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hidePivotFieldList="1"/>
  <mc:AlternateContent xmlns:mc="http://schemas.openxmlformats.org/markup-compatibility/2006">
    <mc:Choice Requires="x15">
      <x15ac:absPath xmlns:x15ac="http://schemas.microsoft.com/office/spreadsheetml/2010/11/ac" url="D:\Indah Indah Indah\PDM\File PDM\XL\"/>
    </mc:Choice>
  </mc:AlternateContent>
  <bookViews>
    <workbookView xWindow="0" yWindow="0" windowWidth="20490" windowHeight="6855" tabRatio="786" firstSheet="2" activeTab="11"/>
  </bookViews>
  <sheets>
    <sheet name="AHENK1" sheetId="1" state="hidden" r:id="rId1"/>
    <sheet name="AHENK2" sheetId="22" state="hidden" r:id="rId2"/>
    <sheet name="SUMMARY" sheetId="28" r:id="rId3"/>
    <sheet name="Sheet3" sheetId="31" state="hidden" r:id="rId4"/>
    <sheet name="Sheet7" sheetId="45" state="hidden" r:id="rId5"/>
    <sheet name="Sheet6" sheetId="42" state="hidden" r:id="rId6"/>
    <sheet name="Sheet5" sheetId="41" state="hidden" r:id="rId7"/>
    <sheet name="Sheet4" sheetId="40" state="hidden" r:id="rId8"/>
    <sheet name="BAGAN" sheetId="39" state="hidden" r:id="rId9"/>
    <sheet name="Sheet2" sheetId="38" state="hidden" r:id="rId10"/>
    <sheet name="Sheet1" sheetId="34" state="hidden" r:id="rId11"/>
    <sheet name="DATA" sheetId="62" r:id="rId12"/>
    <sheet name="Request PMIS" sheetId="37" r:id="rId13"/>
    <sheet name="Pivot New SPK B2S 7 Mar 2022" sheetId="67" r:id="rId14"/>
    <sheet name="Sheet14" sheetId="69" r:id="rId15"/>
    <sheet name="Pico &amp; P2M" sheetId="36" state="hidden" r:id="rId16"/>
    <sheet name="Sheet9" sheetId="46" state="hidden" r:id="rId17"/>
    <sheet name="Sheet10" sheetId="47" state="hidden" r:id="rId18"/>
    <sheet name="Sheet8" sheetId="44" state="hidden" r:id="rId19"/>
  </sheets>
  <externalReferences>
    <externalReference r:id="rId20"/>
  </externalReferences>
  <definedNames>
    <definedName name="_xlnm._FilterDatabase" localSheetId="0" hidden="1">AHENK1!$B$3:$J$3</definedName>
    <definedName name="_xlnm._FilterDatabase" localSheetId="11" hidden="1">DATA!$A$4:$BJ$1673</definedName>
    <definedName name="_xlnm._FilterDatabase" localSheetId="12" hidden="1">'Request PMIS'!$B$324:$J$324</definedName>
    <definedName name="_xlnm._FilterDatabase" localSheetId="9" hidden="1">Sheet2!$A$1:$G$50</definedName>
    <definedName name="_xlnm._FilterDatabase" localSheetId="7" hidden="1">Sheet4!$A$2:$I$112</definedName>
    <definedName name="_xlnm._FilterDatabase" localSheetId="6" hidden="1">Sheet5!$A$2:$AC$55</definedName>
    <definedName name="_xlnm._FilterDatabase" localSheetId="16" hidden="1">Sheet9!$A$1:$J$1</definedName>
    <definedName name="convert">AHENK2!$A$4:$G$1466</definedName>
    <definedName name="L_Convert">AHENK2!$A$4:$G$2198</definedName>
    <definedName name="L_GROUPprogress">[1]List!$C$4:$K$42</definedName>
    <definedName name="L_Milestone">AHENK1!$C$4:$F$45</definedName>
    <definedName name="L_Progress">AHENK1!$C$4:$C$45</definedName>
  </definedNames>
  <calcPr calcId="152511"/>
  <pivotCaches>
    <pivotCache cacheId="0" r:id="rId21"/>
    <pivotCache cacheId="1" r:id="rId22"/>
    <pivotCache cacheId="92" r:id="rId23"/>
  </pivotCaches>
</workbook>
</file>

<file path=xl/calcChain.xml><?xml version="1.0" encoding="utf-8"?>
<calcChain xmlns="http://schemas.openxmlformats.org/spreadsheetml/2006/main">
  <c r="BE265" i="62" l="1"/>
  <c r="BE276" i="62"/>
  <c r="BE500" i="62"/>
  <c r="BE484" i="62" l="1"/>
  <c r="BE483" i="62"/>
  <c r="BE472" i="62"/>
  <c r="BE476" i="62"/>
  <c r="BE475" i="62"/>
  <c r="BE485" i="62"/>
  <c r="BE324" i="62"/>
  <c r="BE325" i="62"/>
  <c r="BE323" i="62"/>
  <c r="BE314" i="62"/>
  <c r="AO484" i="62"/>
  <c r="AN484" i="62"/>
  <c r="AL484" i="62"/>
  <c r="AK484" i="62"/>
  <c r="AI484" i="62"/>
  <c r="AH484" i="62"/>
  <c r="AD484" i="62"/>
  <c r="AF484" i="62" s="1"/>
  <c r="AB484" i="62"/>
  <c r="AO483" i="62"/>
  <c r="AN483" i="62"/>
  <c r="AL483" i="62"/>
  <c r="AK483" i="62"/>
  <c r="AI483" i="62"/>
  <c r="AH483" i="62"/>
  <c r="AD483" i="62"/>
  <c r="AF483" i="62" s="1"/>
  <c r="AB483" i="62"/>
  <c r="AO472" i="62"/>
  <c r="AN472" i="62"/>
  <c r="AL472" i="62"/>
  <c r="AK472" i="62"/>
  <c r="AI472" i="62"/>
  <c r="AH472" i="62"/>
  <c r="AD472" i="62"/>
  <c r="AF472" i="62" s="1"/>
  <c r="AB472" i="62"/>
  <c r="AO476" i="62"/>
  <c r="AN476" i="62"/>
  <c r="AL476" i="62"/>
  <c r="AK476" i="62"/>
  <c r="AI476" i="62"/>
  <c r="AH476" i="62"/>
  <c r="AD476" i="62"/>
  <c r="AE476" i="62" s="1"/>
  <c r="AB476" i="62"/>
  <c r="AO475" i="62"/>
  <c r="AN475" i="62"/>
  <c r="AL475" i="62"/>
  <c r="AK475" i="62"/>
  <c r="AI475" i="62"/>
  <c r="AH475" i="62"/>
  <c r="AD475" i="62"/>
  <c r="AF475" i="62" s="1"/>
  <c r="AB475" i="62"/>
  <c r="AO485" i="62"/>
  <c r="AN485" i="62"/>
  <c r="AL485" i="62"/>
  <c r="AK485" i="62"/>
  <c r="AI485" i="62"/>
  <c r="AH485" i="62"/>
  <c r="AD485" i="62"/>
  <c r="AF485" i="62" s="1"/>
  <c r="AB485" i="62"/>
  <c r="AO324" i="62"/>
  <c r="AN324" i="62"/>
  <c r="AL324" i="62"/>
  <c r="AK324" i="62"/>
  <c r="AI324" i="62"/>
  <c r="AH324" i="62"/>
  <c r="AD324" i="62"/>
  <c r="AF324" i="62" s="1"/>
  <c r="AB324" i="62"/>
  <c r="AO325" i="62"/>
  <c r="AN325" i="62"/>
  <c r="AL325" i="62"/>
  <c r="AK325" i="62"/>
  <c r="AI325" i="62"/>
  <c r="AH325" i="62"/>
  <c r="AD325" i="62"/>
  <c r="AE325" i="62" s="1"/>
  <c r="AB325" i="62"/>
  <c r="AO323" i="62"/>
  <c r="AN323" i="62"/>
  <c r="AL323" i="62"/>
  <c r="AK323" i="62"/>
  <c r="AI323" i="62"/>
  <c r="AH323" i="62"/>
  <c r="AD323" i="62"/>
  <c r="AF323" i="62" s="1"/>
  <c r="AB323" i="62"/>
  <c r="AO314" i="62"/>
  <c r="AN314" i="62"/>
  <c r="AL314" i="62"/>
  <c r="AK314" i="62"/>
  <c r="AI314" i="62"/>
  <c r="AH314" i="62"/>
  <c r="AD314" i="62"/>
  <c r="AF314" i="62" s="1"/>
  <c r="AB314" i="62"/>
  <c r="BE685" i="62"/>
  <c r="BE1446" i="62"/>
  <c r="BE868" i="62"/>
  <c r="AC314" i="62" l="1"/>
  <c r="AC323" i="62"/>
  <c r="AC325" i="62"/>
  <c r="AC324" i="62"/>
  <c r="AC485" i="62"/>
  <c r="AC475" i="62"/>
  <c r="AC476" i="62"/>
  <c r="AC472" i="62"/>
  <c r="AC483" i="62"/>
  <c r="AC484" i="62"/>
  <c r="AE323" i="62"/>
  <c r="AE475" i="62"/>
  <c r="AE484" i="62"/>
  <c r="AF325" i="62"/>
  <c r="AF476" i="62"/>
  <c r="AE485" i="62"/>
  <c r="AE483" i="62"/>
  <c r="AE314" i="62"/>
  <c r="AE324" i="62"/>
  <c r="AE472" i="62"/>
  <c r="BE231" i="62"/>
  <c r="AO231" i="62"/>
  <c r="AN231" i="62"/>
  <c r="AL231" i="62"/>
  <c r="AK231" i="62"/>
  <c r="AI231" i="62"/>
  <c r="AH231" i="62"/>
  <c r="AD231" i="62"/>
  <c r="AF231" i="62" s="1"/>
  <c r="AB231" i="62"/>
  <c r="AC231" i="62" s="1"/>
  <c r="AE231" i="62" l="1"/>
  <c r="BE688" i="62"/>
  <c r="BE687" i="62"/>
  <c r="BE662" i="62"/>
  <c r="BE650" i="62"/>
  <c r="BE648" i="62"/>
  <c r="BE647" i="62"/>
  <c r="BE474" i="62"/>
  <c r="BE473" i="62"/>
  <c r="BE482" i="62"/>
  <c r="BE481" i="62"/>
  <c r="BE479" i="62"/>
  <c r="BE480" i="62"/>
  <c r="AO474" i="62"/>
  <c r="AN474" i="62"/>
  <c r="AL474" i="62"/>
  <c r="AK474" i="62"/>
  <c r="AI474" i="62"/>
  <c r="AH474" i="62"/>
  <c r="AD474" i="62"/>
  <c r="AF474" i="62" s="1"/>
  <c r="AB474" i="62"/>
  <c r="AO473" i="62"/>
  <c r="AN473" i="62"/>
  <c r="AL473" i="62"/>
  <c r="AK473" i="62"/>
  <c r="AI473" i="62"/>
  <c r="AH473" i="62"/>
  <c r="AD473" i="62"/>
  <c r="AE473" i="62" s="1"/>
  <c r="AB473" i="62"/>
  <c r="AO482" i="62"/>
  <c r="AN482" i="62"/>
  <c r="AL482" i="62"/>
  <c r="AK482" i="62"/>
  <c r="AI482" i="62"/>
  <c r="AH482" i="62"/>
  <c r="AD482" i="62"/>
  <c r="AF482" i="62" s="1"/>
  <c r="AB482" i="62"/>
  <c r="AO481" i="62"/>
  <c r="AN481" i="62"/>
  <c r="AL481" i="62"/>
  <c r="AK481" i="62"/>
  <c r="AI481" i="62"/>
  <c r="AH481" i="62"/>
  <c r="AD481" i="62"/>
  <c r="AF481" i="62" s="1"/>
  <c r="AB481" i="62"/>
  <c r="AO479" i="62"/>
  <c r="AN479" i="62"/>
  <c r="AL479" i="62"/>
  <c r="AK479" i="62"/>
  <c r="AI479" i="62"/>
  <c r="AH479" i="62"/>
  <c r="AD479" i="62"/>
  <c r="AF479" i="62" s="1"/>
  <c r="AB479" i="62"/>
  <c r="AO480" i="62"/>
  <c r="AN480" i="62"/>
  <c r="AL480" i="62"/>
  <c r="AK480" i="62"/>
  <c r="AI480" i="62"/>
  <c r="AH480" i="62"/>
  <c r="AD480" i="62"/>
  <c r="AE480" i="62" s="1"/>
  <c r="AB480" i="62"/>
  <c r="AC479" i="62" l="1"/>
  <c r="AC481" i="62"/>
  <c r="AC482" i="62"/>
  <c r="AC473" i="62"/>
  <c r="AC474" i="62"/>
  <c r="AC480" i="62"/>
  <c r="AF473" i="62"/>
  <c r="AE482" i="62"/>
  <c r="AF480" i="62"/>
  <c r="AE474" i="62"/>
  <c r="AE481" i="62"/>
  <c r="AE479" i="62"/>
  <c r="BE1672" i="62"/>
  <c r="BE1671" i="62"/>
  <c r="BE1670" i="62"/>
  <c r="BE1669" i="62"/>
  <c r="BE1668" i="62"/>
  <c r="BE1667" i="62"/>
  <c r="BE1666" i="62"/>
  <c r="BE1665" i="62"/>
  <c r="BE1664" i="62"/>
  <c r="BE1663" i="62"/>
  <c r="BE1662" i="62"/>
  <c r="BE1661" i="62"/>
  <c r="BE1660" i="62"/>
  <c r="BE1659" i="62"/>
  <c r="BE1658" i="62"/>
  <c r="BE1657" i="62"/>
  <c r="BE1656" i="62"/>
  <c r="BE1655" i="62"/>
  <c r="BE1654" i="62"/>
  <c r="BE1653" i="62"/>
  <c r="BE1652" i="62"/>
  <c r="BE1651" i="62"/>
  <c r="BE1650" i="62"/>
  <c r="BE1649" i="62"/>
  <c r="BE1648" i="62"/>
  <c r="BE1647" i="62"/>
  <c r="BE1646" i="62"/>
  <c r="BE1645" i="62"/>
  <c r="BE1644" i="62"/>
  <c r="BE1643" i="62"/>
  <c r="BE1642" i="62"/>
  <c r="BE1641" i="62"/>
  <c r="BE1640" i="62"/>
  <c r="BE1639" i="62"/>
  <c r="BE1638" i="62"/>
  <c r="BE1637" i="62"/>
  <c r="BE1636" i="62"/>
  <c r="BE1635" i="62"/>
  <c r="BE1634" i="62"/>
  <c r="BE1633" i="62"/>
  <c r="BE1632" i="62"/>
  <c r="BE1631" i="62"/>
  <c r="BE1630" i="62"/>
  <c r="BE1629" i="62"/>
  <c r="BE1628" i="62"/>
  <c r="BE1627" i="62"/>
  <c r="BE1626" i="62"/>
  <c r="BE1625" i="62"/>
  <c r="BE1624" i="62"/>
  <c r="BE1623" i="62"/>
  <c r="BE1622" i="62"/>
  <c r="BE1621" i="62"/>
  <c r="BE1620" i="62"/>
  <c r="BE1619" i="62"/>
  <c r="BE1618" i="62"/>
  <c r="BE1617" i="62"/>
  <c r="BE1616" i="62"/>
  <c r="BE1615" i="62"/>
  <c r="BE1614" i="62"/>
  <c r="BE1613" i="62"/>
  <c r="BE1612" i="62"/>
  <c r="BE1611" i="62"/>
  <c r="BE1610" i="62"/>
  <c r="BE1609" i="62"/>
  <c r="BE1608" i="62"/>
  <c r="BE1607" i="62"/>
  <c r="BE1606" i="62"/>
  <c r="BE1605" i="62"/>
  <c r="BE1604" i="62"/>
  <c r="BE1603" i="62"/>
  <c r="BE1602" i="62"/>
  <c r="BE1601" i="62"/>
  <c r="BE1600" i="62"/>
  <c r="BE1599" i="62"/>
  <c r="BE1598" i="62"/>
  <c r="BE1597" i="62"/>
  <c r="BE1596" i="62"/>
  <c r="BE1595" i="62"/>
  <c r="BE1594" i="62"/>
  <c r="BE1593" i="62"/>
  <c r="BE1592" i="62"/>
  <c r="BE1591" i="62"/>
  <c r="BE1590" i="62"/>
  <c r="BE1589" i="62"/>
  <c r="BE1588" i="62"/>
  <c r="BE1587" i="62"/>
  <c r="BE1586" i="62"/>
  <c r="BE1585" i="62"/>
  <c r="BE1584" i="62"/>
  <c r="BE1583" i="62"/>
  <c r="BE1582" i="62"/>
  <c r="BE1581" i="62"/>
  <c r="BE1580" i="62"/>
  <c r="BE1579" i="62"/>
  <c r="BE1578" i="62"/>
  <c r="BE1577" i="62"/>
  <c r="BE1576" i="62"/>
  <c r="BE1575" i="62"/>
  <c r="BE1574" i="62"/>
  <c r="BE1573" i="62"/>
  <c r="BE1572" i="62"/>
  <c r="BE1571" i="62"/>
  <c r="BE1570" i="62"/>
  <c r="BE1569" i="62"/>
  <c r="BE1568" i="62"/>
  <c r="BE1567" i="62"/>
  <c r="BE1566" i="62"/>
  <c r="BE1565" i="62"/>
  <c r="BE1564" i="62"/>
  <c r="BE1563" i="62"/>
  <c r="BE1562" i="62"/>
  <c r="BE1561" i="62"/>
  <c r="BE1560" i="62"/>
  <c r="BE1559" i="62"/>
  <c r="BE1558" i="62"/>
  <c r="BE1557" i="62"/>
  <c r="BE1556" i="62"/>
  <c r="BE1555" i="62"/>
  <c r="BE1554" i="62"/>
  <c r="BE1553" i="62"/>
  <c r="BE1552" i="62"/>
  <c r="BE1550" i="62"/>
  <c r="BE1549" i="62"/>
  <c r="BE1546" i="62"/>
  <c r="BE1541" i="62"/>
  <c r="BE1540" i="62"/>
  <c r="BE1539" i="62"/>
  <c r="BE1538" i="62"/>
  <c r="BE1537" i="62"/>
  <c r="BE1536" i="62"/>
  <c r="BE1535" i="62"/>
  <c r="BE1534" i="62"/>
  <c r="BE1533" i="62"/>
  <c r="BE1532" i="62"/>
  <c r="BE1531" i="62"/>
  <c r="BE1530" i="62"/>
  <c r="BE1529" i="62"/>
  <c r="BE1528" i="62"/>
  <c r="BE1527" i="62"/>
  <c r="BE1526" i="62"/>
  <c r="BE1525" i="62"/>
  <c r="BE1524" i="62"/>
  <c r="BE1523" i="62"/>
  <c r="BE1522" i="62"/>
  <c r="BE1521" i="62"/>
  <c r="BE1520" i="62"/>
  <c r="BE1519" i="62"/>
  <c r="BE1518" i="62"/>
  <c r="BE1517" i="62"/>
  <c r="BE1516" i="62"/>
  <c r="BE1515" i="62"/>
  <c r="BE1514" i="62"/>
  <c r="BE1513" i="62"/>
  <c r="BE1512" i="62"/>
  <c r="BE1511" i="62"/>
  <c r="BE1510" i="62"/>
  <c r="BE1509" i="62"/>
  <c r="BE1508" i="62"/>
  <c r="BE1507" i="62"/>
  <c r="BE1506" i="62"/>
  <c r="BE1505" i="62"/>
  <c r="BE1504" i="62"/>
  <c r="BE1503" i="62"/>
  <c r="BE1502" i="62"/>
  <c r="BE1501" i="62"/>
  <c r="BE1500" i="62"/>
  <c r="BE1499" i="62"/>
  <c r="BE1498" i="62"/>
  <c r="BE1497" i="62"/>
  <c r="BE1496" i="62"/>
  <c r="BE1495" i="62"/>
  <c r="BE1494" i="62"/>
  <c r="BE1493" i="62"/>
  <c r="BE1492" i="62"/>
  <c r="BE1491" i="62"/>
  <c r="BE1490" i="62"/>
  <c r="BE1489" i="62"/>
  <c r="BE1488" i="62"/>
  <c r="BE1487" i="62"/>
  <c r="BE1486" i="62"/>
  <c r="BE1485" i="62"/>
  <c r="BE1484" i="62"/>
  <c r="BE1483" i="62"/>
  <c r="BE1482" i="62"/>
  <c r="BE1481" i="62"/>
  <c r="BE1480" i="62"/>
  <c r="BE1479" i="62"/>
  <c r="BE1478" i="62"/>
  <c r="BE1477" i="62"/>
  <c r="BE1476" i="62"/>
  <c r="BE1475" i="62"/>
  <c r="BE1474" i="62"/>
  <c r="BE1473" i="62"/>
  <c r="BE1472" i="62"/>
  <c r="BE1471" i="62"/>
  <c r="BE1470" i="62"/>
  <c r="BE1469" i="62"/>
  <c r="BE1468" i="62"/>
  <c r="BE1467" i="62"/>
  <c r="BE1466" i="62"/>
  <c r="BE1465" i="62"/>
  <c r="BE1464" i="62"/>
  <c r="BE1463" i="62"/>
  <c r="BE1462" i="62"/>
  <c r="BE1461" i="62"/>
  <c r="BE1460" i="62"/>
  <c r="BE1459" i="62"/>
  <c r="BE1458" i="62"/>
  <c r="BE1457" i="62"/>
  <c r="BE1456" i="62"/>
  <c r="BE1455" i="62"/>
  <c r="BE1454" i="62"/>
  <c r="BE1453" i="62"/>
  <c r="BE1452" i="62"/>
  <c r="BE1451" i="62"/>
  <c r="BE1448" i="62"/>
  <c r="BE1445" i="62"/>
  <c r="BE1444" i="62"/>
  <c r="BE1443" i="62"/>
  <c r="BE1442" i="62"/>
  <c r="BE1441" i="62"/>
  <c r="BE1440" i="62"/>
  <c r="BE1439" i="62"/>
  <c r="BE1438" i="62"/>
  <c r="BE1437" i="62"/>
  <c r="BE1436" i="62"/>
  <c r="BE1435" i="62"/>
  <c r="BE1434" i="62"/>
  <c r="BE1433" i="62"/>
  <c r="BE1432" i="62"/>
  <c r="BE1431" i="62"/>
  <c r="BE1430" i="62"/>
  <c r="BE1429" i="62"/>
  <c r="BE1428" i="62"/>
  <c r="BE1427" i="62"/>
  <c r="BE1426" i="62"/>
  <c r="BE1425" i="62"/>
  <c r="BE1424" i="62"/>
  <c r="BE1423" i="62"/>
  <c r="BE1422" i="62"/>
  <c r="BE1421" i="62"/>
  <c r="BE1420" i="62"/>
  <c r="BE1419" i="62"/>
  <c r="BE1418" i="62"/>
  <c r="BE1417" i="62"/>
  <c r="BE1416" i="62"/>
  <c r="BE1415" i="62"/>
  <c r="BE1414" i="62"/>
  <c r="BE1413" i="62"/>
  <c r="BE1412" i="62"/>
  <c r="BE1411" i="62"/>
  <c r="BE1410" i="62"/>
  <c r="BE1409" i="62"/>
  <c r="BE1408" i="62"/>
  <c r="BE1407" i="62"/>
  <c r="BE1406" i="62"/>
  <c r="BE1405" i="62"/>
  <c r="BE1404" i="62"/>
  <c r="BE1403" i="62"/>
  <c r="BE1402" i="62"/>
  <c r="BE1401" i="62"/>
  <c r="BE1400" i="62"/>
  <c r="BE1399" i="62"/>
  <c r="BE1398" i="62"/>
  <c r="BE1397" i="62"/>
  <c r="BE1396" i="62"/>
  <c r="BE1395" i="62"/>
  <c r="BE1394" i="62"/>
  <c r="BE1393" i="62"/>
  <c r="BE1392" i="62"/>
  <c r="BE1391" i="62"/>
  <c r="BE1390" i="62"/>
  <c r="BE1389" i="62"/>
  <c r="BE1388" i="62"/>
  <c r="BE1387" i="62"/>
  <c r="BE1386" i="62"/>
  <c r="BE1385" i="62"/>
  <c r="BE1384" i="62"/>
  <c r="BE1383" i="62"/>
  <c r="BE1382" i="62"/>
  <c r="BE1381" i="62"/>
  <c r="BE1380" i="62"/>
  <c r="BE1379" i="62"/>
  <c r="BE1378" i="62"/>
  <c r="BE1377" i="62"/>
  <c r="BE1376" i="62"/>
  <c r="BE1375" i="62"/>
  <c r="BE1374" i="62"/>
  <c r="BE1373" i="62"/>
  <c r="BE1372" i="62"/>
  <c r="BE1371" i="62"/>
  <c r="BE1370" i="62"/>
  <c r="BE1369" i="62"/>
  <c r="BE1368" i="62"/>
  <c r="BE1367" i="62"/>
  <c r="BE1366" i="62"/>
  <c r="BE1365" i="62"/>
  <c r="BE1364" i="62"/>
  <c r="BE1363" i="62"/>
  <c r="BE1362" i="62"/>
  <c r="BE1361" i="62"/>
  <c r="BE1360" i="62"/>
  <c r="BE1359" i="62"/>
  <c r="BE1358" i="62"/>
  <c r="BE1357" i="62"/>
  <c r="BE1356" i="62"/>
  <c r="BE1355" i="62"/>
  <c r="BE1354" i="62"/>
  <c r="BE1353" i="62"/>
  <c r="BE1352" i="62"/>
  <c r="BE1351" i="62"/>
  <c r="BE1350" i="62"/>
  <c r="BE1349" i="62"/>
  <c r="BE1348" i="62"/>
  <c r="BE1347" i="62"/>
  <c r="BE1346" i="62"/>
  <c r="BE1345" i="62"/>
  <c r="BE1344" i="62"/>
  <c r="BE1343" i="62"/>
  <c r="BE1342" i="62"/>
  <c r="BE1341" i="62"/>
  <c r="BE1340" i="62"/>
  <c r="BE1339" i="62"/>
  <c r="BE1338" i="62"/>
  <c r="BE1337" i="62"/>
  <c r="BE1336" i="62"/>
  <c r="BE1335" i="62"/>
  <c r="BE1334" i="62"/>
  <c r="BE1333" i="62"/>
  <c r="BE1332" i="62"/>
  <c r="BE1331" i="62"/>
  <c r="BE1330" i="62"/>
  <c r="BE1329" i="62"/>
  <c r="BE1328" i="62"/>
  <c r="BE1327" i="62"/>
  <c r="BE1326" i="62"/>
  <c r="BE1325" i="62"/>
  <c r="BE1324" i="62"/>
  <c r="BE1323" i="62"/>
  <c r="BE1322" i="62"/>
  <c r="BE1321" i="62"/>
  <c r="BE1320" i="62"/>
  <c r="BE1319" i="62"/>
  <c r="BE1318" i="62"/>
  <c r="BE1317" i="62"/>
  <c r="BE1316" i="62"/>
  <c r="BE1315" i="62"/>
  <c r="BE1314" i="62"/>
  <c r="BE1313" i="62"/>
  <c r="BE1312" i="62"/>
  <c r="BE1311" i="62"/>
  <c r="BE1310" i="62"/>
  <c r="BE1309" i="62"/>
  <c r="BE1308" i="62"/>
  <c r="BE1307" i="62"/>
  <c r="BE1306" i="62"/>
  <c r="BE1305" i="62"/>
  <c r="BE1304" i="62"/>
  <c r="BE1303" i="62"/>
  <c r="BE1302" i="62"/>
  <c r="BE1301" i="62"/>
  <c r="BE1300" i="62"/>
  <c r="BE1299" i="62"/>
  <c r="BE1298" i="62"/>
  <c r="BE1297" i="62"/>
  <c r="BE1296" i="62"/>
  <c r="BE1295" i="62"/>
  <c r="BE1294" i="62"/>
  <c r="BE1293" i="62"/>
  <c r="BE1292" i="62"/>
  <c r="BE1291" i="62"/>
  <c r="BE1290" i="62"/>
  <c r="BE1289" i="62"/>
  <c r="BE1288" i="62"/>
  <c r="BE1287" i="62"/>
  <c r="BE1286" i="62"/>
  <c r="BE1285" i="62"/>
  <c r="BE1284" i="62"/>
  <c r="BE1283" i="62"/>
  <c r="BE1282" i="62"/>
  <c r="BE1281" i="62"/>
  <c r="BE1280" i="62"/>
  <c r="BE1279" i="62"/>
  <c r="BE1278" i="62"/>
  <c r="BE1277" i="62"/>
  <c r="BE1276" i="62"/>
  <c r="BE1275" i="62"/>
  <c r="BE1274" i="62"/>
  <c r="BE1273" i="62"/>
  <c r="BE1272" i="62"/>
  <c r="BE1271" i="62"/>
  <c r="BE1270" i="62"/>
  <c r="BE1269" i="62"/>
  <c r="BE1268" i="62"/>
  <c r="BE1267" i="62"/>
  <c r="BE1266" i="62"/>
  <c r="BE1265" i="62"/>
  <c r="BE1264" i="62"/>
  <c r="BE1263" i="62"/>
  <c r="BE1262" i="62"/>
  <c r="BE1261" i="62"/>
  <c r="BE1260" i="62"/>
  <c r="BE1259" i="62"/>
  <c r="BE1258" i="62"/>
  <c r="BE1257" i="62"/>
  <c r="BE1256" i="62"/>
  <c r="BE1255" i="62"/>
  <c r="BE1254" i="62"/>
  <c r="BE1253" i="62"/>
  <c r="BE1252" i="62"/>
  <c r="BE1251" i="62"/>
  <c r="BE1250" i="62"/>
  <c r="BE1249" i="62"/>
  <c r="BE1248" i="62"/>
  <c r="BE1247" i="62"/>
  <c r="BE1246" i="62"/>
  <c r="BE1245" i="62"/>
  <c r="BE1244" i="62"/>
  <c r="BE1243" i="62"/>
  <c r="BE1242" i="62"/>
  <c r="BE1241" i="62"/>
  <c r="BE1240" i="62"/>
  <c r="BE1239" i="62"/>
  <c r="BE1238" i="62"/>
  <c r="BE1237" i="62"/>
  <c r="BE1236" i="62"/>
  <c r="BE1235" i="62"/>
  <c r="BE1234" i="62"/>
  <c r="BE1233" i="62"/>
  <c r="BE1232" i="62"/>
  <c r="BE1231" i="62"/>
  <c r="BE1230" i="62"/>
  <c r="BE1229" i="62"/>
  <c r="BE1228" i="62"/>
  <c r="BE1227" i="62"/>
  <c r="BE1226" i="62"/>
  <c r="BE1225" i="62"/>
  <c r="BE1224" i="62"/>
  <c r="BE1223" i="62"/>
  <c r="BE1222" i="62"/>
  <c r="BE1221" i="62"/>
  <c r="BE1220" i="62"/>
  <c r="BE1219" i="62"/>
  <c r="BE1218" i="62"/>
  <c r="BE1217" i="62"/>
  <c r="BE1216" i="62"/>
  <c r="BE1215" i="62"/>
  <c r="BE1214" i="62"/>
  <c r="BE1213" i="62"/>
  <c r="BE1212" i="62"/>
  <c r="BE1211" i="62"/>
  <c r="BE1210" i="62"/>
  <c r="BE1209" i="62"/>
  <c r="BE1208" i="62"/>
  <c r="BE1207" i="62"/>
  <c r="BE1206" i="62"/>
  <c r="BE1205" i="62"/>
  <c r="BE1204" i="62"/>
  <c r="BE1203" i="62"/>
  <c r="BE1202" i="62"/>
  <c r="BE1201" i="62"/>
  <c r="BE1200" i="62"/>
  <c r="BE1199" i="62"/>
  <c r="BE1198" i="62"/>
  <c r="BE1197" i="62"/>
  <c r="BE1196" i="62"/>
  <c r="BE1195" i="62"/>
  <c r="BE1194" i="62"/>
  <c r="BE1193" i="62"/>
  <c r="BE1192" i="62"/>
  <c r="BE1191" i="62"/>
  <c r="BE1190" i="62"/>
  <c r="BE1189" i="62"/>
  <c r="BE1188" i="62"/>
  <c r="BE1187" i="62"/>
  <c r="BE1186" i="62"/>
  <c r="BE1185" i="62"/>
  <c r="BE1184" i="62"/>
  <c r="BE1183" i="62"/>
  <c r="BE1182" i="62"/>
  <c r="BE1181" i="62"/>
  <c r="BE1180" i="62"/>
  <c r="BE1179" i="62"/>
  <c r="BE1178" i="62"/>
  <c r="BE1177" i="62"/>
  <c r="BE1176" i="62"/>
  <c r="BE1175" i="62"/>
  <c r="BE1174" i="62"/>
  <c r="BE1173" i="62"/>
  <c r="BE1172" i="62"/>
  <c r="BE1171" i="62"/>
  <c r="BE1170" i="62"/>
  <c r="BE1169" i="62"/>
  <c r="BE1168" i="62"/>
  <c r="BE1167" i="62"/>
  <c r="BE1166" i="62"/>
  <c r="BE1165" i="62"/>
  <c r="BE1164" i="62"/>
  <c r="BE1163" i="62"/>
  <c r="BE1162" i="62"/>
  <c r="BE1161" i="62"/>
  <c r="BE1160" i="62"/>
  <c r="BE1159" i="62"/>
  <c r="BE1158" i="62"/>
  <c r="BE1157" i="62"/>
  <c r="BE1156" i="62"/>
  <c r="BE1155" i="62"/>
  <c r="BE1154" i="62"/>
  <c r="BE1153" i="62"/>
  <c r="BE1152" i="62"/>
  <c r="BE1151" i="62"/>
  <c r="BE1150" i="62"/>
  <c r="BE1149" i="62"/>
  <c r="BE1148" i="62"/>
  <c r="BE1147" i="62"/>
  <c r="BE1146" i="62"/>
  <c r="BE1145" i="62"/>
  <c r="BE1144" i="62"/>
  <c r="BE1143" i="62"/>
  <c r="BE1142" i="62"/>
  <c r="BE1141" i="62"/>
  <c r="BE1140" i="62"/>
  <c r="BE1139" i="62"/>
  <c r="BE1138" i="62"/>
  <c r="BE1137" i="62"/>
  <c r="BE1136" i="62"/>
  <c r="BE1135" i="62"/>
  <c r="BE1134" i="62"/>
  <c r="BE1133" i="62"/>
  <c r="BE1132" i="62"/>
  <c r="BE1131" i="62"/>
  <c r="BE1130" i="62"/>
  <c r="BE1129" i="62"/>
  <c r="BE1128" i="62"/>
  <c r="BE1127" i="62"/>
  <c r="BE1126" i="62"/>
  <c r="BE1125" i="62"/>
  <c r="BE1124" i="62"/>
  <c r="BE1123" i="62"/>
  <c r="BE1122" i="62"/>
  <c r="BE1121" i="62"/>
  <c r="BE1120" i="62"/>
  <c r="BE1119" i="62"/>
  <c r="BE1118" i="62"/>
  <c r="BE1117" i="62"/>
  <c r="BE1116" i="62"/>
  <c r="BE1115" i="62"/>
  <c r="BE1114" i="62"/>
  <c r="BE1113" i="62"/>
  <c r="BE1112" i="62"/>
  <c r="BE1111" i="62"/>
  <c r="BE1110" i="62"/>
  <c r="BE1109" i="62"/>
  <c r="BE1108" i="62"/>
  <c r="BE1107" i="62"/>
  <c r="BE1106" i="62"/>
  <c r="BE1105" i="62"/>
  <c r="BE1104" i="62"/>
  <c r="BE1103" i="62"/>
  <c r="BE1102" i="62"/>
  <c r="BE1101" i="62"/>
  <c r="BE1100" i="62"/>
  <c r="BE1099" i="62"/>
  <c r="BE1098" i="62"/>
  <c r="BE1097" i="62"/>
  <c r="BE1096" i="62"/>
  <c r="BE1095" i="62"/>
  <c r="BE1094" i="62"/>
  <c r="BE1093" i="62"/>
  <c r="BE1092" i="62"/>
  <c r="BE1091" i="62"/>
  <c r="BE1090" i="62"/>
  <c r="BE1089" i="62"/>
  <c r="BE1088" i="62"/>
  <c r="BE1087" i="62"/>
  <c r="BE1086" i="62"/>
  <c r="BE1085" i="62"/>
  <c r="BE1084" i="62"/>
  <c r="BE1083" i="62"/>
  <c r="BE1082" i="62"/>
  <c r="BE1081" i="62"/>
  <c r="BE1080" i="62"/>
  <c r="BE1079" i="62"/>
  <c r="BE1078" i="62"/>
  <c r="BE1077" i="62"/>
  <c r="BE1076" i="62"/>
  <c r="BE1075" i="62"/>
  <c r="BE1074" i="62"/>
  <c r="BE1073" i="62"/>
  <c r="BE1072" i="62"/>
  <c r="BE1071" i="62"/>
  <c r="BE1070" i="62"/>
  <c r="BE1069" i="62"/>
  <c r="BE1068" i="62"/>
  <c r="BE1067" i="62"/>
  <c r="BE1066" i="62"/>
  <c r="BE1065" i="62"/>
  <c r="BE1064" i="62"/>
  <c r="BE1063" i="62"/>
  <c r="BE1062" i="62"/>
  <c r="BE1061" i="62"/>
  <c r="BE1060" i="62"/>
  <c r="BE1059" i="62"/>
  <c r="BE1058" i="62"/>
  <c r="BE1057" i="62"/>
  <c r="BE1056" i="62"/>
  <c r="BE1055" i="62"/>
  <c r="BE1054" i="62"/>
  <c r="BE1053" i="62"/>
  <c r="BE1052" i="62"/>
  <c r="BE1051" i="62"/>
  <c r="BE1050" i="62"/>
  <c r="BE1049" i="62"/>
  <c r="BE1048" i="62"/>
  <c r="BE1047" i="62"/>
  <c r="BE1046" i="62"/>
  <c r="BE1045" i="62"/>
  <c r="BE1044" i="62"/>
  <c r="BE1043" i="62"/>
  <c r="BE1042" i="62"/>
  <c r="BE1041" i="62"/>
  <c r="BE1040" i="62"/>
  <c r="BE1039" i="62"/>
  <c r="BE1038" i="62"/>
  <c r="BE1037" i="62"/>
  <c r="BE1036" i="62"/>
  <c r="BE1035" i="62"/>
  <c r="BE1034" i="62"/>
  <c r="BE1033" i="62"/>
  <c r="BE1032" i="62"/>
  <c r="BE1031" i="62"/>
  <c r="BE1030" i="62"/>
  <c r="BE1029" i="62"/>
  <c r="BE1028" i="62"/>
  <c r="BE1027" i="62"/>
  <c r="BE1026" i="62"/>
  <c r="BE1025" i="62"/>
  <c r="BE1024" i="62"/>
  <c r="BE1023" i="62"/>
  <c r="BE1022" i="62"/>
  <c r="BE1021" i="62"/>
  <c r="BE1020" i="62"/>
  <c r="BE1019" i="62"/>
  <c r="BE1018" i="62"/>
  <c r="BE1017" i="62"/>
  <c r="BE1016" i="62"/>
  <c r="BE1015" i="62"/>
  <c r="BE1014" i="62"/>
  <c r="BE1013" i="62"/>
  <c r="BE1012" i="62"/>
  <c r="BE1011" i="62"/>
  <c r="BE1010" i="62"/>
  <c r="BE1009" i="62"/>
  <c r="BE1008" i="62"/>
  <c r="BE1007" i="62"/>
  <c r="BE1006" i="62"/>
  <c r="BE1005" i="62"/>
  <c r="BE1004" i="62"/>
  <c r="BE1003" i="62"/>
  <c r="BE1002" i="62"/>
  <c r="BE1001" i="62"/>
  <c r="BE1000" i="62"/>
  <c r="BE999" i="62"/>
  <c r="BE998" i="62"/>
  <c r="BE997" i="62"/>
  <c r="BE996" i="62"/>
  <c r="BE995" i="62"/>
  <c r="BE994" i="62"/>
  <c r="BE993" i="62"/>
  <c r="BE992" i="62"/>
  <c r="BE991" i="62"/>
  <c r="BE990" i="62"/>
  <c r="BE989" i="62"/>
  <c r="BE988" i="62"/>
  <c r="BE987" i="62"/>
  <c r="BE986" i="62"/>
  <c r="BE985" i="62"/>
  <c r="BE984" i="62"/>
  <c r="BE983" i="62"/>
  <c r="BE982" i="62"/>
  <c r="BE981" i="62"/>
  <c r="BE980" i="62"/>
  <c r="BE979" i="62"/>
  <c r="BE978" i="62"/>
  <c r="BE977" i="62"/>
  <c r="BE976" i="62"/>
  <c r="BE975" i="62"/>
  <c r="BE974" i="62"/>
  <c r="BE973" i="62"/>
  <c r="BE972" i="62"/>
  <c r="BE971" i="62"/>
  <c r="BE970" i="62"/>
  <c r="BE969" i="62"/>
  <c r="BE968" i="62"/>
  <c r="BE967" i="62"/>
  <c r="BE966" i="62"/>
  <c r="BE965" i="62"/>
  <c r="BE964" i="62"/>
  <c r="BE963" i="62"/>
  <c r="BE962" i="62"/>
  <c r="BE961" i="62"/>
  <c r="BE960" i="62"/>
  <c r="BE959" i="62"/>
  <c r="BE958" i="62"/>
  <c r="BE957" i="62"/>
  <c r="BE956" i="62"/>
  <c r="BE955" i="62"/>
  <c r="BE954" i="62"/>
  <c r="BE953" i="62"/>
  <c r="BE952" i="62"/>
  <c r="BE951" i="62"/>
  <c r="BE950" i="62"/>
  <c r="BE949" i="62"/>
  <c r="BE948" i="62"/>
  <c r="BE947" i="62"/>
  <c r="BE946" i="62"/>
  <c r="BE945" i="62"/>
  <c r="BE944" i="62"/>
  <c r="BE943" i="62"/>
  <c r="BE942" i="62"/>
  <c r="BE941" i="62"/>
  <c r="BE940" i="62"/>
  <c r="BE939" i="62"/>
  <c r="BE938" i="62"/>
  <c r="BE937" i="62"/>
  <c r="BE936" i="62"/>
  <c r="BE935" i="62"/>
  <c r="BE934" i="62"/>
  <c r="BE933" i="62"/>
  <c r="BE932" i="62"/>
  <c r="BE931" i="62"/>
  <c r="BE930" i="62"/>
  <c r="BE929" i="62"/>
  <c r="BE928" i="62"/>
  <c r="BE927" i="62"/>
  <c r="BE926" i="62"/>
  <c r="BE925" i="62"/>
  <c r="BE924" i="62"/>
  <c r="BE923" i="62"/>
  <c r="BE922" i="62"/>
  <c r="BE921" i="62"/>
  <c r="BE920" i="62"/>
  <c r="BE919" i="62"/>
  <c r="BE918" i="62"/>
  <c r="BE917" i="62"/>
  <c r="BE916" i="62"/>
  <c r="BE915" i="62"/>
  <c r="BE914" i="62"/>
  <c r="BE913" i="62"/>
  <c r="BE912" i="62"/>
  <c r="BE911" i="62"/>
  <c r="BE910" i="62"/>
  <c r="BE909" i="62"/>
  <c r="BE908" i="62"/>
  <c r="BE907" i="62"/>
  <c r="BE906" i="62"/>
  <c r="BE905" i="62"/>
  <c r="BE904" i="62"/>
  <c r="BE903" i="62"/>
  <c r="BE902" i="62"/>
  <c r="BE901" i="62"/>
  <c r="BE900" i="62"/>
  <c r="BE899" i="62"/>
  <c r="BE898" i="62"/>
  <c r="BE897" i="62"/>
  <c r="BE896" i="62"/>
  <c r="BE895" i="62"/>
  <c r="BE894" i="62"/>
  <c r="BE893" i="62"/>
  <c r="BE892" i="62"/>
  <c r="BE891" i="62"/>
  <c r="BE890" i="62"/>
  <c r="BE889" i="62"/>
  <c r="BE888" i="62"/>
  <c r="BE887" i="62"/>
  <c r="BE886" i="62"/>
  <c r="BE885" i="62"/>
  <c r="BE884" i="62"/>
  <c r="BE883" i="62"/>
  <c r="BE882" i="62"/>
  <c r="BE881" i="62"/>
  <c r="BE880" i="62"/>
  <c r="BE879" i="62"/>
  <c r="BE878" i="62"/>
  <c r="BE877" i="62"/>
  <c r="BE876" i="62"/>
  <c r="BE875" i="62"/>
  <c r="BE874" i="62"/>
  <c r="BE873" i="62"/>
  <c r="BE872" i="62"/>
  <c r="BE871" i="62"/>
  <c r="BE870" i="62"/>
  <c r="BE869" i="62"/>
  <c r="BE867" i="62"/>
  <c r="BE866" i="62"/>
  <c r="BE865" i="62"/>
  <c r="BE864" i="62"/>
  <c r="BE1449" i="62"/>
  <c r="BE862" i="62"/>
  <c r="BE861" i="62"/>
  <c r="BE860" i="62"/>
  <c r="BE859" i="62"/>
  <c r="BE858" i="62"/>
  <c r="BE857" i="62"/>
  <c r="BE856" i="62"/>
  <c r="BE855" i="62"/>
  <c r="BE854" i="62"/>
  <c r="BE853" i="62"/>
  <c r="BE852" i="62"/>
  <c r="BE851" i="62"/>
  <c r="BE850" i="62"/>
  <c r="BE849" i="62"/>
  <c r="BE848" i="62"/>
  <c r="BE847" i="62"/>
  <c r="BE846" i="62"/>
  <c r="BE845" i="62"/>
  <c r="BE844" i="62"/>
  <c r="BE843" i="62"/>
  <c r="BE842" i="62"/>
  <c r="BE841" i="62"/>
  <c r="BE839" i="62"/>
  <c r="BE838" i="62"/>
  <c r="BE837" i="62"/>
  <c r="BE836" i="62"/>
  <c r="BE835" i="62"/>
  <c r="BE834" i="62"/>
  <c r="BE833" i="62"/>
  <c r="BE832" i="62"/>
  <c r="BE831" i="62"/>
  <c r="BE830" i="62"/>
  <c r="BE829" i="62"/>
  <c r="BE828" i="62"/>
  <c r="BE827" i="62"/>
  <c r="BE826" i="62"/>
  <c r="BE825" i="62"/>
  <c r="BE824" i="62"/>
  <c r="BE823" i="62"/>
  <c r="BE822" i="62"/>
  <c r="BE821" i="62"/>
  <c r="BE820" i="62"/>
  <c r="BE819" i="62"/>
  <c r="BE818" i="62"/>
  <c r="BE817" i="62"/>
  <c r="BE816" i="62"/>
  <c r="BE815" i="62"/>
  <c r="BE814" i="62"/>
  <c r="BE813" i="62"/>
  <c r="BE812" i="62"/>
  <c r="BE811" i="62"/>
  <c r="BE810" i="62"/>
  <c r="BE809" i="62"/>
  <c r="BE808" i="62"/>
  <c r="BE807" i="62"/>
  <c r="BE806" i="62"/>
  <c r="BE805" i="62"/>
  <c r="BE804" i="62"/>
  <c r="BE803" i="62"/>
  <c r="BE802" i="62"/>
  <c r="BE801" i="62"/>
  <c r="BE800" i="62"/>
  <c r="BE799" i="62"/>
  <c r="BE798" i="62"/>
  <c r="BE797" i="62"/>
  <c r="BE796" i="62"/>
  <c r="BE795" i="62"/>
  <c r="BE794" i="62"/>
  <c r="BE793" i="62"/>
  <c r="BE792" i="62"/>
  <c r="BE791" i="62"/>
  <c r="BE790" i="62"/>
  <c r="BE789" i="62"/>
  <c r="BE788" i="62"/>
  <c r="BE787" i="62"/>
  <c r="BE786" i="62"/>
  <c r="BE785" i="62"/>
  <c r="BE784" i="62"/>
  <c r="BE783" i="62"/>
  <c r="BE782" i="62"/>
  <c r="BE781" i="62"/>
  <c r="BE780" i="62"/>
  <c r="BE779" i="62"/>
  <c r="BE778" i="62"/>
  <c r="BE777" i="62"/>
  <c r="BE776" i="62"/>
  <c r="BE775" i="62"/>
  <c r="BE774" i="62"/>
  <c r="BE773" i="62"/>
  <c r="BE772" i="62"/>
  <c r="BE771" i="62"/>
  <c r="BE770" i="62"/>
  <c r="BE769" i="62"/>
  <c r="BE768" i="62"/>
  <c r="BE767" i="62"/>
  <c r="BE766" i="62"/>
  <c r="BE765" i="62"/>
  <c r="BE764" i="62"/>
  <c r="BE763" i="62"/>
  <c r="BE762" i="62"/>
  <c r="BE761" i="62"/>
  <c r="BE760" i="62"/>
  <c r="BE759" i="62"/>
  <c r="BE758" i="62"/>
  <c r="BE757" i="62"/>
  <c r="BE756" i="62"/>
  <c r="BE755" i="62"/>
  <c r="BE754" i="62"/>
  <c r="BE753" i="62"/>
  <c r="BE752" i="62"/>
  <c r="BE751" i="62"/>
  <c r="BE750" i="62"/>
  <c r="BE749" i="62"/>
  <c r="BE748" i="62"/>
  <c r="BE747" i="62"/>
  <c r="BE745" i="62"/>
  <c r="BE744" i="62"/>
  <c r="BE743" i="62"/>
  <c r="BE742" i="62"/>
  <c r="BE741" i="62"/>
  <c r="BE740" i="62"/>
  <c r="BE739" i="62"/>
  <c r="BE738" i="62"/>
  <c r="BE737" i="62"/>
  <c r="BE736" i="62"/>
  <c r="BE735" i="62"/>
  <c r="BE734" i="62"/>
  <c r="BE733" i="62"/>
  <c r="BE732" i="62"/>
  <c r="BE731" i="62"/>
  <c r="BE730" i="62"/>
  <c r="BE729" i="62"/>
  <c r="BE728" i="62"/>
  <c r="BE727" i="62"/>
  <c r="BE726" i="62"/>
  <c r="BE725" i="62"/>
  <c r="BE724" i="62"/>
  <c r="BE723" i="62"/>
  <c r="BE722" i="62"/>
  <c r="BE721" i="62"/>
  <c r="BE720" i="62"/>
  <c r="BE719" i="62"/>
  <c r="BE718" i="62"/>
  <c r="BE717" i="62"/>
  <c r="BE716" i="62"/>
  <c r="BE715" i="62"/>
  <c r="BE714" i="62"/>
  <c r="BE713" i="62"/>
  <c r="BE712" i="62"/>
  <c r="BE711" i="62"/>
  <c r="BE710" i="62"/>
  <c r="BE709" i="62"/>
  <c r="BE708" i="62"/>
  <c r="BE707" i="62"/>
  <c r="BE706" i="62"/>
  <c r="BE705" i="62"/>
  <c r="BE704" i="62"/>
  <c r="BE703" i="62"/>
  <c r="BE702" i="62"/>
  <c r="BE701" i="62"/>
  <c r="BE700" i="62"/>
  <c r="BE699" i="62"/>
  <c r="BE698" i="62"/>
  <c r="BE697" i="62"/>
  <c r="BE696" i="62"/>
  <c r="BE695" i="62"/>
  <c r="BE694" i="62"/>
  <c r="BE693" i="62"/>
  <c r="BE692" i="62"/>
  <c r="BE691" i="62"/>
  <c r="BE689" i="62"/>
  <c r="BE686" i="62"/>
  <c r="BE649" i="62"/>
  <c r="BE683" i="62"/>
  <c r="BE682" i="62"/>
  <c r="BE681" i="62"/>
  <c r="BE680" i="62"/>
  <c r="BE679" i="62"/>
  <c r="BE678" i="62"/>
  <c r="BE677" i="62"/>
  <c r="BE676" i="62"/>
  <c r="BE675" i="62"/>
  <c r="BE674" i="62"/>
  <c r="BE673" i="62"/>
  <c r="BE672" i="62"/>
  <c r="BE671" i="62"/>
  <c r="BE670" i="62"/>
  <c r="BE669" i="62"/>
  <c r="BE668" i="62"/>
  <c r="BE667" i="62"/>
  <c r="BE665" i="62"/>
  <c r="BE664" i="62"/>
  <c r="BE663" i="62"/>
  <c r="BE661" i="62"/>
  <c r="BE659" i="62"/>
  <c r="BE658" i="62"/>
  <c r="BE657" i="62"/>
  <c r="BE656" i="62"/>
  <c r="BE655" i="62"/>
  <c r="BE654" i="62"/>
  <c r="BE653" i="62"/>
  <c r="BE652" i="62"/>
  <c r="BE651" i="62"/>
  <c r="BE684" i="62"/>
  <c r="BE405" i="62" l="1"/>
  <c r="BE372" i="62"/>
  <c r="BE406" i="62"/>
  <c r="AO405" i="62"/>
  <c r="AN405" i="62"/>
  <c r="AL405" i="62"/>
  <c r="AK405" i="62"/>
  <c r="AI405" i="62"/>
  <c r="AH405" i="62"/>
  <c r="AD405" i="62"/>
  <c r="AF405" i="62" s="1"/>
  <c r="AB405" i="62"/>
  <c r="AO372" i="62"/>
  <c r="AN372" i="62"/>
  <c r="AL372" i="62"/>
  <c r="AK372" i="62"/>
  <c r="AI372" i="62"/>
  <c r="AH372" i="62"/>
  <c r="AD372" i="62"/>
  <c r="AF372" i="62" s="1"/>
  <c r="AB372" i="62"/>
  <c r="AO406" i="62"/>
  <c r="AN406" i="62"/>
  <c r="AL406" i="62"/>
  <c r="AK406" i="62"/>
  <c r="AI406" i="62"/>
  <c r="AH406" i="62"/>
  <c r="AB406" i="62"/>
  <c r="AD406" i="62"/>
  <c r="AE406" i="62" s="1"/>
  <c r="AC405" i="62" l="1"/>
  <c r="AC372" i="62"/>
  <c r="AC406" i="62"/>
  <c r="AF406" i="62"/>
  <c r="AE372" i="62"/>
  <c r="AE405" i="62"/>
  <c r="AZ671" i="62"/>
  <c r="AZ678" i="62"/>
  <c r="AZ838" i="62"/>
  <c r="AZ837" i="62"/>
  <c r="AZ836" i="62"/>
  <c r="AZ835" i="62"/>
  <c r="AZ659" i="62"/>
  <c r="AZ814" i="62"/>
  <c r="AZ769" i="62"/>
  <c r="AZ812" i="62"/>
  <c r="AZ698" i="62"/>
  <c r="AZ724" i="62"/>
  <c r="AZ815" i="62"/>
  <c r="AZ670" i="62"/>
  <c r="AZ772" i="62"/>
  <c r="AZ771" i="62"/>
  <c r="AZ673" i="62"/>
  <c r="AZ848" i="62"/>
  <c r="AZ672" i="62"/>
  <c r="AZ677" i="62"/>
  <c r="AZ844" i="62"/>
  <c r="AZ742" i="62"/>
  <c r="AZ843" i="62"/>
  <c r="AZ745" i="62"/>
  <c r="AZ744" i="62"/>
  <c r="AZ680" i="62"/>
  <c r="AZ679" i="62"/>
  <c r="AZ667" i="62"/>
  <c r="AZ652" i="62"/>
  <c r="AZ719" i="62"/>
  <c r="AZ718" i="62"/>
  <c r="AZ717" i="62"/>
  <c r="AZ716" i="62"/>
  <c r="AZ1444" i="62"/>
  <c r="AZ995" i="62"/>
  <c r="AZ833" i="62"/>
  <c r="AZ832" i="62"/>
  <c r="AZ715" i="62"/>
  <c r="AZ846" i="62"/>
  <c r="AZ1443" i="62"/>
  <c r="AZ768" i="62"/>
  <c r="AZ851" i="62"/>
  <c r="AZ767" i="62"/>
  <c r="AZ722" i="62"/>
  <c r="AZ766" i="62"/>
  <c r="AZ765" i="62"/>
  <c r="AZ764" i="62"/>
  <c r="AZ665" i="62"/>
  <c r="AZ763" i="62"/>
  <c r="AZ762" i="62"/>
  <c r="AZ819" i="62"/>
  <c r="AZ761" i="62"/>
  <c r="AZ760" i="62"/>
  <c r="AZ759" i="62"/>
  <c r="AZ758" i="62"/>
  <c r="AZ714" i="62"/>
  <c r="AZ721" i="62"/>
  <c r="AZ692" i="62"/>
  <c r="AZ663" i="62"/>
  <c r="AZ681" i="62"/>
  <c r="AZ676" i="62"/>
  <c r="AZ654" i="62"/>
  <c r="AZ720" i="62"/>
  <c r="AZ674" i="62"/>
  <c r="AZ661" i="62"/>
  <c r="AZ651" i="62"/>
  <c r="AZ850" i="62"/>
  <c r="AZ818" i="62"/>
  <c r="AZ691" i="62"/>
  <c r="AZ653" i="62"/>
  <c r="AZ743" i="62"/>
  <c r="AZ834" i="62"/>
  <c r="AZ839" i="62"/>
  <c r="AZ683" i="62"/>
  <c r="AZ841" i="62"/>
  <c r="AZ845" i="62"/>
  <c r="AZ700" i="62"/>
  <c r="AZ749" i="62"/>
  <c r="AZ757" i="62"/>
  <c r="AZ756" i="62"/>
  <c r="AZ748" i="62"/>
  <c r="AZ741" i="62"/>
  <c r="AZ753" i="62"/>
  <c r="AZ740" i="62"/>
  <c r="AZ816" i="62"/>
  <c r="AZ739" i="62"/>
  <c r="AZ752" i="62"/>
  <c r="AZ738" i="62"/>
  <c r="AZ751" i="62"/>
  <c r="AZ755" i="62"/>
  <c r="AZ754" i="62"/>
  <c r="AZ737" i="62"/>
  <c r="AZ736" i="62"/>
  <c r="AZ735" i="62"/>
  <c r="AZ734" i="62"/>
  <c r="AZ733" i="62"/>
  <c r="AZ732" i="62"/>
  <c r="AZ731" i="62"/>
  <c r="AZ730" i="62"/>
  <c r="AZ729" i="62"/>
  <c r="AZ728" i="62"/>
  <c r="AZ727" i="62"/>
  <c r="AZ723" i="62"/>
  <c r="AZ682" i="62"/>
  <c r="BE464" i="62"/>
  <c r="BE530" i="62"/>
  <c r="BE624" i="62"/>
  <c r="BE633" i="62"/>
  <c r="BE623" i="62"/>
  <c r="AO464" i="62"/>
  <c r="AN464" i="62"/>
  <c r="AL464" i="62"/>
  <c r="AK464" i="62"/>
  <c r="AI464" i="62"/>
  <c r="AH464" i="62"/>
  <c r="AO530" i="62"/>
  <c r="AN530" i="62"/>
  <c r="AL530" i="62"/>
  <c r="AK530" i="62"/>
  <c r="AI530" i="62"/>
  <c r="AH530" i="62"/>
  <c r="AO624" i="62"/>
  <c r="AN624" i="62"/>
  <c r="AL624" i="62"/>
  <c r="AK624" i="62"/>
  <c r="AI624" i="62"/>
  <c r="AH624" i="62"/>
  <c r="AO633" i="62"/>
  <c r="AN633" i="62"/>
  <c r="AL633" i="62"/>
  <c r="AK633" i="62"/>
  <c r="AI633" i="62"/>
  <c r="AH633" i="62"/>
  <c r="AO623" i="62"/>
  <c r="AN623" i="62"/>
  <c r="AL623" i="62"/>
  <c r="AK623" i="62"/>
  <c r="AI623" i="62"/>
  <c r="AH623" i="62"/>
  <c r="AD464" i="62"/>
  <c r="AF464" i="62" s="1"/>
  <c r="AB464" i="62"/>
  <c r="AD530" i="62"/>
  <c r="AF530" i="62" s="1"/>
  <c r="AB530" i="62"/>
  <c r="AD624" i="62"/>
  <c r="AF624" i="62" s="1"/>
  <c r="AB624" i="62"/>
  <c r="AD633" i="62"/>
  <c r="AE633" i="62" s="1"/>
  <c r="AB633" i="62"/>
  <c r="AD623" i="62"/>
  <c r="AF623" i="62" s="1"/>
  <c r="AB623" i="62"/>
  <c r="AC633" i="62" l="1"/>
  <c r="AC623" i="62"/>
  <c r="AC464" i="62"/>
  <c r="AC530" i="62"/>
  <c r="AC624" i="62"/>
  <c r="AE624" i="62"/>
  <c r="AE623" i="62"/>
  <c r="AF633" i="62"/>
  <c r="AE530" i="62"/>
  <c r="AE464" i="62"/>
  <c r="AW275" i="62" l="1"/>
  <c r="C260" i="62" l="1"/>
  <c r="C1673" i="62"/>
  <c r="C1672" i="62"/>
  <c r="C227" i="62"/>
  <c r="C226" i="62"/>
  <c r="C225" i="62"/>
  <c r="C43" i="62"/>
  <c r="C224" i="62"/>
  <c r="C223" i="62"/>
  <c r="C222" i="62"/>
  <c r="C221" i="62"/>
  <c r="C220" i="62"/>
  <c r="C219" i="62"/>
  <c r="C218" i="62"/>
  <c r="C217" i="62"/>
  <c r="C44" i="62"/>
  <c r="C216" i="62"/>
  <c r="C50" i="62"/>
  <c r="C215" i="62"/>
  <c r="C214" i="62"/>
  <c r="C213" i="62"/>
  <c r="C212" i="62"/>
  <c r="C211" i="62"/>
  <c r="C210" i="62"/>
  <c r="C209" i="62"/>
  <c r="C208" i="62"/>
  <c r="C207" i="62"/>
  <c r="C206" i="62"/>
  <c r="C205" i="62"/>
  <c r="C204" i="62"/>
  <c r="C203" i="62"/>
  <c r="C202" i="62"/>
  <c r="C41" i="62"/>
  <c r="C201" i="62"/>
  <c r="C200" i="62"/>
  <c r="C199" i="62"/>
  <c r="C198" i="62"/>
  <c r="C197" i="62"/>
  <c r="C196" i="62"/>
  <c r="C195" i="62"/>
  <c r="C194" i="62"/>
  <c r="C193" i="62"/>
  <c r="C192" i="62"/>
  <c r="C191" i="62"/>
  <c r="C190" i="62"/>
  <c r="C189" i="62"/>
  <c r="C188" i="62"/>
  <c r="C187" i="62"/>
  <c r="C186" i="62"/>
  <c r="C185" i="62"/>
  <c r="C184" i="62"/>
  <c r="C183" i="62"/>
  <c r="C182" i="62"/>
  <c r="C181" i="62"/>
  <c r="C180" i="62"/>
  <c r="C179" i="62"/>
  <c r="C5" i="62"/>
  <c r="C19" i="62"/>
  <c r="C18" i="62"/>
  <c r="C1671" i="62"/>
  <c r="C1670" i="62"/>
  <c r="C1669" i="62"/>
  <c r="C1668" i="62"/>
  <c r="C1292" i="62"/>
  <c r="C1176" i="62"/>
  <c r="C1171" i="62"/>
  <c r="C1166" i="62"/>
  <c r="C1217" i="62"/>
  <c r="C1297" i="62"/>
  <c r="C1291" i="62"/>
  <c r="C1184" i="62"/>
  <c r="C1254" i="62"/>
  <c r="C1197" i="62"/>
  <c r="C1290" i="62"/>
  <c r="C1281" i="62"/>
  <c r="C1216" i="62"/>
  <c r="C1296" i="62"/>
  <c r="C1319" i="62"/>
  <c r="C1298" i="62"/>
  <c r="C1295" i="62"/>
  <c r="C1280" i="62"/>
  <c r="C1300" i="62"/>
  <c r="C1204" i="62"/>
  <c r="C1203" i="62"/>
  <c r="C1289" i="62"/>
  <c r="C1288" i="62"/>
  <c r="C1287" i="62"/>
  <c r="C1173" i="62"/>
  <c r="C1294" i="62"/>
  <c r="C1286" i="62"/>
  <c r="C1202" i="62"/>
  <c r="C1215" i="62"/>
  <c r="C1667" i="62"/>
  <c r="C1666" i="62"/>
  <c r="C1665" i="62"/>
  <c r="C1664" i="62"/>
  <c r="C1663" i="62"/>
  <c r="C1662" i="62"/>
  <c r="C1661" i="62"/>
  <c r="C1660" i="62"/>
  <c r="C1659" i="62"/>
  <c r="C1658" i="62"/>
  <c r="C1657" i="62"/>
  <c r="C1656" i="62"/>
  <c r="C1655" i="62"/>
  <c r="C1654" i="62"/>
  <c r="C1653" i="62"/>
  <c r="C1652" i="62"/>
  <c r="C1651" i="62"/>
  <c r="C1650" i="62"/>
  <c r="C1649" i="62"/>
  <c r="C1648" i="62"/>
  <c r="C1196" i="62"/>
  <c r="C1647" i="62"/>
  <c r="C1646" i="62"/>
  <c r="C1645" i="62"/>
  <c r="C1644" i="62"/>
  <c r="C1643" i="62"/>
  <c r="C1642" i="62"/>
  <c r="C1641" i="62"/>
  <c r="C1640" i="62"/>
  <c r="C1639" i="62"/>
  <c r="C1161" i="62"/>
  <c r="C1638" i="62"/>
  <c r="C1637" i="62"/>
  <c r="C1636" i="62"/>
  <c r="C1253" i="62"/>
  <c r="C1635" i="62"/>
  <c r="C1634" i="62"/>
  <c r="C1633" i="62"/>
  <c r="C1178" i="62"/>
  <c r="C1632" i="62"/>
  <c r="C1188" i="62"/>
  <c r="C1631" i="62"/>
  <c r="C1183" i="62"/>
  <c r="C1167" i="62"/>
  <c r="C1195" i="62"/>
  <c r="C1187" i="62"/>
  <c r="C1630" i="62"/>
  <c r="C1629" i="62"/>
  <c r="C1628" i="62"/>
  <c r="C1627" i="62"/>
  <c r="C1626" i="62"/>
  <c r="C1625" i="62"/>
  <c r="C1624" i="62"/>
  <c r="C1623" i="62"/>
  <c r="C1622" i="62"/>
  <c r="C1220" i="62"/>
  <c r="C1218" i="62"/>
  <c r="C1621" i="62"/>
  <c r="C1620" i="62"/>
  <c r="C1619" i="62"/>
  <c r="C1199" i="62"/>
  <c r="C1618" i="62"/>
  <c r="C1617" i="62"/>
  <c r="C1616" i="62"/>
  <c r="C1615" i="62"/>
  <c r="C1614" i="62"/>
  <c r="C1613" i="62"/>
  <c r="C1612" i="62"/>
  <c r="C1611" i="62"/>
  <c r="C1610" i="62"/>
  <c r="C1609" i="62"/>
  <c r="C1608" i="62"/>
  <c r="C1607" i="62"/>
  <c r="C1323" i="62"/>
  <c r="C1285" i="62"/>
  <c r="C1219" i="62"/>
  <c r="C1278" i="62"/>
  <c r="C1277" i="62"/>
  <c r="C1251" i="62"/>
  <c r="C1284" i="62"/>
  <c r="C1279" i="62"/>
  <c r="C1299" i="62"/>
  <c r="C1606" i="62"/>
  <c r="C1309" i="62"/>
  <c r="C1283" i="62"/>
  <c r="C1308" i="62"/>
  <c r="C1307" i="62"/>
  <c r="C1302" i="62"/>
  <c r="C1306" i="62"/>
  <c r="C1327" i="62"/>
  <c r="C1324" i="62"/>
  <c r="C1605" i="62"/>
  <c r="C1301" i="62"/>
  <c r="C1305" i="62"/>
  <c r="C1604" i="62"/>
  <c r="C1603" i="62"/>
  <c r="C178" i="62"/>
  <c r="C177" i="62"/>
  <c r="C176" i="62"/>
  <c r="C175" i="62"/>
  <c r="C174" i="62"/>
  <c r="C173" i="62"/>
  <c r="C172" i="62"/>
  <c r="C171" i="62"/>
  <c r="C170" i="62"/>
  <c r="C169" i="62"/>
  <c r="C168" i="62"/>
  <c r="C51" i="62"/>
  <c r="C167" i="62"/>
  <c r="C54" i="62"/>
  <c r="C55" i="62"/>
  <c r="C166" i="62"/>
  <c r="C45" i="62"/>
  <c r="C165" i="62"/>
  <c r="C53" i="62"/>
  <c r="C17" i="62"/>
  <c r="C16" i="62"/>
  <c r="C1602" i="62"/>
  <c r="C1223" i="62"/>
  <c r="C1222" i="62"/>
  <c r="C1371" i="62"/>
  <c r="C1370" i="62"/>
  <c r="C1601" i="62"/>
  <c r="C1600" i="62"/>
  <c r="C1421" i="62"/>
  <c r="C1214" i="62"/>
  <c r="C1599" i="62"/>
  <c r="C1598" i="62"/>
  <c r="C1597" i="62"/>
  <c r="C1596" i="62"/>
  <c r="C1595" i="62"/>
  <c r="C1594" i="62"/>
  <c r="C1593" i="62"/>
  <c r="C1420" i="62"/>
  <c r="C1419" i="62"/>
  <c r="C1418" i="62"/>
  <c r="C1417" i="62"/>
  <c r="C1282" i="62"/>
  <c r="C1376" i="62"/>
  <c r="C1592" i="62"/>
  <c r="C1591" i="62"/>
  <c r="C1375" i="62"/>
  <c r="C1590" i="62"/>
  <c r="C1589" i="62"/>
  <c r="C1416" i="62"/>
  <c r="C1415" i="62"/>
  <c r="C1414" i="62"/>
  <c r="C1441" i="62"/>
  <c r="C1588" i="62"/>
  <c r="C1587" i="62"/>
  <c r="C1586" i="62"/>
  <c r="C1585" i="62"/>
  <c r="C1584" i="62"/>
  <c r="C1442" i="62"/>
  <c r="C1583" i="62"/>
  <c r="C1582" i="62"/>
  <c r="C1581" i="62"/>
  <c r="C1440" i="62"/>
  <c r="C1580" i="62"/>
  <c r="C1579" i="62"/>
  <c r="C1578" i="62"/>
  <c r="C1577" i="62"/>
  <c r="C1576" i="62"/>
  <c r="C1575" i="62"/>
  <c r="C1574" i="62"/>
  <c r="C1573" i="62"/>
  <c r="C1572" i="62"/>
  <c r="C1571" i="62"/>
  <c r="C1570" i="62"/>
  <c r="C1569" i="62"/>
  <c r="C1568" i="62"/>
  <c r="C1567" i="62"/>
  <c r="C1566" i="62"/>
  <c r="C1565" i="62"/>
  <c r="C1564" i="62"/>
  <c r="C1563" i="62"/>
  <c r="C1562" i="62"/>
  <c r="C1561" i="62"/>
  <c r="C1413" i="62"/>
  <c r="C1560" i="62"/>
  <c r="C1559" i="62"/>
  <c r="C1412" i="62"/>
  <c r="C1411" i="62"/>
  <c r="C1410" i="62"/>
  <c r="C1439" i="62"/>
  <c r="C1409" i="62"/>
  <c r="C1438" i="62"/>
  <c r="C1437" i="62"/>
  <c r="C1436" i="62"/>
  <c r="C1408" i="62"/>
  <c r="C1435" i="62"/>
  <c r="C1407" i="62"/>
  <c r="C1406" i="62"/>
  <c r="C1434" i="62"/>
  <c r="C1433" i="62"/>
  <c r="C1432" i="62"/>
  <c r="C1431" i="62"/>
  <c r="C1430" i="62"/>
  <c r="C1429" i="62"/>
  <c r="C1428" i="62"/>
  <c r="C1558" i="62"/>
  <c r="C1557" i="62"/>
  <c r="C1405" i="62"/>
  <c r="C1404" i="62"/>
  <c r="C1403" i="62"/>
  <c r="C1373" i="62"/>
  <c r="C1402" i="62"/>
  <c r="C1427" i="62"/>
  <c r="C1426" i="62"/>
  <c r="C1425" i="62"/>
  <c r="C1401" i="62"/>
  <c r="C1400" i="62"/>
  <c r="C1372" i="62"/>
  <c r="C1399" i="62"/>
  <c r="C1398" i="62"/>
  <c r="C1397" i="62"/>
  <c r="C1424" i="62"/>
  <c r="C1423" i="62"/>
  <c r="C1422" i="62"/>
  <c r="C1396" i="62"/>
  <c r="C1395" i="62"/>
  <c r="C1394" i="62"/>
  <c r="C1393" i="62"/>
  <c r="C1392" i="62"/>
  <c r="C1391" i="62"/>
  <c r="C1390" i="62"/>
  <c r="C1389" i="62"/>
  <c r="C1388" i="62"/>
  <c r="C1387" i="62"/>
  <c r="C1386" i="62"/>
  <c r="C1385" i="62"/>
  <c r="C1384" i="62"/>
  <c r="C1383" i="62"/>
  <c r="C1382" i="62"/>
  <c r="C1381" i="62"/>
  <c r="C1380" i="62"/>
  <c r="C1379" i="62"/>
  <c r="C1378" i="62"/>
  <c r="C1377" i="62"/>
  <c r="C1556" i="62"/>
  <c r="C1555" i="62"/>
  <c r="C1554" i="62"/>
  <c r="C1374" i="62"/>
  <c r="C164" i="62"/>
  <c r="C1369" i="62"/>
  <c r="C1368" i="62"/>
  <c r="C1553" i="62"/>
  <c r="C15" i="62"/>
  <c r="C1552" i="62"/>
  <c r="C420" i="62"/>
  <c r="C163" i="62"/>
  <c r="C1151" i="62"/>
  <c r="C1367" i="62"/>
  <c r="C1267" i="62"/>
  <c r="C1266" i="62"/>
  <c r="C1366" i="62"/>
  <c r="C1365" i="62"/>
  <c r="C1117" i="62"/>
  <c r="C1364" i="62"/>
  <c r="C1551" i="62"/>
  <c r="C1363" i="62"/>
  <c r="C1357" i="62"/>
  <c r="C162" i="62"/>
  <c r="C161" i="62"/>
  <c r="C160" i="62"/>
  <c r="C159" i="62"/>
  <c r="C7" i="62"/>
  <c r="C8" i="62"/>
  <c r="C10" i="62"/>
  <c r="C6" i="62"/>
  <c r="C9" i="62"/>
  <c r="C1362" i="62"/>
  <c r="C1213" i="62"/>
  <c r="C1212" i="62"/>
  <c r="C1185" i="62"/>
  <c r="C1198" i="62"/>
  <c r="C1265" i="62"/>
  <c r="C1144" i="62"/>
  <c r="C1338" i="62"/>
  <c r="C1550" i="62"/>
  <c r="C1205" i="62"/>
  <c r="C1194" i="62"/>
  <c r="C1337" i="62"/>
  <c r="C1201" i="62"/>
  <c r="C1329" i="62"/>
  <c r="C1209" i="62"/>
  <c r="C1234" i="62"/>
  <c r="C1211" i="62"/>
  <c r="C1336" i="62"/>
  <c r="C1335" i="62"/>
  <c r="C1271" i="62"/>
  <c r="C1270" i="62"/>
  <c r="C1328" i="62"/>
  <c r="C1334" i="62"/>
  <c r="C1356" i="62"/>
  <c r="C1333" i="62"/>
  <c r="C1332" i="62"/>
  <c r="C1331" i="62"/>
  <c r="C1330" i="62"/>
  <c r="C1355" i="62"/>
  <c r="C1361" i="62"/>
  <c r="C1360" i="62"/>
  <c r="C1354" i="62"/>
  <c r="C1353" i="62"/>
  <c r="C1352" i="62"/>
  <c r="C1359" i="62"/>
  <c r="C1351" i="62"/>
  <c r="C1350" i="62"/>
  <c r="C1358" i="62"/>
  <c r="C1349" i="62"/>
  <c r="C1348" i="62"/>
  <c r="C1347" i="62"/>
  <c r="C1346" i="62"/>
  <c r="C1345" i="62"/>
  <c r="C1344" i="62"/>
  <c r="C1343" i="62"/>
  <c r="C1342" i="62"/>
  <c r="C1341" i="62"/>
  <c r="C1340" i="62"/>
  <c r="C158" i="62"/>
  <c r="C1193" i="62"/>
  <c r="C1339" i="62"/>
  <c r="C157" i="62"/>
  <c r="C156" i="62"/>
  <c r="C1154" i="62"/>
  <c r="C1180" i="62"/>
  <c r="C1192" i="62"/>
  <c r="C1208" i="62"/>
  <c r="C1326" i="62"/>
  <c r="C1549" i="62"/>
  <c r="C1191" i="62"/>
  <c r="C52" i="62"/>
  <c r="C1200" i="62"/>
  <c r="C1190" i="62"/>
  <c r="C1189" i="62"/>
  <c r="C1210" i="62"/>
  <c r="C1293" i="62"/>
  <c r="C1325" i="62"/>
  <c r="C14" i="62"/>
  <c r="C1304" i="62"/>
  <c r="C1303" i="62"/>
  <c r="C1322" i="62"/>
  <c r="C1321" i="62"/>
  <c r="C1320" i="62"/>
  <c r="C155" i="62"/>
  <c r="C1318" i="62"/>
  <c r="C1317" i="62"/>
  <c r="C1316" i="62"/>
  <c r="C11" i="62"/>
  <c r="C1315" i="62"/>
  <c r="C1314" i="62"/>
  <c r="C1313" i="62"/>
  <c r="C1312" i="62"/>
  <c r="C1311" i="62"/>
  <c r="C1310" i="62"/>
  <c r="C1548" i="62"/>
  <c r="C1547" i="62"/>
  <c r="C471" i="62"/>
  <c r="C1150" i="62"/>
  <c r="C1546" i="62"/>
  <c r="C1545" i="62"/>
  <c r="C1544" i="62"/>
  <c r="C1543" i="62"/>
  <c r="C1542" i="62"/>
  <c r="C154" i="62"/>
  <c r="C153" i="62"/>
  <c r="C152" i="62"/>
  <c r="C151" i="62"/>
  <c r="C150" i="62"/>
  <c r="C149" i="62"/>
  <c r="C148" i="62"/>
  <c r="C1186" i="62"/>
  <c r="C1160" i="62"/>
  <c r="C1159" i="62"/>
  <c r="C1541" i="62"/>
  <c r="C1141" i="62"/>
  <c r="C1149" i="62"/>
  <c r="C1133" i="62"/>
  <c r="C1128" i="62"/>
  <c r="C1158" i="62"/>
  <c r="C1157" i="62"/>
  <c r="C1540" i="62"/>
  <c r="C1148" i="62"/>
  <c r="C1147" i="62"/>
  <c r="C1539" i="62"/>
  <c r="C1538" i="62"/>
  <c r="C1537" i="62"/>
  <c r="C147" i="62"/>
  <c r="C146" i="62"/>
  <c r="C145" i="62"/>
  <c r="C144" i="62"/>
  <c r="C1536" i="62"/>
  <c r="C1535" i="62"/>
  <c r="C1534" i="62"/>
  <c r="C1533" i="62"/>
  <c r="C1532" i="62"/>
  <c r="C1531" i="62"/>
  <c r="C1530" i="62"/>
  <c r="C1529" i="62"/>
  <c r="C1252" i="62"/>
  <c r="C1528" i="62"/>
  <c r="C1276" i="62"/>
  <c r="C1275" i="62"/>
  <c r="C1274" i="62"/>
  <c r="C1273" i="62"/>
  <c r="C1272" i="62"/>
  <c r="C1263" i="62"/>
  <c r="C1262" i="62"/>
  <c r="C1264" i="62"/>
  <c r="C1269" i="62"/>
  <c r="C1268" i="62"/>
  <c r="C1527" i="62"/>
  <c r="C1261" i="62"/>
  <c r="C1260" i="62"/>
  <c r="C1526" i="62"/>
  <c r="C1525" i="62"/>
  <c r="C143" i="62"/>
  <c r="C48" i="62"/>
  <c r="C142" i="62"/>
  <c r="C1113" i="62"/>
  <c r="C1112" i="62"/>
  <c r="C1524" i="62"/>
  <c r="C1259" i="62"/>
  <c r="C1258" i="62"/>
  <c r="C1164" i="62"/>
  <c r="C1257" i="62"/>
  <c r="C1177" i="62"/>
  <c r="C1165" i="62"/>
  <c r="C1146" i="62"/>
  <c r="C1114" i="62"/>
  <c r="C1256" i="62"/>
  <c r="C1255" i="62"/>
  <c r="C1250" i="62"/>
  <c r="C1249" i="62"/>
  <c r="C1226" i="62"/>
  <c r="C49" i="62"/>
  <c r="C141" i="62"/>
  <c r="C47" i="62"/>
  <c r="C140" i="62"/>
  <c r="C1248" i="62"/>
  <c r="C1247" i="62"/>
  <c r="C1233" i="62"/>
  <c r="C1232" i="62"/>
  <c r="C1246" i="62"/>
  <c r="C1245" i="62"/>
  <c r="C1227" i="62"/>
  <c r="C1225" i="62"/>
  <c r="C1224" i="62"/>
  <c r="C1523" i="62"/>
  <c r="C1244" i="62"/>
  <c r="C1243" i="62"/>
  <c r="C1242" i="62"/>
  <c r="C1241" i="62"/>
  <c r="C1240" i="62"/>
  <c r="C1239" i="62"/>
  <c r="C1238" i="62"/>
  <c r="C1237" i="62"/>
  <c r="C1236" i="62"/>
  <c r="C1231" i="62"/>
  <c r="C1230" i="62"/>
  <c r="C1229" i="62"/>
  <c r="C1228" i="62"/>
  <c r="C46" i="62"/>
  <c r="C1235" i="62"/>
  <c r="C1207" i="62"/>
  <c r="C257" i="62"/>
  <c r="C1221" i="62"/>
  <c r="C139" i="62"/>
  <c r="C138" i="62"/>
  <c r="C1522" i="62"/>
  <c r="C1143" i="62"/>
  <c r="C1118" i="62"/>
  <c r="C1172" i="62"/>
  <c r="C1168" i="62"/>
  <c r="C1521" i="62"/>
  <c r="C1153" i="62"/>
  <c r="C1124" i="62"/>
  <c r="C1127" i="62"/>
  <c r="C1520" i="62"/>
  <c r="C137" i="62"/>
  <c r="C1163" i="62"/>
  <c r="C258" i="62"/>
  <c r="C1206" i="62"/>
  <c r="C136" i="62"/>
  <c r="C1519" i="62"/>
  <c r="C1162" i="62"/>
  <c r="C1518" i="62"/>
  <c r="C1175" i="62"/>
  <c r="C1174" i="62"/>
  <c r="C135" i="62"/>
  <c r="C1182" i="62"/>
  <c r="C1181" i="62"/>
  <c r="C134" i="62"/>
  <c r="C133" i="62"/>
  <c r="C1517" i="62"/>
  <c r="C1116" i="62"/>
  <c r="C1516" i="62"/>
  <c r="C1156" i="62"/>
  <c r="C1145" i="62"/>
  <c r="C1179" i="62"/>
  <c r="C1152" i="62"/>
  <c r="C1111" i="62"/>
  <c r="C1115" i="62"/>
  <c r="C1515" i="62"/>
  <c r="C1514" i="62"/>
  <c r="C1513" i="62"/>
  <c r="C1170" i="62"/>
  <c r="C1512" i="62"/>
  <c r="C1511" i="62"/>
  <c r="C1169" i="62"/>
  <c r="C1140" i="62"/>
  <c r="C1142" i="62"/>
  <c r="C1510" i="62"/>
  <c r="C132" i="62"/>
  <c r="C1509" i="62"/>
  <c r="C131" i="62"/>
  <c r="C130" i="62"/>
  <c r="C13" i="62"/>
  <c r="C1508" i="62"/>
  <c r="C1155" i="62"/>
  <c r="C1125" i="62"/>
  <c r="C1507" i="62"/>
  <c r="C1506" i="62"/>
  <c r="C1505" i="62"/>
  <c r="C1504" i="62"/>
  <c r="C1503" i="62"/>
  <c r="C1502" i="62"/>
  <c r="C129" i="62"/>
  <c r="C1501" i="62"/>
  <c r="C1500" i="62"/>
  <c r="C1130" i="62"/>
  <c r="C1139" i="62"/>
  <c r="C1499" i="62"/>
  <c r="C1132" i="62"/>
  <c r="C42" i="62"/>
  <c r="C128" i="62"/>
  <c r="C127" i="62"/>
  <c r="C126" i="62"/>
  <c r="C1498" i="62"/>
  <c r="C1497" i="62"/>
  <c r="C1496" i="62"/>
  <c r="C1495" i="62"/>
  <c r="C1494" i="62"/>
  <c r="C1493" i="62"/>
  <c r="C1492" i="62"/>
  <c r="C1138" i="62"/>
  <c r="C1137" i="62"/>
  <c r="C1136" i="62"/>
  <c r="C1491" i="62"/>
  <c r="C1135" i="62"/>
  <c r="C1131" i="62"/>
  <c r="C1119" i="62"/>
  <c r="C1129" i="62"/>
  <c r="C1134" i="62"/>
  <c r="C1490" i="62"/>
  <c r="C1489" i="62"/>
  <c r="C125" i="62"/>
  <c r="C124" i="62"/>
  <c r="C1488" i="62"/>
  <c r="C123" i="62"/>
  <c r="C1487" i="62"/>
  <c r="C1126" i="62"/>
  <c r="C1123" i="62"/>
  <c r="C1122" i="62"/>
  <c r="C1121" i="62"/>
  <c r="C1486" i="62"/>
  <c r="C1120" i="62"/>
  <c r="C1485" i="62"/>
  <c r="C1484" i="62"/>
  <c r="C1483" i="62"/>
  <c r="C122" i="62"/>
  <c r="C121" i="62"/>
  <c r="C120" i="62"/>
  <c r="C119" i="62"/>
  <c r="C1106" i="62"/>
  <c r="C1105" i="62"/>
  <c r="C1109" i="62"/>
  <c r="C1104" i="62"/>
  <c r="C1103" i="62"/>
  <c r="C1102" i="62"/>
  <c r="C1482" i="62"/>
  <c r="C1108" i="62"/>
  <c r="C1101" i="62"/>
  <c r="C1099" i="62"/>
  <c r="C1110" i="62"/>
  <c r="C1107" i="62"/>
  <c r="C1481" i="62"/>
  <c r="C1480" i="62"/>
  <c r="C1479" i="62"/>
  <c r="C1478" i="62"/>
  <c r="C1477" i="62"/>
  <c r="C1476" i="62"/>
  <c r="C1475" i="62"/>
  <c r="C1474" i="62"/>
  <c r="C1473" i="62"/>
  <c r="C1472" i="62"/>
  <c r="C1471" i="62"/>
  <c r="C1470" i="62"/>
  <c r="C1100" i="62"/>
  <c r="C1469" i="62"/>
  <c r="C1468" i="62"/>
  <c r="C118" i="62"/>
  <c r="C1467" i="62"/>
  <c r="C1466" i="62"/>
  <c r="C28" i="62"/>
  <c r="C1465" i="62"/>
  <c r="C1095" i="62"/>
  <c r="C1096" i="62"/>
  <c r="C1098" i="62"/>
  <c r="C1094" i="62"/>
  <c r="C1464" i="62"/>
  <c r="C1463" i="62"/>
  <c r="C1097" i="62"/>
  <c r="C1462" i="62"/>
  <c r="C1083" i="62"/>
  <c r="C117" i="62"/>
  <c r="C116" i="62"/>
  <c r="C115" i="62"/>
  <c r="C114" i="62"/>
  <c r="C113" i="62"/>
  <c r="C1461" i="62"/>
  <c r="C1460" i="62"/>
  <c r="C1023" i="62"/>
  <c r="C1060" i="62"/>
  <c r="C1075" i="62"/>
  <c r="C1074" i="62"/>
  <c r="C1053" i="62"/>
  <c r="C1093" i="62"/>
  <c r="C1088" i="62"/>
  <c r="C1087" i="62"/>
  <c r="C1073" i="62"/>
  <c r="C1051" i="62"/>
  <c r="C1050" i="62"/>
  <c r="C1082" i="62"/>
  <c r="C1081" i="62"/>
  <c r="C1072" i="62"/>
  <c r="C1459" i="62"/>
  <c r="C1086" i="62"/>
  <c r="C1059" i="62"/>
  <c r="C1052" i="62"/>
  <c r="C1085" i="62"/>
  <c r="C1080" i="62"/>
  <c r="C861" i="62"/>
  <c r="C898" i="62"/>
  <c r="C1049" i="62"/>
  <c r="C1048" i="62"/>
  <c r="C1058" i="62"/>
  <c r="C1057" i="62"/>
  <c r="C1056" i="62"/>
  <c r="C1071" i="62"/>
  <c r="C1092" i="62"/>
  <c r="C1091" i="62"/>
  <c r="C1070" i="62"/>
  <c r="C1069" i="62"/>
  <c r="C1079" i="62"/>
  <c r="C1458" i="62"/>
  <c r="C1090" i="62"/>
  <c r="C1084" i="62"/>
  <c r="C1089" i="62"/>
  <c r="C1457" i="62"/>
  <c r="C1009" i="62"/>
  <c r="C642" i="62"/>
  <c r="C1041" i="62"/>
  <c r="C1055" i="62"/>
  <c r="C1068" i="62"/>
  <c r="C860" i="62"/>
  <c r="C112" i="62"/>
  <c r="C111" i="62"/>
  <c r="C110" i="62"/>
  <c r="C109" i="62"/>
  <c r="C27" i="62"/>
  <c r="C26" i="62"/>
  <c r="C1008" i="62"/>
  <c r="C1007" i="62"/>
  <c r="C1006" i="62"/>
  <c r="C1005" i="62"/>
  <c r="C1004" i="62"/>
  <c r="C1003" i="62"/>
  <c r="C1456" i="62"/>
  <c r="C1002" i="62"/>
  <c r="C1001" i="62"/>
  <c r="C1000" i="62"/>
  <c r="C999" i="62"/>
  <c r="C998" i="62"/>
  <c r="C997" i="62"/>
  <c r="C996" i="62"/>
  <c r="C777" i="62"/>
  <c r="C725" i="62"/>
  <c r="C658" i="62"/>
  <c r="C992" i="62"/>
  <c r="C991" i="62"/>
  <c r="C990" i="62"/>
  <c r="C989" i="62"/>
  <c r="C988" i="62"/>
  <c r="C987" i="62"/>
  <c r="C986" i="62"/>
  <c r="C985" i="62"/>
  <c r="C984" i="62"/>
  <c r="C983" i="62"/>
  <c r="C982" i="62"/>
  <c r="C981" i="62"/>
  <c r="C980" i="62"/>
  <c r="C979" i="62"/>
  <c r="C978" i="62"/>
  <c r="C977" i="62"/>
  <c r="C976" i="62"/>
  <c r="C975" i="62"/>
  <c r="C974" i="62"/>
  <c r="C973" i="62"/>
  <c r="C972" i="62"/>
  <c r="C971" i="62"/>
  <c r="C970" i="62"/>
  <c r="C969" i="62"/>
  <c r="C968" i="62"/>
  <c r="C967" i="62"/>
  <c r="C966" i="62"/>
  <c r="C965" i="62"/>
  <c r="C964" i="62"/>
  <c r="C963" i="62"/>
  <c r="C962" i="62"/>
  <c r="C961" i="62"/>
  <c r="C960" i="62"/>
  <c r="C959" i="62"/>
  <c r="C958" i="62"/>
  <c r="C957" i="62"/>
  <c r="C956" i="62"/>
  <c r="C955" i="62"/>
  <c r="C817" i="62"/>
  <c r="C953" i="62"/>
  <c r="C952" i="62"/>
  <c r="C951" i="62"/>
  <c r="C950" i="62"/>
  <c r="C949" i="62"/>
  <c r="C948" i="62"/>
  <c r="C947" i="62"/>
  <c r="C946" i="62"/>
  <c r="C945" i="62"/>
  <c r="C944" i="62"/>
  <c r="C943" i="62"/>
  <c r="C942" i="62"/>
  <c r="C941" i="62"/>
  <c r="C940" i="62"/>
  <c r="C939" i="62"/>
  <c r="C938" i="62"/>
  <c r="C937" i="62"/>
  <c r="C936" i="62"/>
  <c r="C935" i="62"/>
  <c r="C934" i="62"/>
  <c r="C933" i="62"/>
  <c r="C932" i="62"/>
  <c r="C931" i="62"/>
  <c r="C930" i="62"/>
  <c r="C929" i="62"/>
  <c r="C928" i="62"/>
  <c r="C927" i="62"/>
  <c r="C926" i="62"/>
  <c r="C925" i="62"/>
  <c r="C1067" i="62"/>
  <c r="C1066" i="62"/>
  <c r="C1065" i="62"/>
  <c r="C1064" i="62"/>
  <c r="C1063" i="62"/>
  <c r="C1054" i="62"/>
  <c r="C1062" i="62"/>
  <c r="C1061" i="62"/>
  <c r="C1078" i="62"/>
  <c r="C1077" i="62"/>
  <c r="C1076" i="62"/>
  <c r="C924" i="62"/>
  <c r="C885" i="62"/>
  <c r="C1455" i="62"/>
  <c r="C1047" i="62"/>
  <c r="C892" i="62"/>
  <c r="C108" i="62"/>
  <c r="C922" i="62"/>
  <c r="C921" i="62"/>
  <c r="C920" i="62"/>
  <c r="C702" i="62"/>
  <c r="C918" i="62"/>
  <c r="C917" i="62"/>
  <c r="C916" i="62"/>
  <c r="C915" i="62"/>
  <c r="C914" i="62"/>
  <c r="C913" i="62"/>
  <c r="C912" i="62"/>
  <c r="C911" i="62"/>
  <c r="C910" i="62"/>
  <c r="C909" i="62"/>
  <c r="C908" i="62"/>
  <c r="C907" i="62"/>
  <c r="C906" i="62"/>
  <c r="C905" i="62"/>
  <c r="C813" i="62"/>
  <c r="C903" i="62"/>
  <c r="C1021" i="62"/>
  <c r="C1033" i="62"/>
  <c r="C902" i="62"/>
  <c r="C107" i="62"/>
  <c r="C25" i="62"/>
  <c r="C901" i="62"/>
  <c r="C1032" i="62"/>
  <c r="C1046" i="62"/>
  <c r="C1045" i="62"/>
  <c r="C1031" i="62"/>
  <c r="C1030" i="62"/>
  <c r="C1043" i="62"/>
  <c r="C66" i="62"/>
  <c r="C65" i="62"/>
  <c r="C671" i="62"/>
  <c r="C1040" i="62"/>
  <c r="C1036" i="62"/>
  <c r="C1039" i="62"/>
  <c r="C1038" i="62"/>
  <c r="C1044" i="62"/>
  <c r="C1042" i="62"/>
  <c r="C1029" i="62"/>
  <c r="C1024" i="62"/>
  <c r="C1020" i="62"/>
  <c r="C106" i="62"/>
  <c r="C24" i="62"/>
  <c r="C900" i="62"/>
  <c r="C899" i="62"/>
  <c r="C1028" i="62"/>
  <c r="C1034" i="62"/>
  <c r="C1035" i="62"/>
  <c r="C1027" i="62"/>
  <c r="C1454" i="62"/>
  <c r="C1026" i="62"/>
  <c r="C1025" i="62"/>
  <c r="C23" i="62"/>
  <c r="C21" i="62"/>
  <c r="C1022" i="62"/>
  <c r="C581" i="62"/>
  <c r="C20" i="62"/>
  <c r="C1453" i="62"/>
  <c r="C1019" i="62"/>
  <c r="C105" i="62"/>
  <c r="C1018" i="62"/>
  <c r="C1016" i="62"/>
  <c r="C884" i="62"/>
  <c r="C869" i="62"/>
  <c r="C104" i="62"/>
  <c r="C1015" i="62"/>
  <c r="C1014" i="62"/>
  <c r="C1017" i="62"/>
  <c r="C1013" i="62"/>
  <c r="C1012" i="62"/>
  <c r="C1011" i="62"/>
  <c r="C1010" i="62"/>
  <c r="C897" i="62"/>
  <c r="C893" i="62"/>
  <c r="C875" i="62"/>
  <c r="C896" i="62"/>
  <c r="C883" i="62"/>
  <c r="C886" i="62"/>
  <c r="C887" i="62"/>
  <c r="C879" i="62"/>
  <c r="C881" i="62"/>
  <c r="C895" i="62"/>
  <c r="C894" i="62"/>
  <c r="C847" i="62"/>
  <c r="C891" i="62"/>
  <c r="C890" i="62"/>
  <c r="C889" i="62"/>
  <c r="C878" i="62"/>
  <c r="C888" i="62"/>
  <c r="C877" i="62"/>
  <c r="C882" i="62"/>
  <c r="C880" i="62"/>
  <c r="C876" i="62"/>
  <c r="C857" i="62"/>
  <c r="C103" i="62"/>
  <c r="C102" i="62"/>
  <c r="C1452" i="62"/>
  <c r="C1451" i="62"/>
  <c r="C685" i="62"/>
  <c r="C467" i="62"/>
  <c r="C649" i="62"/>
  <c r="C414" i="62"/>
  <c r="C39" i="62"/>
  <c r="C101" i="62"/>
  <c r="C100" i="62"/>
  <c r="C413" i="62"/>
  <c r="C230" i="62"/>
  <c r="C264" i="62"/>
  <c r="C579" i="62"/>
  <c r="C639" i="62"/>
  <c r="C640" i="62"/>
  <c r="C638" i="62"/>
  <c r="C867" i="62"/>
  <c r="C637" i="62"/>
  <c r="C462" i="62"/>
  <c r="C864" i="62"/>
  <c r="C870" i="62"/>
  <c r="C874" i="62"/>
  <c r="C872" i="62"/>
  <c r="C866" i="62"/>
  <c r="C873" i="62"/>
  <c r="C871" i="62"/>
  <c r="C684" i="62"/>
  <c r="C838" i="62"/>
  <c r="C837" i="62"/>
  <c r="C859" i="62"/>
  <c r="C836" i="62"/>
  <c r="C865" i="62"/>
  <c r="C835" i="62"/>
  <c r="C99" i="62"/>
  <c r="C862" i="62"/>
  <c r="C855" i="62"/>
  <c r="C858" i="62"/>
  <c r="C40" i="62"/>
  <c r="C856" i="62"/>
  <c r="C98" i="62"/>
  <c r="C522" i="62"/>
  <c r="C97" i="62"/>
  <c r="C854" i="62"/>
  <c r="C454" i="62"/>
  <c r="C840" i="62"/>
  <c r="C455" i="62"/>
  <c r="C669" i="62"/>
  <c r="C853" i="62"/>
  <c r="C438" i="62"/>
  <c r="C280" i="62"/>
  <c r="C487" i="62"/>
  <c r="C606" i="62"/>
  <c r="C96" i="62"/>
  <c r="C95" i="62"/>
  <c r="C545" i="62"/>
  <c r="C659" i="62"/>
  <c r="C814" i="62"/>
  <c r="C531" i="62"/>
  <c r="C636" i="62"/>
  <c r="C94" i="62"/>
  <c r="C477" i="62"/>
  <c r="C647" i="62"/>
  <c r="C628" i="62"/>
  <c r="C93" i="62"/>
  <c r="C411" i="62"/>
  <c r="C769" i="62"/>
  <c r="C812" i="62"/>
  <c r="C506" i="62"/>
  <c r="C698" i="62"/>
  <c r="C511" i="62"/>
  <c r="C519" i="62"/>
  <c r="C621" i="62"/>
  <c r="C626" i="62"/>
  <c r="C620" i="62"/>
  <c r="C724" i="62"/>
  <c r="C92" i="62"/>
  <c r="C746" i="62"/>
  <c r="C677" i="62"/>
  <c r="C635" i="62"/>
  <c r="C529" i="62"/>
  <c r="C575" i="62"/>
  <c r="C517" i="62"/>
  <c r="C499" i="62"/>
  <c r="C634" i="62"/>
  <c r="C441" i="62"/>
  <c r="C300" i="62"/>
  <c r="C602" i="62"/>
  <c r="C515" i="62"/>
  <c r="C494" i="62"/>
  <c r="C590" i="62"/>
  <c r="C242" i="62"/>
  <c r="C440" i="62"/>
  <c r="C587" i="62"/>
  <c r="C589" i="62"/>
  <c r="C613" i="62"/>
  <c r="C631" i="62"/>
  <c r="C504" i="62"/>
  <c r="C578" i="62"/>
  <c r="C439" i="62"/>
  <c r="C601" i="62"/>
  <c r="C577" i="62"/>
  <c r="C586" i="62"/>
  <c r="C458" i="62"/>
  <c r="C572" i="62"/>
  <c r="C513" i="62"/>
  <c r="C418" i="62"/>
  <c r="C584" i="62"/>
  <c r="C445" i="62"/>
  <c r="C501" i="62"/>
  <c r="C505" i="62"/>
  <c r="C500" i="62"/>
  <c r="C502" i="62"/>
  <c r="C518" i="62"/>
  <c r="C246" i="62"/>
  <c r="C298" i="62"/>
  <c r="C553" i="62"/>
  <c r="C583" i="62"/>
  <c r="C609" i="62"/>
  <c r="C632" i="62"/>
  <c r="C660" i="62"/>
  <c r="C592" i="62"/>
  <c r="C815" i="62"/>
  <c r="C552" i="62"/>
  <c r="C582" i="62"/>
  <c r="C291" i="62"/>
  <c r="C415" i="62"/>
  <c r="C536" i="62"/>
  <c r="C535" i="62"/>
  <c r="C534" i="62"/>
  <c r="C672" i="62"/>
  <c r="C496" i="62"/>
  <c r="C419" i="62"/>
  <c r="C600" i="62"/>
  <c r="C595" i="62"/>
  <c r="C470" i="62"/>
  <c r="C238" i="62"/>
  <c r="C580" i="62"/>
  <c r="C567" i="62"/>
  <c r="C597" i="62"/>
  <c r="C551" i="62"/>
  <c r="C417" i="62"/>
  <c r="C489" i="62"/>
  <c r="C550" i="62"/>
  <c r="C687" i="62"/>
  <c r="C688" i="62"/>
  <c r="C524" i="62"/>
  <c r="C266" i="62"/>
  <c r="C646" i="62"/>
  <c r="C549" i="62"/>
  <c r="C593" i="62"/>
  <c r="C263" i="62"/>
  <c r="C305" i="62"/>
  <c r="C848" i="62"/>
  <c r="C615" i="62"/>
  <c r="C282" i="62"/>
  <c r="C548" i="62"/>
  <c r="C547" i="62"/>
  <c r="C546" i="62"/>
  <c r="C444" i="62"/>
  <c r="C573" i="62"/>
  <c r="C424" i="62"/>
  <c r="C612" i="62"/>
  <c r="C507" i="62"/>
  <c r="C568" i="62"/>
  <c r="C374" i="62"/>
  <c r="C408" i="62"/>
  <c r="C571" i="62"/>
  <c r="C381" i="62"/>
  <c r="C407" i="62"/>
  <c r="C488" i="62"/>
  <c r="C397" i="62"/>
  <c r="C616" i="62"/>
  <c r="C423" i="62"/>
  <c r="C670" i="62"/>
  <c r="C516" i="62"/>
  <c r="C442" i="62"/>
  <c r="C544" i="62"/>
  <c r="C611" i="62"/>
  <c r="C267" i="62"/>
  <c r="C744" i="62"/>
  <c r="C304" i="62"/>
  <c r="C495" i="62"/>
  <c r="C303" i="62"/>
  <c r="C380" i="62"/>
  <c r="C821" i="62"/>
  <c r="C820" i="62"/>
  <c r="C91" i="62"/>
  <c r="C90" i="62"/>
  <c r="C89" i="62"/>
  <c r="C88" i="62"/>
  <c r="C87" i="62"/>
  <c r="C86" i="62"/>
  <c r="C541" i="62"/>
  <c r="C85" i="62"/>
  <c r="C84" i="62"/>
  <c r="C83" i="62"/>
  <c r="C82" i="62"/>
  <c r="C37" i="62"/>
  <c r="C81" i="62"/>
  <c r="C80" i="62"/>
  <c r="C79" i="62"/>
  <c r="C78" i="62"/>
  <c r="C77" i="62"/>
  <c r="C852" i="62"/>
  <c r="C76" i="62"/>
  <c r="C844" i="62"/>
  <c r="C843" i="62"/>
  <c r="C540" i="62"/>
  <c r="C772" i="62"/>
  <c r="C771" i="62"/>
  <c r="C673" i="62"/>
  <c r="C469" i="62"/>
  <c r="C463" i="62"/>
  <c r="C510" i="62"/>
  <c r="C75" i="62"/>
  <c r="C585" i="62"/>
  <c r="C74" i="62"/>
  <c r="C716" i="62"/>
  <c r="C994" i="62"/>
  <c r="C993" i="62"/>
  <c r="C954" i="62"/>
  <c r="C1444" i="62"/>
  <c r="C995" i="62"/>
  <c r="C833" i="62"/>
  <c r="C832" i="62"/>
  <c r="C368" i="62"/>
  <c r="C715" i="62"/>
  <c r="C681" i="62"/>
  <c r="C846" i="62"/>
  <c r="C365" i="62"/>
  <c r="C366" i="62"/>
  <c r="C364" i="62"/>
  <c r="C680" i="62"/>
  <c r="C1443" i="62"/>
  <c r="C768" i="62"/>
  <c r="C362" i="62"/>
  <c r="C312" i="62"/>
  <c r="C311" i="62"/>
  <c r="C310" i="62"/>
  <c r="C313" i="62"/>
  <c r="C767" i="62"/>
  <c r="C722" i="62"/>
  <c r="C766" i="62"/>
  <c r="C765" i="62"/>
  <c r="C764" i="62"/>
  <c r="C665" i="62"/>
  <c r="C763" i="62"/>
  <c r="C762" i="62"/>
  <c r="C819" i="62"/>
  <c r="C761" i="62"/>
  <c r="C760" i="62"/>
  <c r="C759" i="62"/>
  <c r="C758" i="62"/>
  <c r="C29" i="62"/>
  <c r="C714" i="62"/>
  <c r="C721" i="62"/>
  <c r="C692" i="62"/>
  <c r="C73" i="62"/>
  <c r="C72" i="62"/>
  <c r="C71" i="62"/>
  <c r="C679" i="62"/>
  <c r="C663" i="62"/>
  <c r="C667" i="62"/>
  <c r="C661" i="62"/>
  <c r="C36" i="62"/>
  <c r="C35" i="62"/>
  <c r="C34" i="62"/>
  <c r="C297" i="62"/>
  <c r="C296" i="62"/>
  <c r="C718" i="62"/>
  <c r="C295" i="62"/>
  <c r="C286" i="62"/>
  <c r="C717" i="62"/>
  <c r="C294" i="62"/>
  <c r="C293" i="62"/>
  <c r="C292" i="62"/>
  <c r="C299" i="62"/>
  <c r="C652" i="62"/>
  <c r="C285" i="62"/>
  <c r="C70" i="62"/>
  <c r="C289" i="62"/>
  <c r="C287" i="62"/>
  <c r="C288" i="62"/>
  <c r="C851" i="62"/>
  <c r="C277" i="62"/>
  <c r="C811" i="62"/>
  <c r="C850" i="62"/>
  <c r="C810" i="62"/>
  <c r="C809" i="62"/>
  <c r="C808" i="62"/>
  <c r="C807" i="62"/>
  <c r="C713" i="62"/>
  <c r="C806" i="62"/>
  <c r="C831" i="62"/>
  <c r="C712" i="62"/>
  <c r="C711" i="62"/>
  <c r="C710" i="62"/>
  <c r="C842" i="62"/>
  <c r="C69" i="62"/>
  <c r="C805" i="62"/>
  <c r="C804" i="62"/>
  <c r="C709" i="62"/>
  <c r="C803" i="62"/>
  <c r="C802" i="62"/>
  <c r="C801" i="62"/>
  <c r="C800" i="62"/>
  <c r="C799" i="62"/>
  <c r="C798" i="62"/>
  <c r="C797" i="62"/>
  <c r="C796" i="62"/>
  <c r="C795" i="62"/>
  <c r="C794" i="62"/>
  <c r="C793" i="62"/>
  <c r="C792" i="62"/>
  <c r="C791" i="62"/>
  <c r="C790" i="62"/>
  <c r="C789" i="62"/>
  <c r="C788" i="62"/>
  <c r="C787" i="62"/>
  <c r="C786" i="62"/>
  <c r="C785" i="62"/>
  <c r="C784" i="62"/>
  <c r="C783" i="62"/>
  <c r="C782" i="62"/>
  <c r="C781" i="62"/>
  <c r="C780" i="62"/>
  <c r="C708" i="62"/>
  <c r="C707" i="62"/>
  <c r="C779" i="62"/>
  <c r="C778" i="62"/>
  <c r="C830" i="62"/>
  <c r="C829" i="62"/>
  <c r="C654" i="62"/>
  <c r="C706" i="62"/>
  <c r="C705" i="62"/>
  <c r="C704" i="62"/>
  <c r="C703" i="62"/>
  <c r="C726" i="62"/>
  <c r="C776" i="62"/>
  <c r="C701" i="62"/>
  <c r="C773" i="62"/>
  <c r="C849" i="62"/>
  <c r="C828" i="62"/>
  <c r="C775" i="62"/>
  <c r="C699" i="62"/>
  <c r="C827" i="62"/>
  <c r="C904" i="62"/>
  <c r="C774" i="62"/>
  <c r="C826" i="62"/>
  <c r="C825" i="62"/>
  <c r="C697" i="62"/>
  <c r="C255" i="62"/>
  <c r="C254" i="62"/>
  <c r="C253" i="62"/>
  <c r="C252" i="62"/>
  <c r="C863" i="62"/>
  <c r="C250" i="62"/>
  <c r="C249" i="62"/>
  <c r="C666" i="62"/>
  <c r="C240" i="62"/>
  <c r="C271" i="62"/>
  <c r="C273" i="62"/>
  <c r="C648" i="62"/>
  <c r="C720" i="62"/>
  <c r="C662" i="62"/>
  <c r="C232" i="62"/>
  <c r="C233" i="62"/>
  <c r="C239" i="62"/>
  <c r="C719" i="62"/>
  <c r="C256" i="62"/>
  <c r="C247" i="62"/>
  <c r="C248" i="62"/>
  <c r="C1449" i="62"/>
  <c r="C674" i="62"/>
  <c r="C235" i="62"/>
  <c r="C274" i="62"/>
  <c r="C236" i="62"/>
  <c r="C272" i="62"/>
  <c r="C1447" i="62"/>
  <c r="C234" i="62"/>
  <c r="C676" i="62"/>
  <c r="C696" i="62"/>
  <c r="C695" i="62"/>
  <c r="C651" i="62"/>
  <c r="C770" i="62"/>
  <c r="C694" i="62"/>
  <c r="C693" i="62"/>
  <c r="C33" i="62"/>
  <c r="C32" i="62"/>
  <c r="C31" i="62"/>
  <c r="C818" i="62"/>
  <c r="C641" i="62"/>
  <c r="C67" i="62"/>
  <c r="C508" i="62"/>
  <c r="C605" i="62"/>
  <c r="C594" i="62"/>
  <c r="C743" i="62"/>
  <c r="C691" i="62"/>
  <c r="C653" i="62"/>
  <c r="C675" i="62"/>
  <c r="C367" i="62"/>
  <c r="C363" i="62"/>
  <c r="C834" i="62"/>
  <c r="C645" i="62"/>
  <c r="C644" i="62"/>
  <c r="C627" i="62"/>
  <c r="C320" i="62"/>
  <c r="C625" i="62"/>
  <c r="C823" i="62"/>
  <c r="C822" i="62"/>
  <c r="C465" i="62"/>
  <c r="C668" i="62"/>
  <c r="C410" i="62"/>
  <c r="C664" i="62"/>
  <c r="C824" i="62"/>
  <c r="C539" i="62"/>
  <c r="C416" i="62"/>
  <c r="C64" i="62"/>
  <c r="C58" i="62"/>
  <c r="C533" i="62"/>
  <c r="C532" i="62"/>
  <c r="C62" i="62"/>
  <c r="C493" i="62"/>
  <c r="C385" i="62"/>
  <c r="C538" i="62"/>
  <c r="C308" i="62"/>
  <c r="C537" i="62"/>
  <c r="C527" i="62"/>
  <c r="C603" i="62"/>
  <c r="C619" i="62"/>
  <c r="C570" i="62"/>
  <c r="C421" i="62"/>
  <c r="C382" i="62"/>
  <c r="C520" i="62"/>
  <c r="C375" i="62"/>
  <c r="C376" i="62"/>
  <c r="C566" i="62"/>
  <c r="C565" i="62"/>
  <c r="C564" i="62"/>
  <c r="C563" i="62"/>
  <c r="C742" i="62"/>
  <c r="C650" i="62"/>
  <c r="C678" i="62"/>
  <c r="C412" i="62"/>
  <c r="C386" i="62"/>
  <c r="C562" i="62"/>
  <c r="C509" i="62"/>
  <c r="C561" i="62"/>
  <c r="C409" i="62"/>
  <c r="C614" i="62"/>
  <c r="C389" i="62"/>
  <c r="C528" i="62"/>
  <c r="C492" i="62"/>
  <c r="C574" i="62"/>
  <c r="C478" i="62"/>
  <c r="C560" i="62"/>
  <c r="C422" i="62"/>
  <c r="C559" i="62"/>
  <c r="C558" i="62"/>
  <c r="C557" i="62"/>
  <c r="C395" i="62"/>
  <c r="C278" i="62"/>
  <c r="C596" i="62"/>
  <c r="C229" i="62"/>
  <c r="C261" i="62"/>
  <c r="C576" i="62"/>
  <c r="C281" i="62"/>
  <c r="C604" i="62"/>
  <c r="C279" i="62"/>
  <c r="C525" i="62"/>
  <c r="C514" i="62"/>
  <c r="C569" i="62"/>
  <c r="C588" i="62"/>
  <c r="C468" i="62"/>
  <c r="C556" i="62"/>
  <c r="C512" i="62"/>
  <c r="C425" i="62"/>
  <c r="C270" i="62"/>
  <c r="C68" i="62"/>
  <c r="C1450" i="62"/>
  <c r="C237" i="62"/>
  <c r="C398" i="62"/>
  <c r="C555" i="62"/>
  <c r="C388" i="62"/>
  <c r="C265" i="62"/>
  <c r="C498" i="62"/>
  <c r="C393" i="62"/>
  <c r="C251" i="62"/>
  <c r="C276" i="62"/>
  <c r="C404" i="62"/>
  <c r="C394" i="62"/>
  <c r="C301" i="62"/>
  <c r="C1445" i="62"/>
  <c r="C526" i="62"/>
  <c r="C607" i="62"/>
  <c r="C523" i="62"/>
  <c r="C259" i="62"/>
  <c r="C283" i="62"/>
  <c r="C268" i="62"/>
  <c r="C599" i="62"/>
  <c r="C598" i="62"/>
  <c r="C61" i="62"/>
  <c r="C284" i="62"/>
  <c r="C486" i="62"/>
  <c r="C262" i="62"/>
  <c r="C745" i="62"/>
  <c r="C290" i="62"/>
  <c r="C617" i="62"/>
  <c r="C378" i="62"/>
  <c r="C554" i="62"/>
  <c r="C396" i="62"/>
  <c r="C466" i="62"/>
  <c r="C243" i="62"/>
  <c r="C757" i="62"/>
  <c r="C756" i="62"/>
  <c r="C59" i="62"/>
  <c r="C748" i="62"/>
  <c r="C741" i="62"/>
  <c r="C753" i="62"/>
  <c r="C740" i="62"/>
  <c r="C816" i="62"/>
  <c r="C739" i="62"/>
  <c r="C309" i="62"/>
  <c r="C752" i="62"/>
  <c r="C738" i="62"/>
  <c r="C371" i="62"/>
  <c r="C370" i="62"/>
  <c r="C369" i="62"/>
  <c r="C643" i="62"/>
  <c r="C350" i="62"/>
  <c r="C342" i="62"/>
  <c r="C341" i="62"/>
  <c r="C349" i="62"/>
  <c r="C348" i="62"/>
  <c r="C352" i="62"/>
  <c r="C347" i="62"/>
  <c r="C346" i="62"/>
  <c r="C345" i="62"/>
  <c r="C344" i="62"/>
  <c r="C343" i="62"/>
  <c r="C340" i="62"/>
  <c r="C339" i="62"/>
  <c r="C334" i="62"/>
  <c r="C338" i="62"/>
  <c r="C337" i="62"/>
  <c r="C351" i="62"/>
  <c r="C336" i="62"/>
  <c r="C335" i="62"/>
  <c r="C319" i="62"/>
  <c r="C751" i="62"/>
  <c r="C318" i="62"/>
  <c r="C316" i="62"/>
  <c r="C361" i="62"/>
  <c r="C360" i="62"/>
  <c r="C333" i="62"/>
  <c r="C330" i="62"/>
  <c r="C359" i="62"/>
  <c r="C358" i="62"/>
  <c r="C357" i="62"/>
  <c r="C328" i="62"/>
  <c r="C356" i="62"/>
  <c r="C354" i="62"/>
  <c r="C355" i="62"/>
  <c r="C353" i="62"/>
  <c r="C332" i="62"/>
  <c r="C331" i="62"/>
  <c r="C327" i="62"/>
  <c r="C329" i="62"/>
  <c r="C307" i="62"/>
  <c r="C755" i="62"/>
  <c r="C322" i="62"/>
  <c r="C321" i="62"/>
  <c r="C754" i="62"/>
  <c r="C737" i="62"/>
  <c r="C317" i="62"/>
  <c r="C736" i="62"/>
  <c r="C735" i="62"/>
  <c r="C734" i="62"/>
  <c r="C733" i="62"/>
  <c r="C732" i="62"/>
  <c r="C731" i="62"/>
  <c r="C730" i="62"/>
  <c r="C729" i="62"/>
  <c r="C315" i="62"/>
  <c r="C302" i="62"/>
  <c r="C1037" i="62"/>
  <c r="C686" i="62"/>
  <c r="C845" i="62"/>
  <c r="C690" i="62"/>
  <c r="C839" i="62"/>
  <c r="C841" i="62"/>
  <c r="C728" i="62"/>
  <c r="C749" i="62"/>
  <c r="C241" i="62"/>
  <c r="C868" i="62"/>
  <c r="C700" i="62"/>
  <c r="C683" i="62"/>
  <c r="C750" i="62"/>
  <c r="C727" i="62"/>
  <c r="C723" i="62"/>
  <c r="C747" i="62"/>
  <c r="C689" i="62"/>
  <c r="C390" i="62"/>
  <c r="C1448" i="62"/>
  <c r="C22" i="62"/>
  <c r="C12" i="62"/>
  <c r="C618" i="62"/>
  <c r="C228" i="62"/>
  <c r="C63" i="62"/>
  <c r="C450" i="62"/>
  <c r="C1446" i="62"/>
  <c r="C490" i="62"/>
  <c r="C245" i="62"/>
  <c r="C610" i="62"/>
  <c r="C543" i="62"/>
  <c r="C57" i="62"/>
  <c r="C608" i="62"/>
  <c r="C542" i="62"/>
  <c r="C630" i="62"/>
  <c r="C60" i="62"/>
  <c r="C459" i="62"/>
  <c r="C30" i="62"/>
  <c r="C38" i="62"/>
  <c r="C447" i="62"/>
  <c r="C437" i="62"/>
  <c r="C432" i="62"/>
  <c r="C443" i="62"/>
  <c r="C448" i="62"/>
  <c r="C426" i="62"/>
  <c r="C431" i="62"/>
  <c r="C449" i="62"/>
  <c r="C430" i="62"/>
  <c r="C433" i="62"/>
  <c r="C429" i="62"/>
  <c r="C434" i="62"/>
  <c r="C503" i="62"/>
  <c r="C453" i="62"/>
  <c r="C446" i="62"/>
  <c r="C436" i="62"/>
  <c r="C244" i="62"/>
  <c r="C428" i="62"/>
  <c r="C451" i="62"/>
  <c r="C427" i="62"/>
  <c r="C452" i="62"/>
  <c r="C622" i="62"/>
  <c r="C461" i="62"/>
  <c r="C460" i="62"/>
  <c r="C56" i="62"/>
  <c r="C435" i="62"/>
  <c r="C456" i="62"/>
  <c r="C457" i="62"/>
  <c r="C591" i="62"/>
  <c r="C629" i="62"/>
  <c r="C275" i="62"/>
  <c r="C269" i="62"/>
  <c r="C373" i="62"/>
  <c r="C399" i="62"/>
  <c r="C521" i="62"/>
  <c r="C379" i="62"/>
  <c r="C384" i="62"/>
  <c r="C497" i="62"/>
  <c r="C383" i="62"/>
  <c r="C306" i="62"/>
  <c r="C326" i="62"/>
  <c r="C401" i="62"/>
  <c r="C682" i="62"/>
  <c r="C923" i="62"/>
  <c r="C919" i="62"/>
  <c r="C657" i="62"/>
  <c r="C656" i="62"/>
  <c r="C655" i="62"/>
  <c r="C377" i="62"/>
  <c r="C402" i="62"/>
  <c r="C392" i="62"/>
  <c r="C400" i="62"/>
  <c r="C403" i="62"/>
  <c r="C491" i="62"/>
  <c r="C391" i="62"/>
  <c r="C387" i="62"/>
  <c r="BE563" i="62" l="1"/>
  <c r="BE566" i="62"/>
  <c r="BE565" i="62"/>
  <c r="BE564" i="62"/>
  <c r="AO563" i="62"/>
  <c r="AN563" i="62"/>
  <c r="AL563" i="62"/>
  <c r="AK563" i="62"/>
  <c r="AI563" i="62"/>
  <c r="AH563" i="62"/>
  <c r="AD563" i="62"/>
  <c r="AF563" i="62" s="1"/>
  <c r="AB563" i="62"/>
  <c r="AO566" i="62"/>
  <c r="AN566" i="62"/>
  <c r="AL566" i="62"/>
  <c r="AK566" i="62"/>
  <c r="AI566" i="62"/>
  <c r="AH566" i="62"/>
  <c r="AD566" i="62"/>
  <c r="AF566" i="62" s="1"/>
  <c r="AB566" i="62"/>
  <c r="AO565" i="62"/>
  <c r="AN565" i="62"/>
  <c r="AL565" i="62"/>
  <c r="AK565" i="62"/>
  <c r="AI565" i="62"/>
  <c r="AH565" i="62"/>
  <c r="AD565" i="62"/>
  <c r="AE565" i="62" s="1"/>
  <c r="AB565" i="62"/>
  <c r="AO564" i="62"/>
  <c r="AN564" i="62"/>
  <c r="AL564" i="62"/>
  <c r="AK564" i="62"/>
  <c r="AI564" i="62"/>
  <c r="AH564" i="62"/>
  <c r="AD564" i="62"/>
  <c r="AE564" i="62" s="1"/>
  <c r="AB564" i="62"/>
  <c r="AC563" i="62" l="1"/>
  <c r="AC566" i="62"/>
  <c r="AC564" i="62"/>
  <c r="AC565" i="62"/>
  <c r="AF564" i="62"/>
  <c r="AF565" i="62"/>
  <c r="AE563" i="62"/>
  <c r="AE566" i="62"/>
  <c r="AB68" i="62" l="1"/>
  <c r="BE489" i="62" l="1"/>
  <c r="BE550" i="62"/>
  <c r="AO489" i="62"/>
  <c r="AN489" i="62"/>
  <c r="AL489" i="62"/>
  <c r="AK489" i="62"/>
  <c r="AI489" i="62"/>
  <c r="AH489" i="62"/>
  <c r="AD489" i="62"/>
  <c r="AF489" i="62" s="1"/>
  <c r="AB489" i="62"/>
  <c r="AO550" i="62"/>
  <c r="AN550" i="62"/>
  <c r="AL550" i="62"/>
  <c r="AK550" i="62"/>
  <c r="AI550" i="62"/>
  <c r="AH550" i="62"/>
  <c r="AD550" i="62"/>
  <c r="AE550" i="62" s="1"/>
  <c r="AB550" i="62"/>
  <c r="AC550" i="62" l="1"/>
  <c r="AC489" i="62"/>
  <c r="AF550" i="62"/>
  <c r="AE489" i="62"/>
  <c r="H439" i="37"/>
  <c r="J443" i="37"/>
  <c r="I443" i="37"/>
  <c r="H443" i="37"/>
  <c r="J442" i="37"/>
  <c r="I442" i="37"/>
  <c r="H442" i="37"/>
  <c r="J441" i="37"/>
  <c r="I441" i="37"/>
  <c r="H441" i="37"/>
  <c r="J440" i="37"/>
  <c r="I440" i="37"/>
  <c r="H440" i="37"/>
  <c r="J439" i="37"/>
  <c r="I439" i="37"/>
  <c r="I399" i="37"/>
  <c r="I400" i="37"/>
  <c r="I402" i="37"/>
  <c r="I403" i="37"/>
  <c r="I404" i="37"/>
  <c r="I405" i="37"/>
  <c r="I406" i="37"/>
  <c r="I407" i="37"/>
  <c r="I408" i="37"/>
  <c r="I409" i="37"/>
  <c r="I410" i="37"/>
  <c r="I411" i="37"/>
  <c r="I412" i="37"/>
  <c r="I413" i="37"/>
  <c r="I414" i="37"/>
  <c r="I415" i="37"/>
  <c r="I416" i="37"/>
  <c r="I417" i="37"/>
  <c r="I418" i="37"/>
  <c r="I419" i="37"/>
  <c r="I420" i="37"/>
  <c r="I421" i="37"/>
  <c r="I422" i="37"/>
  <c r="I423" i="37"/>
  <c r="I425" i="37"/>
  <c r="I426" i="37"/>
  <c r="I427" i="37"/>
  <c r="I428" i="37"/>
  <c r="I429" i="37"/>
  <c r="I430" i="37"/>
  <c r="I431" i="37"/>
  <c r="I432" i="37"/>
  <c r="J436" i="37"/>
  <c r="J435" i="37"/>
  <c r="J434" i="37"/>
  <c r="J433" i="37"/>
  <c r="J432" i="37"/>
  <c r="J431" i="37"/>
  <c r="J430" i="37"/>
  <c r="J429" i="37"/>
  <c r="J428" i="37"/>
  <c r="J427" i="37"/>
  <c r="J426" i="37"/>
  <c r="J425" i="37"/>
  <c r="J424" i="37"/>
  <c r="J423" i="37"/>
  <c r="J422" i="37"/>
  <c r="J421" i="37"/>
  <c r="J420" i="37"/>
  <c r="J419" i="37"/>
  <c r="J418" i="37"/>
  <c r="J417" i="37"/>
  <c r="J416" i="37"/>
  <c r="J415" i="37"/>
  <c r="J414" i="37"/>
  <c r="J413" i="37"/>
  <c r="J412" i="37"/>
  <c r="J411" i="37"/>
  <c r="J410" i="37"/>
  <c r="J409" i="37"/>
  <c r="J408" i="37"/>
  <c r="J407" i="37"/>
  <c r="J406" i="37"/>
  <c r="J405" i="37"/>
  <c r="J404" i="37"/>
  <c r="J403" i="37"/>
  <c r="J402" i="37"/>
  <c r="J401" i="37"/>
  <c r="J400" i="37"/>
  <c r="H436" i="37"/>
  <c r="H435" i="37"/>
  <c r="H434" i="37"/>
  <c r="H433" i="37"/>
  <c r="H432" i="37"/>
  <c r="H431" i="37"/>
  <c r="H430" i="37"/>
  <c r="H429" i="37"/>
  <c r="H428" i="37"/>
  <c r="H427" i="37"/>
  <c r="H426" i="37"/>
  <c r="H425" i="37"/>
  <c r="H423" i="37"/>
  <c r="H422" i="37"/>
  <c r="H421" i="37"/>
  <c r="H420" i="37"/>
  <c r="H419" i="37"/>
  <c r="H418" i="37"/>
  <c r="H417" i="37"/>
  <c r="H416" i="37"/>
  <c r="H415" i="37"/>
  <c r="H414" i="37"/>
  <c r="H413" i="37"/>
  <c r="H412" i="37"/>
  <c r="H411" i="37"/>
  <c r="H410" i="37"/>
  <c r="H409" i="37"/>
  <c r="H408" i="37"/>
  <c r="H407" i="37"/>
  <c r="H406" i="37"/>
  <c r="H405" i="37"/>
  <c r="H404" i="37"/>
  <c r="H403" i="37"/>
  <c r="H402" i="37"/>
  <c r="H400" i="37"/>
  <c r="J399" i="37"/>
  <c r="H399" i="37"/>
  <c r="BE520" i="62" l="1"/>
  <c r="AO520" i="62"/>
  <c r="AN520" i="62"/>
  <c r="AL520" i="62"/>
  <c r="AK520" i="62"/>
  <c r="AI520" i="62"/>
  <c r="AH520" i="62"/>
  <c r="AD520" i="62"/>
  <c r="AF520" i="62" s="1"/>
  <c r="AB520" i="62"/>
  <c r="AC520" i="62" l="1"/>
  <c r="AE520" i="62"/>
  <c r="BE609" i="62" l="1"/>
  <c r="BE375" i="62"/>
  <c r="BE501" i="62"/>
  <c r="BE376" i="62"/>
  <c r="BE576" i="62"/>
  <c r="BE632" i="62"/>
  <c r="BE445" i="62"/>
  <c r="BE505" i="62"/>
  <c r="BE583" i="62"/>
  <c r="BE68" i="62"/>
  <c r="AO609" i="62"/>
  <c r="AN609" i="62"/>
  <c r="AL609" i="62"/>
  <c r="AK609" i="62"/>
  <c r="AI609" i="62"/>
  <c r="AH609" i="62"/>
  <c r="AO375" i="62"/>
  <c r="AN375" i="62"/>
  <c r="AL375" i="62"/>
  <c r="AK375" i="62"/>
  <c r="AI375" i="62"/>
  <c r="AH375" i="62"/>
  <c r="AO501" i="62"/>
  <c r="AN501" i="62"/>
  <c r="AL501" i="62"/>
  <c r="AK501" i="62"/>
  <c r="AI501" i="62"/>
  <c r="AH501" i="62"/>
  <c r="AO376" i="62"/>
  <c r="AN376" i="62"/>
  <c r="AL376" i="62"/>
  <c r="AK376" i="62"/>
  <c r="AI376" i="62"/>
  <c r="AH376" i="62"/>
  <c r="AO576" i="62"/>
  <c r="AN576" i="62"/>
  <c r="AL576" i="62"/>
  <c r="AK576" i="62"/>
  <c r="AI576" i="62"/>
  <c r="AH576" i="62"/>
  <c r="AO632" i="62"/>
  <c r="AN632" i="62"/>
  <c r="AL632" i="62"/>
  <c r="AK632" i="62"/>
  <c r="AI632" i="62"/>
  <c r="AH632" i="62"/>
  <c r="AO445" i="62"/>
  <c r="AN445" i="62"/>
  <c r="AL445" i="62"/>
  <c r="AK445" i="62"/>
  <c r="AI445" i="62"/>
  <c r="AH445" i="62"/>
  <c r="AO505" i="62"/>
  <c r="AN505" i="62"/>
  <c r="AL505" i="62"/>
  <c r="AK505" i="62"/>
  <c r="AI505" i="62"/>
  <c r="AH505" i="62"/>
  <c r="AO583" i="62"/>
  <c r="AN583" i="62"/>
  <c r="AL583" i="62"/>
  <c r="AK583" i="62"/>
  <c r="AI583" i="62"/>
  <c r="AH583" i="62"/>
  <c r="AO68" i="62"/>
  <c r="AN68" i="62"/>
  <c r="AL68" i="62"/>
  <c r="AK68" i="62"/>
  <c r="AI68" i="62"/>
  <c r="AH68" i="62"/>
  <c r="AD609" i="62"/>
  <c r="AF609" i="62" s="1"/>
  <c r="AD375" i="62"/>
  <c r="AF375" i="62" s="1"/>
  <c r="AD501" i="62"/>
  <c r="AF501" i="62" s="1"/>
  <c r="AD376" i="62"/>
  <c r="AE376" i="62" s="1"/>
  <c r="AD576" i="62"/>
  <c r="AF576" i="62" s="1"/>
  <c r="AD632" i="62"/>
  <c r="AF632" i="62" s="1"/>
  <c r="AD445" i="62"/>
  <c r="AF445" i="62" s="1"/>
  <c r="AD505" i="62"/>
  <c r="AF505" i="62" s="1"/>
  <c r="AD583" i="62"/>
  <c r="AF583" i="62" s="1"/>
  <c r="AB609" i="62"/>
  <c r="AB375" i="62"/>
  <c r="AB501" i="62"/>
  <c r="AB376" i="62"/>
  <c r="AB576" i="62"/>
  <c r="AB632" i="62"/>
  <c r="AB445" i="62"/>
  <c r="AB505" i="62"/>
  <c r="AB583" i="62"/>
  <c r="AC68" i="62"/>
  <c r="AD68" i="62"/>
  <c r="AE68" i="62" s="1"/>
  <c r="AD326" i="62"/>
  <c r="AF326" i="62" s="1"/>
  <c r="AB326" i="62"/>
  <c r="AO326" i="62"/>
  <c r="AN326" i="62"/>
  <c r="AL326" i="62"/>
  <c r="AK326" i="62"/>
  <c r="AI326" i="62"/>
  <c r="AH326" i="62"/>
  <c r="AO597" i="62"/>
  <c r="AN597" i="62"/>
  <c r="AL597" i="62"/>
  <c r="AK597" i="62"/>
  <c r="AI597" i="62"/>
  <c r="AH597" i="62"/>
  <c r="AC326" i="62" l="1"/>
  <c r="AC583" i="62"/>
  <c r="AC576" i="62"/>
  <c r="AC609" i="62"/>
  <c r="AC505" i="62"/>
  <c r="AC376" i="62"/>
  <c r="AC445" i="62"/>
  <c r="AC501" i="62"/>
  <c r="AC632" i="62"/>
  <c r="AC375" i="62"/>
  <c r="AE445" i="62"/>
  <c r="AE609" i="62"/>
  <c r="AE576" i="62"/>
  <c r="AE375" i="62"/>
  <c r="AE583" i="62"/>
  <c r="AE632" i="62"/>
  <c r="AE501" i="62"/>
  <c r="AE505" i="62"/>
  <c r="AF68" i="62"/>
  <c r="AF376" i="62"/>
  <c r="AE326" i="62"/>
  <c r="AZ994" i="62"/>
  <c r="AZ993" i="62"/>
  <c r="AZ954" i="62"/>
  <c r="AZ823" i="62"/>
  <c r="BE326" i="62" l="1"/>
  <c r="BE629" i="62"/>
  <c r="BE553" i="62"/>
  <c r="AO629" i="62"/>
  <c r="AN629" i="62"/>
  <c r="AL629" i="62"/>
  <c r="AK629" i="62"/>
  <c r="AI629" i="62"/>
  <c r="AH629" i="62"/>
  <c r="AD629" i="62"/>
  <c r="AF629" i="62" s="1"/>
  <c r="AO553" i="62"/>
  <c r="AN553" i="62"/>
  <c r="AL553" i="62"/>
  <c r="AK553" i="62"/>
  <c r="AI553" i="62"/>
  <c r="AH553" i="62"/>
  <c r="AD553" i="62"/>
  <c r="AE553" i="62" s="1"/>
  <c r="AB629" i="62"/>
  <c r="AB553" i="62"/>
  <c r="AC629" i="62" l="1"/>
  <c r="AC553" i="62"/>
  <c r="AF553" i="62"/>
  <c r="AE629" i="62"/>
  <c r="AO656" i="62"/>
  <c r="AN656" i="62"/>
  <c r="AL656" i="62"/>
  <c r="AK656" i="62"/>
  <c r="AI656" i="62"/>
  <c r="AH656" i="62"/>
  <c r="AO655" i="62"/>
  <c r="AN655" i="62"/>
  <c r="AL655" i="62"/>
  <c r="AK655" i="62"/>
  <c r="AI655" i="62"/>
  <c r="AH655" i="62"/>
  <c r="AO923" i="62"/>
  <c r="AN923" i="62"/>
  <c r="AL923" i="62"/>
  <c r="AK923" i="62"/>
  <c r="AI923" i="62"/>
  <c r="AH923" i="62"/>
  <c r="AO682" i="62"/>
  <c r="AN682" i="62"/>
  <c r="AL682" i="62"/>
  <c r="AK682" i="62"/>
  <c r="AI682" i="62"/>
  <c r="AH682" i="62"/>
  <c r="AO919" i="62"/>
  <c r="AN919" i="62"/>
  <c r="AL919" i="62"/>
  <c r="AK919" i="62"/>
  <c r="AI919" i="62"/>
  <c r="AH919" i="62"/>
  <c r="AO657" i="62"/>
  <c r="AN657" i="62"/>
  <c r="AL657" i="62"/>
  <c r="AK657" i="62"/>
  <c r="AI657" i="62"/>
  <c r="AH657" i="62"/>
  <c r="AD656" i="62"/>
  <c r="AF656" i="62" s="1"/>
  <c r="AD655" i="62"/>
  <c r="AF655" i="62" s="1"/>
  <c r="AD923" i="62"/>
  <c r="AF923" i="62" s="1"/>
  <c r="AD682" i="62"/>
  <c r="AF682" i="62" s="1"/>
  <c r="AB656" i="62"/>
  <c r="AC656" i="62" s="1"/>
  <c r="AB655" i="62"/>
  <c r="AC655" i="62" s="1"/>
  <c r="AB923" i="62"/>
  <c r="AC923" i="62" s="1"/>
  <c r="AB682" i="62"/>
  <c r="AC682" i="62" s="1"/>
  <c r="AB919" i="62"/>
  <c r="AC919" i="62" s="1"/>
  <c r="AB657" i="62"/>
  <c r="AC657" i="62" s="1"/>
  <c r="AD919" i="62"/>
  <c r="AF919" i="62" s="1"/>
  <c r="AD657" i="62"/>
  <c r="AF657" i="62" s="1"/>
  <c r="AE919" i="62" l="1"/>
  <c r="AE923" i="62"/>
  <c r="AE657" i="62"/>
  <c r="AE655" i="62"/>
  <c r="AE682" i="62"/>
  <c r="AE656" i="62"/>
  <c r="BE270" i="62"/>
  <c r="BE306" i="62"/>
  <c r="BE275" i="62"/>
  <c r="BE269" i="62"/>
  <c r="BE435" i="62"/>
  <c r="BE456" i="62"/>
  <c r="BE457" i="62"/>
  <c r="BE56" i="62"/>
  <c r="BE447" i="62"/>
  <c r="BE437" i="62"/>
  <c r="BE60" i="62"/>
  <c r="BE432" i="62"/>
  <c r="BE443" i="62"/>
  <c r="BE448" i="62"/>
  <c r="BE426" i="62"/>
  <c r="BE431" i="62"/>
  <c r="BE449" i="62"/>
  <c r="BE430" i="62"/>
  <c r="BE433" i="62"/>
  <c r="BE429" i="62"/>
  <c r="BE434" i="62"/>
  <c r="BE503" i="62"/>
  <c r="BE459" i="62"/>
  <c r="BE453" i="62"/>
  <c r="BE446" i="62"/>
  <c r="BE436" i="62"/>
  <c r="BE428" i="62"/>
  <c r="BE451" i="62"/>
  <c r="BE427" i="62"/>
  <c r="BE30" i="62"/>
  <c r="BE452" i="62"/>
  <c r="BE38" i="62"/>
  <c r="BE461" i="62"/>
  <c r="BE460" i="62"/>
  <c r="AO270" i="62"/>
  <c r="AN270" i="62"/>
  <c r="AL270" i="62"/>
  <c r="AK270" i="62"/>
  <c r="AI270" i="62"/>
  <c r="AH270" i="62"/>
  <c r="AB270" i="62"/>
  <c r="AD270" i="62"/>
  <c r="AF270" i="62" s="1"/>
  <c r="AO306" i="62"/>
  <c r="AN306" i="62"/>
  <c r="AL306" i="62"/>
  <c r="AK306" i="62"/>
  <c r="AI306" i="62"/>
  <c r="AH306" i="62"/>
  <c r="AD306" i="62"/>
  <c r="AF306" i="62" s="1"/>
  <c r="AB306" i="62"/>
  <c r="AO275" i="62"/>
  <c r="AN275" i="62"/>
  <c r="AL275" i="62"/>
  <c r="AK275" i="62"/>
  <c r="AI275" i="62"/>
  <c r="AH275" i="62"/>
  <c r="AD275" i="62"/>
  <c r="AF275" i="62" s="1"/>
  <c r="AB275" i="62"/>
  <c r="AO269" i="62"/>
  <c r="AN269" i="62"/>
  <c r="AL269" i="62"/>
  <c r="AK269" i="62"/>
  <c r="AI269" i="62"/>
  <c r="AH269" i="62"/>
  <c r="AD269" i="62"/>
  <c r="AE269" i="62" s="1"/>
  <c r="AB269" i="62"/>
  <c r="AO435" i="62"/>
  <c r="AN435" i="62"/>
  <c r="AL435" i="62"/>
  <c r="AK435" i="62"/>
  <c r="AI435" i="62"/>
  <c r="AH435" i="62"/>
  <c r="AD435" i="62"/>
  <c r="AF435" i="62" s="1"/>
  <c r="AB435" i="62"/>
  <c r="AO456" i="62"/>
  <c r="AN456" i="62"/>
  <c r="AL456" i="62"/>
  <c r="AK456" i="62"/>
  <c r="AI456" i="62"/>
  <c r="AH456" i="62"/>
  <c r="AD456" i="62"/>
  <c r="AF456" i="62" s="1"/>
  <c r="AB456" i="62"/>
  <c r="AO457" i="62"/>
  <c r="AN457" i="62"/>
  <c r="AL457" i="62"/>
  <c r="AK457" i="62"/>
  <c r="AI457" i="62"/>
  <c r="AH457" i="62"/>
  <c r="AD457" i="62"/>
  <c r="AF457" i="62" s="1"/>
  <c r="AB457" i="62"/>
  <c r="AO56" i="62"/>
  <c r="AN56" i="62"/>
  <c r="AL56" i="62"/>
  <c r="AK56" i="62"/>
  <c r="AI56" i="62"/>
  <c r="AH56" i="62"/>
  <c r="AD56" i="62"/>
  <c r="AE56" i="62" s="1"/>
  <c r="AB56" i="62"/>
  <c r="AO447" i="62"/>
  <c r="AN447" i="62"/>
  <c r="AL447" i="62"/>
  <c r="AK447" i="62"/>
  <c r="AI447" i="62"/>
  <c r="AH447" i="62"/>
  <c r="AD447" i="62"/>
  <c r="AF447" i="62" s="1"/>
  <c r="AB447" i="62"/>
  <c r="AO437" i="62"/>
  <c r="AN437" i="62"/>
  <c r="AL437" i="62"/>
  <c r="AK437" i="62"/>
  <c r="AI437" i="62"/>
  <c r="AH437" i="62"/>
  <c r="AD437" i="62"/>
  <c r="AF437" i="62" s="1"/>
  <c r="AB437" i="62"/>
  <c r="AO60" i="62"/>
  <c r="AN60" i="62"/>
  <c r="AL60" i="62"/>
  <c r="AK60" i="62"/>
  <c r="AI60" i="62"/>
  <c r="AH60" i="62"/>
  <c r="AD60" i="62"/>
  <c r="AE60" i="62" s="1"/>
  <c r="AB60" i="62"/>
  <c r="AO432" i="62"/>
  <c r="AN432" i="62"/>
  <c r="AL432" i="62"/>
  <c r="AK432" i="62"/>
  <c r="AI432" i="62"/>
  <c r="AH432" i="62"/>
  <c r="AD432" i="62"/>
  <c r="AE432" i="62" s="1"/>
  <c r="AB432" i="62"/>
  <c r="AO443" i="62"/>
  <c r="AN443" i="62"/>
  <c r="AL443" i="62"/>
  <c r="AK443" i="62"/>
  <c r="AI443" i="62"/>
  <c r="AH443" i="62"/>
  <c r="AD443" i="62"/>
  <c r="AF443" i="62" s="1"/>
  <c r="AB443" i="62"/>
  <c r="AO448" i="62"/>
  <c r="AN448" i="62"/>
  <c r="AL448" i="62"/>
  <c r="AK448" i="62"/>
  <c r="AI448" i="62"/>
  <c r="AH448" i="62"/>
  <c r="AD448" i="62"/>
  <c r="AF448" i="62" s="1"/>
  <c r="AB448" i="62"/>
  <c r="AO426" i="62"/>
  <c r="AN426" i="62"/>
  <c r="AL426" i="62"/>
  <c r="AK426" i="62"/>
  <c r="AI426" i="62"/>
  <c r="AH426" i="62"/>
  <c r="AD426" i="62"/>
  <c r="AE426" i="62" s="1"/>
  <c r="AB426" i="62"/>
  <c r="AO431" i="62"/>
  <c r="AN431" i="62"/>
  <c r="AL431" i="62"/>
  <c r="AK431" i="62"/>
  <c r="AI431" i="62"/>
  <c r="AH431" i="62"/>
  <c r="AD431" i="62"/>
  <c r="AE431" i="62" s="1"/>
  <c r="AB431" i="62"/>
  <c r="AO449" i="62"/>
  <c r="AN449" i="62"/>
  <c r="AL449" i="62"/>
  <c r="AK449" i="62"/>
  <c r="AI449" i="62"/>
  <c r="AH449" i="62"/>
  <c r="AD449" i="62"/>
  <c r="AF449" i="62" s="1"/>
  <c r="AB449" i="62"/>
  <c r="AO430" i="62"/>
  <c r="AN430" i="62"/>
  <c r="AL430" i="62"/>
  <c r="AK430" i="62"/>
  <c r="AI430" i="62"/>
  <c r="AH430" i="62"/>
  <c r="AD430" i="62"/>
  <c r="AF430" i="62" s="1"/>
  <c r="AB430" i="62"/>
  <c r="AO433" i="62"/>
  <c r="AN433" i="62"/>
  <c r="AL433" i="62"/>
  <c r="AK433" i="62"/>
  <c r="AI433" i="62"/>
  <c r="AH433" i="62"/>
  <c r="AD433" i="62"/>
  <c r="AE433" i="62" s="1"/>
  <c r="AB433" i="62"/>
  <c r="AO429" i="62"/>
  <c r="AN429" i="62"/>
  <c r="AL429" i="62"/>
  <c r="AK429" i="62"/>
  <c r="AI429" i="62"/>
  <c r="AH429" i="62"/>
  <c r="AD429" i="62"/>
  <c r="AE429" i="62" s="1"/>
  <c r="AB429" i="62"/>
  <c r="AO434" i="62"/>
  <c r="AN434" i="62"/>
  <c r="AL434" i="62"/>
  <c r="AK434" i="62"/>
  <c r="AI434" i="62"/>
  <c r="AH434" i="62"/>
  <c r="AD434" i="62"/>
  <c r="AF434" i="62" s="1"/>
  <c r="AB434" i="62"/>
  <c r="AO503" i="62"/>
  <c r="AN503" i="62"/>
  <c r="AL503" i="62"/>
  <c r="AK503" i="62"/>
  <c r="AI503" i="62"/>
  <c r="AH503" i="62"/>
  <c r="AD503" i="62"/>
  <c r="AF503" i="62" s="1"/>
  <c r="AB503" i="62"/>
  <c r="AO459" i="62"/>
  <c r="AN459" i="62"/>
  <c r="AL459" i="62"/>
  <c r="AK459" i="62"/>
  <c r="AI459" i="62"/>
  <c r="AH459" i="62"/>
  <c r="AD459" i="62"/>
  <c r="AE459" i="62" s="1"/>
  <c r="AB459" i="62"/>
  <c r="AO453" i="62"/>
  <c r="AN453" i="62"/>
  <c r="AL453" i="62"/>
  <c r="AK453" i="62"/>
  <c r="AI453" i="62"/>
  <c r="AH453" i="62"/>
  <c r="AD453" i="62"/>
  <c r="AE453" i="62" s="1"/>
  <c r="AB453" i="62"/>
  <c r="AO446" i="62"/>
  <c r="AN446" i="62"/>
  <c r="AL446" i="62"/>
  <c r="AK446" i="62"/>
  <c r="AI446" i="62"/>
  <c r="AH446" i="62"/>
  <c r="AD446" i="62"/>
  <c r="AF446" i="62" s="1"/>
  <c r="AB446" i="62"/>
  <c r="AO436" i="62"/>
  <c r="AN436" i="62"/>
  <c r="AL436" i="62"/>
  <c r="AK436" i="62"/>
  <c r="AI436" i="62"/>
  <c r="AH436" i="62"/>
  <c r="AD436" i="62"/>
  <c r="AF436" i="62" s="1"/>
  <c r="AB436" i="62"/>
  <c r="AO428" i="62"/>
  <c r="AN428" i="62"/>
  <c r="AL428" i="62"/>
  <c r="AK428" i="62"/>
  <c r="AI428" i="62"/>
  <c r="AH428" i="62"/>
  <c r="AD428" i="62"/>
  <c r="AE428" i="62" s="1"/>
  <c r="AB428" i="62"/>
  <c r="AO451" i="62"/>
  <c r="AN451" i="62"/>
  <c r="AL451" i="62"/>
  <c r="AK451" i="62"/>
  <c r="AI451" i="62"/>
  <c r="AH451" i="62"/>
  <c r="AD451" i="62"/>
  <c r="AE451" i="62" s="1"/>
  <c r="AB451" i="62"/>
  <c r="AO427" i="62"/>
  <c r="AN427" i="62"/>
  <c r="AL427" i="62"/>
  <c r="AK427" i="62"/>
  <c r="AI427" i="62"/>
  <c r="AH427" i="62"/>
  <c r="AD427" i="62"/>
  <c r="AF427" i="62" s="1"/>
  <c r="AB427" i="62"/>
  <c r="AO30" i="62"/>
  <c r="AN30" i="62"/>
  <c r="AL30" i="62"/>
  <c r="AK30" i="62"/>
  <c r="AI30" i="62"/>
  <c r="AH30" i="62"/>
  <c r="AD30" i="62"/>
  <c r="AF30" i="62" s="1"/>
  <c r="AB30" i="62"/>
  <c r="AO452" i="62"/>
  <c r="AN452" i="62"/>
  <c r="AL452" i="62"/>
  <c r="AK452" i="62"/>
  <c r="AI452" i="62"/>
  <c r="AH452" i="62"/>
  <c r="AD452" i="62"/>
  <c r="AF452" i="62" s="1"/>
  <c r="AB452" i="62"/>
  <c r="AO38" i="62"/>
  <c r="AN38" i="62"/>
  <c r="AL38" i="62"/>
  <c r="AK38" i="62"/>
  <c r="AI38" i="62"/>
  <c r="AH38" i="62"/>
  <c r="AD38" i="62"/>
  <c r="AF38" i="62" s="1"/>
  <c r="AB38" i="62"/>
  <c r="AO461" i="62"/>
  <c r="AN461" i="62"/>
  <c r="AL461" i="62"/>
  <c r="AK461" i="62"/>
  <c r="AI461" i="62"/>
  <c r="AH461" i="62"/>
  <c r="AD461" i="62"/>
  <c r="AF461" i="62" s="1"/>
  <c r="AB461" i="62"/>
  <c r="AO460" i="62"/>
  <c r="AN460" i="62"/>
  <c r="AL460" i="62"/>
  <c r="AK460" i="62"/>
  <c r="AI460" i="62"/>
  <c r="AH460" i="62"/>
  <c r="AB460" i="62"/>
  <c r="AD460" i="62"/>
  <c r="AF460" i="62" s="1"/>
  <c r="AC269" i="62" l="1"/>
  <c r="AC275" i="62"/>
  <c r="AC270" i="62"/>
  <c r="AC306" i="62"/>
  <c r="AC461" i="62"/>
  <c r="AC427" i="62"/>
  <c r="AC446" i="62"/>
  <c r="AC434" i="62"/>
  <c r="AC449" i="62"/>
  <c r="AC443" i="62"/>
  <c r="AC56" i="62"/>
  <c r="AC456" i="62"/>
  <c r="AC30" i="62"/>
  <c r="AC451" i="62"/>
  <c r="AC453" i="62"/>
  <c r="AC429" i="62"/>
  <c r="AC431" i="62"/>
  <c r="AC432" i="62"/>
  <c r="AC447" i="62"/>
  <c r="AC435" i="62"/>
  <c r="AC452" i="62"/>
  <c r="AC436" i="62"/>
  <c r="AC459" i="62"/>
  <c r="AC430" i="62"/>
  <c r="AC448" i="62"/>
  <c r="AC60" i="62"/>
  <c r="AC457" i="62"/>
  <c r="AC460" i="62"/>
  <c r="AC38" i="62"/>
  <c r="AC428" i="62"/>
  <c r="AC503" i="62"/>
  <c r="AC433" i="62"/>
  <c r="AC426" i="62"/>
  <c r="AC437" i="62"/>
  <c r="AF429" i="62"/>
  <c r="AF56" i="62"/>
  <c r="AE452" i="62"/>
  <c r="AE461" i="62"/>
  <c r="AF431" i="62"/>
  <c r="AF428" i="62"/>
  <c r="AF269" i="62"/>
  <c r="AF453" i="62"/>
  <c r="AF432" i="62"/>
  <c r="AF433" i="62"/>
  <c r="AF459" i="62"/>
  <c r="AF426" i="62"/>
  <c r="AE435" i="62"/>
  <c r="AF451" i="62"/>
  <c r="AF60" i="62"/>
  <c r="AE270" i="62"/>
  <c r="AE38" i="62"/>
  <c r="AE427" i="62"/>
  <c r="AE446" i="62"/>
  <c r="AE434" i="62"/>
  <c r="AE449" i="62"/>
  <c r="AE443" i="62"/>
  <c r="AE447" i="62"/>
  <c r="AE460" i="62"/>
  <c r="AE306" i="62"/>
  <c r="AE275" i="62"/>
  <c r="AE456" i="62"/>
  <c r="AE457" i="62"/>
  <c r="AE30" i="62"/>
  <c r="AE436" i="62"/>
  <c r="AE503" i="62"/>
  <c r="AE430" i="62"/>
  <c r="AE448" i="62"/>
  <c r="AE437" i="62"/>
  <c r="AZ867" i="62" l="1"/>
  <c r="AZ859" i="62" l="1"/>
  <c r="AZ864" i="62"/>
  <c r="AZ695" i="62"/>
  <c r="AZ696" i="62"/>
  <c r="AZ689" i="62"/>
  <c r="AZ693" i="62"/>
  <c r="AZ35" i="62"/>
  <c r="AZ36" i="62"/>
  <c r="AZ747" i="62"/>
  <c r="AZ694" i="62"/>
  <c r="AZ770" i="62"/>
  <c r="AZ32" i="62"/>
  <c r="AZ33" i="62"/>
  <c r="AZ774" i="62"/>
  <c r="AZ826" i="62"/>
  <c r="AZ664" i="62"/>
  <c r="AZ697" i="62"/>
  <c r="AZ849" i="62"/>
  <c r="AZ828" i="62"/>
  <c r="AZ699" i="62"/>
  <c r="AZ827" i="62"/>
  <c r="AZ773" i="62"/>
  <c r="AZ775" i="62"/>
  <c r="AZ703" i="62"/>
  <c r="AZ726" i="62"/>
  <c r="AZ701" i="62"/>
  <c r="AZ776" i="62"/>
  <c r="AZ704" i="62"/>
  <c r="AZ705" i="62"/>
  <c r="AZ706" i="62"/>
  <c r="AZ904" i="62"/>
  <c r="AZ825" i="62"/>
  <c r="AZ829" i="62"/>
  <c r="AZ707" i="62"/>
  <c r="AZ708" i="62"/>
  <c r="AZ780" i="62"/>
  <c r="AZ778" i="62"/>
  <c r="AZ779" i="62"/>
  <c r="AZ781" i="62"/>
  <c r="AZ782" i="62"/>
  <c r="AZ783" i="62"/>
  <c r="AZ784" i="62"/>
  <c r="AZ785" i="62"/>
  <c r="AZ796" i="62"/>
  <c r="AZ795" i="62"/>
  <c r="AZ794" i="62"/>
  <c r="AZ793" i="62"/>
  <c r="AZ792" i="62"/>
  <c r="AZ791" i="62"/>
  <c r="AZ790" i="62"/>
  <c r="AZ789" i="62"/>
  <c r="AZ788" i="62"/>
  <c r="AZ787" i="62"/>
  <c r="AZ786" i="62"/>
  <c r="AZ798" i="62"/>
  <c r="AZ797" i="62"/>
  <c r="AZ799" i="62"/>
  <c r="AZ802" i="62"/>
  <c r="AZ801" i="62"/>
  <c r="AZ800" i="62"/>
  <c r="AZ803" i="62"/>
  <c r="AZ842" i="62"/>
  <c r="AZ824" i="62"/>
  <c r="AZ805" i="62"/>
  <c r="AZ804" i="62"/>
  <c r="AZ709" i="62"/>
  <c r="AZ710" i="62"/>
  <c r="AZ711" i="62"/>
  <c r="AZ712" i="62"/>
  <c r="AZ31" i="62"/>
  <c r="AZ831" i="62"/>
  <c r="AZ858" i="62"/>
  <c r="AZ713" i="62"/>
  <c r="AZ806" i="62"/>
  <c r="AZ807" i="62"/>
  <c r="AZ860" i="62"/>
  <c r="AZ884" i="62"/>
  <c r="AZ809" i="62"/>
  <c r="AZ808" i="62"/>
  <c r="AZ1018" i="62"/>
  <c r="AZ810" i="62"/>
  <c r="AZ820" i="62"/>
  <c r="AZ855" i="62"/>
  <c r="AZ856" i="62"/>
  <c r="AZ668" i="62"/>
  <c r="AZ883" i="62"/>
  <c r="AZ822" i="62"/>
  <c r="AZ830" i="62"/>
  <c r="AZ1452" i="62"/>
  <c r="AZ857" i="62"/>
  <c r="AZ642" i="62"/>
  <c r="AZ854" i="62"/>
  <c r="AZ1106" i="62"/>
  <c r="AZ852" i="62"/>
  <c r="AZ1454" i="62"/>
  <c r="AZ1462" i="62"/>
  <c r="AZ669" i="62"/>
  <c r="AZ853" i="62"/>
  <c r="AZ821" i="62"/>
  <c r="AZ811" i="62"/>
  <c r="AZ1451" i="62"/>
  <c r="J384" i="37" l="1"/>
  <c r="I395" i="37"/>
  <c r="I394" i="37"/>
  <c r="I393" i="37"/>
  <c r="I392" i="37"/>
  <c r="I391" i="37"/>
  <c r="I390" i="37"/>
  <c r="I389" i="37"/>
  <c r="I388" i="37"/>
  <c r="I387" i="37"/>
  <c r="I386" i="37"/>
  <c r="I385" i="37"/>
  <c r="I384" i="37"/>
  <c r="J395" i="37"/>
  <c r="H395" i="37"/>
  <c r="J394" i="37"/>
  <c r="H394" i="37"/>
  <c r="J393" i="37"/>
  <c r="H393" i="37"/>
  <c r="J392" i="37"/>
  <c r="H392" i="37"/>
  <c r="J391" i="37"/>
  <c r="H391" i="37"/>
  <c r="J390" i="37"/>
  <c r="H390" i="37"/>
  <c r="J389" i="37"/>
  <c r="H389" i="37"/>
  <c r="J388" i="37"/>
  <c r="H388" i="37"/>
  <c r="J387" i="37"/>
  <c r="H387" i="37"/>
  <c r="J386" i="37"/>
  <c r="H386" i="37"/>
  <c r="J385" i="37"/>
  <c r="H385" i="37"/>
  <c r="H384" i="37"/>
  <c r="J380" i="37" l="1"/>
  <c r="H380" i="37"/>
  <c r="J379" i="37"/>
  <c r="H379" i="37"/>
  <c r="J378" i="37"/>
  <c r="H378" i="37"/>
  <c r="J374" i="37" l="1"/>
  <c r="J373" i="37"/>
  <c r="J372" i="37"/>
  <c r="J371" i="37"/>
  <c r="J370" i="37"/>
  <c r="J369" i="37"/>
  <c r="J368" i="37"/>
  <c r="J367" i="37"/>
  <c r="J366" i="37"/>
  <c r="J365" i="37"/>
  <c r="J364" i="37"/>
  <c r="J363" i="37"/>
  <c r="J362" i="37"/>
  <c r="J361" i="37"/>
  <c r="J360" i="37"/>
  <c r="J359" i="37"/>
  <c r="H374" i="37"/>
  <c r="H373" i="37"/>
  <c r="H372" i="37"/>
  <c r="H371" i="37"/>
  <c r="H370" i="37"/>
  <c r="H369" i="37"/>
  <c r="H368" i="37"/>
  <c r="H367" i="37"/>
  <c r="H366" i="37"/>
  <c r="H365" i="37"/>
  <c r="H364" i="37"/>
  <c r="H363" i="37"/>
  <c r="H362" i="37"/>
  <c r="H361" i="37"/>
  <c r="H360" i="37"/>
  <c r="H359" i="37"/>
  <c r="AB687" i="62" l="1"/>
  <c r="AB688" i="62"/>
  <c r="AB263" i="62"/>
  <c r="AB259" i="62"/>
  <c r="AB848" i="62"/>
  <c r="AZ875" i="62"/>
  <c r="BE537" i="62"/>
  <c r="BE622" i="62"/>
  <c r="AO537" i="62"/>
  <c r="AN537" i="62"/>
  <c r="AL537" i="62"/>
  <c r="AK537" i="62"/>
  <c r="AI537" i="62"/>
  <c r="AH537" i="62"/>
  <c r="AD537" i="62"/>
  <c r="AF537" i="62" s="1"/>
  <c r="AB537" i="62"/>
  <c r="AO622" i="62"/>
  <c r="AN622" i="62"/>
  <c r="AL622" i="62"/>
  <c r="AK622" i="62"/>
  <c r="AI622" i="62"/>
  <c r="AH622" i="62"/>
  <c r="AD622" i="62"/>
  <c r="AF622" i="62" s="1"/>
  <c r="AB622" i="62"/>
  <c r="BE33" i="62"/>
  <c r="BE32" i="62"/>
  <c r="AC622" i="62" l="1"/>
  <c r="AC259" i="62"/>
  <c r="AC263" i="62"/>
  <c r="AC688" i="62"/>
  <c r="AC848" i="62"/>
  <c r="AC687" i="62"/>
  <c r="AC537" i="62"/>
  <c r="AE537" i="62"/>
  <c r="AE622" i="62"/>
  <c r="BE244" i="62"/>
  <c r="AO244" i="62"/>
  <c r="AN244" i="62"/>
  <c r="AL244" i="62"/>
  <c r="AK244" i="62"/>
  <c r="AI244" i="62"/>
  <c r="AH244" i="62"/>
  <c r="AD244" i="62"/>
  <c r="AE244" i="62" s="1"/>
  <c r="AB244" i="62"/>
  <c r="AC244" i="62" s="1"/>
  <c r="AF244" i="62" l="1"/>
  <c r="BE499" i="62" l="1"/>
  <c r="BE57" i="62"/>
  <c r="BE469" i="62"/>
  <c r="AB57" i="62"/>
  <c r="AC57" i="62" s="1"/>
  <c r="AB469" i="62"/>
  <c r="AO499" i="62"/>
  <c r="AN499" i="62"/>
  <c r="AL499" i="62"/>
  <c r="AK499" i="62"/>
  <c r="AI499" i="62"/>
  <c r="AH499" i="62"/>
  <c r="AD499" i="62"/>
  <c r="AF499" i="62" s="1"/>
  <c r="AO57" i="62"/>
  <c r="AN57" i="62"/>
  <c r="AL57" i="62"/>
  <c r="AK57" i="62"/>
  <c r="AI57" i="62"/>
  <c r="AH57" i="62"/>
  <c r="AD57" i="62"/>
  <c r="AE57" i="62" s="1"/>
  <c r="AO469" i="62"/>
  <c r="AN469" i="62"/>
  <c r="AL469" i="62"/>
  <c r="AK469" i="62"/>
  <c r="AI469" i="62"/>
  <c r="AH469" i="62"/>
  <c r="AD469" i="62"/>
  <c r="AF469" i="62" s="1"/>
  <c r="AB499" i="62"/>
  <c r="AC499" i="62" l="1"/>
  <c r="AC469" i="62"/>
  <c r="AF57" i="62"/>
  <c r="AE499" i="62"/>
  <c r="AE469" i="62"/>
  <c r="H353" i="37"/>
  <c r="H352" i="37"/>
  <c r="H351" i="37"/>
  <c r="H350" i="37"/>
  <c r="H349" i="37"/>
  <c r="H348" i="37"/>
  <c r="H347" i="37"/>
  <c r="H346" i="37"/>
  <c r="H345" i="37"/>
  <c r="H344" i="37"/>
  <c r="H343" i="37"/>
  <c r="H342" i="37"/>
  <c r="H341" i="37"/>
  <c r="H340" i="37"/>
  <c r="H339" i="37"/>
  <c r="H338" i="37"/>
  <c r="H337" i="37"/>
  <c r="H336" i="37"/>
  <c r="H335" i="37"/>
  <c r="H334" i="37"/>
  <c r="H333" i="37"/>
  <c r="H332" i="37"/>
  <c r="H331" i="37"/>
  <c r="H330" i="37"/>
  <c r="H329" i="37"/>
  <c r="H328" i="37"/>
  <c r="H327" i="37"/>
  <c r="H326" i="37"/>
  <c r="H325" i="37"/>
  <c r="AI703" i="62" l="1"/>
  <c r="BE245" i="62" l="1"/>
  <c r="BE634" i="62"/>
  <c r="AO245" i="62"/>
  <c r="AN245" i="62"/>
  <c r="AL245" i="62"/>
  <c r="AK245" i="62"/>
  <c r="AI245" i="62"/>
  <c r="AH245" i="62"/>
  <c r="AO634" i="62"/>
  <c r="AN634" i="62"/>
  <c r="AL634" i="62"/>
  <c r="AK634" i="62"/>
  <c r="AI634" i="62"/>
  <c r="AH634" i="62"/>
  <c r="AB245" i="62"/>
  <c r="AD245" i="62"/>
  <c r="AF245" i="62" s="1"/>
  <c r="AB634" i="62"/>
  <c r="AD634" i="62"/>
  <c r="AE634" i="62" s="1"/>
  <c r="AC245" i="62" l="1"/>
  <c r="AC634" i="62"/>
  <c r="AF634" i="62"/>
  <c r="AE245" i="62"/>
  <c r="BE450" i="62" l="1"/>
  <c r="BE228" i="62"/>
  <c r="BE423" i="62"/>
  <c r="AD450" i="62"/>
  <c r="AF450" i="62" s="1"/>
  <c r="AB450" i="62"/>
  <c r="AC450" i="62" s="1"/>
  <c r="AB228" i="62"/>
  <c r="AD228" i="62"/>
  <c r="AF228" i="62" s="1"/>
  <c r="AO450" i="62"/>
  <c r="AN450" i="62"/>
  <c r="AL450" i="62"/>
  <c r="AK450" i="62"/>
  <c r="AI450" i="62"/>
  <c r="AH450" i="62"/>
  <c r="AO228" i="62"/>
  <c r="AN228" i="62"/>
  <c r="AL228" i="62"/>
  <c r="AK228" i="62"/>
  <c r="AI228" i="62"/>
  <c r="AH228" i="62"/>
  <c r="AO423" i="62"/>
  <c r="AN423" i="62"/>
  <c r="AL423" i="62"/>
  <c r="AK423" i="62"/>
  <c r="AI423" i="62"/>
  <c r="AH423" i="62"/>
  <c r="AB423" i="62"/>
  <c r="AD423" i="62"/>
  <c r="AF423" i="62" s="1"/>
  <c r="AC228" i="62" l="1"/>
  <c r="AC423" i="62"/>
  <c r="AE423" i="62"/>
  <c r="AE450" i="62"/>
  <c r="AE228" i="62"/>
  <c r="C1" i="62"/>
  <c r="AZ870" i="62" l="1"/>
  <c r="AZ874" i="62"/>
  <c r="AZ872" i="62"/>
  <c r="AZ876" i="62"/>
  <c r="AZ873" i="62"/>
  <c r="BE63" i="62" l="1"/>
  <c r="AH63" i="62"/>
  <c r="AO63" i="62"/>
  <c r="AN63" i="62"/>
  <c r="AL63" i="62"/>
  <c r="AK63" i="62"/>
  <c r="AI63" i="62"/>
  <c r="AD63" i="62"/>
  <c r="AE63" i="62" s="1"/>
  <c r="AB63" i="62"/>
  <c r="AC63" i="62" s="1"/>
  <c r="BE585" i="62"/>
  <c r="AF63" i="62" l="1"/>
  <c r="BE279" i="62"/>
  <c r="AO279" i="62"/>
  <c r="AN279" i="62"/>
  <c r="AL279" i="62"/>
  <c r="AK279" i="62"/>
  <c r="AI279" i="62"/>
  <c r="AH279" i="62"/>
  <c r="AB279" i="62"/>
  <c r="AD279" i="62"/>
  <c r="AE279" i="62" s="1"/>
  <c r="AC279" i="62" l="1"/>
  <c r="AF279" i="62"/>
  <c r="BE12" i="62"/>
  <c r="AO585" i="62"/>
  <c r="AN585" i="62"/>
  <c r="AL585" i="62"/>
  <c r="AK585" i="62"/>
  <c r="AI585" i="62"/>
  <c r="AH585" i="62"/>
  <c r="AD585" i="62"/>
  <c r="AE585" i="62" s="1"/>
  <c r="AB585" i="62"/>
  <c r="AO1448" i="62"/>
  <c r="AN1448" i="62"/>
  <c r="AL1448" i="62"/>
  <c r="AK1448" i="62"/>
  <c r="AI1448" i="62"/>
  <c r="AH1448" i="62"/>
  <c r="AD1448" i="62"/>
  <c r="AF1448" i="62" s="1"/>
  <c r="AB1448" i="62"/>
  <c r="AC1448" i="62" s="1"/>
  <c r="AO12" i="62"/>
  <c r="AN12" i="62"/>
  <c r="AL12" i="62"/>
  <c r="AK12" i="62"/>
  <c r="AI12" i="62"/>
  <c r="AH12" i="62"/>
  <c r="AD12" i="62"/>
  <c r="AE12" i="62" s="1"/>
  <c r="AB12" i="62"/>
  <c r="AC12" i="62" s="1"/>
  <c r="AC585" i="62" l="1"/>
  <c r="AF585" i="62"/>
  <c r="AE1448" i="62"/>
  <c r="AF12" i="62"/>
  <c r="BE22" i="62"/>
  <c r="AO22" i="62"/>
  <c r="AN22" i="62"/>
  <c r="AL22" i="62"/>
  <c r="AK22" i="62"/>
  <c r="AI22" i="62"/>
  <c r="AH22" i="62"/>
  <c r="AD22" i="62"/>
  <c r="AF22" i="62" s="1"/>
  <c r="AB22" i="62"/>
  <c r="AC22" i="62" s="1"/>
  <c r="AE22" i="62" l="1"/>
  <c r="B7" i="44" l="1"/>
  <c r="AG5" i="36"/>
  <c r="AE5" i="36"/>
  <c r="AC5" i="36"/>
  <c r="AA5" i="36"/>
  <c r="Y5" i="36"/>
  <c r="X5" i="36"/>
  <c r="N5" i="36"/>
  <c r="AG4" i="36"/>
  <c r="AE4" i="36"/>
  <c r="AC4" i="36"/>
  <c r="AA4" i="36"/>
  <c r="Y4" i="36"/>
  <c r="X4" i="36"/>
  <c r="N4" i="36"/>
  <c r="D2" i="36"/>
  <c r="L15" i="69"/>
  <c r="L14" i="69"/>
  <c r="L13" i="69"/>
  <c r="L12" i="69"/>
  <c r="L11" i="69"/>
  <c r="L10" i="69"/>
  <c r="L9" i="69"/>
  <c r="L8" i="69"/>
  <c r="L7" i="69"/>
  <c r="L6" i="69"/>
  <c r="L4" i="69"/>
  <c r="L3" i="69"/>
  <c r="J181" i="37"/>
  <c r="J180" i="37"/>
  <c r="J179" i="37"/>
  <c r="J178" i="37"/>
  <c r="P5" i="37"/>
  <c r="P4" i="37"/>
  <c r="BE1548" i="62"/>
  <c r="AO1548" i="62"/>
  <c r="AN1548" i="62"/>
  <c r="AL1548" i="62"/>
  <c r="AK1548" i="62"/>
  <c r="AI1548" i="62"/>
  <c r="AH1548" i="62"/>
  <c r="AD1548" i="62"/>
  <c r="AF1548" i="62" s="1"/>
  <c r="AB1548" i="62"/>
  <c r="AC1548" i="62" s="1"/>
  <c r="BE1545" i="62"/>
  <c r="AO1545" i="62"/>
  <c r="AN1545" i="62"/>
  <c r="AL1545" i="62"/>
  <c r="AK1545" i="62"/>
  <c r="AI1545" i="62"/>
  <c r="AH1545" i="62"/>
  <c r="AD1545" i="62"/>
  <c r="AF1545" i="62" s="1"/>
  <c r="AB1545" i="62"/>
  <c r="AC1545" i="62" s="1"/>
  <c r="BE1544" i="62"/>
  <c r="AO1544" i="62"/>
  <c r="AN1544" i="62"/>
  <c r="AL1544" i="62"/>
  <c r="AK1544" i="62"/>
  <c r="AI1544" i="62"/>
  <c r="AH1544" i="62"/>
  <c r="AD1544" i="62"/>
  <c r="AE1544" i="62" s="1"/>
  <c r="AB1544" i="62"/>
  <c r="AC1544" i="62" s="1"/>
  <c r="BE1543" i="62"/>
  <c r="AO1543" i="62"/>
  <c r="AN1543" i="62"/>
  <c r="AL1543" i="62"/>
  <c r="AK1543" i="62"/>
  <c r="AI1543" i="62"/>
  <c r="AH1543" i="62"/>
  <c r="AD1543" i="62"/>
  <c r="AF1543" i="62" s="1"/>
  <c r="AB1543" i="62"/>
  <c r="AC1543" i="62" s="1"/>
  <c r="BE1542" i="62"/>
  <c r="AO1542" i="62"/>
  <c r="AN1542" i="62"/>
  <c r="AL1542" i="62"/>
  <c r="AK1542" i="62"/>
  <c r="AI1542" i="62"/>
  <c r="AH1542" i="62"/>
  <c r="AD1542" i="62"/>
  <c r="AF1542" i="62" s="1"/>
  <c r="AB1542" i="62"/>
  <c r="AC1542" i="62" s="1"/>
  <c r="AZ1503" i="62"/>
  <c r="AO1503" i="62"/>
  <c r="AN1503" i="62"/>
  <c r="AL1503" i="62"/>
  <c r="AK1503" i="62"/>
  <c r="AI1503" i="62"/>
  <c r="AH1503" i="62"/>
  <c r="AD1503" i="62"/>
  <c r="AF1503" i="62" s="1"/>
  <c r="AB1503" i="62"/>
  <c r="AC1503" i="62" s="1"/>
  <c r="AZ1490" i="62"/>
  <c r="AO1490" i="62"/>
  <c r="AN1490" i="62"/>
  <c r="AL1490" i="62"/>
  <c r="AK1490" i="62"/>
  <c r="AI1490" i="62"/>
  <c r="AH1490" i="62"/>
  <c r="AD1490" i="62"/>
  <c r="AF1490" i="62" s="1"/>
  <c r="AB1490" i="62"/>
  <c r="AC1490" i="62" s="1"/>
  <c r="AZ879" i="62"/>
  <c r="AO879" i="62"/>
  <c r="AN879" i="62"/>
  <c r="AL879" i="62"/>
  <c r="AK879" i="62"/>
  <c r="AI879" i="62"/>
  <c r="AH879" i="62"/>
  <c r="AD879" i="62"/>
  <c r="AF879" i="62" s="1"/>
  <c r="AB879" i="62"/>
  <c r="AC879" i="62" s="1"/>
  <c r="AZ1553" i="62"/>
  <c r="AO1553" i="62"/>
  <c r="AN1553" i="62"/>
  <c r="AL1553" i="62"/>
  <c r="AK1553" i="62"/>
  <c r="AI1553" i="62"/>
  <c r="AH1553" i="62"/>
  <c r="AD1553" i="62"/>
  <c r="AF1553" i="62" s="1"/>
  <c r="AB1553" i="62"/>
  <c r="AC1553" i="62" s="1"/>
  <c r="BE1547" i="62"/>
  <c r="AO1547" i="62"/>
  <c r="AN1547" i="62"/>
  <c r="AL1547" i="62"/>
  <c r="AK1547" i="62"/>
  <c r="AI1547" i="62"/>
  <c r="AH1547" i="62"/>
  <c r="AD1547" i="62"/>
  <c r="AF1547" i="62" s="1"/>
  <c r="AB1547" i="62"/>
  <c r="AC1547" i="62" s="1"/>
  <c r="BE590" i="62"/>
  <c r="AO590" i="62"/>
  <c r="AN590" i="62"/>
  <c r="AL590" i="62"/>
  <c r="AK590" i="62"/>
  <c r="AI590" i="62"/>
  <c r="AH590" i="62"/>
  <c r="AD590" i="62"/>
  <c r="AF590" i="62" s="1"/>
  <c r="AB590" i="62"/>
  <c r="BE635" i="62"/>
  <c r="AO635" i="62"/>
  <c r="AN635" i="62"/>
  <c r="AL635" i="62"/>
  <c r="AK635" i="62"/>
  <c r="AI635" i="62"/>
  <c r="AH635" i="62"/>
  <c r="AD635" i="62"/>
  <c r="AE635" i="62" s="1"/>
  <c r="AB635" i="62"/>
  <c r="BE577" i="62"/>
  <c r="AO577" i="62"/>
  <c r="AN577" i="62"/>
  <c r="AL577" i="62"/>
  <c r="AK577" i="62"/>
  <c r="AI577" i="62"/>
  <c r="AH577" i="62"/>
  <c r="AD577" i="62"/>
  <c r="AF577" i="62" s="1"/>
  <c r="AB577" i="62"/>
  <c r="BE66" i="62"/>
  <c r="AO66" i="62"/>
  <c r="AN66" i="62"/>
  <c r="AL66" i="62"/>
  <c r="AK66" i="62"/>
  <c r="AI66" i="62"/>
  <c r="AH66" i="62"/>
  <c r="AD66" i="62"/>
  <c r="AF66" i="62" s="1"/>
  <c r="AB66" i="62"/>
  <c r="AC66" i="62" s="1"/>
  <c r="BE840" i="62"/>
  <c r="AO840" i="62"/>
  <c r="AN840" i="62"/>
  <c r="AL840" i="62"/>
  <c r="AK840" i="62"/>
  <c r="AI840" i="62"/>
  <c r="AH840" i="62"/>
  <c r="AD840" i="62"/>
  <c r="AF840" i="62" s="1"/>
  <c r="AB840" i="62"/>
  <c r="AC840" i="62" s="1"/>
  <c r="BE65" i="62"/>
  <c r="AO65" i="62"/>
  <c r="AN65" i="62"/>
  <c r="AL65" i="62"/>
  <c r="AK65" i="62"/>
  <c r="AI65" i="62"/>
  <c r="AH65" i="62"/>
  <c r="AD65" i="62"/>
  <c r="AF65" i="62" s="1"/>
  <c r="AB65" i="62"/>
  <c r="AC65" i="62" s="1"/>
  <c r="BE392" i="62"/>
  <c r="AO392" i="62"/>
  <c r="AN392" i="62"/>
  <c r="AL392" i="62"/>
  <c r="AK392" i="62"/>
  <c r="AI392" i="62"/>
  <c r="AH392" i="62"/>
  <c r="AD392" i="62"/>
  <c r="AE392" i="62" s="1"/>
  <c r="AB392" i="62"/>
  <c r="BE281" i="62"/>
  <c r="AO281" i="62"/>
  <c r="AN281" i="62"/>
  <c r="AL281" i="62"/>
  <c r="AK281" i="62"/>
  <c r="AI281" i="62"/>
  <c r="AH281" i="62"/>
  <c r="AD281" i="62"/>
  <c r="AE281" i="62" s="1"/>
  <c r="AB281" i="62"/>
  <c r="BE560" i="62"/>
  <c r="AO560" i="62"/>
  <c r="AN560" i="62"/>
  <c r="AL560" i="62"/>
  <c r="AK560" i="62"/>
  <c r="AI560" i="62"/>
  <c r="AH560" i="62"/>
  <c r="AD560" i="62"/>
  <c r="AF560" i="62" s="1"/>
  <c r="AB560" i="62"/>
  <c r="BE509" i="62"/>
  <c r="AO509" i="62"/>
  <c r="AN509" i="62"/>
  <c r="AL509" i="62"/>
  <c r="AK509" i="62"/>
  <c r="AI509" i="62"/>
  <c r="AH509" i="62"/>
  <c r="AD509" i="62"/>
  <c r="AF509" i="62" s="1"/>
  <c r="AB509" i="62"/>
  <c r="BE525" i="62"/>
  <c r="AO525" i="62"/>
  <c r="AN525" i="62"/>
  <c r="AL525" i="62"/>
  <c r="AK525" i="62"/>
  <c r="AI525" i="62"/>
  <c r="AH525" i="62"/>
  <c r="AD525" i="62"/>
  <c r="AE525" i="62" s="1"/>
  <c r="AB525" i="62"/>
  <c r="BE93" i="62"/>
  <c r="AO93" i="62"/>
  <c r="AN93" i="62"/>
  <c r="AL93" i="62"/>
  <c r="AK93" i="62"/>
  <c r="AI93" i="62"/>
  <c r="AH93" i="62"/>
  <c r="AD93" i="62"/>
  <c r="AE93" i="62" s="1"/>
  <c r="AB93" i="62"/>
  <c r="BE390" i="62"/>
  <c r="AO390" i="62"/>
  <c r="AN390" i="62"/>
  <c r="AL390" i="62"/>
  <c r="AK390" i="62"/>
  <c r="AI390" i="62"/>
  <c r="AH390" i="62"/>
  <c r="AD390" i="62"/>
  <c r="AF390" i="62" s="1"/>
  <c r="AB390" i="62"/>
  <c r="BE641" i="62"/>
  <c r="AO641" i="62"/>
  <c r="AN641" i="62"/>
  <c r="AL641" i="62"/>
  <c r="AK641" i="62"/>
  <c r="AI641" i="62"/>
  <c r="AH641" i="62"/>
  <c r="AD641" i="62"/>
  <c r="AF641" i="62" s="1"/>
  <c r="AB641" i="62"/>
  <c r="AC641" i="62" s="1"/>
  <c r="AO1445" i="62"/>
  <c r="AN1445" i="62"/>
  <c r="AL1445" i="62"/>
  <c r="AK1445" i="62"/>
  <c r="AI1445" i="62"/>
  <c r="AH1445" i="62"/>
  <c r="AD1445" i="62"/>
  <c r="AF1445" i="62" s="1"/>
  <c r="AB1445" i="62"/>
  <c r="BE238" i="62"/>
  <c r="AO238" i="62"/>
  <c r="AN238" i="62"/>
  <c r="AL238" i="62"/>
  <c r="AK238" i="62"/>
  <c r="AI238" i="62"/>
  <c r="AH238" i="62"/>
  <c r="AD238" i="62"/>
  <c r="AF238" i="62" s="1"/>
  <c r="AB238" i="62"/>
  <c r="BE396" i="62"/>
  <c r="AO396" i="62"/>
  <c r="AN396" i="62"/>
  <c r="AL396" i="62"/>
  <c r="AK396" i="62"/>
  <c r="AI396" i="62"/>
  <c r="AH396" i="62"/>
  <c r="AD396" i="62"/>
  <c r="AF396" i="62" s="1"/>
  <c r="AB396" i="62"/>
  <c r="BE517" i="62"/>
  <c r="AO517" i="62"/>
  <c r="AN517" i="62"/>
  <c r="AL517" i="62"/>
  <c r="AK517" i="62"/>
  <c r="AI517" i="62"/>
  <c r="AH517" i="62"/>
  <c r="AD517" i="62"/>
  <c r="AF517" i="62" s="1"/>
  <c r="AB517" i="62"/>
  <c r="BE526" i="62"/>
  <c r="AO526" i="62"/>
  <c r="AN526" i="62"/>
  <c r="AL526" i="62"/>
  <c r="AK526" i="62"/>
  <c r="AI526" i="62"/>
  <c r="AH526" i="62"/>
  <c r="AD526" i="62"/>
  <c r="AF526" i="62" s="1"/>
  <c r="AB526" i="62"/>
  <c r="BE596" i="62"/>
  <c r="AO596" i="62"/>
  <c r="AN596" i="62"/>
  <c r="AL596" i="62"/>
  <c r="AK596" i="62"/>
  <c r="AI596" i="62"/>
  <c r="AH596" i="62"/>
  <c r="AD596" i="62"/>
  <c r="AE596" i="62" s="1"/>
  <c r="AB596" i="62"/>
  <c r="BE594" i="62"/>
  <c r="AO594" i="62"/>
  <c r="AN594" i="62"/>
  <c r="AL594" i="62"/>
  <c r="AK594" i="62"/>
  <c r="AI594" i="62"/>
  <c r="AH594" i="62"/>
  <c r="AD594" i="62"/>
  <c r="AF594" i="62" s="1"/>
  <c r="AB594" i="62"/>
  <c r="AO647" i="62"/>
  <c r="AN647" i="62"/>
  <c r="AL647" i="62"/>
  <c r="AK647" i="62"/>
  <c r="AI647" i="62"/>
  <c r="AH647" i="62"/>
  <c r="AD647" i="62"/>
  <c r="AF647" i="62" s="1"/>
  <c r="AB647" i="62"/>
  <c r="BE593" i="62"/>
  <c r="AO593" i="62"/>
  <c r="AN593" i="62"/>
  <c r="AL593" i="62"/>
  <c r="AK593" i="62"/>
  <c r="AI593" i="62"/>
  <c r="AH593" i="62"/>
  <c r="AD593" i="62"/>
  <c r="AF593" i="62" s="1"/>
  <c r="AB593" i="62"/>
  <c r="BE572" i="62"/>
  <c r="AO572" i="62"/>
  <c r="AN572" i="62"/>
  <c r="AL572" i="62"/>
  <c r="AK572" i="62"/>
  <c r="AI572" i="62"/>
  <c r="AH572" i="62"/>
  <c r="AD572" i="62"/>
  <c r="AE572" i="62" s="1"/>
  <c r="AB572" i="62"/>
  <c r="BE570" i="62"/>
  <c r="AO570" i="62"/>
  <c r="AN570" i="62"/>
  <c r="AL570" i="62"/>
  <c r="AK570" i="62"/>
  <c r="AI570" i="62"/>
  <c r="AH570" i="62"/>
  <c r="AD570" i="62"/>
  <c r="AF570" i="62" s="1"/>
  <c r="AB570" i="62"/>
  <c r="BE424" i="62"/>
  <c r="AO424" i="62"/>
  <c r="AN424" i="62"/>
  <c r="AL424" i="62"/>
  <c r="AK424" i="62"/>
  <c r="AI424" i="62"/>
  <c r="AH424" i="62"/>
  <c r="AD424" i="62"/>
  <c r="AF424" i="62" s="1"/>
  <c r="AB424" i="62"/>
  <c r="BE362" i="62"/>
  <c r="AO362" i="62"/>
  <c r="AN362" i="62"/>
  <c r="AL362" i="62"/>
  <c r="AK362" i="62"/>
  <c r="AI362" i="62"/>
  <c r="AH362" i="62"/>
  <c r="AD362" i="62"/>
  <c r="AF362" i="62" s="1"/>
  <c r="AB362" i="62"/>
  <c r="BE571" i="62"/>
  <c r="AO571" i="62"/>
  <c r="AN571" i="62"/>
  <c r="AL571" i="62"/>
  <c r="AK571" i="62"/>
  <c r="AI571" i="62"/>
  <c r="AH571" i="62"/>
  <c r="AD571" i="62"/>
  <c r="AF571" i="62" s="1"/>
  <c r="AB571" i="62"/>
  <c r="BE636" i="62"/>
  <c r="AO636" i="62"/>
  <c r="AN636" i="62"/>
  <c r="AL636" i="62"/>
  <c r="AK636" i="62"/>
  <c r="AI636" i="62"/>
  <c r="AH636" i="62"/>
  <c r="AD636" i="62"/>
  <c r="AF636" i="62" s="1"/>
  <c r="AB636" i="62"/>
  <c r="BE518" i="62"/>
  <c r="AO518" i="62"/>
  <c r="AN518" i="62"/>
  <c r="AL518" i="62"/>
  <c r="AK518" i="62"/>
  <c r="AI518" i="62"/>
  <c r="AH518" i="62"/>
  <c r="AD518" i="62"/>
  <c r="AE518" i="62" s="1"/>
  <c r="AB518" i="62"/>
  <c r="BE381" i="62"/>
  <c r="AO381" i="62"/>
  <c r="AN381" i="62"/>
  <c r="AL381" i="62"/>
  <c r="AK381" i="62"/>
  <c r="AI381" i="62"/>
  <c r="AH381" i="62"/>
  <c r="AD381" i="62"/>
  <c r="AF381" i="62" s="1"/>
  <c r="AB381" i="62"/>
  <c r="BE612" i="62"/>
  <c r="AO612" i="62"/>
  <c r="AN612" i="62"/>
  <c r="AL612" i="62"/>
  <c r="AK612" i="62"/>
  <c r="AI612" i="62"/>
  <c r="AH612" i="62"/>
  <c r="AD612" i="62"/>
  <c r="AF612" i="62" s="1"/>
  <c r="AB612" i="62"/>
  <c r="BE589" i="62"/>
  <c r="AO589" i="62"/>
  <c r="AN589" i="62"/>
  <c r="AL589" i="62"/>
  <c r="AK589" i="62"/>
  <c r="AI589" i="62"/>
  <c r="AH589" i="62"/>
  <c r="AD589" i="62"/>
  <c r="AF589" i="62" s="1"/>
  <c r="AB589" i="62"/>
  <c r="BE580" i="62"/>
  <c r="AO580" i="62"/>
  <c r="AN580" i="62"/>
  <c r="AL580" i="62"/>
  <c r="AK580" i="62"/>
  <c r="AI580" i="62"/>
  <c r="AH580" i="62"/>
  <c r="AD580" i="62"/>
  <c r="AF580" i="62" s="1"/>
  <c r="AB580" i="62"/>
  <c r="BE419" i="62"/>
  <c r="AO419" i="62"/>
  <c r="AN419" i="62"/>
  <c r="AL419" i="62"/>
  <c r="AK419" i="62"/>
  <c r="AI419" i="62"/>
  <c r="AH419" i="62"/>
  <c r="AD419" i="62"/>
  <c r="AF419" i="62" s="1"/>
  <c r="AB419" i="62"/>
  <c r="AO500" i="62"/>
  <c r="AN500" i="62"/>
  <c r="AL500" i="62"/>
  <c r="AK500" i="62"/>
  <c r="AI500" i="62"/>
  <c r="AH500" i="62"/>
  <c r="AD500" i="62"/>
  <c r="AF500" i="62" s="1"/>
  <c r="AB500" i="62"/>
  <c r="BE502" i="62"/>
  <c r="AO502" i="62"/>
  <c r="AN502" i="62"/>
  <c r="AL502" i="62"/>
  <c r="AK502" i="62"/>
  <c r="AI502" i="62"/>
  <c r="AH502" i="62"/>
  <c r="AD502" i="62"/>
  <c r="AF502" i="62" s="1"/>
  <c r="AB502" i="62"/>
  <c r="BE403" i="62"/>
  <c r="AO403" i="62"/>
  <c r="AN403" i="62"/>
  <c r="AL403" i="62"/>
  <c r="AK403" i="62"/>
  <c r="AI403" i="62"/>
  <c r="AH403" i="62"/>
  <c r="AD403" i="62"/>
  <c r="AF403" i="62" s="1"/>
  <c r="AB403" i="62"/>
  <c r="BE660" i="62"/>
  <c r="AO660" i="62"/>
  <c r="AN660" i="62"/>
  <c r="AL660" i="62"/>
  <c r="AK660" i="62"/>
  <c r="AI660" i="62"/>
  <c r="AH660" i="62"/>
  <c r="AD660" i="62"/>
  <c r="AF660" i="62" s="1"/>
  <c r="AB660" i="62"/>
  <c r="BE575" i="62"/>
  <c r="AO575" i="62"/>
  <c r="AN575" i="62"/>
  <c r="AL575" i="62"/>
  <c r="AK575" i="62"/>
  <c r="AI575" i="62"/>
  <c r="AH575" i="62"/>
  <c r="AD575" i="62"/>
  <c r="AF575" i="62" s="1"/>
  <c r="AB575" i="62"/>
  <c r="BE613" i="62"/>
  <c r="AO613" i="62"/>
  <c r="AN613" i="62"/>
  <c r="AL613" i="62"/>
  <c r="AK613" i="62"/>
  <c r="AI613" i="62"/>
  <c r="AH613" i="62"/>
  <c r="AD613" i="62"/>
  <c r="AF613" i="62" s="1"/>
  <c r="AB613" i="62"/>
  <c r="BE380" i="62"/>
  <c r="AO380" i="62"/>
  <c r="AN380" i="62"/>
  <c r="AL380" i="62"/>
  <c r="AK380" i="62"/>
  <c r="AI380" i="62"/>
  <c r="AH380" i="62"/>
  <c r="AD380" i="62"/>
  <c r="AF380" i="62" s="1"/>
  <c r="AB380" i="62"/>
  <c r="BE584" i="62"/>
  <c r="AO584" i="62"/>
  <c r="AN584" i="62"/>
  <c r="AL584" i="62"/>
  <c r="AK584" i="62"/>
  <c r="AI584" i="62"/>
  <c r="AH584" i="62"/>
  <c r="AD584" i="62"/>
  <c r="AF584" i="62" s="1"/>
  <c r="AB584" i="62"/>
  <c r="AO1018" i="62"/>
  <c r="AN1018" i="62"/>
  <c r="AL1018" i="62"/>
  <c r="AK1018" i="62"/>
  <c r="AI1018" i="62"/>
  <c r="AH1018" i="62"/>
  <c r="AD1018" i="62"/>
  <c r="AF1018" i="62" s="1"/>
  <c r="AB1018" i="62"/>
  <c r="AC1018" i="62" s="1"/>
  <c r="BE477" i="62"/>
  <c r="AO477" i="62"/>
  <c r="AN477" i="62"/>
  <c r="AL477" i="62"/>
  <c r="AK477" i="62"/>
  <c r="AI477" i="62"/>
  <c r="AH477" i="62"/>
  <c r="AD477" i="62"/>
  <c r="AF477" i="62" s="1"/>
  <c r="AB477" i="62"/>
  <c r="AO664" i="62"/>
  <c r="AN664" i="62"/>
  <c r="AL664" i="62"/>
  <c r="AK664" i="62"/>
  <c r="AI664" i="62"/>
  <c r="AH664" i="62"/>
  <c r="AD664" i="62"/>
  <c r="AF664" i="62" s="1"/>
  <c r="AB664" i="62"/>
  <c r="AC664" i="62" s="1"/>
  <c r="AO668" i="62"/>
  <c r="AN668" i="62"/>
  <c r="AL668" i="62"/>
  <c r="AK668" i="62"/>
  <c r="AI668" i="62"/>
  <c r="AH668" i="62"/>
  <c r="AD668" i="62"/>
  <c r="AF668" i="62" s="1"/>
  <c r="AB668" i="62"/>
  <c r="AC668" i="62" s="1"/>
  <c r="BE614" i="62"/>
  <c r="AO614" i="62"/>
  <c r="AN614" i="62"/>
  <c r="AL614" i="62"/>
  <c r="AK614" i="62"/>
  <c r="AI614" i="62"/>
  <c r="AH614" i="62"/>
  <c r="AD614" i="62"/>
  <c r="AF614" i="62" s="1"/>
  <c r="AB614" i="62"/>
  <c r="BE568" i="62"/>
  <c r="AO568" i="62"/>
  <c r="AN568" i="62"/>
  <c r="AL568" i="62"/>
  <c r="AK568" i="62"/>
  <c r="AI568" i="62"/>
  <c r="AH568" i="62"/>
  <c r="AD568" i="62"/>
  <c r="AF568" i="62" s="1"/>
  <c r="AB568" i="62"/>
  <c r="BE417" i="62"/>
  <c r="AO417" i="62"/>
  <c r="AN417" i="62"/>
  <c r="AL417" i="62"/>
  <c r="AK417" i="62"/>
  <c r="AI417" i="62"/>
  <c r="AH417" i="62"/>
  <c r="AD417" i="62"/>
  <c r="AE417" i="62" s="1"/>
  <c r="AB417" i="62"/>
  <c r="BE416" i="62"/>
  <c r="AO416" i="62"/>
  <c r="AN416" i="62"/>
  <c r="AL416" i="62"/>
  <c r="AK416" i="62"/>
  <c r="AI416" i="62"/>
  <c r="AH416" i="62"/>
  <c r="AD416" i="62"/>
  <c r="AF416" i="62" s="1"/>
  <c r="AB416" i="62"/>
  <c r="BE374" i="62"/>
  <c r="AO374" i="62"/>
  <c r="AN374" i="62"/>
  <c r="AL374" i="62"/>
  <c r="AK374" i="62"/>
  <c r="AI374" i="62"/>
  <c r="AH374" i="62"/>
  <c r="AD374" i="62"/>
  <c r="AF374" i="62" s="1"/>
  <c r="AB374" i="62"/>
  <c r="BE496" i="62"/>
  <c r="AO496" i="62"/>
  <c r="AN496" i="62"/>
  <c r="AL496" i="62"/>
  <c r="AK496" i="62"/>
  <c r="AI496" i="62"/>
  <c r="AH496" i="62"/>
  <c r="AD496" i="62"/>
  <c r="AF496" i="62" s="1"/>
  <c r="AB496" i="62"/>
  <c r="BE529" i="62"/>
  <c r="AO529" i="62"/>
  <c r="AN529" i="62"/>
  <c r="AL529" i="62"/>
  <c r="AK529" i="62"/>
  <c r="AI529" i="62"/>
  <c r="AH529" i="62"/>
  <c r="AD529" i="62"/>
  <c r="AF529" i="62" s="1"/>
  <c r="AB529" i="62"/>
  <c r="BE230" i="62"/>
  <c r="AO230" i="62"/>
  <c r="AN230" i="62"/>
  <c r="AL230" i="62"/>
  <c r="AK230" i="62"/>
  <c r="AI230" i="62"/>
  <c r="AH230" i="62"/>
  <c r="AD230" i="62"/>
  <c r="AE230" i="62" s="1"/>
  <c r="AB230" i="62"/>
  <c r="BE551" i="62"/>
  <c r="AO551" i="62"/>
  <c r="AN551" i="62"/>
  <c r="AL551" i="62"/>
  <c r="AK551" i="62"/>
  <c r="AI551" i="62"/>
  <c r="AH551" i="62"/>
  <c r="AD551" i="62"/>
  <c r="AF551" i="62" s="1"/>
  <c r="AB551" i="62"/>
  <c r="BE418" i="62"/>
  <c r="AO418" i="62"/>
  <c r="AN418" i="62"/>
  <c r="AL418" i="62"/>
  <c r="AK418" i="62"/>
  <c r="AI418" i="62"/>
  <c r="AH418" i="62"/>
  <c r="AD418" i="62"/>
  <c r="AB418" i="62"/>
  <c r="BE290" i="62"/>
  <c r="AO290" i="62"/>
  <c r="AN290" i="62"/>
  <c r="AL290" i="62"/>
  <c r="AK290" i="62"/>
  <c r="AI290" i="62"/>
  <c r="AH290" i="62"/>
  <c r="AD290" i="62"/>
  <c r="AF290" i="62" s="1"/>
  <c r="AB290" i="62"/>
  <c r="AO685" i="62"/>
  <c r="AN685" i="62"/>
  <c r="AL685" i="62"/>
  <c r="AK685" i="62"/>
  <c r="AI685" i="62"/>
  <c r="AH685" i="62"/>
  <c r="AD685" i="62"/>
  <c r="AF685" i="62" s="1"/>
  <c r="AB685" i="62"/>
  <c r="BE262" i="62"/>
  <c r="AO262" i="62"/>
  <c r="AN262" i="62"/>
  <c r="AL262" i="62"/>
  <c r="AK262" i="62"/>
  <c r="AI262" i="62"/>
  <c r="AH262" i="62"/>
  <c r="AD262" i="62"/>
  <c r="AF262" i="62" s="1"/>
  <c r="AB262" i="62"/>
  <c r="BE602" i="62"/>
  <c r="AO602" i="62"/>
  <c r="AN602" i="62"/>
  <c r="AL602" i="62"/>
  <c r="AK602" i="62"/>
  <c r="AI602" i="62"/>
  <c r="AH602" i="62"/>
  <c r="AD602" i="62"/>
  <c r="AB602" i="62"/>
  <c r="BE442" i="62"/>
  <c r="AO442" i="62"/>
  <c r="AN442" i="62"/>
  <c r="AL442" i="62"/>
  <c r="AK442" i="62"/>
  <c r="AI442" i="62"/>
  <c r="AH442" i="62"/>
  <c r="AD442" i="62"/>
  <c r="AE442" i="62" s="1"/>
  <c r="AB442" i="62"/>
  <c r="BE261" i="62"/>
  <c r="AO261" i="62"/>
  <c r="AN261" i="62"/>
  <c r="AL261" i="62"/>
  <c r="AK261" i="62"/>
  <c r="AI261" i="62"/>
  <c r="AH261" i="62"/>
  <c r="AD261" i="62"/>
  <c r="AF261" i="62" s="1"/>
  <c r="AB261" i="62"/>
  <c r="BE545" i="62"/>
  <c r="AO545" i="62"/>
  <c r="AN545" i="62"/>
  <c r="AL545" i="62"/>
  <c r="AK545" i="62"/>
  <c r="AI545" i="62"/>
  <c r="AH545" i="62"/>
  <c r="AD545" i="62"/>
  <c r="AF545" i="62" s="1"/>
  <c r="AB545" i="62"/>
  <c r="BE64" i="62"/>
  <c r="AO64" i="62"/>
  <c r="AN64" i="62"/>
  <c r="AL64" i="62"/>
  <c r="AK64" i="62"/>
  <c r="AI64" i="62"/>
  <c r="AH64" i="62"/>
  <c r="AD64" i="62"/>
  <c r="AB64" i="62"/>
  <c r="AC64" i="62" s="1"/>
  <c r="BE421" i="62"/>
  <c r="AO421" i="62"/>
  <c r="AN421" i="62"/>
  <c r="AL421" i="62"/>
  <c r="AK421" i="62"/>
  <c r="AI421" i="62"/>
  <c r="AH421" i="62"/>
  <c r="AD421" i="62"/>
  <c r="AE421" i="62" s="1"/>
  <c r="AB421" i="62"/>
  <c r="BE556" i="62"/>
  <c r="AO556" i="62"/>
  <c r="AN556" i="62"/>
  <c r="AL556" i="62"/>
  <c r="AK556" i="62"/>
  <c r="AI556" i="62"/>
  <c r="AH556" i="62"/>
  <c r="AD556" i="62"/>
  <c r="AE556" i="62" s="1"/>
  <c r="AB556" i="62"/>
  <c r="BE574" i="62"/>
  <c r="AO574" i="62"/>
  <c r="AN574" i="62"/>
  <c r="AL574" i="62"/>
  <c r="AK574" i="62"/>
  <c r="AI574" i="62"/>
  <c r="AH574" i="62"/>
  <c r="AD574" i="62"/>
  <c r="AB574" i="62"/>
  <c r="BE601" i="62"/>
  <c r="AO601" i="62"/>
  <c r="AN601" i="62"/>
  <c r="AL601" i="62"/>
  <c r="AK601" i="62"/>
  <c r="AI601" i="62"/>
  <c r="AH601" i="62"/>
  <c r="AD601" i="62"/>
  <c r="AB601" i="62"/>
  <c r="BE410" i="62"/>
  <c r="AO410" i="62"/>
  <c r="AN410" i="62"/>
  <c r="AL410" i="62"/>
  <c r="AK410" i="62"/>
  <c r="AI410" i="62"/>
  <c r="AH410" i="62"/>
  <c r="AD410" i="62"/>
  <c r="AB410" i="62"/>
  <c r="BE538" i="62"/>
  <c r="AO538" i="62"/>
  <c r="AN538" i="62"/>
  <c r="AL538" i="62"/>
  <c r="AK538" i="62"/>
  <c r="AI538" i="62"/>
  <c r="AH538" i="62"/>
  <c r="AD538" i="62"/>
  <c r="AE538" i="62" s="1"/>
  <c r="AB538" i="62"/>
  <c r="BE382" i="62"/>
  <c r="AO382" i="62"/>
  <c r="AN382" i="62"/>
  <c r="AL382" i="62"/>
  <c r="AK382" i="62"/>
  <c r="AI382" i="62"/>
  <c r="AH382" i="62"/>
  <c r="AD382" i="62"/>
  <c r="AF382" i="62" s="1"/>
  <c r="AB382" i="62"/>
  <c r="BE559" i="62"/>
  <c r="AO559" i="62"/>
  <c r="AN559" i="62"/>
  <c r="AL559" i="62"/>
  <c r="AK559" i="62"/>
  <c r="AI559" i="62"/>
  <c r="AH559" i="62"/>
  <c r="AD559" i="62"/>
  <c r="AB559" i="62"/>
  <c r="BE532" i="62"/>
  <c r="AO532" i="62"/>
  <c r="AN532" i="62"/>
  <c r="AL532" i="62"/>
  <c r="AK532" i="62"/>
  <c r="AI532" i="62"/>
  <c r="AH532" i="62"/>
  <c r="AD532" i="62"/>
  <c r="AF532" i="62" s="1"/>
  <c r="AB532" i="62"/>
  <c r="BE546" i="62"/>
  <c r="AO546" i="62"/>
  <c r="AN546" i="62"/>
  <c r="AL546" i="62"/>
  <c r="AK546" i="62"/>
  <c r="AI546" i="62"/>
  <c r="AH546" i="62"/>
  <c r="AD546" i="62"/>
  <c r="AB546" i="62"/>
  <c r="BE558" i="62"/>
  <c r="AO558" i="62"/>
  <c r="AN558" i="62"/>
  <c r="AL558" i="62"/>
  <c r="AK558" i="62"/>
  <c r="AI558" i="62"/>
  <c r="AH558" i="62"/>
  <c r="AD558" i="62"/>
  <c r="AF558" i="62" s="1"/>
  <c r="AB558" i="62"/>
  <c r="BE493" i="62"/>
  <c r="AO493" i="62"/>
  <c r="AN493" i="62"/>
  <c r="AL493" i="62"/>
  <c r="AK493" i="62"/>
  <c r="AI493" i="62"/>
  <c r="AH493" i="62"/>
  <c r="AD493" i="62"/>
  <c r="AB493" i="62"/>
  <c r="BE555" i="62"/>
  <c r="AO555" i="62"/>
  <c r="AN555" i="62"/>
  <c r="AL555" i="62"/>
  <c r="AK555" i="62"/>
  <c r="AI555" i="62"/>
  <c r="AH555" i="62"/>
  <c r="AD555" i="62"/>
  <c r="AF555" i="62" s="1"/>
  <c r="AB555" i="62"/>
  <c r="BE533" i="62"/>
  <c r="AO533" i="62"/>
  <c r="AN533" i="62"/>
  <c r="AL533" i="62"/>
  <c r="AK533" i="62"/>
  <c r="AI533" i="62"/>
  <c r="AH533" i="62"/>
  <c r="AD533" i="62"/>
  <c r="AF533" i="62" s="1"/>
  <c r="AB533" i="62"/>
  <c r="BE535" i="62"/>
  <c r="AO535" i="62"/>
  <c r="AN535" i="62"/>
  <c r="AL535" i="62"/>
  <c r="AK535" i="62"/>
  <c r="AI535" i="62"/>
  <c r="AH535" i="62"/>
  <c r="AD535" i="62"/>
  <c r="AF535" i="62" s="1"/>
  <c r="AB535" i="62"/>
  <c r="BE536" i="62"/>
  <c r="AO536" i="62"/>
  <c r="AN536" i="62"/>
  <c r="AL536" i="62"/>
  <c r="AK536" i="62"/>
  <c r="AI536" i="62"/>
  <c r="AH536" i="62"/>
  <c r="AD536" i="62"/>
  <c r="AB536" i="62"/>
  <c r="BE534" i="62"/>
  <c r="AO534" i="62"/>
  <c r="AN534" i="62"/>
  <c r="AL534" i="62"/>
  <c r="AK534" i="62"/>
  <c r="AI534" i="62"/>
  <c r="AH534" i="62"/>
  <c r="AD534" i="62"/>
  <c r="AF534" i="62" s="1"/>
  <c r="AB534" i="62"/>
  <c r="BE611" i="62"/>
  <c r="AO611" i="62"/>
  <c r="AN611" i="62"/>
  <c r="AL611" i="62"/>
  <c r="AK611" i="62"/>
  <c r="AI611" i="62"/>
  <c r="AH611" i="62"/>
  <c r="AD611" i="62"/>
  <c r="AF611" i="62" s="1"/>
  <c r="AB611" i="62"/>
  <c r="BE543" i="62"/>
  <c r="AO543" i="62"/>
  <c r="AN543" i="62"/>
  <c r="AL543" i="62"/>
  <c r="AK543" i="62"/>
  <c r="AI543" i="62"/>
  <c r="AH543" i="62"/>
  <c r="AD543" i="62"/>
  <c r="AB543" i="62"/>
  <c r="BE373" i="62"/>
  <c r="AO373" i="62"/>
  <c r="AN373" i="62"/>
  <c r="AL373" i="62"/>
  <c r="AK373" i="62"/>
  <c r="AI373" i="62"/>
  <c r="AH373" i="62"/>
  <c r="AD373" i="62"/>
  <c r="AB373" i="62"/>
  <c r="BE544" i="62"/>
  <c r="AO544" i="62"/>
  <c r="AN544" i="62"/>
  <c r="AL544" i="62"/>
  <c r="AK544" i="62"/>
  <c r="AI544" i="62"/>
  <c r="AH544" i="62"/>
  <c r="AD544" i="62"/>
  <c r="AB544" i="62"/>
  <c r="BE411" i="62"/>
  <c r="AO411" i="62"/>
  <c r="AN411" i="62"/>
  <c r="AL411" i="62"/>
  <c r="AK411" i="62"/>
  <c r="AI411" i="62"/>
  <c r="AH411" i="62"/>
  <c r="AD411" i="62"/>
  <c r="AF411" i="62" s="1"/>
  <c r="AB411" i="62"/>
  <c r="BE1450" i="62"/>
  <c r="AO1450" i="62"/>
  <c r="AN1450" i="62"/>
  <c r="AL1450" i="62"/>
  <c r="AK1450" i="62"/>
  <c r="AI1450" i="62"/>
  <c r="AH1450" i="62"/>
  <c r="AD1450" i="62"/>
  <c r="AF1450" i="62" s="1"/>
  <c r="AB1450" i="62"/>
  <c r="BE394" i="62"/>
  <c r="AO394" i="62"/>
  <c r="AN394" i="62"/>
  <c r="AL394" i="62"/>
  <c r="AK394" i="62"/>
  <c r="AI394" i="62"/>
  <c r="AH394" i="62"/>
  <c r="AD394" i="62"/>
  <c r="AB394" i="62"/>
  <c r="BE266" i="62"/>
  <c r="AO266" i="62"/>
  <c r="AN266" i="62"/>
  <c r="AL266" i="62"/>
  <c r="AK266" i="62"/>
  <c r="AI266" i="62"/>
  <c r="AH266" i="62"/>
  <c r="AD266" i="62"/>
  <c r="AE266" i="62" s="1"/>
  <c r="AB266" i="62"/>
  <c r="BE507" i="62"/>
  <c r="AO507" i="62"/>
  <c r="AN507" i="62"/>
  <c r="AL507" i="62"/>
  <c r="AK507" i="62"/>
  <c r="AI507" i="62"/>
  <c r="AH507" i="62"/>
  <c r="AD507" i="62"/>
  <c r="AB507" i="62"/>
  <c r="BE237" i="62"/>
  <c r="AO237" i="62"/>
  <c r="AN237" i="62"/>
  <c r="AL237" i="62"/>
  <c r="AK237" i="62"/>
  <c r="AI237" i="62"/>
  <c r="AH237" i="62"/>
  <c r="AD237" i="62"/>
  <c r="AF237" i="62" s="1"/>
  <c r="AB237" i="62"/>
  <c r="BE251" i="62"/>
  <c r="AO251" i="62"/>
  <c r="AN251" i="62"/>
  <c r="AL251" i="62"/>
  <c r="AK251" i="62"/>
  <c r="AI251" i="62"/>
  <c r="AH251" i="62"/>
  <c r="AD251" i="62"/>
  <c r="AB251" i="62"/>
  <c r="BE588" i="62"/>
  <c r="AO588" i="62"/>
  <c r="AN588" i="62"/>
  <c r="AL588" i="62"/>
  <c r="AK588" i="62"/>
  <c r="AI588" i="62"/>
  <c r="AH588" i="62"/>
  <c r="AD588" i="62"/>
  <c r="AF588" i="62" s="1"/>
  <c r="AB588" i="62"/>
  <c r="AO276" i="62"/>
  <c r="AN276" i="62"/>
  <c r="AL276" i="62"/>
  <c r="AK276" i="62"/>
  <c r="AI276" i="62"/>
  <c r="AH276" i="62"/>
  <c r="AD276" i="62"/>
  <c r="AF276" i="62" s="1"/>
  <c r="AB276" i="62"/>
  <c r="AO265" i="62"/>
  <c r="AN265" i="62"/>
  <c r="AL265" i="62"/>
  <c r="AK265" i="62"/>
  <c r="AI265" i="62"/>
  <c r="AH265" i="62"/>
  <c r="AD265" i="62"/>
  <c r="AF265" i="62" s="1"/>
  <c r="AB265" i="62"/>
  <c r="BE557" i="62"/>
  <c r="AO557" i="62"/>
  <c r="AN557" i="62"/>
  <c r="AL557" i="62"/>
  <c r="AK557" i="62"/>
  <c r="AI557" i="62"/>
  <c r="AH557" i="62"/>
  <c r="AD557" i="62"/>
  <c r="AF557" i="62" s="1"/>
  <c r="AB557" i="62"/>
  <c r="BE385" i="62"/>
  <c r="AO385" i="62"/>
  <c r="AN385" i="62"/>
  <c r="AL385" i="62"/>
  <c r="AK385" i="62"/>
  <c r="AI385" i="62"/>
  <c r="AH385" i="62"/>
  <c r="AD385" i="62"/>
  <c r="AB385" i="62"/>
  <c r="BE439" i="62"/>
  <c r="AO439" i="62"/>
  <c r="AN439" i="62"/>
  <c r="AL439" i="62"/>
  <c r="AK439" i="62"/>
  <c r="AI439" i="62"/>
  <c r="AH439" i="62"/>
  <c r="AD439" i="62"/>
  <c r="AF439" i="62" s="1"/>
  <c r="AB439" i="62"/>
  <c r="BE412" i="62"/>
  <c r="AO412" i="62"/>
  <c r="AN412" i="62"/>
  <c r="AL412" i="62"/>
  <c r="AK412" i="62"/>
  <c r="AI412" i="62"/>
  <c r="AH412" i="62"/>
  <c r="AD412" i="62"/>
  <c r="AF412" i="62" s="1"/>
  <c r="AB412" i="62"/>
  <c r="BE58" i="62"/>
  <c r="AO58" i="62"/>
  <c r="AN58" i="62"/>
  <c r="AL58" i="62"/>
  <c r="AK58" i="62"/>
  <c r="AI58" i="62"/>
  <c r="AH58" i="62"/>
  <c r="AD58" i="62"/>
  <c r="AF58" i="62" s="1"/>
  <c r="AB58" i="62"/>
  <c r="AC58" i="62" s="1"/>
  <c r="BE62" i="62"/>
  <c r="AO62" i="62"/>
  <c r="AN62" i="62"/>
  <c r="AL62" i="62"/>
  <c r="AK62" i="62"/>
  <c r="AI62" i="62"/>
  <c r="AH62" i="62"/>
  <c r="AD62" i="62"/>
  <c r="AB62" i="62"/>
  <c r="AC62" i="62" s="1"/>
  <c r="BE404" i="62"/>
  <c r="AO404" i="62"/>
  <c r="AN404" i="62"/>
  <c r="AL404" i="62"/>
  <c r="AK404" i="62"/>
  <c r="AI404" i="62"/>
  <c r="AH404" i="62"/>
  <c r="AD404" i="62"/>
  <c r="AF404" i="62" s="1"/>
  <c r="AB404" i="62"/>
  <c r="BE562" i="62"/>
  <c r="AO562" i="62"/>
  <c r="AN562" i="62"/>
  <c r="AL562" i="62"/>
  <c r="AK562" i="62"/>
  <c r="AI562" i="62"/>
  <c r="AH562" i="62"/>
  <c r="AD562" i="62"/>
  <c r="AF562" i="62" s="1"/>
  <c r="AB562" i="62"/>
  <c r="BE504" i="62"/>
  <c r="AO504" i="62"/>
  <c r="AN504" i="62"/>
  <c r="AL504" i="62"/>
  <c r="AK504" i="62"/>
  <c r="AI504" i="62"/>
  <c r="AH504" i="62"/>
  <c r="AD504" i="62"/>
  <c r="AF504" i="62" s="1"/>
  <c r="AB504" i="62"/>
  <c r="BE409" i="62"/>
  <c r="AO409" i="62"/>
  <c r="AN409" i="62"/>
  <c r="AL409" i="62"/>
  <c r="AK409" i="62"/>
  <c r="AI409" i="62"/>
  <c r="AH409" i="62"/>
  <c r="AD409" i="62"/>
  <c r="AB409" i="62"/>
  <c r="BE444" i="62"/>
  <c r="AO444" i="62"/>
  <c r="AN444" i="62"/>
  <c r="AL444" i="62"/>
  <c r="AK444" i="62"/>
  <c r="AI444" i="62"/>
  <c r="AH444" i="62"/>
  <c r="AD444" i="62"/>
  <c r="AF444" i="62" s="1"/>
  <c r="AB444" i="62"/>
  <c r="BE607" i="62"/>
  <c r="AO607" i="62"/>
  <c r="AN607" i="62"/>
  <c r="AL607" i="62"/>
  <c r="AK607" i="62"/>
  <c r="AI607" i="62"/>
  <c r="AH607" i="62"/>
  <c r="AD607" i="62"/>
  <c r="AE607" i="62" s="1"/>
  <c r="AB607" i="62"/>
  <c r="BE463" i="62"/>
  <c r="AO463" i="62"/>
  <c r="AN463" i="62"/>
  <c r="AL463" i="62"/>
  <c r="AK463" i="62"/>
  <c r="AI463" i="62"/>
  <c r="AH463" i="62"/>
  <c r="AD463" i="62"/>
  <c r="AF463" i="62" s="1"/>
  <c r="AB463" i="62"/>
  <c r="BE523" i="62"/>
  <c r="AO523" i="62"/>
  <c r="AN523" i="62"/>
  <c r="AL523" i="62"/>
  <c r="AK523" i="62"/>
  <c r="AI523" i="62"/>
  <c r="AH523" i="62"/>
  <c r="AD523" i="62"/>
  <c r="AB523" i="62"/>
  <c r="BE528" i="62"/>
  <c r="AO528" i="62"/>
  <c r="AN528" i="62"/>
  <c r="AL528" i="62"/>
  <c r="AK528" i="62"/>
  <c r="AI528" i="62"/>
  <c r="AH528" i="62"/>
  <c r="AD528" i="62"/>
  <c r="AF528" i="62" s="1"/>
  <c r="AB528" i="62"/>
  <c r="AO662" i="62"/>
  <c r="AN662" i="62"/>
  <c r="AL662" i="62"/>
  <c r="AK662" i="62"/>
  <c r="AI662" i="62"/>
  <c r="AH662" i="62"/>
  <c r="AD662" i="62"/>
  <c r="AF662" i="62" s="1"/>
  <c r="AB662" i="62"/>
  <c r="AC662" i="62" s="1"/>
  <c r="BE253" i="62"/>
  <c r="AO253" i="62"/>
  <c r="AN253" i="62"/>
  <c r="AL253" i="62"/>
  <c r="AK253" i="62"/>
  <c r="AI253" i="62"/>
  <c r="AH253" i="62"/>
  <c r="AD253" i="62"/>
  <c r="AF253" i="62" s="1"/>
  <c r="AB253" i="62"/>
  <c r="BE616" i="62"/>
  <c r="AO616" i="62"/>
  <c r="AN616" i="62"/>
  <c r="AL616" i="62"/>
  <c r="AK616" i="62"/>
  <c r="AI616" i="62"/>
  <c r="AH616" i="62"/>
  <c r="AD616" i="62"/>
  <c r="AF616" i="62" s="1"/>
  <c r="AB616" i="62"/>
  <c r="BE626" i="62"/>
  <c r="AO626" i="62"/>
  <c r="AN626" i="62"/>
  <c r="AL626" i="62"/>
  <c r="AK626" i="62"/>
  <c r="AI626" i="62"/>
  <c r="AH626" i="62"/>
  <c r="AD626" i="62"/>
  <c r="AF626" i="62" s="1"/>
  <c r="AB626" i="62"/>
  <c r="BE621" i="62"/>
  <c r="AO621" i="62"/>
  <c r="AN621" i="62"/>
  <c r="AL621" i="62"/>
  <c r="AK621" i="62"/>
  <c r="AI621" i="62"/>
  <c r="AH621" i="62"/>
  <c r="AD621" i="62"/>
  <c r="AB621" i="62"/>
  <c r="BE625" i="62"/>
  <c r="AO625" i="62"/>
  <c r="AN625" i="62"/>
  <c r="AL625" i="62"/>
  <c r="AK625" i="62"/>
  <c r="AI625" i="62"/>
  <c r="AH625" i="62"/>
  <c r="AD625" i="62"/>
  <c r="AF625" i="62" s="1"/>
  <c r="AB625" i="62"/>
  <c r="BE242" i="62"/>
  <c r="AO242" i="62"/>
  <c r="AN242" i="62"/>
  <c r="AI242" i="62"/>
  <c r="AH242" i="62"/>
  <c r="AD242" i="62"/>
  <c r="AF242" i="62" s="1"/>
  <c r="AB242" i="62"/>
  <c r="BE487" i="62"/>
  <c r="AO487" i="62"/>
  <c r="AN487" i="62"/>
  <c r="AL487" i="62"/>
  <c r="AK487" i="62"/>
  <c r="AI487" i="62"/>
  <c r="AH487" i="62"/>
  <c r="AD487" i="62"/>
  <c r="AF487" i="62" s="1"/>
  <c r="AB487" i="62"/>
  <c r="BE581" i="62"/>
  <c r="AO581" i="62"/>
  <c r="AN581" i="62"/>
  <c r="AL581" i="62"/>
  <c r="AK581" i="62"/>
  <c r="AI581" i="62"/>
  <c r="AH581" i="62"/>
  <c r="AD581" i="62"/>
  <c r="AF581" i="62" s="1"/>
  <c r="AB581" i="62"/>
  <c r="BE402" i="62"/>
  <c r="AO402" i="62"/>
  <c r="AN402" i="62"/>
  <c r="AL402" i="62"/>
  <c r="AK402" i="62"/>
  <c r="AI402" i="62"/>
  <c r="AH402" i="62"/>
  <c r="AD402" i="62"/>
  <c r="AB402" i="62"/>
  <c r="BE305" i="62"/>
  <c r="AO305" i="62"/>
  <c r="AN305" i="62"/>
  <c r="AL305" i="62"/>
  <c r="AK305" i="62"/>
  <c r="AI305" i="62"/>
  <c r="AH305" i="62"/>
  <c r="AD305" i="62"/>
  <c r="AF305" i="62" s="1"/>
  <c r="AB305" i="62"/>
  <c r="BE608" i="62"/>
  <c r="AO608" i="62"/>
  <c r="AN608" i="62"/>
  <c r="AL608" i="62"/>
  <c r="AK608" i="62"/>
  <c r="AI608" i="62"/>
  <c r="AH608" i="62"/>
  <c r="AD608" i="62"/>
  <c r="AE608" i="62" s="1"/>
  <c r="AB608" i="62"/>
  <c r="BE377" i="62"/>
  <c r="AO377" i="62"/>
  <c r="AN377" i="62"/>
  <c r="AL377" i="62"/>
  <c r="AK377" i="62"/>
  <c r="AI377" i="62"/>
  <c r="AH377" i="62"/>
  <c r="AD377" i="62"/>
  <c r="AB377" i="62"/>
  <c r="BE490" i="62"/>
  <c r="AO490" i="62"/>
  <c r="AN490" i="62"/>
  <c r="AL490" i="62"/>
  <c r="AK490" i="62"/>
  <c r="AI490" i="62"/>
  <c r="AH490" i="62"/>
  <c r="AD490" i="62"/>
  <c r="AB490" i="62"/>
  <c r="BE521" i="62"/>
  <c r="AO521" i="62"/>
  <c r="AN521" i="62"/>
  <c r="AL521" i="62"/>
  <c r="AK521" i="62"/>
  <c r="AI521" i="62"/>
  <c r="AH521" i="62"/>
  <c r="AD521" i="62"/>
  <c r="AB521" i="62"/>
  <c r="BE591" i="62"/>
  <c r="AO591" i="62"/>
  <c r="AN591" i="62"/>
  <c r="AL591" i="62"/>
  <c r="AK591" i="62"/>
  <c r="AI591" i="62"/>
  <c r="AH591" i="62"/>
  <c r="AD591" i="62"/>
  <c r="AF591" i="62" s="1"/>
  <c r="AB591" i="62"/>
  <c r="BE470" i="62"/>
  <c r="AO470" i="62"/>
  <c r="AN470" i="62"/>
  <c r="AL470" i="62"/>
  <c r="AK470" i="62"/>
  <c r="AI470" i="62"/>
  <c r="AH470" i="62"/>
  <c r="AD470" i="62"/>
  <c r="AF470" i="62" s="1"/>
  <c r="AB470" i="62"/>
  <c r="BE379" i="62"/>
  <c r="AO379" i="62"/>
  <c r="AN379" i="62"/>
  <c r="AL379" i="62"/>
  <c r="AK379" i="62"/>
  <c r="AI379" i="62"/>
  <c r="AH379" i="62"/>
  <c r="AD379" i="62"/>
  <c r="AE379" i="62" s="1"/>
  <c r="AB379" i="62"/>
  <c r="BE259" i="62"/>
  <c r="AO259" i="62"/>
  <c r="AN259" i="62"/>
  <c r="AL259" i="62"/>
  <c r="AK259" i="62"/>
  <c r="AI259" i="62"/>
  <c r="AH259" i="62"/>
  <c r="AD259" i="62"/>
  <c r="AF259" i="62" s="1"/>
  <c r="BE600" i="62"/>
  <c r="AO600" i="62"/>
  <c r="AN600" i="62"/>
  <c r="AL600" i="62"/>
  <c r="AK600" i="62"/>
  <c r="AI600" i="62"/>
  <c r="AH600" i="62"/>
  <c r="AD600" i="62"/>
  <c r="AF600" i="62" s="1"/>
  <c r="AB600" i="62"/>
  <c r="BE514" i="62"/>
  <c r="AO514" i="62"/>
  <c r="AN514" i="62"/>
  <c r="AL514" i="62"/>
  <c r="AK514" i="62"/>
  <c r="AI514" i="62"/>
  <c r="AH514" i="62"/>
  <c r="AD514" i="62"/>
  <c r="AF514" i="62" s="1"/>
  <c r="AB514" i="62"/>
  <c r="BE527" i="62"/>
  <c r="AO527" i="62"/>
  <c r="AN527" i="62"/>
  <c r="AL527" i="62"/>
  <c r="AK527" i="62"/>
  <c r="AI527" i="62"/>
  <c r="AH527" i="62"/>
  <c r="AD527" i="62"/>
  <c r="AE527" i="62" s="1"/>
  <c r="AB527" i="62"/>
  <c r="BE363" i="62"/>
  <c r="AO363" i="62"/>
  <c r="AN363" i="62"/>
  <c r="AL363" i="62"/>
  <c r="AK363" i="62"/>
  <c r="AI363" i="62"/>
  <c r="AH363" i="62"/>
  <c r="AD363" i="62"/>
  <c r="AE363" i="62" s="1"/>
  <c r="AB363" i="62"/>
  <c r="BE413" i="62"/>
  <c r="AO413" i="62"/>
  <c r="AN413" i="62"/>
  <c r="AL413" i="62"/>
  <c r="AK413" i="62"/>
  <c r="AI413" i="62"/>
  <c r="AH413" i="62"/>
  <c r="AD413" i="62"/>
  <c r="AB413" i="62"/>
  <c r="AO806" i="62"/>
  <c r="AN806" i="62"/>
  <c r="AL806" i="62"/>
  <c r="AK806" i="62"/>
  <c r="AI806" i="62"/>
  <c r="AH806" i="62"/>
  <c r="AD806" i="62"/>
  <c r="AB806" i="62"/>
  <c r="AC806" i="62" s="1"/>
  <c r="AO721" i="62"/>
  <c r="AN721" i="62"/>
  <c r="AL721" i="62"/>
  <c r="AK721" i="62"/>
  <c r="AI721" i="62"/>
  <c r="AH721" i="62"/>
  <c r="AD721" i="62"/>
  <c r="AB721" i="62"/>
  <c r="AC721" i="62" s="1"/>
  <c r="AO713" i="62"/>
  <c r="AN713" i="62"/>
  <c r="AL713" i="62"/>
  <c r="AK713" i="62"/>
  <c r="AI713" i="62"/>
  <c r="AH713" i="62"/>
  <c r="AD713" i="62"/>
  <c r="AB713" i="62"/>
  <c r="AC713" i="62" s="1"/>
  <c r="AO718" i="62"/>
  <c r="AN718" i="62"/>
  <c r="AL718" i="62"/>
  <c r="AK718" i="62"/>
  <c r="AI718" i="62"/>
  <c r="AH718" i="62"/>
  <c r="AD718" i="62"/>
  <c r="AB718" i="62"/>
  <c r="AC718" i="62" s="1"/>
  <c r="AO712" i="62"/>
  <c r="AN712" i="62"/>
  <c r="AL712" i="62"/>
  <c r="AK712" i="62"/>
  <c r="AI712" i="62"/>
  <c r="AH712" i="62"/>
  <c r="AD712" i="62"/>
  <c r="AB712" i="62"/>
  <c r="AC712" i="62" s="1"/>
  <c r="AO904" i="62"/>
  <c r="AN904" i="62"/>
  <c r="AL904" i="62"/>
  <c r="AK904" i="62"/>
  <c r="AI904" i="62"/>
  <c r="AH904" i="62"/>
  <c r="AD904" i="62"/>
  <c r="AB904" i="62"/>
  <c r="AC904" i="62" s="1"/>
  <c r="AO765" i="62"/>
  <c r="AN765" i="62"/>
  <c r="AL765" i="62"/>
  <c r="AK765" i="62"/>
  <c r="AI765" i="62"/>
  <c r="AH765" i="62"/>
  <c r="AD765" i="62"/>
  <c r="AB765" i="62"/>
  <c r="AC765" i="62" s="1"/>
  <c r="AO1443" i="62"/>
  <c r="AN1443" i="62"/>
  <c r="AL1443" i="62"/>
  <c r="AK1443" i="62"/>
  <c r="AI1443" i="62"/>
  <c r="AH1443" i="62"/>
  <c r="AD1443" i="62"/>
  <c r="AB1443" i="62"/>
  <c r="AC1443" i="62" s="1"/>
  <c r="BE239" i="62"/>
  <c r="AO239" i="62"/>
  <c r="AN239" i="62"/>
  <c r="AL239" i="62"/>
  <c r="AK239" i="62"/>
  <c r="AI239" i="62"/>
  <c r="AH239" i="62"/>
  <c r="AD239" i="62"/>
  <c r="AB239" i="62"/>
  <c r="BE255" i="62"/>
  <c r="AO255" i="62"/>
  <c r="AN255" i="62"/>
  <c r="AL255" i="62"/>
  <c r="AK255" i="62"/>
  <c r="AI255" i="62"/>
  <c r="AH255" i="62"/>
  <c r="AD255" i="62"/>
  <c r="AB255" i="62"/>
  <c r="BE296" i="62"/>
  <c r="AO296" i="62"/>
  <c r="AN296" i="62"/>
  <c r="AL296" i="62"/>
  <c r="AK296" i="62"/>
  <c r="AI296" i="62"/>
  <c r="AH296" i="62"/>
  <c r="AD296" i="62"/>
  <c r="AB296" i="62"/>
  <c r="AO995" i="62"/>
  <c r="AN995" i="62"/>
  <c r="AL995" i="62"/>
  <c r="AK995" i="62"/>
  <c r="AI995" i="62"/>
  <c r="AH995" i="62"/>
  <c r="AD995" i="62"/>
  <c r="AB995" i="62"/>
  <c r="AC995" i="62" s="1"/>
  <c r="BE250" i="62"/>
  <c r="AO250" i="62"/>
  <c r="AN250" i="62"/>
  <c r="AL250" i="62"/>
  <c r="AK250" i="62"/>
  <c r="AI250" i="62"/>
  <c r="AH250" i="62"/>
  <c r="AD250" i="62"/>
  <c r="AB250" i="62"/>
  <c r="BE364" i="62"/>
  <c r="AO364" i="62"/>
  <c r="AN364" i="62"/>
  <c r="AL364" i="62"/>
  <c r="AK364" i="62"/>
  <c r="AI364" i="62"/>
  <c r="AH364" i="62"/>
  <c r="AD364" i="62"/>
  <c r="AB364" i="62"/>
  <c r="BE312" i="62"/>
  <c r="AO312" i="62"/>
  <c r="AN312" i="62"/>
  <c r="AL312" i="62"/>
  <c r="AK312" i="62"/>
  <c r="AI312" i="62"/>
  <c r="AH312" i="62"/>
  <c r="AD312" i="62"/>
  <c r="AB312" i="62"/>
  <c r="BE311" i="62"/>
  <c r="AO311" i="62"/>
  <c r="AN311" i="62"/>
  <c r="AL311" i="62"/>
  <c r="AK311" i="62"/>
  <c r="AI311" i="62"/>
  <c r="AH311" i="62"/>
  <c r="AD311" i="62"/>
  <c r="AB311" i="62"/>
  <c r="BE310" i="62"/>
  <c r="AO310" i="62"/>
  <c r="AN310" i="62"/>
  <c r="AL310" i="62"/>
  <c r="AK310" i="62"/>
  <c r="AI310" i="62"/>
  <c r="AH310" i="62"/>
  <c r="AD310" i="62"/>
  <c r="AB310" i="62"/>
  <c r="BE313" i="62"/>
  <c r="AO313" i="62"/>
  <c r="AN313" i="62"/>
  <c r="AL313" i="62"/>
  <c r="AK313" i="62"/>
  <c r="AI313" i="62"/>
  <c r="AH313" i="62"/>
  <c r="AD313" i="62"/>
  <c r="AB313" i="62"/>
  <c r="BE366" i="62"/>
  <c r="AO366" i="62"/>
  <c r="AN366" i="62"/>
  <c r="AL366" i="62"/>
  <c r="AK366" i="62"/>
  <c r="AI366" i="62"/>
  <c r="AH366" i="62"/>
  <c r="AD366" i="62"/>
  <c r="AE366" i="62" s="1"/>
  <c r="AB366" i="62"/>
  <c r="BE365" i="62"/>
  <c r="AO365" i="62"/>
  <c r="AN365" i="62"/>
  <c r="AL365" i="62"/>
  <c r="AK365" i="62"/>
  <c r="AI365" i="62"/>
  <c r="AH365" i="62"/>
  <c r="AD365" i="62"/>
  <c r="AE365" i="62" s="1"/>
  <c r="AB365" i="62"/>
  <c r="BE367" i="62"/>
  <c r="AO367" i="62"/>
  <c r="AN367" i="62"/>
  <c r="AL367" i="62"/>
  <c r="AK367" i="62"/>
  <c r="AI367" i="62"/>
  <c r="AH367" i="62"/>
  <c r="AD367" i="62"/>
  <c r="AB367" i="62"/>
  <c r="BE320" i="62"/>
  <c r="AO320" i="62"/>
  <c r="AN320" i="62"/>
  <c r="AL320" i="62"/>
  <c r="AK320" i="62"/>
  <c r="AI320" i="62"/>
  <c r="AH320" i="62"/>
  <c r="AD320" i="62"/>
  <c r="AE320" i="62" s="1"/>
  <c r="AB320" i="62"/>
  <c r="BE368" i="62"/>
  <c r="AO368" i="62"/>
  <c r="AN368" i="62"/>
  <c r="AL368" i="62"/>
  <c r="AK368" i="62"/>
  <c r="AI368" i="62"/>
  <c r="AH368" i="62"/>
  <c r="AD368" i="62"/>
  <c r="AE368" i="62" s="1"/>
  <c r="AB368" i="62"/>
  <c r="AO1444" i="62"/>
  <c r="AN1444" i="62"/>
  <c r="AL1444" i="62"/>
  <c r="AK1444" i="62"/>
  <c r="AI1444" i="62"/>
  <c r="AH1444" i="62"/>
  <c r="AD1444" i="62"/>
  <c r="AB1444" i="62"/>
  <c r="AC1444" i="62" s="1"/>
  <c r="BE350" i="62"/>
  <c r="AO350" i="62"/>
  <c r="AN350" i="62"/>
  <c r="AL350" i="62"/>
  <c r="AK350" i="62"/>
  <c r="AI350" i="62"/>
  <c r="AH350" i="62"/>
  <c r="AD350" i="62"/>
  <c r="AE350" i="62" s="1"/>
  <c r="AB350" i="62"/>
  <c r="BE342" i="62"/>
  <c r="AO342" i="62"/>
  <c r="AN342" i="62"/>
  <c r="AL342" i="62"/>
  <c r="AK342" i="62"/>
  <c r="AI342" i="62"/>
  <c r="AH342" i="62"/>
  <c r="AD342" i="62"/>
  <c r="AE342" i="62" s="1"/>
  <c r="AB342" i="62"/>
  <c r="AO669" i="62"/>
  <c r="AN669" i="62"/>
  <c r="AL669" i="62"/>
  <c r="AK669" i="62"/>
  <c r="AI669" i="62"/>
  <c r="AH669" i="62"/>
  <c r="AD669" i="62"/>
  <c r="AE669" i="62" s="1"/>
  <c r="AB669" i="62"/>
  <c r="AC669" i="62" s="1"/>
  <c r="BE341" i="62"/>
  <c r="AO341" i="62"/>
  <c r="AN341" i="62"/>
  <c r="AL341" i="62"/>
  <c r="AK341" i="62"/>
  <c r="AI341" i="62"/>
  <c r="AH341" i="62"/>
  <c r="AD341" i="62"/>
  <c r="AE341" i="62" s="1"/>
  <c r="AB341" i="62"/>
  <c r="BE349" i="62"/>
  <c r="AO349" i="62"/>
  <c r="AN349" i="62"/>
  <c r="AL349" i="62"/>
  <c r="AK349" i="62"/>
  <c r="AI349" i="62"/>
  <c r="AH349" i="62"/>
  <c r="AD349" i="62"/>
  <c r="AE349" i="62" s="1"/>
  <c r="AB349" i="62"/>
  <c r="AO663" i="62"/>
  <c r="AN663" i="62"/>
  <c r="AL663" i="62"/>
  <c r="AK663" i="62"/>
  <c r="AI663" i="62"/>
  <c r="M11" i="69" s="1"/>
  <c r="AH663" i="62"/>
  <c r="AD663" i="62"/>
  <c r="AB663" i="62"/>
  <c r="AC663" i="62" s="1"/>
  <c r="AO763" i="62"/>
  <c r="AN763" i="62"/>
  <c r="AL763" i="62"/>
  <c r="AK763" i="62"/>
  <c r="AI763" i="62"/>
  <c r="AH763" i="62"/>
  <c r="AD763" i="62"/>
  <c r="AE763" i="62" s="1"/>
  <c r="AB763" i="62"/>
  <c r="AC763" i="62" s="1"/>
  <c r="BE348" i="62"/>
  <c r="AO348" i="62"/>
  <c r="AN348" i="62"/>
  <c r="AL348" i="62"/>
  <c r="AK348" i="62"/>
  <c r="AI348" i="62"/>
  <c r="AH348" i="62"/>
  <c r="AD348" i="62"/>
  <c r="AE348" i="62" s="1"/>
  <c r="AB348" i="62"/>
  <c r="BE506" i="62"/>
  <c r="AO506" i="62"/>
  <c r="AN506" i="62"/>
  <c r="AL506" i="62"/>
  <c r="AK506" i="62"/>
  <c r="AI506" i="62"/>
  <c r="AH506" i="62"/>
  <c r="AD506" i="62"/>
  <c r="AF506" i="62" s="1"/>
  <c r="AB506" i="62"/>
  <c r="BE94" i="62"/>
  <c r="AO94" i="62"/>
  <c r="AN94" i="62"/>
  <c r="AL94" i="62"/>
  <c r="AK94" i="62"/>
  <c r="AI94" i="62"/>
  <c r="AH94" i="62"/>
  <c r="AD94" i="62"/>
  <c r="AB94" i="62"/>
  <c r="AC94" i="62" s="1"/>
  <c r="BE547" i="62"/>
  <c r="AO547" i="62"/>
  <c r="AN547" i="62"/>
  <c r="AL547" i="62"/>
  <c r="AK547" i="62"/>
  <c r="AI547" i="62"/>
  <c r="AH547" i="62"/>
  <c r="AD547" i="62"/>
  <c r="AE547" i="62" s="1"/>
  <c r="AB547" i="62"/>
  <c r="BE610" i="62"/>
  <c r="AO610" i="62"/>
  <c r="AN610" i="62"/>
  <c r="AL610" i="62"/>
  <c r="AK610" i="62"/>
  <c r="AI610" i="62"/>
  <c r="AH610" i="62"/>
  <c r="AD610" i="62"/>
  <c r="AB610" i="62"/>
  <c r="BE617" i="62"/>
  <c r="AO617" i="62"/>
  <c r="AN617" i="62"/>
  <c r="AL617" i="62"/>
  <c r="AK617" i="62"/>
  <c r="AI617" i="62"/>
  <c r="AH617" i="62"/>
  <c r="AD617" i="62"/>
  <c r="AF617" i="62" s="1"/>
  <c r="AB617" i="62"/>
  <c r="BE264" i="62"/>
  <c r="AO264" i="62"/>
  <c r="AN264" i="62"/>
  <c r="AL264" i="62"/>
  <c r="AK264" i="62"/>
  <c r="AI264" i="62"/>
  <c r="AH264" i="62"/>
  <c r="AD264" i="62"/>
  <c r="AF264" i="62" s="1"/>
  <c r="AB264" i="62"/>
  <c r="BE388" i="62"/>
  <c r="AO388" i="62"/>
  <c r="AN388" i="62"/>
  <c r="AL388" i="62"/>
  <c r="AK388" i="62"/>
  <c r="AI388" i="62"/>
  <c r="AH388" i="62"/>
  <c r="AD388" i="62"/>
  <c r="AE388" i="62" s="1"/>
  <c r="AB388" i="62"/>
  <c r="BE401" i="62"/>
  <c r="AO401" i="62"/>
  <c r="AN401" i="62"/>
  <c r="AL401" i="62"/>
  <c r="AK401" i="62"/>
  <c r="AI401" i="62"/>
  <c r="AH401" i="62"/>
  <c r="AD401" i="62"/>
  <c r="AE401" i="62" s="1"/>
  <c r="AB401" i="62"/>
  <c r="BE573" i="62"/>
  <c r="AO573" i="62"/>
  <c r="AN573" i="62"/>
  <c r="AL573" i="62"/>
  <c r="AK573" i="62"/>
  <c r="AI573" i="62"/>
  <c r="AH573" i="62"/>
  <c r="AD573" i="62"/>
  <c r="AF573" i="62" s="1"/>
  <c r="AB573" i="62"/>
  <c r="BE384" i="62"/>
  <c r="AO384" i="62"/>
  <c r="AN384" i="62"/>
  <c r="AL384" i="62"/>
  <c r="AK384" i="62"/>
  <c r="AI384" i="62"/>
  <c r="AH384" i="62"/>
  <c r="AD384" i="62"/>
  <c r="AB384" i="62"/>
  <c r="BE282" i="62"/>
  <c r="AO282" i="62"/>
  <c r="AN282" i="62"/>
  <c r="AL282" i="62"/>
  <c r="AK282" i="62"/>
  <c r="AI282" i="62"/>
  <c r="AH282" i="62"/>
  <c r="AD282" i="62"/>
  <c r="AE282" i="62" s="1"/>
  <c r="AB282" i="62"/>
  <c r="BE548" i="62"/>
  <c r="AO548" i="62"/>
  <c r="AN548" i="62"/>
  <c r="AL548" i="62"/>
  <c r="AK548" i="62"/>
  <c r="AI548" i="62"/>
  <c r="AH548" i="62"/>
  <c r="AD548" i="62"/>
  <c r="AB548" i="62"/>
  <c r="BE646" i="62"/>
  <c r="AO646" i="62"/>
  <c r="AN646" i="62"/>
  <c r="AL646" i="62"/>
  <c r="AK646" i="62"/>
  <c r="AI646" i="62"/>
  <c r="AH646" i="62"/>
  <c r="AD646" i="62"/>
  <c r="AF646" i="62" s="1"/>
  <c r="AB646" i="62"/>
  <c r="AO835" i="62"/>
  <c r="AN835" i="62"/>
  <c r="AL835" i="62"/>
  <c r="AK835" i="62"/>
  <c r="AI835" i="62"/>
  <c r="AH835" i="62"/>
  <c r="AD835" i="62"/>
  <c r="AF835" i="62" s="1"/>
  <c r="AB835" i="62"/>
  <c r="AC835" i="62" s="1"/>
  <c r="BE92" i="62"/>
  <c r="AO92" i="62"/>
  <c r="AN92" i="62"/>
  <c r="AL92" i="62"/>
  <c r="AK92" i="62"/>
  <c r="AI92" i="62"/>
  <c r="AH92" i="62"/>
  <c r="AD92" i="62"/>
  <c r="AF92" i="62" s="1"/>
  <c r="AB92" i="62"/>
  <c r="AC92" i="62" s="1"/>
  <c r="BE387" i="62"/>
  <c r="AO387" i="62"/>
  <c r="AN387" i="62"/>
  <c r="AL387" i="62"/>
  <c r="AK387" i="62"/>
  <c r="AI387" i="62"/>
  <c r="AH387" i="62"/>
  <c r="AD387" i="62"/>
  <c r="AE387" i="62" s="1"/>
  <c r="AB387" i="62"/>
  <c r="BE280" i="62"/>
  <c r="AO280" i="62"/>
  <c r="AN280" i="62"/>
  <c r="AL280" i="62"/>
  <c r="AK280" i="62"/>
  <c r="AI280" i="62"/>
  <c r="AH280" i="62"/>
  <c r="AD280" i="62"/>
  <c r="AE280" i="62" s="1"/>
  <c r="AB280" i="62"/>
  <c r="BE284" i="62"/>
  <c r="AO284" i="62"/>
  <c r="AN284" i="62"/>
  <c r="AL284" i="62"/>
  <c r="AK284" i="62"/>
  <c r="AI284" i="62"/>
  <c r="AH284" i="62"/>
  <c r="AD284" i="62"/>
  <c r="AF284" i="62" s="1"/>
  <c r="AB284" i="62"/>
  <c r="AO671" i="62"/>
  <c r="AN671" i="62"/>
  <c r="AL671" i="62"/>
  <c r="AK671" i="62"/>
  <c r="AI671" i="62"/>
  <c r="AH671" i="62"/>
  <c r="AD671" i="62"/>
  <c r="AF671" i="62" s="1"/>
  <c r="AB671" i="62"/>
  <c r="AC671" i="62" s="1"/>
  <c r="BE595" i="62"/>
  <c r="AO595" i="62"/>
  <c r="AN595" i="62"/>
  <c r="AL595" i="62"/>
  <c r="AK595" i="62"/>
  <c r="AI595" i="62"/>
  <c r="AH595" i="62"/>
  <c r="AD595" i="62"/>
  <c r="AF595" i="62" s="1"/>
  <c r="AB595" i="62"/>
  <c r="BE304" i="62"/>
  <c r="AO304" i="62"/>
  <c r="AN304" i="62"/>
  <c r="AL304" i="62"/>
  <c r="AK304" i="62"/>
  <c r="AI304" i="62"/>
  <c r="AH304" i="62"/>
  <c r="AD304" i="62"/>
  <c r="AF304" i="62" s="1"/>
  <c r="AB304" i="62"/>
  <c r="BE74" i="62"/>
  <c r="AO74" i="62"/>
  <c r="AN74" i="62"/>
  <c r="AL74" i="62"/>
  <c r="AK74" i="62"/>
  <c r="AI74" i="62"/>
  <c r="AH74" i="62"/>
  <c r="AD74" i="62"/>
  <c r="AF74" i="62" s="1"/>
  <c r="AB74" i="62"/>
  <c r="AC74" i="62" s="1"/>
  <c r="AO659" i="62"/>
  <c r="AN659" i="62"/>
  <c r="AL659" i="62"/>
  <c r="AK659" i="62"/>
  <c r="AI659" i="62"/>
  <c r="AH659" i="62"/>
  <c r="AD659" i="62"/>
  <c r="AE659" i="62" s="1"/>
  <c r="AB659" i="62"/>
  <c r="AC659" i="62" s="1"/>
  <c r="BE371" i="62"/>
  <c r="AO371" i="62"/>
  <c r="AN371" i="62"/>
  <c r="AL371" i="62"/>
  <c r="AK371" i="62"/>
  <c r="AI371" i="62"/>
  <c r="AH371" i="62"/>
  <c r="AD371" i="62"/>
  <c r="AE371" i="62" s="1"/>
  <c r="AB371" i="62"/>
  <c r="AO759" i="62"/>
  <c r="AN759" i="62"/>
  <c r="AL759" i="62"/>
  <c r="AK759" i="62"/>
  <c r="AI759" i="62"/>
  <c r="AH759" i="62"/>
  <c r="AD759" i="62"/>
  <c r="AE759" i="62" s="1"/>
  <c r="AB759" i="62"/>
  <c r="AC759" i="62" s="1"/>
  <c r="BE254" i="62"/>
  <c r="AO254" i="62"/>
  <c r="AN254" i="62"/>
  <c r="AL254" i="62"/>
  <c r="AK254" i="62"/>
  <c r="AI254" i="62"/>
  <c r="AH254" i="62"/>
  <c r="AD254" i="62"/>
  <c r="AE254" i="62" s="1"/>
  <c r="AB254" i="62"/>
  <c r="AO767" i="62"/>
  <c r="AN767" i="62"/>
  <c r="AL767" i="62"/>
  <c r="AK767" i="62"/>
  <c r="AI767" i="62"/>
  <c r="AH767" i="62"/>
  <c r="AD767" i="62"/>
  <c r="AE767" i="62" s="1"/>
  <c r="AB767" i="62"/>
  <c r="AC767" i="62" s="1"/>
  <c r="AO694" i="62"/>
  <c r="AN694" i="62"/>
  <c r="AL694" i="62"/>
  <c r="AK694" i="62"/>
  <c r="AI694" i="62"/>
  <c r="AH694" i="62"/>
  <c r="AD694" i="62"/>
  <c r="AE694" i="62" s="1"/>
  <c r="AB694" i="62"/>
  <c r="AC694" i="62" s="1"/>
  <c r="AO780" i="62"/>
  <c r="AN780" i="62"/>
  <c r="AL780" i="62"/>
  <c r="AK780" i="62"/>
  <c r="AI780" i="62"/>
  <c r="AH780" i="62"/>
  <c r="AD780" i="62"/>
  <c r="AE780" i="62" s="1"/>
  <c r="AB780" i="62"/>
  <c r="AC780" i="62" s="1"/>
  <c r="AO776" i="62"/>
  <c r="AN776" i="62"/>
  <c r="AL776" i="62"/>
  <c r="AK776" i="62"/>
  <c r="AI776" i="62"/>
  <c r="AH776" i="62"/>
  <c r="AD776" i="62"/>
  <c r="AE776" i="62" s="1"/>
  <c r="AB776" i="62"/>
  <c r="AC776" i="62" s="1"/>
  <c r="AO648" i="62"/>
  <c r="AN648" i="62"/>
  <c r="AL648" i="62"/>
  <c r="AK648" i="62"/>
  <c r="AI648" i="62"/>
  <c r="AH648" i="62"/>
  <c r="AD648" i="62"/>
  <c r="AE648" i="62" s="1"/>
  <c r="AB648" i="62"/>
  <c r="AC648" i="62" s="1"/>
  <c r="AO803" i="62"/>
  <c r="AN803" i="62"/>
  <c r="AL803" i="62"/>
  <c r="AK803" i="62"/>
  <c r="AI803" i="62"/>
  <c r="AH803" i="62"/>
  <c r="AD803" i="62"/>
  <c r="AE803" i="62" s="1"/>
  <c r="AB803" i="62"/>
  <c r="AC803" i="62" s="1"/>
  <c r="AO722" i="62"/>
  <c r="AN722" i="62"/>
  <c r="AL722" i="62"/>
  <c r="AK722" i="62"/>
  <c r="AI722" i="62"/>
  <c r="AH722" i="62"/>
  <c r="AD722" i="62"/>
  <c r="AE722" i="62" s="1"/>
  <c r="AB722" i="62"/>
  <c r="AC722" i="62" s="1"/>
  <c r="AO775" i="62"/>
  <c r="AN775" i="62"/>
  <c r="AL775" i="62"/>
  <c r="AK775" i="62"/>
  <c r="AI775" i="62"/>
  <c r="AH775" i="62"/>
  <c r="AD775" i="62"/>
  <c r="AE775" i="62" s="1"/>
  <c r="AB775" i="62"/>
  <c r="AC775" i="62" s="1"/>
  <c r="AO774" i="62"/>
  <c r="AN774" i="62"/>
  <c r="AL774" i="62"/>
  <c r="AK774" i="62"/>
  <c r="AI774" i="62"/>
  <c r="AH774" i="62"/>
  <c r="AD774" i="62"/>
  <c r="AE774" i="62" s="1"/>
  <c r="AB774" i="62"/>
  <c r="AC774" i="62" s="1"/>
  <c r="AO710" i="62"/>
  <c r="AN710" i="62"/>
  <c r="AL710" i="62"/>
  <c r="AK710" i="62"/>
  <c r="AI710" i="62"/>
  <c r="AH710" i="62"/>
  <c r="AD710" i="62"/>
  <c r="AE710" i="62" s="1"/>
  <c r="AB710" i="62"/>
  <c r="AC710" i="62" s="1"/>
  <c r="AO703" i="62"/>
  <c r="AN703" i="62"/>
  <c r="AL703" i="62"/>
  <c r="AK703" i="62"/>
  <c r="AH703" i="62"/>
  <c r="AD703" i="62"/>
  <c r="AE703" i="62" s="1"/>
  <c r="AB703" i="62"/>
  <c r="AC703" i="62" s="1"/>
  <c r="AO706" i="62"/>
  <c r="AN706" i="62"/>
  <c r="AL706" i="62"/>
  <c r="AK706" i="62"/>
  <c r="AI706" i="62"/>
  <c r="AH706" i="62"/>
  <c r="AD706" i="62"/>
  <c r="AE706" i="62" s="1"/>
  <c r="AB706" i="62"/>
  <c r="AC706" i="62" s="1"/>
  <c r="BE299" i="62"/>
  <c r="AO299" i="62"/>
  <c r="AN299" i="62"/>
  <c r="AL299" i="62"/>
  <c r="AK299" i="62"/>
  <c r="AI299" i="62"/>
  <c r="AH299" i="62"/>
  <c r="AD299" i="62"/>
  <c r="AE299" i="62" s="1"/>
  <c r="AB299" i="62"/>
  <c r="AO720" i="62"/>
  <c r="AN720" i="62"/>
  <c r="AL720" i="62"/>
  <c r="AK720" i="62"/>
  <c r="AI720" i="62"/>
  <c r="AH720" i="62"/>
  <c r="AD720" i="62"/>
  <c r="AE720" i="62" s="1"/>
  <c r="AB720" i="62"/>
  <c r="AC720" i="62" s="1"/>
  <c r="AO833" i="62"/>
  <c r="AN833" i="62"/>
  <c r="AL833" i="62"/>
  <c r="AK833" i="62"/>
  <c r="AI833" i="62"/>
  <c r="AH833" i="62"/>
  <c r="AD833" i="62"/>
  <c r="AE833" i="62" s="1"/>
  <c r="AB833" i="62"/>
  <c r="AC833" i="62" s="1"/>
  <c r="AO783" i="62"/>
  <c r="AN783" i="62"/>
  <c r="AL783" i="62"/>
  <c r="AK783" i="62"/>
  <c r="AI783" i="62"/>
  <c r="AH783" i="62"/>
  <c r="AD783" i="62"/>
  <c r="AE783" i="62" s="1"/>
  <c r="AB783" i="62"/>
  <c r="AC783" i="62" s="1"/>
  <c r="AO785" i="62"/>
  <c r="AN785" i="62"/>
  <c r="AL785" i="62"/>
  <c r="AK785" i="62"/>
  <c r="AI785" i="62"/>
  <c r="AH785" i="62"/>
  <c r="AD785" i="62"/>
  <c r="AE785" i="62" s="1"/>
  <c r="AB785" i="62"/>
  <c r="AC785" i="62" s="1"/>
  <c r="AO784" i="62"/>
  <c r="AN784" i="62"/>
  <c r="AL784" i="62"/>
  <c r="AK784" i="62"/>
  <c r="AI784" i="62"/>
  <c r="AH784" i="62"/>
  <c r="AD784" i="62"/>
  <c r="AE784" i="62" s="1"/>
  <c r="AB784" i="62"/>
  <c r="AC784" i="62" s="1"/>
  <c r="AO778" i="62"/>
  <c r="AN778" i="62"/>
  <c r="AL778" i="62"/>
  <c r="AK778" i="62"/>
  <c r="AI778" i="62"/>
  <c r="AH778" i="62"/>
  <c r="AD778" i="62"/>
  <c r="AE778" i="62" s="1"/>
  <c r="AB778" i="62"/>
  <c r="AC778" i="62" s="1"/>
  <c r="AO832" i="62"/>
  <c r="AN832" i="62"/>
  <c r="AL832" i="62"/>
  <c r="AK832" i="62"/>
  <c r="AI832" i="62"/>
  <c r="AH832" i="62"/>
  <c r="AD832" i="62"/>
  <c r="AE832" i="62" s="1"/>
  <c r="AB832" i="62"/>
  <c r="AC832" i="62" s="1"/>
  <c r="AO779" i="62"/>
  <c r="AN779" i="62"/>
  <c r="AL779" i="62"/>
  <c r="AK779" i="62"/>
  <c r="AI779" i="62"/>
  <c r="AH779" i="62"/>
  <c r="AD779" i="62"/>
  <c r="AE779" i="62" s="1"/>
  <c r="AB779" i="62"/>
  <c r="AC779" i="62" s="1"/>
  <c r="AO798" i="62"/>
  <c r="AN798" i="62"/>
  <c r="AL798" i="62"/>
  <c r="AK798" i="62"/>
  <c r="AI798" i="62"/>
  <c r="AH798" i="62"/>
  <c r="AD798" i="62"/>
  <c r="AE798" i="62" s="1"/>
  <c r="AB798" i="62"/>
  <c r="AC798" i="62" s="1"/>
  <c r="AO797" i="62"/>
  <c r="AN797" i="62"/>
  <c r="AL797" i="62"/>
  <c r="AK797" i="62"/>
  <c r="AI797" i="62"/>
  <c r="AH797" i="62"/>
  <c r="AD797" i="62"/>
  <c r="AE797" i="62" s="1"/>
  <c r="AB797" i="62"/>
  <c r="AC797" i="62" s="1"/>
  <c r="AO800" i="62"/>
  <c r="AN800" i="62"/>
  <c r="AL800" i="62"/>
  <c r="AK800" i="62"/>
  <c r="AI800" i="62"/>
  <c r="AH800" i="62"/>
  <c r="AD800" i="62"/>
  <c r="AE800" i="62" s="1"/>
  <c r="AB800" i="62"/>
  <c r="AC800" i="62" s="1"/>
  <c r="AO802" i="62"/>
  <c r="AN802" i="62"/>
  <c r="AL802" i="62"/>
  <c r="AK802" i="62"/>
  <c r="AI802" i="62"/>
  <c r="AH802" i="62"/>
  <c r="AD802" i="62"/>
  <c r="AE802" i="62" s="1"/>
  <c r="AB802" i="62"/>
  <c r="AC802" i="62" s="1"/>
  <c r="AO801" i="62"/>
  <c r="AN801" i="62"/>
  <c r="AL801" i="62"/>
  <c r="AK801" i="62"/>
  <c r="AI801" i="62"/>
  <c r="AH801" i="62"/>
  <c r="AD801" i="62"/>
  <c r="AE801" i="62" s="1"/>
  <c r="AB801" i="62"/>
  <c r="AC801" i="62" s="1"/>
  <c r="AO799" i="62"/>
  <c r="AN799" i="62"/>
  <c r="AL799" i="62"/>
  <c r="AK799" i="62"/>
  <c r="AI799" i="62"/>
  <c r="AH799" i="62"/>
  <c r="AD799" i="62"/>
  <c r="AE799" i="62" s="1"/>
  <c r="AB799" i="62"/>
  <c r="AC799" i="62" s="1"/>
  <c r="BE666" i="62"/>
  <c r="AO666" i="62"/>
  <c r="AN666" i="62"/>
  <c r="AL666" i="62"/>
  <c r="AK666" i="62"/>
  <c r="AI666" i="62"/>
  <c r="AH666" i="62"/>
  <c r="AD666" i="62"/>
  <c r="AE666" i="62" s="1"/>
  <c r="AB666" i="62"/>
  <c r="AC666" i="62" s="1"/>
  <c r="BE34" i="62"/>
  <c r="AO34" i="62"/>
  <c r="AN34" i="62"/>
  <c r="AL34" i="62"/>
  <c r="AK34" i="62"/>
  <c r="AI34" i="62"/>
  <c r="AH34" i="62"/>
  <c r="AD34" i="62"/>
  <c r="AE34" i="62" s="1"/>
  <c r="AB34" i="62"/>
  <c r="AC34" i="62" s="1"/>
  <c r="BE240" i="62"/>
  <c r="AO240" i="62"/>
  <c r="AN240" i="62"/>
  <c r="AL240" i="62"/>
  <c r="AK240" i="62"/>
  <c r="AI240" i="62"/>
  <c r="AH240" i="62"/>
  <c r="AD240" i="62"/>
  <c r="AE240" i="62" s="1"/>
  <c r="AB240" i="62"/>
  <c r="BE248" i="62"/>
  <c r="AO248" i="62"/>
  <c r="AN248" i="62"/>
  <c r="AL248" i="62"/>
  <c r="AK248" i="62"/>
  <c r="AI248" i="62"/>
  <c r="AH248" i="62"/>
  <c r="AD248" i="62"/>
  <c r="AE248" i="62" s="1"/>
  <c r="AB248" i="62"/>
  <c r="AO714" i="62"/>
  <c r="AN714" i="62"/>
  <c r="AL714" i="62"/>
  <c r="AK714" i="62"/>
  <c r="AI714" i="62"/>
  <c r="AH714" i="62"/>
  <c r="AD714" i="62"/>
  <c r="AE714" i="62" s="1"/>
  <c r="AB714" i="62"/>
  <c r="AC714" i="62" s="1"/>
  <c r="AO716" i="62"/>
  <c r="AN716" i="62"/>
  <c r="AL716" i="62"/>
  <c r="AK716" i="62"/>
  <c r="AI716" i="62"/>
  <c r="AH716" i="62"/>
  <c r="AD716" i="62"/>
  <c r="AE716" i="62" s="1"/>
  <c r="AB716" i="62"/>
  <c r="AC716" i="62" s="1"/>
  <c r="AO954" i="62"/>
  <c r="AN954" i="62"/>
  <c r="AL954" i="62"/>
  <c r="AK954" i="62"/>
  <c r="AI954" i="62"/>
  <c r="AH954" i="62"/>
  <c r="AD954" i="62"/>
  <c r="AE954" i="62" s="1"/>
  <c r="AB954" i="62"/>
  <c r="AC954" i="62" s="1"/>
  <c r="BE286" i="62"/>
  <c r="AO286" i="62"/>
  <c r="AN286" i="62"/>
  <c r="AL286" i="62"/>
  <c r="AK286" i="62"/>
  <c r="AI286" i="62"/>
  <c r="AH286" i="62"/>
  <c r="AD286" i="62"/>
  <c r="AE286" i="62" s="1"/>
  <c r="AB286" i="62"/>
  <c r="BE285" i="62"/>
  <c r="AO285" i="62"/>
  <c r="AN285" i="62"/>
  <c r="AL285" i="62"/>
  <c r="AK285" i="62"/>
  <c r="AI285" i="62"/>
  <c r="AH285" i="62"/>
  <c r="AD285" i="62"/>
  <c r="AE285" i="62" s="1"/>
  <c r="AB285" i="62"/>
  <c r="AO691" i="62"/>
  <c r="AN691" i="62"/>
  <c r="AL691" i="62"/>
  <c r="AK691" i="62"/>
  <c r="AI691" i="62"/>
  <c r="AH691" i="62"/>
  <c r="AD691" i="62"/>
  <c r="AE691" i="62" s="1"/>
  <c r="AB691" i="62"/>
  <c r="AC691" i="62" s="1"/>
  <c r="AO726" i="62"/>
  <c r="AN726" i="62"/>
  <c r="AL726" i="62"/>
  <c r="AK726" i="62"/>
  <c r="AI726" i="62"/>
  <c r="AH726" i="62"/>
  <c r="AD726" i="62"/>
  <c r="AE726" i="62" s="1"/>
  <c r="AB726" i="62"/>
  <c r="AC726" i="62" s="1"/>
  <c r="AO850" i="62"/>
  <c r="AN850" i="62"/>
  <c r="AL850" i="62"/>
  <c r="AK850" i="62"/>
  <c r="AI850" i="62"/>
  <c r="AH850" i="62"/>
  <c r="AD850" i="62"/>
  <c r="AE850" i="62" s="1"/>
  <c r="AB850" i="62"/>
  <c r="AC850" i="62" s="1"/>
  <c r="BE247" i="62"/>
  <c r="AO247" i="62"/>
  <c r="AN247" i="62"/>
  <c r="AL247" i="62"/>
  <c r="AK247" i="62"/>
  <c r="AI247" i="62"/>
  <c r="AH247" i="62"/>
  <c r="AD247" i="62"/>
  <c r="AE247" i="62" s="1"/>
  <c r="AB247" i="62"/>
  <c r="AO764" i="62"/>
  <c r="AN764" i="62"/>
  <c r="AL764" i="62"/>
  <c r="AK764" i="62"/>
  <c r="AI764" i="62"/>
  <c r="AH764" i="62"/>
  <c r="AD764" i="62"/>
  <c r="AE764" i="62" s="1"/>
  <c r="AB764" i="62"/>
  <c r="AC764" i="62" s="1"/>
  <c r="AO993" i="62"/>
  <c r="AN993" i="62"/>
  <c r="AL993" i="62"/>
  <c r="AK993" i="62"/>
  <c r="AI993" i="62"/>
  <c r="AH993" i="62"/>
  <c r="AD993" i="62"/>
  <c r="AE993" i="62" s="1"/>
  <c r="AB993" i="62"/>
  <c r="AC993" i="62" s="1"/>
  <c r="BE29" i="62"/>
  <c r="AO29" i="62"/>
  <c r="AN29" i="62"/>
  <c r="AL29" i="62"/>
  <c r="AK29" i="62"/>
  <c r="AI29" i="62"/>
  <c r="AH29" i="62"/>
  <c r="AD29" i="62"/>
  <c r="AE29" i="62" s="1"/>
  <c r="AB29" i="62"/>
  <c r="AC29" i="62" s="1"/>
  <c r="AO693" i="62"/>
  <c r="AN693" i="62"/>
  <c r="AL693" i="62"/>
  <c r="AK693" i="62"/>
  <c r="AI693" i="62"/>
  <c r="AH693" i="62"/>
  <c r="AD693" i="62"/>
  <c r="AE693" i="62" s="1"/>
  <c r="AB693" i="62"/>
  <c r="AC693" i="62" s="1"/>
  <c r="BE277" i="62"/>
  <c r="AO277" i="62"/>
  <c r="AN277" i="62"/>
  <c r="AL277" i="62"/>
  <c r="AK277" i="62"/>
  <c r="AI277" i="62"/>
  <c r="AH277" i="62"/>
  <c r="AD277" i="62"/>
  <c r="AE277" i="62" s="1"/>
  <c r="AB277" i="62"/>
  <c r="AO768" i="62"/>
  <c r="AN768" i="62"/>
  <c r="AL768" i="62"/>
  <c r="AK768" i="62"/>
  <c r="AI768" i="62"/>
  <c r="AH768" i="62"/>
  <c r="AD768" i="62"/>
  <c r="AE768" i="62" s="1"/>
  <c r="AB768" i="62"/>
  <c r="AC768" i="62" s="1"/>
  <c r="AO692" i="62"/>
  <c r="AN692" i="62"/>
  <c r="AL692" i="62"/>
  <c r="AK692" i="62"/>
  <c r="AI692" i="62"/>
  <c r="AH692" i="62"/>
  <c r="AD692" i="62"/>
  <c r="AE692" i="62" s="1"/>
  <c r="AB692" i="62"/>
  <c r="AC692" i="62" s="1"/>
  <c r="AO758" i="62"/>
  <c r="AN758" i="62"/>
  <c r="AL758" i="62"/>
  <c r="AK758" i="62"/>
  <c r="AI758" i="62"/>
  <c r="AH758" i="62"/>
  <c r="AD758" i="62"/>
  <c r="AE758" i="62" s="1"/>
  <c r="AB758" i="62"/>
  <c r="AC758" i="62" s="1"/>
  <c r="BE288" i="62"/>
  <c r="AO288" i="62"/>
  <c r="AN288" i="62"/>
  <c r="AL288" i="62"/>
  <c r="AK288" i="62"/>
  <c r="AI288" i="62"/>
  <c r="AH288" i="62"/>
  <c r="AD288" i="62"/>
  <c r="AE288" i="62" s="1"/>
  <c r="AB288" i="62"/>
  <c r="AO717" i="62"/>
  <c r="AN717" i="62"/>
  <c r="AL717" i="62"/>
  <c r="AK717" i="62"/>
  <c r="AI717" i="62"/>
  <c r="AH717" i="62"/>
  <c r="AD717" i="62"/>
  <c r="AE717" i="62" s="1"/>
  <c r="AB717" i="62"/>
  <c r="AC717" i="62" s="1"/>
  <c r="AO699" i="62"/>
  <c r="AN699" i="62"/>
  <c r="AL699" i="62"/>
  <c r="AK699" i="62"/>
  <c r="AI699" i="62"/>
  <c r="AH699" i="62"/>
  <c r="AD699" i="62"/>
  <c r="AE699" i="62" s="1"/>
  <c r="AB699" i="62"/>
  <c r="AC699" i="62" s="1"/>
  <c r="AO704" i="62"/>
  <c r="AN704" i="62"/>
  <c r="AL704" i="62"/>
  <c r="AK704" i="62"/>
  <c r="AI704" i="62"/>
  <c r="AH704" i="62"/>
  <c r="AD704" i="62"/>
  <c r="AE704" i="62" s="1"/>
  <c r="AB704" i="62"/>
  <c r="AC704" i="62" s="1"/>
  <c r="BE295" i="62"/>
  <c r="AO295" i="62"/>
  <c r="AN295" i="62"/>
  <c r="AL295" i="62"/>
  <c r="AK295" i="62"/>
  <c r="AI295" i="62"/>
  <c r="AH295" i="62"/>
  <c r="AD295" i="62"/>
  <c r="AE295" i="62" s="1"/>
  <c r="AB295" i="62"/>
  <c r="BE289" i="62"/>
  <c r="AO289" i="62"/>
  <c r="AN289" i="62"/>
  <c r="AL289" i="62"/>
  <c r="AK289" i="62"/>
  <c r="AI289" i="62"/>
  <c r="AH289" i="62"/>
  <c r="AD289" i="62"/>
  <c r="AE289" i="62" s="1"/>
  <c r="AB289" i="62"/>
  <c r="AO675" i="62"/>
  <c r="AN675" i="62"/>
  <c r="AL675" i="62"/>
  <c r="AK675" i="62"/>
  <c r="AI675" i="62"/>
  <c r="AH675" i="62"/>
  <c r="AD675" i="62"/>
  <c r="AE675" i="62" s="1"/>
  <c r="AB675" i="62"/>
  <c r="AC675" i="62" s="1"/>
  <c r="AO760" i="62"/>
  <c r="AN760" i="62"/>
  <c r="AL760" i="62"/>
  <c r="AK760" i="62"/>
  <c r="AI760" i="62"/>
  <c r="AH760" i="62"/>
  <c r="AD760" i="62"/>
  <c r="AF760" i="62" s="1"/>
  <c r="AB760" i="62"/>
  <c r="AC760" i="62" s="1"/>
  <c r="BE492" i="62"/>
  <c r="AO492" i="62"/>
  <c r="AN492" i="62"/>
  <c r="AL492" i="62"/>
  <c r="AK492" i="62"/>
  <c r="AI492" i="62"/>
  <c r="AH492" i="62"/>
  <c r="AD492" i="62"/>
  <c r="AF492" i="62" s="1"/>
  <c r="AB492" i="62"/>
  <c r="BE422" i="62"/>
  <c r="AO422" i="62"/>
  <c r="AN422" i="62"/>
  <c r="AL422" i="62"/>
  <c r="AK422" i="62"/>
  <c r="AI422" i="62"/>
  <c r="AH422" i="62"/>
  <c r="AD422" i="62"/>
  <c r="AB422" i="62"/>
  <c r="BE515" i="62"/>
  <c r="AO515" i="62"/>
  <c r="AN515" i="62"/>
  <c r="AL515" i="62"/>
  <c r="AK515" i="62"/>
  <c r="AI515" i="62"/>
  <c r="AH515" i="62"/>
  <c r="AD515" i="62"/>
  <c r="AF515" i="62" s="1"/>
  <c r="AB515" i="62"/>
  <c r="BE407" i="62"/>
  <c r="AO407" i="62"/>
  <c r="AN407" i="62"/>
  <c r="AL407" i="62"/>
  <c r="AK407" i="62"/>
  <c r="AI407" i="62"/>
  <c r="AH407" i="62"/>
  <c r="AD407" i="62"/>
  <c r="AF407" i="62" s="1"/>
  <c r="AB407" i="62"/>
  <c r="BE408" i="62"/>
  <c r="AO408" i="62"/>
  <c r="AN408" i="62"/>
  <c r="AL408" i="62"/>
  <c r="AK408" i="62"/>
  <c r="AI408" i="62"/>
  <c r="AH408" i="62"/>
  <c r="AD408" i="62"/>
  <c r="AF408" i="62" s="1"/>
  <c r="AB408" i="62"/>
  <c r="BE511" i="62"/>
  <c r="AO511" i="62"/>
  <c r="AN511" i="62"/>
  <c r="AL511" i="62"/>
  <c r="AK511" i="62"/>
  <c r="AI511" i="62"/>
  <c r="AH511" i="62"/>
  <c r="AD511" i="62"/>
  <c r="AB511" i="62"/>
  <c r="AO822" i="62"/>
  <c r="AN822" i="62"/>
  <c r="AL822" i="62"/>
  <c r="AK822" i="62"/>
  <c r="AI822" i="62"/>
  <c r="AH822" i="62"/>
  <c r="AD822" i="62"/>
  <c r="AB822" i="62"/>
  <c r="AC822" i="62" s="1"/>
  <c r="BE478" i="62"/>
  <c r="AO478" i="62"/>
  <c r="AN478" i="62"/>
  <c r="AL478" i="62"/>
  <c r="AK478" i="62"/>
  <c r="AI478" i="62"/>
  <c r="AH478" i="62"/>
  <c r="AD478" i="62"/>
  <c r="AF478" i="62" s="1"/>
  <c r="AB478" i="62"/>
  <c r="BE508" i="62"/>
  <c r="AO508" i="62"/>
  <c r="AN508" i="62"/>
  <c r="AL508" i="62"/>
  <c r="AK508" i="62"/>
  <c r="AI508" i="62"/>
  <c r="AH508" i="62"/>
  <c r="AD508" i="62"/>
  <c r="AF508" i="62" s="1"/>
  <c r="AB508" i="62"/>
  <c r="AO724" i="62"/>
  <c r="AN724" i="62"/>
  <c r="AL724" i="62"/>
  <c r="AK724" i="62"/>
  <c r="AI724" i="62"/>
  <c r="AH724" i="62"/>
  <c r="AD724" i="62"/>
  <c r="AE724" i="62" s="1"/>
  <c r="AB724" i="62"/>
  <c r="AC724" i="62" s="1"/>
  <c r="AO815" i="62"/>
  <c r="AN815" i="62"/>
  <c r="AL815" i="62"/>
  <c r="AK815" i="62"/>
  <c r="AI815" i="62"/>
  <c r="AH815" i="62"/>
  <c r="AD815" i="62"/>
  <c r="AB815" i="62"/>
  <c r="AO820" i="62"/>
  <c r="AN820" i="62"/>
  <c r="AL820" i="62"/>
  <c r="AK820" i="62"/>
  <c r="AI820" i="62"/>
  <c r="AH820" i="62"/>
  <c r="AD820" i="62"/>
  <c r="AF820" i="62" s="1"/>
  <c r="AB820" i="62"/>
  <c r="AC820" i="62" s="1"/>
  <c r="AO821" i="62"/>
  <c r="AN821" i="62"/>
  <c r="AL821" i="62"/>
  <c r="AK821" i="62"/>
  <c r="AI821" i="62"/>
  <c r="AH821" i="62"/>
  <c r="AD821" i="62"/>
  <c r="AF821" i="62" s="1"/>
  <c r="AB821" i="62"/>
  <c r="AC821" i="62" s="1"/>
  <c r="BE604" i="62"/>
  <c r="AO604" i="62"/>
  <c r="AN604" i="62"/>
  <c r="AL604" i="62"/>
  <c r="AK604" i="62"/>
  <c r="AI604" i="62"/>
  <c r="AH604" i="62"/>
  <c r="AD604" i="62"/>
  <c r="AE604" i="62" s="1"/>
  <c r="AB604" i="62"/>
  <c r="AO769" i="62"/>
  <c r="AN769" i="62"/>
  <c r="AL769" i="62"/>
  <c r="AK769" i="62"/>
  <c r="AI769" i="62"/>
  <c r="AH769" i="62"/>
  <c r="AD769" i="62"/>
  <c r="AB769" i="62"/>
  <c r="AC769" i="62" s="1"/>
  <c r="BE268" i="62"/>
  <c r="AO268" i="62"/>
  <c r="AN268" i="62"/>
  <c r="AL268" i="62"/>
  <c r="AK268" i="62"/>
  <c r="AI268" i="62"/>
  <c r="AH268" i="62"/>
  <c r="AD268" i="62"/>
  <c r="AF268" i="62" s="1"/>
  <c r="AB268" i="62"/>
  <c r="BE398" i="62"/>
  <c r="AO398" i="62"/>
  <c r="AN398" i="62"/>
  <c r="AL398" i="62"/>
  <c r="AK398" i="62"/>
  <c r="AI398" i="62"/>
  <c r="AH398" i="62"/>
  <c r="AD398" i="62"/>
  <c r="AF398" i="62" s="1"/>
  <c r="AB398" i="62"/>
  <c r="AO687" i="62"/>
  <c r="AN687" i="62"/>
  <c r="AL687" i="62"/>
  <c r="AK687" i="62"/>
  <c r="AI687" i="62"/>
  <c r="AH687" i="62"/>
  <c r="AD687" i="62"/>
  <c r="AE687" i="62" s="1"/>
  <c r="AO688" i="62"/>
  <c r="AN688" i="62"/>
  <c r="AL688" i="62"/>
  <c r="AK688" i="62"/>
  <c r="AI688" i="62"/>
  <c r="AH688" i="62"/>
  <c r="AD688" i="62"/>
  <c r="BE615" i="62"/>
  <c r="AO615" i="62"/>
  <c r="AN615" i="62"/>
  <c r="AL615" i="62"/>
  <c r="AK615" i="62"/>
  <c r="AI615" i="62"/>
  <c r="AH615" i="62"/>
  <c r="AD615" i="62"/>
  <c r="AF615" i="62" s="1"/>
  <c r="AB615" i="62"/>
  <c r="BE263" i="62"/>
  <c r="AO263" i="62"/>
  <c r="AN263" i="62"/>
  <c r="AL263" i="62"/>
  <c r="AK263" i="62"/>
  <c r="AI263" i="62"/>
  <c r="AH263" i="62"/>
  <c r="AD263" i="62"/>
  <c r="AF263" i="62" s="1"/>
  <c r="AO848" i="62"/>
  <c r="AN848" i="62"/>
  <c r="AL848" i="62"/>
  <c r="AK848" i="62"/>
  <c r="AI848" i="62"/>
  <c r="AH848" i="62"/>
  <c r="AD848" i="62"/>
  <c r="AE848" i="62" s="1"/>
  <c r="BE488" i="62"/>
  <c r="AO488" i="62"/>
  <c r="AN488" i="62"/>
  <c r="AL488" i="62"/>
  <c r="AK488" i="62"/>
  <c r="AI488" i="62"/>
  <c r="AH488" i="62"/>
  <c r="AD488" i="62"/>
  <c r="AB488" i="62"/>
  <c r="BE246" i="62"/>
  <c r="AO246" i="62"/>
  <c r="AN246" i="62"/>
  <c r="AL246" i="62"/>
  <c r="AK246" i="62"/>
  <c r="AI246" i="62"/>
  <c r="AH246" i="62"/>
  <c r="AD246" i="62"/>
  <c r="AF246" i="62" s="1"/>
  <c r="AB246" i="62"/>
  <c r="BE491" i="62"/>
  <c r="AO491" i="62"/>
  <c r="AN491" i="62"/>
  <c r="AL491" i="62"/>
  <c r="AK491" i="62"/>
  <c r="AI491" i="62"/>
  <c r="AH491" i="62"/>
  <c r="AD491" i="62"/>
  <c r="AF491" i="62" s="1"/>
  <c r="AB491" i="62"/>
  <c r="BE524" i="62"/>
  <c r="AO524" i="62"/>
  <c r="AN524" i="62"/>
  <c r="AL524" i="62"/>
  <c r="AK524" i="62"/>
  <c r="AI524" i="62"/>
  <c r="AH524" i="62"/>
  <c r="AD524" i="62"/>
  <c r="AE524" i="62" s="1"/>
  <c r="AB524" i="62"/>
  <c r="AO1446" i="62"/>
  <c r="AN1446" i="62"/>
  <c r="AL1446" i="62"/>
  <c r="AK1446" i="62"/>
  <c r="AI1446" i="62"/>
  <c r="AH1446" i="62"/>
  <c r="AD1446" i="62"/>
  <c r="AB1446" i="62"/>
  <c r="BE746" i="62"/>
  <c r="AO746" i="62"/>
  <c r="AN746" i="62"/>
  <c r="AL746" i="62"/>
  <c r="AK746" i="62"/>
  <c r="AI746" i="62"/>
  <c r="AH746" i="62"/>
  <c r="AD746" i="62"/>
  <c r="AF746" i="62" s="1"/>
  <c r="AB746" i="62"/>
  <c r="BE397" i="62"/>
  <c r="AO397" i="62"/>
  <c r="AN397" i="62"/>
  <c r="AL397" i="62"/>
  <c r="AK397" i="62"/>
  <c r="AI397" i="62"/>
  <c r="AH397" i="62"/>
  <c r="AD397" i="62"/>
  <c r="AF397" i="62" s="1"/>
  <c r="AB397" i="62"/>
  <c r="AO677" i="62"/>
  <c r="AN677" i="62"/>
  <c r="AL677" i="62"/>
  <c r="AK677" i="62"/>
  <c r="AI677" i="62"/>
  <c r="AH677" i="62"/>
  <c r="AD677" i="62"/>
  <c r="AE677" i="62" s="1"/>
  <c r="AB677" i="62"/>
  <c r="BE542" i="62"/>
  <c r="AO542" i="62"/>
  <c r="AN542" i="62"/>
  <c r="AL542" i="62"/>
  <c r="AK542" i="62"/>
  <c r="AI542" i="62"/>
  <c r="AH542" i="62"/>
  <c r="AD542" i="62"/>
  <c r="AB542" i="62"/>
  <c r="BE395" i="62"/>
  <c r="AO395" i="62"/>
  <c r="AN395" i="62"/>
  <c r="AL395" i="62"/>
  <c r="AK395" i="62"/>
  <c r="AI395" i="62"/>
  <c r="AH395" i="62"/>
  <c r="AD395" i="62"/>
  <c r="AF395" i="62" s="1"/>
  <c r="AB395" i="62"/>
  <c r="BE599" i="62"/>
  <c r="AO599" i="62"/>
  <c r="AN599" i="62"/>
  <c r="AL599" i="62"/>
  <c r="AK599" i="62"/>
  <c r="AI599" i="62"/>
  <c r="AH599" i="62"/>
  <c r="AD599" i="62"/>
  <c r="AF599" i="62" s="1"/>
  <c r="AB599" i="62"/>
  <c r="BE498" i="62"/>
  <c r="AO498" i="62"/>
  <c r="AN498" i="62"/>
  <c r="AL498" i="62"/>
  <c r="AK498" i="62"/>
  <c r="AI498" i="62"/>
  <c r="AH498" i="62"/>
  <c r="AD498" i="62"/>
  <c r="AE498" i="62" s="1"/>
  <c r="AB498" i="62"/>
  <c r="BE393" i="62"/>
  <c r="AO393" i="62"/>
  <c r="AN393" i="62"/>
  <c r="AL393" i="62"/>
  <c r="AK393" i="62"/>
  <c r="AI393" i="62"/>
  <c r="AH393" i="62"/>
  <c r="AD393" i="62"/>
  <c r="AB393" i="62"/>
  <c r="BE578" i="62"/>
  <c r="AO578" i="62"/>
  <c r="AN578" i="62"/>
  <c r="AL578" i="62"/>
  <c r="AK578" i="62"/>
  <c r="AI578" i="62"/>
  <c r="AH578" i="62"/>
  <c r="AD578" i="62"/>
  <c r="AF578" i="62" s="1"/>
  <c r="AB578" i="62"/>
  <c r="BE283" i="62"/>
  <c r="AO283" i="62"/>
  <c r="AN283" i="62"/>
  <c r="AL283" i="62"/>
  <c r="AK283" i="62"/>
  <c r="AI283" i="62"/>
  <c r="AH283" i="62"/>
  <c r="AD283" i="62"/>
  <c r="AF283" i="62" s="1"/>
  <c r="AB283" i="62"/>
  <c r="BE631" i="62"/>
  <c r="AO631" i="62"/>
  <c r="AN631" i="62"/>
  <c r="AL631" i="62"/>
  <c r="AK631" i="62"/>
  <c r="AI631" i="62"/>
  <c r="AH631" i="62"/>
  <c r="AD631" i="62"/>
  <c r="AE631" i="62" s="1"/>
  <c r="AB631" i="62"/>
  <c r="BE541" i="62"/>
  <c r="AO541" i="62"/>
  <c r="AN541" i="62"/>
  <c r="AL541" i="62"/>
  <c r="AK541" i="62"/>
  <c r="AI541" i="62"/>
  <c r="AH541" i="62"/>
  <c r="AD541" i="62"/>
  <c r="AB541" i="62"/>
  <c r="BE425" i="62"/>
  <c r="AO425" i="62"/>
  <c r="AN425" i="62"/>
  <c r="AL425" i="62"/>
  <c r="AK425" i="62"/>
  <c r="AI425" i="62"/>
  <c r="AH425" i="62"/>
  <c r="AD425" i="62"/>
  <c r="AF425" i="62" s="1"/>
  <c r="AB425" i="62"/>
  <c r="BE414" i="62"/>
  <c r="AO414" i="62"/>
  <c r="AN414" i="62"/>
  <c r="AL414" i="62"/>
  <c r="AK414" i="62"/>
  <c r="AI414" i="62"/>
  <c r="AH414" i="62"/>
  <c r="AD414" i="62"/>
  <c r="AF414" i="62" s="1"/>
  <c r="AB414" i="62"/>
  <c r="AO838" i="62"/>
  <c r="AN838" i="62"/>
  <c r="AL838" i="62"/>
  <c r="AK838" i="62"/>
  <c r="AI838" i="62"/>
  <c r="AH838" i="62"/>
  <c r="AD838" i="62"/>
  <c r="AB838" i="62"/>
  <c r="AC838" i="62" s="1"/>
  <c r="AO837" i="62"/>
  <c r="AN837" i="62"/>
  <c r="AL837" i="62"/>
  <c r="AK837" i="62"/>
  <c r="AI837" i="62"/>
  <c r="AH837" i="62"/>
  <c r="AD837" i="62"/>
  <c r="AB837" i="62"/>
  <c r="AC837" i="62" s="1"/>
  <c r="BE298" i="62"/>
  <c r="AO298" i="62"/>
  <c r="AN298" i="62"/>
  <c r="AL298" i="62"/>
  <c r="AK298" i="62"/>
  <c r="AI298" i="62"/>
  <c r="AH298" i="62"/>
  <c r="AD298" i="62"/>
  <c r="AE298" i="62" s="1"/>
  <c r="AB298" i="62"/>
  <c r="BE391" i="62"/>
  <c r="AO391" i="62"/>
  <c r="AN391" i="62"/>
  <c r="AL391" i="62"/>
  <c r="AK391" i="62"/>
  <c r="AI391" i="62"/>
  <c r="AH391" i="62"/>
  <c r="AD391" i="62"/>
  <c r="AB391" i="62"/>
  <c r="BE540" i="62"/>
  <c r="AO540" i="62"/>
  <c r="AN540" i="62"/>
  <c r="AL540" i="62"/>
  <c r="AK540" i="62"/>
  <c r="AI540" i="62"/>
  <c r="AH540" i="62"/>
  <c r="AD540" i="62"/>
  <c r="AF540" i="62" s="1"/>
  <c r="AB540" i="62"/>
  <c r="AO836" i="62"/>
  <c r="AN836" i="62"/>
  <c r="AL836" i="62"/>
  <c r="AK836" i="62"/>
  <c r="AI836" i="62"/>
  <c r="AH836" i="62"/>
  <c r="AD836" i="62"/>
  <c r="AB836" i="62"/>
  <c r="AC836" i="62" s="1"/>
  <c r="BE399" i="62"/>
  <c r="AO399" i="62"/>
  <c r="AN399" i="62"/>
  <c r="AL399" i="62"/>
  <c r="AK399" i="62"/>
  <c r="AI399" i="62"/>
  <c r="AH399" i="62"/>
  <c r="AD399" i="62"/>
  <c r="AB399" i="62"/>
  <c r="BE627" i="62"/>
  <c r="AO627" i="62"/>
  <c r="AN627" i="62"/>
  <c r="AL627" i="62"/>
  <c r="AK627" i="62"/>
  <c r="AI627" i="62"/>
  <c r="AH627" i="62"/>
  <c r="AD627" i="62"/>
  <c r="AF627" i="62" s="1"/>
  <c r="AB627" i="62"/>
  <c r="BE465" i="62"/>
  <c r="AO465" i="62"/>
  <c r="AN465" i="62"/>
  <c r="AL465" i="62"/>
  <c r="AK465" i="62"/>
  <c r="AI465" i="62"/>
  <c r="AH465" i="62"/>
  <c r="AF465" i="62"/>
  <c r="AE465" i="62"/>
  <c r="AB465" i="62"/>
  <c r="AC465" i="62" s="1"/>
  <c r="BE73" i="62"/>
  <c r="AO73" i="62"/>
  <c r="AN73" i="62"/>
  <c r="AL73" i="62"/>
  <c r="AK73" i="62"/>
  <c r="AI73" i="62"/>
  <c r="AH73" i="62"/>
  <c r="AD73" i="62"/>
  <c r="AF73" i="62" s="1"/>
  <c r="AB73" i="62"/>
  <c r="AC73" i="62" s="1"/>
  <c r="BE72" i="62"/>
  <c r="AO72" i="62"/>
  <c r="AN72" i="62"/>
  <c r="AL72" i="62"/>
  <c r="AK72" i="62"/>
  <c r="AI72" i="62"/>
  <c r="AH72" i="62"/>
  <c r="AD72" i="62"/>
  <c r="AF72" i="62" s="1"/>
  <c r="AB72" i="62"/>
  <c r="AC72" i="62" s="1"/>
  <c r="BE71" i="62"/>
  <c r="AO71" i="62"/>
  <c r="AN71" i="62"/>
  <c r="AL71" i="62"/>
  <c r="AK71" i="62"/>
  <c r="AI71" i="62"/>
  <c r="AH71" i="62"/>
  <c r="AD71" i="62"/>
  <c r="AF71" i="62" s="1"/>
  <c r="AB71" i="62"/>
  <c r="AC71" i="62" s="1"/>
  <c r="BE70" i="62"/>
  <c r="AO70" i="62"/>
  <c r="AN70" i="62"/>
  <c r="AL70" i="62"/>
  <c r="AK70" i="62"/>
  <c r="AI70" i="62"/>
  <c r="AH70" i="62"/>
  <c r="AD70" i="62"/>
  <c r="AF70" i="62" s="1"/>
  <c r="AB70" i="62"/>
  <c r="AC70" i="62" s="1"/>
  <c r="AO684" i="62"/>
  <c r="AN684" i="62"/>
  <c r="AL684" i="62"/>
  <c r="AK684" i="62"/>
  <c r="AI684" i="62"/>
  <c r="AH684" i="62"/>
  <c r="AD684" i="62"/>
  <c r="AF684" i="62" s="1"/>
  <c r="AB684" i="62"/>
  <c r="AC684" i="62" s="1"/>
  <c r="BE486" i="62"/>
  <c r="AO486" i="62"/>
  <c r="AN486" i="62"/>
  <c r="AL486" i="62"/>
  <c r="AK486" i="62"/>
  <c r="AI486" i="62"/>
  <c r="AH486" i="62"/>
  <c r="AD486" i="62"/>
  <c r="AF486" i="62" s="1"/>
  <c r="AB486" i="62"/>
  <c r="BE603" i="62"/>
  <c r="AO603" i="62"/>
  <c r="AN603" i="62"/>
  <c r="AL603" i="62"/>
  <c r="AK603" i="62"/>
  <c r="AI603" i="62"/>
  <c r="AH603" i="62"/>
  <c r="AD603" i="62"/>
  <c r="AB603" i="62"/>
  <c r="BE619" i="62"/>
  <c r="AO619" i="62"/>
  <c r="AN619" i="62"/>
  <c r="AL619" i="62"/>
  <c r="AK619" i="62"/>
  <c r="AI619" i="62"/>
  <c r="AH619" i="62"/>
  <c r="AD619" i="62"/>
  <c r="AF619" i="62" s="1"/>
  <c r="AB619" i="62"/>
  <c r="BE586" i="62"/>
  <c r="AO586" i="62"/>
  <c r="AN586" i="62"/>
  <c r="AL586" i="62"/>
  <c r="AK586" i="62"/>
  <c r="AI586" i="62"/>
  <c r="AH586" i="62"/>
  <c r="AD586" i="62"/>
  <c r="AF586" i="62" s="1"/>
  <c r="AB586" i="62"/>
  <c r="BE458" i="62"/>
  <c r="AO458" i="62"/>
  <c r="AN458" i="62"/>
  <c r="AL458" i="62"/>
  <c r="AK458" i="62"/>
  <c r="AI458" i="62"/>
  <c r="AH458" i="62"/>
  <c r="AD458" i="62"/>
  <c r="AF458" i="62" s="1"/>
  <c r="AB458" i="62"/>
  <c r="BE370" i="62"/>
  <c r="AO370" i="62"/>
  <c r="AN370" i="62"/>
  <c r="AL370" i="62"/>
  <c r="AK370" i="62"/>
  <c r="AI370" i="62"/>
  <c r="AH370" i="62"/>
  <c r="AD370" i="62"/>
  <c r="AF370" i="62" s="1"/>
  <c r="AB370" i="62"/>
  <c r="BE361" i="62"/>
  <c r="AO361" i="62"/>
  <c r="AN361" i="62"/>
  <c r="AL361" i="62"/>
  <c r="AK361" i="62"/>
  <c r="AI361" i="62"/>
  <c r="AH361" i="62"/>
  <c r="AD361" i="62"/>
  <c r="AF361" i="62" s="1"/>
  <c r="AB361" i="62"/>
  <c r="BE352" i="62"/>
  <c r="AO352" i="62"/>
  <c r="AN352" i="62"/>
  <c r="AL352" i="62"/>
  <c r="AK352" i="62"/>
  <c r="AI352" i="62"/>
  <c r="AH352" i="62"/>
  <c r="AD352" i="62"/>
  <c r="AF352" i="62" s="1"/>
  <c r="AB352" i="62"/>
  <c r="BE347" i="62"/>
  <c r="AO347" i="62"/>
  <c r="AN347" i="62"/>
  <c r="AL347" i="62"/>
  <c r="AK347" i="62"/>
  <c r="AI347" i="62"/>
  <c r="AH347" i="62"/>
  <c r="AD347" i="62"/>
  <c r="AF347" i="62" s="1"/>
  <c r="AB347" i="62"/>
  <c r="BE346" i="62"/>
  <c r="AO346" i="62"/>
  <c r="AN346" i="62"/>
  <c r="AL346" i="62"/>
  <c r="AK346" i="62"/>
  <c r="AI346" i="62"/>
  <c r="AH346" i="62"/>
  <c r="AD346" i="62"/>
  <c r="AF346" i="62" s="1"/>
  <c r="AB346" i="62"/>
  <c r="BE331" i="62"/>
  <c r="AO331" i="62"/>
  <c r="AN331" i="62"/>
  <c r="AL331" i="62"/>
  <c r="AK331" i="62"/>
  <c r="AI331" i="62"/>
  <c r="AH331" i="62"/>
  <c r="AD331" i="62"/>
  <c r="AF331" i="62" s="1"/>
  <c r="AB331" i="62"/>
  <c r="BE369" i="62"/>
  <c r="AO369" i="62"/>
  <c r="AN369" i="62"/>
  <c r="AL369" i="62"/>
  <c r="AK369" i="62"/>
  <c r="AI369" i="62"/>
  <c r="AH369" i="62"/>
  <c r="AD369" i="62"/>
  <c r="AF369" i="62" s="1"/>
  <c r="AB369" i="62"/>
  <c r="BE360" i="62"/>
  <c r="AO360" i="62"/>
  <c r="AN360" i="62"/>
  <c r="AL360" i="62"/>
  <c r="AK360" i="62"/>
  <c r="AI360" i="62"/>
  <c r="AH360" i="62"/>
  <c r="AD360" i="62"/>
  <c r="AF360" i="62" s="1"/>
  <c r="AB360" i="62"/>
  <c r="BE345" i="62"/>
  <c r="AO345" i="62"/>
  <c r="AN345" i="62"/>
  <c r="AL345" i="62"/>
  <c r="AK345" i="62"/>
  <c r="AI345" i="62"/>
  <c r="AH345" i="62"/>
  <c r="AD345" i="62"/>
  <c r="AF345" i="62" s="1"/>
  <c r="AB345" i="62"/>
  <c r="BE344" i="62"/>
  <c r="AO344" i="62"/>
  <c r="AN344" i="62"/>
  <c r="AL344" i="62"/>
  <c r="AK344" i="62"/>
  <c r="AI344" i="62"/>
  <c r="AH344" i="62"/>
  <c r="AD344" i="62"/>
  <c r="AF344" i="62" s="1"/>
  <c r="AB344" i="62"/>
  <c r="BE343" i="62"/>
  <c r="AO343" i="62"/>
  <c r="AN343" i="62"/>
  <c r="AL343" i="62"/>
  <c r="AK343" i="62"/>
  <c r="AI343" i="62"/>
  <c r="AH343" i="62"/>
  <c r="AD343" i="62"/>
  <c r="AF343" i="62" s="1"/>
  <c r="AB343" i="62"/>
  <c r="AO825" i="62"/>
  <c r="AN825" i="62"/>
  <c r="AL825" i="62"/>
  <c r="AK825" i="62"/>
  <c r="AI825" i="62"/>
  <c r="M6" i="69" s="1"/>
  <c r="AH825" i="62"/>
  <c r="AD825" i="62"/>
  <c r="AF825" i="62" s="1"/>
  <c r="AB825" i="62"/>
  <c r="AC825" i="62" s="1"/>
  <c r="BE355" i="62"/>
  <c r="AO355" i="62"/>
  <c r="AN355" i="62"/>
  <c r="AL355" i="62"/>
  <c r="AK355" i="62"/>
  <c r="AI355" i="62"/>
  <c r="AH355" i="62"/>
  <c r="AD355" i="62"/>
  <c r="AF355" i="62" s="1"/>
  <c r="AB355" i="62"/>
  <c r="BE340" i="62"/>
  <c r="AO340" i="62"/>
  <c r="AN340" i="62"/>
  <c r="AL340" i="62"/>
  <c r="AK340" i="62"/>
  <c r="AI340" i="62"/>
  <c r="AH340" i="62"/>
  <c r="AD340" i="62"/>
  <c r="AF340" i="62" s="1"/>
  <c r="AB340" i="62"/>
  <c r="BE330" i="62"/>
  <c r="AO330" i="62"/>
  <c r="AN330" i="62"/>
  <c r="AL330" i="62"/>
  <c r="AK330" i="62"/>
  <c r="AI330" i="62"/>
  <c r="AH330" i="62"/>
  <c r="AD330" i="62"/>
  <c r="AF330" i="62" s="1"/>
  <c r="AB330" i="62"/>
  <c r="BE319" i="62"/>
  <c r="AO319" i="62"/>
  <c r="AN319" i="62"/>
  <c r="AL319" i="62"/>
  <c r="AK319" i="62"/>
  <c r="AI319" i="62"/>
  <c r="AH319" i="62"/>
  <c r="AD319" i="62"/>
  <c r="AF319" i="62" s="1"/>
  <c r="AB319" i="62"/>
  <c r="BE339" i="62"/>
  <c r="AO339" i="62"/>
  <c r="AN339" i="62"/>
  <c r="AL339" i="62"/>
  <c r="AK339" i="62"/>
  <c r="AI339" i="62"/>
  <c r="AH339" i="62"/>
  <c r="AD339" i="62"/>
  <c r="AF339" i="62" s="1"/>
  <c r="AB339" i="62"/>
  <c r="BE334" i="62"/>
  <c r="AO334" i="62"/>
  <c r="AN334" i="62"/>
  <c r="AL334" i="62"/>
  <c r="AK334" i="62"/>
  <c r="AI334" i="62"/>
  <c r="AH334" i="62"/>
  <c r="AD334" i="62"/>
  <c r="AF334" i="62" s="1"/>
  <c r="AB334" i="62"/>
  <c r="BE338" i="62"/>
  <c r="AO338" i="62"/>
  <c r="AN338" i="62"/>
  <c r="AL338" i="62"/>
  <c r="AK338" i="62"/>
  <c r="AI338" i="62"/>
  <c r="AH338" i="62"/>
  <c r="AD338" i="62"/>
  <c r="AF338" i="62" s="1"/>
  <c r="AB338" i="62"/>
  <c r="BE321" i="62"/>
  <c r="AO321" i="62"/>
  <c r="AN321" i="62"/>
  <c r="AL321" i="62"/>
  <c r="AK321" i="62"/>
  <c r="AI321" i="62"/>
  <c r="AH321" i="62"/>
  <c r="AD321" i="62"/>
  <c r="AF321" i="62" s="1"/>
  <c r="AB321" i="62"/>
  <c r="BE337" i="62"/>
  <c r="AO337" i="62"/>
  <c r="AN337" i="62"/>
  <c r="AL337" i="62"/>
  <c r="AK337" i="62"/>
  <c r="AI337" i="62"/>
  <c r="AH337" i="62"/>
  <c r="AD337" i="62"/>
  <c r="AF337" i="62" s="1"/>
  <c r="AB337" i="62"/>
  <c r="BE318" i="62"/>
  <c r="AO318" i="62"/>
  <c r="AN318" i="62"/>
  <c r="AL318" i="62"/>
  <c r="AK318" i="62"/>
  <c r="AI318" i="62"/>
  <c r="AH318" i="62"/>
  <c r="AD318" i="62"/>
  <c r="AF318" i="62" s="1"/>
  <c r="AB318" i="62"/>
  <c r="BE351" i="62"/>
  <c r="AO351" i="62"/>
  <c r="AN351" i="62"/>
  <c r="AL351" i="62"/>
  <c r="AK351" i="62"/>
  <c r="AI351" i="62"/>
  <c r="AH351" i="62"/>
  <c r="AD351" i="62"/>
  <c r="AF351" i="62" s="1"/>
  <c r="AB351" i="62"/>
  <c r="BE322" i="62"/>
  <c r="AO322" i="62"/>
  <c r="AN322" i="62"/>
  <c r="AL322" i="62"/>
  <c r="AK322" i="62"/>
  <c r="AI322" i="62"/>
  <c r="AH322" i="62"/>
  <c r="AD322" i="62"/>
  <c r="AF322" i="62" s="1"/>
  <c r="AB322" i="62"/>
  <c r="BE327" i="62"/>
  <c r="AO327" i="62"/>
  <c r="AN327" i="62"/>
  <c r="AL327" i="62"/>
  <c r="AK327" i="62"/>
  <c r="AI327" i="62"/>
  <c r="AH327" i="62"/>
  <c r="AD327" i="62"/>
  <c r="AF327" i="62" s="1"/>
  <c r="AB327" i="62"/>
  <c r="BE359" i="62"/>
  <c r="AO359" i="62"/>
  <c r="AN359" i="62"/>
  <c r="AL359" i="62"/>
  <c r="AK359" i="62"/>
  <c r="AI359" i="62"/>
  <c r="AH359" i="62"/>
  <c r="AD359" i="62"/>
  <c r="AF359" i="62" s="1"/>
  <c r="AB359" i="62"/>
  <c r="BE336" i="62"/>
  <c r="AO336" i="62"/>
  <c r="AN336" i="62"/>
  <c r="AL336" i="62"/>
  <c r="AK336" i="62"/>
  <c r="AI336" i="62"/>
  <c r="AH336" i="62"/>
  <c r="AD336" i="62"/>
  <c r="AF336" i="62" s="1"/>
  <c r="AB336" i="62"/>
  <c r="BE291" i="62"/>
  <c r="AO291" i="62"/>
  <c r="AN291" i="62"/>
  <c r="AL291" i="62"/>
  <c r="AK291" i="62"/>
  <c r="AI291" i="62"/>
  <c r="AH291" i="62"/>
  <c r="AD291" i="62"/>
  <c r="AE291" i="62" s="1"/>
  <c r="AB291" i="62"/>
  <c r="BE438" i="62"/>
  <c r="AO438" i="62"/>
  <c r="AN438" i="62"/>
  <c r="AL438" i="62"/>
  <c r="AK438" i="62"/>
  <c r="AI438" i="62"/>
  <c r="AH438" i="62"/>
  <c r="AD438" i="62"/>
  <c r="AE438" i="62" s="1"/>
  <c r="AB438" i="62"/>
  <c r="BE301" i="62"/>
  <c r="AO301" i="62"/>
  <c r="AN301" i="62"/>
  <c r="AL301" i="62"/>
  <c r="AK301" i="62"/>
  <c r="AI301" i="62"/>
  <c r="AH301" i="62"/>
  <c r="AD301" i="62"/>
  <c r="AF301" i="62" s="1"/>
  <c r="AB301" i="62"/>
  <c r="BE95" i="62"/>
  <c r="AO95" i="62"/>
  <c r="AN95" i="62"/>
  <c r="AL95" i="62"/>
  <c r="AK95" i="62"/>
  <c r="AI95" i="62"/>
  <c r="AH95" i="62"/>
  <c r="AD95" i="62"/>
  <c r="AE95" i="62" s="1"/>
  <c r="AB95" i="62"/>
  <c r="AC95" i="62" s="1"/>
  <c r="BE229" i="62"/>
  <c r="AO229" i="62"/>
  <c r="AN229" i="62"/>
  <c r="AL229" i="62"/>
  <c r="AK229" i="62"/>
  <c r="AI229" i="62"/>
  <c r="AH229" i="62"/>
  <c r="AD229" i="62"/>
  <c r="AE229" i="62" s="1"/>
  <c r="AB229" i="62"/>
  <c r="BE522" i="62"/>
  <c r="AO522" i="62"/>
  <c r="AN522" i="62"/>
  <c r="AL522" i="62"/>
  <c r="AK522" i="62"/>
  <c r="AI522" i="62"/>
  <c r="AH522" i="62"/>
  <c r="AD522" i="62"/>
  <c r="AE522" i="62" s="1"/>
  <c r="AB522" i="62"/>
  <c r="BE386" i="62"/>
  <c r="AO386" i="62"/>
  <c r="AN386" i="62"/>
  <c r="AL386" i="62"/>
  <c r="AK386" i="62"/>
  <c r="AI386" i="62"/>
  <c r="AH386" i="62"/>
  <c r="AD386" i="62"/>
  <c r="AF386" i="62" s="1"/>
  <c r="AB386" i="62"/>
  <c r="BE561" i="62"/>
  <c r="AO561" i="62"/>
  <c r="AN561" i="62"/>
  <c r="AL561" i="62"/>
  <c r="AK561" i="62"/>
  <c r="AI561" i="62"/>
  <c r="AH561" i="62"/>
  <c r="AD561" i="62"/>
  <c r="AE561" i="62" s="1"/>
  <c r="AB561" i="62"/>
  <c r="BE495" i="62"/>
  <c r="AO495" i="62"/>
  <c r="AN495" i="62"/>
  <c r="AL495" i="62"/>
  <c r="AK495" i="62"/>
  <c r="AI495" i="62"/>
  <c r="AH495" i="62"/>
  <c r="AD495" i="62"/>
  <c r="AE495" i="62" s="1"/>
  <c r="AB495" i="62"/>
  <c r="BE303" i="62"/>
  <c r="AO303" i="62"/>
  <c r="AN303" i="62"/>
  <c r="AL303" i="62"/>
  <c r="AK303" i="62"/>
  <c r="AI303" i="62"/>
  <c r="AH303" i="62"/>
  <c r="AD303" i="62"/>
  <c r="AE303" i="62" s="1"/>
  <c r="AB303" i="62"/>
  <c r="BE61" i="62"/>
  <c r="AO61" i="62"/>
  <c r="AN61" i="62"/>
  <c r="AL61" i="62"/>
  <c r="AK61" i="62"/>
  <c r="AI61" i="62"/>
  <c r="AH61" i="62"/>
  <c r="AD61" i="62"/>
  <c r="AF61" i="62" s="1"/>
  <c r="AB61" i="62"/>
  <c r="AC61" i="62" s="1"/>
  <c r="BE252" i="62"/>
  <c r="AO252" i="62"/>
  <c r="AN252" i="62"/>
  <c r="AL252" i="62"/>
  <c r="AK252" i="62"/>
  <c r="AI252" i="62"/>
  <c r="AH252" i="62"/>
  <c r="AD252" i="62"/>
  <c r="AF252" i="62" s="1"/>
  <c r="AB252" i="62"/>
  <c r="AO851" i="62"/>
  <c r="AN851" i="62"/>
  <c r="AL851" i="62"/>
  <c r="AK851" i="62"/>
  <c r="AI851" i="62"/>
  <c r="AH851" i="62"/>
  <c r="AD851" i="62"/>
  <c r="AF851" i="62" s="1"/>
  <c r="AB851" i="62"/>
  <c r="AC851" i="62" s="1"/>
  <c r="BE297" i="62"/>
  <c r="AO297" i="62"/>
  <c r="AN297" i="62"/>
  <c r="AL297" i="62"/>
  <c r="AK297" i="62"/>
  <c r="AI297" i="62"/>
  <c r="AH297" i="62"/>
  <c r="AD297" i="62"/>
  <c r="AF297" i="62" s="1"/>
  <c r="AB297" i="62"/>
  <c r="BE278" i="62"/>
  <c r="AO278" i="62"/>
  <c r="AN278" i="62"/>
  <c r="AL278" i="62"/>
  <c r="AK278" i="62"/>
  <c r="AI278" i="62"/>
  <c r="AH278" i="62"/>
  <c r="AD278" i="62"/>
  <c r="AE278" i="62" s="1"/>
  <c r="AB278" i="62"/>
  <c r="AO670" i="62"/>
  <c r="AN670" i="62"/>
  <c r="AL670" i="62"/>
  <c r="AK670" i="62"/>
  <c r="AI670" i="62"/>
  <c r="AH670" i="62"/>
  <c r="AD670" i="62"/>
  <c r="AF670" i="62" s="1"/>
  <c r="AB670" i="62"/>
  <c r="AC670" i="62" s="1"/>
  <c r="AO814" i="62"/>
  <c r="AN814" i="62"/>
  <c r="AL814" i="62"/>
  <c r="AK814" i="62"/>
  <c r="AI814" i="62"/>
  <c r="AH814" i="62"/>
  <c r="AD814" i="62"/>
  <c r="AB814" i="62"/>
  <c r="AC814" i="62" s="1"/>
  <c r="AO818" i="62"/>
  <c r="AN818" i="62"/>
  <c r="AL818" i="62"/>
  <c r="AK818" i="62"/>
  <c r="AI818" i="62"/>
  <c r="AH818" i="62"/>
  <c r="AD818" i="62"/>
  <c r="AB818" i="62"/>
  <c r="AC818" i="62" s="1"/>
  <c r="AO823" i="62"/>
  <c r="AN823" i="62"/>
  <c r="AL823" i="62"/>
  <c r="AK823" i="62"/>
  <c r="AI823" i="62"/>
  <c r="AH823" i="62"/>
  <c r="AD823" i="62"/>
  <c r="AB823" i="62"/>
  <c r="AC823" i="62" s="1"/>
  <c r="BE606" i="62"/>
  <c r="AO606" i="62"/>
  <c r="AN606" i="62"/>
  <c r="AL606" i="62"/>
  <c r="AK606" i="62"/>
  <c r="AI606" i="62"/>
  <c r="AH606" i="62"/>
  <c r="AD606" i="62"/>
  <c r="AF606" i="62" s="1"/>
  <c r="AB606" i="62"/>
  <c r="BE358" i="62"/>
  <c r="AO358" i="62"/>
  <c r="AN358" i="62"/>
  <c r="AL358" i="62"/>
  <c r="AK358" i="62"/>
  <c r="AI358" i="62"/>
  <c r="AH358" i="62"/>
  <c r="AD358" i="62"/>
  <c r="AF358" i="62" s="1"/>
  <c r="AB358" i="62"/>
  <c r="BE497" i="62"/>
  <c r="AO497" i="62"/>
  <c r="AN497" i="62"/>
  <c r="AL497" i="62"/>
  <c r="AK497" i="62"/>
  <c r="AI497" i="62"/>
  <c r="AH497" i="62"/>
  <c r="AD497" i="62"/>
  <c r="AE497" i="62" s="1"/>
  <c r="AB497" i="62"/>
  <c r="BE383" i="62"/>
  <c r="AO383" i="62"/>
  <c r="AN383" i="62"/>
  <c r="AL383" i="62"/>
  <c r="AK383" i="62"/>
  <c r="AI383" i="62"/>
  <c r="AH383" i="62"/>
  <c r="AD383" i="62"/>
  <c r="AF383" i="62" s="1"/>
  <c r="AB383" i="62"/>
  <c r="BE378" i="62"/>
  <c r="AO378" i="62"/>
  <c r="AN378" i="62"/>
  <c r="AL378" i="62"/>
  <c r="AK378" i="62"/>
  <c r="AI378" i="62"/>
  <c r="AH378" i="62"/>
  <c r="AD378" i="62"/>
  <c r="AB378" i="62"/>
  <c r="BE300" i="62"/>
  <c r="AO300" i="62"/>
  <c r="AN300" i="62"/>
  <c r="AL300" i="62"/>
  <c r="AK300" i="62"/>
  <c r="AI300" i="62"/>
  <c r="AH300" i="62"/>
  <c r="AD300" i="62"/>
  <c r="AE300" i="62" s="1"/>
  <c r="AB300" i="62"/>
  <c r="BE597" i="62"/>
  <c r="AD597" i="62"/>
  <c r="AF597" i="62" s="1"/>
  <c r="AB597" i="62"/>
  <c r="BE554" i="62"/>
  <c r="AO554" i="62"/>
  <c r="AN554" i="62"/>
  <c r="AL554" i="62"/>
  <c r="AK554" i="62"/>
  <c r="AI554" i="62"/>
  <c r="AH554" i="62"/>
  <c r="AD554" i="62"/>
  <c r="AF554" i="62" s="1"/>
  <c r="AB554" i="62"/>
  <c r="BE494" i="62"/>
  <c r="AO494" i="62"/>
  <c r="AN494" i="62"/>
  <c r="AL494" i="62"/>
  <c r="AK494" i="62"/>
  <c r="AI494" i="62"/>
  <c r="AH494" i="62"/>
  <c r="AD494" i="62"/>
  <c r="AB494" i="62"/>
  <c r="AO678" i="62"/>
  <c r="AN678" i="62"/>
  <c r="AL678" i="62"/>
  <c r="AK678" i="62"/>
  <c r="AI678" i="62"/>
  <c r="AH678" i="62"/>
  <c r="AD678" i="62"/>
  <c r="AE678" i="62" s="1"/>
  <c r="AB678" i="62"/>
  <c r="AC678" i="62" s="1"/>
  <c r="BE598" i="62"/>
  <c r="AO598" i="62"/>
  <c r="AN598" i="62"/>
  <c r="AL598" i="62"/>
  <c r="AK598" i="62"/>
  <c r="AI598" i="62"/>
  <c r="AH598" i="62"/>
  <c r="AD598" i="62"/>
  <c r="AF598" i="62" s="1"/>
  <c r="AB598" i="62"/>
  <c r="BE440" i="62"/>
  <c r="AO440" i="62"/>
  <c r="AN440" i="62"/>
  <c r="AL440" i="62"/>
  <c r="AK440" i="62"/>
  <c r="AI440" i="62"/>
  <c r="AH440" i="62"/>
  <c r="AD440" i="62"/>
  <c r="AF440" i="62" s="1"/>
  <c r="AB440" i="62"/>
  <c r="BE587" i="62"/>
  <c r="AO587" i="62"/>
  <c r="AN587" i="62"/>
  <c r="AL587" i="62"/>
  <c r="AK587" i="62"/>
  <c r="AI587" i="62"/>
  <c r="AH587" i="62"/>
  <c r="AD587" i="62"/>
  <c r="AB587" i="62"/>
  <c r="BE531" i="62"/>
  <c r="AO531" i="62"/>
  <c r="AN531" i="62"/>
  <c r="AL531" i="62"/>
  <c r="AK531" i="62"/>
  <c r="AI531" i="62"/>
  <c r="AH531" i="62"/>
  <c r="AD531" i="62"/>
  <c r="AF531" i="62" s="1"/>
  <c r="AB531" i="62"/>
  <c r="BE468" i="62"/>
  <c r="AO468" i="62"/>
  <c r="AN468" i="62"/>
  <c r="AL468" i="62"/>
  <c r="AK468" i="62"/>
  <c r="AI468" i="62"/>
  <c r="AH468" i="62"/>
  <c r="AD468" i="62"/>
  <c r="AE468" i="62" s="1"/>
  <c r="AB468" i="62"/>
  <c r="BE516" i="62"/>
  <c r="AO516" i="62"/>
  <c r="AN516" i="62"/>
  <c r="AL516" i="62"/>
  <c r="AK516" i="62"/>
  <c r="AI516" i="62"/>
  <c r="AH516" i="62"/>
  <c r="AD516" i="62"/>
  <c r="AF516" i="62" s="1"/>
  <c r="AB516" i="62"/>
  <c r="BE630" i="62"/>
  <c r="AO630" i="62"/>
  <c r="AN630" i="62"/>
  <c r="AL630" i="62"/>
  <c r="AK630" i="62"/>
  <c r="AI630" i="62"/>
  <c r="AH630" i="62"/>
  <c r="AD630" i="62"/>
  <c r="AB630" i="62"/>
  <c r="BE400" i="62"/>
  <c r="AO400" i="62"/>
  <c r="AN400" i="62"/>
  <c r="AL400" i="62"/>
  <c r="AK400" i="62"/>
  <c r="AI400" i="62"/>
  <c r="AH400" i="62"/>
  <c r="AD400" i="62"/>
  <c r="AF400" i="62" s="1"/>
  <c r="AB400" i="62"/>
  <c r="AO812" i="62"/>
  <c r="AN812" i="62"/>
  <c r="AL812" i="62"/>
  <c r="AK812" i="62"/>
  <c r="AI812" i="62"/>
  <c r="AH812" i="62"/>
  <c r="AD812" i="62"/>
  <c r="AE812" i="62" s="1"/>
  <c r="AB812" i="62"/>
  <c r="AC812" i="62" s="1"/>
  <c r="BE75" i="62"/>
  <c r="AO75" i="62"/>
  <c r="AN75" i="62"/>
  <c r="AL75" i="62"/>
  <c r="AK75" i="62"/>
  <c r="AI75" i="62"/>
  <c r="AH75" i="62"/>
  <c r="AD75" i="62"/>
  <c r="AF75" i="62" s="1"/>
  <c r="AB75" i="62"/>
  <c r="AC75" i="62" s="1"/>
  <c r="AO773" i="62"/>
  <c r="AN773" i="62"/>
  <c r="AL773" i="62"/>
  <c r="AK773" i="62"/>
  <c r="AI773" i="62"/>
  <c r="AH773" i="62"/>
  <c r="AD773" i="62"/>
  <c r="AF773" i="62" s="1"/>
  <c r="AB773" i="62"/>
  <c r="AC773" i="62" s="1"/>
  <c r="AO846" i="62"/>
  <c r="AN846" i="62"/>
  <c r="AL846" i="62"/>
  <c r="AK846" i="62"/>
  <c r="AI846" i="62"/>
  <c r="AH846" i="62"/>
  <c r="AD846" i="62"/>
  <c r="AF846" i="62" s="1"/>
  <c r="AB846" i="62"/>
  <c r="AC846" i="62" s="1"/>
  <c r="BE249" i="62"/>
  <c r="AO249" i="62"/>
  <c r="AN249" i="62"/>
  <c r="AL249" i="62"/>
  <c r="AK249" i="62"/>
  <c r="AI249" i="62"/>
  <c r="AH249" i="62"/>
  <c r="AD249" i="62"/>
  <c r="AF249" i="62" s="1"/>
  <c r="AB249" i="62"/>
  <c r="BE415" i="62"/>
  <c r="AO415" i="62"/>
  <c r="AN415" i="62"/>
  <c r="AL415" i="62"/>
  <c r="AK415" i="62"/>
  <c r="AI415" i="62"/>
  <c r="AH415" i="62"/>
  <c r="AD415" i="62"/>
  <c r="AB415" i="62"/>
  <c r="AO762" i="62"/>
  <c r="AN762" i="62"/>
  <c r="AL762" i="62"/>
  <c r="AK762" i="62"/>
  <c r="AI762" i="62"/>
  <c r="AH762" i="62"/>
  <c r="AD762" i="62"/>
  <c r="AB762" i="62"/>
  <c r="AC762" i="62" s="1"/>
  <c r="AO698" i="62"/>
  <c r="AN698" i="62"/>
  <c r="AL698" i="62"/>
  <c r="AK698" i="62"/>
  <c r="AI698" i="62"/>
  <c r="AH698" i="62"/>
  <c r="AD698" i="62"/>
  <c r="AF698" i="62" s="1"/>
  <c r="AB698" i="62"/>
  <c r="AC698" i="62" s="1"/>
  <c r="AO673" i="62"/>
  <c r="AN673" i="62"/>
  <c r="AL673" i="62"/>
  <c r="AK673" i="62"/>
  <c r="AI673" i="62"/>
  <c r="AH673" i="62"/>
  <c r="AD673" i="62"/>
  <c r="AE673" i="62" s="1"/>
  <c r="AB673" i="62"/>
  <c r="AC673" i="62" s="1"/>
  <c r="BE357" i="62"/>
  <c r="AO357" i="62"/>
  <c r="AN357" i="62"/>
  <c r="AL357" i="62"/>
  <c r="AK357" i="62"/>
  <c r="AI357" i="62"/>
  <c r="AH357" i="62"/>
  <c r="AD357" i="62"/>
  <c r="AE357" i="62" s="1"/>
  <c r="AB357" i="62"/>
  <c r="AO761" i="62"/>
  <c r="AN761" i="62"/>
  <c r="AL761" i="62"/>
  <c r="AK761" i="62"/>
  <c r="AI761" i="62"/>
  <c r="AH761" i="62"/>
  <c r="AD761" i="62"/>
  <c r="AE761" i="62" s="1"/>
  <c r="AB761" i="62"/>
  <c r="AC761" i="62" s="1"/>
  <c r="AO766" i="62"/>
  <c r="AN766" i="62"/>
  <c r="AL766" i="62"/>
  <c r="AK766" i="62"/>
  <c r="AI766" i="62"/>
  <c r="AH766" i="62"/>
  <c r="AD766" i="62"/>
  <c r="AE766" i="62" s="1"/>
  <c r="AB766" i="62"/>
  <c r="AC766" i="62" s="1"/>
  <c r="AO994" i="62"/>
  <c r="AN994" i="62"/>
  <c r="AL994" i="62"/>
  <c r="AK994" i="62"/>
  <c r="AI994" i="62"/>
  <c r="AH994" i="62"/>
  <c r="AD994" i="62"/>
  <c r="AE994" i="62" s="1"/>
  <c r="AB994" i="62"/>
  <c r="AC994" i="62" s="1"/>
  <c r="AO695" i="62"/>
  <c r="AN695" i="62"/>
  <c r="AL695" i="62"/>
  <c r="AK695" i="62"/>
  <c r="AI695" i="62"/>
  <c r="AH695" i="62"/>
  <c r="AD695" i="62"/>
  <c r="AE695" i="62" s="1"/>
  <c r="AB695" i="62"/>
  <c r="AC695" i="62" s="1"/>
  <c r="AO719" i="62"/>
  <c r="AN719" i="62"/>
  <c r="AL719" i="62"/>
  <c r="AK719" i="62"/>
  <c r="AI719" i="62"/>
  <c r="AH719" i="62"/>
  <c r="AD719" i="62"/>
  <c r="AE719" i="62" s="1"/>
  <c r="AB719" i="62"/>
  <c r="AC719" i="62" s="1"/>
  <c r="AO708" i="62"/>
  <c r="AN708" i="62"/>
  <c r="AL708" i="62"/>
  <c r="AK708" i="62"/>
  <c r="AI708" i="62"/>
  <c r="AH708" i="62"/>
  <c r="AD708" i="62"/>
  <c r="AE708" i="62" s="1"/>
  <c r="AB708" i="62"/>
  <c r="AC708" i="62" s="1"/>
  <c r="BE863" i="62"/>
  <c r="AO863" i="62"/>
  <c r="AN863" i="62"/>
  <c r="AL863" i="62"/>
  <c r="AK863" i="62"/>
  <c r="AI863" i="62"/>
  <c r="AH863" i="62"/>
  <c r="AD863" i="62"/>
  <c r="AE863" i="62" s="1"/>
  <c r="AB863" i="62"/>
  <c r="AC863" i="62" s="1"/>
  <c r="BE287" i="62"/>
  <c r="AO287" i="62"/>
  <c r="AN287" i="62"/>
  <c r="AL287" i="62"/>
  <c r="AK287" i="62"/>
  <c r="AI287" i="62"/>
  <c r="AH287" i="62"/>
  <c r="AD287" i="62"/>
  <c r="AE287" i="62" s="1"/>
  <c r="AB287" i="62"/>
  <c r="AO770" i="62"/>
  <c r="AN770" i="62"/>
  <c r="AL770" i="62"/>
  <c r="AK770" i="62"/>
  <c r="AI770" i="62"/>
  <c r="AH770" i="62"/>
  <c r="AD770" i="62"/>
  <c r="AE770" i="62" s="1"/>
  <c r="AB770" i="62"/>
  <c r="AC770" i="62" s="1"/>
  <c r="AO805" i="62"/>
  <c r="AN805" i="62"/>
  <c r="AL805" i="62"/>
  <c r="AK805" i="62"/>
  <c r="AI805" i="62"/>
  <c r="AH805" i="62"/>
  <c r="AD805" i="62"/>
  <c r="AE805" i="62" s="1"/>
  <c r="AB805" i="62"/>
  <c r="AC805" i="62" s="1"/>
  <c r="AO804" i="62"/>
  <c r="AN804" i="62"/>
  <c r="AL804" i="62"/>
  <c r="AK804" i="62"/>
  <c r="AI804" i="62"/>
  <c r="AH804" i="62"/>
  <c r="AD804" i="62"/>
  <c r="AE804" i="62" s="1"/>
  <c r="AB804" i="62"/>
  <c r="AC804" i="62" s="1"/>
  <c r="BE328" i="62"/>
  <c r="AO328" i="62"/>
  <c r="AN328" i="62"/>
  <c r="AL328" i="62"/>
  <c r="AK328" i="62"/>
  <c r="AI328" i="62"/>
  <c r="AH328" i="62"/>
  <c r="AD328" i="62"/>
  <c r="AE328" i="62" s="1"/>
  <c r="AB328" i="62"/>
  <c r="BE549" i="62"/>
  <c r="AO549" i="62"/>
  <c r="AN549" i="62"/>
  <c r="AL549" i="62"/>
  <c r="AK549" i="62"/>
  <c r="AI549" i="62"/>
  <c r="AH549" i="62"/>
  <c r="AD549" i="62"/>
  <c r="AF549" i="62" s="1"/>
  <c r="AB549" i="62"/>
  <c r="BE592" i="62"/>
  <c r="AO592" i="62"/>
  <c r="AN592" i="62"/>
  <c r="AL592" i="62"/>
  <c r="AK592" i="62"/>
  <c r="AI592" i="62"/>
  <c r="AH592" i="62"/>
  <c r="AD592" i="62"/>
  <c r="AF592" i="62" s="1"/>
  <c r="AB592" i="62"/>
  <c r="BE582" i="62"/>
  <c r="AO582" i="62"/>
  <c r="AN582" i="62"/>
  <c r="AL582" i="62"/>
  <c r="AK582" i="62"/>
  <c r="AI582" i="62"/>
  <c r="AH582" i="62"/>
  <c r="AD582" i="62"/>
  <c r="AB582" i="62"/>
  <c r="BE552" i="62"/>
  <c r="AO552" i="62"/>
  <c r="AN552" i="62"/>
  <c r="AL552" i="62"/>
  <c r="AK552" i="62"/>
  <c r="AI552" i="62"/>
  <c r="AH552" i="62"/>
  <c r="AD552" i="62"/>
  <c r="AE552" i="62" s="1"/>
  <c r="AB552" i="62"/>
  <c r="BE510" i="62"/>
  <c r="AO510" i="62"/>
  <c r="AN510" i="62"/>
  <c r="AL510" i="62"/>
  <c r="AK510" i="62"/>
  <c r="AI510" i="62"/>
  <c r="AH510" i="62"/>
  <c r="AD510" i="62"/>
  <c r="AF510" i="62" s="1"/>
  <c r="AB510" i="62"/>
  <c r="BE567" i="62"/>
  <c r="AO567" i="62"/>
  <c r="AN567" i="62"/>
  <c r="AL567" i="62"/>
  <c r="AK567" i="62"/>
  <c r="AI567" i="62"/>
  <c r="AH567" i="62"/>
  <c r="AD567" i="62"/>
  <c r="AF567" i="62" s="1"/>
  <c r="AB567" i="62"/>
  <c r="BE455" i="62"/>
  <c r="AO455" i="62"/>
  <c r="AN455" i="62"/>
  <c r="AL455" i="62"/>
  <c r="AK455" i="62"/>
  <c r="AI455" i="62"/>
  <c r="AH455" i="62"/>
  <c r="AD455" i="62"/>
  <c r="AE455" i="62" s="1"/>
  <c r="AB455" i="62"/>
  <c r="AC455" i="62" s="1"/>
  <c r="BE454" i="62"/>
  <c r="AO454" i="62"/>
  <c r="AN454" i="62"/>
  <c r="AL454" i="62"/>
  <c r="AK454" i="62"/>
  <c r="AI454" i="62"/>
  <c r="AH454" i="62"/>
  <c r="AD454" i="62"/>
  <c r="AF454" i="62" s="1"/>
  <c r="AB454" i="62"/>
  <c r="AC454" i="62" s="1"/>
  <c r="AO782" i="62"/>
  <c r="AN782" i="62"/>
  <c r="AL782" i="62"/>
  <c r="AK782" i="62"/>
  <c r="AI782" i="62"/>
  <c r="AH782" i="62"/>
  <c r="AD782" i="62"/>
  <c r="AF782" i="62" s="1"/>
  <c r="AB782" i="62"/>
  <c r="AC782" i="62" s="1"/>
  <c r="AO819" i="62"/>
  <c r="AN819" i="62"/>
  <c r="AL819" i="62"/>
  <c r="AK819" i="62"/>
  <c r="AI819" i="62"/>
  <c r="AH819" i="62"/>
  <c r="AD819" i="62"/>
  <c r="AF819" i="62" s="1"/>
  <c r="AB819" i="62"/>
  <c r="AC819" i="62" s="1"/>
  <c r="AO781" i="62"/>
  <c r="AN781" i="62"/>
  <c r="AL781" i="62"/>
  <c r="AK781" i="62"/>
  <c r="AI781" i="62"/>
  <c r="AH781" i="62"/>
  <c r="AD781" i="62"/>
  <c r="AF781" i="62" s="1"/>
  <c r="AB781" i="62"/>
  <c r="AC781" i="62" s="1"/>
  <c r="BE271" i="62"/>
  <c r="AO271" i="62"/>
  <c r="AN271" i="62"/>
  <c r="AL271" i="62"/>
  <c r="AK271" i="62"/>
  <c r="AI271" i="62"/>
  <c r="AH271" i="62"/>
  <c r="AD271" i="62"/>
  <c r="AF271" i="62" s="1"/>
  <c r="AB271" i="62"/>
  <c r="AO715" i="62"/>
  <c r="AN715" i="62"/>
  <c r="AL715" i="62"/>
  <c r="AK715" i="62"/>
  <c r="AI715" i="62"/>
  <c r="AH715" i="62"/>
  <c r="AD715" i="62"/>
  <c r="AF715" i="62" s="1"/>
  <c r="AB715" i="62"/>
  <c r="AC715" i="62" s="1"/>
  <c r="AO696" i="62"/>
  <c r="AN696" i="62"/>
  <c r="AL696" i="62"/>
  <c r="AK696" i="62"/>
  <c r="AI696" i="62"/>
  <c r="AH696" i="62"/>
  <c r="AD696" i="62"/>
  <c r="AF696" i="62" s="1"/>
  <c r="AB696" i="62"/>
  <c r="AC696" i="62" s="1"/>
  <c r="AO807" i="62"/>
  <c r="AN807" i="62"/>
  <c r="AL807" i="62"/>
  <c r="AK807" i="62"/>
  <c r="AI807" i="62"/>
  <c r="AH807" i="62"/>
  <c r="AD807" i="62"/>
  <c r="AF807" i="62" s="1"/>
  <c r="AB807" i="62"/>
  <c r="AC807" i="62" s="1"/>
  <c r="AO809" i="62"/>
  <c r="AN809" i="62"/>
  <c r="AL809" i="62"/>
  <c r="AK809" i="62"/>
  <c r="AI809" i="62"/>
  <c r="AH809" i="62"/>
  <c r="AD809" i="62"/>
  <c r="AF809" i="62" s="1"/>
  <c r="AB809" i="62"/>
  <c r="AC809" i="62" s="1"/>
  <c r="BE260" i="62"/>
  <c r="AO260" i="62"/>
  <c r="AN260" i="62"/>
  <c r="AL260" i="62"/>
  <c r="AK260" i="62"/>
  <c r="AI260" i="62"/>
  <c r="AH260" i="62"/>
  <c r="AD260" i="62"/>
  <c r="AF260" i="62" s="1"/>
  <c r="AB260" i="62"/>
  <c r="AC260" i="62" s="1"/>
  <c r="AO811" i="62"/>
  <c r="AN811" i="62"/>
  <c r="AL811" i="62"/>
  <c r="AK811" i="62"/>
  <c r="AI811" i="62"/>
  <c r="AH811" i="62"/>
  <c r="AD811" i="62"/>
  <c r="AF811" i="62" s="1"/>
  <c r="AB811" i="62"/>
  <c r="AC811" i="62" s="1"/>
  <c r="AO808" i="62"/>
  <c r="AN808" i="62"/>
  <c r="AL808" i="62"/>
  <c r="AK808" i="62"/>
  <c r="AI808" i="62"/>
  <c r="AH808" i="62"/>
  <c r="AD808" i="62"/>
  <c r="AF808" i="62" s="1"/>
  <c r="AB808" i="62"/>
  <c r="AC808" i="62" s="1"/>
  <c r="AO796" i="62"/>
  <c r="AN796" i="62"/>
  <c r="AL796" i="62"/>
  <c r="AK796" i="62"/>
  <c r="AI796" i="62"/>
  <c r="AH796" i="62"/>
  <c r="AD796" i="62"/>
  <c r="AF796" i="62" s="1"/>
  <c r="AB796" i="62"/>
  <c r="AC796" i="62" s="1"/>
  <c r="AO789" i="62"/>
  <c r="AN789" i="62"/>
  <c r="AL789" i="62"/>
  <c r="AK789" i="62"/>
  <c r="AI789" i="62"/>
  <c r="AH789" i="62"/>
  <c r="AD789" i="62"/>
  <c r="AF789" i="62" s="1"/>
  <c r="AB789" i="62"/>
  <c r="AC789" i="62" s="1"/>
  <c r="AO791" i="62"/>
  <c r="AN791" i="62"/>
  <c r="AL791" i="62"/>
  <c r="AK791" i="62"/>
  <c r="AI791" i="62"/>
  <c r="AH791" i="62"/>
  <c r="AD791" i="62"/>
  <c r="AF791" i="62" s="1"/>
  <c r="AB791" i="62"/>
  <c r="AC791" i="62" s="1"/>
  <c r="AO795" i="62"/>
  <c r="AN795" i="62"/>
  <c r="AL795" i="62"/>
  <c r="AK795" i="62"/>
  <c r="AI795" i="62"/>
  <c r="AH795" i="62"/>
  <c r="AD795" i="62"/>
  <c r="AB795" i="62"/>
  <c r="AC795" i="62" s="1"/>
  <c r="AO786" i="62"/>
  <c r="AN786" i="62"/>
  <c r="AL786" i="62"/>
  <c r="AK786" i="62"/>
  <c r="AI786" i="62"/>
  <c r="AH786" i="62"/>
  <c r="AD786" i="62"/>
  <c r="AF786" i="62" s="1"/>
  <c r="AB786" i="62"/>
  <c r="AC786" i="62" s="1"/>
  <c r="AO790" i="62"/>
  <c r="AN790" i="62"/>
  <c r="AL790" i="62"/>
  <c r="AK790" i="62"/>
  <c r="AI790" i="62"/>
  <c r="AH790" i="62"/>
  <c r="AD790" i="62"/>
  <c r="AF790" i="62" s="1"/>
  <c r="AB790" i="62"/>
  <c r="AC790" i="62" s="1"/>
  <c r="AO794" i="62"/>
  <c r="AN794" i="62"/>
  <c r="AL794" i="62"/>
  <c r="AK794" i="62"/>
  <c r="AI794" i="62"/>
  <c r="AH794" i="62"/>
  <c r="AD794" i="62"/>
  <c r="AB794" i="62"/>
  <c r="AC794" i="62" s="1"/>
  <c r="AO793" i="62"/>
  <c r="AN793" i="62"/>
  <c r="AL793" i="62"/>
  <c r="AK793" i="62"/>
  <c r="AI793" i="62"/>
  <c r="AH793" i="62"/>
  <c r="AD793" i="62"/>
  <c r="AF793" i="62" s="1"/>
  <c r="AB793" i="62"/>
  <c r="AC793" i="62" s="1"/>
  <c r="AO792" i="62"/>
  <c r="AN792" i="62"/>
  <c r="AL792" i="62"/>
  <c r="AK792" i="62"/>
  <c r="AI792" i="62"/>
  <c r="AH792" i="62"/>
  <c r="AD792" i="62"/>
  <c r="AB792" i="62"/>
  <c r="AC792" i="62" s="1"/>
  <c r="AO788" i="62"/>
  <c r="AN788" i="62"/>
  <c r="AL788" i="62"/>
  <c r="AK788" i="62"/>
  <c r="AI788" i="62"/>
  <c r="AH788" i="62"/>
  <c r="AD788" i="62"/>
  <c r="AF788" i="62" s="1"/>
  <c r="AB788" i="62"/>
  <c r="AC788" i="62" s="1"/>
  <c r="AO787" i="62"/>
  <c r="AN787" i="62"/>
  <c r="AL787" i="62"/>
  <c r="AK787" i="62"/>
  <c r="AI787" i="62"/>
  <c r="AH787" i="62"/>
  <c r="AD787" i="62"/>
  <c r="AB787" i="62"/>
  <c r="AC787" i="62" s="1"/>
  <c r="AO810" i="62"/>
  <c r="AN810" i="62"/>
  <c r="AL810" i="62"/>
  <c r="AK810" i="62"/>
  <c r="AI810" i="62"/>
  <c r="AH810" i="62"/>
  <c r="AD810" i="62"/>
  <c r="AF810" i="62" s="1"/>
  <c r="AB810" i="62"/>
  <c r="AC810" i="62" s="1"/>
  <c r="AO709" i="62"/>
  <c r="AN709" i="62"/>
  <c r="AL709" i="62"/>
  <c r="AK709" i="62"/>
  <c r="AI709" i="62"/>
  <c r="AH709" i="62"/>
  <c r="AD709" i="62"/>
  <c r="AB709" i="62"/>
  <c r="AC709" i="62" s="1"/>
  <c r="BE294" i="62"/>
  <c r="AO294" i="62"/>
  <c r="AN294" i="62"/>
  <c r="AL294" i="62"/>
  <c r="AK294" i="62"/>
  <c r="AI294" i="62"/>
  <c r="AH294" i="62"/>
  <c r="AD294" i="62"/>
  <c r="AF294" i="62" s="1"/>
  <c r="AB294" i="62"/>
  <c r="BE31" i="62"/>
  <c r="AO31" i="62"/>
  <c r="AN31" i="62"/>
  <c r="AL31" i="62"/>
  <c r="AK31" i="62"/>
  <c r="AI31" i="62"/>
  <c r="AH31" i="62"/>
  <c r="AD31" i="62"/>
  <c r="AB31" i="62"/>
  <c r="AC31" i="62" s="1"/>
  <c r="BE35" i="62"/>
  <c r="AO35" i="62"/>
  <c r="AN35" i="62"/>
  <c r="AL35" i="62"/>
  <c r="AK35" i="62"/>
  <c r="AI35" i="62"/>
  <c r="AH35" i="62"/>
  <c r="AD35" i="62"/>
  <c r="AF35" i="62" s="1"/>
  <c r="AB35" i="62"/>
  <c r="AC35" i="62" s="1"/>
  <c r="AO705" i="62"/>
  <c r="AN705" i="62"/>
  <c r="AL705" i="62"/>
  <c r="AK705" i="62"/>
  <c r="AI705" i="62"/>
  <c r="AH705" i="62"/>
  <c r="AD705" i="62"/>
  <c r="AB705" i="62"/>
  <c r="AC705" i="62" s="1"/>
  <c r="AO701" i="62"/>
  <c r="AN701" i="62"/>
  <c r="AL701" i="62"/>
  <c r="AK701" i="62"/>
  <c r="AI701" i="62"/>
  <c r="AH701" i="62"/>
  <c r="AD701" i="62"/>
  <c r="AF701" i="62" s="1"/>
  <c r="AB701" i="62"/>
  <c r="AC701" i="62" s="1"/>
  <c r="BE293" i="62"/>
  <c r="AO293" i="62"/>
  <c r="AN293" i="62"/>
  <c r="AL293" i="62"/>
  <c r="AK293" i="62"/>
  <c r="AI293" i="62"/>
  <c r="AH293" i="62"/>
  <c r="AD293" i="62"/>
  <c r="AB293" i="62"/>
  <c r="BE292" i="62"/>
  <c r="AO292" i="62"/>
  <c r="AN292" i="62"/>
  <c r="AL292" i="62"/>
  <c r="AK292" i="62"/>
  <c r="AI292" i="62"/>
  <c r="AH292" i="62"/>
  <c r="AD292" i="62"/>
  <c r="AF292" i="62" s="1"/>
  <c r="AB292" i="62"/>
  <c r="BE36" i="62"/>
  <c r="AO36" i="62"/>
  <c r="AN36" i="62"/>
  <c r="AL36" i="62"/>
  <c r="AK36" i="62"/>
  <c r="AI36" i="62"/>
  <c r="AH36" i="62"/>
  <c r="AD36" i="62"/>
  <c r="AB36" i="62"/>
  <c r="AC36" i="62" s="1"/>
  <c r="AO32" i="62"/>
  <c r="AN32" i="62"/>
  <c r="AL32" i="62"/>
  <c r="AK32" i="62"/>
  <c r="AI32" i="62"/>
  <c r="AH32" i="62"/>
  <c r="AD32" i="62"/>
  <c r="AE32" i="62" s="1"/>
  <c r="AB32" i="62"/>
  <c r="AC32" i="62" s="1"/>
  <c r="AO33" i="62"/>
  <c r="AN33" i="62"/>
  <c r="AL33" i="62"/>
  <c r="AK33" i="62"/>
  <c r="AI33" i="62"/>
  <c r="AH33" i="62"/>
  <c r="AD33" i="62"/>
  <c r="AB33" i="62"/>
  <c r="AC33" i="62" s="1"/>
  <c r="AO707" i="62"/>
  <c r="AN707" i="62"/>
  <c r="AL707" i="62"/>
  <c r="AK707" i="62"/>
  <c r="AI707" i="62"/>
  <c r="AH707" i="62"/>
  <c r="AD707" i="62"/>
  <c r="AE707" i="62" s="1"/>
  <c r="AB707" i="62"/>
  <c r="AC707" i="62" s="1"/>
  <c r="AO697" i="62"/>
  <c r="AN697" i="62"/>
  <c r="AL697" i="62"/>
  <c r="AK697" i="62"/>
  <c r="AI697" i="62"/>
  <c r="AH697" i="62"/>
  <c r="AD697" i="62"/>
  <c r="AB697" i="62"/>
  <c r="AC697" i="62" s="1"/>
  <c r="AO651" i="62"/>
  <c r="AN651" i="62"/>
  <c r="AL651" i="62"/>
  <c r="AK651" i="62"/>
  <c r="AI651" i="62"/>
  <c r="AH651" i="62"/>
  <c r="AD651" i="62"/>
  <c r="AE651" i="62" s="1"/>
  <c r="AB651" i="62"/>
  <c r="AC651" i="62" s="1"/>
  <c r="AO844" i="62"/>
  <c r="AN844" i="62"/>
  <c r="AL844" i="62"/>
  <c r="AK844" i="62"/>
  <c r="AI844" i="62"/>
  <c r="AH844" i="62"/>
  <c r="AD844" i="62"/>
  <c r="AF844" i="62" s="1"/>
  <c r="AB844" i="62"/>
  <c r="AO771" i="62"/>
  <c r="AN771" i="62"/>
  <c r="AL771" i="62"/>
  <c r="AK771" i="62"/>
  <c r="AI771" i="62"/>
  <c r="AH771" i="62"/>
  <c r="AD771" i="62"/>
  <c r="AF771" i="62" s="1"/>
  <c r="AB771" i="62"/>
  <c r="AC771" i="62" s="1"/>
  <c r="AO772" i="62"/>
  <c r="AN772" i="62"/>
  <c r="AL772" i="62"/>
  <c r="AK772" i="62"/>
  <c r="AI772" i="62"/>
  <c r="AH772" i="62"/>
  <c r="AD772" i="62"/>
  <c r="AF772" i="62" s="1"/>
  <c r="AB772" i="62"/>
  <c r="AC772" i="62" s="1"/>
  <c r="AO649" i="62"/>
  <c r="AN649" i="62"/>
  <c r="AL649" i="62"/>
  <c r="AK649" i="62"/>
  <c r="AI649" i="62"/>
  <c r="AH649" i="62"/>
  <c r="AD649" i="62"/>
  <c r="AE649" i="62" s="1"/>
  <c r="AB649" i="62"/>
  <c r="AO711" i="62"/>
  <c r="AN711" i="62"/>
  <c r="AL711" i="62"/>
  <c r="AK711" i="62"/>
  <c r="AI711" i="62"/>
  <c r="AH711" i="62"/>
  <c r="AD711" i="62"/>
  <c r="AB711" i="62"/>
  <c r="AC711" i="62" s="1"/>
  <c r="BE512" i="62"/>
  <c r="AO512" i="62"/>
  <c r="AN512" i="62"/>
  <c r="AL512" i="62"/>
  <c r="AK512" i="62"/>
  <c r="AI512" i="62"/>
  <c r="AH512" i="62"/>
  <c r="AD512" i="62"/>
  <c r="AB512" i="62"/>
  <c r="BE389" i="62"/>
  <c r="AO389" i="62"/>
  <c r="AN389" i="62"/>
  <c r="AL389" i="62"/>
  <c r="AK389" i="62"/>
  <c r="AI389" i="62"/>
  <c r="AH389" i="62"/>
  <c r="AD389" i="62"/>
  <c r="AF389" i="62" s="1"/>
  <c r="AB389" i="62"/>
  <c r="AO744" i="62"/>
  <c r="AN744" i="62"/>
  <c r="AL744" i="62"/>
  <c r="AK744" i="62"/>
  <c r="AI744" i="62"/>
  <c r="AH744" i="62"/>
  <c r="AD744" i="62"/>
  <c r="AE744" i="62" s="1"/>
  <c r="AB744" i="62"/>
  <c r="AO745" i="62"/>
  <c r="AN745" i="62"/>
  <c r="AL745" i="62"/>
  <c r="AK745" i="62"/>
  <c r="AI745" i="62"/>
  <c r="AH745" i="62"/>
  <c r="AD745" i="62"/>
  <c r="AB745" i="62"/>
  <c r="BE441" i="62"/>
  <c r="AO441" i="62"/>
  <c r="AN441" i="62"/>
  <c r="AL441" i="62"/>
  <c r="AK441" i="62"/>
  <c r="AI441" i="62"/>
  <c r="AH441" i="62"/>
  <c r="AD441" i="62"/>
  <c r="AB441" i="62"/>
  <c r="BE539" i="62"/>
  <c r="AO539" i="62"/>
  <c r="AN539" i="62"/>
  <c r="AL539" i="62"/>
  <c r="AK539" i="62"/>
  <c r="AI539" i="62"/>
  <c r="AH539" i="62"/>
  <c r="AD539" i="62"/>
  <c r="AF539" i="62" s="1"/>
  <c r="AB539" i="62"/>
  <c r="BE519" i="62"/>
  <c r="AO519" i="62"/>
  <c r="AN519" i="62"/>
  <c r="AL519" i="62"/>
  <c r="AK519" i="62"/>
  <c r="AI519" i="62"/>
  <c r="AH519" i="62"/>
  <c r="AD519" i="62"/>
  <c r="AE519" i="62" s="1"/>
  <c r="AB519" i="62"/>
  <c r="AO672" i="62"/>
  <c r="AN672" i="62"/>
  <c r="AL672" i="62"/>
  <c r="AK672" i="62"/>
  <c r="AI672" i="62"/>
  <c r="AH672" i="62"/>
  <c r="AD672" i="62"/>
  <c r="AB672" i="62"/>
  <c r="AO843" i="62"/>
  <c r="AN843" i="62"/>
  <c r="AL843" i="62"/>
  <c r="AK843" i="62"/>
  <c r="AI843" i="62"/>
  <c r="AH843" i="62"/>
  <c r="AD843" i="62"/>
  <c r="AB843" i="62"/>
  <c r="AO742" i="62"/>
  <c r="AN742" i="62"/>
  <c r="AL742" i="62"/>
  <c r="AK742" i="62"/>
  <c r="AI742" i="62"/>
  <c r="AH742" i="62"/>
  <c r="AD742" i="62"/>
  <c r="AF742" i="62" s="1"/>
  <c r="AB742" i="62"/>
  <c r="BE605" i="62"/>
  <c r="AO605" i="62"/>
  <c r="AN605" i="62"/>
  <c r="AL605" i="62"/>
  <c r="AK605" i="62"/>
  <c r="AI605" i="62"/>
  <c r="AH605" i="62"/>
  <c r="AD605" i="62"/>
  <c r="AE605" i="62" s="1"/>
  <c r="AB605" i="62"/>
  <c r="BE243" i="62"/>
  <c r="AO243" i="62"/>
  <c r="AN243" i="62"/>
  <c r="AL243" i="62"/>
  <c r="AK243" i="62"/>
  <c r="AI243" i="62"/>
  <c r="AH243" i="62"/>
  <c r="AD243" i="62"/>
  <c r="AE243" i="62" s="1"/>
  <c r="AB243" i="62"/>
  <c r="AO750" i="62"/>
  <c r="AN750" i="62"/>
  <c r="AL750" i="62"/>
  <c r="AK750" i="62"/>
  <c r="AI750" i="62"/>
  <c r="AH750" i="62"/>
  <c r="AD750" i="62"/>
  <c r="AE750" i="62" s="1"/>
  <c r="AB750" i="62"/>
  <c r="AC750" i="62" s="1"/>
  <c r="BE241" i="62"/>
  <c r="AO241" i="62"/>
  <c r="AN241" i="62"/>
  <c r="AL241" i="62"/>
  <c r="AK241" i="62"/>
  <c r="AI241" i="62"/>
  <c r="AH241" i="62"/>
  <c r="AD241" i="62"/>
  <c r="AE241" i="62" s="1"/>
  <c r="AB241" i="62"/>
  <c r="BE309" i="62"/>
  <c r="AO309" i="62"/>
  <c r="AN309" i="62"/>
  <c r="AL309" i="62"/>
  <c r="AK309" i="62"/>
  <c r="AI309" i="62"/>
  <c r="AH309" i="62"/>
  <c r="AD309" i="62"/>
  <c r="AE309" i="62" s="1"/>
  <c r="AB309" i="62"/>
  <c r="AO683" i="62"/>
  <c r="AN683" i="62"/>
  <c r="AL683" i="62"/>
  <c r="AK683" i="62"/>
  <c r="AI683" i="62"/>
  <c r="AH683" i="62"/>
  <c r="AD683" i="62"/>
  <c r="AE683" i="62" s="1"/>
  <c r="AB683" i="62"/>
  <c r="AC683" i="62" s="1"/>
  <c r="AO841" i="62"/>
  <c r="AN841" i="62"/>
  <c r="AL841" i="62"/>
  <c r="AK841" i="62"/>
  <c r="AI841" i="62"/>
  <c r="AH841" i="62"/>
  <c r="AD841" i="62"/>
  <c r="AE841" i="62" s="1"/>
  <c r="AB841" i="62"/>
  <c r="AC841" i="62" s="1"/>
  <c r="AO839" i="62"/>
  <c r="AN839" i="62"/>
  <c r="AL839" i="62"/>
  <c r="AK839" i="62"/>
  <c r="AI839" i="62"/>
  <c r="AH839" i="62"/>
  <c r="AD839" i="62"/>
  <c r="AE839" i="62" s="1"/>
  <c r="AB839" i="62"/>
  <c r="AC839" i="62" s="1"/>
  <c r="BE356" i="62"/>
  <c r="AO356" i="62"/>
  <c r="AN356" i="62"/>
  <c r="AL356" i="62"/>
  <c r="AK356" i="62"/>
  <c r="AI356" i="62"/>
  <c r="AH356" i="62"/>
  <c r="AD356" i="62"/>
  <c r="AE356" i="62" s="1"/>
  <c r="AB356" i="62"/>
  <c r="AO665" i="62"/>
  <c r="AN665" i="62"/>
  <c r="AL665" i="62"/>
  <c r="AK665" i="62"/>
  <c r="AI665" i="62"/>
  <c r="M12" i="69" s="1"/>
  <c r="AH665" i="62"/>
  <c r="AD665" i="62"/>
  <c r="AE665" i="62" s="1"/>
  <c r="AB665" i="62"/>
  <c r="AC665" i="62" s="1"/>
  <c r="BE335" i="62"/>
  <c r="AO335" i="62"/>
  <c r="AN335" i="62"/>
  <c r="AL335" i="62"/>
  <c r="AK335" i="62"/>
  <c r="AI335" i="62"/>
  <c r="AH335" i="62"/>
  <c r="AD335" i="62"/>
  <c r="AE335" i="62" s="1"/>
  <c r="AB335" i="62"/>
  <c r="BE353" i="62"/>
  <c r="AO353" i="62"/>
  <c r="AN353" i="62"/>
  <c r="AL353" i="62"/>
  <c r="AK353" i="62"/>
  <c r="AI353" i="62"/>
  <c r="AH353" i="62"/>
  <c r="AD353" i="62"/>
  <c r="AE353" i="62" s="1"/>
  <c r="AB353" i="62"/>
  <c r="BE354" i="62"/>
  <c r="AO354" i="62"/>
  <c r="AN354" i="62"/>
  <c r="AL354" i="62"/>
  <c r="AK354" i="62"/>
  <c r="AI354" i="62"/>
  <c r="AH354" i="62"/>
  <c r="AD354" i="62"/>
  <c r="AE354" i="62" s="1"/>
  <c r="AB354" i="62"/>
  <c r="BE333" i="62"/>
  <c r="AO333" i="62"/>
  <c r="AN333" i="62"/>
  <c r="AL333" i="62"/>
  <c r="AK333" i="62"/>
  <c r="AI333" i="62"/>
  <c r="AH333" i="62"/>
  <c r="AD333" i="62"/>
  <c r="AE333" i="62" s="1"/>
  <c r="AB333" i="62"/>
  <c r="BE332" i="62"/>
  <c r="AO332" i="62"/>
  <c r="AN332" i="62"/>
  <c r="AL332" i="62"/>
  <c r="AK332" i="62"/>
  <c r="AI332" i="62"/>
  <c r="AH332" i="62"/>
  <c r="AD332" i="62"/>
  <c r="AE332" i="62" s="1"/>
  <c r="AB332" i="62"/>
  <c r="BE329" i="62"/>
  <c r="AO329" i="62"/>
  <c r="AN329" i="62"/>
  <c r="AL329" i="62"/>
  <c r="AK329" i="62"/>
  <c r="AI329" i="62"/>
  <c r="AH329" i="62"/>
  <c r="AD329" i="62"/>
  <c r="AE329" i="62" s="1"/>
  <c r="AB329" i="62"/>
  <c r="BE317" i="62"/>
  <c r="AO317" i="62"/>
  <c r="AN317" i="62"/>
  <c r="AL317" i="62"/>
  <c r="AK317" i="62"/>
  <c r="AI317" i="62"/>
  <c r="AH317" i="62"/>
  <c r="AD317" i="62"/>
  <c r="AE317" i="62" s="1"/>
  <c r="AB317" i="62"/>
  <c r="AO826" i="62"/>
  <c r="AN826" i="62"/>
  <c r="AL826" i="62"/>
  <c r="AK826" i="62"/>
  <c r="AI826" i="62"/>
  <c r="M7" i="69" s="1"/>
  <c r="AH826" i="62"/>
  <c r="AD826" i="62"/>
  <c r="AE826" i="62" s="1"/>
  <c r="AB826" i="62"/>
  <c r="AC826" i="62" s="1"/>
  <c r="AO829" i="62"/>
  <c r="AN829" i="62"/>
  <c r="AL829" i="62"/>
  <c r="AK829" i="62"/>
  <c r="AI829" i="62"/>
  <c r="AH829" i="62"/>
  <c r="AD829" i="62"/>
  <c r="AE829" i="62" s="1"/>
  <c r="AB829" i="62"/>
  <c r="AC829" i="62" s="1"/>
  <c r="AO849" i="62"/>
  <c r="AN849" i="62"/>
  <c r="AL849" i="62"/>
  <c r="AK849" i="62"/>
  <c r="AI849" i="62"/>
  <c r="M4" i="69" s="1"/>
  <c r="AH849" i="62"/>
  <c r="AD849" i="62"/>
  <c r="AE849" i="62" s="1"/>
  <c r="AB849" i="62"/>
  <c r="AC849" i="62" s="1"/>
  <c r="AO681" i="62"/>
  <c r="AN681" i="62"/>
  <c r="AL681" i="62"/>
  <c r="AK681" i="62"/>
  <c r="AI681" i="62"/>
  <c r="AH681" i="62"/>
  <c r="AD681" i="62"/>
  <c r="AE681" i="62" s="1"/>
  <c r="AB681" i="62"/>
  <c r="AC681" i="62" s="1"/>
  <c r="BE256" i="62"/>
  <c r="AO256" i="62"/>
  <c r="AN256" i="62"/>
  <c r="AL256" i="62"/>
  <c r="AK256" i="62"/>
  <c r="AI256" i="62"/>
  <c r="AH256" i="62"/>
  <c r="AD256" i="62"/>
  <c r="AF256" i="62" s="1"/>
  <c r="AB256" i="62"/>
  <c r="BE233" i="62"/>
  <c r="AO233" i="62"/>
  <c r="AN233" i="62"/>
  <c r="AL233" i="62"/>
  <c r="AK233" i="62"/>
  <c r="AI233" i="62"/>
  <c r="AH233" i="62"/>
  <c r="AD233" i="62"/>
  <c r="AF233" i="62" s="1"/>
  <c r="AB233" i="62"/>
  <c r="AO748" i="62"/>
  <c r="AN748" i="62"/>
  <c r="AL748" i="62"/>
  <c r="AK748" i="62"/>
  <c r="AI748" i="62"/>
  <c r="AH748" i="62"/>
  <c r="AD748" i="62"/>
  <c r="AF748" i="62" s="1"/>
  <c r="AB748" i="62"/>
  <c r="AC748" i="62" s="1"/>
  <c r="AO654" i="62"/>
  <c r="AN654" i="62"/>
  <c r="AL654" i="62"/>
  <c r="AK654" i="62"/>
  <c r="AI654" i="62"/>
  <c r="M10" i="69" s="1"/>
  <c r="AH654" i="62"/>
  <c r="AD654" i="62"/>
  <c r="AF654" i="62" s="1"/>
  <c r="AB654" i="62"/>
  <c r="AC654" i="62" s="1"/>
  <c r="AO679" i="62"/>
  <c r="AN679" i="62"/>
  <c r="AL679" i="62"/>
  <c r="AK679" i="62"/>
  <c r="AI679" i="62"/>
  <c r="AH679" i="62"/>
  <c r="AD679" i="62"/>
  <c r="AF679" i="62" s="1"/>
  <c r="AB679" i="62"/>
  <c r="AC679" i="62" s="1"/>
  <c r="AO680" i="62"/>
  <c r="AN680" i="62"/>
  <c r="AL680" i="62"/>
  <c r="AK680" i="62"/>
  <c r="AI680" i="62"/>
  <c r="AH680" i="62"/>
  <c r="AD680" i="62"/>
  <c r="AF680" i="62" s="1"/>
  <c r="AB680" i="62"/>
  <c r="AC680" i="62" s="1"/>
  <c r="BE273" i="62"/>
  <c r="AO273" i="62"/>
  <c r="AN273" i="62"/>
  <c r="AL273" i="62"/>
  <c r="AK273" i="62"/>
  <c r="AI273" i="62"/>
  <c r="AH273" i="62"/>
  <c r="AD273" i="62"/>
  <c r="AF273" i="62" s="1"/>
  <c r="AB273" i="62"/>
  <c r="AO743" i="62"/>
  <c r="AN743" i="62"/>
  <c r="AL743" i="62"/>
  <c r="AK743" i="62"/>
  <c r="AI743" i="62"/>
  <c r="M5" i="69" s="1"/>
  <c r="AH743" i="62"/>
  <c r="AD743" i="62"/>
  <c r="AF743" i="62" s="1"/>
  <c r="AB743" i="62"/>
  <c r="AC743" i="62" s="1"/>
  <c r="AO653" i="62"/>
  <c r="AN653" i="62"/>
  <c r="AL653" i="62"/>
  <c r="AK653" i="62"/>
  <c r="AI653" i="62"/>
  <c r="M8" i="69" s="1"/>
  <c r="AH653" i="62"/>
  <c r="AD653" i="62"/>
  <c r="AF653" i="62" s="1"/>
  <c r="AB653" i="62"/>
  <c r="AC653" i="62" s="1"/>
  <c r="BE232" i="62"/>
  <c r="AO232" i="62"/>
  <c r="AN232" i="62"/>
  <c r="AL232" i="62"/>
  <c r="AK232" i="62"/>
  <c r="AI232" i="62"/>
  <c r="AH232" i="62"/>
  <c r="AD232" i="62"/>
  <c r="AF232" i="62" s="1"/>
  <c r="AB232" i="62"/>
  <c r="AO827" i="62"/>
  <c r="AN827" i="62"/>
  <c r="AL827" i="62"/>
  <c r="AK827" i="62"/>
  <c r="AI827" i="62"/>
  <c r="M3" i="69" s="1"/>
  <c r="AH827" i="62"/>
  <c r="AD827" i="62"/>
  <c r="AF827" i="62" s="1"/>
  <c r="AB827" i="62"/>
  <c r="AC827" i="62" s="1"/>
  <c r="AO831" i="62"/>
  <c r="AN831" i="62"/>
  <c r="AL831" i="62"/>
  <c r="AK831" i="62"/>
  <c r="AI831" i="62"/>
  <c r="M14" i="69" s="1"/>
  <c r="AH831" i="62"/>
  <c r="AD831" i="62"/>
  <c r="AF831" i="62" s="1"/>
  <c r="AB831" i="62"/>
  <c r="AC831" i="62" s="1"/>
  <c r="AO830" i="62"/>
  <c r="AN830" i="62"/>
  <c r="AL830" i="62"/>
  <c r="AK830" i="62"/>
  <c r="AI830" i="62"/>
  <c r="M15" i="69" s="1"/>
  <c r="AH830" i="62"/>
  <c r="AD830" i="62"/>
  <c r="AF830" i="62" s="1"/>
  <c r="AB830" i="62"/>
  <c r="AC830" i="62" s="1"/>
  <c r="AO828" i="62"/>
  <c r="AN828" i="62"/>
  <c r="AL828" i="62"/>
  <c r="AK828" i="62"/>
  <c r="AI828" i="62"/>
  <c r="M9" i="69" s="1"/>
  <c r="AH828" i="62"/>
  <c r="AD828" i="62"/>
  <c r="AF828" i="62" s="1"/>
  <c r="AB828" i="62"/>
  <c r="AC828" i="62" s="1"/>
  <c r="BE645" i="62"/>
  <c r="AO645" i="62"/>
  <c r="AN645" i="62"/>
  <c r="AL645" i="62"/>
  <c r="AK645" i="62"/>
  <c r="AI645" i="62"/>
  <c r="AH645" i="62"/>
  <c r="AD645" i="62"/>
  <c r="AF645" i="62" s="1"/>
  <c r="AB645" i="62"/>
  <c r="AC645" i="62" s="1"/>
  <c r="AO834" i="62"/>
  <c r="AN834" i="62"/>
  <c r="AL834" i="62"/>
  <c r="AK834" i="62"/>
  <c r="AI834" i="62"/>
  <c r="AH834" i="62"/>
  <c r="AD834" i="62"/>
  <c r="AF834" i="62" s="1"/>
  <c r="AB834" i="62"/>
  <c r="AC834" i="62" s="1"/>
  <c r="BE644" i="62"/>
  <c r="AO644" i="62"/>
  <c r="AN644" i="62"/>
  <c r="AL644" i="62"/>
  <c r="AK644" i="62"/>
  <c r="AI644" i="62"/>
  <c r="AH644" i="62"/>
  <c r="AD644" i="62"/>
  <c r="AF644" i="62" s="1"/>
  <c r="AB644" i="62"/>
  <c r="AC644" i="62" s="1"/>
  <c r="AO667" i="62"/>
  <c r="AN667" i="62"/>
  <c r="AL667" i="62"/>
  <c r="AK667" i="62"/>
  <c r="AI667" i="62"/>
  <c r="AH667" i="62"/>
  <c r="AD667" i="62"/>
  <c r="AF667" i="62" s="1"/>
  <c r="AB667" i="62"/>
  <c r="AC667" i="62" s="1"/>
  <c r="AO674" i="62"/>
  <c r="AN674" i="62"/>
  <c r="AL674" i="62"/>
  <c r="AK674" i="62"/>
  <c r="AI674" i="62"/>
  <c r="AH674" i="62"/>
  <c r="AD674" i="62"/>
  <c r="AF674" i="62" s="1"/>
  <c r="AB674" i="62"/>
  <c r="AC674" i="62" s="1"/>
  <c r="AO661" i="62"/>
  <c r="AN661" i="62"/>
  <c r="AL661" i="62"/>
  <c r="AK661" i="62"/>
  <c r="AI661" i="62"/>
  <c r="AH661" i="62"/>
  <c r="AD661" i="62"/>
  <c r="AF661" i="62" s="1"/>
  <c r="AB661" i="62"/>
  <c r="AC661" i="62" s="1"/>
  <c r="BE235" i="62"/>
  <c r="AO235" i="62"/>
  <c r="AN235" i="62"/>
  <c r="AL235" i="62"/>
  <c r="AK235" i="62"/>
  <c r="AI235" i="62"/>
  <c r="AH235" i="62"/>
  <c r="AD235" i="62"/>
  <c r="AF235" i="62" s="1"/>
  <c r="AB235" i="62"/>
  <c r="BE274" i="62"/>
  <c r="AO274" i="62"/>
  <c r="AN274" i="62"/>
  <c r="AL274" i="62"/>
  <c r="AK274" i="62"/>
  <c r="AI274" i="62"/>
  <c r="AH274" i="62"/>
  <c r="AD274" i="62"/>
  <c r="AF274" i="62" s="1"/>
  <c r="AB274" i="62"/>
  <c r="AO1449" i="62"/>
  <c r="AN1449" i="62"/>
  <c r="AL1449" i="62"/>
  <c r="AK1449" i="62"/>
  <c r="AI1449" i="62"/>
  <c r="AH1449" i="62"/>
  <c r="AD1449" i="62"/>
  <c r="AF1449" i="62" s="1"/>
  <c r="AB1449" i="62"/>
  <c r="AC1449" i="62" s="1"/>
  <c r="AO824" i="62"/>
  <c r="AN824" i="62"/>
  <c r="AL824" i="62"/>
  <c r="AK824" i="62"/>
  <c r="AI824" i="62"/>
  <c r="AH824" i="62"/>
  <c r="AF824" i="62"/>
  <c r="AE824" i="62"/>
  <c r="AB824" i="62"/>
  <c r="AC824" i="62" s="1"/>
  <c r="BE643" i="62"/>
  <c r="AO643" i="62"/>
  <c r="AN643" i="62"/>
  <c r="AL643" i="62"/>
  <c r="AK643" i="62"/>
  <c r="AI643" i="62"/>
  <c r="AH643" i="62"/>
  <c r="AD643" i="62"/>
  <c r="AF643" i="62" s="1"/>
  <c r="AB643" i="62"/>
  <c r="AC643" i="62" s="1"/>
  <c r="BE315" i="62"/>
  <c r="AO315" i="62"/>
  <c r="AN315" i="62"/>
  <c r="AL315" i="62"/>
  <c r="AK315" i="62"/>
  <c r="AI315" i="62"/>
  <c r="AH315" i="62"/>
  <c r="AD315" i="62"/>
  <c r="AF315" i="62" s="1"/>
  <c r="AB315" i="62"/>
  <c r="BE1447" i="62"/>
  <c r="AO1447" i="62"/>
  <c r="AN1447" i="62"/>
  <c r="AL1447" i="62"/>
  <c r="AK1447" i="62"/>
  <c r="AI1447" i="62"/>
  <c r="AH1447" i="62"/>
  <c r="AD1447" i="62"/>
  <c r="AF1447" i="62" s="1"/>
  <c r="AB1447" i="62"/>
  <c r="AC1447" i="62" s="1"/>
  <c r="BE236" i="62"/>
  <c r="AO236" i="62"/>
  <c r="AN236" i="62"/>
  <c r="AL236" i="62"/>
  <c r="AK236" i="62"/>
  <c r="AI236" i="62"/>
  <c r="AH236" i="62"/>
  <c r="AD236" i="62"/>
  <c r="AF236" i="62" s="1"/>
  <c r="AB236" i="62"/>
  <c r="AO652" i="62"/>
  <c r="AN652" i="62"/>
  <c r="AL652" i="62"/>
  <c r="AK652" i="62"/>
  <c r="AI652" i="62"/>
  <c r="AH652" i="62"/>
  <c r="AD652" i="62"/>
  <c r="AF652" i="62" s="1"/>
  <c r="AB652" i="62"/>
  <c r="AC652" i="62" s="1"/>
  <c r="AO676" i="62"/>
  <c r="AN676" i="62"/>
  <c r="AL676" i="62"/>
  <c r="AK676" i="62"/>
  <c r="AI676" i="62"/>
  <c r="AH676" i="62"/>
  <c r="AD676" i="62"/>
  <c r="AF676" i="62" s="1"/>
  <c r="AB676" i="62"/>
  <c r="AC676" i="62" s="1"/>
  <c r="BE234" i="62"/>
  <c r="AO234" i="62"/>
  <c r="AN234" i="62"/>
  <c r="AL234" i="62"/>
  <c r="AK234" i="62"/>
  <c r="AI234" i="62"/>
  <c r="AH234" i="62"/>
  <c r="AD234" i="62"/>
  <c r="AB234" i="62"/>
  <c r="BE272" i="62"/>
  <c r="AO272" i="62"/>
  <c r="AN272" i="62"/>
  <c r="AL272" i="62"/>
  <c r="AK272" i="62"/>
  <c r="AI272" i="62"/>
  <c r="AH272" i="62"/>
  <c r="AD272" i="62"/>
  <c r="AF272" i="62" s="1"/>
  <c r="AB272" i="62"/>
  <c r="BE227" i="62"/>
  <c r="AO227" i="62"/>
  <c r="AN227" i="62"/>
  <c r="AL227" i="62"/>
  <c r="AK227" i="62"/>
  <c r="AI227" i="62"/>
  <c r="AH227" i="62"/>
  <c r="AD227" i="62"/>
  <c r="AE227" i="62" s="1"/>
  <c r="AB227" i="62"/>
  <c r="AC227" i="62" s="1"/>
  <c r="BE226" i="62"/>
  <c r="AO226" i="62"/>
  <c r="AN226" i="62"/>
  <c r="AL226" i="62"/>
  <c r="AK226" i="62"/>
  <c r="AI226" i="62"/>
  <c r="AH226" i="62"/>
  <c r="AD226" i="62"/>
  <c r="AF226" i="62" s="1"/>
  <c r="AB226" i="62"/>
  <c r="AC226" i="62" s="1"/>
  <c r="BE225" i="62"/>
  <c r="AO225" i="62"/>
  <c r="AN225" i="62"/>
  <c r="AL225" i="62"/>
  <c r="AK225" i="62"/>
  <c r="AI225" i="62"/>
  <c r="AH225" i="62"/>
  <c r="AD225" i="62"/>
  <c r="AF225" i="62" s="1"/>
  <c r="AB225" i="62"/>
  <c r="AC225" i="62" s="1"/>
  <c r="BE43" i="62"/>
  <c r="AO43" i="62"/>
  <c r="AN43" i="62"/>
  <c r="AL43" i="62"/>
  <c r="AK43" i="62"/>
  <c r="AI43" i="62"/>
  <c r="AH43" i="62"/>
  <c r="AD43" i="62"/>
  <c r="AF43" i="62" s="1"/>
  <c r="AB43" i="62"/>
  <c r="AC43" i="62" s="1"/>
  <c r="BE224" i="62"/>
  <c r="AO224" i="62"/>
  <c r="AN224" i="62"/>
  <c r="AL224" i="62"/>
  <c r="AK224" i="62"/>
  <c r="AI224" i="62"/>
  <c r="AH224" i="62"/>
  <c r="AD224" i="62"/>
  <c r="AB224" i="62"/>
  <c r="AC224" i="62" s="1"/>
  <c r="BE223" i="62"/>
  <c r="AO223" i="62"/>
  <c r="AN223" i="62"/>
  <c r="AL223" i="62"/>
  <c r="AK223" i="62"/>
  <c r="AI223" i="62"/>
  <c r="AH223" i="62"/>
  <c r="AD223" i="62"/>
  <c r="AF223" i="62" s="1"/>
  <c r="AB223" i="62"/>
  <c r="AC223" i="62" s="1"/>
  <c r="BE222" i="62"/>
  <c r="AO222" i="62"/>
  <c r="AN222" i="62"/>
  <c r="AL222" i="62"/>
  <c r="AK222" i="62"/>
  <c r="AI222" i="62"/>
  <c r="AH222" i="62"/>
  <c r="AD222" i="62"/>
  <c r="AF222" i="62" s="1"/>
  <c r="AB222" i="62"/>
  <c r="AC222" i="62" s="1"/>
  <c r="BE221" i="62"/>
  <c r="AO221" i="62"/>
  <c r="AN221" i="62"/>
  <c r="AL221" i="62"/>
  <c r="AK221" i="62"/>
  <c r="AI221" i="62"/>
  <c r="AH221" i="62"/>
  <c r="AD221" i="62"/>
  <c r="AF221" i="62" s="1"/>
  <c r="AB221" i="62"/>
  <c r="AC221" i="62" s="1"/>
  <c r="BE220" i="62"/>
  <c r="AO220" i="62"/>
  <c r="AN220" i="62"/>
  <c r="AL220" i="62"/>
  <c r="AK220" i="62"/>
  <c r="AI220" i="62"/>
  <c r="AH220" i="62"/>
  <c r="AD220" i="62"/>
  <c r="AE220" i="62" s="1"/>
  <c r="AB220" i="62"/>
  <c r="AC220" i="62" s="1"/>
  <c r="BE219" i="62"/>
  <c r="AO219" i="62"/>
  <c r="AN219" i="62"/>
  <c r="AL219" i="62"/>
  <c r="AK219" i="62"/>
  <c r="AI219" i="62"/>
  <c r="AH219" i="62"/>
  <c r="AD219" i="62"/>
  <c r="AF219" i="62" s="1"/>
  <c r="AB219" i="62"/>
  <c r="AC219" i="62" s="1"/>
  <c r="BE218" i="62"/>
  <c r="AO218" i="62"/>
  <c r="AN218" i="62"/>
  <c r="AL218" i="62"/>
  <c r="AK218" i="62"/>
  <c r="AI218" i="62"/>
  <c r="AH218" i="62"/>
  <c r="AD218" i="62"/>
  <c r="AF218" i="62" s="1"/>
  <c r="AB218" i="62"/>
  <c r="AC218" i="62" s="1"/>
  <c r="BE217" i="62"/>
  <c r="AO217" i="62"/>
  <c r="AN217" i="62"/>
  <c r="AL217" i="62"/>
  <c r="AK217" i="62"/>
  <c r="AI217" i="62"/>
  <c r="AH217" i="62"/>
  <c r="AD217" i="62"/>
  <c r="AB217" i="62"/>
  <c r="AC217" i="62" s="1"/>
  <c r="BE44" i="62"/>
  <c r="AO44" i="62"/>
  <c r="AN44" i="62"/>
  <c r="AL44" i="62"/>
  <c r="AK44" i="62"/>
  <c r="AI44" i="62"/>
  <c r="AH44" i="62"/>
  <c r="AD44" i="62"/>
  <c r="AE44" i="62" s="1"/>
  <c r="AB44" i="62"/>
  <c r="AC44" i="62" s="1"/>
  <c r="BE216" i="62"/>
  <c r="AO216" i="62"/>
  <c r="AN216" i="62"/>
  <c r="AL216" i="62"/>
  <c r="AK216" i="62"/>
  <c r="AI216" i="62"/>
  <c r="AH216" i="62"/>
  <c r="AD216" i="62"/>
  <c r="AB216" i="62"/>
  <c r="AC216" i="62" s="1"/>
  <c r="BE50" i="62"/>
  <c r="AO50" i="62"/>
  <c r="AN50" i="62"/>
  <c r="AL50" i="62"/>
  <c r="AK50" i="62"/>
  <c r="AI50" i="62"/>
  <c r="AH50" i="62"/>
  <c r="AD50" i="62"/>
  <c r="AF50" i="62" s="1"/>
  <c r="AB50" i="62"/>
  <c r="AC50" i="62" s="1"/>
  <c r="BE215" i="62"/>
  <c r="AO215" i="62"/>
  <c r="AN215" i="62"/>
  <c r="AL215" i="62"/>
  <c r="AK215" i="62"/>
  <c r="AI215" i="62"/>
  <c r="AH215" i="62"/>
  <c r="AD215" i="62"/>
  <c r="AF215" i="62" s="1"/>
  <c r="AB215" i="62"/>
  <c r="AC215" i="62" s="1"/>
  <c r="BE214" i="62"/>
  <c r="AO214" i="62"/>
  <c r="AN214" i="62"/>
  <c r="AL214" i="62"/>
  <c r="AK214" i="62"/>
  <c r="AI214" i="62"/>
  <c r="AH214" i="62"/>
  <c r="AD214" i="62"/>
  <c r="AE214" i="62" s="1"/>
  <c r="AB214" i="62"/>
  <c r="AC214" i="62" s="1"/>
  <c r="BE213" i="62"/>
  <c r="AO213" i="62"/>
  <c r="AN213" i="62"/>
  <c r="AL213" i="62"/>
  <c r="AK213" i="62"/>
  <c r="AI213" i="62"/>
  <c r="AH213" i="62"/>
  <c r="AD213" i="62"/>
  <c r="AF213" i="62" s="1"/>
  <c r="AB213" i="62"/>
  <c r="AC213" i="62" s="1"/>
  <c r="BE212" i="62"/>
  <c r="AO212" i="62"/>
  <c r="AN212" i="62"/>
  <c r="AL212" i="62"/>
  <c r="AK212" i="62"/>
  <c r="AI212" i="62"/>
  <c r="AH212" i="62"/>
  <c r="AD212" i="62"/>
  <c r="AF212" i="62" s="1"/>
  <c r="AB212" i="62"/>
  <c r="AC212" i="62" s="1"/>
  <c r="BE211" i="62"/>
  <c r="AO211" i="62"/>
  <c r="AN211" i="62"/>
  <c r="AL211" i="62"/>
  <c r="AK211" i="62"/>
  <c r="AI211" i="62"/>
  <c r="AH211" i="62"/>
  <c r="AD211" i="62"/>
  <c r="AF211" i="62" s="1"/>
  <c r="AB211" i="62"/>
  <c r="AC211" i="62" s="1"/>
  <c r="BE210" i="62"/>
  <c r="AO210" i="62"/>
  <c r="AN210" i="62"/>
  <c r="AL210" i="62"/>
  <c r="AK210" i="62"/>
  <c r="AI210" i="62"/>
  <c r="AH210" i="62"/>
  <c r="AD210" i="62"/>
  <c r="AB210" i="62"/>
  <c r="AC210" i="62" s="1"/>
  <c r="BE209" i="62"/>
  <c r="AO209" i="62"/>
  <c r="AN209" i="62"/>
  <c r="AL209" i="62"/>
  <c r="AK209" i="62"/>
  <c r="AI209" i="62"/>
  <c r="AH209" i="62"/>
  <c r="AD209" i="62"/>
  <c r="AF209" i="62" s="1"/>
  <c r="AB209" i="62"/>
  <c r="AC209" i="62" s="1"/>
  <c r="BE208" i="62"/>
  <c r="AO208" i="62"/>
  <c r="AN208" i="62"/>
  <c r="AL208" i="62"/>
  <c r="AK208" i="62"/>
  <c r="AI208" i="62"/>
  <c r="AH208" i="62"/>
  <c r="AD208" i="62"/>
  <c r="AF208" i="62" s="1"/>
  <c r="AB208" i="62"/>
  <c r="AC208" i="62" s="1"/>
  <c r="BE207" i="62"/>
  <c r="AO207" i="62"/>
  <c r="AN207" i="62"/>
  <c r="AL207" i="62"/>
  <c r="AK207" i="62"/>
  <c r="AI207" i="62"/>
  <c r="AH207" i="62"/>
  <c r="AD207" i="62"/>
  <c r="AF207" i="62" s="1"/>
  <c r="AB207" i="62"/>
  <c r="AC207" i="62" s="1"/>
  <c r="BE206" i="62"/>
  <c r="AO206" i="62"/>
  <c r="AN206" i="62"/>
  <c r="AL206" i="62"/>
  <c r="AK206" i="62"/>
  <c r="AI206" i="62"/>
  <c r="AH206" i="62"/>
  <c r="AD206" i="62"/>
  <c r="AE206" i="62" s="1"/>
  <c r="AB206" i="62"/>
  <c r="AC206" i="62" s="1"/>
  <c r="BE205" i="62"/>
  <c r="AO205" i="62"/>
  <c r="AN205" i="62"/>
  <c r="AL205" i="62"/>
  <c r="AK205" i="62"/>
  <c r="AI205" i="62"/>
  <c r="AH205" i="62"/>
  <c r="AD205" i="62"/>
  <c r="AF205" i="62" s="1"/>
  <c r="AB205" i="62"/>
  <c r="AC205" i="62" s="1"/>
  <c r="BE204" i="62"/>
  <c r="AO204" i="62"/>
  <c r="AN204" i="62"/>
  <c r="AL204" i="62"/>
  <c r="AK204" i="62"/>
  <c r="AI204" i="62"/>
  <c r="AH204" i="62"/>
  <c r="AD204" i="62"/>
  <c r="AF204" i="62" s="1"/>
  <c r="AB204" i="62"/>
  <c r="AC204" i="62" s="1"/>
  <c r="BE203" i="62"/>
  <c r="AO203" i="62"/>
  <c r="AN203" i="62"/>
  <c r="AL203" i="62"/>
  <c r="AK203" i="62"/>
  <c r="AI203" i="62"/>
  <c r="AH203" i="62"/>
  <c r="AD203" i="62"/>
  <c r="AB203" i="62"/>
  <c r="AC203" i="62" s="1"/>
  <c r="BE202" i="62"/>
  <c r="AO202" i="62"/>
  <c r="AN202" i="62"/>
  <c r="AL202" i="62"/>
  <c r="AK202" i="62"/>
  <c r="AI202" i="62"/>
  <c r="AH202" i="62"/>
  <c r="AD202" i="62"/>
  <c r="AE202" i="62" s="1"/>
  <c r="AB202" i="62"/>
  <c r="AC202" i="62" s="1"/>
  <c r="BE41" i="62"/>
  <c r="AO41" i="62"/>
  <c r="AN41" i="62"/>
  <c r="AL41" i="62"/>
  <c r="AK41" i="62"/>
  <c r="AI41" i="62"/>
  <c r="AH41" i="62"/>
  <c r="AD41" i="62"/>
  <c r="AB41" i="62"/>
  <c r="AC41" i="62" s="1"/>
  <c r="BE201" i="62"/>
  <c r="AO201" i="62"/>
  <c r="AN201" i="62"/>
  <c r="AL201" i="62"/>
  <c r="AK201" i="62"/>
  <c r="AI201" i="62"/>
  <c r="AH201" i="62"/>
  <c r="AD201" i="62"/>
  <c r="AF201" i="62" s="1"/>
  <c r="AB201" i="62"/>
  <c r="AC201" i="62" s="1"/>
  <c r="BE200" i="62"/>
  <c r="AO200" i="62"/>
  <c r="AN200" i="62"/>
  <c r="AL200" i="62"/>
  <c r="AK200" i="62"/>
  <c r="AI200" i="62"/>
  <c r="AH200" i="62"/>
  <c r="AD200" i="62"/>
  <c r="AF200" i="62" s="1"/>
  <c r="AB200" i="62"/>
  <c r="AC200" i="62" s="1"/>
  <c r="BE199" i="62"/>
  <c r="AO199" i="62"/>
  <c r="AN199" i="62"/>
  <c r="AL199" i="62"/>
  <c r="AK199" i="62"/>
  <c r="AI199" i="62"/>
  <c r="AH199" i="62"/>
  <c r="AD199" i="62"/>
  <c r="AE199" i="62" s="1"/>
  <c r="AB199" i="62"/>
  <c r="AC199" i="62" s="1"/>
  <c r="BE198" i="62"/>
  <c r="AO198" i="62"/>
  <c r="AN198" i="62"/>
  <c r="AL198" i="62"/>
  <c r="AK198" i="62"/>
  <c r="AI198" i="62"/>
  <c r="AH198" i="62"/>
  <c r="AD198" i="62"/>
  <c r="AF198" i="62" s="1"/>
  <c r="AB198" i="62"/>
  <c r="AC198" i="62" s="1"/>
  <c r="BE197" i="62"/>
  <c r="AO197" i="62"/>
  <c r="AN197" i="62"/>
  <c r="AL197" i="62"/>
  <c r="AK197" i="62"/>
  <c r="AI197" i="62"/>
  <c r="AH197" i="62"/>
  <c r="AD197" i="62"/>
  <c r="AF197" i="62" s="1"/>
  <c r="AB197" i="62"/>
  <c r="AC197" i="62" s="1"/>
  <c r="BE196" i="62"/>
  <c r="AO196" i="62"/>
  <c r="AN196" i="62"/>
  <c r="AL196" i="62"/>
  <c r="AK196" i="62"/>
  <c r="AI196" i="62"/>
  <c r="AH196" i="62"/>
  <c r="AD196" i="62"/>
  <c r="AF196" i="62" s="1"/>
  <c r="AB196" i="62"/>
  <c r="AC196" i="62" s="1"/>
  <c r="BE195" i="62"/>
  <c r="AO195" i="62"/>
  <c r="AN195" i="62"/>
  <c r="AL195" i="62"/>
  <c r="AK195" i="62"/>
  <c r="AI195" i="62"/>
  <c r="AH195" i="62"/>
  <c r="AD195" i="62"/>
  <c r="AB195" i="62"/>
  <c r="AC195" i="62" s="1"/>
  <c r="BE194" i="62"/>
  <c r="AO194" i="62"/>
  <c r="AN194" i="62"/>
  <c r="AL194" i="62"/>
  <c r="AK194" i="62"/>
  <c r="AI194" i="62"/>
  <c r="AH194" i="62"/>
  <c r="AD194" i="62"/>
  <c r="AF194" i="62" s="1"/>
  <c r="AB194" i="62"/>
  <c r="AC194" i="62" s="1"/>
  <c r="BE193" i="62"/>
  <c r="AO193" i="62"/>
  <c r="AN193" i="62"/>
  <c r="AL193" i="62"/>
  <c r="AK193" i="62"/>
  <c r="AI193" i="62"/>
  <c r="AH193" i="62"/>
  <c r="AD193" i="62"/>
  <c r="AF193" i="62" s="1"/>
  <c r="AB193" i="62"/>
  <c r="AC193" i="62" s="1"/>
  <c r="BE192" i="62"/>
  <c r="AO192" i="62"/>
  <c r="AN192" i="62"/>
  <c r="AL192" i="62"/>
  <c r="AK192" i="62"/>
  <c r="AI192" i="62"/>
  <c r="AH192" i="62"/>
  <c r="AD192" i="62"/>
  <c r="AF192" i="62" s="1"/>
  <c r="AB192" i="62"/>
  <c r="AC192" i="62" s="1"/>
  <c r="BE191" i="62"/>
  <c r="AO191" i="62"/>
  <c r="AN191" i="62"/>
  <c r="AL191" i="62"/>
  <c r="AK191" i="62"/>
  <c r="AI191" i="62"/>
  <c r="AH191" i="62"/>
  <c r="AD191" i="62"/>
  <c r="AE191" i="62" s="1"/>
  <c r="AB191" i="62"/>
  <c r="AC191" i="62" s="1"/>
  <c r="BE190" i="62"/>
  <c r="AO190" i="62"/>
  <c r="AN190" i="62"/>
  <c r="AL190" i="62"/>
  <c r="AK190" i="62"/>
  <c r="AI190" i="62"/>
  <c r="AH190" i="62"/>
  <c r="AD190" i="62"/>
  <c r="AF190" i="62" s="1"/>
  <c r="AB190" i="62"/>
  <c r="AC190" i="62" s="1"/>
  <c r="BE189" i="62"/>
  <c r="AO189" i="62"/>
  <c r="AN189" i="62"/>
  <c r="AL189" i="62"/>
  <c r="AK189" i="62"/>
  <c r="AI189" i="62"/>
  <c r="AH189" i="62"/>
  <c r="AD189" i="62"/>
  <c r="AF189" i="62" s="1"/>
  <c r="AB189" i="62"/>
  <c r="AC189" i="62" s="1"/>
  <c r="BE188" i="62"/>
  <c r="AO188" i="62"/>
  <c r="AN188" i="62"/>
  <c r="AL188" i="62"/>
  <c r="AK188" i="62"/>
  <c r="AI188" i="62"/>
  <c r="AH188" i="62"/>
  <c r="AD188" i="62"/>
  <c r="AB188" i="62"/>
  <c r="AC188" i="62" s="1"/>
  <c r="BE187" i="62"/>
  <c r="AO187" i="62"/>
  <c r="AN187" i="62"/>
  <c r="AL187" i="62"/>
  <c r="AK187" i="62"/>
  <c r="AI187" i="62"/>
  <c r="AH187" i="62"/>
  <c r="AD187" i="62"/>
  <c r="AE187" i="62" s="1"/>
  <c r="AB187" i="62"/>
  <c r="AC187" i="62" s="1"/>
  <c r="BE186" i="62"/>
  <c r="AO186" i="62"/>
  <c r="AN186" i="62"/>
  <c r="AL186" i="62"/>
  <c r="AK186" i="62"/>
  <c r="AI186" i="62"/>
  <c r="AH186" i="62"/>
  <c r="AD186" i="62"/>
  <c r="AB186" i="62"/>
  <c r="AC186" i="62" s="1"/>
  <c r="BE185" i="62"/>
  <c r="AO185" i="62"/>
  <c r="AN185" i="62"/>
  <c r="AL185" i="62"/>
  <c r="AK185" i="62"/>
  <c r="AI185" i="62"/>
  <c r="AH185" i="62"/>
  <c r="AD185" i="62"/>
  <c r="AF185" i="62" s="1"/>
  <c r="AB185" i="62"/>
  <c r="AC185" i="62" s="1"/>
  <c r="BE184" i="62"/>
  <c r="AO184" i="62"/>
  <c r="AN184" i="62"/>
  <c r="AL184" i="62"/>
  <c r="AK184" i="62"/>
  <c r="AI184" i="62"/>
  <c r="AH184" i="62"/>
  <c r="AD184" i="62"/>
  <c r="AF184" i="62" s="1"/>
  <c r="AB184" i="62"/>
  <c r="AC184" i="62" s="1"/>
  <c r="BE183" i="62"/>
  <c r="AO183" i="62"/>
  <c r="AN183" i="62"/>
  <c r="AL183" i="62"/>
  <c r="AK183" i="62"/>
  <c r="AI183" i="62"/>
  <c r="AH183" i="62"/>
  <c r="AD183" i="62"/>
  <c r="AE183" i="62" s="1"/>
  <c r="AB183" i="62"/>
  <c r="AC183" i="62" s="1"/>
  <c r="BE182" i="62"/>
  <c r="AO182" i="62"/>
  <c r="AN182" i="62"/>
  <c r="AL182" i="62"/>
  <c r="AK182" i="62"/>
  <c r="AI182" i="62"/>
  <c r="AH182" i="62"/>
  <c r="AD182" i="62"/>
  <c r="AF182" i="62" s="1"/>
  <c r="AB182" i="62"/>
  <c r="AC182" i="62" s="1"/>
  <c r="BE181" i="62"/>
  <c r="AO181" i="62"/>
  <c r="AN181" i="62"/>
  <c r="AL181" i="62"/>
  <c r="AK181" i="62"/>
  <c r="AI181" i="62"/>
  <c r="AH181" i="62"/>
  <c r="AD181" i="62"/>
  <c r="AB181" i="62"/>
  <c r="AC181" i="62" s="1"/>
  <c r="BE180" i="62"/>
  <c r="AO180" i="62"/>
  <c r="AN180" i="62"/>
  <c r="AL180" i="62"/>
  <c r="AK180" i="62"/>
  <c r="AI180" i="62"/>
  <c r="AH180" i="62"/>
  <c r="AD180" i="62"/>
  <c r="AF180" i="62" s="1"/>
  <c r="AB180" i="62"/>
  <c r="AC180" i="62" s="1"/>
  <c r="BE179" i="62"/>
  <c r="AO179" i="62"/>
  <c r="AN179" i="62"/>
  <c r="AL179" i="62"/>
  <c r="AK179" i="62"/>
  <c r="AI179" i="62"/>
  <c r="AH179" i="62"/>
  <c r="AD179" i="62"/>
  <c r="AB179" i="62"/>
  <c r="AC179" i="62" s="1"/>
  <c r="BE178" i="62"/>
  <c r="AO178" i="62"/>
  <c r="AN178" i="62"/>
  <c r="AL178" i="62"/>
  <c r="AK178" i="62"/>
  <c r="AI178" i="62"/>
  <c r="AH178" i="62"/>
  <c r="AD178" i="62"/>
  <c r="AF178" i="62" s="1"/>
  <c r="AB178" i="62"/>
  <c r="AC178" i="62" s="1"/>
  <c r="BE177" i="62"/>
  <c r="AO177" i="62"/>
  <c r="AN177" i="62"/>
  <c r="AL177" i="62"/>
  <c r="AK177" i="62"/>
  <c r="AI177" i="62"/>
  <c r="AH177" i="62"/>
  <c r="AD177" i="62"/>
  <c r="AB177" i="62"/>
  <c r="AC177" i="62" s="1"/>
  <c r="BE176" i="62"/>
  <c r="AO176" i="62"/>
  <c r="AN176" i="62"/>
  <c r="AL176" i="62"/>
  <c r="AK176" i="62"/>
  <c r="AI176" i="62"/>
  <c r="AH176" i="62"/>
  <c r="AD176" i="62"/>
  <c r="AF176" i="62" s="1"/>
  <c r="AB176" i="62"/>
  <c r="AC176" i="62" s="1"/>
  <c r="BE175" i="62"/>
  <c r="AO175" i="62"/>
  <c r="AN175" i="62"/>
  <c r="AL175" i="62"/>
  <c r="AK175" i="62"/>
  <c r="AI175" i="62"/>
  <c r="AH175" i="62"/>
  <c r="AD175" i="62"/>
  <c r="AE175" i="62" s="1"/>
  <c r="AB175" i="62"/>
  <c r="AC175" i="62" s="1"/>
  <c r="BE174" i="62"/>
  <c r="AO174" i="62"/>
  <c r="AN174" i="62"/>
  <c r="AL174" i="62"/>
  <c r="AK174" i="62"/>
  <c r="AI174" i="62"/>
  <c r="AH174" i="62"/>
  <c r="AD174" i="62"/>
  <c r="AF174" i="62" s="1"/>
  <c r="AB174" i="62"/>
  <c r="AC174" i="62" s="1"/>
  <c r="BE173" i="62"/>
  <c r="AO173" i="62"/>
  <c r="AN173" i="62"/>
  <c r="AL173" i="62"/>
  <c r="AK173" i="62"/>
  <c r="AI173" i="62"/>
  <c r="AH173" i="62"/>
  <c r="AD173" i="62"/>
  <c r="AB173" i="62"/>
  <c r="AC173" i="62" s="1"/>
  <c r="BE172" i="62"/>
  <c r="AO172" i="62"/>
  <c r="AN172" i="62"/>
  <c r="AL172" i="62"/>
  <c r="AK172" i="62"/>
  <c r="AI172" i="62"/>
  <c r="AH172" i="62"/>
  <c r="AD172" i="62"/>
  <c r="AB172" i="62"/>
  <c r="AC172" i="62" s="1"/>
  <c r="BE171" i="62"/>
  <c r="AO171" i="62"/>
  <c r="AN171" i="62"/>
  <c r="AL171" i="62"/>
  <c r="AK171" i="62"/>
  <c r="AI171" i="62"/>
  <c r="AH171" i="62"/>
  <c r="AD171" i="62"/>
  <c r="AE171" i="62" s="1"/>
  <c r="AB171" i="62"/>
  <c r="AC171" i="62" s="1"/>
  <c r="BE170" i="62"/>
  <c r="AO170" i="62"/>
  <c r="AN170" i="62"/>
  <c r="AL170" i="62"/>
  <c r="AK170" i="62"/>
  <c r="AI170" i="62"/>
  <c r="AH170" i="62"/>
  <c r="AD170" i="62"/>
  <c r="AB170" i="62"/>
  <c r="AC170" i="62" s="1"/>
  <c r="BE169" i="62"/>
  <c r="AO169" i="62"/>
  <c r="AN169" i="62"/>
  <c r="AL169" i="62"/>
  <c r="AK169" i="62"/>
  <c r="AI169" i="62"/>
  <c r="AH169" i="62"/>
  <c r="AD169" i="62"/>
  <c r="AB169" i="62"/>
  <c r="AC169" i="62" s="1"/>
  <c r="BE168" i="62"/>
  <c r="AO168" i="62"/>
  <c r="AN168" i="62"/>
  <c r="AL168" i="62"/>
  <c r="AK168" i="62"/>
  <c r="AI168" i="62"/>
  <c r="AH168" i="62"/>
  <c r="AD168" i="62"/>
  <c r="AF168" i="62" s="1"/>
  <c r="AB168" i="62"/>
  <c r="AC168" i="62" s="1"/>
  <c r="BE51" i="62"/>
  <c r="AO51" i="62"/>
  <c r="AN51" i="62"/>
  <c r="AL51" i="62"/>
  <c r="AK51" i="62"/>
  <c r="AI51" i="62"/>
  <c r="AH51" i="62"/>
  <c r="AD51" i="62"/>
  <c r="AE51" i="62" s="1"/>
  <c r="AB51" i="62"/>
  <c r="AC51" i="62" s="1"/>
  <c r="BE167" i="62"/>
  <c r="AO167" i="62"/>
  <c r="AN167" i="62"/>
  <c r="AL167" i="62"/>
  <c r="AK167" i="62"/>
  <c r="AI167" i="62"/>
  <c r="AH167" i="62"/>
  <c r="AD167" i="62"/>
  <c r="AF167" i="62" s="1"/>
  <c r="AB167" i="62"/>
  <c r="AC167" i="62" s="1"/>
  <c r="BE54" i="62"/>
  <c r="AO54" i="62"/>
  <c r="AN54" i="62"/>
  <c r="AL54" i="62"/>
  <c r="AK54" i="62"/>
  <c r="AI54" i="62"/>
  <c r="AH54" i="62"/>
  <c r="AD54" i="62"/>
  <c r="AB54" i="62"/>
  <c r="AC54" i="62" s="1"/>
  <c r="BE55" i="62"/>
  <c r="AO55" i="62"/>
  <c r="AN55" i="62"/>
  <c r="AL55" i="62"/>
  <c r="AK55" i="62"/>
  <c r="AI55" i="62"/>
  <c r="AH55" i="62"/>
  <c r="AD55" i="62"/>
  <c r="AF55" i="62" s="1"/>
  <c r="AB55" i="62"/>
  <c r="AC55" i="62" s="1"/>
  <c r="BE166" i="62"/>
  <c r="AO166" i="62"/>
  <c r="AN166" i="62"/>
  <c r="AL166" i="62"/>
  <c r="AK166" i="62"/>
  <c r="AI166" i="62"/>
  <c r="AH166" i="62"/>
  <c r="AD166" i="62"/>
  <c r="AB166" i="62"/>
  <c r="AC166" i="62" s="1"/>
  <c r="BE45" i="62"/>
  <c r="AO45" i="62"/>
  <c r="AN45" i="62"/>
  <c r="AL45" i="62"/>
  <c r="AK45" i="62"/>
  <c r="AI45" i="62"/>
  <c r="AH45" i="62"/>
  <c r="AD45" i="62"/>
  <c r="AF45" i="62" s="1"/>
  <c r="AB45" i="62"/>
  <c r="AC45" i="62" s="1"/>
  <c r="BE165" i="62"/>
  <c r="AO165" i="62"/>
  <c r="AN165" i="62"/>
  <c r="AL165" i="62"/>
  <c r="AK165" i="62"/>
  <c r="AI165" i="62"/>
  <c r="AH165" i="62"/>
  <c r="AD165" i="62"/>
  <c r="AB165" i="62"/>
  <c r="AC165" i="62" s="1"/>
  <c r="BE53" i="62"/>
  <c r="AO53" i="62"/>
  <c r="AN53" i="62"/>
  <c r="AL53" i="62"/>
  <c r="AK53" i="62"/>
  <c r="AI53" i="62"/>
  <c r="AH53" i="62"/>
  <c r="AD53" i="62"/>
  <c r="AF53" i="62" s="1"/>
  <c r="AB53" i="62"/>
  <c r="AC53" i="62" s="1"/>
  <c r="BE164" i="62"/>
  <c r="AO164" i="62"/>
  <c r="AN164" i="62"/>
  <c r="AL164" i="62"/>
  <c r="AK164" i="62"/>
  <c r="AI164" i="62"/>
  <c r="AH164" i="62"/>
  <c r="AD164" i="62"/>
  <c r="AE164" i="62" s="1"/>
  <c r="AB164" i="62"/>
  <c r="AC164" i="62" s="1"/>
  <c r="BE163" i="62"/>
  <c r="AO163" i="62"/>
  <c r="AN163" i="62"/>
  <c r="AL163" i="62"/>
  <c r="AK163" i="62"/>
  <c r="AI163" i="62"/>
  <c r="AH163" i="62"/>
  <c r="AD163" i="62"/>
  <c r="AF163" i="62" s="1"/>
  <c r="AB163" i="62"/>
  <c r="AC163" i="62" s="1"/>
  <c r="BE162" i="62"/>
  <c r="AO162" i="62"/>
  <c r="AN162" i="62"/>
  <c r="AL162" i="62"/>
  <c r="AK162" i="62"/>
  <c r="AI162" i="62"/>
  <c r="AH162" i="62"/>
  <c r="AD162" i="62"/>
  <c r="AB162" i="62"/>
  <c r="AC162" i="62" s="1"/>
  <c r="BE161" i="62"/>
  <c r="AO161" i="62"/>
  <c r="AN161" i="62"/>
  <c r="AL161" i="62"/>
  <c r="AK161" i="62"/>
  <c r="AI161" i="62"/>
  <c r="AH161" i="62"/>
  <c r="AD161" i="62"/>
  <c r="AB161" i="62"/>
  <c r="AC161" i="62" s="1"/>
  <c r="BE160" i="62"/>
  <c r="AO160" i="62"/>
  <c r="AN160" i="62"/>
  <c r="AL160" i="62"/>
  <c r="AK160" i="62"/>
  <c r="AI160" i="62"/>
  <c r="AH160" i="62"/>
  <c r="AD160" i="62"/>
  <c r="AE160" i="62" s="1"/>
  <c r="AB160" i="62"/>
  <c r="AC160" i="62" s="1"/>
  <c r="BE159" i="62"/>
  <c r="AO159" i="62"/>
  <c r="AN159" i="62"/>
  <c r="AL159" i="62"/>
  <c r="AK159" i="62"/>
  <c r="AI159" i="62"/>
  <c r="AH159" i="62"/>
  <c r="AD159" i="62"/>
  <c r="AB159" i="62"/>
  <c r="AC159" i="62" s="1"/>
  <c r="BE158" i="62"/>
  <c r="AO158" i="62"/>
  <c r="AN158" i="62"/>
  <c r="AL158" i="62"/>
  <c r="AK158" i="62"/>
  <c r="AI158" i="62"/>
  <c r="AH158" i="62"/>
  <c r="AD158" i="62"/>
  <c r="AB158" i="62"/>
  <c r="AC158" i="62" s="1"/>
  <c r="BE157" i="62"/>
  <c r="AO157" i="62"/>
  <c r="AN157" i="62"/>
  <c r="AL157" i="62"/>
  <c r="AK157" i="62"/>
  <c r="AI157" i="62"/>
  <c r="AH157" i="62"/>
  <c r="AD157" i="62"/>
  <c r="AF157" i="62" s="1"/>
  <c r="AB157" i="62"/>
  <c r="AC157" i="62" s="1"/>
  <c r="BE156" i="62"/>
  <c r="AO156" i="62"/>
  <c r="AN156" i="62"/>
  <c r="AL156" i="62"/>
  <c r="AK156" i="62"/>
  <c r="AI156" i="62"/>
  <c r="AH156" i="62"/>
  <c r="AD156" i="62"/>
  <c r="AE156" i="62" s="1"/>
  <c r="AB156" i="62"/>
  <c r="AC156" i="62" s="1"/>
  <c r="BE52" i="62"/>
  <c r="AO52" i="62"/>
  <c r="AN52" i="62"/>
  <c r="AL52" i="62"/>
  <c r="AK52" i="62"/>
  <c r="AI52" i="62"/>
  <c r="AH52" i="62"/>
  <c r="AD52" i="62"/>
  <c r="AF52" i="62" s="1"/>
  <c r="AB52" i="62"/>
  <c r="AC52" i="62" s="1"/>
  <c r="BE155" i="62"/>
  <c r="AO155" i="62"/>
  <c r="AN155" i="62"/>
  <c r="AL155" i="62"/>
  <c r="AK155" i="62"/>
  <c r="AI155" i="62"/>
  <c r="AH155" i="62"/>
  <c r="AD155" i="62"/>
  <c r="AB155" i="62"/>
  <c r="AC155" i="62" s="1"/>
  <c r="BE154" i="62"/>
  <c r="AO154" i="62"/>
  <c r="AN154" i="62"/>
  <c r="AL154" i="62"/>
  <c r="AK154" i="62"/>
  <c r="AI154" i="62"/>
  <c r="AH154" i="62"/>
  <c r="AD154" i="62"/>
  <c r="AF154" i="62" s="1"/>
  <c r="AB154" i="62"/>
  <c r="AC154" i="62" s="1"/>
  <c r="BE153" i="62"/>
  <c r="AO153" i="62"/>
  <c r="AN153" i="62"/>
  <c r="AL153" i="62"/>
  <c r="AK153" i="62"/>
  <c r="AI153" i="62"/>
  <c r="AH153" i="62"/>
  <c r="AD153" i="62"/>
  <c r="AB153" i="62"/>
  <c r="AC153" i="62" s="1"/>
  <c r="BE152" i="62"/>
  <c r="AO152" i="62"/>
  <c r="AN152" i="62"/>
  <c r="AL152" i="62"/>
  <c r="AK152" i="62"/>
  <c r="AI152" i="62"/>
  <c r="AH152" i="62"/>
  <c r="AD152" i="62"/>
  <c r="AF152" i="62" s="1"/>
  <c r="AB152" i="62"/>
  <c r="AC152" i="62" s="1"/>
  <c r="BE151" i="62"/>
  <c r="AO151" i="62"/>
  <c r="AN151" i="62"/>
  <c r="AL151" i="62"/>
  <c r="AK151" i="62"/>
  <c r="AI151" i="62"/>
  <c r="AH151" i="62"/>
  <c r="AD151" i="62"/>
  <c r="AB151" i="62"/>
  <c r="AC151" i="62" s="1"/>
  <c r="BE150" i="62"/>
  <c r="AO150" i="62"/>
  <c r="AN150" i="62"/>
  <c r="AL150" i="62"/>
  <c r="AK150" i="62"/>
  <c r="AI150" i="62"/>
  <c r="AH150" i="62"/>
  <c r="AD150" i="62"/>
  <c r="AF150" i="62" s="1"/>
  <c r="AB150" i="62"/>
  <c r="AC150" i="62" s="1"/>
  <c r="BE149" i="62"/>
  <c r="AO149" i="62"/>
  <c r="AN149" i="62"/>
  <c r="AL149" i="62"/>
  <c r="AK149" i="62"/>
  <c r="AI149" i="62"/>
  <c r="AH149" i="62"/>
  <c r="AD149" i="62"/>
  <c r="AE149" i="62" s="1"/>
  <c r="AB149" i="62"/>
  <c r="AC149" i="62" s="1"/>
  <c r="BE148" i="62"/>
  <c r="AO148" i="62"/>
  <c r="AN148" i="62"/>
  <c r="AL148" i="62"/>
  <c r="AK148" i="62"/>
  <c r="AI148" i="62"/>
  <c r="AH148" i="62"/>
  <c r="AD148" i="62"/>
  <c r="AF148" i="62" s="1"/>
  <c r="AB148" i="62"/>
  <c r="AC148" i="62" s="1"/>
  <c r="BE147" i="62"/>
  <c r="AO147" i="62"/>
  <c r="AN147" i="62"/>
  <c r="AL147" i="62"/>
  <c r="AK147" i="62"/>
  <c r="AI147" i="62"/>
  <c r="AH147" i="62"/>
  <c r="AD147" i="62"/>
  <c r="AB147" i="62"/>
  <c r="AC147" i="62" s="1"/>
  <c r="BE146" i="62"/>
  <c r="AO146" i="62"/>
  <c r="AN146" i="62"/>
  <c r="AL146" i="62"/>
  <c r="AK146" i="62"/>
  <c r="AI146" i="62"/>
  <c r="AH146" i="62"/>
  <c r="AD146" i="62"/>
  <c r="AB146" i="62"/>
  <c r="AC146" i="62" s="1"/>
  <c r="BE145" i="62"/>
  <c r="AO145" i="62"/>
  <c r="AN145" i="62"/>
  <c r="AL145" i="62"/>
  <c r="AK145" i="62"/>
  <c r="AI145" i="62"/>
  <c r="AH145" i="62"/>
  <c r="AD145" i="62"/>
  <c r="AE145" i="62" s="1"/>
  <c r="AB145" i="62"/>
  <c r="AC145" i="62" s="1"/>
  <c r="BE144" i="62"/>
  <c r="AO144" i="62"/>
  <c r="AN144" i="62"/>
  <c r="AL144" i="62"/>
  <c r="AK144" i="62"/>
  <c r="AI144" i="62"/>
  <c r="AH144" i="62"/>
  <c r="AD144" i="62"/>
  <c r="AB144" i="62"/>
  <c r="AC144" i="62" s="1"/>
  <c r="BE143" i="62"/>
  <c r="AO143" i="62"/>
  <c r="AN143" i="62"/>
  <c r="AL143" i="62"/>
  <c r="AK143" i="62"/>
  <c r="AI143" i="62"/>
  <c r="AH143" i="62"/>
  <c r="AD143" i="62"/>
  <c r="AB143" i="62"/>
  <c r="AC143" i="62" s="1"/>
  <c r="BE48" i="62"/>
  <c r="AO48" i="62"/>
  <c r="AN48" i="62"/>
  <c r="AL48" i="62"/>
  <c r="AK48" i="62"/>
  <c r="AI48" i="62"/>
  <c r="AH48" i="62"/>
  <c r="AD48" i="62"/>
  <c r="AF48" i="62" s="1"/>
  <c r="AB48" i="62"/>
  <c r="AC48" i="62" s="1"/>
  <c r="BE142" i="62"/>
  <c r="AO142" i="62"/>
  <c r="AN142" i="62"/>
  <c r="AL142" i="62"/>
  <c r="AK142" i="62"/>
  <c r="AI142" i="62"/>
  <c r="AH142" i="62"/>
  <c r="AD142" i="62"/>
  <c r="AE142" i="62" s="1"/>
  <c r="AB142" i="62"/>
  <c r="AC142" i="62" s="1"/>
  <c r="BE49" i="62"/>
  <c r="AO49" i="62"/>
  <c r="AN49" i="62"/>
  <c r="AL49" i="62"/>
  <c r="AK49" i="62"/>
  <c r="AI49" i="62"/>
  <c r="AH49" i="62"/>
  <c r="AD49" i="62"/>
  <c r="AF49" i="62" s="1"/>
  <c r="AB49" i="62"/>
  <c r="AC49" i="62" s="1"/>
  <c r="BE141" i="62"/>
  <c r="AO141" i="62"/>
  <c r="AN141" i="62"/>
  <c r="AL141" i="62"/>
  <c r="AK141" i="62"/>
  <c r="AI141" i="62"/>
  <c r="AH141" i="62"/>
  <c r="AD141" i="62"/>
  <c r="AB141" i="62"/>
  <c r="AC141" i="62" s="1"/>
  <c r="BE47" i="62"/>
  <c r="AO47" i="62"/>
  <c r="AN47" i="62"/>
  <c r="AL47" i="62"/>
  <c r="AK47" i="62"/>
  <c r="AI47" i="62"/>
  <c r="AH47" i="62"/>
  <c r="AD47" i="62"/>
  <c r="AF47" i="62" s="1"/>
  <c r="AB47" i="62"/>
  <c r="AC47" i="62" s="1"/>
  <c r="BE140" i="62"/>
  <c r="AO140" i="62"/>
  <c r="AN140" i="62"/>
  <c r="AL140" i="62"/>
  <c r="AK140" i="62"/>
  <c r="AI140" i="62"/>
  <c r="AH140" i="62"/>
  <c r="AD140" i="62"/>
  <c r="AB140" i="62"/>
  <c r="AC140" i="62" s="1"/>
  <c r="BE46" i="62"/>
  <c r="AO46" i="62"/>
  <c r="AN46" i="62"/>
  <c r="AL46" i="62"/>
  <c r="AK46" i="62"/>
  <c r="AI46" i="62"/>
  <c r="AH46" i="62"/>
  <c r="AD46" i="62"/>
  <c r="AF46" i="62" s="1"/>
  <c r="AB46" i="62"/>
  <c r="AC46" i="62" s="1"/>
  <c r="BE139" i="62"/>
  <c r="AO139" i="62"/>
  <c r="AN139" i="62"/>
  <c r="AL139" i="62"/>
  <c r="AK139" i="62"/>
  <c r="AI139" i="62"/>
  <c r="AH139" i="62"/>
  <c r="AD139" i="62"/>
  <c r="AB139" i="62"/>
  <c r="AC139" i="62" s="1"/>
  <c r="BE138" i="62"/>
  <c r="AO138" i="62"/>
  <c r="AN138" i="62"/>
  <c r="AL138" i="62"/>
  <c r="AK138" i="62"/>
  <c r="AI138" i="62"/>
  <c r="AH138" i="62"/>
  <c r="AD138" i="62"/>
  <c r="AF138" i="62" s="1"/>
  <c r="AB138" i="62"/>
  <c r="AC138" i="62" s="1"/>
  <c r="BE137" i="62"/>
  <c r="AO137" i="62"/>
  <c r="AN137" i="62"/>
  <c r="AL137" i="62"/>
  <c r="AK137" i="62"/>
  <c r="AI137" i="62"/>
  <c r="AH137" i="62"/>
  <c r="AD137" i="62"/>
  <c r="AE137" i="62" s="1"/>
  <c r="AB137" i="62"/>
  <c r="AC137" i="62" s="1"/>
  <c r="BE136" i="62"/>
  <c r="AO136" i="62"/>
  <c r="AN136" i="62"/>
  <c r="AL136" i="62"/>
  <c r="AK136" i="62"/>
  <c r="AI136" i="62"/>
  <c r="AH136" i="62"/>
  <c r="AD136" i="62"/>
  <c r="AF136" i="62" s="1"/>
  <c r="AB136" i="62"/>
  <c r="AC136" i="62" s="1"/>
  <c r="BE135" i="62"/>
  <c r="AO135" i="62"/>
  <c r="AN135" i="62"/>
  <c r="AL135" i="62"/>
  <c r="AK135" i="62"/>
  <c r="AI135" i="62"/>
  <c r="AH135" i="62"/>
  <c r="AD135" i="62"/>
  <c r="AB135" i="62"/>
  <c r="AC135" i="62" s="1"/>
  <c r="BE134" i="62"/>
  <c r="AO134" i="62"/>
  <c r="AN134" i="62"/>
  <c r="AL134" i="62"/>
  <c r="AK134" i="62"/>
  <c r="AI134" i="62"/>
  <c r="AH134" i="62"/>
  <c r="AD134" i="62"/>
  <c r="AB134" i="62"/>
  <c r="AC134" i="62" s="1"/>
  <c r="BE133" i="62"/>
  <c r="AO133" i="62"/>
  <c r="AN133" i="62"/>
  <c r="AL133" i="62"/>
  <c r="AK133" i="62"/>
  <c r="AI133" i="62"/>
  <c r="AH133" i="62"/>
  <c r="AD133" i="62"/>
  <c r="AE133" i="62" s="1"/>
  <c r="AB133" i="62"/>
  <c r="AC133" i="62" s="1"/>
  <c r="BE132" i="62"/>
  <c r="AO132" i="62"/>
  <c r="AN132" i="62"/>
  <c r="AL132" i="62"/>
  <c r="AK132" i="62"/>
  <c r="AI132" i="62"/>
  <c r="AH132" i="62"/>
  <c r="AD132" i="62"/>
  <c r="AB132" i="62"/>
  <c r="AC132" i="62" s="1"/>
  <c r="BE131" i="62"/>
  <c r="AO131" i="62"/>
  <c r="AN131" i="62"/>
  <c r="AL131" i="62"/>
  <c r="AK131" i="62"/>
  <c r="AI131" i="62"/>
  <c r="AH131" i="62"/>
  <c r="AD131" i="62"/>
  <c r="AB131" i="62"/>
  <c r="AC131" i="62" s="1"/>
  <c r="BE130" i="62"/>
  <c r="AO130" i="62"/>
  <c r="AN130" i="62"/>
  <c r="AL130" i="62"/>
  <c r="AK130" i="62"/>
  <c r="AI130" i="62"/>
  <c r="AH130" i="62"/>
  <c r="AD130" i="62"/>
  <c r="AF130" i="62" s="1"/>
  <c r="AB130" i="62"/>
  <c r="AC130" i="62" s="1"/>
  <c r="BE129" i="62"/>
  <c r="AO129" i="62"/>
  <c r="AN129" i="62"/>
  <c r="AL129" i="62"/>
  <c r="AK129" i="62"/>
  <c r="AI129" i="62"/>
  <c r="AH129" i="62"/>
  <c r="AD129" i="62"/>
  <c r="AE129" i="62" s="1"/>
  <c r="AB129" i="62"/>
  <c r="AC129" i="62" s="1"/>
  <c r="BE42" i="62"/>
  <c r="AO42" i="62"/>
  <c r="AN42" i="62"/>
  <c r="AL42" i="62"/>
  <c r="AK42" i="62"/>
  <c r="AI42" i="62"/>
  <c r="AH42" i="62"/>
  <c r="AD42" i="62"/>
  <c r="AF42" i="62" s="1"/>
  <c r="AB42" i="62"/>
  <c r="AC42" i="62" s="1"/>
  <c r="BE128" i="62"/>
  <c r="AO128" i="62"/>
  <c r="AN128" i="62"/>
  <c r="AL128" i="62"/>
  <c r="AK128" i="62"/>
  <c r="AI128" i="62"/>
  <c r="AH128" i="62"/>
  <c r="AD128" i="62"/>
  <c r="AB128" i="62"/>
  <c r="AC128" i="62" s="1"/>
  <c r="BE127" i="62"/>
  <c r="AO127" i="62"/>
  <c r="AN127" i="62"/>
  <c r="AL127" i="62"/>
  <c r="AK127" i="62"/>
  <c r="AI127" i="62"/>
  <c r="AH127" i="62"/>
  <c r="AD127" i="62"/>
  <c r="AF127" i="62" s="1"/>
  <c r="AB127" i="62"/>
  <c r="AC127" i="62" s="1"/>
  <c r="BE126" i="62"/>
  <c r="AO126" i="62"/>
  <c r="AN126" i="62"/>
  <c r="AL126" i="62"/>
  <c r="AK126" i="62"/>
  <c r="AI126" i="62"/>
  <c r="AH126" i="62"/>
  <c r="AD126" i="62"/>
  <c r="AB126" i="62"/>
  <c r="AC126" i="62" s="1"/>
  <c r="BE125" i="62"/>
  <c r="AO125" i="62"/>
  <c r="AN125" i="62"/>
  <c r="AL125" i="62"/>
  <c r="AK125" i="62"/>
  <c r="AI125" i="62"/>
  <c r="AH125" i="62"/>
  <c r="AD125" i="62"/>
  <c r="AB125" i="62"/>
  <c r="AC125" i="62" s="1"/>
  <c r="BE124" i="62"/>
  <c r="AO124" i="62"/>
  <c r="AN124" i="62"/>
  <c r="AL124" i="62"/>
  <c r="AK124" i="62"/>
  <c r="AI124" i="62"/>
  <c r="AH124" i="62"/>
  <c r="AD124" i="62"/>
  <c r="AB124" i="62"/>
  <c r="AC124" i="62" s="1"/>
  <c r="BE123" i="62"/>
  <c r="AO123" i="62"/>
  <c r="AN123" i="62"/>
  <c r="AL123" i="62"/>
  <c r="AK123" i="62"/>
  <c r="AI123" i="62"/>
  <c r="AH123" i="62"/>
  <c r="AD123" i="62"/>
  <c r="AB123" i="62"/>
  <c r="AC123" i="62" s="1"/>
  <c r="BE122" i="62"/>
  <c r="AO122" i="62"/>
  <c r="AN122" i="62"/>
  <c r="AL122" i="62"/>
  <c r="AK122" i="62"/>
  <c r="AI122" i="62"/>
  <c r="AH122" i="62"/>
  <c r="AD122" i="62"/>
  <c r="AE122" i="62" s="1"/>
  <c r="AB122" i="62"/>
  <c r="AC122" i="62" s="1"/>
  <c r="BE121" i="62"/>
  <c r="AO121" i="62"/>
  <c r="AN121" i="62"/>
  <c r="AL121" i="62"/>
  <c r="AK121" i="62"/>
  <c r="AI121" i="62"/>
  <c r="AH121" i="62"/>
  <c r="AD121" i="62"/>
  <c r="AF121" i="62" s="1"/>
  <c r="AB121" i="62"/>
  <c r="AC121" i="62" s="1"/>
  <c r="BE120" i="62"/>
  <c r="AO120" i="62"/>
  <c r="AN120" i="62"/>
  <c r="AL120" i="62"/>
  <c r="AK120" i="62"/>
  <c r="AI120" i="62"/>
  <c r="AH120" i="62"/>
  <c r="AD120" i="62"/>
  <c r="AE120" i="62" s="1"/>
  <c r="AB120" i="62"/>
  <c r="AC120" i="62" s="1"/>
  <c r="BE119" i="62"/>
  <c r="AO119" i="62"/>
  <c r="AN119" i="62"/>
  <c r="AL119" i="62"/>
  <c r="AK119" i="62"/>
  <c r="AI119" i="62"/>
  <c r="AH119" i="62"/>
  <c r="AD119" i="62"/>
  <c r="AB119" i="62"/>
  <c r="AC119" i="62" s="1"/>
  <c r="BE118" i="62"/>
  <c r="AO118" i="62"/>
  <c r="AN118" i="62"/>
  <c r="AL118" i="62"/>
  <c r="AK118" i="62"/>
  <c r="AI118" i="62"/>
  <c r="AH118" i="62"/>
  <c r="AD118" i="62"/>
  <c r="AB118" i="62"/>
  <c r="AC118" i="62" s="1"/>
  <c r="BE28" i="62"/>
  <c r="AO28" i="62"/>
  <c r="AN28" i="62"/>
  <c r="AL28" i="62"/>
  <c r="AK28" i="62"/>
  <c r="AI28" i="62"/>
  <c r="AH28" i="62"/>
  <c r="AD28" i="62"/>
  <c r="AB28" i="62"/>
  <c r="AC28" i="62" s="1"/>
  <c r="BE117" i="62"/>
  <c r="AO117" i="62"/>
  <c r="AN117" i="62"/>
  <c r="AL117" i="62"/>
  <c r="AK117" i="62"/>
  <c r="AI117" i="62"/>
  <c r="AH117" i="62"/>
  <c r="AD117" i="62"/>
  <c r="AB117" i="62"/>
  <c r="AC117" i="62" s="1"/>
  <c r="BE116" i="62"/>
  <c r="AO116" i="62"/>
  <c r="AN116" i="62"/>
  <c r="AL116" i="62"/>
  <c r="AK116" i="62"/>
  <c r="AI116" i="62"/>
  <c r="AH116" i="62"/>
  <c r="AD116" i="62"/>
  <c r="AB116" i="62"/>
  <c r="AC116" i="62" s="1"/>
  <c r="BE115" i="62"/>
  <c r="AO115" i="62"/>
  <c r="AN115" i="62"/>
  <c r="AL115" i="62"/>
  <c r="AK115" i="62"/>
  <c r="AI115" i="62"/>
  <c r="AH115" i="62"/>
  <c r="AD115" i="62"/>
  <c r="AB115" i="62"/>
  <c r="AC115" i="62" s="1"/>
  <c r="BE114" i="62"/>
  <c r="AO114" i="62"/>
  <c r="AN114" i="62"/>
  <c r="AL114" i="62"/>
  <c r="AK114" i="62"/>
  <c r="AI114" i="62"/>
  <c r="AH114" i="62"/>
  <c r="AD114" i="62"/>
  <c r="AB114" i="62"/>
  <c r="AC114" i="62" s="1"/>
  <c r="BE113" i="62"/>
  <c r="AO113" i="62"/>
  <c r="AN113" i="62"/>
  <c r="AL113" i="62"/>
  <c r="AK113" i="62"/>
  <c r="AI113" i="62"/>
  <c r="AH113" i="62"/>
  <c r="AD113" i="62"/>
  <c r="AB113" i="62"/>
  <c r="AC113" i="62" s="1"/>
  <c r="BE112" i="62"/>
  <c r="AO112" i="62"/>
  <c r="AN112" i="62"/>
  <c r="AL112" i="62"/>
  <c r="AK112" i="62"/>
  <c r="AI112" i="62"/>
  <c r="AH112" i="62"/>
  <c r="AD112" i="62"/>
  <c r="AF112" i="62" s="1"/>
  <c r="AB112" i="62"/>
  <c r="AC112" i="62" s="1"/>
  <c r="BE111" i="62"/>
  <c r="AO111" i="62"/>
  <c r="AN111" i="62"/>
  <c r="AL111" i="62"/>
  <c r="AK111" i="62"/>
  <c r="AI111" i="62"/>
  <c r="AH111" i="62"/>
  <c r="AD111" i="62"/>
  <c r="AF111" i="62" s="1"/>
  <c r="AB111" i="62"/>
  <c r="AC111" i="62" s="1"/>
  <c r="BE110" i="62"/>
  <c r="AO110" i="62"/>
  <c r="AN110" i="62"/>
  <c r="AL110" i="62"/>
  <c r="AK110" i="62"/>
  <c r="AI110" i="62"/>
  <c r="AH110" i="62"/>
  <c r="AD110" i="62"/>
  <c r="AF110" i="62" s="1"/>
  <c r="AB110" i="62"/>
  <c r="AC110" i="62" s="1"/>
  <c r="BE109" i="62"/>
  <c r="AO109" i="62"/>
  <c r="AN109" i="62"/>
  <c r="AL109" i="62"/>
  <c r="AK109" i="62"/>
  <c r="AI109" i="62"/>
  <c r="AH109" i="62"/>
  <c r="AD109" i="62"/>
  <c r="AE109" i="62" s="1"/>
  <c r="AB109" i="62"/>
  <c r="AC109" i="62" s="1"/>
  <c r="BE27" i="62"/>
  <c r="AO27" i="62"/>
  <c r="AN27" i="62"/>
  <c r="AL27" i="62"/>
  <c r="AK27" i="62"/>
  <c r="AI27" i="62"/>
  <c r="AH27" i="62"/>
  <c r="AD27" i="62"/>
  <c r="AB27" i="62"/>
  <c r="AC27" i="62" s="1"/>
  <c r="BE26" i="62"/>
  <c r="AO26" i="62"/>
  <c r="AN26" i="62"/>
  <c r="AL26" i="62"/>
  <c r="AK26" i="62"/>
  <c r="AI26" i="62"/>
  <c r="AH26" i="62"/>
  <c r="AD26" i="62"/>
  <c r="AF26" i="62" s="1"/>
  <c r="AB26" i="62"/>
  <c r="AC26" i="62" s="1"/>
  <c r="BE108" i="62"/>
  <c r="AO108" i="62"/>
  <c r="AN108" i="62"/>
  <c r="AL108" i="62"/>
  <c r="AK108" i="62"/>
  <c r="AI108" i="62"/>
  <c r="AH108" i="62"/>
  <c r="AD108" i="62"/>
  <c r="AF108" i="62" s="1"/>
  <c r="AB108" i="62"/>
  <c r="AC108" i="62" s="1"/>
  <c r="BE107" i="62"/>
  <c r="AO107" i="62"/>
  <c r="AN107" i="62"/>
  <c r="AL107" i="62"/>
  <c r="AK107" i="62"/>
  <c r="AI107" i="62"/>
  <c r="AH107" i="62"/>
  <c r="AD107" i="62"/>
  <c r="AE107" i="62" s="1"/>
  <c r="AB107" i="62"/>
  <c r="AC107" i="62" s="1"/>
  <c r="BE25" i="62"/>
  <c r="AO25" i="62"/>
  <c r="AN25" i="62"/>
  <c r="AL25" i="62"/>
  <c r="AK25" i="62"/>
  <c r="AI25" i="62"/>
  <c r="AH25" i="62"/>
  <c r="AD25" i="62"/>
  <c r="AE25" i="62" s="1"/>
  <c r="AB25" i="62"/>
  <c r="AC25" i="62" s="1"/>
  <c r="BE106" i="62"/>
  <c r="AO106" i="62"/>
  <c r="AN106" i="62"/>
  <c r="AL106" i="62"/>
  <c r="AK106" i="62"/>
  <c r="AI106" i="62"/>
  <c r="AH106" i="62"/>
  <c r="AD106" i="62"/>
  <c r="AB106" i="62"/>
  <c r="AC106" i="62" s="1"/>
  <c r="BE24" i="62"/>
  <c r="AO24" i="62"/>
  <c r="AN24" i="62"/>
  <c r="AL24" i="62"/>
  <c r="AK24" i="62"/>
  <c r="AI24" i="62"/>
  <c r="AH24" i="62"/>
  <c r="AD24" i="62"/>
  <c r="AB24" i="62"/>
  <c r="AC24" i="62" s="1"/>
  <c r="BE23" i="62"/>
  <c r="AO23" i="62"/>
  <c r="AN23" i="62"/>
  <c r="AL23" i="62"/>
  <c r="AK23" i="62"/>
  <c r="AI23" i="62"/>
  <c r="AH23" i="62"/>
  <c r="AD23" i="62"/>
  <c r="AB23" i="62"/>
  <c r="AC23" i="62" s="1"/>
  <c r="BE20" i="62"/>
  <c r="AO20" i="62"/>
  <c r="AN20" i="62"/>
  <c r="AL20" i="62"/>
  <c r="AK20" i="62"/>
  <c r="AI20" i="62"/>
  <c r="AH20" i="62"/>
  <c r="AD20" i="62"/>
  <c r="AF20" i="62" s="1"/>
  <c r="AB20" i="62"/>
  <c r="AC20" i="62" s="1"/>
  <c r="BE105" i="62"/>
  <c r="AO105" i="62"/>
  <c r="AN105" i="62"/>
  <c r="AL105" i="62"/>
  <c r="AK105" i="62"/>
  <c r="AI105" i="62"/>
  <c r="AH105" i="62"/>
  <c r="AD105" i="62"/>
  <c r="AE105" i="62" s="1"/>
  <c r="AB105" i="62"/>
  <c r="AC105" i="62" s="1"/>
  <c r="BE104" i="62"/>
  <c r="AO104" i="62"/>
  <c r="AN104" i="62"/>
  <c r="AL104" i="62"/>
  <c r="AK104" i="62"/>
  <c r="AI104" i="62"/>
  <c r="AH104" i="62"/>
  <c r="AD104" i="62"/>
  <c r="AB104" i="62"/>
  <c r="AC104" i="62" s="1"/>
  <c r="BE39" i="62"/>
  <c r="AO39" i="62"/>
  <c r="AN39" i="62"/>
  <c r="AL39" i="62"/>
  <c r="AK39" i="62"/>
  <c r="AI39" i="62"/>
  <c r="AH39" i="62"/>
  <c r="AD39" i="62"/>
  <c r="AB39" i="62"/>
  <c r="AC39" i="62" s="1"/>
  <c r="BE101" i="62"/>
  <c r="AO101" i="62"/>
  <c r="AN101" i="62"/>
  <c r="AL101" i="62"/>
  <c r="AK101" i="62"/>
  <c r="AI101" i="62"/>
  <c r="AH101" i="62"/>
  <c r="AD101" i="62"/>
  <c r="AE101" i="62" s="1"/>
  <c r="AB101" i="62"/>
  <c r="AC101" i="62" s="1"/>
  <c r="BE100" i="62"/>
  <c r="AO100" i="62"/>
  <c r="AN100" i="62"/>
  <c r="AL100" i="62"/>
  <c r="AK100" i="62"/>
  <c r="AI100" i="62"/>
  <c r="AH100" i="62"/>
  <c r="AD100" i="62"/>
  <c r="AF100" i="62" s="1"/>
  <c r="AB100" i="62"/>
  <c r="AC100" i="62" s="1"/>
  <c r="BE91" i="62"/>
  <c r="AO91" i="62"/>
  <c r="AN91" i="62"/>
  <c r="AL91" i="62"/>
  <c r="AK91" i="62"/>
  <c r="AI91" i="62"/>
  <c r="AH91" i="62"/>
  <c r="AD91" i="62"/>
  <c r="AF91" i="62" s="1"/>
  <c r="AB91" i="62"/>
  <c r="AC91" i="62" s="1"/>
  <c r="BE90" i="62"/>
  <c r="AO90" i="62"/>
  <c r="AN90" i="62"/>
  <c r="AL90" i="62"/>
  <c r="AK90" i="62"/>
  <c r="AI90" i="62"/>
  <c r="AH90" i="62"/>
  <c r="AD90" i="62"/>
  <c r="AE90" i="62" s="1"/>
  <c r="AB90" i="62"/>
  <c r="AC90" i="62" s="1"/>
  <c r="BE89" i="62"/>
  <c r="AO89" i="62"/>
  <c r="AN89" i="62"/>
  <c r="AL89" i="62"/>
  <c r="AK89" i="62"/>
  <c r="AI89" i="62"/>
  <c r="AH89" i="62"/>
  <c r="AD89" i="62"/>
  <c r="AE89" i="62" s="1"/>
  <c r="AB89" i="62"/>
  <c r="AC89" i="62" s="1"/>
  <c r="BE88" i="62"/>
  <c r="AO88" i="62"/>
  <c r="AN88" i="62"/>
  <c r="AL88" i="62"/>
  <c r="AK88" i="62"/>
  <c r="AI88" i="62"/>
  <c r="AH88" i="62"/>
  <c r="AD88" i="62"/>
  <c r="AE88" i="62" s="1"/>
  <c r="AB88" i="62"/>
  <c r="AC88" i="62" s="1"/>
  <c r="BE99" i="62"/>
  <c r="AO99" i="62"/>
  <c r="AN99" i="62"/>
  <c r="AL99" i="62"/>
  <c r="AK99" i="62"/>
  <c r="AI99" i="62"/>
  <c r="AH99" i="62"/>
  <c r="AD99" i="62"/>
  <c r="AF99" i="62" s="1"/>
  <c r="AB99" i="62"/>
  <c r="AC99" i="62" s="1"/>
  <c r="BE87" i="62"/>
  <c r="AO87" i="62"/>
  <c r="AN87" i="62"/>
  <c r="AL87" i="62"/>
  <c r="AK87" i="62"/>
  <c r="AI87" i="62"/>
  <c r="AH87" i="62"/>
  <c r="AD87" i="62"/>
  <c r="AE87" i="62" s="1"/>
  <c r="AB87" i="62"/>
  <c r="AC87" i="62" s="1"/>
  <c r="BE98" i="62"/>
  <c r="AO98" i="62"/>
  <c r="AN98" i="62"/>
  <c r="AL98" i="62"/>
  <c r="AK98" i="62"/>
  <c r="AI98" i="62"/>
  <c r="AH98" i="62"/>
  <c r="AD98" i="62"/>
  <c r="AF98" i="62" s="1"/>
  <c r="AB98" i="62"/>
  <c r="AC98" i="62" s="1"/>
  <c r="BE97" i="62"/>
  <c r="AO97" i="62"/>
  <c r="AN97" i="62"/>
  <c r="AL97" i="62"/>
  <c r="AK97" i="62"/>
  <c r="AI97" i="62"/>
  <c r="AH97" i="62"/>
  <c r="AD97" i="62"/>
  <c r="AF97" i="62" s="1"/>
  <c r="AB97" i="62"/>
  <c r="AC97" i="62" s="1"/>
  <c r="BE86" i="62"/>
  <c r="AO86" i="62"/>
  <c r="AN86" i="62"/>
  <c r="AL86" i="62"/>
  <c r="AK86" i="62"/>
  <c r="AI86" i="62"/>
  <c r="AH86" i="62"/>
  <c r="AD86" i="62"/>
  <c r="AF86" i="62" s="1"/>
  <c r="AB86" i="62"/>
  <c r="AC86" i="62" s="1"/>
  <c r="BE85" i="62"/>
  <c r="AO85" i="62"/>
  <c r="AN85" i="62"/>
  <c r="AL85" i="62"/>
  <c r="AK85" i="62"/>
  <c r="AI85" i="62"/>
  <c r="AH85" i="62"/>
  <c r="AD85" i="62"/>
  <c r="AE85" i="62" s="1"/>
  <c r="AB85" i="62"/>
  <c r="AC85" i="62" s="1"/>
  <c r="BE96" i="62"/>
  <c r="AO96" i="62"/>
  <c r="AN96" i="62"/>
  <c r="AL96" i="62"/>
  <c r="AK96" i="62"/>
  <c r="AI96" i="62"/>
  <c r="AH96" i="62"/>
  <c r="AD96" i="62"/>
  <c r="AF96" i="62" s="1"/>
  <c r="AB96" i="62"/>
  <c r="AC96" i="62" s="1"/>
  <c r="BE79" i="62"/>
  <c r="AO79" i="62"/>
  <c r="AN79" i="62"/>
  <c r="AL79" i="62"/>
  <c r="AK79" i="62"/>
  <c r="AI79" i="62"/>
  <c r="AH79" i="62"/>
  <c r="AD79" i="62"/>
  <c r="AF79" i="62" s="1"/>
  <c r="AB79" i="62"/>
  <c r="AC79" i="62" s="1"/>
  <c r="BE78" i="62"/>
  <c r="AO78" i="62"/>
  <c r="AN78" i="62"/>
  <c r="AL78" i="62"/>
  <c r="AK78" i="62"/>
  <c r="AI78" i="62"/>
  <c r="AH78" i="62"/>
  <c r="AD78" i="62"/>
  <c r="AF78" i="62" s="1"/>
  <c r="AB78" i="62"/>
  <c r="AC78" i="62" s="1"/>
  <c r="BE77" i="62"/>
  <c r="AO77" i="62"/>
  <c r="AN77" i="62"/>
  <c r="AL77" i="62"/>
  <c r="AK77" i="62"/>
  <c r="AI77" i="62"/>
  <c r="AH77" i="62"/>
  <c r="AD77" i="62"/>
  <c r="AE77" i="62" s="1"/>
  <c r="AB77" i="62"/>
  <c r="AC77" i="62" s="1"/>
  <c r="BE76" i="62"/>
  <c r="AO76" i="62"/>
  <c r="AN76" i="62"/>
  <c r="AL76" i="62"/>
  <c r="AK76" i="62"/>
  <c r="AI76" i="62"/>
  <c r="AH76" i="62"/>
  <c r="AD76" i="62"/>
  <c r="AE76" i="62" s="1"/>
  <c r="AB76" i="62"/>
  <c r="AC76" i="62" s="1"/>
  <c r="BE84" i="62"/>
  <c r="AO84" i="62"/>
  <c r="AN84" i="62"/>
  <c r="AL84" i="62"/>
  <c r="AK84" i="62"/>
  <c r="AI84" i="62"/>
  <c r="AH84" i="62"/>
  <c r="AD84" i="62"/>
  <c r="AF84" i="62" s="1"/>
  <c r="AB84" i="62"/>
  <c r="AC84" i="62" s="1"/>
  <c r="BE83" i="62"/>
  <c r="AO83" i="62"/>
  <c r="AN83" i="62"/>
  <c r="AL83" i="62"/>
  <c r="AK83" i="62"/>
  <c r="AI83" i="62"/>
  <c r="AH83" i="62"/>
  <c r="AD83" i="62"/>
  <c r="AB83" i="62"/>
  <c r="AC83" i="62" s="1"/>
  <c r="BE67" i="62"/>
  <c r="AO67" i="62"/>
  <c r="AN67" i="62"/>
  <c r="AL67" i="62"/>
  <c r="AK67" i="62"/>
  <c r="AI67" i="62"/>
  <c r="AH67" i="62"/>
  <c r="AD67" i="62"/>
  <c r="AE67" i="62" s="1"/>
  <c r="AB67" i="62"/>
  <c r="AC67" i="62" s="1"/>
  <c r="BE69" i="62"/>
  <c r="AO69" i="62"/>
  <c r="AN69" i="62"/>
  <c r="AL69" i="62"/>
  <c r="AK69" i="62"/>
  <c r="AI69" i="62"/>
  <c r="AH69" i="62"/>
  <c r="AD69" i="62"/>
  <c r="AF69" i="62" s="1"/>
  <c r="AB69" i="62"/>
  <c r="AC69" i="62" s="1"/>
  <c r="BE82" i="62"/>
  <c r="AO82" i="62"/>
  <c r="AN82" i="62"/>
  <c r="AL82" i="62"/>
  <c r="AK82" i="62"/>
  <c r="AI82" i="62"/>
  <c r="AH82" i="62"/>
  <c r="AD82" i="62"/>
  <c r="AF82" i="62" s="1"/>
  <c r="AB82" i="62"/>
  <c r="AC82" i="62" s="1"/>
  <c r="AO842" i="62"/>
  <c r="AN842" i="62"/>
  <c r="AL842" i="62"/>
  <c r="AK842" i="62"/>
  <c r="AI842" i="62"/>
  <c r="AH842" i="62"/>
  <c r="AD842" i="62"/>
  <c r="AF842" i="62" s="1"/>
  <c r="AB842" i="62"/>
  <c r="AC842" i="62" s="1"/>
  <c r="AO466" i="62"/>
  <c r="AN466" i="62"/>
  <c r="AL466" i="62"/>
  <c r="AK466" i="62"/>
  <c r="AI466" i="62"/>
  <c r="AH466" i="62"/>
  <c r="AD466" i="62"/>
  <c r="AE466" i="62" s="1"/>
  <c r="AB466" i="62"/>
  <c r="AC466" i="62" s="1"/>
  <c r="BE37" i="62"/>
  <c r="AO37" i="62"/>
  <c r="AN37" i="62"/>
  <c r="AL37" i="62"/>
  <c r="AK37" i="62"/>
  <c r="AI37" i="62"/>
  <c r="AH37" i="62"/>
  <c r="AD37" i="62"/>
  <c r="AF37" i="62" s="1"/>
  <c r="AB37" i="62"/>
  <c r="AC37" i="62" s="1"/>
  <c r="BE81" i="62"/>
  <c r="AO81" i="62"/>
  <c r="AN81" i="62"/>
  <c r="AL81" i="62"/>
  <c r="AK81" i="62"/>
  <c r="AI81" i="62"/>
  <c r="AH81" i="62"/>
  <c r="AD81" i="62"/>
  <c r="AF81" i="62" s="1"/>
  <c r="AB81" i="62"/>
  <c r="AC81" i="62" s="1"/>
  <c r="BE80" i="62"/>
  <c r="AO80" i="62"/>
  <c r="AN80" i="62"/>
  <c r="AL80" i="62"/>
  <c r="AK80" i="62"/>
  <c r="AI80" i="62"/>
  <c r="AH80" i="62"/>
  <c r="AD80" i="62"/>
  <c r="AF80" i="62" s="1"/>
  <c r="AB80" i="62"/>
  <c r="AC80" i="62" s="1"/>
  <c r="BE103" i="62"/>
  <c r="AO103" i="62"/>
  <c r="AN103" i="62"/>
  <c r="AL103" i="62"/>
  <c r="AK103" i="62"/>
  <c r="AI103" i="62"/>
  <c r="AH103" i="62"/>
  <c r="AD103" i="62"/>
  <c r="AE103" i="62" s="1"/>
  <c r="AB103" i="62"/>
  <c r="AC103" i="62" s="1"/>
  <c r="BE5" i="62"/>
  <c r="AO5" i="62"/>
  <c r="AN5" i="62"/>
  <c r="AL5" i="62"/>
  <c r="AK5" i="62"/>
  <c r="AI5" i="62"/>
  <c r="AH5" i="62"/>
  <c r="AD5" i="62"/>
  <c r="AF5" i="62" s="1"/>
  <c r="AB5" i="62"/>
  <c r="AC5" i="62" s="1"/>
  <c r="BE19" i="62"/>
  <c r="AO19" i="62"/>
  <c r="AN19" i="62"/>
  <c r="AL19" i="62"/>
  <c r="AK19" i="62"/>
  <c r="AI19" i="62"/>
  <c r="AH19" i="62"/>
  <c r="AD19" i="62"/>
  <c r="AE19" i="62" s="1"/>
  <c r="AB19" i="62"/>
  <c r="AC19" i="62" s="1"/>
  <c r="BE18" i="62"/>
  <c r="AO18" i="62"/>
  <c r="AN18" i="62"/>
  <c r="AL18" i="62"/>
  <c r="AK18" i="62"/>
  <c r="AI18" i="62"/>
  <c r="AH18" i="62"/>
  <c r="AD18" i="62"/>
  <c r="AF18" i="62" s="1"/>
  <c r="AB18" i="62"/>
  <c r="AC18" i="62" s="1"/>
  <c r="BE17" i="62"/>
  <c r="AO17" i="62"/>
  <c r="AN17" i="62"/>
  <c r="AL17" i="62"/>
  <c r="AK17" i="62"/>
  <c r="AI17" i="62"/>
  <c r="AH17" i="62"/>
  <c r="AD17" i="62"/>
  <c r="AB17" i="62"/>
  <c r="AC17" i="62" s="1"/>
  <c r="BE16" i="62"/>
  <c r="AO16" i="62"/>
  <c r="AN16" i="62"/>
  <c r="AL16" i="62"/>
  <c r="AK16" i="62"/>
  <c r="AI16" i="62"/>
  <c r="AH16" i="62"/>
  <c r="AD16" i="62"/>
  <c r="AF16" i="62" s="1"/>
  <c r="AB16" i="62"/>
  <c r="AC16" i="62" s="1"/>
  <c r="BE15" i="62"/>
  <c r="AO15" i="62"/>
  <c r="AN15" i="62"/>
  <c r="AL15" i="62"/>
  <c r="AK15" i="62"/>
  <c r="AI15" i="62"/>
  <c r="AH15" i="62"/>
  <c r="AD15" i="62"/>
  <c r="AF15" i="62" s="1"/>
  <c r="AB15" i="62"/>
  <c r="AC15" i="62" s="1"/>
  <c r="BE7" i="62"/>
  <c r="AO7" i="62"/>
  <c r="AN7" i="62"/>
  <c r="AL7" i="62"/>
  <c r="AK7" i="62"/>
  <c r="AI7" i="62"/>
  <c r="AH7" i="62"/>
  <c r="AD7" i="62"/>
  <c r="AF7" i="62" s="1"/>
  <c r="AB7" i="62"/>
  <c r="AC7" i="62" s="1"/>
  <c r="BE8" i="62"/>
  <c r="AO8" i="62"/>
  <c r="AN8" i="62"/>
  <c r="AL8" i="62"/>
  <c r="AK8" i="62"/>
  <c r="AI8" i="62"/>
  <c r="AH8" i="62"/>
  <c r="AD8" i="62"/>
  <c r="AE8" i="62" s="1"/>
  <c r="AB8" i="62"/>
  <c r="AC8" i="62" s="1"/>
  <c r="BE10" i="62"/>
  <c r="AO10" i="62"/>
  <c r="AN10" i="62"/>
  <c r="AL10" i="62"/>
  <c r="AK10" i="62"/>
  <c r="AI10" i="62"/>
  <c r="AH10" i="62"/>
  <c r="AD10" i="62"/>
  <c r="AF10" i="62" s="1"/>
  <c r="AB10" i="62"/>
  <c r="AC10" i="62" s="1"/>
  <c r="BE6" i="62"/>
  <c r="AO6" i="62"/>
  <c r="AN6" i="62"/>
  <c r="AL6" i="62"/>
  <c r="AK6" i="62"/>
  <c r="AI6" i="62"/>
  <c r="AH6" i="62"/>
  <c r="AD6" i="62"/>
  <c r="AE6" i="62" s="1"/>
  <c r="AB6" i="62"/>
  <c r="AC6" i="62" s="1"/>
  <c r="BE9" i="62"/>
  <c r="AO9" i="62"/>
  <c r="AN9" i="62"/>
  <c r="AL9" i="62"/>
  <c r="AK9" i="62"/>
  <c r="AI9" i="62"/>
  <c r="AH9" i="62"/>
  <c r="AD9" i="62"/>
  <c r="AF9" i="62" s="1"/>
  <c r="AB9" i="62"/>
  <c r="AC9" i="62" s="1"/>
  <c r="BE14" i="62"/>
  <c r="AO14" i="62"/>
  <c r="AN14" i="62"/>
  <c r="AL14" i="62"/>
  <c r="AK14" i="62"/>
  <c r="AI14" i="62"/>
  <c r="AH14" i="62"/>
  <c r="AD14" i="62"/>
  <c r="AE14" i="62" s="1"/>
  <c r="AB14" i="62"/>
  <c r="AC14" i="62" s="1"/>
  <c r="BE11" i="62"/>
  <c r="AO11" i="62"/>
  <c r="AN11" i="62"/>
  <c r="AL11" i="62"/>
  <c r="AK11" i="62"/>
  <c r="AI11" i="62"/>
  <c r="AH11" i="62"/>
  <c r="AD11" i="62"/>
  <c r="AF11" i="62" s="1"/>
  <c r="AB11" i="62"/>
  <c r="AC11" i="62" s="1"/>
  <c r="BE13" i="62"/>
  <c r="AO13" i="62"/>
  <c r="AN13" i="62"/>
  <c r="AL13" i="62"/>
  <c r="AK13" i="62"/>
  <c r="AI13" i="62"/>
  <c r="AH13" i="62"/>
  <c r="AD13" i="62"/>
  <c r="AF13" i="62" s="1"/>
  <c r="AB13" i="62"/>
  <c r="AC13" i="62" s="1"/>
  <c r="BE21" i="62"/>
  <c r="AO21" i="62"/>
  <c r="AN21" i="62"/>
  <c r="AL21" i="62"/>
  <c r="AK21" i="62"/>
  <c r="AI21" i="62"/>
  <c r="AH21" i="62"/>
  <c r="AD21" i="62"/>
  <c r="AF21" i="62" s="1"/>
  <c r="AB21" i="62"/>
  <c r="AC21" i="62" s="1"/>
  <c r="BE316" i="62"/>
  <c r="AO316" i="62"/>
  <c r="AN316" i="62"/>
  <c r="AL316" i="62"/>
  <c r="AK316" i="62"/>
  <c r="AI316" i="62"/>
  <c r="AH316" i="62"/>
  <c r="AD316" i="62"/>
  <c r="AF316" i="62" s="1"/>
  <c r="AB316" i="62"/>
  <c r="AO686" i="62"/>
  <c r="AN686" i="62"/>
  <c r="AL686" i="62"/>
  <c r="AK686" i="62"/>
  <c r="AI686" i="62"/>
  <c r="AH686" i="62"/>
  <c r="AD686" i="62"/>
  <c r="AF686" i="62" s="1"/>
  <c r="AB686" i="62"/>
  <c r="AC686" i="62" s="1"/>
  <c r="BE302" i="62"/>
  <c r="AO302" i="62"/>
  <c r="AN302" i="62"/>
  <c r="AL302" i="62"/>
  <c r="AK302" i="62"/>
  <c r="AI302" i="62"/>
  <c r="AH302" i="62"/>
  <c r="AD302" i="62"/>
  <c r="AF302" i="62" s="1"/>
  <c r="AB302" i="62"/>
  <c r="AO868" i="62"/>
  <c r="AN868" i="62"/>
  <c r="AL868" i="62"/>
  <c r="AK868" i="62"/>
  <c r="AI868" i="62"/>
  <c r="AH868" i="62"/>
  <c r="AD868" i="62"/>
  <c r="AF868" i="62" s="1"/>
  <c r="AB868" i="62"/>
  <c r="AC868" i="62" s="1"/>
  <c r="BE307" i="62"/>
  <c r="AO307" i="62"/>
  <c r="AN307" i="62"/>
  <c r="AL307" i="62"/>
  <c r="AK307" i="62"/>
  <c r="AI307" i="62"/>
  <c r="AH307" i="62"/>
  <c r="AD307" i="62"/>
  <c r="AF307" i="62" s="1"/>
  <c r="AB307" i="62"/>
  <c r="AO749" i="62"/>
  <c r="AN749" i="62"/>
  <c r="AL749" i="62"/>
  <c r="AK749" i="62"/>
  <c r="AI749" i="62"/>
  <c r="AH749" i="62"/>
  <c r="AD749" i="62"/>
  <c r="AF749" i="62" s="1"/>
  <c r="AB749" i="62"/>
  <c r="AC749" i="62" s="1"/>
  <c r="AO1037" i="62"/>
  <c r="AN1037" i="62"/>
  <c r="AL1037" i="62"/>
  <c r="AK1037" i="62"/>
  <c r="AI1037" i="62"/>
  <c r="AH1037" i="62"/>
  <c r="AD1037" i="62"/>
  <c r="AF1037" i="62" s="1"/>
  <c r="AB1037" i="62"/>
  <c r="AC1037" i="62" s="1"/>
  <c r="BE690" i="62"/>
  <c r="AO690" i="62"/>
  <c r="AN690" i="62"/>
  <c r="AL690" i="62"/>
  <c r="AK690" i="62"/>
  <c r="AI690" i="62"/>
  <c r="AH690" i="62"/>
  <c r="AD690" i="62"/>
  <c r="AF690" i="62" s="1"/>
  <c r="AB690" i="62"/>
  <c r="AC690" i="62" s="1"/>
  <c r="BE308" i="62"/>
  <c r="AO308" i="62"/>
  <c r="AN308" i="62"/>
  <c r="AL308" i="62"/>
  <c r="AK308" i="62"/>
  <c r="AI308" i="62"/>
  <c r="AH308" i="62"/>
  <c r="AF308" i="62"/>
  <c r="AE308" i="62"/>
  <c r="AB308" i="62"/>
  <c r="AO650" i="62"/>
  <c r="AN650" i="62"/>
  <c r="AL650" i="62"/>
  <c r="AK650" i="62"/>
  <c r="AI650" i="62"/>
  <c r="AH650" i="62"/>
  <c r="AD650" i="62"/>
  <c r="AF650" i="62" s="1"/>
  <c r="AB650" i="62"/>
  <c r="BE267" i="62"/>
  <c r="AO267" i="62"/>
  <c r="AN267" i="62"/>
  <c r="AL267" i="62"/>
  <c r="AK267" i="62"/>
  <c r="AI267" i="62"/>
  <c r="AH267" i="62"/>
  <c r="AD267" i="62"/>
  <c r="AE267" i="62" s="1"/>
  <c r="AB267" i="62"/>
  <c r="AO856" i="62"/>
  <c r="AN856" i="62"/>
  <c r="AL856" i="62"/>
  <c r="AK856" i="62"/>
  <c r="AI856" i="62"/>
  <c r="AH856" i="62"/>
  <c r="AD856" i="62"/>
  <c r="AE856" i="62" s="1"/>
  <c r="AB856" i="62"/>
  <c r="AC856" i="62" s="1"/>
  <c r="AO735" i="62"/>
  <c r="AN735" i="62"/>
  <c r="AL735" i="62"/>
  <c r="AK735" i="62"/>
  <c r="AI735" i="62"/>
  <c r="AH735" i="62"/>
  <c r="AD735" i="62"/>
  <c r="AE735" i="62" s="1"/>
  <c r="AB735" i="62"/>
  <c r="AC735" i="62" s="1"/>
  <c r="AO731" i="62"/>
  <c r="AN731" i="62"/>
  <c r="AL731" i="62"/>
  <c r="AK731" i="62"/>
  <c r="AI731" i="62"/>
  <c r="AH731" i="62"/>
  <c r="AD731" i="62"/>
  <c r="AE731" i="62" s="1"/>
  <c r="AB731" i="62"/>
  <c r="AC731" i="62" s="1"/>
  <c r="AO733" i="62"/>
  <c r="AN733" i="62"/>
  <c r="AL733" i="62"/>
  <c r="AK733" i="62"/>
  <c r="AI733" i="62"/>
  <c r="AH733" i="62"/>
  <c r="AD733" i="62"/>
  <c r="AE733" i="62" s="1"/>
  <c r="AB733" i="62"/>
  <c r="AC733" i="62" s="1"/>
  <c r="AO751" i="62"/>
  <c r="AN751" i="62"/>
  <c r="AL751" i="62"/>
  <c r="AK751" i="62"/>
  <c r="AI751" i="62"/>
  <c r="AH751" i="62"/>
  <c r="AD751" i="62"/>
  <c r="AE751" i="62" s="1"/>
  <c r="AB751" i="62"/>
  <c r="AC751" i="62" s="1"/>
  <c r="AO723" i="62"/>
  <c r="AN723" i="62"/>
  <c r="AL723" i="62"/>
  <c r="AK723" i="62"/>
  <c r="AI723" i="62"/>
  <c r="AH723" i="62"/>
  <c r="AD723" i="62"/>
  <c r="AE723" i="62" s="1"/>
  <c r="AB723" i="62"/>
  <c r="AC723" i="62" s="1"/>
  <c r="AO752" i="62"/>
  <c r="AN752" i="62"/>
  <c r="AL752" i="62"/>
  <c r="AK752" i="62"/>
  <c r="AI752" i="62"/>
  <c r="AH752" i="62"/>
  <c r="AD752" i="62"/>
  <c r="AE752" i="62" s="1"/>
  <c r="AB752" i="62"/>
  <c r="AC752" i="62" s="1"/>
  <c r="AO739" i="62"/>
  <c r="AN739" i="62"/>
  <c r="AL739" i="62"/>
  <c r="AK739" i="62"/>
  <c r="AI739" i="62"/>
  <c r="AH739" i="62"/>
  <c r="AD739" i="62"/>
  <c r="AE739" i="62" s="1"/>
  <c r="AB739" i="62"/>
  <c r="AC739" i="62" s="1"/>
  <c r="AO738" i="62"/>
  <c r="AN738" i="62"/>
  <c r="AL738" i="62"/>
  <c r="AK738" i="62"/>
  <c r="AI738" i="62"/>
  <c r="AH738" i="62"/>
  <c r="AD738" i="62"/>
  <c r="AE738" i="62" s="1"/>
  <c r="AB738" i="62"/>
  <c r="AC738" i="62" s="1"/>
  <c r="AO700" i="62"/>
  <c r="AN700" i="62"/>
  <c r="AL700" i="62"/>
  <c r="AK700" i="62"/>
  <c r="AI700" i="62"/>
  <c r="AH700" i="62"/>
  <c r="AD700" i="62"/>
  <c r="AE700" i="62" s="1"/>
  <c r="AB700" i="62"/>
  <c r="AC700" i="62" s="1"/>
  <c r="AO756" i="62"/>
  <c r="AN756" i="62"/>
  <c r="AL756" i="62"/>
  <c r="AK756" i="62"/>
  <c r="AI756" i="62"/>
  <c r="AH756" i="62"/>
  <c r="AD756" i="62"/>
  <c r="AE756" i="62" s="1"/>
  <c r="AB756" i="62"/>
  <c r="AC756" i="62" s="1"/>
  <c r="AO728" i="62"/>
  <c r="AN728" i="62"/>
  <c r="AL728" i="62"/>
  <c r="AK728" i="62"/>
  <c r="AI728" i="62"/>
  <c r="AH728" i="62"/>
  <c r="AD728" i="62"/>
  <c r="AE728" i="62" s="1"/>
  <c r="AB728" i="62"/>
  <c r="AC728" i="62" s="1"/>
  <c r="AO737" i="62"/>
  <c r="AN737" i="62"/>
  <c r="AL737" i="62"/>
  <c r="AK737" i="62"/>
  <c r="AI737" i="62"/>
  <c r="AH737" i="62"/>
  <c r="AD737" i="62"/>
  <c r="AE737" i="62" s="1"/>
  <c r="AB737" i="62"/>
  <c r="AC737" i="62" s="1"/>
  <c r="BE102" i="62"/>
  <c r="AO102" i="62"/>
  <c r="AN102" i="62"/>
  <c r="AL102" i="62"/>
  <c r="AK102" i="62"/>
  <c r="AI102" i="62"/>
  <c r="AH102" i="62"/>
  <c r="AD102" i="62"/>
  <c r="AF102" i="62" s="1"/>
  <c r="AB102" i="62"/>
  <c r="AC102" i="62" s="1"/>
  <c r="AO732" i="62"/>
  <c r="AN732" i="62"/>
  <c r="AL732" i="62"/>
  <c r="AK732" i="62"/>
  <c r="AI732" i="62"/>
  <c r="AH732" i="62"/>
  <c r="AD732" i="62"/>
  <c r="AF732" i="62" s="1"/>
  <c r="AB732" i="62"/>
  <c r="AC732" i="62" s="1"/>
  <c r="AO845" i="62"/>
  <c r="AN845" i="62"/>
  <c r="AL845" i="62"/>
  <c r="AK845" i="62"/>
  <c r="AI845" i="62"/>
  <c r="AH845" i="62"/>
  <c r="AD845" i="62"/>
  <c r="AF845" i="62" s="1"/>
  <c r="AB845" i="62"/>
  <c r="AC845" i="62" s="1"/>
  <c r="AO747" i="62"/>
  <c r="AN747" i="62"/>
  <c r="AL747" i="62"/>
  <c r="AK747" i="62"/>
  <c r="AI747" i="62"/>
  <c r="AH747" i="62"/>
  <c r="AD747" i="62"/>
  <c r="AF747" i="62" s="1"/>
  <c r="AB747" i="62"/>
  <c r="AC747" i="62" s="1"/>
  <c r="AO740" i="62"/>
  <c r="AN740" i="62"/>
  <c r="AL740" i="62"/>
  <c r="AK740" i="62"/>
  <c r="AI740" i="62"/>
  <c r="AH740" i="62"/>
  <c r="AD740" i="62"/>
  <c r="AF740" i="62" s="1"/>
  <c r="AB740" i="62"/>
  <c r="AC740" i="62" s="1"/>
  <c r="AO730" i="62"/>
  <c r="AN730" i="62"/>
  <c r="AL730" i="62"/>
  <c r="AK730" i="62"/>
  <c r="AI730" i="62"/>
  <c r="AH730" i="62"/>
  <c r="AD730" i="62"/>
  <c r="AF730" i="62" s="1"/>
  <c r="AB730" i="62"/>
  <c r="AC730" i="62" s="1"/>
  <c r="AO754" i="62"/>
  <c r="AN754" i="62"/>
  <c r="AL754" i="62"/>
  <c r="AK754" i="62"/>
  <c r="AI754" i="62"/>
  <c r="AH754" i="62"/>
  <c r="AD754" i="62"/>
  <c r="AF754" i="62" s="1"/>
  <c r="AB754" i="62"/>
  <c r="AC754" i="62" s="1"/>
  <c r="AO727" i="62"/>
  <c r="AN727" i="62"/>
  <c r="AL727" i="62"/>
  <c r="AK727" i="62"/>
  <c r="AI727" i="62"/>
  <c r="AH727" i="62"/>
  <c r="AD727" i="62"/>
  <c r="AF727" i="62" s="1"/>
  <c r="AB727" i="62"/>
  <c r="AC727" i="62" s="1"/>
  <c r="AO753" i="62"/>
  <c r="AN753" i="62"/>
  <c r="AL753" i="62"/>
  <c r="AK753" i="62"/>
  <c r="AI753" i="62"/>
  <c r="AH753" i="62"/>
  <c r="AD753" i="62"/>
  <c r="AF753" i="62" s="1"/>
  <c r="AB753" i="62"/>
  <c r="AC753" i="62" s="1"/>
  <c r="AO816" i="62"/>
  <c r="AN816" i="62"/>
  <c r="AL816" i="62"/>
  <c r="AK816" i="62"/>
  <c r="AI816" i="62"/>
  <c r="AH816" i="62"/>
  <c r="AD816" i="62"/>
  <c r="AF816" i="62" s="1"/>
  <c r="AB816" i="62"/>
  <c r="AC816" i="62" s="1"/>
  <c r="AO734" i="62"/>
  <c r="AN734" i="62"/>
  <c r="AL734" i="62"/>
  <c r="AK734" i="62"/>
  <c r="AI734" i="62"/>
  <c r="AH734" i="62"/>
  <c r="AD734" i="62"/>
  <c r="AF734" i="62" s="1"/>
  <c r="AB734" i="62"/>
  <c r="AC734" i="62" s="1"/>
  <c r="AO741" i="62"/>
  <c r="AN741" i="62"/>
  <c r="AL741" i="62"/>
  <c r="AK741" i="62"/>
  <c r="AI741" i="62"/>
  <c r="AH741" i="62"/>
  <c r="AD741" i="62"/>
  <c r="AF741" i="62" s="1"/>
  <c r="AB741" i="62"/>
  <c r="AC741" i="62" s="1"/>
  <c r="AO689" i="62"/>
  <c r="AN689" i="62"/>
  <c r="AL689" i="62"/>
  <c r="AK689" i="62"/>
  <c r="AI689" i="62"/>
  <c r="AH689" i="62"/>
  <c r="AD689" i="62"/>
  <c r="AF689" i="62" s="1"/>
  <c r="AB689" i="62"/>
  <c r="AC689" i="62" s="1"/>
  <c r="BE59" i="62"/>
  <c r="AO59" i="62"/>
  <c r="AN59" i="62"/>
  <c r="AL59" i="62"/>
  <c r="AK59" i="62"/>
  <c r="AI59" i="62"/>
  <c r="AH59" i="62"/>
  <c r="AD59" i="62"/>
  <c r="AB59" i="62"/>
  <c r="AC59" i="62" s="1"/>
  <c r="AO736" i="62"/>
  <c r="AN736" i="62"/>
  <c r="AL736" i="62"/>
  <c r="AK736" i="62"/>
  <c r="AI736" i="62"/>
  <c r="AH736" i="62"/>
  <c r="AD736" i="62"/>
  <c r="AF736" i="62" s="1"/>
  <c r="AB736" i="62"/>
  <c r="AC736" i="62" s="1"/>
  <c r="AO755" i="62"/>
  <c r="AN755" i="62"/>
  <c r="AL755" i="62"/>
  <c r="AK755" i="62"/>
  <c r="AI755" i="62"/>
  <c r="AH755" i="62"/>
  <c r="AD755" i="62"/>
  <c r="AF755" i="62" s="1"/>
  <c r="AB755" i="62"/>
  <c r="AC755" i="62" s="1"/>
  <c r="AO1451" i="62"/>
  <c r="AN1451" i="62"/>
  <c r="AL1451" i="62"/>
  <c r="AK1451" i="62"/>
  <c r="AI1451" i="62"/>
  <c r="AH1451" i="62"/>
  <c r="AD1451" i="62"/>
  <c r="AE1451" i="62" s="1"/>
  <c r="AB1451" i="62"/>
  <c r="AC1451" i="62" s="1"/>
  <c r="AO757" i="62"/>
  <c r="AN757" i="62"/>
  <c r="AL757" i="62"/>
  <c r="AK757" i="62"/>
  <c r="AI757" i="62"/>
  <c r="AH757" i="62"/>
  <c r="AD757" i="62"/>
  <c r="AE757" i="62" s="1"/>
  <c r="AB757" i="62"/>
  <c r="AC757" i="62" s="1"/>
  <c r="AO729" i="62"/>
  <c r="AN729" i="62"/>
  <c r="AL729" i="62"/>
  <c r="AK729" i="62"/>
  <c r="AI729" i="62"/>
  <c r="AH729" i="62"/>
  <c r="AD729" i="62"/>
  <c r="AB729" i="62"/>
  <c r="AC729" i="62" s="1"/>
  <c r="BE569" i="62"/>
  <c r="AO569" i="62"/>
  <c r="AN569" i="62"/>
  <c r="AL569" i="62"/>
  <c r="AK569" i="62"/>
  <c r="AI569" i="62"/>
  <c r="AH569" i="62"/>
  <c r="AD569" i="62"/>
  <c r="AF569" i="62" s="1"/>
  <c r="AB569" i="62"/>
  <c r="BE513" i="62"/>
  <c r="AO513" i="62"/>
  <c r="AN513" i="62"/>
  <c r="AL513" i="62"/>
  <c r="AK513" i="62"/>
  <c r="AI513" i="62"/>
  <c r="AH513" i="62"/>
  <c r="AD513" i="62"/>
  <c r="AF513" i="62" s="1"/>
  <c r="AB513" i="62"/>
  <c r="AO875" i="62"/>
  <c r="AN875" i="62"/>
  <c r="AL875" i="62"/>
  <c r="AK875" i="62"/>
  <c r="AI875" i="62"/>
  <c r="AH875" i="62"/>
  <c r="AD875" i="62"/>
  <c r="AB875" i="62"/>
  <c r="AC875" i="62" s="1"/>
  <c r="AO854" i="62"/>
  <c r="AN854" i="62"/>
  <c r="AL854" i="62"/>
  <c r="AK854" i="62"/>
  <c r="AI854" i="62"/>
  <c r="AH854" i="62"/>
  <c r="AD854" i="62"/>
  <c r="AB854" i="62"/>
  <c r="AC854" i="62" s="1"/>
  <c r="BE628" i="62"/>
  <c r="AO628" i="62"/>
  <c r="AN628" i="62"/>
  <c r="AL628" i="62"/>
  <c r="AK628" i="62"/>
  <c r="AI628" i="62"/>
  <c r="AH628" i="62"/>
  <c r="AD628" i="62"/>
  <c r="AF628" i="62" s="1"/>
  <c r="AB628" i="62"/>
  <c r="AO853" i="62"/>
  <c r="AN853" i="62"/>
  <c r="AL853" i="62"/>
  <c r="AK853" i="62"/>
  <c r="AI853" i="62"/>
  <c r="AH853" i="62"/>
  <c r="AD853" i="62"/>
  <c r="AF853" i="62" s="1"/>
  <c r="AB853" i="62"/>
  <c r="AC853" i="62" s="1"/>
  <c r="AO1454" i="62"/>
  <c r="AN1454" i="62"/>
  <c r="AI1454" i="62"/>
  <c r="AH1454" i="62"/>
  <c r="AD1454" i="62"/>
  <c r="AF1454" i="62" s="1"/>
  <c r="AB1454" i="62"/>
  <c r="AC1454" i="62" s="1"/>
  <c r="AO1106" i="62"/>
  <c r="AN1106" i="62"/>
  <c r="AL1106" i="62"/>
  <c r="AK1106" i="62"/>
  <c r="AI1106" i="62"/>
  <c r="AH1106" i="62"/>
  <c r="AD1106" i="62"/>
  <c r="AF1106" i="62" s="1"/>
  <c r="AB1106" i="62"/>
  <c r="AC1106" i="62" s="1"/>
  <c r="BE620" i="62"/>
  <c r="AO620" i="62"/>
  <c r="AN620" i="62"/>
  <c r="AL620" i="62"/>
  <c r="AK620" i="62"/>
  <c r="AI620" i="62"/>
  <c r="AH620" i="62"/>
  <c r="AD620" i="62"/>
  <c r="AE620" i="62" s="1"/>
  <c r="AB620" i="62"/>
  <c r="AO1452" i="62"/>
  <c r="AN1452" i="62"/>
  <c r="AL1452" i="62"/>
  <c r="AK1452" i="62"/>
  <c r="AI1452" i="62"/>
  <c r="AH1452" i="62"/>
  <c r="AD1452" i="62"/>
  <c r="AE1452" i="62" s="1"/>
  <c r="AB1452" i="62"/>
  <c r="AC1452" i="62" s="1"/>
  <c r="BE618" i="62"/>
  <c r="AO618" i="62"/>
  <c r="AN618" i="62"/>
  <c r="AL618" i="62"/>
  <c r="AK618" i="62"/>
  <c r="AI618" i="62"/>
  <c r="AH618" i="62"/>
  <c r="AD618" i="62"/>
  <c r="AF618" i="62" s="1"/>
  <c r="AB618" i="62"/>
  <c r="AO852" i="62"/>
  <c r="AN852" i="62"/>
  <c r="AL852" i="62"/>
  <c r="AK852" i="62"/>
  <c r="AI852" i="62"/>
  <c r="AH852" i="62"/>
  <c r="AD852" i="62"/>
  <c r="AF852" i="62" s="1"/>
  <c r="AB852" i="62"/>
  <c r="AC852" i="62" s="1"/>
  <c r="BE40" i="62"/>
  <c r="AZ40" i="62"/>
  <c r="AO40" i="62"/>
  <c r="AN40" i="62"/>
  <c r="AL40" i="62"/>
  <c r="AK40" i="62"/>
  <c r="AI40" i="62"/>
  <c r="AH40" i="62"/>
  <c r="AD40" i="62"/>
  <c r="AB40" i="62"/>
  <c r="AC40" i="62" s="1"/>
  <c r="AO855" i="62"/>
  <c r="AN855" i="62"/>
  <c r="AL855" i="62"/>
  <c r="AK855" i="62"/>
  <c r="AI855" i="62"/>
  <c r="AH855" i="62"/>
  <c r="AD855" i="62"/>
  <c r="AF855" i="62" s="1"/>
  <c r="AB855" i="62"/>
  <c r="AC855" i="62" s="1"/>
  <c r="BE579" i="62"/>
  <c r="AO579" i="62"/>
  <c r="AN579" i="62"/>
  <c r="AL579" i="62"/>
  <c r="AK579" i="62"/>
  <c r="AI579" i="62"/>
  <c r="AH579" i="62"/>
  <c r="AD579" i="62"/>
  <c r="AE579" i="62" s="1"/>
  <c r="AB579" i="62"/>
  <c r="AC579" i="62" s="1"/>
  <c r="AO858" i="62"/>
  <c r="AN858" i="62"/>
  <c r="AL858" i="62"/>
  <c r="AK858" i="62"/>
  <c r="AI858" i="62"/>
  <c r="AH858" i="62"/>
  <c r="AD858" i="62"/>
  <c r="AB858" i="62"/>
  <c r="AC858" i="62" s="1"/>
  <c r="AZ1457" i="62"/>
  <c r="AO1457" i="62"/>
  <c r="AN1457" i="62"/>
  <c r="AI1457" i="62"/>
  <c r="AH1457" i="62"/>
  <c r="AD1457" i="62"/>
  <c r="AF1457" i="62" s="1"/>
  <c r="AB1457" i="62"/>
  <c r="AC1457" i="62" s="1"/>
  <c r="AO1462" i="62"/>
  <c r="AN1462" i="62"/>
  <c r="AL1462" i="62"/>
  <c r="AK1462" i="62"/>
  <c r="AI1462" i="62"/>
  <c r="AH1462" i="62"/>
  <c r="AD1462" i="62"/>
  <c r="AB1462" i="62"/>
  <c r="AC1462" i="62" s="1"/>
  <c r="AO859" i="62"/>
  <c r="AN859" i="62"/>
  <c r="AL859" i="62"/>
  <c r="AK859" i="62"/>
  <c r="AI859" i="62"/>
  <c r="AH859" i="62"/>
  <c r="AD859" i="62"/>
  <c r="AB859" i="62"/>
  <c r="AC859" i="62" s="1"/>
  <c r="AZ862" i="62"/>
  <c r="AO862" i="62"/>
  <c r="AN862" i="62"/>
  <c r="AL862" i="62"/>
  <c r="AK862" i="62"/>
  <c r="AI862" i="62"/>
  <c r="AH862" i="62"/>
  <c r="AD862" i="62"/>
  <c r="AE862" i="62" s="1"/>
  <c r="AB862" i="62"/>
  <c r="AC862" i="62" s="1"/>
  <c r="AO864" i="62"/>
  <c r="AN864" i="62"/>
  <c r="AL864" i="62"/>
  <c r="AK864" i="62"/>
  <c r="AI864" i="62"/>
  <c r="AH864" i="62"/>
  <c r="AD864" i="62"/>
  <c r="AE864" i="62" s="1"/>
  <c r="AB864" i="62"/>
  <c r="AC864" i="62" s="1"/>
  <c r="AO857" i="62"/>
  <c r="AN857" i="62"/>
  <c r="AL857" i="62"/>
  <c r="AK857" i="62"/>
  <c r="AI857" i="62"/>
  <c r="AH857" i="62"/>
  <c r="AD857" i="62"/>
  <c r="AF857" i="62" s="1"/>
  <c r="AB857" i="62"/>
  <c r="AC857" i="62" s="1"/>
  <c r="AO870" i="62"/>
  <c r="AN870" i="62"/>
  <c r="AL870" i="62"/>
  <c r="AK870" i="62"/>
  <c r="AI870" i="62"/>
  <c r="AH870" i="62"/>
  <c r="AD870" i="62"/>
  <c r="AF870" i="62" s="1"/>
  <c r="AB870" i="62"/>
  <c r="AC870" i="62" s="1"/>
  <c r="AO874" i="62"/>
  <c r="AN874" i="62"/>
  <c r="AL874" i="62"/>
  <c r="AK874" i="62"/>
  <c r="AI874" i="62"/>
  <c r="AH874" i="62"/>
  <c r="AD874" i="62"/>
  <c r="AE874" i="62" s="1"/>
  <c r="AB874" i="62"/>
  <c r="AC874" i="62" s="1"/>
  <c r="AO873" i="62"/>
  <c r="AN873" i="62"/>
  <c r="AL873" i="62"/>
  <c r="AK873" i="62"/>
  <c r="AI873" i="62"/>
  <c r="AH873" i="62"/>
  <c r="AD873" i="62"/>
  <c r="AE873" i="62" s="1"/>
  <c r="AB873" i="62"/>
  <c r="AC873" i="62" s="1"/>
  <c r="AO876" i="62"/>
  <c r="AN876" i="62"/>
  <c r="AL876" i="62"/>
  <c r="AK876" i="62"/>
  <c r="AI876" i="62"/>
  <c r="AH876" i="62"/>
  <c r="AD876" i="62"/>
  <c r="AF876" i="62" s="1"/>
  <c r="AB876" i="62"/>
  <c r="AC876" i="62" s="1"/>
  <c r="BE639" i="62"/>
  <c r="AO639" i="62"/>
  <c r="AN639" i="62"/>
  <c r="AL639" i="62"/>
  <c r="AK639" i="62"/>
  <c r="AI639" i="62"/>
  <c r="AH639" i="62"/>
  <c r="AD639" i="62"/>
  <c r="AF639" i="62" s="1"/>
  <c r="AB639" i="62"/>
  <c r="AC639" i="62" s="1"/>
  <c r="AO867" i="62"/>
  <c r="AN867" i="62"/>
  <c r="AL867" i="62"/>
  <c r="AK867" i="62"/>
  <c r="AI867" i="62"/>
  <c r="AH867" i="62"/>
  <c r="AD867" i="62"/>
  <c r="AE867" i="62" s="1"/>
  <c r="AB867" i="62"/>
  <c r="AC867" i="62" s="1"/>
  <c r="BE638" i="62"/>
  <c r="AO638" i="62"/>
  <c r="AN638" i="62"/>
  <c r="AL638" i="62"/>
  <c r="AK638" i="62"/>
  <c r="AI638" i="62"/>
  <c r="AH638" i="62"/>
  <c r="AD638" i="62"/>
  <c r="AE638" i="62" s="1"/>
  <c r="AB638" i="62"/>
  <c r="AC638" i="62" s="1"/>
  <c r="BE640" i="62"/>
  <c r="AO640" i="62"/>
  <c r="AN640" i="62"/>
  <c r="AL640" i="62"/>
  <c r="AK640" i="62"/>
  <c r="AI640" i="62"/>
  <c r="AH640" i="62"/>
  <c r="AD640" i="62"/>
  <c r="AF640" i="62" s="1"/>
  <c r="AB640" i="62"/>
  <c r="AC640" i="62" s="1"/>
  <c r="BE467" i="62"/>
  <c r="AO467" i="62"/>
  <c r="AN467" i="62"/>
  <c r="AL467" i="62"/>
  <c r="AK467" i="62"/>
  <c r="AI467" i="62"/>
  <c r="AH467" i="62"/>
  <c r="AD467" i="62"/>
  <c r="AF467" i="62" s="1"/>
  <c r="AB467" i="62"/>
  <c r="AC467" i="62" s="1"/>
  <c r="AO877" i="62"/>
  <c r="AN877" i="62"/>
  <c r="AL877" i="62"/>
  <c r="AK877" i="62"/>
  <c r="AI877" i="62"/>
  <c r="AH877" i="62"/>
  <c r="AD877" i="62"/>
  <c r="AB877" i="62"/>
  <c r="AC877" i="62" s="1"/>
  <c r="BE462" i="62"/>
  <c r="AO462" i="62"/>
  <c r="AN462" i="62"/>
  <c r="AL462" i="62"/>
  <c r="AK462" i="62"/>
  <c r="AI462" i="62"/>
  <c r="AH462" i="62"/>
  <c r="AD462" i="62"/>
  <c r="AB462" i="62"/>
  <c r="AC462" i="62" s="1"/>
  <c r="AO878" i="62"/>
  <c r="AN878" i="62"/>
  <c r="AL878" i="62"/>
  <c r="AK878" i="62"/>
  <c r="AI878" i="62"/>
  <c r="AH878" i="62"/>
  <c r="AD878" i="62"/>
  <c r="AB878" i="62"/>
  <c r="AC878" i="62" s="1"/>
  <c r="BE637" i="62"/>
  <c r="AO637" i="62"/>
  <c r="AN637" i="62"/>
  <c r="AL637" i="62"/>
  <c r="AK637" i="62"/>
  <c r="AI637" i="62"/>
  <c r="AH637" i="62"/>
  <c r="AD637" i="62"/>
  <c r="AF637" i="62" s="1"/>
  <c r="AB637" i="62"/>
  <c r="AC637" i="62" s="1"/>
  <c r="AO860" i="62"/>
  <c r="AN860" i="62"/>
  <c r="AL860" i="62"/>
  <c r="AK860" i="62"/>
  <c r="AI860" i="62"/>
  <c r="AH860" i="62"/>
  <c r="AD860" i="62"/>
  <c r="AF860" i="62" s="1"/>
  <c r="AB860" i="62"/>
  <c r="AC860" i="62" s="1"/>
  <c r="AZ865" i="62"/>
  <c r="AO865" i="62"/>
  <c r="AN865" i="62"/>
  <c r="AL865" i="62"/>
  <c r="AK865" i="62"/>
  <c r="AI865" i="62"/>
  <c r="AH865" i="62"/>
  <c r="AD865" i="62"/>
  <c r="AB865" i="62"/>
  <c r="AC865" i="62" s="1"/>
  <c r="AZ866" i="62"/>
  <c r="AO866" i="62"/>
  <c r="AN866" i="62"/>
  <c r="AL866" i="62"/>
  <c r="AK866" i="62"/>
  <c r="AI866" i="62"/>
  <c r="AH866" i="62"/>
  <c r="AD866" i="62"/>
  <c r="AB866" i="62"/>
  <c r="AC866" i="62" s="1"/>
  <c r="AZ1453" i="62"/>
  <c r="AO1453" i="62"/>
  <c r="AN1453" i="62"/>
  <c r="AL1453" i="62"/>
  <c r="AK1453" i="62"/>
  <c r="AI1453" i="62"/>
  <c r="AH1453" i="62"/>
  <c r="AD1453" i="62"/>
  <c r="AF1453" i="62" s="1"/>
  <c r="AB1453" i="62"/>
  <c r="AC1453" i="62" s="1"/>
  <c r="AZ861" i="62"/>
  <c r="AO861" i="62"/>
  <c r="AN861" i="62"/>
  <c r="AL861" i="62"/>
  <c r="AK861" i="62"/>
  <c r="AI861" i="62"/>
  <c r="AH861" i="62"/>
  <c r="AD861" i="62"/>
  <c r="AB861" i="62"/>
  <c r="AC861" i="62" s="1"/>
  <c r="AZ882" i="62"/>
  <c r="AO882" i="62"/>
  <c r="AN882" i="62"/>
  <c r="AL882" i="62"/>
  <c r="AK882" i="62"/>
  <c r="AI882" i="62"/>
  <c r="AH882" i="62"/>
  <c r="AD882" i="62"/>
  <c r="AF882" i="62" s="1"/>
  <c r="AB882" i="62"/>
  <c r="AC882" i="62" s="1"/>
  <c r="AZ871" i="62"/>
  <c r="AO871" i="62"/>
  <c r="AN871" i="62"/>
  <c r="AL871" i="62"/>
  <c r="AK871" i="62"/>
  <c r="AI871" i="62"/>
  <c r="AH871" i="62"/>
  <c r="AD871" i="62"/>
  <c r="AB871" i="62"/>
  <c r="AC871" i="62" s="1"/>
  <c r="AZ892" i="62"/>
  <c r="AO892" i="62"/>
  <c r="AN892" i="62"/>
  <c r="AL892" i="62"/>
  <c r="AK892" i="62"/>
  <c r="AI892" i="62"/>
  <c r="AH892" i="62"/>
  <c r="AD892" i="62"/>
  <c r="AF892" i="62" s="1"/>
  <c r="AB892" i="62"/>
  <c r="AC892" i="62" s="1"/>
  <c r="BE642" i="62"/>
  <c r="AO642" i="62"/>
  <c r="AN642" i="62"/>
  <c r="AL642" i="62"/>
  <c r="AK642" i="62"/>
  <c r="AI642" i="62"/>
  <c r="AH642" i="62"/>
  <c r="AD642" i="62"/>
  <c r="AF642" i="62" s="1"/>
  <c r="AB642" i="62"/>
  <c r="AC642" i="62" s="1"/>
  <c r="AO883" i="62"/>
  <c r="AN883" i="62"/>
  <c r="AL883" i="62"/>
  <c r="AK883" i="62"/>
  <c r="AI883" i="62"/>
  <c r="AH883" i="62"/>
  <c r="AD883" i="62"/>
  <c r="AF883" i="62" s="1"/>
  <c r="AB883" i="62"/>
  <c r="AC883" i="62" s="1"/>
  <c r="AZ886" i="62"/>
  <c r="AO886" i="62"/>
  <c r="AN886" i="62"/>
  <c r="AL886" i="62"/>
  <c r="AK886" i="62"/>
  <c r="AI886" i="62"/>
  <c r="AH886" i="62"/>
  <c r="AD886" i="62"/>
  <c r="AB886" i="62"/>
  <c r="AC886" i="62" s="1"/>
  <c r="AZ885" i="62"/>
  <c r="AO885" i="62"/>
  <c r="AN885" i="62"/>
  <c r="AL885" i="62"/>
  <c r="AK885" i="62"/>
  <c r="AI885" i="62"/>
  <c r="AH885" i="62"/>
  <c r="AD885" i="62"/>
  <c r="AF885" i="62" s="1"/>
  <c r="AB885" i="62"/>
  <c r="AC885" i="62" s="1"/>
  <c r="AZ1083" i="62"/>
  <c r="AO1083" i="62"/>
  <c r="AN1083" i="62"/>
  <c r="AL1083" i="62"/>
  <c r="AK1083" i="62"/>
  <c r="AI1083" i="62"/>
  <c r="AH1083" i="62"/>
  <c r="AD1083" i="62"/>
  <c r="AF1083" i="62" s="1"/>
  <c r="AB1083" i="62"/>
  <c r="AC1083" i="62" s="1"/>
  <c r="AZ869" i="62"/>
  <c r="AO869" i="62"/>
  <c r="AN869" i="62"/>
  <c r="AL869" i="62"/>
  <c r="AK869" i="62"/>
  <c r="AI869" i="62"/>
  <c r="AH869" i="62"/>
  <c r="AD869" i="62"/>
  <c r="AF869" i="62" s="1"/>
  <c r="AB869" i="62"/>
  <c r="AC869" i="62" s="1"/>
  <c r="AO872" i="62"/>
  <c r="AN872" i="62"/>
  <c r="AL872" i="62"/>
  <c r="AK872" i="62"/>
  <c r="AI872" i="62"/>
  <c r="AH872" i="62"/>
  <c r="AD872" i="62"/>
  <c r="AE872" i="62" s="1"/>
  <c r="AB872" i="62"/>
  <c r="AC872" i="62" s="1"/>
  <c r="AZ888" i="62"/>
  <c r="AO888" i="62"/>
  <c r="AN888" i="62"/>
  <c r="AL888" i="62"/>
  <c r="AK888" i="62"/>
  <c r="AI888" i="62"/>
  <c r="AH888" i="62"/>
  <c r="AD888" i="62"/>
  <c r="AE888" i="62" s="1"/>
  <c r="AB888" i="62"/>
  <c r="AC888" i="62" s="1"/>
  <c r="AZ1460" i="62"/>
  <c r="AO1460" i="62"/>
  <c r="AN1460" i="62"/>
  <c r="AL1460" i="62"/>
  <c r="AK1460" i="62"/>
  <c r="AI1460" i="62"/>
  <c r="AH1460" i="62"/>
  <c r="AD1460" i="62"/>
  <c r="AE1460" i="62" s="1"/>
  <c r="AB1460" i="62"/>
  <c r="AC1460" i="62" s="1"/>
  <c r="AZ881" i="62"/>
  <c r="AO881" i="62"/>
  <c r="AN881" i="62"/>
  <c r="AL881" i="62"/>
  <c r="AK881" i="62"/>
  <c r="AD881" i="62"/>
  <c r="AF881" i="62" s="1"/>
  <c r="AB881" i="62"/>
  <c r="AC881" i="62" s="1"/>
  <c r="AZ887" i="62"/>
  <c r="AO887" i="62"/>
  <c r="AN887" i="62"/>
  <c r="AL887" i="62"/>
  <c r="AK887" i="62"/>
  <c r="AI887" i="62"/>
  <c r="AH887" i="62"/>
  <c r="AD887" i="62"/>
  <c r="AF887" i="62" s="1"/>
  <c r="AB887" i="62"/>
  <c r="AC887" i="62" s="1"/>
  <c r="AZ880" i="62"/>
  <c r="AO880" i="62"/>
  <c r="AN880" i="62"/>
  <c r="AL880" i="62"/>
  <c r="AK880" i="62"/>
  <c r="AI880" i="62"/>
  <c r="AH880" i="62"/>
  <c r="AD880" i="62"/>
  <c r="AF880" i="62" s="1"/>
  <c r="AB880" i="62"/>
  <c r="AC880" i="62" s="1"/>
  <c r="AZ1010" i="62"/>
  <c r="AO1010" i="62"/>
  <c r="AN1010" i="62"/>
  <c r="AL1010" i="62"/>
  <c r="AK1010" i="62"/>
  <c r="AI1010" i="62"/>
  <c r="AH1010" i="62"/>
  <c r="AD1010" i="62"/>
  <c r="AF1010" i="62" s="1"/>
  <c r="AB1010" i="62"/>
  <c r="AC1010" i="62" s="1"/>
  <c r="AZ895" i="62"/>
  <c r="AO895" i="62"/>
  <c r="AN895" i="62"/>
  <c r="AL895" i="62"/>
  <c r="AK895" i="62"/>
  <c r="AD895" i="62"/>
  <c r="AB895" i="62"/>
  <c r="AC895" i="62" s="1"/>
  <c r="AZ894" i="62"/>
  <c r="AO894" i="62"/>
  <c r="AN894" i="62"/>
  <c r="AL894" i="62"/>
  <c r="AK894" i="62"/>
  <c r="AD894" i="62"/>
  <c r="AF894" i="62" s="1"/>
  <c r="AB894" i="62"/>
  <c r="AC894" i="62" s="1"/>
  <c r="AZ893" i="62"/>
  <c r="AO893" i="62"/>
  <c r="AN893" i="62"/>
  <c r="AL893" i="62"/>
  <c r="AK893" i="62"/>
  <c r="AI893" i="62"/>
  <c r="AH893" i="62"/>
  <c r="AD893" i="62"/>
  <c r="AF893" i="62" s="1"/>
  <c r="AB893" i="62"/>
  <c r="AC893" i="62" s="1"/>
  <c r="AZ847" i="62"/>
  <c r="AO847" i="62"/>
  <c r="AN847" i="62"/>
  <c r="AL847" i="62"/>
  <c r="AK847" i="62"/>
  <c r="AD847" i="62"/>
  <c r="AE847" i="62" s="1"/>
  <c r="AB847" i="62"/>
  <c r="AC847" i="62" s="1"/>
  <c r="AZ891" i="62"/>
  <c r="AO891" i="62"/>
  <c r="AN891" i="62"/>
  <c r="AL891" i="62"/>
  <c r="AK891" i="62"/>
  <c r="AD891" i="62"/>
  <c r="AF891" i="62" s="1"/>
  <c r="AB891" i="62"/>
  <c r="AC891" i="62" s="1"/>
  <c r="AZ890" i="62"/>
  <c r="AO890" i="62"/>
  <c r="AN890" i="62"/>
  <c r="AL890" i="62"/>
  <c r="AK890" i="62"/>
  <c r="AD890" i="62"/>
  <c r="AB890" i="62"/>
  <c r="AC890" i="62" s="1"/>
  <c r="AZ889" i="62"/>
  <c r="AO889" i="62"/>
  <c r="AN889" i="62"/>
  <c r="AL889" i="62"/>
  <c r="AK889" i="62"/>
  <c r="AD889" i="62"/>
  <c r="AF889" i="62" s="1"/>
  <c r="AB889" i="62"/>
  <c r="AC889" i="62" s="1"/>
  <c r="AZ1015" i="62"/>
  <c r="AO1015" i="62"/>
  <c r="AN1015" i="62"/>
  <c r="AL1015" i="62"/>
  <c r="AK1015" i="62"/>
  <c r="AI1015" i="62"/>
  <c r="AH1015" i="62"/>
  <c r="AD1015" i="62"/>
  <c r="AF1015" i="62" s="1"/>
  <c r="AB1015" i="62"/>
  <c r="AC1015" i="62" s="1"/>
  <c r="AZ1014" i="62"/>
  <c r="AO1014" i="62"/>
  <c r="AN1014" i="62"/>
  <c r="AL1014" i="62"/>
  <c r="AK1014" i="62"/>
  <c r="AI1014" i="62"/>
  <c r="AH1014" i="62"/>
  <c r="AD1014" i="62"/>
  <c r="AF1014" i="62" s="1"/>
  <c r="AB1014" i="62"/>
  <c r="AC1014" i="62" s="1"/>
  <c r="AZ1017" i="62"/>
  <c r="AO1017" i="62"/>
  <c r="AN1017" i="62"/>
  <c r="AL1017" i="62"/>
  <c r="AK1017" i="62"/>
  <c r="AI1017" i="62"/>
  <c r="AH1017" i="62"/>
  <c r="AD1017" i="62"/>
  <c r="AF1017" i="62" s="1"/>
  <c r="AB1017" i="62"/>
  <c r="AC1017" i="62" s="1"/>
  <c r="AZ1013" i="62"/>
  <c r="AO1013" i="62"/>
  <c r="AN1013" i="62"/>
  <c r="AL1013" i="62"/>
  <c r="AK1013" i="62"/>
  <c r="AI1013" i="62"/>
  <c r="AH1013" i="62"/>
  <c r="AD1013" i="62"/>
  <c r="AF1013" i="62" s="1"/>
  <c r="AB1013" i="62"/>
  <c r="AC1013" i="62" s="1"/>
  <c r="AZ1012" i="62"/>
  <c r="AO1012" i="62"/>
  <c r="AN1012" i="62"/>
  <c r="AL1012" i="62"/>
  <c r="AK1012" i="62"/>
  <c r="AI1012" i="62"/>
  <c r="AH1012" i="62"/>
  <c r="AD1012" i="62"/>
  <c r="AF1012" i="62" s="1"/>
  <c r="AB1012" i="62"/>
  <c r="AC1012" i="62" s="1"/>
  <c r="AZ1011" i="62"/>
  <c r="AO1011" i="62"/>
  <c r="AN1011" i="62"/>
  <c r="AL1011" i="62"/>
  <c r="AK1011" i="62"/>
  <c r="AI1011" i="62"/>
  <c r="AH1011" i="62"/>
  <c r="AD1011" i="62"/>
  <c r="AF1011" i="62" s="1"/>
  <c r="AB1011" i="62"/>
  <c r="AC1011" i="62" s="1"/>
  <c r="AZ1006" i="62"/>
  <c r="AO1006" i="62"/>
  <c r="AN1006" i="62"/>
  <c r="AL1006" i="62"/>
  <c r="AK1006" i="62"/>
  <c r="AI1006" i="62"/>
  <c r="AH1006" i="62"/>
  <c r="AD1006" i="62"/>
  <c r="AF1006" i="62" s="1"/>
  <c r="AB1006" i="62"/>
  <c r="AC1006" i="62" s="1"/>
  <c r="AZ1005" i="62"/>
  <c r="AM1005" i="62"/>
  <c r="AN1005" i="62" s="1"/>
  <c r="AL1005" i="62"/>
  <c r="AK1005" i="62"/>
  <c r="AI1005" i="62"/>
  <c r="AH1005" i="62"/>
  <c r="AD1005" i="62"/>
  <c r="AE1005" i="62" s="1"/>
  <c r="AB1005" i="62"/>
  <c r="AC1005" i="62" s="1"/>
  <c r="AZ920" i="62"/>
  <c r="AO920" i="62"/>
  <c r="AN920" i="62"/>
  <c r="AL920" i="62"/>
  <c r="AK920" i="62"/>
  <c r="AI920" i="62"/>
  <c r="AH920" i="62"/>
  <c r="AD920" i="62"/>
  <c r="AE920" i="62" s="1"/>
  <c r="AB920" i="62"/>
  <c r="AC920" i="62" s="1"/>
  <c r="AZ1004" i="62"/>
  <c r="AO1004" i="62"/>
  <c r="AN1004" i="62"/>
  <c r="AL1004" i="62"/>
  <c r="AK1004" i="62"/>
  <c r="AI1004" i="62"/>
  <c r="AH1004" i="62"/>
  <c r="AD1004" i="62"/>
  <c r="AE1004" i="62" s="1"/>
  <c r="AB1004" i="62"/>
  <c r="AC1004" i="62" s="1"/>
  <c r="AZ1023" i="62"/>
  <c r="AO1023" i="62"/>
  <c r="AN1023" i="62"/>
  <c r="AL1023" i="62"/>
  <c r="AK1023" i="62"/>
  <c r="AI1023" i="62"/>
  <c r="AH1023" i="62"/>
  <c r="AD1023" i="62"/>
  <c r="AE1023" i="62" s="1"/>
  <c r="AB1023" i="62"/>
  <c r="AC1023" i="62" s="1"/>
  <c r="AZ1009" i="62"/>
  <c r="AO1009" i="62"/>
  <c r="AN1009" i="62"/>
  <c r="AL1009" i="62"/>
  <c r="AK1009" i="62"/>
  <c r="AI1009" i="62"/>
  <c r="AH1009" i="62"/>
  <c r="AD1009" i="62"/>
  <c r="AE1009" i="62" s="1"/>
  <c r="AB1009" i="62"/>
  <c r="AC1009" i="62" s="1"/>
  <c r="AZ896" i="62"/>
  <c r="AO896" i="62"/>
  <c r="AN896" i="62"/>
  <c r="AL896" i="62"/>
  <c r="AK896" i="62"/>
  <c r="AI896" i="62"/>
  <c r="AH896" i="62"/>
  <c r="AD896" i="62"/>
  <c r="AE896" i="62" s="1"/>
  <c r="AB896" i="62"/>
  <c r="AC896" i="62" s="1"/>
  <c r="AZ1003" i="62"/>
  <c r="AO1003" i="62"/>
  <c r="AN1003" i="62"/>
  <c r="AL1003" i="62"/>
  <c r="AK1003" i="62"/>
  <c r="AI1003" i="62"/>
  <c r="AH1003" i="62"/>
  <c r="AD1003" i="62"/>
  <c r="AB1003" i="62"/>
  <c r="AC1003" i="62" s="1"/>
  <c r="AZ1456" i="62"/>
  <c r="AO1456" i="62"/>
  <c r="AN1456" i="62"/>
  <c r="AL1456" i="62"/>
  <c r="AK1456" i="62"/>
  <c r="AI1456" i="62"/>
  <c r="AH1456" i="62"/>
  <c r="AD1456" i="62"/>
  <c r="AE1456" i="62" s="1"/>
  <c r="AB1456" i="62"/>
  <c r="AC1456" i="62" s="1"/>
  <c r="AZ1002" i="62"/>
  <c r="AO1002" i="62"/>
  <c r="AN1002" i="62"/>
  <c r="AL1002" i="62"/>
  <c r="AK1002" i="62"/>
  <c r="AI1002" i="62"/>
  <c r="AH1002" i="62"/>
  <c r="AD1002" i="62"/>
  <c r="AE1002" i="62" s="1"/>
  <c r="AB1002" i="62"/>
  <c r="AC1002" i="62" s="1"/>
  <c r="AZ1461" i="62"/>
  <c r="AO1461" i="62"/>
  <c r="AN1461" i="62"/>
  <c r="AL1461" i="62"/>
  <c r="AK1461" i="62"/>
  <c r="AI1461" i="62"/>
  <c r="AH1461" i="62"/>
  <c r="AD1461" i="62"/>
  <c r="AE1461" i="62" s="1"/>
  <c r="AB1461" i="62"/>
  <c r="AC1461" i="62" s="1"/>
  <c r="AZ702" i="62"/>
  <c r="AO702" i="62"/>
  <c r="AN702" i="62"/>
  <c r="AL702" i="62"/>
  <c r="AK702" i="62"/>
  <c r="AI702" i="62"/>
  <c r="AH702" i="62"/>
  <c r="AD702" i="62"/>
  <c r="AE702" i="62" s="1"/>
  <c r="AB702" i="62"/>
  <c r="AC702" i="62" s="1"/>
  <c r="N702" i="62"/>
  <c r="AZ1455" i="62"/>
  <c r="AO1455" i="62"/>
  <c r="AN1455" i="62"/>
  <c r="AL1455" i="62"/>
  <c r="AK1455" i="62"/>
  <c r="AI1455" i="62"/>
  <c r="AH1455" i="62"/>
  <c r="AD1455" i="62"/>
  <c r="AF1455" i="62" s="1"/>
  <c r="AB1455" i="62"/>
  <c r="AC1455" i="62" s="1"/>
  <c r="AZ900" i="62"/>
  <c r="AO900" i="62"/>
  <c r="AN900" i="62"/>
  <c r="AL900" i="62"/>
  <c r="AK900" i="62"/>
  <c r="AI900" i="62"/>
  <c r="AH900" i="62"/>
  <c r="AD900" i="62"/>
  <c r="AF900" i="62" s="1"/>
  <c r="AB900" i="62"/>
  <c r="AC900" i="62" s="1"/>
  <c r="AZ1008" i="62"/>
  <c r="AO1008" i="62"/>
  <c r="AN1008" i="62"/>
  <c r="AL1008" i="62"/>
  <c r="AK1008" i="62"/>
  <c r="AI1008" i="62"/>
  <c r="AH1008" i="62"/>
  <c r="AD1008" i="62"/>
  <c r="AF1008" i="62" s="1"/>
  <c r="AB1008" i="62"/>
  <c r="AC1008" i="62" s="1"/>
  <c r="AZ922" i="62"/>
  <c r="AO922" i="62"/>
  <c r="AN922" i="62"/>
  <c r="AL922" i="62"/>
  <c r="AK922" i="62"/>
  <c r="AI922" i="62"/>
  <c r="AH922" i="62"/>
  <c r="AD922" i="62"/>
  <c r="AF922" i="62" s="1"/>
  <c r="AB922" i="62"/>
  <c r="AC922" i="62" s="1"/>
  <c r="AZ918" i="62"/>
  <c r="AO918" i="62"/>
  <c r="AN918" i="62"/>
  <c r="AL918" i="62"/>
  <c r="AK918" i="62"/>
  <c r="AI918" i="62"/>
  <c r="AH918" i="62"/>
  <c r="AD918" i="62"/>
  <c r="AF918" i="62" s="1"/>
  <c r="AB918" i="62"/>
  <c r="AC918" i="62" s="1"/>
  <c r="AZ1001" i="62"/>
  <c r="AM1001" i="62"/>
  <c r="AO1001" i="62" s="1"/>
  <c r="AL1001" i="62"/>
  <c r="AK1001" i="62"/>
  <c r="AI1001" i="62"/>
  <c r="AH1001" i="62"/>
  <c r="AD1001" i="62"/>
  <c r="AF1001" i="62" s="1"/>
  <c r="AB1001" i="62"/>
  <c r="AC1001" i="62" s="1"/>
  <c r="AZ1000" i="62"/>
  <c r="AM1000" i="62"/>
  <c r="AN1000" i="62" s="1"/>
  <c r="AL1000" i="62"/>
  <c r="AK1000" i="62"/>
  <c r="AI1000" i="62"/>
  <c r="AH1000" i="62"/>
  <c r="AD1000" i="62"/>
  <c r="AE1000" i="62" s="1"/>
  <c r="AB1000" i="62"/>
  <c r="AC1000" i="62" s="1"/>
  <c r="AZ999" i="62"/>
  <c r="AM999" i="62"/>
  <c r="AO999" i="62" s="1"/>
  <c r="AL999" i="62"/>
  <c r="AK999" i="62"/>
  <c r="AI999" i="62"/>
  <c r="AH999" i="62"/>
  <c r="AD999" i="62"/>
  <c r="AE999" i="62" s="1"/>
  <c r="AB999" i="62"/>
  <c r="AC999" i="62" s="1"/>
  <c r="AZ998" i="62"/>
  <c r="AO998" i="62"/>
  <c r="AN998" i="62"/>
  <c r="AL998" i="62"/>
  <c r="AK998" i="62"/>
  <c r="AI998" i="62"/>
  <c r="AH998" i="62"/>
  <c r="AD998" i="62"/>
  <c r="AE998" i="62" s="1"/>
  <c r="AB998" i="62"/>
  <c r="AC998" i="62" s="1"/>
  <c r="AZ917" i="62"/>
  <c r="AO917" i="62"/>
  <c r="AN917" i="62"/>
  <c r="AL917" i="62"/>
  <c r="AK917" i="62"/>
  <c r="AI917" i="62"/>
  <c r="AH917" i="62"/>
  <c r="AD917" i="62"/>
  <c r="AE917" i="62" s="1"/>
  <c r="AB917" i="62"/>
  <c r="AC917" i="62" s="1"/>
  <c r="AZ997" i="62"/>
  <c r="AM997" i="62"/>
  <c r="AO997" i="62" s="1"/>
  <c r="AL997" i="62"/>
  <c r="AK997" i="62"/>
  <c r="AI997" i="62"/>
  <c r="AH997" i="62"/>
  <c r="AD997" i="62"/>
  <c r="AF997" i="62" s="1"/>
  <c r="AB997" i="62"/>
  <c r="AC997" i="62" s="1"/>
  <c r="AZ996" i="62"/>
  <c r="AM996" i="62"/>
  <c r="AO996" i="62" s="1"/>
  <c r="AL996" i="62"/>
  <c r="AK996" i="62"/>
  <c r="AI996" i="62"/>
  <c r="AH996" i="62"/>
  <c r="AD996" i="62"/>
  <c r="AF996" i="62" s="1"/>
  <c r="AB996" i="62"/>
  <c r="AC996" i="62" s="1"/>
  <c r="AZ777" i="62"/>
  <c r="AM777" i="62"/>
  <c r="AN777" i="62" s="1"/>
  <c r="AL777" i="62"/>
  <c r="AK777" i="62"/>
  <c r="AI777" i="62"/>
  <c r="AH777" i="62"/>
  <c r="AD777" i="62"/>
  <c r="AE777" i="62" s="1"/>
  <c r="AB777" i="62"/>
  <c r="AC777" i="62" s="1"/>
  <c r="AZ725" i="62"/>
  <c r="AM725" i="62"/>
  <c r="AO725" i="62" s="1"/>
  <c r="AL725" i="62"/>
  <c r="AK725" i="62"/>
  <c r="AI725" i="62"/>
  <c r="AH725" i="62"/>
  <c r="AD725" i="62"/>
  <c r="AE725" i="62" s="1"/>
  <c r="AB725" i="62"/>
  <c r="AC725" i="62" s="1"/>
  <c r="AZ658" i="62"/>
  <c r="AM658" i="62"/>
  <c r="AO658" i="62" s="1"/>
  <c r="AL658" i="62"/>
  <c r="AK658" i="62"/>
  <c r="AI658" i="62"/>
  <c r="AH658" i="62"/>
  <c r="AD658" i="62"/>
  <c r="AF658" i="62" s="1"/>
  <c r="AB658" i="62"/>
  <c r="AC658" i="62" s="1"/>
  <c r="AZ916" i="62"/>
  <c r="AO916" i="62"/>
  <c r="AN916" i="62"/>
  <c r="AL916" i="62"/>
  <c r="AK916" i="62"/>
  <c r="AI916" i="62"/>
  <c r="AH916" i="62"/>
  <c r="AD916" i="62"/>
  <c r="AF916" i="62" s="1"/>
  <c r="AB916" i="62"/>
  <c r="AC916" i="62" s="1"/>
  <c r="AZ1024" i="62"/>
  <c r="AO1024" i="62"/>
  <c r="AN1024" i="62"/>
  <c r="AL1024" i="62"/>
  <c r="AK1024" i="62"/>
  <c r="AI1024" i="62"/>
  <c r="AH1024" i="62"/>
  <c r="AD1024" i="62"/>
  <c r="AF1024" i="62" s="1"/>
  <c r="AB1024" i="62"/>
  <c r="AC1024" i="62" s="1"/>
  <c r="AZ992" i="62"/>
  <c r="AO992" i="62"/>
  <c r="AN992" i="62"/>
  <c r="AL992" i="62"/>
  <c r="AK992" i="62"/>
  <c r="AI992" i="62"/>
  <c r="AH992" i="62"/>
  <c r="AD992" i="62"/>
  <c r="AF992" i="62" s="1"/>
  <c r="AB992" i="62"/>
  <c r="AC992" i="62" s="1"/>
  <c r="AZ921" i="62"/>
  <c r="AO921" i="62"/>
  <c r="AN921" i="62"/>
  <c r="AL921" i="62"/>
  <c r="AK921" i="62"/>
  <c r="AI921" i="62"/>
  <c r="AH921" i="62"/>
  <c r="AD921" i="62"/>
  <c r="AF921" i="62" s="1"/>
  <c r="AB921" i="62"/>
  <c r="AC921" i="62" s="1"/>
  <c r="AZ897" i="62"/>
  <c r="AO897" i="62"/>
  <c r="AN897" i="62"/>
  <c r="AL897" i="62"/>
  <c r="AK897" i="62"/>
  <c r="AI897" i="62"/>
  <c r="AH897" i="62"/>
  <c r="AD897" i="62"/>
  <c r="AF897" i="62" s="1"/>
  <c r="AB897" i="62"/>
  <c r="AC897" i="62" s="1"/>
  <c r="AZ1007" i="62"/>
  <c r="AO1007" i="62"/>
  <c r="AN1007" i="62"/>
  <c r="AL1007" i="62"/>
  <c r="AK1007" i="62"/>
  <c r="AI1007" i="62"/>
  <c r="AH1007" i="62"/>
  <c r="AD1007" i="62"/>
  <c r="AF1007" i="62" s="1"/>
  <c r="AB1007" i="62"/>
  <c r="AC1007" i="62" s="1"/>
  <c r="AZ991" i="62"/>
  <c r="AO991" i="62"/>
  <c r="AN991" i="62"/>
  <c r="AL991" i="62"/>
  <c r="AK991" i="62"/>
  <c r="AI991" i="62"/>
  <c r="AH991" i="62"/>
  <c r="AD991" i="62"/>
  <c r="AF991" i="62" s="1"/>
  <c r="AB991" i="62"/>
  <c r="AC991" i="62" s="1"/>
  <c r="AZ990" i="62"/>
  <c r="AO990" i="62"/>
  <c r="AN990" i="62"/>
  <c r="AL990" i="62"/>
  <c r="AK990" i="62"/>
  <c r="AI990" i="62"/>
  <c r="AH990" i="62"/>
  <c r="AD990" i="62"/>
  <c r="AF990" i="62" s="1"/>
  <c r="AB990" i="62"/>
  <c r="AC990" i="62" s="1"/>
  <c r="AZ989" i="62"/>
  <c r="AO989" i="62"/>
  <c r="AN989" i="62"/>
  <c r="AL989" i="62"/>
  <c r="AK989" i="62"/>
  <c r="AI989" i="62"/>
  <c r="AH989" i="62"/>
  <c r="AD989" i="62"/>
  <c r="AF989" i="62" s="1"/>
  <c r="AB989" i="62"/>
  <c r="AC989" i="62" s="1"/>
  <c r="AZ988" i="62"/>
  <c r="AO988" i="62"/>
  <c r="AN988" i="62"/>
  <c r="AL988" i="62"/>
  <c r="AK988" i="62"/>
  <c r="AI988" i="62"/>
  <c r="AH988" i="62"/>
  <c r="AD988" i="62"/>
  <c r="AF988" i="62" s="1"/>
  <c r="AB988" i="62"/>
  <c r="AC988" i="62" s="1"/>
  <c r="AZ987" i="62"/>
  <c r="AM987" i="62"/>
  <c r="AO987" i="62" s="1"/>
  <c r="AL987" i="62"/>
  <c r="AK987" i="62"/>
  <c r="AI987" i="62"/>
  <c r="AH987" i="62"/>
  <c r="AD987" i="62"/>
  <c r="AF987" i="62" s="1"/>
  <c r="AB987" i="62"/>
  <c r="AC987" i="62" s="1"/>
  <c r="AZ899" i="62"/>
  <c r="AO899" i="62"/>
  <c r="AN899" i="62"/>
  <c r="AL899" i="62"/>
  <c r="AK899" i="62"/>
  <c r="AI899" i="62"/>
  <c r="AH899" i="62"/>
  <c r="AD899" i="62"/>
  <c r="AF899" i="62" s="1"/>
  <c r="AB899" i="62"/>
  <c r="AC899" i="62" s="1"/>
  <c r="AZ986" i="62"/>
  <c r="AO986" i="62"/>
  <c r="AN986" i="62"/>
  <c r="AL986" i="62"/>
  <c r="AK986" i="62"/>
  <c r="AI986" i="62"/>
  <c r="AH986" i="62"/>
  <c r="AD986" i="62"/>
  <c r="AF986" i="62" s="1"/>
  <c r="AB986" i="62"/>
  <c r="AC986" i="62" s="1"/>
  <c r="AZ985" i="62"/>
  <c r="AM985" i="62"/>
  <c r="AN985" i="62" s="1"/>
  <c r="AL985" i="62"/>
  <c r="AK985" i="62"/>
  <c r="AI985" i="62"/>
  <c r="AH985" i="62"/>
  <c r="AD985" i="62"/>
  <c r="AE985" i="62" s="1"/>
  <c r="AB985" i="62"/>
  <c r="AC985" i="62" s="1"/>
  <c r="AZ984" i="62"/>
  <c r="AM984" i="62"/>
  <c r="AO984" i="62" s="1"/>
  <c r="AL984" i="62"/>
  <c r="AK984" i="62"/>
  <c r="AI984" i="62"/>
  <c r="AH984" i="62"/>
  <c r="AD984" i="62"/>
  <c r="AE984" i="62" s="1"/>
  <c r="AB984" i="62"/>
  <c r="AC984" i="62" s="1"/>
  <c r="AZ983" i="62"/>
  <c r="AM983" i="62"/>
  <c r="AO983" i="62" s="1"/>
  <c r="AL983" i="62"/>
  <c r="AK983" i="62"/>
  <c r="AI983" i="62"/>
  <c r="AH983" i="62"/>
  <c r="AD983" i="62"/>
  <c r="AF983" i="62" s="1"/>
  <c r="AB983" i="62"/>
  <c r="AC983" i="62" s="1"/>
  <c r="AZ982" i="62"/>
  <c r="AM982" i="62"/>
  <c r="AO982" i="62" s="1"/>
  <c r="AL982" i="62"/>
  <c r="AK982" i="62"/>
  <c r="AI982" i="62"/>
  <c r="AH982" i="62"/>
  <c r="AD982" i="62"/>
  <c r="AF982" i="62" s="1"/>
  <c r="AB982" i="62"/>
  <c r="AC982" i="62" s="1"/>
  <c r="AZ981" i="62"/>
  <c r="AO981" i="62"/>
  <c r="AN981" i="62"/>
  <c r="AL981" i="62"/>
  <c r="AK981" i="62"/>
  <c r="AI981" i="62"/>
  <c r="AH981" i="62"/>
  <c r="AD981" i="62"/>
  <c r="AF981" i="62" s="1"/>
  <c r="AB981" i="62"/>
  <c r="AC981" i="62" s="1"/>
  <c r="AZ915" i="62"/>
  <c r="AO915" i="62"/>
  <c r="AN915" i="62"/>
  <c r="AL915" i="62"/>
  <c r="AK915" i="62"/>
  <c r="AI915" i="62"/>
  <c r="AH915" i="62"/>
  <c r="AD915" i="62"/>
  <c r="AF915" i="62" s="1"/>
  <c r="AB915" i="62"/>
  <c r="AC915" i="62" s="1"/>
  <c r="AZ924" i="62"/>
  <c r="AO924" i="62"/>
  <c r="AN924" i="62"/>
  <c r="AL924" i="62"/>
  <c r="AK924" i="62"/>
  <c r="AI924" i="62"/>
  <c r="AH924" i="62"/>
  <c r="AD924" i="62"/>
  <c r="AF924" i="62" s="1"/>
  <c r="AB924" i="62"/>
  <c r="AC924" i="62" s="1"/>
  <c r="AZ980" i="62"/>
  <c r="AO980" i="62"/>
  <c r="AN980" i="62"/>
  <c r="AL980" i="62"/>
  <c r="AK980" i="62"/>
  <c r="AI980" i="62"/>
  <c r="AH980" i="62"/>
  <c r="AD980" i="62"/>
  <c r="AF980" i="62" s="1"/>
  <c r="AB980" i="62"/>
  <c r="AC980" i="62" s="1"/>
  <c r="AZ979" i="62"/>
  <c r="AO979" i="62"/>
  <c r="AN979" i="62"/>
  <c r="AL979" i="62"/>
  <c r="AK979" i="62"/>
  <c r="AI979" i="62"/>
  <c r="AH979" i="62"/>
  <c r="AD979" i="62"/>
  <c r="AF979" i="62" s="1"/>
  <c r="AB979" i="62"/>
  <c r="AC979" i="62" s="1"/>
  <c r="AZ978" i="62"/>
  <c r="AO978" i="62"/>
  <c r="AN978" i="62"/>
  <c r="AL978" i="62"/>
  <c r="AK978" i="62"/>
  <c r="AI978" i="62"/>
  <c r="AH978" i="62"/>
  <c r="AD978" i="62"/>
  <c r="AF978" i="62" s="1"/>
  <c r="AB978" i="62"/>
  <c r="AC978" i="62" s="1"/>
  <c r="AZ977" i="62"/>
  <c r="AO977" i="62"/>
  <c r="AN977" i="62"/>
  <c r="AL977" i="62"/>
  <c r="AK977" i="62"/>
  <c r="AI977" i="62"/>
  <c r="AH977" i="62"/>
  <c r="AD977" i="62"/>
  <c r="AF977" i="62" s="1"/>
  <c r="AB977" i="62"/>
  <c r="AC977" i="62" s="1"/>
  <c r="AZ914" i="62"/>
  <c r="AO914" i="62"/>
  <c r="AN914" i="62"/>
  <c r="AL914" i="62"/>
  <c r="AK914" i="62"/>
  <c r="AI914" i="62"/>
  <c r="AH914" i="62"/>
  <c r="AD914" i="62"/>
  <c r="AF914" i="62" s="1"/>
  <c r="AB914" i="62"/>
  <c r="AC914" i="62" s="1"/>
  <c r="AZ976" i="62"/>
  <c r="AM976" i="62"/>
  <c r="AN976" i="62" s="1"/>
  <c r="AL976" i="62"/>
  <c r="AK976" i="62"/>
  <c r="AI976" i="62"/>
  <c r="AH976" i="62"/>
  <c r="AD976" i="62"/>
  <c r="AE976" i="62" s="1"/>
  <c r="AB976" i="62"/>
  <c r="AC976" i="62" s="1"/>
  <c r="AZ975" i="62"/>
  <c r="AO975" i="62"/>
  <c r="AN975" i="62"/>
  <c r="AL975" i="62"/>
  <c r="AK975" i="62"/>
  <c r="AI975" i="62"/>
  <c r="AH975" i="62"/>
  <c r="AD975" i="62"/>
  <c r="AE975" i="62" s="1"/>
  <c r="AB975" i="62"/>
  <c r="AC975" i="62" s="1"/>
  <c r="AZ974" i="62"/>
  <c r="AO974" i="62"/>
  <c r="AN974" i="62"/>
  <c r="AL974" i="62"/>
  <c r="AK974" i="62"/>
  <c r="AI974" i="62"/>
  <c r="AH974" i="62"/>
  <c r="AD974" i="62"/>
  <c r="AE974" i="62" s="1"/>
  <c r="AB974" i="62"/>
  <c r="AC974" i="62" s="1"/>
  <c r="AZ973" i="62"/>
  <c r="AO973" i="62"/>
  <c r="AN973" i="62"/>
  <c r="AL973" i="62"/>
  <c r="AK973" i="62"/>
  <c r="AI973" i="62"/>
  <c r="AH973" i="62"/>
  <c r="AD973" i="62"/>
  <c r="AE973" i="62" s="1"/>
  <c r="AB973" i="62"/>
  <c r="AC973" i="62" s="1"/>
  <c r="AZ902" i="62"/>
  <c r="AO902" i="62"/>
  <c r="AN902" i="62"/>
  <c r="AL902" i="62"/>
  <c r="AK902" i="62"/>
  <c r="AI902" i="62"/>
  <c r="AH902" i="62"/>
  <c r="AD902" i="62"/>
  <c r="AE902" i="62" s="1"/>
  <c r="AB902" i="62"/>
  <c r="AC902" i="62" s="1"/>
  <c r="AZ913" i="62"/>
  <c r="AO913" i="62"/>
  <c r="AN913" i="62"/>
  <c r="AL913" i="62"/>
  <c r="AK913" i="62"/>
  <c r="AI913" i="62"/>
  <c r="AH913" i="62"/>
  <c r="AD913" i="62"/>
  <c r="AE913" i="62" s="1"/>
  <c r="AB913" i="62"/>
  <c r="AC913" i="62" s="1"/>
  <c r="AZ972" i="62"/>
  <c r="AO972" i="62"/>
  <c r="AN972" i="62"/>
  <c r="AL972" i="62"/>
  <c r="AK972" i="62"/>
  <c r="AI972" i="62"/>
  <c r="AH972" i="62"/>
  <c r="AD972" i="62"/>
  <c r="AE972" i="62" s="1"/>
  <c r="AB972" i="62"/>
  <c r="AC972" i="62" s="1"/>
  <c r="AZ912" i="62"/>
  <c r="AO912" i="62"/>
  <c r="AN912" i="62"/>
  <c r="AL912" i="62"/>
  <c r="AK912" i="62"/>
  <c r="AI912" i="62"/>
  <c r="AH912" i="62"/>
  <c r="AD912" i="62"/>
  <c r="AE912" i="62" s="1"/>
  <c r="AB912" i="62"/>
  <c r="AC912" i="62" s="1"/>
  <c r="AZ901" i="62"/>
  <c r="AO901" i="62"/>
  <c r="AN901" i="62"/>
  <c r="AL901" i="62"/>
  <c r="AK901" i="62"/>
  <c r="AI901" i="62"/>
  <c r="AH901" i="62"/>
  <c r="AD901" i="62"/>
  <c r="AE901" i="62" s="1"/>
  <c r="AB901" i="62"/>
  <c r="AC901" i="62" s="1"/>
  <c r="AZ971" i="62"/>
  <c r="AM971" i="62"/>
  <c r="AO971" i="62" s="1"/>
  <c r="AL971" i="62"/>
  <c r="AK971" i="62"/>
  <c r="AI971" i="62"/>
  <c r="AH971" i="62"/>
  <c r="AD971" i="62"/>
  <c r="AE971" i="62" s="1"/>
  <c r="AB971" i="62"/>
  <c r="AC971" i="62" s="1"/>
  <c r="AZ970" i="62"/>
  <c r="AO970" i="62"/>
  <c r="AN970" i="62"/>
  <c r="AL970" i="62"/>
  <c r="AK970" i="62"/>
  <c r="AI970" i="62"/>
  <c r="AH970" i="62"/>
  <c r="AD970" i="62"/>
  <c r="AE970" i="62" s="1"/>
  <c r="AB970" i="62"/>
  <c r="AC970" i="62" s="1"/>
  <c r="AZ969" i="62"/>
  <c r="AM969" i="62"/>
  <c r="AO969" i="62" s="1"/>
  <c r="AL969" i="62"/>
  <c r="AK969" i="62"/>
  <c r="AI969" i="62"/>
  <c r="AH969" i="62"/>
  <c r="AD969" i="62"/>
  <c r="AF969" i="62" s="1"/>
  <c r="AB969" i="62"/>
  <c r="AC969" i="62" s="1"/>
  <c r="AZ968" i="62"/>
  <c r="AO968" i="62"/>
  <c r="AN968" i="62"/>
  <c r="AL968" i="62"/>
  <c r="AK968" i="62"/>
  <c r="AI968" i="62"/>
  <c r="AH968" i="62"/>
  <c r="AD968" i="62"/>
  <c r="AF968" i="62" s="1"/>
  <c r="AB968" i="62"/>
  <c r="AC968" i="62" s="1"/>
  <c r="AZ911" i="62"/>
  <c r="AO911" i="62"/>
  <c r="AN911" i="62"/>
  <c r="AL911" i="62"/>
  <c r="AK911" i="62"/>
  <c r="AI911" i="62"/>
  <c r="AH911" i="62"/>
  <c r="AD911" i="62"/>
  <c r="AF911" i="62" s="1"/>
  <c r="AB911" i="62"/>
  <c r="AC911" i="62" s="1"/>
  <c r="AZ967" i="62"/>
  <c r="AO967" i="62"/>
  <c r="AN967" i="62"/>
  <c r="AL967" i="62"/>
  <c r="AK967" i="62"/>
  <c r="AI967" i="62"/>
  <c r="AH967" i="62"/>
  <c r="AD967" i="62"/>
  <c r="AF967" i="62" s="1"/>
  <c r="AB967" i="62"/>
  <c r="AC967" i="62" s="1"/>
  <c r="AZ966" i="62"/>
  <c r="AO966" i="62"/>
  <c r="AN966" i="62"/>
  <c r="AL966" i="62"/>
  <c r="AK966" i="62"/>
  <c r="AI966" i="62"/>
  <c r="AH966" i="62"/>
  <c r="AD966" i="62"/>
  <c r="AF966" i="62" s="1"/>
  <c r="AB966" i="62"/>
  <c r="AC966" i="62" s="1"/>
  <c r="AZ965" i="62"/>
  <c r="AO965" i="62"/>
  <c r="AN965" i="62"/>
  <c r="AL965" i="62"/>
  <c r="AK965" i="62"/>
  <c r="AI965" i="62"/>
  <c r="AH965" i="62"/>
  <c r="AD965" i="62"/>
  <c r="AF965" i="62" s="1"/>
  <c r="AB965" i="62"/>
  <c r="AC965" i="62" s="1"/>
  <c r="AZ964" i="62"/>
  <c r="AO964" i="62"/>
  <c r="AN964" i="62"/>
  <c r="AL964" i="62"/>
  <c r="AK964" i="62"/>
  <c r="AI964" i="62"/>
  <c r="AH964" i="62"/>
  <c r="AD964" i="62"/>
  <c r="AF964" i="62" s="1"/>
  <c r="AB964" i="62"/>
  <c r="AC964" i="62" s="1"/>
  <c r="AZ963" i="62"/>
  <c r="AM963" i="62"/>
  <c r="AN963" i="62" s="1"/>
  <c r="AL963" i="62"/>
  <c r="AK963" i="62"/>
  <c r="AI963" i="62"/>
  <c r="AH963" i="62"/>
  <c r="AD963" i="62"/>
  <c r="AF963" i="62" s="1"/>
  <c r="AB963" i="62"/>
  <c r="AC963" i="62" s="1"/>
  <c r="AZ962" i="62"/>
  <c r="AO962" i="62"/>
  <c r="AN962" i="62"/>
  <c r="AL962" i="62"/>
  <c r="AK962" i="62"/>
  <c r="AI962" i="62"/>
  <c r="AH962" i="62"/>
  <c r="AD962" i="62"/>
  <c r="AF962" i="62" s="1"/>
  <c r="AB962" i="62"/>
  <c r="AC962" i="62" s="1"/>
  <c r="AZ910" i="62"/>
  <c r="AO910" i="62"/>
  <c r="AN910" i="62"/>
  <c r="AL910" i="62"/>
  <c r="AK910" i="62"/>
  <c r="AI910" i="62"/>
  <c r="AH910" i="62"/>
  <c r="AD910" i="62"/>
  <c r="AF910" i="62" s="1"/>
  <c r="AB910" i="62"/>
  <c r="AC910" i="62" s="1"/>
  <c r="AZ961" i="62"/>
  <c r="AO961" i="62"/>
  <c r="AN961" i="62"/>
  <c r="AL961" i="62"/>
  <c r="AK961" i="62"/>
  <c r="AI961" i="62"/>
  <c r="AH961" i="62"/>
  <c r="AD961" i="62"/>
  <c r="AF961" i="62" s="1"/>
  <c r="AB961" i="62"/>
  <c r="AC961" i="62" s="1"/>
  <c r="AZ960" i="62"/>
  <c r="AO960" i="62"/>
  <c r="AN960" i="62"/>
  <c r="AL960" i="62"/>
  <c r="AK960" i="62"/>
  <c r="AI960" i="62"/>
  <c r="AH960" i="62"/>
  <c r="AD960" i="62"/>
  <c r="AF960" i="62" s="1"/>
  <c r="AB960" i="62"/>
  <c r="AC960" i="62" s="1"/>
  <c r="AZ959" i="62"/>
  <c r="AM959" i="62"/>
  <c r="AN959" i="62" s="1"/>
  <c r="AL959" i="62"/>
  <c r="AK959" i="62"/>
  <c r="AI959" i="62"/>
  <c r="AH959" i="62"/>
  <c r="AD959" i="62"/>
  <c r="AF959" i="62" s="1"/>
  <c r="AB959" i="62"/>
  <c r="AC959" i="62" s="1"/>
  <c r="AZ958" i="62"/>
  <c r="AM958" i="62"/>
  <c r="AO958" i="62" s="1"/>
  <c r="AL958" i="62"/>
  <c r="AK958" i="62"/>
  <c r="AI958" i="62"/>
  <c r="AH958" i="62"/>
  <c r="AD958" i="62"/>
  <c r="AE958" i="62" s="1"/>
  <c r="AB958" i="62"/>
  <c r="AC958" i="62" s="1"/>
  <c r="AZ957" i="62"/>
  <c r="AM957" i="62"/>
  <c r="AO957" i="62" s="1"/>
  <c r="AL957" i="62"/>
  <c r="AK957" i="62"/>
  <c r="AI957" i="62"/>
  <c r="AH957" i="62"/>
  <c r="AD957" i="62"/>
  <c r="AF957" i="62" s="1"/>
  <c r="AB957" i="62"/>
  <c r="AC957" i="62" s="1"/>
  <c r="AZ956" i="62"/>
  <c r="AM956" i="62"/>
  <c r="AN956" i="62" s="1"/>
  <c r="AL956" i="62"/>
  <c r="AK956" i="62"/>
  <c r="AI956" i="62"/>
  <c r="AH956" i="62"/>
  <c r="AD956" i="62"/>
  <c r="AF956" i="62" s="1"/>
  <c r="AB956" i="62"/>
  <c r="AC956" i="62" s="1"/>
  <c r="AZ955" i="62"/>
  <c r="AM955" i="62"/>
  <c r="AN955" i="62" s="1"/>
  <c r="AL955" i="62"/>
  <c r="AK955" i="62"/>
  <c r="AI955" i="62"/>
  <c r="AH955" i="62"/>
  <c r="AD955" i="62"/>
  <c r="AF955" i="62" s="1"/>
  <c r="AB955" i="62"/>
  <c r="AC955" i="62" s="1"/>
  <c r="AZ909" i="62"/>
  <c r="AM909" i="62"/>
  <c r="AO909" i="62" s="1"/>
  <c r="AL909" i="62"/>
  <c r="AK909" i="62"/>
  <c r="AI909" i="62"/>
  <c r="AH909" i="62"/>
  <c r="AD909" i="62"/>
  <c r="AE909" i="62" s="1"/>
  <c r="AB909" i="62"/>
  <c r="AC909" i="62" s="1"/>
  <c r="AZ817" i="62"/>
  <c r="AO817" i="62"/>
  <c r="AN817" i="62"/>
  <c r="AL817" i="62"/>
  <c r="AK817" i="62"/>
  <c r="AI817" i="62"/>
  <c r="AH817" i="62"/>
  <c r="AD817" i="62"/>
  <c r="AE817" i="62" s="1"/>
  <c r="AB817" i="62"/>
  <c r="AC817" i="62" s="1"/>
  <c r="AZ953" i="62"/>
  <c r="AO953" i="62"/>
  <c r="AN953" i="62"/>
  <c r="AL953" i="62"/>
  <c r="AK953" i="62"/>
  <c r="AI953" i="62"/>
  <c r="AH953" i="62"/>
  <c r="AD953" i="62"/>
  <c r="AE953" i="62" s="1"/>
  <c r="AB953" i="62"/>
  <c r="AC953" i="62" s="1"/>
  <c r="AZ952" i="62"/>
  <c r="AO952" i="62"/>
  <c r="AN952" i="62"/>
  <c r="AL952" i="62"/>
  <c r="AK952" i="62"/>
  <c r="AI952" i="62"/>
  <c r="AH952" i="62"/>
  <c r="AD952" i="62"/>
  <c r="AE952" i="62" s="1"/>
  <c r="AB952" i="62"/>
  <c r="AC952" i="62" s="1"/>
  <c r="AZ951" i="62"/>
  <c r="AO951" i="62"/>
  <c r="AN951" i="62"/>
  <c r="AL951" i="62"/>
  <c r="AK951" i="62"/>
  <c r="AI951" i="62"/>
  <c r="AH951" i="62"/>
  <c r="AD951" i="62"/>
  <c r="AE951" i="62" s="1"/>
  <c r="AB951" i="62"/>
  <c r="AC951" i="62" s="1"/>
  <c r="AZ1058" i="62"/>
  <c r="AO1058" i="62"/>
  <c r="AN1058" i="62"/>
  <c r="AL1058" i="62"/>
  <c r="AK1058" i="62"/>
  <c r="AI1058" i="62"/>
  <c r="AH1058" i="62"/>
  <c r="AD1058" i="62"/>
  <c r="AE1058" i="62" s="1"/>
  <c r="AB1058" i="62"/>
  <c r="AC1058" i="62" s="1"/>
  <c r="AZ908" i="62"/>
  <c r="AO908" i="62"/>
  <c r="AN908" i="62"/>
  <c r="AL908" i="62"/>
  <c r="AK908" i="62"/>
  <c r="AI908" i="62"/>
  <c r="AH908" i="62"/>
  <c r="AD908" i="62"/>
  <c r="AE908" i="62" s="1"/>
  <c r="AB908" i="62"/>
  <c r="AC908" i="62" s="1"/>
  <c r="AZ950" i="62"/>
  <c r="AO950" i="62"/>
  <c r="AN950" i="62"/>
  <c r="AL950" i="62"/>
  <c r="AK950" i="62"/>
  <c r="AI950" i="62"/>
  <c r="AH950" i="62"/>
  <c r="AD950" i="62"/>
  <c r="AE950" i="62" s="1"/>
  <c r="AB950" i="62"/>
  <c r="AC950" i="62" s="1"/>
  <c r="AZ949" i="62"/>
  <c r="AO949" i="62"/>
  <c r="AN949" i="62"/>
  <c r="AL949" i="62"/>
  <c r="AK949" i="62"/>
  <c r="AI949" i="62"/>
  <c r="AH949" i="62"/>
  <c r="AD949" i="62"/>
  <c r="AE949" i="62" s="1"/>
  <c r="AB949" i="62"/>
  <c r="AC949" i="62" s="1"/>
  <c r="AZ948" i="62"/>
  <c r="AO948" i="62"/>
  <c r="AN948" i="62"/>
  <c r="AL948" i="62"/>
  <c r="AK948" i="62"/>
  <c r="AI948" i="62"/>
  <c r="AH948" i="62"/>
  <c r="AD948" i="62"/>
  <c r="AE948" i="62" s="1"/>
  <c r="AB948" i="62"/>
  <c r="AC948" i="62" s="1"/>
  <c r="AZ947" i="62"/>
  <c r="AO947" i="62"/>
  <c r="AN947" i="62"/>
  <c r="AL947" i="62"/>
  <c r="AK947" i="62"/>
  <c r="AI947" i="62"/>
  <c r="AH947" i="62"/>
  <c r="AD947" i="62"/>
  <c r="AE947" i="62" s="1"/>
  <c r="AB947" i="62"/>
  <c r="AC947" i="62" s="1"/>
  <c r="AZ946" i="62"/>
  <c r="AO946" i="62"/>
  <c r="AN946" i="62"/>
  <c r="AL946" i="62"/>
  <c r="AK946" i="62"/>
  <c r="AI946" i="62"/>
  <c r="AH946" i="62"/>
  <c r="AD946" i="62"/>
  <c r="AE946" i="62" s="1"/>
  <c r="AB946" i="62"/>
  <c r="AC946" i="62" s="1"/>
  <c r="AZ945" i="62"/>
  <c r="AO945" i="62"/>
  <c r="AN945" i="62"/>
  <c r="AL945" i="62"/>
  <c r="AK945" i="62"/>
  <c r="AI945" i="62"/>
  <c r="AH945" i="62"/>
  <c r="AD945" i="62"/>
  <c r="AE945" i="62" s="1"/>
  <c r="AB945" i="62"/>
  <c r="AC945" i="62" s="1"/>
  <c r="AZ944" i="62"/>
  <c r="AO944" i="62"/>
  <c r="AN944" i="62"/>
  <c r="AL944" i="62"/>
  <c r="AK944" i="62"/>
  <c r="AI944" i="62"/>
  <c r="AH944" i="62"/>
  <c r="AD944" i="62"/>
  <c r="AE944" i="62" s="1"/>
  <c r="AB944" i="62"/>
  <c r="AC944" i="62" s="1"/>
  <c r="AZ943" i="62"/>
  <c r="AO943" i="62"/>
  <c r="AN943" i="62"/>
  <c r="AL943" i="62"/>
  <c r="AK943" i="62"/>
  <c r="AI943" i="62"/>
  <c r="AH943" i="62"/>
  <c r="AD943" i="62"/>
  <c r="AE943" i="62" s="1"/>
  <c r="AB943" i="62"/>
  <c r="AC943" i="62" s="1"/>
  <c r="AZ942" i="62"/>
  <c r="AO942" i="62"/>
  <c r="AN942" i="62"/>
  <c r="AL942" i="62"/>
  <c r="AK942" i="62"/>
  <c r="AI942" i="62"/>
  <c r="AH942" i="62"/>
  <c r="AD942" i="62"/>
  <c r="AE942" i="62" s="1"/>
  <c r="AB942" i="62"/>
  <c r="AC942" i="62" s="1"/>
  <c r="AZ907" i="62"/>
  <c r="AO907" i="62"/>
  <c r="AN907" i="62"/>
  <c r="AL907" i="62"/>
  <c r="AK907" i="62"/>
  <c r="AI907" i="62"/>
  <c r="AH907" i="62"/>
  <c r="AD907" i="62"/>
  <c r="AE907" i="62" s="1"/>
  <c r="AB907" i="62"/>
  <c r="AC907" i="62" s="1"/>
  <c r="AZ906" i="62"/>
  <c r="AO906" i="62"/>
  <c r="AN906" i="62"/>
  <c r="AL906" i="62"/>
  <c r="AK906" i="62"/>
  <c r="AI906" i="62"/>
  <c r="AH906" i="62"/>
  <c r="AD906" i="62"/>
  <c r="AE906" i="62" s="1"/>
  <c r="AB906" i="62"/>
  <c r="AC906" i="62" s="1"/>
  <c r="AZ941" i="62"/>
  <c r="AO941" i="62"/>
  <c r="AN941" i="62"/>
  <c r="AL941" i="62"/>
  <c r="AK941" i="62"/>
  <c r="AI941" i="62"/>
  <c r="AH941" i="62"/>
  <c r="AD941" i="62"/>
  <c r="AE941" i="62" s="1"/>
  <c r="AB941" i="62"/>
  <c r="AC941" i="62" s="1"/>
  <c r="AZ905" i="62"/>
  <c r="AO905" i="62"/>
  <c r="AN905" i="62"/>
  <c r="AL905" i="62"/>
  <c r="AK905" i="62"/>
  <c r="AI905" i="62"/>
  <c r="AH905" i="62"/>
  <c r="AD905" i="62"/>
  <c r="AE905" i="62" s="1"/>
  <c r="AB905" i="62"/>
  <c r="AC905" i="62" s="1"/>
  <c r="AZ813" i="62"/>
  <c r="AO813" i="62"/>
  <c r="AN813" i="62"/>
  <c r="AL813" i="62"/>
  <c r="AK813" i="62"/>
  <c r="AI813" i="62"/>
  <c r="AH813" i="62"/>
  <c r="AD813" i="62"/>
  <c r="AE813" i="62" s="1"/>
  <c r="AB813" i="62"/>
  <c r="AC813" i="62" s="1"/>
  <c r="AZ940" i="62"/>
  <c r="AO940" i="62"/>
  <c r="AN940" i="62"/>
  <c r="AL940" i="62"/>
  <c r="AK940" i="62"/>
  <c r="AI940" i="62"/>
  <c r="AH940" i="62"/>
  <c r="AD940" i="62"/>
  <c r="AE940" i="62" s="1"/>
  <c r="AB940" i="62"/>
  <c r="AC940" i="62" s="1"/>
  <c r="AZ939" i="62"/>
  <c r="AO939" i="62"/>
  <c r="AN939" i="62"/>
  <c r="AL939" i="62"/>
  <c r="AK939" i="62"/>
  <c r="AI939" i="62"/>
  <c r="AH939" i="62"/>
  <c r="AD939" i="62"/>
  <c r="AE939" i="62" s="1"/>
  <c r="AB939" i="62"/>
  <c r="AC939" i="62" s="1"/>
  <c r="AZ1016" i="62"/>
  <c r="AO1016" i="62"/>
  <c r="AN1016" i="62"/>
  <c r="AL1016" i="62"/>
  <c r="AK1016" i="62"/>
  <c r="AD1016" i="62"/>
  <c r="AB1016" i="62"/>
  <c r="AC1016" i="62" s="1"/>
  <c r="AZ938" i="62"/>
  <c r="AO938" i="62"/>
  <c r="AN938" i="62"/>
  <c r="AL938" i="62"/>
  <c r="AK938" i="62"/>
  <c r="AI938" i="62"/>
  <c r="AH938" i="62"/>
  <c r="AD938" i="62"/>
  <c r="AB938" i="62"/>
  <c r="AC938" i="62" s="1"/>
  <c r="AZ937" i="62"/>
  <c r="AO937" i="62"/>
  <c r="AN937" i="62"/>
  <c r="AL937" i="62"/>
  <c r="AK937" i="62"/>
  <c r="AI937" i="62"/>
  <c r="AH937" i="62"/>
  <c r="AD937" i="62"/>
  <c r="AB937" i="62"/>
  <c r="AC937" i="62" s="1"/>
  <c r="AZ936" i="62"/>
  <c r="AO936" i="62"/>
  <c r="AN936" i="62"/>
  <c r="AL936" i="62"/>
  <c r="AK936" i="62"/>
  <c r="AI936" i="62"/>
  <c r="AH936" i="62"/>
  <c r="AD936" i="62"/>
  <c r="AB936" i="62"/>
  <c r="AC936" i="62" s="1"/>
  <c r="AZ935" i="62"/>
  <c r="AO935" i="62"/>
  <c r="AN935" i="62"/>
  <c r="AL935" i="62"/>
  <c r="AK935" i="62"/>
  <c r="AI935" i="62"/>
  <c r="AH935" i="62"/>
  <c r="AD935" i="62"/>
  <c r="AB935" i="62"/>
  <c r="AC935" i="62" s="1"/>
  <c r="AZ934" i="62"/>
  <c r="AO934" i="62"/>
  <c r="AN934" i="62"/>
  <c r="AL934" i="62"/>
  <c r="AK934" i="62"/>
  <c r="AI934" i="62"/>
  <c r="AH934" i="62"/>
  <c r="AD934" i="62"/>
  <c r="AB934" i="62"/>
  <c r="AC934" i="62" s="1"/>
  <c r="AZ933" i="62"/>
  <c r="AO933" i="62"/>
  <c r="AN933" i="62"/>
  <c r="AL933" i="62"/>
  <c r="AK933" i="62"/>
  <c r="AI933" i="62"/>
  <c r="AH933" i="62"/>
  <c r="AD933" i="62"/>
  <c r="AB933" i="62"/>
  <c r="AC933" i="62" s="1"/>
  <c r="AZ932" i="62"/>
  <c r="AO932" i="62"/>
  <c r="AN932" i="62"/>
  <c r="AL932" i="62"/>
  <c r="AK932" i="62"/>
  <c r="AI932" i="62"/>
  <c r="AH932" i="62"/>
  <c r="AD932" i="62"/>
  <c r="AB932" i="62"/>
  <c r="AC932" i="62" s="1"/>
  <c r="AZ931" i="62"/>
  <c r="AO931" i="62"/>
  <c r="AN931" i="62"/>
  <c r="AL931" i="62"/>
  <c r="AK931" i="62"/>
  <c r="AI931" i="62"/>
  <c r="AH931" i="62"/>
  <c r="AD931" i="62"/>
  <c r="AB931" i="62"/>
  <c r="AC931" i="62" s="1"/>
  <c r="AZ930" i="62"/>
  <c r="AO930" i="62"/>
  <c r="AN930" i="62"/>
  <c r="AL930" i="62"/>
  <c r="AK930" i="62"/>
  <c r="AI930" i="62"/>
  <c r="AH930" i="62"/>
  <c r="AD930" i="62"/>
  <c r="AB930" i="62"/>
  <c r="AC930" i="62" s="1"/>
  <c r="AZ929" i="62"/>
  <c r="AO929" i="62"/>
  <c r="AN929" i="62"/>
  <c r="AL929" i="62"/>
  <c r="AK929" i="62"/>
  <c r="AI929" i="62"/>
  <c r="AH929" i="62"/>
  <c r="AD929" i="62"/>
  <c r="AB929" i="62"/>
  <c r="AC929" i="62" s="1"/>
  <c r="AZ928" i="62"/>
  <c r="AO928" i="62"/>
  <c r="AN928" i="62"/>
  <c r="AL928" i="62"/>
  <c r="AK928" i="62"/>
  <c r="AI928" i="62"/>
  <c r="AH928" i="62"/>
  <c r="AD928" i="62"/>
  <c r="AB928" i="62"/>
  <c r="AC928" i="62" s="1"/>
  <c r="AZ903" i="62"/>
  <c r="AO903" i="62"/>
  <c r="AN903" i="62"/>
  <c r="AL903" i="62"/>
  <c r="AK903" i="62"/>
  <c r="AI903" i="62"/>
  <c r="AH903" i="62"/>
  <c r="AD903" i="62"/>
  <c r="AB903" i="62"/>
  <c r="AC903" i="62" s="1"/>
  <c r="AZ1041" i="62"/>
  <c r="AO1041" i="62"/>
  <c r="AN1041" i="62"/>
  <c r="AL1041" i="62"/>
  <c r="AK1041" i="62"/>
  <c r="AI1041" i="62"/>
  <c r="AH1041" i="62"/>
  <c r="AD1041" i="62"/>
  <c r="AB1041" i="62"/>
  <c r="AC1041" i="62" s="1"/>
  <c r="AZ1075" i="62"/>
  <c r="AO1075" i="62"/>
  <c r="AN1075" i="62"/>
  <c r="AL1075" i="62"/>
  <c r="AK1075" i="62"/>
  <c r="AI1075" i="62"/>
  <c r="AH1075" i="62"/>
  <c r="AD1075" i="62"/>
  <c r="AB1075" i="62"/>
  <c r="AC1075" i="62" s="1"/>
  <c r="AZ1057" i="62"/>
  <c r="AO1057" i="62"/>
  <c r="AN1057" i="62"/>
  <c r="AL1057" i="62"/>
  <c r="AK1057" i="62"/>
  <c r="AI1057" i="62"/>
  <c r="AH1057" i="62"/>
  <c r="AD1057" i="62"/>
  <c r="AB1057" i="62"/>
  <c r="AC1057" i="62" s="1"/>
  <c r="AZ1056" i="62"/>
  <c r="AO1056" i="62"/>
  <c r="AN1056" i="62"/>
  <c r="AL1056" i="62"/>
  <c r="AK1056" i="62"/>
  <c r="AI1056" i="62"/>
  <c r="AH1056" i="62"/>
  <c r="AD1056" i="62"/>
  <c r="AB1056" i="62"/>
  <c r="AC1056" i="62" s="1"/>
  <c r="AZ1074" i="62"/>
  <c r="AO1074" i="62"/>
  <c r="AN1074" i="62"/>
  <c r="AL1074" i="62"/>
  <c r="AK1074" i="62"/>
  <c r="AI1074" i="62"/>
  <c r="AH1074" i="62"/>
  <c r="AD1074" i="62"/>
  <c r="AB1074" i="62"/>
  <c r="AC1074" i="62" s="1"/>
  <c r="AZ927" i="62"/>
  <c r="AO927" i="62"/>
  <c r="AN927" i="62"/>
  <c r="AL927" i="62"/>
  <c r="AK927" i="62"/>
  <c r="AI927" i="62"/>
  <c r="AH927" i="62"/>
  <c r="AD927" i="62"/>
  <c r="AB927" i="62"/>
  <c r="AC927" i="62" s="1"/>
  <c r="AZ1019" i="62"/>
  <c r="AO1019" i="62"/>
  <c r="AN1019" i="62"/>
  <c r="AL1019" i="62"/>
  <c r="AK1019" i="62"/>
  <c r="AD1019" i="62"/>
  <c r="AE1019" i="62" s="1"/>
  <c r="AB1019" i="62"/>
  <c r="AC1019" i="62" s="1"/>
  <c r="AZ1053" i="62"/>
  <c r="AO1053" i="62"/>
  <c r="AN1053" i="62"/>
  <c r="AL1053" i="62"/>
  <c r="AK1053" i="62"/>
  <c r="AI1053" i="62"/>
  <c r="AH1053" i="62"/>
  <c r="AD1053" i="62"/>
  <c r="AE1053" i="62" s="1"/>
  <c r="AB1053" i="62"/>
  <c r="AC1053" i="62" s="1"/>
  <c r="AZ926" i="62"/>
  <c r="AO926" i="62"/>
  <c r="AN926" i="62"/>
  <c r="AL926" i="62"/>
  <c r="AK926" i="62"/>
  <c r="AI926" i="62"/>
  <c r="AH926" i="62"/>
  <c r="AD926" i="62"/>
  <c r="AE926" i="62" s="1"/>
  <c r="AB926" i="62"/>
  <c r="AC926" i="62" s="1"/>
  <c r="AZ1022" i="62"/>
  <c r="AO1022" i="62"/>
  <c r="AN1022" i="62"/>
  <c r="AL1022" i="62"/>
  <c r="AK1022" i="62"/>
  <c r="AI1022" i="62"/>
  <c r="AH1022" i="62"/>
  <c r="AD1022" i="62"/>
  <c r="AE1022" i="62" s="1"/>
  <c r="AB1022" i="62"/>
  <c r="AC1022" i="62" s="1"/>
  <c r="AZ925" i="62"/>
  <c r="AO925" i="62"/>
  <c r="AN925" i="62"/>
  <c r="AL925" i="62"/>
  <c r="AK925" i="62"/>
  <c r="AI925" i="62"/>
  <c r="AH925" i="62"/>
  <c r="AD925" i="62"/>
  <c r="AE925" i="62" s="1"/>
  <c r="AB925" i="62"/>
  <c r="AC925" i="62" s="1"/>
  <c r="AZ1040" i="62"/>
  <c r="AO1040" i="62"/>
  <c r="AN1040" i="62"/>
  <c r="AL1040" i="62"/>
  <c r="AK1040" i="62"/>
  <c r="AI1040" i="62"/>
  <c r="AH1040" i="62"/>
  <c r="AD1040" i="62"/>
  <c r="AE1040" i="62" s="1"/>
  <c r="AB1040" i="62"/>
  <c r="AC1040" i="62" s="1"/>
  <c r="AZ1093" i="62"/>
  <c r="AO1093" i="62"/>
  <c r="AN1093" i="62"/>
  <c r="AL1093" i="62"/>
  <c r="AK1093" i="62"/>
  <c r="AI1093" i="62"/>
  <c r="AH1093" i="62"/>
  <c r="AD1093" i="62"/>
  <c r="AE1093" i="62" s="1"/>
  <c r="AB1093" i="62"/>
  <c r="AC1093" i="62" s="1"/>
  <c r="AZ1032" i="62"/>
  <c r="AO1032" i="62"/>
  <c r="AN1032" i="62"/>
  <c r="AL1032" i="62"/>
  <c r="AK1032" i="62"/>
  <c r="AI1032" i="62"/>
  <c r="AH1032" i="62"/>
  <c r="AD1032" i="62"/>
  <c r="AE1032" i="62" s="1"/>
  <c r="AB1032" i="62"/>
  <c r="AC1032" i="62" s="1"/>
  <c r="AZ898" i="62"/>
  <c r="AO898" i="62"/>
  <c r="AN898" i="62"/>
  <c r="AL898" i="62"/>
  <c r="AK898" i="62"/>
  <c r="AI898" i="62"/>
  <c r="AH898" i="62"/>
  <c r="AD898" i="62"/>
  <c r="AE898" i="62" s="1"/>
  <c r="AB898" i="62"/>
  <c r="AC898" i="62" s="1"/>
  <c r="AZ1021" i="62"/>
  <c r="AO1021" i="62"/>
  <c r="AN1021" i="62"/>
  <c r="AL1021" i="62"/>
  <c r="AK1021" i="62"/>
  <c r="AI1021" i="62"/>
  <c r="AH1021" i="62"/>
  <c r="AD1021" i="62"/>
  <c r="AE1021" i="62" s="1"/>
  <c r="AB1021" i="62"/>
  <c r="AC1021" i="62" s="1"/>
  <c r="AZ1067" i="62"/>
  <c r="AO1067" i="62"/>
  <c r="AN1067" i="62"/>
  <c r="AL1067" i="62"/>
  <c r="AK1067" i="62"/>
  <c r="AI1067" i="62"/>
  <c r="AH1067" i="62"/>
  <c r="AD1067" i="62"/>
  <c r="AE1067" i="62" s="1"/>
  <c r="AB1067" i="62"/>
  <c r="AC1067" i="62" s="1"/>
  <c r="AZ1046" i="62"/>
  <c r="AO1046" i="62"/>
  <c r="AN1046" i="62"/>
  <c r="AL1046" i="62"/>
  <c r="AK1046" i="62"/>
  <c r="AI1046" i="62"/>
  <c r="AH1046" i="62"/>
  <c r="AD1046" i="62"/>
  <c r="AE1046" i="62" s="1"/>
  <c r="AB1046" i="62"/>
  <c r="AC1046" i="62" s="1"/>
  <c r="AZ1045" i="62"/>
  <c r="AO1045" i="62"/>
  <c r="AN1045" i="62"/>
  <c r="AL1045" i="62"/>
  <c r="AK1045" i="62"/>
  <c r="AI1045" i="62"/>
  <c r="AH1045" i="62"/>
  <c r="AD1045" i="62"/>
  <c r="AE1045" i="62" s="1"/>
  <c r="AB1045" i="62"/>
  <c r="AC1045" i="62" s="1"/>
  <c r="AZ1095" i="62"/>
  <c r="AO1095" i="62"/>
  <c r="AN1095" i="62"/>
  <c r="AL1095" i="62"/>
  <c r="AK1095" i="62"/>
  <c r="AI1095" i="62"/>
  <c r="AH1095" i="62"/>
  <c r="AD1095" i="62"/>
  <c r="AE1095" i="62" s="1"/>
  <c r="AB1095" i="62"/>
  <c r="AC1095" i="62" s="1"/>
  <c r="AO884" i="62"/>
  <c r="AN884" i="62"/>
  <c r="AL884" i="62"/>
  <c r="AK884" i="62"/>
  <c r="AI884" i="62"/>
  <c r="AH884" i="62"/>
  <c r="AD884" i="62"/>
  <c r="AF884" i="62" s="1"/>
  <c r="AB884" i="62"/>
  <c r="AC884" i="62" s="1"/>
  <c r="AZ1031" i="62"/>
  <c r="AO1031" i="62"/>
  <c r="AN1031" i="62"/>
  <c r="AL1031" i="62"/>
  <c r="AK1031" i="62"/>
  <c r="AI1031" i="62"/>
  <c r="AH1031" i="62"/>
  <c r="AD1031" i="62"/>
  <c r="AF1031" i="62" s="1"/>
  <c r="AB1031" i="62"/>
  <c r="AC1031" i="62" s="1"/>
  <c r="AZ1030" i="62"/>
  <c r="AO1030" i="62"/>
  <c r="AN1030" i="62"/>
  <c r="AL1030" i="62"/>
  <c r="AK1030" i="62"/>
  <c r="AI1030" i="62"/>
  <c r="AH1030" i="62"/>
  <c r="AD1030" i="62"/>
  <c r="AF1030" i="62" s="1"/>
  <c r="AB1030" i="62"/>
  <c r="AC1030" i="62" s="1"/>
  <c r="AZ1066" i="62"/>
  <c r="AO1066" i="62"/>
  <c r="AN1066" i="62"/>
  <c r="AL1066" i="62"/>
  <c r="AK1066" i="62"/>
  <c r="AI1066" i="62"/>
  <c r="AH1066" i="62"/>
  <c r="AD1066" i="62"/>
  <c r="AF1066" i="62" s="1"/>
  <c r="AB1066" i="62"/>
  <c r="AC1066" i="62" s="1"/>
  <c r="AZ1033" i="62"/>
  <c r="AO1033" i="62"/>
  <c r="AN1033" i="62"/>
  <c r="AL1033" i="62"/>
  <c r="AK1033" i="62"/>
  <c r="AI1033" i="62"/>
  <c r="AH1033" i="62"/>
  <c r="AD1033" i="62"/>
  <c r="AF1033" i="62" s="1"/>
  <c r="AB1033" i="62"/>
  <c r="AC1033" i="62" s="1"/>
  <c r="AZ1043" i="62"/>
  <c r="AO1043" i="62"/>
  <c r="AN1043" i="62"/>
  <c r="AL1043" i="62"/>
  <c r="AK1043" i="62"/>
  <c r="AI1043" i="62"/>
  <c r="AH1043" i="62"/>
  <c r="AD1043" i="62"/>
  <c r="AF1043" i="62" s="1"/>
  <c r="AB1043" i="62"/>
  <c r="AC1043" i="62" s="1"/>
  <c r="AZ1026" i="62"/>
  <c r="AO1026" i="62"/>
  <c r="AN1026" i="62"/>
  <c r="AL1026" i="62"/>
  <c r="AK1026" i="62"/>
  <c r="AI1026" i="62"/>
  <c r="AH1026" i="62"/>
  <c r="AD1026" i="62"/>
  <c r="AF1026" i="62" s="1"/>
  <c r="AB1026" i="62"/>
  <c r="AC1026" i="62" s="1"/>
  <c r="AZ1028" i="62"/>
  <c r="AO1028" i="62"/>
  <c r="AN1028" i="62"/>
  <c r="AL1028" i="62"/>
  <c r="AK1028" i="62"/>
  <c r="AI1028" i="62"/>
  <c r="AH1028" i="62"/>
  <c r="AD1028" i="62"/>
  <c r="AF1028" i="62" s="1"/>
  <c r="AB1028" i="62"/>
  <c r="AC1028" i="62" s="1"/>
  <c r="AZ1025" i="62"/>
  <c r="AO1025" i="62"/>
  <c r="AN1025" i="62"/>
  <c r="AL1025" i="62"/>
  <c r="AK1025" i="62"/>
  <c r="AI1025" i="62"/>
  <c r="AH1025" i="62"/>
  <c r="AD1025" i="62"/>
  <c r="AF1025" i="62" s="1"/>
  <c r="AB1025" i="62"/>
  <c r="AC1025" i="62" s="1"/>
  <c r="AZ1113" i="62"/>
  <c r="AO1113" i="62"/>
  <c r="AN1113" i="62"/>
  <c r="AL1113" i="62"/>
  <c r="AK1113" i="62"/>
  <c r="AI1113" i="62"/>
  <c r="AH1113" i="62"/>
  <c r="AD1113" i="62"/>
  <c r="AF1113" i="62" s="1"/>
  <c r="AB1113" i="62"/>
  <c r="AC1113" i="62" s="1"/>
  <c r="AZ1049" i="62"/>
  <c r="AO1049" i="62"/>
  <c r="AN1049" i="62"/>
  <c r="AL1049" i="62"/>
  <c r="AK1049" i="62"/>
  <c r="AI1049" i="62"/>
  <c r="AH1049" i="62"/>
  <c r="AD1049" i="62"/>
  <c r="AF1049" i="62" s="1"/>
  <c r="AB1049" i="62"/>
  <c r="AC1049" i="62" s="1"/>
  <c r="AZ1034" i="62"/>
  <c r="AO1034" i="62"/>
  <c r="AN1034" i="62"/>
  <c r="AL1034" i="62"/>
  <c r="AK1034" i="62"/>
  <c r="AI1034" i="62"/>
  <c r="AH1034" i="62"/>
  <c r="AD1034" i="62"/>
  <c r="AF1034" i="62" s="1"/>
  <c r="AB1034" i="62"/>
  <c r="AC1034" i="62" s="1"/>
  <c r="AZ1035" i="62"/>
  <c r="AO1035" i="62"/>
  <c r="AN1035" i="62"/>
  <c r="AL1035" i="62"/>
  <c r="AK1035" i="62"/>
  <c r="AI1035" i="62"/>
  <c r="AH1035" i="62"/>
  <c r="AD1035" i="62"/>
  <c r="AF1035" i="62" s="1"/>
  <c r="AB1035" i="62"/>
  <c r="AC1035" i="62" s="1"/>
  <c r="AZ1027" i="62"/>
  <c r="AO1027" i="62"/>
  <c r="AN1027" i="62"/>
  <c r="AL1027" i="62"/>
  <c r="AK1027" i="62"/>
  <c r="AI1027" i="62"/>
  <c r="AH1027" i="62"/>
  <c r="AD1027" i="62"/>
  <c r="AF1027" i="62" s="1"/>
  <c r="AB1027" i="62"/>
  <c r="AC1027" i="62" s="1"/>
  <c r="AZ1029" i="62"/>
  <c r="AO1029" i="62"/>
  <c r="AN1029" i="62"/>
  <c r="AL1029" i="62"/>
  <c r="AK1029" i="62"/>
  <c r="AI1029" i="62"/>
  <c r="AH1029" i="62"/>
  <c r="AD1029" i="62"/>
  <c r="AF1029" i="62" s="1"/>
  <c r="AB1029" i="62"/>
  <c r="AC1029" i="62" s="1"/>
  <c r="AZ1020" i="62"/>
  <c r="AO1020" i="62"/>
  <c r="AN1020" i="62"/>
  <c r="AL1020" i="62"/>
  <c r="AK1020" i="62"/>
  <c r="AI1020" i="62"/>
  <c r="AH1020" i="62"/>
  <c r="AD1020" i="62"/>
  <c r="AF1020" i="62" s="1"/>
  <c r="AB1020" i="62"/>
  <c r="AC1020" i="62" s="1"/>
  <c r="AZ1088" i="62"/>
  <c r="AO1088" i="62"/>
  <c r="AN1088" i="62"/>
  <c r="AL1088" i="62"/>
  <c r="AK1088" i="62"/>
  <c r="AI1088" i="62"/>
  <c r="AH1088" i="62"/>
  <c r="AD1088" i="62"/>
  <c r="AF1088" i="62" s="1"/>
  <c r="AB1088" i="62"/>
  <c r="AC1088" i="62" s="1"/>
  <c r="AZ1087" i="62"/>
  <c r="AO1087" i="62"/>
  <c r="AN1087" i="62"/>
  <c r="AL1087" i="62"/>
  <c r="AK1087" i="62"/>
  <c r="AI1087" i="62"/>
  <c r="AH1087" i="62"/>
  <c r="AD1087" i="62"/>
  <c r="AF1087" i="62" s="1"/>
  <c r="AB1087" i="62"/>
  <c r="AC1087" i="62" s="1"/>
  <c r="AZ1071" i="62"/>
  <c r="AO1071" i="62"/>
  <c r="AN1071" i="62"/>
  <c r="AL1071" i="62"/>
  <c r="AK1071" i="62"/>
  <c r="AI1071" i="62"/>
  <c r="AH1071" i="62"/>
  <c r="AD1071" i="62"/>
  <c r="AF1071" i="62" s="1"/>
  <c r="AB1071" i="62"/>
  <c r="AC1071" i="62" s="1"/>
  <c r="AZ1092" i="62"/>
  <c r="AO1092" i="62"/>
  <c r="AN1092" i="62"/>
  <c r="AL1092" i="62"/>
  <c r="AK1092" i="62"/>
  <c r="AI1092" i="62"/>
  <c r="AH1092" i="62"/>
  <c r="AD1092" i="62"/>
  <c r="AF1092" i="62" s="1"/>
  <c r="AB1092" i="62"/>
  <c r="AC1092" i="62" s="1"/>
  <c r="AZ1073" i="62"/>
  <c r="AO1073" i="62"/>
  <c r="AN1073" i="62"/>
  <c r="AL1073" i="62"/>
  <c r="AK1073" i="62"/>
  <c r="AI1073" i="62"/>
  <c r="AH1073" i="62"/>
  <c r="AD1073" i="62"/>
  <c r="AF1073" i="62" s="1"/>
  <c r="AB1073" i="62"/>
  <c r="AC1073" i="62" s="1"/>
  <c r="AZ1036" i="62"/>
  <c r="AO1036" i="62"/>
  <c r="AN1036" i="62"/>
  <c r="AL1036" i="62"/>
  <c r="AK1036" i="62"/>
  <c r="AI1036" i="62"/>
  <c r="AH1036" i="62"/>
  <c r="AD1036" i="62"/>
  <c r="AF1036" i="62" s="1"/>
  <c r="AB1036" i="62"/>
  <c r="AC1036" i="62" s="1"/>
  <c r="AZ1039" i="62"/>
  <c r="AO1039" i="62"/>
  <c r="AN1039" i="62"/>
  <c r="AL1039" i="62"/>
  <c r="AK1039" i="62"/>
  <c r="AI1039" i="62"/>
  <c r="AH1039" i="62"/>
  <c r="AD1039" i="62"/>
  <c r="AF1039" i="62" s="1"/>
  <c r="AB1039" i="62"/>
  <c r="AC1039" i="62" s="1"/>
  <c r="AZ1065" i="62"/>
  <c r="AO1065" i="62"/>
  <c r="AN1065" i="62"/>
  <c r="AL1065" i="62"/>
  <c r="AK1065" i="62"/>
  <c r="AI1065" i="62"/>
  <c r="AH1065" i="62"/>
  <c r="AD1065" i="62"/>
  <c r="AF1065" i="62" s="1"/>
  <c r="AB1065" i="62"/>
  <c r="AC1065" i="62" s="1"/>
  <c r="AZ1051" i="62"/>
  <c r="AO1051" i="62"/>
  <c r="AN1051" i="62"/>
  <c r="AL1051" i="62"/>
  <c r="AK1051" i="62"/>
  <c r="AI1051" i="62"/>
  <c r="AH1051" i="62"/>
  <c r="AD1051" i="62"/>
  <c r="AE1051" i="62" s="1"/>
  <c r="AB1051" i="62"/>
  <c r="AC1051" i="62" s="1"/>
  <c r="AZ1068" i="62"/>
  <c r="AO1068" i="62"/>
  <c r="AN1068" i="62"/>
  <c r="AL1068" i="62"/>
  <c r="AK1068" i="62"/>
  <c r="AI1068" i="62"/>
  <c r="AH1068" i="62"/>
  <c r="AD1068" i="62"/>
  <c r="AE1068" i="62" s="1"/>
  <c r="AB1068" i="62"/>
  <c r="AC1068" i="62" s="1"/>
  <c r="AZ1064" i="62"/>
  <c r="AO1064" i="62"/>
  <c r="AN1064" i="62"/>
  <c r="AL1064" i="62"/>
  <c r="AK1064" i="62"/>
  <c r="AI1064" i="62"/>
  <c r="AH1064" i="62"/>
  <c r="AD1064" i="62"/>
  <c r="AE1064" i="62" s="1"/>
  <c r="AB1064" i="62"/>
  <c r="AC1064" i="62" s="1"/>
  <c r="AZ1091" i="62"/>
  <c r="AO1091" i="62"/>
  <c r="AN1091" i="62"/>
  <c r="AL1091" i="62"/>
  <c r="AK1091" i="62"/>
  <c r="AI1091" i="62"/>
  <c r="AH1091" i="62"/>
  <c r="AD1091" i="62"/>
  <c r="AE1091" i="62" s="1"/>
  <c r="AB1091" i="62"/>
  <c r="AC1091" i="62" s="1"/>
  <c r="AZ1063" i="62"/>
  <c r="AO1063" i="62"/>
  <c r="AN1063" i="62"/>
  <c r="AL1063" i="62"/>
  <c r="AK1063" i="62"/>
  <c r="AI1063" i="62"/>
  <c r="AH1063" i="62"/>
  <c r="AD1063" i="62"/>
  <c r="AE1063" i="62" s="1"/>
  <c r="AB1063" i="62"/>
  <c r="AC1063" i="62" s="1"/>
  <c r="AZ1050" i="62"/>
  <c r="AO1050" i="62"/>
  <c r="AN1050" i="62"/>
  <c r="AL1050" i="62"/>
  <c r="AK1050" i="62"/>
  <c r="AI1050" i="62"/>
  <c r="AH1050" i="62"/>
  <c r="AD1050" i="62"/>
  <c r="AE1050" i="62" s="1"/>
  <c r="AB1050" i="62"/>
  <c r="AC1050" i="62" s="1"/>
  <c r="AZ1038" i="62"/>
  <c r="AO1038" i="62"/>
  <c r="AN1038" i="62"/>
  <c r="AL1038" i="62"/>
  <c r="AK1038" i="62"/>
  <c r="AI1038" i="62"/>
  <c r="AH1038" i="62"/>
  <c r="AD1038" i="62"/>
  <c r="AE1038" i="62" s="1"/>
  <c r="AB1038" i="62"/>
  <c r="AC1038" i="62" s="1"/>
  <c r="AZ1070" i="62"/>
  <c r="AO1070" i="62"/>
  <c r="AN1070" i="62"/>
  <c r="AL1070" i="62"/>
  <c r="AK1070" i="62"/>
  <c r="AI1070" i="62"/>
  <c r="AH1070" i="62"/>
  <c r="AD1070" i="62"/>
  <c r="AE1070" i="62" s="1"/>
  <c r="AB1070" i="62"/>
  <c r="AC1070" i="62" s="1"/>
  <c r="AZ1069" i="62"/>
  <c r="AO1069" i="62"/>
  <c r="AN1069" i="62"/>
  <c r="AL1069" i="62"/>
  <c r="AK1069" i="62"/>
  <c r="AI1069" i="62"/>
  <c r="AH1069" i="62"/>
  <c r="AD1069" i="62"/>
  <c r="AE1069" i="62" s="1"/>
  <c r="AB1069" i="62"/>
  <c r="AC1069" i="62" s="1"/>
  <c r="AZ1082" i="62"/>
  <c r="AO1082" i="62"/>
  <c r="AN1082" i="62"/>
  <c r="AL1082" i="62"/>
  <c r="AK1082" i="62"/>
  <c r="AI1082" i="62"/>
  <c r="AH1082" i="62"/>
  <c r="AD1082" i="62"/>
  <c r="AE1082" i="62" s="1"/>
  <c r="AB1082" i="62"/>
  <c r="AC1082" i="62" s="1"/>
  <c r="AZ1081" i="62"/>
  <c r="AO1081" i="62"/>
  <c r="AN1081" i="62"/>
  <c r="AL1081" i="62"/>
  <c r="AK1081" i="62"/>
  <c r="AI1081" i="62"/>
  <c r="AH1081" i="62"/>
  <c r="AD1081" i="62"/>
  <c r="AE1081" i="62" s="1"/>
  <c r="AB1081" i="62"/>
  <c r="AC1081" i="62" s="1"/>
  <c r="AZ1047" i="62"/>
  <c r="AO1047" i="62"/>
  <c r="AN1047" i="62"/>
  <c r="AL1047" i="62"/>
  <c r="AK1047" i="62"/>
  <c r="AI1047" i="62"/>
  <c r="AH1047" i="62"/>
  <c r="AD1047" i="62"/>
  <c r="AE1047" i="62" s="1"/>
  <c r="AB1047" i="62"/>
  <c r="AC1047" i="62" s="1"/>
  <c r="AZ1072" i="62"/>
  <c r="AO1072" i="62"/>
  <c r="AN1072" i="62"/>
  <c r="AL1072" i="62"/>
  <c r="AK1072" i="62"/>
  <c r="AI1072" i="62"/>
  <c r="AH1072" i="62"/>
  <c r="AD1072" i="62"/>
  <c r="AE1072" i="62" s="1"/>
  <c r="AB1072" i="62"/>
  <c r="AC1072" i="62" s="1"/>
  <c r="AZ1044" i="62"/>
  <c r="AO1044" i="62"/>
  <c r="AN1044" i="62"/>
  <c r="AL1044" i="62"/>
  <c r="AK1044" i="62"/>
  <c r="AI1044" i="62"/>
  <c r="AH1044" i="62"/>
  <c r="AD1044" i="62"/>
  <c r="AE1044" i="62" s="1"/>
  <c r="AB1044" i="62"/>
  <c r="AC1044" i="62" s="1"/>
  <c r="AZ1042" i="62"/>
  <c r="AO1042" i="62"/>
  <c r="AN1042" i="62"/>
  <c r="AL1042" i="62"/>
  <c r="AK1042" i="62"/>
  <c r="AI1042" i="62"/>
  <c r="AH1042" i="62"/>
  <c r="AD1042" i="62"/>
  <c r="AE1042" i="62" s="1"/>
  <c r="AB1042" i="62"/>
  <c r="AC1042" i="62" s="1"/>
  <c r="AZ1054" i="62"/>
  <c r="AO1054" i="62"/>
  <c r="AN1054" i="62"/>
  <c r="AL1054" i="62"/>
  <c r="AK1054" i="62"/>
  <c r="AI1054" i="62"/>
  <c r="AH1054" i="62"/>
  <c r="AD1054" i="62"/>
  <c r="AE1054" i="62" s="1"/>
  <c r="AB1054" i="62"/>
  <c r="AC1054" i="62" s="1"/>
  <c r="AZ1062" i="62"/>
  <c r="AO1062" i="62"/>
  <c r="AN1062" i="62"/>
  <c r="AL1062" i="62"/>
  <c r="AK1062" i="62"/>
  <c r="AI1062" i="62"/>
  <c r="AH1062" i="62"/>
  <c r="AD1062" i="62"/>
  <c r="AE1062" i="62" s="1"/>
  <c r="AB1062" i="62"/>
  <c r="AC1062" i="62" s="1"/>
  <c r="AZ1061" i="62"/>
  <c r="AO1061" i="62"/>
  <c r="AN1061" i="62"/>
  <c r="AL1061" i="62"/>
  <c r="AK1061" i="62"/>
  <c r="AI1061" i="62"/>
  <c r="AH1061" i="62"/>
  <c r="AD1061" i="62"/>
  <c r="AE1061" i="62" s="1"/>
  <c r="AB1061" i="62"/>
  <c r="AC1061" i="62" s="1"/>
  <c r="AZ1078" i="62"/>
  <c r="AO1078" i="62"/>
  <c r="AN1078" i="62"/>
  <c r="AL1078" i="62"/>
  <c r="AK1078" i="62"/>
  <c r="AI1078" i="62"/>
  <c r="AH1078" i="62"/>
  <c r="AD1078" i="62"/>
  <c r="AE1078" i="62" s="1"/>
  <c r="AB1078" i="62"/>
  <c r="AC1078" i="62" s="1"/>
  <c r="AZ1096" i="62"/>
  <c r="AO1096" i="62"/>
  <c r="AN1096" i="62"/>
  <c r="AL1096" i="62"/>
  <c r="AK1096" i="62"/>
  <c r="AI1096" i="62"/>
  <c r="AH1096" i="62"/>
  <c r="AD1096" i="62"/>
  <c r="AE1096" i="62" s="1"/>
  <c r="AB1096" i="62"/>
  <c r="AC1096" i="62" s="1"/>
  <c r="AZ1079" i="62"/>
  <c r="AO1079" i="62"/>
  <c r="AN1079" i="62"/>
  <c r="AL1079" i="62"/>
  <c r="AK1079" i="62"/>
  <c r="AI1079" i="62"/>
  <c r="AH1079" i="62"/>
  <c r="AD1079" i="62"/>
  <c r="AE1079" i="62" s="1"/>
  <c r="AB1079" i="62"/>
  <c r="AC1079" i="62" s="1"/>
  <c r="AZ1055" i="62"/>
  <c r="AO1055" i="62"/>
  <c r="AN1055" i="62"/>
  <c r="AL1055" i="62"/>
  <c r="AK1055" i="62"/>
  <c r="AI1055" i="62"/>
  <c r="AH1055" i="62"/>
  <c r="AD1055" i="62"/>
  <c r="AE1055" i="62" s="1"/>
  <c r="AB1055" i="62"/>
  <c r="AC1055" i="62" s="1"/>
  <c r="AZ1077" i="62"/>
  <c r="AO1077" i="62"/>
  <c r="AN1077" i="62"/>
  <c r="AL1077" i="62"/>
  <c r="AK1077" i="62"/>
  <c r="AI1077" i="62"/>
  <c r="AH1077" i="62"/>
  <c r="AD1077" i="62"/>
  <c r="AE1077" i="62" s="1"/>
  <c r="AB1077" i="62"/>
  <c r="AC1077" i="62" s="1"/>
  <c r="AZ1076" i="62"/>
  <c r="AO1076" i="62"/>
  <c r="AN1076" i="62"/>
  <c r="AL1076" i="62"/>
  <c r="AK1076" i="62"/>
  <c r="AI1076" i="62"/>
  <c r="AH1076" i="62"/>
  <c r="AD1076" i="62"/>
  <c r="AE1076" i="62" s="1"/>
  <c r="AB1076" i="62"/>
  <c r="AC1076" i="62" s="1"/>
  <c r="AZ1458" i="62"/>
  <c r="AO1458" i="62"/>
  <c r="AN1458" i="62"/>
  <c r="AL1458" i="62"/>
  <c r="AK1458" i="62"/>
  <c r="AI1458" i="62"/>
  <c r="AH1458" i="62"/>
  <c r="AD1458" i="62"/>
  <c r="AE1458" i="62" s="1"/>
  <c r="AB1458" i="62"/>
  <c r="AC1458" i="62" s="1"/>
  <c r="AZ1090" i="62"/>
  <c r="AO1090" i="62"/>
  <c r="AN1090" i="62"/>
  <c r="AL1090" i="62"/>
  <c r="AK1090" i="62"/>
  <c r="AI1090" i="62"/>
  <c r="AH1090" i="62"/>
  <c r="AD1090" i="62"/>
  <c r="AE1090" i="62" s="1"/>
  <c r="AB1090" i="62"/>
  <c r="AC1090" i="62" s="1"/>
  <c r="AZ1084" i="62"/>
  <c r="AO1084" i="62"/>
  <c r="AN1084" i="62"/>
  <c r="AL1084" i="62"/>
  <c r="AK1084" i="62"/>
  <c r="AI1084" i="62"/>
  <c r="AH1084" i="62"/>
  <c r="AD1084" i="62"/>
  <c r="AE1084" i="62" s="1"/>
  <c r="AB1084" i="62"/>
  <c r="AC1084" i="62" s="1"/>
  <c r="AZ1089" i="62"/>
  <c r="AO1089" i="62"/>
  <c r="AN1089" i="62"/>
  <c r="AL1089" i="62"/>
  <c r="AK1089" i="62"/>
  <c r="AI1089" i="62"/>
  <c r="AH1089" i="62"/>
  <c r="AD1089" i="62"/>
  <c r="AE1089" i="62" s="1"/>
  <c r="AB1089" i="62"/>
  <c r="AC1089" i="62" s="1"/>
  <c r="AZ1048" i="62"/>
  <c r="AO1048" i="62"/>
  <c r="AN1048" i="62"/>
  <c r="AL1048" i="62"/>
  <c r="AK1048" i="62"/>
  <c r="AI1048" i="62"/>
  <c r="AH1048" i="62"/>
  <c r="AD1048" i="62"/>
  <c r="AE1048" i="62" s="1"/>
  <c r="AB1048" i="62"/>
  <c r="AC1048" i="62" s="1"/>
  <c r="AZ1459" i="62"/>
  <c r="AO1459" i="62"/>
  <c r="AN1459" i="62"/>
  <c r="AL1459" i="62"/>
  <c r="AK1459" i="62"/>
  <c r="AI1459" i="62"/>
  <c r="AH1459" i="62"/>
  <c r="AD1459" i="62"/>
  <c r="AE1459" i="62" s="1"/>
  <c r="AB1459" i="62"/>
  <c r="AC1459" i="62" s="1"/>
  <c r="AZ1086" i="62"/>
  <c r="AO1086" i="62"/>
  <c r="AN1086" i="62"/>
  <c r="AL1086" i="62"/>
  <c r="AK1086" i="62"/>
  <c r="AI1086" i="62"/>
  <c r="AH1086" i="62"/>
  <c r="AD1086" i="62"/>
  <c r="AE1086" i="62" s="1"/>
  <c r="AB1086" i="62"/>
  <c r="AC1086" i="62" s="1"/>
  <c r="AZ1059" i="62"/>
  <c r="AO1059" i="62"/>
  <c r="AN1059" i="62"/>
  <c r="AL1059" i="62"/>
  <c r="AK1059" i="62"/>
  <c r="AI1059" i="62"/>
  <c r="AH1059" i="62"/>
  <c r="AD1059" i="62"/>
  <c r="AE1059" i="62" s="1"/>
  <c r="AB1059" i="62"/>
  <c r="AC1059" i="62" s="1"/>
  <c r="AZ1060" i="62"/>
  <c r="AO1060" i="62"/>
  <c r="AN1060" i="62"/>
  <c r="AL1060" i="62"/>
  <c r="AK1060" i="62"/>
  <c r="AI1060" i="62"/>
  <c r="AH1060" i="62"/>
  <c r="AD1060" i="62"/>
  <c r="AE1060" i="62" s="1"/>
  <c r="AB1060" i="62"/>
  <c r="AC1060" i="62" s="1"/>
  <c r="AZ1052" i="62"/>
  <c r="AO1052" i="62"/>
  <c r="AN1052" i="62"/>
  <c r="AL1052" i="62"/>
  <c r="AK1052" i="62"/>
  <c r="AI1052" i="62"/>
  <c r="AH1052" i="62"/>
  <c r="AD1052" i="62"/>
  <c r="AE1052" i="62" s="1"/>
  <c r="AB1052" i="62"/>
  <c r="AC1052" i="62" s="1"/>
  <c r="AZ1085" i="62"/>
  <c r="AO1085" i="62"/>
  <c r="AN1085" i="62"/>
  <c r="AL1085" i="62"/>
  <c r="AK1085" i="62"/>
  <c r="AI1085" i="62"/>
  <c r="AH1085" i="62"/>
  <c r="AD1085" i="62"/>
  <c r="AE1085" i="62" s="1"/>
  <c r="AB1085" i="62"/>
  <c r="AC1085" i="62" s="1"/>
  <c r="AZ1080" i="62"/>
  <c r="AO1080" i="62"/>
  <c r="AN1080" i="62"/>
  <c r="AL1080" i="62"/>
  <c r="AK1080" i="62"/>
  <c r="AI1080" i="62"/>
  <c r="AH1080" i="62"/>
  <c r="AD1080" i="62"/>
  <c r="AE1080" i="62" s="1"/>
  <c r="AB1080" i="62"/>
  <c r="AC1080" i="62" s="1"/>
  <c r="AZ1098" i="62"/>
  <c r="AO1098" i="62"/>
  <c r="AN1098" i="62"/>
  <c r="AL1098" i="62"/>
  <c r="AK1098" i="62"/>
  <c r="AI1098" i="62"/>
  <c r="AH1098" i="62"/>
  <c r="AD1098" i="62"/>
  <c r="AE1098" i="62" s="1"/>
  <c r="AB1098" i="62"/>
  <c r="AC1098" i="62" s="1"/>
  <c r="AZ1094" i="62"/>
  <c r="AO1094" i="62"/>
  <c r="AN1094" i="62"/>
  <c r="AL1094" i="62"/>
  <c r="AK1094" i="62"/>
  <c r="AI1094" i="62"/>
  <c r="AH1094" i="62"/>
  <c r="AD1094" i="62"/>
  <c r="AE1094" i="62" s="1"/>
  <c r="AB1094" i="62"/>
  <c r="AC1094" i="62" s="1"/>
  <c r="AZ1464" i="62"/>
  <c r="AO1464" i="62"/>
  <c r="AN1464" i="62"/>
  <c r="AL1464" i="62"/>
  <c r="AK1464" i="62"/>
  <c r="AI1464" i="62"/>
  <c r="AH1464" i="62"/>
  <c r="AD1464" i="62"/>
  <c r="AE1464" i="62" s="1"/>
  <c r="AB1464" i="62"/>
  <c r="AC1464" i="62" s="1"/>
  <c r="AZ1463" i="62"/>
  <c r="AO1463" i="62"/>
  <c r="AN1463" i="62"/>
  <c r="AL1463" i="62"/>
  <c r="AK1463" i="62"/>
  <c r="AI1463" i="62"/>
  <c r="AH1463" i="62"/>
  <c r="AD1463" i="62"/>
  <c r="AE1463" i="62" s="1"/>
  <c r="AB1463" i="62"/>
  <c r="AC1463" i="62" s="1"/>
  <c r="AZ1097" i="62"/>
  <c r="AO1097" i="62"/>
  <c r="AN1097" i="62"/>
  <c r="AL1097" i="62"/>
  <c r="AK1097" i="62"/>
  <c r="AI1097" i="62"/>
  <c r="AH1097" i="62"/>
  <c r="AD1097" i="62"/>
  <c r="AE1097" i="62" s="1"/>
  <c r="AB1097" i="62"/>
  <c r="AC1097" i="62" s="1"/>
  <c r="AZ1465" i="62"/>
  <c r="AO1465" i="62"/>
  <c r="AN1465" i="62"/>
  <c r="AL1465" i="62"/>
  <c r="AK1465" i="62"/>
  <c r="AI1465" i="62"/>
  <c r="AH1465" i="62"/>
  <c r="AD1465" i="62"/>
  <c r="AE1465" i="62" s="1"/>
  <c r="AB1465" i="62"/>
  <c r="AC1465" i="62" s="1"/>
  <c r="AZ1498" i="62"/>
  <c r="AO1498" i="62"/>
  <c r="AN1498" i="62"/>
  <c r="AL1498" i="62"/>
  <c r="AK1498" i="62"/>
  <c r="AI1498" i="62"/>
  <c r="AH1498" i="62"/>
  <c r="AD1498" i="62"/>
  <c r="AE1498" i="62" s="1"/>
  <c r="AB1498" i="62"/>
  <c r="AC1498" i="62" s="1"/>
  <c r="AZ1497" i="62"/>
  <c r="AO1497" i="62"/>
  <c r="AN1497" i="62"/>
  <c r="AL1497" i="62"/>
  <c r="AK1497" i="62"/>
  <c r="AI1497" i="62"/>
  <c r="AH1497" i="62"/>
  <c r="AD1497" i="62"/>
  <c r="AE1497" i="62" s="1"/>
  <c r="AB1497" i="62"/>
  <c r="AC1497" i="62" s="1"/>
  <c r="AZ1489" i="62"/>
  <c r="AO1489" i="62"/>
  <c r="AN1489" i="62"/>
  <c r="AL1489" i="62"/>
  <c r="AK1489" i="62"/>
  <c r="AI1489" i="62"/>
  <c r="AH1489" i="62"/>
  <c r="AD1489" i="62"/>
  <c r="AE1489" i="62" s="1"/>
  <c r="AB1489" i="62"/>
  <c r="AC1489" i="62" s="1"/>
  <c r="AZ1102" i="62"/>
  <c r="AO1102" i="62"/>
  <c r="AN1102" i="62"/>
  <c r="AL1102" i="62"/>
  <c r="AK1102" i="62"/>
  <c r="AI1102" i="62"/>
  <c r="AH1102" i="62"/>
  <c r="AD1102" i="62"/>
  <c r="AE1102" i="62" s="1"/>
  <c r="AB1102" i="62"/>
  <c r="AC1102" i="62" s="1"/>
  <c r="AZ1482" i="62"/>
  <c r="AO1482" i="62"/>
  <c r="AN1482" i="62"/>
  <c r="AL1482" i="62"/>
  <c r="AK1482" i="62"/>
  <c r="AI1482" i="62"/>
  <c r="AH1482" i="62"/>
  <c r="AD1482" i="62"/>
  <c r="AE1482" i="62" s="1"/>
  <c r="AB1482" i="62"/>
  <c r="AC1482" i="62" s="1"/>
  <c r="AZ1108" i="62"/>
  <c r="AO1108" i="62"/>
  <c r="AN1108" i="62"/>
  <c r="AL1108" i="62"/>
  <c r="AK1108" i="62"/>
  <c r="AI1108" i="62"/>
  <c r="AH1108" i="62"/>
  <c r="AD1108" i="62"/>
  <c r="AE1108" i="62" s="1"/>
  <c r="AB1108" i="62"/>
  <c r="AC1108" i="62" s="1"/>
  <c r="AZ1487" i="62"/>
  <c r="AO1487" i="62"/>
  <c r="AN1487" i="62"/>
  <c r="AL1487" i="62"/>
  <c r="AK1487" i="62"/>
  <c r="AI1487" i="62"/>
  <c r="AH1487" i="62"/>
  <c r="AD1487" i="62"/>
  <c r="AE1487" i="62" s="1"/>
  <c r="AB1487" i="62"/>
  <c r="AC1487" i="62" s="1"/>
  <c r="AZ1101" i="62"/>
  <c r="AO1101" i="62"/>
  <c r="AN1101" i="62"/>
  <c r="AL1101" i="62"/>
  <c r="AK1101" i="62"/>
  <c r="AI1101" i="62"/>
  <c r="AH1101" i="62"/>
  <c r="AD1101" i="62"/>
  <c r="AE1101" i="62" s="1"/>
  <c r="AB1101" i="62"/>
  <c r="AC1101" i="62" s="1"/>
  <c r="AZ1099" i="62"/>
  <c r="AO1099" i="62"/>
  <c r="AN1099" i="62"/>
  <c r="AL1099" i="62"/>
  <c r="AK1099" i="62"/>
  <c r="AI1099" i="62"/>
  <c r="AH1099" i="62"/>
  <c r="AD1099" i="62"/>
  <c r="AE1099" i="62" s="1"/>
  <c r="AB1099" i="62"/>
  <c r="AC1099" i="62" s="1"/>
  <c r="AZ1110" i="62"/>
  <c r="AO1110" i="62"/>
  <c r="AN1110" i="62"/>
  <c r="AL1110" i="62"/>
  <c r="AK1110" i="62"/>
  <c r="AI1110" i="62"/>
  <c r="AH1110" i="62"/>
  <c r="AD1110" i="62"/>
  <c r="AE1110" i="62" s="1"/>
  <c r="AB1110" i="62"/>
  <c r="AC1110" i="62" s="1"/>
  <c r="AZ1496" i="62"/>
  <c r="AO1496" i="62"/>
  <c r="AN1496" i="62"/>
  <c r="AL1496" i="62"/>
  <c r="AK1496" i="62"/>
  <c r="AI1496" i="62"/>
  <c r="AH1496" i="62"/>
  <c r="AD1496" i="62"/>
  <c r="AE1496" i="62" s="1"/>
  <c r="AB1496" i="62"/>
  <c r="AC1496" i="62" s="1"/>
  <c r="AZ1495" i="62"/>
  <c r="AO1495" i="62"/>
  <c r="AN1495" i="62"/>
  <c r="AL1495" i="62"/>
  <c r="AK1495" i="62"/>
  <c r="AI1495" i="62"/>
  <c r="AH1495" i="62"/>
  <c r="AD1495" i="62"/>
  <c r="AE1495" i="62" s="1"/>
  <c r="AB1495" i="62"/>
  <c r="AC1495" i="62" s="1"/>
  <c r="AZ1107" i="62"/>
  <c r="AO1107" i="62"/>
  <c r="AN1107" i="62"/>
  <c r="AL1107" i="62"/>
  <c r="AK1107" i="62"/>
  <c r="AI1107" i="62"/>
  <c r="AH1107" i="62"/>
  <c r="AD1107" i="62"/>
  <c r="AE1107" i="62" s="1"/>
  <c r="AB1107" i="62"/>
  <c r="AC1107" i="62" s="1"/>
  <c r="AZ1494" i="62"/>
  <c r="AO1494" i="62"/>
  <c r="AN1494" i="62"/>
  <c r="AL1494" i="62"/>
  <c r="AK1494" i="62"/>
  <c r="AI1494" i="62"/>
  <c r="AH1494" i="62"/>
  <c r="AD1494" i="62"/>
  <c r="AE1494" i="62" s="1"/>
  <c r="AB1494" i="62"/>
  <c r="AC1494" i="62" s="1"/>
  <c r="AZ1481" i="62"/>
  <c r="AO1481" i="62"/>
  <c r="AN1481" i="62"/>
  <c r="AL1481" i="62"/>
  <c r="AK1481" i="62"/>
  <c r="AI1481" i="62"/>
  <c r="AH1481" i="62"/>
  <c r="AD1481" i="62"/>
  <c r="AE1481" i="62" s="1"/>
  <c r="AB1481" i="62"/>
  <c r="AC1481" i="62" s="1"/>
  <c r="AZ1493" i="62"/>
  <c r="AO1493" i="62"/>
  <c r="AN1493" i="62"/>
  <c r="AL1493" i="62"/>
  <c r="AK1493" i="62"/>
  <c r="AI1493" i="62"/>
  <c r="AH1493" i="62"/>
  <c r="AD1493" i="62"/>
  <c r="AE1493" i="62" s="1"/>
  <c r="AB1493" i="62"/>
  <c r="AC1493" i="62" s="1"/>
  <c r="AZ1105" i="62"/>
  <c r="AO1105" i="62"/>
  <c r="AN1105" i="62"/>
  <c r="AL1105" i="62"/>
  <c r="AK1105" i="62"/>
  <c r="AI1105" i="62"/>
  <c r="AH1105" i="62"/>
  <c r="AD1105" i="62"/>
  <c r="AE1105" i="62" s="1"/>
  <c r="AB1105" i="62"/>
  <c r="AC1105" i="62" s="1"/>
  <c r="AZ1109" i="62"/>
  <c r="AO1109" i="62"/>
  <c r="AN1109" i="62"/>
  <c r="AL1109" i="62"/>
  <c r="AK1109" i="62"/>
  <c r="AI1109" i="62"/>
  <c r="AH1109" i="62"/>
  <c r="AD1109" i="62"/>
  <c r="AE1109" i="62" s="1"/>
  <c r="AB1109" i="62"/>
  <c r="AC1109" i="62" s="1"/>
  <c r="AZ1480" i="62"/>
  <c r="AO1480" i="62"/>
  <c r="AN1480" i="62"/>
  <c r="AL1480" i="62"/>
  <c r="AK1480" i="62"/>
  <c r="AI1480" i="62"/>
  <c r="AH1480" i="62"/>
  <c r="AD1480" i="62"/>
  <c r="AE1480" i="62" s="1"/>
  <c r="AB1480" i="62"/>
  <c r="AC1480" i="62" s="1"/>
  <c r="AZ1104" i="62"/>
  <c r="AO1104" i="62"/>
  <c r="AN1104" i="62"/>
  <c r="AL1104" i="62"/>
  <c r="AK1104" i="62"/>
  <c r="AI1104" i="62"/>
  <c r="AH1104" i="62"/>
  <c r="AD1104" i="62"/>
  <c r="AE1104" i="62" s="1"/>
  <c r="AB1104" i="62"/>
  <c r="AC1104" i="62" s="1"/>
  <c r="AZ1492" i="62"/>
  <c r="AO1492" i="62"/>
  <c r="AN1492" i="62"/>
  <c r="AL1492" i="62"/>
  <c r="AK1492" i="62"/>
  <c r="AI1492" i="62"/>
  <c r="AH1492" i="62"/>
  <c r="AD1492" i="62"/>
  <c r="AE1492" i="62" s="1"/>
  <c r="AB1492" i="62"/>
  <c r="AC1492" i="62" s="1"/>
  <c r="AZ1479" i="62"/>
  <c r="AO1479" i="62"/>
  <c r="AN1479" i="62"/>
  <c r="AL1479" i="62"/>
  <c r="AK1479" i="62"/>
  <c r="AI1479" i="62"/>
  <c r="AH1479" i="62"/>
  <c r="AD1479" i="62"/>
  <c r="AE1479" i="62" s="1"/>
  <c r="AB1479" i="62"/>
  <c r="AC1479" i="62" s="1"/>
  <c r="AZ1478" i="62"/>
  <c r="AO1478" i="62"/>
  <c r="AN1478" i="62"/>
  <c r="AL1478" i="62"/>
  <c r="AK1478" i="62"/>
  <c r="AI1478" i="62"/>
  <c r="AH1478" i="62"/>
  <c r="AD1478" i="62"/>
  <c r="AE1478" i="62" s="1"/>
  <c r="AB1478" i="62"/>
  <c r="AC1478" i="62" s="1"/>
  <c r="AZ1103" i="62"/>
  <c r="AO1103" i="62"/>
  <c r="AN1103" i="62"/>
  <c r="AL1103" i="62"/>
  <c r="AK1103" i="62"/>
  <c r="AI1103" i="62"/>
  <c r="AH1103" i="62"/>
  <c r="AD1103" i="62"/>
  <c r="AE1103" i="62" s="1"/>
  <c r="AB1103" i="62"/>
  <c r="AC1103" i="62" s="1"/>
  <c r="AZ1477" i="62"/>
  <c r="AO1477" i="62"/>
  <c r="AN1477" i="62"/>
  <c r="AL1477" i="62"/>
  <c r="AK1477" i="62"/>
  <c r="AI1477" i="62"/>
  <c r="AH1477" i="62"/>
  <c r="AD1477" i="62"/>
  <c r="AE1477" i="62" s="1"/>
  <c r="AB1477" i="62"/>
  <c r="AC1477" i="62" s="1"/>
  <c r="AZ1476" i="62"/>
  <c r="AO1476" i="62"/>
  <c r="AN1476" i="62"/>
  <c r="AL1476" i="62"/>
  <c r="AK1476" i="62"/>
  <c r="AI1476" i="62"/>
  <c r="AH1476" i="62"/>
  <c r="AD1476" i="62"/>
  <c r="AE1476" i="62" s="1"/>
  <c r="AB1476" i="62"/>
  <c r="AC1476" i="62" s="1"/>
  <c r="AZ1475" i="62"/>
  <c r="AO1475" i="62"/>
  <c r="AN1475" i="62"/>
  <c r="AL1475" i="62"/>
  <c r="AK1475" i="62"/>
  <c r="AI1475" i="62"/>
  <c r="AH1475" i="62"/>
  <c r="AD1475" i="62"/>
  <c r="AE1475" i="62" s="1"/>
  <c r="AB1475" i="62"/>
  <c r="AC1475" i="62" s="1"/>
  <c r="AZ1474" i="62"/>
  <c r="AO1474" i="62"/>
  <c r="AN1474" i="62"/>
  <c r="AL1474" i="62"/>
  <c r="AK1474" i="62"/>
  <c r="AI1474" i="62"/>
  <c r="AH1474" i="62"/>
  <c r="AD1474" i="62"/>
  <c r="AE1474" i="62" s="1"/>
  <c r="AB1474" i="62"/>
  <c r="AC1474" i="62" s="1"/>
  <c r="AZ1473" i="62"/>
  <c r="AO1473" i="62"/>
  <c r="AN1473" i="62"/>
  <c r="AL1473" i="62"/>
  <c r="AK1473" i="62"/>
  <c r="AI1473" i="62"/>
  <c r="AH1473" i="62"/>
  <c r="AD1473" i="62"/>
  <c r="AE1473" i="62" s="1"/>
  <c r="AB1473" i="62"/>
  <c r="AC1473" i="62" s="1"/>
  <c r="AZ1472" i="62"/>
  <c r="AO1472" i="62"/>
  <c r="AN1472" i="62"/>
  <c r="AL1472" i="62"/>
  <c r="AK1472" i="62"/>
  <c r="AI1472" i="62"/>
  <c r="AH1472" i="62"/>
  <c r="AD1472" i="62"/>
  <c r="AE1472" i="62" s="1"/>
  <c r="AB1472" i="62"/>
  <c r="AC1472" i="62" s="1"/>
  <c r="AZ1471" i="62"/>
  <c r="AO1471" i="62"/>
  <c r="AN1471" i="62"/>
  <c r="AL1471" i="62"/>
  <c r="AK1471" i="62"/>
  <c r="AI1471" i="62"/>
  <c r="AH1471" i="62"/>
  <c r="AD1471" i="62"/>
  <c r="AE1471" i="62" s="1"/>
  <c r="AB1471" i="62"/>
  <c r="AC1471" i="62" s="1"/>
  <c r="AZ1470" i="62"/>
  <c r="AO1470" i="62"/>
  <c r="AN1470" i="62"/>
  <c r="AL1470" i="62"/>
  <c r="AK1470" i="62"/>
  <c r="AI1470" i="62"/>
  <c r="AH1470" i="62"/>
  <c r="AD1470" i="62"/>
  <c r="AE1470" i="62" s="1"/>
  <c r="AB1470" i="62"/>
  <c r="AC1470" i="62" s="1"/>
  <c r="AZ1100" i="62"/>
  <c r="AO1100" i="62"/>
  <c r="AN1100" i="62"/>
  <c r="AL1100" i="62"/>
  <c r="AK1100" i="62"/>
  <c r="AI1100" i="62"/>
  <c r="AH1100" i="62"/>
  <c r="AD1100" i="62"/>
  <c r="AB1100" i="62"/>
  <c r="AC1100" i="62" s="1"/>
  <c r="AZ1469" i="62"/>
  <c r="AO1469" i="62"/>
  <c r="AN1469" i="62"/>
  <c r="AL1469" i="62"/>
  <c r="AK1469" i="62"/>
  <c r="AI1469" i="62"/>
  <c r="AH1469" i="62"/>
  <c r="AD1469" i="62"/>
  <c r="AE1469" i="62" s="1"/>
  <c r="AB1469" i="62"/>
  <c r="AC1469" i="62" s="1"/>
  <c r="AZ1468" i="62"/>
  <c r="AO1468" i="62"/>
  <c r="AN1468" i="62"/>
  <c r="AL1468" i="62"/>
  <c r="AK1468" i="62"/>
  <c r="AI1468" i="62"/>
  <c r="AH1468" i="62"/>
  <c r="AD1468" i="62"/>
  <c r="AE1468" i="62" s="1"/>
  <c r="AB1468" i="62"/>
  <c r="AC1468" i="62" s="1"/>
  <c r="AZ1546" i="62"/>
  <c r="AO1546" i="62"/>
  <c r="AN1546" i="62"/>
  <c r="AL1546" i="62"/>
  <c r="AK1546" i="62"/>
  <c r="AI1546" i="62"/>
  <c r="AH1546" i="62"/>
  <c r="AD1546" i="62"/>
  <c r="AE1546" i="62" s="1"/>
  <c r="AB1546" i="62"/>
  <c r="AC1546" i="62" s="1"/>
  <c r="AZ1467" i="62"/>
  <c r="AO1467" i="62"/>
  <c r="AN1467" i="62"/>
  <c r="AL1467" i="62"/>
  <c r="AK1467" i="62"/>
  <c r="AI1467" i="62"/>
  <c r="AH1467" i="62"/>
  <c r="AD1467" i="62"/>
  <c r="AB1467" i="62"/>
  <c r="AC1467" i="62" s="1"/>
  <c r="AZ1466" i="62"/>
  <c r="AO1466" i="62"/>
  <c r="AN1466" i="62"/>
  <c r="AL1466" i="62"/>
  <c r="AK1466" i="62"/>
  <c r="AI1466" i="62"/>
  <c r="AH1466" i="62"/>
  <c r="AD1466" i="62"/>
  <c r="AE1466" i="62" s="1"/>
  <c r="AB1466" i="62"/>
  <c r="AC1466" i="62" s="1"/>
  <c r="AZ1501" i="62"/>
  <c r="AO1501" i="62"/>
  <c r="AN1501" i="62"/>
  <c r="AL1501" i="62"/>
  <c r="AK1501" i="62"/>
  <c r="AI1501" i="62"/>
  <c r="AH1501" i="62"/>
  <c r="AD1501" i="62"/>
  <c r="AE1501" i="62" s="1"/>
  <c r="AB1501" i="62"/>
  <c r="AC1501" i="62" s="1"/>
  <c r="AZ1500" i="62"/>
  <c r="AO1500" i="62"/>
  <c r="AN1500" i="62"/>
  <c r="AL1500" i="62"/>
  <c r="AK1500" i="62"/>
  <c r="AI1500" i="62"/>
  <c r="AH1500" i="62"/>
  <c r="AD1500" i="62"/>
  <c r="AE1500" i="62" s="1"/>
  <c r="AB1500" i="62"/>
  <c r="AC1500" i="62" s="1"/>
  <c r="AZ1120" i="62"/>
  <c r="AO1120" i="62"/>
  <c r="AN1120" i="62"/>
  <c r="AL1120" i="62"/>
  <c r="AK1120" i="62"/>
  <c r="AI1120" i="62"/>
  <c r="AH1120" i="62"/>
  <c r="AD1120" i="62"/>
  <c r="AB1120" i="62"/>
  <c r="AC1120" i="62" s="1"/>
  <c r="AZ1484" i="62"/>
  <c r="AO1484" i="62"/>
  <c r="AN1484" i="62"/>
  <c r="AL1484" i="62"/>
  <c r="AK1484" i="62"/>
  <c r="AI1484" i="62"/>
  <c r="AH1484" i="62"/>
  <c r="AD1484" i="62"/>
  <c r="AE1484" i="62" s="1"/>
  <c r="AB1484" i="62"/>
  <c r="AC1484" i="62" s="1"/>
  <c r="AZ1304" i="62"/>
  <c r="AO1304" i="62"/>
  <c r="AN1304" i="62"/>
  <c r="AL1304" i="62"/>
  <c r="AK1304" i="62"/>
  <c r="AI1304" i="62"/>
  <c r="AH1304" i="62"/>
  <c r="AD1304" i="62"/>
  <c r="AE1304" i="62" s="1"/>
  <c r="AB1304" i="62"/>
  <c r="AC1304" i="62" s="1"/>
  <c r="AZ1303" i="62"/>
  <c r="AO1303" i="62"/>
  <c r="AN1303" i="62"/>
  <c r="AL1303" i="62"/>
  <c r="AK1303" i="62"/>
  <c r="AI1303" i="62"/>
  <c r="AH1303" i="62"/>
  <c r="AD1303" i="62"/>
  <c r="AF1303" i="62" s="1"/>
  <c r="AB1303" i="62"/>
  <c r="AC1303" i="62" s="1"/>
  <c r="AZ1112" i="62"/>
  <c r="AO1112" i="62"/>
  <c r="AN1112" i="62"/>
  <c r="AL1112" i="62"/>
  <c r="AK1112" i="62"/>
  <c r="AI1112" i="62"/>
  <c r="AH1112" i="62"/>
  <c r="AD1112" i="62"/>
  <c r="AB1112" i="62"/>
  <c r="AC1112" i="62" s="1"/>
  <c r="AZ1483" i="62"/>
  <c r="AO1483" i="62"/>
  <c r="AN1483" i="62"/>
  <c r="AL1483" i="62"/>
  <c r="AK1483" i="62"/>
  <c r="AI1483" i="62"/>
  <c r="AH1483" i="62"/>
  <c r="AD1483" i="62"/>
  <c r="AF1483" i="62" s="1"/>
  <c r="AB1483" i="62"/>
  <c r="AC1483" i="62" s="1"/>
  <c r="AZ1486" i="62"/>
  <c r="AO1486" i="62"/>
  <c r="AN1486" i="62"/>
  <c r="AL1486" i="62"/>
  <c r="AK1486" i="62"/>
  <c r="AI1486" i="62"/>
  <c r="AH1486" i="62"/>
  <c r="AD1486" i="62"/>
  <c r="AF1486" i="62" s="1"/>
  <c r="AB1486" i="62"/>
  <c r="AC1486" i="62" s="1"/>
  <c r="AZ1362" i="62"/>
  <c r="AO1362" i="62"/>
  <c r="AN1362" i="62"/>
  <c r="AL1362" i="62"/>
  <c r="AK1362" i="62"/>
  <c r="AI1362" i="62"/>
  <c r="AH1362" i="62"/>
  <c r="AD1362" i="62"/>
  <c r="AF1362" i="62" s="1"/>
  <c r="AB1362" i="62"/>
  <c r="AC1362" i="62" s="1"/>
  <c r="AZ1508" i="62"/>
  <c r="AO1508" i="62"/>
  <c r="AN1508" i="62"/>
  <c r="AL1508" i="62"/>
  <c r="AK1508" i="62"/>
  <c r="AI1508" i="62"/>
  <c r="AH1508" i="62"/>
  <c r="AD1508" i="62"/>
  <c r="AB1508" i="62"/>
  <c r="AC1508" i="62" s="1"/>
  <c r="AZ1524" i="62"/>
  <c r="AO1524" i="62"/>
  <c r="AN1524" i="62"/>
  <c r="AL1524" i="62"/>
  <c r="AK1524" i="62"/>
  <c r="AI1524" i="62"/>
  <c r="AH1524" i="62"/>
  <c r="AD1524" i="62"/>
  <c r="AF1524" i="62" s="1"/>
  <c r="AB1524" i="62"/>
  <c r="AC1524" i="62" s="1"/>
  <c r="AZ1671" i="62"/>
  <c r="AO1671" i="62"/>
  <c r="AN1671" i="62"/>
  <c r="AL1671" i="62"/>
  <c r="AK1671" i="62"/>
  <c r="AI1671" i="62"/>
  <c r="AH1671" i="62"/>
  <c r="AD1671" i="62"/>
  <c r="AF1671" i="62" s="1"/>
  <c r="AB1671" i="62"/>
  <c r="AC1671" i="62" s="1"/>
  <c r="AZ1522" i="62"/>
  <c r="AO1522" i="62"/>
  <c r="AN1522" i="62"/>
  <c r="AL1522" i="62"/>
  <c r="AK1522" i="62"/>
  <c r="AI1522" i="62"/>
  <c r="AH1522" i="62"/>
  <c r="AD1522" i="62"/>
  <c r="AF1522" i="62" s="1"/>
  <c r="AB1522" i="62"/>
  <c r="AC1522" i="62" s="1"/>
  <c r="AZ1602" i="62"/>
  <c r="AO1602" i="62"/>
  <c r="AN1602" i="62"/>
  <c r="AL1602" i="62"/>
  <c r="AK1602" i="62"/>
  <c r="AI1602" i="62"/>
  <c r="AH1602" i="62"/>
  <c r="AD1602" i="62"/>
  <c r="AB1602" i="62"/>
  <c r="AC1602" i="62" s="1"/>
  <c r="AZ1670" i="62"/>
  <c r="AO1670" i="62"/>
  <c r="AN1670" i="62"/>
  <c r="AL1670" i="62"/>
  <c r="AK1670" i="62"/>
  <c r="AI1670" i="62"/>
  <c r="AH1670" i="62"/>
  <c r="AD1670" i="62"/>
  <c r="AF1670" i="62" s="1"/>
  <c r="AB1670" i="62"/>
  <c r="AC1670" i="62" s="1"/>
  <c r="AZ1488" i="62"/>
  <c r="AO1488" i="62"/>
  <c r="AN1488" i="62"/>
  <c r="AL1488" i="62"/>
  <c r="AK1488" i="62"/>
  <c r="AI1488" i="62"/>
  <c r="AH1488" i="62"/>
  <c r="AD1488" i="62"/>
  <c r="AB1488" i="62"/>
  <c r="AC1488" i="62" s="1"/>
  <c r="AZ1485" i="62"/>
  <c r="AO1485" i="62"/>
  <c r="AN1485" i="62"/>
  <c r="AL1485" i="62"/>
  <c r="AK1485" i="62"/>
  <c r="AI1485" i="62"/>
  <c r="AH1485" i="62"/>
  <c r="AD1485" i="62"/>
  <c r="AF1485" i="62" s="1"/>
  <c r="AB1485" i="62"/>
  <c r="AC1485" i="62" s="1"/>
  <c r="AZ1259" i="62"/>
  <c r="AO1259" i="62"/>
  <c r="AN1259" i="62"/>
  <c r="AL1259" i="62"/>
  <c r="AK1259" i="62"/>
  <c r="AI1259" i="62"/>
  <c r="AH1259" i="62"/>
  <c r="AD1259" i="62"/>
  <c r="AB1259" i="62"/>
  <c r="AC1259" i="62" s="1"/>
  <c r="AZ1669" i="62"/>
  <c r="AO1669" i="62"/>
  <c r="AN1669" i="62"/>
  <c r="AL1669" i="62"/>
  <c r="AK1669" i="62"/>
  <c r="AI1669" i="62"/>
  <c r="AH1669" i="62"/>
  <c r="AD1669" i="62"/>
  <c r="AF1669" i="62" s="1"/>
  <c r="AB1669" i="62"/>
  <c r="AC1669" i="62" s="1"/>
  <c r="AZ1668" i="62"/>
  <c r="AO1668" i="62"/>
  <c r="AN1668" i="62"/>
  <c r="AL1668" i="62"/>
  <c r="AK1668" i="62"/>
  <c r="AI1668" i="62"/>
  <c r="AH1668" i="62"/>
  <c r="AD1668" i="62"/>
  <c r="AB1668" i="62"/>
  <c r="AC1668" i="62" s="1"/>
  <c r="AZ1258" i="62"/>
  <c r="AO1258" i="62"/>
  <c r="AN1258" i="62"/>
  <c r="AL1258" i="62"/>
  <c r="AK1258" i="62"/>
  <c r="AI1258" i="62"/>
  <c r="AH1258" i="62"/>
  <c r="AD1258" i="62"/>
  <c r="AF1258" i="62" s="1"/>
  <c r="AB1258" i="62"/>
  <c r="AC1258" i="62" s="1"/>
  <c r="AZ1292" i="62"/>
  <c r="AO1292" i="62"/>
  <c r="AN1292" i="62"/>
  <c r="AL1292" i="62"/>
  <c r="AK1292" i="62"/>
  <c r="AI1292" i="62"/>
  <c r="AH1292" i="62"/>
  <c r="AD1292" i="62"/>
  <c r="AB1292" i="62"/>
  <c r="AC1292" i="62" s="1"/>
  <c r="AZ1170" i="62"/>
  <c r="AO1170" i="62"/>
  <c r="AN1170" i="62"/>
  <c r="AL1170" i="62"/>
  <c r="AK1170" i="62"/>
  <c r="AI1170" i="62"/>
  <c r="AH1170" i="62"/>
  <c r="AD1170" i="62"/>
  <c r="AF1170" i="62" s="1"/>
  <c r="AB1170" i="62"/>
  <c r="AC1170" i="62" s="1"/>
  <c r="AZ1155" i="62"/>
  <c r="AO1155" i="62"/>
  <c r="AN1155" i="62"/>
  <c r="AL1155" i="62"/>
  <c r="AK1155" i="62"/>
  <c r="AI1155" i="62"/>
  <c r="AH1155" i="62"/>
  <c r="AD1155" i="62"/>
  <c r="AB1155" i="62"/>
  <c r="AC1155" i="62" s="1"/>
  <c r="AZ1176" i="62"/>
  <c r="AO1176" i="62"/>
  <c r="AN1176" i="62"/>
  <c r="AL1176" i="62"/>
  <c r="AK1176" i="62"/>
  <c r="AI1176" i="62"/>
  <c r="AH1176" i="62"/>
  <c r="AD1176" i="62"/>
  <c r="AF1176" i="62" s="1"/>
  <c r="AB1176" i="62"/>
  <c r="AC1176" i="62" s="1"/>
  <c r="AZ1263" i="62"/>
  <c r="AO1263" i="62"/>
  <c r="AN1263" i="62"/>
  <c r="AL1263" i="62"/>
  <c r="AK1263" i="62"/>
  <c r="AI1263" i="62"/>
  <c r="AH1263" i="62"/>
  <c r="AD1263" i="62"/>
  <c r="AB1263" i="62"/>
  <c r="AC1263" i="62" s="1"/>
  <c r="AZ1171" i="62"/>
  <c r="AO1171" i="62"/>
  <c r="AN1171" i="62"/>
  <c r="AL1171" i="62"/>
  <c r="AK1171" i="62"/>
  <c r="AI1171" i="62"/>
  <c r="AH1171" i="62"/>
  <c r="AD1171" i="62"/>
  <c r="AF1171" i="62" s="1"/>
  <c r="AB1171" i="62"/>
  <c r="AC1171" i="62" s="1"/>
  <c r="AZ1166" i="62"/>
  <c r="AO1166" i="62"/>
  <c r="AN1166" i="62"/>
  <c r="AL1166" i="62"/>
  <c r="AK1166" i="62"/>
  <c r="AI1166" i="62"/>
  <c r="AH1166" i="62"/>
  <c r="AD1166" i="62"/>
  <c r="AB1166" i="62"/>
  <c r="AC1166" i="62" s="1"/>
  <c r="AZ1217" i="62"/>
  <c r="AO1217" i="62"/>
  <c r="AN1217" i="62"/>
  <c r="AL1217" i="62"/>
  <c r="AK1217" i="62"/>
  <c r="AI1217" i="62"/>
  <c r="AH1217" i="62"/>
  <c r="AD1217" i="62"/>
  <c r="AF1217" i="62" s="1"/>
  <c r="AB1217" i="62"/>
  <c r="AC1217" i="62" s="1"/>
  <c r="AZ1163" i="62"/>
  <c r="AO1163" i="62"/>
  <c r="AN1163" i="62"/>
  <c r="AL1163" i="62"/>
  <c r="AK1163" i="62"/>
  <c r="AI1163" i="62"/>
  <c r="AH1163" i="62"/>
  <c r="AD1163" i="62"/>
  <c r="AB1163" i="62"/>
  <c r="AC1163" i="62" s="1"/>
  <c r="AZ1297" i="62"/>
  <c r="AO1297" i="62"/>
  <c r="AN1297" i="62"/>
  <c r="AL1297" i="62"/>
  <c r="AK1297" i="62"/>
  <c r="AI1297" i="62"/>
  <c r="AH1297" i="62"/>
  <c r="AD1297" i="62"/>
  <c r="AF1297" i="62" s="1"/>
  <c r="AB1297" i="62"/>
  <c r="AC1297" i="62" s="1"/>
  <c r="AZ1291" i="62"/>
  <c r="AO1291" i="62"/>
  <c r="AN1291" i="62"/>
  <c r="AL1291" i="62"/>
  <c r="AK1291" i="62"/>
  <c r="AI1291" i="62"/>
  <c r="AH1291" i="62"/>
  <c r="AD1291" i="62"/>
  <c r="AB1291" i="62"/>
  <c r="AC1291" i="62" s="1"/>
  <c r="AZ1184" i="62"/>
  <c r="AO1184" i="62"/>
  <c r="AN1184" i="62"/>
  <c r="AL1184" i="62"/>
  <c r="AK1184" i="62"/>
  <c r="AI1184" i="62"/>
  <c r="AH1184" i="62"/>
  <c r="AD1184" i="62"/>
  <c r="AF1184" i="62" s="1"/>
  <c r="AB1184" i="62"/>
  <c r="AC1184" i="62" s="1"/>
  <c r="AZ1254" i="62"/>
  <c r="AO1254" i="62"/>
  <c r="AN1254" i="62"/>
  <c r="AL1254" i="62"/>
  <c r="AK1254" i="62"/>
  <c r="AI1254" i="62"/>
  <c r="AH1254" i="62"/>
  <c r="AD1254" i="62"/>
  <c r="AB1254" i="62"/>
  <c r="AC1254" i="62" s="1"/>
  <c r="AZ1197" i="62"/>
  <c r="AO1197" i="62"/>
  <c r="AN1197" i="62"/>
  <c r="AL1197" i="62"/>
  <c r="AK1197" i="62"/>
  <c r="AI1197" i="62"/>
  <c r="AH1197" i="62"/>
  <c r="AD1197" i="62"/>
  <c r="AF1197" i="62" s="1"/>
  <c r="AB1197" i="62"/>
  <c r="AC1197" i="62" s="1"/>
  <c r="AZ1290" i="62"/>
  <c r="AO1290" i="62"/>
  <c r="AN1290" i="62"/>
  <c r="AL1290" i="62"/>
  <c r="AK1290" i="62"/>
  <c r="AI1290" i="62"/>
  <c r="AH1290" i="62"/>
  <c r="AD1290" i="62"/>
  <c r="AF1290" i="62" s="1"/>
  <c r="AB1290" i="62"/>
  <c r="AC1290" i="62" s="1"/>
  <c r="AZ1262" i="62"/>
  <c r="AO1262" i="62"/>
  <c r="AN1262" i="62"/>
  <c r="AL1262" i="62"/>
  <c r="AK1262" i="62"/>
  <c r="AI1262" i="62"/>
  <c r="AH1262" i="62"/>
  <c r="AD1262" i="62"/>
  <c r="AF1262" i="62" s="1"/>
  <c r="AB1262" i="62"/>
  <c r="AC1262" i="62" s="1"/>
  <c r="AZ1233" i="62"/>
  <c r="AO1233" i="62"/>
  <c r="AN1233" i="62"/>
  <c r="AL1233" i="62"/>
  <c r="AK1233" i="62"/>
  <c r="AI1233" i="62"/>
  <c r="AH1233" i="62"/>
  <c r="AD1233" i="62"/>
  <c r="AB1233" i="62"/>
  <c r="AC1233" i="62" s="1"/>
  <c r="AZ1140" i="62"/>
  <c r="AO1140" i="62"/>
  <c r="AN1140" i="62"/>
  <c r="AL1140" i="62"/>
  <c r="AK1140" i="62"/>
  <c r="AI1140" i="62"/>
  <c r="AH1140" i="62"/>
  <c r="AD1140" i="62"/>
  <c r="AF1140" i="62" s="1"/>
  <c r="AB1140" i="62"/>
  <c r="AC1140" i="62" s="1"/>
  <c r="AZ1264" i="62"/>
  <c r="AO1264" i="62"/>
  <c r="AN1264" i="62"/>
  <c r="AL1264" i="62"/>
  <c r="AK1264" i="62"/>
  <c r="AI1264" i="62"/>
  <c r="AH1264" i="62"/>
  <c r="AD1264" i="62"/>
  <c r="AF1264" i="62" s="1"/>
  <c r="AB1264" i="62"/>
  <c r="AC1264" i="62" s="1"/>
  <c r="AZ1152" i="62"/>
  <c r="AO1152" i="62"/>
  <c r="AN1152" i="62"/>
  <c r="AL1152" i="62"/>
  <c r="AK1152" i="62"/>
  <c r="AI1152" i="62"/>
  <c r="AH1152" i="62"/>
  <c r="AD1152" i="62"/>
  <c r="AF1152" i="62" s="1"/>
  <c r="AB1152" i="62"/>
  <c r="AC1152" i="62" s="1"/>
  <c r="AZ1164" i="62"/>
  <c r="AO1164" i="62"/>
  <c r="AN1164" i="62"/>
  <c r="AL1164" i="62"/>
  <c r="AK1164" i="62"/>
  <c r="AI1164" i="62"/>
  <c r="AH1164" i="62"/>
  <c r="AD1164" i="62"/>
  <c r="AB1164" i="62"/>
  <c r="AC1164" i="62" s="1"/>
  <c r="AZ1281" i="62"/>
  <c r="AO1281" i="62"/>
  <c r="AN1281" i="62"/>
  <c r="AL1281" i="62"/>
  <c r="AK1281" i="62"/>
  <c r="AI1281" i="62"/>
  <c r="AH1281" i="62"/>
  <c r="AD1281" i="62"/>
  <c r="AF1281" i="62" s="1"/>
  <c r="AB1281" i="62"/>
  <c r="AC1281" i="62" s="1"/>
  <c r="AZ1269" i="62"/>
  <c r="AO1269" i="62"/>
  <c r="AN1269" i="62"/>
  <c r="AL1269" i="62"/>
  <c r="AK1269" i="62"/>
  <c r="AI1269" i="62"/>
  <c r="AH1269" i="62"/>
  <c r="AD1269" i="62"/>
  <c r="AF1269" i="62" s="1"/>
  <c r="AB1269" i="62"/>
  <c r="AC1269" i="62" s="1"/>
  <c r="AZ1232" i="62"/>
  <c r="AO1232" i="62"/>
  <c r="AN1232" i="62"/>
  <c r="AL1232" i="62"/>
  <c r="AK1232" i="62"/>
  <c r="AI1232" i="62"/>
  <c r="AH1232" i="62"/>
  <c r="AD1232" i="62"/>
  <c r="AF1232" i="62" s="1"/>
  <c r="AB1232" i="62"/>
  <c r="AC1232" i="62" s="1"/>
  <c r="AZ1268" i="62"/>
  <c r="AO1268" i="62"/>
  <c r="AN1268" i="62"/>
  <c r="AL1268" i="62"/>
  <c r="AK1268" i="62"/>
  <c r="AI1268" i="62"/>
  <c r="AH1268" i="62"/>
  <c r="AD1268" i="62"/>
  <c r="AF1268" i="62" s="1"/>
  <c r="AB1268" i="62"/>
  <c r="AC1268" i="62" s="1"/>
  <c r="AZ1216" i="62"/>
  <c r="AO1216" i="62"/>
  <c r="AN1216" i="62"/>
  <c r="AL1216" i="62"/>
  <c r="AK1216" i="62"/>
  <c r="AI1216" i="62"/>
  <c r="AH1216" i="62"/>
  <c r="AD1216" i="62"/>
  <c r="AF1216" i="62" s="1"/>
  <c r="AB1216" i="62"/>
  <c r="AC1216" i="62" s="1"/>
  <c r="AZ1296" i="62"/>
  <c r="AO1296" i="62"/>
  <c r="AN1296" i="62"/>
  <c r="AL1296" i="62"/>
  <c r="AK1296" i="62"/>
  <c r="AI1296" i="62"/>
  <c r="AH1296" i="62"/>
  <c r="AD1296" i="62"/>
  <c r="AE1296" i="62" s="1"/>
  <c r="AB1296" i="62"/>
  <c r="AC1296" i="62" s="1"/>
  <c r="AZ1319" i="62"/>
  <c r="AO1319" i="62"/>
  <c r="AN1319" i="62"/>
  <c r="AL1319" i="62"/>
  <c r="AK1319" i="62"/>
  <c r="AI1319" i="62"/>
  <c r="AH1319" i="62"/>
  <c r="AD1319" i="62"/>
  <c r="AE1319" i="62" s="1"/>
  <c r="AB1319" i="62"/>
  <c r="AC1319" i="62" s="1"/>
  <c r="AZ1298" i="62"/>
  <c r="AO1298" i="62"/>
  <c r="AN1298" i="62"/>
  <c r="AL1298" i="62"/>
  <c r="AK1298" i="62"/>
  <c r="AI1298" i="62"/>
  <c r="AH1298" i="62"/>
  <c r="AD1298" i="62"/>
  <c r="AE1298" i="62" s="1"/>
  <c r="AB1298" i="62"/>
  <c r="AC1298" i="62" s="1"/>
  <c r="AZ1295" i="62"/>
  <c r="AO1295" i="62"/>
  <c r="AN1295" i="62"/>
  <c r="AL1295" i="62"/>
  <c r="AK1295" i="62"/>
  <c r="AI1295" i="62"/>
  <c r="AH1295" i="62"/>
  <c r="AD1295" i="62"/>
  <c r="AE1295" i="62" s="1"/>
  <c r="AB1295" i="62"/>
  <c r="AC1295" i="62" s="1"/>
  <c r="AZ1280" i="62"/>
  <c r="AO1280" i="62"/>
  <c r="AN1280" i="62"/>
  <c r="AL1280" i="62"/>
  <c r="AK1280" i="62"/>
  <c r="AI1280" i="62"/>
  <c r="AH1280" i="62"/>
  <c r="AD1280" i="62"/>
  <c r="AE1280" i="62" s="1"/>
  <c r="AB1280" i="62"/>
  <c r="AC1280" i="62" s="1"/>
  <c r="AZ1300" i="62"/>
  <c r="AO1300" i="62"/>
  <c r="AN1300" i="62"/>
  <c r="AL1300" i="62"/>
  <c r="AK1300" i="62"/>
  <c r="AI1300" i="62"/>
  <c r="AH1300" i="62"/>
  <c r="AD1300" i="62"/>
  <c r="AE1300" i="62" s="1"/>
  <c r="AB1300" i="62"/>
  <c r="AC1300" i="62" s="1"/>
  <c r="AZ1204" i="62"/>
  <c r="AO1204" i="62"/>
  <c r="AN1204" i="62"/>
  <c r="AL1204" i="62"/>
  <c r="AK1204" i="62"/>
  <c r="AI1204" i="62"/>
  <c r="AH1204" i="62"/>
  <c r="AD1204" i="62"/>
  <c r="AE1204" i="62" s="1"/>
  <c r="AB1204" i="62"/>
  <c r="AC1204" i="62" s="1"/>
  <c r="AZ1203" i="62"/>
  <c r="AO1203" i="62"/>
  <c r="AN1203" i="62"/>
  <c r="AL1203" i="62"/>
  <c r="AK1203" i="62"/>
  <c r="AI1203" i="62"/>
  <c r="AH1203" i="62"/>
  <c r="AD1203" i="62"/>
  <c r="AE1203" i="62" s="1"/>
  <c r="AB1203" i="62"/>
  <c r="AC1203" i="62" s="1"/>
  <c r="AZ1289" i="62"/>
  <c r="AO1289" i="62"/>
  <c r="AN1289" i="62"/>
  <c r="AL1289" i="62"/>
  <c r="AK1289" i="62"/>
  <c r="AI1289" i="62"/>
  <c r="AH1289" i="62"/>
  <c r="AD1289" i="62"/>
  <c r="AE1289" i="62" s="1"/>
  <c r="AB1289" i="62"/>
  <c r="AC1289" i="62" s="1"/>
  <c r="AZ1288" i="62"/>
  <c r="AO1288" i="62"/>
  <c r="AN1288" i="62"/>
  <c r="AL1288" i="62"/>
  <c r="AK1288" i="62"/>
  <c r="AI1288" i="62"/>
  <c r="AH1288" i="62"/>
  <c r="AD1288" i="62"/>
  <c r="AE1288" i="62" s="1"/>
  <c r="AB1288" i="62"/>
  <c r="AC1288" i="62" s="1"/>
  <c r="AZ1287" i="62"/>
  <c r="AO1287" i="62"/>
  <c r="AN1287" i="62"/>
  <c r="AL1287" i="62"/>
  <c r="AK1287" i="62"/>
  <c r="AI1287" i="62"/>
  <c r="AH1287" i="62"/>
  <c r="AD1287" i="62"/>
  <c r="AE1287" i="62" s="1"/>
  <c r="AB1287" i="62"/>
  <c r="AC1287" i="62" s="1"/>
  <c r="AZ1173" i="62"/>
  <c r="AO1173" i="62"/>
  <c r="AN1173" i="62"/>
  <c r="AL1173" i="62"/>
  <c r="AK1173" i="62"/>
  <c r="AI1173" i="62"/>
  <c r="AH1173" i="62"/>
  <c r="AD1173" i="62"/>
  <c r="AE1173" i="62" s="1"/>
  <c r="AB1173" i="62"/>
  <c r="AC1173" i="62" s="1"/>
  <c r="AZ1125" i="62"/>
  <c r="AO1125" i="62"/>
  <c r="AN1125" i="62"/>
  <c r="AL1125" i="62"/>
  <c r="AK1125" i="62"/>
  <c r="AI1125" i="62"/>
  <c r="AH1125" i="62"/>
  <c r="AD1125" i="62"/>
  <c r="AE1125" i="62" s="1"/>
  <c r="AB1125" i="62"/>
  <c r="AC1125" i="62" s="1"/>
  <c r="AZ1223" i="62"/>
  <c r="AO1223" i="62"/>
  <c r="AN1223" i="62"/>
  <c r="AL1223" i="62"/>
  <c r="AK1223" i="62"/>
  <c r="AI1223" i="62"/>
  <c r="AH1223" i="62"/>
  <c r="AD1223" i="62"/>
  <c r="AE1223" i="62" s="1"/>
  <c r="AB1223" i="62"/>
  <c r="AC1223" i="62" s="1"/>
  <c r="AZ1222" i="62"/>
  <c r="AO1222" i="62"/>
  <c r="AN1222" i="62"/>
  <c r="AL1222" i="62"/>
  <c r="AK1222" i="62"/>
  <c r="AI1222" i="62"/>
  <c r="AH1222" i="62"/>
  <c r="AD1222" i="62"/>
  <c r="AE1222" i="62" s="1"/>
  <c r="AB1222" i="62"/>
  <c r="AC1222" i="62" s="1"/>
  <c r="AZ1143" i="62"/>
  <c r="AO1143" i="62"/>
  <c r="AN1143" i="62"/>
  <c r="AL1143" i="62"/>
  <c r="AK1143" i="62"/>
  <c r="AI1143" i="62"/>
  <c r="AH1143" i="62"/>
  <c r="AD1143" i="62"/>
  <c r="AE1143" i="62" s="1"/>
  <c r="AB1143" i="62"/>
  <c r="AC1143" i="62" s="1"/>
  <c r="AZ1294" i="62"/>
  <c r="AO1294" i="62"/>
  <c r="AN1294" i="62"/>
  <c r="AL1294" i="62"/>
  <c r="AK1294" i="62"/>
  <c r="AI1294" i="62"/>
  <c r="AH1294" i="62"/>
  <c r="AD1294" i="62"/>
  <c r="AE1294" i="62" s="1"/>
  <c r="AB1294" i="62"/>
  <c r="AC1294" i="62" s="1"/>
  <c r="AZ1286" i="62"/>
  <c r="AO1286" i="62"/>
  <c r="AN1286" i="62"/>
  <c r="AL1286" i="62"/>
  <c r="AK1286" i="62"/>
  <c r="AI1286" i="62"/>
  <c r="AH1286" i="62"/>
  <c r="AD1286" i="62"/>
  <c r="AE1286" i="62" s="1"/>
  <c r="AB1286" i="62"/>
  <c r="AC1286" i="62" s="1"/>
  <c r="AZ1202" i="62"/>
  <c r="AO1202" i="62"/>
  <c r="AN1202" i="62"/>
  <c r="AL1202" i="62"/>
  <c r="AK1202" i="62"/>
  <c r="AI1202" i="62"/>
  <c r="AH1202" i="62"/>
  <c r="AD1202" i="62"/>
  <c r="AE1202" i="62" s="1"/>
  <c r="AB1202" i="62"/>
  <c r="AC1202" i="62" s="1"/>
  <c r="AZ1121" i="62"/>
  <c r="AO1121" i="62"/>
  <c r="AN1121" i="62"/>
  <c r="AL1121" i="62"/>
  <c r="AK1121" i="62"/>
  <c r="AI1121" i="62"/>
  <c r="AH1121" i="62"/>
  <c r="AD1121" i="62"/>
  <c r="AE1121" i="62" s="1"/>
  <c r="AB1121" i="62"/>
  <c r="AC1121" i="62" s="1"/>
  <c r="AZ1207" i="62"/>
  <c r="AO1207" i="62"/>
  <c r="AN1207" i="62"/>
  <c r="AL1207" i="62"/>
  <c r="AK1207" i="62"/>
  <c r="AI1207" i="62"/>
  <c r="AH1207" i="62"/>
  <c r="AD1207" i="62"/>
  <c r="AE1207" i="62" s="1"/>
  <c r="AB1207" i="62"/>
  <c r="AC1207" i="62" s="1"/>
  <c r="AZ1507" i="62"/>
  <c r="AO1507" i="62"/>
  <c r="AN1507" i="62"/>
  <c r="AL1507" i="62"/>
  <c r="AK1507" i="62"/>
  <c r="AI1507" i="62"/>
  <c r="AH1507" i="62"/>
  <c r="AD1507" i="62"/>
  <c r="AE1507" i="62" s="1"/>
  <c r="AB1507" i="62"/>
  <c r="AC1507" i="62" s="1"/>
  <c r="AZ1123" i="62"/>
  <c r="AO1123" i="62"/>
  <c r="AN1123" i="62"/>
  <c r="AL1123" i="62"/>
  <c r="AK1123" i="62"/>
  <c r="AI1123" i="62"/>
  <c r="AH1123" i="62"/>
  <c r="AD1123" i="62"/>
  <c r="AE1123" i="62" s="1"/>
  <c r="AB1123" i="62"/>
  <c r="AC1123" i="62" s="1"/>
  <c r="AZ1122" i="62"/>
  <c r="AO1122" i="62"/>
  <c r="AN1122" i="62"/>
  <c r="AL1122" i="62"/>
  <c r="AK1122" i="62"/>
  <c r="AI1122" i="62"/>
  <c r="AH1122" i="62"/>
  <c r="AD1122" i="62"/>
  <c r="AE1122" i="62" s="1"/>
  <c r="AB1122" i="62"/>
  <c r="AC1122" i="62" s="1"/>
  <c r="AZ1126" i="62"/>
  <c r="AO1126" i="62"/>
  <c r="AN1126" i="62"/>
  <c r="AL1126" i="62"/>
  <c r="AK1126" i="62"/>
  <c r="AI1126" i="62"/>
  <c r="AH1126" i="62"/>
  <c r="AD1126" i="62"/>
  <c r="AE1126" i="62" s="1"/>
  <c r="AB1126" i="62"/>
  <c r="AC1126" i="62" s="1"/>
  <c r="AZ1246" i="62"/>
  <c r="AO1246" i="62"/>
  <c r="AN1246" i="62"/>
  <c r="AL1246" i="62"/>
  <c r="AK1246" i="62"/>
  <c r="AI1246" i="62"/>
  <c r="AH1246" i="62"/>
  <c r="AD1246" i="62"/>
  <c r="AE1246" i="62" s="1"/>
  <c r="AB1246" i="62"/>
  <c r="AC1246" i="62" s="1"/>
  <c r="AZ1245" i="62"/>
  <c r="AO1245" i="62"/>
  <c r="AN1245" i="62"/>
  <c r="AL1245" i="62"/>
  <c r="AK1245" i="62"/>
  <c r="AI1245" i="62"/>
  <c r="AH1245" i="62"/>
  <c r="AD1245" i="62"/>
  <c r="AE1245" i="62" s="1"/>
  <c r="AB1245" i="62"/>
  <c r="AC1245" i="62" s="1"/>
  <c r="AZ1138" i="62"/>
  <c r="AO1138" i="62"/>
  <c r="AN1138" i="62"/>
  <c r="AL1138" i="62"/>
  <c r="AK1138" i="62"/>
  <c r="AI1138" i="62"/>
  <c r="AH1138" i="62"/>
  <c r="AD1138" i="62"/>
  <c r="AE1138" i="62" s="1"/>
  <c r="AB1138" i="62"/>
  <c r="AC1138" i="62" s="1"/>
  <c r="AZ1130" i="62"/>
  <c r="AO1130" i="62"/>
  <c r="AN1130" i="62"/>
  <c r="AL1130" i="62"/>
  <c r="AK1130" i="62"/>
  <c r="AI1130" i="62"/>
  <c r="AH1130" i="62"/>
  <c r="AD1130" i="62"/>
  <c r="AE1130" i="62" s="1"/>
  <c r="AB1130" i="62"/>
  <c r="AC1130" i="62" s="1"/>
  <c r="AZ1137" i="62"/>
  <c r="AO1137" i="62"/>
  <c r="AN1137" i="62"/>
  <c r="AL1137" i="62"/>
  <c r="AK1137" i="62"/>
  <c r="AI1137" i="62"/>
  <c r="AH1137" i="62"/>
  <c r="AD1137" i="62"/>
  <c r="AE1137" i="62" s="1"/>
  <c r="AB1137" i="62"/>
  <c r="AC1137" i="62" s="1"/>
  <c r="AZ1136" i="62"/>
  <c r="AO1136" i="62"/>
  <c r="AN1136" i="62"/>
  <c r="AL1136" i="62"/>
  <c r="AK1136" i="62"/>
  <c r="AI1136" i="62"/>
  <c r="AH1136" i="62"/>
  <c r="AD1136" i="62"/>
  <c r="AE1136" i="62" s="1"/>
  <c r="AB1136" i="62"/>
  <c r="AC1136" i="62" s="1"/>
  <c r="AZ1139" i="62"/>
  <c r="AO1139" i="62"/>
  <c r="AN1139" i="62"/>
  <c r="AL1139" i="62"/>
  <c r="AK1139" i="62"/>
  <c r="AI1139" i="62"/>
  <c r="AH1139" i="62"/>
  <c r="AD1139" i="62"/>
  <c r="AE1139" i="62" s="1"/>
  <c r="AB1139" i="62"/>
  <c r="AC1139" i="62" s="1"/>
  <c r="AZ1371" i="62"/>
  <c r="AO1371" i="62"/>
  <c r="AN1371" i="62"/>
  <c r="AL1371" i="62"/>
  <c r="AK1371" i="62"/>
  <c r="AI1371" i="62"/>
  <c r="AH1371" i="62"/>
  <c r="AD1371" i="62"/>
  <c r="AE1371" i="62" s="1"/>
  <c r="AB1371" i="62"/>
  <c r="AC1371" i="62" s="1"/>
  <c r="AZ1370" i="62"/>
  <c r="AO1370" i="62"/>
  <c r="AN1370" i="62"/>
  <c r="AL1370" i="62"/>
  <c r="AK1370" i="62"/>
  <c r="AI1370" i="62"/>
  <c r="AH1370" i="62"/>
  <c r="AD1370" i="62"/>
  <c r="AE1370" i="62" s="1"/>
  <c r="AB1370" i="62"/>
  <c r="AC1370" i="62" s="1"/>
  <c r="AZ1227" i="62"/>
  <c r="AO1227" i="62"/>
  <c r="AN1227" i="62"/>
  <c r="AL1227" i="62"/>
  <c r="AK1227" i="62"/>
  <c r="AI1227" i="62"/>
  <c r="AH1227" i="62"/>
  <c r="AD1227" i="62"/>
  <c r="AE1227" i="62" s="1"/>
  <c r="AB1227" i="62"/>
  <c r="AC1227" i="62" s="1"/>
  <c r="AZ1132" i="62"/>
  <c r="AO1132" i="62"/>
  <c r="AN1132" i="62"/>
  <c r="AL1132" i="62"/>
  <c r="AK1132" i="62"/>
  <c r="AI1132" i="62"/>
  <c r="AH1132" i="62"/>
  <c r="AD1132" i="62"/>
  <c r="AE1132" i="62" s="1"/>
  <c r="AB1132" i="62"/>
  <c r="AC1132" i="62" s="1"/>
  <c r="AZ1134" i="62"/>
  <c r="AO1134" i="62"/>
  <c r="AN1134" i="62"/>
  <c r="AL1134" i="62"/>
  <c r="AK1134" i="62"/>
  <c r="AI1134" i="62"/>
  <c r="AH1134" i="62"/>
  <c r="AD1134" i="62"/>
  <c r="AE1134" i="62" s="1"/>
  <c r="AB1134" i="62"/>
  <c r="AC1134" i="62" s="1"/>
  <c r="AZ1491" i="62"/>
  <c r="AO1491" i="62"/>
  <c r="AN1491" i="62"/>
  <c r="AL1491" i="62"/>
  <c r="AK1491" i="62"/>
  <c r="AI1491" i="62"/>
  <c r="AH1491" i="62"/>
  <c r="AD1491" i="62"/>
  <c r="AE1491" i="62" s="1"/>
  <c r="AB1491" i="62"/>
  <c r="AC1491" i="62" s="1"/>
  <c r="AZ1215" i="62"/>
  <c r="AO1215" i="62"/>
  <c r="AN1215" i="62"/>
  <c r="AL1215" i="62"/>
  <c r="AK1215" i="62"/>
  <c r="AI1215" i="62"/>
  <c r="AH1215" i="62"/>
  <c r="AD1215" i="62"/>
  <c r="AE1215" i="62" s="1"/>
  <c r="AB1215" i="62"/>
  <c r="AC1215" i="62" s="1"/>
  <c r="AZ1502" i="62"/>
  <c r="AO1502" i="62"/>
  <c r="AN1502" i="62"/>
  <c r="AL1502" i="62"/>
  <c r="AK1502" i="62"/>
  <c r="AI1502" i="62"/>
  <c r="AH1502" i="62"/>
  <c r="AD1502" i="62"/>
  <c r="AE1502" i="62" s="1"/>
  <c r="AB1502" i="62"/>
  <c r="AC1502" i="62" s="1"/>
  <c r="AZ1257" i="62"/>
  <c r="AO1257" i="62"/>
  <c r="AN1257" i="62"/>
  <c r="AL1257" i="62"/>
  <c r="AK1257" i="62"/>
  <c r="AI1257" i="62"/>
  <c r="AH1257" i="62"/>
  <c r="AD1257" i="62"/>
  <c r="AE1257" i="62" s="1"/>
  <c r="AB1257" i="62"/>
  <c r="AC1257" i="62" s="1"/>
  <c r="AZ1142" i="62"/>
  <c r="AO1142" i="62"/>
  <c r="AN1142" i="62"/>
  <c r="AL1142" i="62"/>
  <c r="AK1142" i="62"/>
  <c r="AI1142" i="62"/>
  <c r="AH1142" i="62"/>
  <c r="AD1142" i="62"/>
  <c r="AE1142" i="62" s="1"/>
  <c r="AB1142" i="62"/>
  <c r="AC1142" i="62" s="1"/>
  <c r="AZ1111" i="62"/>
  <c r="AO1111" i="62"/>
  <c r="AN1111" i="62"/>
  <c r="AL1111" i="62"/>
  <c r="AK1111" i="62"/>
  <c r="AI1111" i="62"/>
  <c r="AH1111" i="62"/>
  <c r="AD1111" i="62"/>
  <c r="AE1111" i="62" s="1"/>
  <c r="AB1111" i="62"/>
  <c r="AC1111" i="62" s="1"/>
  <c r="AZ1115" i="62"/>
  <c r="AO1115" i="62"/>
  <c r="AN1115" i="62"/>
  <c r="AL1115" i="62"/>
  <c r="AK1115" i="62"/>
  <c r="AI1115" i="62"/>
  <c r="AH1115" i="62"/>
  <c r="AD1115" i="62"/>
  <c r="AF1115" i="62" s="1"/>
  <c r="AB1115" i="62"/>
  <c r="AC1115" i="62" s="1"/>
  <c r="AZ1667" i="62"/>
  <c r="AO1667" i="62"/>
  <c r="AN1667" i="62"/>
  <c r="AL1667" i="62"/>
  <c r="AK1667" i="62"/>
  <c r="AI1667" i="62"/>
  <c r="AH1667" i="62"/>
  <c r="AD1667" i="62"/>
  <c r="AF1667" i="62" s="1"/>
  <c r="AB1667" i="62"/>
  <c r="AC1667" i="62" s="1"/>
  <c r="AZ1666" i="62"/>
  <c r="AO1666" i="62"/>
  <c r="AN1666" i="62"/>
  <c r="AL1666" i="62"/>
  <c r="AK1666" i="62"/>
  <c r="AI1666" i="62"/>
  <c r="AH1666" i="62"/>
  <c r="AD1666" i="62"/>
  <c r="AF1666" i="62" s="1"/>
  <c r="AB1666" i="62"/>
  <c r="AC1666" i="62" s="1"/>
  <c r="AZ1665" i="62"/>
  <c r="AO1665" i="62"/>
  <c r="AN1665" i="62"/>
  <c r="AL1665" i="62"/>
  <c r="AK1665" i="62"/>
  <c r="AI1665" i="62"/>
  <c r="AH1665" i="62"/>
  <c r="AD1665" i="62"/>
  <c r="AF1665" i="62" s="1"/>
  <c r="AB1665" i="62"/>
  <c r="AC1665" i="62" s="1"/>
  <c r="AZ1527" i="62"/>
  <c r="AO1527" i="62"/>
  <c r="AN1527" i="62"/>
  <c r="AL1527" i="62"/>
  <c r="AK1527" i="62"/>
  <c r="AI1527" i="62"/>
  <c r="AH1527" i="62"/>
  <c r="AD1527" i="62"/>
  <c r="AF1527" i="62" s="1"/>
  <c r="AB1527" i="62"/>
  <c r="AC1527" i="62" s="1"/>
  <c r="AZ1513" i="62"/>
  <c r="AO1513" i="62"/>
  <c r="AN1513" i="62"/>
  <c r="AL1513" i="62"/>
  <c r="AK1513" i="62"/>
  <c r="AI1513" i="62"/>
  <c r="AH1513" i="62"/>
  <c r="AD1513" i="62"/>
  <c r="AF1513" i="62" s="1"/>
  <c r="AB1513" i="62"/>
  <c r="AC1513" i="62" s="1"/>
  <c r="AZ1664" i="62"/>
  <c r="AO1664" i="62"/>
  <c r="AN1664" i="62"/>
  <c r="AL1664" i="62"/>
  <c r="AK1664" i="62"/>
  <c r="AI1664" i="62"/>
  <c r="AH1664" i="62"/>
  <c r="AD1664" i="62"/>
  <c r="AF1664" i="62" s="1"/>
  <c r="AB1664" i="62"/>
  <c r="AC1664" i="62" s="1"/>
  <c r="AZ1663" i="62"/>
  <c r="AO1663" i="62"/>
  <c r="AN1663" i="62"/>
  <c r="AL1663" i="62"/>
  <c r="AK1663" i="62"/>
  <c r="AI1663" i="62"/>
  <c r="AH1663" i="62"/>
  <c r="AD1663" i="62"/>
  <c r="AF1663" i="62" s="1"/>
  <c r="AB1663" i="62"/>
  <c r="AC1663" i="62" s="1"/>
  <c r="AZ1662" i="62"/>
  <c r="AO1662" i="62"/>
  <c r="AN1662" i="62"/>
  <c r="AL1662" i="62"/>
  <c r="AK1662" i="62"/>
  <c r="AI1662" i="62"/>
  <c r="AH1662" i="62"/>
  <c r="AD1662" i="62"/>
  <c r="AF1662" i="62" s="1"/>
  <c r="AB1662" i="62"/>
  <c r="AC1662" i="62" s="1"/>
  <c r="AZ1601" i="62"/>
  <c r="AO1601" i="62"/>
  <c r="AN1601" i="62"/>
  <c r="AL1601" i="62"/>
  <c r="AK1601" i="62"/>
  <c r="AI1601" i="62"/>
  <c r="AH1601" i="62"/>
  <c r="AD1601" i="62"/>
  <c r="AF1601" i="62" s="1"/>
  <c r="AB1601" i="62"/>
  <c r="AC1601" i="62" s="1"/>
  <c r="AZ1600" i="62"/>
  <c r="AO1600" i="62"/>
  <c r="AN1600" i="62"/>
  <c r="AL1600" i="62"/>
  <c r="AK1600" i="62"/>
  <c r="AI1600" i="62"/>
  <c r="AH1600" i="62"/>
  <c r="AD1600" i="62"/>
  <c r="AF1600" i="62" s="1"/>
  <c r="AB1600" i="62"/>
  <c r="AC1600" i="62" s="1"/>
  <c r="AZ1661" i="62"/>
  <c r="AO1661" i="62"/>
  <c r="AN1661" i="62"/>
  <c r="AL1661" i="62"/>
  <c r="AK1661" i="62"/>
  <c r="AI1661" i="62"/>
  <c r="AH1661" i="62"/>
  <c r="AD1661" i="62"/>
  <c r="AF1661" i="62" s="1"/>
  <c r="AB1661" i="62"/>
  <c r="AC1661" i="62" s="1"/>
  <c r="AZ1660" i="62"/>
  <c r="AO1660" i="62"/>
  <c r="AN1660" i="62"/>
  <c r="AL1660" i="62"/>
  <c r="AK1660" i="62"/>
  <c r="AI1660" i="62"/>
  <c r="AH1660" i="62"/>
  <c r="AD1660" i="62"/>
  <c r="AF1660" i="62" s="1"/>
  <c r="AB1660" i="62"/>
  <c r="AC1660" i="62" s="1"/>
  <c r="AZ1659" i="62"/>
  <c r="AO1659" i="62"/>
  <c r="AN1659" i="62"/>
  <c r="AL1659" i="62"/>
  <c r="AK1659" i="62"/>
  <c r="AI1659" i="62"/>
  <c r="AH1659" i="62"/>
  <c r="AD1659" i="62"/>
  <c r="AF1659" i="62" s="1"/>
  <c r="AB1659" i="62"/>
  <c r="AC1659" i="62" s="1"/>
  <c r="AZ1658" i="62"/>
  <c r="AO1658" i="62"/>
  <c r="AN1658" i="62"/>
  <c r="AL1658" i="62"/>
  <c r="AK1658" i="62"/>
  <c r="AI1658" i="62"/>
  <c r="AH1658" i="62"/>
  <c r="AD1658" i="62"/>
  <c r="AF1658" i="62" s="1"/>
  <c r="AB1658" i="62"/>
  <c r="AC1658" i="62" s="1"/>
  <c r="AZ1657" i="62"/>
  <c r="AO1657" i="62"/>
  <c r="AN1657" i="62"/>
  <c r="AL1657" i="62"/>
  <c r="AK1657" i="62"/>
  <c r="AI1657" i="62"/>
  <c r="AH1657" i="62"/>
  <c r="AD1657" i="62"/>
  <c r="AF1657" i="62" s="1"/>
  <c r="AB1657" i="62"/>
  <c r="AC1657" i="62" s="1"/>
  <c r="AZ1656" i="62"/>
  <c r="AO1656" i="62"/>
  <c r="AN1656" i="62"/>
  <c r="AL1656" i="62"/>
  <c r="AK1656" i="62"/>
  <c r="AI1656" i="62"/>
  <c r="AH1656" i="62"/>
  <c r="AD1656" i="62"/>
  <c r="AF1656" i="62" s="1"/>
  <c r="AB1656" i="62"/>
  <c r="AC1656" i="62" s="1"/>
  <c r="AZ1655" i="62"/>
  <c r="AO1655" i="62"/>
  <c r="AN1655" i="62"/>
  <c r="AL1655" i="62"/>
  <c r="AK1655" i="62"/>
  <c r="AI1655" i="62"/>
  <c r="AH1655" i="62"/>
  <c r="AD1655" i="62"/>
  <c r="AF1655" i="62" s="1"/>
  <c r="AB1655" i="62"/>
  <c r="AC1655" i="62" s="1"/>
  <c r="AZ1654" i="62"/>
  <c r="AO1654" i="62"/>
  <c r="AN1654" i="62"/>
  <c r="AL1654" i="62"/>
  <c r="AK1654" i="62"/>
  <c r="AI1654" i="62"/>
  <c r="AH1654" i="62"/>
  <c r="AD1654" i="62"/>
  <c r="AF1654" i="62" s="1"/>
  <c r="AB1654" i="62"/>
  <c r="AC1654" i="62" s="1"/>
  <c r="AZ1653" i="62"/>
  <c r="AO1653" i="62"/>
  <c r="AN1653" i="62"/>
  <c r="AL1653" i="62"/>
  <c r="AK1653" i="62"/>
  <c r="AI1653" i="62"/>
  <c r="AH1653" i="62"/>
  <c r="AD1653" i="62"/>
  <c r="AF1653" i="62" s="1"/>
  <c r="AB1653" i="62"/>
  <c r="AC1653" i="62" s="1"/>
  <c r="AZ1652" i="62"/>
  <c r="AO1652" i="62"/>
  <c r="AN1652" i="62"/>
  <c r="AL1652" i="62"/>
  <c r="AK1652" i="62"/>
  <c r="AI1652" i="62"/>
  <c r="AH1652" i="62"/>
  <c r="AD1652" i="62"/>
  <c r="AF1652" i="62" s="1"/>
  <c r="AB1652" i="62"/>
  <c r="AC1652" i="62" s="1"/>
  <c r="AZ1651" i="62"/>
  <c r="AO1651" i="62"/>
  <c r="AN1651" i="62"/>
  <c r="AL1651" i="62"/>
  <c r="AK1651" i="62"/>
  <c r="AI1651" i="62"/>
  <c r="AH1651" i="62"/>
  <c r="AD1651" i="62"/>
  <c r="AF1651" i="62" s="1"/>
  <c r="AB1651" i="62"/>
  <c r="AC1651" i="62" s="1"/>
  <c r="AZ1650" i="62"/>
  <c r="AO1650" i="62"/>
  <c r="AN1650" i="62"/>
  <c r="AL1650" i="62"/>
  <c r="AK1650" i="62"/>
  <c r="AI1650" i="62"/>
  <c r="AH1650" i="62"/>
  <c r="AD1650" i="62"/>
  <c r="AF1650" i="62" s="1"/>
  <c r="AB1650" i="62"/>
  <c r="AC1650" i="62" s="1"/>
  <c r="AZ1649" i="62"/>
  <c r="AO1649" i="62"/>
  <c r="AN1649" i="62"/>
  <c r="AL1649" i="62"/>
  <c r="AK1649" i="62"/>
  <c r="AI1649" i="62"/>
  <c r="AH1649" i="62"/>
  <c r="AD1649" i="62"/>
  <c r="AF1649" i="62" s="1"/>
  <c r="AB1649" i="62"/>
  <c r="AC1649" i="62" s="1"/>
  <c r="AZ1648" i="62"/>
  <c r="AO1648" i="62"/>
  <c r="AN1648" i="62"/>
  <c r="AL1648" i="62"/>
  <c r="AK1648" i="62"/>
  <c r="AI1648" i="62"/>
  <c r="AH1648" i="62"/>
  <c r="AD1648" i="62"/>
  <c r="AF1648" i="62" s="1"/>
  <c r="AB1648" i="62"/>
  <c r="AC1648" i="62" s="1"/>
  <c r="AZ1135" i="62"/>
  <c r="AO1135" i="62"/>
  <c r="AN1135" i="62"/>
  <c r="AL1135" i="62"/>
  <c r="AK1135" i="62"/>
  <c r="AI1135" i="62"/>
  <c r="AH1135" i="62"/>
  <c r="AD1135" i="62"/>
  <c r="AF1135" i="62" s="1"/>
  <c r="AB1135" i="62"/>
  <c r="AC1135" i="62" s="1"/>
  <c r="AZ1131" i="62"/>
  <c r="AO1131" i="62"/>
  <c r="AN1131" i="62"/>
  <c r="AL1131" i="62"/>
  <c r="AK1131" i="62"/>
  <c r="AI1131" i="62"/>
  <c r="AH1131" i="62"/>
  <c r="AD1131" i="62"/>
  <c r="AF1131" i="62" s="1"/>
  <c r="AB1131" i="62"/>
  <c r="AC1131" i="62" s="1"/>
  <c r="AZ1119" i="62"/>
  <c r="AO1119" i="62"/>
  <c r="AN1119" i="62"/>
  <c r="AL1119" i="62"/>
  <c r="AK1119" i="62"/>
  <c r="AI1119" i="62"/>
  <c r="AH1119" i="62"/>
  <c r="AD1119" i="62"/>
  <c r="AF1119" i="62" s="1"/>
  <c r="AB1119" i="62"/>
  <c r="AC1119" i="62" s="1"/>
  <c r="AZ1129" i="62"/>
  <c r="AO1129" i="62"/>
  <c r="AN1129" i="62"/>
  <c r="AL1129" i="62"/>
  <c r="AK1129" i="62"/>
  <c r="AI1129" i="62"/>
  <c r="AH1129" i="62"/>
  <c r="AD1129" i="62"/>
  <c r="AF1129" i="62" s="1"/>
  <c r="AB1129" i="62"/>
  <c r="AC1129" i="62" s="1"/>
  <c r="BE258" i="62"/>
  <c r="AO258" i="62"/>
  <c r="AN258" i="62"/>
  <c r="AL258" i="62"/>
  <c r="AK258" i="62"/>
  <c r="AI258" i="62"/>
  <c r="AH258" i="62"/>
  <c r="AD258" i="62"/>
  <c r="AB258" i="62"/>
  <c r="AC258" i="62" s="1"/>
  <c r="AZ1499" i="62"/>
  <c r="AO1499" i="62"/>
  <c r="AN1499" i="62"/>
  <c r="AL1499" i="62"/>
  <c r="AK1499" i="62"/>
  <c r="AI1499" i="62"/>
  <c r="AH1499" i="62"/>
  <c r="AD1499" i="62"/>
  <c r="AB1499" i="62"/>
  <c r="AC1499" i="62" s="1"/>
  <c r="AZ1118" i="62"/>
  <c r="AO1118" i="62"/>
  <c r="AN1118" i="62"/>
  <c r="AL1118" i="62"/>
  <c r="AK1118" i="62"/>
  <c r="AI1118" i="62"/>
  <c r="AH1118" i="62"/>
  <c r="AD1118" i="62"/>
  <c r="AB1118" i="62"/>
  <c r="AC1118" i="62" s="1"/>
  <c r="AZ1172" i="62"/>
  <c r="AO1172" i="62"/>
  <c r="AN1172" i="62"/>
  <c r="AL1172" i="62"/>
  <c r="AK1172" i="62"/>
  <c r="AI1172" i="62"/>
  <c r="AH1172" i="62"/>
  <c r="AD1172" i="62"/>
  <c r="AB1172" i="62"/>
  <c r="AC1172" i="62" s="1"/>
  <c r="AZ1168" i="62"/>
  <c r="AO1168" i="62"/>
  <c r="AN1168" i="62"/>
  <c r="AL1168" i="62"/>
  <c r="AK1168" i="62"/>
  <c r="AI1168" i="62"/>
  <c r="AH1168" i="62"/>
  <c r="AD1168" i="62"/>
  <c r="AB1168" i="62"/>
  <c r="AC1168" i="62" s="1"/>
  <c r="AZ1521" i="62"/>
  <c r="AO1521" i="62"/>
  <c r="AN1521" i="62"/>
  <c r="AL1521" i="62"/>
  <c r="AK1521" i="62"/>
  <c r="AI1521" i="62"/>
  <c r="AH1521" i="62"/>
  <c r="AD1521" i="62"/>
  <c r="AB1521" i="62"/>
  <c r="AC1521" i="62" s="1"/>
  <c r="AZ1153" i="62"/>
  <c r="AO1153" i="62"/>
  <c r="AN1153" i="62"/>
  <c r="AL1153" i="62"/>
  <c r="AK1153" i="62"/>
  <c r="AI1153" i="62"/>
  <c r="AH1153" i="62"/>
  <c r="AD1153" i="62"/>
  <c r="AB1153" i="62"/>
  <c r="AC1153" i="62" s="1"/>
  <c r="AZ1124" i="62"/>
  <c r="AO1124" i="62"/>
  <c r="AN1124" i="62"/>
  <c r="AL1124" i="62"/>
  <c r="AK1124" i="62"/>
  <c r="AI1124" i="62"/>
  <c r="AH1124" i="62"/>
  <c r="AD1124" i="62"/>
  <c r="AB1124" i="62"/>
  <c r="AC1124" i="62" s="1"/>
  <c r="AZ1127" i="62"/>
  <c r="AO1127" i="62"/>
  <c r="AN1127" i="62"/>
  <c r="AL1127" i="62"/>
  <c r="AK1127" i="62"/>
  <c r="AI1127" i="62"/>
  <c r="AH1127" i="62"/>
  <c r="AD1127" i="62"/>
  <c r="AB1127" i="62"/>
  <c r="AC1127" i="62" s="1"/>
  <c r="BE257" i="62"/>
  <c r="AO257" i="62"/>
  <c r="AN257" i="62"/>
  <c r="AL257" i="62"/>
  <c r="AK257" i="62"/>
  <c r="AI257" i="62"/>
  <c r="AH257" i="62"/>
  <c r="AD257" i="62"/>
  <c r="AF257" i="62" s="1"/>
  <c r="AB257" i="62"/>
  <c r="AC257" i="62" s="1"/>
  <c r="AZ1512" i="62"/>
  <c r="AO1512" i="62"/>
  <c r="AN1512" i="62"/>
  <c r="AL1512" i="62"/>
  <c r="AK1512" i="62"/>
  <c r="AI1512" i="62"/>
  <c r="AH1512" i="62"/>
  <c r="AD1512" i="62"/>
  <c r="AF1512" i="62" s="1"/>
  <c r="AB1512" i="62"/>
  <c r="AC1512" i="62" s="1"/>
  <c r="AZ1519" i="62"/>
  <c r="AO1519" i="62"/>
  <c r="AN1519" i="62"/>
  <c r="AL1519" i="62"/>
  <c r="AK1519" i="62"/>
  <c r="AI1519" i="62"/>
  <c r="AH1519" i="62"/>
  <c r="AD1519" i="62"/>
  <c r="AF1519" i="62" s="1"/>
  <c r="AB1519" i="62"/>
  <c r="AC1519" i="62" s="1"/>
  <c r="AZ1506" i="62"/>
  <c r="AO1506" i="62"/>
  <c r="AN1506" i="62"/>
  <c r="AL1506" i="62"/>
  <c r="AK1506" i="62"/>
  <c r="AI1506" i="62"/>
  <c r="AH1506" i="62"/>
  <c r="AD1506" i="62"/>
  <c r="AF1506" i="62" s="1"/>
  <c r="AB1506" i="62"/>
  <c r="AC1506" i="62" s="1"/>
  <c r="AZ1509" i="62"/>
  <c r="AO1509" i="62"/>
  <c r="AN1509" i="62"/>
  <c r="AL1509" i="62"/>
  <c r="AK1509" i="62"/>
  <c r="AI1509" i="62"/>
  <c r="AH1509" i="62"/>
  <c r="AD1509" i="62"/>
  <c r="AF1509" i="62" s="1"/>
  <c r="AB1509" i="62"/>
  <c r="AC1509" i="62" s="1"/>
  <c r="AZ1116" i="62"/>
  <c r="AO1116" i="62"/>
  <c r="AN1116" i="62"/>
  <c r="AL1116" i="62"/>
  <c r="AK1116" i="62"/>
  <c r="AI1116" i="62"/>
  <c r="AH1116" i="62"/>
  <c r="AD1116" i="62"/>
  <c r="AB1116" i="62"/>
  <c r="AC1116" i="62" s="1"/>
  <c r="AZ1520" i="62"/>
  <c r="AO1520" i="62"/>
  <c r="AN1520" i="62"/>
  <c r="AL1520" i="62"/>
  <c r="AK1520" i="62"/>
  <c r="AI1520" i="62"/>
  <c r="AH1520" i="62"/>
  <c r="AD1520" i="62"/>
  <c r="AF1520" i="62" s="1"/>
  <c r="AB1520" i="62"/>
  <c r="AC1520" i="62" s="1"/>
  <c r="AZ1177" i="62"/>
  <c r="AO1177" i="62"/>
  <c r="AN1177" i="62"/>
  <c r="AL1177" i="62"/>
  <c r="AK1177" i="62"/>
  <c r="AI1177" i="62"/>
  <c r="AH1177" i="62"/>
  <c r="AD1177" i="62"/>
  <c r="AF1177" i="62" s="1"/>
  <c r="AB1177" i="62"/>
  <c r="AC1177" i="62" s="1"/>
  <c r="AZ1165" i="62"/>
  <c r="AO1165" i="62"/>
  <c r="AN1165" i="62"/>
  <c r="AL1165" i="62"/>
  <c r="AK1165" i="62"/>
  <c r="AI1165" i="62"/>
  <c r="AH1165" i="62"/>
  <c r="AD1165" i="62"/>
  <c r="AF1165" i="62" s="1"/>
  <c r="AB1165" i="62"/>
  <c r="AC1165" i="62" s="1"/>
  <c r="AZ1146" i="62"/>
  <c r="AO1146" i="62"/>
  <c r="AN1146" i="62"/>
  <c r="AL1146" i="62"/>
  <c r="AK1146" i="62"/>
  <c r="AI1146" i="62"/>
  <c r="AH1146" i="62"/>
  <c r="AD1146" i="62"/>
  <c r="AF1146" i="62" s="1"/>
  <c r="AB1146" i="62"/>
  <c r="AC1146" i="62" s="1"/>
  <c r="AZ1114" i="62"/>
  <c r="AO1114" i="62"/>
  <c r="AN1114" i="62"/>
  <c r="AL1114" i="62"/>
  <c r="AK1114" i="62"/>
  <c r="AI1114" i="62"/>
  <c r="AH1114" i="62"/>
  <c r="AD1114" i="62"/>
  <c r="AF1114" i="62" s="1"/>
  <c r="AB1114" i="62"/>
  <c r="AC1114" i="62" s="1"/>
  <c r="AZ1505" i="62"/>
  <c r="AO1505" i="62"/>
  <c r="AN1505" i="62"/>
  <c r="AL1505" i="62"/>
  <c r="AK1505" i="62"/>
  <c r="AI1505" i="62"/>
  <c r="AH1505" i="62"/>
  <c r="AD1505" i="62"/>
  <c r="AF1505" i="62" s="1"/>
  <c r="AB1505" i="62"/>
  <c r="AC1505" i="62" s="1"/>
  <c r="AZ1504" i="62"/>
  <c r="AO1504" i="62"/>
  <c r="AN1504" i="62"/>
  <c r="AL1504" i="62"/>
  <c r="AK1504" i="62"/>
  <c r="AI1504" i="62"/>
  <c r="AH1504" i="62"/>
  <c r="AD1504" i="62"/>
  <c r="AF1504" i="62" s="1"/>
  <c r="AB1504" i="62"/>
  <c r="AC1504" i="62" s="1"/>
  <c r="AZ1536" i="62"/>
  <c r="AO1536" i="62"/>
  <c r="AN1536" i="62"/>
  <c r="AL1536" i="62"/>
  <c r="AK1536" i="62"/>
  <c r="AI1536" i="62"/>
  <c r="AH1536" i="62"/>
  <c r="AD1536" i="62"/>
  <c r="AB1536" i="62"/>
  <c r="AC1536" i="62" s="1"/>
  <c r="AZ1535" i="62"/>
  <c r="AO1535" i="62"/>
  <c r="AN1535" i="62"/>
  <c r="AL1535" i="62"/>
  <c r="AK1535" i="62"/>
  <c r="AI1535" i="62"/>
  <c r="AH1535" i="62"/>
  <c r="AD1535" i="62"/>
  <c r="AF1535" i="62" s="1"/>
  <c r="AB1535" i="62"/>
  <c r="AC1535" i="62" s="1"/>
  <c r="AZ1534" i="62"/>
  <c r="AO1534" i="62"/>
  <c r="AN1534" i="62"/>
  <c r="AL1534" i="62"/>
  <c r="AK1534" i="62"/>
  <c r="AI1534" i="62"/>
  <c r="AH1534" i="62"/>
  <c r="AD1534" i="62"/>
  <c r="AF1534" i="62" s="1"/>
  <c r="AB1534" i="62"/>
  <c r="AC1534" i="62" s="1"/>
  <c r="AZ1533" i="62"/>
  <c r="AO1533" i="62"/>
  <c r="AN1533" i="62"/>
  <c r="AL1533" i="62"/>
  <c r="AK1533" i="62"/>
  <c r="AI1533" i="62"/>
  <c r="AH1533" i="62"/>
  <c r="AD1533" i="62"/>
  <c r="AF1533" i="62" s="1"/>
  <c r="AB1533" i="62"/>
  <c r="AC1533" i="62" s="1"/>
  <c r="AZ1532" i="62"/>
  <c r="AO1532" i="62"/>
  <c r="AN1532" i="62"/>
  <c r="AL1532" i="62"/>
  <c r="AK1532" i="62"/>
  <c r="AI1532" i="62"/>
  <c r="AH1532" i="62"/>
  <c r="AD1532" i="62"/>
  <c r="AB1532" i="62"/>
  <c r="AC1532" i="62" s="1"/>
  <c r="AZ1531" i="62"/>
  <c r="AO1531" i="62"/>
  <c r="AN1531" i="62"/>
  <c r="AL1531" i="62"/>
  <c r="AK1531" i="62"/>
  <c r="AI1531" i="62"/>
  <c r="AH1531" i="62"/>
  <c r="AD1531" i="62"/>
  <c r="AB1531" i="62"/>
  <c r="AC1531" i="62" s="1"/>
  <c r="AZ1530" i="62"/>
  <c r="AO1530" i="62"/>
  <c r="AN1530" i="62"/>
  <c r="AL1530" i="62"/>
  <c r="AK1530" i="62"/>
  <c r="AI1530" i="62"/>
  <c r="AH1530" i="62"/>
  <c r="AD1530" i="62"/>
  <c r="AB1530" i="62"/>
  <c r="AC1530" i="62" s="1"/>
  <c r="AZ1516" i="62"/>
  <c r="AO1516" i="62"/>
  <c r="AN1516" i="62"/>
  <c r="AL1516" i="62"/>
  <c r="AK1516" i="62"/>
  <c r="AI1516" i="62"/>
  <c r="AH1516" i="62"/>
  <c r="AD1516" i="62"/>
  <c r="AB1516" i="62"/>
  <c r="AC1516" i="62" s="1"/>
  <c r="AZ1186" i="62"/>
  <c r="AO1186" i="62"/>
  <c r="AN1186" i="62"/>
  <c r="AL1186" i="62"/>
  <c r="AK1186" i="62"/>
  <c r="AI1186" i="62"/>
  <c r="AH1186" i="62"/>
  <c r="AD1186" i="62"/>
  <c r="AB1186" i="62"/>
  <c r="AC1186" i="62" s="1"/>
  <c r="AZ1160" i="62"/>
  <c r="AO1160" i="62"/>
  <c r="AN1160" i="62"/>
  <c r="AL1160" i="62"/>
  <c r="AK1160" i="62"/>
  <c r="AI1160" i="62"/>
  <c r="AH1160" i="62"/>
  <c r="AD1160" i="62"/>
  <c r="AB1160" i="62"/>
  <c r="AC1160" i="62" s="1"/>
  <c r="AZ1159" i="62"/>
  <c r="AO1159" i="62"/>
  <c r="AN1159" i="62"/>
  <c r="AL1159" i="62"/>
  <c r="AK1159" i="62"/>
  <c r="AI1159" i="62"/>
  <c r="AH1159" i="62"/>
  <c r="AD1159" i="62"/>
  <c r="AB1159" i="62"/>
  <c r="AC1159" i="62" s="1"/>
  <c r="AZ1541" i="62"/>
  <c r="AO1541" i="62"/>
  <c r="AN1541" i="62"/>
  <c r="AL1541" i="62"/>
  <c r="AK1541" i="62"/>
  <c r="AI1541" i="62"/>
  <c r="AH1541" i="62"/>
  <c r="AD1541" i="62"/>
  <c r="AB1541" i="62"/>
  <c r="AC1541" i="62" s="1"/>
  <c r="AZ1141" i="62"/>
  <c r="AO1141" i="62"/>
  <c r="AN1141" i="62"/>
  <c r="AL1141" i="62"/>
  <c r="AK1141" i="62"/>
  <c r="AI1141" i="62"/>
  <c r="AH1141" i="62"/>
  <c r="AD1141" i="62"/>
  <c r="AB1141" i="62"/>
  <c r="AC1141" i="62" s="1"/>
  <c r="AZ1149" i="62"/>
  <c r="AO1149" i="62"/>
  <c r="AN1149" i="62"/>
  <c r="AL1149" i="62"/>
  <c r="AK1149" i="62"/>
  <c r="AI1149" i="62"/>
  <c r="AH1149" i="62"/>
  <c r="AD1149" i="62"/>
  <c r="AB1149" i="62"/>
  <c r="AC1149" i="62" s="1"/>
  <c r="AZ1133" i="62"/>
  <c r="AO1133" i="62"/>
  <c r="AN1133" i="62"/>
  <c r="AL1133" i="62"/>
  <c r="AK1133" i="62"/>
  <c r="AI1133" i="62"/>
  <c r="AH1133" i="62"/>
  <c r="AD1133" i="62"/>
  <c r="AB1133" i="62"/>
  <c r="AC1133" i="62" s="1"/>
  <c r="AZ1128" i="62"/>
  <c r="AO1128" i="62"/>
  <c r="AN1128" i="62"/>
  <c r="AL1128" i="62"/>
  <c r="AK1128" i="62"/>
  <c r="AI1128" i="62"/>
  <c r="AH1128" i="62"/>
  <c r="AD1128" i="62"/>
  <c r="AB1128" i="62"/>
  <c r="AC1128" i="62" s="1"/>
  <c r="AZ1158" i="62"/>
  <c r="AO1158" i="62"/>
  <c r="AN1158" i="62"/>
  <c r="AL1158" i="62"/>
  <c r="AK1158" i="62"/>
  <c r="AI1158" i="62"/>
  <c r="AH1158" i="62"/>
  <c r="AD1158" i="62"/>
  <c r="AB1158" i="62"/>
  <c r="AC1158" i="62" s="1"/>
  <c r="AZ1157" i="62"/>
  <c r="AO1157" i="62"/>
  <c r="AN1157" i="62"/>
  <c r="AL1157" i="62"/>
  <c r="AK1157" i="62"/>
  <c r="AI1157" i="62"/>
  <c r="AH1157" i="62"/>
  <c r="AD1157" i="62"/>
  <c r="AB1157" i="62"/>
  <c r="AC1157" i="62" s="1"/>
  <c r="AZ1540" i="62"/>
  <c r="AO1540" i="62"/>
  <c r="AN1540" i="62"/>
  <c r="AL1540" i="62"/>
  <c r="AK1540" i="62"/>
  <c r="AI1540" i="62"/>
  <c r="AH1540" i="62"/>
  <c r="AD1540" i="62"/>
  <c r="AB1540" i="62"/>
  <c r="AC1540" i="62" s="1"/>
  <c r="AZ1148" i="62"/>
  <c r="AO1148" i="62"/>
  <c r="AN1148" i="62"/>
  <c r="AL1148" i="62"/>
  <c r="AK1148" i="62"/>
  <c r="AI1148" i="62"/>
  <c r="AH1148" i="62"/>
  <c r="AD1148" i="62"/>
  <c r="AE1148" i="62" s="1"/>
  <c r="AB1148" i="62"/>
  <c r="AC1148" i="62" s="1"/>
  <c r="AZ1147" i="62"/>
  <c r="AO1147" i="62"/>
  <c r="AN1147" i="62"/>
  <c r="AL1147" i="62"/>
  <c r="AK1147" i="62"/>
  <c r="AI1147" i="62"/>
  <c r="AH1147" i="62"/>
  <c r="AD1147" i="62"/>
  <c r="AE1147" i="62" s="1"/>
  <c r="AB1147" i="62"/>
  <c r="AC1147" i="62" s="1"/>
  <c r="AZ1539" i="62"/>
  <c r="AO1539" i="62"/>
  <c r="AN1539" i="62"/>
  <c r="AL1539" i="62"/>
  <c r="AK1539" i="62"/>
  <c r="AI1539" i="62"/>
  <c r="AH1539" i="62"/>
  <c r="AD1539" i="62"/>
  <c r="AB1539" i="62"/>
  <c r="AC1539" i="62" s="1"/>
  <c r="AZ1538" i="62"/>
  <c r="AO1538" i="62"/>
  <c r="AN1538" i="62"/>
  <c r="AL1538" i="62"/>
  <c r="AK1538" i="62"/>
  <c r="AI1538" i="62"/>
  <c r="AH1538" i="62"/>
  <c r="AD1538" i="62"/>
  <c r="AE1538" i="62" s="1"/>
  <c r="AB1538" i="62"/>
  <c r="AC1538" i="62" s="1"/>
  <c r="AZ1537" i="62"/>
  <c r="AO1537" i="62"/>
  <c r="AN1537" i="62"/>
  <c r="AL1537" i="62"/>
  <c r="AK1537" i="62"/>
  <c r="AI1537" i="62"/>
  <c r="AH1537" i="62"/>
  <c r="AD1537" i="62"/>
  <c r="AE1537" i="62" s="1"/>
  <c r="AB1537" i="62"/>
  <c r="AC1537" i="62" s="1"/>
  <c r="AZ1156" i="62"/>
  <c r="AO1156" i="62"/>
  <c r="AN1156" i="62"/>
  <c r="AL1156" i="62"/>
  <c r="AK1156" i="62"/>
  <c r="AI1156" i="62"/>
  <c r="AH1156" i="62"/>
  <c r="AD1156" i="62"/>
  <c r="AE1156" i="62" s="1"/>
  <c r="AB1156" i="62"/>
  <c r="AC1156" i="62" s="1"/>
  <c r="AZ1517" i="62"/>
  <c r="AO1517" i="62"/>
  <c r="AN1517" i="62"/>
  <c r="AL1517" i="62"/>
  <c r="AK1517" i="62"/>
  <c r="AI1517" i="62"/>
  <c r="AH1517" i="62"/>
  <c r="AD1517" i="62"/>
  <c r="AE1517" i="62" s="1"/>
  <c r="AB1517" i="62"/>
  <c r="AC1517" i="62" s="1"/>
  <c r="AZ1145" i="62"/>
  <c r="AO1145" i="62"/>
  <c r="AN1145" i="62"/>
  <c r="AL1145" i="62"/>
  <c r="AK1145" i="62"/>
  <c r="AI1145" i="62"/>
  <c r="AH1145" i="62"/>
  <c r="AD1145" i="62"/>
  <c r="AE1145" i="62" s="1"/>
  <c r="AB1145" i="62"/>
  <c r="AC1145" i="62" s="1"/>
  <c r="AZ1510" i="62"/>
  <c r="AO1510" i="62"/>
  <c r="AN1510" i="62"/>
  <c r="AL1510" i="62"/>
  <c r="AK1510" i="62"/>
  <c r="AI1510" i="62"/>
  <c r="AH1510" i="62"/>
  <c r="AD1510" i="62"/>
  <c r="AE1510" i="62" s="1"/>
  <c r="AB1510" i="62"/>
  <c r="AC1510" i="62" s="1"/>
  <c r="AZ1162" i="62"/>
  <c r="AO1162" i="62"/>
  <c r="AN1162" i="62"/>
  <c r="AL1162" i="62"/>
  <c r="AK1162" i="62"/>
  <c r="AI1162" i="62"/>
  <c r="AH1162" i="62"/>
  <c r="AD1162" i="62"/>
  <c r="AE1162" i="62" s="1"/>
  <c r="AB1162" i="62"/>
  <c r="AC1162" i="62" s="1"/>
  <c r="AZ1518" i="62"/>
  <c r="AO1518" i="62"/>
  <c r="AN1518" i="62"/>
  <c r="AL1518" i="62"/>
  <c r="AK1518" i="62"/>
  <c r="AI1518" i="62"/>
  <c r="AH1518" i="62"/>
  <c r="AD1518" i="62"/>
  <c r="AE1518" i="62" s="1"/>
  <c r="AB1518" i="62"/>
  <c r="AC1518" i="62" s="1"/>
  <c r="AZ1175" i="62"/>
  <c r="AO1175" i="62"/>
  <c r="AN1175" i="62"/>
  <c r="AL1175" i="62"/>
  <c r="AK1175" i="62"/>
  <c r="AI1175" i="62"/>
  <c r="AH1175" i="62"/>
  <c r="AD1175" i="62"/>
  <c r="AE1175" i="62" s="1"/>
  <c r="AB1175" i="62"/>
  <c r="AC1175" i="62" s="1"/>
  <c r="AZ1174" i="62"/>
  <c r="AO1174" i="62"/>
  <c r="AN1174" i="62"/>
  <c r="AL1174" i="62"/>
  <c r="AK1174" i="62"/>
  <c r="AI1174" i="62"/>
  <c r="AH1174" i="62"/>
  <c r="AD1174" i="62"/>
  <c r="AE1174" i="62" s="1"/>
  <c r="AB1174" i="62"/>
  <c r="AC1174" i="62" s="1"/>
  <c r="AZ1196" i="62"/>
  <c r="AO1196" i="62"/>
  <c r="AN1196" i="62"/>
  <c r="AL1196" i="62"/>
  <c r="AK1196" i="62"/>
  <c r="AI1196" i="62"/>
  <c r="AH1196" i="62"/>
  <c r="AD1196" i="62"/>
  <c r="AE1196" i="62" s="1"/>
  <c r="AB1196" i="62"/>
  <c r="AC1196" i="62" s="1"/>
  <c r="AZ1511" i="62"/>
  <c r="AO1511" i="62"/>
  <c r="AN1511" i="62"/>
  <c r="AL1511" i="62"/>
  <c r="AK1511" i="62"/>
  <c r="AI1511" i="62"/>
  <c r="AH1511" i="62"/>
  <c r="AD1511" i="62"/>
  <c r="AF1511" i="62" s="1"/>
  <c r="AB1511" i="62"/>
  <c r="AC1511" i="62" s="1"/>
  <c r="AZ1169" i="62"/>
  <c r="AO1169" i="62"/>
  <c r="AN1169" i="62"/>
  <c r="AL1169" i="62"/>
  <c r="AK1169" i="62"/>
  <c r="AI1169" i="62"/>
  <c r="AH1169" i="62"/>
  <c r="AD1169" i="62"/>
  <c r="AF1169" i="62" s="1"/>
  <c r="AB1169" i="62"/>
  <c r="AC1169" i="62" s="1"/>
  <c r="AZ1315" i="62"/>
  <c r="AO1315" i="62"/>
  <c r="AN1315" i="62"/>
  <c r="AL1315" i="62"/>
  <c r="AK1315" i="62"/>
  <c r="AI1315" i="62"/>
  <c r="AH1315" i="62"/>
  <c r="AD1315" i="62"/>
  <c r="AF1315" i="62" s="1"/>
  <c r="AB1315" i="62"/>
  <c r="AC1315" i="62" s="1"/>
  <c r="AZ1314" i="62"/>
  <c r="AO1314" i="62"/>
  <c r="AN1314" i="62"/>
  <c r="AL1314" i="62"/>
  <c r="AK1314" i="62"/>
  <c r="AI1314" i="62"/>
  <c r="AH1314" i="62"/>
  <c r="AD1314" i="62"/>
  <c r="AF1314" i="62" s="1"/>
  <c r="AB1314" i="62"/>
  <c r="AC1314" i="62" s="1"/>
  <c r="AZ1515" i="62"/>
  <c r="AO1515" i="62"/>
  <c r="AN1515" i="62"/>
  <c r="AL1515" i="62"/>
  <c r="AK1515" i="62"/>
  <c r="AI1515" i="62"/>
  <c r="AH1515" i="62"/>
  <c r="AD1515" i="62"/>
  <c r="AF1515" i="62" s="1"/>
  <c r="AB1515" i="62"/>
  <c r="AC1515" i="62" s="1"/>
  <c r="AZ1647" i="62"/>
  <c r="AO1647" i="62"/>
  <c r="AN1647" i="62"/>
  <c r="AL1647" i="62"/>
  <c r="AK1647" i="62"/>
  <c r="AI1647" i="62"/>
  <c r="AH1647" i="62"/>
  <c r="AD1647" i="62"/>
  <c r="AF1647" i="62" s="1"/>
  <c r="AB1647" i="62"/>
  <c r="AC1647" i="62" s="1"/>
  <c r="AZ1182" i="62"/>
  <c r="AO1182" i="62"/>
  <c r="AN1182" i="62"/>
  <c r="AL1182" i="62"/>
  <c r="AK1182" i="62"/>
  <c r="AI1182" i="62"/>
  <c r="AH1182" i="62"/>
  <c r="AD1182" i="62"/>
  <c r="AF1182" i="62" s="1"/>
  <c r="AB1182" i="62"/>
  <c r="AC1182" i="62" s="1"/>
  <c r="AZ1179" i="62"/>
  <c r="AO1179" i="62"/>
  <c r="AN1179" i="62"/>
  <c r="AL1179" i="62"/>
  <c r="AK1179" i="62"/>
  <c r="AI1179" i="62"/>
  <c r="AH1179" i="62"/>
  <c r="AD1179" i="62"/>
  <c r="AF1179" i="62" s="1"/>
  <c r="AB1179" i="62"/>
  <c r="AC1179" i="62" s="1"/>
  <c r="AZ1181" i="62"/>
  <c r="AO1181" i="62"/>
  <c r="AN1181" i="62"/>
  <c r="AL1181" i="62"/>
  <c r="AK1181" i="62"/>
  <c r="AI1181" i="62"/>
  <c r="AH1181" i="62"/>
  <c r="AD1181" i="62"/>
  <c r="AF1181" i="62" s="1"/>
  <c r="AB1181" i="62"/>
  <c r="AC1181" i="62" s="1"/>
  <c r="AZ1646" i="62"/>
  <c r="AO1646" i="62"/>
  <c r="AN1646" i="62"/>
  <c r="AL1646" i="62"/>
  <c r="AK1646" i="62"/>
  <c r="AI1646" i="62"/>
  <c r="AH1646" i="62"/>
  <c r="AD1646" i="62"/>
  <c r="AF1646" i="62" s="1"/>
  <c r="AB1646" i="62"/>
  <c r="AC1646" i="62" s="1"/>
  <c r="AZ1514" i="62"/>
  <c r="AO1514" i="62"/>
  <c r="AN1514" i="62"/>
  <c r="AL1514" i="62"/>
  <c r="AK1514" i="62"/>
  <c r="AI1514" i="62"/>
  <c r="AH1514" i="62"/>
  <c r="AD1514" i="62"/>
  <c r="AF1514" i="62" s="1"/>
  <c r="AB1514" i="62"/>
  <c r="AC1514" i="62" s="1"/>
  <c r="AZ1645" i="62"/>
  <c r="AO1645" i="62"/>
  <c r="AN1645" i="62"/>
  <c r="AL1645" i="62"/>
  <c r="AK1645" i="62"/>
  <c r="AI1645" i="62"/>
  <c r="AH1645" i="62"/>
  <c r="AD1645" i="62"/>
  <c r="AE1645" i="62" s="1"/>
  <c r="AB1645" i="62"/>
  <c r="AC1645" i="62" s="1"/>
  <c r="AZ1644" i="62"/>
  <c r="AO1644" i="62"/>
  <c r="AN1644" i="62"/>
  <c r="AL1644" i="62"/>
  <c r="AK1644" i="62"/>
  <c r="AI1644" i="62"/>
  <c r="AH1644" i="62"/>
  <c r="AD1644" i="62"/>
  <c r="AE1644" i="62" s="1"/>
  <c r="AB1644" i="62"/>
  <c r="AC1644" i="62" s="1"/>
  <c r="AZ1529" i="62"/>
  <c r="AO1529" i="62"/>
  <c r="AN1529" i="62"/>
  <c r="AL1529" i="62"/>
  <c r="AK1529" i="62"/>
  <c r="AI1529" i="62"/>
  <c r="AH1529" i="62"/>
  <c r="AD1529" i="62"/>
  <c r="AE1529" i="62" s="1"/>
  <c r="AB1529" i="62"/>
  <c r="AC1529" i="62" s="1"/>
  <c r="AZ1421" i="62"/>
  <c r="AO1421" i="62"/>
  <c r="AN1421" i="62"/>
  <c r="AL1421" i="62"/>
  <c r="AK1421" i="62"/>
  <c r="AI1421" i="62"/>
  <c r="AH1421" i="62"/>
  <c r="AD1421" i="62"/>
  <c r="AE1421" i="62" s="1"/>
  <c r="AB1421" i="62"/>
  <c r="AC1421" i="62" s="1"/>
  <c r="AZ1643" i="62"/>
  <c r="AO1643" i="62"/>
  <c r="AN1643" i="62"/>
  <c r="AL1643" i="62"/>
  <c r="AK1643" i="62"/>
  <c r="AI1643" i="62"/>
  <c r="AH1643" i="62"/>
  <c r="AD1643" i="62"/>
  <c r="AE1643" i="62" s="1"/>
  <c r="AB1643" i="62"/>
  <c r="AC1643" i="62" s="1"/>
  <c r="AZ1200" i="62"/>
  <c r="AO1200" i="62"/>
  <c r="AN1200" i="62"/>
  <c r="AL1200" i="62"/>
  <c r="AK1200" i="62"/>
  <c r="AI1200" i="62"/>
  <c r="AH1200" i="62"/>
  <c r="AD1200" i="62"/>
  <c r="AE1200" i="62" s="1"/>
  <c r="AB1200" i="62"/>
  <c r="AC1200" i="62" s="1"/>
  <c r="AZ1642" i="62"/>
  <c r="AO1642" i="62"/>
  <c r="AN1642" i="62"/>
  <c r="AL1642" i="62"/>
  <c r="AK1642" i="62"/>
  <c r="AI1642" i="62"/>
  <c r="AH1642" i="62"/>
  <c r="AD1642" i="62"/>
  <c r="AE1642" i="62" s="1"/>
  <c r="AB1642" i="62"/>
  <c r="AC1642" i="62" s="1"/>
  <c r="AZ1641" i="62"/>
  <c r="AO1641" i="62"/>
  <c r="AN1641" i="62"/>
  <c r="AL1641" i="62"/>
  <c r="AK1641" i="62"/>
  <c r="AI1641" i="62"/>
  <c r="AH1641" i="62"/>
  <c r="AD1641" i="62"/>
  <c r="AE1641" i="62" s="1"/>
  <c r="AB1641" i="62"/>
  <c r="AC1641" i="62" s="1"/>
  <c r="AZ1206" i="62"/>
  <c r="AO1206" i="62"/>
  <c r="AN1206" i="62"/>
  <c r="AL1206" i="62"/>
  <c r="AK1206" i="62"/>
  <c r="AI1206" i="62"/>
  <c r="AH1206" i="62"/>
  <c r="AD1206" i="62"/>
  <c r="AE1206" i="62" s="1"/>
  <c r="AB1206" i="62"/>
  <c r="AC1206" i="62" s="1"/>
  <c r="AZ1640" i="62"/>
  <c r="AO1640" i="62"/>
  <c r="AN1640" i="62"/>
  <c r="AL1640" i="62"/>
  <c r="AK1640" i="62"/>
  <c r="AI1640" i="62"/>
  <c r="AH1640" i="62"/>
  <c r="AD1640" i="62"/>
  <c r="AE1640" i="62" s="1"/>
  <c r="AB1640" i="62"/>
  <c r="AC1640" i="62" s="1"/>
  <c r="AZ1639" i="62"/>
  <c r="AO1639" i="62"/>
  <c r="AN1639" i="62"/>
  <c r="AL1639" i="62"/>
  <c r="AK1639" i="62"/>
  <c r="AI1639" i="62"/>
  <c r="AH1639" i="62"/>
  <c r="AD1639" i="62"/>
  <c r="AE1639" i="62" s="1"/>
  <c r="AB1639" i="62"/>
  <c r="AC1639" i="62" s="1"/>
  <c r="AZ1252" i="62"/>
  <c r="AO1252" i="62"/>
  <c r="AN1252" i="62"/>
  <c r="AL1252" i="62"/>
  <c r="AK1252" i="62"/>
  <c r="AI1252" i="62"/>
  <c r="AH1252" i="62"/>
  <c r="AD1252" i="62"/>
  <c r="AE1252" i="62" s="1"/>
  <c r="AB1252" i="62"/>
  <c r="AC1252" i="62" s="1"/>
  <c r="AZ1161" i="62"/>
  <c r="AO1161" i="62"/>
  <c r="AN1161" i="62"/>
  <c r="AL1161" i="62"/>
  <c r="AK1161" i="62"/>
  <c r="AI1161" i="62"/>
  <c r="AH1161" i="62"/>
  <c r="AD1161" i="62"/>
  <c r="AE1161" i="62" s="1"/>
  <c r="AB1161" i="62"/>
  <c r="AC1161" i="62" s="1"/>
  <c r="AZ1638" i="62"/>
  <c r="AO1638" i="62"/>
  <c r="AN1638" i="62"/>
  <c r="AL1638" i="62"/>
  <c r="AK1638" i="62"/>
  <c r="AI1638" i="62"/>
  <c r="AH1638" i="62"/>
  <c r="AD1638" i="62"/>
  <c r="AE1638" i="62" s="1"/>
  <c r="AB1638" i="62"/>
  <c r="AC1638" i="62" s="1"/>
  <c r="AZ1225" i="62"/>
  <c r="AO1225" i="62"/>
  <c r="AN1225" i="62"/>
  <c r="AL1225" i="62"/>
  <c r="AK1225" i="62"/>
  <c r="AI1225" i="62"/>
  <c r="AH1225" i="62"/>
  <c r="AD1225" i="62"/>
  <c r="AE1225" i="62" s="1"/>
  <c r="AB1225" i="62"/>
  <c r="AC1225" i="62" s="1"/>
  <c r="AZ1224" i="62"/>
  <c r="AO1224" i="62"/>
  <c r="AN1224" i="62"/>
  <c r="AL1224" i="62"/>
  <c r="AK1224" i="62"/>
  <c r="AI1224" i="62"/>
  <c r="AH1224" i="62"/>
  <c r="AD1224" i="62"/>
  <c r="AE1224" i="62" s="1"/>
  <c r="AB1224" i="62"/>
  <c r="AC1224" i="62" s="1"/>
  <c r="AZ1523" i="62"/>
  <c r="AO1523" i="62"/>
  <c r="AN1523" i="62"/>
  <c r="AL1523" i="62"/>
  <c r="AK1523" i="62"/>
  <c r="AI1523" i="62"/>
  <c r="AH1523" i="62"/>
  <c r="AD1523" i="62"/>
  <c r="AE1523" i="62" s="1"/>
  <c r="AB1523" i="62"/>
  <c r="AC1523" i="62" s="1"/>
  <c r="AZ1226" i="62"/>
  <c r="AO1226" i="62"/>
  <c r="AN1226" i="62"/>
  <c r="AL1226" i="62"/>
  <c r="AK1226" i="62"/>
  <c r="AI1226" i="62"/>
  <c r="AH1226" i="62"/>
  <c r="AD1226" i="62"/>
  <c r="AE1226" i="62" s="1"/>
  <c r="AB1226" i="62"/>
  <c r="AC1226" i="62" s="1"/>
  <c r="AZ1151" i="62"/>
  <c r="AO1151" i="62"/>
  <c r="AN1151" i="62"/>
  <c r="AL1151" i="62"/>
  <c r="AK1151" i="62"/>
  <c r="AI1151" i="62"/>
  <c r="AH1151" i="62"/>
  <c r="AD1151" i="62"/>
  <c r="AE1151" i="62" s="1"/>
  <c r="AB1151" i="62"/>
  <c r="AC1151" i="62" s="1"/>
  <c r="BE471" i="62"/>
  <c r="AO471" i="62"/>
  <c r="AN471" i="62"/>
  <c r="AL471" i="62"/>
  <c r="AK471" i="62"/>
  <c r="AI471" i="62"/>
  <c r="AH471" i="62"/>
  <c r="AD471" i="62"/>
  <c r="AF471" i="62" s="1"/>
  <c r="AB471" i="62"/>
  <c r="AC471" i="62" s="1"/>
  <c r="AZ1637" i="62"/>
  <c r="AO1637" i="62"/>
  <c r="AN1637" i="62"/>
  <c r="AL1637" i="62"/>
  <c r="AK1637" i="62"/>
  <c r="AI1637" i="62"/>
  <c r="AH1637" i="62"/>
  <c r="AD1637" i="62"/>
  <c r="AF1637" i="62" s="1"/>
  <c r="AB1637" i="62"/>
  <c r="AC1637" i="62" s="1"/>
  <c r="AZ1250" i="62"/>
  <c r="AO1250" i="62"/>
  <c r="AN1250" i="62"/>
  <c r="AL1250" i="62"/>
  <c r="AK1250" i="62"/>
  <c r="AI1250" i="62"/>
  <c r="AH1250" i="62"/>
  <c r="AD1250" i="62"/>
  <c r="AF1250" i="62" s="1"/>
  <c r="AB1250" i="62"/>
  <c r="AC1250" i="62" s="1"/>
  <c r="AZ1213" i="62"/>
  <c r="AO1213" i="62"/>
  <c r="AN1213" i="62"/>
  <c r="AL1213" i="62"/>
  <c r="AK1213" i="62"/>
  <c r="AI1213" i="62"/>
  <c r="AH1213" i="62"/>
  <c r="AD1213" i="62"/>
  <c r="AF1213" i="62" s="1"/>
  <c r="AB1213" i="62"/>
  <c r="AC1213" i="62" s="1"/>
  <c r="AZ1212" i="62"/>
  <c r="AO1212" i="62"/>
  <c r="AN1212" i="62"/>
  <c r="AL1212" i="62"/>
  <c r="AK1212" i="62"/>
  <c r="AI1212" i="62"/>
  <c r="AH1212" i="62"/>
  <c r="AD1212" i="62"/>
  <c r="AB1212" i="62"/>
  <c r="AC1212" i="62" s="1"/>
  <c r="AZ1185" i="62"/>
  <c r="AO1185" i="62"/>
  <c r="AN1185" i="62"/>
  <c r="AL1185" i="62"/>
  <c r="AK1185" i="62"/>
  <c r="AI1185" i="62"/>
  <c r="AH1185" i="62"/>
  <c r="AD1185" i="62"/>
  <c r="AF1185" i="62" s="1"/>
  <c r="AB1185" i="62"/>
  <c r="AC1185" i="62" s="1"/>
  <c r="AZ1636" i="62"/>
  <c r="AO1636" i="62"/>
  <c r="AN1636" i="62"/>
  <c r="AL1636" i="62"/>
  <c r="AK1636" i="62"/>
  <c r="AI1636" i="62"/>
  <c r="AH1636" i="62"/>
  <c r="AD1636" i="62"/>
  <c r="AF1636" i="62" s="1"/>
  <c r="AB1636" i="62"/>
  <c r="AC1636" i="62" s="1"/>
  <c r="AZ1198" i="62"/>
  <c r="AO1198" i="62"/>
  <c r="AN1198" i="62"/>
  <c r="AL1198" i="62"/>
  <c r="AK1198" i="62"/>
  <c r="AI1198" i="62"/>
  <c r="AH1198" i="62"/>
  <c r="AD1198" i="62"/>
  <c r="AF1198" i="62" s="1"/>
  <c r="AB1198" i="62"/>
  <c r="AC1198" i="62" s="1"/>
  <c r="AZ1318" i="62"/>
  <c r="AO1318" i="62"/>
  <c r="AN1318" i="62"/>
  <c r="AL1318" i="62"/>
  <c r="AK1318" i="62"/>
  <c r="AI1318" i="62"/>
  <c r="AH1318" i="62"/>
  <c r="AD1318" i="62"/>
  <c r="AF1318" i="62" s="1"/>
  <c r="AB1318" i="62"/>
  <c r="AC1318" i="62" s="1"/>
  <c r="AZ1248" i="62"/>
  <c r="AO1248" i="62"/>
  <c r="AN1248" i="62"/>
  <c r="AL1248" i="62"/>
  <c r="AK1248" i="62"/>
  <c r="AI1248" i="62"/>
  <c r="AH1248" i="62"/>
  <c r="AD1248" i="62"/>
  <c r="AF1248" i="62" s="1"/>
  <c r="AB1248" i="62"/>
  <c r="AC1248" i="62" s="1"/>
  <c r="AZ1235" i="62"/>
  <c r="AO1235" i="62"/>
  <c r="AN1235" i="62"/>
  <c r="AL1235" i="62"/>
  <c r="AK1235" i="62"/>
  <c r="AI1235" i="62"/>
  <c r="AH1235" i="62"/>
  <c r="AD1235" i="62"/>
  <c r="AF1235" i="62" s="1"/>
  <c r="AB1235" i="62"/>
  <c r="AC1235" i="62" s="1"/>
  <c r="AZ1243" i="62"/>
  <c r="AO1243" i="62"/>
  <c r="AN1243" i="62"/>
  <c r="AL1243" i="62"/>
  <c r="AK1243" i="62"/>
  <c r="AI1243" i="62"/>
  <c r="AH1243" i="62"/>
  <c r="AD1243" i="62"/>
  <c r="AB1243" i="62"/>
  <c r="AC1243" i="62" s="1"/>
  <c r="AZ1242" i="62"/>
  <c r="AO1242" i="62"/>
  <c r="AN1242" i="62"/>
  <c r="AL1242" i="62"/>
  <c r="AK1242" i="62"/>
  <c r="AI1242" i="62"/>
  <c r="AH1242" i="62"/>
  <c r="AD1242" i="62"/>
  <c r="AF1242" i="62" s="1"/>
  <c r="AB1242" i="62"/>
  <c r="AC1242" i="62" s="1"/>
  <c r="AZ1244" i="62"/>
  <c r="AO1244" i="62"/>
  <c r="AN1244" i="62"/>
  <c r="AL1244" i="62"/>
  <c r="AK1244" i="62"/>
  <c r="AI1244" i="62"/>
  <c r="AH1244" i="62"/>
  <c r="AD1244" i="62"/>
  <c r="AF1244" i="62" s="1"/>
  <c r="AB1244" i="62"/>
  <c r="AC1244" i="62" s="1"/>
  <c r="AZ1241" i="62"/>
  <c r="AO1241" i="62"/>
  <c r="AN1241" i="62"/>
  <c r="AL1241" i="62"/>
  <c r="AK1241" i="62"/>
  <c r="AI1241" i="62"/>
  <c r="AH1241" i="62"/>
  <c r="AD1241" i="62"/>
  <c r="AF1241" i="62" s="1"/>
  <c r="AB1241" i="62"/>
  <c r="AC1241" i="62" s="1"/>
  <c r="AZ1249" i="62"/>
  <c r="AO1249" i="62"/>
  <c r="AN1249" i="62"/>
  <c r="AL1249" i="62"/>
  <c r="AK1249" i="62"/>
  <c r="AI1249" i="62"/>
  <c r="AH1249" i="62"/>
  <c r="AD1249" i="62"/>
  <c r="AF1249" i="62" s="1"/>
  <c r="AB1249" i="62"/>
  <c r="AC1249" i="62" s="1"/>
  <c r="AZ1240" i="62"/>
  <c r="AO1240" i="62"/>
  <c r="AN1240" i="62"/>
  <c r="AL1240" i="62"/>
  <c r="AK1240" i="62"/>
  <c r="AI1240" i="62"/>
  <c r="AH1240" i="62"/>
  <c r="AD1240" i="62"/>
  <c r="AF1240" i="62" s="1"/>
  <c r="AB1240" i="62"/>
  <c r="AC1240" i="62" s="1"/>
  <c r="AZ1247" i="62"/>
  <c r="AO1247" i="62"/>
  <c r="AN1247" i="62"/>
  <c r="AL1247" i="62"/>
  <c r="AK1247" i="62"/>
  <c r="AI1247" i="62"/>
  <c r="AH1247" i="62"/>
  <c r="AD1247" i="62"/>
  <c r="AF1247" i="62" s="1"/>
  <c r="AB1247" i="62"/>
  <c r="AC1247" i="62" s="1"/>
  <c r="AZ1239" i="62"/>
  <c r="AO1239" i="62"/>
  <c r="AN1239" i="62"/>
  <c r="AL1239" i="62"/>
  <c r="AK1239" i="62"/>
  <c r="AI1239" i="62"/>
  <c r="AH1239" i="62"/>
  <c r="AD1239" i="62"/>
  <c r="AF1239" i="62" s="1"/>
  <c r="AB1239" i="62"/>
  <c r="AC1239" i="62" s="1"/>
  <c r="AZ1238" i="62"/>
  <c r="AO1238" i="62"/>
  <c r="AN1238" i="62"/>
  <c r="AL1238" i="62"/>
  <c r="AK1238" i="62"/>
  <c r="AI1238" i="62"/>
  <c r="AH1238" i="62"/>
  <c r="AD1238" i="62"/>
  <c r="AF1238" i="62" s="1"/>
  <c r="AB1238" i="62"/>
  <c r="AC1238" i="62" s="1"/>
  <c r="AZ1237" i="62"/>
  <c r="AO1237" i="62"/>
  <c r="AN1237" i="62"/>
  <c r="AL1237" i="62"/>
  <c r="AK1237" i="62"/>
  <c r="AI1237" i="62"/>
  <c r="AH1237" i="62"/>
  <c r="AD1237" i="62"/>
  <c r="AB1237" i="62"/>
  <c r="AC1237" i="62" s="1"/>
  <c r="AZ1236" i="62"/>
  <c r="AO1236" i="62"/>
  <c r="AN1236" i="62"/>
  <c r="AL1236" i="62"/>
  <c r="AK1236" i="62"/>
  <c r="AI1236" i="62"/>
  <c r="AH1236" i="62"/>
  <c r="AD1236" i="62"/>
  <c r="AF1236" i="62" s="1"/>
  <c r="AB1236" i="62"/>
  <c r="AC1236" i="62" s="1"/>
  <c r="AZ1221" i="62"/>
  <c r="AO1221" i="62"/>
  <c r="AN1221" i="62"/>
  <c r="AL1221" i="62"/>
  <c r="AK1221" i="62"/>
  <c r="AI1221" i="62"/>
  <c r="AH1221" i="62"/>
  <c r="AD1221" i="62"/>
  <c r="AF1221" i="62" s="1"/>
  <c r="AB1221" i="62"/>
  <c r="AC1221" i="62" s="1"/>
  <c r="AZ1231" i="62"/>
  <c r="AO1231" i="62"/>
  <c r="AN1231" i="62"/>
  <c r="AL1231" i="62"/>
  <c r="AK1231" i="62"/>
  <c r="AI1231" i="62"/>
  <c r="AH1231" i="62"/>
  <c r="AD1231" i="62"/>
  <c r="AF1231" i="62" s="1"/>
  <c r="AB1231" i="62"/>
  <c r="AC1231" i="62" s="1"/>
  <c r="AZ1230" i="62"/>
  <c r="AO1230" i="62"/>
  <c r="AN1230" i="62"/>
  <c r="AL1230" i="62"/>
  <c r="AK1230" i="62"/>
  <c r="AI1230" i="62"/>
  <c r="AH1230" i="62"/>
  <c r="AD1230" i="62"/>
  <c r="AF1230" i="62" s="1"/>
  <c r="AB1230" i="62"/>
  <c r="AC1230" i="62" s="1"/>
  <c r="AZ1229" i="62"/>
  <c r="AO1229" i="62"/>
  <c r="AN1229" i="62"/>
  <c r="AL1229" i="62"/>
  <c r="AK1229" i="62"/>
  <c r="AI1229" i="62"/>
  <c r="AH1229" i="62"/>
  <c r="AD1229" i="62"/>
  <c r="AF1229" i="62" s="1"/>
  <c r="AB1229" i="62"/>
  <c r="AC1229" i="62" s="1"/>
  <c r="AZ1228" i="62"/>
  <c r="AO1228" i="62"/>
  <c r="AN1228" i="62"/>
  <c r="AL1228" i="62"/>
  <c r="AK1228" i="62"/>
  <c r="AI1228" i="62"/>
  <c r="AH1228" i="62"/>
  <c r="AD1228" i="62"/>
  <c r="AF1228" i="62" s="1"/>
  <c r="AB1228" i="62"/>
  <c r="AC1228" i="62" s="1"/>
  <c r="AZ1253" i="62"/>
  <c r="AO1253" i="62"/>
  <c r="AN1253" i="62"/>
  <c r="AL1253" i="62"/>
  <c r="AK1253" i="62"/>
  <c r="AI1253" i="62"/>
  <c r="AH1253" i="62"/>
  <c r="AD1253" i="62"/>
  <c r="AF1253" i="62" s="1"/>
  <c r="AB1253" i="62"/>
  <c r="AC1253" i="62" s="1"/>
  <c r="AZ1635" i="62"/>
  <c r="AO1635" i="62"/>
  <c r="AN1635" i="62"/>
  <c r="AL1635" i="62"/>
  <c r="AK1635" i="62"/>
  <c r="AI1635" i="62"/>
  <c r="AH1635" i="62"/>
  <c r="AD1635" i="62"/>
  <c r="AF1635" i="62" s="1"/>
  <c r="AB1635" i="62"/>
  <c r="AC1635" i="62" s="1"/>
  <c r="AZ1634" i="62"/>
  <c r="AO1634" i="62"/>
  <c r="AN1634" i="62"/>
  <c r="AL1634" i="62"/>
  <c r="AK1634" i="62"/>
  <c r="AI1634" i="62"/>
  <c r="AH1634" i="62"/>
  <c r="AD1634" i="62"/>
  <c r="AF1634" i="62" s="1"/>
  <c r="AB1634" i="62"/>
  <c r="AC1634" i="62" s="1"/>
  <c r="AZ1633" i="62"/>
  <c r="AO1633" i="62"/>
  <c r="AN1633" i="62"/>
  <c r="AL1633" i="62"/>
  <c r="AK1633" i="62"/>
  <c r="AI1633" i="62"/>
  <c r="AH1633" i="62"/>
  <c r="AD1633" i="62"/>
  <c r="AF1633" i="62" s="1"/>
  <c r="AB1633" i="62"/>
  <c r="AC1633" i="62" s="1"/>
  <c r="AZ1528" i="62"/>
  <c r="AO1528" i="62"/>
  <c r="AN1528" i="62"/>
  <c r="AL1528" i="62"/>
  <c r="AK1528" i="62"/>
  <c r="AI1528" i="62"/>
  <c r="AH1528" i="62"/>
  <c r="AD1528" i="62"/>
  <c r="AF1528" i="62" s="1"/>
  <c r="AB1528" i="62"/>
  <c r="AC1528" i="62" s="1"/>
  <c r="AZ1367" i="62"/>
  <c r="AO1367" i="62"/>
  <c r="AN1367" i="62"/>
  <c r="AL1367" i="62"/>
  <c r="AK1367" i="62"/>
  <c r="AI1367" i="62"/>
  <c r="AH1367" i="62"/>
  <c r="AD1367" i="62"/>
  <c r="AF1367" i="62" s="1"/>
  <c r="AB1367" i="62"/>
  <c r="AC1367" i="62" s="1"/>
  <c r="AZ1261" i="62"/>
  <c r="AO1261" i="62"/>
  <c r="AN1261" i="62"/>
  <c r="AL1261" i="62"/>
  <c r="AK1261" i="62"/>
  <c r="AI1261" i="62"/>
  <c r="AH1261" i="62"/>
  <c r="AD1261" i="62"/>
  <c r="AF1261" i="62" s="1"/>
  <c r="AB1261" i="62"/>
  <c r="AC1261" i="62" s="1"/>
  <c r="AZ1214" i="62"/>
  <c r="AO1214" i="62"/>
  <c r="AN1214" i="62"/>
  <c r="AL1214" i="62"/>
  <c r="AK1214" i="62"/>
  <c r="AI1214" i="62"/>
  <c r="AH1214" i="62"/>
  <c r="AD1214" i="62"/>
  <c r="AF1214" i="62" s="1"/>
  <c r="AB1214" i="62"/>
  <c r="AC1214" i="62" s="1"/>
  <c r="AZ1190" i="62"/>
  <c r="AO1190" i="62"/>
  <c r="AN1190" i="62"/>
  <c r="AL1190" i="62"/>
  <c r="AK1190" i="62"/>
  <c r="AI1190" i="62"/>
  <c r="AH1190" i="62"/>
  <c r="AD1190" i="62"/>
  <c r="AF1190" i="62" s="1"/>
  <c r="AB1190" i="62"/>
  <c r="AC1190" i="62" s="1"/>
  <c r="AZ1260" i="62"/>
  <c r="AO1260" i="62"/>
  <c r="AN1260" i="62"/>
  <c r="AL1260" i="62"/>
  <c r="AK1260" i="62"/>
  <c r="AI1260" i="62"/>
  <c r="AH1260" i="62"/>
  <c r="AD1260" i="62"/>
  <c r="AB1260" i="62"/>
  <c r="AC1260" i="62" s="1"/>
  <c r="AZ1267" i="62"/>
  <c r="AO1267" i="62"/>
  <c r="AN1267" i="62"/>
  <c r="AL1267" i="62"/>
  <c r="AK1267" i="62"/>
  <c r="AI1267" i="62"/>
  <c r="AH1267" i="62"/>
  <c r="AD1267" i="62"/>
  <c r="AF1267" i="62" s="1"/>
  <c r="AB1267" i="62"/>
  <c r="AC1267" i="62" s="1"/>
  <c r="AZ1526" i="62"/>
  <c r="AO1526" i="62"/>
  <c r="AN1526" i="62"/>
  <c r="AL1526" i="62"/>
  <c r="AK1526" i="62"/>
  <c r="AI1526" i="62"/>
  <c r="AH1526" i="62"/>
  <c r="AD1526" i="62"/>
  <c r="AE1526" i="62" s="1"/>
  <c r="AB1526" i="62"/>
  <c r="AC1526" i="62" s="1"/>
  <c r="AZ1265" i="62"/>
  <c r="AO1265" i="62"/>
  <c r="AN1265" i="62"/>
  <c r="AL1265" i="62"/>
  <c r="AK1265" i="62"/>
  <c r="AI1265" i="62"/>
  <c r="AH1265" i="62"/>
  <c r="AD1265" i="62"/>
  <c r="AE1265" i="62" s="1"/>
  <c r="AB1265" i="62"/>
  <c r="AC1265" i="62" s="1"/>
  <c r="AZ1178" i="62"/>
  <c r="AO1178" i="62"/>
  <c r="AN1178" i="62"/>
  <c r="AL1178" i="62"/>
  <c r="AK1178" i="62"/>
  <c r="AI1178" i="62"/>
  <c r="AH1178" i="62"/>
  <c r="AD1178" i="62"/>
  <c r="AE1178" i="62" s="1"/>
  <c r="AB1178" i="62"/>
  <c r="AC1178" i="62" s="1"/>
  <c r="AZ1632" i="62"/>
  <c r="AO1632" i="62"/>
  <c r="AN1632" i="62"/>
  <c r="AL1632" i="62"/>
  <c r="AK1632" i="62"/>
  <c r="AI1632" i="62"/>
  <c r="AH1632" i="62"/>
  <c r="AD1632" i="62"/>
  <c r="AB1632" i="62"/>
  <c r="AC1632" i="62" s="1"/>
  <c r="AZ1188" i="62"/>
  <c r="AO1188" i="62"/>
  <c r="AN1188" i="62"/>
  <c r="AL1188" i="62"/>
  <c r="AK1188" i="62"/>
  <c r="AI1188" i="62"/>
  <c r="AH1188" i="62"/>
  <c r="AD1188" i="62"/>
  <c r="AE1188" i="62" s="1"/>
  <c r="AB1188" i="62"/>
  <c r="AC1188" i="62" s="1"/>
  <c r="AZ1631" i="62"/>
  <c r="AO1631" i="62"/>
  <c r="AN1631" i="62"/>
  <c r="AL1631" i="62"/>
  <c r="AK1631" i="62"/>
  <c r="AI1631" i="62"/>
  <c r="AH1631" i="62"/>
  <c r="AD1631" i="62"/>
  <c r="AE1631" i="62" s="1"/>
  <c r="AB1631" i="62"/>
  <c r="AC1631" i="62" s="1"/>
  <c r="AZ1183" i="62"/>
  <c r="AO1183" i="62"/>
  <c r="AN1183" i="62"/>
  <c r="AL1183" i="62"/>
  <c r="AK1183" i="62"/>
  <c r="AI1183" i="62"/>
  <c r="AH1183" i="62"/>
  <c r="AD1183" i="62"/>
  <c r="AE1183" i="62" s="1"/>
  <c r="AB1183" i="62"/>
  <c r="AC1183" i="62" s="1"/>
  <c r="AZ1150" i="62"/>
  <c r="AO1150" i="62"/>
  <c r="AN1150" i="62"/>
  <c r="AL1150" i="62"/>
  <c r="AK1150" i="62"/>
  <c r="AI1150" i="62"/>
  <c r="AH1150" i="62"/>
  <c r="AD1150" i="62"/>
  <c r="AE1150" i="62" s="1"/>
  <c r="AB1150" i="62"/>
  <c r="AC1150" i="62" s="1"/>
  <c r="AZ1154" i="62"/>
  <c r="AO1154" i="62"/>
  <c r="AN1154" i="62"/>
  <c r="AL1154" i="62"/>
  <c r="AK1154" i="62"/>
  <c r="AI1154" i="62"/>
  <c r="AH1154" i="62"/>
  <c r="AD1154" i="62"/>
  <c r="AE1154" i="62" s="1"/>
  <c r="AB1154" i="62"/>
  <c r="AC1154" i="62" s="1"/>
  <c r="AZ1552" i="62"/>
  <c r="AO1552" i="62"/>
  <c r="AN1552" i="62"/>
  <c r="AL1552" i="62"/>
  <c r="AK1552" i="62"/>
  <c r="AI1552" i="62"/>
  <c r="AH1552" i="62"/>
  <c r="AD1552" i="62"/>
  <c r="AE1552" i="62" s="1"/>
  <c r="AB1552" i="62"/>
  <c r="AC1552" i="62" s="1"/>
  <c r="AZ1167" i="62"/>
  <c r="AO1167" i="62"/>
  <c r="AN1167" i="62"/>
  <c r="AL1167" i="62"/>
  <c r="AK1167" i="62"/>
  <c r="AI1167" i="62"/>
  <c r="AH1167" i="62"/>
  <c r="AD1167" i="62"/>
  <c r="AB1167" i="62"/>
  <c r="AC1167" i="62" s="1"/>
  <c r="AZ1144" i="62"/>
  <c r="AO1144" i="62"/>
  <c r="AN1144" i="62"/>
  <c r="AL1144" i="62"/>
  <c r="AK1144" i="62"/>
  <c r="AI1144" i="62"/>
  <c r="AH1144" i="62"/>
  <c r="AD1144" i="62"/>
  <c r="AE1144" i="62" s="1"/>
  <c r="AB1144" i="62"/>
  <c r="AC1144" i="62" s="1"/>
  <c r="AZ1117" i="62"/>
  <c r="AO1117" i="62"/>
  <c r="AN1117" i="62"/>
  <c r="AL1117" i="62"/>
  <c r="AK1117" i="62"/>
  <c r="AI1117" i="62"/>
  <c r="AH1117" i="62"/>
  <c r="AD1117" i="62"/>
  <c r="AE1117" i="62" s="1"/>
  <c r="AB1117" i="62"/>
  <c r="AC1117" i="62" s="1"/>
  <c r="AZ1276" i="62"/>
  <c r="AO1276" i="62"/>
  <c r="AN1276" i="62"/>
  <c r="AL1276" i="62"/>
  <c r="AK1276" i="62"/>
  <c r="AI1276" i="62"/>
  <c r="AH1276" i="62"/>
  <c r="AD1276" i="62"/>
  <c r="AE1276" i="62" s="1"/>
  <c r="AB1276" i="62"/>
  <c r="AC1276" i="62" s="1"/>
  <c r="AZ1275" i="62"/>
  <c r="AO1275" i="62"/>
  <c r="AN1275" i="62"/>
  <c r="AL1275" i="62"/>
  <c r="AK1275" i="62"/>
  <c r="AI1275" i="62"/>
  <c r="AH1275" i="62"/>
  <c r="AD1275" i="62"/>
  <c r="AE1275" i="62" s="1"/>
  <c r="AB1275" i="62"/>
  <c r="AC1275" i="62" s="1"/>
  <c r="AZ1274" i="62"/>
  <c r="AO1274" i="62"/>
  <c r="AN1274" i="62"/>
  <c r="AL1274" i="62"/>
  <c r="AK1274" i="62"/>
  <c r="AI1274" i="62"/>
  <c r="AH1274" i="62"/>
  <c r="AD1274" i="62"/>
  <c r="AE1274" i="62" s="1"/>
  <c r="AB1274" i="62"/>
  <c r="AC1274" i="62" s="1"/>
  <c r="AZ1273" i="62"/>
  <c r="AO1273" i="62"/>
  <c r="AN1273" i="62"/>
  <c r="AL1273" i="62"/>
  <c r="AK1273" i="62"/>
  <c r="AI1273" i="62"/>
  <c r="AH1273" i="62"/>
  <c r="AD1273" i="62"/>
  <c r="AE1273" i="62" s="1"/>
  <c r="AB1273" i="62"/>
  <c r="AC1273" i="62" s="1"/>
  <c r="AZ1272" i="62"/>
  <c r="AO1272" i="62"/>
  <c r="AN1272" i="62"/>
  <c r="AL1272" i="62"/>
  <c r="AK1272" i="62"/>
  <c r="AI1272" i="62"/>
  <c r="AH1272" i="62"/>
  <c r="AD1272" i="62"/>
  <c r="AE1272" i="62" s="1"/>
  <c r="AB1272" i="62"/>
  <c r="AC1272" i="62" s="1"/>
  <c r="AZ1195" i="62"/>
  <c r="AO1195" i="62"/>
  <c r="AN1195" i="62"/>
  <c r="AL1195" i="62"/>
  <c r="AK1195" i="62"/>
  <c r="AI1195" i="62"/>
  <c r="AH1195" i="62"/>
  <c r="AD1195" i="62"/>
  <c r="AE1195" i="62" s="1"/>
  <c r="AB1195" i="62"/>
  <c r="AC1195" i="62" s="1"/>
  <c r="AZ1256" i="62"/>
  <c r="AO1256" i="62"/>
  <c r="AN1256" i="62"/>
  <c r="AL1256" i="62"/>
  <c r="AK1256" i="62"/>
  <c r="AI1256" i="62"/>
  <c r="AH1256" i="62"/>
  <c r="AD1256" i="62"/>
  <c r="AB1256" i="62"/>
  <c r="AC1256" i="62" s="1"/>
  <c r="AZ1255" i="62"/>
  <c r="AO1255" i="62"/>
  <c r="AN1255" i="62"/>
  <c r="AL1255" i="62"/>
  <c r="AK1255" i="62"/>
  <c r="AI1255" i="62"/>
  <c r="AH1255" i="62"/>
  <c r="AD1255" i="62"/>
  <c r="AE1255" i="62" s="1"/>
  <c r="AB1255" i="62"/>
  <c r="AC1255" i="62" s="1"/>
  <c r="AZ1338" i="62"/>
  <c r="AO1338" i="62"/>
  <c r="AN1338" i="62"/>
  <c r="AL1338" i="62"/>
  <c r="AK1338" i="62"/>
  <c r="AI1338" i="62"/>
  <c r="AH1338" i="62"/>
  <c r="AD1338" i="62"/>
  <c r="AE1338" i="62" s="1"/>
  <c r="AB1338" i="62"/>
  <c r="AC1338" i="62" s="1"/>
  <c r="AZ1187" i="62"/>
  <c r="AO1187" i="62"/>
  <c r="AN1187" i="62"/>
  <c r="AL1187" i="62"/>
  <c r="AK1187" i="62"/>
  <c r="AI1187" i="62"/>
  <c r="AH1187" i="62"/>
  <c r="AD1187" i="62"/>
  <c r="AE1187" i="62" s="1"/>
  <c r="AB1187" i="62"/>
  <c r="AC1187" i="62" s="1"/>
  <c r="AZ1550" i="62"/>
  <c r="AO1550" i="62"/>
  <c r="AN1550" i="62"/>
  <c r="AL1550" i="62"/>
  <c r="AK1550" i="62"/>
  <c r="AI1550" i="62"/>
  <c r="AH1550" i="62"/>
  <c r="AD1550" i="62"/>
  <c r="AE1550" i="62" s="1"/>
  <c r="AB1550" i="62"/>
  <c r="AC1550" i="62" s="1"/>
  <c r="AZ1630" i="62"/>
  <c r="AO1630" i="62"/>
  <c r="AN1630" i="62"/>
  <c r="AL1630" i="62"/>
  <c r="AK1630" i="62"/>
  <c r="AI1630" i="62"/>
  <c r="AH1630" i="62"/>
  <c r="AD1630" i="62"/>
  <c r="AE1630" i="62" s="1"/>
  <c r="AB1630" i="62"/>
  <c r="AC1630" i="62" s="1"/>
  <c r="AZ1629" i="62"/>
  <c r="AO1629" i="62"/>
  <c r="AN1629" i="62"/>
  <c r="AL1629" i="62"/>
  <c r="AK1629" i="62"/>
  <c r="AI1629" i="62"/>
  <c r="AH1629" i="62"/>
  <c r="AD1629" i="62"/>
  <c r="AE1629" i="62" s="1"/>
  <c r="AB1629" i="62"/>
  <c r="AC1629" i="62" s="1"/>
  <c r="AZ1628" i="62"/>
  <c r="AO1628" i="62"/>
  <c r="AN1628" i="62"/>
  <c r="AL1628" i="62"/>
  <c r="AK1628" i="62"/>
  <c r="AI1628" i="62"/>
  <c r="AH1628" i="62"/>
  <c r="AD1628" i="62"/>
  <c r="AE1628" i="62" s="1"/>
  <c r="AB1628" i="62"/>
  <c r="AC1628" i="62" s="1"/>
  <c r="AZ1627" i="62"/>
  <c r="AO1627" i="62"/>
  <c r="AN1627" i="62"/>
  <c r="AL1627" i="62"/>
  <c r="AK1627" i="62"/>
  <c r="AI1627" i="62"/>
  <c r="AH1627" i="62"/>
  <c r="AD1627" i="62"/>
  <c r="AE1627" i="62" s="1"/>
  <c r="AB1627" i="62"/>
  <c r="AC1627" i="62" s="1"/>
  <c r="AZ1599" i="62"/>
  <c r="AO1599" i="62"/>
  <c r="AN1599" i="62"/>
  <c r="AL1599" i="62"/>
  <c r="AK1599" i="62"/>
  <c r="AI1599" i="62"/>
  <c r="AH1599" i="62"/>
  <c r="AD1599" i="62"/>
  <c r="AE1599" i="62" s="1"/>
  <c r="AB1599" i="62"/>
  <c r="AC1599" i="62" s="1"/>
  <c r="AZ1626" i="62"/>
  <c r="AO1626" i="62"/>
  <c r="AN1626" i="62"/>
  <c r="AL1626" i="62"/>
  <c r="AK1626" i="62"/>
  <c r="AI1626" i="62"/>
  <c r="AH1626" i="62"/>
  <c r="AD1626" i="62"/>
  <c r="AE1626" i="62" s="1"/>
  <c r="AB1626" i="62"/>
  <c r="AC1626" i="62" s="1"/>
  <c r="AZ1525" i="62"/>
  <c r="AO1525" i="62"/>
  <c r="AN1525" i="62"/>
  <c r="AL1525" i="62"/>
  <c r="AK1525" i="62"/>
  <c r="AI1525" i="62"/>
  <c r="AH1525" i="62"/>
  <c r="AD1525" i="62"/>
  <c r="AE1525" i="62" s="1"/>
  <c r="AB1525" i="62"/>
  <c r="AC1525" i="62" s="1"/>
  <c r="AZ1193" i="62"/>
  <c r="AO1193" i="62"/>
  <c r="AN1193" i="62"/>
  <c r="AL1193" i="62"/>
  <c r="AK1193" i="62"/>
  <c r="AI1193" i="62"/>
  <c r="AH1193" i="62"/>
  <c r="AD1193" i="62"/>
  <c r="AE1193" i="62" s="1"/>
  <c r="AB1193" i="62"/>
  <c r="AC1193" i="62" s="1"/>
  <c r="AZ1625" i="62"/>
  <c r="AO1625" i="62"/>
  <c r="AN1625" i="62"/>
  <c r="AL1625" i="62"/>
  <c r="AK1625" i="62"/>
  <c r="AI1625" i="62"/>
  <c r="AH1625" i="62"/>
  <c r="AD1625" i="62"/>
  <c r="AE1625" i="62" s="1"/>
  <c r="AB1625" i="62"/>
  <c r="AC1625" i="62" s="1"/>
  <c r="AZ1598" i="62"/>
  <c r="AO1598" i="62"/>
  <c r="AN1598" i="62"/>
  <c r="AL1598" i="62"/>
  <c r="AK1598" i="62"/>
  <c r="AI1598" i="62"/>
  <c r="AH1598" i="62"/>
  <c r="AD1598" i="62"/>
  <c r="AF1598" i="62" s="1"/>
  <c r="AB1598" i="62"/>
  <c r="AC1598" i="62" s="1"/>
  <c r="AZ1624" i="62"/>
  <c r="AO1624" i="62"/>
  <c r="AN1624" i="62"/>
  <c r="AL1624" i="62"/>
  <c r="AK1624" i="62"/>
  <c r="AI1624" i="62"/>
  <c r="AH1624" i="62"/>
  <c r="AD1624" i="62"/>
  <c r="AF1624" i="62" s="1"/>
  <c r="AB1624" i="62"/>
  <c r="AC1624" i="62" s="1"/>
  <c r="AZ1623" i="62"/>
  <c r="AO1623" i="62"/>
  <c r="AN1623" i="62"/>
  <c r="AL1623" i="62"/>
  <c r="AK1623" i="62"/>
  <c r="AI1623" i="62"/>
  <c r="AH1623" i="62"/>
  <c r="AD1623" i="62"/>
  <c r="AF1623" i="62" s="1"/>
  <c r="AB1623" i="62"/>
  <c r="AC1623" i="62" s="1"/>
  <c r="AZ1180" i="62"/>
  <c r="AO1180" i="62"/>
  <c r="AN1180" i="62"/>
  <c r="AL1180" i="62"/>
  <c r="AK1180" i="62"/>
  <c r="AI1180" i="62"/>
  <c r="AH1180" i="62"/>
  <c r="AD1180" i="62"/>
  <c r="AF1180" i="62" s="1"/>
  <c r="AB1180" i="62"/>
  <c r="AC1180" i="62" s="1"/>
  <c r="AZ1192" i="62"/>
  <c r="AO1192" i="62"/>
  <c r="AN1192" i="62"/>
  <c r="AL1192" i="62"/>
  <c r="AK1192" i="62"/>
  <c r="AI1192" i="62"/>
  <c r="AH1192" i="62"/>
  <c r="AD1192" i="62"/>
  <c r="AF1192" i="62" s="1"/>
  <c r="AB1192" i="62"/>
  <c r="AC1192" i="62" s="1"/>
  <c r="AZ1622" i="62"/>
  <c r="AO1622" i="62"/>
  <c r="AN1622" i="62"/>
  <c r="AL1622" i="62"/>
  <c r="AK1622" i="62"/>
  <c r="AI1622" i="62"/>
  <c r="AH1622" i="62"/>
  <c r="AD1622" i="62"/>
  <c r="AF1622" i="62" s="1"/>
  <c r="AB1622" i="62"/>
  <c r="AC1622" i="62" s="1"/>
  <c r="AZ1549" i="62"/>
  <c r="AO1549" i="62"/>
  <c r="AN1549" i="62"/>
  <c r="AL1549" i="62"/>
  <c r="AK1549" i="62"/>
  <c r="AI1549" i="62"/>
  <c r="AH1549" i="62"/>
  <c r="AD1549" i="62"/>
  <c r="AF1549" i="62" s="1"/>
  <c r="AB1549" i="62"/>
  <c r="AC1549" i="62" s="1"/>
  <c r="AZ1266" i="62"/>
  <c r="AO1266" i="62"/>
  <c r="AN1266" i="62"/>
  <c r="AL1266" i="62"/>
  <c r="AK1266" i="62"/>
  <c r="AI1266" i="62"/>
  <c r="AH1266" i="62"/>
  <c r="AD1266" i="62"/>
  <c r="AF1266" i="62" s="1"/>
  <c r="AB1266" i="62"/>
  <c r="AC1266" i="62" s="1"/>
  <c r="AZ1189" i="62"/>
  <c r="AO1189" i="62"/>
  <c r="AN1189" i="62"/>
  <c r="AL1189" i="62"/>
  <c r="AK1189" i="62"/>
  <c r="AI1189" i="62"/>
  <c r="AH1189" i="62"/>
  <c r="AD1189" i="62"/>
  <c r="AF1189" i="62" s="1"/>
  <c r="AB1189" i="62"/>
  <c r="AC1189" i="62" s="1"/>
  <c r="AZ1208" i="62"/>
  <c r="AO1208" i="62"/>
  <c r="AN1208" i="62"/>
  <c r="AL1208" i="62"/>
  <c r="AK1208" i="62"/>
  <c r="AI1208" i="62"/>
  <c r="AH1208" i="62"/>
  <c r="AD1208" i="62"/>
  <c r="AF1208" i="62" s="1"/>
  <c r="AB1208" i="62"/>
  <c r="AC1208" i="62" s="1"/>
  <c r="AZ1220" i="62"/>
  <c r="AO1220" i="62"/>
  <c r="AN1220" i="62"/>
  <c r="AL1220" i="62"/>
  <c r="AK1220" i="62"/>
  <c r="AI1220" i="62"/>
  <c r="AH1220" i="62"/>
  <c r="AD1220" i="62"/>
  <c r="AF1220" i="62" s="1"/>
  <c r="AB1220" i="62"/>
  <c r="AC1220" i="62" s="1"/>
  <c r="AZ1205" i="62"/>
  <c r="AO1205" i="62"/>
  <c r="AN1205" i="62"/>
  <c r="AL1205" i="62"/>
  <c r="AK1205" i="62"/>
  <c r="AI1205" i="62"/>
  <c r="AH1205" i="62"/>
  <c r="AD1205" i="62"/>
  <c r="AF1205" i="62" s="1"/>
  <c r="AB1205" i="62"/>
  <c r="AC1205" i="62" s="1"/>
  <c r="AZ1194" i="62"/>
  <c r="AO1194" i="62"/>
  <c r="AN1194" i="62"/>
  <c r="AL1194" i="62"/>
  <c r="AK1194" i="62"/>
  <c r="AI1194" i="62"/>
  <c r="AH1194" i="62"/>
  <c r="AD1194" i="62"/>
  <c r="AF1194" i="62" s="1"/>
  <c r="AB1194" i="62"/>
  <c r="AC1194" i="62" s="1"/>
  <c r="AZ1210" i="62"/>
  <c r="AO1210" i="62"/>
  <c r="AN1210" i="62"/>
  <c r="AL1210" i="62"/>
  <c r="AK1210" i="62"/>
  <c r="AI1210" i="62"/>
  <c r="AH1210" i="62"/>
  <c r="AD1210" i="62"/>
  <c r="AF1210" i="62" s="1"/>
  <c r="AB1210" i="62"/>
  <c r="AC1210" i="62" s="1"/>
  <c r="AZ1337" i="62"/>
  <c r="AO1337" i="62"/>
  <c r="AN1337" i="62"/>
  <c r="AL1337" i="62"/>
  <c r="AK1337" i="62"/>
  <c r="AI1337" i="62"/>
  <c r="AH1337" i="62"/>
  <c r="AD1337" i="62"/>
  <c r="AF1337" i="62" s="1"/>
  <c r="AB1337" i="62"/>
  <c r="AC1337" i="62" s="1"/>
  <c r="AZ1201" i="62"/>
  <c r="AO1201" i="62"/>
  <c r="AN1201" i="62"/>
  <c r="AL1201" i="62"/>
  <c r="AK1201" i="62"/>
  <c r="AI1201" i="62"/>
  <c r="AH1201" i="62"/>
  <c r="AD1201" i="62"/>
  <c r="AF1201" i="62" s="1"/>
  <c r="AB1201" i="62"/>
  <c r="AC1201" i="62" s="1"/>
  <c r="AZ1218" i="62"/>
  <c r="AO1218" i="62"/>
  <c r="AN1218" i="62"/>
  <c r="AL1218" i="62"/>
  <c r="AK1218" i="62"/>
  <c r="AI1218" i="62"/>
  <c r="AH1218" i="62"/>
  <c r="AD1218" i="62"/>
  <c r="AF1218" i="62" s="1"/>
  <c r="AB1218" i="62"/>
  <c r="AC1218" i="62" s="1"/>
  <c r="AZ1621" i="62"/>
  <c r="AO1621" i="62"/>
  <c r="AN1621" i="62"/>
  <c r="AL1621" i="62"/>
  <c r="AK1621" i="62"/>
  <c r="AI1621" i="62"/>
  <c r="AH1621" i="62"/>
  <c r="AD1621" i="62"/>
  <c r="AF1621" i="62" s="1"/>
  <c r="AB1621" i="62"/>
  <c r="AC1621" i="62" s="1"/>
  <c r="AZ1597" i="62"/>
  <c r="AO1597" i="62"/>
  <c r="AN1597" i="62"/>
  <c r="AL1597" i="62"/>
  <c r="AK1597" i="62"/>
  <c r="AI1597" i="62"/>
  <c r="AH1597" i="62"/>
  <c r="AD1597" i="62"/>
  <c r="AF1597" i="62" s="1"/>
  <c r="AB1597" i="62"/>
  <c r="AC1597" i="62" s="1"/>
  <c r="AZ1620" i="62"/>
  <c r="AO1620" i="62"/>
  <c r="AN1620" i="62"/>
  <c r="AL1620" i="62"/>
  <c r="AK1620" i="62"/>
  <c r="AI1620" i="62"/>
  <c r="AH1620" i="62"/>
  <c r="AD1620" i="62"/>
  <c r="AF1620" i="62" s="1"/>
  <c r="AB1620" i="62"/>
  <c r="AC1620" i="62" s="1"/>
  <c r="AZ1619" i="62"/>
  <c r="AO1619" i="62"/>
  <c r="AN1619" i="62"/>
  <c r="AL1619" i="62"/>
  <c r="AK1619" i="62"/>
  <c r="AI1619" i="62"/>
  <c r="AH1619" i="62"/>
  <c r="AD1619" i="62"/>
  <c r="AF1619" i="62" s="1"/>
  <c r="AB1619" i="62"/>
  <c r="AC1619" i="62" s="1"/>
  <c r="AZ1199" i="62"/>
  <c r="AO1199" i="62"/>
  <c r="AN1199" i="62"/>
  <c r="AL1199" i="62"/>
  <c r="AK1199" i="62"/>
  <c r="AI1199" i="62"/>
  <c r="AH1199" i="62"/>
  <c r="AD1199" i="62"/>
  <c r="AF1199" i="62" s="1"/>
  <c r="AB1199" i="62"/>
  <c r="AC1199" i="62" s="1"/>
  <c r="AZ1596" i="62"/>
  <c r="AO1596" i="62"/>
  <c r="AN1596" i="62"/>
  <c r="AL1596" i="62"/>
  <c r="AK1596" i="62"/>
  <c r="AI1596" i="62"/>
  <c r="AH1596" i="62"/>
  <c r="AD1596" i="62"/>
  <c r="AF1596" i="62" s="1"/>
  <c r="AB1596" i="62"/>
  <c r="AC1596" i="62" s="1"/>
  <c r="AZ1595" i="62"/>
  <c r="AO1595" i="62"/>
  <c r="AN1595" i="62"/>
  <c r="AL1595" i="62"/>
  <c r="AK1595" i="62"/>
  <c r="AI1595" i="62"/>
  <c r="AH1595" i="62"/>
  <c r="AD1595" i="62"/>
  <c r="AF1595" i="62" s="1"/>
  <c r="AB1595" i="62"/>
  <c r="AC1595" i="62" s="1"/>
  <c r="AZ1329" i="62"/>
  <c r="AO1329" i="62"/>
  <c r="AN1329" i="62"/>
  <c r="AL1329" i="62"/>
  <c r="AK1329" i="62"/>
  <c r="AI1329" i="62"/>
  <c r="AH1329" i="62"/>
  <c r="AD1329" i="62"/>
  <c r="AF1329" i="62" s="1"/>
  <c r="AB1329" i="62"/>
  <c r="AC1329" i="62" s="1"/>
  <c r="AZ1209" i="62"/>
  <c r="AO1209" i="62"/>
  <c r="AN1209" i="62"/>
  <c r="AL1209" i="62"/>
  <c r="AK1209" i="62"/>
  <c r="AI1209" i="62"/>
  <c r="AH1209" i="62"/>
  <c r="AD1209" i="62"/>
  <c r="AF1209" i="62" s="1"/>
  <c r="AB1209" i="62"/>
  <c r="AC1209" i="62" s="1"/>
  <c r="AZ1234" i="62"/>
  <c r="AO1234" i="62"/>
  <c r="AN1234" i="62"/>
  <c r="AL1234" i="62"/>
  <c r="AK1234" i="62"/>
  <c r="AI1234" i="62"/>
  <c r="AH1234" i="62"/>
  <c r="AD1234" i="62"/>
  <c r="AF1234" i="62" s="1"/>
  <c r="AB1234" i="62"/>
  <c r="AC1234" i="62" s="1"/>
  <c r="AZ1211" i="62"/>
  <c r="AO1211" i="62"/>
  <c r="AN1211" i="62"/>
  <c r="AL1211" i="62"/>
  <c r="AK1211" i="62"/>
  <c r="AI1211" i="62"/>
  <c r="AH1211" i="62"/>
  <c r="AD1211" i="62"/>
  <c r="AF1211" i="62" s="1"/>
  <c r="AB1211" i="62"/>
  <c r="AC1211" i="62" s="1"/>
  <c r="AZ1336" i="62"/>
  <c r="AO1336" i="62"/>
  <c r="AN1336" i="62"/>
  <c r="AL1336" i="62"/>
  <c r="AK1336" i="62"/>
  <c r="AI1336" i="62"/>
  <c r="AH1336" i="62"/>
  <c r="AD1336" i="62"/>
  <c r="AF1336" i="62" s="1"/>
  <c r="AB1336" i="62"/>
  <c r="AC1336" i="62" s="1"/>
  <c r="AZ1335" i="62"/>
  <c r="AO1335" i="62"/>
  <c r="AN1335" i="62"/>
  <c r="AL1335" i="62"/>
  <c r="AK1335" i="62"/>
  <c r="AI1335" i="62"/>
  <c r="AH1335" i="62"/>
  <c r="AD1335" i="62"/>
  <c r="AF1335" i="62" s="1"/>
  <c r="AB1335" i="62"/>
  <c r="AC1335" i="62" s="1"/>
  <c r="AZ1293" i="62"/>
  <c r="AO1293" i="62"/>
  <c r="AN1293" i="62"/>
  <c r="AL1293" i="62"/>
  <c r="AK1293" i="62"/>
  <c r="AI1293" i="62"/>
  <c r="AH1293" i="62"/>
  <c r="AD1293" i="62"/>
  <c r="AF1293" i="62" s="1"/>
  <c r="AB1293" i="62"/>
  <c r="AC1293" i="62" s="1"/>
  <c r="AZ1191" i="62"/>
  <c r="AO1191" i="62"/>
  <c r="AN1191" i="62"/>
  <c r="AL1191" i="62"/>
  <c r="AK1191" i="62"/>
  <c r="AI1191" i="62"/>
  <c r="AH1191" i="62"/>
  <c r="AD1191" i="62"/>
  <c r="AF1191" i="62" s="1"/>
  <c r="AB1191" i="62"/>
  <c r="AC1191" i="62" s="1"/>
  <c r="AZ1618" i="62"/>
  <c r="AO1618" i="62"/>
  <c r="AN1618" i="62"/>
  <c r="AL1618" i="62"/>
  <c r="AK1618" i="62"/>
  <c r="AI1618" i="62"/>
  <c r="AH1618" i="62"/>
  <c r="AD1618" i="62"/>
  <c r="AF1618" i="62" s="1"/>
  <c r="AB1618" i="62"/>
  <c r="AC1618" i="62" s="1"/>
  <c r="AZ1617" i="62"/>
  <c r="AO1617" i="62"/>
  <c r="AN1617" i="62"/>
  <c r="AL1617" i="62"/>
  <c r="AK1617" i="62"/>
  <c r="AI1617" i="62"/>
  <c r="AH1617" i="62"/>
  <c r="AD1617" i="62"/>
  <c r="AF1617" i="62" s="1"/>
  <c r="AB1617" i="62"/>
  <c r="AC1617" i="62" s="1"/>
  <c r="AZ1616" i="62"/>
  <c r="AO1616" i="62"/>
  <c r="AN1616" i="62"/>
  <c r="AL1616" i="62"/>
  <c r="AK1616" i="62"/>
  <c r="AI1616" i="62"/>
  <c r="AH1616" i="62"/>
  <c r="AD1616" i="62"/>
  <c r="AF1616" i="62" s="1"/>
  <c r="AB1616" i="62"/>
  <c r="AC1616" i="62" s="1"/>
  <c r="AZ1615" i="62"/>
  <c r="AO1615" i="62"/>
  <c r="AN1615" i="62"/>
  <c r="AL1615" i="62"/>
  <c r="AK1615" i="62"/>
  <c r="AI1615" i="62"/>
  <c r="AH1615" i="62"/>
  <c r="AD1615" i="62"/>
  <c r="AF1615" i="62" s="1"/>
  <c r="AB1615" i="62"/>
  <c r="AC1615" i="62" s="1"/>
  <c r="AZ1594" i="62"/>
  <c r="AO1594" i="62"/>
  <c r="AN1594" i="62"/>
  <c r="AL1594" i="62"/>
  <c r="AK1594" i="62"/>
  <c r="AI1594" i="62"/>
  <c r="AH1594" i="62"/>
  <c r="AD1594" i="62"/>
  <c r="AF1594" i="62" s="1"/>
  <c r="AB1594" i="62"/>
  <c r="AC1594" i="62" s="1"/>
  <c r="AZ1614" i="62"/>
  <c r="AO1614" i="62"/>
  <c r="AN1614" i="62"/>
  <c r="AL1614" i="62"/>
  <c r="AK1614" i="62"/>
  <c r="AI1614" i="62"/>
  <c r="AH1614" i="62"/>
  <c r="AD1614" i="62"/>
  <c r="AF1614" i="62" s="1"/>
  <c r="AB1614" i="62"/>
  <c r="AC1614" i="62" s="1"/>
  <c r="AZ1613" i="62"/>
  <c r="AO1613" i="62"/>
  <c r="AN1613" i="62"/>
  <c r="AL1613" i="62"/>
  <c r="AK1613" i="62"/>
  <c r="AI1613" i="62"/>
  <c r="AH1613" i="62"/>
  <c r="AD1613" i="62"/>
  <c r="AF1613" i="62" s="1"/>
  <c r="AB1613" i="62"/>
  <c r="AC1613" i="62" s="1"/>
  <c r="AZ1612" i="62"/>
  <c r="AO1612" i="62"/>
  <c r="AN1612" i="62"/>
  <c r="AL1612" i="62"/>
  <c r="AK1612" i="62"/>
  <c r="AI1612" i="62"/>
  <c r="AH1612" i="62"/>
  <c r="AD1612" i="62"/>
  <c r="AF1612" i="62" s="1"/>
  <c r="AB1612" i="62"/>
  <c r="AC1612" i="62" s="1"/>
  <c r="AZ1611" i="62"/>
  <c r="AO1611" i="62"/>
  <c r="AN1611" i="62"/>
  <c r="AL1611" i="62"/>
  <c r="AK1611" i="62"/>
  <c r="AI1611" i="62"/>
  <c r="AH1611" i="62"/>
  <c r="AD1611" i="62"/>
  <c r="AF1611" i="62" s="1"/>
  <c r="AB1611" i="62"/>
  <c r="AC1611" i="62" s="1"/>
  <c r="AZ1610" i="62"/>
  <c r="AO1610" i="62"/>
  <c r="AN1610" i="62"/>
  <c r="AL1610" i="62"/>
  <c r="AK1610" i="62"/>
  <c r="AI1610" i="62"/>
  <c r="AH1610" i="62"/>
  <c r="AD1610" i="62"/>
  <c r="AF1610" i="62" s="1"/>
  <c r="AB1610" i="62"/>
  <c r="AC1610" i="62" s="1"/>
  <c r="AZ1609" i="62"/>
  <c r="AO1609" i="62"/>
  <c r="AN1609" i="62"/>
  <c r="AL1609" i="62"/>
  <c r="AK1609" i="62"/>
  <c r="AI1609" i="62"/>
  <c r="AH1609" i="62"/>
  <c r="AD1609" i="62"/>
  <c r="AF1609" i="62" s="1"/>
  <c r="AB1609" i="62"/>
  <c r="AC1609" i="62" s="1"/>
  <c r="AZ1608" i="62"/>
  <c r="AO1608" i="62"/>
  <c r="AN1608" i="62"/>
  <c r="AL1608" i="62"/>
  <c r="AK1608" i="62"/>
  <c r="AI1608" i="62"/>
  <c r="AH1608" i="62"/>
  <c r="AD1608" i="62"/>
  <c r="AF1608" i="62" s="1"/>
  <c r="AB1608" i="62"/>
  <c r="AC1608" i="62" s="1"/>
  <c r="AZ1607" i="62"/>
  <c r="AO1607" i="62"/>
  <c r="AN1607" i="62"/>
  <c r="AL1607" i="62"/>
  <c r="AK1607" i="62"/>
  <c r="AI1607" i="62"/>
  <c r="AH1607" i="62"/>
  <c r="AD1607" i="62"/>
  <c r="AE1607" i="62" s="1"/>
  <c r="AB1607" i="62"/>
  <c r="AC1607" i="62" s="1"/>
  <c r="AZ1593" i="62"/>
  <c r="AO1593" i="62"/>
  <c r="AN1593" i="62"/>
  <c r="AL1593" i="62"/>
  <c r="AK1593" i="62"/>
  <c r="AI1593" i="62"/>
  <c r="AH1593" i="62"/>
  <c r="AD1593" i="62"/>
  <c r="AE1593" i="62" s="1"/>
  <c r="AB1593" i="62"/>
  <c r="AC1593" i="62" s="1"/>
  <c r="AZ1323" i="62"/>
  <c r="AO1323" i="62"/>
  <c r="AN1323" i="62"/>
  <c r="AL1323" i="62"/>
  <c r="AK1323" i="62"/>
  <c r="AI1323" i="62"/>
  <c r="AH1323" i="62"/>
  <c r="AD1323" i="62"/>
  <c r="AB1323" i="62"/>
  <c r="AC1323" i="62" s="1"/>
  <c r="AZ1285" i="62"/>
  <c r="AO1285" i="62"/>
  <c r="AN1285" i="62"/>
  <c r="AL1285" i="62"/>
  <c r="AK1285" i="62"/>
  <c r="AI1285" i="62"/>
  <c r="AH1285" i="62"/>
  <c r="AD1285" i="62"/>
  <c r="AE1285" i="62" s="1"/>
  <c r="AB1285" i="62"/>
  <c r="AC1285" i="62" s="1"/>
  <c r="AZ1369" i="62"/>
  <c r="AO1369" i="62"/>
  <c r="AN1369" i="62"/>
  <c r="AL1369" i="62"/>
  <c r="AK1369" i="62"/>
  <c r="AI1369" i="62"/>
  <c r="AH1369" i="62"/>
  <c r="AD1369" i="62"/>
  <c r="AE1369" i="62" s="1"/>
  <c r="AB1369" i="62"/>
  <c r="AC1369" i="62" s="1"/>
  <c r="AZ1219" i="62"/>
  <c r="AO1219" i="62"/>
  <c r="AN1219" i="62"/>
  <c r="AL1219" i="62"/>
  <c r="AK1219" i="62"/>
  <c r="AI1219" i="62"/>
  <c r="AH1219" i="62"/>
  <c r="AD1219" i="62"/>
  <c r="AE1219" i="62" s="1"/>
  <c r="AB1219" i="62"/>
  <c r="AC1219" i="62" s="1"/>
  <c r="AZ1278" i="62"/>
  <c r="AO1278" i="62"/>
  <c r="AN1278" i="62"/>
  <c r="AL1278" i="62"/>
  <c r="AK1278" i="62"/>
  <c r="AI1278" i="62"/>
  <c r="AH1278" i="62"/>
  <c r="AD1278" i="62"/>
  <c r="AE1278" i="62" s="1"/>
  <c r="AB1278" i="62"/>
  <c r="AC1278" i="62" s="1"/>
  <c r="AZ1277" i="62"/>
  <c r="AO1277" i="62"/>
  <c r="AN1277" i="62"/>
  <c r="AL1277" i="62"/>
  <c r="AK1277" i="62"/>
  <c r="AI1277" i="62"/>
  <c r="AH1277" i="62"/>
  <c r="AD1277" i="62"/>
  <c r="AE1277" i="62" s="1"/>
  <c r="AB1277" i="62"/>
  <c r="AC1277" i="62" s="1"/>
  <c r="AZ1420" i="62"/>
  <c r="AO1420" i="62"/>
  <c r="AN1420" i="62"/>
  <c r="AL1420" i="62"/>
  <c r="AK1420" i="62"/>
  <c r="AI1420" i="62"/>
  <c r="AH1420" i="62"/>
  <c r="AD1420" i="62"/>
  <c r="AE1420" i="62" s="1"/>
  <c r="AB1420" i="62"/>
  <c r="AC1420" i="62" s="1"/>
  <c r="AZ1251" i="62"/>
  <c r="AO1251" i="62"/>
  <c r="AN1251" i="62"/>
  <c r="AL1251" i="62"/>
  <c r="AK1251" i="62"/>
  <c r="AI1251" i="62"/>
  <c r="AH1251" i="62"/>
  <c r="AD1251" i="62"/>
  <c r="AE1251" i="62" s="1"/>
  <c r="AB1251" i="62"/>
  <c r="AC1251" i="62" s="1"/>
  <c r="AZ1322" i="62"/>
  <c r="AO1322" i="62"/>
  <c r="AN1322" i="62"/>
  <c r="AL1322" i="62"/>
  <c r="AK1322" i="62"/>
  <c r="AI1322" i="62"/>
  <c r="AH1322" i="62"/>
  <c r="AD1322" i="62"/>
  <c r="AB1322" i="62"/>
  <c r="AC1322" i="62" s="1"/>
  <c r="AZ1321" i="62"/>
  <c r="AO1321" i="62"/>
  <c r="AN1321" i="62"/>
  <c r="AL1321" i="62"/>
  <c r="AK1321" i="62"/>
  <c r="AI1321" i="62"/>
  <c r="AH1321" i="62"/>
  <c r="AD1321" i="62"/>
  <c r="AE1321" i="62" s="1"/>
  <c r="AB1321" i="62"/>
  <c r="AC1321" i="62" s="1"/>
  <c r="AZ1313" i="62"/>
  <c r="AO1313" i="62"/>
  <c r="AN1313" i="62"/>
  <c r="AL1313" i="62"/>
  <c r="AK1313" i="62"/>
  <c r="AI1313" i="62"/>
  <c r="AH1313" i="62"/>
  <c r="AD1313" i="62"/>
  <c r="AE1313" i="62" s="1"/>
  <c r="AB1313" i="62"/>
  <c r="AC1313" i="62" s="1"/>
  <c r="AZ1312" i="62"/>
  <c r="AO1312" i="62"/>
  <c r="AN1312" i="62"/>
  <c r="AL1312" i="62"/>
  <c r="AK1312" i="62"/>
  <c r="AI1312" i="62"/>
  <c r="AH1312" i="62"/>
  <c r="AD1312" i="62"/>
  <c r="AE1312" i="62" s="1"/>
  <c r="AB1312" i="62"/>
  <c r="AC1312" i="62" s="1"/>
  <c r="AZ1311" i="62"/>
  <c r="AO1311" i="62"/>
  <c r="AN1311" i="62"/>
  <c r="AL1311" i="62"/>
  <c r="AK1311" i="62"/>
  <c r="AI1311" i="62"/>
  <c r="AH1311" i="62"/>
  <c r="AD1311" i="62"/>
  <c r="AE1311" i="62" s="1"/>
  <c r="AB1311" i="62"/>
  <c r="AC1311" i="62" s="1"/>
  <c r="AZ1317" i="62"/>
  <c r="AO1317" i="62"/>
  <c r="AN1317" i="62"/>
  <c r="AL1317" i="62"/>
  <c r="AK1317" i="62"/>
  <c r="AI1317" i="62"/>
  <c r="AH1317" i="62"/>
  <c r="AD1317" i="62"/>
  <c r="AB1317" i="62"/>
  <c r="AC1317" i="62" s="1"/>
  <c r="AZ1316" i="62"/>
  <c r="AO1316" i="62"/>
  <c r="AN1316" i="62"/>
  <c r="AL1316" i="62"/>
  <c r="AK1316" i="62"/>
  <c r="AI1316" i="62"/>
  <c r="AH1316" i="62"/>
  <c r="AD1316" i="62"/>
  <c r="AE1316" i="62" s="1"/>
  <c r="AB1316" i="62"/>
  <c r="AC1316" i="62" s="1"/>
  <c r="AZ1320" i="62"/>
  <c r="AO1320" i="62"/>
  <c r="AN1320" i="62"/>
  <c r="AL1320" i="62"/>
  <c r="AK1320" i="62"/>
  <c r="AI1320" i="62"/>
  <c r="AH1320" i="62"/>
  <c r="AD1320" i="62"/>
  <c r="AE1320" i="62" s="1"/>
  <c r="AB1320" i="62"/>
  <c r="AC1320" i="62" s="1"/>
  <c r="AZ1310" i="62"/>
  <c r="AO1310" i="62"/>
  <c r="AN1310" i="62"/>
  <c r="AL1310" i="62"/>
  <c r="AK1310" i="62"/>
  <c r="AI1310" i="62"/>
  <c r="AH1310" i="62"/>
  <c r="AD1310" i="62"/>
  <c r="AB1310" i="62"/>
  <c r="AC1310" i="62" s="1"/>
  <c r="AZ1271" i="62"/>
  <c r="AO1271" i="62"/>
  <c r="AN1271" i="62"/>
  <c r="AL1271" i="62"/>
  <c r="AK1271" i="62"/>
  <c r="AI1271" i="62"/>
  <c r="AH1271" i="62"/>
  <c r="AD1271" i="62"/>
  <c r="AE1271" i="62" s="1"/>
  <c r="AB1271" i="62"/>
  <c r="AC1271" i="62" s="1"/>
  <c r="AZ1270" i="62"/>
  <c r="AO1270" i="62"/>
  <c r="AN1270" i="62"/>
  <c r="AL1270" i="62"/>
  <c r="AK1270" i="62"/>
  <c r="AI1270" i="62"/>
  <c r="AH1270" i="62"/>
  <c r="AD1270" i="62"/>
  <c r="AE1270" i="62" s="1"/>
  <c r="AB1270" i="62"/>
  <c r="AC1270" i="62" s="1"/>
  <c r="AZ1284" i="62"/>
  <c r="AO1284" i="62"/>
  <c r="AN1284" i="62"/>
  <c r="AL1284" i="62"/>
  <c r="AK1284" i="62"/>
  <c r="AI1284" i="62"/>
  <c r="AH1284" i="62"/>
  <c r="AD1284" i="62"/>
  <c r="AE1284" i="62" s="1"/>
  <c r="AB1284" i="62"/>
  <c r="AC1284" i="62" s="1"/>
  <c r="AZ1279" i="62"/>
  <c r="AO1279" i="62"/>
  <c r="AN1279" i="62"/>
  <c r="AL1279" i="62"/>
  <c r="AK1279" i="62"/>
  <c r="AI1279" i="62"/>
  <c r="AH1279" i="62"/>
  <c r="AD1279" i="62"/>
  <c r="AB1279" i="62"/>
  <c r="AC1279" i="62" s="1"/>
  <c r="AZ1299" i="62"/>
  <c r="AO1299" i="62"/>
  <c r="AN1299" i="62"/>
  <c r="AL1299" i="62"/>
  <c r="AK1299" i="62"/>
  <c r="AI1299" i="62"/>
  <c r="AH1299" i="62"/>
  <c r="AD1299" i="62"/>
  <c r="AE1299" i="62" s="1"/>
  <c r="AB1299" i="62"/>
  <c r="AC1299" i="62" s="1"/>
  <c r="AZ1328" i="62"/>
  <c r="AO1328" i="62"/>
  <c r="AN1328" i="62"/>
  <c r="AL1328" i="62"/>
  <c r="AK1328" i="62"/>
  <c r="AI1328" i="62"/>
  <c r="AH1328" i="62"/>
  <c r="AD1328" i="62"/>
  <c r="AE1328" i="62" s="1"/>
  <c r="AB1328" i="62"/>
  <c r="AC1328" i="62" s="1"/>
  <c r="AZ1326" i="62"/>
  <c r="AO1326" i="62"/>
  <c r="AN1326" i="62"/>
  <c r="AL1326" i="62"/>
  <c r="AK1326" i="62"/>
  <c r="AI1326" i="62"/>
  <c r="AH1326" i="62"/>
  <c r="AD1326" i="62"/>
  <c r="AE1326" i="62" s="1"/>
  <c r="AB1326" i="62"/>
  <c r="AC1326" i="62" s="1"/>
  <c r="AZ1419" i="62"/>
  <c r="AO1419" i="62"/>
  <c r="AN1419" i="62"/>
  <c r="AL1419" i="62"/>
  <c r="AK1419" i="62"/>
  <c r="AI1419" i="62"/>
  <c r="AH1419" i="62"/>
  <c r="AD1419" i="62"/>
  <c r="AE1419" i="62" s="1"/>
  <c r="AB1419" i="62"/>
  <c r="AC1419" i="62" s="1"/>
  <c r="AZ1418" i="62"/>
  <c r="AO1418" i="62"/>
  <c r="AN1418" i="62"/>
  <c r="AL1418" i="62"/>
  <c r="AK1418" i="62"/>
  <c r="AI1418" i="62"/>
  <c r="AH1418" i="62"/>
  <c r="AD1418" i="62"/>
  <c r="AE1418" i="62" s="1"/>
  <c r="AB1418" i="62"/>
  <c r="AC1418" i="62" s="1"/>
  <c r="AZ1334" i="62"/>
  <c r="AO1334" i="62"/>
  <c r="AN1334" i="62"/>
  <c r="AL1334" i="62"/>
  <c r="AK1334" i="62"/>
  <c r="AI1334" i="62"/>
  <c r="AH1334" i="62"/>
  <c r="AD1334" i="62"/>
  <c r="AE1334" i="62" s="1"/>
  <c r="AB1334" i="62"/>
  <c r="AC1334" i="62" s="1"/>
  <c r="AZ1339" i="62"/>
  <c r="AO1339" i="62"/>
  <c r="AN1339" i="62"/>
  <c r="AL1339" i="62"/>
  <c r="AK1339" i="62"/>
  <c r="AI1339" i="62"/>
  <c r="AH1339" i="62"/>
  <c r="AD1339" i="62"/>
  <c r="AE1339" i="62" s="1"/>
  <c r="AB1339" i="62"/>
  <c r="AC1339" i="62" s="1"/>
  <c r="AZ1417" i="62"/>
  <c r="AO1417" i="62"/>
  <c r="AN1417" i="62"/>
  <c r="AL1417" i="62"/>
  <c r="AK1417" i="62"/>
  <c r="AI1417" i="62"/>
  <c r="AH1417" i="62"/>
  <c r="AD1417" i="62"/>
  <c r="AB1417" i="62"/>
  <c r="AC1417" i="62" s="1"/>
  <c r="AZ1356" i="62"/>
  <c r="AO1356" i="62"/>
  <c r="AN1356" i="62"/>
  <c r="AL1356" i="62"/>
  <c r="AK1356" i="62"/>
  <c r="AI1356" i="62"/>
  <c r="AH1356" i="62"/>
  <c r="AD1356" i="62"/>
  <c r="AE1356" i="62" s="1"/>
  <c r="AB1356" i="62"/>
  <c r="AC1356" i="62" s="1"/>
  <c r="AZ1606" i="62"/>
  <c r="AO1606" i="62"/>
  <c r="AN1606" i="62"/>
  <c r="AL1606" i="62"/>
  <c r="AK1606" i="62"/>
  <c r="AI1606" i="62"/>
  <c r="AH1606" i="62"/>
  <c r="AD1606" i="62"/>
  <c r="AE1606" i="62" s="1"/>
  <c r="AB1606" i="62"/>
  <c r="AC1606" i="62" s="1"/>
  <c r="AZ1309" i="62"/>
  <c r="AO1309" i="62"/>
  <c r="AN1309" i="62"/>
  <c r="AL1309" i="62"/>
  <c r="AK1309" i="62"/>
  <c r="AI1309" i="62"/>
  <c r="AH1309" i="62"/>
  <c r="AD1309" i="62"/>
  <c r="AE1309" i="62" s="1"/>
  <c r="AB1309" i="62"/>
  <c r="AC1309" i="62" s="1"/>
  <c r="AZ1283" i="62"/>
  <c r="AO1283" i="62"/>
  <c r="AN1283" i="62"/>
  <c r="AL1283" i="62"/>
  <c r="AK1283" i="62"/>
  <c r="AI1283" i="62"/>
  <c r="AH1283" i="62"/>
  <c r="AD1283" i="62"/>
  <c r="AB1283" i="62"/>
  <c r="AC1283" i="62" s="1"/>
  <c r="AZ1308" i="62"/>
  <c r="AO1308" i="62"/>
  <c r="AN1308" i="62"/>
  <c r="AL1308" i="62"/>
  <c r="AK1308" i="62"/>
  <c r="AI1308" i="62"/>
  <c r="AH1308" i="62"/>
  <c r="AD1308" i="62"/>
  <c r="AE1308" i="62" s="1"/>
  <c r="AB1308" i="62"/>
  <c r="AC1308" i="62" s="1"/>
  <c r="AZ1307" i="62"/>
  <c r="AO1307" i="62"/>
  <c r="AN1307" i="62"/>
  <c r="AL1307" i="62"/>
  <c r="AK1307" i="62"/>
  <c r="AI1307" i="62"/>
  <c r="AH1307" i="62"/>
  <c r="AD1307" i="62"/>
  <c r="AE1307" i="62" s="1"/>
  <c r="AB1307" i="62"/>
  <c r="AC1307" i="62" s="1"/>
  <c r="AZ1302" i="62"/>
  <c r="AO1302" i="62"/>
  <c r="AN1302" i="62"/>
  <c r="AL1302" i="62"/>
  <c r="AK1302" i="62"/>
  <c r="AI1302" i="62"/>
  <c r="AH1302" i="62"/>
  <c r="AD1302" i="62"/>
  <c r="AE1302" i="62" s="1"/>
  <c r="AB1302" i="62"/>
  <c r="AC1302" i="62" s="1"/>
  <c r="AZ1306" i="62"/>
  <c r="AO1306" i="62"/>
  <c r="AN1306" i="62"/>
  <c r="AL1306" i="62"/>
  <c r="AK1306" i="62"/>
  <c r="AI1306" i="62"/>
  <c r="AH1306" i="62"/>
  <c r="AD1306" i="62"/>
  <c r="AE1306" i="62" s="1"/>
  <c r="AB1306" i="62"/>
  <c r="AC1306" i="62" s="1"/>
  <c r="AZ1282" i="62"/>
  <c r="AO1282" i="62"/>
  <c r="AN1282" i="62"/>
  <c r="AL1282" i="62"/>
  <c r="AK1282" i="62"/>
  <c r="AI1282" i="62"/>
  <c r="AH1282" i="62"/>
  <c r="AD1282" i="62"/>
  <c r="AE1282" i="62" s="1"/>
  <c r="AB1282" i="62"/>
  <c r="AC1282" i="62" s="1"/>
  <c r="AZ1327" i="62"/>
  <c r="AO1327" i="62"/>
  <c r="AN1327" i="62"/>
  <c r="AL1327" i="62"/>
  <c r="AK1327" i="62"/>
  <c r="AI1327" i="62"/>
  <c r="AH1327" i="62"/>
  <c r="AD1327" i="62"/>
  <c r="AE1327" i="62" s="1"/>
  <c r="AB1327" i="62"/>
  <c r="AC1327" i="62" s="1"/>
  <c r="AZ1324" i="62"/>
  <c r="AO1324" i="62"/>
  <c r="AN1324" i="62"/>
  <c r="AL1324" i="62"/>
  <c r="AK1324" i="62"/>
  <c r="AI1324" i="62"/>
  <c r="AH1324" i="62"/>
  <c r="AD1324" i="62"/>
  <c r="AE1324" i="62" s="1"/>
  <c r="AB1324" i="62"/>
  <c r="AC1324" i="62" s="1"/>
  <c r="AZ1376" i="62"/>
  <c r="AO1376" i="62"/>
  <c r="AN1376" i="62"/>
  <c r="AL1376" i="62"/>
  <c r="AK1376" i="62"/>
  <c r="AI1376" i="62"/>
  <c r="AH1376" i="62"/>
  <c r="AD1376" i="62"/>
  <c r="AE1376" i="62" s="1"/>
  <c r="AB1376" i="62"/>
  <c r="AC1376" i="62" s="1"/>
  <c r="AZ1605" i="62"/>
  <c r="AO1605" i="62"/>
  <c r="AN1605" i="62"/>
  <c r="AL1605" i="62"/>
  <c r="AK1605" i="62"/>
  <c r="AI1605" i="62"/>
  <c r="AH1605" i="62"/>
  <c r="AD1605" i="62"/>
  <c r="AE1605" i="62" s="1"/>
  <c r="AB1605" i="62"/>
  <c r="AC1605" i="62" s="1"/>
  <c r="AZ1301" i="62"/>
  <c r="AO1301" i="62"/>
  <c r="AN1301" i="62"/>
  <c r="AL1301" i="62"/>
  <c r="AK1301" i="62"/>
  <c r="AI1301" i="62"/>
  <c r="AH1301" i="62"/>
  <c r="AD1301" i="62"/>
  <c r="AE1301" i="62" s="1"/>
  <c r="AB1301" i="62"/>
  <c r="AC1301" i="62" s="1"/>
  <c r="AZ1305" i="62"/>
  <c r="AO1305" i="62"/>
  <c r="AN1305" i="62"/>
  <c r="AL1305" i="62"/>
  <c r="AK1305" i="62"/>
  <c r="AI1305" i="62"/>
  <c r="AH1305" i="62"/>
  <c r="AD1305" i="62"/>
  <c r="AE1305" i="62" s="1"/>
  <c r="AB1305" i="62"/>
  <c r="AC1305" i="62" s="1"/>
  <c r="AZ1333" i="62"/>
  <c r="AO1333" i="62"/>
  <c r="AN1333" i="62"/>
  <c r="AL1333" i="62"/>
  <c r="AK1333" i="62"/>
  <c r="AI1333" i="62"/>
  <c r="AH1333" i="62"/>
  <c r="AD1333" i="62"/>
  <c r="AB1333" i="62"/>
  <c r="AC1333" i="62" s="1"/>
  <c r="AZ1332" i="62"/>
  <c r="AO1332" i="62"/>
  <c r="AN1332" i="62"/>
  <c r="AL1332" i="62"/>
  <c r="AK1332" i="62"/>
  <c r="AI1332" i="62"/>
  <c r="AH1332" i="62"/>
  <c r="AD1332" i="62"/>
  <c r="AE1332" i="62" s="1"/>
  <c r="AB1332" i="62"/>
  <c r="AC1332" i="62" s="1"/>
  <c r="AZ1331" i="62"/>
  <c r="AO1331" i="62"/>
  <c r="AN1331" i="62"/>
  <c r="AL1331" i="62"/>
  <c r="AK1331" i="62"/>
  <c r="AI1331" i="62"/>
  <c r="AH1331" i="62"/>
  <c r="AD1331" i="62"/>
  <c r="AE1331" i="62" s="1"/>
  <c r="AB1331" i="62"/>
  <c r="AC1331" i="62" s="1"/>
  <c r="AZ1330" i="62"/>
  <c r="AO1330" i="62"/>
  <c r="AN1330" i="62"/>
  <c r="AL1330" i="62"/>
  <c r="AK1330" i="62"/>
  <c r="AI1330" i="62"/>
  <c r="AH1330" i="62"/>
  <c r="AD1330" i="62"/>
  <c r="AE1330" i="62" s="1"/>
  <c r="AB1330" i="62"/>
  <c r="AC1330" i="62" s="1"/>
  <c r="AZ1355" i="62"/>
  <c r="AO1355" i="62"/>
  <c r="AN1355" i="62"/>
  <c r="AL1355" i="62"/>
  <c r="AK1355" i="62"/>
  <c r="AI1355" i="62"/>
  <c r="AH1355" i="62"/>
  <c r="AD1355" i="62"/>
  <c r="AE1355" i="62" s="1"/>
  <c r="AB1355" i="62"/>
  <c r="AC1355" i="62" s="1"/>
  <c r="AZ1604" i="62"/>
  <c r="AO1604" i="62"/>
  <c r="AN1604" i="62"/>
  <c r="AL1604" i="62"/>
  <c r="AK1604" i="62"/>
  <c r="AI1604" i="62"/>
  <c r="AH1604" i="62"/>
  <c r="AD1604" i="62"/>
  <c r="AF1604" i="62" s="1"/>
  <c r="AB1604" i="62"/>
  <c r="AC1604" i="62" s="1"/>
  <c r="AZ1603" i="62"/>
  <c r="AO1603" i="62"/>
  <c r="AN1603" i="62"/>
  <c r="AL1603" i="62"/>
  <c r="AK1603" i="62"/>
  <c r="AI1603" i="62"/>
  <c r="AH1603" i="62"/>
  <c r="AD1603" i="62"/>
  <c r="AF1603" i="62" s="1"/>
  <c r="AB1603" i="62"/>
  <c r="AC1603" i="62" s="1"/>
  <c r="AZ1592" i="62"/>
  <c r="AO1592" i="62"/>
  <c r="AN1592" i="62"/>
  <c r="AL1592" i="62"/>
  <c r="AK1592" i="62"/>
  <c r="AI1592" i="62"/>
  <c r="AH1592" i="62"/>
  <c r="AD1592" i="62"/>
  <c r="AF1592" i="62" s="1"/>
  <c r="AB1592" i="62"/>
  <c r="AC1592" i="62" s="1"/>
  <c r="AZ1325" i="62"/>
  <c r="AO1325" i="62"/>
  <c r="AN1325" i="62"/>
  <c r="AL1325" i="62"/>
  <c r="AK1325" i="62"/>
  <c r="AI1325" i="62"/>
  <c r="AH1325" i="62"/>
  <c r="AD1325" i="62"/>
  <c r="AF1325" i="62" s="1"/>
  <c r="AB1325" i="62"/>
  <c r="AC1325" i="62" s="1"/>
  <c r="AZ1361" i="62"/>
  <c r="AO1361" i="62"/>
  <c r="AN1361" i="62"/>
  <c r="AL1361" i="62"/>
  <c r="AK1361" i="62"/>
  <c r="AI1361" i="62"/>
  <c r="AH1361" i="62"/>
  <c r="AD1361" i="62"/>
  <c r="AF1361" i="62" s="1"/>
  <c r="AB1361" i="62"/>
  <c r="AC1361" i="62" s="1"/>
  <c r="AZ1360" i="62"/>
  <c r="AO1360" i="62"/>
  <c r="AN1360" i="62"/>
  <c r="AL1360" i="62"/>
  <c r="AK1360" i="62"/>
  <c r="AI1360" i="62"/>
  <c r="AH1360" i="62"/>
  <c r="AD1360" i="62"/>
  <c r="AF1360" i="62" s="1"/>
  <c r="AB1360" i="62"/>
  <c r="AC1360" i="62" s="1"/>
  <c r="AZ1354" i="62"/>
  <c r="AO1354" i="62"/>
  <c r="AN1354" i="62"/>
  <c r="AL1354" i="62"/>
  <c r="AK1354" i="62"/>
  <c r="AI1354" i="62"/>
  <c r="AH1354" i="62"/>
  <c r="AD1354" i="62"/>
  <c r="AF1354" i="62" s="1"/>
  <c r="AB1354" i="62"/>
  <c r="AC1354" i="62" s="1"/>
  <c r="AZ1357" i="62"/>
  <c r="AO1357" i="62"/>
  <c r="AN1357" i="62"/>
  <c r="AL1357" i="62"/>
  <c r="AK1357" i="62"/>
  <c r="AI1357" i="62"/>
  <c r="AH1357" i="62"/>
  <c r="AD1357" i="62"/>
  <c r="AF1357" i="62" s="1"/>
  <c r="AB1357" i="62"/>
  <c r="AC1357" i="62" s="1"/>
  <c r="AZ1353" i="62"/>
  <c r="AO1353" i="62"/>
  <c r="AN1353" i="62"/>
  <c r="AL1353" i="62"/>
  <c r="AK1353" i="62"/>
  <c r="AI1353" i="62"/>
  <c r="AH1353" i="62"/>
  <c r="AD1353" i="62"/>
  <c r="AF1353" i="62" s="1"/>
  <c r="AB1353" i="62"/>
  <c r="AC1353" i="62" s="1"/>
  <c r="AZ1340" i="62"/>
  <c r="AO1340" i="62"/>
  <c r="AN1340" i="62"/>
  <c r="AL1340" i="62"/>
  <c r="AK1340" i="62"/>
  <c r="AI1340" i="62"/>
  <c r="AH1340" i="62"/>
  <c r="AD1340" i="62"/>
  <c r="AF1340" i="62" s="1"/>
  <c r="AB1340" i="62"/>
  <c r="AC1340" i="62" s="1"/>
  <c r="AZ1352" i="62"/>
  <c r="AO1352" i="62"/>
  <c r="AN1352" i="62"/>
  <c r="AL1352" i="62"/>
  <c r="AK1352" i="62"/>
  <c r="AI1352" i="62"/>
  <c r="AH1352" i="62"/>
  <c r="AD1352" i="62"/>
  <c r="AF1352" i="62" s="1"/>
  <c r="AB1352" i="62"/>
  <c r="AC1352" i="62" s="1"/>
  <c r="AZ1359" i="62"/>
  <c r="AO1359" i="62"/>
  <c r="AN1359" i="62"/>
  <c r="AL1359" i="62"/>
  <c r="AK1359" i="62"/>
  <c r="AI1359" i="62"/>
  <c r="AH1359" i="62"/>
  <c r="AD1359" i="62"/>
  <c r="AB1359" i="62"/>
  <c r="AC1359" i="62" s="1"/>
  <c r="AZ1351" i="62"/>
  <c r="AO1351" i="62"/>
  <c r="AN1351" i="62"/>
  <c r="AL1351" i="62"/>
  <c r="AK1351" i="62"/>
  <c r="AI1351" i="62"/>
  <c r="AH1351" i="62"/>
  <c r="AD1351" i="62"/>
  <c r="AF1351" i="62" s="1"/>
  <c r="AB1351" i="62"/>
  <c r="AC1351" i="62" s="1"/>
  <c r="AZ1350" i="62"/>
  <c r="AO1350" i="62"/>
  <c r="AN1350" i="62"/>
  <c r="AL1350" i="62"/>
  <c r="AK1350" i="62"/>
  <c r="AI1350" i="62"/>
  <c r="AH1350" i="62"/>
  <c r="AD1350" i="62"/>
  <c r="AF1350" i="62" s="1"/>
  <c r="AB1350" i="62"/>
  <c r="AC1350" i="62" s="1"/>
  <c r="AZ1358" i="62"/>
  <c r="AO1358" i="62"/>
  <c r="AN1358" i="62"/>
  <c r="AL1358" i="62"/>
  <c r="AK1358" i="62"/>
  <c r="AI1358" i="62"/>
  <c r="AH1358" i="62"/>
  <c r="AD1358" i="62"/>
  <c r="AF1358" i="62" s="1"/>
  <c r="AB1358" i="62"/>
  <c r="AC1358" i="62" s="1"/>
  <c r="AZ1349" i="62"/>
  <c r="AO1349" i="62"/>
  <c r="AN1349" i="62"/>
  <c r="AL1349" i="62"/>
  <c r="AK1349" i="62"/>
  <c r="AI1349" i="62"/>
  <c r="AH1349" i="62"/>
  <c r="AD1349" i="62"/>
  <c r="AB1349" i="62"/>
  <c r="AC1349" i="62" s="1"/>
  <c r="AZ1348" i="62"/>
  <c r="AO1348" i="62"/>
  <c r="AN1348" i="62"/>
  <c r="AL1348" i="62"/>
  <c r="AK1348" i="62"/>
  <c r="AI1348" i="62"/>
  <c r="AH1348" i="62"/>
  <c r="AD1348" i="62"/>
  <c r="AF1348" i="62" s="1"/>
  <c r="AB1348" i="62"/>
  <c r="AC1348" i="62" s="1"/>
  <c r="AZ1347" i="62"/>
  <c r="AO1347" i="62"/>
  <c r="AN1347" i="62"/>
  <c r="AL1347" i="62"/>
  <c r="AK1347" i="62"/>
  <c r="AI1347" i="62"/>
  <c r="AH1347" i="62"/>
  <c r="AD1347" i="62"/>
  <c r="AF1347" i="62" s="1"/>
  <c r="AB1347" i="62"/>
  <c r="AC1347" i="62" s="1"/>
  <c r="AZ1346" i="62"/>
  <c r="AO1346" i="62"/>
  <c r="AN1346" i="62"/>
  <c r="AL1346" i="62"/>
  <c r="AK1346" i="62"/>
  <c r="AI1346" i="62"/>
  <c r="AH1346" i="62"/>
  <c r="AD1346" i="62"/>
  <c r="AF1346" i="62" s="1"/>
  <c r="AB1346" i="62"/>
  <c r="AC1346" i="62" s="1"/>
  <c r="AZ1345" i="62"/>
  <c r="AO1345" i="62"/>
  <c r="AN1345" i="62"/>
  <c r="AL1345" i="62"/>
  <c r="AK1345" i="62"/>
  <c r="AI1345" i="62"/>
  <c r="AH1345" i="62"/>
  <c r="AD1345" i="62"/>
  <c r="AF1345" i="62" s="1"/>
  <c r="AB1345" i="62"/>
  <c r="AC1345" i="62" s="1"/>
  <c r="AZ1344" i="62"/>
  <c r="AO1344" i="62"/>
  <c r="AN1344" i="62"/>
  <c r="AL1344" i="62"/>
  <c r="AK1344" i="62"/>
  <c r="AI1344" i="62"/>
  <c r="AH1344" i="62"/>
  <c r="AD1344" i="62"/>
  <c r="AF1344" i="62" s="1"/>
  <c r="AB1344" i="62"/>
  <c r="AC1344" i="62" s="1"/>
  <c r="AZ1343" i="62"/>
  <c r="AO1343" i="62"/>
  <c r="AN1343" i="62"/>
  <c r="AL1343" i="62"/>
  <c r="AK1343" i="62"/>
  <c r="AI1343" i="62"/>
  <c r="AH1343" i="62"/>
  <c r="AD1343" i="62"/>
  <c r="AF1343" i="62" s="1"/>
  <c r="AB1343" i="62"/>
  <c r="AC1343" i="62" s="1"/>
  <c r="AZ1342" i="62"/>
  <c r="AO1342" i="62"/>
  <c r="AN1342" i="62"/>
  <c r="AL1342" i="62"/>
  <c r="AK1342" i="62"/>
  <c r="AI1342" i="62"/>
  <c r="AH1342" i="62"/>
  <c r="AD1342" i="62"/>
  <c r="AF1342" i="62" s="1"/>
  <c r="AB1342" i="62"/>
  <c r="AC1342" i="62" s="1"/>
  <c r="AZ1341" i="62"/>
  <c r="AO1341" i="62"/>
  <c r="AN1341" i="62"/>
  <c r="AL1341" i="62"/>
  <c r="AK1341" i="62"/>
  <c r="AI1341" i="62"/>
  <c r="AH1341" i="62"/>
  <c r="AD1341" i="62"/>
  <c r="AF1341" i="62" s="1"/>
  <c r="AB1341" i="62"/>
  <c r="AC1341" i="62" s="1"/>
  <c r="BE1551" i="62"/>
  <c r="AO1551" i="62"/>
  <c r="AN1551" i="62"/>
  <c r="AL1551" i="62"/>
  <c r="AK1551" i="62"/>
  <c r="AI1551" i="62"/>
  <c r="AH1551" i="62"/>
  <c r="AD1551" i="62"/>
  <c r="AE1551" i="62" s="1"/>
  <c r="AB1551" i="62"/>
  <c r="AC1551" i="62" s="1"/>
  <c r="AZ1363" i="62"/>
  <c r="AO1363" i="62"/>
  <c r="AN1363" i="62"/>
  <c r="AL1363" i="62"/>
  <c r="AK1363" i="62"/>
  <c r="AI1363" i="62"/>
  <c r="AH1363" i="62"/>
  <c r="AD1363" i="62"/>
  <c r="AE1363" i="62" s="1"/>
  <c r="AB1363" i="62"/>
  <c r="AC1363" i="62" s="1"/>
  <c r="AZ1672" i="62"/>
  <c r="AO1672" i="62"/>
  <c r="AN1672" i="62"/>
  <c r="AL1672" i="62"/>
  <c r="AK1672" i="62"/>
  <c r="AI1672" i="62"/>
  <c r="AH1672" i="62"/>
  <c r="AD1672" i="62"/>
  <c r="AE1672" i="62" s="1"/>
  <c r="AB1672" i="62"/>
  <c r="AC1672" i="62" s="1"/>
  <c r="AZ1364" i="62"/>
  <c r="AO1364" i="62"/>
  <c r="AN1364" i="62"/>
  <c r="AL1364" i="62"/>
  <c r="AK1364" i="62"/>
  <c r="AI1364" i="62"/>
  <c r="AH1364" i="62"/>
  <c r="AD1364" i="62"/>
  <c r="AE1364" i="62" s="1"/>
  <c r="AB1364" i="62"/>
  <c r="AC1364" i="62" s="1"/>
  <c r="AZ1366" i="62"/>
  <c r="AO1366" i="62"/>
  <c r="AN1366" i="62"/>
  <c r="AL1366" i="62"/>
  <c r="AK1366" i="62"/>
  <c r="AI1366" i="62"/>
  <c r="AH1366" i="62"/>
  <c r="AD1366" i="62"/>
  <c r="AE1366" i="62" s="1"/>
  <c r="AB1366" i="62"/>
  <c r="AC1366" i="62" s="1"/>
  <c r="AZ1365" i="62"/>
  <c r="AO1365" i="62"/>
  <c r="AN1365" i="62"/>
  <c r="AL1365" i="62"/>
  <c r="AK1365" i="62"/>
  <c r="AI1365" i="62"/>
  <c r="AH1365" i="62"/>
  <c r="AD1365" i="62"/>
  <c r="AE1365" i="62" s="1"/>
  <c r="AB1365" i="62"/>
  <c r="AC1365" i="62" s="1"/>
  <c r="AZ1591" i="62"/>
  <c r="AO1591" i="62"/>
  <c r="AN1591" i="62"/>
  <c r="AL1591" i="62"/>
  <c r="AK1591" i="62"/>
  <c r="AI1591" i="62"/>
  <c r="AH1591" i="62"/>
  <c r="AD1591" i="62"/>
  <c r="AE1591" i="62" s="1"/>
  <c r="AB1591" i="62"/>
  <c r="AC1591" i="62" s="1"/>
  <c r="BE420" i="62"/>
  <c r="AO420" i="62"/>
  <c r="AN420" i="62"/>
  <c r="AL420" i="62"/>
  <c r="AK420" i="62"/>
  <c r="AI420" i="62"/>
  <c r="AH420" i="62"/>
  <c r="AD420" i="62"/>
  <c r="AB420" i="62"/>
  <c r="AC420" i="62" s="1"/>
  <c r="AZ1368" i="62"/>
  <c r="AO1368" i="62"/>
  <c r="AN1368" i="62"/>
  <c r="AL1368" i="62"/>
  <c r="AK1368" i="62"/>
  <c r="AI1368" i="62"/>
  <c r="AH1368" i="62"/>
  <c r="AD1368" i="62"/>
  <c r="AF1368" i="62" s="1"/>
  <c r="AB1368" i="62"/>
  <c r="AC1368" i="62" s="1"/>
  <c r="AZ1556" i="62"/>
  <c r="AO1556" i="62"/>
  <c r="AN1556" i="62"/>
  <c r="AL1556" i="62"/>
  <c r="AK1556" i="62"/>
  <c r="AI1556" i="62"/>
  <c r="AH1556" i="62"/>
  <c r="AD1556" i="62"/>
  <c r="AF1556" i="62" s="1"/>
  <c r="AB1556" i="62"/>
  <c r="AC1556" i="62" s="1"/>
  <c r="AZ1375" i="62"/>
  <c r="AO1375" i="62"/>
  <c r="AN1375" i="62"/>
  <c r="AL1375" i="62"/>
  <c r="AK1375" i="62"/>
  <c r="AI1375" i="62"/>
  <c r="AH1375" i="62"/>
  <c r="AD1375" i="62"/>
  <c r="AB1375" i="62"/>
  <c r="AC1375" i="62" s="1"/>
  <c r="AZ1590" i="62"/>
  <c r="AO1590" i="62"/>
  <c r="AN1590" i="62"/>
  <c r="AL1590" i="62"/>
  <c r="AK1590" i="62"/>
  <c r="AI1590" i="62"/>
  <c r="AH1590" i="62"/>
  <c r="AD1590" i="62"/>
  <c r="AF1590" i="62" s="1"/>
  <c r="AB1590" i="62"/>
  <c r="AC1590" i="62" s="1"/>
  <c r="AZ1589" i="62"/>
  <c r="AO1589" i="62"/>
  <c r="AN1589" i="62"/>
  <c r="AL1589" i="62"/>
  <c r="AK1589" i="62"/>
  <c r="AI1589" i="62"/>
  <c r="AH1589" i="62"/>
  <c r="AD1589" i="62"/>
  <c r="AF1589" i="62" s="1"/>
  <c r="AB1589" i="62"/>
  <c r="AC1589" i="62" s="1"/>
  <c r="AZ1416" i="62"/>
  <c r="AO1416" i="62"/>
  <c r="AN1416" i="62"/>
  <c r="AL1416" i="62"/>
  <c r="AK1416" i="62"/>
  <c r="AI1416" i="62"/>
  <c r="AH1416" i="62"/>
  <c r="AD1416" i="62"/>
  <c r="AF1416" i="62" s="1"/>
  <c r="AB1416" i="62"/>
  <c r="AC1416" i="62" s="1"/>
  <c r="AZ1415" i="62"/>
  <c r="AO1415" i="62"/>
  <c r="AN1415" i="62"/>
  <c r="AL1415" i="62"/>
  <c r="AK1415" i="62"/>
  <c r="AI1415" i="62"/>
  <c r="AH1415" i="62"/>
  <c r="AD1415" i="62"/>
  <c r="AF1415" i="62" s="1"/>
  <c r="AB1415" i="62"/>
  <c r="AC1415" i="62" s="1"/>
  <c r="AZ1414" i="62"/>
  <c r="AO1414" i="62"/>
  <c r="AN1414" i="62"/>
  <c r="AL1414" i="62"/>
  <c r="AK1414" i="62"/>
  <c r="AI1414" i="62"/>
  <c r="AH1414" i="62"/>
  <c r="AD1414" i="62"/>
  <c r="AF1414" i="62" s="1"/>
  <c r="AB1414" i="62"/>
  <c r="AC1414" i="62" s="1"/>
  <c r="AZ1441" i="62"/>
  <c r="AO1441" i="62"/>
  <c r="AN1441" i="62"/>
  <c r="AL1441" i="62"/>
  <c r="AK1441" i="62"/>
  <c r="AI1441" i="62"/>
  <c r="AH1441" i="62"/>
  <c r="AD1441" i="62"/>
  <c r="AF1441" i="62" s="1"/>
  <c r="AB1441" i="62"/>
  <c r="AC1441" i="62" s="1"/>
  <c r="AZ1588" i="62"/>
  <c r="AO1588" i="62"/>
  <c r="AN1588" i="62"/>
  <c r="AL1588" i="62"/>
  <c r="AK1588" i="62"/>
  <c r="AI1588" i="62"/>
  <c r="AH1588" i="62"/>
  <c r="AD1588" i="62"/>
  <c r="AF1588" i="62" s="1"/>
  <c r="AB1588" i="62"/>
  <c r="AC1588" i="62" s="1"/>
  <c r="AZ1587" i="62"/>
  <c r="AO1587" i="62"/>
  <c r="AN1587" i="62"/>
  <c r="AL1587" i="62"/>
  <c r="AK1587" i="62"/>
  <c r="AI1587" i="62"/>
  <c r="AH1587" i="62"/>
  <c r="AD1587" i="62"/>
  <c r="AF1587" i="62" s="1"/>
  <c r="AB1587" i="62"/>
  <c r="AC1587" i="62" s="1"/>
  <c r="AZ1586" i="62"/>
  <c r="AO1586" i="62"/>
  <c r="AN1586" i="62"/>
  <c r="AL1586" i="62"/>
  <c r="AK1586" i="62"/>
  <c r="AI1586" i="62"/>
  <c r="AH1586" i="62"/>
  <c r="AD1586" i="62"/>
  <c r="AF1586" i="62" s="1"/>
  <c r="AB1586" i="62"/>
  <c r="AC1586" i="62" s="1"/>
  <c r="AZ1585" i="62"/>
  <c r="AO1585" i="62"/>
  <c r="AN1585" i="62"/>
  <c r="AL1585" i="62"/>
  <c r="AK1585" i="62"/>
  <c r="AI1585" i="62"/>
  <c r="AH1585" i="62"/>
  <c r="AD1585" i="62"/>
  <c r="AF1585" i="62" s="1"/>
  <c r="AB1585" i="62"/>
  <c r="AC1585" i="62" s="1"/>
  <c r="AZ1584" i="62"/>
  <c r="AO1584" i="62"/>
  <c r="AN1584" i="62"/>
  <c r="AL1584" i="62"/>
  <c r="AK1584" i="62"/>
  <c r="AI1584" i="62"/>
  <c r="AH1584" i="62"/>
  <c r="AD1584" i="62"/>
  <c r="AF1584" i="62" s="1"/>
  <c r="AB1584" i="62"/>
  <c r="AC1584" i="62" s="1"/>
  <c r="AZ1555" i="62"/>
  <c r="AO1555" i="62"/>
  <c r="AN1555" i="62"/>
  <c r="AL1555" i="62"/>
  <c r="AK1555" i="62"/>
  <c r="AI1555" i="62"/>
  <c r="AH1555" i="62"/>
  <c r="AD1555" i="62"/>
  <c r="AF1555" i="62" s="1"/>
  <c r="AB1555" i="62"/>
  <c r="AC1555" i="62" s="1"/>
  <c r="AZ1442" i="62"/>
  <c r="AO1442" i="62"/>
  <c r="AN1442" i="62"/>
  <c r="AL1442" i="62"/>
  <c r="AK1442" i="62"/>
  <c r="AI1442" i="62"/>
  <c r="AH1442" i="62"/>
  <c r="AD1442" i="62"/>
  <c r="AF1442" i="62" s="1"/>
  <c r="AB1442" i="62"/>
  <c r="AC1442" i="62" s="1"/>
  <c r="AZ1583" i="62"/>
  <c r="AO1583" i="62"/>
  <c r="AN1583" i="62"/>
  <c r="AL1583" i="62"/>
  <c r="AK1583" i="62"/>
  <c r="AI1583" i="62"/>
  <c r="AH1583" i="62"/>
  <c r="AD1583" i="62"/>
  <c r="AB1583" i="62"/>
  <c r="AC1583" i="62" s="1"/>
  <c r="AZ1582" i="62"/>
  <c r="AO1582" i="62"/>
  <c r="AN1582" i="62"/>
  <c r="AL1582" i="62"/>
  <c r="AK1582" i="62"/>
  <c r="AI1582" i="62"/>
  <c r="AH1582" i="62"/>
  <c r="AD1582" i="62"/>
  <c r="AE1582" i="62" s="1"/>
  <c r="AB1582" i="62"/>
  <c r="AC1582" i="62" s="1"/>
  <c r="AZ1581" i="62"/>
  <c r="AO1581" i="62"/>
  <c r="AN1581" i="62"/>
  <c r="AL1581" i="62"/>
  <c r="AK1581" i="62"/>
  <c r="AI1581" i="62"/>
  <c r="AH1581" i="62"/>
  <c r="AD1581" i="62"/>
  <c r="AE1581" i="62" s="1"/>
  <c r="AB1581" i="62"/>
  <c r="AC1581" i="62" s="1"/>
  <c r="AZ1440" i="62"/>
  <c r="AO1440" i="62"/>
  <c r="AN1440" i="62"/>
  <c r="AL1440" i="62"/>
  <c r="AK1440" i="62"/>
  <c r="AI1440" i="62"/>
  <c r="AH1440" i="62"/>
  <c r="AD1440" i="62"/>
  <c r="AE1440" i="62" s="1"/>
  <c r="AB1440" i="62"/>
  <c r="AC1440" i="62" s="1"/>
  <c r="AZ1580" i="62"/>
  <c r="AO1580" i="62"/>
  <c r="AN1580" i="62"/>
  <c r="AL1580" i="62"/>
  <c r="AK1580" i="62"/>
  <c r="AI1580" i="62"/>
  <c r="AH1580" i="62"/>
  <c r="AD1580" i="62"/>
  <c r="AE1580" i="62" s="1"/>
  <c r="AB1580" i="62"/>
  <c r="AC1580" i="62" s="1"/>
  <c r="AZ1579" i="62"/>
  <c r="AO1579" i="62"/>
  <c r="AN1579" i="62"/>
  <c r="AL1579" i="62"/>
  <c r="AK1579" i="62"/>
  <c r="AI1579" i="62"/>
  <c r="AH1579" i="62"/>
  <c r="AD1579" i="62"/>
  <c r="AE1579" i="62" s="1"/>
  <c r="AB1579" i="62"/>
  <c r="AC1579" i="62" s="1"/>
  <c r="AZ1578" i="62"/>
  <c r="AO1578" i="62"/>
  <c r="AN1578" i="62"/>
  <c r="AL1578" i="62"/>
  <c r="AK1578" i="62"/>
  <c r="AI1578" i="62"/>
  <c r="AH1578" i="62"/>
  <c r="AD1578" i="62"/>
  <c r="AE1578" i="62" s="1"/>
  <c r="AB1578" i="62"/>
  <c r="AC1578" i="62" s="1"/>
  <c r="AZ1577" i="62"/>
  <c r="AO1577" i="62"/>
  <c r="AN1577" i="62"/>
  <c r="AL1577" i="62"/>
  <c r="AK1577" i="62"/>
  <c r="AI1577" i="62"/>
  <c r="AH1577" i="62"/>
  <c r="AD1577" i="62"/>
  <c r="AE1577" i="62" s="1"/>
  <c r="AB1577" i="62"/>
  <c r="AC1577" i="62" s="1"/>
  <c r="AZ1576" i="62"/>
  <c r="AO1576" i="62"/>
  <c r="AN1576" i="62"/>
  <c r="AL1576" i="62"/>
  <c r="AK1576" i="62"/>
  <c r="AI1576" i="62"/>
  <c r="AH1576" i="62"/>
  <c r="AD1576" i="62"/>
  <c r="AE1576" i="62" s="1"/>
  <c r="AB1576" i="62"/>
  <c r="AC1576" i="62" s="1"/>
  <c r="AZ1575" i="62"/>
  <c r="AO1575" i="62"/>
  <c r="AN1575" i="62"/>
  <c r="AL1575" i="62"/>
  <c r="AK1575" i="62"/>
  <c r="AI1575" i="62"/>
  <c r="AH1575" i="62"/>
  <c r="AD1575" i="62"/>
  <c r="AE1575" i="62" s="1"/>
  <c r="AB1575" i="62"/>
  <c r="AC1575" i="62" s="1"/>
  <c r="AZ1574" i="62"/>
  <c r="AO1574" i="62"/>
  <c r="AN1574" i="62"/>
  <c r="AL1574" i="62"/>
  <c r="AK1574" i="62"/>
  <c r="AI1574" i="62"/>
  <c r="AH1574" i="62"/>
  <c r="AD1574" i="62"/>
  <c r="AE1574" i="62" s="1"/>
  <c r="AB1574" i="62"/>
  <c r="AC1574" i="62" s="1"/>
  <c r="AZ1573" i="62"/>
  <c r="AO1573" i="62"/>
  <c r="AN1573" i="62"/>
  <c r="AL1573" i="62"/>
  <c r="AK1573" i="62"/>
  <c r="AI1573" i="62"/>
  <c r="AH1573" i="62"/>
  <c r="AD1573" i="62"/>
  <c r="AE1573" i="62" s="1"/>
  <c r="AB1573" i="62"/>
  <c r="AC1573" i="62" s="1"/>
  <c r="AZ1572" i="62"/>
  <c r="AO1572" i="62"/>
  <c r="AN1572" i="62"/>
  <c r="AL1572" i="62"/>
  <c r="AK1572" i="62"/>
  <c r="AI1572" i="62"/>
  <c r="AH1572" i="62"/>
  <c r="AD1572" i="62"/>
  <c r="AE1572" i="62" s="1"/>
  <c r="AB1572" i="62"/>
  <c r="AC1572" i="62" s="1"/>
  <c r="AZ1554" i="62"/>
  <c r="AO1554" i="62"/>
  <c r="AN1554" i="62"/>
  <c r="AL1554" i="62"/>
  <c r="AK1554" i="62"/>
  <c r="AI1554" i="62"/>
  <c r="AH1554" i="62"/>
  <c r="AD1554" i="62"/>
  <c r="AE1554" i="62" s="1"/>
  <c r="AB1554" i="62"/>
  <c r="AC1554" i="62" s="1"/>
  <c r="AZ1571" i="62"/>
  <c r="AO1571" i="62"/>
  <c r="AN1571" i="62"/>
  <c r="AL1571" i="62"/>
  <c r="AK1571" i="62"/>
  <c r="AI1571" i="62"/>
  <c r="AH1571" i="62"/>
  <c r="AD1571" i="62"/>
  <c r="AE1571" i="62" s="1"/>
  <c r="AB1571" i="62"/>
  <c r="AC1571" i="62" s="1"/>
  <c r="AZ1570" i="62"/>
  <c r="AO1570" i="62"/>
  <c r="AN1570" i="62"/>
  <c r="AL1570" i="62"/>
  <c r="AK1570" i="62"/>
  <c r="AI1570" i="62"/>
  <c r="AH1570" i="62"/>
  <c r="AD1570" i="62"/>
  <c r="AE1570" i="62" s="1"/>
  <c r="AB1570" i="62"/>
  <c r="AC1570" i="62" s="1"/>
  <c r="AZ1569" i="62"/>
  <c r="AO1569" i="62"/>
  <c r="AN1569" i="62"/>
  <c r="AL1569" i="62"/>
  <c r="AK1569" i="62"/>
  <c r="AI1569" i="62"/>
  <c r="AH1569" i="62"/>
  <c r="AD1569" i="62"/>
  <c r="AE1569" i="62" s="1"/>
  <c r="AB1569" i="62"/>
  <c r="AC1569" i="62" s="1"/>
  <c r="AZ1568" i="62"/>
  <c r="AO1568" i="62"/>
  <c r="AN1568" i="62"/>
  <c r="AL1568" i="62"/>
  <c r="AK1568" i="62"/>
  <c r="AI1568" i="62"/>
  <c r="AH1568" i="62"/>
  <c r="AD1568" i="62"/>
  <c r="AE1568" i="62" s="1"/>
  <c r="AB1568" i="62"/>
  <c r="AC1568" i="62" s="1"/>
  <c r="AZ1567" i="62"/>
  <c r="AO1567" i="62"/>
  <c r="AN1567" i="62"/>
  <c r="AL1567" i="62"/>
  <c r="AK1567" i="62"/>
  <c r="AI1567" i="62"/>
  <c r="AH1567" i="62"/>
  <c r="AD1567" i="62"/>
  <c r="AE1567" i="62" s="1"/>
  <c r="AB1567" i="62"/>
  <c r="AC1567" i="62" s="1"/>
  <c r="AZ1566" i="62"/>
  <c r="AO1566" i="62"/>
  <c r="AN1566" i="62"/>
  <c r="AL1566" i="62"/>
  <c r="AK1566" i="62"/>
  <c r="AI1566" i="62"/>
  <c r="AH1566" i="62"/>
  <c r="AD1566" i="62"/>
  <c r="AE1566" i="62" s="1"/>
  <c r="AB1566" i="62"/>
  <c r="AC1566" i="62" s="1"/>
  <c r="AZ1565" i="62"/>
  <c r="AO1565" i="62"/>
  <c r="AN1565" i="62"/>
  <c r="AL1565" i="62"/>
  <c r="AK1565" i="62"/>
  <c r="AI1565" i="62"/>
  <c r="AH1565" i="62"/>
  <c r="AD1565" i="62"/>
  <c r="AE1565" i="62" s="1"/>
  <c r="AB1565" i="62"/>
  <c r="AC1565" i="62" s="1"/>
  <c r="AZ1564" i="62"/>
  <c r="AO1564" i="62"/>
  <c r="AN1564" i="62"/>
  <c r="AL1564" i="62"/>
  <c r="AK1564" i="62"/>
  <c r="AI1564" i="62"/>
  <c r="AH1564" i="62"/>
  <c r="AD1564" i="62"/>
  <c r="AE1564" i="62" s="1"/>
  <c r="AB1564" i="62"/>
  <c r="AC1564" i="62" s="1"/>
  <c r="AZ1563" i="62"/>
  <c r="AO1563" i="62"/>
  <c r="AN1563" i="62"/>
  <c r="AL1563" i="62"/>
  <c r="AK1563" i="62"/>
  <c r="AI1563" i="62"/>
  <c r="AH1563" i="62"/>
  <c r="AD1563" i="62"/>
  <c r="AF1563" i="62" s="1"/>
  <c r="AB1563" i="62"/>
  <c r="AC1563" i="62" s="1"/>
  <c r="AZ1562" i="62"/>
  <c r="AO1562" i="62"/>
  <c r="AN1562" i="62"/>
  <c r="AL1562" i="62"/>
  <c r="AK1562" i="62"/>
  <c r="AI1562" i="62"/>
  <c r="AH1562" i="62"/>
  <c r="AD1562" i="62"/>
  <c r="AF1562" i="62" s="1"/>
  <c r="AB1562" i="62"/>
  <c r="AC1562" i="62" s="1"/>
  <c r="AZ1561" i="62"/>
  <c r="AO1561" i="62"/>
  <c r="AN1561" i="62"/>
  <c r="AL1561" i="62"/>
  <c r="AK1561" i="62"/>
  <c r="AI1561" i="62"/>
  <c r="AH1561" i="62"/>
  <c r="AD1561" i="62"/>
  <c r="AE1561" i="62" s="1"/>
  <c r="AB1561" i="62"/>
  <c r="AC1561" i="62" s="1"/>
  <c r="AZ1413" i="62"/>
  <c r="AO1413" i="62"/>
  <c r="AN1413" i="62"/>
  <c r="AL1413" i="62"/>
  <c r="AK1413" i="62"/>
  <c r="AI1413" i="62"/>
  <c r="AH1413" i="62"/>
  <c r="AD1413" i="62"/>
  <c r="AE1413" i="62" s="1"/>
  <c r="AB1413" i="62"/>
  <c r="AC1413" i="62" s="1"/>
  <c r="AZ1560" i="62"/>
  <c r="AO1560" i="62"/>
  <c r="AN1560" i="62"/>
  <c r="AL1560" i="62"/>
  <c r="AK1560" i="62"/>
  <c r="AI1560" i="62"/>
  <c r="AH1560" i="62"/>
  <c r="AD1560" i="62"/>
  <c r="AE1560" i="62" s="1"/>
  <c r="AB1560" i="62"/>
  <c r="AC1560" i="62" s="1"/>
  <c r="AZ1559" i="62"/>
  <c r="AO1559" i="62"/>
  <c r="AN1559" i="62"/>
  <c r="AL1559" i="62"/>
  <c r="AK1559" i="62"/>
  <c r="AI1559" i="62"/>
  <c r="AH1559" i="62"/>
  <c r="AD1559" i="62"/>
  <c r="AE1559" i="62" s="1"/>
  <c r="AB1559" i="62"/>
  <c r="AC1559" i="62" s="1"/>
  <c r="AZ1412" i="62"/>
  <c r="AO1412" i="62"/>
  <c r="AN1412" i="62"/>
  <c r="AL1412" i="62"/>
  <c r="AK1412" i="62"/>
  <c r="AI1412" i="62"/>
  <c r="AH1412" i="62"/>
  <c r="AD1412" i="62"/>
  <c r="AE1412" i="62" s="1"/>
  <c r="AB1412" i="62"/>
  <c r="AC1412" i="62" s="1"/>
  <c r="AZ1411" i="62"/>
  <c r="AO1411" i="62"/>
  <c r="AN1411" i="62"/>
  <c r="AL1411" i="62"/>
  <c r="AK1411" i="62"/>
  <c r="AI1411" i="62"/>
  <c r="AH1411" i="62"/>
  <c r="AD1411" i="62"/>
  <c r="AE1411" i="62" s="1"/>
  <c r="AB1411" i="62"/>
  <c r="AC1411" i="62" s="1"/>
  <c r="AZ1410" i="62"/>
  <c r="AO1410" i="62"/>
  <c r="AN1410" i="62"/>
  <c r="AL1410" i="62"/>
  <c r="AK1410" i="62"/>
  <c r="AI1410" i="62"/>
  <c r="AH1410" i="62"/>
  <c r="AD1410" i="62"/>
  <c r="AE1410" i="62" s="1"/>
  <c r="AB1410" i="62"/>
  <c r="AC1410" i="62" s="1"/>
  <c r="AZ1439" i="62"/>
  <c r="AO1439" i="62"/>
  <c r="AN1439" i="62"/>
  <c r="AL1439" i="62"/>
  <c r="AK1439" i="62"/>
  <c r="AI1439" i="62"/>
  <c r="AH1439" i="62"/>
  <c r="AD1439" i="62"/>
  <c r="AE1439" i="62" s="1"/>
  <c r="AB1439" i="62"/>
  <c r="AC1439" i="62" s="1"/>
  <c r="AZ1409" i="62"/>
  <c r="AO1409" i="62"/>
  <c r="AN1409" i="62"/>
  <c r="AL1409" i="62"/>
  <c r="AK1409" i="62"/>
  <c r="AI1409" i="62"/>
  <c r="AH1409" i="62"/>
  <c r="AD1409" i="62"/>
  <c r="AE1409" i="62" s="1"/>
  <c r="AB1409" i="62"/>
  <c r="AC1409" i="62" s="1"/>
  <c r="AZ1438" i="62"/>
  <c r="AO1438" i="62"/>
  <c r="AN1438" i="62"/>
  <c r="AL1438" i="62"/>
  <c r="AK1438" i="62"/>
  <c r="AI1438" i="62"/>
  <c r="AH1438" i="62"/>
  <c r="AD1438" i="62"/>
  <c r="AE1438" i="62" s="1"/>
  <c r="AB1438" i="62"/>
  <c r="AC1438" i="62" s="1"/>
  <c r="AZ1437" i="62"/>
  <c r="AO1437" i="62"/>
  <c r="AN1437" i="62"/>
  <c r="AL1437" i="62"/>
  <c r="AK1437" i="62"/>
  <c r="AI1437" i="62"/>
  <c r="AH1437" i="62"/>
  <c r="AD1437" i="62"/>
  <c r="AE1437" i="62" s="1"/>
  <c r="AB1437" i="62"/>
  <c r="AC1437" i="62" s="1"/>
  <c r="AZ1436" i="62"/>
  <c r="AO1436" i="62"/>
  <c r="AN1436" i="62"/>
  <c r="AL1436" i="62"/>
  <c r="AK1436" i="62"/>
  <c r="AI1436" i="62"/>
  <c r="AH1436" i="62"/>
  <c r="AD1436" i="62"/>
  <c r="AE1436" i="62" s="1"/>
  <c r="AB1436" i="62"/>
  <c r="AC1436" i="62" s="1"/>
  <c r="AZ1408" i="62"/>
  <c r="AO1408" i="62"/>
  <c r="AN1408" i="62"/>
  <c r="AL1408" i="62"/>
  <c r="AK1408" i="62"/>
  <c r="AI1408" i="62"/>
  <c r="AH1408" i="62"/>
  <c r="AD1408" i="62"/>
  <c r="AE1408" i="62" s="1"/>
  <c r="AB1408" i="62"/>
  <c r="AC1408" i="62" s="1"/>
  <c r="AZ1435" i="62"/>
  <c r="AO1435" i="62"/>
  <c r="AN1435" i="62"/>
  <c r="AL1435" i="62"/>
  <c r="AK1435" i="62"/>
  <c r="AI1435" i="62"/>
  <c r="AH1435" i="62"/>
  <c r="AD1435" i="62"/>
  <c r="AE1435" i="62" s="1"/>
  <c r="AB1435" i="62"/>
  <c r="AC1435" i="62" s="1"/>
  <c r="AZ1407" i="62"/>
  <c r="AO1407" i="62"/>
  <c r="AN1407" i="62"/>
  <c r="AL1407" i="62"/>
  <c r="AK1407" i="62"/>
  <c r="AI1407" i="62"/>
  <c r="AH1407" i="62"/>
  <c r="AD1407" i="62"/>
  <c r="AE1407" i="62" s="1"/>
  <c r="AB1407" i="62"/>
  <c r="AC1407" i="62" s="1"/>
  <c r="AZ1406" i="62"/>
  <c r="AO1406" i="62"/>
  <c r="AN1406" i="62"/>
  <c r="AL1406" i="62"/>
  <c r="AK1406" i="62"/>
  <c r="AI1406" i="62"/>
  <c r="AH1406" i="62"/>
  <c r="AD1406" i="62"/>
  <c r="AE1406" i="62" s="1"/>
  <c r="AB1406" i="62"/>
  <c r="AC1406" i="62" s="1"/>
  <c r="AZ1434" i="62"/>
  <c r="AO1434" i="62"/>
  <c r="AN1434" i="62"/>
  <c r="AL1434" i="62"/>
  <c r="AK1434" i="62"/>
  <c r="AI1434" i="62"/>
  <c r="AH1434" i="62"/>
  <c r="AD1434" i="62"/>
  <c r="AE1434" i="62" s="1"/>
  <c r="AB1434" i="62"/>
  <c r="AC1434" i="62" s="1"/>
  <c r="AZ1433" i="62"/>
  <c r="AO1433" i="62"/>
  <c r="AN1433" i="62"/>
  <c r="AL1433" i="62"/>
  <c r="AK1433" i="62"/>
  <c r="AI1433" i="62"/>
  <c r="AH1433" i="62"/>
  <c r="AD1433" i="62"/>
  <c r="AE1433" i="62" s="1"/>
  <c r="AB1433" i="62"/>
  <c r="AC1433" i="62" s="1"/>
  <c r="AZ1432" i="62"/>
  <c r="AO1432" i="62"/>
  <c r="AN1432" i="62"/>
  <c r="AL1432" i="62"/>
  <c r="AK1432" i="62"/>
  <c r="AI1432" i="62"/>
  <c r="AH1432" i="62"/>
  <c r="AD1432" i="62"/>
  <c r="AE1432" i="62" s="1"/>
  <c r="AB1432" i="62"/>
  <c r="AC1432" i="62" s="1"/>
  <c r="AZ1431" i="62"/>
  <c r="AO1431" i="62"/>
  <c r="AN1431" i="62"/>
  <c r="AL1431" i="62"/>
  <c r="AK1431" i="62"/>
  <c r="AI1431" i="62"/>
  <c r="AH1431" i="62"/>
  <c r="AD1431" i="62"/>
  <c r="AE1431" i="62" s="1"/>
  <c r="AB1431" i="62"/>
  <c r="AC1431" i="62" s="1"/>
  <c r="AZ1430" i="62"/>
  <c r="AO1430" i="62"/>
  <c r="AN1430" i="62"/>
  <c r="AL1430" i="62"/>
  <c r="AK1430" i="62"/>
  <c r="AI1430" i="62"/>
  <c r="AH1430" i="62"/>
  <c r="AD1430" i="62"/>
  <c r="AE1430" i="62" s="1"/>
  <c r="AB1430" i="62"/>
  <c r="AC1430" i="62" s="1"/>
  <c r="AZ1429" i="62"/>
  <c r="AO1429" i="62"/>
  <c r="AN1429" i="62"/>
  <c r="AL1429" i="62"/>
  <c r="AK1429" i="62"/>
  <c r="AI1429" i="62"/>
  <c r="AH1429" i="62"/>
  <c r="AD1429" i="62"/>
  <c r="AE1429" i="62" s="1"/>
  <c r="AB1429" i="62"/>
  <c r="AC1429" i="62" s="1"/>
  <c r="AZ1428" i="62"/>
  <c r="AO1428" i="62"/>
  <c r="AN1428" i="62"/>
  <c r="AL1428" i="62"/>
  <c r="AK1428" i="62"/>
  <c r="AI1428" i="62"/>
  <c r="AH1428" i="62"/>
  <c r="AD1428" i="62"/>
  <c r="AE1428" i="62" s="1"/>
  <c r="AB1428" i="62"/>
  <c r="AC1428" i="62" s="1"/>
  <c r="AZ1558" i="62"/>
  <c r="AO1558" i="62"/>
  <c r="AN1558" i="62"/>
  <c r="AL1558" i="62"/>
  <c r="AK1558" i="62"/>
  <c r="AI1558" i="62"/>
  <c r="AH1558" i="62"/>
  <c r="AD1558" i="62"/>
  <c r="AE1558" i="62" s="1"/>
  <c r="AB1558" i="62"/>
  <c r="AC1558" i="62" s="1"/>
  <c r="AZ1557" i="62"/>
  <c r="AO1557" i="62"/>
  <c r="AN1557" i="62"/>
  <c r="AL1557" i="62"/>
  <c r="AK1557" i="62"/>
  <c r="AI1557" i="62"/>
  <c r="AH1557" i="62"/>
  <c r="AD1557" i="62"/>
  <c r="AE1557" i="62" s="1"/>
  <c r="AB1557" i="62"/>
  <c r="AC1557" i="62" s="1"/>
  <c r="AZ1405" i="62"/>
  <c r="AO1405" i="62"/>
  <c r="AN1405" i="62"/>
  <c r="AL1405" i="62"/>
  <c r="AK1405" i="62"/>
  <c r="AI1405" i="62"/>
  <c r="AH1405" i="62"/>
  <c r="AD1405" i="62"/>
  <c r="AE1405" i="62" s="1"/>
  <c r="AB1405" i="62"/>
  <c r="AC1405" i="62" s="1"/>
  <c r="AZ1404" i="62"/>
  <c r="AO1404" i="62"/>
  <c r="AN1404" i="62"/>
  <c r="AL1404" i="62"/>
  <c r="AK1404" i="62"/>
  <c r="AI1404" i="62"/>
  <c r="AH1404" i="62"/>
  <c r="AD1404" i="62"/>
  <c r="AE1404" i="62" s="1"/>
  <c r="AB1404" i="62"/>
  <c r="AC1404" i="62" s="1"/>
  <c r="AZ1374" i="62"/>
  <c r="AO1374" i="62"/>
  <c r="AN1374" i="62"/>
  <c r="AL1374" i="62"/>
  <c r="AK1374" i="62"/>
  <c r="AI1374" i="62"/>
  <c r="AH1374" i="62"/>
  <c r="AD1374" i="62"/>
  <c r="AE1374" i="62" s="1"/>
  <c r="AB1374" i="62"/>
  <c r="AC1374" i="62" s="1"/>
  <c r="AZ1403" i="62"/>
  <c r="AO1403" i="62"/>
  <c r="AN1403" i="62"/>
  <c r="AL1403" i="62"/>
  <c r="AK1403" i="62"/>
  <c r="AI1403" i="62"/>
  <c r="AH1403" i="62"/>
  <c r="AD1403" i="62"/>
  <c r="AE1403" i="62" s="1"/>
  <c r="AB1403" i="62"/>
  <c r="AC1403" i="62" s="1"/>
  <c r="AZ1373" i="62"/>
  <c r="AO1373" i="62"/>
  <c r="AN1373" i="62"/>
  <c r="AL1373" i="62"/>
  <c r="AK1373" i="62"/>
  <c r="AI1373" i="62"/>
  <c r="AH1373" i="62"/>
  <c r="AD1373" i="62"/>
  <c r="AE1373" i="62" s="1"/>
  <c r="AB1373" i="62"/>
  <c r="AC1373" i="62" s="1"/>
  <c r="AZ1402" i="62"/>
  <c r="AO1402" i="62"/>
  <c r="AN1402" i="62"/>
  <c r="AL1402" i="62"/>
  <c r="AK1402" i="62"/>
  <c r="AI1402" i="62"/>
  <c r="AH1402" i="62"/>
  <c r="AD1402" i="62"/>
  <c r="AE1402" i="62" s="1"/>
  <c r="AB1402" i="62"/>
  <c r="AC1402" i="62" s="1"/>
  <c r="AZ1427" i="62"/>
  <c r="AO1427" i="62"/>
  <c r="AN1427" i="62"/>
  <c r="AL1427" i="62"/>
  <c r="AK1427" i="62"/>
  <c r="AI1427" i="62"/>
  <c r="AH1427" i="62"/>
  <c r="AD1427" i="62"/>
  <c r="AE1427" i="62" s="1"/>
  <c r="AB1427" i="62"/>
  <c r="AC1427" i="62" s="1"/>
  <c r="AZ1426" i="62"/>
  <c r="AO1426" i="62"/>
  <c r="AN1426" i="62"/>
  <c r="AL1426" i="62"/>
  <c r="AK1426" i="62"/>
  <c r="AI1426" i="62"/>
  <c r="AH1426" i="62"/>
  <c r="AD1426" i="62"/>
  <c r="AE1426" i="62" s="1"/>
  <c r="AB1426" i="62"/>
  <c r="AC1426" i="62" s="1"/>
  <c r="AZ1425" i="62"/>
  <c r="AO1425" i="62"/>
  <c r="AN1425" i="62"/>
  <c r="AL1425" i="62"/>
  <c r="AK1425" i="62"/>
  <c r="AI1425" i="62"/>
  <c r="AH1425" i="62"/>
  <c r="AD1425" i="62"/>
  <c r="AE1425" i="62" s="1"/>
  <c r="AB1425" i="62"/>
  <c r="AC1425" i="62" s="1"/>
  <c r="AZ1401" i="62"/>
  <c r="AO1401" i="62"/>
  <c r="AN1401" i="62"/>
  <c r="AL1401" i="62"/>
  <c r="AK1401" i="62"/>
  <c r="AI1401" i="62"/>
  <c r="AH1401" i="62"/>
  <c r="AD1401" i="62"/>
  <c r="AE1401" i="62" s="1"/>
  <c r="AB1401" i="62"/>
  <c r="AC1401" i="62" s="1"/>
  <c r="AZ1400" i="62"/>
  <c r="AO1400" i="62"/>
  <c r="AN1400" i="62"/>
  <c r="AL1400" i="62"/>
  <c r="AK1400" i="62"/>
  <c r="AI1400" i="62"/>
  <c r="AH1400" i="62"/>
  <c r="AD1400" i="62"/>
  <c r="AE1400" i="62" s="1"/>
  <c r="AB1400" i="62"/>
  <c r="AC1400" i="62" s="1"/>
  <c r="AZ1372" i="62"/>
  <c r="AO1372" i="62"/>
  <c r="AN1372" i="62"/>
  <c r="AL1372" i="62"/>
  <c r="AK1372" i="62"/>
  <c r="AI1372" i="62"/>
  <c r="AH1372" i="62"/>
  <c r="AD1372" i="62"/>
  <c r="AE1372" i="62" s="1"/>
  <c r="AB1372" i="62"/>
  <c r="AC1372" i="62" s="1"/>
  <c r="AZ1399" i="62"/>
  <c r="AO1399" i="62"/>
  <c r="AN1399" i="62"/>
  <c r="AL1399" i="62"/>
  <c r="AK1399" i="62"/>
  <c r="AI1399" i="62"/>
  <c r="AH1399" i="62"/>
  <c r="AD1399" i="62"/>
  <c r="AE1399" i="62" s="1"/>
  <c r="AB1399" i="62"/>
  <c r="AC1399" i="62" s="1"/>
  <c r="AZ1398" i="62"/>
  <c r="AO1398" i="62"/>
  <c r="AN1398" i="62"/>
  <c r="AL1398" i="62"/>
  <c r="AK1398" i="62"/>
  <c r="AI1398" i="62"/>
  <c r="AH1398" i="62"/>
  <c r="AD1398" i="62"/>
  <c r="AE1398" i="62" s="1"/>
  <c r="AB1398" i="62"/>
  <c r="AC1398" i="62" s="1"/>
  <c r="AZ1397" i="62"/>
  <c r="AO1397" i="62"/>
  <c r="AN1397" i="62"/>
  <c r="AL1397" i="62"/>
  <c r="AK1397" i="62"/>
  <c r="AI1397" i="62"/>
  <c r="AH1397" i="62"/>
  <c r="AD1397" i="62"/>
  <c r="AE1397" i="62" s="1"/>
  <c r="AB1397" i="62"/>
  <c r="AC1397" i="62" s="1"/>
  <c r="AZ1424" i="62"/>
  <c r="AO1424" i="62"/>
  <c r="AN1424" i="62"/>
  <c r="AL1424" i="62"/>
  <c r="AK1424" i="62"/>
  <c r="AI1424" i="62"/>
  <c r="AH1424" i="62"/>
  <c r="AD1424" i="62"/>
  <c r="AE1424" i="62" s="1"/>
  <c r="AB1424" i="62"/>
  <c r="AC1424" i="62" s="1"/>
  <c r="AZ1423" i="62"/>
  <c r="AO1423" i="62"/>
  <c r="AN1423" i="62"/>
  <c r="AL1423" i="62"/>
  <c r="AK1423" i="62"/>
  <c r="AI1423" i="62"/>
  <c r="AH1423" i="62"/>
  <c r="AD1423" i="62"/>
  <c r="AE1423" i="62" s="1"/>
  <c r="AB1423" i="62"/>
  <c r="AC1423" i="62" s="1"/>
  <c r="AZ1422" i="62"/>
  <c r="AO1422" i="62"/>
  <c r="AN1422" i="62"/>
  <c r="AL1422" i="62"/>
  <c r="AK1422" i="62"/>
  <c r="AI1422" i="62"/>
  <c r="AH1422" i="62"/>
  <c r="AD1422" i="62"/>
  <c r="AE1422" i="62" s="1"/>
  <c r="AB1422" i="62"/>
  <c r="AC1422" i="62" s="1"/>
  <c r="AZ1396" i="62"/>
  <c r="AO1396" i="62"/>
  <c r="AN1396" i="62"/>
  <c r="AL1396" i="62"/>
  <c r="AK1396" i="62"/>
  <c r="AI1396" i="62"/>
  <c r="AH1396" i="62"/>
  <c r="AD1396" i="62"/>
  <c r="AE1396" i="62" s="1"/>
  <c r="AB1396" i="62"/>
  <c r="AC1396" i="62" s="1"/>
  <c r="AZ1395" i="62"/>
  <c r="AO1395" i="62"/>
  <c r="AN1395" i="62"/>
  <c r="AL1395" i="62"/>
  <c r="AK1395" i="62"/>
  <c r="AI1395" i="62"/>
  <c r="AH1395" i="62"/>
  <c r="AD1395" i="62"/>
  <c r="AE1395" i="62" s="1"/>
  <c r="AB1395" i="62"/>
  <c r="AC1395" i="62" s="1"/>
  <c r="AZ1394" i="62"/>
  <c r="AO1394" i="62"/>
  <c r="AN1394" i="62"/>
  <c r="AL1394" i="62"/>
  <c r="AK1394" i="62"/>
  <c r="AI1394" i="62"/>
  <c r="AH1394" i="62"/>
  <c r="AD1394" i="62"/>
  <c r="AE1394" i="62" s="1"/>
  <c r="AB1394" i="62"/>
  <c r="AC1394" i="62" s="1"/>
  <c r="AZ1393" i="62"/>
  <c r="AO1393" i="62"/>
  <c r="AN1393" i="62"/>
  <c r="AL1393" i="62"/>
  <c r="AK1393" i="62"/>
  <c r="AI1393" i="62"/>
  <c r="AH1393" i="62"/>
  <c r="AD1393" i="62"/>
  <c r="AE1393" i="62" s="1"/>
  <c r="AB1393" i="62"/>
  <c r="AC1393" i="62" s="1"/>
  <c r="AZ1392" i="62"/>
  <c r="AO1392" i="62"/>
  <c r="AN1392" i="62"/>
  <c r="AL1392" i="62"/>
  <c r="AK1392" i="62"/>
  <c r="AI1392" i="62"/>
  <c r="AH1392" i="62"/>
  <c r="AD1392" i="62"/>
  <c r="AE1392" i="62" s="1"/>
  <c r="AB1392" i="62"/>
  <c r="AC1392" i="62" s="1"/>
  <c r="AZ1391" i="62"/>
  <c r="AO1391" i="62"/>
  <c r="AN1391" i="62"/>
  <c r="AL1391" i="62"/>
  <c r="AK1391" i="62"/>
  <c r="AI1391" i="62"/>
  <c r="AH1391" i="62"/>
  <c r="AD1391" i="62"/>
  <c r="AE1391" i="62" s="1"/>
  <c r="AB1391" i="62"/>
  <c r="AC1391" i="62" s="1"/>
  <c r="AZ1390" i="62"/>
  <c r="AO1390" i="62"/>
  <c r="AN1390" i="62"/>
  <c r="AL1390" i="62"/>
  <c r="AK1390" i="62"/>
  <c r="AI1390" i="62"/>
  <c r="AH1390" i="62"/>
  <c r="AD1390" i="62"/>
  <c r="AE1390" i="62" s="1"/>
  <c r="AB1390" i="62"/>
  <c r="AC1390" i="62" s="1"/>
  <c r="AZ1389" i="62"/>
  <c r="AO1389" i="62"/>
  <c r="AN1389" i="62"/>
  <c r="AL1389" i="62"/>
  <c r="AK1389" i="62"/>
  <c r="AI1389" i="62"/>
  <c r="AH1389" i="62"/>
  <c r="AD1389" i="62"/>
  <c r="AE1389" i="62" s="1"/>
  <c r="AB1389" i="62"/>
  <c r="AC1389" i="62" s="1"/>
  <c r="AZ1388" i="62"/>
  <c r="AO1388" i="62"/>
  <c r="AN1388" i="62"/>
  <c r="AL1388" i="62"/>
  <c r="AK1388" i="62"/>
  <c r="AI1388" i="62"/>
  <c r="AH1388" i="62"/>
  <c r="AD1388" i="62"/>
  <c r="AE1388" i="62" s="1"/>
  <c r="AB1388" i="62"/>
  <c r="AC1388" i="62" s="1"/>
  <c r="AZ1387" i="62"/>
  <c r="AO1387" i="62"/>
  <c r="AN1387" i="62"/>
  <c r="AL1387" i="62"/>
  <c r="AK1387" i="62"/>
  <c r="AI1387" i="62"/>
  <c r="AH1387" i="62"/>
  <c r="AD1387" i="62"/>
  <c r="AE1387" i="62" s="1"/>
  <c r="AB1387" i="62"/>
  <c r="AC1387" i="62" s="1"/>
  <c r="AZ1386" i="62"/>
  <c r="AO1386" i="62"/>
  <c r="AN1386" i="62"/>
  <c r="AL1386" i="62"/>
  <c r="AK1386" i="62"/>
  <c r="AI1386" i="62"/>
  <c r="AH1386" i="62"/>
  <c r="AD1386" i="62"/>
  <c r="AE1386" i="62" s="1"/>
  <c r="AB1386" i="62"/>
  <c r="AC1386" i="62" s="1"/>
  <c r="AZ1385" i="62"/>
  <c r="AO1385" i="62"/>
  <c r="AN1385" i="62"/>
  <c r="AL1385" i="62"/>
  <c r="AK1385" i="62"/>
  <c r="AI1385" i="62"/>
  <c r="AH1385" i="62"/>
  <c r="AD1385" i="62"/>
  <c r="AE1385" i="62" s="1"/>
  <c r="AB1385" i="62"/>
  <c r="AC1385" i="62" s="1"/>
  <c r="AZ1384" i="62"/>
  <c r="AO1384" i="62"/>
  <c r="AN1384" i="62"/>
  <c r="AL1384" i="62"/>
  <c r="AK1384" i="62"/>
  <c r="AI1384" i="62"/>
  <c r="AH1384" i="62"/>
  <c r="AD1384" i="62"/>
  <c r="AE1384" i="62" s="1"/>
  <c r="AB1384" i="62"/>
  <c r="AC1384" i="62" s="1"/>
  <c r="AZ1383" i="62"/>
  <c r="AO1383" i="62"/>
  <c r="AN1383" i="62"/>
  <c r="AL1383" i="62"/>
  <c r="AK1383" i="62"/>
  <c r="AI1383" i="62"/>
  <c r="AH1383" i="62"/>
  <c r="AD1383" i="62"/>
  <c r="AE1383" i="62" s="1"/>
  <c r="AB1383" i="62"/>
  <c r="AC1383" i="62" s="1"/>
  <c r="AZ1382" i="62"/>
  <c r="AO1382" i="62"/>
  <c r="AN1382" i="62"/>
  <c r="AL1382" i="62"/>
  <c r="AK1382" i="62"/>
  <c r="AI1382" i="62"/>
  <c r="AH1382" i="62"/>
  <c r="AD1382" i="62"/>
  <c r="AE1382" i="62" s="1"/>
  <c r="AB1382" i="62"/>
  <c r="AC1382" i="62" s="1"/>
  <c r="AZ1381" i="62"/>
  <c r="AO1381" i="62"/>
  <c r="AN1381" i="62"/>
  <c r="AL1381" i="62"/>
  <c r="AK1381" i="62"/>
  <c r="AI1381" i="62"/>
  <c r="AH1381" i="62"/>
  <c r="AD1381" i="62"/>
  <c r="AE1381" i="62" s="1"/>
  <c r="AB1381" i="62"/>
  <c r="AC1381" i="62" s="1"/>
  <c r="AZ1380" i="62"/>
  <c r="AO1380" i="62"/>
  <c r="AN1380" i="62"/>
  <c r="AL1380" i="62"/>
  <c r="AK1380" i="62"/>
  <c r="AI1380" i="62"/>
  <c r="AH1380" i="62"/>
  <c r="AD1380" i="62"/>
  <c r="AE1380" i="62" s="1"/>
  <c r="AB1380" i="62"/>
  <c r="AC1380" i="62" s="1"/>
  <c r="AZ1379" i="62"/>
  <c r="AO1379" i="62"/>
  <c r="AN1379" i="62"/>
  <c r="AL1379" i="62"/>
  <c r="AK1379" i="62"/>
  <c r="AI1379" i="62"/>
  <c r="AH1379" i="62"/>
  <c r="AD1379" i="62"/>
  <c r="AE1379" i="62" s="1"/>
  <c r="AB1379" i="62"/>
  <c r="AC1379" i="62" s="1"/>
  <c r="AZ1378" i="62"/>
  <c r="AO1378" i="62"/>
  <c r="AN1378" i="62"/>
  <c r="AL1378" i="62"/>
  <c r="AK1378" i="62"/>
  <c r="AI1378" i="62"/>
  <c r="AH1378" i="62"/>
  <c r="AD1378" i="62"/>
  <c r="AE1378" i="62" s="1"/>
  <c r="AB1378" i="62"/>
  <c r="AC1378" i="62" s="1"/>
  <c r="AZ1377" i="62"/>
  <c r="AO1377" i="62"/>
  <c r="AN1377" i="62"/>
  <c r="AL1377" i="62"/>
  <c r="AK1377" i="62"/>
  <c r="AI1377" i="62"/>
  <c r="AH1377" i="62"/>
  <c r="AD1377" i="62"/>
  <c r="AE1377" i="62" s="1"/>
  <c r="AB1377" i="62"/>
  <c r="AC1377" i="62" s="1"/>
  <c r="BE1673" i="62"/>
  <c r="AO1673" i="62"/>
  <c r="AN1673" i="62"/>
  <c r="AL1673" i="62"/>
  <c r="AK1673" i="62"/>
  <c r="AI1673" i="62"/>
  <c r="AH1673" i="62"/>
  <c r="AD1673" i="62"/>
  <c r="AE1673" i="62" s="1"/>
  <c r="AB1673" i="62"/>
  <c r="AC1673" i="62" s="1"/>
  <c r="Q1" i="62"/>
  <c r="E15" i="34"/>
  <c r="F106" i="38"/>
  <c r="F105" i="38"/>
  <c r="F104" i="38"/>
  <c r="F103" i="38"/>
  <c r="F102" i="38"/>
  <c r="F101" i="38"/>
  <c r="F100" i="38"/>
  <c r="F99" i="38"/>
  <c r="F98" i="38"/>
  <c r="F97" i="38"/>
  <c r="I112" i="40"/>
  <c r="C112" i="40"/>
  <c r="I111" i="40"/>
  <c r="C111" i="40"/>
  <c r="I110" i="40"/>
  <c r="C110" i="40"/>
  <c r="I109" i="40"/>
  <c r="C109" i="40"/>
  <c r="I108" i="40"/>
  <c r="C108" i="40"/>
  <c r="I107" i="40"/>
  <c r="C107" i="40"/>
  <c r="I106" i="40"/>
  <c r="C106" i="40"/>
  <c r="I105" i="40"/>
  <c r="C105" i="40"/>
  <c r="I104" i="40"/>
  <c r="C104" i="40"/>
  <c r="I103" i="40"/>
  <c r="C103" i="40"/>
  <c r="I102" i="40"/>
  <c r="C102" i="40"/>
  <c r="I101" i="40"/>
  <c r="C101" i="40"/>
  <c r="I100" i="40"/>
  <c r="C100" i="40"/>
  <c r="I99" i="40"/>
  <c r="C99" i="40"/>
  <c r="I98" i="40"/>
  <c r="C98" i="40"/>
  <c r="I97" i="40"/>
  <c r="C97" i="40"/>
  <c r="I96" i="40"/>
  <c r="C96" i="40"/>
  <c r="I95" i="40"/>
  <c r="C95" i="40"/>
  <c r="I94" i="40"/>
  <c r="C94" i="40"/>
  <c r="I93" i="40"/>
  <c r="C93" i="40"/>
  <c r="I92" i="40"/>
  <c r="C92" i="40"/>
  <c r="I91" i="40"/>
  <c r="C91" i="40"/>
  <c r="I90" i="40"/>
  <c r="C90" i="40"/>
  <c r="I89" i="40"/>
  <c r="C89" i="40"/>
  <c r="I88" i="40"/>
  <c r="C88" i="40"/>
  <c r="I87" i="40"/>
  <c r="C87" i="40"/>
  <c r="I86" i="40"/>
  <c r="C86" i="40"/>
  <c r="I85" i="40"/>
  <c r="C85" i="40"/>
  <c r="I84" i="40"/>
  <c r="C84" i="40"/>
  <c r="I83" i="40"/>
  <c r="C83" i="40"/>
  <c r="I82" i="40"/>
  <c r="C82" i="40"/>
  <c r="I81" i="40"/>
  <c r="C81" i="40"/>
  <c r="I80" i="40"/>
  <c r="C80" i="40"/>
  <c r="I79" i="40"/>
  <c r="C79" i="40"/>
  <c r="I78" i="40"/>
  <c r="C78" i="40"/>
  <c r="I77" i="40"/>
  <c r="C77" i="40"/>
  <c r="I76" i="40"/>
  <c r="C76" i="40"/>
  <c r="I75" i="40"/>
  <c r="C75" i="40"/>
  <c r="I74" i="40"/>
  <c r="C74" i="40"/>
  <c r="I73" i="40"/>
  <c r="C73" i="40"/>
  <c r="I72" i="40"/>
  <c r="C72" i="40"/>
  <c r="I71" i="40"/>
  <c r="C71" i="40"/>
  <c r="I70" i="40"/>
  <c r="C70" i="40"/>
  <c r="I69" i="40"/>
  <c r="C69" i="40"/>
  <c r="I68" i="40"/>
  <c r="C68" i="40"/>
  <c r="I67" i="40"/>
  <c r="C67" i="40"/>
  <c r="I66" i="40"/>
  <c r="C66" i="40"/>
  <c r="I65" i="40"/>
  <c r="C65" i="40"/>
  <c r="I64" i="40"/>
  <c r="C64" i="40"/>
  <c r="I63" i="40"/>
  <c r="C63" i="40"/>
  <c r="I62" i="40"/>
  <c r="C62" i="40"/>
  <c r="I61" i="40"/>
  <c r="C61" i="40"/>
  <c r="I60" i="40"/>
  <c r="C60" i="40"/>
  <c r="I59" i="40"/>
  <c r="C59" i="40"/>
  <c r="I58" i="40"/>
  <c r="C58" i="40"/>
  <c r="I57" i="40"/>
  <c r="C57" i="40"/>
  <c r="I56" i="40"/>
  <c r="C56" i="40"/>
  <c r="I55" i="40"/>
  <c r="C55" i="40"/>
  <c r="I54" i="40"/>
  <c r="C54" i="40"/>
  <c r="I53" i="40"/>
  <c r="C53" i="40"/>
  <c r="I52" i="40"/>
  <c r="C52" i="40"/>
  <c r="I51" i="40"/>
  <c r="C51" i="40"/>
  <c r="I50" i="40"/>
  <c r="C50" i="40"/>
  <c r="I49" i="40"/>
  <c r="C49" i="40"/>
  <c r="I48" i="40"/>
  <c r="C48" i="40"/>
  <c r="I47" i="40"/>
  <c r="C47" i="40"/>
  <c r="I46" i="40"/>
  <c r="C46" i="40"/>
  <c r="I45" i="40"/>
  <c r="C45" i="40"/>
  <c r="I44" i="40"/>
  <c r="C44" i="40"/>
  <c r="I43" i="40"/>
  <c r="C43" i="40"/>
  <c r="I42" i="40"/>
  <c r="C42" i="40"/>
  <c r="I41" i="40"/>
  <c r="C41" i="40"/>
  <c r="I40" i="40"/>
  <c r="C40" i="40"/>
  <c r="I39" i="40"/>
  <c r="C39" i="40"/>
  <c r="I38" i="40"/>
  <c r="C38" i="40"/>
  <c r="I37" i="40"/>
  <c r="C37" i="40"/>
  <c r="I36" i="40"/>
  <c r="C36" i="40"/>
  <c r="I35" i="40"/>
  <c r="C35" i="40"/>
  <c r="I34" i="40"/>
  <c r="C34" i="40"/>
  <c r="I33" i="40"/>
  <c r="C33" i="40"/>
  <c r="I32" i="40"/>
  <c r="C32" i="40"/>
  <c r="I31" i="40"/>
  <c r="C31" i="40"/>
  <c r="I30" i="40"/>
  <c r="C30" i="40"/>
  <c r="I29" i="40"/>
  <c r="C29" i="40"/>
  <c r="I28" i="40"/>
  <c r="C28" i="40"/>
  <c r="I27" i="40"/>
  <c r="C27" i="40"/>
  <c r="I26" i="40"/>
  <c r="C26" i="40"/>
  <c r="I25" i="40"/>
  <c r="C25" i="40"/>
  <c r="I24" i="40"/>
  <c r="C24" i="40"/>
  <c r="I23" i="40"/>
  <c r="C23" i="40"/>
  <c r="I22" i="40"/>
  <c r="C22" i="40"/>
  <c r="I21" i="40"/>
  <c r="C21" i="40"/>
  <c r="I20" i="40"/>
  <c r="C20" i="40"/>
  <c r="I19" i="40"/>
  <c r="C19" i="40"/>
  <c r="I18" i="40"/>
  <c r="C18" i="40"/>
  <c r="I17" i="40"/>
  <c r="C17" i="40"/>
  <c r="I16" i="40"/>
  <c r="C16" i="40"/>
  <c r="I15" i="40"/>
  <c r="C15" i="40"/>
  <c r="I14" i="40"/>
  <c r="C14" i="40"/>
  <c r="I13" i="40"/>
  <c r="C13" i="40"/>
  <c r="I12" i="40"/>
  <c r="C12" i="40"/>
  <c r="I11" i="40"/>
  <c r="C11" i="40"/>
  <c r="I10" i="40"/>
  <c r="C10" i="40"/>
  <c r="I9" i="40"/>
  <c r="C9" i="40"/>
  <c r="I8" i="40"/>
  <c r="C8" i="40"/>
  <c r="I7" i="40"/>
  <c r="C7" i="40"/>
  <c r="I6" i="40"/>
  <c r="C6" i="40"/>
  <c r="I5" i="40"/>
  <c r="C5" i="40"/>
  <c r="I4" i="40"/>
  <c r="C4" i="40"/>
  <c r="I3" i="40"/>
  <c r="C3" i="40"/>
  <c r="W55" i="41"/>
  <c r="W54" i="41"/>
  <c r="W53" i="41"/>
  <c r="W52" i="41"/>
  <c r="W51" i="41"/>
  <c r="W50" i="41"/>
  <c r="W49"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X6" i="41"/>
  <c r="W6" i="41"/>
  <c r="X5" i="41"/>
  <c r="W5" i="41"/>
  <c r="X4" i="41"/>
  <c r="W4" i="41"/>
  <c r="X3" i="41"/>
  <c r="W3" i="41"/>
  <c r="H111" i="42"/>
  <c r="H110" i="42"/>
  <c r="H109" i="42"/>
  <c r="H108" i="42"/>
  <c r="H107" i="42"/>
  <c r="H106" i="42"/>
  <c r="H105" i="42"/>
  <c r="H104" i="42"/>
  <c r="H103" i="42"/>
  <c r="H102" i="42"/>
  <c r="H101" i="42"/>
  <c r="H100" i="42"/>
  <c r="H99" i="42"/>
  <c r="H98" i="42"/>
  <c r="H97" i="42"/>
  <c r="H96" i="42"/>
  <c r="H95" i="42"/>
  <c r="H94" i="42"/>
  <c r="H93" i="42"/>
  <c r="H92" i="42"/>
  <c r="H91" i="42"/>
  <c r="H90" i="42"/>
  <c r="H89" i="42"/>
  <c r="H88" i="42"/>
  <c r="H87" i="42"/>
  <c r="H86" i="42"/>
  <c r="H85" i="42"/>
  <c r="H84" i="42"/>
  <c r="H83" i="42"/>
  <c r="H82" i="42"/>
  <c r="H81" i="42"/>
  <c r="H80" i="42"/>
  <c r="H79" i="42"/>
  <c r="H78" i="42"/>
  <c r="H77" i="42"/>
  <c r="H76" i="42"/>
  <c r="H75" i="42"/>
  <c r="H74" i="42"/>
  <c r="H73" i="42"/>
  <c r="H72" i="42"/>
  <c r="H71" i="42"/>
  <c r="H70" i="42"/>
  <c r="H69" i="42"/>
  <c r="H68" i="42"/>
  <c r="H67" i="42"/>
  <c r="H66" i="42"/>
  <c r="H65" i="42"/>
  <c r="H64" i="42"/>
  <c r="H63" i="42"/>
  <c r="H62" i="42"/>
  <c r="H61" i="42"/>
  <c r="H60" i="42"/>
  <c r="H59" i="42"/>
  <c r="H58" i="42"/>
  <c r="H57" i="42"/>
  <c r="H56" i="42"/>
  <c r="H55" i="42"/>
  <c r="H54" i="42"/>
  <c r="H53" i="42"/>
  <c r="H52" i="42"/>
  <c r="H51" i="42"/>
  <c r="H50" i="42"/>
  <c r="H49" i="42"/>
  <c r="H48" i="42"/>
  <c r="H47" i="42"/>
  <c r="H46" i="42"/>
  <c r="H45" i="42"/>
  <c r="H44" i="42"/>
  <c r="H43" i="42"/>
  <c r="H42" i="42"/>
  <c r="H41" i="42"/>
  <c r="H40" i="42"/>
  <c r="H39" i="42"/>
  <c r="H38" i="42"/>
  <c r="H37" i="42"/>
  <c r="H36" i="42"/>
  <c r="H35" i="42"/>
  <c r="H34" i="42"/>
  <c r="H33" i="42"/>
  <c r="H32" i="42"/>
  <c r="H31" i="42"/>
  <c r="H30" i="42"/>
  <c r="H29" i="42"/>
  <c r="H28" i="42"/>
  <c r="H27" i="42"/>
  <c r="H26" i="42"/>
  <c r="H25" i="42"/>
  <c r="H24" i="42"/>
  <c r="H23" i="42"/>
  <c r="H22" i="42"/>
  <c r="H21" i="42"/>
  <c r="H20" i="42"/>
  <c r="H19" i="42"/>
  <c r="H18" i="42"/>
  <c r="H17" i="42"/>
  <c r="H16" i="42"/>
  <c r="H15" i="42"/>
  <c r="H14" i="42"/>
  <c r="H13" i="42"/>
  <c r="H12" i="42"/>
  <c r="H11" i="42"/>
  <c r="H10" i="42"/>
  <c r="H9" i="42"/>
  <c r="H8" i="42"/>
  <c r="H7" i="42"/>
  <c r="H6" i="42"/>
  <c r="H5" i="42"/>
  <c r="H4" i="42"/>
  <c r="H3" i="42"/>
  <c r="H2" i="42"/>
  <c r="F2198" i="22"/>
  <c r="C2198" i="22"/>
  <c r="F2197" i="22"/>
  <c r="C2197" i="22"/>
  <c r="F2196" i="22"/>
  <c r="C2196" i="22"/>
  <c r="F2195" i="22"/>
  <c r="C2195" i="22"/>
  <c r="F2194" i="22"/>
  <c r="C2194" i="22"/>
  <c r="F2193" i="22"/>
  <c r="C2193" i="22"/>
  <c r="F2192" i="22"/>
  <c r="C2192" i="22"/>
  <c r="F2191" i="22"/>
  <c r="C2191" i="22"/>
  <c r="F2190" i="22"/>
  <c r="C2190" i="22"/>
  <c r="F2189" i="22"/>
  <c r="C2189" i="22"/>
  <c r="F2188" i="22"/>
  <c r="C2188" i="22"/>
  <c r="F2187" i="22"/>
  <c r="C2187" i="22"/>
  <c r="F2186" i="22"/>
  <c r="C2186" i="22"/>
  <c r="F2185" i="22"/>
  <c r="C2185" i="22"/>
  <c r="F2184" i="22"/>
  <c r="C2184" i="22"/>
  <c r="F2183" i="22"/>
  <c r="C2183" i="22"/>
  <c r="F2182" i="22"/>
  <c r="C2182" i="22"/>
  <c r="F2181" i="22"/>
  <c r="C2181" i="22"/>
  <c r="F2180" i="22"/>
  <c r="C2180" i="22"/>
  <c r="F2179" i="22"/>
  <c r="C2179" i="22"/>
  <c r="F2178" i="22"/>
  <c r="C2178" i="22"/>
  <c r="F2177" i="22"/>
  <c r="C2177" i="22"/>
  <c r="F2176" i="22"/>
  <c r="C2176" i="22"/>
  <c r="F2175" i="22"/>
  <c r="C2175" i="22"/>
  <c r="F2174" i="22"/>
  <c r="C2174" i="22"/>
  <c r="F2173" i="22"/>
  <c r="C2173" i="22"/>
  <c r="F2172" i="22"/>
  <c r="C2172" i="22"/>
  <c r="F2171" i="22"/>
  <c r="C2171" i="22"/>
  <c r="F2170" i="22"/>
  <c r="C2170" i="22"/>
  <c r="F2169" i="22"/>
  <c r="C2169" i="22"/>
  <c r="F2168" i="22"/>
  <c r="C2168" i="22"/>
  <c r="F2167" i="22"/>
  <c r="C2167" i="22"/>
  <c r="F2166" i="22"/>
  <c r="C2166" i="22"/>
  <c r="F2165" i="22"/>
  <c r="C2165" i="22"/>
  <c r="F2164" i="22"/>
  <c r="C2164" i="22"/>
  <c r="F2163" i="22"/>
  <c r="C2163" i="22"/>
  <c r="F2162" i="22"/>
  <c r="C2162" i="22"/>
  <c r="F2161" i="22"/>
  <c r="C2161" i="22"/>
  <c r="F2160" i="22"/>
  <c r="C2160" i="22"/>
  <c r="F2159" i="22"/>
  <c r="C2159" i="22"/>
  <c r="F2158" i="22"/>
  <c r="C2158" i="22"/>
  <c r="F2157" i="22"/>
  <c r="C2157" i="22"/>
  <c r="F2156" i="22"/>
  <c r="C2156" i="22"/>
  <c r="F2155" i="22"/>
  <c r="C2155" i="22"/>
  <c r="F2154" i="22"/>
  <c r="C2154" i="22"/>
  <c r="F2153" i="22"/>
  <c r="C2153" i="22"/>
  <c r="F2152" i="22"/>
  <c r="C2152" i="22"/>
  <c r="F2151" i="22"/>
  <c r="C2151" i="22"/>
  <c r="F2150" i="22"/>
  <c r="C2150" i="22"/>
  <c r="F2149" i="22"/>
  <c r="C2149" i="22"/>
  <c r="F2148" i="22"/>
  <c r="C2148" i="22"/>
  <c r="F2147" i="22"/>
  <c r="C2147" i="22"/>
  <c r="F2146" i="22"/>
  <c r="C2146" i="22"/>
  <c r="F2145" i="22"/>
  <c r="C2145" i="22"/>
  <c r="F2144" i="22"/>
  <c r="C2144" i="22"/>
  <c r="F2143" i="22"/>
  <c r="C2143" i="22"/>
  <c r="F2142" i="22"/>
  <c r="C2142" i="22"/>
  <c r="F2141" i="22"/>
  <c r="C2141" i="22"/>
  <c r="F2140" i="22"/>
  <c r="C2140" i="22"/>
  <c r="F2139" i="22"/>
  <c r="C2139" i="22"/>
  <c r="F2138" i="22"/>
  <c r="C2138" i="22"/>
  <c r="F2137" i="22"/>
  <c r="C2137" i="22"/>
  <c r="F2136" i="22"/>
  <c r="C2136" i="22"/>
  <c r="F2135" i="22"/>
  <c r="C2135" i="22"/>
  <c r="F2134" i="22"/>
  <c r="C2134" i="22"/>
  <c r="F2133" i="22"/>
  <c r="C2133" i="22"/>
  <c r="F2132" i="22"/>
  <c r="C2132" i="22"/>
  <c r="F2131" i="22"/>
  <c r="C2131" i="22"/>
  <c r="F2130" i="22"/>
  <c r="C2130" i="22"/>
  <c r="F2129" i="22"/>
  <c r="C2129" i="22"/>
  <c r="F2128" i="22"/>
  <c r="C2128" i="22"/>
  <c r="F2127" i="22"/>
  <c r="C2127" i="22"/>
  <c r="F2126" i="22"/>
  <c r="C2126" i="22"/>
  <c r="F2125" i="22"/>
  <c r="C2125" i="22"/>
  <c r="F2124" i="22"/>
  <c r="C2124" i="22"/>
  <c r="F2123" i="22"/>
  <c r="C2123" i="22"/>
  <c r="F2122" i="22"/>
  <c r="C2122" i="22"/>
  <c r="F2121" i="22"/>
  <c r="C2121" i="22"/>
  <c r="F2120" i="22"/>
  <c r="C2120" i="22"/>
  <c r="F2119" i="22"/>
  <c r="C2119" i="22"/>
  <c r="F2118" i="22"/>
  <c r="C2118" i="22"/>
  <c r="F2117" i="22"/>
  <c r="C2117" i="22"/>
  <c r="F2116" i="22"/>
  <c r="C2116" i="22"/>
  <c r="F2115" i="22"/>
  <c r="C2115" i="22"/>
  <c r="F2114" i="22"/>
  <c r="C2114" i="22"/>
  <c r="F2113" i="22"/>
  <c r="C2113" i="22"/>
  <c r="F2112" i="22"/>
  <c r="C2112" i="22"/>
  <c r="F2111" i="22"/>
  <c r="C2111" i="22"/>
  <c r="F2110" i="22"/>
  <c r="C2110" i="22"/>
  <c r="F2109" i="22"/>
  <c r="C2109" i="22"/>
  <c r="F2108" i="22"/>
  <c r="C2108" i="22"/>
  <c r="F2107" i="22"/>
  <c r="C2107" i="22"/>
  <c r="F2106" i="22"/>
  <c r="C2106" i="22"/>
  <c r="F2105" i="22"/>
  <c r="C2105" i="22"/>
  <c r="F2104" i="22"/>
  <c r="C2104" i="22"/>
  <c r="F2103" i="22"/>
  <c r="C2103" i="22"/>
  <c r="F2102" i="22"/>
  <c r="C2102" i="22"/>
  <c r="F2101" i="22"/>
  <c r="C2101" i="22"/>
  <c r="F2100" i="22"/>
  <c r="C2100" i="22"/>
  <c r="F2099" i="22"/>
  <c r="C2099" i="22"/>
  <c r="F2098" i="22"/>
  <c r="C2098" i="22"/>
  <c r="F2097" i="22"/>
  <c r="C2097" i="22"/>
  <c r="F2096" i="22"/>
  <c r="C2096" i="22"/>
  <c r="F2095" i="22"/>
  <c r="C2095" i="22"/>
  <c r="F2094" i="22"/>
  <c r="C2094" i="22"/>
  <c r="F2093" i="22"/>
  <c r="C2093" i="22"/>
  <c r="F2092" i="22"/>
  <c r="C2092" i="22"/>
  <c r="F2091" i="22"/>
  <c r="C2091" i="22"/>
  <c r="F2090" i="22"/>
  <c r="C2090" i="22"/>
  <c r="F2089" i="22"/>
  <c r="C2089" i="22"/>
  <c r="F2088" i="22"/>
  <c r="C2088" i="22"/>
  <c r="F2087" i="22"/>
  <c r="C2087" i="22"/>
  <c r="F2086" i="22"/>
  <c r="C2086" i="22"/>
  <c r="F2085" i="22"/>
  <c r="C2085" i="22"/>
  <c r="F2084" i="22"/>
  <c r="C2084" i="22"/>
  <c r="F2083" i="22"/>
  <c r="C2083" i="22"/>
  <c r="F2082" i="22"/>
  <c r="C2082" i="22"/>
  <c r="F2081" i="22"/>
  <c r="C2081" i="22"/>
  <c r="F2080" i="22"/>
  <c r="C2080" i="22"/>
  <c r="F2079" i="22"/>
  <c r="C2079" i="22"/>
  <c r="F2078" i="22"/>
  <c r="C2078" i="22"/>
  <c r="F2077" i="22"/>
  <c r="C2077" i="22"/>
  <c r="F2076" i="22"/>
  <c r="C2076" i="22"/>
  <c r="F2075" i="22"/>
  <c r="C2075" i="22"/>
  <c r="F2074" i="22"/>
  <c r="C2074" i="22"/>
  <c r="F2073" i="22"/>
  <c r="C2073" i="22"/>
  <c r="F2072" i="22"/>
  <c r="C2072" i="22"/>
  <c r="F2071" i="22"/>
  <c r="C2071" i="22"/>
  <c r="F2070" i="22"/>
  <c r="C2070" i="22"/>
  <c r="F2069" i="22"/>
  <c r="C2069" i="22"/>
  <c r="F2068" i="22"/>
  <c r="C2068" i="22"/>
  <c r="F2067" i="22"/>
  <c r="C2067" i="22"/>
  <c r="F2066" i="22"/>
  <c r="C2066" i="22"/>
  <c r="F2065" i="22"/>
  <c r="C2065" i="22"/>
  <c r="F2064" i="22"/>
  <c r="C2064" i="22"/>
  <c r="F2063" i="22"/>
  <c r="C2063" i="22"/>
  <c r="F2062" i="22"/>
  <c r="C2062" i="22"/>
  <c r="F2061" i="22"/>
  <c r="C2061" i="22"/>
  <c r="F2060" i="22"/>
  <c r="C2060" i="22"/>
  <c r="F2059" i="22"/>
  <c r="C2059" i="22"/>
  <c r="F2058" i="22"/>
  <c r="C2058" i="22"/>
  <c r="F2057" i="22"/>
  <c r="C2057" i="22"/>
  <c r="F2056" i="22"/>
  <c r="C2056" i="22"/>
  <c r="F2055" i="22"/>
  <c r="C2055" i="22"/>
  <c r="F2054" i="22"/>
  <c r="C2054" i="22"/>
  <c r="F2053" i="22"/>
  <c r="C2053" i="22"/>
  <c r="F2052" i="22"/>
  <c r="C2052" i="22"/>
  <c r="F2051" i="22"/>
  <c r="C2051" i="22"/>
  <c r="F2050" i="22"/>
  <c r="C2050" i="22"/>
  <c r="F2049" i="22"/>
  <c r="C2049" i="22"/>
  <c r="F2048" i="22"/>
  <c r="C2048" i="22"/>
  <c r="F2047" i="22"/>
  <c r="C2047" i="22"/>
  <c r="F2046" i="22"/>
  <c r="C2046" i="22"/>
  <c r="F2045" i="22"/>
  <c r="C2045" i="22"/>
  <c r="F2044" i="22"/>
  <c r="C2044" i="22"/>
  <c r="F2043" i="22"/>
  <c r="C2043" i="22"/>
  <c r="F2042" i="22"/>
  <c r="C2042" i="22"/>
  <c r="F2041" i="22"/>
  <c r="C2041" i="22"/>
  <c r="F2040" i="22"/>
  <c r="C2040" i="22"/>
  <c r="F2039" i="22"/>
  <c r="C2039" i="22"/>
  <c r="F2038" i="22"/>
  <c r="C2038" i="22"/>
  <c r="F2037" i="22"/>
  <c r="C2037" i="22"/>
  <c r="F2036" i="22"/>
  <c r="C2036" i="22"/>
  <c r="F2035" i="22"/>
  <c r="C2035" i="22"/>
  <c r="F2034" i="22"/>
  <c r="C2034" i="22"/>
  <c r="F2033" i="22"/>
  <c r="C2033" i="22"/>
  <c r="F2032" i="22"/>
  <c r="C2032" i="22"/>
  <c r="F2031" i="22"/>
  <c r="C2031" i="22"/>
  <c r="F2030" i="22"/>
  <c r="C2030" i="22"/>
  <c r="F2029" i="22"/>
  <c r="C2029" i="22"/>
  <c r="F2028" i="22"/>
  <c r="C2028" i="22"/>
  <c r="F2027" i="22"/>
  <c r="C2027" i="22"/>
  <c r="F2026" i="22"/>
  <c r="C2026" i="22"/>
  <c r="F2025" i="22"/>
  <c r="C2025" i="22"/>
  <c r="F2024" i="22"/>
  <c r="C2024" i="22"/>
  <c r="F2023" i="22"/>
  <c r="C2023" i="22"/>
  <c r="F2022" i="22"/>
  <c r="C2022" i="22"/>
  <c r="F2021" i="22"/>
  <c r="C2021" i="22"/>
  <c r="F2020" i="22"/>
  <c r="C2020" i="22"/>
  <c r="F2019" i="22"/>
  <c r="C2019" i="22"/>
  <c r="F2018" i="22"/>
  <c r="C2018" i="22"/>
  <c r="F2017" i="22"/>
  <c r="C2017" i="22"/>
  <c r="F2016" i="22"/>
  <c r="C2016" i="22"/>
  <c r="F2015" i="22"/>
  <c r="C2015" i="22"/>
  <c r="F2014" i="22"/>
  <c r="C2014" i="22"/>
  <c r="F2013" i="22"/>
  <c r="C2013" i="22"/>
  <c r="F2012" i="22"/>
  <c r="C2012" i="22"/>
  <c r="F2011" i="22"/>
  <c r="C2011" i="22"/>
  <c r="F2010" i="22"/>
  <c r="C2010" i="22"/>
  <c r="F2009" i="22"/>
  <c r="C2009" i="22"/>
  <c r="F2008" i="22"/>
  <c r="C2008" i="22"/>
  <c r="F2007" i="22"/>
  <c r="C2007" i="22"/>
  <c r="F2006" i="22"/>
  <c r="C2006" i="22"/>
  <c r="F2005" i="22"/>
  <c r="C2005" i="22"/>
  <c r="F2004" i="22"/>
  <c r="C2004" i="22"/>
  <c r="F2003" i="22"/>
  <c r="C2003" i="22"/>
  <c r="F2002" i="22"/>
  <c r="C2002" i="22"/>
  <c r="F2001" i="22"/>
  <c r="C2001" i="22"/>
  <c r="F2000" i="22"/>
  <c r="C2000" i="22"/>
  <c r="F1999" i="22"/>
  <c r="C1999" i="22"/>
  <c r="F1998" i="22"/>
  <c r="C1998" i="22"/>
  <c r="F1997" i="22"/>
  <c r="C1997" i="22"/>
  <c r="F1996" i="22"/>
  <c r="C1996" i="22"/>
  <c r="F1995" i="22"/>
  <c r="C1995" i="22"/>
  <c r="F1994" i="22"/>
  <c r="C1994" i="22"/>
  <c r="F1993" i="22"/>
  <c r="C1993" i="22"/>
  <c r="F1992" i="22"/>
  <c r="C1992" i="22"/>
  <c r="F1991" i="22"/>
  <c r="C1991" i="22"/>
  <c r="F1990" i="22"/>
  <c r="C1990" i="22"/>
  <c r="F1989" i="22"/>
  <c r="C1989" i="22"/>
  <c r="F1988" i="22"/>
  <c r="C1988" i="22"/>
  <c r="F1987" i="22"/>
  <c r="C1987" i="22"/>
  <c r="F1986" i="22"/>
  <c r="C1986" i="22"/>
  <c r="F1985" i="22"/>
  <c r="C1985" i="22"/>
  <c r="F1984" i="22"/>
  <c r="C1984" i="22"/>
  <c r="F1983" i="22"/>
  <c r="C1983" i="22"/>
  <c r="F1982" i="22"/>
  <c r="C1982" i="22"/>
  <c r="F1981" i="22"/>
  <c r="C1981" i="22"/>
  <c r="F1980" i="22"/>
  <c r="C1980" i="22"/>
  <c r="F1979" i="22"/>
  <c r="C1979" i="22"/>
  <c r="F1978" i="22"/>
  <c r="C1978" i="22"/>
  <c r="F1977" i="22"/>
  <c r="C1977" i="22"/>
  <c r="F1976" i="22"/>
  <c r="C1976" i="22"/>
  <c r="F1975" i="22"/>
  <c r="C1975" i="22"/>
  <c r="F1974" i="22"/>
  <c r="C1974" i="22"/>
  <c r="F1973" i="22"/>
  <c r="C1973" i="22"/>
  <c r="F1972" i="22"/>
  <c r="C1972" i="22"/>
  <c r="F1971" i="22"/>
  <c r="C1971" i="22"/>
  <c r="F1970" i="22"/>
  <c r="C1970" i="22"/>
  <c r="F1969" i="22"/>
  <c r="C1969" i="22"/>
  <c r="F1968" i="22"/>
  <c r="C1968" i="22"/>
  <c r="F1967" i="22"/>
  <c r="C1967" i="22"/>
  <c r="F1966" i="22"/>
  <c r="C1966" i="22"/>
  <c r="F1965" i="22"/>
  <c r="C1965" i="22"/>
  <c r="F1964" i="22"/>
  <c r="C1964" i="22"/>
  <c r="F1963" i="22"/>
  <c r="C1963" i="22"/>
  <c r="F1962" i="22"/>
  <c r="C1962" i="22"/>
  <c r="F1961" i="22"/>
  <c r="C1961" i="22"/>
  <c r="F1960" i="22"/>
  <c r="C1960" i="22"/>
  <c r="F1959" i="22"/>
  <c r="C1959" i="22"/>
  <c r="F1958" i="22"/>
  <c r="C1958" i="22"/>
  <c r="F1957" i="22"/>
  <c r="C1957" i="22"/>
  <c r="F1956" i="22"/>
  <c r="C1956" i="22"/>
  <c r="F1955" i="22"/>
  <c r="C1955" i="22"/>
  <c r="F1954" i="22"/>
  <c r="C1954" i="22"/>
  <c r="F1953" i="22"/>
  <c r="C1953" i="22"/>
  <c r="F1952" i="22"/>
  <c r="C1952" i="22"/>
  <c r="F1951" i="22"/>
  <c r="C1951" i="22"/>
  <c r="F1950" i="22"/>
  <c r="C1950" i="22"/>
  <c r="F1949" i="22"/>
  <c r="C1949" i="22"/>
  <c r="F1948" i="22"/>
  <c r="C1948" i="22"/>
  <c r="F1947" i="22"/>
  <c r="C1947" i="22"/>
  <c r="F1946" i="22"/>
  <c r="C1946" i="22"/>
  <c r="F1945" i="22"/>
  <c r="C1945" i="22"/>
  <c r="F1944" i="22"/>
  <c r="C1944" i="22"/>
  <c r="F1943" i="22"/>
  <c r="C1943" i="22"/>
  <c r="F1942" i="22"/>
  <c r="C1942" i="22"/>
  <c r="F1941" i="22"/>
  <c r="C1941" i="22"/>
  <c r="F1940" i="22"/>
  <c r="C1940" i="22"/>
  <c r="F1939" i="22"/>
  <c r="C1939" i="22"/>
  <c r="F1938" i="22"/>
  <c r="C1938" i="22"/>
  <c r="F1937" i="22"/>
  <c r="C1937" i="22"/>
  <c r="F1936" i="22"/>
  <c r="C1936" i="22"/>
  <c r="F1935" i="22"/>
  <c r="C1935" i="22"/>
  <c r="F1934" i="22"/>
  <c r="C1934" i="22"/>
  <c r="F1933" i="22"/>
  <c r="C1933" i="22"/>
  <c r="F1932" i="22"/>
  <c r="C1932" i="22"/>
  <c r="F1931" i="22"/>
  <c r="C1931" i="22"/>
  <c r="F1930" i="22"/>
  <c r="C1930" i="22"/>
  <c r="F1929" i="22"/>
  <c r="C1929" i="22"/>
  <c r="F1928" i="22"/>
  <c r="C1928" i="22"/>
  <c r="F1927" i="22"/>
  <c r="C1927" i="22"/>
  <c r="F1926" i="22"/>
  <c r="C1926" i="22"/>
  <c r="F1925" i="22"/>
  <c r="C1925" i="22"/>
  <c r="F1924" i="22"/>
  <c r="C1924" i="22"/>
  <c r="F1923" i="22"/>
  <c r="C1923" i="22"/>
  <c r="F1922" i="22"/>
  <c r="C1922" i="22"/>
  <c r="F1921" i="22"/>
  <c r="C1921" i="22"/>
  <c r="F1920" i="22"/>
  <c r="C1920" i="22"/>
  <c r="F1919" i="22"/>
  <c r="C1919" i="22"/>
  <c r="F1918" i="22"/>
  <c r="C1918" i="22"/>
  <c r="F1917" i="22"/>
  <c r="C1917" i="22"/>
  <c r="F1916" i="22"/>
  <c r="C1916" i="22"/>
  <c r="F1915" i="22"/>
  <c r="C1915" i="22"/>
  <c r="F1914" i="22"/>
  <c r="C1914" i="22"/>
  <c r="F1913" i="22"/>
  <c r="C1913" i="22"/>
  <c r="F1912" i="22"/>
  <c r="C1912" i="22"/>
  <c r="F1911" i="22"/>
  <c r="C1911" i="22"/>
  <c r="F1910" i="22"/>
  <c r="C1910" i="22"/>
  <c r="F1909" i="22"/>
  <c r="C1909" i="22"/>
  <c r="F1908" i="22"/>
  <c r="C1908" i="22"/>
  <c r="F1907" i="22"/>
  <c r="C1907" i="22"/>
  <c r="F1906" i="22"/>
  <c r="C1906" i="22"/>
  <c r="F1905" i="22"/>
  <c r="C1905" i="22"/>
  <c r="F1904" i="22"/>
  <c r="C1904" i="22"/>
  <c r="F1903" i="22"/>
  <c r="C1903" i="22"/>
  <c r="F1902" i="22"/>
  <c r="C1902" i="22"/>
  <c r="F1901" i="22"/>
  <c r="C1901" i="22"/>
  <c r="F1900" i="22"/>
  <c r="C1900" i="22"/>
  <c r="F1899" i="22"/>
  <c r="C1899" i="22"/>
  <c r="F1898" i="22"/>
  <c r="C1898" i="22"/>
  <c r="F1897" i="22"/>
  <c r="C1897" i="22"/>
  <c r="F1896" i="22"/>
  <c r="C1896" i="22"/>
  <c r="F1895" i="22"/>
  <c r="C1895" i="22"/>
  <c r="F1894" i="22"/>
  <c r="C1894" i="22"/>
  <c r="F1893" i="22"/>
  <c r="C1893" i="22"/>
  <c r="F1892" i="22"/>
  <c r="C1892" i="22"/>
  <c r="F1891" i="22"/>
  <c r="C1891" i="22"/>
  <c r="F1890" i="22"/>
  <c r="C1890" i="22"/>
  <c r="F1889" i="22"/>
  <c r="C1889" i="22"/>
  <c r="F1888" i="22"/>
  <c r="C1888" i="22"/>
  <c r="F1887" i="22"/>
  <c r="C1887" i="22"/>
  <c r="F1886" i="22"/>
  <c r="C1886" i="22"/>
  <c r="F1885" i="22"/>
  <c r="C1885" i="22"/>
  <c r="F1884" i="22"/>
  <c r="C1884" i="22"/>
  <c r="F1883" i="22"/>
  <c r="C1883" i="22"/>
  <c r="F1882" i="22"/>
  <c r="C1882" i="22"/>
  <c r="F1881" i="22"/>
  <c r="C1881" i="22"/>
  <c r="F1880" i="22"/>
  <c r="C1880" i="22"/>
  <c r="F1879" i="22"/>
  <c r="C1879" i="22"/>
  <c r="F1878" i="22"/>
  <c r="C1878" i="22"/>
  <c r="F1877" i="22"/>
  <c r="C1877" i="22"/>
  <c r="F1876" i="22"/>
  <c r="C1876" i="22"/>
  <c r="F1875" i="22"/>
  <c r="C1875" i="22"/>
  <c r="F1874" i="22"/>
  <c r="C1874" i="22"/>
  <c r="F1873" i="22"/>
  <c r="C1873" i="22"/>
  <c r="F1872" i="22"/>
  <c r="C1872" i="22"/>
  <c r="F1871" i="22"/>
  <c r="C1871" i="22"/>
  <c r="F1870" i="22"/>
  <c r="C1870" i="22"/>
  <c r="F1869" i="22"/>
  <c r="C1869" i="22"/>
  <c r="F1868" i="22"/>
  <c r="C1868" i="22"/>
  <c r="F1867" i="22"/>
  <c r="C1867" i="22"/>
  <c r="F1866" i="22"/>
  <c r="C1866" i="22"/>
  <c r="F1865" i="22"/>
  <c r="C1865" i="22"/>
  <c r="F1864" i="22"/>
  <c r="C1864" i="22"/>
  <c r="F1863" i="22"/>
  <c r="C1863" i="22"/>
  <c r="F1862" i="22"/>
  <c r="C1862" i="22"/>
  <c r="F1861" i="22"/>
  <c r="C1861" i="22"/>
  <c r="F1860" i="22"/>
  <c r="C1860" i="22"/>
  <c r="F1859" i="22"/>
  <c r="C1859" i="22"/>
  <c r="F1858" i="22"/>
  <c r="C1858" i="22"/>
  <c r="F1857" i="22"/>
  <c r="C1857" i="22"/>
  <c r="F1856" i="22"/>
  <c r="C1856" i="22"/>
  <c r="F1855" i="22"/>
  <c r="C1855" i="22"/>
  <c r="F1854" i="22"/>
  <c r="C1854" i="22"/>
  <c r="F1853" i="22"/>
  <c r="C1853" i="22"/>
  <c r="F1852" i="22"/>
  <c r="C1852" i="22"/>
  <c r="F1851" i="22"/>
  <c r="C1851" i="22"/>
  <c r="F1850" i="22"/>
  <c r="C1850" i="22"/>
  <c r="F1849" i="22"/>
  <c r="C1849" i="22"/>
  <c r="F1848" i="22"/>
  <c r="C1848" i="22"/>
  <c r="F1847" i="22"/>
  <c r="C1847" i="22"/>
  <c r="F1846" i="22"/>
  <c r="C1846" i="22"/>
  <c r="F1845" i="22"/>
  <c r="C1845" i="22"/>
  <c r="F1844" i="22"/>
  <c r="C1844" i="22"/>
  <c r="F1843" i="22"/>
  <c r="C1843" i="22"/>
  <c r="F1842" i="22"/>
  <c r="C1842" i="22"/>
  <c r="F1841" i="22"/>
  <c r="C1841" i="22"/>
  <c r="F1840" i="22"/>
  <c r="C1840" i="22"/>
  <c r="F1839" i="22"/>
  <c r="C1839" i="22"/>
  <c r="F1838" i="22"/>
  <c r="C1838" i="22"/>
  <c r="F1837" i="22"/>
  <c r="C1837" i="22"/>
  <c r="F1836" i="22"/>
  <c r="C1836" i="22"/>
  <c r="F1835" i="22"/>
  <c r="C1835" i="22"/>
  <c r="F1834" i="22"/>
  <c r="C1834" i="22"/>
  <c r="F1833" i="22"/>
  <c r="C1833" i="22"/>
  <c r="F1832" i="22"/>
  <c r="C1832" i="22"/>
  <c r="F1831" i="22"/>
  <c r="C1831" i="22"/>
  <c r="F1830" i="22"/>
  <c r="C1830" i="22"/>
  <c r="F1829" i="22"/>
  <c r="C1829" i="22"/>
  <c r="F1828" i="22"/>
  <c r="C1828" i="22"/>
  <c r="F1827" i="22"/>
  <c r="C1827" i="22"/>
  <c r="F1826" i="22"/>
  <c r="C1826" i="22"/>
  <c r="F1825" i="22"/>
  <c r="C1825" i="22"/>
  <c r="F1824" i="22"/>
  <c r="C1824" i="22"/>
  <c r="F1823" i="22"/>
  <c r="C1823" i="22"/>
  <c r="F1822" i="22"/>
  <c r="C1822" i="22"/>
  <c r="F1821" i="22"/>
  <c r="C1821" i="22"/>
  <c r="F1820" i="22"/>
  <c r="C1820" i="22"/>
  <c r="F1819" i="22"/>
  <c r="C1819" i="22"/>
  <c r="F1818" i="22"/>
  <c r="C1818" i="22"/>
  <c r="F1817" i="22"/>
  <c r="C1817" i="22"/>
  <c r="F1816" i="22"/>
  <c r="C1816" i="22"/>
  <c r="F1815" i="22"/>
  <c r="C1815" i="22"/>
  <c r="F1814" i="22"/>
  <c r="C1814" i="22"/>
  <c r="F1813" i="22"/>
  <c r="C1813" i="22"/>
  <c r="F1812" i="22"/>
  <c r="C1812" i="22"/>
  <c r="F1811" i="22"/>
  <c r="C1811" i="22"/>
  <c r="F1810" i="22"/>
  <c r="C1810" i="22"/>
  <c r="F1809" i="22"/>
  <c r="C1809" i="22"/>
  <c r="F1808" i="22"/>
  <c r="C1808" i="22"/>
  <c r="F1807" i="22"/>
  <c r="C1807" i="22"/>
  <c r="F1806" i="22"/>
  <c r="C1806" i="22"/>
  <c r="F1805" i="22"/>
  <c r="C1805" i="22"/>
  <c r="F1804" i="22"/>
  <c r="C1804" i="22"/>
  <c r="F1803" i="22"/>
  <c r="C1803" i="22"/>
  <c r="F1802" i="22"/>
  <c r="C1802" i="22"/>
  <c r="F1801" i="22"/>
  <c r="C1801" i="22"/>
  <c r="F1800" i="22"/>
  <c r="C1800" i="22"/>
  <c r="F1799" i="22"/>
  <c r="C1799" i="22"/>
  <c r="F1798" i="22"/>
  <c r="C1798" i="22"/>
  <c r="F1797" i="22"/>
  <c r="C1797" i="22"/>
  <c r="F1796" i="22"/>
  <c r="C1796" i="22"/>
  <c r="F1795" i="22"/>
  <c r="C1795" i="22"/>
  <c r="F1794" i="22"/>
  <c r="C1794" i="22"/>
  <c r="F1793" i="22"/>
  <c r="C1793" i="22"/>
  <c r="F1792" i="22"/>
  <c r="C1792" i="22"/>
  <c r="F1791" i="22"/>
  <c r="C1791" i="22"/>
  <c r="F1790" i="22"/>
  <c r="C1790" i="22"/>
  <c r="F1789" i="22"/>
  <c r="C1789" i="22"/>
  <c r="F1788" i="22"/>
  <c r="C1788" i="22"/>
  <c r="F1787" i="22"/>
  <c r="C1787" i="22"/>
  <c r="F1786" i="22"/>
  <c r="C1786" i="22"/>
  <c r="F1785" i="22"/>
  <c r="C1785" i="22"/>
  <c r="F1784" i="22"/>
  <c r="C1784" i="22"/>
  <c r="F1783" i="22"/>
  <c r="C1783" i="22"/>
  <c r="F1782" i="22"/>
  <c r="C1782" i="22"/>
  <c r="F1781" i="22"/>
  <c r="C1781" i="22"/>
  <c r="F1780" i="22"/>
  <c r="C1780" i="22"/>
  <c r="F1779" i="22"/>
  <c r="C1779" i="22"/>
  <c r="F1778" i="22"/>
  <c r="C1778" i="22"/>
  <c r="F1777" i="22"/>
  <c r="C1777" i="22"/>
  <c r="F1776" i="22"/>
  <c r="C1776" i="22"/>
  <c r="F1775" i="22"/>
  <c r="C1775" i="22"/>
  <c r="F1774" i="22"/>
  <c r="C1774" i="22"/>
  <c r="F1773" i="22"/>
  <c r="C1773" i="22"/>
  <c r="F1772" i="22"/>
  <c r="C1772" i="22"/>
  <c r="F1771" i="22"/>
  <c r="C1771" i="22"/>
  <c r="F1770" i="22"/>
  <c r="C1770" i="22"/>
  <c r="F1769" i="22"/>
  <c r="C1769" i="22"/>
  <c r="F1768" i="22"/>
  <c r="C1768" i="22"/>
  <c r="F1767" i="22"/>
  <c r="C1767" i="22"/>
  <c r="F1766" i="22"/>
  <c r="C1766" i="22"/>
  <c r="F1765" i="22"/>
  <c r="C1765" i="22"/>
  <c r="F1764" i="22"/>
  <c r="C1764" i="22"/>
  <c r="F1763" i="22"/>
  <c r="C1763" i="22"/>
  <c r="F1762" i="22"/>
  <c r="C1762" i="22"/>
  <c r="F1761" i="22"/>
  <c r="C1761" i="22"/>
  <c r="F1760" i="22"/>
  <c r="C1760" i="22"/>
  <c r="F1759" i="22"/>
  <c r="C1759" i="22"/>
  <c r="F1758" i="22"/>
  <c r="C1758" i="22"/>
  <c r="F1757" i="22"/>
  <c r="C1757" i="22"/>
  <c r="F1756" i="22"/>
  <c r="C1756" i="22"/>
  <c r="F1755" i="22"/>
  <c r="C1755" i="22"/>
  <c r="F1754" i="22"/>
  <c r="C1754" i="22"/>
  <c r="F1753" i="22"/>
  <c r="C1753" i="22"/>
  <c r="F1752" i="22"/>
  <c r="C1752" i="22"/>
  <c r="F1751" i="22"/>
  <c r="C1751" i="22"/>
  <c r="F1750" i="22"/>
  <c r="C1750" i="22"/>
  <c r="F1749" i="22"/>
  <c r="C1749" i="22"/>
  <c r="F1748" i="22"/>
  <c r="C1748" i="22"/>
  <c r="F1747" i="22"/>
  <c r="C1747" i="22"/>
  <c r="F1746" i="22"/>
  <c r="C1746" i="22"/>
  <c r="F1745" i="22"/>
  <c r="C1745" i="22"/>
  <c r="F1744" i="22"/>
  <c r="C1744" i="22"/>
  <c r="F1743" i="22"/>
  <c r="C1743" i="22"/>
  <c r="F1742" i="22"/>
  <c r="C1742" i="22"/>
  <c r="F1741" i="22"/>
  <c r="C1741" i="22"/>
  <c r="F1740" i="22"/>
  <c r="C1740" i="22"/>
  <c r="F1739" i="22"/>
  <c r="C1739" i="22"/>
  <c r="F1738" i="22"/>
  <c r="C1738" i="22"/>
  <c r="F1737" i="22"/>
  <c r="C1737" i="22"/>
  <c r="F1736" i="22"/>
  <c r="C1736" i="22"/>
  <c r="F1735" i="22"/>
  <c r="C1735" i="22"/>
  <c r="F1734" i="22"/>
  <c r="C1734" i="22"/>
  <c r="F1733" i="22"/>
  <c r="C1733" i="22"/>
  <c r="F1732" i="22"/>
  <c r="C1732" i="22"/>
  <c r="F1731" i="22"/>
  <c r="C1731" i="22"/>
  <c r="F1730" i="22"/>
  <c r="C1730" i="22"/>
  <c r="F1729" i="22"/>
  <c r="C1729" i="22"/>
  <c r="F1728" i="22"/>
  <c r="C1728" i="22"/>
  <c r="F1727" i="22"/>
  <c r="C1727" i="22"/>
  <c r="F1726" i="22"/>
  <c r="C1726" i="22"/>
  <c r="F1725" i="22"/>
  <c r="C1725" i="22"/>
  <c r="F1724" i="22"/>
  <c r="C1724" i="22"/>
  <c r="F1723" i="22"/>
  <c r="C1723" i="22"/>
  <c r="F1722" i="22"/>
  <c r="C1722" i="22"/>
  <c r="F1721" i="22"/>
  <c r="C1721" i="22"/>
  <c r="F1720" i="22"/>
  <c r="C1720" i="22"/>
  <c r="F1719" i="22"/>
  <c r="C1719" i="22"/>
  <c r="F1718" i="22"/>
  <c r="C1718" i="22"/>
  <c r="F1717" i="22"/>
  <c r="C1717" i="22"/>
  <c r="F1716" i="22"/>
  <c r="C1716" i="22"/>
  <c r="F1715" i="22"/>
  <c r="C1715" i="22"/>
  <c r="F1714" i="22"/>
  <c r="C1714" i="22"/>
  <c r="F1713" i="22"/>
  <c r="C1713" i="22"/>
  <c r="F1712" i="22"/>
  <c r="C1712" i="22"/>
  <c r="F1711" i="22"/>
  <c r="C1711" i="22"/>
  <c r="F1710" i="22"/>
  <c r="C1710" i="22"/>
  <c r="F1709" i="22"/>
  <c r="C1709" i="22"/>
  <c r="F1708" i="22"/>
  <c r="C1708" i="22"/>
  <c r="F1707" i="22"/>
  <c r="C1707" i="22"/>
  <c r="F1706" i="22"/>
  <c r="C1706" i="22"/>
  <c r="F1705" i="22"/>
  <c r="C1705" i="22"/>
  <c r="F1704" i="22"/>
  <c r="C1704" i="22"/>
  <c r="F1703" i="22"/>
  <c r="C1703" i="22"/>
  <c r="F1702" i="22"/>
  <c r="C1702" i="22"/>
  <c r="F1701" i="22"/>
  <c r="C1701" i="22"/>
  <c r="F1700" i="22"/>
  <c r="C1700" i="22"/>
  <c r="F1699" i="22"/>
  <c r="C1699" i="22"/>
  <c r="F1698" i="22"/>
  <c r="C1698" i="22"/>
  <c r="F1697" i="22"/>
  <c r="C1697" i="22"/>
  <c r="F1696" i="22"/>
  <c r="C1696" i="22"/>
  <c r="F1695" i="22"/>
  <c r="C1695" i="22"/>
  <c r="F1694" i="22"/>
  <c r="C1694" i="22"/>
  <c r="F1693" i="22"/>
  <c r="C1693" i="22"/>
  <c r="F1692" i="22"/>
  <c r="C1692" i="22"/>
  <c r="F1691" i="22"/>
  <c r="C1691" i="22"/>
  <c r="F1690" i="22"/>
  <c r="C1690" i="22"/>
  <c r="F1689" i="22"/>
  <c r="C1689" i="22"/>
  <c r="F1688" i="22"/>
  <c r="C1688" i="22"/>
  <c r="F1687" i="22"/>
  <c r="C1687" i="22"/>
  <c r="F1686" i="22"/>
  <c r="C1686" i="22"/>
  <c r="F1685" i="22"/>
  <c r="C1685" i="22"/>
  <c r="F1684" i="22"/>
  <c r="C1684" i="22"/>
  <c r="F1683" i="22"/>
  <c r="C1683" i="22"/>
  <c r="F1682" i="22"/>
  <c r="C1682" i="22"/>
  <c r="F1681" i="22"/>
  <c r="C1681" i="22"/>
  <c r="F1680" i="22"/>
  <c r="C1680" i="22"/>
  <c r="F1679" i="22"/>
  <c r="C1679" i="22"/>
  <c r="F1678" i="22"/>
  <c r="C1678" i="22"/>
  <c r="F1677" i="22"/>
  <c r="C1677" i="22"/>
  <c r="F1676" i="22"/>
  <c r="C1676" i="22"/>
  <c r="F1675" i="22"/>
  <c r="C1675" i="22"/>
  <c r="F1674" i="22"/>
  <c r="C1674" i="22"/>
  <c r="F1673" i="22"/>
  <c r="C1673" i="22"/>
  <c r="F1672" i="22"/>
  <c r="C1672" i="22"/>
  <c r="F1671" i="22"/>
  <c r="C1671" i="22"/>
  <c r="F1670" i="22"/>
  <c r="C1670" i="22"/>
  <c r="F1669" i="22"/>
  <c r="C1669" i="22"/>
  <c r="F1668" i="22"/>
  <c r="C1668" i="22"/>
  <c r="F1667" i="22"/>
  <c r="C1667" i="22"/>
  <c r="F1666" i="22"/>
  <c r="C1666" i="22"/>
  <c r="F1665" i="22"/>
  <c r="C1665" i="22"/>
  <c r="F1664" i="22"/>
  <c r="C1664" i="22"/>
  <c r="F1663" i="22"/>
  <c r="C1663" i="22"/>
  <c r="F1662" i="22"/>
  <c r="C1662" i="22"/>
  <c r="F1661" i="22"/>
  <c r="C1661" i="22"/>
  <c r="F1660" i="22"/>
  <c r="C1660" i="22"/>
  <c r="F1659" i="22"/>
  <c r="C1659" i="22"/>
  <c r="F1658" i="22"/>
  <c r="C1658" i="22"/>
  <c r="F1657" i="22"/>
  <c r="C1657" i="22"/>
  <c r="F1656" i="22"/>
  <c r="C1656" i="22"/>
  <c r="F1655" i="22"/>
  <c r="C1655" i="22"/>
  <c r="F1654" i="22"/>
  <c r="C1654" i="22"/>
  <c r="F1653" i="22"/>
  <c r="C1653" i="22"/>
  <c r="F1652" i="22"/>
  <c r="C1652" i="22"/>
  <c r="F1651" i="22"/>
  <c r="C1651" i="22"/>
  <c r="F1650" i="22"/>
  <c r="C1650" i="22"/>
  <c r="F1649" i="22"/>
  <c r="C1649" i="22"/>
  <c r="F1648" i="22"/>
  <c r="C1648" i="22"/>
  <c r="F1647" i="22"/>
  <c r="C1647" i="22"/>
  <c r="F1646" i="22"/>
  <c r="C1646" i="22"/>
  <c r="F1645" i="22"/>
  <c r="C1645" i="22"/>
  <c r="F1644" i="22"/>
  <c r="C1644" i="22"/>
  <c r="F1643" i="22"/>
  <c r="C1643" i="22"/>
  <c r="F1642" i="22"/>
  <c r="C1642" i="22"/>
  <c r="F1641" i="22"/>
  <c r="C1641" i="22"/>
  <c r="F1640" i="22"/>
  <c r="C1640" i="22"/>
  <c r="F1639" i="22"/>
  <c r="C1639" i="22"/>
  <c r="F1638" i="22"/>
  <c r="C1638" i="22"/>
  <c r="F1637" i="22"/>
  <c r="C1637" i="22"/>
  <c r="F1636" i="22"/>
  <c r="C1636" i="22"/>
  <c r="F1635" i="22"/>
  <c r="C1635" i="22"/>
  <c r="F1634" i="22"/>
  <c r="C1634" i="22"/>
  <c r="F1633" i="22"/>
  <c r="C1633" i="22"/>
  <c r="F1632" i="22"/>
  <c r="C1632" i="22"/>
  <c r="F1631" i="22"/>
  <c r="C1631" i="22"/>
  <c r="F1630" i="22"/>
  <c r="C1630" i="22"/>
  <c r="F1629" i="22"/>
  <c r="C1629" i="22"/>
  <c r="F1628" i="22"/>
  <c r="C1628" i="22"/>
  <c r="F1627" i="22"/>
  <c r="C1627" i="22"/>
  <c r="F1626" i="22"/>
  <c r="C1626" i="22"/>
  <c r="F1625" i="22"/>
  <c r="C1625" i="22"/>
  <c r="F1624" i="22"/>
  <c r="C1624" i="22"/>
  <c r="F1623" i="22"/>
  <c r="C1623" i="22"/>
  <c r="F1622" i="22"/>
  <c r="C1622" i="22"/>
  <c r="F1621" i="22"/>
  <c r="C1621" i="22"/>
  <c r="F1620" i="22"/>
  <c r="C1620" i="22"/>
  <c r="F1619" i="22"/>
  <c r="C1619" i="22"/>
  <c r="F1618" i="22"/>
  <c r="C1618" i="22"/>
  <c r="F1617" i="22"/>
  <c r="C1617" i="22"/>
  <c r="F1616" i="22"/>
  <c r="C1616" i="22"/>
  <c r="F1615" i="22"/>
  <c r="C1615" i="22"/>
  <c r="F1614" i="22"/>
  <c r="C1614" i="22"/>
  <c r="F1613" i="22"/>
  <c r="C1613" i="22"/>
  <c r="F1612" i="22"/>
  <c r="C1612" i="22"/>
  <c r="F1611" i="22"/>
  <c r="C1611" i="22"/>
  <c r="F1610" i="22"/>
  <c r="C1610" i="22"/>
  <c r="F1609" i="22"/>
  <c r="C1609" i="22"/>
  <c r="F1608" i="22"/>
  <c r="C1608" i="22"/>
  <c r="F1607" i="22"/>
  <c r="C1607" i="22"/>
  <c r="F1606" i="22"/>
  <c r="C1606" i="22"/>
  <c r="F1605" i="22"/>
  <c r="C1605" i="22"/>
  <c r="F1604" i="22"/>
  <c r="C1604" i="22"/>
  <c r="F1603" i="22"/>
  <c r="C1603" i="22"/>
  <c r="F1602" i="22"/>
  <c r="C1602" i="22"/>
  <c r="F1601" i="22"/>
  <c r="C1601" i="22"/>
  <c r="F1600" i="22"/>
  <c r="C1600" i="22"/>
  <c r="F1599" i="22"/>
  <c r="C1599" i="22"/>
  <c r="F1598" i="22"/>
  <c r="C1598" i="22"/>
  <c r="F1597" i="22"/>
  <c r="C1597" i="22"/>
  <c r="F1596" i="22"/>
  <c r="C1596" i="22"/>
  <c r="F1595" i="22"/>
  <c r="C1595" i="22"/>
  <c r="F1594" i="22"/>
  <c r="C1594" i="22"/>
  <c r="F1593" i="22"/>
  <c r="C1593" i="22"/>
  <c r="F1592" i="22"/>
  <c r="C1592" i="22"/>
  <c r="F1591" i="22"/>
  <c r="C1591" i="22"/>
  <c r="F1590" i="22"/>
  <c r="C1590" i="22"/>
  <c r="F1589" i="22"/>
  <c r="C1589" i="22"/>
  <c r="F1588" i="22"/>
  <c r="C1588" i="22"/>
  <c r="F1587" i="22"/>
  <c r="C1587" i="22"/>
  <c r="F1586" i="22"/>
  <c r="C1586" i="22"/>
  <c r="F1585" i="22"/>
  <c r="C1585" i="22"/>
  <c r="F1584" i="22"/>
  <c r="C1584" i="22"/>
  <c r="F1583" i="22"/>
  <c r="C1583" i="22"/>
  <c r="F1582" i="22"/>
  <c r="C1582" i="22"/>
  <c r="F1581" i="22"/>
  <c r="C1581" i="22"/>
  <c r="F1580" i="22"/>
  <c r="C1580" i="22"/>
  <c r="F1579" i="22"/>
  <c r="C1579" i="22"/>
  <c r="F1578" i="22"/>
  <c r="C1578" i="22"/>
  <c r="F1577" i="22"/>
  <c r="C1577" i="22"/>
  <c r="F1576" i="22"/>
  <c r="C1576" i="22"/>
  <c r="F1575" i="22"/>
  <c r="C1575" i="22"/>
  <c r="F1574" i="22"/>
  <c r="C1574" i="22"/>
  <c r="F1573" i="22"/>
  <c r="C1573" i="22"/>
  <c r="F1572" i="22"/>
  <c r="C1572" i="22"/>
  <c r="F1571" i="22"/>
  <c r="C1571" i="22"/>
  <c r="F1570" i="22"/>
  <c r="C1570" i="22"/>
  <c r="F1569" i="22"/>
  <c r="C1569" i="22"/>
  <c r="F1568" i="22"/>
  <c r="C1568" i="22"/>
  <c r="F1567" i="22"/>
  <c r="C1567" i="22"/>
  <c r="F1566" i="22"/>
  <c r="C1566" i="22"/>
  <c r="F1565" i="22"/>
  <c r="C1565" i="22"/>
  <c r="F1564" i="22"/>
  <c r="C1564" i="22"/>
  <c r="F1563" i="22"/>
  <c r="C1563" i="22"/>
  <c r="F1562" i="22"/>
  <c r="C1562" i="22"/>
  <c r="F1561" i="22"/>
  <c r="C1561" i="22"/>
  <c r="F1560" i="22"/>
  <c r="C1560" i="22"/>
  <c r="F1559" i="22"/>
  <c r="C1559" i="22"/>
  <c r="F1558" i="22"/>
  <c r="C1558" i="22"/>
  <c r="F1557" i="22"/>
  <c r="C1557" i="22"/>
  <c r="F1556" i="22"/>
  <c r="C1556" i="22"/>
  <c r="F1555" i="22"/>
  <c r="C1555" i="22"/>
  <c r="F1554" i="22"/>
  <c r="C1554" i="22"/>
  <c r="F1553" i="22"/>
  <c r="C1553" i="22"/>
  <c r="F1552" i="22"/>
  <c r="C1552" i="22"/>
  <c r="F1551" i="22"/>
  <c r="C1551" i="22"/>
  <c r="F1550" i="22"/>
  <c r="C1550" i="22"/>
  <c r="F1549" i="22"/>
  <c r="C1549" i="22"/>
  <c r="F1548" i="22"/>
  <c r="C1548" i="22"/>
  <c r="F1547" i="22"/>
  <c r="C1547" i="22"/>
  <c r="F1546" i="22"/>
  <c r="C1546" i="22"/>
  <c r="F1545" i="22"/>
  <c r="C1545" i="22"/>
  <c r="F1544" i="22"/>
  <c r="C1544" i="22"/>
  <c r="F1543" i="22"/>
  <c r="C1543" i="22"/>
  <c r="F1542" i="22"/>
  <c r="C1542" i="22"/>
  <c r="F1541" i="22"/>
  <c r="C1541" i="22"/>
  <c r="F1540" i="22"/>
  <c r="C1540" i="22"/>
  <c r="F1539" i="22"/>
  <c r="C1539" i="22"/>
  <c r="F1538" i="22"/>
  <c r="C1538" i="22"/>
  <c r="F1537" i="22"/>
  <c r="C1537" i="22"/>
  <c r="F1536" i="22"/>
  <c r="C1536" i="22"/>
  <c r="F1535" i="22"/>
  <c r="C1535" i="22"/>
  <c r="F1534" i="22"/>
  <c r="C1534" i="22"/>
  <c r="F1533" i="22"/>
  <c r="C1533" i="22"/>
  <c r="F1532" i="22"/>
  <c r="C1532" i="22"/>
  <c r="F1531" i="22"/>
  <c r="C1531" i="22"/>
  <c r="F1530" i="22"/>
  <c r="C1530" i="22"/>
  <c r="F1529" i="22"/>
  <c r="C1529" i="22"/>
  <c r="F1528" i="22"/>
  <c r="C1528" i="22"/>
  <c r="F1527" i="22"/>
  <c r="C1527" i="22"/>
  <c r="F1526" i="22"/>
  <c r="F1525" i="22"/>
  <c r="F1524" i="22"/>
  <c r="F1523" i="22"/>
  <c r="F1522" i="22"/>
  <c r="F1521" i="22"/>
  <c r="F1520" i="22"/>
  <c r="F1519" i="22"/>
  <c r="F1518" i="22"/>
  <c r="F1517" i="22"/>
  <c r="F1516" i="22"/>
  <c r="F1515" i="22"/>
  <c r="F1514" i="22"/>
  <c r="F1513" i="22"/>
  <c r="F1512" i="22"/>
  <c r="F1511" i="22"/>
  <c r="F1510" i="22"/>
  <c r="F1509" i="22"/>
  <c r="F1508" i="22"/>
  <c r="F1507" i="22"/>
  <c r="F1506" i="22"/>
  <c r="F1505" i="22"/>
  <c r="F1504" i="22"/>
  <c r="F1503" i="22"/>
  <c r="F1502" i="22"/>
  <c r="F1501" i="22"/>
  <c r="F1500" i="22"/>
  <c r="F1499" i="22"/>
  <c r="F1498" i="22"/>
  <c r="F1497" i="22"/>
  <c r="F1496" i="22"/>
  <c r="F1495" i="22"/>
  <c r="F1494" i="22"/>
  <c r="F1493" i="22"/>
  <c r="F1492" i="22"/>
  <c r="F1491" i="22"/>
  <c r="F1490" i="22"/>
  <c r="F1489" i="22"/>
  <c r="F1488" i="22"/>
  <c r="F1487" i="22"/>
  <c r="F1486" i="22"/>
  <c r="F1485" i="22"/>
  <c r="F1484" i="22"/>
  <c r="F1483" i="22"/>
  <c r="F1482" i="22"/>
  <c r="F1481" i="22"/>
  <c r="F1480" i="22"/>
  <c r="F1479" i="22"/>
  <c r="F1478" i="22"/>
  <c r="F1477" i="22"/>
  <c r="F1476" i="22"/>
  <c r="F1475" i="22"/>
  <c r="F1474" i="22"/>
  <c r="F1473" i="22"/>
  <c r="F1472" i="22"/>
  <c r="F1471" i="22"/>
  <c r="F1470" i="22"/>
  <c r="F1469" i="22"/>
  <c r="F1466" i="22"/>
  <c r="C1466" i="22"/>
  <c r="F1465" i="22"/>
  <c r="C1465" i="22"/>
  <c r="F1464" i="22"/>
  <c r="C1464" i="22"/>
  <c r="F1463" i="22"/>
  <c r="C1463" i="22"/>
  <c r="F1462" i="22"/>
  <c r="C1462" i="22"/>
  <c r="F1461" i="22"/>
  <c r="C1461" i="22"/>
  <c r="F1460" i="22"/>
  <c r="C1460" i="22"/>
  <c r="F1459" i="22"/>
  <c r="C1459" i="22"/>
  <c r="F1458" i="22"/>
  <c r="C1458" i="22"/>
  <c r="F1457" i="22"/>
  <c r="C1457" i="22"/>
  <c r="F1456" i="22"/>
  <c r="C1456" i="22"/>
  <c r="F1455" i="22"/>
  <c r="C1455" i="22"/>
  <c r="F1454" i="22"/>
  <c r="C1454" i="22"/>
  <c r="F1453" i="22"/>
  <c r="C1453" i="22"/>
  <c r="F1452" i="22"/>
  <c r="C1452" i="22"/>
  <c r="F1451" i="22"/>
  <c r="C1451" i="22"/>
  <c r="F1450" i="22"/>
  <c r="C1450" i="22"/>
  <c r="F1449" i="22"/>
  <c r="C1449" i="22"/>
  <c r="F1448" i="22"/>
  <c r="C1448" i="22"/>
  <c r="F1447" i="22"/>
  <c r="C1447" i="22"/>
  <c r="F1446" i="22"/>
  <c r="C1446" i="22"/>
  <c r="F1445" i="22"/>
  <c r="C1445" i="22"/>
  <c r="F1444" i="22"/>
  <c r="C1444" i="22"/>
  <c r="F1443" i="22"/>
  <c r="C1443" i="22"/>
  <c r="F1442" i="22"/>
  <c r="C1442" i="22"/>
  <c r="F1441" i="22"/>
  <c r="C1441" i="22"/>
  <c r="F1440" i="22"/>
  <c r="C1440" i="22"/>
  <c r="F1439" i="22"/>
  <c r="C1439" i="22"/>
  <c r="F1438" i="22"/>
  <c r="C1438" i="22"/>
  <c r="F1437" i="22"/>
  <c r="C1437" i="22"/>
  <c r="F1436" i="22"/>
  <c r="C1436" i="22"/>
  <c r="F1435" i="22"/>
  <c r="C1435" i="22"/>
  <c r="F1434" i="22"/>
  <c r="C1434" i="22"/>
  <c r="F1433" i="22"/>
  <c r="C1433" i="22"/>
  <c r="F1432" i="22"/>
  <c r="C1432" i="22"/>
  <c r="F1431" i="22"/>
  <c r="C1431" i="22"/>
  <c r="F1430" i="22"/>
  <c r="C1430" i="22"/>
  <c r="F1429" i="22"/>
  <c r="C1429" i="22"/>
  <c r="F1428" i="22"/>
  <c r="C1428" i="22"/>
  <c r="F1427" i="22"/>
  <c r="C1427" i="22"/>
  <c r="F1426" i="22"/>
  <c r="C1426" i="22"/>
  <c r="F1425" i="22"/>
  <c r="C1425" i="22"/>
  <c r="F1424" i="22"/>
  <c r="C1424" i="22"/>
  <c r="F1423" i="22"/>
  <c r="C1423" i="22"/>
  <c r="F1422" i="22"/>
  <c r="C1422" i="22"/>
  <c r="F1421" i="22"/>
  <c r="C1421" i="22"/>
  <c r="F1420" i="22"/>
  <c r="C1420" i="22"/>
  <c r="F1419" i="22"/>
  <c r="C1419" i="22"/>
  <c r="F1418" i="22"/>
  <c r="C1418" i="22"/>
  <c r="F1417" i="22"/>
  <c r="C1417" i="22"/>
  <c r="F1416" i="22"/>
  <c r="C1416" i="22"/>
  <c r="F1415" i="22"/>
  <c r="C1415" i="22"/>
  <c r="F1414" i="22"/>
  <c r="C1414" i="22"/>
  <c r="F1413" i="22"/>
  <c r="C1413" i="22"/>
  <c r="F1412" i="22"/>
  <c r="C1412" i="22"/>
  <c r="F1411" i="22"/>
  <c r="C1411" i="22"/>
  <c r="F1410" i="22"/>
  <c r="C1410" i="22"/>
  <c r="F1409" i="22"/>
  <c r="C1409" i="22"/>
  <c r="F1408" i="22"/>
  <c r="C1408" i="22"/>
  <c r="F1407" i="22"/>
  <c r="C1407" i="22"/>
  <c r="F1406" i="22"/>
  <c r="C1406" i="22"/>
  <c r="F1405" i="22"/>
  <c r="C1405" i="22"/>
  <c r="F1404" i="22"/>
  <c r="C1404" i="22"/>
  <c r="F1403" i="22"/>
  <c r="C1403" i="22"/>
  <c r="F1402" i="22"/>
  <c r="C1402" i="22"/>
  <c r="F1401" i="22"/>
  <c r="C1401" i="22"/>
  <c r="F1400" i="22"/>
  <c r="C1400" i="22"/>
  <c r="F1399" i="22"/>
  <c r="C1399" i="22"/>
  <c r="F1398" i="22"/>
  <c r="C1398" i="22"/>
  <c r="F1397" i="22"/>
  <c r="C1397" i="22"/>
  <c r="F1396" i="22"/>
  <c r="C1396" i="22"/>
  <c r="F1395" i="22"/>
  <c r="C1395" i="22"/>
  <c r="F1394" i="22"/>
  <c r="C1394" i="22"/>
  <c r="F1393" i="22"/>
  <c r="C1393" i="22"/>
  <c r="F1392" i="22"/>
  <c r="C1392" i="22"/>
  <c r="F1391" i="22"/>
  <c r="C1391" i="22"/>
  <c r="F1390" i="22"/>
  <c r="C1390" i="22"/>
  <c r="F1389" i="22"/>
  <c r="C1389" i="22"/>
  <c r="F1388" i="22"/>
  <c r="C1388" i="22"/>
  <c r="F1387" i="22"/>
  <c r="C1387" i="22"/>
  <c r="F1386" i="22"/>
  <c r="C1386" i="22"/>
  <c r="F1385" i="22"/>
  <c r="C1385" i="22"/>
  <c r="F1384" i="22"/>
  <c r="C1384" i="22"/>
  <c r="F1383" i="22"/>
  <c r="C1383" i="22"/>
  <c r="F1382" i="22"/>
  <c r="C1382" i="22"/>
  <c r="F1381" i="22"/>
  <c r="C1381" i="22"/>
  <c r="F1380" i="22"/>
  <c r="C1380" i="22"/>
  <c r="F1379" i="22"/>
  <c r="C1379" i="22"/>
  <c r="F1378" i="22"/>
  <c r="C1378" i="22"/>
  <c r="F1377" i="22"/>
  <c r="C1377" i="22"/>
  <c r="F1376" i="22"/>
  <c r="C1376" i="22"/>
  <c r="F1375" i="22"/>
  <c r="C1375" i="22"/>
  <c r="F1374" i="22"/>
  <c r="C1374" i="22"/>
  <c r="F1373" i="22"/>
  <c r="C1373" i="22"/>
  <c r="F1372" i="22"/>
  <c r="C1372" i="22"/>
  <c r="F1371" i="22"/>
  <c r="C1371" i="22"/>
  <c r="F1370" i="22"/>
  <c r="C1370" i="22"/>
  <c r="F1369" i="22"/>
  <c r="C1369" i="22"/>
  <c r="F1368" i="22"/>
  <c r="C1368" i="22"/>
  <c r="F1367" i="22"/>
  <c r="C1367" i="22"/>
  <c r="F1366" i="22"/>
  <c r="C1366" i="22"/>
  <c r="F1365" i="22"/>
  <c r="C1365" i="22"/>
  <c r="F1364" i="22"/>
  <c r="C1364" i="22"/>
  <c r="F1363" i="22"/>
  <c r="C1363" i="22"/>
  <c r="F1362" i="22"/>
  <c r="C1362" i="22"/>
  <c r="F1361" i="22"/>
  <c r="C1361" i="22"/>
  <c r="F1360" i="22"/>
  <c r="C1360" i="22"/>
  <c r="F1359" i="22"/>
  <c r="C1359" i="22"/>
  <c r="F1358" i="22"/>
  <c r="C1358" i="22"/>
  <c r="F1357" i="22"/>
  <c r="C1357" i="22"/>
  <c r="F1356" i="22"/>
  <c r="C1356" i="22"/>
  <c r="F1355" i="22"/>
  <c r="C1355" i="22"/>
  <c r="F1354" i="22"/>
  <c r="C1354" i="22"/>
  <c r="F1353" i="22"/>
  <c r="C1353" i="22"/>
  <c r="F1352" i="22"/>
  <c r="C1352" i="22"/>
  <c r="F1351" i="22"/>
  <c r="C1351" i="22"/>
  <c r="F1350" i="22"/>
  <c r="C1350" i="22"/>
  <c r="F1349" i="22"/>
  <c r="C1349" i="22"/>
  <c r="F1348" i="22"/>
  <c r="C1348" i="22"/>
  <c r="F1347" i="22"/>
  <c r="C1347" i="22"/>
  <c r="F1346" i="22"/>
  <c r="C1346" i="22"/>
  <c r="F1345" i="22"/>
  <c r="C1345" i="22"/>
  <c r="F1344" i="22"/>
  <c r="C1344" i="22"/>
  <c r="F1343" i="22"/>
  <c r="C1343" i="22"/>
  <c r="F1342" i="22"/>
  <c r="C1342" i="22"/>
  <c r="F1341" i="22"/>
  <c r="C1341" i="22"/>
  <c r="F1340" i="22"/>
  <c r="C1340" i="22"/>
  <c r="F1339" i="22"/>
  <c r="C1339" i="22"/>
  <c r="F1338" i="22"/>
  <c r="C1338" i="22"/>
  <c r="F1337" i="22"/>
  <c r="C1337" i="22"/>
  <c r="F1336" i="22"/>
  <c r="C1336" i="22"/>
  <c r="F1335" i="22"/>
  <c r="C1335" i="22"/>
  <c r="F1334" i="22"/>
  <c r="C1334" i="22"/>
  <c r="F1333" i="22"/>
  <c r="C1333" i="22"/>
  <c r="F1332" i="22"/>
  <c r="C1332" i="22"/>
  <c r="F1331" i="22"/>
  <c r="C1331" i="22"/>
  <c r="F1330" i="22"/>
  <c r="C1330" i="22"/>
  <c r="F1329" i="22"/>
  <c r="C1329" i="22"/>
  <c r="F1328" i="22"/>
  <c r="C1328" i="22"/>
  <c r="F1327" i="22"/>
  <c r="C1327" i="22"/>
  <c r="F1326" i="22"/>
  <c r="C1326" i="22"/>
  <c r="F1325" i="22"/>
  <c r="C1325" i="22"/>
  <c r="F1324" i="22"/>
  <c r="C1324" i="22"/>
  <c r="F1323" i="22"/>
  <c r="C1323" i="22"/>
  <c r="F1322" i="22"/>
  <c r="C1322" i="22"/>
  <c r="F1321" i="22"/>
  <c r="C1321" i="22"/>
  <c r="F1320" i="22"/>
  <c r="C1320" i="22"/>
  <c r="F1319" i="22"/>
  <c r="C1319" i="22"/>
  <c r="F1318" i="22"/>
  <c r="C1318" i="22"/>
  <c r="F1317" i="22"/>
  <c r="C1317" i="22"/>
  <c r="F1316" i="22"/>
  <c r="C1316" i="22"/>
  <c r="F1315" i="22"/>
  <c r="C1315" i="22"/>
  <c r="F1314" i="22"/>
  <c r="C1314" i="22"/>
  <c r="F1313" i="22"/>
  <c r="C1313" i="22"/>
  <c r="F1312" i="22"/>
  <c r="C1312" i="22"/>
  <c r="F1311" i="22"/>
  <c r="C1311" i="22"/>
  <c r="F1310" i="22"/>
  <c r="C1310" i="22"/>
  <c r="F1309" i="22"/>
  <c r="C1309" i="22"/>
  <c r="F1308" i="22"/>
  <c r="C1308" i="22"/>
  <c r="F1307" i="22"/>
  <c r="C1307" i="22"/>
  <c r="F1306" i="22"/>
  <c r="C1306" i="22"/>
  <c r="F1305" i="22"/>
  <c r="C1305" i="22"/>
  <c r="F1304" i="22"/>
  <c r="C1304" i="22"/>
  <c r="F1303" i="22"/>
  <c r="C1303" i="22"/>
  <c r="F1302" i="22"/>
  <c r="C1302" i="22"/>
  <c r="F1301" i="22"/>
  <c r="C1301" i="22"/>
  <c r="F1300" i="22"/>
  <c r="C1300" i="22"/>
  <c r="F1299" i="22"/>
  <c r="C1299" i="22"/>
  <c r="F1298" i="22"/>
  <c r="C1298" i="22"/>
  <c r="F1297" i="22"/>
  <c r="C1297" i="22"/>
  <c r="F1296" i="22"/>
  <c r="C1296" i="22"/>
  <c r="F1295" i="22"/>
  <c r="C1295" i="22"/>
  <c r="F1294" i="22"/>
  <c r="C1294" i="22"/>
  <c r="F1293" i="22"/>
  <c r="C1293" i="22"/>
  <c r="F1292" i="22"/>
  <c r="C1292" i="22"/>
  <c r="F1291" i="22"/>
  <c r="C1291" i="22"/>
  <c r="F1290" i="22"/>
  <c r="C1290" i="22"/>
  <c r="F1289" i="22"/>
  <c r="C1289" i="22"/>
  <c r="F1288" i="22"/>
  <c r="C1288" i="22"/>
  <c r="F1287" i="22"/>
  <c r="C1287" i="22"/>
  <c r="F1286" i="22"/>
  <c r="C1286" i="22"/>
  <c r="F1285" i="22"/>
  <c r="C1285" i="22"/>
  <c r="F1284" i="22"/>
  <c r="C1284" i="22"/>
  <c r="F1283" i="22"/>
  <c r="C1283" i="22"/>
  <c r="F1282" i="22"/>
  <c r="C1282" i="22"/>
  <c r="F1281" i="22"/>
  <c r="C1281" i="22"/>
  <c r="F1280" i="22"/>
  <c r="C1280" i="22"/>
  <c r="F1279" i="22"/>
  <c r="C1279" i="22"/>
  <c r="F1278" i="22"/>
  <c r="C1278" i="22"/>
  <c r="F1277" i="22"/>
  <c r="C1277" i="22"/>
  <c r="F1276" i="22"/>
  <c r="C1276" i="22"/>
  <c r="F1275" i="22"/>
  <c r="C1275" i="22"/>
  <c r="F1274" i="22"/>
  <c r="C1274" i="22"/>
  <c r="F1273" i="22"/>
  <c r="C1273" i="22"/>
  <c r="F1272" i="22"/>
  <c r="C1272" i="22"/>
  <c r="F1271" i="22"/>
  <c r="C1271" i="22"/>
  <c r="F1270" i="22"/>
  <c r="C1270" i="22"/>
  <c r="F1269" i="22"/>
  <c r="C1269" i="22"/>
  <c r="F1268" i="22"/>
  <c r="C1268" i="22"/>
  <c r="F1267" i="22"/>
  <c r="C1267" i="22"/>
  <c r="F1266" i="22"/>
  <c r="C1266" i="22"/>
  <c r="F1265" i="22"/>
  <c r="C1265" i="22"/>
  <c r="F1264" i="22"/>
  <c r="C1264" i="22"/>
  <c r="F1263" i="22"/>
  <c r="C1263" i="22"/>
  <c r="F1262" i="22"/>
  <c r="C1262" i="22"/>
  <c r="F1261" i="22"/>
  <c r="C1261" i="22"/>
  <c r="F1260" i="22"/>
  <c r="C1260" i="22"/>
  <c r="F1259" i="22"/>
  <c r="C1259" i="22"/>
  <c r="F1258" i="22"/>
  <c r="C1258" i="22"/>
  <c r="F1257" i="22"/>
  <c r="C1257" i="22"/>
  <c r="F1256" i="22"/>
  <c r="C1256" i="22"/>
  <c r="F1255" i="22"/>
  <c r="C1255" i="22"/>
  <c r="F1254" i="22"/>
  <c r="C1254" i="22"/>
  <c r="F1253" i="22"/>
  <c r="C1253" i="22"/>
  <c r="F1252" i="22"/>
  <c r="C1252" i="22"/>
  <c r="F1251" i="22"/>
  <c r="C1251" i="22"/>
  <c r="F1250" i="22"/>
  <c r="C1250" i="22"/>
  <c r="F1249" i="22"/>
  <c r="C1249" i="22"/>
  <c r="F1248" i="22"/>
  <c r="C1248" i="22"/>
  <c r="F1247" i="22"/>
  <c r="C1247" i="22"/>
  <c r="F1246" i="22"/>
  <c r="C1246" i="22"/>
  <c r="F1245" i="22"/>
  <c r="C1245" i="22"/>
  <c r="F1244" i="22"/>
  <c r="C1244" i="22"/>
  <c r="F1243" i="22"/>
  <c r="C1243" i="22"/>
  <c r="F1242" i="22"/>
  <c r="C1242" i="22"/>
  <c r="F1241" i="22"/>
  <c r="C1241" i="22"/>
  <c r="F1240" i="22"/>
  <c r="C1240" i="22"/>
  <c r="F1239" i="22"/>
  <c r="C1239" i="22"/>
  <c r="F1238" i="22"/>
  <c r="C1238" i="22"/>
  <c r="F1237" i="22"/>
  <c r="C1237" i="22"/>
  <c r="F1236" i="22"/>
  <c r="C1236" i="22"/>
  <c r="F1235" i="22"/>
  <c r="C1235" i="22"/>
  <c r="F1234" i="22"/>
  <c r="C1234" i="22"/>
  <c r="F1233" i="22"/>
  <c r="C1233" i="22"/>
  <c r="F1232" i="22"/>
  <c r="C1232" i="22"/>
  <c r="F1231" i="22"/>
  <c r="C1231" i="22"/>
  <c r="F1230" i="22"/>
  <c r="C1230" i="22"/>
  <c r="F1229" i="22"/>
  <c r="C1229" i="22"/>
  <c r="F1228" i="22"/>
  <c r="C1228" i="22"/>
  <c r="F1227" i="22"/>
  <c r="C1227" i="22"/>
  <c r="F1226" i="22"/>
  <c r="C1226" i="22"/>
  <c r="F1225" i="22"/>
  <c r="C1225" i="22"/>
  <c r="F1224" i="22"/>
  <c r="C1224" i="22"/>
  <c r="F1223" i="22"/>
  <c r="C1223" i="22"/>
  <c r="F1222" i="22"/>
  <c r="C1222" i="22"/>
  <c r="F1221" i="22"/>
  <c r="C1221" i="22"/>
  <c r="F1220" i="22"/>
  <c r="C1220" i="22"/>
  <c r="F1219" i="22"/>
  <c r="C1219" i="22"/>
  <c r="F1218" i="22"/>
  <c r="C1218" i="22"/>
  <c r="F1217" i="22"/>
  <c r="C1217" i="22"/>
  <c r="F1216" i="22"/>
  <c r="C1216" i="22"/>
  <c r="F1215" i="22"/>
  <c r="C1215" i="22"/>
  <c r="F1214" i="22"/>
  <c r="C1214" i="22"/>
  <c r="F1213" i="22"/>
  <c r="C1213" i="22"/>
  <c r="F1212" i="22"/>
  <c r="C1212" i="22"/>
  <c r="F1211" i="22"/>
  <c r="C1211" i="22"/>
  <c r="F1210" i="22"/>
  <c r="C1210" i="22"/>
  <c r="F1209" i="22"/>
  <c r="C1209" i="22"/>
  <c r="F1208" i="22"/>
  <c r="C1208" i="22"/>
  <c r="F1207" i="22"/>
  <c r="C1207" i="22"/>
  <c r="F1206" i="22"/>
  <c r="C1206" i="22"/>
  <c r="F1205" i="22"/>
  <c r="C1205" i="22"/>
  <c r="F1204" i="22"/>
  <c r="C1204" i="22"/>
  <c r="F1203" i="22"/>
  <c r="C1203" i="22"/>
  <c r="F1202" i="22"/>
  <c r="C1202" i="22"/>
  <c r="F1201" i="22"/>
  <c r="C1201" i="22"/>
  <c r="F1200" i="22"/>
  <c r="C1200" i="22"/>
  <c r="F1199" i="22"/>
  <c r="C1199" i="22"/>
  <c r="F1198" i="22"/>
  <c r="C1198" i="22"/>
  <c r="F1197" i="22"/>
  <c r="C1197" i="22"/>
  <c r="F1196" i="22"/>
  <c r="C1196" i="22"/>
  <c r="F1195" i="22"/>
  <c r="C1195" i="22"/>
  <c r="F1194" i="22"/>
  <c r="C1194" i="22"/>
  <c r="F1193" i="22"/>
  <c r="C1193" i="22"/>
  <c r="F1192" i="22"/>
  <c r="C1192" i="22"/>
  <c r="F1191" i="22"/>
  <c r="C1191" i="22"/>
  <c r="F1190" i="22"/>
  <c r="C1190" i="22"/>
  <c r="F1189" i="22"/>
  <c r="C1189" i="22"/>
  <c r="F1188" i="22"/>
  <c r="C1188" i="22"/>
  <c r="F1187" i="22"/>
  <c r="C1187" i="22"/>
  <c r="F1186" i="22"/>
  <c r="C1186" i="22"/>
  <c r="F1185" i="22"/>
  <c r="C1185" i="22"/>
  <c r="F1184" i="22"/>
  <c r="C1184" i="22"/>
  <c r="F1183" i="22"/>
  <c r="C1183" i="22"/>
  <c r="F1182" i="22"/>
  <c r="C1182" i="22"/>
  <c r="F1181" i="22"/>
  <c r="C1181" i="22"/>
  <c r="F1180" i="22"/>
  <c r="C1180" i="22"/>
  <c r="F1179" i="22"/>
  <c r="C1179" i="22"/>
  <c r="F1178" i="22"/>
  <c r="C1178" i="22"/>
  <c r="F1177" i="22"/>
  <c r="C1177" i="22"/>
  <c r="F1176" i="22"/>
  <c r="C1176" i="22"/>
  <c r="F1175" i="22"/>
  <c r="C1175" i="22"/>
  <c r="F1174" i="22"/>
  <c r="C1174" i="22"/>
  <c r="F1173" i="22"/>
  <c r="C1173" i="22"/>
  <c r="F1172" i="22"/>
  <c r="C1172" i="22"/>
  <c r="F1171" i="22"/>
  <c r="C1171" i="22"/>
  <c r="F1170" i="22"/>
  <c r="C1170" i="22"/>
  <c r="F1169" i="22"/>
  <c r="C1169" i="22"/>
  <c r="F1168" i="22"/>
  <c r="C1168" i="22"/>
  <c r="F1167" i="22"/>
  <c r="C1167" i="22"/>
  <c r="F1166" i="22"/>
  <c r="C1166" i="22"/>
  <c r="F1165" i="22"/>
  <c r="C1165" i="22"/>
  <c r="F1164" i="22"/>
  <c r="C1164" i="22"/>
  <c r="F1163" i="22"/>
  <c r="C1163" i="22"/>
  <c r="F1162" i="22"/>
  <c r="C1162" i="22"/>
  <c r="F1161" i="22"/>
  <c r="C1161" i="22"/>
  <c r="F1160" i="22"/>
  <c r="C1160" i="22"/>
  <c r="F1159" i="22"/>
  <c r="C1159" i="22"/>
  <c r="F1158" i="22"/>
  <c r="C1158" i="22"/>
  <c r="F1157" i="22"/>
  <c r="C1157" i="22"/>
  <c r="F1156" i="22"/>
  <c r="C1156" i="22"/>
  <c r="F1155" i="22"/>
  <c r="C1155" i="22"/>
  <c r="F1154" i="22"/>
  <c r="C1154" i="22"/>
  <c r="F1153" i="22"/>
  <c r="C1153" i="22"/>
  <c r="F1152" i="22"/>
  <c r="C1152" i="22"/>
  <c r="F1151" i="22"/>
  <c r="C1151" i="22"/>
  <c r="F1150" i="22"/>
  <c r="C1150" i="22"/>
  <c r="F1149" i="22"/>
  <c r="C1149" i="22"/>
  <c r="F1148" i="22"/>
  <c r="C1148" i="22"/>
  <c r="F1147" i="22"/>
  <c r="C1147" i="22"/>
  <c r="F1146" i="22"/>
  <c r="C1146" i="22"/>
  <c r="F1145" i="22"/>
  <c r="C1145" i="22"/>
  <c r="F1144" i="22"/>
  <c r="C1144" i="22"/>
  <c r="F1143" i="22"/>
  <c r="C1143" i="22"/>
  <c r="F1142" i="22"/>
  <c r="C1142" i="22"/>
  <c r="F1141" i="22"/>
  <c r="C1141" i="22"/>
  <c r="F1140" i="22"/>
  <c r="C1140" i="22"/>
  <c r="F1139" i="22"/>
  <c r="C1139" i="22"/>
  <c r="F1138" i="22"/>
  <c r="C1138" i="22"/>
  <c r="F1137" i="22"/>
  <c r="C1137" i="22"/>
  <c r="F1136" i="22"/>
  <c r="C1136" i="22"/>
  <c r="F1135" i="22"/>
  <c r="C1135" i="22"/>
  <c r="F1134" i="22"/>
  <c r="C1134" i="22"/>
  <c r="F1133" i="22"/>
  <c r="C1133" i="22"/>
  <c r="F1132" i="22"/>
  <c r="C1132" i="22"/>
  <c r="F1131" i="22"/>
  <c r="C1131" i="22"/>
  <c r="F1130" i="22"/>
  <c r="C1130" i="22"/>
  <c r="F1129" i="22"/>
  <c r="C1129" i="22"/>
  <c r="F1128" i="22"/>
  <c r="C1128" i="22"/>
  <c r="F1127" i="22"/>
  <c r="C1127" i="22"/>
  <c r="F1126" i="22"/>
  <c r="C1126" i="22"/>
  <c r="F1125" i="22"/>
  <c r="C1125" i="22"/>
  <c r="F1124" i="22"/>
  <c r="C1124" i="22"/>
  <c r="F1123" i="22"/>
  <c r="C1123" i="22"/>
  <c r="F1122" i="22"/>
  <c r="C1122" i="22"/>
  <c r="F1121" i="22"/>
  <c r="C1121" i="22"/>
  <c r="F1120" i="22"/>
  <c r="C1120" i="22"/>
  <c r="F1119" i="22"/>
  <c r="C1119" i="22"/>
  <c r="F1118" i="22"/>
  <c r="C1118" i="22"/>
  <c r="F1117" i="22"/>
  <c r="C1117" i="22"/>
  <c r="F1116" i="22"/>
  <c r="C1116" i="22"/>
  <c r="F1115" i="22"/>
  <c r="C1115" i="22"/>
  <c r="F1114" i="22"/>
  <c r="C1114" i="22"/>
  <c r="F1113" i="22"/>
  <c r="C1113" i="22"/>
  <c r="F1112" i="22"/>
  <c r="C1112" i="22"/>
  <c r="F1111" i="22"/>
  <c r="C1111" i="22"/>
  <c r="F1110" i="22"/>
  <c r="C1110" i="22"/>
  <c r="F1109" i="22"/>
  <c r="C1109" i="22"/>
  <c r="F1108" i="22"/>
  <c r="C1108" i="22"/>
  <c r="F1107" i="22"/>
  <c r="C1107" i="22"/>
  <c r="F1106" i="22"/>
  <c r="C1106" i="22"/>
  <c r="F1105" i="22"/>
  <c r="C1105" i="22"/>
  <c r="F1104" i="22"/>
  <c r="C1104" i="22"/>
  <c r="F1103" i="22"/>
  <c r="C1103" i="22"/>
  <c r="F1102" i="22"/>
  <c r="C1102" i="22"/>
  <c r="F1101" i="22"/>
  <c r="C1101" i="22"/>
  <c r="F1100" i="22"/>
  <c r="C1100" i="22"/>
  <c r="F1099" i="22"/>
  <c r="C1099" i="22"/>
  <c r="F1098" i="22"/>
  <c r="C1098" i="22"/>
  <c r="F1097" i="22"/>
  <c r="C1097" i="22"/>
  <c r="F1096" i="22"/>
  <c r="C1096" i="22"/>
  <c r="F1095" i="22"/>
  <c r="C1095" i="22"/>
  <c r="F1094" i="22"/>
  <c r="C1094" i="22"/>
  <c r="F1093" i="22"/>
  <c r="C1093" i="22"/>
  <c r="F1092" i="22"/>
  <c r="C1092" i="22"/>
  <c r="F1091" i="22"/>
  <c r="C1091" i="22"/>
  <c r="F1090" i="22"/>
  <c r="C1090" i="22"/>
  <c r="F1089" i="22"/>
  <c r="C1089" i="22"/>
  <c r="F1088" i="22"/>
  <c r="C1088" i="22"/>
  <c r="F1087" i="22"/>
  <c r="C1087" i="22"/>
  <c r="F1086" i="22"/>
  <c r="C1086" i="22"/>
  <c r="F1085" i="22"/>
  <c r="C1085" i="22"/>
  <c r="F1084" i="22"/>
  <c r="C1084" i="22"/>
  <c r="F1083" i="22"/>
  <c r="C1083" i="22"/>
  <c r="F1082" i="22"/>
  <c r="C1082" i="22"/>
  <c r="F1081" i="22"/>
  <c r="C1081" i="22"/>
  <c r="F1080" i="22"/>
  <c r="C1080" i="22"/>
  <c r="F1079" i="22"/>
  <c r="C1079" i="22"/>
  <c r="F1078" i="22"/>
  <c r="C1078" i="22"/>
  <c r="F1077" i="22"/>
  <c r="C1077" i="22"/>
  <c r="F1076" i="22"/>
  <c r="C1076" i="22"/>
  <c r="F1075" i="22"/>
  <c r="C1075" i="22"/>
  <c r="F1074" i="22"/>
  <c r="C1074" i="22"/>
  <c r="F1073" i="22"/>
  <c r="C1073" i="22"/>
  <c r="F1072" i="22"/>
  <c r="C1072" i="22"/>
  <c r="F1071" i="22"/>
  <c r="C1071" i="22"/>
  <c r="F1070" i="22"/>
  <c r="C1070" i="22"/>
  <c r="F1069" i="22"/>
  <c r="C1069" i="22"/>
  <c r="F1068" i="22"/>
  <c r="C1068" i="22"/>
  <c r="F1067" i="22"/>
  <c r="C1067" i="22"/>
  <c r="F1066" i="22"/>
  <c r="C1066" i="22"/>
  <c r="F1065" i="22"/>
  <c r="C1065" i="22"/>
  <c r="F1064" i="22"/>
  <c r="C1064" i="22"/>
  <c r="F1063" i="22"/>
  <c r="C1063" i="22"/>
  <c r="F1062" i="22"/>
  <c r="C1062" i="22"/>
  <c r="F1061" i="22"/>
  <c r="C1061" i="22"/>
  <c r="F1060" i="22"/>
  <c r="C1060" i="22"/>
  <c r="F1059" i="22"/>
  <c r="C1059" i="22"/>
  <c r="F1058" i="22"/>
  <c r="C1058" i="22"/>
  <c r="F1057" i="22"/>
  <c r="C1057" i="22"/>
  <c r="F1056" i="22"/>
  <c r="C1056" i="22"/>
  <c r="F1055" i="22"/>
  <c r="C1055" i="22"/>
  <c r="F1054" i="22"/>
  <c r="C1054" i="22"/>
  <c r="F1053" i="22"/>
  <c r="C1053" i="22"/>
  <c r="F1052" i="22"/>
  <c r="C1052" i="22"/>
  <c r="F1051" i="22"/>
  <c r="C1051" i="22"/>
  <c r="F1050" i="22"/>
  <c r="C1050" i="22"/>
  <c r="F1049" i="22"/>
  <c r="C1049" i="22"/>
  <c r="F1048" i="22"/>
  <c r="C1048" i="22"/>
  <c r="F1047" i="22"/>
  <c r="C1047" i="22"/>
  <c r="F1046" i="22"/>
  <c r="C1046" i="22"/>
  <c r="F1045" i="22"/>
  <c r="C1045" i="22"/>
  <c r="F1044" i="22"/>
  <c r="C1044" i="22"/>
  <c r="F1043" i="22"/>
  <c r="C1043" i="22"/>
  <c r="F1042" i="22"/>
  <c r="C1042" i="22"/>
  <c r="F1041" i="22"/>
  <c r="C1041" i="22"/>
  <c r="F1040" i="22"/>
  <c r="C1040" i="22"/>
  <c r="F1039" i="22"/>
  <c r="C1039" i="22"/>
  <c r="F1038" i="22"/>
  <c r="C1038" i="22"/>
  <c r="F1037" i="22"/>
  <c r="C1037" i="22"/>
  <c r="F1036" i="22"/>
  <c r="C1036" i="22"/>
  <c r="F1035" i="22"/>
  <c r="C1035" i="22"/>
  <c r="F1034" i="22"/>
  <c r="C1034" i="22"/>
  <c r="F1033" i="22"/>
  <c r="C1033" i="22"/>
  <c r="F1032" i="22"/>
  <c r="C1032" i="22"/>
  <c r="F1031" i="22"/>
  <c r="C1031" i="22"/>
  <c r="F1030" i="22"/>
  <c r="C1030" i="22"/>
  <c r="F1029" i="22"/>
  <c r="C1029" i="22"/>
  <c r="F1028" i="22"/>
  <c r="C1028" i="22"/>
  <c r="F1027" i="22"/>
  <c r="C1027" i="22"/>
  <c r="F1026" i="22"/>
  <c r="C1026" i="22"/>
  <c r="F1025" i="22"/>
  <c r="C1025" i="22"/>
  <c r="F1024" i="22"/>
  <c r="C1024" i="22"/>
  <c r="F1023" i="22"/>
  <c r="C1023" i="22"/>
  <c r="F1022" i="22"/>
  <c r="C1022" i="22"/>
  <c r="F1021" i="22"/>
  <c r="C1021" i="22"/>
  <c r="F1020" i="22"/>
  <c r="C1020" i="22"/>
  <c r="F1019" i="22"/>
  <c r="C1019" i="22"/>
  <c r="F1018" i="22"/>
  <c r="C1018" i="22"/>
  <c r="F1017" i="22"/>
  <c r="C1017" i="22"/>
  <c r="F1016" i="22"/>
  <c r="C1016" i="22"/>
  <c r="F1015" i="22"/>
  <c r="C1015" i="22"/>
  <c r="F1014" i="22"/>
  <c r="C1014" i="22"/>
  <c r="F1013" i="22"/>
  <c r="C1013" i="22"/>
  <c r="F1012" i="22"/>
  <c r="C1012" i="22"/>
  <c r="F1011" i="22"/>
  <c r="C1011" i="22"/>
  <c r="F1010" i="22"/>
  <c r="C1010" i="22"/>
  <c r="F1009" i="22"/>
  <c r="C1009" i="22"/>
  <c r="F1008" i="22"/>
  <c r="C1008" i="22"/>
  <c r="F1007" i="22"/>
  <c r="C1007" i="22"/>
  <c r="F1006" i="22"/>
  <c r="C1006" i="22"/>
  <c r="F1005" i="22"/>
  <c r="C1005" i="22"/>
  <c r="F1004" i="22"/>
  <c r="C1004" i="22"/>
  <c r="F1003" i="22"/>
  <c r="C1003" i="22"/>
  <c r="F1002" i="22"/>
  <c r="C1002" i="22"/>
  <c r="F1001" i="22"/>
  <c r="C1001" i="22"/>
  <c r="F1000" i="22"/>
  <c r="C1000" i="22"/>
  <c r="F999" i="22"/>
  <c r="C999" i="22"/>
  <c r="F998" i="22"/>
  <c r="C998" i="22"/>
  <c r="F997" i="22"/>
  <c r="C997" i="22"/>
  <c r="F996" i="22"/>
  <c r="C996" i="22"/>
  <c r="F995" i="22"/>
  <c r="C995" i="22"/>
  <c r="F994" i="22"/>
  <c r="C994" i="22"/>
  <c r="F993" i="22"/>
  <c r="C993" i="22"/>
  <c r="F992" i="22"/>
  <c r="C992" i="22"/>
  <c r="F991" i="22"/>
  <c r="C991" i="22"/>
  <c r="F990" i="22"/>
  <c r="C990" i="22"/>
  <c r="F989" i="22"/>
  <c r="C989" i="22"/>
  <c r="F988" i="22"/>
  <c r="C988" i="22"/>
  <c r="F987" i="22"/>
  <c r="C987" i="22"/>
  <c r="F986" i="22"/>
  <c r="C986" i="22"/>
  <c r="F985" i="22"/>
  <c r="C985" i="22"/>
  <c r="F984" i="22"/>
  <c r="C984" i="22"/>
  <c r="F983" i="22"/>
  <c r="C983" i="22"/>
  <c r="F982" i="22"/>
  <c r="C982" i="22"/>
  <c r="F981" i="22"/>
  <c r="C981" i="22"/>
  <c r="F980" i="22"/>
  <c r="C980" i="22"/>
  <c r="F979" i="22"/>
  <c r="C979" i="22"/>
  <c r="F978" i="22"/>
  <c r="C978" i="22"/>
  <c r="F977" i="22"/>
  <c r="C977" i="22"/>
  <c r="F976" i="22"/>
  <c r="C976" i="22"/>
  <c r="F975" i="22"/>
  <c r="C975" i="22"/>
  <c r="F974" i="22"/>
  <c r="C974" i="22"/>
  <c r="F973" i="22"/>
  <c r="C973" i="22"/>
  <c r="F972" i="22"/>
  <c r="C972" i="22"/>
  <c r="F971" i="22"/>
  <c r="C971" i="22"/>
  <c r="F970" i="22"/>
  <c r="C970" i="22"/>
  <c r="F969" i="22"/>
  <c r="C969" i="22"/>
  <c r="F968" i="22"/>
  <c r="C968" i="22"/>
  <c r="F967" i="22"/>
  <c r="C967" i="22"/>
  <c r="F966" i="22"/>
  <c r="C966" i="22"/>
  <c r="F965" i="22"/>
  <c r="C965" i="22"/>
  <c r="F964" i="22"/>
  <c r="C964" i="22"/>
  <c r="F963" i="22"/>
  <c r="C963" i="22"/>
  <c r="F962" i="22"/>
  <c r="C962" i="22"/>
  <c r="F961" i="22"/>
  <c r="C961" i="22"/>
  <c r="F960" i="22"/>
  <c r="C960" i="22"/>
  <c r="F959" i="22"/>
  <c r="C959" i="22"/>
  <c r="F958" i="22"/>
  <c r="C958" i="22"/>
  <c r="F957" i="22"/>
  <c r="C957" i="22"/>
  <c r="F956" i="22"/>
  <c r="C956" i="22"/>
  <c r="F955" i="22"/>
  <c r="C955" i="22"/>
  <c r="F954" i="22"/>
  <c r="C954" i="22"/>
  <c r="F953" i="22"/>
  <c r="C953" i="22"/>
  <c r="F952" i="22"/>
  <c r="C952" i="22"/>
  <c r="F951" i="22"/>
  <c r="C951" i="22"/>
  <c r="F950" i="22"/>
  <c r="C950" i="22"/>
  <c r="F949" i="22"/>
  <c r="C949" i="22"/>
  <c r="F948" i="22"/>
  <c r="C948" i="22"/>
  <c r="F45" i="1"/>
  <c r="C45" i="1"/>
  <c r="F44" i="1"/>
  <c r="C44" i="1"/>
  <c r="F43" i="1"/>
  <c r="C43" i="1"/>
  <c r="F42" i="1"/>
  <c r="C42" i="1"/>
  <c r="F41" i="1"/>
  <c r="C41" i="1"/>
  <c r="F40" i="1"/>
  <c r="C40" i="1"/>
  <c r="F39" i="1"/>
  <c r="C39" i="1"/>
  <c r="F38" i="1"/>
  <c r="C38" i="1"/>
  <c r="F37" i="1"/>
  <c r="C37" i="1"/>
  <c r="F36" i="1"/>
  <c r="C36" i="1"/>
  <c r="F35" i="1"/>
  <c r="C35" i="1"/>
  <c r="F34" i="1"/>
  <c r="C34" i="1"/>
  <c r="F33" i="1"/>
  <c r="C33" i="1"/>
  <c r="F32" i="1"/>
  <c r="C32" i="1"/>
  <c r="F31" i="1"/>
  <c r="C31" i="1"/>
  <c r="F30" i="1"/>
  <c r="C30" i="1"/>
  <c r="F29" i="1"/>
  <c r="C29" i="1"/>
  <c r="F28" i="1"/>
  <c r="C28" i="1"/>
  <c r="F27" i="1"/>
  <c r="C27" i="1"/>
  <c r="F26" i="1"/>
  <c r="C26" i="1"/>
  <c r="F25" i="1"/>
  <c r="C25" i="1"/>
  <c r="F24" i="1"/>
  <c r="C24" i="1"/>
  <c r="F23" i="1"/>
  <c r="C23" i="1"/>
  <c r="F22" i="1"/>
  <c r="C22" i="1"/>
  <c r="F21" i="1"/>
  <c r="C21" i="1"/>
  <c r="F20" i="1"/>
  <c r="C20" i="1"/>
  <c r="F19" i="1"/>
  <c r="C19" i="1"/>
  <c r="F18" i="1"/>
  <c r="C18" i="1"/>
  <c r="F17" i="1"/>
  <c r="C17" i="1"/>
  <c r="F16" i="1"/>
  <c r="C16" i="1"/>
  <c r="F15" i="1"/>
  <c r="C15" i="1"/>
  <c r="F14" i="1"/>
  <c r="C14" i="1"/>
  <c r="F13" i="1"/>
  <c r="C13" i="1"/>
  <c r="F12" i="1"/>
  <c r="C12" i="1"/>
  <c r="F11" i="1"/>
  <c r="C11" i="1"/>
  <c r="F10" i="1"/>
  <c r="C10" i="1"/>
  <c r="F9" i="1"/>
  <c r="C9" i="1"/>
  <c r="F8" i="1"/>
  <c r="C8" i="1"/>
  <c r="F7" i="1"/>
  <c r="C7" i="1"/>
  <c r="F6" i="1"/>
  <c r="C6" i="1"/>
  <c r="F5" i="1"/>
  <c r="C5" i="1"/>
  <c r="F4" i="1"/>
  <c r="C4" i="1"/>
  <c r="AC308" i="62" l="1"/>
  <c r="AC236" i="62"/>
  <c r="AC333" i="62"/>
  <c r="AC356" i="62"/>
  <c r="AC337" i="62"/>
  <c r="AC355" i="62"/>
  <c r="AC360" i="62"/>
  <c r="AC288" i="62"/>
  <c r="AC285" i="62"/>
  <c r="AC348" i="62"/>
  <c r="AC350" i="62"/>
  <c r="AC365" i="62"/>
  <c r="AC311" i="62"/>
  <c r="AC296" i="62"/>
  <c r="AC363" i="62"/>
  <c r="AC316" i="62"/>
  <c r="AC274" i="62"/>
  <c r="AC232" i="62"/>
  <c r="AC317" i="62"/>
  <c r="AC354" i="62"/>
  <c r="AC309" i="62"/>
  <c r="AC271" i="62"/>
  <c r="AC357" i="62"/>
  <c r="AC297" i="62"/>
  <c r="AC322" i="62"/>
  <c r="AC321" i="62"/>
  <c r="AC319" i="62"/>
  <c r="AC343" i="62"/>
  <c r="AC369" i="62"/>
  <c r="AC352" i="62"/>
  <c r="AC277" i="62"/>
  <c r="AC286" i="62"/>
  <c r="AC349" i="62"/>
  <c r="AC368" i="62"/>
  <c r="AC366" i="62"/>
  <c r="AC312" i="62"/>
  <c r="AC255" i="62"/>
  <c r="AC302" i="62"/>
  <c r="AC293" i="62"/>
  <c r="AC272" i="62"/>
  <c r="AC315" i="62"/>
  <c r="AC235" i="62"/>
  <c r="AC273" i="62"/>
  <c r="AC329" i="62"/>
  <c r="AC353" i="62"/>
  <c r="AC241" i="62"/>
  <c r="AC328" i="62"/>
  <c r="AC358" i="62"/>
  <c r="AC252" i="62"/>
  <c r="AC336" i="62"/>
  <c r="AC351" i="62"/>
  <c r="AC338" i="62"/>
  <c r="AC330" i="62"/>
  <c r="AC344" i="62"/>
  <c r="AC331" i="62"/>
  <c r="AC361" i="62"/>
  <c r="AC289" i="62"/>
  <c r="AC248" i="62"/>
  <c r="AC299" i="62"/>
  <c r="AC254" i="62"/>
  <c r="AC341" i="62"/>
  <c r="AC320" i="62"/>
  <c r="AC313" i="62"/>
  <c r="AC364" i="62"/>
  <c r="AC239" i="62"/>
  <c r="AC253" i="62"/>
  <c r="AC256" i="62"/>
  <c r="AC327" i="62"/>
  <c r="AC339" i="62"/>
  <c r="AC347" i="62"/>
  <c r="AC307" i="62"/>
  <c r="AC234" i="62"/>
  <c r="AC233" i="62"/>
  <c r="AC332" i="62"/>
  <c r="AC335" i="62"/>
  <c r="AC243" i="62"/>
  <c r="AC292" i="62"/>
  <c r="AC294" i="62"/>
  <c r="AC287" i="62"/>
  <c r="AC249" i="62"/>
  <c r="AC359" i="62"/>
  <c r="AC318" i="62"/>
  <c r="AC334" i="62"/>
  <c r="AC340" i="62"/>
  <c r="AC345" i="62"/>
  <c r="AC346" i="62"/>
  <c r="AC370" i="62"/>
  <c r="AC295" i="62"/>
  <c r="AC247" i="62"/>
  <c r="AC240" i="62"/>
  <c r="AC371" i="62"/>
  <c r="AC342" i="62"/>
  <c r="AC367" i="62"/>
  <c r="AC310" i="62"/>
  <c r="AC250" i="62"/>
  <c r="AC362" i="62"/>
  <c r="AC650" i="62"/>
  <c r="AC597" i="62"/>
  <c r="AC378" i="62"/>
  <c r="AC399" i="62"/>
  <c r="AC746" i="62"/>
  <c r="AC246" i="62"/>
  <c r="AC268" i="62"/>
  <c r="AC595" i="62"/>
  <c r="AC387" i="62"/>
  <c r="AC401" i="62"/>
  <c r="AC470" i="62"/>
  <c r="AC377" i="62"/>
  <c r="AC555" i="62"/>
  <c r="AC400" i="62"/>
  <c r="AC383" i="62"/>
  <c r="AC278" i="62"/>
  <c r="AC542" i="62"/>
  <c r="AC1446" i="62"/>
  <c r="AC488" i="62"/>
  <c r="AC282" i="62"/>
  <c r="AC388" i="62"/>
  <c r="AC608" i="62"/>
  <c r="AC487" i="62"/>
  <c r="AC1445" i="62"/>
  <c r="AC392" i="62"/>
  <c r="AC497" i="62"/>
  <c r="AC303" i="62"/>
  <c r="AC677" i="62"/>
  <c r="AC524" i="62"/>
  <c r="AC615" i="62"/>
  <c r="AC604" i="62"/>
  <c r="AC284" i="62"/>
  <c r="AC384" i="62"/>
  <c r="AC600" i="62"/>
  <c r="AC521" i="62"/>
  <c r="AC305" i="62"/>
  <c r="AC380" i="62"/>
  <c r="AC403" i="62"/>
  <c r="AC647" i="62"/>
  <c r="AC554" i="62"/>
  <c r="AC300" i="62"/>
  <c r="AC495" i="62"/>
  <c r="AC486" i="62"/>
  <c r="AC391" i="62"/>
  <c r="AC397" i="62"/>
  <c r="AC491" i="62"/>
  <c r="AC304" i="62"/>
  <c r="AC280" i="62"/>
  <c r="AC379" i="62"/>
  <c r="AC490" i="62"/>
  <c r="AC402" i="62"/>
  <c r="AC745" i="62"/>
  <c r="AC744" i="62"/>
  <c r="AC685" i="62"/>
  <c r="AC230" i="62"/>
  <c r="AC561" i="62"/>
  <c r="AC586" i="62"/>
  <c r="AC298" i="62"/>
  <c r="AC425" i="62"/>
  <c r="AC578" i="62"/>
  <c r="AC395" i="62"/>
  <c r="AC478" i="62"/>
  <c r="AC407" i="62"/>
  <c r="AC548" i="62"/>
  <c r="AC610" i="62"/>
  <c r="AC523" i="62"/>
  <c r="AC409" i="62"/>
  <c r="AC385" i="62"/>
  <c r="AC588" i="62"/>
  <c r="AC544" i="62"/>
  <c r="AC534" i="62"/>
  <c r="AC532" i="62"/>
  <c r="AC410" i="62"/>
  <c r="AC421" i="62"/>
  <c r="AC442" i="62"/>
  <c r="AC290" i="62"/>
  <c r="AC529" i="62"/>
  <c r="AC417" i="62"/>
  <c r="AC575" i="62"/>
  <c r="AC500" i="62"/>
  <c r="AC612" i="62"/>
  <c r="AC571" i="62"/>
  <c r="AC572" i="62"/>
  <c r="AC93" i="62"/>
  <c r="AC512" i="62"/>
  <c r="AC386" i="62"/>
  <c r="AC301" i="62"/>
  <c r="AC541" i="62"/>
  <c r="AC393" i="62"/>
  <c r="AC515" i="62"/>
  <c r="AC547" i="62"/>
  <c r="AC514" i="62"/>
  <c r="AC591" i="62"/>
  <c r="AC463" i="62"/>
  <c r="AC504" i="62"/>
  <c r="AC557" i="62"/>
  <c r="AC251" i="62"/>
  <c r="AC394" i="62"/>
  <c r="AC373" i="62"/>
  <c r="AC536" i="62"/>
  <c r="AC493" i="62"/>
  <c r="AC559" i="62"/>
  <c r="AC601" i="62"/>
  <c r="AC602" i="62"/>
  <c r="AC418" i="62"/>
  <c r="AC496" i="62"/>
  <c r="AC568" i="62"/>
  <c r="AC584" i="62"/>
  <c r="AC419" i="62"/>
  <c r="AC381" i="62"/>
  <c r="AC593" i="62"/>
  <c r="AC526" i="62"/>
  <c r="AC577" i="62"/>
  <c r="AC552" i="62"/>
  <c r="AC468" i="62"/>
  <c r="AC582" i="62"/>
  <c r="AC531" i="62"/>
  <c r="AC605" i="62"/>
  <c r="AC519" i="62"/>
  <c r="AC567" i="62"/>
  <c r="AC592" i="62"/>
  <c r="AC630" i="62"/>
  <c r="AC587" i="62"/>
  <c r="AC494" i="62"/>
  <c r="AC438" i="62"/>
  <c r="AC540" i="62"/>
  <c r="AC631" i="62"/>
  <c r="AC498" i="62"/>
  <c r="AC511" i="62"/>
  <c r="AC422" i="62"/>
  <c r="AC242" i="62"/>
  <c r="AC607" i="62"/>
  <c r="AC562" i="62"/>
  <c r="AC412" i="62"/>
  <c r="AC265" i="62"/>
  <c r="AC237" i="62"/>
  <c r="AC1450" i="62"/>
  <c r="AC543" i="62"/>
  <c r="AC535" i="62"/>
  <c r="AC558" i="62"/>
  <c r="AC382" i="62"/>
  <c r="AC574" i="62"/>
  <c r="AC545" i="62"/>
  <c r="AC262" i="62"/>
  <c r="AC551" i="62"/>
  <c r="AC374" i="62"/>
  <c r="AC614" i="62"/>
  <c r="AC580" i="62"/>
  <c r="AC518" i="62"/>
  <c r="AC424" i="62"/>
  <c r="AC517" i="62"/>
  <c r="AC509" i="62"/>
  <c r="AC635" i="62"/>
  <c r="AC569" i="62"/>
  <c r="AC441" i="62"/>
  <c r="AC513" i="62"/>
  <c r="AC539" i="62"/>
  <c r="AC389" i="62"/>
  <c r="AC510" i="62"/>
  <c r="AC549" i="62"/>
  <c r="AC516" i="62"/>
  <c r="AC440" i="62"/>
  <c r="AC229" i="62"/>
  <c r="AC291" i="62"/>
  <c r="AC458" i="62"/>
  <c r="AC398" i="62"/>
  <c r="AC508" i="62"/>
  <c r="AC408" i="62"/>
  <c r="AC492" i="62"/>
  <c r="AC573" i="62"/>
  <c r="AC506" i="62"/>
  <c r="AC528" i="62"/>
  <c r="AC444" i="62"/>
  <c r="AC404" i="62"/>
  <c r="AC439" i="62"/>
  <c r="AC276" i="62"/>
  <c r="AC507" i="62"/>
  <c r="AC411" i="62"/>
  <c r="AC611" i="62"/>
  <c r="AC533" i="62"/>
  <c r="AC546" i="62"/>
  <c r="AC538" i="62"/>
  <c r="AC556" i="62"/>
  <c r="AC261" i="62"/>
  <c r="AC416" i="62"/>
  <c r="AC477" i="62"/>
  <c r="AC613" i="62"/>
  <c r="AC502" i="62"/>
  <c r="AC589" i="62"/>
  <c r="AC636" i="62"/>
  <c r="AC570" i="62"/>
  <c r="AC396" i="62"/>
  <c r="AC390" i="62"/>
  <c r="AC560" i="62"/>
  <c r="AC590" i="62"/>
  <c r="AC415" i="62"/>
  <c r="AC581" i="62"/>
  <c r="AC264" i="62"/>
  <c r="AC413" i="62"/>
  <c r="AC414" i="62"/>
  <c r="AC672" i="62"/>
  <c r="AC525" i="62"/>
  <c r="AC843" i="62"/>
  <c r="AC844" i="62"/>
  <c r="AC598" i="62"/>
  <c r="AC281" i="62"/>
  <c r="AC649" i="62"/>
  <c r="AC522" i="62"/>
  <c r="AC596" i="62"/>
  <c r="AC283" i="62"/>
  <c r="AC599" i="62"/>
  <c r="AC594" i="62"/>
  <c r="AC742" i="62"/>
  <c r="AC266" i="62"/>
  <c r="AC238" i="62"/>
  <c r="AC660" i="62"/>
  <c r="AC646" i="62"/>
  <c r="AC815" i="62"/>
  <c r="AC618" i="62"/>
  <c r="AC628" i="62"/>
  <c r="AC606" i="62"/>
  <c r="AC619" i="62"/>
  <c r="AC625" i="62"/>
  <c r="AC527" i="62"/>
  <c r="AC616" i="62"/>
  <c r="AC620" i="62"/>
  <c r="AC603" i="62"/>
  <c r="AC621" i="62"/>
  <c r="AC267" i="62"/>
  <c r="AC627" i="62"/>
  <c r="AC626" i="62"/>
  <c r="AC617" i="62"/>
  <c r="AF1000" i="62"/>
  <c r="AE1659" i="62"/>
  <c r="AE1654" i="62"/>
  <c r="AE1664" i="62"/>
  <c r="AE1131" i="62"/>
  <c r="AE1651" i="62"/>
  <c r="AE1658" i="62"/>
  <c r="AE1650" i="62"/>
  <c r="AE1666" i="62"/>
  <c r="AE1600" i="62"/>
  <c r="AE1513" i="62"/>
  <c r="AE1176" i="62"/>
  <c r="AE1135" i="62"/>
  <c r="AE1655" i="62"/>
  <c r="AE1601" i="62"/>
  <c r="AE1667" i="62"/>
  <c r="AF1497" i="62"/>
  <c r="AF948" i="62"/>
  <c r="AN982" i="62"/>
  <c r="AE879" i="62"/>
  <c r="AF1580" i="62"/>
  <c r="AE1119" i="62"/>
  <c r="AE1649" i="62"/>
  <c r="AE1653" i="62"/>
  <c r="AE1657" i="62"/>
  <c r="AE1661" i="62"/>
  <c r="AE1663" i="62"/>
  <c r="AE1665" i="62"/>
  <c r="AE200" i="62"/>
  <c r="AE238" i="62"/>
  <c r="AE1213" i="62"/>
  <c r="AE1129" i="62"/>
  <c r="AE1648" i="62"/>
  <c r="AE1652" i="62"/>
  <c r="AE1656" i="62"/>
  <c r="AE1660" i="62"/>
  <c r="AE1662" i="62"/>
  <c r="AE1527" i="62"/>
  <c r="AE1115" i="62"/>
  <c r="AE236" i="62"/>
  <c r="AF826" i="62"/>
  <c r="AE370" i="62"/>
  <c r="AE586" i="62"/>
  <c r="AF714" i="62"/>
  <c r="AF1565" i="62"/>
  <c r="AF1277" i="62"/>
  <c r="AF1093" i="62"/>
  <c r="AE658" i="62"/>
  <c r="AF538" i="62"/>
  <c r="AE636" i="62"/>
  <c r="AF392" i="62"/>
  <c r="AF1627" i="62"/>
  <c r="AF1470" i="62"/>
  <c r="AF1004" i="62"/>
  <c r="AE382" i="62"/>
  <c r="AF442" i="62"/>
  <c r="AF525" i="62"/>
  <c r="AF365" i="62"/>
  <c r="AE1368" i="62"/>
  <c r="AE1524" i="62"/>
  <c r="AE1024" i="62"/>
  <c r="AN725" i="62"/>
  <c r="AE1455" i="62"/>
  <c r="AF702" i="62"/>
  <c r="AF920" i="62"/>
  <c r="AO1005" i="62"/>
  <c r="AE869" i="62"/>
  <c r="AF137" i="62"/>
  <c r="AE168" i="62"/>
  <c r="AE226" i="62"/>
  <c r="AE772" i="62"/>
  <c r="AF1569" i="62"/>
  <c r="AF1278" i="62"/>
  <c r="AF1628" i="62"/>
  <c r="AF1103" i="62"/>
  <c r="AF1064" i="62"/>
  <c r="AF1045" i="62"/>
  <c r="AF906" i="62"/>
  <c r="AF723" i="62"/>
  <c r="AF101" i="62"/>
  <c r="AF105" i="62"/>
  <c r="AE121" i="62"/>
  <c r="AE48" i="62"/>
  <c r="AF149" i="62"/>
  <c r="AF229" i="62"/>
  <c r="AE502" i="62"/>
  <c r="AE1325" i="62"/>
  <c r="AF1178" i="62"/>
  <c r="AE1253" i="62"/>
  <c r="AE1242" i="62"/>
  <c r="AE1534" i="62"/>
  <c r="AE1184" i="62"/>
  <c r="AE1362" i="62"/>
  <c r="AF1109" i="62"/>
  <c r="AF817" i="62"/>
  <c r="AE955" i="62"/>
  <c r="AN971" i="62"/>
  <c r="AF912" i="62"/>
  <c r="AF976" i="62"/>
  <c r="AO985" i="62"/>
  <c r="AE467" i="62"/>
  <c r="AF867" i="62"/>
  <c r="AF864" i="62"/>
  <c r="AE755" i="62"/>
  <c r="AE650" i="62"/>
  <c r="AE5" i="62"/>
  <c r="AE80" i="62"/>
  <c r="AF466" i="62"/>
  <c r="AE69" i="62"/>
  <c r="AE49" i="62"/>
  <c r="AF164" i="62"/>
  <c r="AE167" i="62"/>
  <c r="AF175" i="62"/>
  <c r="AF191" i="62"/>
  <c r="AE221" i="62"/>
  <c r="AF665" i="62"/>
  <c r="AF519" i="62"/>
  <c r="AE294" i="62"/>
  <c r="AF719" i="62"/>
  <c r="AE61" i="62"/>
  <c r="AE331" i="62"/>
  <c r="AF832" i="62"/>
  <c r="AF648" i="62"/>
  <c r="AE616" i="62"/>
  <c r="AF1572" i="62"/>
  <c r="AF1576" i="62"/>
  <c r="AF1144" i="62"/>
  <c r="AE1635" i="62"/>
  <c r="AE1238" i="62"/>
  <c r="AF1517" i="62"/>
  <c r="AE1177" i="62"/>
  <c r="AE1171" i="62"/>
  <c r="AF1500" i="62"/>
  <c r="AF1101" i="62"/>
  <c r="AF1038" i="62"/>
  <c r="AE1065" i="62"/>
  <c r="AE1039" i="62"/>
  <c r="AE1036" i="62"/>
  <c r="AE1073" i="62"/>
  <c r="AE1092" i="62"/>
  <c r="AE1071" i="62"/>
  <c r="AE1087" i="62"/>
  <c r="AE1088" i="62"/>
  <c r="AE1020" i="62"/>
  <c r="AE1029" i="62"/>
  <c r="AE1027" i="62"/>
  <c r="AE1035" i="62"/>
  <c r="AE1034" i="62"/>
  <c r="AE1049" i="62"/>
  <c r="AE1113" i="62"/>
  <c r="AE1025" i="62"/>
  <c r="AE1028" i="62"/>
  <c r="AE1026" i="62"/>
  <c r="AE1043" i="62"/>
  <c r="AE1033" i="62"/>
  <c r="AE1066" i="62"/>
  <c r="AE1030" i="62"/>
  <c r="AE1031" i="62"/>
  <c r="AE884" i="62"/>
  <c r="AE968" i="62"/>
  <c r="AF901" i="62"/>
  <c r="AF973" i="62"/>
  <c r="AF984" i="62"/>
  <c r="AF1460" i="62"/>
  <c r="AE628" i="62"/>
  <c r="AE7" i="62"/>
  <c r="AE98" i="62"/>
  <c r="AF88" i="62"/>
  <c r="AF129" i="62"/>
  <c r="AE136" i="62"/>
  <c r="AE138" i="62"/>
  <c r="AE207" i="62"/>
  <c r="AF214" i="62"/>
  <c r="AE219" i="62"/>
  <c r="AF241" i="62"/>
  <c r="AE810" i="62"/>
  <c r="AF328" i="62"/>
  <c r="AE440" i="62"/>
  <c r="AE283" i="62"/>
  <c r="AF498" i="62"/>
  <c r="AF704" i="62"/>
  <c r="AF710" i="62"/>
  <c r="AF759" i="62"/>
  <c r="AF607" i="62"/>
  <c r="AE174" i="62"/>
  <c r="AE176" i="62"/>
  <c r="AF183" i="62"/>
  <c r="AE190" i="62"/>
  <c r="AE192" i="62"/>
  <c r="AE205" i="62"/>
  <c r="AE676" i="62"/>
  <c r="AE844" i="62"/>
  <c r="AE790" i="62"/>
  <c r="AE567" i="62"/>
  <c r="AE531" i="62"/>
  <c r="AF993" i="62"/>
  <c r="AE1562" i="62"/>
  <c r="AE1585" i="62"/>
  <c r="AE1167" i="62"/>
  <c r="AF1167" i="62"/>
  <c r="AE1563" i="62"/>
  <c r="AF1568" i="62"/>
  <c r="AF1579" i="62"/>
  <c r="AE1590" i="62"/>
  <c r="AF1436" i="62"/>
  <c r="AF1561" i="62"/>
  <c r="AF1567" i="62"/>
  <c r="AF1571" i="62"/>
  <c r="AF1574" i="62"/>
  <c r="AF1578" i="62"/>
  <c r="AF1581" i="62"/>
  <c r="AE1584" i="62"/>
  <c r="AE1415" i="62"/>
  <c r="AF1306" i="62"/>
  <c r="AE1279" i="62"/>
  <c r="AF1279" i="62"/>
  <c r="AF1536" i="62"/>
  <c r="AE1536" i="62"/>
  <c r="AF1564" i="62"/>
  <c r="AF1554" i="62"/>
  <c r="AF1575" i="62"/>
  <c r="AF1582" i="62"/>
  <c r="AF1387" i="62"/>
  <c r="AF1566" i="62"/>
  <c r="AF1570" i="62"/>
  <c r="AF1573" i="62"/>
  <c r="AF1577" i="62"/>
  <c r="AF1440" i="62"/>
  <c r="AF1583" i="62"/>
  <c r="AE1583" i="62"/>
  <c r="AE1539" i="62"/>
  <c r="AF1539" i="62"/>
  <c r="AF1243" i="62"/>
  <c r="AE1243" i="62"/>
  <c r="AE1281" i="62"/>
  <c r="AE1485" i="62"/>
  <c r="AF1469" i="62"/>
  <c r="AF1493" i="62"/>
  <c r="AF950" i="62"/>
  <c r="AO956" i="62"/>
  <c r="AE990" i="62"/>
  <c r="AN996" i="62"/>
  <c r="AN999" i="62"/>
  <c r="AN1001" i="62"/>
  <c r="AF896" i="62"/>
  <c r="AE1453" i="62"/>
  <c r="AF579" i="62"/>
  <c r="AF728" i="62"/>
  <c r="AE21" i="62"/>
  <c r="AF14" i="62"/>
  <c r="AE10" i="62"/>
  <c r="AE148" i="62"/>
  <c r="AE150" i="62"/>
  <c r="AF156" i="62"/>
  <c r="AE163" i="62"/>
  <c r="AE53" i="62"/>
  <c r="AE198" i="62"/>
  <c r="AF206" i="62"/>
  <c r="AF220" i="62"/>
  <c r="AE272" i="62"/>
  <c r="AE652" i="62"/>
  <c r="AE315" i="62"/>
  <c r="AF849" i="62"/>
  <c r="AF243" i="62"/>
  <c r="AF744" i="62"/>
  <c r="AF32" i="62"/>
  <c r="AE715" i="62"/>
  <c r="AF761" i="62"/>
  <c r="AE846" i="62"/>
  <c r="AE340" i="62"/>
  <c r="AE345" i="62"/>
  <c r="AE361" i="62"/>
  <c r="AF298" i="62"/>
  <c r="AE397" i="62"/>
  <c r="AF524" i="62"/>
  <c r="AE821" i="62"/>
  <c r="AF724" i="62"/>
  <c r="AE408" i="62"/>
  <c r="AF717" i="62"/>
  <c r="AF247" i="62"/>
  <c r="AF666" i="62"/>
  <c r="AF784" i="62"/>
  <c r="AF775" i="62"/>
  <c r="AF659" i="62"/>
  <c r="AE412" i="62"/>
  <c r="AF266" i="62"/>
  <c r="AE533" i="62"/>
  <c r="AE551" i="62"/>
  <c r="AF417" i="62"/>
  <c r="AE668" i="62"/>
  <c r="AE809" i="62"/>
  <c r="AE782" i="62"/>
  <c r="AF770" i="62"/>
  <c r="AF695" i="62"/>
  <c r="AF495" i="62"/>
  <c r="AE301" i="62"/>
  <c r="AE344" i="62"/>
  <c r="AF758" i="62"/>
  <c r="AF285" i="62"/>
  <c r="AF801" i="62"/>
  <c r="AF783" i="62"/>
  <c r="AF780" i="62"/>
  <c r="AF608" i="62"/>
  <c r="AF518" i="62"/>
  <c r="AE263" i="62"/>
  <c r="AF687" i="62"/>
  <c r="AE508" i="62"/>
  <c r="AE407" i="62"/>
  <c r="AF693" i="62"/>
  <c r="AF954" i="62"/>
  <c r="AF800" i="62"/>
  <c r="AF706" i="62"/>
  <c r="AF776" i="62"/>
  <c r="AF767" i="62"/>
  <c r="AF348" i="62"/>
  <c r="AE555" i="62"/>
  <c r="AF230" i="62"/>
  <c r="AE664" i="62"/>
  <c r="AF1673" i="62"/>
  <c r="AF1400" i="62"/>
  <c r="AF1431" i="62"/>
  <c r="AE1442" i="62"/>
  <c r="AE1586" i="62"/>
  <c r="AE1441" i="62"/>
  <c r="AF1375" i="62"/>
  <c r="AE1375" i="62"/>
  <c r="AF1355" i="62"/>
  <c r="AE1317" i="62"/>
  <c r="AF1317" i="62"/>
  <c r="AE1190" i="62"/>
  <c r="AF1237" i="62"/>
  <c r="AE1237" i="62"/>
  <c r="AE1283" i="62"/>
  <c r="AF1283" i="62"/>
  <c r="AF1260" i="62"/>
  <c r="AE1260" i="62"/>
  <c r="AF1396" i="62"/>
  <c r="AF1559" i="62"/>
  <c r="AE1345" i="62"/>
  <c r="AF1349" i="62"/>
  <c r="AE1349" i="62"/>
  <c r="AF1195" i="62"/>
  <c r="AE1632" i="62"/>
  <c r="AF1632" i="62"/>
  <c r="AF1116" i="62"/>
  <c r="AE1116" i="62"/>
  <c r="AF1391" i="62"/>
  <c r="AF1393" i="62"/>
  <c r="AE1555" i="62"/>
  <c r="AE1587" i="62"/>
  <c r="AE1414" i="62"/>
  <c r="AE1589" i="62"/>
  <c r="AF420" i="62"/>
  <c r="AE420" i="62"/>
  <c r="AF1311" i="62"/>
  <c r="AE1256" i="62"/>
  <c r="AF1256" i="62"/>
  <c r="AF1212" i="62"/>
  <c r="AE1212" i="62"/>
  <c r="AE1197" i="62"/>
  <c r="AE1669" i="62"/>
  <c r="AF1484" i="62"/>
  <c r="AF1476" i="62"/>
  <c r="AF1110" i="62"/>
  <c r="AF925" i="62"/>
  <c r="AF942" i="62"/>
  <c r="AF902" i="62"/>
  <c r="AE988" i="62"/>
  <c r="AF917" i="62"/>
  <c r="AF1002" i="62"/>
  <c r="AF847" i="62"/>
  <c r="AE885" i="62"/>
  <c r="AE870" i="62"/>
  <c r="AE852" i="62"/>
  <c r="AF620" i="62"/>
  <c r="AE741" i="62"/>
  <c r="AF733" i="62"/>
  <c r="AF77" i="62"/>
  <c r="AE96" i="62"/>
  <c r="AE42" i="62"/>
  <c r="AE130" i="62"/>
  <c r="AF142" i="62"/>
  <c r="AE52" i="62"/>
  <c r="AE157" i="62"/>
  <c r="AF51" i="62"/>
  <c r="AE182" i="62"/>
  <c r="AE184" i="62"/>
  <c r="AF199" i="62"/>
  <c r="AE213" i="62"/>
  <c r="AE215" i="62"/>
  <c r="AF227" i="62"/>
  <c r="AF353" i="62"/>
  <c r="AE292" i="62"/>
  <c r="AE789" i="62"/>
  <c r="AE271" i="62"/>
  <c r="AF552" i="62"/>
  <c r="AE549" i="62"/>
  <c r="AF287" i="62"/>
  <c r="AF357" i="62"/>
  <c r="AE698" i="62"/>
  <c r="AF497" i="62"/>
  <c r="AE386" i="62"/>
  <c r="AE355" i="62"/>
  <c r="AE346" i="62"/>
  <c r="AE684" i="62"/>
  <c r="AE70" i="62"/>
  <c r="AE71" i="62"/>
  <c r="AE72" i="62"/>
  <c r="AE73" i="62"/>
  <c r="AF289" i="62"/>
  <c r="AF768" i="62"/>
  <c r="AF726" i="62"/>
  <c r="AF240" i="62"/>
  <c r="AF798" i="62"/>
  <c r="AF720" i="62"/>
  <c r="AF803" i="62"/>
  <c r="AF694" i="62"/>
  <c r="AF371" i="62"/>
  <c r="AE562" i="62"/>
  <c r="AE611" i="62"/>
  <c r="AF421" i="62"/>
  <c r="AE261" i="62"/>
  <c r="AE1018" i="62"/>
  <c r="AF596" i="62"/>
  <c r="AF635" i="62"/>
  <c r="AF254" i="62"/>
  <c r="AF527" i="62"/>
  <c r="AE265" i="62"/>
  <c r="AE1450" i="62"/>
  <c r="AE558" i="62"/>
  <c r="AF556" i="62"/>
  <c r="AE262" i="62"/>
  <c r="AE362" i="62"/>
  <c r="AE570" i="62"/>
  <c r="AE390" i="62"/>
  <c r="AE577" i="62"/>
  <c r="AE590" i="62"/>
  <c r="AE1322" i="62"/>
  <c r="AF1322" i="62"/>
  <c r="AF1379" i="62"/>
  <c r="AF1359" i="62"/>
  <c r="AE1359" i="62"/>
  <c r="AE1417" i="62"/>
  <c r="AF1417" i="62"/>
  <c r="AF1383" i="62"/>
  <c r="AF1374" i="62"/>
  <c r="AE1588" i="62"/>
  <c r="AE1416" i="62"/>
  <c r="AE1556" i="62"/>
  <c r="AF1366" i="62"/>
  <c r="AE1310" i="62"/>
  <c r="AF1310" i="62"/>
  <c r="AE1323" i="62"/>
  <c r="AF1323" i="62"/>
  <c r="AE1333" i="62"/>
  <c r="AF1333" i="62"/>
  <c r="AE39" i="62"/>
  <c r="AF39" i="62"/>
  <c r="AF115" i="62"/>
  <c r="AE115" i="62"/>
  <c r="AE118" i="62"/>
  <c r="AF118" i="62"/>
  <c r="AF125" i="62"/>
  <c r="AE125" i="62"/>
  <c r="AF1525" i="62"/>
  <c r="AF1187" i="62"/>
  <c r="AF1275" i="62"/>
  <c r="AF1183" i="62"/>
  <c r="AE1528" i="62"/>
  <c r="AE1231" i="62"/>
  <c r="AE1249" i="62"/>
  <c r="AE1198" i="62"/>
  <c r="AE1505" i="62"/>
  <c r="AE1506" i="62"/>
  <c r="AE1216" i="62"/>
  <c r="AE1140" i="62"/>
  <c r="AE1297" i="62"/>
  <c r="AE1170" i="62"/>
  <c r="AE1670" i="62"/>
  <c r="AE1483" i="62"/>
  <c r="AF1466" i="62"/>
  <c r="AF1472" i="62"/>
  <c r="AF1479" i="62"/>
  <c r="AF1494" i="62"/>
  <c r="AF1108" i="62"/>
  <c r="AF1067" i="62"/>
  <c r="AF926" i="62"/>
  <c r="AF940" i="62"/>
  <c r="AF944" i="62"/>
  <c r="AF1058" i="62"/>
  <c r="AE965" i="62"/>
  <c r="AF971" i="62"/>
  <c r="AF913" i="62"/>
  <c r="AF975" i="62"/>
  <c r="AE983" i="62"/>
  <c r="AN984" i="62"/>
  <c r="AE1007" i="62"/>
  <c r="AF999" i="62"/>
  <c r="AE918" i="62"/>
  <c r="AF1023" i="62"/>
  <c r="AF872" i="62"/>
  <c r="AE892" i="62"/>
  <c r="AE1457" i="62"/>
  <c r="AF1451" i="62"/>
  <c r="AE727" i="62"/>
  <c r="AF700" i="62"/>
  <c r="AF735" i="62"/>
  <c r="AE690" i="62"/>
  <c r="AF76" i="62"/>
  <c r="AF104" i="62"/>
  <c r="AE104" i="62"/>
  <c r="AE23" i="62"/>
  <c r="AF23" i="62"/>
  <c r="AF25" i="62"/>
  <c r="AF27" i="62"/>
  <c r="AE27" i="62"/>
  <c r="AE116" i="62"/>
  <c r="AF116" i="62"/>
  <c r="AF119" i="62"/>
  <c r="AE119" i="62"/>
  <c r="AE126" i="62"/>
  <c r="AF126" i="62"/>
  <c r="AF134" i="62"/>
  <c r="AE134" i="62"/>
  <c r="AF144" i="62"/>
  <c r="AE144" i="62"/>
  <c r="AE153" i="62"/>
  <c r="AF153" i="62"/>
  <c r="AF161" i="62"/>
  <c r="AE161" i="62"/>
  <c r="AF170" i="62"/>
  <c r="AE170" i="62"/>
  <c r="AE179" i="62"/>
  <c r="AF179" i="62"/>
  <c r="AF188" i="62"/>
  <c r="AE188" i="62"/>
  <c r="AF41" i="62"/>
  <c r="AE41" i="62"/>
  <c r="AE210" i="62"/>
  <c r="AF210" i="62"/>
  <c r="AF217" i="62"/>
  <c r="AE217" i="62"/>
  <c r="AF234" i="62"/>
  <c r="AE234" i="62"/>
  <c r="AE1341" i="62"/>
  <c r="AE1357" i="62"/>
  <c r="AF1376" i="62"/>
  <c r="AF1419" i="62"/>
  <c r="AF1271" i="62"/>
  <c r="AF1321" i="62"/>
  <c r="AF1285" i="62"/>
  <c r="AF1193" i="62"/>
  <c r="AF1550" i="62"/>
  <c r="AF1274" i="62"/>
  <c r="AF1150" i="62"/>
  <c r="AE1367" i="62"/>
  <c r="AE1230" i="62"/>
  <c r="AE1240" i="62"/>
  <c r="AE1318" i="62"/>
  <c r="AE471" i="62"/>
  <c r="AF1518" i="62"/>
  <c r="AE1146" i="62"/>
  <c r="AE1512" i="62"/>
  <c r="AE1232" i="62"/>
  <c r="AE1264" i="62"/>
  <c r="AE1262" i="62"/>
  <c r="AE1217" i="62"/>
  <c r="AE1258" i="62"/>
  <c r="AE1522" i="62"/>
  <c r="AE1303" i="62"/>
  <c r="AF1546" i="62"/>
  <c r="AF1474" i="62"/>
  <c r="AF1104" i="62"/>
  <c r="AF1495" i="62"/>
  <c r="AF1102" i="62"/>
  <c r="AF1081" i="62"/>
  <c r="AF898" i="62"/>
  <c r="AF1019" i="62"/>
  <c r="AF905" i="62"/>
  <c r="AF946" i="62"/>
  <c r="AF952" i="62"/>
  <c r="AE959" i="62"/>
  <c r="AO963" i="62"/>
  <c r="AE967" i="62"/>
  <c r="AF972" i="62"/>
  <c r="AF974" i="62"/>
  <c r="AO976" i="62"/>
  <c r="AF985" i="62"/>
  <c r="AN987" i="62"/>
  <c r="AE921" i="62"/>
  <c r="AF725" i="62"/>
  <c r="AO777" i="62"/>
  <c r="AE997" i="62"/>
  <c r="AO1000" i="62"/>
  <c r="AE1008" i="62"/>
  <c r="AF1009" i="62"/>
  <c r="AF1005" i="62"/>
  <c r="AE882" i="62"/>
  <c r="AE860" i="62"/>
  <c r="AE637" i="62"/>
  <c r="AE639" i="62"/>
  <c r="AF874" i="62"/>
  <c r="AF862" i="62"/>
  <c r="AE855" i="62"/>
  <c r="AF1452" i="62"/>
  <c r="AE1106" i="62"/>
  <c r="AE569" i="62"/>
  <c r="AE747" i="62"/>
  <c r="AF739" i="62"/>
  <c r="AF267" i="62"/>
  <c r="AE868" i="62"/>
  <c r="AF6" i="62"/>
  <c r="AF19" i="62"/>
  <c r="AF83" i="62"/>
  <c r="AE83" i="62"/>
  <c r="AF89" i="62"/>
  <c r="AF24" i="62"/>
  <c r="AE24" i="62"/>
  <c r="AE113" i="62"/>
  <c r="AF113" i="62"/>
  <c r="AE117" i="62"/>
  <c r="AF117" i="62"/>
  <c r="AE123" i="62"/>
  <c r="AF123" i="62"/>
  <c r="AE17" i="62"/>
  <c r="AF17" i="62"/>
  <c r="AF106" i="62"/>
  <c r="AE106" i="62"/>
  <c r="AF114" i="62"/>
  <c r="AE114" i="62"/>
  <c r="AF28" i="62"/>
  <c r="AE28" i="62"/>
  <c r="AE124" i="62"/>
  <c r="AF124" i="62"/>
  <c r="AF132" i="62"/>
  <c r="AE132" i="62"/>
  <c r="AE140" i="62"/>
  <c r="AF140" i="62"/>
  <c r="AF146" i="62"/>
  <c r="AE146" i="62"/>
  <c r="AF159" i="62"/>
  <c r="AE159" i="62"/>
  <c r="AE166" i="62"/>
  <c r="AF166" i="62"/>
  <c r="AF172" i="62"/>
  <c r="AE172" i="62"/>
  <c r="AF186" i="62"/>
  <c r="AE186" i="62"/>
  <c r="AE195" i="62"/>
  <c r="AF195" i="62"/>
  <c r="AF203" i="62"/>
  <c r="AE203" i="62"/>
  <c r="AF216" i="62"/>
  <c r="AE216" i="62"/>
  <c r="AE224" i="62"/>
  <c r="AF224" i="62"/>
  <c r="AE367" i="62"/>
  <c r="AF367" i="62"/>
  <c r="AF329" i="62"/>
  <c r="AF839" i="62"/>
  <c r="AF651" i="62"/>
  <c r="AE701" i="62"/>
  <c r="AE788" i="62"/>
  <c r="AE260" i="62"/>
  <c r="AE696" i="62"/>
  <c r="AE819" i="62"/>
  <c r="AF455" i="62"/>
  <c r="AE510" i="62"/>
  <c r="AF805" i="62"/>
  <c r="AF708" i="62"/>
  <c r="AF766" i="62"/>
  <c r="AE606" i="62"/>
  <c r="AF278" i="62"/>
  <c r="AE252" i="62"/>
  <c r="AE336" i="62"/>
  <c r="AE359" i="62"/>
  <c r="AE327" i="62"/>
  <c r="AE322" i="62"/>
  <c r="AE351" i="62"/>
  <c r="AE318" i="62"/>
  <c r="AE337" i="62"/>
  <c r="AE321" i="62"/>
  <c r="AE338" i="62"/>
  <c r="AE334" i="62"/>
  <c r="AE339" i="62"/>
  <c r="AE319" i="62"/>
  <c r="AE330" i="62"/>
  <c r="AE343" i="62"/>
  <c r="AE369" i="62"/>
  <c r="AE352" i="62"/>
  <c r="AE486" i="62"/>
  <c r="AE760" i="62"/>
  <c r="AF675" i="62"/>
  <c r="AF699" i="62"/>
  <c r="AF692" i="62"/>
  <c r="AF29" i="62"/>
  <c r="AF850" i="62"/>
  <c r="AF286" i="62"/>
  <c r="AF248" i="62"/>
  <c r="AF799" i="62"/>
  <c r="AF797" i="62"/>
  <c r="AF778" i="62"/>
  <c r="AF833" i="62"/>
  <c r="AF703" i="62"/>
  <c r="AF722" i="62"/>
  <c r="AF548" i="62"/>
  <c r="AE548" i="62"/>
  <c r="AF610" i="62"/>
  <c r="AE610" i="62"/>
  <c r="AF333" i="62"/>
  <c r="AF683" i="62"/>
  <c r="AF649" i="62"/>
  <c r="AF707" i="62"/>
  <c r="AE35" i="62"/>
  <c r="AE793" i="62"/>
  <c r="AE807" i="62"/>
  <c r="AE781" i="62"/>
  <c r="AF804" i="62"/>
  <c r="AF863" i="62"/>
  <c r="AF994" i="62"/>
  <c r="AF673" i="62"/>
  <c r="AE400" i="62"/>
  <c r="AE598" i="62"/>
  <c r="AE358" i="62"/>
  <c r="AE851" i="62"/>
  <c r="AF561" i="62"/>
  <c r="AF95" i="62"/>
  <c r="AE825" i="62"/>
  <c r="AE360" i="62"/>
  <c r="AE347" i="62"/>
  <c r="AE458" i="62"/>
  <c r="AE414" i="62"/>
  <c r="AF631" i="62"/>
  <c r="AE599" i="62"/>
  <c r="AF677" i="62"/>
  <c r="AE491" i="62"/>
  <c r="AF848" i="62"/>
  <c r="AE398" i="62"/>
  <c r="AF604" i="62"/>
  <c r="AE663" i="62"/>
  <c r="AF663" i="62"/>
  <c r="AE1444" i="62"/>
  <c r="AF1444" i="62"/>
  <c r="AE127" i="62"/>
  <c r="AF133" i="62"/>
  <c r="AE46" i="62"/>
  <c r="AE47" i="62"/>
  <c r="AF145" i="62"/>
  <c r="AE152" i="62"/>
  <c r="AE154" i="62"/>
  <c r="AF160" i="62"/>
  <c r="AE45" i="62"/>
  <c r="AE55" i="62"/>
  <c r="AF171" i="62"/>
  <c r="AE178" i="62"/>
  <c r="AE180" i="62"/>
  <c r="AF187" i="62"/>
  <c r="AE194" i="62"/>
  <c r="AE196" i="62"/>
  <c r="AF202" i="62"/>
  <c r="AE209" i="62"/>
  <c r="AE211" i="62"/>
  <c r="AF44" i="62"/>
  <c r="AE223" i="62"/>
  <c r="AE43" i="62"/>
  <c r="AE597" i="62"/>
  <c r="AE297" i="62"/>
  <c r="AE492" i="62"/>
  <c r="AF295" i="62"/>
  <c r="AF288" i="62"/>
  <c r="AF277" i="62"/>
  <c r="AF764" i="62"/>
  <c r="AF691" i="62"/>
  <c r="AF716" i="62"/>
  <c r="AF34" i="62"/>
  <c r="AF802" i="62"/>
  <c r="AF779" i="62"/>
  <c r="AF785" i="62"/>
  <c r="AF299" i="62"/>
  <c r="AF774" i="62"/>
  <c r="AF280" i="62"/>
  <c r="AF384" i="62"/>
  <c r="AE384" i="62"/>
  <c r="AF94" i="62"/>
  <c r="AE94" i="62"/>
  <c r="AE313" i="62"/>
  <c r="AF313" i="62"/>
  <c r="AE600" i="62"/>
  <c r="AE487" i="62"/>
  <c r="AE404" i="62"/>
  <c r="AE439" i="62"/>
  <c r="AE276" i="62"/>
  <c r="AE588" i="62"/>
  <c r="AE237" i="62"/>
  <c r="AE532" i="62"/>
  <c r="AE416" i="62"/>
  <c r="AE584" i="62"/>
  <c r="AE613" i="62"/>
  <c r="AE660" i="62"/>
  <c r="AE580" i="62"/>
  <c r="AF572" i="62"/>
  <c r="AE594" i="62"/>
  <c r="AE641" i="62"/>
  <c r="AE1553" i="62"/>
  <c r="AE1543" i="62"/>
  <c r="AE1545" i="62"/>
  <c r="AF341" i="62"/>
  <c r="AF350" i="62"/>
  <c r="AF320" i="62"/>
  <c r="AE304" i="62"/>
  <c r="AF387" i="62"/>
  <c r="AE617" i="62"/>
  <c r="AF342" i="62"/>
  <c r="AF363" i="62"/>
  <c r="AE290" i="62"/>
  <c r="AE380" i="62"/>
  <c r="AE419" i="62"/>
  <c r="AE517" i="62"/>
  <c r="AE560" i="62"/>
  <c r="AE1490" i="62"/>
  <c r="AF1544" i="62"/>
  <c r="AF1151" i="62"/>
  <c r="AF1226" i="62"/>
  <c r="AF1523" i="62"/>
  <c r="AF1224" i="62"/>
  <c r="AF1225" i="62"/>
  <c r="AF1638" i="62"/>
  <c r="AF1161" i="62"/>
  <c r="AF1252" i="62"/>
  <c r="AF1639" i="62"/>
  <c r="AF1640" i="62"/>
  <c r="AF1206" i="62"/>
  <c r="AF1641" i="62"/>
  <c r="AF1642" i="62"/>
  <c r="AF1200" i="62"/>
  <c r="AF1643" i="62"/>
  <c r="AF1421" i="62"/>
  <c r="AF1529" i="62"/>
  <c r="AF1644" i="62"/>
  <c r="AF1645" i="62"/>
  <c r="AF1254" i="62"/>
  <c r="AE1254" i="62"/>
  <c r="AF1263" i="62"/>
  <c r="AE1263" i="62"/>
  <c r="AF1259" i="62"/>
  <c r="AE1259" i="62"/>
  <c r="AF1508" i="62"/>
  <c r="AE1508" i="62"/>
  <c r="AE1120" i="62"/>
  <c r="AF1120" i="62"/>
  <c r="AE1100" i="62"/>
  <c r="AF1100" i="62"/>
  <c r="AF1378" i="62"/>
  <c r="AF1423" i="62"/>
  <c r="AF1425" i="62"/>
  <c r="AF1438" i="62"/>
  <c r="AE1353" i="62"/>
  <c r="AF1308" i="62"/>
  <c r="AF1356" i="62"/>
  <c r="AF1418" i="62"/>
  <c r="AF1299" i="62"/>
  <c r="AF1510" i="62"/>
  <c r="AF1148" i="62"/>
  <c r="AE1535" i="62"/>
  <c r="AE1114" i="62"/>
  <c r="AE1520" i="62"/>
  <c r="AE1519" i="62"/>
  <c r="AE1269" i="62"/>
  <c r="AE1152" i="62"/>
  <c r="AF1233" i="62"/>
  <c r="AE1233" i="62"/>
  <c r="AF1291" i="62"/>
  <c r="AE1291" i="62"/>
  <c r="AF1155" i="62"/>
  <c r="AE1155" i="62"/>
  <c r="AF1488" i="62"/>
  <c r="AE1488" i="62"/>
  <c r="AF1382" i="62"/>
  <c r="AF1386" i="62"/>
  <c r="AE1348" i="62"/>
  <c r="AE1361" i="62"/>
  <c r="AF1397" i="62"/>
  <c r="AF1427" i="62"/>
  <c r="AF1551" i="62"/>
  <c r="AE1343" i="62"/>
  <c r="AE1347" i="62"/>
  <c r="AE1350" i="62"/>
  <c r="AE1340" i="62"/>
  <c r="AE1360" i="62"/>
  <c r="AE1603" i="62"/>
  <c r="AF1331" i="62"/>
  <c r="AF1301" i="62"/>
  <c r="AF1327" i="62"/>
  <c r="AF1307" i="62"/>
  <c r="AF1606" i="62"/>
  <c r="AF1334" i="62"/>
  <c r="AF1328" i="62"/>
  <c r="AF1270" i="62"/>
  <c r="AF1316" i="62"/>
  <c r="AF1313" i="62"/>
  <c r="AF1420" i="62"/>
  <c r="AF1369" i="62"/>
  <c r="AF1607" i="62"/>
  <c r="AE1608" i="62"/>
  <c r="AE1609" i="62"/>
  <c r="AE1610" i="62"/>
  <c r="AE1611" i="62"/>
  <c r="AE1612" i="62"/>
  <c r="AE1613" i="62"/>
  <c r="AE1614" i="62"/>
  <c r="AE1594" i="62"/>
  <c r="AE1615" i="62"/>
  <c r="AE1616" i="62"/>
  <c r="AE1617" i="62"/>
  <c r="AE1618" i="62"/>
  <c r="AE1191" i="62"/>
  <c r="AE1293" i="62"/>
  <c r="AE1335" i="62"/>
  <c r="AE1336" i="62"/>
  <c r="AE1211" i="62"/>
  <c r="AE1234" i="62"/>
  <c r="AE1209" i="62"/>
  <c r="AE1329" i="62"/>
  <c r="AE1595" i="62"/>
  <c r="AE1596" i="62"/>
  <c r="AE1199" i="62"/>
  <c r="AE1619" i="62"/>
  <c r="AE1620" i="62"/>
  <c r="AE1597" i="62"/>
  <c r="AE1621" i="62"/>
  <c r="AE1218" i="62"/>
  <c r="AE1201" i="62"/>
  <c r="AE1337" i="62"/>
  <c r="AE1210" i="62"/>
  <c r="AE1194" i="62"/>
  <c r="AE1205" i="62"/>
  <c r="AE1220" i="62"/>
  <c r="AE1208" i="62"/>
  <c r="AE1189" i="62"/>
  <c r="AE1266" i="62"/>
  <c r="AE1549" i="62"/>
  <c r="AE1622" i="62"/>
  <c r="AE1192" i="62"/>
  <c r="AE1180" i="62"/>
  <c r="AE1623" i="62"/>
  <c r="AE1624" i="62"/>
  <c r="AE1598" i="62"/>
  <c r="AF1625" i="62"/>
  <c r="AF1599" i="62"/>
  <c r="AF1630" i="62"/>
  <c r="AF1255" i="62"/>
  <c r="AF1273" i="62"/>
  <c r="AF1117" i="62"/>
  <c r="AF1154" i="62"/>
  <c r="AF1188" i="62"/>
  <c r="AF1526" i="62"/>
  <c r="AE1267" i="62"/>
  <c r="AE1261" i="62"/>
  <c r="AE1634" i="62"/>
  <c r="AE1229" i="62"/>
  <c r="AE1236" i="62"/>
  <c r="AE1247" i="62"/>
  <c r="AE1244" i="62"/>
  <c r="AE1248" i="62"/>
  <c r="AE1185" i="62"/>
  <c r="AE1637" i="62"/>
  <c r="AF1164" i="62"/>
  <c r="AE1164" i="62"/>
  <c r="AF1163" i="62"/>
  <c r="AE1163" i="62"/>
  <c r="AF1292" i="62"/>
  <c r="AE1292" i="62"/>
  <c r="AF1602" i="62"/>
  <c r="AE1602" i="62"/>
  <c r="AF1112" i="62"/>
  <c r="AE1112" i="62"/>
  <c r="AE1467" i="62"/>
  <c r="AF1467" i="62"/>
  <c r="AF1390" i="62"/>
  <c r="AF1405" i="62"/>
  <c r="AF1433" i="62"/>
  <c r="AF1413" i="62"/>
  <c r="AF1672" i="62"/>
  <c r="AE1344" i="62"/>
  <c r="AE1351" i="62"/>
  <c r="AE1604" i="62"/>
  <c r="AF1332" i="62"/>
  <c r="AF1605" i="62"/>
  <c r="AF1282" i="62"/>
  <c r="AF1377" i="62"/>
  <c r="AF1381" i="62"/>
  <c r="AF1385" i="62"/>
  <c r="AF1389" i="62"/>
  <c r="AF1558" i="62"/>
  <c r="AF1406" i="62"/>
  <c r="AF1439" i="62"/>
  <c r="AF1380" i="62"/>
  <c r="AF1384" i="62"/>
  <c r="AF1388" i="62"/>
  <c r="AF1392" i="62"/>
  <c r="AF1394" i="62"/>
  <c r="AF1399" i="62"/>
  <c r="AF1373" i="62"/>
  <c r="AF1429" i="62"/>
  <c r="AF1435" i="62"/>
  <c r="AF1411" i="62"/>
  <c r="AF1591" i="62"/>
  <c r="AE1342" i="62"/>
  <c r="AE1346" i="62"/>
  <c r="AE1358" i="62"/>
  <c r="AE1352" i="62"/>
  <c r="AE1354" i="62"/>
  <c r="AE1592" i="62"/>
  <c r="AF1330" i="62"/>
  <c r="AF1305" i="62"/>
  <c r="AF1324" i="62"/>
  <c r="AF1302" i="62"/>
  <c r="AF1309" i="62"/>
  <c r="AF1339" i="62"/>
  <c r="AF1326" i="62"/>
  <c r="AF1284" i="62"/>
  <c r="AF1320" i="62"/>
  <c r="AF1312" i="62"/>
  <c r="AF1251" i="62"/>
  <c r="AF1219" i="62"/>
  <c r="AF1593" i="62"/>
  <c r="AF1626" i="62"/>
  <c r="AF1629" i="62"/>
  <c r="AF1338" i="62"/>
  <c r="AF1272" i="62"/>
  <c r="AF1276" i="62"/>
  <c r="AF1552" i="62"/>
  <c r="AF1631" i="62"/>
  <c r="AF1265" i="62"/>
  <c r="AE1214" i="62"/>
  <c r="AE1633" i="62"/>
  <c r="AE1228" i="62"/>
  <c r="AE1221" i="62"/>
  <c r="AE1239" i="62"/>
  <c r="AE1241" i="62"/>
  <c r="AE1235" i="62"/>
  <c r="AE1636" i="62"/>
  <c r="AE1250" i="62"/>
  <c r="AF1174" i="62"/>
  <c r="AF1537" i="62"/>
  <c r="AE1533" i="62"/>
  <c r="AE1504" i="62"/>
  <c r="AE1165" i="62"/>
  <c r="AE1509" i="62"/>
  <c r="AE257" i="62"/>
  <c r="AE1268" i="62"/>
  <c r="AE1290" i="62"/>
  <c r="AF1166" i="62"/>
  <c r="AE1166" i="62"/>
  <c r="AF1668" i="62"/>
  <c r="AE1668" i="62"/>
  <c r="AF1498" i="62"/>
  <c r="AF1465" i="62"/>
  <c r="AF1097" i="62"/>
  <c r="AF1463" i="62"/>
  <c r="AF1464" i="62"/>
  <c r="AF1094" i="62"/>
  <c r="AF1098" i="62"/>
  <c r="AF1080" i="62"/>
  <c r="AF1085" i="62"/>
  <c r="AF1052" i="62"/>
  <c r="AF1060" i="62"/>
  <c r="AF1059" i="62"/>
  <c r="AF1086" i="62"/>
  <c r="AF1459" i="62"/>
  <c r="AF1048" i="62"/>
  <c r="AF1089" i="62"/>
  <c r="AF1084" i="62"/>
  <c r="AF1090" i="62"/>
  <c r="AF1458" i="62"/>
  <c r="AF1076" i="62"/>
  <c r="AF1077" i="62"/>
  <c r="AF1055" i="62"/>
  <c r="AF1079" i="62"/>
  <c r="AF1096" i="62"/>
  <c r="AF1078" i="62"/>
  <c r="AF1061" i="62"/>
  <c r="AF1062" i="62"/>
  <c r="AF1054" i="62"/>
  <c r="AF1042" i="62"/>
  <c r="AF1044" i="62"/>
  <c r="AF777" i="62"/>
  <c r="AF886" i="62"/>
  <c r="AE886" i="62"/>
  <c r="AF861" i="62"/>
  <c r="AE861" i="62"/>
  <c r="AE878" i="62"/>
  <c r="AF878" i="62"/>
  <c r="AF1462" i="62"/>
  <c r="AE1462" i="62"/>
  <c r="AE858" i="62"/>
  <c r="AF858" i="62"/>
  <c r="AE1671" i="62"/>
  <c r="AE1486" i="62"/>
  <c r="AF1304" i="62"/>
  <c r="AF1501" i="62"/>
  <c r="AF1468" i="62"/>
  <c r="AF1471" i="62"/>
  <c r="AF1475" i="62"/>
  <c r="AF1478" i="62"/>
  <c r="AF1480" i="62"/>
  <c r="AF1481" i="62"/>
  <c r="AF1496" i="62"/>
  <c r="AF1487" i="62"/>
  <c r="AF1489" i="62"/>
  <c r="AF1069" i="62"/>
  <c r="AF1051" i="62"/>
  <c r="AF1046" i="62"/>
  <c r="AF1032" i="62"/>
  <c r="AF1022" i="62"/>
  <c r="AF813" i="62"/>
  <c r="AF907" i="62"/>
  <c r="AF945" i="62"/>
  <c r="AF949" i="62"/>
  <c r="AF951" i="62"/>
  <c r="AF909" i="62"/>
  <c r="AF958" i="62"/>
  <c r="AE966" i="62"/>
  <c r="AE969" i="62"/>
  <c r="AE991" i="62"/>
  <c r="AE992" i="62"/>
  <c r="AE900" i="62"/>
  <c r="AF1456" i="62"/>
  <c r="AE895" i="62"/>
  <c r="AF895" i="62"/>
  <c r="AF866" i="62"/>
  <c r="AE866" i="62"/>
  <c r="AF462" i="62"/>
  <c r="AE462" i="62"/>
  <c r="AE854" i="62"/>
  <c r="AF854" i="62"/>
  <c r="AE890" i="62"/>
  <c r="AF890" i="62"/>
  <c r="AE642" i="62"/>
  <c r="AF873" i="62"/>
  <c r="AF875" i="62"/>
  <c r="AE875" i="62"/>
  <c r="AF59" i="62"/>
  <c r="AE59" i="62"/>
  <c r="AF1473" i="62"/>
  <c r="AF1477" i="62"/>
  <c r="AF1492" i="62"/>
  <c r="AF1105" i="62"/>
  <c r="AF1107" i="62"/>
  <c r="AF1099" i="62"/>
  <c r="AF1482" i="62"/>
  <c r="AF1072" i="62"/>
  <c r="AF1063" i="62"/>
  <c r="AF1095" i="62"/>
  <c r="AF1021" i="62"/>
  <c r="AF1040" i="62"/>
  <c r="AF1053" i="62"/>
  <c r="AF939" i="62"/>
  <c r="AF941" i="62"/>
  <c r="AF943" i="62"/>
  <c r="AF947" i="62"/>
  <c r="AF908" i="62"/>
  <c r="AF953" i="62"/>
  <c r="AN909" i="62"/>
  <c r="AO955" i="62"/>
  <c r="AE957" i="62"/>
  <c r="AN958" i="62"/>
  <c r="AO959" i="62"/>
  <c r="AE964" i="62"/>
  <c r="AE911" i="62"/>
  <c r="AF970" i="62"/>
  <c r="AE989" i="62"/>
  <c r="AE897" i="62"/>
  <c r="AE916" i="62"/>
  <c r="AF998" i="62"/>
  <c r="AE922" i="62"/>
  <c r="AF1461" i="62"/>
  <c r="AE1003" i="62"/>
  <c r="AF1003" i="62"/>
  <c r="AF888" i="62"/>
  <c r="AE1083" i="62"/>
  <c r="AE883" i="62"/>
  <c r="AF871" i="62"/>
  <c r="AE871" i="62"/>
  <c r="AF638" i="62"/>
  <c r="AF40" i="62"/>
  <c r="AE40" i="62"/>
  <c r="AE729" i="62"/>
  <c r="AF729" i="62"/>
  <c r="AJ1457" i="62"/>
  <c r="AE730" i="62"/>
  <c r="AF756" i="62"/>
  <c r="AF752" i="62"/>
  <c r="AF731" i="62"/>
  <c r="AE307" i="62"/>
  <c r="AE11" i="62"/>
  <c r="AE16" i="62"/>
  <c r="AE37" i="62"/>
  <c r="AE842" i="62"/>
  <c r="AE82" i="62"/>
  <c r="AE79" i="62"/>
  <c r="AE86" i="62"/>
  <c r="AE99" i="62"/>
  <c r="AF90" i="62"/>
  <c r="AE100" i="62"/>
  <c r="AE20" i="62"/>
  <c r="AF107" i="62"/>
  <c r="AE26" i="62"/>
  <c r="AE110" i="62"/>
  <c r="AE112" i="62"/>
  <c r="AE643" i="62"/>
  <c r="AF681" i="62"/>
  <c r="AF317" i="62"/>
  <c r="AF354" i="62"/>
  <c r="AF356" i="62"/>
  <c r="AF309" i="62"/>
  <c r="AF605" i="62"/>
  <c r="AE745" i="62"/>
  <c r="AF745" i="62"/>
  <c r="AF512" i="62"/>
  <c r="AE512" i="62"/>
  <c r="AF293" i="62"/>
  <c r="AE293" i="62"/>
  <c r="AF787" i="62"/>
  <c r="AE787" i="62"/>
  <c r="AE711" i="62"/>
  <c r="AF711" i="62"/>
  <c r="AE697" i="62"/>
  <c r="AF697" i="62"/>
  <c r="AF705" i="62"/>
  <c r="AE705" i="62"/>
  <c r="AF792" i="62"/>
  <c r="AE792" i="62"/>
  <c r="AF795" i="62"/>
  <c r="AE795" i="62"/>
  <c r="AE816" i="62"/>
  <c r="AE732" i="62"/>
  <c r="AF737" i="62"/>
  <c r="AF738" i="62"/>
  <c r="AF751" i="62"/>
  <c r="AF856" i="62"/>
  <c r="AE316" i="62"/>
  <c r="AF85" i="62"/>
  <c r="AF87" i="62"/>
  <c r="AE91" i="62"/>
  <c r="AE108" i="62"/>
  <c r="AF109" i="62"/>
  <c r="AE111" i="62"/>
  <c r="AE1447" i="62"/>
  <c r="AF829" i="62"/>
  <c r="AF332" i="62"/>
  <c r="AF335" i="62"/>
  <c r="AF841" i="62"/>
  <c r="AF750" i="62"/>
  <c r="AF843" i="62"/>
  <c r="AE843" i="62"/>
  <c r="AE33" i="62"/>
  <c r="AF33" i="62"/>
  <c r="AF31" i="62"/>
  <c r="AE31" i="62"/>
  <c r="AF794" i="62"/>
  <c r="AE794" i="62"/>
  <c r="AE672" i="62"/>
  <c r="AF672" i="62"/>
  <c r="AF441" i="62"/>
  <c r="AE441" i="62"/>
  <c r="AE36" i="62"/>
  <c r="AF36" i="62"/>
  <c r="AF709" i="62"/>
  <c r="AE709" i="62"/>
  <c r="AF812" i="62"/>
  <c r="AF468" i="62"/>
  <c r="AF678" i="62"/>
  <c r="AF300" i="62"/>
  <c r="AF303" i="62"/>
  <c r="AF522" i="62"/>
  <c r="AF438" i="62"/>
  <c r="AF291" i="62"/>
  <c r="AF311" i="62"/>
  <c r="AE311" i="62"/>
  <c r="AF364" i="62"/>
  <c r="AE364" i="62"/>
  <c r="AF995" i="62"/>
  <c r="AE995" i="62"/>
  <c r="AF255" i="62"/>
  <c r="AE255" i="62"/>
  <c r="AF1443" i="62"/>
  <c r="AE1443" i="62"/>
  <c r="AF904" i="62"/>
  <c r="AE904" i="62"/>
  <c r="AF718" i="62"/>
  <c r="AE718" i="62"/>
  <c r="AF721" i="62"/>
  <c r="AE721" i="62"/>
  <c r="AF413" i="62"/>
  <c r="AE413" i="62"/>
  <c r="AF377" i="62"/>
  <c r="AE377" i="62"/>
  <c r="AF543" i="62"/>
  <c r="AE543" i="62"/>
  <c r="AE808" i="62"/>
  <c r="AE75" i="62"/>
  <c r="AE835" i="62"/>
  <c r="AE646" i="62"/>
  <c r="AF388" i="62"/>
  <c r="AF763" i="62"/>
  <c r="AF669" i="62"/>
  <c r="AF368" i="62"/>
  <c r="AF366" i="62"/>
  <c r="AF574" i="62"/>
  <c r="AE574" i="62"/>
  <c r="AF310" i="62"/>
  <c r="AE310" i="62"/>
  <c r="AF312" i="62"/>
  <c r="AE312" i="62"/>
  <c r="AF250" i="62"/>
  <c r="AE250" i="62"/>
  <c r="AF296" i="62"/>
  <c r="AE296" i="62"/>
  <c r="AF239" i="62"/>
  <c r="AE239" i="62"/>
  <c r="AF765" i="62"/>
  <c r="AE765" i="62"/>
  <c r="AF712" i="62"/>
  <c r="AE712" i="62"/>
  <c r="AF713" i="62"/>
  <c r="AE713" i="62"/>
  <c r="AF806" i="62"/>
  <c r="AE806" i="62"/>
  <c r="AF521" i="62"/>
  <c r="AE521" i="62"/>
  <c r="AF507" i="62"/>
  <c r="AE507" i="62"/>
  <c r="AF544" i="62"/>
  <c r="AE544" i="62"/>
  <c r="AE383" i="62"/>
  <c r="AE595" i="62"/>
  <c r="AF401" i="62"/>
  <c r="AF349" i="62"/>
  <c r="AF546" i="62"/>
  <c r="AE546" i="62"/>
  <c r="AF410" i="62"/>
  <c r="AE410" i="62"/>
  <c r="AE685" i="62"/>
  <c r="AE529" i="62"/>
  <c r="AE374" i="62"/>
  <c r="AE403" i="62"/>
  <c r="AE589" i="62"/>
  <c r="AE381" i="62"/>
  <c r="AE424" i="62"/>
  <c r="AE396" i="62"/>
  <c r="AF93" i="62"/>
  <c r="AF281" i="62"/>
  <c r="AE66" i="62"/>
  <c r="AE259" i="62"/>
  <c r="AE470" i="62"/>
  <c r="AE305" i="62"/>
  <c r="AE242" i="62"/>
  <c r="AJ242" i="62"/>
  <c r="AE625" i="62"/>
  <c r="AE253" i="62"/>
  <c r="AE662" i="62"/>
  <c r="AE528" i="62"/>
  <c r="AE444" i="62"/>
  <c r="AE504" i="62"/>
  <c r="AE411" i="62"/>
  <c r="AE534" i="62"/>
  <c r="AE535" i="62"/>
  <c r="AE545" i="62"/>
  <c r="AE614" i="62"/>
  <c r="AE647" i="62"/>
  <c r="AF1364" i="62"/>
  <c r="AF1422" i="62"/>
  <c r="AF1398" i="62"/>
  <c r="AF1401" i="62"/>
  <c r="AF1402" i="62"/>
  <c r="AF1404" i="62"/>
  <c r="AF1428" i="62"/>
  <c r="AF1432" i="62"/>
  <c r="AF1407" i="62"/>
  <c r="AF1437" i="62"/>
  <c r="AF1410" i="62"/>
  <c r="AF1560" i="62"/>
  <c r="AF1365" i="62"/>
  <c r="AF1363" i="62"/>
  <c r="AF1395" i="62"/>
  <c r="AF1424" i="62"/>
  <c r="AF1372" i="62"/>
  <c r="AF1426" i="62"/>
  <c r="AF1403" i="62"/>
  <c r="AF1557" i="62"/>
  <c r="AF1430" i="62"/>
  <c r="AF1434" i="62"/>
  <c r="AF1408" i="62"/>
  <c r="AF1409" i="62"/>
  <c r="AF1412" i="62"/>
  <c r="AE1157" i="62"/>
  <c r="AF1157" i="62"/>
  <c r="AE1128" i="62"/>
  <c r="AF1128" i="62"/>
  <c r="AE1149" i="62"/>
  <c r="AF1149" i="62"/>
  <c r="AE1541" i="62"/>
  <c r="AF1541" i="62"/>
  <c r="AE1160" i="62"/>
  <c r="AF1160" i="62"/>
  <c r="AE1516" i="62"/>
  <c r="AF1516" i="62"/>
  <c r="AE1531" i="62"/>
  <c r="AF1531" i="62"/>
  <c r="AE1514" i="62"/>
  <c r="AE1646" i="62"/>
  <c r="AE1181" i="62"/>
  <c r="AE1179" i="62"/>
  <c r="AE1182" i="62"/>
  <c r="AE1647" i="62"/>
  <c r="AE1515" i="62"/>
  <c r="AE1314" i="62"/>
  <c r="AE1315" i="62"/>
  <c r="AE1169" i="62"/>
  <c r="AE1511" i="62"/>
  <c r="AF1196" i="62"/>
  <c r="AF1162" i="62"/>
  <c r="AF1156" i="62"/>
  <c r="AF1147" i="62"/>
  <c r="AE1124" i="62"/>
  <c r="AF1124" i="62"/>
  <c r="AE1521" i="62"/>
  <c r="AF1521" i="62"/>
  <c r="AE1172" i="62"/>
  <c r="AF1172" i="62"/>
  <c r="AE1499" i="62"/>
  <c r="AF1499" i="62"/>
  <c r="AE1540" i="62"/>
  <c r="AF1540" i="62"/>
  <c r="AE1158" i="62"/>
  <c r="AF1158" i="62"/>
  <c r="AE1133" i="62"/>
  <c r="AF1133" i="62"/>
  <c r="AE1141" i="62"/>
  <c r="AF1141" i="62"/>
  <c r="AE1159" i="62"/>
  <c r="AF1159" i="62"/>
  <c r="AE1186" i="62"/>
  <c r="AF1186" i="62"/>
  <c r="AE1530" i="62"/>
  <c r="AF1530" i="62"/>
  <c r="AE1532" i="62"/>
  <c r="AF1532" i="62"/>
  <c r="AF1175" i="62"/>
  <c r="AF1145" i="62"/>
  <c r="AF1538" i="62"/>
  <c r="AE1127" i="62"/>
  <c r="AF1127" i="62"/>
  <c r="AE1153" i="62"/>
  <c r="AF1153" i="62"/>
  <c r="AE1168" i="62"/>
  <c r="AF1168" i="62"/>
  <c r="AE1118" i="62"/>
  <c r="AF1118" i="62"/>
  <c r="AE258" i="62"/>
  <c r="AF258" i="62"/>
  <c r="AF1111" i="62"/>
  <c r="AF1142" i="62"/>
  <c r="AF1257" i="62"/>
  <c r="AF1502" i="62"/>
  <c r="AF1215" i="62"/>
  <c r="AF1491" i="62"/>
  <c r="AF1134" i="62"/>
  <c r="AF1132" i="62"/>
  <c r="AF1227" i="62"/>
  <c r="AF1370" i="62"/>
  <c r="AF1371" i="62"/>
  <c r="AF1139" i="62"/>
  <c r="AF1136" i="62"/>
  <c r="AF1137" i="62"/>
  <c r="AF1130" i="62"/>
  <c r="AF1138" i="62"/>
  <c r="AF1245" i="62"/>
  <c r="AF1246" i="62"/>
  <c r="AF1126" i="62"/>
  <c r="AF1122" i="62"/>
  <c r="AF1123" i="62"/>
  <c r="AF1507" i="62"/>
  <c r="AF1207" i="62"/>
  <c r="AF1121" i="62"/>
  <c r="AF1202" i="62"/>
  <c r="AF1286" i="62"/>
  <c r="AF1294" i="62"/>
  <c r="AF1143" i="62"/>
  <c r="AF1222" i="62"/>
  <c r="AF1223" i="62"/>
  <c r="AF1125" i="62"/>
  <c r="AF1173" i="62"/>
  <c r="AF1287" i="62"/>
  <c r="AF1288" i="62"/>
  <c r="AF1289" i="62"/>
  <c r="AF1203" i="62"/>
  <c r="AF1204" i="62"/>
  <c r="AF1300" i="62"/>
  <c r="AF1280" i="62"/>
  <c r="AF1295" i="62"/>
  <c r="AF1298" i="62"/>
  <c r="AF1319" i="62"/>
  <c r="AF1296" i="62"/>
  <c r="AF927" i="62"/>
  <c r="AE927" i="62"/>
  <c r="AF1056" i="62"/>
  <c r="AE1056" i="62"/>
  <c r="AF1075" i="62"/>
  <c r="AE1075" i="62"/>
  <c r="AF903" i="62"/>
  <c r="AE903" i="62"/>
  <c r="AF929" i="62"/>
  <c r="AE929" i="62"/>
  <c r="AF931" i="62"/>
  <c r="AE931" i="62"/>
  <c r="AF933" i="62"/>
  <c r="AE933" i="62"/>
  <c r="AF935" i="62"/>
  <c r="AE935" i="62"/>
  <c r="AF937" i="62"/>
  <c r="AE937" i="62"/>
  <c r="AF1016" i="62"/>
  <c r="AE1016" i="62"/>
  <c r="AF1047" i="62"/>
  <c r="AF1070" i="62"/>
  <c r="AF1091" i="62"/>
  <c r="AF1074" i="62"/>
  <c r="AE1074" i="62"/>
  <c r="AF1057" i="62"/>
  <c r="AE1057" i="62"/>
  <c r="AF1041" i="62"/>
  <c r="AE1041" i="62"/>
  <c r="AF928" i="62"/>
  <c r="AE928" i="62"/>
  <c r="AF930" i="62"/>
  <c r="AE930" i="62"/>
  <c r="AF932" i="62"/>
  <c r="AE932" i="62"/>
  <c r="AF934" i="62"/>
  <c r="AE934" i="62"/>
  <c r="AF936" i="62"/>
  <c r="AE936" i="62"/>
  <c r="AF938" i="62"/>
  <c r="AE938" i="62"/>
  <c r="AF1082" i="62"/>
  <c r="AF1050" i="62"/>
  <c r="AF1068" i="62"/>
  <c r="AE956" i="62"/>
  <c r="AN957" i="62"/>
  <c r="AE960" i="62"/>
  <c r="AE961" i="62"/>
  <c r="AE910" i="62"/>
  <c r="AE962" i="62"/>
  <c r="AE963" i="62"/>
  <c r="AN969" i="62"/>
  <c r="AE914" i="62"/>
  <c r="AE977" i="62"/>
  <c r="AE978" i="62"/>
  <c r="AE979" i="62"/>
  <c r="AE980" i="62"/>
  <c r="AE924" i="62"/>
  <c r="AE915" i="62"/>
  <c r="AE981" i="62"/>
  <c r="AE982" i="62"/>
  <c r="AN983" i="62"/>
  <c r="AE986" i="62"/>
  <c r="AE899" i="62"/>
  <c r="AE987" i="62"/>
  <c r="AN658" i="62"/>
  <c r="AE996" i="62"/>
  <c r="AN997" i="62"/>
  <c r="AE1001" i="62"/>
  <c r="AE1006" i="62"/>
  <c r="AE1011" i="62"/>
  <c r="AE1012" i="62"/>
  <c r="AE1013" i="62"/>
  <c r="AE1017" i="62"/>
  <c r="AE1014" i="62"/>
  <c r="AE1015" i="62"/>
  <c r="AE889" i="62"/>
  <c r="AE891" i="62"/>
  <c r="AE893" i="62"/>
  <c r="AE894" i="62"/>
  <c r="AE1010" i="62"/>
  <c r="AE880" i="62"/>
  <c r="AE887" i="62"/>
  <c r="AE881" i="62"/>
  <c r="AE640" i="62"/>
  <c r="AE876" i="62"/>
  <c r="AE857" i="62"/>
  <c r="AE618" i="62"/>
  <c r="AE1454" i="62"/>
  <c r="AJ1454" i="62"/>
  <c r="AE853" i="62"/>
  <c r="AE513" i="62"/>
  <c r="AE689" i="62"/>
  <c r="AE753" i="62"/>
  <c r="AE740" i="62"/>
  <c r="AE102" i="62"/>
  <c r="AF128" i="62"/>
  <c r="AE128" i="62"/>
  <c r="AF131" i="62"/>
  <c r="AE131" i="62"/>
  <c r="AF135" i="62"/>
  <c r="AE135" i="62"/>
  <c r="AF139" i="62"/>
  <c r="AE139" i="62"/>
  <c r="AF141" i="62"/>
  <c r="AE141" i="62"/>
  <c r="AF143" i="62"/>
  <c r="AE143" i="62"/>
  <c r="AF147" i="62"/>
  <c r="AE147" i="62"/>
  <c r="AF151" i="62"/>
  <c r="AE151" i="62"/>
  <c r="AF155" i="62"/>
  <c r="AE155" i="62"/>
  <c r="AF158" i="62"/>
  <c r="AE158" i="62"/>
  <c r="AF162" i="62"/>
  <c r="AE162" i="62"/>
  <c r="AF165" i="62"/>
  <c r="AE165" i="62"/>
  <c r="AF54" i="62"/>
  <c r="AE54" i="62"/>
  <c r="AF169" i="62"/>
  <c r="AE169" i="62"/>
  <c r="AF173" i="62"/>
  <c r="AE173" i="62"/>
  <c r="AF177" i="62"/>
  <c r="AE177" i="62"/>
  <c r="AF181" i="62"/>
  <c r="AE181" i="62"/>
  <c r="AE749" i="62"/>
  <c r="AE686" i="62"/>
  <c r="AE13" i="62"/>
  <c r="AE9" i="62"/>
  <c r="AF8" i="62"/>
  <c r="AE15" i="62"/>
  <c r="AE18" i="62"/>
  <c r="AF103" i="62"/>
  <c r="AE81" i="62"/>
  <c r="AF757" i="62"/>
  <c r="AE736" i="62"/>
  <c r="AE734" i="62"/>
  <c r="AE754" i="62"/>
  <c r="AE845" i="62"/>
  <c r="AE1037" i="62"/>
  <c r="AE302" i="62"/>
  <c r="AF67" i="62"/>
  <c r="AE84" i="62"/>
  <c r="AE78" i="62"/>
  <c r="AE97" i="62"/>
  <c r="AF120" i="62"/>
  <c r="AF122" i="62"/>
  <c r="AF378" i="62"/>
  <c r="AE378" i="62"/>
  <c r="AF603" i="62"/>
  <c r="AE603" i="62"/>
  <c r="AF399" i="62"/>
  <c r="AE399" i="62"/>
  <c r="AF391" i="62"/>
  <c r="AE391" i="62"/>
  <c r="AF541" i="62"/>
  <c r="AE541" i="62"/>
  <c r="AF393" i="62"/>
  <c r="AE393" i="62"/>
  <c r="AF542" i="62"/>
  <c r="AE542" i="62"/>
  <c r="AF1446" i="62"/>
  <c r="AE1446" i="62"/>
  <c r="AF488" i="62"/>
  <c r="AE488" i="62"/>
  <c r="AF688" i="62"/>
  <c r="AE688" i="62"/>
  <c r="AF769" i="62"/>
  <c r="AE769" i="62"/>
  <c r="AF815" i="62"/>
  <c r="AE815" i="62"/>
  <c r="AF822" i="62"/>
  <c r="AE822" i="62"/>
  <c r="AE185" i="62"/>
  <c r="AE189" i="62"/>
  <c r="AE193" i="62"/>
  <c r="AE197" i="62"/>
  <c r="AE201" i="62"/>
  <c r="AE204" i="62"/>
  <c r="AE208" i="62"/>
  <c r="AE212" i="62"/>
  <c r="AE50" i="62"/>
  <c r="AE218" i="62"/>
  <c r="AE222" i="62"/>
  <c r="AE225" i="62"/>
  <c r="AE1449" i="62"/>
  <c r="AE274" i="62"/>
  <c r="AE235" i="62"/>
  <c r="AE661" i="62"/>
  <c r="AE674" i="62"/>
  <c r="AE667" i="62"/>
  <c r="AE644" i="62"/>
  <c r="AE834" i="62"/>
  <c r="AE645" i="62"/>
  <c r="AE828" i="62"/>
  <c r="AE830" i="62"/>
  <c r="AE831" i="62"/>
  <c r="AE827" i="62"/>
  <c r="AE232" i="62"/>
  <c r="AE653" i="62"/>
  <c r="AE743" i="62"/>
  <c r="AE273" i="62"/>
  <c r="AE680" i="62"/>
  <c r="AE679" i="62"/>
  <c r="AE654" i="62"/>
  <c r="AE748" i="62"/>
  <c r="AE233" i="62"/>
  <c r="AE256" i="62"/>
  <c r="AE742" i="62"/>
  <c r="AE539" i="62"/>
  <c r="AE389" i="62"/>
  <c r="AE771" i="62"/>
  <c r="AE791" i="62"/>
  <c r="AE811" i="62"/>
  <c r="AF582" i="62"/>
  <c r="AE582" i="62"/>
  <c r="AF762" i="62"/>
  <c r="AE762" i="62"/>
  <c r="AE249" i="62"/>
  <c r="AF630" i="62"/>
  <c r="AE630" i="62"/>
  <c r="AE554" i="62"/>
  <c r="AF823" i="62"/>
  <c r="AE823" i="62"/>
  <c r="AF814" i="62"/>
  <c r="AE814" i="62"/>
  <c r="AF587" i="62"/>
  <c r="AE587" i="62"/>
  <c r="AF511" i="62"/>
  <c r="AE511" i="62"/>
  <c r="AF422" i="62"/>
  <c r="AE422" i="62"/>
  <c r="AE786" i="62"/>
  <c r="AE796" i="62"/>
  <c r="AE592" i="62"/>
  <c r="AF415" i="62"/>
  <c r="AE415" i="62"/>
  <c r="AE773" i="62"/>
  <c r="AE516" i="62"/>
  <c r="AF494" i="62"/>
  <c r="AE494" i="62"/>
  <c r="AF818" i="62"/>
  <c r="AE818" i="62"/>
  <c r="AE670" i="62"/>
  <c r="AF621" i="62"/>
  <c r="AE621" i="62"/>
  <c r="AF385" i="62"/>
  <c r="AE385" i="62"/>
  <c r="AF536" i="62"/>
  <c r="AE536" i="62"/>
  <c r="AF64" i="62"/>
  <c r="AE64" i="62"/>
  <c r="AE514" i="62"/>
  <c r="AF379" i="62"/>
  <c r="AE591" i="62"/>
  <c r="AE581" i="62"/>
  <c r="AF523" i="62"/>
  <c r="AE523" i="62"/>
  <c r="AE58" i="62"/>
  <c r="AF251" i="62"/>
  <c r="AE251" i="62"/>
  <c r="AF493" i="62"/>
  <c r="AE493" i="62"/>
  <c r="AF602" i="62"/>
  <c r="AE602" i="62"/>
  <c r="AE619" i="62"/>
  <c r="AE627" i="62"/>
  <c r="AE540" i="62"/>
  <c r="AE425" i="62"/>
  <c r="AE578" i="62"/>
  <c r="AE395" i="62"/>
  <c r="AE746" i="62"/>
  <c r="AE246" i="62"/>
  <c r="AE615" i="62"/>
  <c r="AE268" i="62"/>
  <c r="AE820" i="62"/>
  <c r="AE478" i="62"/>
  <c r="AE515" i="62"/>
  <c r="AE74" i="62"/>
  <c r="AE671" i="62"/>
  <c r="AE284" i="62"/>
  <c r="AE92" i="62"/>
  <c r="AF282" i="62"/>
  <c r="AE573" i="62"/>
  <c r="AE264" i="62"/>
  <c r="AF547" i="62"/>
  <c r="AE506" i="62"/>
  <c r="AF490" i="62"/>
  <c r="AE490" i="62"/>
  <c r="AE626" i="62"/>
  <c r="AF409" i="62"/>
  <c r="AE409" i="62"/>
  <c r="AE557" i="62"/>
  <c r="AF394" i="62"/>
  <c r="AE394" i="62"/>
  <c r="AF559" i="62"/>
  <c r="AE559" i="62"/>
  <c r="AF418" i="62"/>
  <c r="AE418" i="62"/>
  <c r="AF402" i="62"/>
  <c r="AE402" i="62"/>
  <c r="AE463" i="62"/>
  <c r="AF62" i="62"/>
  <c r="AE62" i="62"/>
  <c r="AF373" i="62"/>
  <c r="AE373" i="62"/>
  <c r="AF601" i="62"/>
  <c r="AE601" i="62"/>
  <c r="AE496" i="62"/>
  <c r="AE568" i="62"/>
  <c r="AE477" i="62"/>
  <c r="AE575" i="62"/>
  <c r="AE500" i="62"/>
  <c r="AE612" i="62"/>
  <c r="AE571" i="62"/>
  <c r="AE593" i="62"/>
  <c r="AE526" i="62"/>
  <c r="AE1445" i="62"/>
  <c r="AE509" i="62"/>
  <c r="AE65" i="62"/>
  <c r="AE840" i="62"/>
  <c r="AE1547" i="62"/>
  <c r="AE1503" i="62"/>
  <c r="AE1542" i="62"/>
  <c r="AE1548" i="62"/>
  <c r="AK242" i="62" l="1"/>
  <c r="AL242" i="62"/>
  <c r="AK1457" i="62"/>
  <c r="AL1457" i="62"/>
  <c r="AL1454" i="62"/>
  <c r="AK1454" i="62"/>
</calcChain>
</file>

<file path=xl/comments1.xml><?xml version="1.0" encoding="utf-8"?>
<comments xmlns="http://schemas.openxmlformats.org/spreadsheetml/2006/main">
  <authors>
    <author>Nur Indah Setyawati</author>
  </authors>
  <commentList>
    <comment ref="X638" authorId="0" shapeId="0">
      <text>
        <r>
          <rPr>
            <b/>
            <sz val="9"/>
            <color indexed="81"/>
            <rFont val="Tahoma"/>
            <family val="2"/>
          </rPr>
          <t>Nur Indah Setyawati:</t>
        </r>
        <r>
          <rPr>
            <sz val="9"/>
            <color indexed="81"/>
            <rFont val="Tahoma"/>
            <family val="2"/>
          </rPr>
          <t xml:space="preserve">
</t>
        </r>
      </text>
    </comment>
  </commentList>
</comments>
</file>

<file path=xl/sharedStrings.xml><?xml version="1.0" encoding="utf-8"?>
<sst xmlns="http://schemas.openxmlformats.org/spreadsheetml/2006/main" count="52104" uniqueCount="13311">
  <si>
    <t>SOW BREAKDOWN</t>
  </si>
  <si>
    <t>CME PREPARATION</t>
  </si>
  <si>
    <t>BORE PILE OG</t>
  </si>
  <si>
    <t xml:space="preserve">Bore pile Rebaring &amp; Pouring </t>
  </si>
  <si>
    <t>Pouring Concrete</t>
  </si>
  <si>
    <t>Back Filling</t>
  </si>
  <si>
    <t>TOWER ERECTION OG</t>
  </si>
  <si>
    <t>Erection</t>
  </si>
  <si>
    <t>VCT &amp; HCT Instalation</t>
  </si>
  <si>
    <t>RBS/BTS FOUNDATION OG</t>
  </si>
  <si>
    <t>MECHANICAL &amp; ELECTRICAL OG</t>
  </si>
  <si>
    <t>Pemasangan &amp; Instalasi Panel KWH &amp; ACPDB</t>
  </si>
  <si>
    <t>Pemasangan KWH Box dan pole</t>
  </si>
  <si>
    <t>PLN application</t>
  </si>
  <si>
    <t>SRFI</t>
  </si>
  <si>
    <t>Power connection process</t>
  </si>
  <si>
    <t>RFI</t>
  </si>
  <si>
    <t>Bouwplank</t>
  </si>
  <si>
    <t>EXCAVATION OG</t>
  </si>
  <si>
    <t>Excavation</t>
  </si>
  <si>
    <t>Rebaring</t>
  </si>
  <si>
    <t>ERM PROCESS</t>
  </si>
  <si>
    <t>SPK returned</t>
  </si>
  <si>
    <t>Under RNP review</t>
  </si>
  <si>
    <t>Under TNP review</t>
  </si>
  <si>
    <t>Under PWR review</t>
  </si>
  <si>
    <t>Survey OG</t>
  </si>
  <si>
    <t>Survey ny start</t>
  </si>
  <si>
    <t>ESR preparation</t>
  </si>
  <si>
    <t>SPK propossed return</t>
  </si>
  <si>
    <t>Rekom L/C process</t>
  </si>
  <si>
    <t>BAN / BAK Process</t>
  </si>
  <si>
    <t>Hunting OG</t>
  </si>
  <si>
    <t>Rehunting OG</t>
  </si>
  <si>
    <t>SPK RETURNED</t>
  </si>
  <si>
    <t>SPK PROPOSSED RETURN</t>
  </si>
  <si>
    <t>POURING CONCRETE OG</t>
  </si>
  <si>
    <t>REBARING OG</t>
  </si>
  <si>
    <t>Curring Time</t>
  </si>
  <si>
    <t>CURRING TIME</t>
  </si>
  <si>
    <t xml:space="preserve">RBS/BTS Foundation </t>
  </si>
  <si>
    <t>CURRENT PROGRESS CATEGORY</t>
  </si>
  <si>
    <t>01</t>
  </si>
  <si>
    <t>02</t>
  </si>
  <si>
    <t>03</t>
  </si>
  <si>
    <t>04</t>
  </si>
  <si>
    <t>05</t>
  </si>
  <si>
    <t>06</t>
  </si>
  <si>
    <t>07</t>
  </si>
  <si>
    <t>08</t>
  </si>
  <si>
    <t>09</t>
  </si>
  <si>
    <t>ME &amp; Grounding system process</t>
  </si>
  <si>
    <t>F &amp; Y process</t>
  </si>
  <si>
    <t>F &amp; Y  OG</t>
  </si>
  <si>
    <t>HUNTING</t>
  </si>
  <si>
    <t>REHUNTING</t>
  </si>
  <si>
    <t>CP Process</t>
  </si>
  <si>
    <t>SURVEY PROCESS</t>
  </si>
  <si>
    <t>IMB Apply</t>
  </si>
  <si>
    <t>IMB waiting survey</t>
  </si>
  <si>
    <t>SITAC PROCESS</t>
  </si>
  <si>
    <t>GOVERNMENT PERMIT PROCESS</t>
  </si>
  <si>
    <t>Waiting Government disposition</t>
  </si>
  <si>
    <t>APD &amp; Design Process</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</si>
  <si>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</si>
  <si>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</si>
  <si>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</si>
  <si>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</si>
  <si>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</si>
  <si>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</si>
  <si>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</si>
  <si>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</si>
  <si>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</si>
  <si>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</si>
  <si>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</si>
  <si>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</si>
  <si>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</si>
  <si>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</si>
  <si>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</si>
  <si>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</si>
  <si>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</si>
  <si>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</si>
  <si>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</si>
  <si>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</si>
  <si>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</si>
  <si>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</si>
  <si>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</si>
  <si>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</si>
  <si>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</si>
  <si>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</si>
  <si>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</si>
  <si>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</si>
  <si>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</si>
  <si>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CME HOLD</t>
  </si>
  <si>
    <t>39</t>
  </si>
  <si>
    <t>Baseframe Installation (RT)</t>
  </si>
  <si>
    <t>CME Hold</t>
  </si>
  <si>
    <t>CURRENT PROGRESS</t>
  </si>
  <si>
    <t>PROGRESS SUMMARY</t>
  </si>
  <si>
    <t>PROBLEM CLASS</t>
  </si>
  <si>
    <t>NO</t>
  </si>
  <si>
    <t>PROVINCE</t>
  </si>
  <si>
    <t>Waiting IPBP released</t>
  </si>
  <si>
    <t>CENTRAL</t>
  </si>
  <si>
    <t>REGION XL</t>
  </si>
  <si>
    <t>Grand Total</t>
  </si>
  <si>
    <t>B2S</t>
  </si>
  <si>
    <t>CME By XL</t>
  </si>
  <si>
    <t>(All)</t>
  </si>
  <si>
    <t>W</t>
  </si>
  <si>
    <t>-</t>
  </si>
  <si>
    <t>Jan-2017</t>
  </si>
  <si>
    <t>Feb-2017</t>
  </si>
  <si>
    <t>Mar-2017</t>
  </si>
  <si>
    <t>Apr-2017</t>
  </si>
  <si>
    <t>May-2017</t>
  </si>
  <si>
    <t>Jun-2017</t>
  </si>
  <si>
    <t>Jul-2017</t>
  </si>
  <si>
    <t>Aug-2017</t>
  </si>
  <si>
    <t>Sep-2017</t>
  </si>
  <si>
    <t>Oct-2017</t>
  </si>
  <si>
    <t>Nov-2017</t>
  </si>
  <si>
    <t>Dec-2017</t>
  </si>
  <si>
    <t>Jan-2018</t>
  </si>
  <si>
    <t>Feb-2018</t>
  </si>
  <si>
    <t>Mar-2018</t>
  </si>
  <si>
    <t>Apr-2018</t>
  </si>
  <si>
    <t>May-2018</t>
  </si>
  <si>
    <t>Jun-2018</t>
  </si>
  <si>
    <t>Jul-2018</t>
  </si>
  <si>
    <t>Aug-2018</t>
  </si>
  <si>
    <t>Sep-2018</t>
  </si>
  <si>
    <t>Oct-2018</t>
  </si>
  <si>
    <t>Nov-2018</t>
  </si>
  <si>
    <t>Dec-2018</t>
  </si>
  <si>
    <t>ULK</t>
  </si>
  <si>
    <t>Done</t>
  </si>
  <si>
    <t>Jan-2019</t>
  </si>
  <si>
    <t>Feb-2019</t>
  </si>
  <si>
    <t>Mar-2019</t>
  </si>
  <si>
    <t>Apr-2019</t>
  </si>
  <si>
    <t>May-2019</t>
  </si>
  <si>
    <t>Jun-2019</t>
  </si>
  <si>
    <t>Jul-2019</t>
  </si>
  <si>
    <t>Aug-2019</t>
  </si>
  <si>
    <t>Sep-2019</t>
  </si>
  <si>
    <t>Oct-2019</t>
  </si>
  <si>
    <t>Nov-2019</t>
  </si>
  <si>
    <t>Dec-2019</t>
  </si>
  <si>
    <t>Jan-2020</t>
  </si>
  <si>
    <t>Feb-2020</t>
  </si>
  <si>
    <t>Mar-2020</t>
  </si>
  <si>
    <t>Apr-2020</t>
  </si>
  <si>
    <t>May-2020</t>
  </si>
  <si>
    <t>Jun-2020</t>
  </si>
  <si>
    <t>Jul-2020</t>
  </si>
  <si>
    <t>Aug-2020</t>
  </si>
  <si>
    <t>Sep-2020</t>
  </si>
  <si>
    <t>Oct-2020</t>
  </si>
  <si>
    <t>Nov-2020</t>
  </si>
  <si>
    <t>Dec-2020</t>
  </si>
  <si>
    <t>SOW</t>
  </si>
  <si>
    <t>TECH PART</t>
  </si>
  <si>
    <t>SITE ID TP</t>
  </si>
  <si>
    <t>SITE NAME TP</t>
  </si>
  <si>
    <t>SITE ID XL</t>
  </si>
  <si>
    <t>SITE NAME XL</t>
  </si>
  <si>
    <t>SPK NO.</t>
  </si>
  <si>
    <t>SPK DATE</t>
  </si>
  <si>
    <t>SPK DURATION 
(RANGE)</t>
  </si>
  <si>
    <t>SPK DURATION 
(DAY)</t>
  </si>
  <si>
    <t>RFI TARGET BASED ON SLA (SLA)</t>
  </si>
  <si>
    <t>RFI TARGET 
(D)</t>
  </si>
  <si>
    <t>RFI TARGET 
(W)</t>
  </si>
  <si>
    <t>RFI TARGET 
(M)</t>
  </si>
  <si>
    <t>TRANSPORT TYPE</t>
  </si>
  <si>
    <t>SOFT-RFI PLAN</t>
  </si>
  <si>
    <t>RFI (D)</t>
  </si>
  <si>
    <t>RFI (W)</t>
  </si>
  <si>
    <t>RFI (M)</t>
  </si>
  <si>
    <t>RFI REVISE PLAN</t>
  </si>
  <si>
    <t>RFI REV. (D)</t>
  </si>
  <si>
    <t>RFI REV. (W)</t>
  </si>
  <si>
    <t>RFI REV. (M)</t>
  </si>
  <si>
    <t>RFI PLAN (TP COMMITMENT)</t>
  </si>
  <si>
    <t>CME START</t>
  </si>
  <si>
    <t>SOFT RFI</t>
  </si>
  <si>
    <t>ACTUAL DATE OF IMPLEMENTATION</t>
  </si>
  <si>
    <t>STO DATE</t>
  </si>
  <si>
    <t>PSB PLN SUBMITTED</t>
  </si>
  <si>
    <t>PLAN MOS</t>
  </si>
  <si>
    <t>TRANSPORT TYPE, SK PLN &amp; MOS PLAN</t>
  </si>
  <si>
    <t>TP PROJECT CODE</t>
  </si>
  <si>
    <t>DETAIL PROBLEM</t>
  </si>
  <si>
    <t>DAILY UPDATE BY TP</t>
  </si>
  <si>
    <t>Copyright@HENK2020</t>
  </si>
  <si>
    <t>Kalimantan Tengah</t>
  </si>
  <si>
    <t>PLN ID</t>
  </si>
  <si>
    <t>JAWA TENGAH</t>
  </si>
  <si>
    <t>EID</t>
  </si>
  <si>
    <t>04.Survey OG</t>
  </si>
  <si>
    <t>WEST</t>
  </si>
  <si>
    <t>12.CP Process</t>
  </si>
  <si>
    <t>EAST</t>
  </si>
  <si>
    <t>20.APD &amp; Design Process</t>
  </si>
  <si>
    <t>HTI</t>
  </si>
  <si>
    <t>01.SPK propossed return</t>
  </si>
  <si>
    <t>02.SPK returned</t>
  </si>
  <si>
    <t>LAMPUNG</t>
  </si>
  <si>
    <t>W01-2017</t>
  </si>
  <si>
    <t>W02-2017</t>
  </si>
  <si>
    <t>W03-2017</t>
  </si>
  <si>
    <t>W04-2017</t>
  </si>
  <si>
    <t>W05-2017</t>
  </si>
  <si>
    <t>W06-2017</t>
  </si>
  <si>
    <t>W07-2017</t>
  </si>
  <si>
    <t>W08-2017</t>
  </si>
  <si>
    <t>W09-2017</t>
  </si>
  <si>
    <t>W10-2017</t>
  </si>
  <si>
    <t>W11-2017</t>
  </si>
  <si>
    <t>W12-2017</t>
  </si>
  <si>
    <t>W13-2017</t>
  </si>
  <si>
    <t>W14-2017</t>
  </si>
  <si>
    <t>W15-2017</t>
  </si>
  <si>
    <t>W16-2017</t>
  </si>
  <si>
    <t>W17-2017</t>
  </si>
  <si>
    <t>W18-2017</t>
  </si>
  <si>
    <t>W19-2017</t>
  </si>
  <si>
    <t>W20-2017</t>
  </si>
  <si>
    <t>W21-2017</t>
  </si>
  <si>
    <t>W22-2017</t>
  </si>
  <si>
    <t>W23-2017</t>
  </si>
  <si>
    <t>W24-2017</t>
  </si>
  <si>
    <t>W25-2017</t>
  </si>
  <si>
    <t>W26-2017</t>
  </si>
  <si>
    <t>W27-2017</t>
  </si>
  <si>
    <t>W28-2017</t>
  </si>
  <si>
    <t>W29-2017</t>
  </si>
  <si>
    <t>W30-2017</t>
  </si>
  <si>
    <t>W31-2017</t>
  </si>
  <si>
    <t>W32-2017</t>
  </si>
  <si>
    <t>W33-2017</t>
  </si>
  <si>
    <t>W34-2017</t>
  </si>
  <si>
    <t>W35-2017</t>
  </si>
  <si>
    <t>W36-2017</t>
  </si>
  <si>
    <t>W37-2017</t>
  </si>
  <si>
    <t>W38-2017</t>
  </si>
  <si>
    <t>W39-2017</t>
  </si>
  <si>
    <t>W40-2017</t>
  </si>
  <si>
    <t>W41-2017</t>
  </si>
  <si>
    <t>W42-2017</t>
  </si>
  <si>
    <t>W43-2017</t>
  </si>
  <si>
    <t>W44-2017</t>
  </si>
  <si>
    <t>W45-2017</t>
  </si>
  <si>
    <t>W46-2017</t>
  </si>
  <si>
    <t>W47-2017</t>
  </si>
  <si>
    <t>W48-2017</t>
  </si>
  <si>
    <t>W49-2017</t>
  </si>
  <si>
    <t>W50-2017</t>
  </si>
  <si>
    <t>W51-2017</t>
  </si>
  <si>
    <t>W52-2017</t>
  </si>
  <si>
    <t>W01-2018</t>
  </si>
  <si>
    <t>W02-2018</t>
  </si>
  <si>
    <t>W03-2018</t>
  </si>
  <si>
    <t>W04-2018</t>
  </si>
  <si>
    <t>W05-2018</t>
  </si>
  <si>
    <t>W06-2018</t>
  </si>
  <si>
    <t>W07-2018</t>
  </si>
  <si>
    <t>W08-2018</t>
  </si>
  <si>
    <t>W09-2018</t>
  </si>
  <si>
    <t>W10-2018</t>
  </si>
  <si>
    <t>W11-2018</t>
  </si>
  <si>
    <t>W12-2018</t>
  </si>
  <si>
    <t>W13-2018</t>
  </si>
  <si>
    <t>W14-2018</t>
  </si>
  <si>
    <t>W15-2018</t>
  </si>
  <si>
    <t>W16-2018</t>
  </si>
  <si>
    <t>W17-2018</t>
  </si>
  <si>
    <t>W18-2018</t>
  </si>
  <si>
    <t>W19-2018</t>
  </si>
  <si>
    <t>W20-2018</t>
  </si>
  <si>
    <t>W21-2018</t>
  </si>
  <si>
    <t>W22-2018</t>
  </si>
  <si>
    <t>W23-2018</t>
  </si>
  <si>
    <t>W24-2018</t>
  </si>
  <si>
    <t>W25-2018</t>
  </si>
  <si>
    <t>W26-2018</t>
  </si>
  <si>
    <t>W27-2018</t>
  </si>
  <si>
    <t>W28-2018</t>
  </si>
  <si>
    <t>W29-2018</t>
  </si>
  <si>
    <t>W30-2018</t>
  </si>
  <si>
    <t>W31-2018</t>
  </si>
  <si>
    <t>W32-2018</t>
  </si>
  <si>
    <t>W33-2018</t>
  </si>
  <si>
    <t>W34-2018</t>
  </si>
  <si>
    <t>W35-2018</t>
  </si>
  <si>
    <t>W36-2018</t>
  </si>
  <si>
    <t>W37-2018</t>
  </si>
  <si>
    <t>W38-2018</t>
  </si>
  <si>
    <t>W39-2018</t>
  </si>
  <si>
    <t>W40-2018</t>
  </si>
  <si>
    <t>W41-2018</t>
  </si>
  <si>
    <t>W42-2018</t>
  </si>
  <si>
    <t>W43-2018</t>
  </si>
  <si>
    <t>W44-2018</t>
  </si>
  <si>
    <t>W45-2018</t>
  </si>
  <si>
    <t>W46-2018</t>
  </si>
  <si>
    <t>W47-2018</t>
  </si>
  <si>
    <t>W48-2018</t>
  </si>
  <si>
    <t>W49-2018</t>
  </si>
  <si>
    <t>W50-2018</t>
  </si>
  <si>
    <t>W51-2018</t>
  </si>
  <si>
    <t>W52-2018</t>
  </si>
  <si>
    <t>W01-2019</t>
  </si>
  <si>
    <t>W02-2019</t>
  </si>
  <si>
    <t>W03-2019</t>
  </si>
  <si>
    <t>W04-2019</t>
  </si>
  <si>
    <t>W05-2019</t>
  </si>
  <si>
    <t>W06-2019</t>
  </si>
  <si>
    <t>W07-2019</t>
  </si>
  <si>
    <t>W08-2019</t>
  </si>
  <si>
    <t>W09-2019</t>
  </si>
  <si>
    <t>W10-2019</t>
  </si>
  <si>
    <t>W11-2019</t>
  </si>
  <si>
    <t>W12-2019</t>
  </si>
  <si>
    <t>W13-2019</t>
  </si>
  <si>
    <t>W14-2019</t>
  </si>
  <si>
    <t>W15-2019</t>
  </si>
  <si>
    <t>W16-2019</t>
  </si>
  <si>
    <t>W17-2019</t>
  </si>
  <si>
    <t>W18-2019</t>
  </si>
  <si>
    <t>W19-2019</t>
  </si>
  <si>
    <t>W20-2019</t>
  </si>
  <si>
    <t>W21-2019</t>
  </si>
  <si>
    <t>W22-2019</t>
  </si>
  <si>
    <t>W23-2019</t>
  </si>
  <si>
    <t>W24-2019</t>
  </si>
  <si>
    <t>W25-2019</t>
  </si>
  <si>
    <t>W26-2019</t>
  </si>
  <si>
    <t>W27-2019</t>
  </si>
  <si>
    <t>W28-2019</t>
  </si>
  <si>
    <t>W29-2019</t>
  </si>
  <si>
    <t>W30-2019</t>
  </si>
  <si>
    <t>W31-2019</t>
  </si>
  <si>
    <t>RFS</t>
  </si>
  <si>
    <t>TBD</t>
  </si>
  <si>
    <t>Jan-2021</t>
  </si>
  <si>
    <t>Feb-2021</t>
  </si>
  <si>
    <t>Mar-2021</t>
  </si>
  <si>
    <t>Apr-2021</t>
  </si>
  <si>
    <t>May-2021</t>
  </si>
  <si>
    <t>Jun-2021</t>
  </si>
  <si>
    <t>Jul-2021</t>
  </si>
  <si>
    <t>Aug-2021</t>
  </si>
  <si>
    <t>Sep-2021</t>
  </si>
  <si>
    <t>Oct-2021</t>
  </si>
  <si>
    <t>Nov-2021</t>
  </si>
  <si>
    <t>Dec-2021</t>
  </si>
  <si>
    <t>Jan-2022</t>
    <phoneticPr fontId="6" type="noConversion"/>
  </si>
  <si>
    <t>Feb-2022</t>
    <phoneticPr fontId="6" type="noConversion"/>
  </si>
  <si>
    <t>Mar-2022</t>
    <phoneticPr fontId="6" type="noConversion"/>
  </si>
  <si>
    <t>Apr-2022</t>
    <phoneticPr fontId="6" type="noConversion"/>
  </si>
  <si>
    <t>May-2022</t>
    <phoneticPr fontId="6" type="noConversion"/>
  </si>
  <si>
    <t>Jun-2022</t>
    <phoneticPr fontId="6" type="noConversion"/>
  </si>
  <si>
    <t>Jul-2022</t>
    <phoneticPr fontId="6" type="noConversion"/>
  </si>
  <si>
    <t>Aug-2022</t>
    <phoneticPr fontId="6" type="noConversion"/>
  </si>
  <si>
    <t>Sep-2022</t>
    <phoneticPr fontId="6" type="noConversion"/>
  </si>
  <si>
    <t>Oct-2022</t>
    <phoneticPr fontId="6" type="noConversion"/>
  </si>
  <si>
    <t>Nov-2022</t>
    <phoneticPr fontId="6" type="noConversion"/>
  </si>
  <si>
    <t>Dec-2022</t>
    <phoneticPr fontId="6" type="noConversion"/>
  </si>
  <si>
    <t>RNP review nok</t>
    <phoneticPr fontId="6" type="noConversion"/>
  </si>
  <si>
    <t>TNP review nok</t>
    <phoneticPr fontId="6" type="noConversion"/>
  </si>
  <si>
    <t>Under CIVIL review</t>
    <phoneticPr fontId="6" type="noConversion"/>
  </si>
  <si>
    <t>PROJECT NAME</t>
    <phoneticPr fontId="6" type="noConversion"/>
  </si>
  <si>
    <t>PROJECT YEAR</t>
    <phoneticPr fontId="6" type="noConversion"/>
  </si>
  <si>
    <t>JAW-JT-TMG-2656</t>
  </si>
  <si>
    <t>TEMANGGUNG BULU</t>
  </si>
  <si>
    <t>JAW-BT-TNG-1464</t>
  </si>
  <si>
    <t>ALAM JAYA JATIUWUNG</t>
  </si>
  <si>
    <t>JAW-JB-CBN-3843</t>
  </si>
  <si>
    <t>ARGASUNYA</t>
  </si>
  <si>
    <t>JAW-JB-CBN-3842</t>
  </si>
  <si>
    <t>ARGASUNYA_BARAT</t>
  </si>
  <si>
    <t>SUM-SU-LBP-2171</t>
  </si>
  <si>
    <t>LAHAN/TUBUH AIR</t>
  </si>
  <si>
    <t>JAW-JI-SIT-3800</t>
  </si>
  <si>
    <t>ASEMBAGUS_TRIGONCO</t>
  </si>
  <si>
    <t>JAW-BT-TGR-0042</t>
  </si>
  <si>
    <t>BABAKAN ASEM TELUK NAGA</t>
  </si>
  <si>
    <t>JAW-JB-BGR-0222</t>
  </si>
  <si>
    <t>Babakan Madang Bogor</t>
  </si>
  <si>
    <t>JAW-JB-BJR-3850</t>
  </si>
  <si>
    <t>BALOKANG_BANJAR</t>
  </si>
  <si>
    <t>JAW-JI-SIT-3801</t>
  </si>
  <si>
    <t>BANYUPUTIH_SUMBEREJO</t>
  </si>
  <si>
    <t>KAL-KS-KGN-0875</t>
  </si>
  <si>
    <t>BARU</t>
  </si>
  <si>
    <t>KAL-KB-SBS-0685</t>
  </si>
  <si>
    <t>BATUMAKJAGE</t>
  </si>
  <si>
    <t>JAW-JI-SMP-4110</t>
  </si>
  <si>
    <t>Batuputih_Daya</t>
  </si>
  <si>
    <t>JAW-BT-TGR-0041</t>
  </si>
  <si>
    <t>BELIMBING KOSAMBI</t>
  </si>
  <si>
    <t>JAW-JK-KYB-0103</t>
  </si>
  <si>
    <t>Benda Ciganjur</t>
  </si>
  <si>
    <t>JAW-BT-CPT-0465</t>
  </si>
  <si>
    <t>BERANDA SERPONG</t>
  </si>
  <si>
    <t>JAW-JB-BGR-0210</t>
  </si>
  <si>
    <t>Beringin Batulayang</t>
  </si>
  <si>
    <t>JAW-JI-SIT-3804</t>
  </si>
  <si>
    <t>BESUKI_KALIMAS</t>
  </si>
  <si>
    <t>JAW-JB-BKS-0708</t>
  </si>
  <si>
    <t>BINTARA KENCANA TIMUR</t>
  </si>
  <si>
    <t>JAW-JB-NPH-3709</t>
  </si>
  <si>
    <t>BOJONGHALEUANG_SAGULING</t>
  </si>
  <si>
    <t>JAW-JB-NPH-3716</t>
  </si>
  <si>
    <t>BOJONGKONENG_NGAMPRAH</t>
  </si>
  <si>
    <t>JAW-JT-PWT-0553</t>
  </si>
  <si>
    <t>Bojongsari Kembaran</t>
  </si>
  <si>
    <t>JAW-JI-BTU-4110</t>
  </si>
  <si>
    <t>BUMIAJI_SUMBERBRANTAS</t>
  </si>
  <si>
    <t>JAW-JI-LMJ-4221</t>
  </si>
  <si>
    <t>CANDIPURO_SUMBERMUJUR</t>
  </si>
  <si>
    <t>JAW-BT-CPT-0451</t>
  </si>
  <si>
    <t>Ciater Serpong</t>
  </si>
  <si>
    <t>JAW-JB-BGR-0213</t>
  </si>
  <si>
    <t>Cibeber Barengkok</t>
  </si>
  <si>
    <t>JAW-JB-BJR-3854</t>
  </si>
  <si>
    <t>CIBEUREUM_BANJAR</t>
  </si>
  <si>
    <t>JAW-JB-NPH-3704</t>
  </si>
  <si>
    <t>CIBITUNG_RONGGA</t>
  </si>
  <si>
    <t>JAW-BT-TGR-0040</t>
  </si>
  <si>
    <t>Cibugel Cisoka</t>
  </si>
  <si>
    <t>JAW-JB-CBI-0085</t>
  </si>
  <si>
    <t>Cilliwung Pondok Rajeg</t>
  </si>
  <si>
    <t>JAW-JB-CMH-3439</t>
  </si>
  <si>
    <t>CIPAGERAN</t>
  </si>
  <si>
    <t>JAW-JT-BBS-0155</t>
  </si>
  <si>
    <t>Cipajang Banjarharjo</t>
  </si>
  <si>
    <t>JAW-JT-BBS-0153</t>
  </si>
  <si>
    <t>Cipemali Brebes</t>
  </si>
  <si>
    <t>JAW-JB-BGR-0224</t>
  </si>
  <si>
    <t>Cipinang Rumpin Bogor</t>
  </si>
  <si>
    <t>JAW-BT-TGR-0026</t>
  </si>
  <si>
    <t>Cirumpak Tangerang</t>
  </si>
  <si>
    <t>JAW-JI-MJK-4142</t>
  </si>
  <si>
    <t>DAWAR_RANDEGAN</t>
  </si>
  <si>
    <t>JAW-JI-PBL-8117</t>
  </si>
  <si>
    <t>DINAS_PERTANIAN_KANIGARAN</t>
  </si>
  <si>
    <t>JAW-BT-CPT-0469</t>
  </si>
  <si>
    <t>DISCOVERY CONSERVA</t>
  </si>
  <si>
    <t>JAW-BT-CPT-0473</t>
  </si>
  <si>
    <t>Djuna Raya Pakujaya</t>
  </si>
  <si>
    <t>JAW-JI-PCT-4180</t>
  </si>
  <si>
    <t>DONOROJO_SENDANG</t>
  </si>
  <si>
    <t>SUM-AC-LSM-0715</t>
  </si>
  <si>
    <t>ULEE BLANG MANE</t>
  </si>
  <si>
    <t>JAW-BT-TGR-0023</t>
  </si>
  <si>
    <t>Dukuh Cukanggalih</t>
  </si>
  <si>
    <t>JAW-JI-SMP-4111</t>
  </si>
  <si>
    <t>Dungkek_Sokon_Jadung</t>
  </si>
  <si>
    <t>JAW-BT-CPT-0474</t>
  </si>
  <si>
    <t>Elang Sawah</t>
  </si>
  <si>
    <t>JAW-JT-PWD-0014</t>
  </si>
  <si>
    <t>Gajah Mada Purwodadi</t>
  </si>
  <si>
    <t>JAW-JK-TJP-0615</t>
  </si>
  <si>
    <t>Gang Merpati Kebantenan</t>
  </si>
  <si>
    <t>JAW-JI-SMP-4114</t>
  </si>
  <si>
    <t>GAPURA_BANJAR_TIMUR</t>
  </si>
  <si>
    <t>SUM-SU-KPI-2220</t>
  </si>
  <si>
    <t>TORGAMBA AEKBATU</t>
  </si>
  <si>
    <t>JAW-JB-SOR-3833</t>
  </si>
  <si>
    <t>GIRIMULYA_PACET</t>
  </si>
  <si>
    <t>JAW-JT-BBS-0156</t>
  </si>
  <si>
    <t>GLONGGONG</t>
  </si>
  <si>
    <t>JAW-BT-CPT-0468</t>
  </si>
  <si>
    <t>GN RAYA CIREUNDEU</t>
  </si>
  <si>
    <t>JAW-BT-TGR-0049</t>
  </si>
  <si>
    <t>Griya Sukatani Mekarsari</t>
  </si>
  <si>
    <t>JAW-JK-TJP-0617</t>
  </si>
  <si>
    <t>Inspeksi Sukapura</t>
  </si>
  <si>
    <t>JAW-JK-KYB-0097</t>
  </si>
  <si>
    <t>Jalan Asem Cipedak</t>
  </si>
  <si>
    <t>JAW-JK-KYB-0096</t>
  </si>
  <si>
    <t>Jalan Garuda Mas</t>
  </si>
  <si>
    <t>JAW-JK-KYB-0105</t>
  </si>
  <si>
    <t>Jalan Kubur Islam</t>
  </si>
  <si>
    <t>JAW-JK-GGP-0527</t>
  </si>
  <si>
    <t>Jalan Mangga Ubi</t>
  </si>
  <si>
    <t>JAW-BT-CPT-0447</t>
  </si>
  <si>
    <t>Jalan Mentawai Tol</t>
  </si>
  <si>
    <t>JAW-JK-KYB-0098</t>
  </si>
  <si>
    <t>Jalan Pemuda Cipedak</t>
  </si>
  <si>
    <t>JAW-JK-KYB-0110</t>
  </si>
  <si>
    <t>Jalan Purnawarman</t>
  </si>
  <si>
    <t>JAW-JB-BGR-0223</t>
  </si>
  <si>
    <t>Jalan Raya Cariu Jonggol</t>
  </si>
  <si>
    <t>JAW-BT-TGR-0028</t>
  </si>
  <si>
    <t>Jalan Raya Korelet</t>
  </si>
  <si>
    <t>JAW-BT-TGR-0030</t>
  </si>
  <si>
    <t>Jalan Raya Kukun Daun</t>
  </si>
  <si>
    <t>JAW-JB-CBI-0063</t>
  </si>
  <si>
    <t>Jalan Raya Puspitek</t>
  </si>
  <si>
    <t>JAW-BT-TGR-0027</t>
  </si>
  <si>
    <t>Jatake Rangkasbitung</t>
  </si>
  <si>
    <t>JAW-JB-NPH-3702</t>
  </si>
  <si>
    <t>JAYAGIRI_LEMBANG</t>
  </si>
  <si>
    <t>SUM-SU-PSP-2152</t>
  </si>
  <si>
    <t>JORING NATOBANG</t>
  </si>
  <si>
    <t>JAW-JI-PBL-2915</t>
  </si>
  <si>
    <t>KADEMANGAN_KADEMANGAN</t>
  </si>
  <si>
    <t>JAW-BT-TGR-0045</t>
  </si>
  <si>
    <t>KAMPUNG BESAR TELUK NAGA</t>
  </si>
  <si>
    <t>SUM-SU-AKK-8002</t>
  </si>
  <si>
    <t>AEK KANOPAN TIMUR_HULU</t>
  </si>
  <si>
    <t>KAL-KS-KGN-0876</t>
  </si>
  <si>
    <t>KANDANGAN KOTA</t>
  </si>
  <si>
    <t>JAW-JI-SIT-3803</t>
  </si>
  <si>
    <t>KAPONGAN_KESAMBIRAMPAK</t>
  </si>
  <si>
    <t>JAW-BT-TNG-1492</t>
  </si>
  <si>
    <t>Karang Timur Tangerang</t>
  </si>
  <si>
    <t>KAL-KB-NBA-0707</t>
  </si>
  <si>
    <t>KARANGAN</t>
  </si>
  <si>
    <t>JAW-JB-NPH-3706</t>
  </si>
  <si>
    <t>KARANGANYAR_CILILIN</t>
  </si>
  <si>
    <t>JAW-JI-PCT-4182</t>
  </si>
  <si>
    <t>Karangturi_Sudimoro</t>
  </si>
  <si>
    <t>JAW-BT-TGR-0029</t>
  </si>
  <si>
    <t>Karet Sepatan Tangerang</t>
  </si>
  <si>
    <t>JAW-JB-CBN-3734</t>
  </si>
  <si>
    <t>KARYAMULYA_KESAMBI</t>
  </si>
  <si>
    <t>JAW-BT-TGR-0031</t>
  </si>
  <si>
    <t>Kayu Agung Sepatan</t>
  </si>
  <si>
    <t>JAW-JK-GGP-0515</t>
  </si>
  <si>
    <t>Kayumanis Kelapa Dua</t>
  </si>
  <si>
    <t>JAW-JK-TJP-0626</t>
  </si>
  <si>
    <t>Kebon Bawang Tanjung Priok</t>
  </si>
  <si>
    <t>JAW-JI-PCT-4185</t>
  </si>
  <si>
    <t>KEBONAGUNG_KATIPUGAL</t>
  </si>
  <si>
    <t>JAW-JI-PCT-4186</t>
  </si>
  <si>
    <t>KEBONAGUNG_MANTREN</t>
  </si>
  <si>
    <t>JAW-BT-TNG-1450</t>
  </si>
  <si>
    <t>Kedaung Baru Tangerang</t>
  </si>
  <si>
    <t>JAW-JI-PBL-2911</t>
  </si>
  <si>
    <t>KEDOPOK_JREBENG_WETAN</t>
  </si>
  <si>
    <t>JAW-JI-LMJ-4226</t>
  </si>
  <si>
    <t>KEDUNGJAJANG_SAWARAN_KULON</t>
  </si>
  <si>
    <t>JAW-JK-CKG-0666</t>
  </si>
  <si>
    <t>Kemuning Matraman</t>
  </si>
  <si>
    <t>JAW-JK-KYB-0107</t>
  </si>
  <si>
    <t>Kenanga Terusan Pasming</t>
  </si>
  <si>
    <t>JAW-JK-GGP-0524</t>
  </si>
  <si>
    <t>Kencana Timur Cengkareng</t>
  </si>
  <si>
    <t>JAW-JI-BLT-1910</t>
  </si>
  <si>
    <t>KEPANJEN_KIDUL_KAUMAN</t>
  </si>
  <si>
    <t>JAW-JI-BLT-1917</t>
  </si>
  <si>
    <t>KEPANJEN_KIDUL_SENTUL</t>
  </si>
  <si>
    <t>JAW-JK-CKG-0664</t>
  </si>
  <si>
    <t>Kesadaran Cipinang</t>
  </si>
  <si>
    <t>JAW-JK-CKG-0667</t>
  </si>
  <si>
    <t>Kesatrian Kebon Manggis</t>
  </si>
  <si>
    <t>JAW-JB-CBI-0068</t>
  </si>
  <si>
    <t>Klapanunggal Cileungsi</t>
  </si>
  <si>
    <t>JAW-BT-CPT-0461</t>
  </si>
  <si>
    <t>KOMPLEKS SASMITA LOKA PAMULANG BARAT</t>
  </si>
  <si>
    <t>JAW-JK-CKG-0665</t>
  </si>
  <si>
    <t>Krama Yudha Cakung</t>
  </si>
  <si>
    <t>SUM-SU-KPI-2143</t>
  </si>
  <si>
    <t>ASAM JAWA_TORGAMBA</t>
  </si>
  <si>
    <t>JAW-JI-LMG-4275</t>
  </si>
  <si>
    <t>LAMONGAN_BANJARMENDALAN</t>
  </si>
  <si>
    <t>KAL-KI-SMR-0756</t>
  </si>
  <si>
    <t>LEMPAKE_TIMUR</t>
  </si>
  <si>
    <t>JAW-JK-TJP-0679</t>
  </si>
  <si>
    <t>LONTAR DALAM KOJA</t>
  </si>
  <si>
    <t>SUL-SN-PKJ-1256</t>
  </si>
  <si>
    <t>MANGGALUNG</t>
  </si>
  <si>
    <t>SUL-SN-PIN-1295</t>
  </si>
  <si>
    <t>MASSEWAE</t>
  </si>
  <si>
    <t>JAW-BT-TNG-1470</t>
  </si>
  <si>
    <t>Mawi Kunciran Indah</t>
  </si>
  <si>
    <t>JAW-JI-PBL-2914</t>
  </si>
  <si>
    <t>MAYANGAN_MANGUNHARJO</t>
  </si>
  <si>
    <t>SUM-SB-PYH-0835</t>
  </si>
  <si>
    <t>BALAI GADANG_PAYAKUMBUH</t>
  </si>
  <si>
    <t>JAW-JK-CKG-0354</t>
  </si>
  <si>
    <t>Mejing Bambu Apus</t>
  </si>
  <si>
    <t>JAW-BT-TGR-0021</t>
  </si>
  <si>
    <t>Mekar Wangi Tangerang</t>
  </si>
  <si>
    <t>JAW-JB-BJR-3851</t>
  </si>
  <si>
    <t>MEKARSARI_BANJAR</t>
  </si>
  <si>
    <t>JAW-JB-BGR-0214</t>
  </si>
  <si>
    <t>Mekarwangi Bogor</t>
  </si>
  <si>
    <t>KAL-KB-NBA-0710</t>
  </si>
  <si>
    <t>MENJALIN</t>
  </si>
  <si>
    <t>JAW-JK-KYB-0102</t>
  </si>
  <si>
    <t>Menteng Lenteng Agung</t>
  </si>
  <si>
    <t>JAW-JI-TBN-4057</t>
  </si>
  <si>
    <t>MONTONG_GUWOTERUS</t>
  </si>
  <si>
    <t>SUM-RI-BLS-1127</t>
  </si>
  <si>
    <t>MUARA BASUNG_PINGGIR</t>
  </si>
  <si>
    <t>SUM-JA-SNT-0470</t>
  </si>
  <si>
    <t>MUARO SEBAPO</t>
  </si>
  <si>
    <t>JAW-JB-BJR-3855</t>
  </si>
  <si>
    <t>NEGLASARI_BANJAR</t>
  </si>
  <si>
    <t>JAW-JI-PCT-4187</t>
  </si>
  <si>
    <t>NGADIROJO_HADILUWIH</t>
  </si>
  <si>
    <t>JAW-JI-PCT-4184</t>
  </si>
  <si>
    <t>NGADIROJO_SIDOMULYO</t>
  </si>
  <si>
    <t>JAW-JI-KPN-4341</t>
  </si>
  <si>
    <t>NGANTANG_SIDODADI</t>
  </si>
  <si>
    <t>JAW-JB-CBI-0071</t>
  </si>
  <si>
    <t>Pabuaran Kemang</t>
  </si>
  <si>
    <t>SUM-RI-DUM-1106</t>
  </si>
  <si>
    <t>BUKIT DATUK</t>
  </si>
  <si>
    <t>JAW-BT-TNG-1452</t>
  </si>
  <si>
    <t>Pandawa Cibodas</t>
  </si>
  <si>
    <t>JAW-BT-TGR-0044</t>
  </si>
  <si>
    <t>PANTAI DADAP</t>
  </si>
  <si>
    <t>JAW-JB-SOR-3831</t>
  </si>
  <si>
    <t>PANUNDAAN_CIWIDEY</t>
  </si>
  <si>
    <t>JAW-JB-BGR-0220</t>
  </si>
  <si>
    <t>Parung Panjang Bogor</t>
  </si>
  <si>
    <t>JAW-BT-TNG-1465</t>
  </si>
  <si>
    <t>PASIR JAYA JATIUWUNG</t>
  </si>
  <si>
    <t>SUM-RI-DUM-1109</t>
  </si>
  <si>
    <t>BUKIT TIMAH_DUMAI</t>
  </si>
  <si>
    <t>JAW-JI-LMJ-4223</t>
  </si>
  <si>
    <t>PASIRIAN_MADUREJO</t>
  </si>
  <si>
    <t>JAW-JB-CBI-0066</t>
  </si>
  <si>
    <t>Pasirmukti Citeureup</t>
  </si>
  <si>
    <t>JAW-BT-TGR-0025</t>
  </si>
  <si>
    <t>Patrasana Kresek</t>
  </si>
  <si>
    <t>JAW-JK-GGP-0529</t>
  </si>
  <si>
    <t>Pegadungan Tegal Alur</t>
  </si>
  <si>
    <t>SUM-AC-MRN-0524</t>
  </si>
  <si>
    <t>DRIEN BUNGONG</t>
  </si>
  <si>
    <t>JAW-JB-CBI-0082</t>
  </si>
  <si>
    <t>Pengasinan Gunung Sindur</t>
  </si>
  <si>
    <t>SUM-AC-MRN-0523</t>
  </si>
  <si>
    <t>GEULANGGANG</t>
  </si>
  <si>
    <t>JAW-JI-LMJ-4220</t>
  </si>
  <si>
    <t>PRONOJIWO_ORO_ORO_OMBO</t>
  </si>
  <si>
    <t>JAW-JK-CKG-0155</t>
  </si>
  <si>
    <t>Pulo Buaran Jatinegara</t>
  </si>
  <si>
    <t>JAW-JI-MJK-4143</t>
  </si>
  <si>
    <t>PUNGGING_NGRAME</t>
  </si>
  <si>
    <t>JAW-JB-BJR-3853</t>
  </si>
  <si>
    <t>PURWAHARJA_TENGAH</t>
  </si>
  <si>
    <t>JAW-JI-PSR-4139</t>
  </si>
  <si>
    <t>PURWOSARI_BAKALAN</t>
  </si>
  <si>
    <t>JAW-BT-TGR-0024</t>
  </si>
  <si>
    <t>Raya Cisauk BSD</t>
  </si>
  <si>
    <t>JAW-JI-SDA-4082</t>
  </si>
  <si>
    <t>Raya_Sidorejo_Krian</t>
  </si>
  <si>
    <t>JAW-JB-BJR-3857</t>
  </si>
  <si>
    <t>REJASARI_Banjar</t>
  </si>
  <si>
    <t>JAW-JI-TBN-4056</t>
  </si>
  <si>
    <t>RENGEL_CAMPUREJO</t>
  </si>
  <si>
    <t>SUM-SB-BSK-0806</t>
  </si>
  <si>
    <t>PADANG LAWEH_TARAB</t>
  </si>
  <si>
    <t>JAW-JK-KYB-0027</t>
  </si>
  <si>
    <t>Sabar Raya Kemajuan</t>
  </si>
  <si>
    <t>JAW-JB-CBI-0084</t>
  </si>
  <si>
    <t>Sabililah Citeureup</t>
  </si>
  <si>
    <t>SUM-RI-PBR-1148</t>
  </si>
  <si>
    <t>SAIL_TENAYAN RAYA</t>
  </si>
  <si>
    <t>JAW-BT-TGR-0043</t>
  </si>
  <si>
    <t>SALEMBARAN JAYA KOSAMBI</t>
  </si>
  <si>
    <t>JAW-JI-BLT-1915</t>
  </si>
  <si>
    <t>SANAN_BENDO</t>
  </si>
  <si>
    <t>JAW-JI-BLT-1916</t>
  </si>
  <si>
    <t>SANANWETAN_GEDOG</t>
  </si>
  <si>
    <t>JAW-JI-BLT-1914</t>
  </si>
  <si>
    <t>SANANWETAN_GERIT</t>
  </si>
  <si>
    <t>SUM-SS-KAG-1203</t>
  </si>
  <si>
    <t>SEDYOMULYO</t>
  </si>
  <si>
    <t>SUM-AC-KTN-0378</t>
  </si>
  <si>
    <t>PASIR NUNGGUL</t>
  </si>
  <si>
    <t>SUM-AC-KTN-0377</t>
  </si>
  <si>
    <t>PEJUANG</t>
  </si>
  <si>
    <t>KAL-KB-SBS-0706</t>
  </si>
  <si>
    <t>SELAKAUTUA</t>
  </si>
  <si>
    <t>JAW-JI-TBN-4058</t>
  </si>
  <si>
    <t>SEMANDING_BEKTIHARJO</t>
  </si>
  <si>
    <t>JAW-BT-TGR-0032</t>
  </si>
  <si>
    <t>Serang Cikande</t>
  </si>
  <si>
    <t>SUM-SU-AKK-2140</t>
  </si>
  <si>
    <t>PERK.PADANG HALABAN</t>
  </si>
  <si>
    <t>SUM-AC-MRN-0522</t>
  </si>
  <si>
    <t>REUSEB</t>
  </si>
  <si>
    <t>JAW-JI-TBN-4055</t>
  </si>
  <si>
    <t>SINGGAHAN_SARINGEMBAT</t>
  </si>
  <si>
    <t>SUM-SU-PMS-2103</t>
  </si>
  <si>
    <t>SIRINGAN RINGAN</t>
  </si>
  <si>
    <t>JAW-JK-KYB-0101</t>
  </si>
  <si>
    <t>Situ Babakan Srengseng Sawah</t>
  </si>
  <si>
    <t>JAW-JB-CBI-0086</t>
  </si>
  <si>
    <t>Situ Cogarongsong Pengasinan</t>
  </si>
  <si>
    <t>JAW-BT-CPT-0467</t>
  </si>
  <si>
    <t>SITU GINTUNG CIREUNDEU</t>
  </si>
  <si>
    <t>JAW-JB-BJR-3856</t>
  </si>
  <si>
    <t>SITUBATU_BANJAR</t>
  </si>
  <si>
    <t>JAW-JI-SIT-3802</t>
  </si>
  <si>
    <t>SITUBONDO_KOTAKAN</t>
  </si>
  <si>
    <t>JAW-JI-MJK-4140</t>
  </si>
  <si>
    <t>SOOKO_JAMPIROGO</t>
  </si>
  <si>
    <t>JAW-BT-TGR-0051</t>
  </si>
  <si>
    <t>Stasiun Cikoya</t>
  </si>
  <si>
    <t>JAW-JB-SOR-3832</t>
  </si>
  <si>
    <t>SUDI_IBUN</t>
  </si>
  <si>
    <t>JAW-JB-BJR-3858</t>
  </si>
  <si>
    <t>SUKAMUKTI_PATARUMAN</t>
  </si>
  <si>
    <t>JAW-JI-BLT-1911</t>
  </si>
  <si>
    <t>SUKOREJO_TANJUNGSARI</t>
  </si>
  <si>
    <t>JAW-JI-BLT-1912</t>
  </si>
  <si>
    <t>SUKOREJO_TLUMPU</t>
  </si>
  <si>
    <t>KAL-KS-PLI-0916</t>
  </si>
  <si>
    <t>SUMBERJAYA</t>
  </si>
  <si>
    <t>JAW-JB-SOR-3836</t>
  </si>
  <si>
    <t>SUMBERSARI_CIPARAY</t>
  </si>
  <si>
    <t>JAW-JB-NPH-3691</t>
  </si>
  <si>
    <t>SUMUR BANDUNG</t>
  </si>
  <si>
    <t>KAL-KB-MPW-0705</t>
  </si>
  <si>
    <t>SUNGAINIPAHSIANTAN</t>
  </si>
  <si>
    <t>KAL-KB-MPW-0708</t>
  </si>
  <si>
    <t>SUNGAIPURUNKECIL</t>
  </si>
  <si>
    <t>JAW-JK-TJP-0677</t>
  </si>
  <si>
    <t>SWASEMBADA TANJUNG PRIOK</t>
  </si>
  <si>
    <t>KAL-KS-MRH-0891</t>
  </si>
  <si>
    <t>TABUNGANEN PEMURUS</t>
  </si>
  <si>
    <t>SUM-SU-KIS-2129</t>
  </si>
  <si>
    <t>SEI SILAU BARAT</t>
  </si>
  <si>
    <t>JAW-JI-SMP-4115</t>
  </si>
  <si>
    <t>TALANGO_CABBIYA</t>
  </si>
  <si>
    <t>JAW-JI-SMP-4117</t>
  </si>
  <si>
    <t>TALANGO_ESSANG</t>
  </si>
  <si>
    <t>JAW-JI-SMP-4116</t>
  </si>
  <si>
    <t>TALANGO_GAPURANA</t>
  </si>
  <si>
    <t>JAW-JI-SMP-4119</t>
  </si>
  <si>
    <t>TALANGO_KOMBANG</t>
  </si>
  <si>
    <t>JAW-JI-SMP-4118</t>
  </si>
  <si>
    <t>TALANGO_POTERAN</t>
  </si>
  <si>
    <t>JAW-JB-NPH-3700</t>
  </si>
  <si>
    <t>TAMANJAYA</t>
  </si>
  <si>
    <t>SUM-SU-SRH-2223</t>
  </si>
  <si>
    <t>SEIRAMPAH PEMATANG GANJANG</t>
  </si>
  <si>
    <t>SUM-SU-PYB-2157</t>
  </si>
  <si>
    <t>TAMBISKI</t>
  </si>
  <si>
    <t>SUM-KR-BTM-0584</t>
  </si>
  <si>
    <t>TANJUNG BANUN REMPANG</t>
  </si>
  <si>
    <t>SUM-SS-MRE-1215</t>
  </si>
  <si>
    <t>TANJUNG RAJA_ENIM</t>
  </si>
  <si>
    <t>SUL-SN-PIN-1283</t>
  </si>
  <si>
    <t>TANRA TUO</t>
  </si>
  <si>
    <t>JAW-JI-LMJ-4222</t>
  </si>
  <si>
    <t>TEMPEH_LEMPENI</t>
  </si>
  <si>
    <t>SUM-SU-PRR-2117</t>
  </si>
  <si>
    <t>SIALLAGAN - PINDARAYA</t>
  </si>
  <si>
    <t>SUM-AC-SGI-0716</t>
  </si>
  <si>
    <t>TEUNGKU DILAWEUENG</t>
  </si>
  <si>
    <t>SUM-LA-KTB-1117</t>
  </si>
  <si>
    <t>SINAR OGAN_ATAS</t>
  </si>
  <si>
    <t>JAW-JI-SMP-4112</t>
  </si>
  <si>
    <t>Toguluk_Sumenep</t>
  </si>
  <si>
    <t>SUL-SN-PIN-1311</t>
  </si>
  <si>
    <t>TONYAMANG_PATAMPANUA</t>
  </si>
  <si>
    <t>SUM-SU-PMS-2108</t>
  </si>
  <si>
    <t>TOTAP MAJAWA</t>
  </si>
  <si>
    <t>JAW-JI-MJK-4141</t>
  </si>
  <si>
    <t>TROWULAN_BEJIJONG</t>
  </si>
  <si>
    <t>JAW-BT-CPT-0463</t>
  </si>
  <si>
    <t>UNIVERSITAS TERBUKA PAMULANG</t>
  </si>
  <si>
    <t>JAW-BT-CPT-0460</t>
  </si>
  <si>
    <t>VILLA MELATI MAS RAYA</t>
  </si>
  <si>
    <t>JAW-JB-SOR-3839</t>
  </si>
  <si>
    <t>WARGALUYU_ARJASARI</t>
  </si>
  <si>
    <t>JAW-BT-CPT-0472</t>
  </si>
  <si>
    <t>WIJAYAKUSUMA CEGER</t>
  </si>
  <si>
    <t>JAW-JB-BJR-3852</t>
  </si>
  <si>
    <t>REJASARI_LANGENSARI</t>
  </si>
  <si>
    <t>SUM-JA-SNT-0467</t>
  </si>
  <si>
    <t>TALANG DUKU</t>
  </si>
  <si>
    <t>SUM-AC-KTN-0379</t>
  </si>
  <si>
    <t>TENEMBAK LANG LANG</t>
  </si>
  <si>
    <t>SUM-SU-PMS-2198</t>
  </si>
  <si>
    <t>TOBA</t>
  </si>
  <si>
    <t>JAW-JB-BDG-4060</t>
  </si>
  <si>
    <t>ERMAWAR RELOCATION</t>
  </si>
  <si>
    <t>SUM-BE-KPH-0198</t>
  </si>
  <si>
    <t>TANGSI BARU</t>
  </si>
  <si>
    <t>SUM-BE-KPH-0197</t>
  </si>
  <si>
    <t>UJAN MAS PEKALONGAN</t>
  </si>
  <si>
    <t>SUM-BE-KPH-0196</t>
  </si>
  <si>
    <t>TUGU REJO</t>
  </si>
  <si>
    <t>JAW-JI-BLT-1913</t>
  </si>
  <si>
    <t>KEPANJEN_KIDUL_KEPANJENKIDUL</t>
  </si>
  <si>
    <t>JAW-JI-SBY-8279</t>
  </si>
  <si>
    <t>KENJERAN_TANAH_KALI_KEDINDING</t>
  </si>
  <si>
    <t>SUL-SN-SKG-1279</t>
  </si>
  <si>
    <t>TANCUNG_TANASITOLO</t>
  </si>
  <si>
    <t>KAL-KI-BPP-0757</t>
  </si>
  <si>
    <t>SEPINGGAN BARU</t>
  </si>
  <si>
    <t>JAW-BT-TNG-1456</t>
  </si>
  <si>
    <t>SMPN 14 Tangerang</t>
  </si>
  <si>
    <t>SUL-SN-ENR-1369</t>
  </si>
  <si>
    <t>BAROKOBAROKO</t>
  </si>
  <si>
    <t>NUS-NB-GRG-4540</t>
  </si>
  <si>
    <t>GUNUNGSARI_JATISELA</t>
  </si>
  <si>
    <t>JAW-JK-CKG-0669</t>
  </si>
  <si>
    <t>Jalan R. A. Fadillah</t>
  </si>
  <si>
    <t>JAW-JI-KNR-4253</t>
  </si>
  <si>
    <t>KANIGORO_SATREYAN</t>
  </si>
  <si>
    <t>JAW-JK-TJP-0625</t>
  </si>
  <si>
    <t>Jalan Pantai Indah Selatan 2</t>
  </si>
  <si>
    <t>JAW-BT-CPT-0476</t>
  </si>
  <si>
    <t>Pondok Cabe Raya</t>
  </si>
  <si>
    <t>JAW-BT-TNG-1458</t>
  </si>
  <si>
    <t>Taman Golf Boulevard</t>
  </si>
  <si>
    <t>JAW-JT-PWD-0016</t>
  </si>
  <si>
    <t>GENUKSURAN PURWODADI</t>
  </si>
  <si>
    <t>JAW-JB-KWG-1073</t>
  </si>
  <si>
    <t>Sumurgede Karawang</t>
  </si>
  <si>
    <t>SUM-AC-BNA-0683</t>
  </si>
  <si>
    <t>SUKARAMAI_BAITURRAHMAN</t>
  </si>
  <si>
    <t>JAW-JB-SOR-3679</t>
  </si>
  <si>
    <t>MARGAHAYU SELATAN</t>
  </si>
  <si>
    <t>JAW-JI-KNR-4256</t>
  </si>
  <si>
    <t>SANANKULON_SUMBERJO</t>
  </si>
  <si>
    <t>SUM-LA-TWG-0999</t>
  </si>
  <si>
    <t>AGUNG JAYA</t>
  </si>
  <si>
    <t>SUM-LA-GDT-1045</t>
  </si>
  <si>
    <t>TALANG MULYA</t>
  </si>
  <si>
    <t>SUM-LA-KOT-1075</t>
  </si>
  <si>
    <t>AIR KUBANG_AIR NANINGAN</t>
  </si>
  <si>
    <t>SUM-LA-PRW-1058</t>
  </si>
  <si>
    <t>MADARAYA</t>
  </si>
  <si>
    <t>SUM-LA-TWG-1004</t>
  </si>
  <si>
    <t>MAKARTI_TUMIJAJAR</t>
  </si>
  <si>
    <t>SUM-LA-KLA-1017</t>
  </si>
  <si>
    <t>PALAS JAYA</t>
  </si>
  <si>
    <t>SUM-SU-STB-2169</t>
  </si>
  <si>
    <t>TANJUNG IBUS</t>
  </si>
  <si>
    <t>JAW-JB-CBN-3781</t>
  </si>
  <si>
    <t>Pamengkang Harmoni</t>
  </si>
  <si>
    <t>SUM-LA-TWG-0996</t>
  </si>
  <si>
    <t>BALAM JAYA</t>
  </si>
  <si>
    <t>JAW-JT-MKD-1150</t>
  </si>
  <si>
    <t>Balerejo Kaliangkrik</t>
  </si>
  <si>
    <t>SUM-SU-BLG-2130</t>
  </si>
  <si>
    <t>BALIGE LUMBAN BULBUL</t>
  </si>
  <si>
    <t>SUL-SN-PLP-1328</t>
  </si>
  <si>
    <t>BALO-BALO</t>
  </si>
  <si>
    <t>JAW-YO-WNO-0010</t>
  </si>
  <si>
    <t>Balong Panggang</t>
  </si>
  <si>
    <t>JAW-BT-SRG-0018</t>
  </si>
  <si>
    <t>Babakan Bandung</t>
  </si>
  <si>
    <t>JAW-JB-SBM-2105</t>
  </si>
  <si>
    <t>CARINGIN CICURUG</t>
  </si>
  <si>
    <t>SUM-LA-TWG-1000</t>
  </si>
  <si>
    <t>GILANG TUNGGAL MAKARTA</t>
  </si>
  <si>
    <t>SUM-LA-PRW-1057</t>
  </si>
  <si>
    <t>SINAR BARU TIMUR</t>
  </si>
  <si>
    <t>SUM-AC-SGI-0701</t>
  </si>
  <si>
    <t>BARIEH</t>
  </si>
  <si>
    <t>SUM-SB-ARS-0832</t>
  </si>
  <si>
    <t>SALAYO_BAWAH</t>
  </si>
  <si>
    <t>SUM-LA-LIW-1080</t>
  </si>
  <si>
    <t>KUBU LIKU JAYA</t>
  </si>
  <si>
    <t>JAW-JB-NPH-3717</t>
  </si>
  <si>
    <t>CIMAREME_NGAMPRAH</t>
  </si>
  <si>
    <t>SUM-SU-STB-2185</t>
  </si>
  <si>
    <t>SELESAI KUTA PARIT</t>
  </si>
  <si>
    <t>JAW-JB-SNG-3746</t>
  </si>
  <si>
    <t>JAYAMUKTI</t>
  </si>
  <si>
    <t>JAW-JT-BLA-0145</t>
  </si>
  <si>
    <t>Prantaan Bogorejo</t>
  </si>
  <si>
    <t>JAW-JT-BYL-0232</t>
  </si>
  <si>
    <t>NGLAJI KEMUSU</t>
  </si>
  <si>
    <t>JAW-JB-KWG-1046</t>
  </si>
  <si>
    <t>Telukjambe Telukjambe Timur</t>
  </si>
  <si>
    <t>JAW-JB-SNG-3917</t>
  </si>
  <si>
    <t>CICADAS_SAGALAHERANG</t>
  </si>
  <si>
    <t>JAW-JB-CMS-4010</t>
  </si>
  <si>
    <t>JAYA PANAWANGAN</t>
  </si>
  <si>
    <t>JAW-JB-MJL-3737</t>
  </si>
  <si>
    <t>MAJASARI_LIGUNG</t>
  </si>
  <si>
    <t>JAW-JB-SNG-3743</t>
  </si>
  <si>
    <t>ANGGASARI_SUKASARI</t>
  </si>
  <si>
    <t>JAW-JB-CMS-3758</t>
  </si>
  <si>
    <t>CINTARATU_LAKBOK</t>
  </si>
  <si>
    <t>SUM-LA-KTB-1103</t>
  </si>
  <si>
    <t>TATA KARYA_ABUNG</t>
  </si>
  <si>
    <t>JAW-JI-KNR-4278</t>
  </si>
  <si>
    <t>SELOREJO BANJARSARI</t>
  </si>
  <si>
    <t>JAW-JT-SLW-2320</t>
  </si>
  <si>
    <t>DAWUHAN TALANG</t>
  </si>
  <si>
    <t>JAW-JB-CKR-0043</t>
  </si>
  <si>
    <t>Cibening Cikarang Selatan</t>
  </si>
  <si>
    <t>JAW-JB-SBM-2107</t>
  </si>
  <si>
    <t>CIPANENGAH BOJONGGENTENG</t>
  </si>
  <si>
    <t>JAW-JB-SOR-3654</t>
  </si>
  <si>
    <t>CIPAGALO</t>
  </si>
  <si>
    <t>JAW-JB-SNG-3915</t>
  </si>
  <si>
    <t>CIJENGKOL_SERANGPANJANG</t>
  </si>
  <si>
    <t>JAW-JB-BDG-3844</t>
  </si>
  <si>
    <t>GEMPOLSARI_TIMUR</t>
  </si>
  <si>
    <t>JAW-JB-PWK-3740</t>
  </si>
  <si>
    <t>CIKOPO_BUNGURSARI</t>
  </si>
  <si>
    <t>JAW-JB-SNG-3918</t>
  </si>
  <si>
    <t>CIKAWUNG_TANJUNGSIANG</t>
  </si>
  <si>
    <t>JAW-BT-TGR-0034</t>
  </si>
  <si>
    <t>Padat Karya Cisauk</t>
  </si>
  <si>
    <t>JAW-JK-GGP-0523</t>
  </si>
  <si>
    <t>Pegadungan Kali Deres</t>
  </si>
  <si>
    <t>JAW-JB-SOR-3687</t>
  </si>
  <si>
    <t>PANYADAP</t>
  </si>
  <si>
    <t>JAW-BT-SRG-0019</t>
  </si>
  <si>
    <t>Banjarsari Curug</t>
  </si>
  <si>
    <t>JAW-BT-SRG-0020</t>
  </si>
  <si>
    <t>DALUNG RAYA CIPETIR</t>
  </si>
  <si>
    <t>SUM-KR-TBK-0585</t>
  </si>
  <si>
    <t>MERAL KOTA_KARIMUN</t>
  </si>
  <si>
    <t>SUM-SU-KBJ-2074</t>
  </si>
  <si>
    <t>SEMANGAT GUNUNG</t>
  </si>
  <si>
    <t>SUM-LA-TWG-1003</t>
  </si>
  <si>
    <t>MURNI JAYA</t>
  </si>
  <si>
    <t>JAW-JI-SDA-4077</t>
  </si>
  <si>
    <t>BUDURAN_SIDOMULYO</t>
  </si>
  <si>
    <t>SUM-LA-KOT-1034</t>
  </si>
  <si>
    <t>KALIBENING_TALANG</t>
  </si>
  <si>
    <t>SUM-LA-GDT-1051</t>
  </si>
  <si>
    <t>SIDODADI_TELUK PANDAN</t>
  </si>
  <si>
    <t>SUM-AC-SGI-0695</t>
  </si>
  <si>
    <t>KEUREUMBOK</t>
  </si>
  <si>
    <t>SUM-LA-TWG-0994</t>
  </si>
  <si>
    <t>PAGAR JAYA</t>
  </si>
  <si>
    <t>SUM-BE-KPH-0195</t>
  </si>
  <si>
    <t>TEBAT KARAI CURUP</t>
  </si>
  <si>
    <t>SUM-LA-KOT-1039</t>
  </si>
  <si>
    <t>WAY HARONG_AIR NANINGAN</t>
  </si>
  <si>
    <t>SUM-LA-TWG-1009</t>
  </si>
  <si>
    <t>WAY SIDO</t>
  </si>
  <si>
    <t>SUM-LA-KLA-1019</t>
  </si>
  <si>
    <t>BUMI RESTU</t>
  </si>
  <si>
    <t>SUM-LA-KLA-1016</t>
  </si>
  <si>
    <t>KELATEN</t>
  </si>
  <si>
    <t>JAW-JB-BDG-3648</t>
  </si>
  <si>
    <t>MARGAHAYU UTARA</t>
  </si>
  <si>
    <t>JAW-JI-BJN-4272</t>
  </si>
  <si>
    <t>TAMBAKREJO DOLOKGEDE</t>
  </si>
  <si>
    <t>JAW-JB-SNG-3961</t>
  </si>
  <si>
    <t>PANGSOR</t>
  </si>
  <si>
    <t>JAW-JB-KNG-3871</t>
  </si>
  <si>
    <t>KERTAYASA</t>
  </si>
  <si>
    <t>JAW-JK-CKG-0671</t>
  </si>
  <si>
    <t>Dukuh Kramatjati</t>
  </si>
  <si>
    <t>SUM-SU-STB-2192</t>
  </si>
  <si>
    <t>SEI BINGAI PASARVIII</t>
  </si>
  <si>
    <t>SUM-LA-PRW-1054</t>
  </si>
  <si>
    <t>WARGA MULYO</t>
  </si>
  <si>
    <t>SUM-KR-BTM-0585</t>
  </si>
  <si>
    <t>CAMP VIETNAM GALANG</t>
  </si>
  <si>
    <t>JAW-JT-KDS-0872</t>
  </si>
  <si>
    <t>BANGET KALIWUNGU</t>
  </si>
  <si>
    <t>JAW-JT-PWR-1657</t>
  </si>
  <si>
    <t>Redin Raya Purworejo</t>
  </si>
  <si>
    <t>JAW-JT-CLP-0538</t>
  </si>
  <si>
    <t>Bayaragas Grugu</t>
  </si>
  <si>
    <t>SUL-SN-SKG-1303</t>
  </si>
  <si>
    <t>PATILA</t>
  </si>
  <si>
    <t>SUL-SN-SKG-1278</t>
  </si>
  <si>
    <t>UJUNGE</t>
  </si>
  <si>
    <t>SUL-SN-SKG-1354</t>
  </si>
  <si>
    <t>ONGKOE BELAWA</t>
  </si>
  <si>
    <t>JAW-JB-BDG-3645</t>
  </si>
  <si>
    <t>LEDENG_CIDADAP</t>
  </si>
  <si>
    <t>JAW-JT-BBS-0157</t>
  </si>
  <si>
    <t>Indrajaya Salem Brebes</t>
  </si>
  <si>
    <t>SUM-SB-BSK-0812</t>
  </si>
  <si>
    <t>BATIPUH BARUH</t>
  </si>
  <si>
    <t>SUM-SS-PKB-1236</t>
  </si>
  <si>
    <t>MUARAPADANG SIDO MULYO20</t>
  </si>
  <si>
    <t>JAW-JB-CBI-0074</t>
  </si>
  <si>
    <t>Iwul Parung</t>
  </si>
  <si>
    <t>JAW-BT-SRG-0017</t>
  </si>
  <si>
    <t>Penamping Jawilan</t>
  </si>
  <si>
    <t>SUM-LA-GDT-1052</t>
  </si>
  <si>
    <t>SUKAJAYA PUNDUH</t>
  </si>
  <si>
    <t>SUM-SU-MDN-2183</t>
  </si>
  <si>
    <t>TANJUNG SELAMAT_MEDAN</t>
  </si>
  <si>
    <t>JAW-JT-BYL-0233</t>
  </si>
  <si>
    <t>JRAKAH BOYOLALI</t>
  </si>
  <si>
    <t>NUS-NB-SEL-4333</t>
  </si>
  <si>
    <t>PRINGGASELA_PENGADANGAN</t>
  </si>
  <si>
    <t>JAW-JT-BYL-0208</t>
  </si>
  <si>
    <t>KARANGMOJO NGEMPLAK</t>
  </si>
  <si>
    <t>JAW-JT-PBG-1250</t>
  </si>
  <si>
    <t>KALIKAJAR BANYUMAS</t>
  </si>
  <si>
    <t>SUM-LA-KOT-1040</t>
  </si>
  <si>
    <t>KARANG ANYAR_TANGGAMUS</t>
  </si>
  <si>
    <t>JAW-YO-WNO-0011</t>
  </si>
  <si>
    <t>Kanigoro Saptosari</t>
  </si>
  <si>
    <t>JAW-JI-BYW-4131</t>
  </si>
  <si>
    <t>SRONO PARIJATAH KULON</t>
  </si>
  <si>
    <t>JAW-JB-SNG-3955</t>
  </si>
  <si>
    <t>BOJONGLOA_KASOMALANG</t>
  </si>
  <si>
    <t>JAW-JT-MKD-1159</t>
  </si>
  <si>
    <t>Girirejo Magelang</t>
  </si>
  <si>
    <t>SUM-SS-LHT-1216</t>
  </si>
  <si>
    <t>KEBAN</t>
  </si>
  <si>
    <t>JAW-JI-JBG-4151</t>
  </si>
  <si>
    <t>MEGALUH BALONGSARI</t>
  </si>
  <si>
    <t>SUM-SU-LBP-2227</t>
  </si>
  <si>
    <t>TUBUH AIR BADAR</t>
  </si>
  <si>
    <t>JAW-JI-LMJ-4227</t>
  </si>
  <si>
    <t>SUKODONO_KARANGSARI</t>
  </si>
  <si>
    <t>NUS-NT-KPG-0286</t>
  </si>
  <si>
    <t>KLAMIK RATBA</t>
  </si>
  <si>
    <t>JAW-JB-SNG-3960</t>
  </si>
  <si>
    <t>KORANJI_PURWADADI</t>
  </si>
  <si>
    <t>JAW-BT-CLG-0142</t>
  </si>
  <si>
    <t>SERDAG BARU SUKABUMI</t>
  </si>
  <si>
    <t>JAW-JB-NPH-3669</t>
  </si>
  <si>
    <t>CILAME_NGAMPRAH</t>
  </si>
  <si>
    <t>JAW-JB-IDM-3813</t>
  </si>
  <si>
    <t>CIDEMPET_ARAHAN</t>
  </si>
  <si>
    <t>JAW-JI-KNR-4277</t>
  </si>
  <si>
    <t>GANDUSARI KRISIK</t>
  </si>
  <si>
    <t>JAW-JI-KRS-4249</t>
  </si>
  <si>
    <t>KRUCIL_BERMI</t>
  </si>
  <si>
    <t>SUM-AC-KTN-0375</t>
  </si>
  <si>
    <t>KUTEMBARU BENCAWAN</t>
  </si>
  <si>
    <t>SUM-SS-LLG-1228</t>
  </si>
  <si>
    <t>SIRING AGUNG_SUMSEL</t>
  </si>
  <si>
    <t>SUM-SU-KPI-2146</t>
  </si>
  <si>
    <t>TELUK RAMPAH</t>
  </si>
  <si>
    <t>SUM-SU-DLS-2206</t>
  </si>
  <si>
    <t>PARGAULAN</t>
  </si>
  <si>
    <t>JAW-JB-SBM-2103</t>
  </si>
  <si>
    <t>BOJONGKERTA</t>
  </si>
  <si>
    <t>SUM-SU-KBJ-2219</t>
  </si>
  <si>
    <t>MARDINDING_MARDINGDING</t>
  </si>
  <si>
    <t>JAW-JB-SNG-3898</t>
  </si>
  <si>
    <t>SUKAMELANG_SUBANG</t>
  </si>
  <si>
    <t>SUM-SU-AKK-2200</t>
  </si>
  <si>
    <t>SEI MERDEKA</t>
  </si>
  <si>
    <t>JAW-JT-MKD-1158</t>
  </si>
  <si>
    <t>Marungan Kajoran Magelang</t>
  </si>
  <si>
    <t>JAW-JI-SDA-4069</t>
  </si>
  <si>
    <t>WARUSDA_PEPELEGI</t>
  </si>
  <si>
    <t>SUM-LA-MGL-0983</t>
  </si>
  <si>
    <t>BINA BUMI</t>
  </si>
  <si>
    <t>SUM-LA-SDN-1028</t>
  </si>
  <si>
    <t>WANA</t>
  </si>
  <si>
    <t>JAW-JT-BLA-0146</t>
  </si>
  <si>
    <t>Temulus Randublatung</t>
  </si>
  <si>
    <t>SUM-JA-SNT-0474</t>
  </si>
  <si>
    <t>SENGETI_SEKERNAN</t>
  </si>
  <si>
    <t>SUM-LA-TWG-1011</t>
  </si>
  <si>
    <t>GUNUNG MENANTI</t>
  </si>
  <si>
    <t>JAW-JT-BBS-0151</t>
  </si>
  <si>
    <t>Diponegoro Dukuhturi</t>
  </si>
  <si>
    <t>KAL-KB-SRY-0688</t>
  </si>
  <si>
    <t>KUALADUA SUNGAI</t>
  </si>
  <si>
    <t>JAW-JI-KPN-4364</t>
  </si>
  <si>
    <t>PONCOKUSUMO_GUBUGKLAKAH</t>
  </si>
  <si>
    <t>JAW-JI-KNR-4275</t>
  </si>
  <si>
    <t>GANDUSARI GADUNGAN</t>
  </si>
  <si>
    <t>JAW-JI-KPN-4346</t>
  </si>
  <si>
    <t>PUJON_PUJONKIDUL</t>
  </si>
  <si>
    <t>NUS-NT-KPG-0257</t>
  </si>
  <si>
    <t>Timor Noelbaki</t>
  </si>
  <si>
    <t>SUM-SS-MRE-1188</t>
  </si>
  <si>
    <t>PAGAR AGUNG_RAMBANG</t>
  </si>
  <si>
    <t>JAW-JT-BNR-0258</t>
  </si>
  <si>
    <t>Pucang Gentansari</t>
  </si>
  <si>
    <t>SUM-SU-STB-2198</t>
  </si>
  <si>
    <t>BANJAR JAYA</t>
  </si>
  <si>
    <t>JAW-JI-KDR-8104</t>
  </si>
  <si>
    <t>Tarunsakti_Kediri</t>
  </si>
  <si>
    <t>JAW-JB-SOR-3657</t>
  </si>
  <si>
    <t>WANGISAGARA_SELATAN</t>
  </si>
  <si>
    <t>JAW-JT-PWT-0544</t>
  </si>
  <si>
    <t>Pasir Kulon Karanglewas</t>
  </si>
  <si>
    <t>JAW-JI-LMJ-4225</t>
  </si>
  <si>
    <t>PASRUJAMBE_PASRUJAMBE</t>
  </si>
  <si>
    <t>SUM-LA-PRW-1055</t>
  </si>
  <si>
    <t>KARANG SARI_PAGELARAN</t>
  </si>
  <si>
    <t>SUM-SU-SDK-2211</t>
  </si>
  <si>
    <t>PEGAGAN JULU IX</t>
  </si>
  <si>
    <t>JAW-JT-PWT-0543</t>
  </si>
  <si>
    <t>Karangkemiri Pekuncen</t>
  </si>
  <si>
    <t>SUM-SU-PMS-2107</t>
  </si>
  <si>
    <t>BAH TOBU</t>
  </si>
  <si>
    <t>SUM-SB-SPE-0797</t>
  </si>
  <si>
    <t>KINALI_BARAT</t>
  </si>
  <si>
    <t>SUM-SU-STB-2195</t>
  </si>
  <si>
    <t>PERK. TJ. KELILING</t>
  </si>
  <si>
    <t>JAW-JB-KNG-3866</t>
  </si>
  <si>
    <t>TIMBANG</t>
  </si>
  <si>
    <t>JAW-BT-CPT-0477</t>
  </si>
  <si>
    <t>Bumi Serpong Residence</t>
  </si>
  <si>
    <t>JAW-JB-SMD-3927</t>
  </si>
  <si>
    <t>SINDANGPAKUON</t>
  </si>
  <si>
    <t>SUM-SB-PYH-0816</t>
  </si>
  <si>
    <t>SUBARANG BATUANG</t>
  </si>
  <si>
    <t>JAW-JK-GGP-0526</t>
  </si>
  <si>
    <t>Jalan Haji Aseni</t>
  </si>
  <si>
    <t>SUM-BB-TDN-0518</t>
  </si>
  <si>
    <t>PETALING_SELAT NASIK</t>
  </si>
  <si>
    <t>SUM-LA-KTB-1116</t>
  </si>
  <si>
    <t>BUMI MANDIRI</t>
  </si>
  <si>
    <t>SUM-BB-SGL-0514</t>
  </si>
  <si>
    <t>SRI MENANTI_BANGKA</t>
  </si>
  <si>
    <t>JAW-JK-CKG-0247</t>
  </si>
  <si>
    <t>Jalan Beringin Raya</t>
  </si>
  <si>
    <t>JAW-JB-CMH-3652</t>
  </si>
  <si>
    <t>CIGUGUR TENGAH</t>
  </si>
  <si>
    <t>SUM-SS-PKB-1221</t>
  </si>
  <si>
    <t>TALANG JAYA INDAH</t>
  </si>
  <si>
    <t>SUM-BB-TDN-0521</t>
  </si>
  <si>
    <t>PULAU SELIU</t>
  </si>
  <si>
    <t>JAW-BT-SRG-0023</t>
  </si>
  <si>
    <t>PURI ANGGREK SERANG</t>
  </si>
  <si>
    <t>SUM-LA-BDL-1070</t>
  </si>
  <si>
    <t>KEMILINGRAYATIMUR_TIMUR</t>
  </si>
  <si>
    <t>NUS-NB-SEL-4332</t>
  </si>
  <si>
    <t>SELONG_MAJIDI</t>
  </si>
  <si>
    <t>SUM-AC-MRN-0525</t>
  </si>
  <si>
    <t>RAMBONG</t>
  </si>
  <si>
    <t>SUM-JA-MBN-0463</t>
  </si>
  <si>
    <t>RAMBUTAN MASAM</t>
  </si>
  <si>
    <t>SUM-SU-PSP-2147</t>
  </si>
  <si>
    <t>LABUHAN LABO</t>
  </si>
  <si>
    <t>SUM-LA-MGL-0990</t>
  </si>
  <si>
    <t>GUNUNG TAPA</t>
  </si>
  <si>
    <t>SUM-SU-SDK-2081</t>
  </si>
  <si>
    <t>GUNUNG MERIAH</t>
  </si>
  <si>
    <t>SUM-SB-SPE-0803</t>
  </si>
  <si>
    <t>AIA BANGIH</t>
  </si>
  <si>
    <t>NUS-NB-TJN-5263</t>
  </si>
  <si>
    <t>GANGGA_REMPEK</t>
  </si>
  <si>
    <t>JAW-JB-GRT-3736</t>
  </si>
  <si>
    <t>SINDANGSUKA_CIBATU</t>
  </si>
  <si>
    <t>JAW-JB-NPH-3705</t>
  </si>
  <si>
    <t>BUNIJAYA</t>
  </si>
  <si>
    <t>SUM-SB-BSK-0809</t>
  </si>
  <si>
    <t>BUNGO TANJUNG_BATIPUH</t>
  </si>
  <si>
    <t>SUM-KR-TBK-0584</t>
  </si>
  <si>
    <t>PANGKE</t>
  </si>
  <si>
    <t>JAW-JB-SBM-2102</t>
  </si>
  <si>
    <t>CITANGLAR SURADE</t>
  </si>
  <si>
    <t>SUM-SU-SRH-2087</t>
  </si>
  <si>
    <t>MELATI KEBUN</t>
  </si>
  <si>
    <t>SUM-RI-BKN-1147</t>
  </si>
  <si>
    <t>SIABU_SALO</t>
  </si>
  <si>
    <t>SUM-SU-TBT-2213</t>
  </si>
  <si>
    <t>DURIAN_BARAT</t>
  </si>
  <si>
    <t>SUM-SU-STB-2167</t>
  </si>
  <si>
    <t>BEKULAP</t>
  </si>
  <si>
    <t>KAL-KS-BLN-0907</t>
  </si>
  <si>
    <t>SEPUNGGUR_KUSAN HILIR</t>
  </si>
  <si>
    <t>JAW-JT-BNR-0256</t>
  </si>
  <si>
    <t>SIJERUK BANJARNEGARA</t>
  </si>
  <si>
    <t>SUM-SU-KPI-2224</t>
  </si>
  <si>
    <t>KOTAPINANG SIMATAHARI</t>
  </si>
  <si>
    <t>SUM-AC-MRN-0520</t>
  </si>
  <si>
    <t>BANDAR BARU MEUNASAH</t>
  </si>
  <si>
    <t>SUM-LA-TWG-0997</t>
  </si>
  <si>
    <t>INDRALOKA II</t>
  </si>
  <si>
    <t>JAW-JB-CMS-3757</t>
  </si>
  <si>
    <t>SINDANGANGIN_LAKBOK</t>
  </si>
  <si>
    <t>SUM-SU-PYB-2153</t>
  </si>
  <si>
    <t>TAPUS_LINGGA BAYU</t>
  </si>
  <si>
    <t>SUM-SU-BLG-2119</t>
  </si>
  <si>
    <t>PASAR LUMBAN JULU</t>
  </si>
  <si>
    <t>SUM-SB-SRK-0837</t>
  </si>
  <si>
    <t>TANJUANG GADANG</t>
  </si>
  <si>
    <t>SUM-SU-SDK-2217</t>
  </si>
  <si>
    <t>SITINJO II</t>
  </si>
  <si>
    <t>JAW-JB-BDG-3846</t>
  </si>
  <si>
    <t>CIPADUNG_CIBIRU</t>
  </si>
  <si>
    <t>SUL-SN-WTP-1344</t>
  </si>
  <si>
    <t>PAKKASALOSIBULUE</t>
  </si>
  <si>
    <t>SUM-AC-KTN-0376</t>
  </si>
  <si>
    <t>KUTA CINGKAM I</t>
  </si>
  <si>
    <t>SUM-SS-MPR-1182</t>
  </si>
  <si>
    <t>SRIJAYA</t>
  </si>
  <si>
    <t>SUM-LA-KOT-1038</t>
  </si>
  <si>
    <t>SUKANEGARA_BULOK</t>
  </si>
  <si>
    <t>JAW-JB-BGR-0226</t>
  </si>
  <si>
    <t>Sukadamai Sukamakmur Bogor</t>
  </si>
  <si>
    <t>JAW-YO-SMN-0032</t>
  </si>
  <si>
    <t>JLATREN JOGOTIRTO</t>
  </si>
  <si>
    <t>SUM-SS-PKB-1235</t>
  </si>
  <si>
    <t>MUARAPADANG MARGA SUGIHAN</t>
  </si>
  <si>
    <t>SUM-SS-PKB-1233</t>
  </si>
  <si>
    <t>PEMATANG PALAS</t>
  </si>
  <si>
    <t>JAW-JB-KWG-1065</t>
  </si>
  <si>
    <t>Karyabakti Batujaya Karawang</t>
  </si>
  <si>
    <t>JAW-JT-SMG-0552</t>
  </si>
  <si>
    <t>WOLOGITO TENGAH</t>
  </si>
  <si>
    <t>SUM-RI-PKK-1133</t>
  </si>
  <si>
    <t>DUNDANGAN</t>
  </si>
  <si>
    <t>JAW-JI-PMK-4123</t>
  </si>
  <si>
    <t>PASEAN_TAGANGSER_DAJA</t>
  </si>
  <si>
    <t>SUM-SU-LMP-2092</t>
  </si>
  <si>
    <t>MESJID LAMA</t>
  </si>
  <si>
    <t>NUS-NT-KPG-0282</t>
  </si>
  <si>
    <t>BONE TALOETAN</t>
  </si>
  <si>
    <t>JAW-JB-BDG-3390</t>
  </si>
  <si>
    <t>CIGONDEWAH RAHAYU</t>
  </si>
  <si>
    <t>SUM-SB-BSK-0808</t>
  </si>
  <si>
    <t>TANJUANG BONAI</t>
  </si>
  <si>
    <t>SUM-LA-KOT-1037</t>
  </si>
  <si>
    <t>TANJUNG KEMALA_PUGUNG</t>
  </si>
  <si>
    <t>SUM-SS-PBM-1202</t>
  </si>
  <si>
    <t>TANJUNG TELANG</t>
  </si>
  <si>
    <t>SUM-SU-BNJ-2064</t>
  </si>
  <si>
    <t>PUJI DADI</t>
  </si>
  <si>
    <t>SUM-SU-LBP-2163</t>
  </si>
  <si>
    <t>BANGUN SARI_TJ.MORAWA</t>
  </si>
  <si>
    <t>JAW-JB-SMD-3738</t>
  </si>
  <si>
    <t>TANJUNGSARI_Kenanga</t>
  </si>
  <si>
    <t>KAL-KS-MRH-0888</t>
  </si>
  <si>
    <t>SUNGAIKALI</t>
  </si>
  <si>
    <t>SUL-SN-SNJ-1361</t>
  </si>
  <si>
    <t>TELLU SINJAI</t>
  </si>
  <si>
    <t>SUL-SN-PLP-1334</t>
  </si>
  <si>
    <t>MUNGKAJANG</t>
  </si>
  <si>
    <t>SUL-SN-PIN-1310</t>
  </si>
  <si>
    <t>TONYAMANG</t>
  </si>
  <si>
    <t>SUL-SN-PLP-1336</t>
  </si>
  <si>
    <t>TO'BULUNG</t>
  </si>
  <si>
    <t>KAL-KS-MTP-0930</t>
  </si>
  <si>
    <t>BAKAMBAT</t>
  </si>
  <si>
    <t>KAL-KB-PTK-0681</t>
  </si>
  <si>
    <t>SIANTANHILIRTimur</t>
  </si>
  <si>
    <t>JAW-JB-CBI-0083</t>
  </si>
  <si>
    <t>Kahuripan Kemang</t>
  </si>
  <si>
    <t>SUM-SU-STB-2194</t>
  </si>
  <si>
    <t>TIMBANG LAWAN</t>
  </si>
  <si>
    <t>JAW-YO-BTL-0124</t>
  </si>
  <si>
    <t>Semar Bangunharjo</t>
  </si>
  <si>
    <t>SUM-LA-TWG-1001</t>
  </si>
  <si>
    <t>TIRTA KENCANA_TIMUR</t>
  </si>
  <si>
    <t>JAW-JI-KPN-4375</t>
  </si>
  <si>
    <t>PAGAK TLOGOREJO</t>
  </si>
  <si>
    <t>JAW-JI-SPG-4150</t>
  </si>
  <si>
    <t>BANYUATES_TOLANG</t>
  </si>
  <si>
    <t>NUS-NT-KPG-0265</t>
  </si>
  <si>
    <t>Tuapukan</t>
  </si>
  <si>
    <t>SUM-KR-TBK-0579</t>
  </si>
  <si>
    <t>TANJUNG BERLIAN KOTA</t>
  </si>
  <si>
    <t>JAW-JT-BNR-0257</t>
  </si>
  <si>
    <t>Wiramastra Bawang</t>
  </si>
  <si>
    <t>JAW-JB-IDM-4041</t>
  </si>
  <si>
    <t>MALANGSARI BANGODUA</t>
  </si>
  <si>
    <t>SUM-LA-GDT-1046</t>
  </si>
  <si>
    <t>WAY URANG_PADANG CERMIN</t>
  </si>
  <si>
    <t>SUM-SU-MDN-2195</t>
  </si>
  <si>
    <t>LABUHAN DELI_MEDAN</t>
  </si>
  <si>
    <t>SUM-LA-GNS-1089</t>
  </si>
  <si>
    <t>BUMI KENCANA</t>
  </si>
  <si>
    <t>SUM-LA-BDL-1120</t>
  </si>
  <si>
    <t>RAJABASA_RAJABASA</t>
  </si>
  <si>
    <t>JAW-JB-CBI-0108</t>
  </si>
  <si>
    <t>BOJONG_GEDE_RAYA</t>
  </si>
  <si>
    <t>SUM-RI-BKN-1118</t>
  </si>
  <si>
    <t>KOTO DAMAI</t>
  </si>
  <si>
    <t>SUM-JA-MBN-0480</t>
  </si>
  <si>
    <t>PEMAYUNG</t>
  </si>
  <si>
    <t>SUM-JA-MBN-0482</t>
  </si>
  <si>
    <t>DURIAN LUNCUK</t>
  </si>
  <si>
    <t>SUM-SS-PKB-1239</t>
  </si>
  <si>
    <t>MAKARTI JAYA</t>
  </si>
  <si>
    <t>JAW-JK-CKG-0668</t>
  </si>
  <si>
    <t>Gang Induk Pasar Rebo</t>
  </si>
  <si>
    <t>JAW-JB-SBM-2104</t>
  </si>
  <si>
    <t>Girijaya Cidahu Sukabumi</t>
  </si>
  <si>
    <t>JAW-JI-KRS-4252</t>
  </si>
  <si>
    <t>SUMBERBENDO_SUMBERASIH</t>
  </si>
  <si>
    <t>JAW-JK-TJP-0622</t>
  </si>
  <si>
    <t>Tol Pelabuhan Ancol</t>
  </si>
  <si>
    <t>JAW-JB-SMD-3730</t>
  </si>
  <si>
    <t>CINTA MULYA</t>
  </si>
  <si>
    <t>JAW-JB-BGR-0198</t>
  </si>
  <si>
    <t>Ranggamekar Bogor Selatan</t>
  </si>
  <si>
    <t>JAW-JB-CMH-4007</t>
  </si>
  <si>
    <t>KALIKI_UTARA</t>
  </si>
  <si>
    <t>JAW-BT-TNG-2111</t>
  </si>
  <si>
    <t>SHOAIB ABDUL AZIZ Relocation</t>
  </si>
  <si>
    <t>JAW-JI-KPN-4378</t>
  </si>
  <si>
    <t>TAWANG ARGO RELOCATION</t>
  </si>
  <si>
    <t>JAW-JB-BKS-0665</t>
  </si>
  <si>
    <t>Ir. JUANDA BEKASI II</t>
  </si>
  <si>
    <t>JAW-JT-KBM-0625</t>
  </si>
  <si>
    <t>Gn. TUGU BUAYAN II</t>
  </si>
  <si>
    <t>JAW-JB-BKS-0673</t>
  </si>
  <si>
    <t>DELIMA HARAPAN BARU</t>
  </si>
  <si>
    <t>JAW-JB-BKS-0680</t>
  </si>
  <si>
    <t>SRIAMUR BEKASI</t>
  </si>
  <si>
    <t>JAW-JB-BGR-0203</t>
  </si>
  <si>
    <t>Sukaresmi Bogor Utara</t>
  </si>
  <si>
    <t>JAW-YO-WNO-0008</t>
  </si>
  <si>
    <t>Giriasih Purwosari</t>
  </si>
  <si>
    <t>SUM-SB-PAD-0783</t>
  </si>
  <si>
    <t>LOLONG BELANTI</t>
  </si>
  <si>
    <t>JAW-JB-BKS-0710</t>
  </si>
  <si>
    <t>Joyomartono Bekasi Timur</t>
  </si>
  <si>
    <t>JAW-JB-IDM-3816</t>
  </si>
  <si>
    <t>BUGEL_PATROL_INDRAMAYU</t>
  </si>
  <si>
    <t>JAW-JI-BYW-4121</t>
  </si>
  <si>
    <t>GENTENG_GENTENG_KULON</t>
  </si>
  <si>
    <t>SUM-RI-BLS-1113</t>
  </si>
  <si>
    <t>BUKITKERIKIL</t>
  </si>
  <si>
    <t>JAW-JB-SOR-3662</t>
  </si>
  <si>
    <t>CILAMPENI_KATAPANG</t>
  </si>
  <si>
    <t>JAW-JB-CBN-3822</t>
  </si>
  <si>
    <t>LARANGAN_HARJAMUKTI</t>
  </si>
  <si>
    <t>SUM-SU-MDN-2182</t>
  </si>
  <si>
    <t>MEDAN TENGGARADENAI</t>
  </si>
  <si>
    <t>JAW-JI-JBG-4163</t>
  </si>
  <si>
    <t>KABUH_SUKODADI</t>
  </si>
  <si>
    <t>SUM-SS-TLU-1001</t>
  </si>
  <si>
    <t>HANDAYANI_MULYA</t>
  </si>
  <si>
    <t>JAW-JI-GSK-4327</t>
  </si>
  <si>
    <t>PANCENG_PANTENAN</t>
  </si>
  <si>
    <t>BAL-BA-SGR-1499</t>
  </si>
  <si>
    <t>GEROKGAK_PENYABANGAN</t>
  </si>
  <si>
    <t>JAW-JB-NPH-4096</t>
  </si>
  <si>
    <t>BATUJAJAR_RESMI_GALIH</t>
  </si>
  <si>
    <t>JAW-JB-SKB-2382</t>
  </si>
  <si>
    <t>NANGARENG LEMBURSITU</t>
  </si>
  <si>
    <t>JAW-JT-PWR-1668</t>
  </si>
  <si>
    <t>WONOSUKO KEMIRI</t>
  </si>
  <si>
    <t>JAW-JB-BDG-4086</t>
  </si>
  <si>
    <t>ANDIR_GARUDA</t>
  </si>
  <si>
    <t>SUL-SN-SNJ-1465</t>
  </si>
  <si>
    <t>SINJAI_TENGAH_SAOTENGNGA</t>
  </si>
  <si>
    <t>SUL-SN-BLK-1534</t>
  </si>
  <si>
    <t>GANTARANG_DAMPANG</t>
  </si>
  <si>
    <t>SUL-SN-PKJ-1436</t>
  </si>
  <si>
    <t>LABAKKANG_PUNDATABAJI</t>
  </si>
  <si>
    <t>JAW-JT-KBM-0632</t>
  </si>
  <si>
    <t>WONOREJO KARANGANYAR</t>
  </si>
  <si>
    <t>SUL-SN-BAR-1424</t>
  </si>
  <si>
    <t>SOPPENG_RIAJA</t>
  </si>
  <si>
    <t>JAW-JT-WSB-2944</t>
  </si>
  <si>
    <t>PANDAN KELAYANG SEMAYU</t>
  </si>
  <si>
    <t>JAW-JT-PWR-1672</t>
  </si>
  <si>
    <t>TAQWA KLIWONAN</t>
  </si>
  <si>
    <t>JAW-JT-BLA-0139</t>
  </si>
  <si>
    <t>BADAR NGUMBUL</t>
  </si>
  <si>
    <t>JAW-JT-PWR-1671</t>
  </si>
  <si>
    <t>SANGUBANYU JENAR KIDUL</t>
  </si>
  <si>
    <t>JAW-JT-PWD-0021</t>
  </si>
  <si>
    <t>TUKO JALUR REL</t>
  </si>
  <si>
    <t>JAW-JT-JPA-0702</t>
  </si>
  <si>
    <t>NURUL HIKMAH GUYANGAN</t>
  </si>
  <si>
    <t>JAW-JT-BNR-0266</t>
  </si>
  <si>
    <t>PUNGGELAN KARANGSARI</t>
  </si>
  <si>
    <t>JAW-JT-BNR-0263</t>
  </si>
  <si>
    <t>MANDIRAJA SADANG PUCUNGBEDUG</t>
  </si>
  <si>
    <t>JAW-JT-BNR-0269</t>
  </si>
  <si>
    <t>MERTASARI PURWANEGARA</t>
  </si>
  <si>
    <t>JAW-JT-PWD-0031</t>
  </si>
  <si>
    <t>RAYA TARUMAN KUDUS</t>
  </si>
  <si>
    <t>JAW-JB-SBR-4114</t>
  </si>
  <si>
    <t>GUNUNGJATI_ASTANA</t>
  </si>
  <si>
    <t>JAW-JT-KDS-0858</t>
  </si>
  <si>
    <t>KALANGAN TENGGELES</t>
  </si>
  <si>
    <t>JAW-JT-JPA-0701</t>
  </si>
  <si>
    <t>GANG JAMBU SURODADI</t>
  </si>
  <si>
    <t>JAW-JI-PSR-4262</t>
  </si>
  <si>
    <t>PURWODADI_LEBAKREJO</t>
  </si>
  <si>
    <t>SUM-SS-KAG-1238</t>
  </si>
  <si>
    <t>SUMBER_HIDUP</t>
  </si>
  <si>
    <t>JAW-JT-TGL-2613</t>
  </si>
  <si>
    <t>SIGEDONG BUMIJAWA</t>
  </si>
  <si>
    <t>JAW-JT-BYL-0238</t>
  </si>
  <si>
    <t>ALHUDA KROBOKAN</t>
  </si>
  <si>
    <t>JAW-JB-CBI-0120</t>
  </si>
  <si>
    <t>BOGOR RUMPIN SUKAMULYA</t>
  </si>
  <si>
    <t>JAW-JT-BLA-0138</t>
  </si>
  <si>
    <t>KAL-KB-BEK-0750</t>
  </si>
  <si>
    <t>LUMAR_LAMOLDA</t>
  </si>
  <si>
    <t>SUM-SU-AKK-2205</t>
  </si>
  <si>
    <t>PERK._PANGKATAN</t>
  </si>
  <si>
    <t>SUM-SS-PKB-1250</t>
  </si>
  <si>
    <t>MARGO_MULYO_20</t>
  </si>
  <si>
    <t>JAW-JB-CKR-0041</t>
  </si>
  <si>
    <t>Gandamekar Cikarang</t>
  </si>
  <si>
    <t>SUL-SN-SGM-1259</t>
  </si>
  <si>
    <t>TINGGIMAE_BAROMBONG</t>
  </si>
  <si>
    <t>JAW-JT-PWD-0024</t>
  </si>
  <si>
    <t>SENTRAL GENTENG TEGALSUMUR</t>
  </si>
  <si>
    <t>JAW-JT-RBG-1787</t>
  </si>
  <si>
    <t>TELON WORO</t>
  </si>
  <si>
    <t>JAW-JT-PWD-0026</t>
  </si>
  <si>
    <t>HIKMAH REJOSARI</t>
  </si>
  <si>
    <t>JAW-JT-SKH-1900</t>
  </si>
  <si>
    <t>CEMANI SUKOHARJO</t>
  </si>
  <si>
    <t>JAW-JT-SKT-2148</t>
  </si>
  <si>
    <t>KADIPIRO BANJARSARI</t>
  </si>
  <si>
    <t>JAW-JT-TGL-2614</t>
  </si>
  <si>
    <t>PANGKAH TONGGARA</t>
  </si>
  <si>
    <t>JAW-JT-TGL-2608</t>
  </si>
  <si>
    <t>TUBUN PAKEMBARAN</t>
  </si>
  <si>
    <t>JAW-JK-KSU-1132</t>
  </si>
  <si>
    <t>PULAU BIDADARI</t>
  </si>
  <si>
    <t>SUM-KR-RAN-0601</t>
  </si>
  <si>
    <t>TANJUNG_KUMBIK_UTARA</t>
  </si>
  <si>
    <t>JAW-JI-BTU-4117</t>
  </si>
  <si>
    <t>BUMIAJI_TULUNGREJO</t>
  </si>
  <si>
    <t>SUL-SR-MJN-0175</t>
  </si>
  <si>
    <t>MALUNDA_MALIAYA</t>
  </si>
  <si>
    <t>BAL-BA-DPR-1519</t>
  </si>
  <si>
    <t>DENPASARTIMUR_SUMERTAKAJA</t>
  </si>
  <si>
    <t>JAW-JB-TSM-4130</t>
  </si>
  <si>
    <t>MANGKUBUMI_CIPAWITRA</t>
  </si>
  <si>
    <t>JAW-JT-MKD-1143</t>
  </si>
  <si>
    <t>MUNTILAN RELOCATION</t>
  </si>
  <si>
    <t>JAW-JB-MJL-4124</t>
  </si>
  <si>
    <t>MALAUSMA_BANYUSARI</t>
  </si>
  <si>
    <t>JAW-JT-KRG-2137</t>
  </si>
  <si>
    <t>TAWANGMANGU MATESI KORIPAN</t>
  </si>
  <si>
    <t>JAW-JT-SKT-2146</t>
  </si>
  <si>
    <t>DR RAJIMAN PAJANG</t>
  </si>
  <si>
    <t>JAW-JI-BTU-4114</t>
  </si>
  <si>
    <t>BUMIAJI_PANDANREJO</t>
  </si>
  <si>
    <t>JAW-JB-DPK-0484</t>
  </si>
  <si>
    <t>DEPOK TAPOS CILANGKAP</t>
  </si>
  <si>
    <t>JAW-JT-TGL-2607</t>
  </si>
  <si>
    <t>JOKO TINGKIR TARUB</t>
  </si>
  <si>
    <t>SUM-SU-PSP-2161</t>
  </si>
  <si>
    <t>HUTARAJA_MUARA_BATANG</t>
  </si>
  <si>
    <t>JAW-JB-SOR-4411</t>
  </si>
  <si>
    <t>CIMEKAR_MARGAMULYA</t>
  </si>
  <si>
    <t>SUM-SS-MPR-1254</t>
  </si>
  <si>
    <t>CUTNYAKDIEN_SUMBER_MULYO</t>
  </si>
  <si>
    <t>SUL-SN-PKJ-1402</t>
  </si>
  <si>
    <t>MARANG_PUNRANGA</t>
  </si>
  <si>
    <t>JAW-JB-TSM-4183</t>
  </si>
  <si>
    <t>MANGKUBUMI_ALMERIA</t>
  </si>
  <si>
    <t>JAW-JB-CKR-0090</t>
  </si>
  <si>
    <t>JALAN TEGAL DANAS</t>
  </si>
  <si>
    <t>JAW-JB-DPK-0495</t>
  </si>
  <si>
    <t>RAYA LIMO RELOCATION</t>
  </si>
  <si>
    <t>JAW-JI-JBG-4170</t>
  </si>
  <si>
    <t>MOJOWARNO MOJODUWUR</t>
  </si>
  <si>
    <t>JAW-JT-SMG-0619</t>
  </si>
  <si>
    <t>NGESREP BANYUMANIK</t>
  </si>
  <si>
    <t>JAW-JT-SMG-0621</t>
  </si>
  <si>
    <t>RAMBUTAN RAYA LAMPERLOR</t>
  </si>
  <si>
    <t>JAW-JT-BYL-0242</t>
  </si>
  <si>
    <t>KETITANG NOGOSARI</t>
  </si>
  <si>
    <t>JAW-JB-NPH-4176</t>
  </si>
  <si>
    <t>PARONGPONG_SARIWANGI</t>
  </si>
  <si>
    <t>JAW-JI-LMJ-4235</t>
  </si>
  <si>
    <t>YOSOWILANGUN_WOTGALIH</t>
  </si>
  <si>
    <t>JAW-JB-NPH-4133</t>
  </si>
  <si>
    <t>CISARUA_KERTAWANGI</t>
  </si>
  <si>
    <t>JAW-JB-MJL-4125</t>
  </si>
  <si>
    <t>MALAUSMA_LEBAKWANGI_GELORA</t>
  </si>
  <si>
    <t>JAW-JB-CMS-4109</t>
  </si>
  <si>
    <t>LAKBOK_CINTAJAYA</t>
  </si>
  <si>
    <t>JAW-JB-SBR-4158</t>
  </si>
  <si>
    <t>GUNUNGJATI_JADIMULYA</t>
  </si>
  <si>
    <t>JAW-JB-IDM-4118</t>
  </si>
  <si>
    <t>BONGAS_BONGAS</t>
  </si>
  <si>
    <t>JAW-YO-SMN-0060</t>
  </si>
  <si>
    <t>BERBAH PIYUNGAN JOGOTIRTO</t>
  </si>
  <si>
    <t>JAW-JT-PBG-1234</t>
  </si>
  <si>
    <t>KARANGKLESEM KUTASARI</t>
  </si>
  <si>
    <t>JAW-JT-PBG-1224</t>
  </si>
  <si>
    <t>KEDUNGMENJANGAN PURBALINGGA</t>
  </si>
  <si>
    <t>NUS-NT-KPG-0297</t>
  </si>
  <si>
    <t>SULAMU</t>
  </si>
  <si>
    <t>NUS-NT-SOE-0356</t>
  </si>
  <si>
    <t>KUALIN</t>
  </si>
  <si>
    <t>NUS-NT-SOE-0357</t>
  </si>
  <si>
    <t>SOETIGA</t>
  </si>
  <si>
    <t>SAMBONG_KAWENGAN</t>
  </si>
  <si>
    <t>KAL-KT-KLP-0489</t>
  </si>
  <si>
    <t>SERUYAN_TENGAH_SUKAMANDANG</t>
  </si>
  <si>
    <t>JAW-JB-CMS-4142</t>
  </si>
  <si>
    <t>CIPAKU_CIAKAR</t>
  </si>
  <si>
    <t>JAW-JT-KRG-2132</t>
  </si>
  <si>
    <t>MOJOGEDANG SEWUREJO</t>
  </si>
  <si>
    <t>JAW-JT-PWD-0034</t>
  </si>
  <si>
    <t>BANGSRI GEYER GROBOGAN</t>
  </si>
  <si>
    <t>JAW-JT-PWR-1670</t>
  </si>
  <si>
    <t>PANDANREJO KALIGESING</t>
  </si>
  <si>
    <t>JAW-JT-PBG-1233</t>
  </si>
  <si>
    <t>CANDIWULAN KUTASARI</t>
  </si>
  <si>
    <t>KAL-KT-KSN-0435</t>
  </si>
  <si>
    <t>MENDAWAI_MENDAWAI</t>
  </si>
  <si>
    <t>JAW-JT-TMG-2665</t>
  </si>
  <si>
    <t>KUNDISARI KEDU TEMANGGUNG</t>
  </si>
  <si>
    <t>JAW-JT-KRG-2147</t>
  </si>
  <si>
    <t>PEMERINTAH REJOSARI</t>
  </si>
  <si>
    <t>JAW-JT-WNG-2776</t>
  </si>
  <si>
    <t>SENDANGMULYO TIRTOMOYO</t>
  </si>
  <si>
    <t>KAL-KT-KSN-0433</t>
  </si>
  <si>
    <t>LUWUK_KANAN</t>
  </si>
  <si>
    <t>SUM-SB-ARS-0852</t>
  </si>
  <si>
    <t>AIA_BATUMBUAK</t>
  </si>
  <si>
    <t>SUM-SB-PNN-0801</t>
  </si>
  <si>
    <t>BATUGUNCANG_SUNGAI_PINANG</t>
  </si>
  <si>
    <t>JAW-JT-PBG-1232</t>
  </si>
  <si>
    <t>PAGERANDONG MREBET</t>
  </si>
  <si>
    <t>JAW-JT-WNG-2771</t>
  </si>
  <si>
    <t>MENTO WONOHARJO</t>
  </si>
  <si>
    <t>JAW-JT-PBG-1231</t>
  </si>
  <si>
    <t>BUNGKANEL KARANGANYAR</t>
  </si>
  <si>
    <t>JAW-JB-SPA-4181</t>
  </si>
  <si>
    <t>PAGERAGEUNG_PUTERAN</t>
  </si>
  <si>
    <t>JAW-JB-CMS-4237</t>
  </si>
  <si>
    <t>CIJEUNGJING_KERTAHARJA</t>
  </si>
  <si>
    <t>JAW-JB-SOR-4230</t>
  </si>
  <si>
    <t>SOREANG_CINGCIN</t>
  </si>
  <si>
    <t>JAW-JI-GSK-4324</t>
  </si>
  <si>
    <t>MENGANTI_BOTENG</t>
  </si>
  <si>
    <t>JAW-JI-BTU-4120</t>
  </si>
  <si>
    <t>BUMIAJI_BUMIAJI</t>
  </si>
  <si>
    <t>JAW-JI-PNG-4282</t>
  </si>
  <si>
    <t>SAWOO_GROGOL</t>
  </si>
  <si>
    <t>BAL-BA-DPR-1517</t>
  </si>
  <si>
    <t>DENPASAR SELATAN_SANUR KAJA</t>
  </si>
  <si>
    <t>SUM-SS-MPR-1249</t>
  </si>
  <si>
    <t>SEMENDAWAI_TIMUR_TULUNGHARAPAN</t>
  </si>
  <si>
    <t>BAL-BA-MGW-1549</t>
  </si>
  <si>
    <t>ABIANSEMAL_MEKAR BHUANA</t>
  </si>
  <si>
    <t>BAL-BA-MGW-1551</t>
  </si>
  <si>
    <t>KUTAUTARA_DALUNG</t>
  </si>
  <si>
    <t>JAW-JI-KNR-4191</t>
  </si>
  <si>
    <t>BINANGUN_BIROWO</t>
  </si>
  <si>
    <t>SUL-SR-PLW-0179</t>
  </si>
  <si>
    <t>MATAKALI_PATAMPANUA</t>
  </si>
  <si>
    <t>SUM-SS-IDL-1239</t>
  </si>
  <si>
    <t>PARIT</t>
  </si>
  <si>
    <t>JAW-JI-KNR-4184</t>
  </si>
  <si>
    <t>KESAMBEN_PAGERGUNUNG</t>
  </si>
  <si>
    <t>JAW-JI-BJN-4290</t>
  </si>
  <si>
    <t>SUGIHWARAS_GLAGAHAN</t>
  </si>
  <si>
    <t>JAW-JI-TRK-4258</t>
  </si>
  <si>
    <t>WATULIMO_WATUAGUNG</t>
  </si>
  <si>
    <t>JAW-JI-SMP-4293</t>
  </si>
  <si>
    <t>GULUKGULUK_KETAWANGLAOK</t>
  </si>
  <si>
    <t>JAW-JI-GSK-4326</t>
  </si>
  <si>
    <t>MANYAR_GRESIK</t>
  </si>
  <si>
    <t>KAL-KU-TJS-0088</t>
  </si>
  <si>
    <t>BUNYU</t>
  </si>
  <si>
    <t>JAW-JT-JPA-0705</t>
  </si>
  <si>
    <t>BENTENG PORTUGIS BANDUNGHARJO</t>
  </si>
  <si>
    <t>JAW-JT-BNR-0267</t>
  </si>
  <si>
    <t>AJIBARANG SECANG BINORONG</t>
  </si>
  <si>
    <t>JAW-JB-CBI-0134</t>
  </si>
  <si>
    <t>MOH_TOHA_PARUNG_PANJANG</t>
  </si>
  <si>
    <t>JAW-BT-TNG-1520</t>
  </si>
  <si>
    <t>KAMPUNG KOANG RELOCATION</t>
  </si>
  <si>
    <t>KAL-KB-SRY-0813</t>
  </si>
  <si>
    <t>SUNGAIKAKAP_PUNGGUR_KECIL</t>
  </si>
  <si>
    <t>SUM-BE-AGM-0205</t>
  </si>
  <si>
    <t>KOTA_BANI</t>
  </si>
  <si>
    <t>SUL-SN-MSB-1435</t>
  </si>
  <si>
    <t>BAEBUNTA_LARA</t>
  </si>
  <si>
    <t>SUM-BE-AGM-0209</t>
  </si>
  <si>
    <t>PASAR_BEMBAH</t>
  </si>
  <si>
    <t>SUM-SU-BLG-2136</t>
  </si>
  <si>
    <t>SIGAOL_BARAT</t>
  </si>
  <si>
    <t>SUM-KR-RAN-0613</t>
  </si>
  <si>
    <t>BUNGURAN_SELATAN_CEMAGA</t>
  </si>
  <si>
    <t>SUM-KR-RAN-0612</t>
  </si>
  <si>
    <t>BATU_GAJAH</t>
  </si>
  <si>
    <t>SUM-SB-BSK-0856</t>
  </si>
  <si>
    <t>SIMAWANG</t>
  </si>
  <si>
    <t>SUM-SB-SRK-0856</t>
  </si>
  <si>
    <t>BANJA_LOWEH</t>
  </si>
  <si>
    <t>SUM-SB-PYH-0842</t>
  </si>
  <si>
    <t>KAPALO_KOTO</t>
  </si>
  <si>
    <t>JAW-JI-JBG-4141</t>
  </si>
  <si>
    <t>SUMBER BOTO</t>
  </si>
  <si>
    <t>JAW-JI-MAD-3631</t>
  </si>
  <si>
    <t>TAMAN PANDEAN</t>
  </si>
  <si>
    <t>KAL-KS-BJM-0928</t>
  </si>
  <si>
    <t>SURGI MUFTI_TIMURLAUT</t>
  </si>
  <si>
    <t>KAL-KS-PLI-0911</t>
  </si>
  <si>
    <t>PANGGUNG BARU</t>
  </si>
  <si>
    <t>KAL-KT-KLK-0390</t>
  </si>
  <si>
    <t>LUNUKRAMBA</t>
  </si>
  <si>
    <t>JAW-JB-BGR-0400</t>
  </si>
  <si>
    <t>VILLA BOGOR RELOCATION</t>
  </si>
  <si>
    <t>JAW-JB-TSM-3372</t>
  </si>
  <si>
    <t>CIHIDEUNG TUGURAJA</t>
  </si>
  <si>
    <t>SUM-SB-PAD-0857</t>
  </si>
  <si>
    <t>KAMPUNG JAMBAK KOTA PADANG RELOCATION</t>
  </si>
  <si>
    <t>SUM-KR-TBK-0587</t>
  </si>
  <si>
    <t>TAMBANG BATU GRANIT RELOCATION</t>
  </si>
  <si>
    <t>SUM-SU-KBJ-2226</t>
  </si>
  <si>
    <t>SURBAKTI RELOCATION</t>
  </si>
  <si>
    <t>JAW-JI-SDA-4296</t>
  </si>
  <si>
    <t>TAMBAK PINGGIR RELOCATION</t>
  </si>
  <si>
    <t>JAW-JB-BKS-0670</t>
  </si>
  <si>
    <t>SUMUR BATU BANTARGEBANG RELOCATION</t>
  </si>
  <si>
    <t>JAW-JK-TJP-0653</t>
  </si>
  <si>
    <t>POLE_KAWASAN_INDUSTRI_RELOCATION</t>
  </si>
  <si>
    <t>SUL-GO-GTO-0171</t>
  </si>
  <si>
    <t>KOTA UTARA GORONTALO RELOCATION</t>
  </si>
  <si>
    <t>JAW-JK-GGP-0493</t>
  </si>
  <si>
    <t>WARU_RAYA_KAPUK_RELOCATION</t>
  </si>
  <si>
    <t>JAW-JT-CLP-0552</t>
  </si>
  <si>
    <t>MERTASINGA_RELOCATION</t>
  </si>
  <si>
    <t>BAL-BA-DPR-1508</t>
  </si>
  <si>
    <t>KECUBUNG_DENPASAR_RELOCATION</t>
  </si>
  <si>
    <t>NUS-NB-MTR-5387</t>
  </si>
  <si>
    <t>SRIWIJ_RELOCATION</t>
  </si>
  <si>
    <t>JAW-JI-SBY-4373</t>
  </si>
  <si>
    <t>JEMURWONOSARI_RELOCATION</t>
  </si>
  <si>
    <t>JAW-JB-BDG-4000</t>
  </si>
  <si>
    <t>MERKURIMARGAHAYURAYA RELOCATION</t>
  </si>
  <si>
    <t>SUM-JA-JMB-0495</t>
  </si>
  <si>
    <t>PAGARDRUM RELOCATION</t>
  </si>
  <si>
    <t>JAW-JB-GRT-3975</t>
  </si>
  <si>
    <t>GARUT RELOCATION</t>
  </si>
  <si>
    <t>SUM-AC-JTH-0720</t>
  </si>
  <si>
    <t>SUKA MAKMUR RELOCATION</t>
  </si>
  <si>
    <t>JAW-JT-PML-0955</t>
  </si>
  <si>
    <t>Surajaya Relocation</t>
  </si>
  <si>
    <t>SUM-SS-KAG-1227</t>
  </si>
  <si>
    <t>SUNGAITEPUK_RELOCATION</t>
  </si>
  <si>
    <t>JAW-JB-SOR-3998</t>
  </si>
  <si>
    <t>RANCAEKEK_BANDUNG_RELOCATION</t>
  </si>
  <si>
    <t>JAW-JB-BDG-3985</t>
  </si>
  <si>
    <t>KOMPLEK_UNPAD_CIGADUNG_RELOCATION</t>
  </si>
  <si>
    <t>SUM-JA-SPN-0453</t>
  </si>
  <si>
    <t>DANAU_PADANG_REPEATER_TRANS_RELOCATION</t>
  </si>
  <si>
    <t>JAW-JK-GGP-0496</t>
  </si>
  <si>
    <t>PERUM_CENGKARENG_INDAH_RELOCATION</t>
  </si>
  <si>
    <t>JAW-JK-GGP-0497</t>
  </si>
  <si>
    <t>KOMP._WALIKOTA_JOGLO_RELOCATION</t>
  </si>
  <si>
    <t>JAW-JK-GGP-0500</t>
  </si>
  <si>
    <t>TAMPAK_SIRING_PEGADUNGAN_RELOCATION</t>
  </si>
  <si>
    <t>JAW-JB-BKS-0695</t>
  </si>
  <si>
    <t>MESJID_PEJUANG_RELOCATION</t>
  </si>
  <si>
    <t>JAW-JB-SNG-3994</t>
  </si>
  <si>
    <t>CIBEUSI_JALAN_CAGAK_RELOCATION</t>
  </si>
  <si>
    <t>JAW-JB-DPK-0464</t>
  </si>
  <si>
    <t>DAMAI_GANDUL_RELOCATION</t>
  </si>
  <si>
    <t>JAW-JK-TJP-0670</t>
  </si>
  <si>
    <t>BRANTAS_SEMPER_BARAT_RELOCATION</t>
  </si>
  <si>
    <t>NUS-NB-PYA-5394</t>
  </si>
  <si>
    <t>TANJUNG_ANN_RELOCATION</t>
  </si>
  <si>
    <t>JAW-JI-SBY-4378</t>
  </si>
  <si>
    <t>TANAH_KALI_RELOCATION</t>
  </si>
  <si>
    <t>JAW-JB-CBI-0094</t>
  </si>
  <si>
    <t>YUSUP_CIAPUS_RELOCATION</t>
  </si>
  <si>
    <t>JAW-JB-CKR-0065</t>
  </si>
  <si>
    <t>SUKAMANTRI_BEKASI_RELOCATION</t>
  </si>
  <si>
    <t>JAW-JB-BGR-0233</t>
  </si>
  <si>
    <t>KATULAMPANG TOL RELOCATION</t>
  </si>
  <si>
    <t>JAW-JK-KYB-0280</t>
  </si>
  <si>
    <t>TAMAN LEBAK BULUS RELOCATION</t>
  </si>
  <si>
    <t>JAW-JB-BDG-4214</t>
  </si>
  <si>
    <t>PASIRKALIKI SUKARAJA RELOCATION</t>
  </si>
  <si>
    <t>JAW-JB-BDG-4215</t>
  </si>
  <si>
    <t>BANDARA HUSEIN SASTRANEGARA RELOCATION</t>
  </si>
  <si>
    <t>JAW-JT-SGN-1836</t>
  </si>
  <si>
    <t>WONOTOLO_GONDANG_RELOCATION</t>
  </si>
  <si>
    <t>SUM-LA-MET-0656</t>
  </si>
  <si>
    <t>METRO RELOCATION</t>
  </si>
  <si>
    <t>SUM-KR-BTM-0617</t>
  </si>
  <si>
    <t>PEMPING</t>
  </si>
  <si>
    <t>JAW-JB-CKR-0068</t>
  </si>
  <si>
    <t>Pondok Ungu Permai Relocation</t>
  </si>
  <si>
    <t>JAW-JI-SBY-4434</t>
  </si>
  <si>
    <t>BUKIT PAKIS SURABAYA RELOCATION</t>
  </si>
  <si>
    <t>NUS-NB-MTR-5391</t>
  </si>
  <si>
    <t>MONJOK BARAT RELOCATION</t>
  </si>
  <si>
    <t>SUM-KR-BTM-0618</t>
  </si>
  <si>
    <t>TIBAN KAMPUNG RELOCATION 2</t>
  </si>
  <si>
    <t>JAW-JB-PWK-4062</t>
  </si>
  <si>
    <t>CIBENING PURWAKARTA RELOCATION</t>
  </si>
  <si>
    <t>SUM-SS-SKY-1237</t>
  </si>
  <si>
    <t>SEKAYU_KAYUARA</t>
  </si>
  <si>
    <t>SUM-RI-DUM-1145</t>
  </si>
  <si>
    <t>RATU_SIMA</t>
  </si>
  <si>
    <t>JAW-JB-CJR-4244</t>
  </si>
  <si>
    <t>KADUPANDAK_SUKARAHARJA</t>
  </si>
  <si>
    <t>SUM-SU-LBP-2295</t>
  </si>
  <si>
    <t>HAMPARAN_PERAK_SEI_BAHARU</t>
  </si>
  <si>
    <t>SUM-SU-AKK-2216</t>
  </si>
  <si>
    <t>DANAU_BALAI</t>
  </si>
  <si>
    <t>JAW-JB-GRT-4251</t>
  </si>
  <si>
    <t>BANJARWANGI_KADONGDONG</t>
  </si>
  <si>
    <t>SUM-SU-LBP-2296</t>
  </si>
  <si>
    <t>SUNGGAL_MEDAN_KRIO</t>
  </si>
  <si>
    <t>SUM-JA-JMB-0504</t>
  </si>
  <si>
    <t>TENGAH_ULU_GEDONG</t>
  </si>
  <si>
    <t>SUM-SS-MRE-1229</t>
  </si>
  <si>
    <t>KEPUR</t>
  </si>
  <si>
    <t>JAW-JI-BDW-3623</t>
  </si>
  <si>
    <t>MAESAN TANAH WULAN</t>
  </si>
  <si>
    <t>JAW-JI-BDW-3622</t>
  </si>
  <si>
    <t>TAMANAN WONOSUKO</t>
  </si>
  <si>
    <t>JAW-JI-PMK-4237</t>
  </si>
  <si>
    <t>BATUMARMAR PANGERREMAN</t>
  </si>
  <si>
    <t>SUM-LA-MET-1128</t>
  </si>
  <si>
    <t>METRO_UTARA_BANJAR_SARI</t>
  </si>
  <si>
    <t>SUM-SS-PKB-1261</t>
  </si>
  <si>
    <t>BANYUASINIII_PANGKALAN_BALAI</t>
  </si>
  <si>
    <t>JAW-JI-SDA-4316</t>
  </si>
  <si>
    <t>TANGGULANGIN KALITENGAH</t>
  </si>
  <si>
    <t>JAW-JI-BDW-3619</t>
  </si>
  <si>
    <t>JAMBESARI DARUS SHOLAH JAMBESARI</t>
  </si>
  <si>
    <t>JAW-JI-BYW-4148</t>
  </si>
  <si>
    <t>SONGGON SUMBERBULU KOESNO REJO</t>
  </si>
  <si>
    <t>SUM-SS-PKB-1256</t>
  </si>
  <si>
    <t>SUKOMORO_PALEMBANG_BETUNG</t>
  </si>
  <si>
    <t>SUM-SS-PKB-1257</t>
  </si>
  <si>
    <t>TALANG_BULUH</t>
  </si>
  <si>
    <t>SUM-SS-SKY-1238</t>
  </si>
  <si>
    <t>SIMPANG_BAYAT</t>
  </si>
  <si>
    <t>SUM-LA-PRW-1123</t>
  </si>
  <si>
    <t>PRINGSEWU_UTARA</t>
  </si>
  <si>
    <t>JAW-JB-SBR-4248</t>
  </si>
  <si>
    <t>SUMBER_PASALAKAN</t>
  </si>
  <si>
    <t>JAW-JB-CMS-4236</t>
  </si>
  <si>
    <t>PURWADADI_PADARINGAN</t>
  </si>
  <si>
    <t>KAL-KS-MRH-1116</t>
  </si>
  <si>
    <t>ANTAR_JAYA</t>
  </si>
  <si>
    <t>JAW-JB-SMD-4268</t>
  </si>
  <si>
    <t>TANJUNGSARI_KADAKAJAYA</t>
  </si>
  <si>
    <t>KAL-KS-BJB-1113</t>
  </si>
  <si>
    <t>LANDASAN_ULIN_SELATAN</t>
  </si>
  <si>
    <t>SUM-SU-PMS-2236</t>
  </si>
  <si>
    <t>TANAH_JAWA_PARBALOGAN</t>
  </si>
  <si>
    <t>SUM-SB-PAD-0882</t>
  </si>
  <si>
    <t>PADANG_SELATAN_SEBERANG_PADANG</t>
  </si>
  <si>
    <t>SUM-KR-BTM-0605</t>
  </si>
  <si>
    <t>KARAS</t>
  </si>
  <si>
    <t>SUM-JA-JMB-0487</t>
  </si>
  <si>
    <t>PAAL_MERAH_EKAJAYA</t>
  </si>
  <si>
    <t>JAW-JB-SOR-4228</t>
  </si>
  <si>
    <t>MAJALAYA_PADAULUN</t>
  </si>
  <si>
    <t>SUM-SU-PMS-2239</t>
  </si>
  <si>
    <t>GUNUNG_MALIGAS_KARANG_ANYAR</t>
  </si>
  <si>
    <t>SUM-SU-LBP-2259</t>
  </si>
  <si>
    <t>DELI_TUA_MEKAR_SARI</t>
  </si>
  <si>
    <t>SUM-LA-BDL-1128</t>
  </si>
  <si>
    <t>CAMPANG_RAYA_SOETTA</t>
  </si>
  <si>
    <t>SUM-RI-PKK-1150</t>
  </si>
  <si>
    <t>PANGKALAN_KURAS_TANJUNGBERINGIN</t>
  </si>
  <si>
    <t>SUM-JA-SNT-0710</t>
  </si>
  <si>
    <t>SUNGAI_GELAM_SUMBER_AGUNG</t>
  </si>
  <si>
    <t>SUM-RI-PBR-1163</t>
  </si>
  <si>
    <t>TEBING_TINGGI_OKURA</t>
  </si>
  <si>
    <t>SUM-SU-LBP-2290</t>
  </si>
  <si>
    <t>LUBUK_PAKAM_TANJUNG_GARBUS_I</t>
  </si>
  <si>
    <t>SUM-SU-PMS-2238</t>
  </si>
  <si>
    <t>SIANTAR_PAMATANG_SIMALUNGUN</t>
  </si>
  <si>
    <t>SUM-SU-LBP-2269</t>
  </si>
  <si>
    <t>TEMBUNG_PEMBANGUNAN</t>
  </si>
  <si>
    <t>SUM-AC-JTH-0741</t>
  </si>
  <si>
    <t>LAM_KAWE</t>
  </si>
  <si>
    <t>SUM-SU-LBP-2278</t>
  </si>
  <si>
    <t>BERINGIN_SIDODADI_RAMUNIA</t>
  </si>
  <si>
    <t>SUM-SU-STB-2219</t>
  </si>
  <si>
    <t>PEKAN_SELESAI</t>
  </si>
  <si>
    <t>SUM-SU-LBP-2249</t>
  </si>
  <si>
    <t>SAMBIREJO_TIMUR_MEDAN_BATANGKUIS</t>
  </si>
  <si>
    <t>SUM-SS-PLG-1271</t>
  </si>
  <si>
    <t>ALANGLEBAR_TALANG_KELAPA</t>
  </si>
  <si>
    <t>SUM-SU-STB-2215</t>
  </si>
  <si>
    <t>SELESAI_PEKAN_SELESAI</t>
  </si>
  <si>
    <t>SUM-SU-STB-2218</t>
  </si>
  <si>
    <t>PERK_TANJUNG__BERINGIN</t>
  </si>
  <si>
    <t>SUM-RI-SAK-1157</t>
  </si>
  <si>
    <t>SIAK_KAMPUNG_REMPAK</t>
  </si>
  <si>
    <t>SUM-JA-JMB-0502</t>
  </si>
  <si>
    <t>PAAL_LIMA</t>
  </si>
  <si>
    <t>SUM-RI-BKN-1159</t>
  </si>
  <si>
    <t>BANGKINANG_KOTA_LANGGINI</t>
  </si>
  <si>
    <t>SUM-JA-JMB-0507</t>
  </si>
  <si>
    <t>LEGOK</t>
  </si>
  <si>
    <t>SUM-RI-RGT-0976</t>
  </si>
  <si>
    <t>PANGKALANKASAI_LINTAS_SUMATERA</t>
  </si>
  <si>
    <t>JAW-JB-CMS-4280</t>
  </si>
  <si>
    <t>CISAGA_MEKARMUKTI</t>
  </si>
  <si>
    <t>JAW-JB-SOR-4227</t>
  </si>
  <si>
    <t>CIMAUNG_MEKARSARI</t>
  </si>
  <si>
    <t>JAW-JB-CMS-4235</t>
  </si>
  <si>
    <t>JATINAGARA_BAYASARI</t>
  </si>
  <si>
    <t>SUM-SU-LBP-2286</t>
  </si>
  <si>
    <t>KOTASAN</t>
  </si>
  <si>
    <t>SUL-SN-MKS-1582</t>
  </si>
  <si>
    <t>KOTIPA_RAYA_PACCERAKKANG</t>
  </si>
  <si>
    <t>JAW-JI-JBG-4178</t>
  </si>
  <si>
    <t>BARENG NGRIMBI</t>
  </si>
  <si>
    <t>JAW-JI-GSK-4332</t>
  </si>
  <si>
    <t>KEDAMEAN TULUNG</t>
  </si>
  <si>
    <t>JAW-JB-SBR-4245</t>
  </si>
  <si>
    <t>DEPOK_KEJUDEN</t>
  </si>
  <si>
    <t>JAW-JB-SBR-4246</t>
  </si>
  <si>
    <t>SUMBER_KENANGA</t>
  </si>
  <si>
    <t>JAW-JI-JBG-4179</t>
  </si>
  <si>
    <t>JOMBANG SENGON</t>
  </si>
  <si>
    <t>JAW-JI-JBG-4175</t>
  </si>
  <si>
    <t>TEMBELANG PULO GEDANG</t>
  </si>
  <si>
    <t>JAW-JI-NGW-3672</t>
  </si>
  <si>
    <t>KENDAL PATALAN</t>
  </si>
  <si>
    <t>JAW-JI-NGW-3667</t>
  </si>
  <si>
    <t>WIDODAREN KEDUNGGUDEL</t>
  </si>
  <si>
    <t>JAW-JI-KDR-4324</t>
  </si>
  <si>
    <t>KEPUNG DAMARWULAN</t>
  </si>
  <si>
    <t>JAW-JI-TBN-4070</t>
  </si>
  <si>
    <t>BANCAR BANCAR</t>
  </si>
  <si>
    <t>JAW-JI-PNG-4295</t>
  </si>
  <si>
    <t>SUKOREJO BANGUNREJO</t>
  </si>
  <si>
    <t>JAW-JI-NJK-4250</t>
  </si>
  <si>
    <t>PACE BABADAN</t>
  </si>
  <si>
    <t>JAW-JI-PNG-4290</t>
  </si>
  <si>
    <t>BABADAN LEMBAH</t>
  </si>
  <si>
    <t>JAW-JI-PNG-4293</t>
  </si>
  <si>
    <t>JENANGAN SETONO</t>
  </si>
  <si>
    <t>JAW-JI-LMG-4294</t>
  </si>
  <si>
    <t xml:space="preserve">LOPANG KEMBANGBAHU </t>
  </si>
  <si>
    <t>JAW-JI-MJY-4142</t>
  </si>
  <si>
    <t>DOLOPO KRADINAN</t>
  </si>
  <si>
    <t>JAW-JI-PNG-4298</t>
  </si>
  <si>
    <t>SAMBIT BANCANGAN</t>
  </si>
  <si>
    <t>SUM-RI-PKK-1154</t>
  </si>
  <si>
    <t>PANGKALAN_KERINCI_BARAT</t>
  </si>
  <si>
    <t>JAW-JI-SPG-4233</t>
  </si>
  <si>
    <t>SOKOBANAH BIRA TIMUR</t>
  </si>
  <si>
    <t>JAW-JI-JMR-5127</t>
  </si>
  <si>
    <t>UMBULSARI SUKORENO</t>
  </si>
  <si>
    <t>JAW-JI-TRK-4263</t>
  </si>
  <si>
    <t>TRENGGALEK DAWUHAN</t>
  </si>
  <si>
    <t>JAW-JI-PSN-4127</t>
  </si>
  <si>
    <t>PURWOREJO WIROGUNAN</t>
  </si>
  <si>
    <t>JAW-JI-SPG-4231</t>
  </si>
  <si>
    <t>BANYUATES TEROSAN</t>
  </si>
  <si>
    <t>JAW-JI-KPN-4406</t>
  </si>
  <si>
    <t>NGANTANG MULYOREJO</t>
  </si>
  <si>
    <t>JAW-JI-KPN-4397</t>
  </si>
  <si>
    <t>KEPANJEN ARDIREJO</t>
  </si>
  <si>
    <t>JAW-JI-TRK-4264</t>
  </si>
  <si>
    <t>POGALAN GEMBLEB</t>
  </si>
  <si>
    <t>JAW-JI-SPG-4232</t>
  </si>
  <si>
    <t>KETAPANG PAOPALELAOK</t>
  </si>
  <si>
    <t>JAW-JI-KPN-4403</t>
  </si>
  <si>
    <t>NGAJUM NGASEM</t>
  </si>
  <si>
    <t>JAW-JI-KPN-4398</t>
  </si>
  <si>
    <t>TIRTOYUDO GADUNGSARI</t>
  </si>
  <si>
    <t>JAW-JI-JBG-4167</t>
  </si>
  <si>
    <t>TEMBELANG KEDUNGLOSARI</t>
  </si>
  <si>
    <t>JAW-JI-KPN-4407</t>
  </si>
  <si>
    <t>NGEMBAL WAJAK</t>
  </si>
  <si>
    <t>JAW-JI-KNR-4282</t>
  </si>
  <si>
    <t>SELOPURO SELOPURO</t>
  </si>
  <si>
    <t>JAW-JI-TLG-4243</t>
  </si>
  <si>
    <t>KALIDAWIR DOMASAN</t>
  </si>
  <si>
    <t>JAW-JI-NGW-3677</t>
  </si>
  <si>
    <t>NGAWI GRUDO</t>
  </si>
  <si>
    <t>JAW-JI-MJY-4141</t>
  </si>
  <si>
    <t>MEJAYAN BANGUNSARI</t>
  </si>
  <si>
    <t>JAW-JI-SDA-4315</t>
  </si>
  <si>
    <t>JABON KEDUNGREJO</t>
  </si>
  <si>
    <t>JAW-JI-SPG-4230</t>
  </si>
  <si>
    <t>KETAPANG PANCOR</t>
  </si>
  <si>
    <t>JAW-JI-KPN-4411</t>
  </si>
  <si>
    <t>KALIPARE ARJOWILANGUN</t>
  </si>
  <si>
    <t>JAW-JI-NGW-3676</t>
  </si>
  <si>
    <t xml:space="preserve">JURUREJO NGAWI </t>
  </si>
  <si>
    <t>JAW-JI-TLG-4245</t>
  </si>
  <si>
    <t>KAUMAN KALANGBRET</t>
  </si>
  <si>
    <t>JAW-JI-KDR-4322</t>
  </si>
  <si>
    <t>PLEMAHAN TEGOWANGI</t>
  </si>
  <si>
    <t>SUM-LA-KLA-1121</t>
  </si>
  <si>
    <t>KALIANDA_KALIANDA</t>
  </si>
  <si>
    <t>SUM-SS-KAG-1243</t>
  </si>
  <si>
    <t>KUTARAYA</t>
  </si>
  <si>
    <t>JAW-JB-GRT-4250</t>
  </si>
  <si>
    <t>SINGAJAYA_GIRIMUKTI</t>
  </si>
  <si>
    <t>SUM-SS-PKB-1260</t>
  </si>
  <si>
    <t>SUKOMORO_PANGKALAN_BENTENG</t>
  </si>
  <si>
    <t>JAW-JB-NPH-4233</t>
  </si>
  <si>
    <t>PADALARANG_CIPEUNDEUY</t>
  </si>
  <si>
    <t>SUM-SU-AKK-2215</t>
  </si>
  <si>
    <t>RANTAU_SELATAN_SIGAMBAL</t>
  </si>
  <si>
    <t>JAW-JB-SNG-4264</t>
  </si>
  <si>
    <t>CIKAUM_KAWUNGANTEN</t>
  </si>
  <si>
    <t>JAW-JI-KPN-4401</t>
  </si>
  <si>
    <t xml:space="preserve">TULUSBESAR TUMPANG </t>
  </si>
  <si>
    <t>SUM-LA-BDL-1130</t>
  </si>
  <si>
    <t>TIMUR_SUKAMAJU_REMARTADINATA</t>
  </si>
  <si>
    <t>JAW-JI-JBG-4177</t>
  </si>
  <si>
    <t>JOMBANG SUMBERJO</t>
  </si>
  <si>
    <t>SUM-BB-TDN-0531</t>
  </si>
  <si>
    <t>KACANG_BOTOR_BANDARA</t>
  </si>
  <si>
    <t>JAW-JI-KPN-4414</t>
  </si>
  <si>
    <t>TAJINAN PURWOSEKAR</t>
  </si>
  <si>
    <t>JAW-JI-JMR-5123</t>
  </si>
  <si>
    <t>BALUNG KARANG SEMANDING</t>
  </si>
  <si>
    <t>SUM-LA-MET-1131</t>
  </si>
  <si>
    <t>METRO_TIMUR_YOSODADI</t>
  </si>
  <si>
    <t>JAW-JB-CMS-4284</t>
  </si>
  <si>
    <t>TAMBAKSARI_SUKASARI</t>
  </si>
  <si>
    <t>SUM-SU-LBP-2271</t>
  </si>
  <si>
    <t>LIMAU_MANIS</t>
  </si>
  <si>
    <t>SUM-SU-LBP-2257</t>
  </si>
  <si>
    <t>KUTALIMBARU_SAWIT_REJO</t>
  </si>
  <si>
    <t>SUM-RI-BLS-1135</t>
  </si>
  <si>
    <t>DURI_BARAT</t>
  </si>
  <si>
    <t>SUM-KR-BTM-0606</t>
  </si>
  <si>
    <t>TIBAN_BARU</t>
  </si>
  <si>
    <t>SUM-SB-PAD-0879</t>
  </si>
  <si>
    <t>KOTO_TANGAH_LUBUK_BUAYA</t>
  </si>
  <si>
    <t>SUL-ST-PAL-1123</t>
  </si>
  <si>
    <t>PALU_UTARA_TAIPA</t>
  </si>
  <si>
    <t>SUM-SS-PKB-1262</t>
  </si>
  <si>
    <t>SUKOMORO_BOM_BARLAN</t>
  </si>
  <si>
    <t>SUM-SS-MRE-1233</t>
  </si>
  <si>
    <t>TANJUNG_ENIM_LINTAS_TENGAH</t>
  </si>
  <si>
    <t>SUL-ST-PAL-1124</t>
  </si>
  <si>
    <t>MANTIKULORE_TALISE</t>
  </si>
  <si>
    <t>JAW-JI-NJK-4249</t>
  </si>
  <si>
    <t>NGANJUK KAUMAN</t>
  </si>
  <si>
    <t>JAW-JI-GSK-4336</t>
  </si>
  <si>
    <t>KEBOMAS KEBOMAS</t>
  </si>
  <si>
    <t>SUM-SS-PLG-1274</t>
  </si>
  <si>
    <t>SAKO_SAKO</t>
  </si>
  <si>
    <t>SUM-JA-JMB-0503</t>
  </si>
  <si>
    <t>SIJENJANG</t>
  </si>
  <si>
    <t>SUM-SS-PKB-1258</t>
  </si>
  <si>
    <t>SUKOMORO_ALHIDAYAH</t>
  </si>
  <si>
    <t>SUM-SS-PLG-1273</t>
  </si>
  <si>
    <t>TALANG_KELAPA_JALAN_BYPASS</t>
  </si>
  <si>
    <t>SUM-SU-KIS-1901</t>
  </si>
  <si>
    <t>TELADAN_PELITA</t>
  </si>
  <si>
    <t>SUM-BB-PGP-0537</t>
  </si>
  <si>
    <t>GABEK_DUA</t>
  </si>
  <si>
    <t>JAW-JI-SDA-4076</t>
  </si>
  <si>
    <t>BUDURAN_SIDOKEPUNG</t>
  </si>
  <si>
    <t>JAW-JI-SDA-4075</t>
  </si>
  <si>
    <t>BUDURAN_SIDOKERTO</t>
  </si>
  <si>
    <t>JAW-JK-TJP-0621-RETURN</t>
  </si>
  <si>
    <t>Dufan Marina</t>
  </si>
  <si>
    <t>JAW-JK-CKG-0668 (RETURN)</t>
  </si>
  <si>
    <t>JAW-JI-SDA-4074</t>
  </si>
  <si>
    <t>GEDANGAN_BANGAH</t>
  </si>
  <si>
    <t>JAW-JI-SDA-4073</t>
  </si>
  <si>
    <t>GEDANGAN_KETAJEN</t>
  </si>
  <si>
    <t>NUS-NB-GRG-4540-RETURN</t>
  </si>
  <si>
    <t>JAW-JK-CKG-0669-RETURN</t>
  </si>
  <si>
    <t>JAW-BT-TNG-1467</t>
  </si>
  <si>
    <t>JL INDUSTRI JATAKE</t>
  </si>
  <si>
    <t>JAW-JB-CBI-0070</t>
  </si>
  <si>
    <t>Kandang Roda Sentul</t>
  </si>
  <si>
    <t>JAW-JI-SBY-8279 (RETURN)</t>
  </si>
  <si>
    <t>JAW-JI-BLT-1913-RETURN</t>
  </si>
  <si>
    <t>JAW-JI-SDA-4065</t>
  </si>
  <si>
    <t>KRIAN_KRATON</t>
  </si>
  <si>
    <t>JAW-JI-SDA-4083</t>
  </si>
  <si>
    <t>KRIAN_SIDOMOJO</t>
  </si>
  <si>
    <t>JAW-BT-CPT-0464</t>
  </si>
  <si>
    <t>MENTENG BINTARO</t>
  </si>
  <si>
    <t>JAW-JI-SBY-4339</t>
  </si>
  <si>
    <t>MULYOREJO_KEJAWAN_PUTIH_TAMBAK</t>
  </si>
  <si>
    <t>JAW-JK-TJP-0627</t>
  </si>
  <si>
    <t>Pademangan Tanjung Priok</t>
  </si>
  <si>
    <t>JAW-JI-SBY-4340</t>
  </si>
  <si>
    <t>PAKAL_SBYPAKAL</t>
  </si>
  <si>
    <t>JAW-JI-SDA-4072</t>
  </si>
  <si>
    <t>SEDATI_SEDATI_GEDE</t>
  </si>
  <si>
    <t>JAW-JI-SDA-4081</t>
  </si>
  <si>
    <t>SIDOARJO_BLURU_KIDUL</t>
  </si>
  <si>
    <t>JAW-JI-SDA-4080</t>
  </si>
  <si>
    <t>SIDOARJO_BULUSIDOKARE</t>
  </si>
  <si>
    <t>JAW-JI-SDA-4078</t>
  </si>
  <si>
    <t>SIDOARJO_SUKO</t>
  </si>
  <si>
    <t>JAW-BT-TNG-1456 (RETURN)</t>
  </si>
  <si>
    <t>JAW-BT-TGR-0022</t>
  </si>
  <si>
    <t>Taman Kota Tangerang</t>
  </si>
  <si>
    <t>JAW-JI-SDA-4068</t>
  </si>
  <si>
    <t>TAMAN_BOHAR</t>
  </si>
  <si>
    <t>JAW-JI-SDA-4067</t>
  </si>
  <si>
    <t>TAMAN_GELURAN</t>
  </si>
  <si>
    <t>JAW-JK-TJP-0622 (RETURN)</t>
  </si>
  <si>
    <t>JAW-JI-SDA-4079</t>
  </si>
  <si>
    <t>TULANGAN_GRABAGAN</t>
  </si>
  <si>
    <t>JAW-JK-CKG-0710-RETURN</t>
  </si>
  <si>
    <t>CIPINANG MUARA RELOCATION</t>
  </si>
  <si>
    <t>JAW-JK-TJP-0640 (RETURN PERUBAHAN COMMITMENT SPK)</t>
  </si>
  <si>
    <t>Kalibaru Cilincing</t>
  </si>
  <si>
    <t>JAW-JK-TJP-0640</t>
  </si>
  <si>
    <t>KAL-KS-PLI-0931-RETURN</t>
  </si>
  <si>
    <t>SIMPANG EMPAT JORONG</t>
  </si>
  <si>
    <t>JAW-JI-SMP-4275-RETURN</t>
  </si>
  <si>
    <t>MASALEMBU KARAMIAN</t>
  </si>
  <si>
    <t>SUL-SA-TMH-0423</t>
  </si>
  <si>
    <t>TOMOHON_UTARA</t>
  </si>
  <si>
    <t>JAW-JB-BDG-4200</t>
  </si>
  <si>
    <t>PAMEKAR RAYA PANGHEGAR PERMAI RELOCATION</t>
  </si>
  <si>
    <t>JAW-JI-KPN-4378-RETURN</t>
  </si>
  <si>
    <t>JAW-JI-KNR-4253-RETURN</t>
  </si>
  <si>
    <t>JAW-BT-TNG-2111-RETURN</t>
  </si>
  <si>
    <t>JAW-JI-BTU-4111</t>
  </si>
  <si>
    <t>BATU_SONGGOKERTO</t>
  </si>
  <si>
    <t>JAW-JI-SDA-4077-RETURN</t>
  </si>
  <si>
    <t>JAW-JK-TJP-0620</t>
  </si>
  <si>
    <t>Cempaka Raya Cakung</t>
  </si>
  <si>
    <t>JAW-JB-BGR-0227</t>
  </si>
  <si>
    <t>Cileuksa Sukajaya</t>
  </si>
  <si>
    <t>JAW-JI-LMG-4278</t>
  </si>
  <si>
    <t>DESA PASI KARANGBINANGUN</t>
  </si>
  <si>
    <t>JAW-JK-KYB-0099</t>
  </si>
  <si>
    <t>Gang Haji Joko</t>
  </si>
  <si>
    <t>JAW-JB-NPH-3707</t>
  </si>
  <si>
    <t>GARUNGGANG</t>
  </si>
  <si>
    <t>JAW-BT-CPT-0462</t>
  </si>
  <si>
    <t>HIJAU LESTARI PISANGAN</t>
  </si>
  <si>
    <t>JAW-BT-TNG-1453</t>
  </si>
  <si>
    <t>Jalan Kakap Cibodas</t>
  </si>
  <si>
    <t>JAW-JK-TJP-0625-RETURN</t>
  </si>
  <si>
    <t>JAW-JK-GGP-0525</t>
  </si>
  <si>
    <t>Jalan Pulau Pantara</t>
  </si>
  <si>
    <t>JAW-JB-BGR-0218</t>
  </si>
  <si>
    <t>Jalan Raya Sukamakmur</t>
  </si>
  <si>
    <t>JAW-JK-KYB-0108</t>
  </si>
  <si>
    <t>Jalan Rukun Pasming</t>
  </si>
  <si>
    <t>JAW-BT-TNG-1462</t>
  </si>
  <si>
    <t>JL CIPTO MANGUNKUSOMO SUDIMARA TIMUR</t>
  </si>
  <si>
    <t>JAW-BT-TGR-0061</t>
  </si>
  <si>
    <t>JL TELESONIC PASIRJAYA</t>
  </si>
  <si>
    <t>JAW-JK-TJP-0680</t>
  </si>
  <si>
    <t>KAMPUNG BETING KOJA</t>
  </si>
  <si>
    <t>JAW-BT-TNG-1468</t>
  </si>
  <si>
    <t>KARANGSARI NEGLASARI</t>
  </si>
  <si>
    <t>JAW-BT-TNG-1469</t>
  </si>
  <si>
    <t>KEDAUNG WETAN</t>
  </si>
  <si>
    <t>JAW-BT-TNG-1457</t>
  </si>
  <si>
    <t>Kedaung Wetan Neglasari</t>
  </si>
  <si>
    <t>JAW-JK-TJP-0616</t>
  </si>
  <si>
    <t>Komplek Green Garden</t>
  </si>
  <si>
    <t>BAL-BA-MGW-1523</t>
  </si>
  <si>
    <t>KUTA_UTARA_TIBUBENENG</t>
  </si>
  <si>
    <t>JAW-JI-PCT-4234</t>
  </si>
  <si>
    <t>LOROK PACITAN RELOCATION</t>
  </si>
  <si>
    <t>JAW-BT-TNG-1463</t>
  </si>
  <si>
    <t>MAULANA HASANUDIN CIPONDOH MAKMUR</t>
  </si>
  <si>
    <t>KAL-KB-MPW-0702-RETURN</t>
  </si>
  <si>
    <t>JAW-JK-CKG-0662</t>
  </si>
  <si>
    <t>Nyiur Pondok Kelapa</t>
  </si>
  <si>
    <t>JAW-JI-LMJ-4225-RETURN</t>
  </si>
  <si>
    <t>JAW-BT-CPT-0476-RETURN</t>
  </si>
  <si>
    <t>JAW-JB-CBI-0065</t>
  </si>
  <si>
    <t>PURA GUNUNG SALAK Permanen</t>
  </si>
  <si>
    <t>JAW-JK-CKG-0436</t>
  </si>
  <si>
    <t>Rawabola Kelapa Dua</t>
  </si>
  <si>
    <t>JAW-JI-SBY-4337</t>
  </si>
  <si>
    <t>RUNGKUT_MDKNAYU</t>
  </si>
  <si>
    <t>SUM-SU-PMS-2191</t>
  </si>
  <si>
    <t>SEI MANGKEI_BOSAR</t>
  </si>
  <si>
    <t>KAL-KI-SMR-0770</t>
  </si>
  <si>
    <t>SEMPAJA_SAMARINDA UTARA</t>
  </si>
  <si>
    <t>JAW-JK-CKG-0708</t>
  </si>
  <si>
    <t>SMA 64 Cipayung</t>
  </si>
  <si>
    <t>JAW-JB-SOR-3838</t>
  </si>
  <si>
    <t>SOREANG_SOREANG</t>
  </si>
  <si>
    <t>JAW-BT-TNG-1455</t>
  </si>
  <si>
    <t>Sunan Kalijaga Pesanggrahan</t>
  </si>
  <si>
    <t>JAW-BT-TNG-1458-RETURN</t>
  </si>
  <si>
    <t>JAW-JB-CBI-0083-RETURN</t>
  </si>
  <si>
    <t>JAW-JI-SDA-4069-RETURN</t>
  </si>
  <si>
    <t>JAW-BT-CPT-0448</t>
  </si>
  <si>
    <t>Pinguin Pondok Aren</t>
  </si>
  <si>
    <t>JAW-JK-CKG-0247-RETURN</t>
  </si>
  <si>
    <t>JAW-JK-GGP-0526-RETURN</t>
  </si>
  <si>
    <t>SUM-SU-KBJ-2074-RETURN</t>
  </si>
  <si>
    <t>KAL-KS-MTP-0930-RETURN</t>
  </si>
  <si>
    <t>SUM-AC-KTN-0376-RETURN</t>
  </si>
  <si>
    <t>SUM-SU-BLG-2130-RETURN</t>
  </si>
  <si>
    <t>JAW-JK-CKG-0714</t>
  </si>
  <si>
    <t>INFEKSI CAKUNG CAKUNG</t>
  </si>
  <si>
    <t>JAW-JB-BGR-0226-RETURN</t>
  </si>
  <si>
    <t>JAW-JB-CBI-0108-RETURN</t>
  </si>
  <si>
    <t>KAL-KS-BJM-0928-RETURN</t>
  </si>
  <si>
    <t>SUM-SU-SRH-2047</t>
  </si>
  <si>
    <t>SIMPANG TIGA PEKAN</t>
  </si>
  <si>
    <t>JAW-JK-TJP-0621</t>
  </si>
  <si>
    <t>DUFAN MARINA</t>
  </si>
  <si>
    <t>KAL-KS-BJM-0872</t>
  </si>
  <si>
    <t>SUNGAI LULUT_TENGAH</t>
  </si>
  <si>
    <t>JAW-JT-SLT-2140</t>
  </si>
  <si>
    <t>Kalicacing Salatiga</t>
  </si>
  <si>
    <t>SUM-SU-BLG-2120</t>
  </si>
  <si>
    <t>PARDOMUAN</t>
  </si>
  <si>
    <t>SUM-AC-SGI-0707</t>
  </si>
  <si>
    <t>MEE</t>
  </si>
  <si>
    <t>SUM-SU-SDK-2203</t>
  </si>
  <si>
    <t>KUTA GUGUNG</t>
  </si>
  <si>
    <t>SUM-SU-PRR-2118</t>
  </si>
  <si>
    <t>PASARAN I</t>
  </si>
  <si>
    <t>SUM-LA-GDT-1045-RETURN</t>
  </si>
  <si>
    <t>JAW-JB-DPK-0438</t>
  </si>
  <si>
    <t>Bojongsari Sawangan</t>
  </si>
  <si>
    <t>SUM-SS-PLG-1172</t>
  </si>
  <si>
    <t>KARYA MULIA</t>
  </si>
  <si>
    <t>JAW-JB-SOR-3935</t>
  </si>
  <si>
    <t>TANJUNGWANGI_CINULANG</t>
  </si>
  <si>
    <t>JAW-JB-SBM-2108</t>
  </si>
  <si>
    <t>TITISAN SUKALARANG</t>
  </si>
  <si>
    <t>JAW-JB-CMH-8077</t>
  </si>
  <si>
    <t>CITEUREUP</t>
  </si>
  <si>
    <t>JAW-JI-JBG-4141 [RETURN]</t>
  </si>
  <si>
    <t>Sumber Boto</t>
  </si>
  <si>
    <t>SUM-SS-PLG-1175</t>
  </si>
  <si>
    <t>BUKIT SANGKAL_KALIDONI</t>
  </si>
  <si>
    <t>SUM-SU-STB-2187</t>
  </si>
  <si>
    <t>BULUH TELANG</t>
  </si>
  <si>
    <t>SUM-SU-PSP-2151</t>
  </si>
  <si>
    <t>MOMPANG</t>
  </si>
  <si>
    <t>JAW-JB-NPH-3750</t>
  </si>
  <si>
    <t>GIRIMUKTI_CIPONGKOR</t>
  </si>
  <si>
    <t>JAW-JB-SOR-3682</t>
  </si>
  <si>
    <t>BAROS_ARJASARI</t>
  </si>
  <si>
    <t>JAW-JT-SGN-1837</t>
  </si>
  <si>
    <t>Yos Sudarso Sragen</t>
  </si>
  <si>
    <t>JAW-JI-LMG-4277</t>
  </si>
  <si>
    <t>KEMBANGBAHU_LOPANG</t>
  </si>
  <si>
    <t>JAW-JT-SGN-1842</t>
  </si>
  <si>
    <t>Nganti Gemolong</t>
  </si>
  <si>
    <t>JAW-JK-KYB-0106</t>
  </si>
  <si>
    <t>PASAR WARUNG BUNCIT</t>
  </si>
  <si>
    <t>JAW-JB-CBI-0091</t>
  </si>
  <si>
    <t>Vaksindo Gunung Putri</t>
  </si>
  <si>
    <t>JAW-JB-SBR-3784</t>
  </si>
  <si>
    <t>WERU LOR_WERU</t>
  </si>
  <si>
    <t>JAW-JI-NJK-3911</t>
  </si>
  <si>
    <t>NGRONGGOT_KALORAN</t>
  </si>
  <si>
    <t>NUS-NT-KPG-0251</t>
  </si>
  <si>
    <t>Rafael Oepoi</t>
  </si>
  <si>
    <t>JAW-JI-MGT-4130</t>
  </si>
  <si>
    <t>PANEKAN_SUMBERDODOL</t>
  </si>
  <si>
    <t>JAW-JT-PBG-1249</t>
  </si>
  <si>
    <t>TIMBANG PURBALINGGA</t>
  </si>
  <si>
    <t>JAW-JB-SNG-3958</t>
  </si>
  <si>
    <t>JAYAMUKTI_BLANAKAN</t>
  </si>
  <si>
    <t>BAL-BA-MGW-1473</t>
  </si>
  <si>
    <t>TAMAN AYU GIRI ASRI</t>
  </si>
  <si>
    <t>JAW-JI-SPG-4221</t>
  </si>
  <si>
    <t>GUNUNG MUNCIK RELOCATION</t>
  </si>
  <si>
    <t>SUM-SB-LBB-0822</t>
  </si>
  <si>
    <t>KOTO TINGGI_AGAM</t>
  </si>
  <si>
    <t>SUM-SS-PKB-1241</t>
  </si>
  <si>
    <t>DAMAR WULAN</t>
  </si>
  <si>
    <t>JAW-JI-SMP-4277-RETURN</t>
  </si>
  <si>
    <t>MASALEMBU SUKAJERUK</t>
  </si>
  <si>
    <t>JAW-JI-KNR-4268</t>
  </si>
  <si>
    <t>WLINGI BABADAN</t>
  </si>
  <si>
    <t>SUM-JA-MBN-0482 (RETURN REVISI COMMITMENT SPK)</t>
  </si>
  <si>
    <t>JAW-BT-CPT-0454</t>
  </si>
  <si>
    <t>Sumatra Dalam Ciputat</t>
  </si>
  <si>
    <t>JAW-JI-SBY-4373-RETURN</t>
  </si>
  <si>
    <t>JAW-JB-CMS-3993</t>
  </si>
  <si>
    <t>CISAYONG_TASIK_RELOCATION</t>
  </si>
  <si>
    <t>JAW-JB-CMH-3992</t>
  </si>
  <si>
    <t>PANEMBAKAN_UTARA_BANDUNG_RELOCATION</t>
  </si>
  <si>
    <t>JAW-JT-SGN-1843</t>
  </si>
  <si>
    <t>PLUPUH SRAGEN RELOCATION</t>
  </si>
  <si>
    <t>SUL-SR-PLW-0166</t>
  </si>
  <si>
    <t>CAMPALAGIAN RELOCATION</t>
  </si>
  <si>
    <t>JAW-JB-CKR-0069</t>
  </si>
  <si>
    <t>VILLA MUTIARA TAMBUN RELOCATION</t>
  </si>
  <si>
    <t>JAW-JK-CKG-0723</t>
  </si>
  <si>
    <t>GARUDA KALISARI RELOCATION</t>
  </si>
  <si>
    <t>SUM-BB-SGL-0534</t>
  </si>
  <si>
    <t>BUKIT KETOK BELINYU RELOCATION</t>
  </si>
  <si>
    <t>JAW-JK-CKG-0710</t>
  </si>
  <si>
    <t>JAW-BT-SRG-0037</t>
  </si>
  <si>
    <t>JELUMPIT KIDUL RELOCATION</t>
  </si>
  <si>
    <t>JAW-JB-BDG-3982</t>
  </si>
  <si>
    <t>NARADIREJABANDUN RELOCATION</t>
  </si>
  <si>
    <t>JAW-BT-CPT-0396</t>
  </si>
  <si>
    <t>PONDOK CABE TERMINAL RELOCATION</t>
  </si>
  <si>
    <t>JAW-JT-SKH-1990</t>
  </si>
  <si>
    <t>Sukoharjo Timur</t>
  </si>
  <si>
    <t>JAW-BT-TGR-1180</t>
  </si>
  <si>
    <t>Jengkol</t>
  </si>
  <si>
    <t>JAW-JB-CKR-1085</t>
  </si>
  <si>
    <t>Setu Taman Rahayu</t>
  </si>
  <si>
    <t>JAW-JK-TJP-2504</t>
  </si>
  <si>
    <t>KBN (Kawasan Berikat Nusantara) Cakung</t>
  </si>
  <si>
    <t>JABO</t>
  </si>
  <si>
    <t>East</t>
  </si>
  <si>
    <t>West</t>
  </si>
  <si>
    <t>COLO</t>
  </si>
  <si>
    <t>B2S</t>
    <phoneticPr fontId="6" type="noConversion"/>
  </si>
  <si>
    <t>COLO</t>
    <phoneticPr fontId="6" type="noConversion"/>
  </si>
  <si>
    <t>Jawa Tengah</t>
  </si>
  <si>
    <t>Banten</t>
  </si>
  <si>
    <t>Jawa Barat</t>
  </si>
  <si>
    <t>Kep. Bangka Belitung</t>
  </si>
  <si>
    <t>Jawa Timur</t>
  </si>
  <si>
    <t>Kalimantan Selatan</t>
  </si>
  <si>
    <t>Kalimantan Barat</t>
  </si>
  <si>
    <t>DKI Jakarta</t>
  </si>
  <si>
    <t>DI Yogyakarta</t>
  </si>
  <si>
    <t>Aceh</t>
  </si>
  <si>
    <t>Sumatera Utara</t>
  </si>
  <si>
    <t>Kalimantan Timur</t>
  </si>
  <si>
    <t>Sumatera Barat</t>
  </si>
  <si>
    <t>Sumatera Selatan</t>
  </si>
  <si>
    <t>Kep. Riau</t>
  </si>
  <si>
    <t>Lampung</t>
  </si>
  <si>
    <t>Bengkulu</t>
  </si>
  <si>
    <t>Sulawesi Selatan</t>
  </si>
  <si>
    <t>Nusa Tenggara Barat</t>
  </si>
  <si>
    <t>Nusa Tenggara Timur</t>
  </si>
  <si>
    <t>Jambi</t>
  </si>
  <si>
    <t>Riau</t>
  </si>
  <si>
    <t>Sulawesi Barat</t>
  </si>
  <si>
    <t>Kota Medan</t>
  </si>
  <si>
    <t>Bali</t>
  </si>
  <si>
    <t>Kepulauan Riau</t>
  </si>
  <si>
    <t>Kalimantan Utara</t>
  </si>
  <si>
    <t>Gorontalo</t>
  </si>
  <si>
    <t>Kepulauan Bangka Belitung</t>
  </si>
  <si>
    <t>Sulawesi Tengah</t>
  </si>
  <si>
    <t>Sulawesi Utara</t>
  </si>
  <si>
    <t>CME BY XL</t>
  </si>
  <si>
    <t>521552117528</t>
  </si>
  <si>
    <t>533113458609</t>
  </si>
  <si>
    <t>533113468388</t>
  </si>
  <si>
    <t>532217742433</t>
  </si>
  <si>
    <t>222200212264</t>
  </si>
  <si>
    <t>212100507944</t>
  </si>
  <si>
    <t>535852112649</t>
  </si>
  <si>
    <t>535852102490</t>
  </si>
  <si>
    <t>535950876137</t>
  </si>
  <si>
    <t>535812186522</t>
  </si>
  <si>
    <t>535312226746</t>
  </si>
  <si>
    <t>535891106070</t>
  </si>
  <si>
    <t>222200212249</t>
  </si>
  <si>
    <t>211101612086</t>
  </si>
  <si>
    <t>535950876550</t>
  </si>
  <si>
    <t>533113500287</t>
  </si>
  <si>
    <t>MULTIGUNA</t>
  </si>
  <si>
    <t>532217742910</t>
  </si>
  <si>
    <t>211101612094</t>
  </si>
  <si>
    <t>535322066954</t>
  </si>
  <si>
    <t>532217719560</t>
  </si>
  <si>
    <t>113340195209</t>
  </si>
  <si>
    <t>212000728344</t>
  </si>
  <si>
    <t>532217740611</t>
  </si>
  <si>
    <t>535312224820</t>
  </si>
  <si>
    <t>532217709553</t>
  </si>
  <si>
    <t>223300243260</t>
  </si>
  <si>
    <t>535312230470</t>
  </si>
  <si>
    <t>535852084042</t>
  </si>
  <si>
    <t>211012275512</t>
  </si>
  <si>
    <t>211101609728</t>
  </si>
  <si>
    <t>221500517292</t>
  </si>
  <si>
    <t>535921323325</t>
  </si>
  <si>
    <t>121170456604</t>
  </si>
  <si>
    <t>535342135933</t>
  </si>
  <si>
    <t>532217742902</t>
  </si>
  <si>
    <t>113340197801</t>
  </si>
  <si>
    <t>535635861701</t>
  </si>
  <si>
    <t>322400382066</t>
  </si>
  <si>
    <t xml:space="preserve">441503241822
</t>
  </si>
  <si>
    <t>525530246280</t>
  </si>
  <si>
    <t>535756181649</t>
  </si>
  <si>
    <t>533113421847</t>
  </si>
  <si>
    <t>116610137714</t>
  </si>
  <si>
    <t>535852096634</t>
  </si>
  <si>
    <t>129040032892</t>
  </si>
  <si>
    <t>534112903248</t>
  </si>
  <si>
    <t>534254025063</t>
  </si>
  <si>
    <t>532314657041</t>
  </si>
  <si>
    <t>535272101830</t>
  </si>
  <si>
    <t>534112903230</t>
  </si>
  <si>
    <t>532217733324</t>
  </si>
  <si>
    <t>535679748049</t>
  </si>
  <si>
    <t>534254023520</t>
  </si>
  <si>
    <t>535990628425</t>
  </si>
  <si>
    <t>534443744273</t>
  </si>
  <si>
    <t>534254023538</t>
  </si>
  <si>
    <t>535312218152</t>
  </si>
  <si>
    <t>535756178327</t>
  </si>
  <si>
    <t>534213343440</t>
  </si>
  <si>
    <t>533212650816</t>
  </si>
  <si>
    <t>129040033080</t>
  </si>
  <si>
    <t>535596850412</t>
  </si>
  <si>
    <t>534254025089</t>
  </si>
  <si>
    <t>534254025071</t>
  </si>
  <si>
    <t>535812177567</t>
  </si>
  <si>
    <t>534030053940</t>
  </si>
  <si>
    <t>534254107148</t>
  </si>
  <si>
    <t>125130516066</t>
  </si>
  <si>
    <t>211201761331</t>
  </si>
  <si>
    <t>122140849271</t>
  </si>
  <si>
    <t>535312221665</t>
  </si>
  <si>
    <t>129040033023</t>
  </si>
  <si>
    <t>533711125273</t>
  </si>
  <si>
    <t>535171982260</t>
  </si>
  <si>
    <t>535812171555</t>
  </si>
  <si>
    <t>116620108936</t>
  </si>
  <si>
    <t>532861202012</t>
  </si>
  <si>
    <t>535921313566</t>
  </si>
  <si>
    <t>125100659285</t>
  </si>
  <si>
    <t>116610141407</t>
  </si>
  <si>
    <t>532217733294</t>
  </si>
  <si>
    <t>535716394165</t>
  </si>
  <si>
    <t>113340191977</t>
  </si>
  <si>
    <t>535756171417</t>
  </si>
  <si>
    <t>126131168163</t>
  </si>
  <si>
    <t>535171982789</t>
  </si>
  <si>
    <t>221500499729</t>
  </si>
  <si>
    <t>221600397613</t>
  </si>
  <si>
    <t>211012282202</t>
  </si>
  <si>
    <t>129040035521</t>
  </si>
  <si>
    <t>534040044095</t>
  </si>
  <si>
    <t>535172016953</t>
  </si>
  <si>
    <t>535812201016</t>
  </si>
  <si>
    <t xml:space="preserve">544204794340
</t>
  </si>
  <si>
    <t>534020106142</t>
  </si>
  <si>
    <t>535322143774</t>
  </si>
  <si>
    <t>514550982308</t>
  </si>
  <si>
    <t>147900579083</t>
  </si>
  <si>
    <t>511211859728</t>
  </si>
  <si>
    <t>553400347596</t>
  </si>
  <si>
    <t>535852155825</t>
  </si>
  <si>
    <t>536112268555</t>
  </si>
  <si>
    <t>521531192282</t>
  </si>
  <si>
    <t>535556192713</t>
  </si>
  <si>
    <t>327600444269</t>
  </si>
  <si>
    <t>327100643379</t>
  </si>
  <si>
    <t>320400169070</t>
  </si>
  <si>
    <t>525031599037</t>
  </si>
  <si>
    <t>325200404764</t>
  </si>
  <si>
    <t>522052411547</t>
  </si>
  <si>
    <t>521521358172</t>
  </si>
  <si>
    <t>520071594307</t>
  </si>
  <si>
    <t>525540179638</t>
  </si>
  <si>
    <t>522042889609</t>
  </si>
  <si>
    <t>522042889330</t>
  </si>
  <si>
    <t>522042889720</t>
  </si>
  <si>
    <t>525530241829</t>
  </si>
  <si>
    <t>533113526981</t>
  </si>
  <si>
    <t>520022060900</t>
  </si>
  <si>
    <t>513580994612</t>
  </si>
  <si>
    <t>522591209411</t>
  </si>
  <si>
    <t>525520287756</t>
  </si>
  <si>
    <t>1268142003</t>
  </si>
  <si>
    <t/>
  </si>
  <si>
    <t>525530256376</t>
  </si>
  <si>
    <t>520062016878</t>
  </si>
  <si>
    <t>538722715028</t>
  </si>
  <si>
    <t>522521757456</t>
  </si>
  <si>
    <t>124011355349</t>
  </si>
  <si>
    <t>535716494163</t>
  </si>
  <si>
    <t>147600643560</t>
  </si>
  <si>
    <t>320400177241</t>
  </si>
  <si>
    <t>520551311502</t>
  </si>
  <si>
    <t>535212645919</t>
  </si>
  <si>
    <t>532217785722</t>
  </si>
  <si>
    <t>533113543152</t>
  </si>
  <si>
    <t>534020127495</t>
  </si>
  <si>
    <t>521012969733</t>
  </si>
  <si>
    <t>526550131833</t>
  </si>
  <si>
    <t>526530126806</t>
  </si>
  <si>
    <t>522032686844</t>
  </si>
  <si>
    <t>522032690035</t>
  </si>
  <si>
    <t>535322166314</t>
  </si>
  <si>
    <t>149300178407</t>
  </si>
  <si>
    <t>149000137996</t>
  </si>
  <si>
    <t>520031344866</t>
  </si>
  <si>
    <t>522042906872</t>
  </si>
  <si>
    <t>211211726985</t>
  </si>
  <si>
    <t>326600638615</t>
  </si>
  <si>
    <t>525011382041</t>
  </si>
  <si>
    <t>5510011211112</t>
  </si>
  <si>
    <t>441103373705</t>
  </si>
  <si>
    <t>511434384609</t>
  </si>
  <si>
    <t>535679800473</t>
  </si>
  <si>
    <t>532711684787</t>
  </si>
  <si>
    <t>535331927353</t>
  </si>
  <si>
    <t>535596882982</t>
  </si>
  <si>
    <t>546303217769</t>
  </si>
  <si>
    <t>543301815499</t>
  </si>
  <si>
    <t>546303217777</t>
  </si>
  <si>
    <t>534254095303</t>
  </si>
  <si>
    <t>543602655218</t>
  </si>
  <si>
    <t>545302846613</t>
  </si>
  <si>
    <t>538315745780</t>
  </si>
  <si>
    <t>543602649171</t>
  </si>
  <si>
    <t>535812217807</t>
  </si>
  <si>
    <t>535556193516</t>
  </si>
  <si>
    <t>520582110815</t>
  </si>
  <si>
    <t>172000856747</t>
  </si>
  <si>
    <t>534443844470</t>
  </si>
  <si>
    <t>1422011034653</t>
  </si>
  <si>
    <t>182501156609</t>
  </si>
  <si>
    <t>533313465243</t>
  </si>
  <si>
    <t>532217786318</t>
  </si>
  <si>
    <t>535172077424</t>
  </si>
  <si>
    <t>143105959962</t>
  </si>
  <si>
    <t>535312300377</t>
  </si>
  <si>
    <t>126170617328</t>
  </si>
  <si>
    <t>5898</t>
  </si>
  <si>
    <t>6.6</t>
  </si>
  <si>
    <t>7,7</t>
  </si>
  <si>
    <t>6.6 Kva</t>
  </si>
  <si>
    <t>5,5</t>
  </si>
  <si>
    <t>6.6Kva</t>
  </si>
  <si>
    <t>KABUPATEN</t>
    <phoneticPr fontId="6" type="noConversion"/>
  </si>
  <si>
    <t>TEMANGGUNG</t>
  </si>
  <si>
    <t>KOTA TANGERANG</t>
  </si>
  <si>
    <t>KOTA CIREBON</t>
  </si>
  <si>
    <t>KAB. DELI SERDANG</t>
  </si>
  <si>
    <t>KAB. SITUBONDO</t>
  </si>
  <si>
    <t>TANGERANG</t>
  </si>
  <si>
    <t>Kab. Bogor</t>
  </si>
  <si>
    <t>KOTA BANJAR</t>
  </si>
  <si>
    <t>KAB. HULU SUNGAI SEL</t>
  </si>
  <si>
    <t>KAB. SAMBAS</t>
  </si>
  <si>
    <t>Kab. Sumenep</t>
  </si>
  <si>
    <t>JAKARTA SELATAN</t>
  </si>
  <si>
    <t>KOTA TANGERANG SELAT</t>
  </si>
  <si>
    <t>KOTA BEKASI</t>
  </si>
  <si>
    <t>KAB. BANDUNG BARAT</t>
  </si>
  <si>
    <t>BANYUMAS</t>
  </si>
  <si>
    <t>KOTA BATU</t>
  </si>
  <si>
    <t>KAB. LUMAJANG</t>
  </si>
  <si>
    <t>BOGOR</t>
  </si>
  <si>
    <t>KOTA CIMAHI</t>
  </si>
  <si>
    <t>BREBES</t>
  </si>
  <si>
    <t>KAB. MOJOKERTO</t>
  </si>
  <si>
    <t>KOTA PROBOLINGGO</t>
  </si>
  <si>
    <t>KAB. PACITAN</t>
  </si>
  <si>
    <t>Kota Lhokseumawe</t>
  </si>
  <si>
    <t>KAB. SUMENEP</t>
  </si>
  <si>
    <t>GROBOGAN</t>
  </si>
  <si>
    <t>JAKARTA UTARA</t>
  </si>
  <si>
    <t>Kab. Labuhanbatu Selatan</t>
  </si>
  <si>
    <t>KAB. BANDUNG</t>
  </si>
  <si>
    <t>JAKARTA BARAT</t>
  </si>
  <si>
    <t>KOTA PADANGSIDIMPUAN</t>
  </si>
  <si>
    <t>KAB. LABUHAN BATU UT</t>
  </si>
  <si>
    <t>KAB. LANDAK</t>
  </si>
  <si>
    <t>JAKARTA TIMUR</t>
  </si>
  <si>
    <t>KOTA BLITAR</t>
  </si>
  <si>
    <t>KAB. LABUHAN BATU SE</t>
  </si>
  <si>
    <t>KAB. LAMONGAN</t>
  </si>
  <si>
    <t>KOTA SAMARINDA</t>
  </si>
  <si>
    <t>Jakarta Utara</t>
  </si>
  <si>
    <t>KAB. PANGKAJENE DAN</t>
  </si>
  <si>
    <t>KAB. PINRANG</t>
  </si>
  <si>
    <t>KOTA PAYAKUMBUH</t>
  </si>
  <si>
    <t>KAB. TUBAN</t>
  </si>
  <si>
    <t>KAB. BENGKALIS</t>
  </si>
  <si>
    <t>KAB. MUARO JAMBI</t>
  </si>
  <si>
    <t>KAB. MALANG</t>
  </si>
  <si>
    <t>KOTA DUMAI</t>
  </si>
  <si>
    <t>PIDIE JAYA</t>
  </si>
  <si>
    <t>KAB. PASURUAN</t>
  </si>
  <si>
    <t>KAB. SIDOARJO</t>
  </si>
  <si>
    <t>KAB. TANAH DATAR</t>
  </si>
  <si>
    <t>KOTA PEKANBARU</t>
  </si>
  <si>
    <t>KAB. OGAN KOMERING I</t>
  </si>
  <si>
    <t>ACEH TENGGARA</t>
  </si>
  <si>
    <t>KAB. SIMALUNGUN</t>
  </si>
  <si>
    <t>KAB. TANAH LAUT</t>
  </si>
  <si>
    <t>KAB. MEMPAWAH</t>
  </si>
  <si>
    <t>KAB. BARITO KUALA</t>
  </si>
  <si>
    <t>KAB. ASAHAN</t>
  </si>
  <si>
    <t>SERDANG BEDAGAI</t>
  </si>
  <si>
    <t>KAB. MANDAILING NATA</t>
  </si>
  <si>
    <t>Kab. Muara Enim</t>
  </si>
  <si>
    <t>KAB. SAMOSIR</t>
  </si>
  <si>
    <t>KAB. PIDIE</t>
  </si>
  <si>
    <t>KAB. LAMPUNG UTARA</t>
  </si>
  <si>
    <t>KOTA PEMATANG SIANTA</t>
  </si>
  <si>
    <t>Kota Bandung</t>
  </si>
  <si>
    <t>Kepahiang</t>
  </si>
  <si>
    <t>Kota Blitar</t>
  </si>
  <si>
    <t>Kota Surabaya</t>
  </si>
  <si>
    <t>Kab. Wajo</t>
  </si>
  <si>
    <t>Kota Balikpapan</t>
  </si>
  <si>
    <t>Kab. Enrekang</t>
  </si>
  <si>
    <t>Kab. Lombok Barat</t>
  </si>
  <si>
    <t>Kota Adm. Jakarta Timur</t>
  </si>
  <si>
    <t>KAB. BLITAR</t>
  </si>
  <si>
    <t>Kota Tangerang Selatan</t>
  </si>
  <si>
    <t>Kab. Karawang</t>
  </si>
  <si>
    <t>KOTA BANDA ACEH</t>
  </si>
  <si>
    <t>KAB. TULANGBAWANG BA</t>
  </si>
  <si>
    <t>KAB. PESAWARAN</t>
  </si>
  <si>
    <t>KAB. TANGGAMUS</t>
  </si>
  <si>
    <t>KAB. PRINGSEWU</t>
  </si>
  <si>
    <t>KAB. LAMPUNG SELATAN</t>
  </si>
  <si>
    <t>KAB. LANGKAT</t>
  </si>
  <si>
    <t>MAGELANG</t>
  </si>
  <si>
    <t>TOBA SAMOSIR</t>
  </si>
  <si>
    <t>KAB. LUWU</t>
  </si>
  <si>
    <t>GUNUNGKIDUL</t>
  </si>
  <si>
    <t>SERANG</t>
  </si>
  <si>
    <t>SUKABUMI</t>
  </si>
  <si>
    <t>KAB. SOLOK</t>
  </si>
  <si>
    <t>KAB. LAMPUNG BARAT</t>
  </si>
  <si>
    <t>LANGKAT</t>
  </si>
  <si>
    <t>KAB. SUBANG</t>
  </si>
  <si>
    <t>BLORA</t>
  </si>
  <si>
    <t>BOYOLALI</t>
  </si>
  <si>
    <t>KARAWANG</t>
  </si>
  <si>
    <t>CIAMIS</t>
  </si>
  <si>
    <t>KAB. MAJALENGKA</t>
  </si>
  <si>
    <t>KAB. CIAMIS</t>
  </si>
  <si>
    <t>BLITAR</t>
  </si>
  <si>
    <t>TEGAL</t>
  </si>
  <si>
    <t>BEKASI</t>
  </si>
  <si>
    <t>KOTA BANDUNG</t>
  </si>
  <si>
    <t>KAB. PURWAKARTA</t>
  </si>
  <si>
    <t>KOTA SERANG</t>
  </si>
  <si>
    <t>KAB. KARIMUN</t>
  </si>
  <si>
    <t>KAB. KARO</t>
  </si>
  <si>
    <t>KEPAHIANG</t>
  </si>
  <si>
    <t>BOJONEGORO</t>
  </si>
  <si>
    <t>KAB. KUNINGAN</t>
  </si>
  <si>
    <t>Kota Batam</t>
  </si>
  <si>
    <t>KUDUS</t>
  </si>
  <si>
    <t>PURWOREJO</t>
  </si>
  <si>
    <t>CILACAP</t>
  </si>
  <si>
    <t>KAB. WAJO</t>
  </si>
  <si>
    <t>WAJO</t>
  </si>
  <si>
    <t>BANYUASIN</t>
  </si>
  <si>
    <t>KOTA MEDAN</t>
  </si>
  <si>
    <t>KAB. LOMBOK TIMUR</t>
  </si>
  <si>
    <t>PURBALINGGA</t>
  </si>
  <si>
    <t>BANYUWANGI</t>
  </si>
  <si>
    <t>KAB. LAHAT</t>
  </si>
  <si>
    <t>JOMBANG</t>
  </si>
  <si>
    <t>Kab. Kupang</t>
  </si>
  <si>
    <t>KOTA CILEGON</t>
  </si>
  <si>
    <t>KAB. INDRAMAYU</t>
  </si>
  <si>
    <t>KAB. PROBOLINGGO</t>
  </si>
  <si>
    <t>KOTA LUBUKLINGGAU</t>
  </si>
  <si>
    <t>KAB. HUMBANG HASUNDU</t>
  </si>
  <si>
    <t>LABUHANBATU</t>
  </si>
  <si>
    <t>KAB. TULANGBAWANG</t>
  </si>
  <si>
    <t>KAB. LAMPUNG TIMUR</t>
  </si>
  <si>
    <t>KAB. KUBU RAYA</t>
  </si>
  <si>
    <t>KAB. MUARA ENIM</t>
  </si>
  <si>
    <t>BANJARNEGARA</t>
  </si>
  <si>
    <t>KAB. KEDIRI</t>
  </si>
  <si>
    <t>KAB. DAIRI</t>
  </si>
  <si>
    <t>KAB. PASAMAN BARAT</t>
  </si>
  <si>
    <t>KAB. SUMEDANG</t>
  </si>
  <si>
    <t>KAB. BELITUNG</t>
  </si>
  <si>
    <t>KAB. BANGKA</t>
  </si>
  <si>
    <t>KAB. BANYU ASIN</t>
  </si>
  <si>
    <t>KOTA BANDAR LAMPUNG</t>
  </si>
  <si>
    <t>KAB. BATANG HARI</t>
  </si>
  <si>
    <t>KAB. LOMBOK UTARA</t>
  </si>
  <si>
    <t>KAB. GARUT</t>
  </si>
  <si>
    <t>KAB. SERDANG BEDAGAI</t>
  </si>
  <si>
    <t>KAB. KAMPAR</t>
  </si>
  <si>
    <t>KOTA TEBING TINGGI</t>
  </si>
  <si>
    <t>KAB. TANAH BUMBU</t>
  </si>
  <si>
    <t>LABUHANBATU SELATAN</t>
  </si>
  <si>
    <t>KAB. TOBA SAMOSIR</t>
  </si>
  <si>
    <t>KAB. LIMA PULUH KOTA</t>
  </si>
  <si>
    <t>BONE</t>
  </si>
  <si>
    <t>KAB. OGAN KOMERING U</t>
  </si>
  <si>
    <t>SLEMAN</t>
  </si>
  <si>
    <t>KOTA SEMARANG</t>
  </si>
  <si>
    <t>KAB. PELALAWAN</t>
  </si>
  <si>
    <t>KAB. PAMEKASAN</t>
  </si>
  <si>
    <t>KAB. BATU BARA</t>
  </si>
  <si>
    <t>KOTA PRABUMULIH</t>
  </si>
  <si>
    <t>KOTA BINJAI</t>
  </si>
  <si>
    <t>SINJAI</t>
  </si>
  <si>
    <t>KOTA PALOPO</t>
  </si>
  <si>
    <t>Banjar</t>
  </si>
  <si>
    <t>KOTA PONTIANAK</t>
  </si>
  <si>
    <t>BANTUL</t>
  </si>
  <si>
    <t>MALANG</t>
  </si>
  <si>
    <t>KAB. SAMPANG</t>
  </si>
  <si>
    <t>INDRAMAYU</t>
  </si>
  <si>
    <t>KAB. LAMPUNG TENGAH</t>
  </si>
  <si>
    <t>Kab. Batanghari</t>
  </si>
  <si>
    <t>Kab. Banyuasin</t>
  </si>
  <si>
    <t>Kab. Sukabumi</t>
  </si>
  <si>
    <t>Kab. Probolinggo</t>
  </si>
  <si>
    <t>Kab. Sumedang</t>
  </si>
  <si>
    <t>Kota Bogor</t>
  </si>
  <si>
    <t>Kota Cimahi</t>
  </si>
  <si>
    <t>Kota Tangerang</t>
  </si>
  <si>
    <t>Kota Bekasi</t>
  </si>
  <si>
    <t>Kab. Kebumen</t>
  </si>
  <si>
    <t>Kab. Bekasi</t>
  </si>
  <si>
    <t>Kab. Gunungkidul</t>
  </si>
  <si>
    <t>Kota Padang</t>
  </si>
  <si>
    <t>Kab. Banyuwangi</t>
  </si>
  <si>
    <t>Kab. Jombang</t>
  </si>
  <si>
    <t>Kab. Penukal Abab Lematan</t>
  </si>
  <si>
    <t>Kab. Gresik</t>
  </si>
  <si>
    <t>Kab. Buleleng</t>
  </si>
  <si>
    <t>Kab. Bandung Barat</t>
  </si>
  <si>
    <t>Kota Sukabumi</t>
  </si>
  <si>
    <t>Kab. Purworejo</t>
  </si>
  <si>
    <t>Kab. Sinjai</t>
  </si>
  <si>
    <t>Kab. Bulukumba</t>
  </si>
  <si>
    <t>Kab. Pangkajene Kepulauan</t>
  </si>
  <si>
    <t>Kab. Barru</t>
  </si>
  <si>
    <t>Kab. Wonosobo</t>
  </si>
  <si>
    <t>Kab. Blora</t>
  </si>
  <si>
    <t>Kab. Grobogan</t>
  </si>
  <si>
    <t>Kab. Jepara</t>
  </si>
  <si>
    <t>Kab. Banjarnegara</t>
  </si>
  <si>
    <t>Kab. Cirebon</t>
  </si>
  <si>
    <t>Kab. Kudus</t>
  </si>
  <si>
    <t>Kab. Pasuruan</t>
  </si>
  <si>
    <t>Kab. Ogan Komering Ilir</t>
  </si>
  <si>
    <t>Kab. Tegal</t>
  </si>
  <si>
    <t>Kab. Boyolali</t>
  </si>
  <si>
    <t>Kab. Bengkayang</t>
  </si>
  <si>
    <t>Kab. Labuhanbatu</t>
  </si>
  <si>
    <t>Kab. Gowa</t>
  </si>
  <si>
    <t>Kab. Rembang</t>
  </si>
  <si>
    <t>Kab. Sukoharjo</t>
  </si>
  <si>
    <t>Kota Surakarta</t>
  </si>
  <si>
    <t>Kab. Adm. Kep. Seribu</t>
  </si>
  <si>
    <t>Kab. Natuna</t>
  </si>
  <si>
    <t>Kota Batu</t>
  </si>
  <si>
    <t>Kab. Majene</t>
  </si>
  <si>
    <t>Kota Denpasar</t>
  </si>
  <si>
    <t>Kota Tasikmalaya</t>
  </si>
  <si>
    <t>Kab. Magelang</t>
  </si>
  <si>
    <t>Kab. Majalengka</t>
  </si>
  <si>
    <t>Kab. Karanganyar</t>
  </si>
  <si>
    <t>Kota Depok</t>
  </si>
  <si>
    <t>Kab. Tapanuli Selatan</t>
  </si>
  <si>
    <t>Kab. Bandung</t>
  </si>
  <si>
    <t>Kab. Ogan Komering Ulu Ti</t>
  </si>
  <si>
    <t>Kota Semarang</t>
  </si>
  <si>
    <t>Kab. Lumajang</t>
  </si>
  <si>
    <t>Kab. Ciamis</t>
  </si>
  <si>
    <t>Kab. Indramayu</t>
  </si>
  <si>
    <t>Kab. Sleman</t>
  </si>
  <si>
    <t>Kab. Purbalingga</t>
  </si>
  <si>
    <t>Kab Timor Tengah Selatan</t>
  </si>
  <si>
    <t>Kab. Seruyan</t>
  </si>
  <si>
    <t>Kab. Katingan</t>
  </si>
  <si>
    <t>Kab. Temanggung</t>
  </si>
  <si>
    <t>Kab. Wonogiri</t>
  </si>
  <si>
    <t>Kab. Solok</t>
  </si>
  <si>
    <t>Kab. Pesisir Selatan</t>
  </si>
  <si>
    <t>Kab. Tasikmalaya</t>
  </si>
  <si>
    <t>Kab. Ponorogo</t>
  </si>
  <si>
    <t>Kab. Badung</t>
  </si>
  <si>
    <t>Kab. Blitar</t>
  </si>
  <si>
    <t>Kab. Polewali Mandar</t>
  </si>
  <si>
    <t>Kab. Ogan Ilir</t>
  </si>
  <si>
    <t>Kab. Bojonegoro</t>
  </si>
  <si>
    <t>Kab. Trenggalek</t>
  </si>
  <si>
    <t>Kab. Bulungan</t>
  </si>
  <si>
    <t>Kab. Kubu Raya</t>
  </si>
  <si>
    <t>Kab. Bengkulu Utara</t>
  </si>
  <si>
    <t>Kab. Luwu Utara</t>
  </si>
  <si>
    <t>Kab. Toba Samosir</t>
  </si>
  <si>
    <t>Kab. Tanah Datar</t>
  </si>
  <si>
    <t>Kab. Lima Puluh Kota</t>
  </si>
  <si>
    <t>Kota Payakumbuh</t>
  </si>
  <si>
    <t>KOTA MADIUN</t>
  </si>
  <si>
    <t>KOTA BANJARMASIN</t>
  </si>
  <si>
    <t>KAB. KAPUAS</t>
  </si>
  <si>
    <t>Bogor</t>
  </si>
  <si>
    <t>KOTA TASIKMALAYA</t>
  </si>
  <si>
    <t>Kab. Karimun</t>
  </si>
  <si>
    <t>Kab. Karo</t>
  </si>
  <si>
    <t>Kab. Sidoarjo</t>
  </si>
  <si>
    <t>Kota Adm. Jakarta Utara</t>
  </si>
  <si>
    <t>Kota Gorontalo</t>
  </si>
  <si>
    <t>Cilacap</t>
  </si>
  <si>
    <t>Kota Mataram</t>
  </si>
  <si>
    <t>Bandung</t>
  </si>
  <si>
    <t>Kota Jambi</t>
  </si>
  <si>
    <t>Garut</t>
  </si>
  <si>
    <t>Kab. Pemalang</t>
  </si>
  <si>
    <t>Kab. Kerinci</t>
  </si>
  <si>
    <t>Kota Adm. Jakarta Barat</t>
  </si>
  <si>
    <t>Kab. Subang</t>
  </si>
  <si>
    <t>Kab. Lombok Tengah</t>
  </si>
  <si>
    <t>Kab. Sragen</t>
  </si>
  <si>
    <t>kota metro</t>
  </si>
  <si>
    <t>Kab. Purwakarta</t>
  </si>
  <si>
    <t>Kab. Musi Banyuasin</t>
  </si>
  <si>
    <t>Kota Dumai</t>
  </si>
  <si>
    <t>Kab. Cianjur</t>
  </si>
  <si>
    <t>Kab. Deli Serdang</t>
  </si>
  <si>
    <t>Kab. Garut</t>
  </si>
  <si>
    <t>Kab. Bondowoso</t>
  </si>
  <si>
    <t>Kab. Pamekasan</t>
  </si>
  <si>
    <t>Kota Metro</t>
  </si>
  <si>
    <t>Kab. Pringsewu</t>
  </si>
  <si>
    <t>Kab. Barito Kuala</t>
  </si>
  <si>
    <t>Kota Banjarbaru</t>
  </si>
  <si>
    <t>Kab. Simalungun</t>
  </si>
  <si>
    <t>Kota Bandar Lampung</t>
  </si>
  <si>
    <t>Kab. Pelalawan</t>
  </si>
  <si>
    <t>Kab. Muaro Jambi</t>
  </si>
  <si>
    <t>Kota Pekanbaru</t>
  </si>
  <si>
    <t>Kab. Aceh Besar</t>
  </si>
  <si>
    <t>Kab. Langkat</t>
  </si>
  <si>
    <t>Kota Palembang</t>
  </si>
  <si>
    <t>Kab. Siak</t>
  </si>
  <si>
    <t>Kab. Kampar</t>
  </si>
  <si>
    <t>Kab. Indragiri Hulu</t>
  </si>
  <si>
    <t>Kota Makassar</t>
  </si>
  <si>
    <t>Kab. Ngawi</t>
  </si>
  <si>
    <t>Kab. Kediri</t>
  </si>
  <si>
    <t>Kab. Tuban</t>
  </si>
  <si>
    <t>Kab. Nganjuk</t>
  </si>
  <si>
    <t>Kab. Lamongan</t>
  </si>
  <si>
    <t>Kab. Madiun</t>
  </si>
  <si>
    <t>Kab. Sampang</t>
  </si>
  <si>
    <t>Kab. Jember</t>
  </si>
  <si>
    <t>Kota Pasuruan</t>
  </si>
  <si>
    <t>Kab. Malang</t>
  </si>
  <si>
    <t>Kab. Tulungagung</t>
  </si>
  <si>
    <t>Kab. Lampung Selatan</t>
  </si>
  <si>
    <t>Kab. Belitung</t>
  </si>
  <si>
    <t>Kab. Bengkalis</t>
  </si>
  <si>
    <t>Kota Palu</t>
  </si>
  <si>
    <t>Kab. Asahan</t>
  </si>
  <si>
    <t>Kota Pangkal Pinang</t>
  </si>
  <si>
    <t>KAB. LOMBOK BARAT</t>
  </si>
  <si>
    <t>KOTA SURABAYA</t>
  </si>
  <si>
    <t>Jakarta Timur</t>
  </si>
  <si>
    <t>Kab. Tanah Laut</t>
  </si>
  <si>
    <t>Kota Tomohon</t>
  </si>
  <si>
    <t>Malang</t>
  </si>
  <si>
    <t>Lamongan</t>
  </si>
  <si>
    <t>KAB. BADUNG</t>
  </si>
  <si>
    <t>Pacitan</t>
  </si>
  <si>
    <t>Tanah Laut</t>
  </si>
  <si>
    <t>Kota Banjarmasin</t>
  </si>
  <si>
    <t>Kota Salatiga</t>
  </si>
  <si>
    <t>KOTA DEPOK</t>
  </si>
  <si>
    <t>KOTA PALEMBANG</t>
  </si>
  <si>
    <t>SRAGEN</t>
  </si>
  <si>
    <t>KAB. CIREBON</t>
  </si>
  <si>
    <t>KAB. NGANJUK</t>
  </si>
  <si>
    <t>Kota Kupang</t>
  </si>
  <si>
    <t>KAB. MAGETAN</t>
  </si>
  <si>
    <t>BADUNG</t>
  </si>
  <si>
    <t>KAB. AGAM</t>
  </si>
  <si>
    <t>Sumenep</t>
  </si>
  <si>
    <t>Bekasi</t>
  </si>
  <si>
    <t>Kab. Bangka Induk</t>
  </si>
  <si>
    <t>Serang</t>
  </si>
  <si>
    <t>SUKOHARJO</t>
  </si>
  <si>
    <t>KVA</t>
    <phoneticPr fontId="6" type="noConversion"/>
  </si>
  <si>
    <t>SOFT RFI PLAN (D)</t>
    <phoneticPr fontId="6" type="noConversion"/>
  </si>
  <si>
    <t>SOFT RFI PLAN (W)</t>
    <phoneticPr fontId="6" type="noConversion"/>
  </si>
  <si>
    <t>SOFT RFI PLAN (M)</t>
    <phoneticPr fontId="6" type="noConversion"/>
  </si>
  <si>
    <t>164105107</t>
  </si>
  <si>
    <t>1317441003</t>
  </si>
  <si>
    <t>T000335</t>
  </si>
  <si>
    <t>T002767</t>
  </si>
  <si>
    <t>T002776</t>
  </si>
  <si>
    <t>T002780</t>
  </si>
  <si>
    <t>TBG03_EJ180</t>
  </si>
  <si>
    <t>030162104</t>
  </si>
  <si>
    <t>TBG03_RAU321</t>
  </si>
  <si>
    <t>T000250</t>
  </si>
  <si>
    <t>TBG03_WJ268</t>
  </si>
  <si>
    <t>T000305</t>
  </si>
  <si>
    <t>131148126</t>
  </si>
  <si>
    <t>TBG06_EJ071</t>
  </si>
  <si>
    <t>TBG03_WJ235</t>
  </si>
  <si>
    <t>150035109</t>
  </si>
  <si>
    <t>123417121</t>
  </si>
  <si>
    <t>125169109</t>
  </si>
  <si>
    <t>162123109</t>
  </si>
  <si>
    <t>040523109</t>
  </si>
  <si>
    <t>1261511023</t>
  </si>
  <si>
    <t>0717742001</t>
  </si>
  <si>
    <t>1649402001</t>
  </si>
  <si>
    <t>1718612003</t>
  </si>
  <si>
    <t>1271052010</t>
  </si>
  <si>
    <t>1269852004</t>
  </si>
  <si>
    <t>1441682004</t>
  </si>
  <si>
    <t>1270752004</t>
  </si>
  <si>
    <t>2815192001</t>
  </si>
  <si>
    <t>2815592010</t>
  </si>
  <si>
    <t>2815892010</t>
  </si>
  <si>
    <t>1441482004</t>
  </si>
  <si>
    <t>2815062001</t>
  </si>
  <si>
    <t>1443202010</t>
  </si>
  <si>
    <t>1443022010</t>
  </si>
  <si>
    <t>1441172004</t>
  </si>
  <si>
    <t>1443032010</t>
  </si>
  <si>
    <t>1443622004</t>
  </si>
  <si>
    <t>1442752010</t>
  </si>
  <si>
    <t>1442652010</t>
  </si>
  <si>
    <t>1442642010</t>
  </si>
  <si>
    <t>1443352004</t>
  </si>
  <si>
    <t>1442972010</t>
  </si>
  <si>
    <t>1268502003</t>
  </si>
  <si>
    <t>1439982007</t>
  </si>
  <si>
    <t>1443752004</t>
  </si>
  <si>
    <t>0717782001</t>
  </si>
  <si>
    <t>1441822004</t>
  </si>
  <si>
    <t>1442442001</t>
  </si>
  <si>
    <t>STIP 1</t>
  </si>
  <si>
    <t>2811111003</t>
  </si>
  <si>
    <t>1441672004</t>
  </si>
  <si>
    <t>1441712004</t>
  </si>
  <si>
    <t>1440662003</t>
  </si>
  <si>
    <t>1447531003</t>
  </si>
  <si>
    <t>1134551003</t>
  </si>
  <si>
    <t>0506581003</t>
  </si>
  <si>
    <t>2901171003</t>
  </si>
  <si>
    <t>TBG03_EJ119</t>
  </si>
  <si>
    <t>1274061003</t>
  </si>
  <si>
    <t>1654021003</t>
  </si>
  <si>
    <t>1806861003</t>
  </si>
  <si>
    <t>1129131003</t>
  </si>
  <si>
    <t>2404831003</t>
  </si>
  <si>
    <t>1317801003</t>
  </si>
  <si>
    <t>1717281003</t>
  </si>
  <si>
    <t>1317751003</t>
  </si>
  <si>
    <t>1127821003</t>
  </si>
  <si>
    <t>2208431003</t>
  </si>
  <si>
    <t>1437151003</t>
  </si>
  <si>
    <t>ARGASUNYA CIREBON</t>
  </si>
  <si>
    <t>BABAKAN MADANG BOGOR</t>
  </si>
  <si>
    <t>BARU_</t>
  </si>
  <si>
    <t>BATUPUTIH_DAYA</t>
  </si>
  <si>
    <t>BENDA CIGANJUR</t>
  </si>
  <si>
    <t>BERINGIN BATULAYANG</t>
  </si>
  <si>
    <t>BOJONGSARI KEMBARAN</t>
  </si>
  <si>
    <t>CIATER SERPONG</t>
  </si>
  <si>
    <t>CIBEBER BARENGKOK</t>
  </si>
  <si>
    <t>CIBUGEL CISOKA</t>
  </si>
  <si>
    <t>CILLIWUNG PONDOK RAJEG</t>
  </si>
  <si>
    <t>CIPAJANG BANJARHARJO</t>
  </si>
  <si>
    <t>CIPEMALI BREBES</t>
  </si>
  <si>
    <t>CIPINANG RUMPIN BOGOR</t>
  </si>
  <si>
    <t>CIRUMPAK TANGERANG</t>
  </si>
  <si>
    <t>DJUNA RAYA PAKUJAYA</t>
  </si>
  <si>
    <t>DUKUH CUKANGGALIH</t>
  </si>
  <si>
    <t>DUNGKEK_SOKON_JADUNG</t>
  </si>
  <si>
    <t>ELANG SAWAH</t>
  </si>
  <si>
    <t>GAJAH MADA PURWODADI</t>
  </si>
  <si>
    <t>GANG MERPATI KEBANTENAN</t>
  </si>
  <si>
    <t>GRIYA SUKATANI MEKARSARI</t>
  </si>
  <si>
    <t>INSPEKSI SUKAPURA</t>
  </si>
  <si>
    <t>JALAN ASEM CIPEDAK</t>
  </si>
  <si>
    <t>JALAN GARUDA MAS</t>
  </si>
  <si>
    <t>JALAN KUBUR ISLAM</t>
  </si>
  <si>
    <t>JALAN MANGGA UBI</t>
  </si>
  <si>
    <t>JALAN MENTAWAI TOL</t>
  </si>
  <si>
    <t>JALAN PEMUDA CIPEDAK</t>
  </si>
  <si>
    <t>JALAN PURNAWARMAN</t>
  </si>
  <si>
    <t>JALAN RAYA CARIU JONGGOL</t>
  </si>
  <si>
    <t>JALAN RAYA KORELET</t>
  </si>
  <si>
    <t>JALAN RAYA KUKUN DAUN</t>
  </si>
  <si>
    <t>JALAN RAYA PUSPITEK</t>
  </si>
  <si>
    <t>JATAKE RANGKASBITUNG</t>
  </si>
  <si>
    <t>KARANGAN LANDAK</t>
  </si>
  <si>
    <t>KARANGTURI_SUDIMORO</t>
  </si>
  <si>
    <t>KARET SEPATAN TANGERANG</t>
  </si>
  <si>
    <t>KAYU AGUNG SEPATAN</t>
  </si>
  <si>
    <t>KAYUMANIS KELAPA DUA</t>
  </si>
  <si>
    <t>KEDAUNG BARU TANGERANG</t>
  </si>
  <si>
    <t>KEMUNING MATRAMAN</t>
  </si>
  <si>
    <t>KENANGA TERUSAN PASMING</t>
  </si>
  <si>
    <t>KENCANA TIMUR CENGKARENG</t>
  </si>
  <si>
    <t>KESADARAN CIPINANG</t>
  </si>
  <si>
    <t>KESATRIAN KEBON MANGGIS</t>
  </si>
  <si>
    <t>KLAPANUNGGAL CILEUNGSI</t>
  </si>
  <si>
    <t>KRAMA YUDHA CAKUNG</t>
  </si>
  <si>
    <t>MAWI KUNCIRAN INDAH</t>
  </si>
  <si>
    <t>MEJING BAMBU APUS</t>
  </si>
  <si>
    <t>MEKAR WANGI TANGERANG</t>
  </si>
  <si>
    <t>MEKARWANGI BOGOR</t>
  </si>
  <si>
    <t>MENTENG LENTENG AGUNG</t>
  </si>
  <si>
    <t>PABUARAN KEMANG</t>
  </si>
  <si>
    <t>PANDAWA CIBODAS</t>
  </si>
  <si>
    <t>PARUNG PANJANG BOGOR</t>
  </si>
  <si>
    <t>PASIRMUKTI CITEUREUP</t>
  </si>
  <si>
    <t>PATRASANA KRESEK</t>
  </si>
  <si>
    <t>PEGADUNGAN TEGAL ALUR</t>
  </si>
  <si>
    <t>PENGASINAN GUNUNG SINDUR</t>
  </si>
  <si>
    <t>PULO BUARAN JATINEGARA</t>
  </si>
  <si>
    <t>RAYA CISAUK BSD</t>
  </si>
  <si>
    <t>RAYA_SIDOREJO_KRIAN</t>
  </si>
  <si>
    <t>SABAR RAYA KEMAJUAN</t>
  </si>
  <si>
    <t>SABILILAH CITEUREUP</t>
  </si>
  <si>
    <t>SERANG CIKANDE</t>
  </si>
  <si>
    <t>SITU BABAKAN SRENGSENG SAWAH</t>
  </si>
  <si>
    <t>SITU COGARONGSONG PENGASINAN</t>
  </si>
  <si>
    <t>STASIUN CIKOYA</t>
  </si>
  <si>
    <t>SUMBERJAYA_</t>
  </si>
  <si>
    <t>TOGULUK_SUMENEP</t>
  </si>
  <si>
    <t>JALAN R. A. FADILLAH</t>
  </si>
  <si>
    <t>SATREYAN KANIGORO</t>
  </si>
  <si>
    <t>JALAN PANTAI INDAH SELATAN 2</t>
  </si>
  <si>
    <t>PONDOK CABE RAYA</t>
  </si>
  <si>
    <t>TAMAN GOLF BOULEVARD</t>
  </si>
  <si>
    <t>3G_BENDO</t>
  </si>
  <si>
    <t>AGUNG_JAYA2</t>
  </si>
  <si>
    <t>AIR MINUM GRAND SUMBER AGUNG</t>
  </si>
  <si>
    <t>AIRMANINGAN</t>
  </si>
  <si>
    <t>AMBARAWA BARAT</t>
  </si>
  <si>
    <t>API_MAKARTI TUMIJAJAR</t>
  </si>
  <si>
    <t>API_PALAS V</t>
  </si>
  <si>
    <t>API_PURWOSARI SECANGGANG</t>
  </si>
  <si>
    <t>ARGASUNYA-DSPAMEKANG</t>
  </si>
  <si>
    <t>BALEREJO</t>
  </si>
  <si>
    <t>BALIGE 1</t>
  </si>
  <si>
    <t>BALOBALO EX SULI BARAT</t>
  </si>
  <si>
    <t>BALONG</t>
  </si>
  <si>
    <t>BANDUNGBANDUNG</t>
  </si>
  <si>
    <t>BANGBAYANTANGKIL</t>
  </si>
  <si>
    <t>BANJAR AGUNG SELATAN</t>
  </si>
  <si>
    <t>BANYU URIP</t>
  </si>
  <si>
    <t>BATU TUPANG-3 (SC_SL5184C)</t>
  </si>
  <si>
    <t>BATU_KEBAYAN</t>
  </si>
  <si>
    <t>BATUJAJAR</t>
  </si>
  <si>
    <t>BLANAKAN-CLMYGRGTBG</t>
  </si>
  <si>
    <t>BLUE KARANG BOGOREJO</t>
  </si>
  <si>
    <t>BLUE NGLAJI KEMUSU</t>
  </si>
  <si>
    <t>BNTNG_ALAM_KRWNG</t>
  </si>
  <si>
    <t>BO-CAPOLAGA</t>
  </si>
  <si>
    <t>BO-GARDUJAYA-PANAWANGAN</t>
  </si>
  <si>
    <t>BO-MAJASARI-LIGUNG</t>
  </si>
  <si>
    <t>BO-TEGALURUNG-LEGONKULON</t>
  </si>
  <si>
    <t>BO-WARINGINSARI-LANGENSARI</t>
  </si>
  <si>
    <t>BUMI RESTU LAMPUNG UTARA</t>
  </si>
  <si>
    <t>BUMIREJO KESAMBEN TBG</t>
  </si>
  <si>
    <t>CANGKRING</t>
  </si>
  <si>
    <t>CI RANGGON</t>
  </si>
  <si>
    <t>CIBUNTU</t>
  </si>
  <si>
    <t>CIGANITRI-STO CIJAURA</t>
  </si>
  <si>
    <t>CIJENGKOL-SAGALAHERANG</t>
  </si>
  <si>
    <t>CIJERAH2</t>
  </si>
  <si>
    <t>CIKOPO</t>
  </si>
  <si>
    <t>CIMEUHMEI</t>
  </si>
  <si>
    <t>CISAUKBANTEN</t>
  </si>
  <si>
    <t>CITRA2 UTAMAI4THW_HBTS</t>
  </si>
  <si>
    <t>COBLONG - JL. IMAM BONJOL ( BTS HOTEL ) / CIPAKUMJLY-PADAMUKTI</t>
  </si>
  <si>
    <t>CURUG SERANG</t>
  </si>
  <si>
    <t>DALUNGRAYACIPETIR</t>
  </si>
  <si>
    <t>DARUSSALAM MERAL</t>
  </si>
  <si>
    <t>DAYA MURNI 2</t>
  </si>
  <si>
    <t>DESA ASRAMA</t>
  </si>
  <si>
    <t>DESA GEBANG</t>
  </si>
  <si>
    <t>DESA KEUREUMBOK</t>
  </si>
  <si>
    <t>DESA LAMBU KIBANG</t>
  </si>
  <si>
    <t>DESA TEBAT KARAI 2</t>
  </si>
  <si>
    <t>DESA WAY HARONG</t>
  </si>
  <si>
    <t>DESA WAY SIDO</t>
  </si>
  <si>
    <t>DESABUMI RESTU</t>
  </si>
  <si>
    <t>DESAKELATEN</t>
  </si>
  <si>
    <t>DIANPERMAI-MARGAHAYU</t>
  </si>
  <si>
    <t>DS. DOLOK GEDE EX DS TRACAL (SPLIT BULUBRANGSI_2)</t>
  </si>
  <si>
    <t>DS. PANGSOR</t>
  </si>
  <si>
    <t>DSSAGUNG-SINDANGAGUNG</t>
  </si>
  <si>
    <t>DUKUH5MD</t>
  </si>
  <si>
    <t>EMPLASMEN_PASAR_IV_NAMO_TRASI</t>
  </si>
  <si>
    <t>FAJAR MULYA</t>
  </si>
  <si>
    <t>GALANG ISLAND</t>
  </si>
  <si>
    <t>GAMONG</t>
  </si>
  <si>
    <t>GEBANG</t>
  </si>
  <si>
    <t>GRUGU</t>
  </si>
  <si>
    <t>HCPTSS-212345</t>
  </si>
  <si>
    <t>HCPTSS-212357</t>
  </si>
  <si>
    <t>HCPTSS-212362</t>
  </si>
  <si>
    <t>HTLTLGSARI-KPCIKADO</t>
  </si>
  <si>
    <t>INDRAJAYA</t>
  </si>
  <si>
    <t>JALAN LINTAS PADANG PANJANG SOLOK</t>
  </si>
  <si>
    <t>JALUR18</t>
  </si>
  <si>
    <t>JAMPANG JABON MEKAR</t>
  </si>
  <si>
    <t>JAWILANCIKANDE</t>
  </si>
  <si>
    <t>JEMBAT BATU-2</t>
  </si>
  <si>
    <t>JL. RAHARJA EX SC-ME0073C</t>
  </si>
  <si>
    <t>JURIT EX SEREMBAU</t>
  </si>
  <si>
    <t>KADIPIRO 3</t>
  </si>
  <si>
    <t>KALISARI II</t>
  </si>
  <si>
    <t>KANIGORO</t>
  </si>
  <si>
    <t>KARANGSARI</t>
  </si>
  <si>
    <t>KASOMALANG-PANEMBONG</t>
  </si>
  <si>
    <t>KDSARI TIMUR (WONOKERTO)</t>
  </si>
  <si>
    <t>KEBAN LAHAT EX PASAR SELUMA-1</t>
  </si>
  <si>
    <t>KEDUNGBOTO</t>
  </si>
  <si>
    <t>KEMBANG JAYA</t>
  </si>
  <si>
    <t>KEPUHARJO</t>
  </si>
  <si>
    <t>KLAMIK KUPANG BARAT</t>
  </si>
  <si>
    <t>KORANJI</t>
  </si>
  <si>
    <t>KOTABUMICILEGON</t>
  </si>
  <si>
    <t>KPCIKAWATIMW_TANIMULYA</t>
  </si>
  <si>
    <t>KPLANGUT2-CANTIGI</t>
  </si>
  <si>
    <t>KRISIK</t>
  </si>
  <si>
    <t>KRUCIL</t>
  </si>
  <si>
    <t>KUTAMBARU</t>
  </si>
  <si>
    <t>LINGGAU10</t>
  </si>
  <si>
    <t>LINTAS BATU AJO</t>
  </si>
  <si>
    <t>LINTONG_HUTA</t>
  </si>
  <si>
    <t>MANGGAH_DUA</t>
  </si>
  <si>
    <t>MARDINDING</t>
  </si>
  <si>
    <t>MARTABAJUNGKAT</t>
  </si>
  <si>
    <t>MARUNGAN</t>
  </si>
  <si>
    <t>MEKARSARI</t>
  </si>
  <si>
    <t>MELINTING</t>
  </si>
  <si>
    <t>MENDEN RANDUBLATUNG</t>
  </si>
  <si>
    <t>MUARO JAMBI1</t>
  </si>
  <si>
    <t>NDEBLAG KOBER</t>
  </si>
  <si>
    <t>NGADAS PONCO KUSUMA</t>
  </si>
  <si>
    <t>NGARINGAN GANDUSARI TBG</t>
  </si>
  <si>
    <t>NGROTO</t>
  </si>
  <si>
    <t>NOELBAKI 2</t>
  </si>
  <si>
    <t>PAGAR AGUNG</t>
  </si>
  <si>
    <t>PAGEDONGAN2</t>
  </si>
  <si>
    <t>PALUK PAKIH</t>
  </si>
  <si>
    <t>PARE</t>
  </si>
  <si>
    <t>PASAR WANGISAGARA</t>
  </si>
  <si>
    <t>PASIR WETAN</t>
  </si>
  <si>
    <t>PASRUJAMBI</t>
  </si>
  <si>
    <t>PATOMAN II</t>
  </si>
  <si>
    <t>PEGAGAN JULU IX_SUMBUL</t>
  </si>
  <si>
    <t>PEKUNCEN</t>
  </si>
  <si>
    <t>PEMATANG BANDAR</t>
  </si>
  <si>
    <t>PEMUKIMAN SUMBER AGUNG KINALI</t>
  </si>
  <si>
    <t>PERKEBUNAN_TANJUNG_KELILING</t>
  </si>
  <si>
    <t>PERMANENISASIDSTIMBANG</t>
  </si>
  <si>
    <t>PERMATA PAMULANG</t>
  </si>
  <si>
    <t>PERMATARANCAEKEK_CCLKBSC</t>
  </si>
  <si>
    <t>PERUMAHAN MUTIARA HATI PAYAKUMBUH</t>
  </si>
  <si>
    <t>PETA SEMANGAN TANEGRANG</t>
  </si>
  <si>
    <t>PETALING SELAT NASIK</t>
  </si>
  <si>
    <t>PLEMBANGAN</t>
  </si>
  <si>
    <t>POLRES SUNGAI LIAT</t>
  </si>
  <si>
    <t>PPA DEPSOS</t>
  </si>
  <si>
    <t>PROTEL BAROS</t>
  </si>
  <si>
    <t>PTPN VII</t>
  </si>
  <si>
    <t>PURIANGGREKSERANG</t>
  </si>
  <si>
    <t>RAJA BASA</t>
  </si>
  <si>
    <t>RAKAM</t>
  </si>
  <si>
    <t>RANJO BATO</t>
  </si>
  <si>
    <t>RAWAPITU</t>
  </si>
  <si>
    <t>RD_TIGA_LINGGA</t>
  </si>
  <si>
    <t>RD_TO_NATAL2_</t>
  </si>
  <si>
    <t>REMPEK GANGGA</t>
  </si>
  <si>
    <t>RONGGA-DSSIRNAJAYA</t>
  </si>
  <si>
    <t>SABU BUNGO TANJUNG</t>
  </si>
  <si>
    <t>SAIPEM 2</t>
  </si>
  <si>
    <t>SAMPORA</t>
  </si>
  <si>
    <t>SC-LP2231F</t>
  </si>
  <si>
    <t>SEI BELIMBING</t>
  </si>
  <si>
    <t>SEI KELEMBAH</t>
  </si>
  <si>
    <t>SELAYANG_BARU_DCS</t>
  </si>
  <si>
    <t>SEPUNGGUR (RD TO PAGATAN)</t>
  </si>
  <si>
    <t>SIJERUK</t>
  </si>
  <si>
    <t>SIMATAHARI 2</t>
  </si>
  <si>
    <t>SIMPANG PARU KEUDE</t>
  </si>
  <si>
    <t>SIMPANG_SIMARASAHAN</t>
  </si>
  <si>
    <t>SINDANGANGIN CIAMIS</t>
  </si>
  <si>
    <t>SINUNUKAN_MDN</t>
  </si>
  <si>
    <t>SIONGGANG UTARA</t>
  </si>
  <si>
    <t>SITANANG</t>
  </si>
  <si>
    <t>SITINJO</t>
  </si>
  <si>
    <t>SMATKRIDA NUSANTARA</t>
  </si>
  <si>
    <t>SMP NEGERI 4 SIBULUE</t>
  </si>
  <si>
    <t>SP_TG_JNGR</t>
  </si>
  <si>
    <t>SUKA_AGUNG3</t>
  </si>
  <si>
    <t>SUKADAMAI</t>
  </si>
  <si>
    <t>SUMBERHARJO</t>
  </si>
  <si>
    <t>SUMSEL2014_2G29</t>
  </si>
  <si>
    <t>SUMSEL2G54</t>
  </si>
  <si>
    <t>SUNGAITERONG</t>
  </si>
  <si>
    <t>SURATMO TBG</t>
  </si>
  <si>
    <t>SURYA INDAH</t>
  </si>
  <si>
    <t>TAGANGSER DAYA</t>
  </si>
  <si>
    <t>TALAWI</t>
  </si>
  <si>
    <t>TALOETAN</t>
  </si>
  <si>
    <t>TAMAN HOLIS</t>
  </si>
  <si>
    <t>TANJUNG BONAI</t>
  </si>
  <si>
    <t>TANJUNG KEMALA TANGGAMUS</t>
  </si>
  <si>
    <t>TANJUNG_MERAHE_2</t>
  </si>
  <si>
    <t>TANJUNG_MORAWA_A</t>
  </si>
  <si>
    <t>TBG GM DESA SUNGAIKALI</t>
  </si>
  <si>
    <t>TBG LAMBARI</t>
  </si>
  <si>
    <t>TBG MURANTE PALOPO</t>
  </si>
  <si>
    <t>TBG TALABANGI</t>
  </si>
  <si>
    <t>TBG TOBULUNG BARA</t>
  </si>
  <si>
    <t>TBG_DSLABATMUARA</t>
  </si>
  <si>
    <t>TBG_DSSIANTANHULU</t>
  </si>
  <si>
    <t>TELAGA KAHURIPAN2</t>
  </si>
  <si>
    <t>TIMBULHARJO</t>
  </si>
  <si>
    <t>TIRTA KENCANA</t>
  </si>
  <si>
    <t>TLOGOREJO TBG</t>
  </si>
  <si>
    <t>TOLANG</t>
  </si>
  <si>
    <t>TUAPUKAN KUPANG TIMUR</t>
  </si>
  <si>
    <t>UNGAR</t>
  </si>
  <si>
    <t>WANADRI</t>
  </si>
  <si>
    <t>WANASARI-BANGODUA</t>
  </si>
  <si>
    <t>WAY URANG_LAMPUNG</t>
  </si>
  <si>
    <t>YOUNG PANAH HIJAU</t>
  </si>
  <si>
    <t>YUKUM JAYA_TERBANGGI BESAR</t>
  </si>
  <si>
    <t>ZAENAL ABIDIN BDL</t>
  </si>
  <si>
    <t>SUKARAJA CILEBUT</t>
  </si>
  <si>
    <t>API_TEBING TINGGI PEMAYUNG</t>
  </si>
  <si>
    <t>DURIAN_LUNCUK</t>
  </si>
  <si>
    <t>SUMSEL2014_2G33</t>
  </si>
  <si>
    <t>CIDAHUPARAKANSALAKTBG</t>
  </si>
  <si>
    <t>SUMBERBENDOTONGAS</t>
  </si>
  <si>
    <t>RANCAEKEK</t>
  </si>
  <si>
    <t>JALAN CIPINANG GADING</t>
  </si>
  <si>
    <t>GUNUNG BATU</t>
  </si>
  <si>
    <t>MCP TNG TANAH TINGGI 1</t>
  </si>
  <si>
    <t>TAWANG ARGO</t>
  </si>
  <si>
    <t>GN. TUGU</t>
  </si>
  <si>
    <t>MASJID PULO GEBANG</t>
  </si>
  <si>
    <t>GEMPOL_RAGAS</t>
  </si>
  <si>
    <t>SUKARESMIBOGORMW</t>
  </si>
  <si>
    <t>GIRIASIH</t>
  </si>
  <si>
    <t>PAD MC 42 / BELANTI BARAT</t>
  </si>
  <si>
    <t>BULAK 22 MC-T-GF</t>
  </si>
  <si>
    <t>BUGELIND-STOPATROL</t>
  </si>
  <si>
    <t>TEGALARUM</t>
  </si>
  <si>
    <t>BUKIT KRIKIL</t>
  </si>
  <si>
    <t>CILAMPENI KATAPANG</t>
  </si>
  <si>
    <t>IBS SUKODADI</t>
  </si>
  <si>
    <t>IBS PENDOPO</t>
  </si>
  <si>
    <t>IBS PANCENG</t>
  </si>
  <si>
    <t>IBS MUSI</t>
  </si>
  <si>
    <t>IBS IBS_PHASE 4C_1252_WJA</t>
  </si>
  <si>
    <t>IBS BOJONGLOA - LEMBUR SITU</t>
  </si>
  <si>
    <t>IBS WONOSUKO KEMIRI</t>
  </si>
  <si>
    <t>IBS IBS_PHASE 4C_1243_WJA</t>
  </si>
  <si>
    <t>IBS SAOTENGNGA</t>
  </si>
  <si>
    <t>IBS IBS_PHASE 4C_2592_SSL</t>
  </si>
  <si>
    <t>IBS IBS_PUNDATA BAJI</t>
  </si>
  <si>
    <t>IBS BODEH WETAN</t>
  </si>
  <si>
    <t>IBS MANGKOSO</t>
  </si>
  <si>
    <t>IBS SEMAYU - KERTEK</t>
  </si>
  <si>
    <t>IBS TEGALISER KLIWONAN</t>
  </si>
  <si>
    <t>IBS NGUMBUL TODANAN</t>
  </si>
  <si>
    <t>IBS JENAR KIDUL</t>
  </si>
  <si>
    <t>IBS SEM0347</t>
  </si>
  <si>
    <t>IBS ZSMG_1524</t>
  </si>
  <si>
    <t>IBS KERAJAN KARANGSARI</t>
  </si>
  <si>
    <t>IBS PUCUNG BEDUG</t>
  </si>
  <si>
    <t>IBS MERTASARI</t>
  </si>
  <si>
    <t>IBS TARUMAN</t>
  </si>
  <si>
    <t>IBS KLAYAN</t>
  </si>
  <si>
    <t>IBS TENGGALES</t>
  </si>
  <si>
    <t>IBS SURODADI KEDUNG</t>
  </si>
  <si>
    <t>IBS PADAMARAN TIMUR</t>
  </si>
  <si>
    <t>IBS SIGEDONG</t>
  </si>
  <si>
    <t>IBS BLUE KALIMATI JUWANGI</t>
  </si>
  <si>
    <t>XL</t>
  </si>
  <si>
    <t>LEMBANGPARANG</t>
  </si>
  <si>
    <t>IBS GEDONG</t>
  </si>
  <si>
    <t>IBS WORO KRANGGAN</t>
  </si>
  <si>
    <t>IBS CEMANI</t>
  </si>
  <si>
    <t>SUNGAI ANDAI</t>
  </si>
  <si>
    <t>TANAH LAUT 1</t>
  </si>
  <si>
    <t>JALAN RAYA PEMUDA</t>
  </si>
  <si>
    <t>PONDOK UNGU PERMAI RELOCATION</t>
  </si>
  <si>
    <t>LOPANGKEMBANGBAHU</t>
  </si>
  <si>
    <t>GANG INDUK PASAR REBO</t>
  </si>
  <si>
    <t>KANDANG RODA SENTUL</t>
  </si>
  <si>
    <t>PADEMANGAN TANJUNG PRIOK</t>
  </si>
  <si>
    <t>TAMAN KOTA TANGERANG</t>
  </si>
  <si>
    <t>CEMPAKA RAYA CAKUNG</t>
  </si>
  <si>
    <t>CILEUKSA SUKAJAYA</t>
  </si>
  <si>
    <t>GANG HAJI JOKO</t>
  </si>
  <si>
    <t>JALAN KAKAP CIBODAS</t>
  </si>
  <si>
    <t>JALAN PULAU PANTARA</t>
  </si>
  <si>
    <t>JALAN RAYA SUKAMAKMUR</t>
  </si>
  <si>
    <t>JALAN RUKUN PASMING</t>
  </si>
  <si>
    <t>KEDAUNG WETAN NEGLASARI</t>
  </si>
  <si>
    <t>KOMPLEK GREEN GARDEN</t>
  </si>
  <si>
    <t>NYIUR PONDOK KELAPA</t>
  </si>
  <si>
    <t>PURA GUNUNG SALAK PERMANEN</t>
  </si>
  <si>
    <t>RAWABOLA KELAPA DUA</t>
  </si>
  <si>
    <t>SMA 64 CIPAYUNG</t>
  </si>
  <si>
    <t>SUNAN KALIJAGA PESANGGRAHAN</t>
  </si>
  <si>
    <t>JAPANAN</t>
  </si>
  <si>
    <t>PLUPUH - RELOC</t>
  </si>
  <si>
    <t>PAPPANG</t>
  </si>
  <si>
    <t>SITE ADDRESS</t>
    <phoneticPr fontId="6" type="noConversion"/>
  </si>
  <si>
    <t>JOHO SELATAN RT 001/ RW 001 DESA JOHO, KEC. TEMANGGUNG, KAB. TEMANGGUNG</t>
  </si>
  <si>
    <t>KP.LEDUG,RT.03/RW.01,KELURAHAN.ALAM JAYA,KECAMATAN.JATIUWUNG,KOTA TANGGERANG,PROVINSI BANTEN</t>
  </si>
  <si>
    <t>Benda Kebon Kelapa Lebak Ngok, RT 001 RW.011, Kelurahan Argasunya, Kec. Harjamukti, Kota Cirebon</t>
  </si>
  <si>
    <t>Cibogo  Kendung Mendeng, RT.04 RW.03, Kelurahan Argasunya, Kecamatan Harjamukti</t>
  </si>
  <si>
    <t>Jl.Raasan RT 002 RW 001, Desa Trigonco, Kecamatan Asembagus, Kabupaten Situbondo, Provinsi Jawa Timur</t>
  </si>
  <si>
    <t>Kp. Rawa Rotan, RT 02 RW 04, Desa Babakan Asem, Kec. Teluk Naga, Kab Tangerang</t>
  </si>
  <si>
    <t>Dsn. Cibeureum Rt.008 / Rw 003 Desa Balokang Kec Banjar Kota Banjar,Jawa Barat.</t>
  </si>
  <si>
    <t>KP.Sukorejo RT 02 RW 0,  Desa Sumberejo, Kecamatan Banyuputih, Kabupaten Situbondo, Prov. Jawa Timur</t>
  </si>
  <si>
    <t>Jl. Desa Baru RT.004 RW.002, Desa Baru, Kecamatan Sungai Raya, Kabupaten Hulu Sungai Selatan, Provinsi Kalimantan Selatan</t>
  </si>
  <si>
    <t>Dusun Muara Dungun, RT 008 RW 004, Desa Pangkalan Kongsi, Kecamatan Tebas, Kabupaten Sambas, Provinsi Kalimantan Barat</t>
  </si>
  <si>
    <t>Dusun Batu Bintang RT 03 RW 04 Desa Batuputih Daya Kec. Batuputih Kab Sumenep</t>
  </si>
  <si>
    <t xml:space="preserve">Kp. Belimbing RT 023 RW 012, Desa Belimbing, Kec. Kosambi, Kab. Tangerang, Prov. Banten </t>
  </si>
  <si>
    <t xml:space="preserve">Jl. Manggis Dalam No 1, RT 01, RW 01, Kel. Ciganjur, Kec. Jagakarsa, Jakarta Selatan </t>
  </si>
  <si>
    <t>jl.raya serua,RT.04/Rw.04,kelurahan serua,kecamatan ciputat,kota tangerang selatan,provinsi banten</t>
  </si>
  <si>
    <t>Kp. Batukasur Rt 002 RW 003 Desa Batulayang Kecamatan Cisarua Kabupaten Bogor.</t>
  </si>
  <si>
    <t>Kp. Bringin RT 002 RW 001, Desa Langkap, Kec. Besuki, Kab. Situbond,o Jawa Timur</t>
  </si>
  <si>
    <t>Jl. Bintara 8 RT 04 RW 03 Kel. Bintara Kec. Bekasi Barat Kota Bekasi</t>
  </si>
  <si>
    <t>Kp.Cikonde, RT 001 RW 03, Desa Bojonghaleuang, Kec. Saguling, Kab Bandung Barat, Jawa Barat</t>
  </si>
  <si>
    <t>Kampung Pasir Haur, RT.02 RW.014 , Desa Bojong Koneng, Kecamatan Ngamprah, Kabupaten Bandung Barat</t>
  </si>
  <si>
    <t>JL. Raya Bojongsari RT 01 RW 08 Desa Bojongsari, Kecamatan Kembaran, Kabupaten Banyumas</t>
  </si>
  <si>
    <t xml:space="preserve">Dusun jurang kuali, Rt.3 Rw.5 Desa. Sumberbrantas, Kec.Bumiaji, Kota Batu </t>
  </si>
  <si>
    <t>Dusun Umbulrejo, RT.011 RW.004, Desa Sumbermujur, Kecamatan Candipuro, Kabupaten Lumajang</t>
  </si>
  <si>
    <t>Jl. Ciateer Tengah RT 009/007 Kel Ciater Kec Serpong Kota Tangerang Selatan BANTEN</t>
  </si>
  <si>
    <t>Kp. Citeureup I RT.005 RW 004, Desa Barengkok, Kecamatan, Leuwiliang, Kabupaten Bogor</t>
  </si>
  <si>
    <t>DUSUN PASIRNAGARA RT.15 RW.003 DESA CIBEREUM  KECAMATAN BANJAR KOTA BANJAR</t>
  </si>
  <si>
    <t>KP PASIR GOMBONG, RT 01 RW 07, DESA CIBITUNG, KECAMATAN RONGGA, KABUPATEN BANDUNG BARAT</t>
  </si>
  <si>
    <t>Kp. Cibugel RT.009 RW.004, Desa. Cibugel, Kec. Cisoka, Kab. Tangerang</t>
  </si>
  <si>
    <t>Jl. Penjara Pondok Rajeg RT 001 RW 005, Kelurahan Pondok Rajeg, Kecamatan Cibinong, Kabupaten  Bogor</t>
  </si>
  <si>
    <t>Jl. Karya Bakti Kp. Lebak Saat RT.001/RW.018 Kelurahan Cipageran Kecamatan Cimahi Utara Kota Cimahi</t>
  </si>
  <si>
    <t>PENANGGAPAN RT 001 RW 007 DESA PENANGGAPAN KEC. BANJARHARJO KAB. BREBES PROVINSI JAWA TENGAH</t>
  </si>
  <si>
    <t>KALIWLINGI RT 003/ RW 005, DESA KALIWLINGI, KEC. BREBES, KAB. BREBES</t>
  </si>
  <si>
    <t xml:space="preserve">Kp. GN. Cabe, RT 001 RW 004, Desa Cipinang, Kec Rumpin, Kab.Bogor				
</t>
  </si>
  <si>
    <t xml:space="preserve">Kp. Pasir, RT.06/03, Desa Pasir Kec. Kronjo Kabupaten Tangerang </t>
  </si>
  <si>
    <t>Dusun Sumberan Rt.002 Rw.002, Kel. Randegan, Kec. Dawar Blandong, Kab. Mojokerto</t>
  </si>
  <si>
    <t xml:space="preserve">Jl. Supriyadi Rt. 002 Rw. 009 Kelurahan Kanigaran Kecamatan Kanigaran Kota Probolinggo </t>
  </si>
  <si>
    <t>KP PONDOK KACANG,RT02/RW07,KEL,PONDOK KACANG TIMUR,KEC.PONDOK AREN,TANGERANG SELATAN,PROVINSI BANTEN</t>
  </si>
  <si>
    <t>Kp. Kayu Gede Rt 008 RW 04 Kelurahan Pakujaya Kecamatan Serpong Utara Kota Tangerang Selatan</t>
  </si>
  <si>
    <t xml:space="preserve">Dusun Kendal, RT.01 RW.4, Desa Sendang, Kecamatan Donoroo, Kabupaten Pacitan, Propinsi Jawa Timur				
</t>
  </si>
  <si>
    <t xml:space="preserve">Dusun Rambong Desa Langa Kec. Syamtalira Bayu Kab. Aceh Utara Prov. Aceh </t>
  </si>
  <si>
    <t>Kp. Ranca Balok RT 08 RW 013 Desa Cukanggalih Kecamatan Curug Kabupaten Tangerang</t>
  </si>
  <si>
    <t>Dusun Girsereng RT 02 RW 01 Desa Jadung Kec Dungkek Kab Sumenep</t>
  </si>
  <si>
    <t>Jalan Ki Hajar dewantara,Rt.04/Rw.11,Komplek DEPKES,Keluarahan Sawah,Kecamatan Ciputat</t>
  </si>
  <si>
    <t xml:space="preserve">Jl. Gajah Mada RT 06 RW 01 Kelurahan Kuripan Kecamatan Purwodadi Kabupaten Grobogan Jawa Tengah </t>
  </si>
  <si>
    <t>Jl. Kebantenan RT.001, RW 02, Kel. Semper timur, Kec. Cilincing, Jakarta Utara</t>
  </si>
  <si>
    <t>Dusun Ahadan RT 01 RW 02 Desa Banjar Timur Kec Gapura Kab Sumenep</t>
  </si>
  <si>
    <t>DUSUN TERATAI, DESA AEK RASO, KECAMATAN TORGAMBA, KABUPATEN LABUHANBATU SELATAN, PROVINSI SUMATERA UTARA</t>
  </si>
  <si>
    <t>kp Cihejo Rt 03 rw 11, desa Girimulya, kecamatan pacet, kabupaten Bandung</t>
  </si>
  <si>
    <t>GLONGGONG, RT 004/ RW 004, DESA GLONGGONG, KEC. WANASARI, KAB. BREBES</t>
  </si>
  <si>
    <t>Jl. Gunung Raya Indah IV, Rt.04/Rw.11, Kel. Cirendeu, Kec. Ciputat timur, Kota Tangerang Selatan</t>
  </si>
  <si>
    <t>Kp.Pondok Cikurus RT.07/02, Desa Mekarsari,  Kec. Rajeg Kabupaten Tangerang - Banten</t>
  </si>
  <si>
    <t>Jl. Pal 2, RT.004 RW.003, Kel. Sukapura, KEC. Cilincing, JAKARTA UTARA, DKI JAKARTA</t>
  </si>
  <si>
    <t>Jl.Timbul III B RT.08, RW 04, Kel. Cipedak,  Kec. Jagakarsa, Jakarta Selatan</t>
  </si>
  <si>
    <t>Jl. Nangka, GG. H. Nawi No. 7 RT.002 RW.006, Kel. Tanjung Barat, Kec. Jagakarsa, Jakarta Selatan</t>
  </si>
  <si>
    <t xml:space="preserve">Jl. Kubur Islam Kel. Grogol Selatan Kec. Kebayoran Lama Jakarta Selatan			
</t>
  </si>
  <si>
    <t>Jalan Mangga Ubi RT. 6 RW. 7, Kel. Kapuk, Kec. Cengkareng, Jakarta Barat, DKI Jakarta</t>
  </si>
  <si>
    <t>Kp. Cipedak No.8, RT.08 RW.09, Kel. Srengseng Sawah, Kec. Jagakarsa, Jakarta Selatan</t>
  </si>
  <si>
    <t>Jl. Daksa II RT.06 RW. 02, Kel. Selong, Kec. Kebayoran Baru, Jakarta pusat</t>
  </si>
  <si>
    <t xml:space="preserve">Kampung Seredang RT. 010 RW. 003, Desa Tegal Panjang, Kecamatan Cariu, Kabupaten Bogor, Provinsi Jawa Barat				
</t>
  </si>
  <si>
    <t>Kp. Serdang Rt.008 Rw.004 Ds. Serdang Kulon Kec. Panongan Kab. Tangerang</t>
  </si>
  <si>
    <t>Kp.Tegal Murni, RT 001 RW 002, Desa Benda, Kecamatan Sukamulya, Kabupaten Tangerang - Banten</t>
  </si>
  <si>
    <t>Kp. Jeletreng RT. 05 RW 04 Desa Pengasinan Kecamatan Gunung Sindur Kab. Bogor - Jawa Barat</t>
  </si>
  <si>
    <t>Kampung Kandang RT.05 RW.01  Kelurahan Jatake Kecamatan Pagedangan</t>
  </si>
  <si>
    <t>KP CISARONI, RT 06 RW 08, DESA CIKAHURIPAN, KECAMATAN LEMBANG, KABUPATEN BANDUNG BARAT</t>
  </si>
  <si>
    <t>DESA JORING NATOBANG, KECAMATAN PADANGSIDIMPUAN ANGKOLA JULU, KOTA PADANGSIDIMPUAN, PROVINSI SUMATERA UTARA</t>
  </si>
  <si>
    <t>Jl. Murbai Blok Sepeni RT 003 RW 005 Ds. Kademangan, Kec. Kademangan, Kota Probolingg</t>
  </si>
  <si>
    <t>Kp Kampung Besar, RT. 12 RW. 06, Kel. Kampung Besar, Kec. Teluk Naga, Kab. Tangerang</t>
  </si>
  <si>
    <t>DUSUN II DESA LEDONG TIMUR KECAMATAN AEK LEDONG KABUPATEN ASAHAN PROVINSI SUMATERA UTARA</t>
  </si>
  <si>
    <t>Jalan Brigjen H Hasan Baseri, Gang Padang Baru, RT/RW.001/01, Kelurahan Kandangan Kota, Kecamatan Kandangan, Kabupaten Hulu Sungai Selatan, Propinsi Kalimantan Selatan</t>
  </si>
  <si>
    <t>KP.Sarse RT. 002 RW. 003 Desa Kesambirampak Kecamatan Kapongan Kabupaten Situbondo Provinsi Jawa Timur</t>
  </si>
  <si>
    <t>Jl. H. Mean V, RT.004, RW.010, Kelurahan Karang Timur, Kecamatan Karang Tengah, Kota Tangerang, Provinsi Banten</t>
  </si>
  <si>
    <t>Jalan Raya karangan - Sompak, RT 002/RW 003, Desa karangan, Kecamatan Mempawah Hulu, Kab. Landak, Prov. Kalimantan Barat</t>
  </si>
  <si>
    <t>Kp.Cimalingping, RT 04 RW 09, Desa Karanganyar, Kecamatan Cililin, Kabupaten Bandung barat, Provinsi Jawa Barat</t>
  </si>
  <si>
    <t xml:space="preserve"> DUSUN KARANGREJO RT.003 RW.011 DESA SUMBEREJO KEC. SUDIMORO KAB. PACITAN PROP. JAWA TIMUR</t>
  </si>
  <si>
    <t>Kp. Karet RT 02 Rw 03, Desa Karet, Kecamatan Sepatan, Kabupaten Tangerang - Banten.</t>
  </si>
  <si>
    <t>Jl. Perjuangan Karya Bakti, RT 004 RW 010, Kel. Karyamulya, Kec. Kesambi Kota Cirebon</t>
  </si>
  <si>
    <t>Jalan Mangga 2  RT 05 RW 05 Desa Kayu Agung Kecamatan Sepatan Kabupaten Tangerang-Banten</t>
  </si>
  <si>
    <t>Jalan Inpeksi Kali Pesanggrahan Barat RT 01 RW 06 Kel Srengseng Kec Kembangan Jakarta Barat 11510</t>
  </si>
  <si>
    <t>Jl. Bugis  RT. 01 RW. 01, Kel. Kebon Bawang, Kec. Tanjung Priok, Jakarta Utara</t>
  </si>
  <si>
    <t>DUSUN KLEPU RT.001 RW.007, DESA KATIPUGAL, KECAMATAN KEBONAGUNG, KABUPATEN PACITAN, PROPINSI JAWA TIMUR</t>
  </si>
  <si>
    <t>Dusun Krajan, RT.01 RW.04 Desa Mantren, Kecamatan Kebonagung, Kabupaten Pacitan, Propinsi Jawa Timur</t>
  </si>
  <si>
    <t>Kp. Pulo Indah, RT 06, RW 01, Desa Kedaung Barat, Kecamatan Sepatan Timur, Kabupaten Tangerang, Provinsi Banten</t>
  </si>
  <si>
    <t xml:space="preserve">RT 002 RW 002 DESA JREBENG KULON KEC. KEDOPOK KOTA PROBOLINGGO  </t>
  </si>
  <si>
    <t>Dusun Makam RT 01 RW 03, Desa Sawaran Kulon, Kecamatan Kedungjajang, Kabupaten Lumajang</t>
  </si>
  <si>
    <t>Jl. Kemuning II RT 004 RW 004 kel. Utan Kayu Utara kec. Matraman Jakarta Timur.</t>
  </si>
  <si>
    <t xml:space="preserve">Kenanga RT.012 RW 02, Kel. Cilandak timur, Kec. Pasar Minggu </t>
  </si>
  <si>
    <t>Jalan Outer luar RT 11 RW 11, Kel. Cengkareng Timur, Kec . Cengkareng,  Kota Jakarta Barat</t>
  </si>
  <si>
    <t>Jl. Kali Ngebel RT.004 RW.01 Kelurahan Tanjungsari, Kecamatan Sukorejo, Kota Blitar, Propinsi Jawa Timur</t>
  </si>
  <si>
    <t>JL. CUT NYAK DIEN RT.002 RW.008, KELURAHAN SENTUL, KEC. KEPANJENKIDUL, KOTA BLITAR, PROP. JAWA TIMUR</t>
  </si>
  <si>
    <t>Bambu kuning selatan, RT 13, RW 02 , Kel. BAMBU Apus, Kec. Cipayung, Kota jakarta timur</t>
  </si>
  <si>
    <t>JL. Manggarai Utara 2,  RT.01, RW 04, Kel. Manggarai, Kec. Tebet Jakarta Selatan</t>
  </si>
  <si>
    <t>Kampung Sindanglengo, RT. 006 RW. 004, Desa Klapanunggal, Kecamatan Klapanunggal, Kabupaten Bogor, Provinsi Jawa Barat</t>
  </si>
  <si>
    <t>Jl. Ketapang II Rt 007/005 Kel. Pamulang Barat
Kec. Pamulang Kota Tangerang Selatan</t>
  </si>
  <si>
    <t>Jl. Krama Yudha, RT.006 RW.005, Kel. Rawa Terate, Kec.Cakung, Jakarta Timur.</t>
  </si>
  <si>
    <t xml:space="preserve"> Dusun Sumberjo I Desa Persiapan Sumberjo Kecamatan Torgamba Kabupaten LabuhanBatu Selatan Prov.Sumatera Utara</t>
  </si>
  <si>
    <t>KADEK SUWOKO 45, RT002 RW 001, DESA SIDOREJO, KEC. DEKET, KAB. LAMONGAN</t>
  </si>
  <si>
    <t>Jl. Purwodadi Rt.44 Kel. Lempake Kec. Samarinda Utara Kota. Samarinda Prov. Kalimantan Timur</t>
  </si>
  <si>
    <t>Jl. Mahoni Blok F No. 1A Kel. Tugu Utara, Kec. Koja, Jakarta Utara</t>
  </si>
  <si>
    <t>Kampung Baru RT.012/RW.006, Desa Manggalung, Kec.Mandalle, Kab.Pangkep, Prop. Sul Sel</t>
  </si>
  <si>
    <t>DUSUN LOME, DESA MASSEWAE, KECAMATAN DUAMPANUA, KABUPATEN PINRANG, PROVINSI SULAWESI SELATAN</t>
  </si>
  <si>
    <t>Jl.K.H.Mas Mansyur,Gang H Mawi,RT.05/RW.15,Kelurahan.kunciran indah,Kecamatan Pinang,Kota Tangerang,Provinsi Banten</t>
  </si>
  <si>
    <t xml:space="preserve">Jl. Gajah Mada Rt. 005 Rw. 006 Kelurahan Mangunharjo Kecamatan Mayangan Kota Probolinggo </t>
  </si>
  <si>
    <t>Jln. Jend. Sudirman RT.002 RW.001 Kelurahan Balai Tangah Koto, Kecamatan Payakumbuh Utara, Kota Payakumbuh - Sumbar</t>
  </si>
  <si>
    <t>Bambu kuning selatan RT 13 , RW 02, Kel. Baambu apus, kec. Cipayung, kota jakarta Timur</t>
  </si>
  <si>
    <t xml:space="preserve"> Kp.Panyirapan 008/004, Desa Mekarwangi, Kec. Cisauk, Tangerang, Banten</t>
  </si>
  <si>
    <t>DUSUN PANGASINAN RT 1 RW 7 DESA BINANGUN KECAMATAN PATARUMAN KOTA BANJAR</t>
  </si>
  <si>
    <t xml:space="preserve">Kampung Jangkar RT. 001 RW. 001, Desa Mekarwangi, Kecamatan Cariu Kabupaten Bogor, Provinsi Jawa Barat				
</t>
  </si>
  <si>
    <t xml:space="preserve"> Dusun Menjalin Hulu, RT 001/RW 001, Desa Menjalin, Kecamatan Menjalin, Kab. Landak, Prov. Kalimantan Barat</t>
  </si>
  <si>
    <t xml:space="preserve">Jl.Menteng, RT.07 RW.06 Kel. Lenteng Agung, Kec. Jagakarsa, Jakarta Selatan </t>
  </si>
  <si>
    <t>Jl. Montong Singgahan RT 08 RW 01 Dusun Jaten Desa Guwo Terus Kec Montong Kab Tuban</t>
  </si>
  <si>
    <t>Jl.PT.Adei Div.1 (KMS) RT.04 RW.02, Desa Muara Basung, Kec. Pinggir, Kab.Bengkalis, Prov.Riau</t>
  </si>
  <si>
    <t>Dusun Melati  RT. 014 RW. 000, Desa Muaro Sebapo, Kecamatan Mestong, Kabupaten Muaro Jambi, Provinsi Jambi</t>
  </si>
  <si>
    <t>Dsn. Warungbuah Rt.021 / Rw 013 Desa Neglasari Kec Banjar Kota Banjar,Jawa Barat.</t>
  </si>
  <si>
    <t>Jl. Pacitan Trenggalek Dusun Garenglor RT 001 RW 002 Desa Hadiluwih Kecamatan Ngadirojo Kabupaten Pacitan</t>
  </si>
  <si>
    <t>Dusun Tawang Kulon, RT.01 RW.10, Desa Sidomulyo, Kecamatan Ngadirojo, Kabupaten Pacitan, Propinsi Jawa Timur</t>
  </si>
  <si>
    <t>Dusun Sekar RT 007 RW 001, Desa Sidodadi, Kec. Ngantang, Kab. Malang, Prov. Jawa Timur</t>
  </si>
  <si>
    <t>KP. KEMANG, RT.001 RW.003, DS. KEMANG, KEC. KEMANG, KAB. BOGOR, JAWA BARAT</t>
  </si>
  <si>
    <t>Jalan Kaswari Perumahan Pertamina Blok D RT 25 Kelurahan Bukit Datuk Kecamatan Dumai Selatan Kota Dumai Provinsi Riau</t>
  </si>
  <si>
    <t>JL.RAHWANA II UJUNG,RT.05/RW.02,KEL.CIBODAS BARU,KEC.CIBODAS,KOTA TANGGERANG</t>
  </si>
  <si>
    <t xml:space="preserve">Kp. Dadap Gili, RT. 003 RW.001, Desa Dadap, Kecamatan Kosambi, Kabupaten Tangerang </t>
  </si>
  <si>
    <t>Kp. Babakan Lampit, RT.01/07, Desa Panundaan, Kec.Ciwidey, Kab.Bandung Jawa Barat</t>
  </si>
  <si>
    <t>Jl. Raya Dago-Parung Panjang, RT. 003 RW. 003, Desa Dago, Kecamatan Parung Panjang, Kabupaten Bogor</t>
  </si>
  <si>
    <t>Jalan Soekarno Hatta Kelurahan Bukit Timah Kecamatan Dumai selatan Kotamadya Dumai, Provinsi Riau.</t>
  </si>
  <si>
    <t xml:space="preserve">Dusun Krajan RT 17 RW 06 Desa Madurejo Kec. Pasirian Kab. Lumajang </t>
  </si>
  <si>
    <t>KP. RAWABOGO, RT. 004 RW. 006, DESA, PASIRMUKTI, KECAMATAN. CITEUREUP, KAB. BOGOR, JAWA BARAT</t>
  </si>
  <si>
    <t>Jl. Raya Kresek RT 001 RW 001 Desa Patrasana Kecamatan Kresek Kabupaten Tangerang - Banten.</t>
  </si>
  <si>
    <t>Jalan Prepedan Dalam RT. 006 / RW. 009, Kel. Kamal, Kec. Kali Deres - Jakarta Barat</t>
  </si>
  <si>
    <t>Desa Meugit Sagoe, Kec. Bandar Dua, Kab. Pidie Jaya, Provinsi Aceh</t>
  </si>
  <si>
    <t>Kp Kebon Kopi RT. 05 RW. 06 Desa Pengasinan Kec. Gunung Sindur, Kab. Bogor Jawa Barat</t>
  </si>
  <si>
    <t>Desa Tijien Daboh, Kec. Ulim, Kab. Pidie Jaya, Provinsi Aceh</t>
  </si>
  <si>
    <t xml:space="preserve">Jl. Sumber Bulus, RT 004 RW 009, Ds. Oro Oro Ombo, Kec. Pronojiwo, Kab. Lumajang
</t>
  </si>
  <si>
    <t>JL. Pulobuaran I (komplek Pergudangan) PT. JIEP RT.004 RW.006, Kelurahan Jatinegara, Kecamatan Cakung, Kota Jakarta Timur, Provinsi DKI Jakarta</t>
  </si>
  <si>
    <t>Gading RT 05 RW 02 Desa Ngrame Kec. Pungging Kab. Mojokerto Prov. Jawa Timur</t>
  </si>
  <si>
    <t>Link Siluman Baru, RT.37 RW.17 Desa Purwarharja, Kecamatan Purwaharja, Kota Banjar, Jawa Barat.</t>
  </si>
  <si>
    <t xml:space="preserve"> Dusun Keputran, RT 16 RW 04, Desa Bakalan, Kec. Purwosari, Kab. Pasuruan, Prov. Jawa Timur</t>
  </si>
  <si>
    <t>Kp.Sampora RT.02 RW.02 Desa Sampora Kecamatan Cisauk Kabupaten Tangerang</t>
  </si>
  <si>
    <t>Dusun Banjar Pertapan RT.05 RW. 05 Desa Pertapan Maduretno Kec. Taman Kab. Sidoarjo</t>
  </si>
  <si>
    <t>DUSUN SAMPIH RT.005 RW.008 DESA REJASARI KECAMATAN LANGENSARI KOTA BANJAR</t>
  </si>
  <si>
    <t>Dsn Ketapang RT 01 RW 01 Desa Campurejo Kec Rengel Kab Tuban</t>
  </si>
  <si>
    <t>Jalan Raya Padang Laweh Jorong Padang Laweh Baruah Nagari Padang Laweh Kecamatan Sungai Tarab Kabupaten Tanah Datar - Sumatera Barat</t>
  </si>
  <si>
    <t>Jl.Sabar II No.43 RT.07, RW.04, Kel.Petukangan Selatan, Kec.Pesanggrahan, Jakarta Selatan</t>
  </si>
  <si>
    <t>Kp. Lemper Rt 002 Rw 006 Desa Citeureup Kecamtan Citeureup Kabupaten Bogor</t>
  </si>
  <si>
    <t>Jl. Badak RT.004 RW.003, Kel. Tuah Negeri, Kec. Tenayan Raya, Kota Pekanbaru, Provinsi Riau</t>
  </si>
  <si>
    <t>Pemukiman GG Putri V, RT 02 RW 15, Kel. Salembaran Jaya, Kec. Kosambi, Kab Tangerang</t>
  </si>
  <si>
    <t>JL. BRAU RT.005 RW.010 KELURAHAN BENDOGERIT KEC. SANANWETAN KOTA BLITAR PROP. JAWA TIMUR</t>
  </si>
  <si>
    <t>JL. LETDA MARKAWI RT.003 RW.002, KELURAHAN GEDOG, KECAMATAN SANANWETAN, KOTA BLITAR, PROPINSI JAWA TIMUR</t>
  </si>
  <si>
    <t>JL. WR Supratman RT.001 RW.004 Kel. Bendogerit, Kecamatan Sananwetan, Kota Blitar, Propinsi Jawa Timur</t>
  </si>
  <si>
    <t>Sedyo Mulyo, RT. 007 RW. 003, Desa Sedyo Mulyo, Kecamatan Mesuji Raya, Kabupaten Ogan Komering Ilir, Provinsi Sumatera Selatan.</t>
  </si>
  <si>
    <t>Desa Pasir Nunggul, Kecamatan Lawe Alas, Kabupaten Aceh Tenggara, Prov. Aceh.</t>
  </si>
  <si>
    <t xml:space="preserve">Desa Empat Lima, Kec. Bukit Tusam, Kab. Aceh Tenggara, Prov. Aceh </t>
  </si>
  <si>
    <t>Dusun Pangkalan Asam, RT.010 RW.002, Desa Sungai Daun, Kecamatan Selakau, Kabupaten Sambas, Provinsi Kalimantan Barat</t>
  </si>
  <si>
    <t>Dsn Krajan RT 01 RW 07 Desa Bektiharjo Kec Semanding Kab Tuban</t>
  </si>
  <si>
    <t>Kp.Babakan, RT 012 RW 002, Desa Pasir Gintung, Kecamatan Jayanti, Kabupaten Tangerang-Banten</t>
  </si>
  <si>
    <t>DESA AEK HITETORAS KECAMATAN MARBAU KABUPATEN LABUHANBATU UTARA PROVINSI SUMATERA UTARA</t>
  </si>
  <si>
    <t xml:space="preserve">Gampong Reuseb, Kec. Trienggadeng, Kab. Pidie Jaya, Prov. Aceh  </t>
  </si>
  <si>
    <t>Dsn Sambikerep RT 014 RW 05 Desa Tunggulrejo Kec Singgahan Kab Tuban</t>
  </si>
  <si>
    <t xml:space="preserve">Huta II Urung 05, Nagori Siringan-ringan, Kec. Ujung Padang, Kab. Simalungun, Prov. Sumatera Utara </t>
  </si>
  <si>
    <t>Jl. Desa Putra RT 01 RW 06, Kel. Srengseng Sawah Kec. Jagakarsa, Kota Jakarta Selatan, DKI JAKARTA</t>
  </si>
  <si>
    <t>Kp Cibarengkok RT 05 RW 02 Desa Pengasinan Kecamatan GUnung Sindur Kabupaten Bogor</t>
  </si>
  <si>
    <t>Jl.IrH.juanda,Rt.01/Rw.08,kelurahan.Cirendeu,kecamatan.Ciputat Timur,kota tangerang selatan,Provinsi Banten</t>
  </si>
  <si>
    <t>Dusun SukahayuRT.01 RW.01 Desa Cimaragas Kec. Cimaragas Kab.Ciamis</t>
  </si>
  <si>
    <t>Kp. Krajan RT. 003 RW. 002, Desa Sliwung, Kecamatan Panji, Kabupaten Situbondo, Provinsi Jawa Timur</t>
  </si>
  <si>
    <t>Dusun Sambiroto RT 03 RW 02, Desa Sambiroto, Kec. Sooko Kab. Mojokerto, Prov. Jawa Timur</t>
  </si>
  <si>
    <t>Kp. Pos Cikoya Rt.002 Rw.001, Desa Cikasungka, Kec. Solear, Kab. Tangerang</t>
  </si>
  <si>
    <t>Kp. Cigumelor, RT.02/08, Desa Sudi, Kecamatan Ibun, Kabupaten Bandung - Jawa Barat.</t>
  </si>
  <si>
    <t>Kedung Lemah, Blok Bantar Saung, RT.05 RW.06, Desa Bangunsari, Kecamatan Pamarican, Kabupaten Ciamis</t>
  </si>
  <si>
    <t>Jl. Kali Sampit RT.004 RW.005, Kel. Tanjungsari, Kec. Sukorejo, Kota Blitar , Jawa Timur</t>
  </si>
  <si>
    <t>Jl. Durian RT04 RW04 Kelurahan Tlumpu Kecamatan Sukorejo Kota Blitar Jawa Timur</t>
  </si>
  <si>
    <t>Jl. A. Yani RT.008 RW.003 Desa Sungai Cuka, Kecamatan Kintap, Kabupaten Tanah Laut, Provinsi Kalimantan Selatan</t>
  </si>
  <si>
    <t xml:space="preserve"> Kp. Sapan, RT.05 RW. 06, Desa Sumbersari, Kec. Ciparay, Kab. Bandung</t>
  </si>
  <si>
    <t>Kp. Cideupong Rt 02 Rw 06, Desa Sumur Bandung, Kecamatan Cipatat, Kabupaten Bandung Barat</t>
  </si>
  <si>
    <t>Jl. Parit H. Amin RT.001 RW.018, Desa Jungkat, Kecamatan Siantan, Kabupaten Mempawah, Provinsi Kalimantan Barat</t>
  </si>
  <si>
    <t>RT 021/RW 010, Desa Peniraman, Kecamatan Sungai Pinyuh, Kab. Mempawah, Prov. Kalimantan Barat</t>
  </si>
  <si>
    <t>Jl. Swasembada Barat XII No.60B RT.011 RW.013 Kel. Kebon Bawang Kec. Tanjung Priok Kota Jakarta Utara</t>
  </si>
  <si>
    <t>JL. DESA TABUNGANEN PEMURUS, RT.011, KECAMATAN TABUNGANEN, KABUPATEN BARITO KUALA, PROPINSI KALIMANTAN SELATAN.</t>
  </si>
  <si>
    <t>Madrasah Ibtidaiyah, Emplasmen PTPN III Dusun IX, Desa Sei Silau Barat, Kec. Setia Janji, Kab. Asahan, Provinsi Sumatera Utara</t>
  </si>
  <si>
    <t>Dusun Cabbiya RT 001 / RW 005 Desa Cabbiya Kecamatan Talango Kabupaten Sumenep</t>
  </si>
  <si>
    <t xml:space="preserve">Dusun Tokerpuy RT 004 / RW 006 Desa Essang Kecamatan Talango Kabupaten Sumenep </t>
  </si>
  <si>
    <t>Dusun Jubluk Timur RT 001 / RW 022 Desa Gapurana Kecamatan Talango Kabupaten Sumenep</t>
  </si>
  <si>
    <t>Dusun Galisek Laok RT 004 / RW 004 Desa Kombang Kecamatan Talango Kabupaten Sumenep</t>
  </si>
  <si>
    <t>Jalan Raya Poteran Timur Dusun Andun RT.001 RW. 011 Desa Poteran Kecamatan Talango Kabupaten Sumenep</t>
  </si>
  <si>
    <t>Kp.Nenggel Rt 02 Rw 18 Desa Tamanjaya Kecamatan Gununghalu Kabupaten Bandung Barat</t>
  </si>
  <si>
    <t>DUSUN IV DESA PEMATANG GANJANG KECAMATAN SEI RAMPAH KABUPATEN SERDANG BEDAGAI</t>
  </si>
  <si>
    <t xml:space="preserve">DESA TAMBISKI NAULI, KECAMATAN NAGA JUANG, KABUPATEN MANDAILING NATAL, PROVINSI SUMATERA UTARA </t>
  </si>
  <si>
    <t>Tanjung Banom RT.01 RW.05 Kel.Sembulang Kec.Galang  Kota Batam Prov.Kepulauan Riau</t>
  </si>
  <si>
    <t>Dusun I RT. 001/001 Desa Tanjung Raja Kec. Muara Enim Kab. Muara Enim Prov. Sumatera Selatan</t>
  </si>
  <si>
    <t xml:space="preserve">Dusun Cempa Dao RT.02, Desa Tanra Tuo, Kec. Cempa, Kab. Pinrang, Propinsi Sulawesi Selatan.
</t>
  </si>
  <si>
    <t>Dsn. Kebonan, RT 041 RW 010, Ds. Lempeni, Kec. Tempeh, Kab. Lumajang</t>
  </si>
  <si>
    <t xml:space="preserve">Dusun III Desa Siallagan Pindaraya Kec. Simanindo Kab. Samosir Prov. Sumatera Utara </t>
  </si>
  <si>
    <t xml:space="preserve">Desa Tgk. Dilaweueng, Kec. Muara Tiga, Kab. Pidie, Prov. Aceh </t>
  </si>
  <si>
    <t>Bumi Jaya RT. 002/002, Desa Bumi Jaya, Kec. Abung Timur, Kab. Lampung Utara,  Prov. Lampung.</t>
  </si>
  <si>
    <t>Dsn Batuan Barat, RT 03 RW 04, Desa Batuan, Kec Batuan, Kab Sumenep</t>
  </si>
  <si>
    <t>Maccobbu RT.001 RW.002, Kel. Tonyamang, Kec. Patampanua, Kabupaten Pinrang, Propinsi Sulawesi Selatan</t>
  </si>
  <si>
    <t>HUTA IV TETAP REJO  NAGORI TOTAP MAJAWA, KECAMATAN TANAH JAWA, KABUPATEN SIMALUNGUN, PROVINSI SUMATERA UTARA</t>
  </si>
  <si>
    <t>Dsn. Penanggalan RT.01 RW.01 Kel/Desa. Dukuh Dimoro Kec. Mojoagung Kab. Jombang</t>
  </si>
  <si>
    <t>JL.TALAS III NO.37,RT.03/RW.02,KEL.PONDOK CABE ILIR,KEC.PAMULANG,TANGERANG SELATAN,PROVINSI BANTEN</t>
  </si>
  <si>
    <t>Jl Jati, RT 12 RW 08 Kel. Pondok Jagung, Kec. Serpong Utara, Kota Tangerang Selatan</t>
  </si>
  <si>
    <t>Kp. Pasir Malang Rt.02 Rw.08, Desa Lebak Wangi, Kecamatan Arjasari, Kab.Bandung</t>
  </si>
  <si>
    <t>KP.Blok kelapa Rt.06,Rw.05,Kelurahan.jurang Mangu Barat,Kecamatan.pondok Aren,kota tangerang selatan,Provinsi Banten</t>
  </si>
  <si>
    <t>Sindanggalih RT 005 RW 006 Desa Rejasari Kec Langensari Kota Banjar</t>
  </si>
  <si>
    <t>Dusun Mengkuang Belayar RT.011, Desa Talang Duku, Kecamatan Taman Rajo, Kabupaten Muaro Jambi, Provinsi Jambi.</t>
  </si>
  <si>
    <t>Desa Kuta Bantil
Kecamatan Lawe Bulan
Kabupaten Aceh Tenggara
Provinsi Aceh</t>
  </si>
  <si>
    <t>JL. MELANTON SIREGAR NO.12 kELURAHAN TOBA, KECAMATAN SIANTAR SELATAN KOTA PEMATANGSIANTAR</t>
  </si>
  <si>
    <t>Jl.Makam Tangsi Baru, RT.007 RW.002, Kel.Tangsi Baru, Kec.Kabawetan, Kab.Kepahiang, Prov.Bengkulu</t>
  </si>
  <si>
    <t>Jl.Lintas Curup-Kepahiang, Gg.Harjo, Dusun VI, Desa Pekalongan, Kec. Ujan Mas, Kab.Kepahiang, Prov. Bengkulu</t>
  </si>
  <si>
    <t>Jl.Makam Dusun I, Desa Sumber Sari, Kec. Kabawetan, Kab. Kepahiang, Prov. Bengkulu</t>
  </si>
  <si>
    <t xml:space="preserve">Jl. Kalilom Lor Indah Matahari, RT.04 RW.10, Kelurahan Tanah Kali Kedinding, Kecamatan Kenjeran, Kota Surabaya </t>
  </si>
  <si>
    <t>TANCUNG, RT/RW. 001/002, KELURAHAN TANCUNG, KECAMATAN TANASITOLO, KABUPATEN WAJO, PROVINSI SULAWESI SELATAN.</t>
  </si>
  <si>
    <t>Jl.Sepinggan Baru Kel.Sepinggan Baru Kec. Balikpapan Selatan Kota Balikpapan</t>
  </si>
  <si>
    <t>Kp. Sawah Dalam RT 003 RW 004, Kelurahan Panunggangan Utara, Kecamatan Pinang, Kota Tangerang</t>
  </si>
  <si>
    <t>DUSUN SITARRU, RT/RW. 000/000, DESA BAROKO, KECAMATAN BAROKO, KABUPATEN ENREKANG, PROVINSI SULAWESI SELATAN.</t>
  </si>
  <si>
    <t>Jl. Merdeka RT 02 Dusun Montong Pace, Desa Jatisela, Kecamatan Gunungsari, Kabupaten Lombok Barat, Propinsi Nusa Tenggara Barat</t>
  </si>
  <si>
    <t>Lingkungan Sawahan RT 01 RW 05 Kel,  Satreyan Kec. Kanigoro Kab. Blitar  Prov Jawa TimurDESA SATREYAN KEC KANIGORO KAB BLITARPROV JAWA TIMUR</t>
  </si>
  <si>
    <t>Jalan Mandara Indah VII RT.10 RW.06 Kel. Kapuk Muara Kec.Penjaringan Jakarta Utara.</t>
  </si>
  <si>
    <t>Jl. Raya Bukit golf RT. 04 Rw.014 Kel. Poris pelawad Indah kec. cipondoh Kota Tangerang</t>
  </si>
  <si>
    <t>Dusun Doplang, RT.001 RW.004, Kelurahan Genuksuran, Kecamatan Purwodadi, Kabupaten Grobogan</t>
  </si>
  <si>
    <t xml:space="preserve"> Dusun Banjar RT 16 RW 05. Desa Ciparage Jaya. Kec. Tempuran. Kab.Karawang</t>
  </si>
  <si>
    <t>Jalan Tgk Nek Tingkeum, Desa Tingkeum, Kecamatan Darul Imarah, Kabupaten Aceh Besar, Propinsi Aceh</t>
  </si>
  <si>
    <t>Jl. Raya Manglid No.2, RT.06 RW.11, Kec. Margahayu Selatan, Kab. Bandung, Prop. Jawa Barat 40266</t>
  </si>
  <si>
    <t>Kp. Dukuh Kembangan RT. 04 RW. 09 Desa. Sumberedjo Kec. Sanan KulonKab. Blitar – Jawa Timur</t>
  </si>
  <si>
    <t>Desa Agung Jaya RT/RW 13/13  Kec. Way Kenang Tulang Bawang</t>
  </si>
  <si>
    <t>Jln Paredoan I,  Kel Batu Putu, Kec Teluk Betung, Bandar Lampung</t>
  </si>
  <si>
    <t>Jl.Airmaningan Rt 01 Rw 01 Dusun Cita Laksana Desa Air KubangKecamatan Airmaningan Kabupaten Tanggamus Propinsi Lampung</t>
  </si>
  <si>
    <t>Sinar Pugung RT 001 RW 001, Desa Fajar Mulia, Kec Pagelaran Utara, Kab Pring Sewu, Prov. Lampungkec. Pagelaran Utara</t>
  </si>
  <si>
    <t>MAKARTI RT 010 RW 003 DESA MAKARTI KECAMATAN TUMIJAJAR</t>
  </si>
  <si>
    <t>PALAS PASEMAH RT 002 RW 002 DESA PALAS PASEMAH KEC PALAS</t>
  </si>
  <si>
    <t>JL PURWOSARI-PASAR BARU, DUSUN IX PURWOSARI, DESA TANJUNG IBUS, KECAMATAN SECANGGANG</t>
  </si>
  <si>
    <t>Dusun IV Blok Wage RT02 RW06 Desa Pamekang Kec Mundu Kab CirebonKab.Cirebon.</t>
  </si>
  <si>
    <t>Kampung Balam Jaya RT.01/05, Desa Balam Jaya, Kec. Way Kenanga, Kab. Tulang Bawang Barat, Lampung.</t>
  </si>
  <si>
    <t>Dsn Tempel RT001 RW001, Ds Balerejo, Kec Kaliangkrik, Kab Magelang, JAWA TENGAH</t>
  </si>
  <si>
    <t xml:space="preserve">Desa Lumban Bulbul, Kec. Balige, Kab. Toba Samosir, Prov. Sumatera Utara </t>
  </si>
  <si>
    <t xml:space="preserve">Jl. Gunung Latimojong, rt 01 rw 01, desa Balo-Balo, Kec Belopa </t>
  </si>
  <si>
    <t>Jl.Wonosari - Panggang Km.3 RT 02/ RW 05 Girimulyo, Kec.Panggang - Kab.Gunung Kidul Prop.Daerah Istimewa Yogyakarta</t>
  </si>
  <si>
    <t xml:space="preserve"> Kamp Pasir Ampo RT.011 RW.03, Desa Bandung, Kecamatan Bandung, Kab/Kotamadya, Serang Prov. Banten</t>
  </si>
  <si>
    <t>Kp. Cibarigbeg RT005 RW001, Desa Caringin, Kec. Cicurug, Kab. Sukabumi</t>
  </si>
  <si>
    <t>Gilang Tunggal Makarta RT 03 RW 01 Desa Gilang Tunggal Makarta,Kec. Lambu Kibang Kabupaten Tulang Ba</t>
  </si>
  <si>
    <t>Jl. Banjarejo RT.003 RW.002, Pekon Banjarejo, Kec. Banyumas, Kab. Pringsewu, Prov. Lampung</t>
  </si>
  <si>
    <t>Gampong Seuri Weuk, Kecamatan Pidie, Aceh</t>
  </si>
  <si>
    <t>Jorong Kampung Baru, Nagari Gantuang Ciri, Kec. Kubung, Kab. Solok, Sumatra Barat</t>
  </si>
  <si>
    <t xml:space="preserve">DESA BATU KEBAYAN KEC BELALAU KAB LAMPUNG BARAT PROP LAMPUNG															
</t>
  </si>
  <si>
    <t xml:space="preserve">Jl. Raya Cimareme RT 01/07, Desa Cikandang Ngamprah, Bandung </t>
  </si>
  <si>
    <t>Dusun V Bekulap, Desa Bekulap, Kecamatan Selesai, Kabupaten Langkat, Provinsi Sumatera Utara</t>
  </si>
  <si>
    <t>Dusun Tegal Tangkil, RT.19 RW.04 Desa Jayamukti, Kecamatan Blanakan. Kabupaten Subang.</t>
  </si>
  <si>
    <t>Prantaan, RT.005 RW.001 Desa Prantaan, Kecamatan Bogorejo, Kabupaten Blora</t>
  </si>
  <si>
    <t>Rejosari RT.01 RW.03 Kel. Kedungmulyo Kec. Kemusu Kab. Boyolali</t>
  </si>
  <si>
    <t>Dsn. Bintang Alam RT 06 / 012 Desa Teluk Jambe Kec. Teluk Jambe Timur Kab. Karawang</t>
  </si>
  <si>
    <t>Kp. Cicadas Rt. 11 Rw. 02 Desa Cicadas Kecamatan Sagalaherang Kab.Subang Prov. Jawa Barat</t>
  </si>
  <si>
    <t>Dsn. Gardu, RT4 RW2, Desa Gardujaya, Kec Panawangan .</t>
  </si>
  <si>
    <t>Blok Ekasari RT03 RW01 Desa Majasari Kecamatan Ligung Kabupaten Majalengka</t>
  </si>
  <si>
    <t>Dusun Anggaranu RT 12 / RW 04 Desa Anggasari Kecamatan Sukasari Kab Subang, Prov Jabar</t>
  </si>
  <si>
    <t>Dusun citamiang Rt 008 Rw 002, desa cintaratu,  kec Lakbok,  kab ciamis.</t>
  </si>
  <si>
    <t>Bumi Restu RT.001 Dusun Karya Maju, Desa Bumi Restu, Kec. Abung Surakarta, Kab. Lampung Utara, Prov. Lampung</t>
  </si>
  <si>
    <t>Sumberbendo RT 004 RW 03, Ds bumirejo, Kec Kesamben, Kab Blitar</t>
  </si>
  <si>
    <t>CANGKRING RT 013 RW 03 DESA CANGKRING KEC.TALANG, KAB.TEGAL, JAWA TENGAH</t>
  </si>
  <si>
    <t>Kp. Jati RT04/02, Ds. Sukasejati, Kec. Cikarang Selatan, Bekasi</t>
  </si>
  <si>
    <t>Kp.Pasir Muncang, Rt 16/05, Desa Cipanengah, Kec.Bojonggenteng, SUKABUMI, Jawa Barat</t>
  </si>
  <si>
    <t>Jl. Ciganitri mukti, Kel. Cipagalo, Kec.Bojongsoang, Kab.Bandung, Jawa barat</t>
  </si>
  <si>
    <t>Jl Raya Cijengkol RT13 RW07 Desa Cijengkol Kec Serang Panjang Kab Subang</t>
  </si>
  <si>
    <t>Jl.Gempol Sari RT01 RW01 Kel. Gempolsari kec. Bandung kulon Kota bandung</t>
  </si>
  <si>
    <t>KP. CIKOPO RT 10 RW04 DESA CIKOPO BUNGURSARI KEC.PURWAKARTA KAB. PURWAKARTA</t>
  </si>
  <si>
    <t>JL. CIKARAMAS / PETIR GG. MAKAM DS. CIKAWUNG 
Kec. TANJUNGSIANG Kab. SUBANG</t>
  </si>
  <si>
    <t>Jl. Cisauk Girang, Cisauk, Tangerang, Banten 15341</t>
  </si>
  <si>
    <t>JL Peta Utara Kampung Maja RT.004 RW.002 Kel. Pegadungan Kec.Kalideres Jakarta Barat</t>
  </si>
  <si>
    <t>Jln. Raya Panyadap RT.02 RW.03, Ds.Panyadap, Kec. Solokan Jeruk, Kab . Bandung</t>
  </si>
  <si>
    <t>Jl. Cigemuk, Kampung Lingsangku, RT.11/RW.03, Kel.Curug Manis Kec. CurugKel.Curug Manis Kec. Curug</t>
  </si>
  <si>
    <t>Jl. Raya Petir KM 4 RT 02/RW 04 Kel. Cipocok Kec. Cipocok Jaya, Kota Serang</t>
  </si>
  <si>
    <t xml:space="preserve"> Jl.Paya Sunan RT.03 RW.01 Kelurahan Darussalam Kecamatan Meral Barat Kab. Karimun Prov. Kepulauan RiauKelurahan DarussalamKecamatan Meral Barat</t>
  </si>
  <si>
    <t>Desa Semangat Gunung, Kec. Merdeka, Kab Karo, Prov Sumatra Utara</t>
  </si>
  <si>
    <t>Jl. Murni Jaya RT. 03 RW.03 Kelurahan Murni Jaya Kecamatan Tumi Jajar Kab. Tulang Bawang Barat Prop. Lampung</t>
  </si>
  <si>
    <t>DUSUN SIDOMULYO RT 01 RW 01, DESA SIDOMULYO, KEC. BUDURAN, KAB. SIDOARJO, JAWA TIMUR</t>
  </si>
  <si>
    <t>Jln. Sumberejo RT.02 RW.05, Dusun Padalarang, Desa Kalibening, Kecamatan Talang Padang, Kabupaten Tanggamus, Propinsi Lampung</t>
  </si>
  <si>
    <t>Gebang Hilir, Desa Gebang, Kec. Padang Cermin, Kab. Pesawaran, Lampung.</t>
  </si>
  <si>
    <t>Jalan Teupin Raya-Ujong Rimba Gampong Reudeup Melayu, Kecamatan Glumpang Tiga, Kabupaten Pidie</t>
  </si>
  <si>
    <t>RT 005/RW 001, Desa Pagar Jaya, kecamatan lambu kibang, kabupaten Tulang bawang barat, Propinsi Lampung</t>
  </si>
  <si>
    <t>Dusun IV, Desa Talang Karet, Kec Tebat Karai, Kab Kepahiang, Prop Bengkulu</t>
  </si>
  <si>
    <t>JL. DESA WAY HARONG RT 01 RW 01, DESA WAY HARONG KEC. AIR NANINGAN, KAB. TANGGAMUS PROVINSI LAMPUNG</t>
  </si>
  <si>
    <t>Jalan Dua, RT.012 RW.004, Desa Way Sido, Kecamatan Tulang Bawang Udik, Kabupaten Tulang Bawang Barat, Propinsi Lampung</t>
  </si>
  <si>
    <t>DUSUN BUMI AGUNG, RT/RW. 006/002, DESA BUMI RESTU, KEC. PALAS, KAB. LAMPUNG SELATAN, PROPINSI LAMPUNGDESA BUMI RESTU, KECAMATAN PALASKABUPATEN LAMPUNG SELATAN, PROPINSI LAMPUNG</t>
  </si>
  <si>
    <t>Klaten RT.001 RW 004 Desa Klaten Kec.Penengahan Kab.Lampung Selatan Pro.Lampung</t>
  </si>
  <si>
    <t>Jalan terusan Holis rt 1 rw 10 Kel Margahayu Utara Kec Babakan CiparayKec Babakan Ciparaykota bandung</t>
  </si>
  <si>
    <t>Dsn Kuluhan RT.13/RW.04 Desa Dolok GedeKecamatan Tambak Rejo</t>
  </si>
  <si>
    <t>Kp.bunut rt.17 rw.06  desa pangsor 
kec.pagaden barat,subang
Jawa Barat</t>
  </si>
  <si>
    <t>Dusun Puhun RT06 RW02 Desa Mekarmukti Kec. SindangagungDesa MekarmuktiKec. Sindangagung</t>
  </si>
  <si>
    <t>Jl. Dukuh 5, Gang Mesjid Al Madinah, RT 002 RW 05, Kel. Dukuh, Kec. Kramat Jati, Jakarta Timur</t>
  </si>
  <si>
    <t>Dusun II Pasar VIII, Desa Namo Terasi, Kecamatan Namo Terasi, Kecamatan Sei Bingai, Kabupaten Langkat, Provinsi Sumatera Utara</t>
  </si>
  <si>
    <t>Wargo Mulyo, RT.001 RW.004, Desa Wargo Mulyo, Kec. Pardasuka, Kab. Pringsewu, Prop. Lampung.</t>
  </si>
  <si>
    <t>jalan barelang, RT 001 RW 001, Desa/Kelurahan Sijantung, Kecamatan Galang - Batam</t>
  </si>
  <si>
    <t>Jl Raya Jetak Blimbing Kidul RT 01 RW 02 Kel.Banget Kec.Kaliwungu Kab.Kudus, Jawa Tengah</t>
  </si>
  <si>
    <t>Ds. Redin RT.01/01 Kec. Gebang Kab.Purworejo</t>
  </si>
  <si>
    <t>Desa Grugu Karangsalam RT/RW 03/03, Kec.Kawunganten, Kabupaten Cilacap, Jawa Tengah</t>
  </si>
  <si>
    <t>Desa Patila, Kec. Pammana, Kab. Wajo, Prov. SulSel</t>
  </si>
  <si>
    <t>Jl. Tani Dusun Ujunge Desa Ujunge Kec. Tanasitolo Kab. Wajo</t>
  </si>
  <si>
    <t>Jl. Poros Belawa Dusun Siduntung Desa Ongkoe Kec. Belawa Kab. Wajo</t>
  </si>
  <si>
    <t>Cidadap Girang RT 01 RW05 Kelurahan Ledeng Kecamatan Cidadap Kota Bandung</t>
  </si>
  <si>
    <t xml:space="preserve"> DESA INDRA JAYA, KEC.SALEM, KAB.BREBES </t>
  </si>
  <si>
    <t>Batang Arau Jorong Kubu Nan Limo, Nagari Batipuh Baruh, Kecamatan Batipuh, Kabupaten Tanah Datar, Provinsi Sumatera Barat</t>
  </si>
  <si>
    <t xml:space="preserve"> Ds. Sidomulyo jalur 18, jembatan 4, kec. Muara padang, kab. Banyuasin, sumatera selatan</t>
  </si>
  <si>
    <t>Jln. Lengkong Barang Rt.003 Rw.002, Kel. Iwul / Kec. Parung, Bogor-Jawa Barat</t>
  </si>
  <si>
    <t>Kp. Mandung, Rt.004 Rw.002, Desa Junti, Kec.Jawilan, Kab.Serang, PROP. BANTEN</t>
  </si>
  <si>
    <t>Desa Sanggi Tajur RT.06/00, Kec. Punduh Pidada, Kab. Pesawaran, Lampung.</t>
  </si>
  <si>
    <t>JL.RAHARJA, KEL.TANJUNG SELAMAT, KEC.MEDAN TUNTUNGAN, KOTA MEDAN</t>
  </si>
  <si>
    <t>Dsn. Bangunrejo RT.03/02 Ds. Jrakah, Kec. Selo, Kab. Boyolali</t>
  </si>
  <si>
    <t>Dusun Banok, Desa Jurit, Kec. Pringgasela</t>
  </si>
  <si>
    <t>Dusun Padokan, RT.001 Rw.005, Desa Sawahan, Kec Ngemplak, Kab Boyolali</t>
  </si>
  <si>
    <t>Jl. Ds. Sidanegara RT 01 RW 03, Ds. Sidanegara, Kec. Kaligondang, Kab. Purbalingga</t>
  </si>
  <si>
    <t>Pekon Karang Anyar, RT.001 RW.001, Kec. Wonosobo, Kab. Tanggamus, Prop. Lampung.</t>
  </si>
  <si>
    <t>Dusun Mendak RT 6/RW 3 Desa Kanigoro Kec.Saptosari Kab.Gunung Kidul Prop Daerah Ostimewa</t>
  </si>
  <si>
    <t>Desa Parijatah Kulon Kecamatan Srono, Kab Banyuwangi</t>
  </si>
  <si>
    <t>KP. Cisaat RT09 RW03 Desa Bojongloak Kec Kasomalang Kab Subang.Kec Kasomalang Kab.Subang</t>
  </si>
  <si>
    <t>JL. Geger I Kel. Girirejo, Kec Tegalrejo, Kab Magelang</t>
  </si>
  <si>
    <t>Jl.PTP Kebun Senabing Kampung Dua Desa Keban Kecamatan Lahat Kabupaten Lahat Sumsel</t>
  </si>
  <si>
    <t>DSN. BALONG SARI RT/RW 02/01 JOMBANGDS. BALONGSARI KEC. MAGALUH,</t>
  </si>
  <si>
    <t>Jalan Raya Blang Kejeren, Desa Kumbang Jaya, Kecamatan Badar, Kab Aceh Tenggara</t>
  </si>
  <si>
    <t>DUSUN SIDOMUKTI, RT 003 RW 003, DESA KARANGSARI, KEC SUKODONO, KAB. LUMAJANG, Kab. Lumajang</t>
  </si>
  <si>
    <t>Jl. Kupang-Tablolong, Nufeleu Kelamik, Kec. Kupang Tengah, Kab. Kupang</t>
  </si>
  <si>
    <t xml:space="preserve">Jl. Koranji,Kp. Krajan ,RT. 12/04, Desa Koranji Kec. Purwodadi Kab. Subang ,Prop. Jawa Barat </t>
  </si>
  <si>
    <t>LINK SERDAG BARU, RT 004 RW 008, KELURAHAN KOTABUMI, KECAMATAN PURWAKARTA, KOTA CILEGON</t>
  </si>
  <si>
    <t>Kp. Cibuntu RT.03 RW.09 Desa Cilame, Kec. Ngamprah, Kab. Bandung Barat, Kec. Ngamprah, Kab. Bandung Barat</t>
  </si>
  <si>
    <t>Jl. Desa Pranggong RT.011/RW.002, Desa Pranggong, Kecamatan Arahan, Kabupaten Indramayu, Jawa BaratKecamatan Arahan Kabupaten Indramayu</t>
  </si>
  <si>
    <t>Jl. Krisik Ngantang, dsn. Wonorejo, RT/RW 02/01, Desa Krisik, Kec. Gandusari, Kab. Blitar</t>
  </si>
  <si>
    <t>DSN. TIMUR RT19/3 DES. KRUCIL, KEC. KRUCIL, KAB. PROBOLINGGO</t>
  </si>
  <si>
    <t>Dusun Lawe Nderasi, Desa Kutambaru, Kecamatan Lawe Bulan, Kabupaten Aceh Tenggara, Provinsi Aceh</t>
  </si>
  <si>
    <t>Jl. Lintas Sumatera, Ds.Muara Beliti, Kec.Muara Beliti, Kab.Musi Rawas, SUMATERA SELATAN</t>
  </si>
  <si>
    <t>Jl. Besar Batu Ajo, Dusun Sumber Sari, Desa Pasir Tuntung, Kecamatan Kota Pinang, Kabupaten Labuhanbatu Selatan, Prov. Sumatera Utara</t>
  </si>
  <si>
    <t>JL SIBORONG BORONG DOLOK SANGGUL, KEL PARGAULAN, KEC LINTONGNIHUTA, KAB HUMBANG HASUNDUTAN, SUMATERA UTARA</t>
  </si>
  <si>
    <t>Jl Bojong Kerta, Kp Sindang Resmi, Ds Bojongkerta, RT02/10, Kec Warung Kiara, Kab Sukabumi</t>
  </si>
  <si>
    <t>JL.Batu Rongkam, Kel.Mardinding, Kec.Mardingding, Kab.Karo, Prop Sumatera Utara</t>
  </si>
  <si>
    <t xml:space="preserve">Jl. Kp. Sugahegar Rt.63/17, Kel. Sukamela, Kec. Subang, Kab. Subang, Jawa Barat
</t>
  </si>
  <si>
    <t>Desa Kota Lapan, Kelurahan Labuhan Bilik, Kec. Panai Tengah, Kab. Labuhan Batu</t>
  </si>
  <si>
    <t xml:space="preserve">Jl.Raya Marungan-Kaliangkrik, Ds. Tenggalar, Kel. Sutopati, Kec. Kajoran, Kab. Magelang, Jawa Tengah
</t>
  </si>
  <si>
    <t>Jl. Kenongosari, RT.003 RW.002, Desa Pepelegi, Kecamatan Waru, Kabupaten Sidoarjo</t>
  </si>
  <si>
    <t>JL. Poros Bina Bumi RT 09/ RW04 Ds Bina Bumi LAmpung  Kec Mraksa Aji Kab Tulang BawangDesa Bina Bumi, Kec Meraksa Aji, Kab Tulang Bawang</t>
  </si>
  <si>
    <t>JL RADEN PAKSI DUSUN II RT 03 KEL WANA			
KEC MELINTING KAB LAMPUNG TIMUR</t>
  </si>
  <si>
    <t>Ds Ngampon RT.01 RW.04 Desa Mendenrejo Kecamatan Kradenan Kabupaten Blora</t>
  </si>
  <si>
    <t>Jl. Desa Lintas Timur, RT 08 RW 04, Kel.Sengeti, Kec. Sekernan, Kab. Muaro Jambi, Prov Jambi</t>
  </si>
  <si>
    <t xml:space="preserve">Dusun Gunung Menanti RT.002/ RW.001 Desa Gunung Menanti Kecamatan Tumijajar Kabupaten Tulang Bawang Barat  </t>
  </si>
  <si>
    <t>Talok RT003 RW005, Kel Dukuh Turi, Kec Bumi Ayu, Kab Brebes</t>
  </si>
  <si>
    <t>Jl. Kembang Wonosari, RT 07/04, Kel Sei Raya, Kec. Kuala Dua, Kab. Kubu Raya, Kalimantan Barat</t>
  </si>
  <si>
    <t>Desa Gubugklakah, RT 07 RW 07, Kec. Poncokusumo, Kab Malang, Jawa Timur</t>
  </si>
  <si>
    <t>dsn. Sukosari, RT.01 RW.01, ds. ngusri, kel.gadungan, kec.gandusari, kec. blitar</t>
  </si>
  <si>
    <t>Ds. PUJON KIDUL, Kec. PUJON, MALANG-JAWA TIMUR</t>
  </si>
  <si>
    <t>JL. TIMOR RAYA KM 15 RT 003/01, DESA NOELBAKI KEC. KUPANG TENGAH, NUSA TENGGARA TIMUR</t>
  </si>
  <si>
    <t>Dusun I, Desa Pagar Agung, Kec. Rambang, Kab. Muara Enim, Sumatera Selatan</t>
  </si>
  <si>
    <t>Dusun Semayun RT.01 RW. 03, Desa Gentansari, Kec. Pagedongan, Kab. Banjarnegara</t>
  </si>
  <si>
    <t>Dusun Bukit, Desa paluk pakih Babussalam, Kecamatan Batang Serangan, Kab. Langkat Prov. Sumatera Utara</t>
  </si>
  <si>
    <t>Jl. Argo wayang Kamp.Taruna RT 1 RW 1 masjid Solikhin</t>
  </si>
  <si>
    <t>Kp. Bojong Koneng RT/RW 02/06, Kel. Wangisagara, Kec. Majalaya, Kab. Bandung</t>
  </si>
  <si>
    <t xml:space="preserve">RT.01 RW.05 Pasir Kulon, Kec. Karanglewas, Kab. Banyumas </t>
  </si>
  <si>
    <t>DUSUN KRAJAN II RT 2 RW 3, DESA PASRUJAMBE,KEC PASRUJAMBE, KABUPATEN LUMAJANG</t>
  </si>
  <si>
    <t>Karang Sari II Gg. SDN 1 Karang Sari, RT.001 RW.002, Desa Karang Sari, Kec. Pagelaran, Kab. Pringsewu, Prov. LampungKel.Karang SariKec.Pagelaran</t>
  </si>
  <si>
    <t>Jalan Besar Batang Ari,  Harungguan, Dusun II, Desa Pagagan Julu IX, Kecamatan Sumbul, Kabupaten Dairi, Provinsi Sumatera Utara</t>
  </si>
  <si>
    <t>KAMPUNG SINDANG, DS KARANGKEMIRI, KEC. PEKUNCEN, KAB. BANYUMAS</t>
  </si>
  <si>
    <t>Jln. Penghubung Afdeling, VII, Dusun Sukarame, Desa Nagori Bahtobu, Kec. Dolok Batu Namggar Kab Simalungun, Sumatra Utara</t>
  </si>
  <si>
    <t>Jorong Bancah Kariang Wonosari Nagari Kinali, Kecamatan Kinali, Kabupaten Pasaman Barat, Provinsi Sumatera Barat</t>
  </si>
  <si>
    <t>Jalan Dusun II Suka Mulia, Desa Perkebunan Tanjung Keliling, Kecamatan Salapian, Kabupaten Langkat, Provinsi Sumatera Utara</t>
  </si>
  <si>
    <t>Dusun I RT2 RW1 Desa Timbangan Kec Cigandamekar Kab Kuningan.</t>
  </si>
  <si>
    <t xml:space="preserve"> Jl. H. Jamat Kp. Jati RT. 14/05 Ds. Buaran Serpong</t>
  </si>
  <si>
    <t xml:space="preserve">JL Raya Cicalengka _ Garut RT 004 Rw 003 Kel/ Desa Sindang Pakuon Kec Cimanggung  Prov. Jawa BaratKel/ Desa Sindang Pakuon Kec Cimanggung  </t>
  </si>
  <si>
    <t>Jl Kamboja  RT 01 RW 01, Kel. Subarang Batuang, Kec. Payakumbuh Barat, Kota Payakumbuh</t>
  </si>
  <si>
    <t>Jl. Gaga Utama (Samping SMP N 187) kp. Gaga Rt. 01/03, Kel. Semanan, Kec. Kalideres Jakarta Barat</t>
  </si>
  <si>
    <t>Jl. Selat Nasik RT.03 RW.02, Desa Petaling, Kec. Selat Nasik, Kab. Belitung, Prov. Bangka Belitung</t>
  </si>
  <si>
    <t xml:space="preserve">Dusun Plembangan Desa.Bumi Mandiri																		
Kec.Abung Barat																		
</t>
  </si>
  <si>
    <t>Jl. A. Yani, RT 003, Lingkungan Samratulangi, Kel. Sri menanti, Kec. Sungai liat, Kab. Bangka, Prov Bangka Belitung.</t>
  </si>
  <si>
    <t>Jl. Swadaya II Rt.003/01, Kel. Bambu Apus, Kec. Cipayung</t>
  </si>
  <si>
    <t>Komplek Pusdikom Kota Cimahi</t>
  </si>
  <si>
    <t>Kampung Simpang Gardu Kecamatan Lais Kabupaten Musi Banyuasin Sumatera Selatan</t>
  </si>
  <si>
    <t xml:space="preserve">Dsn. Tua RT 05, Ds. Pulau Seliu, Kec. Membalong, Kab. Belitung Barat																		
</t>
  </si>
  <si>
    <t>Kp.Kewunen RW02 Kel.Teritih Kec. Walantaka</t>
  </si>
  <si>
    <t>Jl. Pramuka Gg. Mekar RT.014 LK. I, Kel. Kemiling Raya, Kec. Kemiling, Kota Bandar Lampung.Kel. LangkapuraKec. Kemiling</t>
  </si>
  <si>
    <t>Jl. Diponegoro  Lingk. Kampung Baru RT.13 Kel.Majidi Kec. Selong Kab. Lombok Timur - NTB</t>
  </si>
  <si>
    <t>GP. GrongGrong, Kec. Meureudu, Kab. Pidie Jaya, Prop. Aceh</t>
  </si>
  <si>
    <t>Desa Rambutan Masam, RT.09 Dusun Tengah, Desa Rambutan Masam, Kec. Muara Tembesi, Kab. Batang Hari</t>
  </si>
  <si>
    <t>Jl. Labuhan Labo Lorong IV, Desa Labuhan Labo, Kec. Padangsidimpuan Tenggara</t>
  </si>
  <si>
    <t>RAWAPITU SP2 RT 015/RK 006, DESA BATANG HARI, KECAMATAN RAWAPITU</t>
  </si>
  <si>
    <t>JL TIGA LINGGA KM 75, DESA SUNGAI RAYA,  KEC. SIEMPAT NEMPUHULU, KAB. DAIRI SUMATERA UTARA</t>
  </si>
  <si>
    <t>Jorong Air Balam Nagari Parit, Kec. Koto Balingka, Kab. Pasaman Barat, Sumatera Barat</t>
  </si>
  <si>
    <t>Dusun Pancor Getah, Desa Rempek, Kec.Gangga, Kab.Lombok Utara, Prov.Nusa Tenggara Barat</t>
  </si>
  <si>
    <t xml:space="preserve"> Kp. Sasakbeusi, RT 001/RW 011 Desa Sindangsuka, Kec. CIbatu. Kab GarutDESA SINDANGSUKA, KEC. CIBATU,</t>
  </si>
  <si>
    <t>Kp Simpang Rt 1 Rw 3 desa Bunijaya kec Gununghalu Kab Bandung Barat.</t>
  </si>
  <si>
    <t>JORONG ARU, KENAGARIAN BUNGO TANJUNG, KEC.BATIPUH, KAB.TANAH DATAR - BATUSANGKAR</t>
  </si>
  <si>
    <t>Jl.ambat III  RT.01 RW.04, Desa pangke Barat, kec.meral barat, Kab Karimun, Prov. Kepulauan Riau</t>
  </si>
  <si>
    <t>Kp. Cimahi Rt.02/Rw.02 , Ds. Citanglar, Kec. Surade, Kab. Sukabumi.</t>
  </si>
  <si>
    <t>Dusun Kedondong, Desa Melati II, Kecamatan Perbaungan, Kabupaten Serdang Bedagai</t>
  </si>
  <si>
    <t>Jl. Salo Sungai Abang, RT.01/05, Desa Siabu, Kec. Salo, Kabupaten Kampar</t>
  </si>
  <si>
    <t>Jl. Sei Kelembah, lingkungan VII, kelurahan Durian, kec. Bajenis, Kota tebing tinggi</t>
  </si>
  <si>
    <t>Dusun II, Desa  Bekulap, Kec. Selesai, Kab, Langkat, Provinsi Sumatra Utara</t>
  </si>
  <si>
    <t>RT 03 DS.SEPUNGGUR, KEC.KUSAN HILIR, KAB.TANAH BUMBU, KALIMANTAN SELATAN</t>
  </si>
  <si>
    <t xml:space="preserve">Jl. Raya karangkobar km.10 Dusun Cantrikan RT.06 RW.02 Desa kendaga Kec.Banjarmangu Kab. Banjarnegara  </t>
  </si>
  <si>
    <t xml:space="preserve">Dusun Bakti, Desa Simatahari, Kec. Kota Pinang, Kab. Labuhan Batu Selatan, Sumatra Utara </t>
  </si>
  <si>
    <t>Gampong MNS Paru Keude, Simpang Paru Keude, Desa Meunasah Paru Keude, Kec. Bandar Baru,  Kab. Pidie jaya, Prop. Aceh</t>
  </si>
  <si>
    <t>JL. LINTAS TIMUR DESA SIMPANG SINAS ASAHAN DUSUN II RT 01 KEL. INDRALOKA, KEC. LAMBU KIBANG KAB. TULANG BAWANG</t>
  </si>
  <si>
    <t>DUSUN SARIMURTI RT. 016 RW. 004 DESA SINDANGANGIN KECAMATAN LAKBOK KAB. CIAMIS JAWA BARAT</t>
  </si>
  <si>
    <t>JL LINTAS PANTAI BARAT, KEL TAPUS, KEC LINGGA BAYU, KAB MANDAILING NATAL, SUMATERA UTARA</t>
  </si>
  <si>
    <t xml:space="preserve">Jl. Siborong borong-Prapat, Desa Sionggang Utara, Kec. Lumban Julu, Kab. Toba Samosir, Prov. Sumatera Utara </t>
  </si>
  <si>
    <t>Jorong Tanjung Gadang Rumah, Nagari Tanjung Gadang, Kecamatan Lareh Sago Halaban, Kabupaten Lima Puluh Kota, Propinsi Riau.</t>
  </si>
  <si>
    <t>JL. PANJI BAKO, DESA SITINJO II, KEC SITINJO, DAIRI</t>
  </si>
  <si>
    <t xml:space="preserve"> JL. Sukaluyu RT 06 RW 15 Kel. Cipadung Kec. Cibiru Kota Bandung</t>
  </si>
  <si>
    <t>Jl. Hombes, RT. 03 RW.03 Dusun Kajuara, Desa Pakkasalo, Kec. Sibulue, Kab. BoneKec. sibulue, Kab. Bone</t>
  </si>
  <si>
    <t>DESA BIAK MULI, KEC BAMBEL, KAB ACEH TENGGARA, NANGGRO ACEH DARUSALAM</t>
  </si>
  <si>
    <t>Desa Tegal Sari RT. 04 Dusun I Kecamatan Belitang II Kab OKU Timur</t>
  </si>
  <si>
    <t>Dusun Suka Agung Induk,Desa Suka Agung Kec.Bulok, Kab.Tanggamus</t>
  </si>
  <si>
    <t xml:space="preserve"> Kp.Waru RT.02 RW.03, Ds.Sukadamai, Kec.Sukamakmur, Kab.Bogor</t>
  </si>
  <si>
    <t>Dsn. Jlatren, Ds. Jogoroto, Kec.Berbah, Kab. Sleman, Daerah Istimewa Yogyakarta</t>
  </si>
  <si>
    <t>Desa Margo Sugihan, RT/RW005/002, Kec. Muara Padang, Kab. Banyuasin</t>
  </si>
  <si>
    <t>Dusun II Parit Beton RT. 012 RW. 002, Kel. Pulau Borang, Kec. Banyuasin I, Kab. Banyuasin, Prop. Sumsel</t>
  </si>
  <si>
    <t>Dsn. Kobak Gabus RT. 02 RW. 05 Ds. Karya Bhakti 
Kec. Batu Jaya Kab. Karawang</t>
  </si>
  <si>
    <t>Jl. Muradi No.78, RT.07 RW.07, Kel. Kembang Arum, Kec.Semarang Barat, Kota Semarang</t>
  </si>
  <si>
    <t>Jln. Lintas Timur Dundangan. Kelurahan Dundangan, Kec. Pangkalan Kuras, Kota Pekanbaru- Riau</t>
  </si>
  <si>
    <t>Desa Tegangser Daya, Kecamatan Pasean, Kabupaten Pamekasan</t>
  </si>
  <si>
    <t>Dusun 1, Desa Mesjid Lama, Kecamatan Talawi, Kabupaten Batubara</t>
  </si>
  <si>
    <t>Dusun 3 RT. 09 RW. 05 Desa Taloetan Kecamatan Nekamese Kabupaten Kupang Propinsi Nusa Tenggara Timur</t>
  </si>
  <si>
    <t>Jl. Taman Holis Rt.02 /03 Desa Sumur sari kel. Cigondewah Rahayu, Bandung Kulon, Kota Bandung</t>
  </si>
  <si>
    <t>Jorong Sembayan, Nagari Tanjung Bonai, kec. Lintau Buo Utara, Kab. Tanah Datar - Sumatera Barat</t>
  </si>
  <si>
    <t>Tanjung Kemala RT.01 RW.01, Pekon Tanjung Kemala, Kec. Pugung Kab. Tanggamus, Prov. Lampung</t>
  </si>
  <si>
    <t>Jalan Raya Sungai  Medang - Tanjung Telang Dusun IV Desa Tanjung Telang Kec. Prabumulih Barat Sumatera Selatan</t>
  </si>
  <si>
    <t>Jln. Jamin Ginting Gg. Buntu , Kel. Pujidadi, Kec. Binjai Selatan, Kota Binjai Sumatera Utara</t>
  </si>
  <si>
    <t>Jalan Sumber Jaya, gang jaya, dusun IX,Desa Bangun Sari Baru, Kecamatan Tanjung Morawa, Kabupaten DeliserdangDusun IX, Desa Bangun SariKecamatan Tanjung Morawa</t>
  </si>
  <si>
    <t>Kp Babakan situ Rt03 Rw06 Kel Tanjung sari kec Tanjung sari kab sumedang</t>
  </si>
  <si>
    <t>Desa Sungai Kali RT 007/003, Kec. Barambai, Kab. Barito Kuala</t>
  </si>
  <si>
    <t>Dusun Lambari, RT 001/RW 001, desa Tellu Limpoe, kec.Tellu Limpoe, kab.Sinjai, Prop Sulawesi Selatan</t>
  </si>
  <si>
    <t>Jl. Pongsimpin, RT.02 RW.03,  Kel. Mungkajang, Kec.Mungkajang, Kota Palop, Prov.Sulsel</t>
  </si>
  <si>
    <t>Dsn.Talabangi, Kel.Tanyomang, Kec. Patampanua, Kab. Pinrang, Prop. Sulawesi selatan</t>
  </si>
  <si>
    <t>Jl. DR. Ratulangi, RT 02, Rw 02, Kel. Tobulung, Kec. Bara, Kota Palopo</t>
  </si>
  <si>
    <t>LABAT MUARA, DS. LABAT MUARA, RT 002/ KEC. ALUH-ALUH</t>
  </si>
  <si>
    <t>JALAN KEBANGKITAN NASIONAL, RT/RW 005.028, KEL. SIANTAN HULU, KEC. PONTIANAK UTARA, KOTA. PONTIANAK, PROV. KALIMANTAN BARAT</t>
  </si>
  <si>
    <t xml:space="preserve"> Jl. Kampung Kandang, Rt.05/ Rw.02, Kel. Tegal / Kec. Kemang, Bogor-Jawa Barat</t>
  </si>
  <si>
    <t>Jalan Marjunus, Dusun II Kampung Bukit, Desa Timbang Lawan, Kecamatan Bahorok, Kabupaten Langkat, Provinsi Sumatera Utara</t>
  </si>
  <si>
    <t>KLEGEN RT.01/RW.36, KEL. BANGUNHARJO, KEC. SEWON, KAB. BANTUL.</t>
  </si>
  <si>
    <t>Tirta Kencana, RT.029 RW.005, Desa Tirta Kencana, Kec. Tulang Bawang Tengah, Kab. Tulang Bawang Barat, Prop. Lampung</t>
  </si>
  <si>
    <t>Jalan Puring, dusun dadapan, RT.15 RW.04, Desa Tlogorejo, Kec. Pagak, Kab. Malang</t>
  </si>
  <si>
    <t>Dusun Badauh, Desa Lar Lar, Kec Banyuates, Kab Sampang</t>
  </si>
  <si>
    <t xml:space="preserve">Jl Timor Raya Desa Tuapukan , RT 003 / RW 002 , Dusun 1 </t>
  </si>
  <si>
    <t>KAB.KARIMUN, KEP.RIAU</t>
  </si>
  <si>
    <t>Desa Wiramastra RT 04 RW 06, kec. Bawang, Kabupaten Banjarnegara, Jawa Tengah</t>
  </si>
  <si>
    <t>BLOK DESA, RT/RW 004/002, DESA MALANGSARI, KEC. BANGODUA, INDRAMAYU, JAWA BARAT</t>
  </si>
  <si>
    <t>Way Urang, RT 001 RW 001, Desa Way Urang, Kec. Padang Cermin, Pesawaran, Lampung</t>
  </si>
  <si>
    <t>JL Mekar Bumi Marelan(Kompleks Bumi Marelan Permai)Kelurahan Labuhan Deli Kecamatan Medan Maelan,  Kota Medan(Kompleks Bumi Marelan Permai)Kelurahan Labuhan Deli Kecamatan Medan Maelan,  Kota Medan</t>
  </si>
  <si>
    <t>Dusun YPP RT.016 RW.005, Desa Bumi Kencana, Kec. Seputih Agung, Kab. Lampung Tengah, Prov. Lampung</t>
  </si>
  <si>
    <t>Jl. Z A Pagar Alam No. 73 - 49 RT. 01 Link. II Kel Rajabasa Kec. Rajabasa Kota Bandar Lampung</t>
  </si>
  <si>
    <t>Kp. Bojong Sempu RT 03/06, Desa Cilebut Barat, Kecamatan Sukaraja, Kab. Bogor</t>
  </si>
  <si>
    <t>RT004 RW002 Dusun I, Desa Koto Damai, Kec. Kampar Kiri Tengah, Kab. Kampar, Prov. Riau.Kecamatan Kampar Kiri TengahKabupaten Kampar</t>
  </si>
  <si>
    <t>JALAN DESA TEBING TINGGI, KELURAHAN TEBING TINGGI, KEC.PEMAYUNG, KAB.BATANG HARI, PROPINSI JAMBI</t>
  </si>
  <si>
    <t xml:space="preserve">RT 08 Kel. Durian Luncuk, Kab Batanghari, kec Bathin XXIV </t>
  </si>
  <si>
    <t xml:space="preserve">Jalur 5 Telang Desa. Marga Rahayu, Kec.Muara Telang, Kab.Banyuasin </t>
  </si>
  <si>
    <t xml:space="preserve"> JL. H. Ali Gang Mundu II, RT.04 RW.04, Kel. Tengah, Kec. Keramat Jati, Kota Jakarta Timur</t>
  </si>
  <si>
    <t>Kp.Tenjolaya RT 004 RW 002 Desa Girijaya Kec.Cidahu Kab.Sukabumi</t>
  </si>
  <si>
    <t>Dusun Kali Delu RT.025 RW.005 Desa Sumberbendo Kecamatan Sumberasih Kabupaten Probolinggo</t>
  </si>
  <si>
    <t>R.E MARTADINATA RT.01 RW.013 Kel. PADEMANGAN BARTA  KEC.PADEMANGAN KOTA.JAKARTA UTARA</t>
  </si>
  <si>
    <t xml:space="preserve">Ds.Cinta Mulya Kp.Nagrak Rt.04/02 Sumedang </t>
  </si>
  <si>
    <t>JL.BABAGAN LOA,RANCA BALI RT 05 RW 03 ,KEL PASIRKALIKI CIMAHI UTARA CIMAHI</t>
  </si>
  <si>
    <t>Jl. Dusun Leban RT.17 RW. 05 Kel.Tawang argo Kec.Karang ploso Kab. Malangel.Tawang argo Kec.Karang ploso Kab. Malang</t>
  </si>
  <si>
    <t>Dkh Tugu Rt4/Rw5 Banyumudal Buayan Kebumenayan Kebumen</t>
  </si>
  <si>
    <t>Jl.Apel Raya No.01,Perum.Harapan Baru,kel.Kota baru Kec.Bekasi Barat Prop.Jawa Barat</t>
  </si>
  <si>
    <t>KAMPUNG TUNGGILIS RT,01 RW,013 KEL,KEDUNG HALANG ,KEC,KOTA BOGOR UTARA,KATAMADYA BOGOR JAWA BARATKel. Kedung Halang Kec. Kota Bogor UtamaKotamadya Bogor Jawa Barat</t>
  </si>
  <si>
    <t>Jl. Parangtritis KM.6 RT.22/RW.06, Girijati, Kec. Purwosari, Kab. Gunung Kidul</t>
  </si>
  <si>
    <t>Jl. Belanti Indah Rt 03 RW 05 Kel Lolong Belanti  Kec  Padang UtaraKEL. LOLONG BELATI, KEC. PADANG UTARAPADANG</t>
  </si>
  <si>
    <t>Jalan Bulak Kapal Permai No.22-36, Tambun Selatan, Bekasi, Jawa Barat 17510</t>
  </si>
  <si>
    <t>Dusun Jenisari RT. 01 RW.01 Desa Genteng Kulon Kec Genteng Kab Banyuwangi-Jawa Timur</t>
  </si>
  <si>
    <t xml:space="preserve">Jl. Sukamaju RT 04 RW 01 desa Bukit krikil Kec Bukit Batu Kab Bengkalis </t>
  </si>
  <si>
    <t>Jl. Ciremai Raya GG Kamal II RT 001 RW 019 Kel. Larangan Kec. Harjamukti, Kota Cirebon Prov. Jawa Barat</t>
  </si>
  <si>
    <t>Jl. Keramat Indah Lingkungan IX, Kelurahan Medan Tenggara, Kecamatan Medan Denai, Kota Medan</t>
  </si>
  <si>
    <t xml:space="preserve">Dusun Klubuk Timur RT. 002 RW. 006, Desa Sukodadi, Kecamatan Kabuh, Kabupaten Jombang, Provinsi Jawa Timur
</t>
  </si>
  <si>
    <t>Jl. Golf Permai Dusun I, Desa Talang Ubi Selatan, Kecamatan Talang Ubi, Kabupaten Penukal Abab Lematang Ilir, Provinsi Sumatera Selatan</t>
  </si>
  <si>
    <t xml:space="preserve">Jl. Raya Deandles Panceng RT. 001 RW. 001, Kelurahan Prupuh, Kecamatan Panceng, Kabupaten Gresik, Provinsi Jawa Timur
</t>
  </si>
  <si>
    <t xml:space="preserve">Jl. Musi, Kelurahan Musi, Kecamatan Gerokgak, Kabupaten Buleleng, Provinsi Bali
</t>
  </si>
  <si>
    <t>Kp Resmi Galih rt 1 rw 1 Desa Batujajar Timur</t>
  </si>
  <si>
    <t>Jl. Nanggerang, RT. 01 RW. 12, Kelurahan Lembursitu, Kecamatan Lembursitu, Kota Sukabumi, Provinsi Jawa Barat</t>
  </si>
  <si>
    <t>Dusun Panunggalan RT.03 RW.02, Desa Wonosuko, Kecamatan Kemiri, Kabupaten Purworejo, Provinsi Jawa Tengah</t>
  </si>
  <si>
    <t>Jl. Maleber Utara No.105, Kelurahan Garuda, Kecamatan Andir, Kota Bandung, Provinsi Jawa Barat</t>
  </si>
  <si>
    <t>Dusun Kaleleng, Desa Saotengnga, Kecamatan Sinjai Tengah, Kabupaten Sinjai, Provinsi Sulawesi Selatan</t>
  </si>
  <si>
    <t>Dusun Bonto Ulu RT. 001 RW. 001, Kelurahan Dampang, Kecamatan Gantarang, Kabupaten Bulukumba, Provinsi Sulawesi Selatan</t>
  </si>
  <si>
    <t>Maccini Baji RT001 RW 004 Kel Pundata Baji Kec Labakkang Kab Pangkep</t>
  </si>
  <si>
    <t>Bodeh Wetan RT. 03 RW. 01, Kelurahan Wonorejo, Kecamatan Karanganyar, Kabupaten Kebumen, Provinsi Jawa Tengah</t>
  </si>
  <si>
    <t>Lingkungan Polewali, Kelurahan Kiru Kiru, Kecamatan Soppeng Riaja, Kabupaten Barru, Provinsi Sulawesi Selatan</t>
  </si>
  <si>
    <t>Jalan Semayu-Kertek , RT 02/RW 02 . Kel Semayu , Kec Selomerto , Kab Wonosobo Jawa Tengah</t>
  </si>
  <si>
    <t>Dusun Tegaliser, RT 001/003 Desa Kliwonan, Kec Banyuurip, Kabupaten Purworejo, Provinsi Jawa Tengah.</t>
  </si>
  <si>
    <t>Dukuh Manggir RT.003 RW.01, Desa Ngumbul, Kecamatan Todanan, Kabupaten Blora, Provinsi Jawa Tengah</t>
  </si>
  <si>
    <t>Dusun Kauman, RT 002/001 Desa Jenar Kidul, Kec.Purwodadi, Kabupaten Purworejo, Provinsi Jawa Tengah.</t>
  </si>
  <si>
    <t>Dusun Banyu Urip, Rt.02 Rw.06, Desa BanjarSari, Kecamatan Kradenan Kab Grobogan</t>
  </si>
  <si>
    <t>Guyangan rt 2 rw 5 Desa Guyangan kec Bangsri</t>
  </si>
  <si>
    <t>Kerajan RT 06 RW 01 Desa Karangsari Kecamatan Punggelan Kabupaten Banjarnegara PropinsiJawa Barat</t>
  </si>
  <si>
    <t>Desa Pucungbedug RT. 002 / RW. 004, Desa Pucungbedug, Kecamatan Purwanegara, Kabupaten Banjarnegara, Propinsi Jawa Tengah</t>
  </si>
  <si>
    <t>Mertasari RT.002 RW.002, Desa Mertasari, Kec. Purwanegara, Kab. Banjarnegara, Prop. Jawa Tengah</t>
  </si>
  <si>
    <t>Dsn. Taruman RT 003 RW 002 Desa Taruman Kecamatan Klambu Kabuaten Grobogan Propinsi Jawa Tengah</t>
  </si>
  <si>
    <t xml:space="preserve">Jl. Sunan Gunung Jati Blok Astana RT. 01 RW. 01 Desa Astana, Kecamatan Gunungjati, Kabupaten Cirebon, Provinsi Jawa Barat
</t>
  </si>
  <si>
    <t>Dukuh Rau RT.003 RW. 004, Desa Tenggeles, Kecamatan Mejabo, Kabupaten Kudus, Provinsi Jawa Tengah</t>
  </si>
  <si>
    <t>Surodadi RT 012 RW 04 Desa Surodadi Kecamatan Kedung kabupaten Jepara, Jawa Tengah</t>
  </si>
  <si>
    <t>RT. 001 RW. 004, Desa Sumber Hidup, Kecamatan Padamaran Timur, Kabupaten Ogan Komering Ilir, Provinsi Sumatera Selatan</t>
  </si>
  <si>
    <t>Jl. Dukuh Ratna, Desa Sigedong RT.003 RW.002 Kec.Bumijawa, Kab. Tegal Prov. Jawa Tengah</t>
  </si>
  <si>
    <t>Desa Krobokan RT.019 RW.001 Kec.Juwangi, Kab.Boyolali Prov. Jawa Tengah</t>
  </si>
  <si>
    <t>Desa Tegalsumur Dusun Gedong RT.001 RW.006 Kec. Brati, Kab. Grobogan Prov. Jawa Tengah</t>
  </si>
  <si>
    <t>Jl. Telon, Desa Woro Kec. Kragan, Kab. Rembang Prov. Jawa Tengah</t>
  </si>
  <si>
    <t>Desa Rejosari Majan Kec. Kradenan, Kab. Grobogan Prov. Jawa Tengah</t>
  </si>
  <si>
    <t>Jl. Sidomukti1, Desa Banaran RT.07 RW.0 Kec. Grogol, Kab. Sukoharjo Prov. Jawa Tengah</t>
  </si>
  <si>
    <t>JL. Turi Gg Umasari No.2 Br Tegalkuwalon Desa Sumerta Kaja Kec Denpasar Timur Kota Denpasar</t>
  </si>
  <si>
    <t>Dusun Malausma Kidul RT. 001/ 001 Desa Malausma Kec. Malausma Kabupaten Majalengka Provinsi Jawa Barat</t>
  </si>
  <si>
    <t>Jl. Salak Kelurahan Taman Kecamatan Taman Kodya Madiun</t>
  </si>
  <si>
    <t>Jl. Purnama Permai Rt.03 Rw.01, Kel. Sungai andai / Kec. Banjarmasin Utara Banjarmasin Kalsel</t>
  </si>
  <si>
    <t>Kel. Tuguraja Gn. Kembang RT.03 RW.04 Kec. Cihideung, Kota Tasikmalaya Prov. Jawa Barat</t>
  </si>
  <si>
    <t>Jl. Diklat Sungai Sapih RT 005 RW 003 ,kelurahan Sungai Sapih, Kecamatan Kuranji, Kota Padang</t>
  </si>
  <si>
    <t>Kawasan Perumahan PT. Karimun Granite Desa Pasir Panjang Kecamatan Meral Barat Kabupaten Karimun Provinsi Kepuluan Riau</t>
  </si>
  <si>
    <t xml:space="preserve">Desa Beganding, Kec. Simpang Empat, Kab. Karo, Prov. Sumatera Utara </t>
  </si>
  <si>
    <t xml:space="preserve">Ngeni Rt 03 Rw 02 Desa Kepuhkiriman Kec Waru Kab Sidoarjo </t>
  </si>
  <si>
    <t>Jalan Lingkungan, RT.01, RW.02, Kel. Sumur Batu, Kec. Bantar Gebang, Kota. Bekasi, Prov. Jawa Barat</t>
  </si>
  <si>
    <t>JL. H. Ali Gang Mundu II RT.04 RW.04 Kel. Tengah Kec. Keramat Jati Kota Jakarta Timur</t>
  </si>
  <si>
    <t>Dsn. Tundungan RT 03 RW 02 Desa Sidomojo Kec. Krian Kab. Sidoarjo Prov. Jawa Timur</t>
  </si>
  <si>
    <t>Jl. Raya Songgoriti No. 24 Desa Songgokerto Kecamatan Batu Kota Batu</t>
  </si>
  <si>
    <t>JL. Manggarai Utara 2  RT.01, RW 04 Kel. Manggarai Kec. Tebet Jakarta Selatan</t>
  </si>
  <si>
    <t>Jl.PM.Noor Kel.Sempaja Selatan Kec. Samarinda Utara Kota Samarinda Prov. Kalimantan Timur</t>
  </si>
  <si>
    <t>Jl. Sungai Lulut Dalam, Kel. Sungai Lulut Rt.008 Rw.001, Kec. Banjarmasin Timur, Kota Banjarmasin Prov. Kalimantan Selatan</t>
  </si>
  <si>
    <t>Kp. Kamarung Rt05/04 Citeurep - Cimahi- Cimahi</t>
  </si>
  <si>
    <t>Jalan Brigjen H. Hasan Kasim Rt. 044 Rw. 09 Kel. Bukit Sangkal Kec. Kalidoni, Palembang - Sumatera Selatan</t>
  </si>
  <si>
    <t xml:space="preserve">Jl. Cepa Kel. Pappang Kec. Campalagian,Kab.Polewali Mandar Sulawesi Barat </t>
  </si>
  <si>
    <t xml:space="preserve">jalan Lurus RT 01 Lingkungan I  </t>
  </si>
  <si>
    <t>Kp. Jalumprit RT 06 RW 01 desa waringinkurung kecamatan waringinkurung kabupaten serang-banten</t>
  </si>
  <si>
    <t>Komp. Perumahan Cibiuk Indah Kel.Pesawahan Bandungel.Pesawahan Bandung</t>
  </si>
  <si>
    <t>PSB PLN RECEIVED</t>
    <phoneticPr fontId="6" type="noConversion"/>
  </si>
  <si>
    <t>566201597566</t>
    <phoneticPr fontId="6" type="noConversion"/>
  </si>
  <si>
    <t>38.RFI</t>
  </si>
  <si>
    <t>37.Power connection process</t>
  </si>
  <si>
    <t>19.Mobilisasi dan Demobilisasi</t>
  </si>
  <si>
    <t>08.Under RNP review</t>
  </si>
  <si>
    <t>07.ESR preparation</t>
  </si>
  <si>
    <t>05.Hunting OG</t>
  </si>
  <si>
    <t>COMMCASE</t>
  </si>
  <si>
    <t>DROP BY TBG TOWER DISMANTLE</t>
  </si>
  <si>
    <t>SPK RECALL (Tower Guyed Mast. Plan permanenisasi max 20m, terlalu rendah.)</t>
  </si>
  <si>
    <t>DROP BY TBG TOWER RELOCATE</t>
  </si>
  <si>
    <t>DROP BY XL, RND NOK XL EXISTED</t>
  </si>
  <si>
    <t>DROP BY XL ISSUE RND NOK CHANGE DESIGN</t>
  </si>
  <si>
    <t>TNP NOK : SITE NOT LOS</t>
  </si>
  <si>
    <t>DROP BY XL RND NOK : NEAR EXISTING XL</t>
  </si>
  <si>
    <t>Drop by TBG (HARD COMMCASE)</t>
  </si>
  <si>
    <t>SPK RECALL (menunggu approval region dan msa untuk redesign ke site 309742001)</t>
  </si>
  <si>
    <t>RND NOK : FAR FROM NOM</t>
  </si>
  <si>
    <t>RND NOK : NEED 40 METER</t>
  </si>
  <si>
    <t>Terdapat hystory hard comcase di SAR NOM</t>
  </si>
  <si>
    <t>Propose RND min 25M</t>
  </si>
  <si>
    <t>isu perijinan, Perda membatasi max ketinggian hanya 20m sehingga tidak memenuhi requirement/propose RND</t>
  </si>
  <si>
    <t>Penolakan warga dalam radius 200m dari NOM</t>
  </si>
  <si>
    <t>Area Developer (Pakuwon)</t>
  </si>
  <si>
    <t>Area Developer (Citraland)</t>
  </si>
  <si>
    <t>Lower due to Perda Jarak min Antar Tower, Terdapat hystory hard comcase di SAR NOM</t>
  </si>
  <si>
    <t>Hard Candidate</t>
  </si>
  <si>
    <t>Restricted Area (GOWA)</t>
  </si>
  <si>
    <t>IMB NY Release</t>
  </si>
  <si>
    <t>lahan corporate PIK</t>
  </si>
  <si>
    <t>isu cell plan/perda, tidak di ijinkan membangun tower di cellplan yang sudah ada existing tower, propose colo ke existing MCP TBG not OK by RND</t>
  </si>
  <si>
    <t>NOM berada di existing site XL yang hard comcase (radius isu dari NOM lebih dari 500m)</t>
  </si>
  <si>
    <t>Lahan corporate MODERNLAND</t>
  </si>
  <si>
    <t>SPK return by XL</t>
  </si>
  <si>
    <t>Perda Issue (Ketinggian Menara)</t>
  </si>
  <si>
    <t>RND not OK</t>
  </si>
  <si>
    <t>CLOSED - RFI DONE</t>
  </si>
  <si>
    <t>CLOSED - RFI DONE</t>
    <phoneticPr fontId="6" type="noConversion"/>
  </si>
  <si>
    <t>RELOCATION</t>
    <phoneticPr fontId="6" type="noConversion"/>
  </si>
  <si>
    <t>JEDI 2020 [NEW]</t>
  </si>
  <si>
    <t>BLITZKRIEG 2021 [NEW]</t>
  </si>
  <si>
    <t>RORO JONGRANG 2021 [NEW]</t>
  </si>
  <si>
    <t>ORION [NEW]</t>
  </si>
  <si>
    <t xml:space="preserve">07.01.21 : BPUJL Paid, plan connect 6 Jul, revisi RFI 6 Jul
06.24.21 : Registrasi PLN NY Released, plan Released 1 Jul, replan RFI 3 Jul
06.24.21: proses rekom PLN Released, Revisi Plan RFI 28 JUN
06.21.21 : 06.17.21 : 06.14.21 : 06.10.21 : Percepatan Pengurusan OPSIC (Ganti mitra OPSIC) estimasi 25 Jun
06.07.21 : 06.02.21 : 05.31.21 : 05.23.21 : 05.26.21 : 05.23.21 : 05.19.21 : Percepatan Pengurusan OPSIC estimasi solve W2 Jun Revise RFI W2 Jun
05.17.21 : 05.10.21 : 05.05.21 : 22.04.21 : 12.04.21 : hasil Surat Jawaban PLN connection akan dilayani jika IMB sudah release, OG percepatan ijin permit, revise RFI Plan W2 Jun
05.04.21 : 01.04.21 : plan PLN connect W2 Apr, waiting register released
29.03.21 : OG register PLN
25.03.21 : propose percepatan connect Multiguna, revise RFI plan end of Mar 
25.02.21 : OG PLN connection
25.02.21 : OG PLN connection
11.02.21 : perubahan transport FO -&gt; MW, waiting PSB release
03.08.20 : 20.07.20 : 29.06.20 : PLN Connection menunggu konfirmasi dari XL, plan RFI adalah SK PLN release+14 hari
25.06.20 : email SRFI-N sent
25.06.20 : erection on going (top), plan SRFI today
22.06.20 : erection on going 3 section
18.06.20 : curingtime
15.06.20 : pouring concrete
11.06.20 : 08.06.20 : 04.06.20 : rebarring on going, tim baru start lg 2 jun
01.06.20 : rebarring on going
28.05.20 : excavation done
21.05.20 : excavation on going
14.05.20 : excavation on going
08.05.20 : stop isu perijinan
30.04.20 : excavation
23.04.20 : 16.04.20 : 09.04.20 : proses perijinan
02.04.20 : 25.03.20 : start CME masih menunggu konfirmasi perijinan area Temanggung
19.03.20 : prepare start CME, plan minggu ini
28.02.20 : proses perijinan, proses design pack (APD), plan design done minggu depan, material tower ready
20.02.20 : proses rekom L/C dan penjadwalan soiltest
13.02.20 : IW on going
06.02.20 : kand A = validasi done, Candidate A RF TX OK
</t>
  </si>
  <si>
    <t>10.12.20 : RFIN sent
07.12.20 : PLN connection process
05.10.20 : SRFIN sent
01.10.20 : 30.09.20 : SRFI actual, plan email SRFIN 2 oct
28.09.20 : site continue, progress curingtime, plan SRFI 30 sep
14.09.20 : 03.09.20 : MOM : XL PROPOSE RETURN SPK
03.09.20 : 31.08.20 : 27.08.20 : bouwplank, start CME menunggu rekom PUPR release
24.08.20 : start CME menunggu rekom PUPR release
17.08.20 : 13.08.20 : MoM : Bouwplank
13.08.20 : Proses REKOM PUPR untuk Start CME
10.08.20 : 06.08.20 : MoM : plan start CME paling lamabat weekly minggu depan 13 Aug 20, Rekom Camat memerlukan rekomendasi dari REKOM PUPR
30.07.20 : 23.07.20 : 20.07.20 : OG Collect dokumen SITAC
16.07.20 : 13.07.20 : 09.07.20 : MOM : masih koordinasi dengan pemda utk 25m, tangkot, outcell, plan minggu depan diundang presentasi oleh pemda/PUPR, IW clear
06.07.20 : 02.07.20 : IW clear, proses pengajuan ke PEMDA Tinggi 25m (area Tangkot), target solve dengan Pemda minggu depan, plan CME start paling lambat 9 jul 20/weekly minggu depan, plan SRFI W1 Aug (8 Aug 20)
29.06.20 : 25.06.20 : Cand Approved, proses negosiasi ke PEMDA Tinggi 25m, paralel pengambilan foto panoramic by drone, paralel proses rekom. plan Start CME paling lambat senin 29 Jun 2020
22.06.20 : 18.06.20 : 15.06.20 : 11.06.20 : proses validasi, paralel IW clear
08.06.20 : RND review, site Alam Jawa Jatiuwung, berada di outcell. Maksimum yang dijinkan maksimal 20m.
04.06.20 : 01.06.20 : 29.05.20 : waiting RND review
28.05.20 : 25.05.20 : 30.04.20 : Rehunting OG, propose return by XL krn durasi 108 hari (MoM 30 Apr 20)
23.04.20 : 16.04.20 : 
09.04.20 : kand NOK
02.04.20 : 25.03.20 : Candidat NOK, Rehunting
19.03.20 : IW on going
12.03.20 : rehunting
20.02.20 : 13.02.20 : 06.02.20 : Kand A = Rehunting, Candidate A RF NOK</t>
  </si>
  <si>
    <t>20.08.20 : RFIN sent (MULTIGUNA) plan PLN permanent 1 sept
17.08.20 : actual RFI dengan connect PLN Multiguna, collecting doc RFIN, plan submit RFIN 19 Aug
10.08.20 : 27.07.20 : 23.07.20 : PLN connection masih terkendala isu stock kwh meter kosong
16.07.20 : 15.07.20 :  email SRFI-N sent
13.07.20 : PLN connection masih terkendala isu stock kwh meter kosong
09.07.20 : plan PLN connect 20 jul 20, isu stock kwh meter kosong
06.07.20 : 02.07.20 : 29.06.20 : 22.06.20 : 18.06.20 : proses PLN connection
17.06.20 : Go RFI, PSB PLN release
15.06.20 : Soft RFI
11.06.20 : ME &amp; Grounding on going
08.06.20 : cat tower Og, pondsi BTS og, pagar OG
04.06.20 : cat tower Og, pondsi BTS og, pagar OG
01.06.20 : 28.05.20 : 25.05.20 : erection on going
21.05.20 : 15.05.20 : curing time
14.05.20 : rebarring
08.05.20 : 30.04.20 : galian pondasi
23.04.20 : 16.04.20 : 09.04.20 : CME start after proses perijinan
06.04.20 : isu proses rekom KKOP
02.04.20 : RFC, proses perijinan, prepare for start CME, tower 52m
25.03.20 : proses rekom untuk penurunan ketinggian
19.03.20 : area cirebon, menunggu suket camat 19 mar dan rekom BPM PTSP release untuk start CME
11.03.20 : Rekom done, RFC, proses perijinan
20.02.20 : IW clear
13.02.20 : TNP review
06.02.20 : Kand A = Rehunting, Candidate A RF NOK
29.01.20 : kand A = submit 108°32'51.99"E -  6°47'11.30"S SST42</t>
  </si>
  <si>
    <t>20.08.20 : RFIN sent (MULTIGUNA) plan PLN permanent 1 sept
17.08.20 : actual RFI dengan Multiguna, collecting doc RFIN plan submit 19 Aug 20
13.08.20 : plan RFI 21 Aug
10.08.20 : 03.08.20 : 27.07.20 : 23.07.20 : PLN connection terkendala isu stock KWH meter kosong
16.07.20 : 15.07.20 :  email SRFI-N sent
13.07.20 : 09.07.20 : plan PLN connect 20 jul 20, masih terkendala isu stock kwh meter kosong
06.07.20 : proses PLN connection, isu stock KWH meter kosong
02.07.20 : 29.06.20 : 22.06.20 : 18.06.20 : proses PLN connection
17.06.20 : Go RFI, PSB PLN release
15.06.20 : Soft RFI
11.06.20 : ME &amp; Grounding on going
08.06.20 : Erection OG, pagar halaman OG
04.06.20 : 01.06.20 : erection on going
28.05.20 : 25.05.20 : curingtime
21.05.20 : excavation on going
14.05.20 : 08.05.20 : excavation og
30.04.20 : proses perijinan
23.04.20 : 16.04.20 : Iw clear, proses eskalasi sitac
09.04.20 : wait TNP review
03.04.20 : RND OK
02.04.20 : IW on going new candidate
25.03.20 : reject dok legal lahan
19.03.20 : IW clear
11.03.20 : IW on going
20.02.20 : Hunting
13.02.20 : Kand A = Rehunting
06.02.20 : Kand A = Rehunting</t>
  </si>
  <si>
    <t>12.04.21 : RFIN sent
08.04.21 : OG PLN Connection
15.03.21 : SRFI
08.03.21 : 04.03.21 : erection OG
01.03.21 : pouring OG
25.02.21 : rebaring OG
18.02.21 : 11.02.21 : 08.02.21 : galian OG
04.02.21 : plan hari ini start galian
28.01.21 : bouwplank, plan CME start 2Feb
18.01.21 : plan IMB release 25 Jan
11.01.21 : 04.01.21 : permit ongoing, start CME setelah IMB release, plan release W3 Jan
28.12.20 : rekom done, waiting resi IMB release -&gt; plan 29 Dec
21.12.20 : 17.12.20 : Soiltest done, REKOM OG, plan CME start 28 Dec
14.12.20 : REKOM &amp; SOIL TEST OG, PLAN CME START 28 DES
07.12.20 : 03.12.20 : target RFC W3 Dec, paralel pengurusan KKOP dan soiltest
30.11.20 : 19.11.20 : proses realisasi IW, issue KKOP kota medan (estimasi 1 s.d 2 minggu)
16.11.20 : 12.11.20 : IW clear, proses realisasi IW, target RFC W5 Nov
09.11.20 : plan IW clear 10 Nov
05.11.20 : 02.11.20 : 29.10.20 : 26.10.20 : 22.10.20 : IW minus 12KK, estimasi IW clear 26 Oct
19.10.20 : kand G TNP OK, IW ongoing target clear 26 Oct
15.10.20 : kand F failed, submit kandidat baru -&gt; cand G RNP OK 26.5m, proses review TNP paralel IW
12.10.20 : TNP OK, MW 30m/0.3, negosiasi harga paralel IW ongoing
08.10.20 : IW on going, paralel review TNP kandidat F 
05.10.20 : TNP review, paralel IW on going 4kk/30kk
02.10.20 : submit kand F, RND OK 30m, wait TNP review
01.10.20 : kand E RF OK 30m, MW 30m/0.3, IW ongoing
25.09.20 : submit kand E 3.57619 98°44'4.24''E, SST 32, review RND
21.09.20 : kand D IW failed karena jarak 100m terdapat tower yang comcase, proses rehunting
17.09.20 : kand D TNP OK -&gt; MW 30m/0.3, IW ongoing
14.09.20 : 10.09.20 : kand D RF OK 30m, proses review TNP
07.09.20 : 03.09.20 : propose RENOM RNP NOK, need arahan planning XL
31.08.20 : 27.08.20 : 24.08.20 : propose re-NOM karena radius 500m dari nom adalah area comcase existing tower (ada existing tower yg hardcomcase dkt NOM) 
17.08.20 : hard kandidat issue penolakan warga dan banyak lahan sengketa ex PTPN, masih proses rehunting
13.08.20 : 10.08.20 : kand C &amp; E NOK, kand A &amp; B IW failed , rehunting kand E, plan submit kand 14 Aug
06.08.20 : kandidat C NOK karena dekat dengan existing, proses rehunting dgn arahan 98.735309, 3.573964
03.08.20 : rehunting C
03.08.20 : 29 Jul submit kandidat B namun NOK by RNP karena dekat dgn existing, proses rehunting kand C
30.07.20 : rehunting, plan submit kandidat baru senin 2 Agustus
27.07.20 : kandidat A NOK, RND request ketinggian min 30m, namun terkendala penolakan warga (hanya provide MT 25m)
20.07.20 : submit kandidat A propose MT 25, menunggu review RNP
16.07.20 : plan besok submit kandidat
13.07.20 : hunting
09.07.20 : on going survey, kandidat di pemukiman padat
01.07.20 : SPK release</t>
  </si>
  <si>
    <t xml:space="preserve">11.02.21 : note daya PLN connection dengan daya 10.6 dan 13.2 kVA diterima HO PLN, jika lebih dari 13.2 kVA menunggu downgrade terlebih dahulu baru bisa di HO PLN. Jaringan sudah ready
26.01.21 : BP Paid
21.01.21 : PSB released, PLN connection OG
23.07.20 : 09.07.20 : PLN Connection menunggu konfirmasi dari XL
29.06.20 : PLN Connection menunggu konfirmasi dari XL
22.06.20 : SRFI, wait confirmation XL for PLN connection
22.05.20 : email SRFI-N sent
30.04.20 : SRFI actual
23.04.20 : 09.04.20 : rebarring on going
02.04.20 : on going excavation
25.03.20 : PKS proses , proses perijinan, CME OG
19.03.20 : 11.03.20 : IW clear, proses realisasi IW, plan soiltest
28.02.20 : kand B = IW clear, proses eskalasi sitac (re nego), collecting legal doc
20.02.20 : kand B = IW clear, proses eskalasi sitac
13.02.20 : kand B = IW on going
06.02.20 : kand A = validasi done, Candidate A RF TX OK
</t>
  </si>
  <si>
    <t>01.09.20 : RFIN sent
31.08.20 : 27.08.20 : RFI actual, collecting doc RFIN
24.08.20 : rev plan RFI 28 Aug
17.08.20 : plan RFI 25 Aug 20
13.08.20 : 06.08.20 : 03.08.20 : 30.07.20 : SRFIN sent, proses PLN connection
23.07.20 : 20.07.20 : proses PLN connection
16.07.20 : 13.07.20 : SRFI actual
09.07.20 : 06.07.20 : 02.07.20 : ME on going, Tower Done, Plan Announce SRFI on 4 Juli 2020 
29.06.20 : 25.06.20 : curingtime, prepare erection
22.06.20 : cor done, curingtime &amp; backfilling
18.06.20 : 15.06.20 : rebarring
11.06.20 : 08.06.20 : excavation on going
04.06.20 : preparation start CME
01.06.20 : plan start cme 2 jun
28.05.20 : 25.05.20 : 14.05.20 : soiltest 08.05.20 : rekom on going
30.04.20 : Proses verifikasi eskalasi COST SITAC, High price cost SITAC
23.04.20 : TNP review
16.04.20 : under review RND, IW clear
09.04.20 : review RND, iw clear
08.04.20 : submit kand
02.04.20 : 25.03.20 : 20.03.20 : IW Clear, Proses approval Eskalasi SITAC
19.03.20 : IW clear
11.03.20 : 20.02.20 : IW on going
13.02.20 : IW on going
06.02.20 : kand A = validasi done, Candidate A RF TX OK
24.01.20 : kand A = RND OK 40</t>
  </si>
  <si>
    <t>26.11.20 : aktual RFI, proses collect doc RFIN
23.11.20 : erection done, ME installation ongoing
19.11.20 : 16.11.20 : erection ongoing
12.11.20 : curring time
09.11.20 : rebaring pondasi
05.11.20 : start galian
02.11.20 : 26.10.20 : bouwplank, start CME
22.10.20 : prepare start CME W5 Oct
19.10.20 : rekom done, RFC
15.10.20 : 12.10.20 : rekom ongoing, Soil Test OG, Plan Design dan APD done 15/10
08.10.20 : IW clear kand E, realisasi IW done, proses soiltest paralel rekom 
05.10.20 : 01.10.20 : submit kandidat baru, kand E RF OK 50m, MW 49m/0.6, proses negosiasi BAN/BAK, plan IW clear 6 oct
28.09.20 : 24.09.20 : IW on going
21.09.20 : TNP OK MW 39m/0.6, proses BAN/BAK &amp; IW on going
17.09.20 : proses negosiasi BAN/BAK, paralel review TNP ALITA
14.09.20 : kandidat D RND propose RF 50m, koordinat OK, proses review TNP
10.09.20 : Approval kandidat
07.09.20 : IW on going
03.09.20 : 31.08.20 : 27.08.20 : submit kand baru (cand C 106.90206, -6.61829) under RNP review
27.08.20 : submit kand baru (cand C 106.90206, -6.61829) under RNP review
24.08.20 : 18.08.20 : IW failed, rehunting B
13.08.20 : IW on going kand A, paralel submit kandidat baru, kand B RF OK 40m
10.08.20 : IW on going
06.08.20 : kandidat A TX OK , MW height 39m/0.6
03.08.20 : 30.07.20 : 27.07.20 : kandidat A approved by RNP dgn RF 40m, proses validasi TNP
27.07.20 : kandidat A approved by RNP dgn RF 40m, proses validasi TNP
23.07.20 : 20.07.20 : 16.07.20 : kandidat A koordinat 106.9017, -6.61767 under RNP review
16.07.20 : 13.07.20 : 02.07.20 : 29.06.20 : hunting
24.06.20 : SPK Release 24 jun 20</t>
  </si>
  <si>
    <t>21.01.21 : PSB released, PLN connection OG
01.10.20 : 30.09.20 : SRFIN sent
28.09.20 : 28.09.20 : SRFI, finishing F&amp;Y, paralel collecting doc RFIN plan submit 30 sep 20
24.09.20 : 21.09.20 : erection done, on going fence &amp; yard, ME on going
17.09.20 : erection on going
14.09.20 : plan start CME (continue erection) 15 sep 20
11.09.20 : erection done
10.09.20 : Mob demob plan sabtu 12 sep 20
07.09.20 : 03.09.20 : Rapat TPKRD done, plan start CME minggu ini (paling lambat kamis dimaksimalkan sudah start CME)
31.08.20 : 27.08.20 : sudah dapat disposisi dari bu wali &amp; kepala ptsp, koordinasi fu jadwal rapar tkprd (plan kamis depan), plan start CME kembali 7 sep (last progress on going erection)
24.08.20 : 17.08.20 : 13.08.20 : tinjauan lokasi/survey done, waiting disposisi untuk continue CME, CME cor pondasi done
10.08.20 : 06.08.20 : 03.08.20 : proses koordinasi penjadwalan survey dan rapat TKPRD
30.07.20 : 27.07.20 : 16.07.20 : CME belum dapat start karena isu perijinan kota banjar
09.07.20 : 06.07.20 : 02.07.20 : plan start cme lagi 13 jul 20, plan SRFI end of Juli
29.06.20 : 22.06.20 : 18.06.20 : CME (erection) masih STOP karena isu perijinan
11.06.20 : 08.06.20 : 04.06.20 : 01.06.20 : erection tower masih STOP by satpol PP, wait perijinan
28.05.20 : 25.05.20 : 21.05.20 : 14.05.20 : erection 1 section STOP by perijinan
08.05.20 : pouring concrete
30.04.20 : excavation
23.04.20 : 16.04.20 : proses rekom
09.04.20 : realisasi IW dan rekom
02.04.20 : pembayaran IW dan rekom on going
25.03.20 : TNP review
19.03.20 : 11.03.20 : IW on going
20.02.20 : 13.02.20 : IW on going
06.02.20 : Kand A = RF OK, TX review</t>
  </si>
  <si>
    <t xml:space="preserve">11.02.21 : note daya PLN connection dengan daya 10.6 dan 13.2 kVA diterima HO PLN, jika lebih dari 13.2 kVA menunggu downgrade terlebih dahulu baru bisa di HO PLN. Jaringan sudah ready
26.01.21 : BP Paid
21.01.21 : PSB released, PLN connection OG
23.07.20 : 09.07.20 : 29.06.20 : PLN Connection menunggu konfirmasi dari XL
22.06.20 : SRFI, wait confirmation XL for PLN connection
28.05.20 : 22.05.20 : email SRFI-N sent
08.05.20 : SRFI
30.04.20 :  erection done, on going tower painting
23.04.20 : 09.04.20 : erection on going
02.04.20 : on going excavation
25.03.20 : PKS proses , proses perijinan, CME OG
19.03.20 : 11.03.20 : Proses perijinan, RFC, proses DP lahan
28.02.20 : on going proses rekom l/c
24.02.20 : IW done, Realisasi IW Done , collect legal sitac, soiltest done 
20.02.20 : IW clear, proses eskalasi sitac
13.02.20 : IW on going
06.02.20 : kand A = validasi done, Candidate A RF TX OK
</t>
  </si>
  <si>
    <t>28.09.20 : RFIN sent
28.09.20 : RFI actual, collecting doc RFIN, plan submit 28 sep
24.09.20 : 21.09.20 : 17.09.20 : PLN Connection, PLN baru install Trafo dan Perluasan jaringan, plan RFI 25 sep 20
Blocking PLN Connection, PLN baru install Trafo dan Perluasan jaringan
14.09.20 : SRFI actual
10.09.20 : erection on going, plan RFI actual dalam minggu ini 12 sep
07.09.20 : on going erection (terkendala hujan setiap hari)
03.09.20 : erection section 3
31.08.20 : curingtime
27.08.20 : pouring concrete done 26 Aug, curing time, plan RFI 10 sep 20
24.08.20 : rebarring, plan cor 24 aug, plan RFI 5 sept
17.08.20 : plan cor mundur 22 Aug karena kondisi cuaca, plan RFI 30 Aug
13.08.20 : 10.08.20 : rebarring plan cor 18 Aug
03.08.20 : Rebaring OG,Plan Cor 03 Aug
23.07.20 : on going rebarring, plan cor 25 jul
16.07.20 :13.07.20 : borepile on going
09.07.20 : plan bouwplang 9 jul, proses perijinan Done (SKRD tinggal pembayaran), Plan CME : Borpile 09/07 - plan finish 12/07, Galian Plan Menggunakan Excavator 13/07, Cerucuk 14/07, Rebaring 15/07 - Plan Finish 18/07, Pouring 19/07. Curingtime 22/07, Erection 22/07 - Plan Finish 27/07, ME 25/07, Grounding 26/07.
02.07.20 : besok soiltest karena pergeseran 28m berdasarkan hasil survey dinas Tata Ruang Kota,. plan APD rabu depan 8 jul, plan start CME Jumat 10 jul, plan RFI W1 Jul (8 Aug 20)
29.06.20 : 22.06.20 : Bowplank done, borepile terkendala dengan Camat yang meminta perijinan tower, perijinan tower on progress, join survey dengan kominfo : done, rekom kominfo akan keluar paling lambat 2 hari kedepan 
18.06.20 : bouwplank, proses perijinan, prepare start CME, plan SRFI 30 jun, KS dari Banjar
17.06.20 : Go RFI, PSB PLN release
15.06.20 : 11.06.20 : 08.06.20 : bouwplank, prepare start CME, plan SRFI 30 jun, KS dari Banjar, Delivery Material Tower Plan 12/06 (Corgo Godres), Angkur By Air
04.06.20 : 01.06.20 : bouwplank, start CME
28.05.20 : on going perijinan, paralel tim CME plan on site 1 juni untuk preparation CME
25.05.20 : 14.05.20 : 08.05.20 : proses perijinan
30.04.20 : 23.04.20 : 16.04.20 : rekom done, doc completion for IMB apply
09.04.20 : rev RND
08.04.20 : submit kand
09.04.20 : 08.04.20 : submit kand C, wait RND dan TNP review
06.04.20 : wait review TNP, plan SRFI end Juni
02.04.20 : Penolakan 1 warga luar radius dan geser 50 Meter, pararel validasi kembali 
30.03.20 : eskalasi capex
25.03.20 : IW Clear 10 kk, Eskalasi SITAC 
25.03.20 : RF &amp; TX OK, IW on going
18.3.20 : Submit Kandidat A Lat. -2,83869 Long : 115,21286 to HO
20.3.20 : Kand A Approval Operator
23.3.20 : BAN 13 Juta/Tahun IW Clear dari Total 10 KK
24.3.2020 : IW Clear dari Total 10 KK</t>
  </si>
  <si>
    <t xml:space="preserve">20.07.20 : RFIN sent 
16.07.20 : SRFI actual, collecting doc SRFIN
13.07.20 : ME on going
09.07.20 : Erection OG - Closed Body, PSB PLN sudah register, Survey PLN done, No Register Plan 06/07, pondasi RBS done, pagar on going, plan RFI 12 juli
02.07.20 : cor done 29/6, curing done, backfilling, plan start erection 5 jul
29.06.20 : 22.06.20 : cerucuk on going, plan Cor 24 Jun, Erection Plan tgl 26/06, ME bawah paralel kerjakan di malam hari, Pondasi RBS: paralel dikerjakan di malam hari, PLN : Proses perluasan jaringan masih di koordinasikan dengan PLN, plan SRFI 30 juni
18.06.20 : Borepile Done, Galian Done, Cerucuk OG-Finish 17/06, plan Rebaring 20/06, plan Setting Angkur 20/06, Plan Erection: 24/06
(Material angkur sdh onsite, mat Tower On port pontianak, plan delivery MOS 13/06, Team Erector menggunakan 2 team utk percepatan)
17.06.20 : Go RFI, PSB PLN release
15.06.20 : 11.06.20 : 08.06.20 : Borepile OG, Plan Finish 07/06, Cerucuk Plan Start 10/06, Pembesian Plan 15/06,  COR Pondasi 18/06, Angkur By Air, plan Sortir Material 05/06, Pick Up 8/06,  Material Delivery Tower Plan Delivery 10/06 (Corgo MKS), Plan SRFI 25/06 
04.06.20 : borepile on going, plan SRFI 30 jun
01.06.20 : bouwplank
28.05.20 : on going perijinan, paralel tim CME plan on site 28 may untuk preparation CME
25.05.20 : 14.05.20 : 08.05.20 : proses perijinan
30.04.20 : 23.04.20 : 16.04.20 : rekom on going
09.04.20 : IW on going
08.04.20 : TNP OK kand B tower 52m
06.04.20 : RND OK kand B tower 52m
02.04.20 : 01.4.2020 : Eskalasi Capex, pararel update sistem
31.03.20 : 30.03.20 : IW clear 23 KK,Eskalasi capex 
25.03.20 : RF &amp; TX OK, IW on going
17.3.20 : Submit Kandidat A Lat. 1,1628 Long : 109,1578 to HO
25.3.20 : LL masih meminta BAN 20 jt parerel rehunting
20.3.20 : Kand A Approval Operator
23.3.2020 : IW ongoing
25.3.2020: IW Ongoing </t>
  </si>
  <si>
    <t xml:space="preserve">13.07.20 : 10.07.20 : RFIN sent
09.07.20 : plan submit RFIN 10 jul
02.07.20 : actual RFI 1 jul,  revisi plan submit RFIN 4 jul
29.06.20 : 25.06.20 : proses PLN connection, perluasan jaringan 3 tiang, plan connect Jumat 26 Jun 20
22.06.20 : proses PLN connection, perluasan jaringan 3 tiang, BP paid
03.06.20 : email SRFI-N sent
01.06.20 : 28.05.20 : 21.05.20 : ada perluasan jaringan PLN, plan RFI 18 jun 2020
08.05.20 : SRFI
30.04.20 : on going erection, BTS foundation dan ME installation
23.04.20 : 09.04.20 : on going excavation
02.04.20 : on going excavation
25.03.20 : Proses perijinan
19.03.20 : 11.03.20 : proses soiltest, proses collect doc legal
28.02.20 : on going proses rekom l/c
27.02.20 : kand 06°53'29.5"S 113°55'29.1"E, 8 kk IW Done, Proses Collect Dokumen legal
24.02.20 : IW done, Realisasi IW Done , collect legal sitac, soiltest done 
20.02.20 : IW clear, proses realisasi IW dan penjadwalan soiltest
13.02.20 : IW on going
06.02.20 : kand A = validasi done, Candidate A RF TX OK
</t>
  </si>
  <si>
    <t>23.09.20 : RFIN sent
21.09.20 : on going ME installation
17.09.20 : Curing Time Starcking BTS, Plan S RFI 24/09/09
14.09.20 : 10.09.20 : ME on going
07.09.20 : 07.09.20 : erection og
03.09.20 : curingtime, cor done 31 aug 
31.08.20 :  Pengecoran pondasi sumuran done
27.08.20 : OG pembesian sumuran, Plan Pouring sumuran 28/08
24.08.20 : 18.08.20 : Galian pondasi sumuran, plan pouring pndasi sumuran 28/08
13.08.20 : Revisi design Done, Plan Mobilisasi team 14/08
10.08.20 : start excavation
06.08.20 : redesign pondasi, Plan start CME 09/08
03.08.20 : Plan start galian 05/08
23.07.20 : Design OG, Plan design released 24/07
20.07.20 : on going APD/design pack
16.07.20 : Proses APD
13.07.20 : 09.07.20 : MOM : IW clear plan soiltest 15 jul, realisasi IW akhir minggu ini
06.07.20 : 02.07.20 : plan iW done minggu ini, plan soiltest 7 juli, plan design done 10 juli, plan start CME 13 juli, plan SRFI 8 Aug
29.06.20 : 25.06.20 : kandidat approved, IW on going, plan IW clear minggu ini (kurang 4 kk dari 28kk)
22.06.20 : 18.06.20 : 15.06.20 : 11.06.20 : IW on going
08.06.20 : 04.06.20 : 01.06.20 : IW on going, proses negosiasi harga
28.05.20 : 25.05.20 : 08.05.20 : IW on going
30.04.20 :  Proses BAN terkendala LL tidak mau ditemui karena COVID
23.04.20 : 16.04.20 :  IW OG, Terbatasnya komunikasi untuk melakukan Soswar
09.04.20 : 02.04.20 : 25.03.20 : 19.03.20 : 11.03.20 : 20.02.20 : IW on going
13.02.20 : IW on going
06.02.20 : kand A = validasi done, Candidate A RF TX OK
24.01.20 : kand A = RND OK 40
16.01.20 : Proses input STIP 1 B2S
15.01.20 : propose change to colo (email Rudi), konfirmasi NOK dari XL (Pak Siro)</t>
  </si>
  <si>
    <t>12.08.20 : RFIN sent 
10.08.20 : revisi plan RFI 19 Aug
06.08.20 : 03.08.20 : SRFI actual
27.07.20 : ME on going
23.07.20 : ERECTion Tower Start 22/07, Finish 23/07
20.07.20 : Curing Time
16.07.20 : curingtime
13.07.20 : start excavation
09.07.20 : MOM : on going realisasi, sebelumnya terkendala peribahan permintaan warga
06.07.20 : 02.07.20 : plan rekom done selasa 7 jul, plan start CME 10 juli, plan SRFI 5 Aug
29.06.20 : on going rekom
25.06.20 : IW kurang 1 kk, pole MCP 20m
22.06.20 : 18.06.20 : IW on going, plan RFC end of June
15.06.20 : 11.06.20 : IW on going
08.06.20 : RND review
04.06.20 : 01.06.20 : 29.05.20 : waiting RND review, paralel IW on going
28.05.20 : 25.05.20 : 22.05.20 : RND review
21.05.20 : 20.05.20 : RND note minta ketinggian 27m (atau minimal 25m)
15.05.20 : RND review
13.05.20 : submit kand B
08.05.20 : 30.04.20 : Terbatasnya komunikasi dengan LL karena belum mau ditemui
23.04.20 : 16.04.20 : terbatasnya komunikasi dengan LL karena belum mau ditemui
09.04.20 : Lahan private,  proses BAN, saat ini LL menunda pertemuan negosiasi harga sampai issu corona selesai.alternatif rehunting , info tim sar 200 meter hard space
02.04.20 : 25.03.20 : rehunting
19.03.20 : 20.02.20 : 06.02.20 : Hunting kandidat
16.01.20 : Proses input STIP 1 B2S
15.01.20 : propose change to colo (email Rudi), konfirmasi NOK dari XL (Pak Siro)</t>
  </si>
  <si>
    <t xml:space="preserve">21.12.20 : RFIN sent
07.12.20 : PLN connection process
14.09.20 : 07.09.20 : 03.09.20 : SRFI actual, SRFIN sent
31.08.20 : erection done, on going install mounting dan bracket
27.08.20 : Plan Start Erection 29/08, Plan S RFI 31/08
24.08.20 : rebarring on going
18.08.20 : Galian pondasi OG, Plan pouring 20/08
13.08.20 : 10.08.20 : on going excavation
06.08.20 : Plan Bowplank 06/08
30.07.20 : 27.07.20 : 23.07.20 : REKOM Lurah done, OG REKOM Camat, plan release 24/07
20.07.20 : Iw clear, plan realisasi IW 18/07, REKOM LURCAM released 21/07
16.07.20 : IW clear, proses eskalasi sitac
13.07.20 : Proses pendekatan terhadap warga yang belum memberikan approval
09.07.20 : MOM : IW kurang 1 kk, warga sulit ditemui, plan selesai minggu ini, plan IW clear minggu ini
06.07.20 : 02.07.20 : IW on going kurang 1 kk, plan IW clear minggu ini, plan rekom minggu depan, plan start CME akhir minggu depan 12 jul 20, plan SRFI 7 aug 20
29.06.20 : 25.06.20 : validasi RNP kandidat B OK , ketinggian 25m, Plan IW Done Jun 2020, plan IW clear paling lambat senin 29 jun, ada tambahan IW 6 kk karena penambahan tinggi pole dari 20m menjadi 25 m, XL meminta sketsa layout penambahan IW tersebut
22.06.20 : 18.06.20 : propose RND 25m, perda 20, sedang di updayakan nego ketinggian 
15.06.20 : 11.06.20 : IW clear
08.06.20 : 04.06.20 : IW on going
28.05.20 : 25.05.20 : 08.05.20 : IW on going
30.04.20 : IW on going
23.04.20 : TNP review
16.04.20 : under review RND,  terbatasnya komunikasi dengan PIC developer dikarenakan WFH
09.04.20 : 02.04.20 : under review RND
31.03.20 : submit kand
25.03.20 : rehunting
19.03.20 : 19.03.20 : Rehunting
11.03.20 : 20.02.20 : rehunrting, makesure regulasi tangsel
06.02.20 : Hunting kandidat
</t>
  </si>
  <si>
    <t>22.10.20 : RFIN sent
19.10.20 : SRFI
15.10.20 : 12.10.20 : Erection Tower OG, Plan Finish 15/10, Plan S RFI 19/10
08.10.20 : curingtime
05.10.20 : 01.10.20 : Galian OG, Plan Pouring 05/10, Erection start 12/10 finish 17/10, S RFI 20/10
28.09.20 : 24.09.20 : excavation
21.09.20 : 18.09.20 : bouwplank
17.09.20 : soiltest on going
14.09.20 : rekom on going
10.09.20 : Soiltest
07.09.20 : Proses realisasi, collect dokumen IW dan Lahan
03.09.20 : Proses collect dokumen IW dan Lahan
31.08.20 :27.08.20 : kembali ke kandidat A, proses eskalasi SITAC
24.08.20 : 18.08.20 : menunggu konfirmasi dari RND, tbg provide SST 52 sesuai permintaan (pergeseran 15m), IW clear
10.08.20 : 06.08.20 : menunggu konfirmasi dari RND, tbg provide SST 52 sesuai permintaan (pergeseran 15m)
03.08.20 : 30.07.20 : submit kandidat baru (cand C koordinat 106.94575, -6.67345) propose tower SST 42, under RNP review
27.07.20 : 23.07.20 : 20.07.20 : kandidat A under TNP review
16.07.20 : kembali ke kandidat A koordinat 106.94588, -6.6734 dengan RF 50m RND OK
13.07.20 : 09.07.20 : RND not OK kand A dan B, rehunting C
08.07.20 : submit kand A dan B
02.07.20 : 29.06.20 : hunting
24.06.20 : SPK Release 24 jun 20</t>
  </si>
  <si>
    <t xml:space="preserve">11.02.21 : Daya PLN connection 13.2 kVA, jaringan sudah ready
26.01.21 : BP Paid, need perluasan jaringan
21.01.21 : PSB released, PLN connection OG
23.07.20 : 09.07.20 : 29.06.20 : PLN Connection menunggu konfirmasi dari XL
22.06.20 : SRFI, wait confirmation XL for PLN connection
15.06.20 : email SRFIN sent
01.06.20 : 29.05.20 : SRFI
28.05.20 : 25.05.20 : 14.05.20 : 08.05.20 : ME og
30.04.20 : on going erection, BTS foundation dan ME installation
23.04.20 : 09.04.20 : rebarring borepile on going
02.04.20 : on going excavation
25.03.20 : PKS proses , proses perijinan, CME OG
19.03.20 : 11.03.20 : IW clear, proses realisasi IW, plan soiltest
28.02.20 : kand B = IW clear, proses eskalasi sitac (renego), collecting legal doc
20.02.20 : kand B = IW clear, proses collect legal doc
13.02.20 : kand A = IW on going
06.02.20 : kand A = validasi done, Candidate A RF TX OK
</t>
  </si>
  <si>
    <t>08.03.21 : erection OG
04.03.21 : 01.03.21 : Curring time, erection tower start tgl 04/02 finish 07/02, RFI 10/02
15.02.21 : pouring raft foundation OG
08.02.21 : borepile done
01.02.21 : 28.01.21 : borepile stacking OG, plan pengecoran 30 Jan
21.01.21 : 14.01.21 : galian OG
07.01.21 : bouwplank
28.12.20 : soiltest done, waiting APD 
21.12.20 : 10.12.20 : soiltest dan APD ongoing
07.12.20 : 03.12.20 : 26.11.20 : rekom PUPR done, minus rekom camat, target clear minggu ini
23.11.20 : 19.11.20 : plan RFC W5 Nov, proses rekom PUPR ongoing
16.11.20 : proses rekom PUPR terkait zonasi tower, hammer test done
12.11.20 : 09.11.20 : confirm dijalankan kand D, IW clear, proses approval sitac
05.11.20 : 02.11.20 : 26.10.20 : 22.10.20 : re-validasi kandidat D dengan ketinggian tower 25m, under RNP review
19.10.20 : proses review design pole+stacking , TNP approved dengan MCP21
15.10.20 : 12.10.20 : RND NOK dengan penurunan tinggi tower menjadi 24m, jika ketinggian tetap 25m IW not secure
08.10.20 : 05.10.20 : proses nego RND untuk penurunan tinggi tower menjadi SST 24 karena isu penolakan warga di radius 26m
03.10.20 : RND EID propose di top 25m
02.10.20 : request revalidasi propose penurunan ketinggian tower menjadi 24m krn comcase/penolakan warga di radius 26m
01.10.20 : IW Clear, Proses Collect Dokumen IW. Plan REKOM LURCAM done 07/10
28.09.20 : 24.09.20 : IW on going
21.09.20 : 17.09.20 : Plan IW Clear 27/09, Terkendala 1 warga (+) Covid
14.09.20 : 10.09.20 : IW on going, Plan IW Clear 15/09
07.09.20 : IW on going
03.09.20 : submit kandidat baru inSAR (cand D 106.95764, -6.22488) under RNP review
31.08.20 : 27.08.20 : 24.08.20 : kand C (106.961380, -6.224510) NOK dekat dgn existing, proses rehunting arahan -6.225014, 106.958019
18.08.20 : IW failed, rehunting C
10.08.20 : 06.08.20 : Propose change SoW SPK B2S to SPK Colo 
06.08.20 : submit kandidat B (106.959620 -6.226520) under RNP review
03.08.20 : 30.07.20 : 27.07.20 : 20.07.20 : 16.07.20 : kandidat A NOK near existing, proses rehunting
13.07.20 : 02.07.20 : 29.06.20 : hunting
25.06.20 : RND XL (Pak Siro) NOT OK CHANGE TO COLO karena dekat ke existing XL (300m).arahan propose B2S di titik (-6.224461, 106.957705)
24.06.20 : propose colo dg jarak 258m ke site 120820109 JATIKRAMAT INDAH 2 / MASJID ASYIFA, Tower kamuflase GF 31m
23.06.20 : SPK Release 23 jun 20</t>
  </si>
  <si>
    <t xml:space="preserve">13.08.20 : RFIN sent
10.08.20 : collecting doc RFIN, plan declare RFIN 15 Aug
03.08.20 : RFI actual
30.07.20 : erection &amp; painting, pondasi bts done, me og, plan percepatan PLN multiguna
27.07.20 : tower erection
23.07.20 : curingtime
16.07.20 : galian done, proses perapihan galian dan lantai kerja
13.07.20 : on going galian
09.07.20 : 06.07.20 : CME/galian stop by ormas, isu perijinan, plan solve dan continue CME besok 7 jul, SK PLN release
02.07.20 : comcase bloking ormas terkait perijinan. galian stop dan sedang proses negosiasi, plan kerja kembali 6/7
30.06.20 : change transport type menjadi MW, request SK PSB PLN untuk continue PLN Connectionnya
29.06.20 : 22.06.20 : 18.06.20 : on going excavation
11.06.20 : start excavation
08.06.20 : prepartion team
04.06.20 : preparation team untuk start CME
01.06.20 : CME preparation plan start 2 jun (besok)
28.05.20 : 25.05.20 : Rekom, APD/BOQ approved
14.05.20 : 08.05.20 : Proses pembayaran IW dan Rekom
30.04.20 :  IW OG plan IW clear sabtu tgl 2 Mei plan submit eskalasi minggu
30.04.20 : IW on going
23.04.20 : 16.04.20 : rehunting 
09.04.20 : rehunting
02.04.20 : 25.03.20 : Candidat NOK, Rehunting
25.03.20 : Rehunting
</t>
  </si>
  <si>
    <t>25.07.20 : RFIN sent
23.07.20 : actual RFI dengan connect PLN Multiguna, plan permanent 1 aug
16.07.20 : email SRFI-N sent
13.07.20 : PLN connection masih terkendala isu stock kwh meter kosong
09.07.20 : 06.07.20 : proses PLN Connection
02.07.20 : SK PLN release, plan RFI = SPK release + 14 hari, Soft RFI, collecting doc SRFIN, proses PLN connection
30.06.20 : change transport type menjadi MW, request SK PSB PLN untuk continue PLN Connectionnya
29.06.20 : erection done, on going pondasi RBS
22.06.20 : erection on going
19.06.20 : start erection
18.06.20 : curing time &amp; backfilling
11.06.20 : curing time
08.06.20 : rebaring,  plan cor senin 8/6
04.06.20 : rebaring, plan cor sabtu 6/6
01.06.20 : plan cor hari ini
31.05.20 : rebarring done
28.05.20 : 25.05.20 : 21.05.20 : rebarring
14.05.20 : galian done, lantai kerja
08.05.20 : excavation og
30.04.20 : 23.04.20 : 16.04.20 : proses perijinan, CME preparation
09.04.20 : proses perijinan
02.04.20 : 25.03.20 : proses rekom, tower 52
11.03.20 : IW clear, proses eskalasi SITAC, proses collect SITAC doc
20.02.20 : IW on going
13.02.20 : TNP review
06.02.20 : kand C = validasi done, Candidate C RF TX OK
17.01.20 : Kand A = not approve, karena sektoralnya bloking, mohon rehunting ke koordinat berikut : 107.497497, -6.811518.
17.01.20 : Kand A = submit kand A di 06'48'46.47 107'29'44.01</t>
  </si>
  <si>
    <t>27.11.20 : RFIN sent
26.11.20 : PLN connected, proses finishing site dan collect doc RFIN
23.11.20 : ongoing PLN survey
19.11.20 : erection done, pondasi BTS done, ME installation ongoing
16.11.20 : 12.09.20 : erection ongoing
09.11.20 : pondasi ongoing
05.11.20 : rebaring, plan pengecoran start 6 Nov
02.11.20 : 29.10.20 : 26.10.20 : proses analisa ulang terkait design pondasi karena berada di lahan timbunan sampah 
22.10.20 : 19.10.20 : proses galian
15.10.20 : bouwplank, plan start CME hari ini
12.10.20 : plan start CME kamis 15 oct 20
08.10.20 : 05.10.20 : 01.10.20 : rekom lurah &amp; camat done, proses perijinan
28.09.20 : realisasi IW done, on going proses rekom
24.09.20 : eskalasi approved, plan realisasi IW 25 Sep
21.09.20 : TNP OK 50m/0.3, IW CLEAR, proses eskalasi sitac
17.09.20 : kand C RNP OK, RF 50 50/120/200/280, proses review TNP paralel IW 
14.09.20 : kand B gagal IW, kandidat baru under review RNP (cand C 109.278069, -7.423286)
10.09.20 : 09.09.20 : plan IW clear 14 Sep
07.09.20 : IW ongoing, minus 3KK
03.09.20 : 01.09.20 : TNP OK, IW on going
31.08.20 : 28.08.20 : kand B RND OK, review TNP
27.08.20 : kandidat B (koordinat 109.28651, -7.42448) under RNP review
24.08.20 : IW failed, rehunting kand B, plan submit kand B selasa 25 Aug
17.08.20 : TNP OK, MW height 50m/0.3, IW on going, plan IW clear 20 Aug 20
13.08.20 : paralel IW on going, dari 64KK kurang 7 kk, plan IW clear 20 Aug 20
10.08.20 : 06.08.20 : proses review TNP, IW ongoing di kandidat A
03.08.20 : 30.07.20 : kandidat A sedang dijalankan proses IW sesuai request RND tower 52 (TBG propose tower 42 untuk menghindari penolakan warga sekitar NOM)
27.07.20 : 23.07.20 : kandidat A koordinat  109.284361, -7.424769 approved by RND dengan RF 50m, waiting TNP review
20.07.20 : hunting</t>
  </si>
  <si>
    <t>03.12.20 : RFIN sent
30.11.20 : aktual RFI (PLN connected), proses penyusunan dok RFIN
26.11.20 : proses perluasan jaringan oleh PLN target selesai 28 Nov, plan site connect PLN 30 Nov
23.11.20 : plan connect 25 Nov
12.11.20 : 09.11.20 : 05.11.20 : 02.11.20 : 29.10.20 : daya 23 kVA approved by PLN, proses konek PLN
22.10.20 : 19.10.20 : 15.10.20 : 12.10.20 : 08.10.20 : 05.10.20 : 01.10.20 :  isu approval up daya PLN dan perluasan jaringan yg masih menunggu review add work PLN by Power eng XL 
28.09.20 : 24.09.20 : 21.09.20 : 17.09.20 : proses perluasan jaringan PLN (penambahan tiang PLN), revisi plan RFI 30 sep
14.09.20 : 10.09.20 : plan percepatan RFI Multiguna minggu ini
07.09.20 : 03.09.20 : 31.08.20 : 27.08.20 : 24.08.20 : PLN connection menunggu review add work PLN by Power eng XL (eskalasi isu besar daya PLN terkait isu BP vs Biaya Investasi PLN)
17.08.20 : 06.08.20 : eskalasi isu besar daya PLN terkait isu BP vs Biaya Investasi PLN
23.07.20 : 22.07.20 :  PLN meminta daya menjadi 10,6kva 
13.07.20 : 09.07.20 : 29.06.20 : Proses PLN Connection
24.06.20 : email SRFI-N sent
18.06.20 : PLN Connection need perluasan jaringan 3 gawang
17.06.20 : PSB PLN release
11.06.20 : 08.06.20 : curingtime
04.06.20 : 01.06.20 : curingtime
28.05.20 : rebarring, plan cor besok
25.05.20 : 14.05.20 :13.05.20 : Lantai kerja, besi mos, angkur template plan kirim 14/5, plan cor pond 18/5
08.05.20 : bouwplank
30.04.20 : proses apply perijinan, CME start wait perijinan release
23.04.20 : 16.04.20 : collecting berkas legal untuk apply perijinan
09.04.20 : on going soiltest, collecting berkas legal untuk apply perijinan
02.04.20 : 25.03.20 : 19.03.20 : IW clear, proses renego dan validasi biaya sitac, paralel cek cellplan
11.03.20 : IW clear, proses renego dan validasi biaya sitac
28.02.20 : 26.02.20 : Kand ( -7,762681 112,53003), IW Clear 6 KK, proses review eskalasi sitac, collecting legal doc
20.02.20 : IW Clear, proses eskalasi sitac
13.02.20 : TNP review
06.02.20 : Kand A,B = Rehunting, Candidate A B RF NOK</t>
  </si>
  <si>
    <t xml:space="preserve">26.01.21 : BP Paid, Proses PK di UP3 Jember
21.01.21 : PSB released, PLN connection OG23.07.20 : 09.07.20 : PLN Connection menunggu konfirmasi dari XL
29.06.20 : PLN Connection menunggu konfirmasi dari XL
22.06.20 : SRFI, wait confirmation XL for PLN connection
22.05.20 : email SRFI-N sent
30.04.20 : SRFI actual
23.04.20 : 09.04.20 :  curing time
02.04.20 : on going excavation
25.03.20 : PKS proses , proses perijinan, CME OG
19.03.20 : proses rekom on going
11.03.20 : proses design, proses collect doc legal
28.02.20 : on going proses rekom l/c
24.02.20 : IW done, Realisasi IW Done , collect legal doc sitac, soiltest done 
20.02.20 : IW clear, proses eskalasi sitac
13.02.20 : IW on going
06.02.20 : kand A = validasi done, Candidate A RF TX OK
</t>
  </si>
  <si>
    <t>21.12.20 : RFIN sent
07.12.20 : PLN connection process
25.08.20 : SRFIN sent
06.08.20 : 03.08.20 : SRFI actual
30.07.20 : Erection tower, Plan Finish 30/07
27.07.20 : 23.07.20 : 20.07.20 : 16.07.20 : excavation
13.07.20 : 09.07.20 : MOM : isu kompensasi warga luar radius, tangsel 25m OK, plan solve sabtu ini pertemuan dengan warga luar radius yang menolak. wait isu clear untuk start CME.
06.07.20 : 02.07.20 : IW clear, wait approval PEMDA untuk Tinggi 25m (area Tangsel), target solve dengan Pemda minggu depan, plan CME start paling lambat 9 jul 20/weekly minggu depan, plan SRFI W1 Aug (8 Aug 20)
29.06.20 : 25.06.20 : existing pole TBG 18m, maximal diusahakan 21m plan submit foto panoramic by drone, need segera email JR ke XL mengenai isu ketinggian kandidat ini, jika pproved need revisi SPK menjadi SPK colo.
22.06.20 : Kand OK propose RND di 25 m (req 27-30m), need Negosiasi ke PEMDA Tinggi 25m, TBG ok di 21m IW clear
18.06.20 : Kand OK propose RND di 25 m (req 27-30m), need Negosiasi ke PEMDA Tinggi 25m, TBG ok di 21m IW clear
15.06.20 : 11.06.20 : IW clear
08.06.20 : 04.06.20 : IW clear, proses eskalasi, paralel rekom
01.06.20 : IW clear, proses eskalasi
28.05.20 : 25.05.20 : 22.05.20 : TNP review
21.05.20 : 20.05.20 : need cek koordinat, beda DMS dg desimal
13.05.20 : submit kand D
08.05.20 : 30.04.20 : IW clear
23.04.20 : TNP review
16.04.20 : Negosiasi BAN, IW CLear
09.04.20 : 02.04.20 : under review RND
31.03.20 : submit kand
25.03.20 : rehunting
19.03.20 : rehunting
11.03.20 : 20.02.20 : rehunting, makesure regulasi tangsel
06.02.20 : Hunting kandidat
16.01.20 : Proses input STIP 1 B2S
15.01.20 : propose change to colo (email Rudi), konfirmasi NOK dari XL (Pak Siro)</t>
  </si>
  <si>
    <t>28.08.20 : RFIN sent
27.08.20 : RFI actual, cpllecting doc RFIN
24.08.20 : 18.08.20 : erection on going
10.08.20 : start rebarring, plan cor kamis 13 Aug
06.08.20 : galian
30.07.20 : proses eskalasi sitac, IW on going
23.07.20 : 22.07.20 : TNP OK kand A 40 0.6 115.12
20.07.20 : 16.07.20 : wait TNP review A ( 1 minggu)
13.07.20 : wait TNP review A
09.07.20 : RND OK kand A
29.06.20 : hunting
24.06.20 : SPK Release 24 jun 20</t>
  </si>
  <si>
    <t>18.02.21 : RFIN sent
08.02.21 : perluasan jaringan OG
21.01.21 : PSB released, PLN connection OG
01.10.20 : 30.09.20 : SRFIN sent
28.09.20 : 28.09.20 : SRFI, finishing F&amp;Y, paralel collecting doc RFIN plan submit 30 sep 20
24.09.20 : 21.09.20 : on going ME installation
17.09.20 : erection top section
14.09.20 : erection on going
10.09.20 : Mob demob plan sabtu 12 sep 20, last progress curingtime
07.09.20 : 03.09.20 : Rapat TPKRD done, plan start CME minggu ini (paling lambat kamis dimaksimalkan sudah start CME)
31.08.20 : 27.08.20 : Disposisi Dinas PTSP penjadwalan rapat TKPRD untuk 3-Site sudah di ttd Kadis (CIBEUREUM_BANJAR, REJASARI_LANGENSARI, NEGLASARI_BANJAR), , plan start CME kembali 7 sep (last progress cor done)
24.08.20 : 17.08.20 : 13.08.20 : 10.08.20 : 06.08.20 : 03.08.20 : proses koordinasi penjadwalan survey dan rapat TKPRD
30.07.20 : 27.07.20 : 16.07.20 : CME belum dapat start karena isu perijinan kota banjar
09.07.20 : 06.07.20 : 02.07.20 : plan start cme lagi 13 jul 20, plan RFI end of Juli
29.06.20 : 22.06.20 : 18.06.20 : CME masih stop karena isu perijinan
11.06.20 : 08.06.20 : pekerjaan di stop kembali karena isu perijinan kota Banjar
04.06.20 : mobilisasi tim kembali untuk lanjut pekerjaan CME
01.06.20 : STOP by Satpol PP, isu perijinan kota banjar
28.05.20 : 25.05.20 : 14.05.20 : curingtime
08.05.20 : rebarring
30.04.20 : excavation
23.04.20 : 16.04.20 : 09.04.20 : CME start after proses perijinan
02.04.20 : RFC, proses perijinan
25.03.20 : proses soiltest
19.03.20 : 11.03.20 : Rekom on going
20.02.20 : IW clear
13.02.20 : IW on going
06.02.20 : kand A = validasi done, Candidate A RF TX OK
21.01.20 : Kand A = RND 50 0/120/275 21Jan20 : Ok candidate A, tower 52
20.01.20 : Kand A = submit kand A di 108.29'13.56" -7.22'7.61</t>
  </si>
  <si>
    <t>06.05.20 : RFIN sent 
23.04.20 : SRFI actual
22.04.20 : erection done, start ME grounding
22.04.20 : email konfirmasi RFI/request PLN Connection dari XL (Pak Bayu), request SK PLN ke XL
20.04.20 : tower painting
16.04.20 : erection on going 
09.04.20 : curingtime
02.04.20 : 01.04.20 : rebarring done, plan cor 4 apr, SST 52m
19.03.20 : galian on going, bsk stop krn ada survey KBB (pemkot bandung barat), wait GDL tower
11.03.20 : Rekom done, RFC, proses perijinan
20.02.20 : rekom L/C
13.02.20 : IW on going
06.02.20 : Kand A = RF OK, TX review
22.01.20 : kand A = RND 50 80/140/215 22Jan20 : RND ok candidate A, tower 52
20.01.20 : Kand A = submit kand A di -6,92756 107,30578</t>
  </si>
  <si>
    <t xml:space="preserve">03.07.20 : RFIN sent 
29.06.20 : Proses PLN connection
19.06.20 : SK PLN release, plan RFI 6 Jul 20
06.05.20 : SRFIN sent
22.04.20 : email permintaan connect PLN oleh Bu Anggie, email request PSB PLN
16.04.20 : Soft RFI actual
16.04.20 : ME on going, plan SRFI
09.04.20 : Erection Tower OG
02.04.20 : rebarring
25.03.20 : Galian Pondasi OG
20.03.20 : Galian pondasi OG
19.03.20 : rekom lc on going
20.02.20 : IW on going
13.02.20 : IW on going
06.02.20 : Kand A, B = validasi done RF TX OK
24.01.20 : kand A = RND 
A OK 35 Prio 2
B OK 35 Prio 1
</t>
  </si>
  <si>
    <t>08.09.20 : RFIN sent
07.09.20 : 03.09.20 : SRFI actual
31.08.20 : 27.08.20 : ME on going
24.08.20 : curingtime
18.08.20 : Plan Pouring Today
13.08.20 : perapihan/pembersihan galian krn tanah longsor
10.08.20 : 06.08.20 : Rebaring OG, Plan Pouring 13/08
03.08.20 : Rebaring OG, Plan Pouring 10/08
23.07.20 : Design OG, Plan design released 24/07
20.07.20 : on going APD/design pack
16.07.20 : proses design pack/APD
13.07.20 : 09.07.20 : MOM : soiltest. plan APD selasa 14 jul, plan start CME 15 jul
06.07.20 : 02.07.20 : plan rekom selesai 10 jul, plan start CME 15 jul, plan RFI 12 aug
29.06.20 : on going rekom
25.06.20 : IW clear, plan realisasi besok sabtu 27 jun, tower SST 42m
22.06.20 : 18.06.20 : IW on going, IW OG kurang 1 kk, plan start CME end of June
15.06.20 : 11.06.20 : IW clear
08.06.20 : 04.06.20 : 01.06.20 : 28.05.20 : 25.05.20 : 08.05.20 : IW on going
30.04.20 : IW on going
23.04.20 : 16.04.20 : 
09.04.20 : 02.04.20 : IW on going
25.03.20 : 19.03.20 : 12.03.20 : IW on going
20.02.20 : rehunting
13.02.20 : IW on going
06.02.20 : kand A = validasi done, Candidate A RF TX OK
24.01.20 : kand A = RND OK 40</t>
  </si>
  <si>
    <t>04.02.21 : erection tower done
28.01.21 : plan CME start W1 Feb
21.01.21 : plan IMB release 22 Jan
30.11.20 : IMB not yet release
09.11.20 : kondisi aktual sudah RFI namun ada isu perijinan sehingga tower harus dibongkar, proses erection dilakukan kembali setelah IMB terbit (plan 27 Nov 2020), plan RFI W2 Dec
05.11.20 : aktual RFI, minus finishing pagar (CME distop oleh pol PP)
02.11.20 : erection done, ME installation
29.10.20 : 26.10.20 : PLN connected, erection ongoing
22.10.20 : erection ongoing
19.10.20 : curring time
12.10.20 : rebarring
08.10.20 : on going excavation
05.10.20 : 04.10.20 : start excavation
01.10.20 : rekom done, RFC, plan start CME 2 Okt
28.09.20 : rekom on going, hari ini rekom lurah, besok rekom camat
24.09.20 : eskalasi approved, realisasi IW dan rekom target done minggu ini, proses APD
21.09.20 : proses eskalasi sitac, plan realisasi IW minggu ini, paralel proses rekom dan request soiltest
17.09.20 : IW Clear, review TNP OK RF 40m , TNP OK MW 40m/0.6, request soiltest, Plan bayar iw dan rekom Minggu dpn
14.09.20 : IW on going kand baru 75% plan IW clear besok, validasi kand akan diajukan setelah IW clear
10.09.20 : kandidat D failed, proses rehunting
07.09.20 : 03.09.20 : submit kandidat baru, cand D RF OK 30m
31.08.20 : 27.08.20 : Proses Finalisasi IW (negosiasi kompensasi)
24.08.20 : 23.08.20 : malam ini finalisasi IW, plan malam ini bisa clear
17.08.20 : 13.08.20 : 10.08.20 : IW on going kand A, IW 20% (total 24 KK), IW memerlukan pendekatan khusus karena rentan terhadap penolakan warga
06.08.20 : IW on going kand A
03.08.20 : 30.07.20 : kandidat A RF TX OK namun mengalami kendala gagal IW, plan submit kandidat baru (cand B) kamis 30 Jul
27.07.20 : kandidat A under TNP review
23.07.20 : kandidat A koordinat 107.541996, -6.849767 RND approved , RF 30m
20.07.20 : plan hari ini submit kandidat
16.07.20 : hunting</t>
  </si>
  <si>
    <t>08.03.21 : PLN connected, NY RFIN -&gt; plan 08/3
25.02.21 : OG PLN connection
11.02.21 : perubahan transport FO -&gt; MW, waiting PSB release
03.08.20 : 20.07.20 : 16.07.20 : 09.07.20 : 02.07.20 : 29.06.20 : PLN Connection menunggu konfirmasi dari XL, plan RFI adalah SK PLN release+14 hari
25.06.20 : email SRFI-N sent
25.06.20 : SRFI, collecting doc SRFIN 
22.06.20 : erection done, finishing,ME grounding OG
18.06.20 : erection on going
15.06.20 : STOP isu perijinan, proses negosiasi
11.06.20 : tower painting
04.06.20 : erection top
01.06.20 : 28.05.20 : 21.05.20 : 14.05.20 : erection on going
30.04.20 : curingtime
23.04.20 : 16.04.20 : galian done, lantai kerja, prepare rebarring
09.04.20 : on going galian
02.04.20 : 25.03.20 :  start excavation
19.03.20 : prepare start CME, plan minggu ini
28.02.20 : proses perijinan, proses design pack (APD), plan design done minggu depan, material tower ready
20.02.20 : rekom done, submit berkas proses perijinan
13.02.20 : IW on going
06.02.20 : kand A = validasi done, Candidate A RF TX OK
20.01.20 : Kand A, B = submit kand A di 108.80813 -7.06279 (209m) propose Tower 52m, submit kand B di 108.80984 -7.06365 (112m) propose Tower 52m</t>
  </si>
  <si>
    <t>14.09.20 : RFIN sent (MULTIGUNA)
14.09.20 : plan submit RFIN hari ini
12.09.20 : RFI actual dengan PLN Multiguna, collecting doc RFIN
10.09.20 : proses koneksi PLN Multiguna, plan RFI minggu ini 12 sep 20
07.09.20 : plan register Multiguna terbit hari ini dan plan connect PLN MG besok 8 Sept
03.09.20 : plan connect PLN diusahakan minggu ini 5 sep 20, proses prepare material pole PLN oleh AKLI
31.08.20 : 27.08.20 : proses perluasan jaringan PLN terkendala material, plan connect 3 sept
24.08.20 : 17.08.20 : plan PLN connect jumat 24 Aug 20
13.08.20 : plan PLN connect jumat 14 Aug 20
10.08.20 : 06.08.20 : BP paid, plan PLN connect Rabu 12 Aug 20
03.08.20 : 20.07.20 : 16.07.20 : 13.07.20 : ada perluasan jaringan penambahan 5 tiang PLN,saat ini sedang menunggu approval PLN untuk penambhan jaringannya, terkendala aturan baru yg sekarang jaringan/investasinya dibebankan ke Pelanggan dlm bentuk BPUJL, dari PLN rayon setempat masih menghitung nilai investasinya, besok akan di update kembali, plan connect PLN 25 jul
09.07.20 : 02.07.20 : 29.06.20 : Proses PLN Connection
15.06.20 : email SRFIN sent
04.06.20 : SRFI actual, collecting doc SRFIN
01.06.20 : 28.05.20 : 21.05.20 : ME on going
14.05.20 : erection on going
30.04.20 : curingtime
23.04.20 : 16.04.20 : borepile done, rebarring
09.04.20 : on going borepile
02.04.20 : 25.03.20 : start excavation
19.03.20 : prepare start CME, plan minggu ini
28.02.20 : proses perijinan, proses design pack (APD), plan design done minggu depan, material tower ready
20.02.20 : rekom done, submit berkas proses perijinan
13.02.20 : IW on going
06.02.20 : kand A = validasi done, Candidate A RF TX OK
20.01.20 : Kand A = submit kand A di 109.03506 -6.80666 (147m) proposes Tower 52m</t>
  </si>
  <si>
    <t>28.09.20 : RFIN sent
24.09.20 : RFI actual, collecting doc RFIN
21.09.20 : on going ME installation
17.09.20 : Plan Erection Finish 22/09, ME Finish 24/09, Plan RFI 28/09
14.09.20 : borepole done, sor pondasi done
10.09.20 : Borepile, plan Finish 11/09, Plan Pouring pondasi 15/09
07.09.20 : Pengecoran Bore pile
03.09.20 : 31.08.20 : RFC, proses perijinan
27.08.20 : Plan REKOM  done 28/08
24.08.20 : 18.08.20 : proses realisasi IW
17.08.20 : kandidat C TNP OK MW 49m/0.6, IW on going
13.08.20 : 10.08.20 : 06.08.20 : 03.08.20 : 30.07.20 : 27.07.20 : kandidat C apprved by RNP dengan ketinggian tower 52m (RF 50m), menunggu review TNP
23.07.20 : submit kandidat baru dengan tinggi tower 42m (cand C koordinat -6.440028 106.617667), proses review RND
20.07.20 : kandidat A koordinat OK, RNP request 50m
16.07.20 : 14 jul submit kandidat B koordinat 106.61789, -6.4397 propose SST 42, waiting RNP review
13.07.20 : 09.07.20 : RND NOT OK kand A, arahan geser ke -6.440318, 106.617316 Propose SST 52, rehunting B
08.07.20 : submit kand A
02.07.20 : 29.06.20 : hunting
24.06.20 : SPK Release 24 jun 20</t>
  </si>
  <si>
    <t xml:space="preserve">06.05.20 : RFIN sent 
22.04.20 : email permintaan connect PLN oleh Bu Anggie, email request PSB PLN, plan RFI = SK PLN + 14 days (6 may 20)
31.03.20 : email SRFI-N sent
09.04.20 : SRFI, wait SRFIN 
02.04.20 : 25.03.20 : Erection Tower OG
23.03.20 : Erection Tower OG
19.03.20 : galian pondasi
11.03.20 : galian pondasi OG, Plan Done 14/03
06.03.20 : Bowplank done, Galian plan start 07/03
20.02.20 : OG rekom lurah camat
13.02.20 : IW on going/realisasi IW
06.02.20 : kand A, B, C = validasi done, Candidate A, B &amp; C RF TX OK
24.01.20 : kand A = RND 
A OK (50m) 50 Prio 1
B OK (50m) 50 Prio 2
C OK (50m) 50 Prio 3
</t>
  </si>
  <si>
    <t xml:space="preserve">10.09.20 : RFIN sent, RFI actual 9 sept dengan daya normal 6.6 kVA
07.09.20 : 03.09.20 : 31.08.20 : 27.08.20 : 24.08.20 : PLN connection menunggu review add work PLN by Power eng XL (eskalasi isu besar daya PLN terkait isu BP vs Biaya Investasi PLN)
17.08.20 : 06.08.20 : eskalasi isu besar daya PLN terkait isu BP vs Biaya Investasi PLN
23.07.20 : 22.07.20 :  PLN meminta daya menjadi 10,6kva 
13.07.20 : 09.07.20 : proses PLN connection, terdapat perluasan jaringan penambahan 2 tiang, plan RFI 15 jul
02.07.20 : email SRFI-N sent, plan RFI 8 jul
29.06.20 : Proses PLN Connection
29.06.20 : 25.06.20 : SRFI, collecting doc RFIN
18.06.20 : PLN Connection need perluasan jaringan 3 gawang
17.06.20 : PSB PLN release
11.06.20 : 08.06.20 : tower erection on going
04.06.20 : 01.06.20 : tower erection on going
28.05.20 : prepare start erection
25.05.20 : 14.05.20 ; plan 14/4 cor borepile, besi ks MOS, pagar me plan mos 20/5
08.05.20 : bouwplank
30.04.20 : proses design/bouwplank dan apply perijinan
23.04.20 : 16.04.20 : collecting berkas legal untuk apply perijinan
09.04.20 : on going soiltest, collecting berkas legal untuk apply perijinan
02.04.20 : 25.03.20 : 19.03.20 : 11.03.20 : 28.02.20 : IW clear, proses review eskalasi sitac
26.02.20 : kand -7,3279167 112,47769, IW clear 21 kk, proses submit eskalasi sitac
20.02.20 : IW On going
13.02.20 : IW on going
06.02.20 : kand A = validasi done, Candidate A RF TX OK
</t>
  </si>
  <si>
    <t>26.01.21 : BP paid, perluasan jaringan 1 tiang kabel 90m OG
21.01.21 : PSB released, PLN connection OG
01.09.20 : email SRFI-N sent
24.08.20 : SRFI actual
17.08.20 : pouring concrete
10.08.20 : rebarring 
06.08.20 : realisasi IW done, proses rekom done
23.07.20 : email CANCEL RETURN by XL, IW clear, proses realisasi IW, plan SRFI end of Aug
02.07.20 : MOM propose return, hard kandidat, terkait isu regulasi ketinggian tower
02.07.20 : IW on going, proses soswar forum
29.06.20 : 25.06.20 : XL meminta untuk segera start CME minggu depan
25.06.20 : ketinggian 32m NOK, RND propose 42m namun kendala di IW
22.06.20 : kandidat B approved by RND, nego propose ketinggian menara SST 32 karena kendala di proses IW dalam radius PT. Eratex, plan start CME 2 minggu kedepan, plan RFI end of July
18.06.20 : plan start CME 2 minggu kedepan, plan RFI end of July
15.06.20 : cand approved by operator, issue zona menara, IW on going
11.06.20 : 08.06.20 : IW on going
04.06.20 : IW on going
01.06.20 : 28.05.20 : 25.05.20 : 14.05.20 : IW on going
08.05.20 : 30.04.20 : rehunting
23.04.20 : 16.04.20 : 09.04.20 : 02.04.20 : 25.03.20 : rehunting
19.03.20 : propose colo, need JR
20.02.20 : 13.02.20 : 06.02.20 : Hunting kandidat
28.01.20 : propose colo ke site Pilang  7°45'11.41"S 113°11'56.40"E Not OK oleh RND, continue Hunting</t>
  </si>
  <si>
    <t xml:space="preserve">21.12.20 : RFIN sent
07.12.20 : PLN connection process
14.09.20 : 07.09.20 : 03.09.20 : SRFI actual, SRFIN sent
31.08.20 : 27.08.20 : Plan ME Finsih 27/08, Plan S RFI 28/08
18.08.20 : Plan Erection start 22/08
13.08.20 : excavation on going
10.08.20 : bouwplank
06.08.20 : Plan Bowplank 06/08
30.07.20 : rekom process
23.07.20 : 20.07.20 : OG Collect dokumen SITAC
16.07.20 : IW clear, proses eskalasi sitac
13.07.20 : Masih terkendala 2kk yang belum setuju
09.07.20 : MoM : plan IW clear minggu ini
06.07.20 : 02.07.20 : plan IW done 5 jul, plan start CME 13 jul, plan SRFI 7 aug
29.06.20 : 25.06.20 : IW on going, kurang 2kk, MCP 25m, , plan IW clear paling lambat Senin 29 Juni or drop by XL
25.06.20 : Plan IW Done Jun 2020
22.06.20 : 18.06.20 : IW on going, Plan IW Done Jun 2020
15.06.20 : 11.06.20 : rehunting, plan IW done jun 20,, sudah ada kandidat (plan re-IW)
08.06.20 : 04.06.20 : 01.06.20 : IW on going, paralel validasi new kand alternatif
28.05.20 : 25.05.20 : 08.05.20 : 30.04.20 : IW on going
23.04.20 : TNP review
16.04.20 : under review RND
09.04.20 : review RND
08.04.20 : submit kand
02.04.20 : 25.03.20 : rehunting
19.03.20 : 19.03.20 : Rehunting
11.03.20 : 20.02.20 : rehunting, makesure regulasi tangsel
06.02.20 : Hunting kandidat
</t>
  </si>
  <si>
    <t xml:space="preserve">21.12.20 : RFIN sent
07.12.20 : PLN connection process
25.08.20 : SRFIN sent
06.08.20 : 03.08.20 : SRFI actual
30.07.20 : Erection tower, Plan Finish 30/07
23.07.20 : 20.07.20 : 16.07.20 : rebarring
13.07.20 : 09.07.20 : excavation
02.07.20 : rekom process, plan rekom done 7 jul, plan start CME 9 jul, plan SRFI 5 aug 20
29.06.20 : IW clear
25.06.20 : IW on going, kurang 3kk dari 15kk, MCP 25m, , plan IW clear paling lambat Senin 29 Juni or drop by XL
25.06.20 : Plan IW Done Jun 2020
22.06.20 : 18.06.20 : kand approved, IW on going, Plan IW Done Jun 2020
15.06.20 : 11.06.20 : rehunting, plan IW done jun 20, sudah ada kandidat (plan re-IW)
08.06.20 : 04.06.20 : 01.06.20 : IW on going
28.05.20 : 25.05.20 : 14.05.20 : 08.05.20 : 30.04.20 : IW on going
23.04.20 : TNP review
16.04.20 : under review RND
09.04.20 : review RND
08.04.20 : submit kand
02.04.20 : 25.03.20 : rehunting
19.03.20 : 19.03.20 : Rehunting
11.03.20 : 20.02.20 : rehunting, makesure regulasi tangsel
06.02.20 : Hunting kandidat
</t>
  </si>
  <si>
    <t xml:space="preserve">30.07.20 : RFIN sent 
23.07.20 : SRFI actual, collecting doc SRFIN, on going proses PLN Connection
16.07.20 : erection on going
13.07.20 : urugan done, team erection onsite, hold dp lahan, plan start erection jumat
06.07.20 : backfilling, curing time, plan start erection 7 jul
02.07.20 : rebarring, plan cor 3 jul
29.06.20 : rebaring done, prepare for pouring, wait angkur template plan sortir tower hari ini
25.06.20 : rebaring done, prepare for pouring, wait angkur template
18.06.20 : persiapan galian dengan excavator, proses perijinan
15.06.20 : Design process, collect dok RFL &amp; PKS, rekom process
11.06.20 :08.06.20 : IW clear, proses submit eskalasi sitac, soiltest, collect legal doc
04.06.20 : IW clear, proses submit eskalasi sitac
01.06.20 : 28.05.20 : 21.05.20 : 14.05.20 : IW clear, proses submit eskalasi sitac
08.05.20 : TNP review
30.04.20 : IW on going, paralel penyelesaian comcase
23.04.20 : 16.04.20 : 09.04.20 : 02.04.20 : IW on going
25.03.20 : plan resoswar hari ini tidak dapat dilanjutkan karena isu corona
19.03.20 : resoswar warga luar ( mediasi warga ) 
11.03.20 : 28.02.20 : 24.02.20 : Resoswar cand IW Clear , dampak provokasi dari warga luar
20.02.20 : IW clear, IW 11 KK , renego paralel pengajuan biaya 
13.02.20 : IW on going
06.02.20 : kand A = validasi done, Candidate A RF TX OK
</t>
  </si>
  <si>
    <t>21.01.21 : OG penarikan kabel (penambahan 10 tiang)
14.01.21 : ME OG
11.01.21 : erection ongoing section 2
04.01.21 : pouring done, plan erection start 5 Jan
28.12.20 : galian ongoing
21.12.20 : pembersihan galian site pasca banjir 
17.12.20 : 14.12.20 : material on site, plan pouring 20 Dec
10.12.20 : per 3 desember galian done, namun site berada di lokasi terdampak banjir (aceh utara)
07.12.20 : 03.12.20 : start galian
30.11.20 : plan start CME W1 Dec
26.11.20 : finalisasi design tower (APD ongoing)
23.11.20 : geser kandidat (cand F), soiltest done
9.11.20 : 16.11.20 : excavation hold karena issue site berada di lahan perbatasan Kab. Aceh Utara dan Lhoksuwemawe (material on site), proses penyelesaian dengan Muspika 
09.11.20 : site clearing ongoing
05.11.20 : 02.11.20 : RFC, PREPARE CME, plan CME start 5 Nov, Plan RFI 29 Nov
29.10.20 : prepare start CME 
26.10.20 : menunggu resi release 
22.10.20 : rekon done, dok teknis done, menunggu resi release Jumat 23 Oct
19.10.20 : dok teknis done, target resi release 22 Oct
12.10.20 : plan rekom done selasa 13 Oct
08.10.20 : camat sedang tugas luar kota dan plan kembali besok, plan rekom camat done jumat 9 oct
05.10.20 : estimasi rekom camat done tgl 6 Oct
01.10.20 : rekom camat on going
24.09.20 : rekom lurah done, proses rekom camat
21.09.20 : IW clear, proses eskalasi sitac, prepare rekom
17.09.20 : kand D TNP OK -&gt; MW 48m/1.2, proses IW ongoing
14.09.20 : kand D RF OK 50m, proses review TNP
10.09.20 : proses rehunting reloc NOM dengan arahan titik 97.174516,5.116412
07.09.20 : rehunting, NOM berada di area kawasan hutan</t>
  </si>
  <si>
    <t xml:space="preserve">21.12.20 : RFIN sent
07.12.20 : PLN connection process
06.08.20 : 23.07.20 : 20.07.20 : 16.07.20 : 09.07.20 : 06.07.20 : 02.07.20 : email SRFI-N sent, PLN connection menunggu konfirmasi XL/Tech partner
29.06.20 : ME on going
25.06.20 : curingtime, prepare erection
22.06.20 : cor done, curingtime &amp; backfilling
18.06.20 : rebarring
11.06.20 : excavation
08.06.20 : site preparation, proses perijinan
04.06.20 : on going rekom
01.06.20 : plan rekom dane minggu depan 
28.05.20 : 25.05.20 : rekom on going
14.05.20 : 08.05.20 : iw clear
30.04.20 :  IW OG, Terbatasnya komunikasi untuk melakukan Soswar
23.04.20 : 16.04.20 :  IW OG, Terbatasnya komunikasi untuk melakukan Soswar
09.04.20 : IW OG, Soswar masih terkendala COVID
02.04.20 : 25.03.20 : IW on going
19.03.20 : validasi RND
11.03.20 : 20.02.20 : 13.02.20 : IW on going
06.02.20 : Kand A, B = validasi done RF TX OK
24.01.20 : kand A = RND 
A OK 40 Prio 1
B OK 40 Prio 2
</t>
  </si>
  <si>
    <t xml:space="preserve">03.06.20 : email SRFI-N sent
01.06.20 : 29.05.20 : SRFI
28.05.20 : 25.05.20 : 14.05.20 : start erection, pondasi BTS OG, mat pagar me ground plan mos 18/5
08.05.20 : prepare erection
30.04.20 : plan pouring concrete besok 1 may
23.04.20 : 22.04.20 : email konfirmasi RFI/request PLN Connection dari XL (Pak Bayu), request SK PLN ke XL, rebarring done, lantai kerja OG
09.04.20 : on going excavation 45%
02.04.20 : on going excavation
25.03.20 : Proses perijinan
19.03.20 : 11.03.20 : Proses perijinan, RFC, proses DP lahan
28.02.20 : on going proses rekom l/c
27.02.20 : IW done, kand  07°00'23.69"S 114°02'01.78"E, 10 KK IW Done, Proses Collect legal Dokumen
24.02.20 : IW done,  Realisasi IW Done , collect legal sitac, soiltest done 
20.02.20 : IW clear, proses eskalasi sitac
13.02.20 : IW on going
06.02.20 : kand A = validasi done, Candidate A RF TX OK
</t>
  </si>
  <si>
    <t xml:space="preserve">28.12.20 : 21.12.20 : 07.12.20 : PLN connection process
03.09.20 : SRFIN sent
31.08.20 : 27.08.20 : SRFI actual, PLN connection waing confirmation XL
24.08.20 : 18.08.20 : ME Installation OG
13.08.20 : Erection Tower OG, Plan Finish 15/08
10.08.20 : Erection Tower OG
06.08.20 : curingtime, plan start erection  8 Aug 20
03.08.20 : curingtime
30.07.20 : Rebaring Pondasi, Plan Pouring 01/08
23.07.20 : 20.07.20 : 16.07.20 : rebarring
13.07.20 : 09.07.20 : excavation
02.07.20 : plan rekom done, 6 juli, plan start CME 9 juli, plan SRFI 5 Aug
29.06.20 : on going rekom
25.06.20 : realisasi IW, submit berkas IW dan proses rekom, paralel register perijinan, plan start CME minggu depan 3 juli 20
22.06.20 : 18.06.20 : IW on going, plan IW clear minggu ini, propose RND 25m, Perda 20m dan diusahakan 25m
15.06.20 : 11.06.20 : rehunting, plan IW done jun 20, sudah ada kandidat (plan re-IW)
08.06.20 : rehunting
04.06.20 : 01.06.20 : 29.05.20 : waiting RND review
28.05.20 : 25.05.20 : 15.05.20 : IW on going
14.05.20 : 08.05.20 : rehunting
30.04.20 : Rehunting OG
23.04.20 : 16.04.20 : 
09.04.20 : kand NOK
02.04.20 : 25.03.20 : Candidat NOK, Rehunting
19.03.20 : validasi RND
12.03.20 : rehunting
20.02.20 : 13.02.20 : 06.02.20 : Kand A = Rehunting, Candidate A RF NOK
20.01.20 : Kand A = Titik OK, Ketinggian NOK, sesuai arahan RND XL minimal Ketinggian RF 25m
16.01.20 : Kand A = submit kand A (136m, Propose MCP 20m) di 106°44'10.43"E // 106.736230° 6°17'59.50"S //  -6.299860°
</t>
  </si>
  <si>
    <t>25.03.21 : PLN connected, plan submit RFIN hari ini
25.02.21 : OG PLN connection
11.02.21 : perubahan transport FO -&gt; MW, waiting PSB release
19.10.20 : doc SRFI sent
15.10.20 : SRFI actual, preparing doc SRFIN, plan submit latest 16 oct 20
12.10.20 : ME on going, finishing F &amp; Y
08.10.20 : erection done, ME dan F&amp;Y on going
05.10.20 : erection on going, plan besok top section
01.10.20 : pouring done, curing time, plan start erection minggu 4 oct 20
28.09.20 : rebarring, plan cor 28 sep 20
24.09.20 : on going pondasi sumuran, progress terkendala galian longsor, plan cor 28 sep 20
21.09.20 : revisi design done 19 sep, pekerjaan pondasi start dengan new design (pondasi sumuran)
17.09.20 : proses revisi design pondasi karena borepile longsor terus
14.09.20 : 10.09.20 : start excavation
07.09.20 : plan sudah bisa start CME minggu depan, paralel dengan proses perijinan
03.09.20 : status RFC, proses perijinan
31.08.20 : 27.08.20 : rekom camat done, soiltest done, proses design pack
24.08.20 : realisasi IW done, proses rekom
17.08.20 : 13.08.20 : IW clear, proses eskalasi biaya sitac
06.08.20 : kandidat B approved by TNP, MW height 50m/0.6, proses IW ongoing
03.08.20 : kandidat B OK RF 50m, proses review TNP 
30.07.20 : kandidat A terkendala issue penolakan warga, submit kandidat baru bergeser 30m (cand B koordinat 110.903722, -7.091994) under RNP review
27.07.20 : 23.07.20 : kandidat A koordinat 110.903722, -7.09175 approved by RND dengan RF 50m, waiting TNP review
20.07.20 : hunting</t>
  </si>
  <si>
    <t>29.06.20 : RFIN sent 
19.06.20 : SK PLN release, plan RFI 6 Jul 20
16.04.20 : SRFIN sent
09.04.20 : ME on going
02.04.20 : 25.03.20 : rebarring
19.03.20 : galian pondasi
11.03.20 : Galian pondasi OG, plan pouring 13/03
06.03.20 : Plan Bowplank 07/03
20.02.20 : IW on going
13.02.20 : IW on going
06.02.20 : kand A = validasi done, Candidate A RF TX OK
30.01.20 : kand A = submit A 106°55'32.16"E 6°06'40.43"S/106.9256 -6.111231 OK, Center Antenna 20m</t>
  </si>
  <si>
    <t xml:space="preserve">10.07.20 : RFIN sent 
09.07.20 : actual RFI, plan submit RFIN 10 jul
29.06.20 : Proses PLN Connection
28.06.20 : email SRFI-N sent
22.06.20 : 18.06.20 : proses PLN connection
17.06.20 : Go RFI, PSB PLN release
01.06.20 : SRFI actual, collecting doc SRFIN
28.05.20 : erection done, ME on going
25.05.20 : 14.05.20 : start erection, pondasi BTS OG, mat pagar me ground plan mos 18/5
08.05.20 : prepare cor
30.04.20 : rebarring
23.04.20 : 09.04.20 : on going rebarring
02.04.20 : on going excavation
25.03.20 : Proses perijinan
19.03.20 : 11.03.20 : Proses perijinan, RFC, proses DP lahan
28.02.20 : on going proses rekom l/c
27.2.020 : IW done, kand 06°59'55.20"S 113°56'30.69"E, 9 KK IW Done, Proses Collect Dokumen RFL .
24.02.20 :IW done,  Realisasi IW Done , collect legal sitac, soiltest done 
20.02.20 : IW clear, proses realisasi IW dan penjadwalan soiltest
13.02.20 : IW on going
06.02.20 : kand A = validasi done, Candidate A RF TX OK
</t>
  </si>
  <si>
    <t>01.03.21 : RFI power by PLN Multiguna
25.02.21 : erection done, ME OG, plan PLN connect 28 Feb
22.02.21 : 18.02.21 : erection ongoing
11.02.21 : pouring done
08.02.21 : rebaring OG, plan pouring 10 Feb
04.02.21 : galian done, pembersihan area galian OG
28.01.21 : CME preparation, plan start 2 Feb
18.01.21 :14.01.21 : soiltest done, proses pengurusan surat kuasa SIOP estimasi penyelesaian 20 Jan (Ijin start CME by PTPN III confirm OK), plan CME start 27 Jan
11.01.21 : soiltest ongoing, plan CME start 27 Jan
04.01.21 : PKS signed
28.12.20 : proses PKS dan kelengkapan dok legalitas, plan cme start 5 Jan 
21.12.20 : 17.12.20 : proses pembuatan PKS dengan PTPN III
07.12.20 : 30.11.20 : survey KJPP (Kantor Jasa Penilaian Publik) done, proses jawaban resmi PTPN estimasi release W1 Dec
19.11.20 : 16.11.20 : 12.11.20 : 09.11.20 : proses PKS dengan PTPN 3
05.11.20 : 02.11.20 : 29.10.20 :26.10.20 : 22.10.20 : 19.10.20 : menunggu surat jawaban dari PTPN 3 terkait hasil joint survey 
15.10.20 : proses joint survey dengan mitra di lahan PTPN 3
12.10.20 : proses disposisi di kepala bagian PTPN 3
08.10.20 : 05.10.20 : menunggu feedback dari PTPN 3
01.10.20 : 24.09.20 : proses BAN/BAK dengan pihak PTPN
21.09.20 : TNP OK 50m/0.6, IW ongoing, lokasi berada di LAHAN PTPN III dan sudah di ajukan proposa kerjasama dengan PTPN III
17.09.20 : kand A RF OK 50m, proses review TNP
14.09.20 : hunting, lokasi di PTPN III</t>
  </si>
  <si>
    <t xml:space="preserve">10.08.20 : RFIN sent
03.08.20 : 27.07.20 : 23.07.20 : 16.07.20 : 13.07.20 : PLN connection masih terkendala isu stock kwh meter kosong
09.07.20 : 06.07.20 : 02.07.20 : Soft RFI, collecting doc SRFIN, proses PLN connection
29.06.20 : erection on going
22.06.20 : curing time
18.06.20 : galian done, on going lantai kerja, prepare start rebarring
17.06.20 : Go RFI, PSB PLN release
11.06.20 : start excavation
08.06.20 : 04.06.20 : proses perijinan
01.06.20 : 29.05.20 : rekom on going, plan hari ini RFC dan start proses perijinan
28.05.20 : 25.05.20 : rekom on going
14.05.20 : Proses pembayaran IW dan Rekom  plan done tgl 20 Mei
08.05.20 : IW clear, Finalisasi IW plan Jumat submit eskalasi
30.04.20 : IW OG kurang 6 KK dari 24 KK
30.04.20 : IW on going
23.04.20 : RND review
16.04.20 : IW on going
09.04.20 : 06.04.20 : Hunting
</t>
  </si>
  <si>
    <t>19.08.20 : RFIN sent
18.08.20 : actual RFI, plan submit RFIN 19 Aug
13.08.20 : plan PLN connect jumat 14 Aug 20
10.08.20 : 06.08.20 : BP paid, plan PLN connect Rabu 12 Aug 20
03.08.20 : 27.07.20 : SLO released
20.07.20 : 16.07.20 : SK PLN release 15 jul
13.07.20 : 09.07.20 : SK PLN masih belum release from XLz02.07.20 : 29.06.20 : Menunggu SK PLN release dari XL, plan RFI menyesuaikan kembali dg SK release (SK date+14 hari)
15.06.20 : email SRFI-N sent
04.06.20 : SRFI actual, collecting doc SRFIN 
01.06.20 : 28.05.20 : erection done, ME on going
21.05.20 : ME on going
14.05.20 : erection on going
30.04.20 : curingtime
23.04.20 : 16.04.20 : rebarring, plan cor besok 17 Apr
09.04.20 : on going rebarring dan bekisting, prepare for pouring concrete
02.04.20 : 25.03.20 :  start excavation
19.03.20 : prepare start CME, plan minggu ini
28.02.20 : proses perijinan, proses design pack (APD), plan design done minggu depan, material tower ready
20.02.20 : rekom done, submit berkas proses perijinan
13.02.20 : IW on going
06.02.20 : kand A = validasi done, Candidate A RF TX OK
20.01.20 : Kand A, B = submit kand A di 109.03193 -6.9246 (58m) propose Tower 52m, submit kand B di 109.03233 -6.92281 (148m) propose Tower 52m</t>
  </si>
  <si>
    <t xml:space="preserve">22.09.20 : RFIN sent
21.09.20 : 17.09.20 : RFI actual, collecting doc RFIN
14.09.20 : 07.09.20 : 03.09.20 : SRFI actual
31.08.20 : ME on going
27.08.20 : Plan Start Erection 27/08, Plan S RFI 30/08
24.08.20 : cor done 22 Aug, curingtime
18.08.20 : Galian pondasi OG, Plan pouring 20/08
13.08.20 : Galian pondasi OG, Plan pouring 15/08
10.08.20 : Plan Realisasi 12/08
06.08.20 : Realisasi OG, REKOM plan done 11/08
03.08.20 : 30.07.20 : IW Clear, OG Collecting doc. SITAC
23.07.20 : OG IW 12kk, sudah tanda tangan 09kk, plan clear 26/07
20.07.20 : Og Re IW Kandidat A, sudah bisa diajak komunikasi
16.07.20 : 13.07.20 : 09.07.20 : MOM : target IW clear minggu ini
06.07.20 : 02.07.20 : 02.07.20 : IW minus 1 kk, plan IW clear 4 jul, plan start CME paling lambat weekly meeting minggu depan 9 juli, plan SRFI 5 Aug 20.
29.06.20 : 25.06.20 : IW on going, kurang 3kk dari 7 kk, MCP 25m, , plan IW clear paling lambat Senin 29 Juni or drop by XL
22.06.20 : 18.06.20 : IW on going, Plan start CME Jun 2020
15.06.20 : 11.06.20 : Proses kerjasama corporate
08.06.20 : rehunting
04.06.20 : 01.06.20 : IW on going, paralel rehunting kand alternatif dengan plan submit kandidat 4 jun
28.05.20 : 25.05.20 : 15.05.20 : IW on going
14.05.20 : 08.05.20 : rehunting
30.04.20 : rehunting
23.04.20 : 16.04.20 : rehunting
09.04.20 : 02.04.20 : 25.03.20 : rehunting
19.03.20 : 19.03.20 : Rehunting
11.03.20 : 20.02.20 : rehunting, makesure regulasi tangsel
06.02.20 : Hunting kandidat
</t>
  </si>
  <si>
    <t>10.12.20 : RFIN sent
06.08.20 : 27.07.20 : 23.07.20 : 22.07.20 : email SRFI-N sent
20.07.20 : SRFI actual, collecting doc
16.07.20 : ME on going
13.07.20 : 09.07.20 : erection on going
06.07.20 : on going rebarring
02.07.20 : galian done, prepare rebarring
29.06.20 : excavation on going
25.06.20 : RFC done, rekom done, plan start CME sabtu 27 jul, plan RFI jul
22.06.20 : on going rekom process
22.06.20 : 18.06.20 : on going rekom process, isu rekom terkendala surat cerai LL, plan start CME Juni (minggu depan)
15.06.20 : IW done, proses rekom
11.06.20 : IW clear, proses pengajuan eskalasi sitac, proses rekom
08.06.20 : IW clear, proses rekom
04.06.20 : 01.06.20 : comcase (1 warga narik IW)
28.05.20 : 25.05.20 : 08.05.20 : IW on going
30.04.20 : Proses negosiasi ke lingkungan untuk realisasi IW
23.04.20 : 16.04.20 : 09.04.20 : 02.04.20 : 25.03.20 : 19.03.20 : rekom l/c on going
11.03.20 : 20.02.20 : IW on going
13.02.20 : IW on going
06.02.20 : kand A = validasi done, Candidate A RF TX OK
24.01.20 : kand A = RND OK 40</t>
  </si>
  <si>
    <t>24.08.20 : 18.08.20 : RFIN sent
17.08.20 : RFI actual 16 aug 20
13.08.20 : 10.08.20 : revisi plan RFI 19 Aug
06.08.20 : 27.07.20 : 23.07.20 : 20.07.20 : proses PLN connection
14.07.20 : email SRFI-N sent
13.07.20 : ME on going
09.07.20 :  Propose reaktivasi, erection on going
06.07.20 : Propose reaktivasi, progress CME cor pondasi done dan sedang curingtime
18.06.20 : Propose reaktivasi SPK, progress start excavation
11.06.20 : IW clear, actual status di Tower rental sudah return
08.06.20 : 04.06.20 : 01.06.20 : lahan KOMATSU, plan submit kand 4 jun.
29.05.20 : email return dari XL, site tetap continue dan need reaktivasi jika tower sudah berdiri/erection done
28.05.20 : 25.05.20 : 15.05.20 : IW on going
14.05.20 : 08.05.20 : 30.04.20 : rehunting
23.04.20 : 16.04.20 : Rehunting site, NOM berada di kawasan industri Komatsu
09.04.20 : kand NOK
02.04.20 : 25.03.20 : Candidat NOK, Rehunting
19.03.20 :  validasi RND
20.02.20 : IW on going
13.02.20 : IW on going
06.02.20 : kand A = validasi done, Candidate A RF TX OK
30.01.20 : kand A = submit A 106°56'04.40"E 6°08'57.20"S/106.934556 -6.149222 OK, Center Antenna 20m</t>
  </si>
  <si>
    <t>27.07.20 : 23.07.20 : RFIN sent 
20.07.20 : proses PLN connection
13.07.20 : 09.07.20 : 06.07.20 : 30.06.20 : email SRFI-N sent, PLN connection menunggu konfirmasi XL/Tech partner
29.06.20 : 25.06.20 : curingtime
22.06.20 : 18.06.20 : on going excavation
15.06.20 : start CME
11.06.20 : IW clear, proses pengajuan eskalasi sitac 
08.06.20 : IW on going
04.06.20 : 01.06.20 : IW clear kand B
28.05.20 : 25.05.20 : 21.05.20 : IW on going
14.05.20 : TNP ok C, tower 25
08.05.20 : 30.04.20 : IW on going, terkendala RT sebelah warga radius yang belum setuju
23.04.20 : RND review
16.04.20 : proses eskalasi sitac
09.04.20 : 02.04.20 : IW Clear
25.03.20 : Candidat NOK, Rehunting
19.03.20 : 20.02.20 : IW on going
20.02.20 : IW on going
13.02.20 : 06.02.20 : Kand A = Rehunting, Candidate A RF NOK</t>
  </si>
  <si>
    <t>07.08.20 : RFIN sent 
06.08.20 : 23.07.20 : 20.07.20 : proses PLN connection
13.07.20 : 09.07.20 : 06.07.20 : 02.07.20 : email SRFI-N sent, wait SK PLN release from XL
29.06.20 : email SRFI-N sent
25.06.20 : curingtime
22.06.20 : cor done, paralel rekom on going
22.06.20 : Pouring 20/06, Erection start 27/06, Finish 29/06, S RFI 30/06
18.06.20 : on going excavation, Plan SRFI/RFI end of June
15.06.20 : 11.06.20 : proses validasi, paralel IW clear
08.06.20 : RND review
04.06.20 : 01.06.20 : 29.05.20 : waiting RND review, paralel IW on going
28.05.20 : 25.05.20 : 22.05.20 : RND review
21.05.20 : 18.05.20 : RND propose ketinggian 25 m
16.05.20 : submit kand D
15.05.20 : RND review
14.05.20 : RF review
08.05.20 : 30.04.20 : rehunting
23.04.20 : 16.04.20 : Rehunting site, NOM berada di dalam kawasan developer PT. TCP INTERNUSA,
09.04.20 : kand NOK
02.04.20 : 25.03.20 : Candidat NOK, Rehunting
19.03.20 :  validasi RND
20.02.20 : IW on going
13.02.20 : IW on going
06.02.20 : kand A = validasi done, Candidate A RF TX OK
30.01.20 : kand A = submit A 106°50'38.77"E 6°18'38.09"S/106.844103 -6.310581 OK, Center Antenna 20m</t>
  </si>
  <si>
    <t>05.01.21 : RFIN sent
28.12.20 : erection ongoing
21.12.20 : 17.12.20 : galian ongoing
14.12.20 : 10.12.20 : issue commcase clear, IW clear, target CME start W3 Dec
07.12.20 : 03.12.20 : proses sosialisasi warga dilaksanakan 4 Nov, target RFC W2 Dec
26.11.20 : 23.11.20 : 19.11.20 : penyelesaian issue commcase warga dalam radius, target issue closed dan RFC W5 Nov
16.11.20 : IW clear, proses negosiasi LL untuk realisasi IW
12.11.20 : minus 1 IW bangunan gudang kosong, proses follow up ke pemilik gudang 
09.11.20 : IW ongoing 
05.11.20 : target solved minggu depan, target RFI diupayakan end of Nov
02.11.20 : commcase sehingga kandidat bergeser 20m, prose IW ulang
22.10.20 : 19.10.20 : 15.10.20 : 12.10.20 : 08.10.20 : 05.10.20 : 01.10.20 : 28.09.20 : 24.09.20 : Commcase warga radius, mengadu ke PTSP JAKARTA SELATAN meminta lokasi pole di geser, plan RFI revisi dari 25 sep menjadi 10 oct
21.09.20 : 17.09.20 : CME Stop, Commcase warga provokasi ORMAS. Menarik persetujuan IW, Plan mediasi dengan Dinas perijinan
14.09.20 : ME on going, paralel penyelesaian comcase warga luar radius
10.09.20 : 07.09.20 : ME on going
03.09.20 : Commcase, warga radius masih di follow up ke PTSP terkait pengaduan warga, Plan Solved 04/09, geser 20m, plan start gali minggu depan
31.08.20 : 27.08.20 : Commcase, warga radius masih di follow up ke PTSP terkait pengaduan warga, Plan Solved 04/09
24.08.20 : 17.08.20 : proses penyelesaian isu, plan clear dan lanjut CME minggu ini, plan perijinan clear minggu ini
13.08.20 : 10.08.20 : CME Stop, Commcase warga provokasi ORMAS. Menarik persetujuan IW, Plan mediasi dengan Dinas perijinan, tokoh masyarakat, plan clear 12/08
06.08.20 : proses negosiasi dilakukan secara personal, plan clear 12 Aug
03.08.20 : 30.07.20 : CME Stop (ME installation), Commcase warga provokasi ORMAS. Meminta posisi pole digeser
27.07.20 : 23.07.20 : CME Stop, Commcase warga provokasi ORMAS. Mediasi dengan PTSP masih belum menemui kata sepakat, sedang dilakukan pendekatan personal terhadap warga yang vokal dengan penolakan
20.07.20 : 16.07.20 : 13.07.20 : 09.07.20 : ME on going
06.07.20 : cor done, curing time
02.07.20 : rebarring
29.06.20 : on going excavation
25.06.20 : Risk RFC Juni,on going excavation
22.06.20 : 18.06.20 : on going excavation, plan percepatan RFI mid July
15.06.20 : 11.06.20 : IW clear, proses pengajuan eskalasi sitac 
08.06.20 : IW on going
04.06.20 : 01.06.20 : IW on going
28.05.20 : 25.05.20 : rehunting
21.05.20 : 20.05.20 : RND NOK krn near existing, rehunting sesuai arahan RND
15.05.20 : RND review
13.05.20 : submit kand C
08.05.20 : 30.04.20 : IW on going
23.04.20 : 16.04.20 : IW OG, Terbatasnya komunikasi dengan perangkat kelurahan karena WFH
09.04.20 : Proses perijinan lingkungan dan Kelurahan, info pelayanan kelurahan sementara masih tutup terkait wabah corona.
02.04.20 : 25.03.20 : 23.03.20 : Proses IW OG
19.03.20 : 20.02.20 : IW on going
13.02.20 : IW on going
06.02.20 : kand A = validasi done, Candidate A RF TX OK
30.01.20 : kand A = submit A 106°46'55.69"E 6°13'52.70"S/106.782136 -6.231306 OK, Center Antenna 20m</t>
  </si>
  <si>
    <t>29.06.20 : RFIN sent 
19.06.20 : SK PLN release, plan RFI 6 Jul 20
17.04.20 : SRFIN sent
16.04.20 : PLN Connection
09.04.20 : ME on going
02.04.20 : RFC, proses perijinan
25.03.20 : 23.03.20 : IW Clear, Cand B
19.03.20 : 11.03.20 : 20.02.20 : IW on going
13.02.20 : IW on going
06.02.20 : kand A = validasi done, Candidate A RF TX OK
30.01.20 : kand A = submit A 106°45'22.08"E 6°08'44.56"S/106.756133 -6.145711 OK, Center Antenna 20m</t>
  </si>
  <si>
    <t>03.12.20 : RFIN sent
30.11.20 : PLN connected, finishing site
26.11.20 : prepare start erection
23.11.20 : curring time, plan SRFI 29 Nov
19.11.20 : pembesian ongoing
16.11.20 : start galian
12.11.20 : prepare start CME 14 Nov
09.11.20 : 05.11.20 : 02.11.20 : 26.10.20 : 22.10.20 : 19.10.20 : rekom done, site RFC
15.10.20 : 12.10.20 : proses rekom lurah camat menunggu rekom zonasi release
08.10.20 : 05.10.20 : 01.10.20 : IW Clear, proses collecting dokumen IW dan REKOM
28.09.20 : 24.09.20 :  IW clear OG, Pengajuan cost SITAC, NOM berada di kompleks perumahan pemukiman padat, kandidat site berada di lahan fasum milik PEMKOT
21.09.20 : 17.09.20 : IW Clear, proses collecting dokumen IW dan REKOM
14.09.20 : 10.09.20 : IW Clear, proses collecting dokumen IW dan REKOM
07.09.20 : IW on going
03.09.20 : 31.08.20 : 27.08.20 : Proses pengajuan pemanfaatan lahan fasum PEMKOT
24.08.20 : 18.08.20 : Proses Pemanfaatan lahan fasum PEMKOT
10.08.20 : 06.08.20 : kandidat A TX OK, MW height 20m/0.3, IW on going
03.08.20 : 30.07.20 : 27.07.20 : kandidat A RF OK ketinggian 20m, proses validasi TNP
20.07.20 : kandidat A submit tgl 15 Jul (koordinat 106.69608,-6.30106 propose MCP 20) waiting RNP review
16.07.20 : 13.07.20 : 02.07.20 : 29.06.20 : hunting
23.06.20 : SPK Release 23 jun 20</t>
  </si>
  <si>
    <t>17.09.20 : 16.09.20 : RFIN sent
14.09.20 : 11.09.20 : RFI actual
07.09.20 : 03.09.20 : 31.08.20 : 27.08.20 : 24.08.20 : Proses PLN connection terkendala Comcase, plan solve akhir bulan Aug, rev plan RFI W1 Sep (5 sept)
17.08.20 : 13.08.20 : 10.08.20 : revisi plan RFI 19 Aug
06.08.20 : 23.07.20 : 22.07.20 : email SRFI-N sent
20.07.20 : ME on going
16.07.20 : 13.07.20 : 09.07.20 : erection on going
06.07.20 : On Going Excavation
02.07.20 : rekom process, plan start CME 8 juli, plan SRFI 31 jul 20
29.06.20 : IW clear
25.06.20 : IW kurang 2 kk, pole MCP 20m
22.06.20 : 18.06.20 : IW on going, plan RFC end of June
15.06.20 : 11.06.20 : IW clear
08.06.20 : IW on going
04.06.20 : 01.06.20 : kand approved, IW on going
28.05.20 : 25.05.20 : 21.05.20 : 20.05.20 : RND OK, TNP review
15.05.20 : RND review
13.05.20 : submit kand C
08.05.20 : 30.04.20 : Negosiasi BAN
23.04.20 : 16.04.20 : IW OG, Terbatasnya komunikasi dengan perangkat kelurahan karena WFH
09.04.20 : Lahan private, waiting approval BAN, IW og
02.04.20 : 25.03.20 : validasi done kand B, IW OG
19.03.20 : rehunting kand B
20.02.20 : IW on going
20.02.20 : IW on going
13.02.20 : 06.02.20 : Kand A = Rehunting, Candidate A RF NOK</t>
  </si>
  <si>
    <t>29.06.20 : RFIN sent 
19.06.20 : SK PLN release, plan RFI 6 Jul 20
16.04.20 : SRFIN sent
16.04.20 : erection on going
09.04.20 : Curing time, Erection proses ijin lingkungan
02.04.20 : 25.03.20 : Curing Time, Plan erection 26/03
19.03.20 : Curing TIme
19.03.20 : galian pondasi
11.03.20 : Galian pondasi OG, plan pouring 13/03
06.03.20 : Plan Bowplank 07/03
20.02.20 : 13.02.20 : IW on going/realisasi IW
06.02.20 : kand A = validasi done, Candidate A RF TX OK
30.01.20 : kand A = submit A 106°48'19.48"E 6°14'32.7"S/106.80541 -6.234241 OK, Center Antenna 20m
16.01.20 : Proses input STIP 1 B2S
15.01.20 : propose change to colo (email Rudi), konfirmasi NOK dari XL (Pak Siro)</t>
  </si>
  <si>
    <t>30.09.20 : RFIN sent
28.09.20 : plan submit RFIN paling lambat 30 sep 20
24.09.20 : RFI actual, collecting doc RFIN
21.09.20 : on going ME installation
17.09.20 : Rebaring OG, Plan Pouring 14/09
14.09.20 : 10.09.20 : Rebaring OG, Plan Pouring 14/09
07.09.20 : Galian Pondasi OG
03.09.20 : 31.08.20 : RFC, proses perijinan
27.08.20 : Plan REKOM  done 28/08
24.08.20 : 18.08.20 : proses realisasi IW
10.08.20 : 06.08.20 : 30.07.20 : proses eskalasi sitac, plan RFC 7 Agustus 2020
23.07.20 : 22.07.20 : TNP OK kand A 40 0.6 127.9
20.07.20 : 16.07.20 : wait TNP review kandidat A (1 minggu)
13.07.20 : wait TNP review A
09.07.20 : RND OK A
02.07.20 : 29.06.20 : hunting
24.06.20 : SPK Release 24 jun 20</t>
  </si>
  <si>
    <t xml:space="preserve">28.01.21 : PLN connected, prepare RFIN 
21.01.21 : 18.01.21 : perluasan jaringan og penarikan kabel dan penambahan tiang
28.12.20 : 21.12.20 : 07.12.20 : PLN connection process
14.09.20 : 07.09.20 : 03.09.20 : SRFI actual, SRFIN sent
31.08.20 : 27.08.20 :24.08.20 : 17.08.20 : SRFI actual, collecting doc SRFIN
13.08.20 : ME Installation OG, Plan S RFI 16/08
10.08.20 : Erection tower OG, Plan Finish 15/08, Plan S RFI 20/08
06.08.20 : curingtime, plan start erection 7 Aug 20
03.08.20 : curingtime
30.07.20 : Pengecoran Pondasi Tower
27.07.20 : 23.07.20 : Rebaring OG, Plan Pouring 27/07
20.07.20 : 16.07.20 : rebarring
13.07.20 : 09.07.20 : excavation
06.07.20 : 02.07.20 : on going rekom, paralel soiltest, plan APD done 7 juli, plan start CME 9 juli, plan SRFI 8 Aug 20
29.06.20 : on going rekom
25.06.20 : IW clear, realisasi IW done hari ini, plan rekom l/c besok jumat, plan start CME minggu depan
22.06.20 : 18.06.20 : IW on going, Plan IW Done Jun 2020
15.06.20 : 11.06.20 : rehunting, plan IW done jun 20, sudah ada kandidat (plan re-IW)
08.06.20 : 04.06.20 : 01.06.20 : IW clear, negosiasi harga
28.05.20 : 25.05.20 : 08.05.20 : IW on going
30.04.20 : Rehunting OG
23.04.20 : 16.04.20 : 09.04.20 : 02.04.20 : 25.03.20 : 19.03.20 : 11.03.20 : 20.02.20 : 13.02.20 : IW on going
06.02.20 : Kand A, B = validasi done RF TX OK
24.01.20 : kand A = RND 
A OK 40 Prio 1
B OK 40 Prio 2
</t>
  </si>
  <si>
    <t xml:space="preserve">26.06.20 : RFIN sent 
19.06.20 : SK PLN release, plan RFI 6 Jul 20
]31.03.20 : email SRFI-N sent
25.03.20 : Soft RFI
19.03.20 : ME installation
11.03.20 : Erection OG
06.03.20 : Erecton OG
19.02.20 : Plan start bowplank 22/02
20.02.20 : rekom lurah done, land clearing
13.02.20 : IW on going
06.02.20 : kand A, B, C = validasi done, Candidate A, B &amp; C RF TX OK
24.01.20 : kand A, B, C = RND 
A OK (50m) 50 Prio 2
B OK (50m) 50 Prio 3
C OK (50m) 50 Prio 1
</t>
  </si>
  <si>
    <t>21.01.21 : PLN connected, prepare RFIN
18.01.21 : perluasan jaringan og penarikan kabel dan penambahan tiang
28.12.20 : 21.12.20 : 07.12.20 : PLN connection process
06.08.20 : 23.07.20 : 20.07.20 : 09.07.20 : 06.07.20 : 02.07.20 : 29.06.20 : 23.06.20 : email SRFI-N sent, PLN connection menunggu konfirmasi XL/Tech partner
18.06.20 : 11.06.20 : SRFI, collecting doc SRFIN
08.06.20 : ME on going
04.06.20 : erection on going
01.06.20 : 29.05.20 : erection
28.05.20 : 25.05.20 : curingtime
14.05.20 : 08.05.20 : borepile OG, Plan Borepile done 10/05, Pouring 15/05, Erection Start 18/05 Finish 23/05
30.04.20 : preparation start CME
23.04.20 : 16.04.20 : OG proses ijin lingkungan untuk start CME
09.04.20 : RFC DONE, CME START terkendala issue COVID
02.04.20 : APD design
25.03.20 : rekom process
19.03.20 : IW clear
20.02.20 : IW on going
13.02.20 : Kand C = Rehunting
06.02.20 : Kand B = Candidate B Submit
24.01.20 : kand A = RND OK 40</t>
  </si>
  <si>
    <t>08.07.20 : RFIN sent 
29.06.20 : Proses PLN connection
19.06.20 : SK PLN release, plan RFI 6 Jul 20
14.05.20 : SRFIN sent
08.05.20 : ME og
30.04.20 : CURING TIME
23.04.20 : 16.04.20 : on going excavation
09.04.20 : REKOM LURCAM done, Soil test done, Plan Start CME 11/04
02.04.20 : rekom on going
25.03.20 : 20.03.20 : IW Clear, Proses approval Eskalasi SITAC
20.02.20 : IW on going
13.02.20 : IW on going
06.02.20 : kand A = validasi done, Candidate A RF TX OK
24.01.20 : kand A = RND OK 40</t>
  </si>
  <si>
    <t>10.08.20 : RFIN sent
03.08.20 : 27.07.20 : 23.07.20 : 16.07.20 : email SRFI-N sent, PLN connection masih terkendala isu stock kwh meter kosong dan adanya perluasan jaringan
13.07.20 : PLN connection masih terkendala isu stock kwh meter kosong dan adanya perluasan jaringan
09.07.20 : 06.07.20 : proses PLN connection
02.07.20 : SK PLN release, plan RFI = SPK release + 14 hari
30.06.20 : change transport type menjadi MW, request SK PSB PLN untuk continue PLN Connectionnya
29.06.20 : PLN Connection menunggu konfirmasi dari XL
22.06.20 : 15.06.20 : Soft RFI
11.06.20 : cat tower, pagar halaman og, pondasi bts og
08.06.20 : Erection OG
04.06.20 : prepare erection (langsir material tower)
01.06.20 : curingtime &amp; backfilling
28.05.20 : 25.05.20 : curingtime
21.05.20 : excavation on going
15.05.20 : start excavation
14.05.20 : preparation tim dan material
08.05.20 : rekom done, bouwplank, proses perijinan
30.04.20 : rekom desa done proses rekom camat
23.04.20 : 16.04.20 : proses realisasi IW dan rekom on going 
09.04.20 : 02.04.20 : 25.03.20 : proses verifikasi dan negosiasi eskalasi
19.03.20 : IW clear
11.03.20 : IW on going
20.02.20 : 13.02.20 : IW on going
06.02.20 : kand A = validasi done, Candidate A RF TX OK
22.01.20 : kand A = RND 50 180/245/310 22Jan20 : RND ok candidate A, tower 52
20.01.20 : Kand A = submit kand A di -6.794800° 107.618820°
17.01.20 : hasil assessment PDI done (email arief), proses input STIP 1 B2S</t>
  </si>
  <si>
    <t xml:space="preserve">21.07.20 : RFIN sent 
20.07.20 : RFI actual/PLN connect, proses collecting doc RFIN
14.07.20 : SRFIN sent 
13.07.20 : 09.07.20 : 08.07.20 : erection done, ME on going
06.07.20 : curingtime
02.07.20 : 29.06.20 : prepare pouring
25.06.20 : start rebarring
22.06.20 : 18.06.20 : prepare start CME, land clearing, proses perijinan
15.06.20 : soiltest done, percepatan APD done, proses rekom
11.06.20 : izin warga done. plan start CME awal juli
08.06.20 : 04.06.20 : 01.06.20 : 28.05.20 : IW clear, proses eskalasi sitac (high price)
25.05.20 : IW on going
21.05.20 : 14.05.20 : TNP OK Cand B, IW on going
08.05.20 : Iw clear
30.04.20 : IW on going
23.04.20 : 16.04.20 : negosiasi terkait penolakan warga, iw on going, paralel rehunting kand alternatif
13.04.20 : IW on going
09.04.20 : BAN target 9 april
02.04.20 : 01.04.20 : wait review TNP (pak Fahri)
31.03.20 : RND OK twr 52 kand A
25.03.20 : hunting
</t>
  </si>
  <si>
    <t xml:space="preserve">26.01.21 : BP paid, need perluasan jaringan -&gt; penambahan 3 tiang
21.01.21 : PSB released, PLN connection OG
23.07.20 : 09.07.20 : PLN Connection menunggu konfirmasi dari XL
30.06.20 : email SRFI-N sent
29.06.20 : PLN Connection menunggu konfirmasi dari XL
29.06.20 : 22.06.20 : SRFI, wait confirmation XL for PLN connection
18.06.20 : 15.06.20 : SRFI actual
11.06.20 : 08.06.20 : tower erection on going
04.06.20 : 01.06.20 : tower erection on going
28.05.20 : prepare start erection
25.05.20 : 14.05.20 : 08.05.20 : 30.04.20 : proses design/bouwplank dan apply perijinan
23.04.20 : 16.04.20 : designpack dan bouwplank, proses perijinan
09.04.20 : on going soiltest, collecting berkas legal untuk apply perijinan
02.04.20 : 25.03.20 : renego BAN LL tetap di harga awal , resubit Capex, proses review eskalasi sitac
19.03.20 : 11.03.20 : 28.02.20 : kand A =  IW clear, proses review eskalasi sitac
26.02.20 : kand A = IW Clear 14 kk/done signed 11 kk), proses submit eskalasi sitac
20.02.20 : kand A = IW On going
13.02.20 : kand A = TNP review
06.02.20 : kand A = validasi done, Candidate A RF TX OK
</t>
  </si>
  <si>
    <t>15.08.20 : RFIN sent
14.08.20 : actual RFI, collecting doc RFIN
13.08.20 : 10.08.20 : SRFIN sent
06.08.20 : ME Installation OG, Plan S RFI 09/08
03.08.20 : 30.07.20 : Tower Erection, Plan Finish 02/08, Plan S RFI 08/08
27.07.20 : 23.07.20 : rebarring
20.07.20 : Borpile done, OG perapihan lantai kerja
16.07.20 : rebarring
13.07.20 : 09.07.20 : excavation
06.07.20 : 02.07.20 : RFC, plan start CME 6 juli, plan SRFI 31 jul
29.06.20 : soiltest done, plan APD senin/selasa 30 jun
25.06.20 : plan sabtu soiltest, rekom done, plan APD senin/selasa 30 jun
22.06.20 : 18.06.20 : on going rekom process,realisasi IW dan soiltest, Plan start CME Jun 2020
15.06.20 : IW done, proses rekom
11.06.20 : IW clear, proses pengajuan eskalasi sitac
08.06.20 : 04.06.20 : 01.06.20 : IW clear, proses eskalasi sitac
28.05.20 : 25.05.20 : 08.05.20 : IW on going
30.04.20 : Rehunting OG
23.04.20 : 16.04.20 : 09.04.20 : 02.04.20 : IW on going
25.03.20 : TNP review
19.03.20 : 19.03.20 : Rehunting
11.03.20 : 20.02.20 : IW on going
13.02.20 : IW on going
06.02.20 : kand A = validasi done, Candidate A RF TX OK
24.01.20 : kand A = RND OK 50</t>
  </si>
  <si>
    <t>26.10.20 : RFIN sent
22.10.20 : aktual RFI, proses penyusunan dok RFIN
19.10.20 : proses penyambungan PLN
12.10.20 : erection done
08.10.20 : start erection
05.10.20 : curingtime
01.10.20 : 28.09.20 : borepile done, rebarring foundation
21.09.20 : IMB done, borepile
14.09.20 : 07.09.20 : 03.09.20 : 31.08.20 : rekom camat done, proses perijinan
27.08.20 : rekom camat done
24.08.20 : IW clear, proses eskalasi biaya sitac
17.08.20 : 13.08.20 : IW on going total 24 warga dan iw clear 8 kk,  target IW clear total 18 agustus 20
10.08.20 : kandidat E TX OK, MW height 50m/0.6, IW on going 5kk/24kk, plan IW clear 18 Aug
06.08.20 : kandidat sebelumnya terkendala penolakan warga, submit kandidat baru (cand E) RF OK 50m, proses review TNP, paralel IW on going
03.08.20 : kandidat D OK RF 50m, proses review TNP, parelel IW on going
30.07.20 : Kandidat C IW failed, submit kandidat baru (cand D koordinat 99.6652, 2.58345) under RNP review
27.07.20 : review by TNP, paralel IW on going
23.07.20 : kandidat B terkendala issue penolakan warga, submit kandidat baru (cand C koordinat 99.6545, 2.58169) RND OK dgn RF 50m, proses validasi TNP
20.07.20 : kandidat B RNP approved RF 50m, menunggu review TNP
16.07.20 : Ok candidate B, tower 52
16.07.20 : kandidat A kendala penolakan IW, 13 Jul submit kandidat baru (B koordinat 99.65512, 2.58207 menunggu review RNP) 
13.07.20 : 09.07.20 : RND NOT OK kand A karena far from nom and near existing, rehunting SAR&lt;100m or east area from nom, rehunting B
10.07.20 : submit kand A
09.07.20 : on going survey, kandidat di pemukiman padat
01.07.20 : SPK release</t>
  </si>
  <si>
    <t>21.09.20 : RFIN sent
21.09.20 : RFI actual, collect RFIN doc
17.09.20 : 14.09.20 : erection tower, plan minggu ini connect PLN
10.09.20 : erection on going
07.09.20 : Cor done 05/09 dan Curing Time, plan RFI 25 sep 20
03.09.20 : material angkur on site, plan cor minggu 6 sept
31.08.20 : rebarring on going
27.08.20 : excavation &amp; cerucuk done, on going lantai kerja, bar bending &amp; preparation rebarring, plan RFI 20 sep
24.08.20 : 17.08.20 : on going excavation, plan cor 26 Aug
13.08.20 : on going excavation, plan cor 26 Aug
10.08.20 : proses design pack dan collect berkas perijinan
06.08.20 : rekom done, proses soiltest 
03.08.20 : proses rekom L/C ongoing
30.07.20 : realisasi IW done, proses rekom L/C ongoing
23.07.20 : proses realisasi IW, plan rekom 27 Jul
16.07.20 : kandidat A RF TX OK, proses IW ongoing 
13.07.20 : 11.07.20 : TNP OK kand A
09.07.20 : submit 7 Juli kandidate A koordinat 115.28131, -2.79061 propose SST 42, waiting review RNP 
02.07.20 : Hunting, plan minggu depan submit kandidat
29.06.20 : Hunting
23.06.20 : SPK Release 23 jun 20</t>
  </si>
  <si>
    <t xml:space="preserve">11.02.21 : PLN connection dengan daya 23 KVA, HO PLN diterima jika sudah downgrade 10.6 kVA, jaringan sudah ready
26.01.21 : BP paid, need perluasan jaringan
21.01.21 : PSB released, PLN connection OG
23.07.20 : 10.07.20 : email SRFI-N sent, PLN Connection menunggu konfirmasi dari XL
09.07.20 : PLN Connection menunggu konfirmasi dari XL
06.07.20 : SRFI actual, collecting doc RFIN
02.07.20 : 29.06.20 : erection og, pondari bts og, pondasi pagar og,
25.06.20 : erection on going
22.06.20 : curingtime &amp; backfilling
18.06.20 : rebarring done, plan cor 18/6
11.06.20 : excavation on going
08.06.20 : 04.06.20 : 01.06.20 : 28.05.20 : bouwplank, proses perijinan
25.05.20 : 14.05.20 ; plan start cme 16/5, gdl blm terbit
08.05.20 : bouwplank, proses perijinan
30.04.20 : bouwplank, proses perijinan
23.04.20 : 16.04.20 : designpack dan bouwplank, proses perijinan
09.04.20 : on going soiltest, collecting berkas legal untuk apply perijinan
02.04.20 : 25.03.20 : renego BAN LL tetap di harga awal , review eskalasi sitac
19.03.20 : 11.03.20 : IW clear, proses renego dan validasi biaya sitac
28.02.20 : 20.02.20 : IW on going, Sign IW kurang 1 kk dari 33 KK , 
20.02.20 : IW On going
13.02.20 : IW on going
06.02.20 : kand A = validasi done, Candidate A RF TX OK
</t>
  </si>
  <si>
    <t xml:space="preserve">28.12.20 : RFIN sent
21.12.20 : 07.12.20 : PLN connection process
30.09.20 : email SRFI-N sent
28.09.20 : 24.09.20 : Finishing ME, on going Pagar &amp; halaman
21.09.20 : on going ME installation
17.09.20 : Plan finish 21/09, Plan S RFI 24/09
14.09.20 : start erection
10.09.20 : Curing Time, Erection start 15/09 finish 21/09, Plan S RFI 24/09
07.09.20 : rebaring pondasi, cor sumuran done
03.09.20 : Galian Pondasi Done, Rebaring Sumuran OG, Plan Pouring 05/09, Erection start 10/09 finish 17/09, Plan S RFI 20/09
31.08.20 : 27.08.20 : Galian Pondasi sumuran OG, Plan Finish 30/08, Plan Pouring 03/09, Erection start 08/09 finish 15/09, Plan S RFI 18/09
24.08.20 : 24.08.20 : 17.08.20 : 13.08.20 : bongkar existing
10.08.20 : 06.08.20 : Proses pengajuan perijinan PUPR, CME Stop perijinan, Perijinan released 13/08
03.08.20 : Proses pengajuan perijinan PUPR, CME Stop
30.07.20 : 23.07.20 : CME (rebarring) Stop, Proses pengajuan perijinan PUPR
20.07.20 : 16.07.20 : rebarring
13.07.20 : 09.07.20 : excavation
06.07.20 : rekom process
02.07.20 : proses review legal dan ada ahli waris yang diluar kota, plan minggu ini clear dan start rekom, plan CME start 12juli, plan SRFI 7 Aug
29.06.20 : IW clear
25.06.20 : IW kurang 3 kk dari 11 kk, SST 42m (Incell)
22.06.20 : 18.06.20 : kand tower 20m not OK, konfirmasi bisa/tidak plan 25m max akhir Juni (Confirm by RND OK), jika gagal 25m maka risk return
15.06.20 : 11.06.20 : IW clear
08.06.20 : 04.06.20 : 28.05.20 : 25.05.20 : 08.05.20 : IW on going
30.04.20 : IW on going
23.04.20 : 16.04.20 : 
09.04.20 : 02.04.20 : 25.03.20 : Proses IW 2kk, Tanah Kosong
19.03.20 : IW on going
11.03.20 : 20.02.20 : IW on going
13.02.20 : IW on going
06.02.20 : kand A = validasi done, Candidate A RF TX OK
</t>
  </si>
  <si>
    <t xml:space="preserve">22.10.20 : doc RFIN sent
19.10.20 : plan hari ini RFI
15.10.20 : on going erection (kendala curah hujan tinggi), PLN sudah tarik jaringan
12.10.20 : on going erection
08.10.20 : erection tower terkendala hujan, info BMKG minggu2 ini Kalbar terjadi Intensitas Hujan Tinggi, revisi plan RFI 19 oct
05.10.20 : plan hari ini start erection
01.10.20 : 30.09.20 : on going pouring concrete
28.09.20 : rebaring plan cor 29/09
24.09.20 : plan cor 27 sep 20, plan start erection 1 oct, plan RFI tetap dikejar 5 oct
21.09.20 : 17.09.20 : rebarring, Plan Cor 22/09, revisi plan RFI 5 oct
14.09.20 : kondisi site terkena banjir, rebarring
10.09.20 : 07.09.20 : 03.09.20 : on going rebarring, terkendala hujan dan galian longsor
31.08.20 : 27.08.20 : on going rebarring
24.08.20 : rebarring, plan cor 25 Aug 20
17.08.20 : 13.08.20 : plan cor 18 Aug
10.08.20 : rebarring, plan cor 14 Aug
03.08.20 : Rebaring OG, Plan Cor 4 Aug.
23.07.20 : plan start galian hari ini, plan cor 31 jul
16.07.20 : start excavation menunggu setelah acara adat 18 jul 20, plan galian menggunakan excavator
13.07.20 : bouwplank
02.07.20 : proses perijinan, Plan percepatan CME : Bowplank 09/07, Galian 09/07 Menggunakan Excavator, Cerucuk 10/07 - Finish 11/07, Rebaring 11/07 - Finish 14/07, Pouring 15/07, Curing 16/07 - Finish 18/07, Erection 19/07 - Finish 26/07, ME 26/07, SRFI 27/07
02.07.20 : start CME wait APD, bisa paralel dg perijinan, plan APD minggu ini
29.06.20 : proses perijinan
25.06.20 : plan RFC end of june, plan start CME W1 juli
25.06.20 : 22.06.20 : proses approval realisasi IW, plan prepare soiltest
18.06.20 : plan eskalasi sitac approved 19/06/2020
15.06.20 : IW clear (confirmed Cand. B), proses review dan validasi eskalasi sitac
11.06.20 : proses review dan validasi eskalasi sitac
08.06.20 : 04.06.20 : IW clear, proses pengajuan eskalasi sitac
01.06.20 : IW on going
28.05.20 : re follow up IW kand sebelumnya
25.05.20 : 14.05.20 : 08.05.20 : IW on going
30.04.20 : 23.04.20 : 16.04.20 : 09.04.20 : IW on going
02.04.20 : under review TNP
31.03.20 : waiting TNP review
25.03.20 : hunting, belum bisa masuk wilayah landak dikarenakan masih ada acara tolak bala suku dayak </t>
  </si>
  <si>
    <t>13.07.20 : 09.07.20 : 06.07.20 : RFIN sent
02.07.20 : actual connect PLN/RFI, collecting doc RFIN
29.06.20 : 26.06.20 : SK PLN revisi daya 10.6 kVA release, continue proses PLN connectionnya
25.06.20 : PLN belum tersambung karena terkendala SK PLN 10.6 kVA yang belum release dari XL, resiko KWH meternya di alihkan ke pelanggan lain. Need support XL untuk percepatan release SK PLN 10.6 kVA nya.
22.06.20 : PLN belum tersambung karena terkendala SK PLN 10.6 kVA yang belum release dari XL, need percepatan release SK PLN nya.
17.06.20 : request revisi SK PLN 10.6 kVA sebagai syarat dilanjutkannya proses connect oleh PLN, status KWH meter 10.6 kVA sudah ready.
08.06.20 : termasuk site yang terdapat perubahan Transport Type menjadi FO sesuai email Pak Ahenk 14 May, tetapi proses PLN confirm by XL tetap dilanjutkan karena TBG sudah bayar BPUJL. Saat ini masih proses perluasan jaringan dan terdapat info dari PLN bahwa minimum daya yang dilayani untuk site ini adalah 10.6 kva, hal ini terkait dengan investasi perluasan jaringan yang dilakukan oleh PLN
REVISI PLAN RFI dri 4 juni menjadi akhir minggu ini 13 Jun 20
28.05.20 : 14.05.20 : SRFIN sent
12.05.20 : SRFIN actual 
08.05.20 : 30.04.20 : erection on going
23.04.20 : 22.04.20 : pekerjaan di stop LL issue dp lahan, untuk bs konek pln perlu tambah pole sekitar 4 titik
22.04.20 : email konfirmasi RFI/request PLN Connection dari XL (Pak Bayu), request SK PLN ke XL
20.04.20 : tower on site
16.04.20 : curingtime dan proses pengurukan, gdl tower rilis, proses delivery material tower
09.04.20 : curing time, material tower 52 ready tgl 17 apr (slow due to pabricator WFH)
02.04.20 : 01.04.20 : rebarring done, plan cor 4 apr, SST 52m
25.03.20 : on going excavation
19.03.20 : start galian pondasi
11.03.20 : Rekom done, RFC, proses perijinan
20.02.20 : peroses eskalasi sitac paralel dengan rekom
13.02.20 : IW on going
06.02.20 : kand A = validasi done, Candidate A RF TX OK
23.01.20 : kand A = RND 60 100/185/310 22Jan20 : RND ok candidate A, tower 62
20.01.20 : Kand A = email ESR submit
20.01.20 : Kand A = submit kand A di -6'56'10.74 107'23'01.45. XL meminta ESR/foto2 kandidat untuk cek lokasi sekitar kandidatnya, karena ada bukit.</t>
  </si>
  <si>
    <t>18.09.20 : RFIN sent (MULTIGUNA)
17.09.20 : RFI Multiguna connect, plan PLN permanen akhir bulan
14.09.20 : 10.09.20 : 07.09.20 : 03.09.20 : 03.09.20 : 01.09.20 : SRFIN sent
31.08.20 : 27.08.20 : 24.08.20 : PLN connection menunggu review add work PLN by Power eng XL (eskalasi isu besar daya PLN terkait isu BP vs Biaya Investasi PLN)
17.08.20 : 06.08.20 : eskalasi isu besar daya PLN terkait isu BP vs Biaya Investasi PLN
23.07.20 : SRFI actual, collecting doc SRFIN, on going proses PLN Connection
16.07.20 : erection on going
13.07.20 : Urugan done, team erection onsite, tower sortir, pagar onsite
06.07.20 : on going cor pondasi
02.07.20 : rebarring, plan cor 3 jul
29.06.20 : rebarring don, prepare cor, sortir material tower
25.06.20 : rebarring
19.06.20 : perubahan type transport dari FO menjadi MW, need req SK PLN
18.06.20 : prepare galian, proses perijinan
15.06.20 : 08.06.20 : Rekom on going, DESIGN PROSES ,COLLECT DOC RFL AND PKS, IW CLEAR, plan RFI 24 jun 20, plan SRFI/RFI Juli 20
11.06.20 : plan RFI 24 jun 20, plan SRFI/RFI Juli 20
 08.06.20 : DESIGN PROSES ,COLLECT DOC RFL AND PKS, IW CLEAR
04.06.20 : IW clear, proses submit eskalasi sitac
01.06.20 : 28.05.20 : 21.05.20 : 14.05.20 : IW clear, proses submit eskalasi sitac
08.05.20 : TNP review
30.04.20 : IW on going
23.04.20 : 16.04.20 : 09.04.20 : IW on going
02.04.20 : 25.03.20 : 19.03.20 : resoswar warga luar ( mediasi warga ) 
11.03.20 : 28.02.20 : IW Clear 13 KK, proses review eskalasi sitac dan collecting legal doc
25.02.20 : IW Clear 13 KK, proses submit eskalasi sitac
20.02.20 : 13.02.20 : Kand B = Rehunting
06.02.20 : Kand A = RF OK, TX review
31.01.20 : Kand A : TNP NOK, site isolated, arahan rehunting ke -8.25971137 ; 111.3965053</t>
  </si>
  <si>
    <t xml:space="preserve">20.07.20 : 16.07.20 : RFIN sent
13.07.20 : 09.07.20 : 06.07.20 : 02.07.20 : email SRFI-N sent, PLN connection menunggu konfirmasi XL/Tech partner
29.06.20 : 25.06.20 : SRFI, collecting doc SRFIN
22.06.20 : 18.06.20 : curingtime, prepare erection
15.06.20 : 11.06.20 : rebarring
08.06.20 : 04.06.20 : excavation on going
01.06.20 : excavation start
28.05.20 : 25.05.20 : 14.05.20 : 08.05.20 : rekom on going
30.04.20 : Proses negosiasi ke lingkungan untuk realisasi IW
23.04.20 : 16.04.20 : 09.04.20 : 02.04.20 : rekom on going
25.03.20 : 19.03.20 : rekon l/c on going
20.02.20 : IW on going
13.02.20 : IW on going
06.02.20 : kand A, B, C = validasi done, Candidate A, B &amp; C RF TX OK
24.01.20 : kand A, B, C = RND 
A OK 40 Prio 2
B OK 40 Prio 3
C OK 40 Prio 1
</t>
  </si>
  <si>
    <t>21.01.21 : PSB released, PLN connection OG
03.08.20 : 27.07.20 : 23.07.20 : 20.07.20 : 16.07.20 : 15.07.20 : SRFIN sent, PLN connection menunggu konfirmasi XL
09.07.20 : 06.07.20 : 02.07.20 : PLN connection menunggu konfirmasi XL
30.06.20 : PLN connection HOLD karena ada perubahan type transportnya lagi menjadi FO, SK PSB PLN ny released by XL
29.06.20 : 22.06.20 : 20.06.20 : SRFI, collecting doc SRFIN, proses PLN Connection
18.06.20 : CME continue, ME &amp; Grounding installation
11.06.20 : 08.06.20 : erection tower (pengecatan) distop kembali by ormas , pondasi BTS OG, pagar OG
04.06.20 : erection tower (pengecatan) , pondasi BTS OG, pagar OG
01.06.20 : erection on going
28.05.20 : 25.05.20 : 14.05.20 : 08.05.20 : curingtime
30.04.20 : rebarring
23.04.20 : 16.04.20 : 09.04.20 : CME start after proses perijinan
02.04.20 : RFC, proses perijinan, tower 52
25.03.20 : rekom done 24/3
19.03.20 : 11.03.20 : Rekom on going
20.02.20 : IW on going
13.02.20 : TNP review
06.02.20 : Kand B = RF OK, TX review
22.01.20 : kand A = RND 30 40/120/235 22Jan20 : RND ok candidate A, tower 32
20.01.20 : Kand A = submit kand A di 108.31'23.1" -6.44'45.8"</t>
  </si>
  <si>
    <t xml:space="preserve">01.07.20 : RFIN sent 
29.06.20 : Proses PLN Connection
22.06.20 : 18.06.20 : curingtime, prepare erection
15.06.20 : prepare cor
11.06.20 : rebarring
08.06.20 : excavation on going
04.06.20 : proses perijinan, preparation start CME
28.05.20 : 25.05.20 : 14.05.20 : 08.05.20 : 30.04.20 :  Proses REKOM, terkendala permintaan biaya LURCAM yang tinggi
23.04.20 : 16.04.20 : 09.04.20 : 02.04.20 : rekom on going
25.03.20 : 19.03.20 : rekom l/c on going
11.03.20 : 09.03.20 : IW CLear, Realisasi OG
20.02.20 : IW on going
13.02.20 : IW on going
06.02.20 : kand A, B, C = validasi done, Candidate A, B &amp; C RF TX OK
24.01.20 : kand A = RND 
A OK 40 Prio 2
B OK 40 Prio 3
C OK 40 Prio 1
</t>
  </si>
  <si>
    <t>15.07.20 : RFIN sent
13.07.20 : 29.06.20 : Proses PLN connection
19.06.20 : SK PLN release, plan RFI 6 Jul 20
08.05.20 : SRFIN sent
30.04.20 : SRFI actual
23.04.20 : 16.04.20 : on going excavation
09.04.20 : preparation CME
02.04.20 : IW Clear
25.03.20 : Candidat NOK, Rehunting
19.03.20 : validasi RND
20.02.20 : 13.02.20 : 06.02.20 : Hunting kandidat, hard sitac
17.01.20 : hasil assessment PDI done (email arief), propose change to colo (email sherly), proses input STIP 1 B2S</t>
  </si>
  <si>
    <t>29.06.20 : RFIN sent 
19.06.20 : SK PLN release, plan RFI 6 Jul 20
16.05.20 : SRFIN sent 
14.05.20 : erection
08.05.20 : excavation on going
30.04.20 : Lingkungan clear, proses perijinan kelurahan, staf dan lurah WFH
23.04.20 : 16.04.20 : Lingkungan clear, proses perijinan kelurahan sementara tutup terkait isu corona
09.04.20 : 02.04.20 : 25.03.20 : 23.03.20 : Lingkungan clear, proses perijinan kelurahan sementara tutup terkait isu corona
19.03.20 : IW on going
20.02.20 : IW on going
13.02.20 : 06.02.20 : Kand A = Rehunting, Candidate A RF NOK</t>
  </si>
  <si>
    <t xml:space="preserve">08.03.21 : PLN connected, NY RFIN -&gt; plan 08/3
18.02.21 : PLN connection daya 13.2 kVA, material PLN NY ready, revise RFI plan W2 Mar
26.01.21 : proses register, waiting PLN survey, Revise RFI Plan W2 Mar
21.01.21 : PSB released, PLN connection OG
30.09.20 : SRFIN sent
28.09.20 : 24.09.20 : curingtime
21.09.20 : plan cor hari ini
17.09.20 : lantai kerja done, rebarring ongoing
14.09.20 : 10.09.20 : rekom done, status RFC, start excavation
07.09.20 : 03.09.20 : RND OK kand C, tower 52m, TNP OK
31.08.20 : Reaktivasi SPK, validasi kand paralel IW clear
02.07.20 : MOM propose return, hard kandidat, terkait isu regulasi ketinggian tower
02.07.20 : IW on going, proses soswar door to door
29.06.20 : 25.06.20 : XL meminta untuk segera start CME minggu depan
22.06.20 : compile IW by WAG, issue pembatasan akses dr luar daerah, plan start CME 2 minggu kedepan, plan RFI end of July
18.06.20 : plan start CME 2 minggu kedepan, plan RFI end of July
15.06.20 : pembatasan akses dari luar daerah compile IW by WAG
11.06.20 : 08.06.20 : IW on going
04.06.20 : IW on going
01.06.20 : 28.05.20 : 25.05.20 : 14.05.20 : IW on going
08.05.20 : 30.04.20 : IW OG, paralel proses revalidasi
23.04.20 : 16.04.20 : 09.04.20 : continue iw on going
02.04.20 : IW on going soswar door to door terkendala isu COVID 19
25.03.20 : IW on going soswar door to door
24.03.20 : Cand. B Prepare Soswar Tanggal 18 di Balai Desa Dibatalkan. Akan Sosialisasi Door to Door tanggal 24 Maret (Larangan untuk soswar forum ) 
19.03.20 : IW on going, need approval kandidat
11.03.20 : IW on going
28.02.20 : 24.02.20 : kand A (S : 8°14'49.9" E : 111°09'49.30") 4 KK Sign 3 KK, cand B IW OG , soswar 27.2.20
20.02.20 : IW Clear, proses eskalasi sitac, recheck isu ketinggian penurunan dari 52  (failed) ke 42
13.02.20 : IW on going
06.02.20 : kand A = validasi done, Candidate A RF TX OK
</t>
  </si>
  <si>
    <t>04.03.21 : PLN connected, NY RFIN -&gt; plan 08/3
18.02.21 : PLN connection daya 13.2 kVA, material PLN NY ready, revise RFI plan W2 Mar
26.01.21 : proses register, waiting PLN survey, Revise RFI Plan W2 Mar
21.01.21 : PSB released, PLN connection OG
23.07.20 : 09.07.20 : 29.06.20 : PLN Connection menunggu konfirmasi dari XL
22.06.20 : SRFI, wait confirmation XL for PLN connection
27.05.20 : email SRFI-N sent
08.05.20 : SRFI
30.04.20 : on going erection, BTS foundation dan ME installation
23.04.20 : 09.04.20 : rebarring on going
02.04.20 : on going excavation
25.03.20 : Soiltest done, design done , Proses Perijinan
19.03.20 : 11.03.20 : proses soiltest, proses collect doc legal
28.02.20 : on going proses rekom l/c
24.02.20 : IW done, Soiltest done , design proses 
17.02.20 : Capex Approved , realisasi IW , Penjadwalan soiltest done 
20.02.20 : IW clear, proses realisasi IW dan penjadwalan soiltest
13.02.20 : TNP review
06.02.20 : Kand A = Rehunting, Candidate A RF NOK</t>
  </si>
  <si>
    <t>30.09.20 : RFIN sent
28.09.20 : 24.09.20 : ME Installation OG
21.09.20 : erection on going
18.09.20 : start erection
17.09.20 : Rebaring OG, Plan Pouring 14/09
14.09.20 : cor done hari ini, curingtime
10.09.20 : Rebaring OG, Plan Pouring 14/09
07.09.20 : 03.09.20 : Galian Pondasi OG, Plan Finish 04/08, Plan Pouring 06/09, Erection start 12/09 finish 18/09, Plan S RFI 21/09
31.08.20 : 27.08.20 : Galian Pondasi OG, Plan Finish 30/08, Plan Pouring 03/09, Erection start 08/09 finish 15/09, Plan S RFI 18/09
24.08.20 : 17.08.20 : bouwplang, Plan Start CME 22/08
13.08.20 : bouwplang, Plan Start CME 15/08
10.08.20 : 06.08.20 : OG REKOM KKOP, Plan REKOM KKOP released 12/08
03.08.20 : 30.07.20 : OG REKOM KKOP
23.07.20 : OG Realisasi IW, Plan REKOM LURCAM done 29/07
20.07.20 : OG Collect dokumen SITAC
16.07.20 : 13.07.20 : IW OG, terkendala provokasi ORMAS luar radius
09.07.20 : MOM : IW on going, kurang 4 kk yang terprovokasi ormas
06.07.20 : 02.07.20 : plan IW done 7 juli, plan rekom 10 juli, plan start CME 15 jul, plan SRFI 10 Aug
29.06.20 : 25.06.20 : IW kurang 4 kk, plan IW clear minggu ini, tidak ada isu ketinggian
25.06.20 : kandidat D approved by RND, RF height 40m OK , Plan IW Done Jun 2020
22.06.20 : 18.06.20 :  area tangkot, outcell dan depan landasan bandara, max tower heigh 20m (sesuai Perda, max diusahakan 25m), req XL 35 m.
Akan di xcheck kembali hari ini. Revisi email Propose tinggi tower (not MCP 20), continue site dengan tinggi tower sesuai propose XL 35/40m
15.06.20 : 11.06.20 : rehunting, plan IW done jun 20, sudah ada kandidat (plan re-IW)
08.06.20 : 04.06.20 : 28.05.20 : 25.05.20 : 08.05.20 : IW on going
30.04.20 : Rehunting OG
23.04.20 : 16.04.20 : 09.04.20 : 02.04.20 : IW on going
25.03.20 : 19.03.20 : IW on going
12.03.20 : waiting RND validation
20.02.20 : 13.02.20 : 06.02.20 : Kand A = Rehunting, Candidate A RF NOK</t>
  </si>
  <si>
    <t>26.01.21 : BP paid, need perluasan jaringan penambahan 4 tiang
21.01.21 : PSB released, PLN connection OG
01.09.20 : email SRFI-N sent
24.08.20 : collecting doc SRFIN
18.08.20 : soft RFI, collecting doc SRFIN
10.08.20 : erection
06.08.20 : curingtime, plan start erection 8 Aug 20 
03.08.20 : 23.07.20 : galian OG 
16.07.20 : start galian
13.07.20 : 02.07.20 : proses perijinan, plan start CME W2 Juli
29.06.20 : plan start CME W2 Juli or drop
25.06.20 : plan start CME minggu depan
22.06.20 : 18.06.20 : proses perijinan, plan start CME awal July, plan RFI end of July
15.06.20 : request Soiltest, IW clear, proses perijinan
11.06.20 :08.06.20 : IW clear, pengajuan eskalasi sitac
04.06.20 : IW on going, soswar door to door
01.06.20 : 28.05.20 : 25.05.20 : 14.05.20 : IW on going, soswar door to door
08.05.20 : 30.04.20 : IW on going, soswar door to door
23.04.20 : RND review
09.04.20 : IW on going
02.04.20 : 25.03.20 : IW on going
19.03.20 : IW on going, need approval kandidat,  validasi RND OK kand C, wait TNP review
11.03.20 : IW on going
26.02.20 : target submit BAN done, plan IW clear 29-02 ( soswar )
20.02.20 : IW On going
13.02.20 : TNP review
06.02.20 : Kand A = Rehunting, Candidate A RF NOK</t>
  </si>
  <si>
    <t xml:space="preserve">15.09.20 : RFIN sent
14.09.20 : 10.09.20 : plan percepatan RFI Multiguna minggu ini
07.09.20 : 03.09.20 : 31.08.20 : 27.08.20 : 24.08.20 : PLN connection menunggu review add work PLN by Power eng XL (eskalasi isu besar daya PLN terkait isu BP vs Biaya Investasi PLN)
17.08.20 : 06.08.20 : proses PLN Connection, revisi plan RFI 20 Aug
23.07.20 : proses PLN Connection
09.07.20 : 29.06.20 : PLN Connection menunggu konfirmasi dari XL
29.06.20 : PLN connection menunggu konfirmasi dari XL
24.06.20 : email SRFI-N sent
22.06.20 : SRFI, wait confirmation XL for PLN connection
18.06.20 : 15.06.20 : SRFI actual
11.06.20 : 08.06.20 : tower erection on going
04.06.20 : 01.06.20 : tower erection on going
28.05.20 : prepare start erection
25.05.20 : 14.05.20 : 13.05.20 ; rebaring, mat angtem dan tower plan mos 14/5, plan cor 17/5, mat pagar me sdh ada di sby
08.05.20 : excavataion og
30.04.20 : bouwplank, proses perijinan
23.04.20 : 16.04.20 : 09.04.20 : proses perijinan, CME start after perijinan
02.04.20 : 25.03.20 : proses soiltest, collect legal doc
19.03.20 : IW clear, proses realisasi pembayaran IW, cek cellplan
11.03.20 : IW clear, proses realisasi pembayaran IW
28.02.20 : IW clear, proses review eskalasi sitac
26.02.20 : kand -8,0025833 113,21456, IW clear 16 kk, proses submit eskalasi sitac
20.02.20 : IW clear, proses eskalasi sitac
13.02.20 : IW on going
06.02.20 : kand A = validasi done, Candidate A RF TX OK
</t>
  </si>
  <si>
    <t>23.09.20 : RFIN sent
21.09.20 : 17.09.20 : 14.09.20 : 07.09.20 : 03.09.20 : 02.09.20 : XL approved dg Prabayar (Token) dan pengisisn token 1 jt by TBG, proses PLN Connection
31.08.20 : 25.08.20 : SRFIN sent, waiting approval daya 16.5 kVA rayon cempaka putih
27.08.20 : 24.08.20 : revisi plan RFI 28 Aug
17.08.20 : plan RFI 21 Aug 20
13.08.20 : 10.08.20 : SRFI, proses PLN connection
06.08.20 : Plan Finish Erection 08/08, Plan S RFI 10/08
03.08.20 : on going erection, plan erection done 8 aug
30.07.20 : Erection start 30/07
27.07.20 : curingtimec
23.07.20 : Galian pondasi OG, Re design pondasi terkait perubahan type Pole MCP, plan Pouring 25/07
20.07.20 : Galian pondasi OG, Re design pondasi terkait perubahan type Pole MCP
16.07.20 : 13.07.20 : excavation
09.07.20 : 06.07.20 : On Going Excavation
02.07.20 : On Going Excavation, Due to need Process Permit Issue (Done Solve)
29.06.20 : on going rekom
25.06.20 : Plan IW Done Jun 2020
22.06.20 : Risk RFC Juni, tiba2 muncul  penolakan warga, plan geser dan proses  nego ke XL, paralel pengajuan kand baru ke XL
22.06.20 : 18.06.20 : 15.06.20 : 11.06.20 : excavation start
08.06.20 : proses rekom
04.06.20 : IW on going
01.06.20 : 29.05.20 : IW on going, paralel validasi kand alternatif, waiting TNP review, kand geser 15m, plan start minggu depan, plan RFI 15 juni (KLS)
28.05.20 : 25.05.20 : 21.05.20 : IW on going
14.05.20 : TNP ok B, tower 20
08.05.20 : 30.04.20 : 30.04.20 : IW on going
23.04.20 : 16.04.20 : IW OG, Terbatasnya komunikasi dengan perangkat kelurahan karena WFH
09.04.20 : Proses perijinan lingkungan dan Kelurahan, info pelayanan kelurahan sementara masih tutup terkait wabah corona.
- sampai dengan saat ini pihak kelurahan masih belum bisa membantu proses ijin lingkungan di karenakan dengan 
  adanya issue corona.
02.04.20 : 25.03.20 : 23.03.20 : Proses IW,  kelurahan pelayanan tutup sementara terkait isu corona
19.03.20 : IW on going
20.02.20 : IW on going
13.02.20 : 06.02.20 : Kand A = Rehunting, Candidate A RF NOK</t>
  </si>
  <si>
    <t>29.06.20 : RFIN sent 
19.06.20 : SK PLN release, plan RFI 6 Jul 20
31.03.20 : email SRFI-N sent
02.04.20 : SRFI, collecting doc RFIN
25.03.20 : ME installation
19.03.20 : galian pondasi
11.03.20 : Galian pondasi OG, plan pouring 13/03
06.03.20 : Plan Bowplank 07/03
20.02.20 : IW on going
13.02.20 : IW on going
06.02.20 : kand A = validasi done, Candidate A RF TX OK
30.01.20 : kand A = submit A 106°49'00.85"E 6°17'13.35"S/106.816903 -6.287042 OK, Center Antenna 20m</t>
  </si>
  <si>
    <t>28.07.20 : RFIN sent 
23.07.20 : 20.07.20 : proses PLN connection
13.07.20 : 09.07.20 : 06.07.20 : 29.06.20 : 19.06.20 : email SRFI-N sent, PLN connection menunggu konfirmasi XL/Tech partner
18.06.20 : SRFI, collecting doc SRFIN
15.06.20 : ME on going
11.06.20 : 08.06.20 : 04.06.20 : 04.06.20 : erection on going
01.06.20 : 29.05.20 : erection
28.05.20 : 25.05.20 : curingtime
14.05.20 : 08.05.20 : 30.04.20 : IW on going
23.04.20 : TNP review
16.04.20 : under review RND
09.04.20 : 02.04.20 : iw on going
25.03.2020 : 23.03.2020 : Kandidat OG, OG pengajuan surat ke AGUNG SEDAYU GROUP, IW on going
19.03.20 : validasi TNP
20.02.20 : kand A =  kandidat A, waiting approval menjadi MCP 20m
13.02.20 : 06.02.20 : Kand A = Candidate A Submit
17.01.20 : hasil assessment PDI done (email arief), propose change to colo (email sherly), proses input STIP 1 B2S</t>
  </si>
  <si>
    <t xml:space="preserve">10.08.20 : RFIN sent 
06.08.20 : SRFI, proses PLN connection
03.08.20 : 23.07.20 : erection on going 
20.07.20 : curing time, plan start erection vesok
16.07.20 : rebarring
13.07.20 : mobilisasi excavator, delivery material besi pondasi, sortir tower material
06.07.20 : plan start continue galian 7 jul
02.07.20 : excavation hold
29.06.20 : 25.06.20 : 22.06.20 : 18.06.20 : excavation stop, proses penyelesaian isu dengan LL
11.06.20 : CME continue
08.06.20 : curingtime
04.06.20 : 28.05.20 : 25.05.20 : 14.05.20 : curingtime
13.05.20 ; cor done, urugan done, pond bts done,pond pagar done, tower plan 13/5 mos, tim erect os
08.05.20 : 30.04.20 : proses design/bouwplank dan apply perijinan
23.04.20 : 16.04.20 : IW done, proses rekom dan soiltest
09.04.20 : 02.04.20 : 25.03.20 : IW clear, harga BAN tetap, LL tidak mau di nego, proses validasi biaya sitac
19.03.20 : 11.03.20 : IW clear, proses renego dan validasi biaya sitac
28.02.20 : 25.02.20 : IW Clear, proses review eskalasi sitac
20.02.20 : IW Clear, proses submit eskalasi sitac
13.02.20 : IW on going
06.02.20 : kand A = validasi done, Candidate A RF TX OK
</t>
  </si>
  <si>
    <t xml:space="preserve">01.03.21 : SRFI
22.02.21 : plan erection start 23-Feb
18.02.21 : curring time
15.02.21 : pouring OG
11.02.21 : 08.01.21 : plan cor borpile 8 Jan
04.02.21 : borepile OG
01.02.21 : CME stop penolakan warga, penyelesaian melalui soswar plan hari ini
28.01.21 : galian OG
21.01.21 : 18.01.21 : CME belum bisa start, IMB NY release -&gt; plan W5 Jan
11.01.21 : 07.01.21 : estimasi ijin prinsip release 15 Jan, plan CME start 16 Jan
28.12.20 : menunggu ijin prinsip(IMB) release 
21.12.20 : 17.12.20 : 14.12.20 : issue CME hold, warga meminta kompensasi. CME bisa start kembali setelah Ijin prinsip (produk perijinan) release estimasi minggu ini 18 Dec
07.12.20 : 03.12.20 : start CME
26.11.20 : soiltest done, plan RFC 27 Nov
19.11.20 : 12.11.20 : realisasi IW done, rekom done, proses soiltest plan RFC W5 Nov
09.11.20 : 05.11.20 : TNP OK, proses realisasi IW 
02.11.20 : kand C RF OK 50m, under TNP review, status IW CLEAR
29.10.20 : submit kand C propose tower kamuflase 52m (isu perwali kota blitar), under RNP review
26.10.20 : 22.10.20 : 19.10.20 :  IW failed berdasarkan hasil soswar pada 17 Oct, proses rehunting paralel dilakukan IW, plan dapat kandiddat 20 Oct
15.10.20 : proses negosiasi nilai sewa lahan di kandidat baru, prepare submit kandidat setelah mediasi dengan warga  
12.10.20 : 08.10.20 : prepare submit kandidat, plan submit 8 Oct
05.10.20 : 01.10.20 : kandidat B gagal IW, proses rehunting
28.09.20 : IW on going
24.09.20 : review TNP OK kand B H: 50 0.6 233.53 per 23 sep
23.09.20 : submit review TNP kand B Tower 52m, kand A rejected, proses IW ongoing di kandidat baru (cand B RF OK 50m) paralel review TNP
22.09.20 : submit kand B 52m  review RND Ok candidate B, tower 52 (112.19139 -8.070778 / 112° 11' 29.00" E 08° 04' 14.80" S) RF 50m 10/140/210 
21.09.20 : pengajuan validasi, paralel IW on going
17.09.20 : proses soiltest, plan rekom PUPR done 18 Sept
14.09.20 : 10.09.20 : IW CLEAR, masih menunggu feedback rekom PUPR
07.09.20 : proses soswar mediasi dengan warga yang belum bertanda tangan (minus 3KK dari total 9KK) target IW CLEAR 9 Sep, paralel follow up rekom PUPR
03.09.20 : 31.08.20 : menunggu rekom PUPR, paralel masih IW ongoing 
27.08.20 : kand A RF 50m OK, TNP OK -&gt; MW 50m/0.6, IW ongoing
24.08.20 : submit kandidat A (112.190669, -8.070917) outSAR issue perwali Kota Blitar, under RNP review
17.08.20 : 13.08.20 : need eskalasi RND terkait isu perwali (jarak antar menara), PU belum setuju dengan NOM, koordinasi permintaan arahan dari PU minggu ini.
10.08.20 : 10.08.20 : 06.08.20 : need approval perluasaan SAR karena titik NOM berada di kawasan padat penduduk (tidak mendapat izin PUPR Blitar) dan dekat tower existing dgn jarak 55m dr NOM (ISSUE PERWALI BLITAR - Jarak antar Menara memiliki kecukupan jarak udara minimal 500m dari menara eksisting )
03.08.20 : 30.07.20 :  27.07.20 : 23.07.20 : hunting
20.07.20 : hunting
</t>
  </si>
  <si>
    <t>28.07.20 : RFIN sent 
23.07.20 : actual RFI20.07.20 : proses PLN connection
13.07.20 : 09.07.20 : 06.07.20 : 02.07.20 : email SRFI-N sent, wait SK PLN release from XL
29.06.20 : 25.06.20 : email SRFI-N sent
25.06.20 : ME on going
22.06.20 : [MIM] optimis RFI Jun
22.06.20 : Erection Plan start 23/06, Plan S RFI 26/06
18.06.20 : curingtime, plan RFI end June
15.06.20 : proses perijinan, APD &amp; bouwplank
11.06.20 : IW clear, proses pengajuan eskalasi sitac
08.06.20 : IW on going
04.06.20 : 01.06.20 : kand approved, IW on going
28.05.20 : 25.05.20 : 15.05.20 : TNP review
14.05.20 : approval kandidat, kabdidat sebelumnya commcase
08.05.20 : 30.04.20 : Galian Pondasi Block akses warga
30.04.20 : need cek status RND validationnya
23.04.20 : 16.04.20 : on going excavation
09.04.20 : Galian pondasi OG
02.04.20 : RFC, proses perijinan
25.03.20 : 23.03.20 : IW Clear
19.03.20 : IW on going
20.02.20 : IW on going
13.02.20 : 06.02.20 : Kand A = Rehunting, Candidate A RF NOK</t>
  </si>
  <si>
    <t>13.08.20 : RFIN sent
10.08.20 : revisi plan RFI 19 Aug
06.08.20 : 23.07.20 : 20.07.20 : proses PLN connection
13.07.20 : 09.07.20 : 06.07.20 : 02.07.20 : 29.06.20 : email SRFI-N sent, PLN connection menunggu konfirmasi XL/Tech partner
29.06.20 : SRFI, collecting doc SRFIN
25.06.20 : ME on going
22.06.20 : 18.06.20 : curingtime
15.06.20 : start CME
11.06.20 : proses validasi, paralel IW clear
08.06.20 : RND review
04.06.20 : 01.06.20 : 29.05.20 : waiting RND review
28.05.20 : 25.05.20 : 22.05.20 : RND review
15.05.20 : RND review
08.05.20 : 30.04.20 : IW on going
23.04.20 : 16.04.20 : 
09.04.20 : kand NOK
02.04.20 : 25.03.20 : Candidat NOK, Rehunting
19.03.20 :  validasi RND
20.02.20 : IW on going
13.02.20 : IW on going
06.02.20 : kand A = validasi done, Candidate A RF TX OK
30.01.20 : kand A = submit A 106°51'18.24"E 6°12'27.32"S/106.855067 -6.207589 OK, Center Antenna 20m</t>
  </si>
  <si>
    <t>24.07.20 : RFIN sent
20.07.20 : proses PLN connection
13.07.20 : 29.06.20 : PLN Connection menunggu konfirmasi XL
21.05.20 : email SRFI-N sent
14.05.20 : Erection
08.05.20 : rebarring
30.04.20 : preparation start CME
23.04.20 : 16.04.20 : Realisasi done, Proses REKOM
09.04.20 : realisasi IW, rekom
02.04.20 : IW Clear
25.03.20 : TNP review
19.03.20 :  validasi RND
13.02.20 : IW on going
06.02.20 : Kand A, B = validasi done RF TX OK
24.01.20 : kand A = RND OK 40
A OK 40 Prio 2
B OK 40 Prio 1
16.01.20 : Proses input STIP 1 B2S
15.01.20 : propose change to colo (email Rudi), konfirmasi NOK dari XL (Pak Siro)</t>
  </si>
  <si>
    <t xml:space="preserve">21.12.20 : RFIN sent
07.12.20 : PLN connection process
06.08.20 - 02.07.20 : email SRFI-N sent, PLN connection menunggu konfirmasi XL/Tech partner
29.06.20 : SRFI, collecting doc SRFIN
25.06.20 : 22.06.20 : ME on going
18.06.20 : 15.06.20 : prepare erection
11.06.20 : 08.06.20 : curing time
04.06.20 : start excavation
01.06.20 : 29.05.20 : RFC, plan start minggu 
28.05.20 : 25.05.20 : 14.05.20 : 08.05.20 : rekom on going
30.04.20 : IW clear
23.04.20 : 16.04.20 : IW on going, Proses negosiasi BAN
09.04.20 : 02.04.20 : under review RND
31.03.20 : submit kand
25.03.20 : rehunting
19.03.20 : Rehunting
11.03.20 : 20.02.20 : rehunting, makesure regulasi tangsel
06.02.20 : Hunting kandidat
</t>
  </si>
  <si>
    <t>25.09.20 : RFIN sent
24.09.20 : RFI actual, collecting doc RFIN
21.09.20 : 17.09.20 : 08.09.20 : SRFI N sent, proses PLN Connection
10.09.20 : Erection Done, ME Installation OG
07.09.20 : erection OG
03.09.20 : erection on going
31.08.20 : curingtime
27.08.20 : GALIAN Pondasi OG, Plan Finish 27/08, Plan pouring 30/08
24.08.20 : 17.08.20 : bouwplang, Plan Start CME 22/08
13.08.20 : Plan Start CME 15/08
10.08.20 : rekom l/c on going, revisi plan RFI 19 Aug
06.08.20 : IW kandidat C Clear, REKOM plan done 12/08, plan realisasi IW minggu ini
03.08.20 : 30.07.20 : 23.07.20 : 20.07.20 : Proses PKS dengan PT. Mitsubishi Motors, Direksi PT. Mitsubishi motors masih belum bisa ditemui, paralel sedang di follow re IW kandidat A
16.07.20 : 13.07.20 : 09.07.20 : MOM : menunggu feedback pengajukan kerjasama/PKS dg PT. Mitsubishi, wait persetujuan PKS dari dirut operational, lokasi di kawasan industri (area mitsubishi), plan minggu depan ketemu management Mitsubishi
06.07.20 : 02.07.20 : IW clear, proses pembahasan PKS dengan PT.Mitsubishi Motor dengan plan clear PKS minggu depan, plan start CME 15 jul, plan RFI 8 aug
29.06.20 : 25.06.20 : IW clear, pole MCP 25m, pengambilan foto panoramic by drone
22.06.20 : 18.06.20 : akan diukur ketinggian existing (25m) untuk referensi approval
15.06.20 : 11.06.20 : rehunting, plan IW done jun 20
08.06.20 : RND review
04.06.20 : 01.06.20 : 29.05.20 : waiting RND review
28.05.20 : 25.05.20 : 22.05.20 : RND review
15.05.20 : RND review
08.05.20 : 30.04.20 : 30.04.20 : IW on going
23.04.20 : 16.04.20 : 
09.04.20 : 02.04.20 : IW on going
25.03.20 : IW on going
19.03.20 : validasi RND
20.02.20 : IW on going
13.02.20 : IW on going
06.02.20 : kand A = validasi done, Candidate A RF TX OK
30.01.20 : kand A = submit A 106°55'20.39"E 6°10'41.38"S/106.922331 -6.178161 OK, Center Antenna 20m</t>
  </si>
  <si>
    <t>12.11.20 : RFIN sent
09.11.20 : 05.11.20 : 02.11.20 : 29.10.20 : 26.10.20 : curring time, pekerjaan pagar dan ME ongoing
22.10.20 : 19.10.20 : erection ongoing
15.10.20 : 12.10.20 : 08.10.20 : on going bekisting dan prepare for pouring concrete, plan pouring paling lambat sabtu 10 oct
05.10.20 : rebarring
21.09.20 : resi IMB done, proses perijinan
14.09.20 : 07.09.20 : 03.09.20 : 31.08.20 : rekom done, proses perijinan
27.08.20 : proses eskalasi sitac approved, rekom lurah done, on going rekom camat
24.08.20 : proses eskalasi biaya sitac, paralel rekom on going
17.08.20 : IW clear, proses rekom on going
13.08.20 : TNP OK, iw kurang 1 kk lg,  target 14 agustus 20
11.08.20 : TNP review, 10.08.20 : kandidat D RF OK 50m, proses review TNP, paralel IW on going kurang 2 kk, plan IW clear 14 Aug
06.08.20 : submit kandidat baru (cand D 100.1737 1.87254) under RNP review, kandidat C, D yg sebelumnya diajukan gagal IW
03.08.20 : kandidat C RF OK 50m, proses review TNP, paralel IW on going
30.07.20 : Kandidat B IW failed, submit kandidat baru (cand C koordinat 100.17412, 1.8753) under RNP review
27.07.20 : IW on going
23.07.20 : kandidat B TNP OK , MW height 48m, diameter 0.6m, proses IW on going
20.07.20 : wait TNP review
17.07.20 : kandidat B RNP approved dengan RF 50m, proses IW ongoing, wait TNP review
16.07.20 : kandidat A terkendala penolakan warga, 15 Jul submit kandidat baru (cand B koordinat 100.17535, 1.874103) masih menunggu review RNP 
13.07.20 : 09.07.20 : kandidat A koordinat 100.17481, 1.87365 approved 7 Juli by RNP dengan RF 50m, waiting TX review
02.07.20 : 29.06.20 : hunting
23.06.20 : SPK Release 23 jun 20</t>
  </si>
  <si>
    <t>07.09.20 : RFIN sent
07.09.20 : perapihan F&amp;Y, plan hari ini declare RFIN
03.09.20 : 31.08.20 : 27.08.20 : RFI actual 26 Aug, collecting doc RFIN
24.08.20 : 17.08.20 : SRFI 14 Aug, plan RFI 25 Aug
13.08.20 : plan SRFI 14 Aug, plan RFI 25 Aug
10.08.20 : 06.08.20 : on going erection
03.08.20 : 23.07.20 : lantai kerja dan pembesian OG 
16.07.20 : galian pondasi
13.07.20 : prepare team
06.07.20 : 02.07.20 : proses perijinan, plan start CME W2 Juli
29.06.20 : plan start CME W2 Juli or drop
25.06.20 : plan start CME minggu depan
22.06.20 : plan start CME June, plan RFI end July, eskalasi sitac approved, need new design kamuflase dengan PTS
19.06.20  perubahan type transport dari FO menjadi MW, need req SK PLN
18.06.20 : plan start CME June, plan RFI end July
15.06.20 : 11.06.20 : isu cell plan, approved outcell dg tower kamuflase, proses design on going, plan RFC 24 jun 20, , plan SRFI/RFI Juli 20
08.06.20 : 04.06.20 : IW clear, proses rekom, isu regulasi
01.06.20 : 28.05.20 : 25.05.20 : 14.05.20 : IW clear, proses rekom, isu regulasi
08.05.20 : 30.04.20 : IW clear, proses rekom, isu regulasi
23.04.20 : TNP review
16.04.20 : IW clear, isu regulasi
09.04.20 : iw clear, proses pengajuan eskalasi sitac
02.04.20 : 25.03.20 : proses pengajuan design Camuflase dan Koordinasi Kominfo
19.03.20 : 11.03.20 : 28.02.20 : Kand D = IW Clear, proses eskalasi sitac, collecting legal doc
22.02.20 : Kand D = IW Clear 8 kk, propsoe camuflase ( cellplan ) 
20.02.20 : IW On going
13.02.20 : TNP review
06.02.20 : kand A = validasi done, Candidate A RF TX OK
28.01.20 : kand A =  RND 30 0/70/225 28Jan20 : Ok candidate A, tower 32
27.01.20 : 
kand A = 112.42694 -7.116028 GF SST 32 Out Cellplan. Pengajuan Permohonan pertimbangan Cellplan OG
kand B =  112.42839 -7.105469 995.23 GF SST 32 Kandidat Out SAR namun dalam cellplan. Perda terlampir</t>
  </si>
  <si>
    <t>11.02.21 : RFI power by multiguna
21.01.21 : PSB released, PLN connection OG
21.01.21 : PSB released, proses connect PLN
28.12.20 : SRFIN sent
21.12.20 : 17.12.20 : 14.12.20 : 10.12.20 : 07.12.20 : erection ongoing
03.12.20 : pouring done, prepare start erection
26.11.20 : 23.11.20 : pengecoran
19.11.20 : setting angkur, pengecoran start 20 Nov
12.11.20 : prepare pengecoran, proses review design oleh konsultan
09.11.20 : 05.11.20 : 02.11.20 : rebarring, plan pouring start 2 Nov (isu longsor karena curah hujan tinggi)
29.10.20 : 26.10.20 : pouring ongoing, plan RFI 15 Nov
22.10.20 : 19.10.20 : 15.10.20 : plan pouring 18 oct
12.10.20 : rebarring, plan cor 20 oct 20
08.10.20 : excavation done, lantai kerja done, prepare rebarring, material besi KS on site
05.10.20 : on going excavation
01.10.20 : plan start galian dengan excavator
28.09.20 : bouwplank, plan start CME 30 sep 20
21.09.20 : 17.09.20 : KOM , preparation, plan start CME W1 oct
14.09.20 : 10.09.20 : 07.09.20 : proses design pack
03.09.20 : soiltest on going hari ini
31.08.20 : proses perijinan dan proses soiltest
27.08.20 : rekom done, status RFC, proses perijinan
24.08.20 :17.08.20 : 13.08.20 : on going rekom
10.08.20 : IW done total 15kk, plan rekom done minggu ini
06.08.20 : IW clear, proses eskalasi sitac
03.08.20 : 30.07.20 : IW on going
23.07.20 : cand A reviewed by TNP dengan MW height 51m dan diameter 0.6m, proses IW ONGOING
20.07.20 : kandidat A RNP OK, waiting TNP review
16.07.20 : submit kandidat A koordinat 117.205639, -0.438806 (jarak dr NOM 491m -&gt; outSAR karena posisi NOM di atas bukit tidak ada akses jalan) under RNP review
13.07.20 : 09.07.20 : hunting
01.07.20 : SPK release</t>
  </si>
  <si>
    <t>25.10.20 : RFIN sent tgl 22 Oct
22.10.20 : aktual RFI, prepare doc RFIN plan submit hari ini
19.10.20 : ME installed
15.10.20 : prepare erection tower, plan start 17 oct
12.10.20 : 08.10.20 : curingtime, cor done
05.10.20 : 01.10.20 : Galian Pondasi OG
28.09.20 : 24.09.20 : eskalasi sitac approved, , need rekom PTSP, plan RFC 7 Okt, realisasi IW on going
21.09.20 : IW on going, need rekom PTSP
17.09.20 : Need REKOM PTSP
14.09.20 : rehunting
10.09.20 : 07.09.20 : perizinan PTSP
03.09.20 : Ijin warga OG, Plan IW Clear 05/09
31.08.20 : 27.08.20 : Ijin warga OG, Plan IW Clear 31/08
24.08.20 : 18.08.20 : IW on going
10.08.20 : 06.08.20 : 03.08.20 : 30.07.20 : 27.07.20 : proses nego (re-validasi) kandidat A dgn pertimbangan inSAR dan IW secure, menunggu konfirmasi RND
20.07.20 : 16.07.20 : 13.07.20 : 09.07.20 : RND not OK kand A, arahan -6.118543 106.913458
08.07.20 : submit kand A
02.07.20 : 29.06.20 : hunting
23.06.20 : SPK Release 23 jun 20, confirm by RND XL (Pak Siro) untuk lanjut di ketinggian 20m sesuai regulasi pemerintah</t>
  </si>
  <si>
    <t xml:space="preserve">07.07.20 : RFIN sent 
06.07.20 : 02.07.20 : RFI ACTUAL, plan submit RFIN 6 jul
29.06.20 : proses PLN connection
25.06.20 : SRFI, collecting doc RFIN, proses PLN connection
22.06.20 : Install Fence &amp; Yard OG, ME OG. Paralel fu for PLN Permanent. Plan RFI BTS for ON Air on 30 June 2020
18.06.20 : 17.06.20 : Go RFI, PSB PLN release, Painting Tower OG. Backfill OG, parael Foundation Fence OG and install Pole fence OG
15.06.20 : Painting Tower OG. Backfill OG, parael Foundation Fence OG and install Pole fence OG
11.06.20 : Erection OG (90 %). Backfill OG, paralel Foundation Fence OG and install Pole fence OG.
08.06.20 : erection on going
04.06.20 :  Erector Team OS, Sortir Mat OG, Plan Start Erection on 04 june 2020. Plan SRFI XL on 22 June 2020
01.06.20 : curingtime
29.05.20 : pouring concrete tower foundation
28.05.20 : rebarring done
21.05.20 : Rebaring OG.
18.05.20 : rebarring, delivery material tower
14.05.20 : excavation done, on going lantai kerja
08.05.20 : 06.05.20 : Kandidat A, RFL, Prepare Join Survey PTSP Before RFC
30.04.20 : bouwplank, rekom camat done
23.04.20 : bouwplank
16.04.20 : 09.04.20 : Kandidat A, Proses Rekom Lurah, SST 52
02.04.20 : 25.03.20 :  IW on going
</t>
  </si>
  <si>
    <t xml:space="preserve">08.09.20 : RFIN sent
07.09.20 : 03.09.20 : collecting doc RFIN
31.08.20 : RFI actual
27.08.20 : ME on going, F&amp;Y on going, revisi plan RFI 30 Aug
24.08.20 : erection done, ME on going &amp; tower painting, proses urugan dan penyelesaian retaining wall, revisi plan RFI 28 Aug 20
17.08.20 : on going erection
13.08.20 : on going erection 2 section
10.08.20 : plan start erection Rabu 12 Aug 20
06.08.20 : curingtime, on going backfilling &amp; retaingwall, plan start erection senin 10 Aug 20, plan RFI 25 Aug
03.08.20 : curingtime
30.07.20 : cor done 29 jul 20
27.07.20 : rebarring, plan cor 30 jul
23.07.20 : on going retaining wall
20.07.20 : galian pondasi OG, plan cor 27.07.2020
16.07.20 : 13.07.20 : on going retaining wall, plan finish 18 jul (W29), plan start galian pondasi 19 jul, terkendala lokasi site yang extreme
09.07.20 : on going retaining wall
06.07.20 : start excavation, wait SK PLN release from XL (request date 12 jun 20)
02.07.20 : MOM : plan start CME sabtu 4 jul 20
29.06.20 : Plan hari ini Terbit 2 Produk perijinan (Rekomendasi PU dan Rekomendasi Lingkungan Hidup) jika 2 Produk tersebut telah terbit maka proses perijinan di PTSP lebih mudah, on going proses IP, plan bisa Lanjut CME dengan Pengawalan setelah IMB release
25.06.20 : proses nego ke warganya lagi agar tidak perlu ganti kandidat, paralel menunggu putusan PTSP, kalau menurut PTSP perijinan nya bisa Release berarti tetap lanjut di kandidat tersebut karena sudah punya legal standing yg kuat.
22.06.20 : proses penyelesaian isu, ada kemungkinan geser 30m, plan besok 23 jun submit validasi pergeserankandidat 30m dan paralel dilakukan revalidasi data soiltest/design pondasi.
18.06.20 : site masih comcase (isu IW) dan belum dapat lanjut CME (last progress excavation), plan penyelesaian 20/6
15.06.20 : 11.06.20 : plan comcase clear &amp; start senin
08.06.20 : Comcase, CME stop (excavation), 07/06/2020 Still COM CASE (Meeting with Community &amp; Kades DONE, no result Yet). CME HOLD.
04.06.20 : ComCase, Community Complain &amp; request Socialization regarding Technical Tower Foundation. (Retaining Wall Foundation HOLD)
01.06.20 : on going excavation pondasi retaining wall, kondisi lahan curam/miring, pekerjaan cut&amp;fill besar
28.05.20 : 21.05.20 : site clearing Done, Excavation of Foundation retaining wall OG
14.05.20 : penyelesaian isu add cost unloading
14.05.20 : on going excavation
08.05.20 : Plan Pickup mate tower+Anchor on Monday 11 May 2020, Plan Delivery on 13 May 2020.
06.05.20 : Kandidat B, Rekom Done, Proses RFL, Prepare Join Survey PTSP Before RFC
30.04.20 : on going rekom camat
23.04.20 : 16.04.20 : rekom dan soiltest
09.04.20 : Kandidat B, Proses Rekom Lurah, SST 52
02.04.20 : 01.04.20 : RND OK, wait TNP
31.03.20 : submit kand
25.03.20 : RND review
</t>
  </si>
  <si>
    <t xml:space="preserve">15.02.21 : PLN connected, prepare RFIN
04.02.21 : PLN connection process
03.09.20 : SRFIN sent
31.08.20 : SRFI actual
27.08.20 : ME on going, Plan S RFI 28/08
24.08.20 : curingtime
17.08.20 : cor done, curing time, Plan start Erection 22/08 Finish 25/08, S RFI 28/08
13.08.20 : Rebaring pondasi, Plan Pouring 13/08
10.08.20 : start excavation
06.08.20 : Plan start CME 09/08
03.08.20 : 30.07.20 : Plan Start CME 03/08
23.07.20 : Plan Start CME 26/07
20.07.20 : 16.07.20 : RFC, proses perijinan
13.07.20 : rekom on going, Follow up dokumen pendukung legal tanah, Kuasa waris
09.07.20 : MOM : IW clear, isu PKS dg LL ada 2 pasal PKS yg blm clear, plan isu clear besok
06.07.20 : 02.07.20 : on going rekom, plan CME start 9 juli, plan SRFI 4 Aug
29.06.20 : on going rekom
25.06.20 : IW clear, besok realisasi, MCP 20m, plan rekom selesai senin/selasa 30 jun, plan start CME minggu depan
22.06.20 : 18.06.20 : IW clear 20m, RND OK 20m, plan start CME end of June
15.06.20 : 11.06.20 : IW clear, proses pengajuan eskalasi sitac
08.06.20 : 04.06.20 : 01.06.20 : IW on going
28.05.20 : 25.05.20 : 21.05.20 : IW on going
14.05.20 : TNP ok B, tower 20
08.05.20 : IW on going
30.04.20 : 23.04.20 : 16.04.20 : 
09.04.20 : 02.04.20 : 25.03.20 : 19.03.20 : IW on going
11.03.20 : 20.02.20 : IW on going
13.02.20 : IW on going
06.02.20 : kand A = validasi done, Candidate A RF TX OK
</t>
  </si>
  <si>
    <t xml:space="preserve">26.01.21 : BP paid, need perluasan jaringan
21.01.21 : PSB released, PLN connection OG
23.07.20 : 09.07.20 : PLN Connection menunggu konfirmasi dari XL
02.07.20 : email SRFI-N sent
29.06.20 : PLN Connection menunggu konfirmasi dari XL
22.06.20 : SRFI, wait confirmation XL for PLN connection
01.06.20 : 29.05.20 : SRFI
28.05.20 : 25.05.20 : 14.05.20 : 13.05.20 ; Plan 14/5 start erection, pagar done, me grounding MOS
08.05.20 : pouring concrete
30.04.20 : bor pile on going, proses perijinan
23.04.20 : 16.04.20 : CME start menunggu proses perijinan
09.04.20 : Bouwplank, plan start CME 9 April 
02.04.20 : 25.03.20 : PKS proses , proses perijinan, CME OG
19.03.20 : 11.03.20 : IW clear, on going soiltest, collect legal doc
28.02.20 : kand A =  IW clear, proses review eskalasi sitac
26.02.20 : kand A = IW Clear 15 kk, proses submit eskalasi sitac
20.02.20 : kand A = IW On going
13.02.20 : kand A = IW on going
06.02.20 : kand A = validasi done, Candidate A RF TX OK
</t>
  </si>
  <si>
    <t>21.12.20 : plan hari ini announce RFIN
17.12.20 : 14.12.20 : PLN connected, finishing site, proses collect doc RFIN
10.12.20 : survey PLN done, target RFI 12 Dec
03.12.20 : erection done, ME ongoing, BP PLN done 
30.11.20 : 26.11.20 : erection ongoing
23.11.20 : pouring ongoing, material on site
19.11.20 : 16.11.20 : 12.11.20 : rebaring
09.11.20 : plan pouring start 10 Nov
05.11.20 : 02.11.20 : proses galian, plan pouring start 4 Nov
29.10.20 : 26.10.20 : 22.10.20 : Land clearing, penyedotan kolam ikan (masuk areal galian)
19.10.20 : prepare start CME
15.10.20 : 12.10.20 : 08.10.20 : 05.10.20 : kota payakumbuh, CME start menunggu proses perijinan
01.10.20 : expose DLH lanjut survey, plan lusa Go CME
28.09.20 : 21.09.20 : 07.09.20 : 03.09.20 : rekom camat done, prepare doc perijinan
31.08.20 : rekom ongoing
27.08.20 : 24.08.20 : 17.08.20 : IW clear, proses eskalasi biaya sitac
13.08.20 : IW ongoing minus 2kk, plan IW clear minggu ini 
10.08.20 : IW clear, proses eskalasi CAPEX
06.08.20 : IW ongoing kandidat B
30.07.20 : kandidat B (koordinat 100.64189, -0.21809) reviewed by RNP OK -&gt; RF 30m, TNP OK -&gt; MW height 30m/0.6
27.07.20 : 24.07.20 : Kandidat A Failed, propose new kandidat in SAR, warga radius anggota kaum. target besok 27/7 validasi kandidat23.07.20 : kandidat A TNP OK dengan MW height 30m/0.6m
20.07.20 : kandidat A RNP approved dengan RF 30m, waiting TNP review
16.07.20 :  Ok candidate A, tower 32
13.07.20 : 13 jul submit kandidat A koordinat 100.64235, -0.21841 propose SST 52, menunggu review RNP
13.07.20 : plan submit kand hari ini
09.07.20 : on going hunting, plan submit kand minggu ini atau senin depan
02.07.20 : 29.06.20 : hunting
23.06.20 : SPK Release 23 jun 20</t>
  </si>
  <si>
    <t>20.05.20 : RFIN sent 
06.05.20 : email konfirmasi XL request connect PLN PLN (Pak Wawan), plan connect 20 may if besok SK PLN nya release
16.04.20 : PLN Connection, SRFIN sent
09.04.20 : ME on going
02.04.20 : 25.03.20 : Curing Time OG
23.30.20 : Curing Time, Pondasi Done
19.03.20 : IW clear
20.02.20 : IW on going
13.02.20 : 06.02.20 : Kand A = Rehunting, Candidate A RF NOK</t>
  </si>
  <si>
    <t>01.06.290 : RFIN sent
12.05.20 : email Soft RFIN sent 
06.05.20 : email konfirmasi XL request connect PLN PLN (Pak Wawan), plan connect 20 may if besok SK PLN nya release
23.04.20 : SRFI actual
16.04.20 : ME on going
09.04.20 : Erection Towet OG, Issue Missing material plat kopel
02.04.20 : erection on going
25.03.20 : Plan start Erection 26/03
23.03.20 : Waiting team erector onsite
19.03.20 : Curing time
11.03.20 : galian pondasi OG, Plan galian Done 14/03
06.03.20 : Bowplank done, Galian plan start 07/03
20.02.20 : OG rekom lurah camat
13.02.20 : IW on going/realisasi IW
06.02.20 : kand A = validasi done, Candidate A RF TX OK
24.01.20 : kand A = RND OK 40</t>
  </si>
  <si>
    <t xml:space="preserve">21.01.21 : PSB released, PLN connection OG
19.11.20 : SRFIN sent
12.11.20 : 09.11.20 : 05.11.20 : aktual SRFI, proses collect doc SRFIN
02.11.20 : ME installation
29.10.20 : 26.10.20 : erection ongoing
22.10.20 : curring time, plan hari ini on site untuk start CME kembali
19.10.20 : curring time, stop pol PP karena issue opsic
12.10.20 : 08.10.20 : 05.10.20 : 01.10.20 : 28.09.20 : Curingtime, urugan tanah + pondasi bts OG, start erection tower waiting perijinan release
24.09.20 : curingtime
21.09.20 : pouring concrete done, curingtime
17.09.20 : on going excavation
14.09.20 : 10.09.20 : start excavation
07.09.20 : 03.09.20 : berkas perijinan sudah masuk TPKRD dan sedang proses review
31.08.20 : 27.08.20 : submit berkas ke perijinan 26 Aug 20 (PTSP) dan sedang proses review
24.08.20 : 17.08.20 : CME belum dapat start karena isu perijinan kota banjar, CME ny start
13.08.20 : 10.08.20 : 06.08.20 : 03.08.20 : 27.07.20 :  : 16.07.20 : CME belum dapat start karena isu perijinan kota banjar
13.07.20 : 09.07.20 : 06.07.20 : submit berkas perijinan, Plan RFC minggu ini, plan start CME 13 juli, plan SRFI 10 Aug 20
02.07.20 : baru submit berkas perijinan karena APD baru jadi, Plan RFC minggu depan, plan start CME 13 juli, plan SRFI 10 Aug 20
29.06.20 : proses perijinan
25.06.20 : 22.06.20 : 18.06.20 : soiltest done, ongoing proses rekom &amp; perijinan 
15.06.20 : request soiltest, kandidat F aktif, collecting doc/berkas legal untuk proses perijinan
11.06.20 : IW clear, proses pengajuan eskalasi sitac
08.06.20 : 04.06.20 : IW OG Plan IW clear tgl 8 Juni
01.06.20 : Rekom, plan Hari ini RFC
22.05.20 : proses pembayaran Iw dan Rekom plan RFC 29 Mei
25.05.20 : 19.05.20 : submit kand E, RND Ok candidate E, tower 42
15.05.20 : TNP review
14.05.20 : 08.05.20 : IW on going, paralel submit kandidat alternatif 8 May
30.04.20 : Hunting arahan XL plan submit kandidat senin tgl 4 Mei
23.04.20 : 16.04.20 : 09.04.20 : validasi done, IW on going
02.04.20 : under review TNP
25.03.20 : 19.03.20 : 11.03.20 : IW on going
20.02.20 : 13.02.20 : IW on going
06.02.20 : kand A = validasi done, Candidate A RF TX OK
</t>
  </si>
  <si>
    <t>30.09.20 : RFIN sent
28.09.20 : plan submit RFIN paling lambat 30 sep 20
24.09.20 : RFI actual, collecting doc RFIN
21.09.20 : SRFI, proses PLN connection
17.09.20 : Plan finish 21/09, Plan S RFI 24/09
14.09.20 : 10.09.20 : Curing Time, Plan start Erection 14/09 finish 21/09, Plan S RFI 24/09
07.09.20 : Galian Pondasi
03.09.20 : Galian pondasi, plan finish 31/08, plan pouring 07/09
31.08.20 : 27.08.20 : Galian pondasi, plan finish 31/08, plan pouring 07/09
24.08.20 : 18.08.20 : rekom on going
10.08.20 : IW clear, proses eskalasi sitac
06.08.20 : 30.07.20 : proses eskalasi sitac, IW on going
23.07.20 : 22.07.20 : TNP OK kand A 40 0.6 33.87
20.07.20 : 16.07.20 : 13.07.20 : wait TNP review A
09.07.20 : Kandidat A &amp; B propose 42 m, namun RND meminta ketinggian min. 50m, paralel dilakukan IW radius 52m untuk kandidat A koordinat 107.11858, -6.521
02.07.20 : 29.06.20 : hunting
24.06.20 : SPK Release 24 jun 20</t>
  </si>
  <si>
    <t>14.10.20 : RFIN sent, site open akses
12.10.20 : RFI actual, collecting doc RFIN, masih terkendala isu block akses oleh warga luar radius (penyelesaian dg hukum adat)
08.10.20 : SRFI actual, info BMKG minggu2 ini Kalbar terjadi Intensitas Hujan Tinggi, plan RFI revisi 12 oct 20
05.10.20 : erection top, revisi plan submit RFIN 9 oct 20
01.10.20 : plan RFI 5 oct 20
28.09.20 : on going erection
24.09.20 :21.09.20 : cor done, curingtime, plan start erection 24 sep 20, plan RFI 30 sep
17.09.20 : rebarring, Plan Cor 20/09
14.09.20 : rebarring
10.09.20 : 07.09.20 : on going cerucuk
03.09.20 : 31.08.20 : rebarring on going
27.08.20 : excavation done, bar bending &amp; preparation rebarring
24.08.20 : 17.08.20 : excavation (menggunakan pekerja lokal sesuai permintaan warga), plan RFI 15 sep
13.08.20 : open akses/isu clear, continue excavation
10.08.20 : pekerjaan galian sementra di stop warga yg ber tanda tangan IW komplain karena menurut dia tower ya terlalu dekat dng rumahya,, aktualya radius 50m,, hari ini sedang di mediasi kan dgn kepala desa
06.08.20 : excavation
03.08.20 : Galian, Cerucuk OG, Plan Cor 4 Aug.
23.07.20 : plan start galian hari ini, plan cor 31 jul
16.07.20 : start excavation menunggu setelah acara adat 18 jul 20, plan galian menggunakan excavator
13.07.20 : bouwplank
09.07.20 : proses perijinan, Plan percepatan CME : Bowplank 09/07, Galian 09/07 menggunakan Excavator, Cerucuk 10/07 - Finish 11/07, Rebaring 11/07 - Finish 14/07, Pouring 15/07, Curingtime 16/07 - Finish 18/07, Erection 19/07 - Finish 26/07, ME 26/07, GRounding 26/07, SRFI: 27/07, PLN connect: 28/07, RFI: Plan 28/07
02.07.20 : start CME wait APD, bisa paralel dg perijinan, plan APD minggu ini, plan start CME minggu depan
29.06.20 : proses perijinan
25.06.20 : plan RFC end of june, plan start CME W1 juli
22.06.20 : prepare soiltest dan realisasi IW (wait approval)
18.06.20 : plan eskalasi sitac approved 19/06/2020
15.06.20 : iw clear (confirmed Cand. C) , approval CAPEX
11.06.20 : proses review dan validasi eskalasi sitac
08.06.20 : 04.06.20 : IW clear, proses pengajuan eskalasi sitac
02.06.20 : TNP OK, IW on going
01.06.20 : 29.05.20 : waiting RND review
28.05.20 : 25.05.20 : 14.05.20 : 08.05.20 : 30.04.20 : IW on going
23.04.20 : 16.04.20 : rehunting
09.04.20 : IW on going
06.04.20 : 02.04.20 : 25.03.20 : RND OK. TNP NOK. All FE Obstacle, rehunting namun masih menunggu NOM arahan dari XL
12.05.20 : SPK release (revisi dari SPK no. 6614554 karena perubahan ID dari KAL-KB-MPW-0702 menjadi KAL-KB-NBA-0710</t>
  </si>
  <si>
    <t>15.09.20 : RFIN sent
14.09.20 : 07.09.20 : 03.09.20 : 31.08.20 : 27.08.20 : 24.08.20 : Proses Ijin ke Dinas Pertamanan, karena menggunakan kabel bawah tanah, rev plan RFI 5 sep (W1 sep)
17.08.20 : Need kabel bawah tanah, plan Connect 19/08
13.08.20 : 10.08.20 : revisi plan RFI 19 Aug
06.08.20 : 27.07.20 : 23.07.20 : email SRFI-N sent
23.07.20 : Finishing ME Istallation
20.07.20 : Erection OG
16.07.20 : 13.07.20 : 09.07.20 : erection on going
06.07.20 : cor done, curing time
02.07.20 : excavation start,  On Going Excavation Due to late in Process Permit Dinas Pertanaman Jaksel (Issue Solve)
29.06.20 : bouwplank, paralel proses perijinan
25.06.20 : bouwplank, Plan RFI Jul 2020
22.06.20 : Risk RFC Juni,
22.06.20 : 18.06.20 : 15.06.20 : proses perijinan, APD &amp; bouwplank
11.06.20 : design pack &amp; bouwplank, proses perijinan, menunggu perijinan dinas pertamanan
08.06.20 : 04.06.20 : proses perijinan, preparation start CME
01.06.20 : rekom 
28.05.20 : 25.05.20 : 08.05.20 : IW on going
30.04.20 : Negosiasi BAN
23.04.20 : 16.04.20 : IW OG, Terbatasnya komunikasi dengan perangkat kelurahan karena WFH
09.04.20 : 02.04.20 : 25.03.20 : 19.03.20 : 20.02.20 : IW on going
13.02.20 : IW on going
06.02.20 : kand A = validasi done, Candidate A RF TX OK
30.01.20 : kand A = submit A 106°49'50.74"E 6°19'41.56"S/106.830761 -6.328211 OK, Center Antenna 20m</t>
  </si>
  <si>
    <t xml:space="preserve">26.01.21 : BP Paid, Proses PK di UP3
21.01.21 : PSB released, PLN connection OG
23.07.20 : 09.07.20 : PLN connection menunggu konfirmasi dari XL
03.07.20 : email SRFI-N sent
29.06.20 : PLN connection menunggu konfirmasi dari XL
25.06.20 : SRFI, collecting doc RFIN
22.06.20 : 18.06.20 : curingtime, on going backfilling, plan start erection 18/6
11.06.20 : 08.06.20 : excavation on going
04.06.20 : 01.06.20 : excavation start
28.05.20 : bouwplank, proses perijinan
25.05.20 : 14.05.20 : bouwplank, proses perijinan
30.04.20 : bouwplank, proses perijinan
23.04.20 : 16.04.20 : 09.04.20 :  proses perijinan, CME start after perijinan
06.04.20 : CME start after IMB
02.04.20 : RFC, proses perijinan
25.03.20 : proses perijinan 
19.03.20 : IW clear, doc legal complete, rekom on going
11.03.20 : proses soiltest, proses collect doc legal
28.02.20 : IW Clear, penyelesaian Case IW permintaan taliasih IW Sepadan yang masih tinggi/ effort pendekatan persuasif dibantu LL dan Tokoh.
20.02.20 : IW clear 15kk, proses realisasi IW dan penjadwalan soiltest
13.02.20 : IW on going
06.02.20 : kand A = validasi done, Candidate A RF TX OK
28.01.20 : kand A =  RND 50 10/80/285 28Jan20 : Ok candidate A, tower 52
27.01.20 : 
kand A = 111.82969 -6.9545 55.42 GF SST 52 In Cellplan Tuban
kand B = 111.83233 -6.954833 334.78 GF SST 52 In Cellplan Tuban
</t>
  </si>
  <si>
    <t xml:space="preserve">17.07.20 : RFIN sent 
02.07.20 : connectt PLN/actual RFI, collecting doc RFIN, plan submit RFIN hari ini 2 jul
29.06.20 : erection top tower
27.06.20 : erection OG sampai leher, target connect PLN minggu depan
25.06.20 : erection OG 4 section. pondasi BTS minus finishing. BP PLN Paid
22.06.20 : 18.06.20 : curingtime, start erection
17.06.20 : PSB PLN release
15.06.20 : pouring concrete hari ini
11.06.20 : galian done, on going lantai kerja &amp; bar bending
08.06.20 : 04.06.20 : 01.06.20 : CME start menunggu proses perijinan
28.05.20 : 25.05.20 : CME preparation, wait perijinan
14.05.20 : Rekom Done, Proses submit berkas ke perijinan
23.04.20 : 16.04.20 : Surat penawarn harga submit to PT ADEI
09.04.20 : validasi done, IW on going
02.04.20 : hunting, Lokasi site dilahan PT adei. Proses Persetujuan dr PT Adei.
25.03.20 : hunting
</t>
  </si>
  <si>
    <t xml:space="preserve">02.07.20 : RFIN sent 1 jul
29.06.20 : 25.06.20 : plan percepatan PLN connect 30 jun
22.06.20 : Go RFI, proses PLN Connection
29.05.20 : email SRFI-N sent
28.05.20 : 27.05.20 : Soft RFI actual
25.05.20 : SRFI actual
14.05.20 : erection done, ME on going
08.05.20 : erection on going
30.04.20 : curingtime23.04.20 : 22.04.20 : email konfirmasi RFI/request PLN Connection dari XL (Pak Bayu), request SK PLN ke XL
16.04.20 : lantai kerja, start rebarring
09.04.20 : Proses perijinan, CME start wait perijinan
06.04.20 : plan angkur template on site dalam 3 hari, plan GDL angkur diusahakan hari ini, plan percepatan SRFI di April, isu tower 52m
02.04.20 : proses perijinan, RFC, preparation start CME, plan tower on site W2 Apr
25.03.20 : soiltest done, proses APD, proses perijinan
19.03.20 : on going soiltest, on going rekom camat plan minggu dpn W13 done
11.03.20 : 09.03.20 : eskalasi sitac approved, plan realisasi IW sabtu 14 feb, collecting &amp; review legal doc, plan request soiltest
28.02.20 : collecting legal doc, proses eskalasi sitac
20.02.20 : IW clear, proses eskalasi sitac
13.02.20 : IW on going
06.02.20 : Kand C = RF OK, TX review
23.01.20 : kand A = TNP 48 0.6 16.13
22.01.20 : kand A = RND 50 30/210/310 22Jan20 : Ok candidate A, tower 52
21.01.20 : kand A, B = submit 
A 103.57014 -1.72631
B 103.56789 -1.72756
</t>
  </si>
  <si>
    <t>01.03.21 : RFIN sent
08.02.21 : Perluasan jaringan OG
21.01.21 : PSB released, PLN connection OG
06.10.20 : 05.10.20 : SRFIN sent
01.10.20 : SRFI actual, collecting doc RFIN
28.09.20 : erection on going, paralel on going F&amp;Y
24.09.20 : erection on going, progress terkendala hujan 2 hari
21.09.20 : erection on going
17.09.20 : sortir material tower, prepare for erection start
14.09.20 : plan start CME 15 sep 20
10.09.20 : Mob demob plan sabtu 12 sep 20, last progress curingtime
07.09.20 : 03.09.20 : Rapat TPKRD done, plan start CME minggu ini (paling lambat kamis dimaksimalkan sudah start CME)
31.08.20 : 27.08.20 : Disposisi Dinas PTSP penjadwalan rapat TKPRD untuk 3-Site sudah di ttd Kadis (CIBEUREUM_BANJAR, REJASARI_LANGENSARI, NEGLASARI_BANJAR), , plan start CME kembali 7 sep (last progress cor done)
24.08.20 : 17.08.20 : 13.08.20 : tinjauan lokasi/survey done, waiting disposisi untuk continue CME, CME cor done
10.08.20 : 06.08.20 : 03.08.20 : proses koordinasi penjadwalan survey dan rapat TKPRD
30.07.20 : 27.07.20 : 16.07.20 : CME belum dapat start karena isu perijinan kota banjar
09.07.20 : 06.07.20 : 02.07.20 : plan start CME 13 jul, plan RFI end of jul
29.06.20 : 22.06.20 : 18.06.20 : CME masih STOP karena isu perijinan
11.06.20 : 08.06.20 : pekerjaan di stop kembali karena isu perijinan kota Banjar
04.06.20 : mobilisasi tim kembali untuk lanjut pekerjaan CME
01.06.20 : 31.05.20 : erection STOP by satpol PP, isu perijinan kota Banjar
28.05.20 : 25.05.20 : erection start on going
14.05.20 : Curring Time
08.05.20 : rebarring
30.04.20 : proses perijinan
23.04.20 : 16.04.20 : proses rekom
09.04.20 : realisasi IW dan rekom
02.04.20 : pembayaran IW dan rekom on going
25.03.20 : proses verifikasi dan negosiasi eskalasi
19.03.20 : 11.03.20 : IW on going
20.02.20 : 13.02.20 : IW on going
06.02.20 : Kand A = RF OK, TX review
23.01.20 : kand A = RND 50 45/150/280 23Jan20 : Ok candidate A, tower 52
23.01.20 : kand A = submit 108°30'17.10"E -7°23'7.50"S SST42</t>
  </si>
  <si>
    <t xml:space="preserve">04.03.21 : PLN connected, NY RFIN -&gt; plan 08/3
18.02.21 : PLN connection daya 13.2 kVA, material PLN NY ready, revise RFI plan W2 Mar
26.01.21 : Proses register, waiting PLN survey, Revise RFI Plan W2 Mar
21.01.21 : PSB released, PLN connection OG
23.07.20 : 09.07.20 : 29.06.20 : PLN Connection menunggu konfirmasi dari XL
24.06.20 : email SRFI-N sent
22.06.20 : SRFI, wait confirmation XL for PLN connection
01.06.20 : 29.05.20 : SRFI
28.05.20 : 25.05.20 : 14.05.20 : 13.05.20 ; Curing time, pond BTS done, mat tower plan mos 14/5
08.05.20 : rebaring og
30.04.20 : bor pile on going, proses perijinan
23.04.20 : 16.04.20 : proses perijinan, CME stop
09.04.20 : on going excavation
02.04.20 : on going excavation
25.03.20 : proses review sitac
19.03.20 : 11.03.20 : IW clear, proses eskalasi sitac
28.02.20 : 24.02.20 : Kand A (S : 8°14'2.00" E : 111°18'29.50"), IW on going, IW 18KK , kurang 8 KK, proses submit biaya sitac 26 Feb
20.02.20 : 13.02.20 : IW on going,  IW 7 KK
06.02.20 : kand A = validasi done, Candidate A RF TX OK
</t>
  </si>
  <si>
    <t xml:space="preserve">04.03.21 : PLN connected, NY RFIN -&gt; plan 08/3
18.02.21 : PLN connection daya 13.2 kVA, material PLN NY ready, revise RFI plan W2 Mar
26.01.21 : Proses register, waiting PLN survey, Revise RFI Plan W2 Mar
21.01.21 : PSB released, PLN connection OG
23.07.20 : 09.07.20 : 29.06.20 : PLN Connection menunggu konfirmasi dari XL
22.06.20 : SRFI, wait confirmation XL for PLN connection
27.05.20 : email SRFI-N sent
08.05.20 : SRFI
30.04.20 : on going erection, BTS foundation dan ME installation
23.04.20 : 09.04.20 : on going excavation
02.04.20 : 25.03.20 : Soiltest done, design done , Proses Perijinan
19.03.20 : 11.03.20 : proses soiltest, proses collect doc legal
28.02.20 : on going proses rekom l/c
24.02.20 : IW done, Soiltest Done
17.02.20 : Capex Approved , realisasi IW , Penjadwalan soiltest done 
20.02.20 : IW clear, proses realisasi IW dan penjadwalan soiltest
13.02.20 : IW on going
06.02.20 : Kand B = Candidate B Submit
</t>
  </si>
  <si>
    <t>29.10.20 : RFIN sent 28 Oct
26.10.20 : aktual RFI, proses penyusunan doc RFIN
22.10.20 : PLN connected, proses penyusunan doc RFIN
19.10.20 : 15.10.20 : 12.10.20 : 08.10.20 : Surat Jawaban PLN release, status jaringan PLN Overblust trafo 87% dan perluasan jaringan, revisi plan RFI 28 oct 20
05.10.20 : 01.10.20 : 30.10.20 : SRFIN sent, ada isu selisih daya PLN dan sedang di fu Surat Jawaban PLN
28.09.20 : 24.09.20 : erection on going
21.09.20 : cor done, curingtime, plan start erection 24 sept
17.09.20 : lantai kerja done, rebarring ongoing
14.09.20 : 10.09.20 : on going excavation
07.09.20 : 03.09.20 : bouwplank, paralel perijinan
31.08.20 : rekom done, submit berkas perijinan
27.08.20 : proses penjadwalan soiltest
24.08.20 : on going review eskalasi biaya sitac, plan realisasi 27 aug
17.08.20 : TNP OK MW height 50m/1.2, IW clear, proses eskalasi sitac
13.08.20 : kandidat C IW failed, submit kandidat baru (cand E) RF OK 50m, proses review TNP
10.08.20 : IW on going
06.08.20 : kandidat C (koordinat 112.37642, -7.90486) RNP OK -&gt; RF 50m, TNP OK -&gt; MW 50m/1.2
03.08.20 : rehunting
30.07.20 : NOM memiliki histori hardcommcase, kandidat A&amp; B (outSAR &gt;500m) yg disubmit NOK by RND karena terlalu jauh dari NOM
27.07.20 : 23.07.20 : hunting</t>
  </si>
  <si>
    <t>20.07.20 : RFIN sent 
20.07.20 : proses PLN connection
13.07.20 : 09.07.20 : 06.07.20 : 02.07.20 : email SRFI-N sent, wait SK PLN release from XL
29.06.20 : 18.06.20 : 11.06.20 : email SRFI-N sent
08.06.20 : ME on going
04.06.20 : erection on going
01.06.20 : 29.05.20 : erection
28.05.20 : 25.05.20 : curingtime
14.05.20 : Rebaring
08.05.20 : excavation on going
30.04.20 : preparation start CME
23.04.20 : 16.04.20 : Plan Start CME 18/04
09.04.20 : RFC done, Plan Start CME 12/04
02.04.20 : rekom on going
25.03.20 : 19.03.20 : rekom l/c on going
11.03.20 : 20.02.20 : IW on going
13.02.20 : IW on going
06.02.20 : kand A = validasi done, Candidate A RF TX OK
24.01.20 : kand A = RND OK 40</t>
  </si>
  <si>
    <t xml:space="preserve">12.04.21 : RFIN sent
29.03.21 : tower done, ME OG, RFI Plan 31 Mar
25.03.21 : erection OG, section 7 
23.03.21 : erection OG section 6, paralel pemasangan kabel PLN underground (power by Pertamina)
15.03.21 : start erection
08.03.21 : backfilling OG, plan erection start 10 Mar
04.03.21 : pouring OG, plan erection start 8 Mar
01.03.21 : plan pouring start 3 Mar
25.02.21 : pembesian OG, kontur lahan cenderung turun menimbulkan genangan air akibat curah hujan tinggi. plan pouring start 3 Mar
22.02.21 : 18.02.21 : wellpile done, prepare lantai kerja (kondisi tanah membutuhkan cerucuk)
11.02.21 : OG pengecoran borpile titik ke-2 dan 3 
04.01.21 : borepile OG 25%, kendala curah hujan tinggi, galian kedalaman 1.5-2m terdapat tumpukan batang poton harus dipotong manual
01.02.21 : 28.01.21 : galian OG, plan pengecoran 10 Feb
21.01.21 : re-design pondasi karena di kedalaman 1m terdapat tumpukan batang pohon
14.01.21 : 11.01.21 : borepile ongoing, plan pouring 22 Jan
07.01.21 : 04.01.21 : borepile ongoing, plan pouring 9 Jan
28.12.20 : 21.12.20 : 17.12.20 : galian ongoing
14.12.20 : 07.12.20 : soiltest dan APD ongoing target done 16 Dec, proses sign PKS PERTAMINA target penyelesaian 12 Dec
30.11.20 : proses ijin ke PERTAMINA untuk pekerjaan soiltest
19.11.20 : 16.11.20 : 12.11.20 : proses rekom lurah camat, plan RFC W5 Nov
09.11.20 : IW clear, plan rekom done 14 Nov
05.11.20 : 02.11.20 : PSB released, proses pengajuan sambungan listrik ke PERTAMINA dengan melampirkan SK PSB PLN
29.10.20 : tarif PLN approved by XL, proses request PSB PLN
26.10.20 : need konfirmasi XL terkait tarif listrik yang diajukan oleh PERTAMINA
22.10.20 : PLN tdk bisa supply Listrik, sdh kita FU ke pertamina untuk Konfirmasi bisa ga mereka supply Listrik
19.10.20 :15.10.20 : 12.10.20 : 08.10.20 : 05.10.20 : 01.10.20 : sudah mendapat ijin dari pertamina, Hari ini akli merapat ke PLN membawa surat Persetujuan dr Pertamina, menunggu konfirmasi dari PLN terkait pemasangan
28.09.20 : Update dari pertamina plan minggu ini merelease surat resmi kesediaan/ijin penggunaan existing jaringan kabel bawah tanahnya. untuk selanjutnya meminta konfirmasi resmi dari PLN.
21.09.20 : 17.09.20 : menunggu feedback persetujuan PLN, Survey PLN dgn pertamina blm bisa dilakukan, karena perumahan pertamina Lock down karena ada yg positive covid. Komunikasi by verbal dengan pihak PLN Terkait rencana penggunakan Jaringan existing pertamina dari PLN minta surat resmi dari pertamina, ini blm di dapatkan dan baru dapat jawaban via email dr pertamina
10.09.20 : jawaban dari pertamina bersedia untuk mensuply power ke site Bukit Datuk, proses pengajuan kerjasama koneksi Power dengan Pertamina
07.09.20 : proses koordinasi dengan PLN dan Pertamina mengenai opsi connect langsung ke PLN dan teknis pembangunan/penggunaan jaringan di dalam komplek Pertamina
03.09.20 : 31.08.20 : 27.08.20 : 24.08.20 : 17.08.20 : kandidat A RF TX OK, IW CLEAR, menunggu approval XL terkait issue CDC
13.08.20 : 12.08.20 : hasil joint survey dgn pertamina submit kandidat A (101.41786, 1.65304) under RNP review, isu site Need CDC, karena Power by PERTAMINA daya terbatas (kandidat berada di Komplek Pertamina Dumai). Sama seperti existing site SUM-RI-DUM-0752 - Bukit Datuk Kota Dumai
10.08.20 : plan joint survey besok 12 Aug, target rekom KKOP18 Aug
06.08.20 : Sudah ada feedback dari Pertamina, plan joint survey dg Pertamina Selasa 11 Aug 20
05.08.20 : menunggu feedback dari Pertamina terkait perijinan sewa lahan
03.08.20 : 30.07.20 : 27.07.20 : 24.07.20 : NOM BERADA DI LAHAN PERTAMINA, PROSES PENGAJUAN SURAT KERJA SAMA KE PERTAMINA
</t>
  </si>
  <si>
    <t>10.12.20 : RFIN sent
07.12.20 : PLN connection process
05.10.20 : SRFIN sent
01.10.20 : 30.09.20 : SRFI actual, plan email SRFIN 2 oct
28.09.20 : erection done, on going ME
24.09.20 : Curing Time, Plan Start Erection 25/09
21.09.20 : curingtime
20.09.20 : prouring concrete on going
17.09.20 : galian on going, Plan Pouring 19/09, Erection Pole 25/09, ME Finish 27/09, Plan S RFI 27/09
14.09.20 : CME Preparation, menunggu PUPR release
10.09.20 : 07.09.20 : 03.09.20 : MOM : start CME minggu depan, jika tidak akan di return
31.08.20 : 27.08.20 : bouwplank, start CME menunggu rekom PUPR release
24.08.20 : 17.08.20 : Proses REKOM Camat, REKOM Lurah done 12/08, Plan rekom Camat released 21/08
13.08.20 : MOM : SPK SUDAH RETURN 4 AUG 20, NEED AKTIVASI SPK, progress hari ini bouwplank
13.08.20 : 10.08.20 : 04.08.20 : email SPK return, Category Return ommunity Issue, Return By XL, Remark Mediasi pertama belum bisa dilaksanakan, karena warga 
03.08.20 : OG Collection dokumen SITAC, Plan realisasi IW 12/08, REKOM LURCAM done 14/08
06.08.20 : mediasi done, collecting doc SITAC, plan realisasi 9 Aug
03.08.20 : 30.07.20 : Mediasi pertama belum bisa dilaksanakan, karena warga yang terkena provokasi tidak hadir semua, jadwal ulang pertemuan tgl 01/08
27.07.20 : 23.07.20 : 20.07.20 : Mediasi pertama belum bisa dilaksanakan, karena warga yang terkena provokasi tidak hadir semua, jadwal ulang pertemuan tgl 18/07
16.07.20 : 13.07.20 : 09.07.20 : MOM : proses realisasi terkendala provokasi warga luar radius, perlu extratime untuk penyelesainnya, plan start CME minggu depan
06.07.20 : 02.07.20 : IW clear, proses realisasi IW, plan SRFI W1 Aug (8 Aug 20)
29.06.20 : IW clear
25.06.20 : need konfirmasi request ketinggian min. 27 m, Plan IW Done Jun 2020
22.06.20 : 18.06.20 : IW on going, plan RFC end of June
15.06.20 : 11.06.20 : rehunting, plan IW done jun 20
08.06.20 : rehunting
04.06.20 : 01.06.20 : plan submit kand 2 jun
29.05.20 : plan submit kand 30 May
28.05.20 : 25.05.20 : 30.04.20 : Rehunting OG, propose return by XL krn durasi 108 hari (MoM 30 Apr 20)
23.04.20 : 16.04.20 : 
09.04.20 : kand NOK
02.04.20 : 25.03.20 : rehunting
19.03.20 : Rehunting
12.03.20 : rehunting
20.02.20 : 13.02.20 : 06.02.20 : Kand A = Rehunting, Candidate A RF NOK</t>
  </si>
  <si>
    <t xml:space="preserve">28.09.20 : RFIN sent
28.09.20 :  Finishing ME, on going Pagar &amp; halaman
24.09.20 : Finishing ME, Plan S RFI 26/09
21.09.20 : 18.09.20 : erection on going
17.09.20 : plan finish 21/09, Plan S RFI 24/09, Plan RFI 25/09
14.09.20 : erection on going
10.09.20 : Erection start 10/09 finish 17/09, Plan S RFI 21/09
07.09.20 : Curing time 
03.09.20 : re design penambahan sumuran menjadi 9 titik, Cor Sumuran done 1/9
31.08.20 : OG Rebaring pondasi sumuran, Plan Pouring sumuran done 03/09
27.08.20 : OG Galian sumuran, re design penambahan sumuran menjadi 9 titik
24.08.20 : 17.08.20 : OG Galian pondasi sumuran, terkendala debit air yang tinggi
13.08.20 : OG Galian pondasi sumuran, Plan pengecoran pondasi sumuran 19/08
10.08.20 : 06.08.20 : Galian pondasi OG, Plan Pengecoran sumuran 15/08, Plan pengecoran pondasi tower 21/08
03.08.20 : 30.07.20 : Galian pondasi, terkendala galian berbatu dan beton, Re design Done, Plan Re start CME 02/08
27.07.20 : 23.07.20 : 20.07.20 : Galian pondasi, terkendala galian berbatu dan beton
16.07.20 :13.07.20 : 09.07.20 : excavation
02.07.20 : rekom process, plan rekom done 7 juli, on going soiltest, plan design done 10 Aug, plan start CME 13 juli, plan RFI 7 aug 20
29.06.20 : IW clear
25.06.20 : Plan IW clear, SST 52m, plan start CME minggu depan 2 jul
22.06.20 : 18.06.20 : IW clear dg tinggi twr 35 m (RT + MT 25), propose RND 50m (tidak ada design tower&gt;25m utk RT). Plan rehunting di seberang possibility SST GF 50m, plan update minggu ini
15.06.20 : 11.06.20 : rehunting, plan IW done jun 20, sudah ada kandidat (plan re-IW), propose tinggi tower 35m
08.06.20 : RND review
04.06.20 : 01.06.20 : 29.05.20 : waiting RND review
28.05.20 : 25.05.20 : 14.05.20 : BAK
08.05.20 : 30.04.20 : Rehunting OG
23.04.20 : 16.04.20 : 09.04.20 : kand NOK
02.04.20 : under review RND
25.03.20 : rehunting
19.03.20 : 19.03.20 : Rehunting
11.03.20 : 20.02.20 : Hunting, area NOM berada di kawasan pegudangan Mutiara Kosambi
13.02.20 : 06.02.20 : Hunting kandidat
</t>
  </si>
  <si>
    <t xml:space="preserve">21.07.20 : RFIN sent 
20.07.20 : actual RFI, collecting doc RFIN
16.07.20 : PLN connection masih terkendala isu stock kwh meter kosong
15.07.20 : email SRFI-N sent
13.07.20 : PLN connection masih terkendala isu stock kwh meter kosong
09.07.20 : 06.07.20 : 02.07.20 : Soft RFI, collecting doc SRFIN, proses PLN connection
29.06.20 : ME on going
22.06.20 : erection on going
18.06.20 : cor done, curingtime
17.06.20 : Go RFI, PSB PLN release
11.06.20 : on going excavation
08.06.20 : start excavation
04.06.20 : 01.06.20 : proses perijinan
29.05.20 : plan hari ini RFC dan start proses perijinan
28.05.20 : 25.05.20 : 14.05.20 : Proses Rekom plan done tgl 15 Mei
08.05.20 : Proses pembayaran IW dan Rekom
30.04.20 : IW OG kurang 2 KK dari 25 KK
23.04.20 : 16.04.20 : IW on going
09.04.20 : 06.04.20 : Hunting
</t>
  </si>
  <si>
    <t>11.09.20 : RFIN sent
10.09.20 : Finishing ME dan Pagar
07.09.20 : ME on going
03.09.20 : 31.08.20 : erection on going
27.08.20 : Plan Start Erection 28/08, Finish 04/09, Plan S RFI 09/09
24.08.20 : rebarring on going
18.08.20 : TNP review, paralel iW
10.08.20 : 06.08.20 : menunggu konfirmasi RND request tower 52
03.08.20 : 30.07.20 : under TNP review untuk kandidat C (koordinat 106.58765, -6.4141), target RFC 7 Agustus
20.07.20 : kandidat B &amp; C koordinat OK, RNP request 50m 
16.07.20 : RND propose RF 50m untuk kandidat A, paralel submit kandidat baru (B dan C)
13.07.20 : wait TNP review A
09.07.20 : RND OK A
29.06.20 : hunting
24.06.20 : SPK Release 24 jun 20</t>
  </si>
  <si>
    <t>15.02.21 : PLN connected, prepare RFIN
11.02.21 : perubahan transport FO to MW per 22 Jan
04.02.21 : PLN connection process
03.12.20 : SRIN sent
26.11.20 : ME ongoing, plan SRFI 29 Nov
23.11.20 : ME installation ongoing
16.11.20 : 12.11.20 : erection done
09.11.20 : erection ongoing
05.11.20 : 02.11.20 : 26.10.20 : plan hari ini start pengecoran
22.10.20 : rebaring
19.10.20 : 15.10.20 : OG Borepile 9 Titik, kedalaman 6m
12.10.20 : plan start borepile 14 oct
08.10.20 : bouwplank, Plan MOS team Borepile 10/10
05.10.20 : 01.10.20 : CME Start memerlukan REKOM PUPR, Plan start CME 08/10
28.09.20 : SPK confirm lanjut, proses perijinan, bouwplank, plan start CME minggu ini, target SRFI 30 oct 20
14.09.20 : 03.09.20 : MOM : XL PROPOSE RETURN SPK
03.09.20 : 31.08.20 : 27.08.20 : 24.08.20 : start CME menunggu rekom PUPR release
17.08.20 : plan start CME  20 AUG
13.08.20 : MOM : fu rekom PUPR, paln start CME minggu depan
13.08.20 : 10.08.20 : 06.08.20 : MoM : plan start CME paling lamabat weekly minggu depan 13 Aug 20
06.08.20 : Need rekomendasi PUPR untuk start CME, Plan start CME 18/08
03.08.20 : 30.07.20 : 23.07.20 : 20.07.20 : Need rekomendasi PUPR untuk start CME, Plan start CME 24/07
16.07.20 : IW clear, proses perijinan
13.07.20 : 09.07.20 : MOM : IW clear, plan realisasi IW akhir minggu ini
06.07.20 : 02.07.20 : plan IW done 7 juli, plan start CME 15 jul, plan SRFI 12 Aug
29.06.20 : 25.06.20 : IW kurang 2 kk, SST 42m
25.06.20 : paralel submit kandidat E, RNP approved RF 40m, Plan IW Done Jun 2020
22.06.20 : 18.06.20 : IW on going, plan RFC end of June
15.06.20 : 11.06.20 : IW clear
08.06.20 : rehunting
04.06.20 : 01.06.20 : 29.05.20 : waiting RND review
28.05.20 : 25.05.20 : 08.05.20 : IW on going
30.04.20 : IW on going
23.04.20 : 16.04.20 : 
09.04.20 : 02.04.20 : IW on going
25.03.20 : 19.03.20 : IW on going
12.03.20 : waiting RND validation
20.02.20 : 13.02.20 : 06.02.20 : Kand A = Rehunting, Candidate A RF NOK</t>
  </si>
  <si>
    <t>14.01.21 : CME done, ME OG, proses PLN connection
11.01.21 : erection ongoing
04.01.21 : bekisting ongoing
28.12.20 : borepile ongoing, plan pengecoran 30 Dec
21.12.20 : 17.12.20 : galian ongoing
14.12.20 : REKOM DAN SOIL TEST OG, PLAN REKOM DAN SOIL TEST DONE 16 DES
10.12.20 : kepastian start cme, weekly minggu depan (note Pak Budi)
07.12.20 : issue PLH PEMDA, target RFC 14 Dec
30.11.20 : proses ttd PKS dan MoU dengan PEMDA, plan CME start W1 Desember setelah release perijinan dari PEMDA
23.11.20 : REKOM KKOP OTBAN done, proses rekom RKT (ketinggian tower)
19.11.20 : proses release jawaban hasil survey KKOP, plan minggu ini 
16.11.20 : 12.1.20 : jadwal survey KKOP jumat 13 Nov, setelah survey dilanjutkan rekom L/C, plan RFC W5 Nov
09.11.20 : rekom KKOP ongoing, plan start CME 15 Nov, target RFI 18 Dec
05.11.20 : 02.11.20 : 29.10.20 : 26.10.20 : target RFC W2 Nov
22.10.20 : proses pengurusan kembali KKOP 
19.10.20 : 15.10.20 : 12.10.20 : 08.10.20 : 05.10.20 : plan besok target revisi laporan konsultan selesai
01.10.20 : proses revisi laporan kelengkapan KKOP dari konsultan, Plan proses rekom clear minggu ini, start CME menunggu surat ijin release dari corporate
28.09.20 : 21.09.20 : Proses rekom KKOP, plan start CME 29 sept, plan RFI 30 oct
14.09.20 : 10.09.20 : 07.09.20 : proses KKOP, percepatan dengan combat 32 not approved by RND XL
03.09.20 : proses KKOP, paralel nego percepatan dengan combat 32
02.09.20 : Propose COMBAT NOT OK by RND XL (P'Dody) karena blm ada kebutuhan untuk percepatan area tersebut
31.08.20 : 27.08.20 : 25.08.20 : waiting approval pengajuan percepatan RFI dengan COMBAT32m (tinggi sama dengan propose tower Permanent 32m yang sudah approved). Propose percepatan karena proses rekom KKOP yang lama dan Combat dapat di implementasikan paralel dengan rekom KKOP ini.
24.08.20 : proses rekom KKOP
17.08.20 : 13.08.20 : 10.08.20 : menunggu jadwal KKOP/tim otban turun
06.08.20 : 30.07.20 : IW clear, proses pengurusan KKOP 
27.07.20 : Bukit timah Proses KKOP, setelah itu lanjut PKS. IW Clear
09.07.20 : proses pembicaraan dengan Kadishub
02.07.20 : 29.06.20 : 25.06.20 : proses BAN 
22.06.20 : 18.06.20 : plan minggu depan rekom clear, negosiasi harga lahan, plan 22/06/2020 ke DISHUB untuk fu harga lahan
15.06.20 : 11.06.20 : 08.06.20 : 04.06.20 : 28.05.20 : 25.05.20 : BAN OG_LAHAN DISHUB DEKAT BANDARA
14.05.20 : BAK, IW Clear
23.04.20 : 16.04.20 : IW on going,  Proses Persetujuan resmi dr Pemda
09.04.20 : IW on going
02.04.20 : proses BAN, Lokasi site lahan Pemda, Proses Persetujuan resmi dr Pemda
25.03.20 : RND review
19.03.20 : validasi RND
12.03.20 : 05.03.20 : Lahan Konsesi PT Chevron Pacific Indonesia, Masa kontrak Karya berakhir di 2021, sekaligus Masuk masuk dalam Kawasan Hutan KSA. propose kand dilahan Bandara Pinang Kampai belum disetujui XL(Satu2 nya opsi kandidat)
26.02.20 : ReNOM RND XL, titik merupakan kantor Dinas Perhubungan dan juga bisa digunakan sebagai terminal barang oleh pihak Pertamina/Cevron --&gt; belum memungkinkan di akuisisi. 
26.02.20 : submit kand terminal di RT+pole 6m dengan tinggi total 14 m not OK by RND
20.02.20 : hunting, on going survey
17.02.20 : SPK released</t>
  </si>
  <si>
    <t xml:space="preserve">26.01.21 : OG perluasan jaringan, revise RFI plan W1 Mar
21.01.21 : PSB released, PLN connection OG
23.07.20 : 09.07.20 : 30.06.20 : email SRFI-N sent, PLN Connection menunggu konfirmasi dari XL
29.06.20 : PLN Connection menunggu konfirmasi dari XL
22.06.20 : SRFI, wait confirmation XL for PLN connection
01.06.20 : SRFI actual, collecting doc SRFIN
28.05.20 : erection on going
25.05.20 : 14.05.20 : 13.05.20 : rebaring, mat angtem dan tower plan mos 14/5, plan cor 17/5, mat pagar me sdh ada di sby
08.05.20 : excavation og
30.04.20 : bouwplank, proses perijinan
23.04.20 : 16.04.20 : 09.04.20 : designpack dan bouwplank, proses perijinan
02.04.20 : 25.03.20 : proses soiltest, collect legal doc
19.03.20 : IW clear, proses realisasi pembayaran IW, cek regulasi lahan pertanian
11.03.20 : IW clear, proses realisasi pembayaran IW
28.02.20 : IW clear, proses review eskalasi sitac
26.02.20 : Kand 8,211028 113,143222, IW clear 11 kk, proses submit eskalasi sitac (RT + RW : 11 KK)
20.02.20 : IW clear, proses eskalasi sitac
13.02.20 : IW on going
06.02.20 : kand A = validasi done, Candidate A RF TX OK
</t>
  </si>
  <si>
    <t xml:space="preserve">21.12.20 : RFIN sent
07.12.20 : PLN connection process
29.06.20 : PLN Connection menunggu konfirmasi XL
06.05.20 : SRFIN sent
30.04.20 : Lean concrete, Plan Pouring
23.04.20 : 16.04.20 : on going excavation
09.04.20 : Galian pondasi OG
02.04.20 : 25.03.20 : 19.03.20 : rekom l/c on going
11.03.20 : 20.02.20 : IW on going
13.02.20 : IW on going
06.02.20 : Kand B = RF OK, TX review
28.01.20 : Kand B = RND OK 40 80/180/270 tower 42m,  wait TNP review
28.01.20 : Kand B = submit 106°53'59.34"E 6°30'20.20"S
20.01.20 : Kand A = RND OK 40m 80/180/270 --&gt; CEK krn proposes hanya tower 32m
16.01.20 : Kand A = submit kand A (84m) di 106°53'58.95"E // 106.899708° 6°30'21.52"S // -6.505978°, Propose 32m
</t>
  </si>
  <si>
    <t xml:space="preserve">26.06.20 : RFIN sent 
19.06.20 : SK PLN release, plan RFI 6 Jul 20
06.05.20 : SRFIN sent
30.04.20 : ERECTION OG
23.04.20 : curingtime
16.04.20 : on going excavation
09.04.20 : Team CME Onsite, BOwplank OG
02.04.20 : 25.03.20 : 19.03.20 : 20.02.20 : OG rekom lurah camat
13.02.20 : IW on going/realisasi IW
06.02.20 : kand A, B, C = validasi done, Candidate A, B &amp; C RF TX OK
24.01.20 : kand A = RND 
A OK 40 Prio 1 
B OK 40 Prio 2
C NOK     
</t>
  </si>
  <si>
    <t>27.07.20 : RFIN sent 
23.07.20 : 20.07.20 : proses PLN connection
13.07.20 : 09.07.20 : 06.07.20 : 29.06.20 : email SRFI-N sent, PLN connection menunggu konfirmasi XL/Tech partner
25.06.20 : curingtime
22.06.20 : P[MIM] optimis RFI Jun
22.06.20 : Pouring done 20/06, Erection start 26/06 finish 28/06, S RFI 29/06
18.06.20 : on going excavation
15.06.20 : proses perijinan, APD &amp; bouwplank
11.06.20 : IW clear, proses pengajuan eskalasi sitac
08.06.20 : RND review
04.06.20 : IW clear
01.06.20 : 29.05.20 : waiting RND review, paralel IW on going
28.05.20 : 25.05.20 : 22.05.20 : RND review
21.05.20 : 20.05.20 : Apakah bisa tinggi RF 25m? Menjauh dari yg mau dicover
15.05.20 : RND review
13.05.20 : submit kand C
14.05.20 : 08.05.20 : 30.04.20 : rehunting
23.04.20 : 16.04.20 : 
09.04.20 : kand NOK
02.04.20 : 25.03.20 : Candidat NOK, Rehunting
19.03.20 : validasi RND
20.02.20 : IW on going
13.02.20 : 06.02.20 : Kand A = Rehunting, Candidate A RF NOK</t>
  </si>
  <si>
    <t>01.10.20 : 29.09.20 : RFIN sent
28.09.20 : RFI actual, collecting doc RFIN
23.09.20 : email SRFI-N sent
21.09.20 : plan soft RFI hari ini
14.09.20 : Erection Done, BTS OD OG, M/E Og , Pagar dan akses OG ,
10.09.20 : erection on going
31.08.20 : 27.08.20 : galian dengan excavator, on going bar bending
24.08.20 : 13.08.20 : mobilisasi CME (plan bouwplank hari ini), paralel proses perijinan 
10.08.20 : rekom l/c done, proses perijinan
06.08.20 : proses rekom ongoing, rekom lurah done, on going rekom camat
03.08.20 : 30.07.20 : IW DONE, target rekom done 30 Jul 
27.07.20 : IW on going
23.07.20 : 16.07.20 : kandidat B TNP approved MW height 48m dia 0.6m, IW ongoing 
13.07.20 : 10.07.20 : submit kand B, TNP review
09.07.20 : kandidat A NOK too far from NOM. Submit kandidat B koordinat 96.32695,5.18316 SST 52 sudah approved oleh RND 7 Juli 2020, menunggu review TX
02.07.20 : 29.06.20 : hunting
23.06.20 : SPK Release 23 jun 20</t>
  </si>
  <si>
    <t>14.12.20 : RFIN sent
07.12.20 : PLN connection process
06.08.20 : 23.07.20 : 20.07.20 : 16.07.20 : email SRFI-N sent
09.07.20 : 06.07.20 : 02.07.20 : SRFI, Optimis Sent SRFI Announce today, PLN connection menunggu konfirmasi XL/Tech partner
29.06.20 : ME on going
25.06.20 : curingtime, prepare erection
22.06.20 : 18.06.20 : curingtime, prepare start erection
15.06.20 : excavation on going
11.06.20 : excavation
08.06.20 : bouwplank
04.06.20 : preparation start CME
01.06.20 : RFC, plan start CME 5 jun
28.05.20 : 25.05.20 : 14.05.20 : soiltest
08.05.20 : rekom on going
30.04.20 : IW OG, Revisi pengajuan cost SITAC
23.04.20 : 16.04.20 : under review RND, IW clear
09.04.20 : review RND, iw clear
08.04.20 : submit kand
02.04.20 : 25.03.20 : 19.03.20 : IW on going
11.03.20 : 09.03.20 : IW CLear, Realisasi OG
20.02.20 : IW on going
13.02.20 : IW on going
06.02.20 : Kand B = Candidate B Submit
24.01.20 : kand A = RND OK 40</t>
  </si>
  <si>
    <t>22.10.20 : RFIN sent
19.10.20 : aktual RFI, proses pengumpulan doc RFIN
15.10.20 : 12.10.20 : 08.10.20 : 05.10.20 : SRFI actual, proses PLN connection
01.10.20 : 28.09.20 : erection on going, ME on going
21.09.20 : cor done, curingtime
14.09.20 : lanjut pembesian kondisi cuaca hujan, plan pouring concrete mundur ke rabu 16 sept 2020
10.09.20 : borepile done, on going excavation 
07.09.20 : 31.08.20 : 27.08.20 : on going borepile
24.08.20 : 13.08.20 : mobilisasi CME (plan bouwplank hari ini), paralel proses perijinan
10.08.20 : 06.08.20 : 03.08.20 : RFC, proses perijinan
30.07.20 : target rekom done 30 Jul 
27.07.20 : proses rekom camat
23.07.20 : rekom on going
16.07.20 : kandidat A TNP approved MW height 40m dia 0.6m, status IW Clear, proses rekom dan realisasi IW
13.07.20 : 10.07.20 : submit TNP review
09.07.20 : kandidat A approved by RND 30 Juni 2020 dengan RF 50m, menunggu validasi TX
02.07.20 : 29.06.20 : hunting
23.06.20 : SPK Release 23 jun 20</t>
  </si>
  <si>
    <t xml:space="preserve">17.05.20 : RFIN sent 
15.05.20 : RFI actual, wait RFIN
12.05.20 : ada penambahan 3 tiang PLN
08.05.20 : ada penambahan 1tiang PLN, revisi RFI plan 12 may 20
22.04.20 : email konfirmasi RFI/request PLN Connection dari XL (Pak Bayu), request SK PLN ke XL, plan RFI 6 may 20
20.04.20 : email SRFI-N sent
09.04.20 : curing time
02.04.20 : on going excavation
25.03.20 : PKS proses , proses perijinan, CME OG
19.03.20 : 11.03.20 : Proses perijinan, RFC, proses DP lahan
28.02.20 : on going proses rekom l/c
24.02.20 : IW done, Realisasi IW Done , collect legal doc sitac, soiltest done 
20.02.20 : IW clear, proses realisasi IW dan penjadwalan soiltest
13.02.20 : TNP review
06.02.20 : kand A = validasi done, Candidate A RF TX OK
</t>
  </si>
  <si>
    <t>02.11.20 : RFIN sent
26.10.20 : proses penyambungan PLN
22.10.20 : 19.10.20 : 15.10.20 : 12.10.20 : revisi PLN connection 16 oct 20, waiting approval Power Eng XL terkait isu Rayon PLN Cempaka Putih (Daya 13.5 kVA kebawah dilayani dg Pra bayar, Daya 16.5 kVA keatas dengan Pasca Bayar)
05.10.20 : 01.10.20 : proses PLN connection, plan 10 oct
30.09.20 : email SRFI-N sent
28.09.20 :  Finishing ME, on going Pagar &amp; halaman
24.09.20 : ME Installation OG
21.09.20 : 17.09.20 : Curing Time OG, Plan Erection 24/09 finish 26/09, Plan S RFI 28/09
14.09.20 : rebarring, plan cor besok menunggu usrat ijin dari PT. JIEP
10.09.20 : Plan galian Finish 10/09, Plan Pouring 12/09, Plan S RFI 20/09
07.09.20 : galian on going, PKS signed dan rekom lurcam, proses perijinan
03.09.20 : MOM : start galian
31.08.20 : 27.08.20 : 24.08.20 : menunggu rilis Surat ijin kerja dr PT JIP untuk start CME
17.08.20 : proses BA jaminan dari JIP (Jakarta Idustrial Estate PuloGadung) untuk syarat start CME, plan start CME paling lmabat 20 AUG
13.08.20 : Survey done, PT. JIEP meminta digeser sitenya 200m untuk mendekati utilitas kabel power dan FO
10.08.20 : OG Join Survey dengan PT JIEP, untuk penempatan posisi Pole MCP (kand A)
06.08.20 : kembali kand A, plan bouwplank minggu depan
30.07.20 : 23.07.20 : 20.07.20 : Mediasi pertama belum menemui titik temu, plan mediasi kedua melibatkan Lurah, MUSPIKA, dan tokoh masyarkat 18/07
16.07.20 : 13.07.20 : 09.07.20 : MOM : ada comcase, sudah IW clear tetapi ada provokasi warga luar radius, besok malam diadakan mediasi dengan tokoh masyarakat, jika isu clear maka proses realisasi dilanjutkan minggu depan.
06.07.20 : 02.07.20 : IW clear, plan rekom release 6 juli, plan start CME 10 jul, Plan RFI 4 aug
29.06.20 : IW clear
25.06.20 : IW kurang 3 kk dari 20 kk, pole MCP 20m
22.06.20 : 18.06.20 : XL ok 20 m, kembali ke kand awal, proses rekom
15.06.20 : 11.06.20 : rehunting, plan IW done jun 20
08.06.20 : RND review
04.06.20 : 01.06.20 : 29.05.20 : waiting RND review, paralel IW on going
28.05.20 : 25.05.20 : 22.05.20 : RND review
21.05.20 : 20.05.20 : remark RND Apakah bisa tinggi RF 25m? Menjauh dari yg mau dicover
15.05.20 : RND review
13.05.20 : submit kand C
14.05.20 : 08.05.20 : 30.04.20 : rehunting
23.04.20 : 16.04.20 : Rehunting site, NOM berada dikawasan Industri JIP, high price sewa lahan PT.JIEP, rehunting hard space 300 meter. Mohon arahan
09.04.20 : kand NOK
02.04.20 : 25.03.20 : Candidat NOK, Rehunting
19.03.20 :  validasi RND
20.02.20 : IW on going
13.02.20 : IW on going
06.02.20 : kand A = validasi done, Candidate A RF TX OK
30.01.20 : kand A = submit A 106°55'03.87"E 6°12'22.44"S/106.917742 -6.206233 OK, Center Antenna 20m</t>
  </si>
  <si>
    <t xml:space="preserve">26.01.21 : survey done, proses pengajuan BPUJL
21.01.21 : PSB released, PLN connection OG
23.07.20 : 09.07.20 : 02.07.20 : email SRFI-N sent, PLN Connection menunggu konfirmasi dari XL
29.06.20 : PLN Connection menunggu konfirmasi dari XL
22.06.20 : SRFI, wait confirmation XL for PLN connection
01.06.20 : SRFI actual, collecting doc SRFIN
28.05.20 : prepare erection
25.05.20 : 14.05.20 : Plan cor borepile 13/5, besi ks mos, pagar me sdh ada di sby, angkur + tower 13/5 sortir
08.05.20 : bouwplank
30.04.20 : proses design/bouwplank dan apply perijinan
23.04.20 : 16.04.20 : IW done, proses rekom dan soiltest
09.04.20 : IW clear, proses eskalasi sitac
02.04.20 : 25.03.20 : IW on going,  IW 9 KK, done 6 KK,  3 KK masih menunggu terkait tali asih karena 1 KK mintanya 15 juta
19.03.20 : IW on going, need approval kandidat
11.03.20 : IW on going
26.02.20 : (07°29'38.67" 112°33'52.21"), IW on going 
20.02.20 : IW on going
13.02.20 : IW on going
06.02.20 : kand A = validasi done, Candidate A RF TX OK
</t>
  </si>
  <si>
    <t xml:space="preserve">12.09.20 : RFIN sent
09.11.20 : 05.11.20 : aktual RFI, proses collect doc RFIN
02.11.20 : ME installation
29.10.20 : 26.10.20 : erection ongoing, paralel konek jaringan PLN
22.10.20 : curring time, plan hari ini on site untuk start CME kembali
19.10.20 : curring time, stop pol PP karena issue opsic
12.10.20 : 08.10.20 : 05.10.20 : 01.10.20 : 28.09.20 : Curingtime, urugan tanah + pondasi bts OG, start erection tower waiting perijinan release
24.09.20 : 21.09.20 : rebarring, plan cor selasa 22 sep
17.09.20 : on going excavation
14.09.20 : 11.09.20 : start galian
10.09.20 : Mob demob plan sabtu 12 sep 20
07.09.20 : 03.09.20 : berkas perijinan sudah masuk TPKRD dan sedang proses review
31.08.20 : 27.08.20 : submit berkas ke perijinan 26 Aug 20 (PTSP) dan sedang proses review
24.08.20 : 17.08.20 : CME belum dapat start karena isu perijinan kota banjar, CME ny start
13.08.20 : 10.08.20 : 06.08.20 : 03.08.20 : proses koordinasi penjadwalan survey dan rapat TKPRD
27.07.20 : 16.07.20 : CME belum dapat start karena isu perijinan kota banjar
13.07.20 : proses perijinan
09.07.20 : plan rekom done minggu ini 10 jul, plan start proses perijinan minggu depan 13 jul,  start CME setelah proses perijinan plan 20 jul
06.07.20 : plan rekom minggu ini
02.07.20 : IW clear, plan Rekom minggu depan, plan RFC W2 Juli, dan jika sudah submit berkas perijinan bisa paralel start CME, Plan RFI 17 Aug 20
29.06.20 : 25.06.20 : pergeseran kandidat, IW on going
22.06.20 : IW ongoing, kembali ke kandidat yang sudah approved OK (cand B) 
19.06.20 : perubahan type transport dari FO menjadi MW, need req SK PLN
18.06.20 : proses nego/pendekatan IW, paralel rehunting, need arahan dari XL 
15.06.20 : kandidat B RNP TNP approved, tapi reject IW
11.06.20 : 08.06.20 : 04.06.20 : 01.06.20 : IW clear proses negosiasi eskalasi
25.05.20 : 14.05.20 : finalisasi eskalasi sitac, plan start realisasi sitac dan proses rekom
08.05.20 : 30.04.20 : negosiasi eskalasi
23.04.20 : 16.04.20 : 09.04.20 : IW on going
02.04.20 : under review TNP
25.03.20 : TNP review
19.03.20 : 12.03.20 : rehunting
20.02.20 : IW on going
13.02.20 : Kand A = Rehunting
06.02.20 : Kand A = Rehunting
</t>
  </si>
  <si>
    <t>12.11.20 : RFIN sent
09.11.20 : 05.11.20 : PLN connected, proses penyusunan doc RFIN
02.11.20 : 29.10.20 : erection done, proses penyambungan PLN 
26.10.20 : 22.10.20 : 19.10.20 : prepare start erection
15.10.20 : curingtime, plan start erection 20 oct 20
12.10.20 : galian done, lantai kerja done, prepare rebarring
08.10.20 : on going excavation
05.10.20 : start galian
01.10.20 : plan start CME 5 oct
28.09.20 : 24.09.20 : IW done, rekom done, RFC
21.09.20 : TNP OK 50m/1.2, IW ongoing, rekom lurah done, on going rekom camat
17.09.20 : kand E RF OK, proses review TNP, IW clear, proses rekom, soiltest done
10.09.20 : 07.09.20 : kand D IW fail (2KK menolak), proses mediasi paralel rehunting kandidat baru
03.09.20 : plan 3 Sep IW clear
31.08.20 : kand D RF OK -&gt; 50m, TNP OK -&gt; MW 50m/1.2, IW ongoing
27.08.20 : kandidat C RF OK, namun ada pergeseran sejauh 35m karena issue legalitas lahan, prepare submit kandidat
24.08.20 : submit kandidat B&amp;C outSAR karena issue penolakan warga hingga radius 380m, under RNP review
17.08.20 : IW failed, rehunting kand B
13.08.20 : IW ongoing, plan hari ini clear soswar forum
10.08.20 : IW on going
06.08.20 : kandidat A koordinat (112.75494, -7.7565) RNP OK -&gt; RF 50m, TNP OK -&gt; MW 50m/1.2
03.08.20 : 30.07.20 : 27.07.20 : 23.07.20 : hunting</t>
  </si>
  <si>
    <t xml:space="preserve">01.07.20 : RFIN sent
29.06.20 : Proses PLN connection
19.06.20 : SK PLN release, plan RFI 6 Jul 20
16.05.20 : SRFIN sent 
14.05.20 : ME &amp; Grounding system process
08.05.20 : curingtime
30.04.20 : Galian pondasi OG
23.04.20 : 16.04.20 : on going excavation
09.04.20 : Proses REKOM LURCAM Done, proses perijinan
02.04.20 : rekom on going
25.03.20 : 20.03.20 : IW Clear, Proses approval Eskalasi SITAC
20.02.20 : IW on going
13.02.20 : IW on going
06.02.20 : Kand A, B = validasi done RF TX OK
24.01.20 : kand A, B = A OK 30 Prio 2 dan B OK 30 Prio 1
</t>
  </si>
  <si>
    <t>23.03.21 : PLN Connected, collecting RFI documentation
18.03.21 : plan connect 18/03
08.03.21 : MoM 04/3, OG perluasan jaringan, revise RFI plan 29/3
18.02.21 : PLN connection daya 6.6 kVA, materail PLN NY ready
26.01.21 : OG perluasan jaringan
21.01.21 : PSB released, PLN connection OG
23.07.20 : 09.07.20 : PLN Connection menunggu konfirmasi dari XL
29.06.20 : PLN Connection menunggu konfirmasi dari XL
24.06.20 : email SRFI-N sent
22.06.20 : SRFI, wait confirmation XL for PLN connection
01.06.20 : SRFI actual, collecting doc SRFIN
28.05.20 : erection done, ME OG
25.05.20 : 14.05.20 : Rebaring, mat angkur tower plan mos 14/5, plan cor 16/5, mat pagar me plan mos 20/5
08.05.20 : bouwplank
30.04.20 : proses apply perijinan, CME start wait perijinan release
23.04.20 : 16.04.20 : designpack dan bouwplank, proses perijinan
09.04.20 : on going soiltest, collecting berkas legal untuk apply perijinan
02.04.20 : 25.03.20 : IW clear, proses eskalasi SITAC
19.03.20 : IW on going, need approval kandidat
11.03.20 : IW on going
26.02.20 : (-07°22'28.6" 112°37'30.7"), IW on going 90% ( 25 kk)
20.02.20 : IW On going
13.02.20 : IW on going
06.02.20 : kand A = validasi done, Candidate A RF TX OK
27.01.20 : kand A = 112.62483 -7.3773333 265.14 GF SST 42</t>
  </si>
  <si>
    <t xml:space="preserve">25.04.21 : RFIN sent
15.04.21 : material Trafo ready 20 Apr, plan RFI W18
08.04.21 : material PLN (Trafo) NY ready, revise RFI plan 15 Apr
05.04.21 : Material PLN NY ready, SJ PLN released, plan connect 10 Apr
25.03.21 : negosiasi sharing cost Overblast, revise RFI plan W1 Apr
08.02.21 : trafo overblast
21.01.21 : PSB released, PLN connection OG
21.08.20 : SRFIN sent
17.08.20 : 13.08.20 : tinjauan lokasi/survey done, CME sudah di ijinkan continue
10.08.20 : 06.08.20 : 03.08.20 : proses koordinasi penjadwalan survey dan rapat TKPRD
30.07.20 : 27.07.20 : 16.07.20 : CME belum dapat start karena isu perijinan kota banjar
09.07.20 : 06.07.20 : 02.07.20 : plan start CME 13 jul, plan RFI end of jul
29.06.20 : 22.06.20 : 18.06.20 : CME masih STOP karena isu perijinan
11.06.20 : 08.06.20 : pekerjaan di stop kembali karena isu perijinan kota Banjar
04.06.20 : mobilisasi tim kembali untuk lanjut pekerjaan CME
01.06.20 : STOP by Satpol PP, isu perijinan kota banjar
28.05.20 : 25.05.20 : 21.05.20 : 14.05.20 : erection 1 section STOP by perijinan
08.05.20 : curingtime
30.04.20 : 23.04.20 : 16.04.20 : 09.04.20 : CME start after proses perijinan
02.04.20 : RFC, proses perijinan
25.03.20 : proses soiltest
19.03.20 : 11.03.20 : Rekom on going
20.02.20 : 13.02.20 : IW on going
06.02.20 : Kand A = RF OK, TX review
</t>
  </si>
  <si>
    <t>18.03.21 : 
15.03.21 : PLN connected, prepare RFIN
08.03.21 : replan RFI 29 Mar
11.02.21 : Isu overblast trafo (Surat Jawaban per 10 Feb), Revise RFI Plan W2 Mar
26.01.21 : BP Paid, Proses PK di UP3
21.01.21 : PSB released, PLN connection OG
23.07.20 : 13.07.20 : email SRFI-N sent,  PLN connection menunggu konfirmasi dari XL
09.07.20 : 29.06.20 : PLN connection menunggu konfirmasi dari XL
25.06.20 : SRFI, collecting doc RFIN
22.06.20 : ME on going
18.06.20 : erection done, tower painting paralel BTS foundation on going
11.06.20 : 08.06.20 : borepile on going
04.06.20 : 01.06.20 : excavation
28.05.20 : excavation
25.05.20 : 08.05.20 : bouwplank, proses perijinan
30.04.20 : bouwplank, proses perijinan
23.04.20 : 16.04.20 : 09.04.20 :  proses perijinan, CME start after perijinan
06.04.20 : CME start after IMB
02.04.20 : RFC, proses perijinan
25.03.20 : proses perijinan
19.03.20 : 11.03.20 : Proses perijinan, RFC, proses DP lahan
28.02.20 : on going proses rekom l/c
27.02.20 : IW done, kand 07°03'59.3"S 112°02'38.5"E, 12 KK IW done, Proses Collect Dokumen RFL .
24.02.20 : IW done, Realisasi IW Done, collect legal sitac, soiltest done 
20.02.20 : IW clear, proses realisasi IW dan penjadwalan soiltest
13.02.20 : IW on going
06.02.20 : Kand E = RF OK, TX review
05.02.20 : kand E = submit E 112.04403 -7.066472 264.57 GF SST 52 In Cellplan Tuban. Pergeseran dari kandidat A yang sudah approved sebelumnya
28.01.20 : kand A =  RND 50 110/195/270 28Jan20 : Ok candidate A, tower 52
27.01.20 : 
kand A = 112.04481 -7.066806 233.56 GF SST 52 Out Cellplan Tuban. Pengajuan Permohonan pertimbangan cellplan OG
kand B = 112.04622 -7.070556 287.51 GF SST 52 Out Cellplan Tuban. Pengajuan Permohonan pertimbangan cellplan OG
kand C = 112.04335 -7.066815 247.08 GF SST 52 In Cellplan Tuban
kand D = 112.04252 -7.067451 247.21 GF SST 52 In Cellplan Tuban</t>
  </si>
  <si>
    <t>28.12.20 : RFIN sent
21.12.20 : plan RFIN announce 22 Dec
17.12.20 : plan connect PLN 17 Dec
14.12.20 : 10.12.20 : PLN connection process
07.12.20 : ME installation
03.12.20 : erection tower done, minus tray dan tangga plan 
26.11.20 : erection section 6 (kendala curah hujan tinggi)
23.11.20 : erection ongoing
19.11.20 : prepare start erection
16.11.20 : backfill ongoing
12.11.20 : curring time
09.11.20 : pouring done
05.11.20 : curring time
02.11.20 : plan pouring start 4 Nov
29.10.20 : 26.10.20 : 22.10.20 : Galian done, lean concrete OG
19.10.20 : proses galian
15.10.20 : 12.10.20 : 08.10.20 : 05.10.20 : land clearing &amp; bouwplank
01.10.20 : plan start CME 3 oct 20
28.09.20 : 21.09.20 : 07.09.20 : 03.09.20 : proses perijinan
31.08.20 : rekom done, submit berkas perijinan
27.08.20 : 24.08.20 : 17.08.20 : proses eskalasi sitac, on going proses rekom
13.08.20 : IW Done, proses rekom ongoing
10.08.20 : kandidat B TX OK, MW height 50m/0.6, IW ongoing
06.08.20 : kembali ke kandidat B, confirm provide tower SST 62, proses re-validasi TNP 
03.08.20 : 30.07.20 : kandidat baru (B) NOK karena too far from NOM, RND request tower SST 62 , need arahan hunting
27.07.20 : IW failed, rehunting
23.07.20 : Kandidat A TNP OK dengan MW 50m/0.6m
20.07.20 : kandidat A RNP OK dengan RF 50m, waiting TNP review
16.07.20 : Ok candidate A, tower 52
13.07.20 : 13 jul submit kandidat A koordinat 100.53986, -0.4224 propose SST 52, menunggu review RNP
13.07.20 : plan submit kand hari ini
09.07.20 : on going hunting, plan submit kand minggu ini atau senin depan
02.07.20 : 29.06.20 : hunting
23.06.20 : SPK Release 23 jun 20</t>
  </si>
  <si>
    <t xml:space="preserve">22.07.20 : RFIN sent 
20.07.20 : proses PLN connection
13.07.20 : 09.07.20 : 06.07.20 : 29.06.20 : 24.06.20 : email SRFI-N sent, PLN connection menunggu konfirmasi XL/Tech partner
22.06.20 : ME on going
18.06.20 : curingtime, prepare erection
15.06.20 : 11.06.20 : 08.06.20 : 04.06.20 : curingtime
28.05.20 : 25.05.20 : curingtime
14.05.20 : 08.05.20 : rekom on going
30.04.20 : Proses IW OG, terkendala pembatasan lingkungan
23.04.20 : 16.04.20 : IW OG, Terbatasnya komunikasi dengan perangkat kelurahan karena WFH
09.04.20 : validasi done, IW on going
02.04.20 : under review RND
25.03.20 : IW on going
19.03.20 :  validasi RND
20.02.20 :06.02.20 : Hunting kandidat
</t>
  </si>
  <si>
    <t xml:space="preserve">14.12.20 : RFIN sent
07.12.20 : PLN connection process
14.09.20 : 07.09.20 : 03.09.20 : SRFI actual, SRFIN sent
31.08.20 : SRFI actual
27.08.20 : ME on going, Plan S RFI 28/08
24.08.20 : 17.08.20 : ME Installation OG
13.08.20 : Erection Tower OG, Plan Finish 16/08, Plan S RFI 22/08
10.08.20 : pouring concrete done, Curing Time, Plan start Erection 13/08
06.08.20 : Rebaring OG, Plan Pouring 10/08
03.08.20 : Rebaring OG, Plan Pouring 10/08
30.07.20 : Galian pondasi done, Plan Pouring 10/08
23.07.20 : Plan Start CME 26/07
20.07.20 : on going APD/design pack
16.07.20 : proses design pack/APD
13.07.20 : 09.07.20 : MOM : soiltest, on going realisasi hari ini, plan start CME 16 jul
06.07.20 : 02.07.20 : plan rekom selesai 10 jul, plan start CME 15 jul, plan RFI 12 aug
29.06.20 : on going rekom
25.06.20 : IW clear, plan realisasi besok sabtu 27 jun, tower SST 42m
22.06.20 : 18.06.20 : Submit kand OK tinggi 40m, IW clear, proses eskalasi, plan realisasi IW minggu depan
15.06.20 : 11.06.20 : rehunting, plan IW done jun 20
08.06.20 : 04.06.20 : 01.06.20 : 28.05.20 : 25.05.20 : 08.05.20 : IW on going
30.04.20 : IW on going
23.04.20 : 16.04.20 : rehunting karena penolakan warga radius
09.04.20 : validasi done, IW on going
02.04.20 : under review RND
25.03.20 : plan soswar terkendala wabah corona
18.03.20 : Plan Soswar 18/03
19.03.20 : IW on going
11.03.20 : 20.02.20 : IW on going
13.02.20 : IW on going
06.02.20 : Kand A, B = validasi done RF TX OK
20.01.20 : Kand A, B,  Propose tower 42m = kand A OK 40 0/150/220 Prio 1, kand B OK 40 10/150/220 Prio 2
16.01.20 : Kand A, B,  Propose tower 42m = submit kand A (136m) di 106°53'33.45"E // 106.892625° 6°29' 17.44"S //  -6.488178° dan
submit kand B (127m)  106°53'26.36"E // 106.890656° 6°29' 12.77"S //  -6.486881°
</t>
  </si>
  <si>
    <t>31.08.20 : 30.08.20 : RFIN sent
29.08.20 : RFI actual, collecting doc RFIN
27.08.20 : 24.08.20 : 22.08.20 : revisi plan connect PLN/RFI tanggal 29 Aug setelah penambahan 8 tiang
17.08.20 : 16.08.20 : Soft RFI, wait PLN connection dengan penambahan pole PLN, plan RFI 21 Aug
13.08.20 : 10.08.20 : Kekurangan material Plat ETA hr ini , start continue erection, PLN Proses Prepare material jaringan, plan SRFI 16 Aug, plan RFI 21 Aug
06.08.20 : erection on going
03.08.20 : plan on site kekurangan plat kopel tower besok 3 jul
30.07.20 : 27.07.20 : erection stop karena terkendala minus plat kopel tower dr pabrikan, plan material dikirim besok dari pabrikator
23.07.20 : erection on going, PLN register done, menunggu laporan hasil survey PLN
20.07.20 : curingtime, Backfill done, Prepare Erection 
02.07.20 : rebarring, plan cor 3 jul
30.06.20 : change transport type menjadi MW, request SK PSB PLN untuk continue PLN Connectionnya
29.06.20 : rebarring on going
25.06.20 : excavation done, on going lantai kerja, prepare rebarring
22.06.20 : on going excavation
18.06.20 : start galian, proses perijinan
15.06.20 : 11.06.20 : 08.06.20 : rekom done, proses submit berkas
04.06.20 : 28.05.20 : 14.05.20 : IW clear, proses approval eskalasi sitac
23.04.20 : 16.04.20 : revalidasi kand A NOK, propose reloc NOM
09.04.20 : 02.04.20 : revalidasi kand A
27.03.20 : validasi done kand B
25.03.20 : 19.03.20 : 05.03.20 : 01.03.20 : Lahan Pemkot Pekanbaru, masih tahap pembangunan belum bisa dilakukan sewa ke pihak lain  hingga proses serah terima asset ke Pemkot. Kandidat diluar lahan Pemkot yg telah di approved XL ternyata sengketa saat ini sdg proses banding pengadilan tinggi. Dan informasi yg di dapat bahwa tanah Sekitar Perkantoran Pemkot Pekanbaru akan di akuisisi oleh pemkot untuk perluasan kawasan Perkantoran Pemkot
28.02.20 : 20.02.20 : rehunting
17.02.20 : submit kand A di lahan Pemkot Pekan Baru, RND kandidat A not approve, arahan rehunting ke tikor berikut : 101.531406, 0.515776
13.02.20 : 06.02.20 : Hunting kandidat</t>
  </si>
  <si>
    <t>01.09.20 : RFIN sent
31.08.20 : ME on going
27.08.20 : Plan Finish erection 30/08, Plan RFI 04/09
24.08.20 : 17.08.20 : Erection tower OG, Plan Finish 20/08, Plan S RFI 24/08
13.08.20 : Erection tower OG, Plan Finish 20/08, Plan S RFI 24/08
10.08.20 : erection on going
06.08.20 : curingtime, plan start erection 7 Aug 20
03.08.20 : curingtime
30.07.20 : Pengecoran Pondasi Tower
23.07.20 : 20.07.20 : Lean concrete, pembesian di ulang kembali karena longsor galian
16.07.20 : 13.07.20 : rebarring
09.07.20 : galian done, lantai kerja, prepare rebarring
06.07.20 : 02.07.20 : On Going Lean Concrete due to Problem Hard Community Issue (Already Solve on 30 June 2020) 
29.06.20 : 25.06.20 : 22.06.20 : curingtime
18.06.20 : rebarring, Plan Pouring 19/06
15.06.20 : 11.06.20 : excavation
08.06.20 : 04.06.20 : preparation start CME
01.06.20 : RFC, plan start CME minggu depan
28.05.20 : 25.05.20 : soiltest
14.05.20 : 08.05.20 : iw clear
30.04.20 : OG negosiaisi eskalasi SITAC
23.04.20 : 16.04.20 : OG negosiaisi eskalasi SITAC, high price
09.04.20 : 02.04.20 : 25.03.20 : 20.03.20 : IW Clear, Proses approval Eskalasi SITAC
19.03.20 : IW clear
11.03.20 : 20.02.20 : IW on going
13.02.20 : IW on going
06.02.20 : kand A = validasi done, Candidate A RF TX OK
24.01.20 : kand A = RND OK 40</t>
  </si>
  <si>
    <t>15.03.21 : 08.03.21 : MoM 04/3, OG perluasan jaringan, revise RFI plan 29/3
18.02.21 : PLN connection daya 33 kVA, setelah 1 bulan dilakukan downgrade ke 6.6 kVA 
26.01.21 : survey done, OG perluasan jaringan
21.01.21 : PSB released, PLN connection OG
01.09.20 : email SRFI-N sent
23.07.20 : SRFI actual, collecting doc SRFIN, PLN connection menunggu konfirmasi dari XL
16.07.20 : ME on going, erection &amp; TBS foundation done, plan SRFI 17 jul
13.07.20 : 06.07.20 : erection hold karena isu perijinan
02.07.20 : erection on going
29.06.20 : rebaring og, tower onsite
25.06.20 : rebarring
22.06.20 : 18.06.20 : persiapan start galian dengan excavator
15.06.20 : 11.06.20 : plan RFC 29 Jun, jadwal survey diskominfo minggu depan
08.06.20 : DESIGN PROSES ,COLLECT DOC RFL AND PKS, IW CLEAR
04.06.20 : 01.06.20 : 28.05.20 : 21.05.20 : 14.05.20 : iw on going
08.05.20 : TNP review
30.04.20 : rehunting
23.04.20 : 16.04.20 : IW clear, review eskalasi sitac
09.04.20 : IW clear, proses renego fasum
02.04.20 : 25.03.20 : Candidat NOK, Rehunting
19.03.20 : IW clear, proses renego fasum
11.03.20 : IW on going
28.02.20 : 24.02.20 : Kand A =  (S : 8°05'06.46" E : 112°10'46.88") IW tinggi 32 clear, need soswar IW 52 m, resoswar 25.2.20 , paralel rehunting cand pendampig
Warga Minta Soswar 52 Meter 
20.02.20 : 20.02.20 : rehunting
13.02.20 : 06.02.20 : Hunting kandidat
17.01.20 : hasil assessment PDI done (email arief), proses input STIP 1 B2S</t>
  </si>
  <si>
    <t xml:space="preserve">05.11.20 : RFIN sent
02.11.20 : 29.10.20 : aktual SRFI, proses konek PLN (isu perluasan jaringan)
22.10.20 : 19.10.20 : erection on going
15.10.20 : curingtime, plan start erection 20 oct 20
12.10.20 : curingtime
08.10.20 : 05.10.20 : on going excavation
01.10.20 : start excavation 
28.09.20 : 24.09.20 : IW done, rekom done, RFC
21.09.20 : TNP OK MW 40m/0.6, IW clear, rekom camat done kemarin
17.09.20 : re-validasi kandidat F propose penaikan tinggi tower menjadi SST 52, RNP OK -&gt; RF 50m, proses review TNP, RND ok candidate F, tower 52, plan minggu depan start CME
14.09.20 : 10.09.20 : proses rehunting
07.09.20 : 03.09.20 : Review RND kand too far from NOM karena Perwali jarak antar menara, need submit JR &amp; Perwali ke RND
31.08.20 : Reaktivasi SPK, validasi kand paralel IW clear
02.07.20 : MOM propose return, hard kandidat, terkait isu regulasi ketinggian tower
02.07.20 : IW on going, proses soswar forum
29.06.20 : 25.06.20 : plan start CME minggu depan
22.06.20 : 19.06.20 : perubahan type transport dari FO menjadi MW, need req SK PLN
18.06.20 : plan start CME 2 minggu kedepan, plan RFI end of July, on going proses soswar (IW)
15.06.20 : Proses soswar
11.06.20 : 08.06.20 : IW on going, soswar forum terkendala isu covid
04.06.20 : IW on going, soswar forum terkendala isu covid
01.06.20 : 28.05.20 : 25.05.20 : 14.05.20 :  IW on going, soswar forum terkendala isu covid
08.05.20 : 30.04.20 : IW on going
23.04.20 : 16.04.20 : 09.04.20 : 02.04.20 : 25.03.20 :  IW on going, validasi done
19.03.20 : IW on going, need approval kandidat
11.03.20 : IW on going
24.02.20 = Kand B (S : 8° 05'59.61" E : 112° 11'26.08"), rehunting Cand. C langsung Pararel IW, Cand C Kurang 5 KK dr 9 KK plan clear 27.2.20 (need approval cand)
20.02.20 : IW On going, Kand C IW 8 KK sign 5
13.02.20 : TNP review
06.02.20 : kand A = validasi done, Candidate A RF TX OK
</t>
  </si>
  <si>
    <t>15.03.21 : 08.03.21 : MoM 04/3, OG perluasan jaringan, revise RFI plan 29/3
18.02.21 : PLN connection daya 23 kVA, setelah 1 bulan dilakukan downgrade ke 6.6 kVA
26.01.21 : survey done, OG perluasan jaringan
21.01.21 : PSB released, PLN connection OG
01.09.20 : SRFIN sent
23.07.20 : 16.07.20 : SRFI actual, collecting doc SRFIN, PLN connection menunggu konfirmasi dari XL
16.07.20 : SRFI actual
13.07.20 : on going ME dan F&amp;Y
06.07.20 : ME on going
02.07.20 : erection on going
29.06.20 : rebaring done, tower keterlambatan jadwal loading, prepare cor
25.06.20 : rebarring
22.06.20 : 18.06.20 : on going borepile
15.06.20 : CME start bouwplank
11.06.20 : proses perijinan, plan start galian 12 jun 20
08.06.20 : 04.06.20 : 01.06.20 : CME start menunggu proses perijinan
28.05.20 : 25.05.20 : 14.05.20 : 08.05.20 : 30.04.20 : proses design/bouwplank dan apply perijinan
23.04.20 : 16.04.20 : collecting berkas legal untuk apply perijinan
09.04.20 : on going soiltest, collecting berkas legal untuk apply perijinan
02.04.20 : 25.03.20 : 19.03.20 : 11.03.20 : 28.02.20 : IW clear, proses review eskalasi sitac, collecting legal doc
20.02.20 : IW clear, proses eskalasi sitac
13.02.20 : 06.02.20 : Hunting kandidat
17.01.20 : hasil assessment PDI done (email arief), proses input STIP 1 B2S</t>
  </si>
  <si>
    <t>01.09.20 : RFIN sent
31.08.20 : RFI actual, collecting doc RFIN
27.08.20 : 24.08.20 : proses perluasan jaringan PLN, rev plan RFI 30 Aug, plan percepatan di 28 Aug
13.08.20 : proses koordinasi/nego ke PLN
06.08.20 : isu perluasan jaringan (BP&lt;Biaya investasi PLN) sehingga masuk daftar tunggu atau permohonan sambungan daya &gt; 6.6 kVA
03.08.20 : proses PLN connection
13.07.20 : email SRFI-N sent
09.07.20 : Sk PLN release 7 jul, proses PLN connection
06.07.20 : tower erection, waiting SK PLN release from XL
02.07.20 : curingtime
29.06.20 : 25.06.20 : rebarring
22.06.20 : [MIM/Risk RFI Jun] start excavation,plan RFI 15 jul
22.06.20 : 18.06.20 : prepare galian, CME ny start, proses perijinan
15.06.20 : soiltest done, APD ongoing
11.06.20 : rekom done, plan besok soiltest
08.06.20 : on going proses rekom
04.06.20 : 01.06.20 : rekom, team prepare rapid test
28.05.20 : 25.05.20 : rekom on going
14.05.20 : 08.05.20 : 30.04.20 : 23.04.20 : 16.04.20 : plan Senin 20 Apr, eskalasi done dan start rekom
09.04.20 : IW clear, proses submit eskalasi sitac
02.04.20 : 25.03.20 : IW on going, plan iw clear 29/3
19.03.20 : IW on going, plan iw clear sabtu 21/3
11.03.20 : IW on going
20.02.20 : on going survey, hunting
13.02.20 : SPK released</t>
  </si>
  <si>
    <t>19.11.20 : RFIN sent
16.11.20 : plan connect PLN W3 Nov
12.11.20 : 05.11.20 : 02.11.20 : 29.10.20 : 26.10.20 : penambahan tiang dan tarikan jaringan PLN
22.10.20 : 19.10.20 : proses penyambungan PLN
15.10.20 : 12.10.20 : 08.10.20 : start erection
05.10.20 : curingtime
01.10.20 : 28.09.20 : rebaring done, prepare for pouring
21.09.20 : IMB done, excavation
14.09.20 : 07.09.20 : 03.09.20 : 31.08.20 : 27.08.20 : proses perijinan
24.08.20 : 13.08.20 : rekom done , collecting legal doc
10.08.20 : rekom lurah done, on going rekom camat
06.08.20 : 03.08.20 : 30.07.20 : IW DONE, proses rekom L/C
27.07.20 : IW on going
23.07.20 : 16.07.20 : kandidat D TNP reviewed MW height 48m diameter 0.6m, IW ongoing
13.07.20 : 11.07.20 : TNP review kand D
09.07.20 : submit 6 Juli kandidat A,B, dan C propose SST 52 (waiting RNP review)
02.07.20 : 29.06.20 : hunting
23.06.20 : SPK Release 23 jun 20</t>
  </si>
  <si>
    <t>23.11.20 : RFIN sent
19.11.20 : BPUJL paid, jadwal connect PLN minggu ini
16.11.20 : issue management trafo, plan connect PLN W3 Nov
12.11.20 : 09.11.20 : 05.11.20 : 02.11.20 : 29.10.20 : 26.10.20 : kondisi trafo overload, pihak PLN sedang melakukan perbaikan 
22.10.20 : 19.10.20 : proses penyambungan PLN
15.10.20 : 12.10.20 : 08.10.20 : continue CME, curingtime, start erection
05.10.20 : 01.10.20 : 28.09.20 : 24.09.20 : STOP karena isu perijinan
21.09.20 : 21.09.20 : 17.09.20 : 14.09.20 : CME hold, proses penyelesaian isu perijinan
10.09.20 : proses penyelesaian isu perijinan
07.09.20 : 31.08.20 : excavation
27.08.20 : 24.08.20 : 13.08.20 : mobilisasi, plan land clearing mundur besok karena hujan petir
10.08.20 : plan land clearing besok 11 Aug
06.08.20 : 03.08.20 : RFC, proses perijinan
30.07.20 : target rekom camat done 30 Jul
27.07.20 : rekom camat done, collecting berkas perijinan
23.07.20 : rekom on going
16.07.20 : kandidat A approved by TNP MW height 45m diameter 1.2m, IW Clear, proses rekom ongoing
13.07.20 : 11.07.20 : TNP review
09.07.20 : kandidat A approved by RNP dengan RF 50m namun terkendala issue penolakan warga, paralel 6 Juli submit kandidat B koordinat 97.88766, 3.42707 SST 52 (waiting RNP review)
02.07.20 : 29.06.20 : hunting
23.06.20 : SPK Release 23 jun 20</t>
  </si>
  <si>
    <t xml:space="preserve">10.08.20 : RFIN sent 
06.08.20 : 03.08.20 : Erection OG, Pondasi BTS, ME, pagar, OG, Plan PLN 3 Aug
23.07.20 : curingtime, plan start erection 25 jul
20.07.20 : pouring concrete
16.07.20 : cerucuk done, on going rebarring pondasi
13.07.20 : 09.07.20 : on going cerucuk, terkendala cuaca Hujan hampir setiap hari dan langsiran mutar sungai (jauh), plan cor 14 jul, plan erection done 23 jul, plan RFI 25 jul
02.07.20 : borepile done, on going cerucuk start 30 jun (4 hari) plan lantai kerja 4 jul, plan cor 8 jul, material tower on going langsir
29.06.20 : 22.06.20 : bouwplank, Proses langsir Material, akses sementara lewat sungai, plan cor 30 jun
18.06.20 : prepare start CME, langsir material to site, proses bangun jembatan akses sementara melintasi sungai
17.06.20 : Go RFI, PSB PLN release
15.06.20 : 11.06.20 : 08.06.20 : 06.06.20 : Team Plan Onsite, preparation CME start
04.06.20 : 01.06.20 : bouwplank
28.05.20 : rekom on going, paralel tim CME plan on site 28 may untuk preparation CME
25.05.20 : 14.05.20 : 08.05.20 : 30.04.20 : rekom og
23.04.20 : 16.04.20 : IW on going
09.04.20 : 07.04.20 : submit kand C, RND OK tower 52m, wait TNP review
02.04.20 : 01.04.20 : TNP OK, IW on going
31.03.20 : RND OK
25.03.20 : hunting
</t>
  </si>
  <si>
    <t>26.01.21 : BP Paid, Proses PK di UP3
21.01.21 : PSB released, PLN connection OG
01.09.20 : email SRFI-N sent
23.07.20 : 16.07.20 : SRFI actual, collecting doc SRFIN, PLN connection menunggu konfirmasi dari XL
13.07.20 : on going ME dan F&amp;Y
06.07.20 : ME on going
02.07.20 : curingtime &amp; back filling, plan start erection 4 jul
29.06.20 : rebarring done, prepare cor
25.06.20 : rebarring
22.06.20 : 18.06.20 : excavation on going 50%
15.06.20 : CME on going / excavation
11.06.20 : proses perijinan, plan start galian 12 jun 20
08.06.20 : 04.06.20 : 01.06.20 : CME start menunggu proses perijinan
28.05.20 : 25.05.20 : 14.05.20 : 08.05.20 : proses design/bouwplank dan apply perijinan
30.04.20 : proses soil test, rekom, collecting doc legal
23.04.20 : 16.04.20 : IW clear, review eskalasi sitac
09.04.20 : IW clear
02.04.20 : 25.03.20 : IW OG 8kk, ( 3 KK OK )
19.03.20 : IW on going, need approval kandidat
11.03.20 : IW on going
20.02.20 : Cand outcell , propose opsi GM Permanet Incell Reject Kominfo , JR Cand C reject RNP 
20.02.20 : 13.02.20 : 06.02.20 : Kand C = Rehunting, Candidate C RF NOK
05.02.20 : kand C = submit C 112.03717 -6.942 534.42 GF SST 52 In Cellplan Tuban sesuai arahan Pemda (terlampir), atau bisa dicek di web : https://zonasi.tubankab.go.id/
28.01.20 : kand A =  RND 50 70/160/280 28Jan20 : Ok candidate A, tower 52
27.01.20 : 
kand A = 112.04178 -6.943333 23.98 GF SST 52 Out Cellplan Tuban. Pengajuan Permohonan pertimbangan cellplan OG
kand B = 112.04278 -6.9425 162.49 GF SST 52 Out Cellplan Tuban. Pengajuan Permohonan pertimbangan cellplan OG
kand C = 112.03717 -6.942 534.42 GF SST 52 In Cellplan Tuban</t>
  </si>
  <si>
    <t>26.06.20 : RFIN sent 
19.06.20 : SK PLN release, plan RFI 6 Jul 20
01.04.20 : email SRFI-N sent
25.03.20 : Soft RFI
19.03.20 : Curing time
11.03.20 : Curing Time, Pouring done 11/03
06.03.20 : Galian Pondasi OG, Plan galian done 10/03
20.02.20 : galian pondasi
13.02.20 : IW on going
06.02.20 : kand A = validasi done, Candidate A RF TX OK
24.01.20 : kand A = RND OK 40</t>
  </si>
  <si>
    <t>12.11.20 : RFIN sent
09.11.20 : 05.11.20 : 02.11.20 :29.10.20 : 26.10.20 : isu penambahan tiang dan tarikan jaringan PLN
22.10.20 : 19.10.20 : erection ongoing 
15.10.20 : 12.10.20 : 09.10.20 : cor done, curingtime
08.10.20 : on going bekisting dan prepare for pouring concrete, plan pouring paling lambat sabtu 10 oct
05.10.20 : rebarring
28.09.20 : borepile done, on going cerucuk
21.09.20 : resi IMB done, on going borepile
14.09.20 : 07.09.20 : 03.09.20 : 31.08.20 : proses perijinan
27.08.20 : rekom Camat done, proses perijinan
24.08.20 : 13.08.20 : 10.08.20 : 06.08.20 : proses negosiasi harga IMB
03.08.20 : 30.07.20 : 27.07.20 : 23.07.20 : IW Clear, proses eskalasi harga
20.07.20 : 16.07.20 : kandidat A TNP approved MW height 57m dia 1.2m, IW ongoing
16.07.20 : kandidat A TNP approved MW height 57m dia 1.2m, IW ongoing
13.07.20 : 10.07.20 : submit TNP review
09.07.20 : submit 8 Juli kandidat A koordinat 99.87314, 2.3067 propose SST 52, waiting RF Validation
01.07.20 : SPK release</t>
  </si>
  <si>
    <t>26.11.20 : RFIN sent
19.11.20 : PLN connected, proses finishing site 
16.11.20 : PLN connection process
12.11.20 : erection done, aktual SRFI
09.11.20 : 05.11.20 : start erection 
02.11.20 : 29.10.20 : 26.10.20 : 22.10.20 : 19.10.20 : rebaring
15.10.20 : 12.10.20 : 08.10.20 : on going bekisting dan prepare for pouring concrete, plan pouring paling lambat sabtu 10 oct
05.10.20 : rebarring
24.09.20 : rebaring foundation
21.09.20 : 14.09.20 : 10.09.20 : borepile on going
07.09.20 : bouwplank
31.08.20 : 27.08.20 : 24.08.20 : 13.08.20 : mobilisasi, plan land clearing mundur besok karena hujan petir
10.08.20 : plan land clearing besok 11 Aug
06.08.20 : 03.08.20 : RFC, proses perijinan
30.07.20 : IW DONE, rekom on going
27.07.20 : rekom on going
23.07.20 : kandidat C TNP OK MW height 50m, diameter 0.6, IW clear, proses eskalasi harga
20.07.20 : wait TNP review
17.07.20 : kandidat C RNP OK dengan RF 50m, paralel proses IW ongoing, wait TNP review
16.07.20 : Ok candidate C, tower 52
13.07.20 : 13 jul submit kandidat baru (cand C koordinat 96.16953, 5.24131) masih menunggu review RNP 
09.07.20 : Kandidat A approved by RNP dengan RF 50m, namun gagal IW, paralel 7 Juli submit kandidat B dengan koordinat 96.17359, 5.23867 propose SST 52, RND not OK B karena dekat NOM, rehunting
02.07.20 : 29.06.20 : hunting
23.06.20 : SPK Release 23 jun 20</t>
  </si>
  <si>
    <t>26.01.21 : BP Paid, waiting KWH stock
21.01.21 : PSB released, PLN connection OG
30.09.20 : email SRFI-N sent
28.09.20 : 24.09.20 : erection done, ME og, pondasi bts dan pagar og
21.09.20 : cor done, curingtime
17.09.20 : lantai kerja done, rebarring ongoing
14.09.20 : excavation on going
10.09.20 : start excavation
07.09.20 : start CME paling lambat minggu ini 10 sept 20
03.09.20 : plan start CME minggu depan, pergeseran OK
31.08.20 : 27.08.20 : plan minggu ini sign dinas, plan CME start minggu depan.
24.08.20 : blm dpt sign dr dinas, tekait dampak dr issue covid di lingkungan dinas, dimana bbrp dinas hbs ketemu dg PLT bupati sidoarjo yg meninggal kemarin positive covid
17.08.20 : 13.08.20 : Sudah ada jaminan IMB terbit, plan start CME 20 Aug, secara peta baru sudah masuk lahan kuning, pemaparan mundur 19 Aug karena pic meninggal
10.08.20 : 06.08.20 : 03.08.20 : 23.07.20 : minggu lalu usulan TBG di setujui agar menjadi lahan alih fungsi namun harus pergeseran 50m, saat ini menunggu approval provinsi
16.07.20 : 13.07.20 : 06.07.20 : 02.07.20 : proses perijinan pengajuan perubahan lahan alih fungsi
29.06.20 : start CME terkendala aturan LP2B (LAHAN PERTANIAN PANGAN BERKELANJUTAN --&gt; berdasarkan KEPRES), baru diketahui saat pemaparan lintas dinas (dinas pertanian)
25.06.20 : bouwplank, CME belum dapat start, menunggu proses perijinan lahan konservasi pertanian.
22.06.20 : 18.06.20 : 11.06.20 : 08.06.20 : bouwplank, proses perijinan, masuk lahan konservasi pertanian shg butuh pemaparan, plan pemaparan dituban minggu dpn
04.06.20 : 01.06.20 : 28.05.20 : bouwplank, proses perijinan
25.05.20 : 14.05.20 : bouwplank, proses perijinan
30.04.20 : bouwplank, proses perijinan
23.04.20 : 16.04.20 : 09.04.20 :  proses perijinan, CME start after perijinan
02.04.20 : RFC, proses perijinan
25.03.20 : Proses perijinan, proses disposisi di Dinas pertanian
19.03.20 : 11.03.20 : 28.02.20 : Kand C = IW clear, proses submit eskalasi sitac, collecting legal doc
27.02.20 : Kand C = (-7.02602 111.78204), IW Clear 10 KK
20.02.20 : IW clear, need re approval candidat
13.02.20 : IW on going
06.02.20 : Kand C = RF OK, TX review
05.02.20 : kand C = submit C 111.78441 -7.0267 163.95 GF SST 42 In Cellplan Tuban
28.01.20 : kand A =  RND 50 15/200/300 Ok candidate A, tower 52
27.01.20 : 
kand A = 111.78486 -7.029611 210.8 GF SST 42 In Cellplan Tuban
kand B = 111.78683 -7.025611 289.35 GF SST 42 In Cellplan Tuban</t>
  </si>
  <si>
    <t xml:space="preserve">14.07.20 : SRFIN dan RFIN sent 
13.07.20 : 11.07.20 : RFI actual, collecting doc RFIN, plan submit RFIN 13 jul
06.07.20 : SRFI actual, collecting doc SRFIN
02.07.20 : 29.06.20 : M/e on going, Fence&amp;yard Grounding instalation
25.06.20 : plan SRFI end of June, plan RFI 7 jul
25.06.20 : 22.06.20 : 18.06.20 : curing time, prepare start erection
17.06.20 : Go RFI, PSB PLN release
15.06.20 : cor done, curing time
11.06.20 : rebarring, plan RFI 30 juni, request SK PLN
08.06.20 : 04.06.20 : excavation start
01.06.20 : plan start CME hari ini 1jun, plan galian done W1 jun
28.05.20 : prepare start CME
25.05.20 : land clearing
14.05.20 : bouwplank, proses GDL tower dan angkur
08.05.20 : rekom camat done.iw done.soiltest done.apd done
30.04.20 : rekom camat done.iw done.soiltest done.apd done
23.04.20 : 16.04.20 : IW clear, proses eskalasi sitac
09.04.20 : IW OG, plan IW clear 12 Apr
06.04.20 : kand A, IW kurang 2 kk, propose geser mundur 30m, need revalidasi
02.04.20 : IW clear 1 mar 20, proses eskalasi SITAC
25.03.20 : hunting
</t>
  </si>
  <si>
    <t>02.07.20 : RFIN sent 
29.06.20 : Proses PLN Connection
18.06.20 : 17.06.20 : email SRFI-N sent
15.06.20 : ME on going
11.06.20 : prepare erection
08.06.20 : excavation on going
04.06.20 : excavation on going
01.06.20 : 29.05.20 : plan start galian besok
28.05.20 : 26.05.20 : plan start gali besok 27 May 20
14.05.20 : 08.05.20 : rekom, RFC
30.04.20 : IW OG, Terbatasnya komunikasi dengan perangkat kelurahan karena WFH
23.04.20 : 16.04.20 : IW OG, Terbatasnya komunikasi dengan perangkat kelurahan karena WFH
09.04.20 : Proses perijinan lingkungan dan Kelurahan, info pelayanan kelurahan sementara masih tutup terkait wabah corona.
02.04.20 : 25.03.20 : IW on going
19.03.20 :  validasi TNP
20.02.20 : kand A =  kandidat A, waiting approval menjadi MCP 20m
13.02.20 : 06.02.20 : Kand A = Candidate A Submit
17.01.20 : hasil assessment PDI done (email arief), propose change to colo (email sherly), proses input STIP 1 B2S</t>
  </si>
  <si>
    <t>14.12.20 : RFIN sent
07.12.20 : PLN connection process
15.07.20 :  SRFIN sent
 02.07.20 : SRFI, Optimis Sent SRFI Announce today, PLN connection menunggu konfirmasi XL/Tech partner
29.06.20 : ME on going
25.06.20 : curingtime, prepare erection
22.06.20 : 18.06.20 : curingtime, prepare erection
15.06.20 : 11.06.20 : 08.06.20 : borepile on going
04.06.20 : excavation on going
01.06.20 : 29.05.20 : plan start galian besok 
28.05.20 : 25.05.20 : 14.05.20 : 08.05.20 : rekom, RFC
30.04.20 : Soil test OG
23.04.20 : 16.04.20 : realisasi IW, start rekom process
09.04.20 : validasi done, IW clear
02.04.20 : under review RND
25.03.20 : 20.03.20 : IW OG, Minus 1 kk
19.03.20 : 20.02.20 : IW on going
13.02.20 : IW on going
06.02.20 : Kand B = Candidate B Submit
24.01.20 : kand A = RND OK 40</t>
  </si>
  <si>
    <t xml:space="preserve">21.12.20 : RFIN sent
07.12.20 : PLN connection process
14.09.20 : 07.09.20 : 03.09.20 : SRFI actual, SRFIN sent
31.08.20 : 27.08.20 : Plan erection done 27/08, Plan S RFI 28/08
24.08.20 : rebarring on going
17.08.20 : Galian pondasi OG, Plan pouring 20/08
13.08.20 : Galian pondasi OG, Plan pouring 14/08
10.08.20 : Plan Realisasi 12/08
06.08.20 : Realisasi OG, REKOM plan done 11/08
03.08.20 : 30.07.20 : IW Clear, OG Collecting doc. SITAC
23.07.20 : Proses IW, masih dikejar 1 kk Kepsek SMK Muhammadiyah, plan released surat kuasa penandatangan IW ke bagian Tata usaha 24/07
20.07.20 : Proses IW, masih dikejar 1 kk Kepsek SMK Muhammadiyah
16.07.20 : 13.07.20 : Proses IW, masih dikejar 1 kk Kepsek SMK Muhammadiyah
09.07.20 : MOM : 06.07.20 : 02.07.20 : IW minus 1 kk, plan IW clear 4 jul, plan start CME paling lambat weekly meeting minggu depan 9 juli, plan SRFI 5 Aug 20.
29.06.20 : 25.06.20 : IW minus 1 kk (area sekolah, IW dengan kepsek Muhammadiyah, proses negosiasi), plan IW clear paling lambat Senin 29 Juni or drop by XL
25.06.20 : submit kandidat D propose RT (building 12m + pole 12m) , validasi RNP approved RF 24m,
22.06.20 : 18.06.20 : 15.06.20 : 11.06.20 : rehunting, plan IW done jun 20, sudah ada kandidat (plan re-IW)
08.06.20 : 04.06.20 : 01.06.20 : IW on going, paralel approval kand B
28.05.20 : 25.05.20 : 14.05.20 : IW on going
08.05.20 : TNP review
30.04.20 : RND review
23.04.20 : RND review
16.04.20 : under review RND, Proses negosiasi BAN
09.04.20 : 02.04.20 : under review RND
31.03.20 : submit kand
25.03.20 : Candidat NOK, Rehunting
19.03.20 :  validasi RND
20.02.20 : rehunrting, makesure regulasi tangsel
06.02.20 : Hunting kandidat
</t>
  </si>
  <si>
    <t>21.01.21 : OG penambahan tiang
07.01.21 : FO access RFS plan on W4 Jan confirmed by PM FO 
07.01.21 : issue perluasan jaringan, penambahan tiang dan KWH meter kosong
28.12.20 : 21.12.20 : 17.12.20 : PLN connection process
10.12.20 : FO civil preparation
03.08.20 : 27.07.20 : 15.07.20 : email SRFI-N sent, PLN Connection menunggu konfirmasi dari XL
09.07.20 : 06.07.20 : 02.07.20 : 29.06.20 : PLN Connection menunggu konfirmasi dari XL
22.06.20 : 15.06.20 : Soft RFI
11.06.20 : ME &amp; Grounding on going
08.06.20 : erection on going, F&amp;Y on going
04.06.20 : erection OG, pondasi BTS og, pagar halamn OG
01.06.20 : erection on going
28.05.20 : 25.05.20 : curingtime
14.05.20 : pouring foundation
08.05.20 : excavation
30.04.20 : proses perijinan, paralel bouwplank
23.04.20 : 16.04.20 : proses realisasi IW dan rekom on going
09.04.20 : validasi done, IW on going
02.04.20 : IW on going
25.03.20 : 19.03.20 : 11.03.20 : IW on going
20.02.20 : 13.02.20 : IW on going
06.02.20 : Kand B = Candidate B Submit
23.01.20 : kand A = RND 50 30/105/315 23Jan20 : Ok candidate A, tower 52
23.01.20 : kand A = submit 108°28'23.50"E    -7°22'50.90"S SST42</t>
  </si>
  <si>
    <t xml:space="preserve">10.07.20 : RFIN sent 
09.07.20 : actual RFI, plan submit RFIN 10 jul
29.06.20 : Proses PLN Connection
22.06.20 : 18.06.20 : proses PLN connection
17.06.20 : Go RFI, PSB PLN release
28.05.20 : 16.04.20 : email SRFI-N sent
09.04.20 : erection on going
02.04.20 : rebarring, prepare for pouring concrete
25.03.20 : PKS proses , proses perijinan, CME OG
19.03.20 : 11.03.20 : Proses perijinan, RFC, proses DP lahan
28.02.20 : on going proses rekom l/c
24.02.20 : IW done, Realisasi IW Done , collect legal sitac ,soiltest done 
20.02.20 : IW clear, proses eskalasi sitac
13.02.20 : TNP review
06.02.20 : kand A = validasi done, Candidate A RF TX OK
</t>
  </si>
  <si>
    <t xml:space="preserve">05.10.20 : RFIN sent (MULTIGUNA)
01.10.20 : plan connect MG hari ini dan declare RFIN
28.09.20 : 24.09.20 : 21.09.20 : 17.09.20 : Proses PLN connection, survey PLN done, menunggu surat jawaban PLN terkait isu up daya karena perluasan jaringan, revisi plan RFI 30 sep
14.09.20 : 10.09.20 : ada perluasan jaringan, potensi up daya dan sedang menunggu hasil survey PLN, plan RFI 19 sept
07.09.20 : SRFIN sent, plan PLN connect 10 sept
03.09.20 : 31.08.20 : SRFI, proses PLN Connection
27.08.20 : erection on going
24.08.20 : 17.08.20 : curingtime, pouring concrete 15 aug
13.08.20 : excavation, plan cor 15 aug
10.08.20 : 06.08.20 : rekom L/C done, confirm kandidat E (112.418906, -7.511394) dijalankan, prepare CME
03.08.20 : 23.07.20 : plan sign doc legal malam ini, plan submit doc dan plan bisa di jadwalkan join survey senin depan, plan start CME 29 jul
13.07.20 : 02.07.20 : proses perijinan, plan start CME W2 Juli
29.06.20 : plan start CME W2 Juli or drop
25.06.20 : plan start CME minggu depan
19.06.20 : perubahan type transport dari FO menjadi MW, need req SK PLN
22.06.20 : 18.06.20 : proses perijinan, plan start CME awal July, plan RFI end of July
15.06.20 : IW clear, realisasi IW, request soiltest, proses perijinan
11.06.20 : 08.06.20 : IW clear, pengajuan eskalasi sitac
04.06.20 :  IW on going, perlu soswar forum
01.06.20 : 28.05.20 : 25.05.20 : 14.05.20 :  IW on going, perlu soswar forum
08.05.20 : 30.04.20 : IW on going, perlu soswar forum
23.04.20 : TNP review
16.04.20 : 09.04.20 : wait TNP review
06.04.20 : RND OK
02.04.20 : IW on going
25.03.20 : IW failed keponakan LL (Kades) sendiri bersama 4 KK lainnya menyatakan tdk setuju, BA proses / rehunting
19.03.20 : IW on going, need approval kandidat
11.03.20 : IW on going
26.02.20 : kand D = (7° 30'47.36"S 112°25'10.91"E) BAN proses, IW on going
25.02.20 : Kand D = done submit, Kand. A B C penolakan LL
20.02.20 : Kand A B Reject , rehunting cand C 
13.02.20 : IW on going
06.02.20 : kand A = validasi done, Candidate A RF TX OK
</t>
  </si>
  <si>
    <t>06.08.20 : RFIN sent 
03.08.20 : 30.07.20 : RFI actual, collecting doc
27.07.20 : 23.07.20 : 20.07.20 : proses PLN connection
16.07.20 : 13.07.20 : 09.07.20 : 06.07.20 : 02.07.20 : email SRFI-N sent, PLN connection menunggu konfirmasi XL/Tech partner
29.06.20 : 25.06.20 : curingtime, prepare erection
22.06.20 : curingtime
19.06.20 : pouring
18.06.20 : on going excavation
15.06.20 : 11.06.20 : excavation start
08.06.20 : 04.06.20 : preparation start CME
01.06.20 : RFC, plan start CME minggu depan 
28.05.20 : 25.05.20 : 14.05.20 : 08.05.20 : Plan Start CME 10/05
30.04.20 : Rekom Lurah done, Issue REKOM CAMAT, karena camat tidak mau mengeluarkan rekomendasi
23.04.20 : 16.04.20 : IW clear, proses pengajuan ulang eskalasi SITAC
09.04.20 : IW clear, proses pengajuan ulang eskalasi SITAC
02.04.20 : rekom on going
25.03.20 : 19.03.20 : 20.02.20 : Rekom lurah on going. Terkendala lurah akibat commcase tower existing
13.02.20 : IW on going
06.02.20 : kand A = validasi done, Candidate A RF TX OK
24.01.20 : kand A = Ok 30</t>
  </si>
  <si>
    <t xml:space="preserve">15.08.20 : RFIN sent dengan PLN {Permanent
25.07.20 : RFIN sent dengan MG
23.07.20 : actual RFI dengan connect PLN Multiguna, plan permanent 1 aug
16.07.20 : 13.07.20 : PLN connection masih terkendala isu stock kwh meter kosong
09.07.20 : 06.07.20 : 02.07.20 : 29.06.20 : SRFI actual, proses PLN Connection
22.06.20 : ME on going, plan SRFI 22 jun 20
18.06.20 : erection on going
17.06.20 : Go RFI, PSB PLN release
11.06.20 : curingtime, on going pondasi RBS
08.06.20 : curingtime
04.06.20 : rebaring on going, plan cor 6/6
01.06.20 : 28.05.20 : excavation on going
25.05.20 : Rekom, APD/BOQ approved
14.05.20 : Proses Rekom plan done tgl 15 Mei
08.05.20 : Proses pembayaran IW dan Rekom
30.04.20 : IW OG kurang 6 KK dari 20 KK
23.04.20 : 16.04.20 : IW on going
09.04.20 : 06.04.20 : Hunting
</t>
  </si>
  <si>
    <t>20.08.20 : RFIN sent (MULTIGUNA) plan PLN permanent 1 sept
17.08.20 : actual RFI dengan connect PLN Multiguna, collecting doc RFIN, plan submit RFIN 19 Aug
10.08.20 : 03.08.20 : 27.07.20 : 23.07.20 : 16.07.20 : 13.07.20 : 09.07.20 : plan PLN connect 20 jul 20, masih terkendala isu stock kwh meter kosong
06.07.20 : 02.07.20 : 29.06.20 : 22.06.20 : 18.06.20 : proses PLN connection
17.06.20 : Go RFI, PSB PLN release
28.05.20 : 14.05.20 : 10.05.20 : SRFIN sent, wait plan MOS &amp; konfirmasi permintaan PLN connection dari XL/tech part
30.04.20 : SRFI actual
23.04.20 : 16.04.20 : curingtime dan proses pengurukan, gdl tower rilis, proses delivery material tower
09.04.20 : curing time, material tower 52 ready tgl 17 apr (slow due to pabricator WFH)
02.04.20 : 01.04.20 : rebarring, angkur plan besok diambil, SST 52
19.03.20 : galian done, lantai kerja, wait GDL tower
11.03.20 : bouwplank, plan start CME besok 12 Maret, plan RFI 25 Apr 20
20.02.20 : rekom L/C
13.02.20 : IW on going
06.02.20 : kand A = validasi done, Candidate A RF TX OK
21.01.20 : Kand A = RND 50 10/150/290 21Jan20 : Ok candidate A, tower 52
20.01.20 : Kand A = submit kand A di 108.32'41.68"   -7.24'49.82"</t>
  </si>
  <si>
    <t>15.03.21 : 08.03.21 : MoM 04/3, OG perluasan jaringan, revise RFI plan 29/3
18.02.21 : PLN connection daya 23 kVA, setelah 1 bulan di downgrade 6.6 kVA
26.01.21 : survey done, need perluasan jaringan (penambahan 2 tiang)
21.01.21 : PSB released, PLN connection OG
19.11.20 : SRFIN sent
16.12.20 : aktual SRFI
12.11.20 : ME ongoing
09.11.20 : 05.11.20 : erection ongoing
02.11.20 : pondasi ongoing
29.10.20 : 22.10.20 : bouwplank, prepare start CME
19.10.20 : rekom lurah camat done, RFC
15.10.20 : rekom dan perijinan done, proses review design kamuflase tower 52m
12.10.20 : rekom lurah done, plan rekom camat 12 Oct
08.10.20 : plan rekom camat dan rekom lurah clear hari ini
05.10.20 : menunggu terbit rekom PU, plan minggu ini
01.10.20 : 28.09.20 : plan sign Kelengkapan doc SKRK hari jumat, sekaligus IP dr PU, setelah IP release dilanjutkan proses sign lurah krn untuk Kota blitar, setingkat kelurahan dan kecamatan sign kelengkapan dokument after sign dr PU, 
24.09.20 : 21.09.20 : rekom PUPR done, ongoing rekom camat
17.09.20 : plan rekom PUPR done 18 Sep
14.09.20 : 10.09.20 : IW CLEAR, masih menunggu feedback rekom PUPR
07.09.20 : 03.09.20 : 31.08.20 : IW ongoing, paralel menunggu rekom PUPR
27.08.20 : kand A RF 50m OK, TNP OK -&gt; MW 50m/0.6, IW ongoing
24.08.20 : submit kandidat A (112.135278, -8.083089) outSAR karena issue perwali Kota Blitar, under RNP review
17.08.20 : 13.08.20 : need eskalasi RND terkait isu perwali (jarak antar menara), PU belum setuju dengan NOM, koordinasi permintaan arahan dari PU minggu ini.
13.08.20 : 10.08.20 : 06.08.20 : need approval perluasaan SAR karena titik NOM berada di kawasan padat penduduk (tidak mendapat izin PUPR Blitar) dan dekat tower existing dgn jarak 24m  dr NOM (ISSUE PERWALI BLITAR - Jarak antar Menara memiliki kecukupan jarak udara minimal 500m dari menara eksisting )
03.08.20 : 30.07.20 : 27.07.20 : 23.07.20 : hunting</t>
  </si>
  <si>
    <t>25.02.21 : RFIN sent
15.02.21 : Perluasan jaringan material PLN NY ready
04.01.21 : PLN connection process
28.01.21 : SRFI, waiting PSB PLN (request 8 Jan), potensi perluasan jaringan 
21.01.21 : pouring OG
18.01.21 : 14.01.21 : borepile OG
07.01.21 : galian ongoing
04.01.21 : 28.12.20 : 21.12.20 : 14.12.10 : realisasi IW dan soiltest ongoing, rekom lurah camat done
10.12.20 : realisasi IW ongoing
07.12.20 : 03.12.20 : 30.11.20 : kandidat F approved by RND XL, proses penyelesaian sosialisasi dan IW
26.11.20 : propose return (weekly meeting 26 Nov) 
26.11.20 : prepare submit kandidat, proses finalisasi soswar kandidat baru (IW clear)
19.11.20 : rehunting kandidat F
12.11.20 : rehunting 
09.11.20 : 05.11.20 : kand E NOK, rehunting dengan arahan 112.147988°,  -8.108774
 29.10.20 : 26.10.20 : IW ongoing di kandidat E, proses door to door karena isu penolakan warga
22.10.20 : 19.10.20 : berdasarkan soswar pada 16 Oct -&gt; IW failed, proses rehunting kandidat 
15.10.20 : koordinat arahan XL dan sekitarnya ada isu penolakan warga, sedang proses soswar di kandidat E jarak 200m ke arah selatan dari arahan XL , prepare submit kandidat setelah IW secure
12.10.20 : 08.10.20 : prepare submit kandidat, plan 8 Oct
05.10.20 : 01.10.20 : kand D reject karena dekat existing XL, proses rehunting
28.09.20 : 25.09.20 : submit review RND kand D 112.14265 -8.11535 SST 42m
24.09.20 : sudah terdapat 2 existing site dekat titik arahan RND sehingga terkendala Perwali Blitar mengenai minmal jarak antar Menara 500m
23.09.20 : arahan RND rehunting ke tikor berikut : 112.148664, -8.112365.
22.09.20 : submit kand C SST 42m  review RND Not ok candidate C, too far from nom, near existing
21.09.20 : 17.09.20 : kand B NOK by RND, near existing XL (validasi 14 sep), proses rehunting kand C, plan submit besok
14.09.20 : kandidat B under RNP review
10.09.20 : 07.09.20 : kandidat A IW fail, proses rehunting
03.09.20 : 31.08.20 : rekom PUPR approved, IW ongoing
27.08.20 : kand A RF 40m OK, TNP OK -&gt; MW 40m/0.6, IW ongoing
24.08.20 : submit kandidat A (112.147139, -8.118639) outSAR karena issue Perwali Kota Blitar, under RNP review
17.08.20 : 13.08.20 : need eskalasi RND terkait isu perwali (jarak antar menara), PU belum setuju dengan NOM, koordinasi permintaan arahan dari PU minggu ini.
13.08.20 : 10.08.20 : 06.08.20 : need approval perluasaan SAR karena titik NOM berada di kawasan padat penduduk (tidak mendapat izin PUPR Blitar) dan dekat tower existing dgn jarak 400m dr NOM (ISSUE PERWALI BLITAR - Jarak antar Menara memiliki kecukupan jarak udara minimal 500m dari menara eksisting )
03.08.20 : 30.07.20 : 27.07.20 : 23.07.20 : hunting</t>
  </si>
  <si>
    <t>06.08.20 : 04.08.20 : RFIN sent
03.08.20 : collecting doc RFIN, plan submit 5 aug
30.07.20 : RFI actual done dengan connect PLN Multiguna, collectong doc RFIN
23.07.20 : PLN connection process, plan connect 28 jul
22.07.20 : SRFI actual, collecting doc SRFIN
16.07.20 : on going erection section 7
13.07.20 : on going erection section 5
09.07.20 : Erection OG - Section 1, Survey PLN done
02.07.20 : cor done 28 jun, curing time, material tower delivery dr pelabuhan site, plan malam ini on site, plan start erection jumat 3 jul
29.06.20 : 22.06.20 : rebaring &amp; angkur setting done, persiapan cor, plan cor besok 23 jun, Plan Erection 27 juni
18.06.20 : excavation on going
17.06.20 : Go RFI, PSB PLN release
15.06.20 : excavation on going
11.06.20 : 08.06.20 : excavation, prepare start CME, plan SRFI 30 jun
06.06.20 : Team onsite 06/06, Galian Menggunakan Excavator
04.06.20 : 01.06.20 : bouwplank, start CME
28.05.20 : proses perijinan on going, paralel tim CME plan on site 1 juni untuk preparation CME
25.05.20 : 14.05.20 : 08.05.20 : proses perijinan
30.04.20 : 23.04.20 : 16.04.20 : rekom done, doc completion for IMB apply
09.04.20 : IW on going
02.04.20 : 30.03.20 : IW clear 8 KK, Eskalasi capex
25.03.20 : RF &amp; TX OK, IW on going
17.3.20 : Submit Kandidat A Lat. -3,84463 Long : 115,3031 to HO
20.3.20 : Kand A Approval Operator
23.3.20 : BAN  Done 15 jt/th, IW ongoing 
24.3.2020 : BAN 15Jt/th, IW Total 7 KK 1 KK belum ttd  target IW clear tanggal 25.3.2020</t>
  </si>
  <si>
    <t xml:space="preserve">20.08.20 : RFIN sent (MULTIGUNA) plan PLN permanent 1 sept
17.08.20 : actual RFI dengan connect PLN Multiguna, collecting doc RFIN, plan submit RFIN 19 Aug
13.08.20 : ME on going
10.08.20 : tower erection done, on going tower painting, ME on going, finishing RBS foundation, on going F&amp;Y
06.08.20 : 03.08.20 : 30.07.20 : cor done, curingtime process
27.07.20 : rebarring
23.07.20 : borepile done, on going excavation, plan cor selasa 28 jul 20
16.07.20 : on going borepile
13.07.20 : mobilisasi tim borepile
09.07.20 : prepare team dan material
06.07.20 : APD/BoQ approved, submit berkas perijinan
02.07.20 : 29.06.20 : RFC, proses perijinan
25.06.20 : 22.06.20 : 18.06.20 : proses rekom on going 
15.06.20 : 11.06.20 : IW clear, proses pengajuan eskalasi sitac
08.06.20 : 05.06.20 : IW yang 1 org minta pengerasan jalan estimasi Rp 50 jt,proses pendekatan LL
04.06.20 : Finalisasi IW plan IW clear Jumat tgl 5 Juni
01.06.20 : 29.05.20 : finalisasi IW, isu 1 kk masih kurang IW
28.05.20 : 25.05.20 : 14.05.20 : finalisasi eskalasi sitac, plan start realisasi sitac dan proses rekom
08.05.20 : Iw masih kurang 4 orang karena posisi di luar kota IW nya
30.04.20 : IW OG kurang 4 KK dari 18 KK
23.04.20 : 16.04.20 : IW on going
09.04.20 : 06.04.20 : Hunting
</t>
  </si>
  <si>
    <t>12.06.20 : RFIN sent 
08.06.20 : revisi plan RFI Senin 8 Jun 20
04.06.20 : penempatan pole kwh nya menunggu design retaining wall, sedang di usahakan minggu ini, plan 6 juni
01.06.20 : plan PLN connect 6 june
30.05.20 : plan RFI 4 june
28.05.20 : 14.05.20 : SRFIN sent
12.05.20 : SRFIN actual 
08.05.20 : ME og
30.04.20 : erection on going
23.04.20 : 22.04.20 : rebarring, plan cor 25 Apr 20, plan RFI 15 May 20
22.04.20 : email konfirmasi RFI/request PLN Connection dari XL (Pak Bayu), request SK PLN ke XL
20.04.20 : bore pile done, excavation on going &amp; rebarring
16.04.20 : cor borepile 4 titik
09.04.20 : borepile OG (16 titik @9 m)
02.04.20 : 01.04.20 : on going galian, plan besok galian done, plan cor 6 April
25.03.20 : start galian
19.03.20 : plan besok survey KBB (pemkot kota bandung barat)
11.03.20 : Rekom done, RFC, proses perijinan
20.02.20 : rekom L/C
13.02.20 : IW on going
06.02.20 : kand B = validasi done, Candidate B
27.01.20 : kand B = RND OK 50 70/150/220 27Jan20 : Ok candidate B, tower 52
27.01.20 : kand B = submit -6.77997 107.42200
22.01.20 : kand A = RND Not ok candidate A, rehunting to : 107.422267, -6.779806
20.01.20 : Kand A = submit kand A di -6.780630° 107.420450°
17.01.20 : hasil assessment PDI done (email arief), proses input STIP 1 B2S</t>
  </si>
  <si>
    <t xml:space="preserve">22.07.20 : RFIN sent 
16.07.20 : proses PLN connection plan connect 16 jul
13.07.20 : SRFI actual, collecting doc SRFIN
13.07.20 : ME on going
09.07.20 : Erection OG - Closed Body
02.07.20 : plan cor besok, material tower sudah on site, plan erection 8 jul 20
29.06.20 : 22.06.20 : cerucuk on going, Cor Pondasi terkendala lokasi tergenang air, tanah ikut tersedot, porositas tinggi, issue permukaan tanah naik 40cm akibat penanaman cerucuk jadi harus di gali lagi tanah diantara cerucuk untuk mendapatkan kedalaman pondasi yg sesuai. Plan Cor Pondasi 22/06, Erection Plan tgl 24/06, ME Plan dikerjakan paralel di malam hari (utk ME bawah), Pondasi RBS paralel dikerjakan di malam hari, Proses perluasan jaringan masih di koordinasiakan dengan PLN, plan SRFI 30 juni
18.06.20 : Borepile Done, Galian Finish 13/06, plan Cerucuk 17/06, plan Rebaring 20/06, plan Setting Angkur 20/06, lokasi tergenang air, tanah ikut tersedot, porositas tinggi, Plan Cor Pondasi: 21/06,  Plan Erection: 24/06, Material Tower On delivery MOS 13/06, terdapat isu perluasan jaringan PLN
17.06.20 : Go RFI, PSB PLN release
15.06.20 : excavation
11.06.20 : 08.06.20 : 06.06.20 : Borpile done, Galian OG - Permasalah Air Pasang, Cerucuk Ready dipasang, COR Pondasi 15/06, Plan SRFI 25/06, Fabrikasi Material Besi di Warehause OG, Mataerial Tower Delivery Plan 10/06-plan OS 15/06
04.06.20 : cerucuk on going
01.06.20 : bouwplank
28.05.20 : on going perijinan, paralel tim CME plan on site 28 may untuk preparation CME
25.05.20 : 14.05.20 : 08.05.20 : proses perijinan
30.04.20 : 23.04.20 : 16.04.20 : IW done, proses rekom on going
09.04.20 : 02.04.20 : Eskalasi Sitac
31.03.20 : 30.03.20 : IW Clear 7 orang, eskalasi capex
25.03.20 : RF &amp; TX OK, IW on going
25.03.20 : Kand  B approved by TNP, IW ongoing 
24.03.20 : Kand B approved by Huawei
23.03.20 : Validasi Kand A dan B to HO
</t>
  </si>
  <si>
    <t xml:space="preserve">03.09.20 : RFIN sent
31.08.20 : 30.08.20 : RFI actual, collecting doc RFIN
27.08.20 : ME on going, F&amp;Y on going
24.08.20 : erection on going, revisi plan RFI 30 Aug
17.08.20 : start erection 18/08 Revisi plan RFI 25/08
13.08.20 : 10.08.20 : 06.08.20 : curingtime
03.08.20 : Rebaring OG,Plan Cor 03 Aug
23.07.20 : on going borepile, plan cor pondasi 31 jul
16.07.20 : plan start galian excavator
13.07.20 : 09.07.20 : CME stop by LL, proses review legal doc &amp; paralel nego di ijinkan continue pekerjaan CME
02.07.20 : 29.06.20 : 25.06.20 : plan isu clear dan start CME W1 jul
22.06.20 : Comcase, Borepile stop (CME Stop), proses negosiasi, plan RFI 25 juli (plan percepatan 15 jul)
18.06.20 : Comcase, Borepile stop (CME Stop), proses negosiasi, plan RFI 25 juli (plan percepatan 15 jul)
17.06.20 : Go RFI, PSB PLN release
15.06.20 : on going borepile
11.06.20 : 08.06.20 : 06.06.20 : Team Plan Onsite, preparation CME start
04.06.20 : 01.06.20 : bouwplank
28.05.20 : rekom on going, paralel tim CME plan on site 28 may untuk preparation CME
25.05.20 : 14.05.20 : 08.05.20 : 30.04.20 : rekom og
23.04.20 : 16.04.20 : IW clear, proses eskalasi sitac
09.04.20 : 07.04.20 : submit kand C, RND OK tower 52m, wait TNP review
06.04.20 : RND review
02.04.20 : rehunting sesuai arahan
27.03.20 : Validasi Kand A dan B
25.03.20 : Hunting by Mitra NOM masuk dalam kawasan PT. Perkebunan 
20.03.20 : STIP Released
</t>
  </si>
  <si>
    <t>04.01.21 : RFIN sent
28.12.20 : pouring ongoing
21.12.20 : 17.12.20 : galian ongoing
14.12.20 : 10.12.20 : CME belum bisa start, issue LL meminta DP lahan, plan pembayaran minggu ini -&gt; 15 Dec CME start
07.12.20 : 30.11.20 : RFC, prepare start CME W1 Dec
26.11.20 : rekom ongoing, target minggu ini clear
23.11.20 : 19.11.20 : IW clear , proses realisasi IW
16.11.20 : IW clear, plan 21 Nov 
12.11.20 : 09.11.20 : 02.11.20 : 19.10.20 : 15.10.20 : 12.10.20 : IW on going, plan IW clear 18 oct 20
08.10.20 : 05.10.20 : 01.10.20 : Ijin warga masih terkendala adanya warga yang + COVID
28.09.20 : 24.09.20 : IW on going
24.09.20 : 21.09.20 : IW on going
17.09.20 : Rehunting site, plan submit kandidat 18/09
14.09.20 : rehunting
10.09.20 : Rehunting site, plan submit kandidat 12/09
07.09.20 : rehunting
03.09.20 : 31.08.20 : SITAC HOLD, Change Planning dari RND XL
27.08.20 : 24.08.20 : IW on going
18.08.20 : 13.08.20 : proses cek existing kooordinat kand C
10.08.20 : 06.08.20 : submit kandidat baru (cand C 106.888540 -6.120390) under RNP review
03.08.20 : 30.07.20 : 27.07.20 : kandidat B approved by RND XL untuk ketinggian 20m (RF 20m), under TNP review
20.07.20 : kandidat B koordinat OK, menunggu konfirmasi Pak Siro untuk ketinggian 20m
16.07.20 : submit kandidat B koordinat 106.88721, -6.12183 propose MCP 20 , menunggu review RND
13.07.20 : 09.07.20 : RND not OK kand A krn near existing
08.07.20 : submit kand A
29.06.20 : hunting
23.06.20 : SPK Release 23 jun 20, confirm by RND XL (Pak Siro) untuk lanjut di ketinggian 20m sesuai regulasi pemerintah</t>
  </si>
  <si>
    <t>29.10.20 : RFIN sent 26 Oct
26.10.20 : 22.10.20 : aktual SRFI, proses penyambungan PLN
19.10.20 : erection done, finishing pondasi BTS
15.10.20 : Tower painting dan Pondasi BTS OG. Plan Kamis SRFI
12.10.20 : erection top tower
08.10.20 : Erection OG, PLN perluasan Jaringan dan Mgmnt Trafo
05.10.20 : prepare erection, plan start erection besok 6 oct 20
01.10.20 : curingtime, plan start erection 5 oct
30.09.20 : pouring done
28.09.20 : rebaring plan Cor 29/09
24.09.20 : 21.09.20 : 17.09.20 : on going cerucuk
14.09.20 : 10.09.20 : on going borepile
07.09.20 : plan bouwplank tanggal 10 sep
03.09.20 : plan bouwplank besok jumat dan start galian
31.08.20 : masih Issue perijinan sehingga cme blm bisa start krn jarak dari bangunan sebelah masih tidak sesuai perda
27.08.20 : plan bouwplank dan plan start CME W1 sep 20, isu perda 2x radius tower tidak boleh ada rumah, max tinggi tower yg di ijinkan 58m, need revalidasi TNP
24.08.20 : start CME menunggu menunggu jadwal survey perijinan
17.08.20 : 13.08.20 : plan start CME W34
10.08.20 : proses design pack dan collect berkas perijinan
06.08.20 : rekom done, proses soiltest
03.08.20 : proses rekom L/C ongoing
30.07.20 : realisasi IW done, proses rekom L/C ongoing
23.07.20 : proses realisasi IW, plan rekom 27 Jul
16.07.20 : 13.07.20 : IW on going
11.07.20 : TNP OK kand A
09.07.20 : submit kandidat A propose SST 62, menunggu review RNP
01.07.20 : SPK release</t>
  </si>
  <si>
    <t>26.10.20 : RFIN sent
22.10.20 : aktual RFI, proses penyusunan dok RFIN
19.10.20 : proses penyambungan PLN
15.10.20 : 12.10.20 : 08.10.20 : start erection
05.10.20 : curingtime
28.09.20 : rebarring done, prepare for pouring
24.09.20 : 21.09.20 : IMB done, borepile
14.09.20 : 07.09.20 : 03.09.20 : rekom camat done, proses perijinan
31.08.20 : 27.08.20 : plan RFI permanent W4 Oct, submit berkas perijinan dan PKS done, menunggu jadwal survey
27.08.20 : propose percepatan RFI dengan combat 42m (permanent 52m) Not OK by RND XL. Proses birokrasi kerjasama dg PTPN III membutuhkan waktu yang lama dikarenakan harus sampai persetujuan Direksi PTPN. Dalam prosesnya Direksi terkait dinyatakan positif Covid-19 sehingga menambah panjang proses kerjasama yang harus dilakukan. Saat ini PKS sudah disetujui oleh Direksi pengganti sehingga proses akuisisi dapat dilanjutkan kembali. 
Karena tidak disetujuinya penggunaan Combat sebagai solusi percepatan maka TBG mengajukan permohonan extend waktu untuk melanjutkan proses pembangunan Tower Permanennya dengan segera setelah Perijinan dari Pemda setempat release yang kami targetkan untuk Tower Permanen bisa RFI di W4 Oktober 2020.
24.08.20 : rekom done, proses perijinan
17.08.20 : 13.08.20 : proses kerjasama dengam ptpn, Iw done dan pks on going. proses rekom lurah dan camat target rekom 19 agustus 20
10.08.20 : 06.08.20 : proses ttd kontrak dengam ptpn, paralel proses prepare percepatan dengan combat 42, combat sudah di area sumbagut
03.08.20 : 30.07.20 : 27.07.20 : proses ttd kontrak dengam ptpn
23.07.20 : 20.07.20 : proses approval PKS terkendala salah satu petinggi PTPN (VP) terkena covid-19, TBG sedang berusaha mengajukan addendum agar ada PIC pengganti yang dapat  tandatangan PKS
09.07.20 : capex approved, proses legalitas dengan coorporate ptpn
06.07.20 : proses submit dan review capex by TBG
02.07.20 : Perhitungan kjjp sudah selesai dan sudah diserahkan ke ptpn 3 dan saat ini sedang di review oleh ptpn 3 terkait harga dr kjjp tersebut.
29.06.20 : plan selasa clear, hasil perhitungan kppj, sudah submit ke direksi, setelah jawaban keluar akan diajukan propose percepatan dengan combat, 
25.06.20 : perhitungan kppj, masih proses nego harga sewa lahan
22.06.20 : 18.06.20 : koordinat approved by PTPN, proses penilaian harga sewa lahan oleh konsultan, plan clear jawaban PTPN end of Jun
15.06.20 : 11.06.20 : plan propose combat, plan RFI Juli
08.06.20 : 04.06.20 : 28.05.20:  08.05.20 :  titik sdh disetujui oleh ptpn dan saat ini sedang pengajuan direksi oleh ptpn dan akan disposisi ke konsultan  utk penghitungan nilai sewa
30.04.20 : kemaren baru selesai joint survey dengan ptpn dan titik sdh disetujui oleh PTPN
23.04.20 : 16.04.20 : 09.04.20 : 02.04.20 : menunggu joint survey dengan pihak PTPN yang sampai saat ini terkendala isu COVID-19, Pic PTPN WFH
25.03.20 : menunggu joint survey dengan pihak PTPN. estimasi minggu depan
19.03.20 : wait appraval permohonan perpanjangan waktu dari XL, tower permanen (1 tahun) maupun temporary (3 bulan)
18.03.20 : XL request tower temporary untuk menunggu site permanent RFI. Sedangkan untuk proses penempatan tower temporary sesuai flow proses PTPN 3 minimal harus mendapatkan persetujuan dari (Senior Executive Vice President) dimana estimasi waktu yg dibutuhkan 3 bulan.
Catatan : dengan kondisi &amp; situasi saat ini kemungkinan proses akan memakan waktu lebih lama dari 3 bulan
17.03.20 : email pengajuan perpanjangan waktu karena lokasi berada di area PTPN 3 dengan proses Kerja Sama dg PTPN 3 membutuhkan waktu yg panjang (estimasi 1 tahun)
11.03.20 : menunggu suart jawaban dari PTPN plan minggu depan W12 surat jawaban release. estimasi  setelah approval PTPN (approval, survey, perhitungan konsulatan PTPN) sampai start CME sekitar 3 bulan, plan percepatan dengan GM 42m
28.02.20 : lokasi di lahan PTPN dan sdh disubmit surat permohonan sewa lahannya ke PTPN, masih menunggu surat jawaban PTPN. Status koordinat kandidat sdh approved.
20.02.20 : hunting, on going survey
13.02.20 : SPK released</t>
  </si>
  <si>
    <t xml:space="preserve">04.06.20 : RFIN sent
01.06.20 : RFI actual, collecting doc RFIN
28.05.20 : 25.05.20 : 14.05.20 : 13.05.20 ; Erection sect 8, pond bts og, ponds pagar og, semua mat me ground os
08.05.20 : poring concrete
30.04.20 : rebarring, plan cor 3 may
23.04.20 : 22.04.20 : email konfirmasi RFI/request PLN Connection dari XL (Pak Bayu), request SK PLN ke XL, rebarring on going
09.04.20 : on going excavation
02.04.20 : RFC, proses perijinan
25.03.20 : proses perijinan
19.03.20 : 11.03.20 : Proses perijinan, RFC, proses DP lahan
28.02.20 : on going proses rekom l/c
24.02.20:  IW done, Realisasi IW Done , collect legal sitac ,soiltest done 
20.02.20 : IW clear, proses realisasi IW dan penjadwalan soiltest
13.02.20 : IW on going
06.02.20 : Kand B = Candidate B Submit
</t>
  </si>
  <si>
    <t xml:space="preserve">04.06.20 : RFIN sent
01.06.20 : 29.05.20 : SRFI
28.05.20 : 25.05.20 : 14.05.20 : 13.05.20 ; erection done, pondasi bts og, pond bts og, mat me grounding mos
08.05.20 : erection og
30.04.20 : pouring concrete
23.04.20 : 22.04.20 : email konfirmasi RFI/request PLN Connection dari XL (Pak Bayu), request SK PLN ke XL, rebarring OG, besok plan cor
09.04.20 : on going excavation
02.04.20 : RFC, proses perijinan
25.03.20 : proses perijinan
19.03.20 : 11.03.20 : Proses perijinan, RFC, proses DP lahan
28.02.20 : on going proses rekom l/c
24.02.20 : IW done, Realisasi IW Done, collect legal sitac, soiltest done 
20.02.20 : IW clear, proses realisasi IW dan penjadwalan soiltest
13.02.20 : IW on going
06.02.20 : kand A = validasi done, Candidate A RF TX OK
</t>
  </si>
  <si>
    <t xml:space="preserve">04.06.20 : RFIN sent
01.06.20 : 29.05.20 : SRFI
28.05.20 : 25.05.20 : 14.05.20 : 
08.05.20 : ME og
30.04.20 : on going erection, BTS foundation dan ME installation
23.04.20 : 22.04.20 : email konfirmasi RFI/request PLN Connection dari XL (Pak Bayu), request SK PLN ke XL, curingtime, prepare backfilling dan prepare start erection
09.04.20 : on going rebarring
02.04.20 : RFC, proses perijinan
25.03.20 : proses perijinan
19.03.20 : 11.03.20 : proses soiltest, proses collect doc legal
28.02.20 : on going proses rekom l/c
24.02.20 : IW done, Realisasi IW Done, collect legal sitac, soiltest done 
20.02.20 : IW clear, proses realisasi IW dan penjadwalan soiltest
13.02.20 : IW on going
06.02.20 : kand A = validasi done, Candidate A RF TX OK
</t>
  </si>
  <si>
    <t xml:space="preserve">04.06.20 : RFIN sent
01.06.20 : 29.05.20 : SRFI
28.05.20 : 25.05.20 : 14.05.20 : 08.05.20 : ME og
30.04.20 : on going erection, BTS foundation dan ME installation
23.04.20 : 22.04.20 : email konfirmasi RFI/request PLN Connection dari XL (Pak Bayu), request SK PLN ke XL, erection OG
09.04.20 : on going excavation
02.04.20 : RFC, proses perijinan
25.03.20 : proses perijinan
19.03.20 : 11.03.20 : Proses perijinan, RFC, proses DP lahan
28.02.20 : on going proses rekom l/c
24.02.20 : IW done, Realisasi IW Done, collect legal sitac, soiltest done 
20.02.20 : IW clear, proses realisasi IW dan penjadwalan soiltest
13.02.20 : IW on going
06.02.20 : kand A = validasi done, Candidate A RF TX OK
</t>
  </si>
  <si>
    <t xml:space="preserve">04.06.20 : RFIN sent
01.06.20 : 29.05.20 : SRFI
28.05.20 : 25.05.20 : 14.05.20 : 13.05.20 ; erection done, pondasi bts og, me grounding done, pagar og
08.05.20 : erection og
30.04.20 : pouring concrete
23.04.20 : 22.04.20 : email konfirmasi RFI/request PLN Connection dari XL (Pak Bayu), request SK PLN ke XL, rebarring OG, plan cor 24 apr
09.04.20 : on going excavation
02.04.20 : RFC, proses perijinan
25.03.20 : proses perijinan
19.03.20 : 11.03.20 : Proses perijinan, RFC, proses DP lahan
28.02.20 : on going proses rekom l/c
24.02.20 : IW done, Realisasi IW Done, collect legal sitac, soiltest done 
20.02.20 : IW clear, proses realisasi IW dan penjadwalan soiltest
13.02.20 : IW on going
06.02.20 : kand A = validasi done, Candidate A RF TX OK
</t>
  </si>
  <si>
    <t>07.05.20 : RFIN sent 
30.04.20 : SRFI actual
23.04.20 : 22.04.20 : email konfirmasi RFI/request PLN Connection dari XL (Pak Bayu), request SK PLN ke XL
20.04.20 : tower painting
16.04.20 : erection on going
09.04.20 : curing time
02.04.20 : 01.04.20 : rebarring, angkur plan besok diambil, SST 52
01.04.20 : lantai kerja, paralel rebarring
25.03.20 : on going excavation
19.03.20 : plan besok survey KBB (pemkot kota bandung barat)
11.03.20 : Rekom done, RFC, proses perijinan
20.02.20 : rekom L/C
13.02.20 : IW on going
06.02.20 : Kand D = RF OK, TX review
05.02.20 : kand C-H = submit C-H, karena LL kand B membatalkan
C JAW-JB-NPH-3700_C -6,99603 107,32570
D JAW-JB-NPH-3700_D -6,99264 107,32493
E JAW-JB-NPH-3700_E -6,99673 107,32353
F JAW-JB-NPH-3700_F -6,99858 107,32287
G JAW-JB-NPH-3700_G -6,99637 107,32525
H JAW-JB-NPH-3700_H -6,99271 107,32217
27.01.20 : kand B = RND OK 50 0/110/210 27Jan20 : Ok candidate B, tower 52
27.01.20 : kand B = submit -6,99603 107,32415
22.01.20 : kand A = RND not ok candidate A, rehunting to : 107.325005, -6.994985
20.01.20 : Kand A = submit kand A di -6,99398 107,3278</t>
  </si>
  <si>
    <t>16.11.20 : RFIN sent
12.11.20 : erection done, aktual SRFI
09.11.20 : 05.11.20 : 02.11.20 : erection ongoing 
29.10.20 : 26.10.20 : 22.10.20 : 19.10.20 : 15.10.20 : 12.10.20 : 08.10.20 : rebarring
05.10.20 : 01.10.20 : cerucuk on going
21.09.20 : bouwplank, proses delivery cerucuk 1000 pcs
14.09.20 : land clearing, kondisi lahan rawa, proses delivery cerucuk 1000 pcs
07.09.20 : 03.09.20 : 31.08.20 : 27.08.20 : menunggu jadwal survey dan resi IMB release, plan start CME setelah survey done
24.08.20 : 13.08.20 : proses perijinan
10.08.20 : 06.08.20 : 03.08.20 : rekom done, proses perijinan
30.07.20 : target rekom done 30 Jul
27.07.20 : proses rekom camat
23.07.20 : 16.07.20 : kandidat A TNP approved MW height 45m dia 0.6m, IW clear, proses eskalasi sitac
13.07.20 : 09.07.20 : kandidat A koordinat 99.12371, 3.46285 dengan RF 50m approved by RNP 3 Juli 2020, menunggu review TX
02.07.20 : 29.06.20 : hunting
23.06.20 : SPK Release 23 jun 20</t>
  </si>
  <si>
    <t xml:space="preserve">21.07.20 : RFIN sent 
13.07.20 : erection top
09.07.20 : 08.07.20 : on going erection 50%
06.07.20 : 02.07.20 : 29.06.20 : rebarring
25.06.20 : 22.06.20 : 18.06.20 : start galian, proses perijinan
15.06.20 : proses perijinan
11.06.20 : iw clear. soiltest done.rekom done
08.06.20 : rekom proses
01.06.20 : 28.05.20 : 27.05.20 : IW clear, proses eskalasi sitac
25.05.20 : IW on going
14.05.20 : 08.05.20 : Iw clear
30.04.20 : IW on going
23.04.20 : 16.04.20 : IW on going, plan IW clear 22 Apr
09.04.20 : validasi done, IW on going
09.04.20 : BAN target 9 april
02.04.20 : 01.04.20 : wait review RND
25.03.20 : hunting
</t>
  </si>
  <si>
    <t xml:space="preserve">02.09.20 : RFIN sent
31.08.20 : 27.08.20 : 24.08.20 : waiting review &amp; approval sharing cost addtional PLN Bright Batam by XL Power Eng, revisi plan RFI 10 sept
17.08.20 : waiting review &amp; approval sharing cost addtional PLN Bright Batam by XL Power Eng
12.08.20 : eskalasi isu pengajuan sharing cost add work trafo 50 kvA (167 juta) PLN Bright Batam le XL (Pak Imam)
10.08.20 : PP BPRAB PLN Bright release (Rp 160jt) tetapi msh minus layout dan Detail RAB utk eskalasi ke XL, eskalasi sharing cost ke XL, plan RFI 21 Aug jika minggu ini approved by XL
06.08.20 : 03.08.20 : PLN connection terkendala isu PLN Bright
30.07.20 : SRFI actual, Proses Surat Jawaban/BPRAB Bright msh blm released karena sdg Proses RAB internal Bright
27.07.20 : ME on going, plan SRFI 28 jul, wait PLN Connection
23.07.20 : ME on going, PLN register done, menunggu laporan hasil survey PLN
20.07.20 : Tower erection done, Pondasi BTS OG
13.07.20 : erection done, on going pondasi BTS, isu PLN bright hrs ada surat hibah, sudah surevy PLN, BPRAB blm release krn belum ada hibah yg belum di tandatngani LL (Polisi), plan RFI 28 juli
02.07.20 : on going erection 6 section
29.06.20 : on going erection tower
25.06.20 : erection start 24/06
22.06.20 : cor done 20/6, curingtime
18.06.20 : rebarring, persiapan cor
15.06.20 : rebarring
11.06.20 : galian done, on going lantai kerja &amp; bar bending
08.06.20 : 04.06.20 : start galian
01.06.20 : bar bending, plan start galian 2 jun 20, plan pick up tower 2 jun 20
28.05.20 : wait team &amp; preparation
25.05.20 : 20.05.20 : plan start galian after lebaran, isu penambahan new trafo
14.05.20 : eskalasi sitac Approved, proses cek doc Legalitas lahan
23.04.20 : 16.04.20 : proses negosiasi/BAN karena high price, paralel IW on going
09.04.20 : 07.04.20 : TNP OK kand A tower 62m
03.04.20 : RND OK kand A tower 62m
25.03.20 : hasil assessment :
1. Titik NOM Masuk dalam kawasan Hutan Konservasi
2. Jarak 650m dari titik NOM kearah Jalan Umum base on Street View tidak ada Jaringan Listrik
</t>
  </si>
  <si>
    <t xml:space="preserve">03.09.20 : RFIN sent
03.09.20 : RFI actual, collecting doc RFIN
31.08.20 : issue kwh di muara enim,  info manager PLN rayon  KWH meter sudah ready,tapi masih menunggu antrian utk instalasi, saat ini di muara enim ada 300an pelanggan 3phase yg antri dipasang.
27.08.20 : 24.08.20 : proses perluasan jaringan PLN, rev plan RFI 30 Aug, plan percepatan di 28 Aug
13.08.20 : proses koordinasi/nego ke PLN
06.08.20 : isu perluasan jaringan (BP&lt;Biaya investasi PLN) sehingga masuk daftar tunggu atau permohonan sambungan daya &gt; 6.6 kVA
03.08.20 : proses PLN connection
14.07.20 : email SRFI-N sent
13.07.20 : SRFI
09.07.20 : Sk PLN release 7 jul, proses PLN connection
06.07.20 : tower erection
02.07.20 : curingtime
29.06.20 : rebarring on going
25.06.20 : excavation
22.06.20 : [MIM/Risk RFI Jun] plan RFI 10 jul
22.06.20 : 18.06.20 : Rekom done, proses perijinan, plan start CME minggu depan
15.06.20 : on going proses rekom dan realisasi IW, plan senin 15/06/2020
11.06.20 : on going proses rekom dan realisasi IW
08.06.20 : on going proses rekom
04.06.20 : 01.06.20 : rekom, team prepare rapid test
28.05.20 : proses rekom on going
25.05.20 : 14.05.20 : 08.05.20 : 30.04.20 : 23.04.20 : 16.04.20 : plan Senin 20 Apr, eskalasi done dan start rekom
09.04.20 : IW clear, proses submit eskalasi sitac
02.04.20 : iw on going
20.03.20 : Hunting
</t>
  </si>
  <si>
    <t xml:space="preserve">06.07.20 : RFIN sent 
02.07.20 : RFI ACTUAL hari ini, plan submit RFIN 4 jul
29.06.20 : PSB Register done. PLN Survey 25 jun, plan RFI BTS for ON Air on 30 June 2020.
22.06.20 : PSB Register to PLN. Plan RFI BTS for ON Air on 30 June 2020
18.06.20 : proses PLN connection
17.06.20 : Go RFI, PSB PLN release
15.06.20 : SRFIN sent
11.06.20 : collecting doc SRFIN
08.06.20 : plan SRFI hari ini
04.06.20 : Fence &amp; Yard OG. PLan SRFI on 11 June 2020.
01.06.20 : 28.05.20 : erection done, on going tower painting
21.05.20 : 19.05.20 : erection 50%
14.05.20 : pouring done, curring time
08.05.20 : rebaring OG. Plan SRFI on 11 June 2020.
30.04.20 : Kandidat B, RFC Done, Submit STO Waiting Dokumentasi Bowplank
23.04.20 : bouwplank
16.04.20 : 09.04.20 : Kandidat B, Proses Rekom Lurah, SST 52
02.04.20 : 25.03.20 : IW on going
</t>
  </si>
  <si>
    <t xml:space="preserve">26.01.21 : BP Paid
21.01.21 : PSB released, PLN connection OG
23.07.20 : 09.07.20 : PLN Connection menunggu konfirmasi dari XL
29.06.20 : PLN Connection menunggu konfirmasi dari XL
22.06.20 : SRFI, wait confirmation XL for PLN connection
22.05.20 : email SRFI-N sent
30.04.20 : SRFI actual
23.04.20 : 16.04.20 : start galian
09.04.20 : Bouwplank, plan start CME 9 April 
02.04.20 : 25.03.20 : PKS proses , proses perijinan, CME OG
19.03.20 : 11.03.20 : IW clear, on going soiltest, collect legal doc
26.02.20 : Kand C = target submit kandidat C done/ Submit tssr done/ pararel iw dan BAN 29-02 ( soswar bersama kades )
19.02.20 : IW OG Cand C  , Need approval cand , Target IW Clear 22.2.20
20.02.20 : IW On going
13.02.20 : IW on going
06.02.20 : kand A = validasi done, Candidate A RF TX OK
</t>
  </si>
  <si>
    <t xml:space="preserve">03.12.20 : RFIN sent
30.11.20 : target connect PLN hari ini
19.11.20 : erection done, proses connect PLN dan finishing site
16.11.20 : erection ongoing
09.11.20 : rebaring, plan pouring 9 Nov 
05.11.20 : 02.11.20 : 29.10.20 : 26.10.20 : lantai kerja ongoing
22.10.20 : 19.10.20 : rebaring
15.10.20 : 12.10.20 : 08.10.20 : start excavation
05.10.20 : 24.09.20 : soiltes done, proses perijinan
21.09.20 : 17.09.20 : 14.09.20 : rekom camat done, proses design pack / APD
10.09.20 : proses legalitas lahan untuk lanjut realisasi IW
07.09.20 : 03.09.20 : 31.08.20 : 27.08.20 : plan start CME W2 sep
27.08.20 : proses eskalasi sitac done, proses realisasi IW, paralel waiting approval TNP CAA
24.08.20 : IW clear, proses eskalasi biaya sitac
13.08.20 :  IW di kandidat A yang bergeser ada 15 kk. terdapat 2 kk yg masih belum setuju dan sedang di nego habis..termasuk salah satunya ex wakapolda dan warga keturunan. target tgl 18  agustus 20
10.08.20 : kandidat L NOK, memaksimalkan IW di kandidat A (tower SST 62), follow up iw di kandidat A tinggal 4 kk. termasuk salah satunya polisi dan dokter, plan IW clear 15 Aug
06.08.20 : kandidat A dgn propose tower 62 gagal IW, submit kandidat baru (cand L 98.84141 2.67512) under RNP review
03.08.20 : 30.07.20 : 27.07.20 : IW on going
23.07.20 : kembali ke kandidat A dengan menambah tinggi tower menjadi SST 62, proses IW On Going
13.07.20 : IW on going tower 52m
09.07.20 : XL tetap prefer propose di bukit (no access dan no existing PLN) atau di kand A dengan tower 62m
02.07.20 : 29.06.20 : rehunting, hard sitac karena berada di daerah wisata dan warga menolak, cand yg diiinginkan XL berada di atas bukit, tidak ada jaringan PLN dan legalitas lahannya tidak jelas, Kand yg di ajukan TBG not OK by XL karena 1 sector terhalang bukit. Prepare JR terkait kand yg di inginkan XL (Bukit) dan propose re-NOM
25.06.20 : need konfirmasi/kirim email lagi
25.06.20 : 22.06.20 : re-validasi kandidat A NOK, need re-NOM / arahan RND XL 
18.06.20 : email propose kandidat
17.06.20 : proses pengajuan ulang kandidat A (RNP Not OK), IW kondusif  
15.06.20 : 11.06.20 : kandidat sudah ada, IW 50 %, ada isu ketinggian tower &gt; 52m karena ada obstacle bukit sekitar 50m, NOM berada di area wisata + sectoral blocking, 
08.06.20 : 04.06.20 : 02.06.20 : arahan rehunting XL berada di bukit dan tidak ada PLN, plan besok 3 juni join survey dengan mitra (internal TBG)
01.06.20 : proses rehunting, plan submit kand minggu ini
28.05.20 : rehunting, gagal IW
25.05.20 : IW on going
14.05.20 : 08.05.20 : proses izin warga on going
30.04.20 : gagal izin warga dan proses survey 
23.04.20 : 16.04.20 : arahan dari XL di titik baru dengan tinggi tower 52m, validasi done, IW on going
09.04.20 : IW OG, plan IW clear 12 Apr
02.04.20 : rehunting, kandidat A dan B di reject dan diarahkan ke bukit..proses survey
25.03.20 : hunting
</t>
  </si>
  <si>
    <t>15.09.20 : RFIN sent
14.09.20 : RFI actual, RFIN menunggu penyelesaian isu comcase krn penanaman pole PLN, 
13.09.20 : today masih perluasan jaringan pasang tiang
10.09.20 : proses pemasangan pole PLN (perluasan jaringan)
07.09.20 : 31.08.20 : 27.08.20 : plan RFI W2 Sept, plan hari ini bertemu dg manager PLN
24.08.20 : 18.08.20 : Hasil nego dg PLN OK, plan connect PLN 26 Aug
03.08.20 : 20.07.20 : proses  PLN agar dapat di lakukan connect PLN, revisi plan connect 31 jul
06.07.20 : Surat balasan dari PLN SIGLI KOTA/ACEH 25 jun mengenai belum tersedianya material uprating trafo
29.06.20 : 25.06.20 : material KWH sudah ready, menunggu approval PLN manager, plan RFI 30 jun
22.06.20 : 11.06.20 : plan RFI juni
08.06.20 : 05.06.20 : PLN OVB need uprating trafo by PLN, masih kami nego alternatif connect Multiguna, REVISI PLAN RFI dri 4 juni menjadi akhir minggu ini 13 Jun 20
04.06.20 : stock KWH meter kosong, sedang di usahakan connect MG
25.05.20 : 19.05.20 : SRFIN sent 
30.04.20 : erection start
23.04.20 : 22.04.20 : email konfirmasi RFI/request PLN Connection dari XL (Pak Bayu), request SK PLN ke XL
22.04.20 : curing time
16.04.20 : rebarring
09.04.20 : 02.04.20 : on going excavation
25.03.20 : CME preparation/bouwplank
19.03.20 : preparation start cme, wait rekom for start CME, wait GDL tower
11.03.20 : RFC, proses apply imb, wait GDL T52m, CME start after IMB release
28.02.20 : Rekom Camat on going, Rekom Lurah done
20.02.20 : IW clear, proses eskalasi sitac
13.02.20 : IW on going
06.02.20 : kand A = validasi done, Candidate A RF TX OK
31.01.20 : Kand A = TNP OK 50 0.6 298.70
30.01.20 : Kand A = RND OK 50 120/205/285 30Jan20 : Ok candidate A, tower 52
28.01.20 : Kand A = Tower 52m, submit 95.86566 5.51197</t>
  </si>
  <si>
    <t>12.11.20 : RFIN sent 7 Nov
09.11.20 : 05.11.20 : 02.11.20 : 29.10.20 :26.10.20 : aktual RFI, proses penyusunan doc RFIN
22.10.20 : proses penyambungan PLN, target connect 23 Oct
19.10.20 : 15.10.20 : 12.10.20 : update dari PLN untuk stock KWH meter tahap selanjutnya pengiriman minggu ini dan proses tera minggu depan, plan connect PLN max 23 oct 20
05.10.20 : masih isu stock KWH meter, plan KWH meter ready minggu ini
01.10.20 : masih isu stock KWH meter dan info dari UIW PLN Lampung ketersediaan material KWH meter masih menunggu antrian uji material dan mulai pengiriman material awal oktober secara bertahap. revisi plan RFI 10 oct
28.09.20 : 24.09.20 : 21.09.20 : isu stock KWH meter, revisi plan connect PLN 30 sep 20
17.09.20 : 14.09.20 : isu stock material KWH meter rayon Kota Bumi Lampung sesuai SJ PLN 10 sep 20, re-plan RFI 18 Sep 20
07.09.20 : 03.09.20 : 31.08.20 : perluasan jaringan done, issue kwh meter, plan RFI minggu ini
27.08.20 : 24.08.20 : proses perluasan jaringan PLN, rev plan RFI 30 Aug, plan percepatan di 28 Aug
13.08.20 : proses koordinasi/nego ke PLN
06.08.20 : isu perluasan jaringan (BP&lt;Biaya investasi PLN) sehingga masuk daftar tunggu atau permohonan sambungan daya &gt; 6.6 kVA
13.07.20 : 09.07.20 : Sk PLN release 7 jul sehingga plan RFI revisi jadi 21 jul (SK PLN date + 14D), proses PLN connection
06.07.20 : 02.07.20 : waiting SK PLN release from XL
01.07.20 : email SRFI-N sent
29.06.20 : SRFI, collecting doc SRFIN
25.06.20 : ME on going, plan SRFI 27 jun
22.06.20 : 18.06.20 : erection on going
15.06.20 : curingtime, plan start erection
11.06.20 : pouring concrete foundation
04.06.20 : CME preparation, wait perijinan
01.06.20 : 28.05.20 : 25.05.20 : CME preparation, wait perijinan
14.05.20 : proses perijinan, start CME preparation
08.05.20 : 30.04.20 : 23.04.20 : 16.04.20 : start rekom, paralel approval eskalasi sitac
09.04.20 : IW clear, proses submit eskalasi sitac 
02.04.20 : 25.03.20 : IW clear, proses nego dan review sitac
19.03.20 : IW clear, proses eskalasi sitac
11.03.20 : IW on going
20.02.20 : on going survey, hunting
13.02.20 : SPK released</t>
  </si>
  <si>
    <t xml:space="preserve">26.01.21 : BP Paid, waiting KWH stock
21.01.21 : PSB released, PLN connection OG
23.07.20 : 09.07.20 : 29.06.20 : PLN Connection menunggu konfirmasi dari XL
22.06.20 : SRFI, wait confirmation XL for PLN connection
27.05.20 : email SRFI-N sent
08.05.20 : SRFI
30.04.20 : on going erection, BTS foundation dan ME installation
23.04.20 : 09.04.20 : on going excavation (50% done), terkendala rocky soil
02.04.20 : on going excavation
25.03.20 : Proses perijinan
19.03.20 : 11.03.20 : proses soiltest, proses collect doc legal
28.02.20 : on going proses rekom l/c
27.02.20 : IW done, kand 07°00'31.96"S 113°49'37.37"E, 11 KK IW Done, Proses Collect Dokumen legal .
24.02.20 : IW done, Realisasi IW Done , collect legal sitac, soiltest done 
20.02.20 : IW clear, proses realisasi IW dan penjadwalan soiltest
13.02.20 : IW on going
06.02.20 : Kand B = Candidate B Submit
</t>
  </si>
  <si>
    <t xml:space="preserve">04.08.20 : RFIN sent 
03.08.20 : Plan connect PLN Multiguna 3 Aug 20, plan email RFIN 5 Aug 20
30.07.20 : plan percepatan RFI 31 juli dengan Multiguna
27.07.20 : SRFI actual, collecting doc SRFIN dan proses PLN connection (add work PLN/penambahan 6 tiang PLN), plan percepatan RFI 31 juli dengan Multiguna
23.07.20 : RBS pondasi done, FY OG. Erection Done, ME OG
20.07.20 : erection OG, erection baru jalan lagi, rekom IP dari perijinan baru di dapat jumat kemarin, plan SRFI 25.07.2020 (pln add jaringan penambahan 6 tiang), plan RFI 31 jul
16.07.20 : 13.07.20 : RBS pondasi done, Fence &amp; Yard OG. Erection waiting ijin prinsip. Plan IP release W29/18 jul
09.07.20 : erection STOP karena isu perijinan, proses negosiasi
06.07.20 : prepare start erection (baru pasang baseplatenya saja tetapi di STOP), menunggu IP release
02.07.20 : 29.06.20 : prepare start erection
25.06.20 : curing time, PLN register done, Plan BP PAID. Backfill OG. Plan erection on 27 June 2020 (7 Days).
22.06.20 : Cor done 19 jun, Curring Time. Plan erection on 29 June 2020 (10 Days).
18.06.20 : Rebaring / Setting Anchor OG, Plan Pouring on Thursday 18 June 2020.
17.06.20 : Go RFI, PSB PLN release
15.06.20 : rebarring
11.06.20 : cutting barbending, dewatering lubang galian karena banjir
08.06.20 : CME stop (rebarring) karena galian longsor dan banjir akibat hujan terus, Problem Flooding not Solve Yet, New Dewatering and Geomembrand, before continue Lean Concrete. Cutting/Bending Rebar OG.
04.06.20 : Rebaring OG. Plan SRFI XL on 29 June 2020
01.06.20 : excavation done, paralel barbending dan rebarring preparation
28.05.20 : excavation
21.05.20 : confirm Plan Start CME on 26 May 2020, Plan RFI delay to 25 June 2020
18.05.20 : plan start CME after lebaran
14.05.20 : bouwplank, blm bisa start CME, NY RFC dan waiting Perijinan Clear.
08.05.20 : 06.05.20 : Kandidat A, RFC, CME Start Waiting Approval SPH OPSIC &amp; Join Survey PTSP (Plan W2 Mei)
30.04.20 : on going rekom camat
23.04.20 : APD
16.04.20 : 09.04.20 : Kandidat A, Proses Rekom Lurah, SST 52
02.04.20 : 25.03.20 :  IW on going
</t>
  </si>
  <si>
    <t xml:space="preserve">27.08.20 : RFIN sent
27.08.20 : plan connect PLN/RFI hari ini
24.08.20 : 13.08.20 : SRFIN sent
06.08.20 : erection on going
03.08.20 : 27.07.20 : RFC, proses perijinan
23.07.20 : proses perijinan
13.07.20 :09.07.20 : rekom done 8 jul, proses collect berkas perijinan
06.07.20 : plan rekom camat done hari ini
02.07.20 : masih on going rekom camat, ada permasalahan disurat tanah sehingga camat belum mau ttd dan sedang di follow up terkait surat tanah
29.06.20 : on going rekom camat, proses rekom terkendala camatnya sedang tidak ada ditempat dan selasa baru pulang ke simalungun dari tugas dinas ke kuar kota.
25.06.20 : Rekom dan Soiltest plan done besok
22.06.20 : 18.06.20 : eskalasi approved, proses rekom on going, plan rekom done akhir bulan ini, start CME setelahada survey perijinan
15.06.20 : 11.06.20 : izin warga done, proses review dan validasi eskalasi sitac
11.06.20 : izin warga done. plan start CME awal juli
08.06.20 : 04.06.20 : 02.06.20 : sudah dapat arahan, plan besok 3 juni join survey dengan mitra (internal TBG)
01.06.20 : renego iw, paralel rehunting kand alternatif, plan submit kand minggu ini
28.05.20 : rehunting, gagal IW
25.05.20 : 21.05.20 : 14.05.20 : TNP OK Cand E,izin warga on going dikandidat baru sisa 4 kk lgi
08.05.20 : izin warga on going dikandidat baru
30.04.20 : .iw on going, terkendala dilokasi banjir
23.04.20 : TNP review
16.04.20 : gagal IW, paralel penhajuan new kandidat
09.04.20 : IW OG kurang 8kk, plan IW clear 12 Apr
06.04.20 : 02.04.20 : IW on going
25.03.20 : TNP review, paralel IW On going
</t>
  </si>
  <si>
    <t xml:space="preserve">17.09.20 : RFIN sent, RFI actual dengan PLN Multiguna
14.09.20 : 10.09.20 : plan percepatan RFI Multiguna minggu ini
07.09.20 : 03.09.20 : 31.08.20 : 27.08.20 : 24.08.20 : PLN connection menunggu review add work PLN by Power eng XL (eskalasi isu besar daya PLN terkait isu BP vs Biaya Investasi PLN)
17.08.20 : 06.08.20 : eskalasi isu besar daya PLN terkait isu BP vs Biaya Investasi PLN
23.07.20 : PLN meminta daya menjadi 10,6kva 
09.07.20 : Proses PLN Connection, plan RFI 15 jul 20
29.06.20 : Proses PLN Connection
24.06.20 : email SRFI-N sent
22.06.20 : 18.06.20 : PLN Connection need perluasan jaringan 1 gawang
15.06.20 : SRFI actual
11.06.20 : tower erection on going
08.06.20 : 04.06.20 : 01.06.20 : erection tower
28.05.20 : prepare start erection
25.05.20 : 14.05.20 : 13.05.20 ; rebaring done, plan angkur tower mos 16/5, plan cor 18/5, mat pagar me ada di sby
08.05.20 : excavataion og
30.04.20 : bouwplank, proses perijinan
23.04.20 : 16.04.20 : 09.04.20 :  proses perijinan, CME start after perijinan
02.04.20 : 25.03.20 : proses soiltest, collect legal doc
19.03.20 : IW clear, proses realisasi pembayaran IW, cek cellplan
11.03.20 : IW clear, proses realisasi pembayaran IW
28.02.20 : IW clear, proses review eskalasi sitac
26.02.20 : kand -7,559689 112,3684, IW clear 15 kk, proses submit eskalasi sitac
20.02.20 : IW Clear 10 kk, proses eskalasi sitac
20.02.20 : IW on going
13.02.20 : IW on going
06.02.20 : kand A = validasi done, Candidate A RF TX OK
</t>
  </si>
  <si>
    <t xml:space="preserve">21.12.20 : RFIN sent
07.12.20 : PLN connection process
14.09.20 : 07.09.20 : 03.09.20 : SRFI actual, SRFIN sent
31.08.20 : start erection
27.08.20 : Plan Start Erection 29/08, Plan S RFI 31/08
24.08.20 : cor hari ini
17.08.20 : Galian Pondasi Pole, Plan Pouring 20/08
13.08.20 : Og pembongkaran bangunan existing
10.08.20 : 06.08.20 : Plan Start pembongkaran bangunan existing 08/08
03.08.20 : 30.07.20 : Plan Start CME 07/08
27.07.20 : preparation CME
23.07.20 : Plan Start CME 26/07
20.07.20 : 16.07.20 : RFC, proses perijinan
13.07.20 : rekom
09.07.20 : MOM : IW clear, collecting doc legal dan doc IW, plan sabtu realisasi, plan rekom minggu depan, plan CME start rabu minggu depan, plan SRFI juli
06.07.20 : 02.07.20 : IW clear, review PKS (isu 2 poin PKS) plan clear PKS minggu ini, plan rekom minggu depan, plan SRFI W2 Aug/15 Aug 20
29.06.20 : IW clear
25.06.20 : kandidat B approved by RND, IW Done Jun 2020, tetapi ada isu anak LL yang mempermasalahkan, TBG akan segera mengirimkan email pengajuan kandidat yang sudah di approved by meeting minggu lalu
22.06.20 : 18.06.20 : IW clear, proses PKS dengan kampus (butuh waktu), submit 2 kand MCP alternatif yang lebih cepat secara perijinan, propose RND 25-30m, akan diupayakan tinggi 25m (kand Ok)
15.06.20 : 11.06.20 : IW clear, proses pengajuan eskalasi sitac
08.06.20 : 04.06.20 : Proses BAN terkendala karena pihak Universitas WFH dan ada staff yg positif COVID
28.05.20 : 25.05.20 : 14.05.20 : 08.05.20 : 30.04.20 : 23.04.20 : 16.04.20 : Proses BAN terkendala karena pihak Universitas WFH dan ada staff yg positif COVID
09.04.20 : 02.04.20 : under review RND
31.03.20 : submit kand
25.03.20 : rehunting
19.03.20 : Rehunting
11.03.20 : 20.02.20 : rehunting, makesure regulasi tangsel
06.02.20 : Hunting kandidat
</t>
  </si>
  <si>
    <t xml:space="preserve">18.01.21 : PLN connected, minus RFIN
28.12.20 : 21.12.20 : 07.12.20 : PLN connection process
03.09.20 : SRFIN sent
06.08.20 : 03.08.20 : SRFI actual
30.07.20 : ME on going
27.07.20 : on going erection
23.07.20 : Erection Start 24/07, Finish 26/07
20.07.20 : 16.07.20 : rebarring
13.07.20 : 09.07.20 : excavation
02.07.20 : rekom done, plan SRFI W1 Aug (8 Aug 20)
29.06.20 : 25.06.20 : rekom done, MCP 25m, plan start CME minggu depan menunggu green light dari perijinan (PUPR), sudah register dan submit berkas ke KOMINFO, plan rekom KOMINFO release senin 29/selasa 30 jun
22.06.20 : 18.06.20 : on going rekom process, plan start CME minggu depan
15.06.20 : IW done, proses rekom
11.06.20 : IW clear, proses pengajuan eskalasi sitac
08.06.20 : IW on going
04.06.20 : 01.06.20 : 29.05.20 : waiting RND review
28.05.20 : 25.05.20 : 08.05.20 : IW on going
30.04.20 : 30.04.20 : IW on going
23.04.20 : TNP review
16.04.20 : under review RND
09.04.20 : review RND
08.04.20 : submit kand
02.04.20 : 25.03.20 : rehunting
19.03.20 : rehunting
11.03.20 : 20.02.20 : rehunting, makesure regulasi tangsel
06.02.20 : Hunting kandidat
</t>
  </si>
  <si>
    <t xml:space="preserve">10.08.20 : RFIN sent
03.08.20 : RFI actual dengan Multiguna, collecting doc RFIN
30.07.20 : erection og, pondasi bts og, me og, plan percepatan PLN multiguna
27.07.20 : start erection
23.07.20 : curing time
16.07.20 : 13.07.20 : on going galian pondasi
09.07.20 : start galian pondasi
06.07.20 : CME/galian stop by ormas, isu perijinan, plan solve dan continue CME besok 7 jul02.07.20 : comcase bloking ormas terkait perijinan. sedang proses negosiasi. pekerjaan baru mau gali, plan kerja kembali 6/7
29.06.20 : 22.06.20 : site clearing, plan gali besok 23 jun
18.06.20 : 17.06.20 : Go RFI, PSB PLN release, prepare material &amp; team
11.06.20 : prepare material &amp; team
08.06.20 : 04.06.20 : proses perijinan
01.06.20 : 29.05.20 : rekom on going, plan hari ini RFC dan start proses perijinan
28.05.20 : 25.05.20 : rekom on going
14.05.20 : finalisasi eskalasi sitac, plan start realisasi sitac dan proses rekom
08.05.20 : IW OG ada kendala Warga narik dukungan finalisasi Sabtu pertemuaan
30.04.20 : IW OG plan IW clear Tgl 3 mei
23.04.20 : 16.04.20 : IW on going
09.04.20 : 06.04.20 : Hunting
</t>
  </si>
  <si>
    <t xml:space="preserve">01.04.21 : RFIN sent
29.03.21 : CME done, OG PLN connection
23.03.21 : galian OG
15.03.21 : rekom camat done, CME preparation
04.03.21 : rekom OG, plan CME start W2 Mar
22.02.21 : IW CLEAR, realisasi IW OG, plan CME start W2 Mar
18.02.21 : target IW clear 20 Feb
11.02.21 : target penyelesaian mediasi warga 15 Feb, paralel IW OG di kandidat alternatif 
28.02.21 : proses mediasi warga yg menolak dengan bantuan BABINSA dilaksanakan 29 Jan, plan IW clear 30 Jan
18.01.21 : 14.01.21 : CME belum bisa start karena ada 1 warga yg menyatakan belum clear (IW terlewat) -&gt; note : start CME latest W4 Jan
28.12.20 : CME preparation
21.12.20 : realisasi IW done, plan CME start 23 Dec
17.14.20 : isu commcase clear, proses realisasi IW 
10.12.20 : penyelesaian mediasi lanjutan 11 Dec
07.12.20 : 03.12.20 : plan issue clear W2 Dec
26.11.20 : 23.11.20 : 19.11.20 : penyelesaian issue commcase warga luar radius, plan issue closed dan RFC W5 Nov
16.11.20 : proses IW ongoing karena ada pergeseran kandidat
05.11.20 : plan solved minggu depan, target RFI diupayakan end of Nov
02.11.20 : 22.10.20 : 19.10.20 : 15.10.20 : 12.10.20 : 08.10.20 : 05.10.20 : erection masih stop, proses renegosiasi dan pendekatan dengan warga yang luar radius
01.10.20 : Pekerjaan erection di STOP kembali oleh warga, Plan dilakukan mediasi kembali tgl 03/10, rev RFI plan 15 oct
28.09.20 : 24.09.20 : Erection OG, Plan Finish 27/09, ME Done 28/09, Plan RFI 30/09
21.09.20 : Erection Stop Commcase warga radius
17.09.20 : penyelesaian COMCASE warga radius, pencabutan BAP ke kepolisian, plan Start Erection 21/09, Finish 23/09, Plan S RFI 25/09
14.09.20 : plan isu clear dan lanjut ME 18 sep 20
10.09.20 : 07.09.20 : 03.09.20 : erection STOP, minus 1 section &amp; mounting, proses penyelesaian isu commcase, plan solve minggu depan
31.08.20 : 27.08.20 : comcase, erection on going
24.08.20 : 17.08.20 : 13.08.20 : COMCASE warga radius, Plan Mediasi dengan perangkat lingkungan Done, OG FU permintaan warga
10.08.20 : comcase, revisi plan RFI 28 Aug
06.08.20 : erection on going, COMCASE warga radius, Plan Mediasi dengan perangkat lingkungan 08/08
03.08.20 : 30.07.20 : Plan erection Tower Done 31/07
23.07.20 : Erection Tower Start 23/07, Finish 25/07, S RFI 29/07
20.07.20 : Curing Time
16.07.20 : rebarring
13.07.20 : 09.07.20 : excavation
02.07.20 : rekom process, plan rekom done 7 jul, plan start CME 9 jul, plan SRFI 5 aug 20
29.06.20 : IW clear
25.06.20 : IW on going, kurang 2kk, MCP 25m, , plan IW clear paling lambat Senin 29 Juni or drop by XL
25.06.20 : submit kandidat C , RNP approved RF 24m, Plan IW Done Jun 2020
22.06.20 : 18.06.20 : IW on going, Plan IW Done Jun 2020
15.06.20 : 11.06.20 : rehunting, plan IW done jun 20 , sudah ada kandidat (plan re-IW)
08.06.20 : 04.06.20 : 01.06.20 : IW on going
28.05.20 : 25.05.20 : 14.05.20 : 08.05.20 : 30.04.20 : IW on going
23.04.20 : TNP review
16.04.20 : under review RND
09.04.20 : review RND
08.04.20 : submit kand
02.04.20 : 25.03.20 : rehunting
19.03.20 : 19.03.20 : Rehunting
11.03.20 : 20.02.20 : rehunting, makesure regulasi tangsel
13.02.20 : 06.02.20 : Hunting kandidat
</t>
  </si>
  <si>
    <t>21.01.21 : PSB released, PLN connection OG
17.12.20 : SRFIN sent
30.11.20 : erection done, SRFI
23.11.20 : prepare start erection 
19.11.20 : plan issue solved dan CME start kembali 20 Nov
16.11.20 : 12.11.20 : 09.11.20 : 05.11.20 : pondasi bts ongoing, erection belum bisa dilakukan karena CME distop oleh pol pp
02.11.20 : 29.10.20 : 26.10.20 : pondasi BTS dan pagar ongoing, erection tower menunggu survey tim perijinan (plan survey hari ini)
22.10.20 : curring time, plan hari ini on site untuk start CME kembali
19.10.20 : curring time, stop pol PP karena issue opsic
12.10.20 : 08.10.20 : 05.10.20 : 01.10.20 : 28.09.20 : Curingtime, urugan tanah + pondasi bts OG, start erection tower waiting perijinan release
24.09.20 : curingtime
21.09.20 : rebarring done, plan cor hari ini
17.09.20 : on going excavation
14.09.20 : 10.09.20 : start excavation
07.09.20 : start CME menunggu IMB released
03.09.20 : 31.08.20 : kand A RF OK propose penurunan ketinggian menjadi tower 32 karena berada di runway LANUD, proses pengurusan KKOP (syarat rekom), realisasi IW ongoing
27.08.20 : realisasi IW, Disposisi Dinas PTSP penjadwalan rapat TKPRD untuk 3-Site sudah di ttd Kadis (CIBEUREUM_BANJAR, REJASARI_LANGENSARI, NEGLASARI_BANJAR), proses rekom on going
24.08.20 : plan selasa 25 Aug realisasi IW, plan rabu 26 Aug proses rekom
17.08.20 : 13.08.20 : proses eskalasi SITAC
10.08.20 : IW clear, proses finalisasi IW
06.08.20 : 03.08.20 : 27.07.20 : hunting</t>
  </si>
  <si>
    <t xml:space="preserve">11.01.21 : RFI sent
07.01.21 : perluasan jaringan done, menunggu stock KWH meter
28.12.20 : 17.12.20 : 14.12.20 : proses MoU sharing investasi dgn PLN
10.12.20 : waiting approval XL terkait sharing cost penyambungan dengan daya 6.6 kVA
03.12.20 : eskalasi daya 33 kVA rejected by Power Eng XL, propose sharing investasi 10.6 kVA tidak dilayani oleh PLN
30.11.20 :  issue PLN tetap hanya melayani proses connect dengan daya 33kVA, menunggu approval XL terkait daya 33kVA 
19.11.20 : issue pengadaan material tiang PLN (perluasan jaringan)
16.11.20 : plan connect PLN W3 Nov (17 Nov)
09.11.20 : 05.11.20 : 02.11.20 : 29.10.20 : 26.10.20 : 22.10.20 : issue daya 33kVA, proses pengajuan sharing investasi 
19.10.20 : 15.10.20 : 12.10.20 : 08.10.20 : 05.10.20 : 01.10.20 : 28.09.20 : 24.09.20 : 21.09.20 : PLN connection waiting approval XL (up daya), revisi plan RFI 5 oct, plan PLN connection 10 hari setelah approval XL
17.09.20 : 14.09.20 : 07.09.20 : 03.09.20 : 31.08.20 : 27.08.20 : 24.08.20 : proses review eskalasi add work PLN, waiting approval XL Power Eng, re-plan RFI 10 sep
13.08.20 : proses koordinasi/nego ke PLN
06.08.20 : isu perluasan jaringan (BP&lt;Biaya investasi PLN) sehingga masuk daftar tunggu atau permohonan sambungan daya 33 kVA, sedang proses eskalasi approval ke XL.
03.08.20 : proses PLN connection, eskalasi isu sambungan yang dilayani PLN adalah dengan daya 33 kVA
20.07.20 : revisi plan connect PLN rabu 22 jul
13.07.20 : plan connect PLN hari ini atau besok 14 jul
09.07.20 : revisi plan RFI 15 jul 20
06.07.20 : 02.07.20 : 29.06.20 : revisi plan RFI 8 jul
25.06.20 : plan PLN connect 27 jun
22.06.20 : 08.06.20 : 05.06.20 : isu stock KWH meter, info ready masih sekitar 1 bulan lagi, sedang di nego alternatif connect dg MG, REVISI PLAN RFI dri 4 juni menjadi akhir minggu ini 13 Jun 20
29.05.20 : email SRFI-N sent
28.05.20 : 27.05.20 : Soft RFI actual
25.05.20 : SRFI actual
14.05.20 : erection done, ME on going
08.05.20 : erection on going
30.04.20 : curingtime
23.04.20 : 22.04.20 : email konfirmasi RFI/request PLN Connection dari XL (Pak Bayu), request SK PLN ke XL
16.04.20 : lantai kerja, start rebarring
09.04.20 : borepile done, on going galian pondasi
06.04.20 : plan angkur template on site dalam 3 hari, plan GDL angkur diusahakan hari ini, plan percepatan SRFI di April, isu tower 52m
02.04.20 : on going borepile, plan Soft RFI end of April
25.03.20 : proses perijinan, prepare CME, bouwplank
19.03.20 : proses perijinan, prepare CME, plan start CME minggu depan (W13)
11.03.20 : rekom done, soiltest done, on going proses APD, prepare apply imb, paralel
28.02.20 : Rekom L/C on going
20.02.20 : IW clear, proses eskalasi sitac
13.02.20 : IW on going
06.02.20 :  kand A = validasi done
23.01.20 : kand A = TNP 48 0.6 193.90
22.01.20 : kand A = RND 50 25/170/320 22Jan20 : Ok candidate A, tower 52
21.01.20 : kand A, B, C = submit 
A 103.66822 -1.51306
B 103.66883 -1.51506
C 103.66578 -1.5095
</t>
  </si>
  <si>
    <t>19.11.20 : RFIN sent
16.11.20 : issue management trafo, proses input ticket PLN123agar segera di followup terkait BPUJL yg sudah terbayar. Plan connect PLN W3 Nov
12.11.20 : 09.11.20 : 05.11.20 : 29.10.20 :26.10.20 : 22.10.20 : 19.10.20 : proses penyambungan PLN
15.10.20 : 12.10.20 : erection done
08.10.20 : start erection
05.10.20 : curingtime
01.10.20 : 28.09.20 : rebaring done, prepare for pouring
21.09.20 : IMB done, excavation
14.09.20 : 07.09.20 : 31.08.20 : proses perijinan
27.08.20 : 24.08.20 : rekom done, proses perijinan
17.08.20 : 13.08.20 : IW Clear, proses rekom on going, target rekom done 19 Aug
10.08.20 : IW on going kurang 2 kk, plan IW clear 11 Aug
06.08.20 : kembali ke kandidat A, status IW CLEAR, proses eskalasi sitac cost
03.08.20 : 30.07.20 : Kandidat A  gagal IW, proses rehunting plan submit kandidat senin 3 Agustus
27.07.20 : 23.07.20 : IW Clear, proses eskalasi harga 
16.07.20 : kandidat A TNP approved MW height 47m dia 0.6m, IW Clear
13.07.20 : 10.07.20 : submit TNP review
09.07.20 : submit 6 Juli kandidat A,B, dan C propose SST 52 (waiting RNP review)
02.07.20 : 29.06.20 : hunting
23.06.20 : SPK Release 23 jun 20</t>
  </si>
  <si>
    <t>15.03.21 : erection OG
08.03.21 : HILTI baseframe OG
04.03.21 : material on site, CME start, plan HILTI start hari ini
01.03.21 : material baseframe on delivery
25.02. 21 : survey PLN done, material tower ETA 27 Feb
22.02.21 : estimasi MOS 24 Feb
11.02.21 : 04.02.21 : 28.01.21 : pabrikasi material baseframe OG, plan MOS 15 Feb
18.01.21 : plan IMB release 25 Jan
11.01.21 : 04.01.21 : permit ongoing, start CME setelah IMB release, plan release W3 Jan
28.12.20 : rekom done, waiting resi IMB release -&gt; plan 29 Dec
21.12.20 : 17.12.20 : soiltest done, REKOM L/C OG, plan CME start 28 Dec
14.12.20 : REKOM &amp; SOIL TEST OG, PLAN CME START 28 DES
07.12.20 : 03.12.20 : realisasi IW, paralel rekom ongoing, target RFC W2 Dec
30.11.20 : IW clear cand E, proses realisasi IW
23.11.20 : kembali ke kandidat E, target RCF W1 Dec
realisasi19.11.20 : IW Clear, proses rekom lurah/camat
16.11.20 : plan IW clear 18 Nov
12.11.20 : IW ongoing 
09.11.20 : kand J RF OK, under TNP review
05.11.20 : kand I NOK, submit kand J under RNP review
02.11.20 : kand H NOK, submit kand I under RNP review
29.10.20 : 26.10.20 : kand G NOK, rehunting
22.10.20 : gagal IW kand E, submit kandidat baru -&gt; kand G under RNP review
19.10.20 : kembali ke kand E, IW ongoing 33KK , plan IW clear 25 Oct
15.10.20 : kand E failed, proses rehunting (kand F NOK karena dekat exisiting dan jauh dari NOM)
12.10.20 : TNP OK, IW ongoing di radius 32m 
08.10.20 : re-validasi penaikan tinggi tower RT 12m + MT 20m -&gt; RF OK 30.5m, proses review TNP paralel IW ongoing
05.10.20 : submit kand E, RF NOK karena antena terlalu rendah, RND propose RT 12 + MT20m
01.10.20 : 24.09.20 : kand D gagal IW, proses rehunting
21.09.20 : TNP OK MW 35m/0.3, IW ongoing
17.09.20 : 14.09.20 : kembali ke kandidat D, proses review TNP,
10.09.20 : proses rehunting karena kandidat awal terdapat isu sengketa waris
07.09.20 : kandidat D RF OK 31.5m, proses review TNP
03.09.20 : ada pergeseran kandidat karena issue penolakan LL, cand D under RNP review 
31.08.20 : 27.08.20 : eskalasi sitac approved, proses pembayaran ijin warga
27.08.20 : eskalasi sitac approved, proses pembayaran ijin warga
24.08.20 : proses eskalasi biaya sitac, paralel rekom on going
17.08.20 : 13.08.20 : IW Clear, proses rekom on going, plan rekom done 18 Aug
10.08.20  :kandidat C TX OK, MW height 35m/0.3, IW on going kurang 1 kk, plan IW clear 11 Aug
06.08.20 : 03.08.20 : kandidat C OK RF 34.5m, under TNP review
30.07.20 : kandidat B IW failed, submit kandidat baru (cand C koordinat 99.06763, 2.947627) under RNP review
27.07.20 : kandidat B RF 34.5m OK, menunggu review TNP, paralel IW on going
20.07.20 : kandidat A NOK karena dekat dengan existing dan terlalu jauh dari NOM, proses rehunting
16.07.20 : Not ok candidate A, too far from nom, near existing, rehunting kand B
13.07.20 : 13 jul submit kandidat A koordinat 99.06718, 2.94504 propose SST 36 menunggu review RNP
13.07.20 : hunting
09.07.20 : on going survey, kandidat di pemukiman padat
01.07.20 : SPK release</t>
  </si>
  <si>
    <t>06.02.21 : ERECTION OG, BPUJL Paid
05.31.2021 : 05.26.21 : 05.23.21 : CURRING TIME, PLAN ERECTION 1 JUN
05.19.21 : 05.17.21 : Rebaring Plan Cor 21 May 2021
05.10.21 : Proses Galian 
05.06.21 : Rekom Proses, Paralel Bowplank
05.04.21 : PKS done review by KODAM, proses sirkules ttd aslogkodam estimasi sampai dengan end of April
23.03.21 : proses negosiasi PKS dengan JASDAM dan KODAM karena masing2 instansi meminta PKS dengan poin ketentuan yang berbeda
08.03.21 : re-plan target PKS done W2 Mar
11.02.21 : estimasi PKS fully signed W4 Feb
01.02.21 : kandidat MCP approved, BAK process
28.01.21 : 21.01.21 : submit TSSR (panoramic view) kandidat MCP, under RND review
14.01.21 : note -&gt; target RFC Feb, target RFI akhir Mar 2021
11.01.21 : rehunting, isu ketinggian menara max 20m
28.12.20 : 21.12.20 : pole milik JASDAM kondisi aktual tidak memungkinkan untuk relokasi perangkat (keropos) dan dilakukan perkuatan. kandidat MCP 20 yang diajukan rejected by RNP
26.11.20 : kandidat E propose MCP 20 proses review oleh planning XL karena kandidat dekat dengan kawasan militer, menunggu konfirmasi dari instansi terkait
12.11.20 : proses nego dengan JASDAM, paralel submit kandidat baru propose tower MCP 20 (perda kota Bandung)
09.11.20 : 05.11.20 : 02.11.20 : kembali ke kand A, proses negosiasi ulang dengan JASDAM terkait instalasi pole 
26.10.20 : 22.10.20 : 19.10.20 : kand A failed, proses rehunting
15.10.20 : menunggu approval kodam untuk start CME dan paralel proses approval eskalasi sitac
12.10.20 : 08.10.20 : menunggu approval kodam untuk start CME
05.10.20 : RFC, menunggu review TNP CAA
05.10.20 : 01.10.20 : realisasi IW done, rekom done, waiting review TNP
28.09.20 : plan hari ini atau besok finalisasi harga sewa, wait info status TNP review
24.09.20 : 21.09.20 : 18.09.20 : proses review TNP CAA (Pak Said), angka sudah ada dari KODAM, proses eskalasi
17.09.20 : proses finalisasi dengan KODAM, hari ini plan menghadap jasdam utk biayanya
14.09.20 : kembali ke kandidat A, proses review TNP, paralel finalisasi dengan KODAM
10.09.20 : kandidat A failed, proses rehunting
07.09.20 : 03.09.20 : propose pasang di pole milik TNI, proses review RND
28.08.20 : submit kand A, B, C, D ditiang stadion, kand E max 25m sesual Perwal</t>
  </si>
  <si>
    <t xml:space="preserve">26.11.20 : RFIN sent
23.11.20 : multiguna connected
19.11.20 : proses konek PLN multiguna, PLN permanen masih menunggu jawaban dari PLN wilayah S2JB
09.11.20 : 05.11.20 : 02.11.20 : 29.10.20 : 26.10.20 : 22.10.20 : proses BPUJL
19.10.20 : ME ongoing
15.10.20 : 12.10.20 : start erection
08.10.20 : COR DONE, plan Start Erection Sabtu 10 oct, target SRFI: 16 Oct 2020, nomor register PLN NY Release, sudah disurati kembali ke PLN, semoga besok sudah release no register nya
05.10.20 : rebarring
01.10.20 : rebarring
28.09.20 : galian done, on going lantai kerja
24.09.20 : plan start CME besok 25 sep, GDL tower release
21.09.20 : 17.09.20 : plan start senin 21 sep
14.09.20 : APD done, CME preparation (mobilisasi team)
10.09.20 : 07.09.20 : proses APD
03.09.20 : proses soiltest plan 4 Sept
31.08.20 : rekom done, proses approval eskalasi Sitac
27.08.20 : kand C RF TX OK -&gt; MW 60m/0.6, IW CLEAR, ongoing rekom
24.08.20 : kandidat C RF OK, proses review TNP
13.08.20 : submit kandidat A (koordinat 102.58966, -3.60494) RNP NOK karena sectoral blocking, arahan hunting 102.593395, -3.603029
03.08.20 : SPK release </t>
  </si>
  <si>
    <t xml:space="preserve">03.12.20 : RFIN sent
23.11.20 : 19.11.20 : proses konek PLN multiguna, PLN permanen masih menunggu jawaban dari PLN wilayah S2JB
09.11.20 : 05.11.20 :02.11.20 : 29.10.20 : 26.10.20 : 22.10.20 : proses BPUJL
19.10.20 : 15.10.20 : 12.10.20 : 08.10.20 : SRFI, nomor register PLN NY Release, sudah disurati kembali ke PLN, plan besok sudah release no register nya
05.10.20 : ME on going
01.10.20 : erection done, ME &amp; grounding installation
28.09.20 : erection on going
24.09.20 : curingtime
21.09.20 : plan cor hari ini
17.09.20 : rebarring
14.09.20 : start excavation menggunakan excavator
10.09.20 : RFC, CME preparation
07.09.20 : APD percepatan done
03.09.20 : plan soiltest 2 Sept
31.08.20 : rekom done, proses soiltest
27.08.20 : proses realisasi IW
24.08.20 :  TNP OK MW 60m/0.6 , IW clear, proses eskalasi sitac
13.08.20 : submit kandidat A (koordinat 102.52293, -3.53069) RNP OK -&gt; RF 60m, proses review TNP
03.08.20 : SPK release </t>
  </si>
  <si>
    <t xml:space="preserve">26.11.20 : RFIN sent
23.11.20 : PLN multiguna connected
19.11.20 : proses konek PLN multiguna, PLN permanen masih menunggu jawaban dari PLN wilayah S2JB
09.11.20 : 05.11.20 : 02.11.20 : 29.10.20 : 26.10.20 : 22.10.20 : proses BPUJL
19.10.20 : 15.10.20 : 12.10.20 : SRFI actual, proses PLN Connection
08.10.20 : Erection OG, target SRFI: 12 Oct 2020, nomor register PLN NY Release, sudah disurati kembali ke PLN, plan besok sudah release no register nya
05.10.20 : curingtime
01.10.20 : pouring concrete
28.09.20 : rebarring on going
24.09.20 : plan cor mundur karena terkendala cuaca (hujan), plan besok cor
21.09.20 : rebarring, plan cor selasa 22 sep 20
17.09.20 : rebarring
14.09.20 : start excavation menggunakan excavator
10.09.20 : RFC, CME preparation
07.09.20 : proses APD
03.09.20 : rekom done 2 Sept, plan soiltest 3 Sept
31.08.20 : rekom ongoing, paralel proses soiltest
27.08.20 : IW clear kand C, proses approval eskalasi sitac
24.08.20 : pergeseran kandidat 30m paralel IW ongoing, kandidat baru (cand C) RF TX OK
13.08.20 : submit kandidat A&amp;B, RNP OK -&gt; RF 50m kand A, proses review TNP
03.08.20 : SPK release </t>
  </si>
  <si>
    <t>10.12.20 : RFIN sent
07.12.20 : PLN connected, prepare RFIN
26.11.20 : proses PLN connection, menunggu no register release
23.11.20 : 19.11.20 : erection ongoing
16.11.20 : prepare start erection
12.11.20 : pondasi done, curring time
09.11.20 : 05.11.20 : lantai kerja ongoing
02.11.20 : 29.10.20 : galian
26.10.20 : start CME
22.10.20 : prepare CME , plan start 26 Oct
19.10.20 : RFC, rekom lurah camat done
15.10.20 : rekom PU dan PTSP done, soiltest done, proses review design tower kamuflase 36m
12.10.20 : plan minggu depan follow up ke instansi terkait (PU dan PTSP)
08.10.20 : 05.10.20 : proses review desain tower kamuflase dgn tinggi 36m oleh PU dan PTSP 
01.10.20 : realisasi IW done, proses submit design tower kamuflase
28.09.20 : IW on going
24.09.20 : aktual proses APD, review TNP OK kand C, H: 36 0.6 266.41 per 23 sep
23.09.20 : submit review TNP Kand C propose penurunan tinggi tower (SST 42 menjadi SST 36)
21.09.20 : 17.09.20 : plan start CME minggu depan
11.09.20 : RND ok candidate C, tower 42, 
10.09.20 : proses rehunting
07.09.20 : 03.09.20 : Review RND kand too far from NOM karena Perwali jarak antar menara, need submit JR &amp; Perwali ke RND</t>
  </si>
  <si>
    <t>09.11.20 : RFIN sent
05.11.20 : aktual RFI, proses collect doc RFIN
02.11.20 : 29.10.20 : 22.10.20 : 19.10.20 : pengecoran 3x bertahap total 7m (balok 4m done)
15.10.20 : curingtime, plan start erection 20 oct 20
12.10.20 : on going cor stacking
08.10.20 : 05.10.20 : start CME rebarring stacking 7m
01.10.20 : material on site, LL mengijinkam start 2 oktober
28.09.20 : plan start CME minggu ini
24.09.20 : rekom done, plan APD minggu ini. , plan start CME minggu depan
21.09.20 : realisasi IW done, proses rekom on going, hammer test done, plan APD minggu ini. 
17.09.20 : plan start CME minggu depan
11.09.20 : waiting TNP review knd B, RT 8m + stacking 6m + pole 6m 
(Total = 20m)
10.09.20 : proses rehunting , terkendala issue perda SURABAYA max tinggi menara 20m
07.09.20 : 03.09.20 : propose tower max 20m, RND masih not OK, lokasi hanya ada bangunan tertinggi 8m + stacking 6m + pole 6 m, total 20m. Proses eskalasi &amp; review by RND</t>
  </si>
  <si>
    <t>15.02.21 : RFI power by multiguna
11.02.21 : penarikan jaringan done
08.02.21 : BP Paid, waiting jadwal connect PLN
21.01.21 : PSB released, PLN connection OG
21.01.21 : PSB released, proses connect PLN
16.11.20 : SRFIN sent
12.11.20 : 09.11.20 : 05.11.20 : aktual SRFI, proses penyusunan doc SRFIN
02.11.20 : erection done, ME ongoing
29.10.20 : 26.10.20 : 22.10.20 : start erection
19.10.20 : curring time
15.10.20 : plan pouring 17 oct, material tower dan angkur baru tiba di Makassar dan masih proses bongkar dipelabuhan
12.10.20 : galian done, on going rebarring, plan pouring 13 oct, material tower on delivery sudah sandar di Makasar dan proses bongkar
08.10.20 : RFC, start galian, material masih dalam proses pengiriman
05.10.20 : 01.10.20 : rekom done, proses collect doc perijinan
28.09.20 : on going rekom Camat
24.09.20 : IW clear, proses Rekom Lurah dan paralel proses APD, Soil Test done Hari Minggu kemarin
21.09.20 : 17.09.20 : RND dan TNP OK, IW on going
14.09.20 : hunting</t>
  </si>
  <si>
    <t>25.02.21 : RFI power by Multiguna
08.02.21 : PLN connection
01.02.21 : erection OG, prepare PLN connection
18.01.21 : pouring OG
14.01.21 : galian done, pembesian on going, plan pouring start 17 Jan
04.01.21: Rekom Camat Done 31 Dec 20, Proses submit dokumen ke Diskominfo plan 05 Jan 2021
28.12.20 : IW ongoing
21.12.20 : kand F failed, submit kandidat G -&gt; RF TX OK, IW ongoing
17.12.20 : TNP OK, IW ongoing
14.12.20 : kand F gagal IW, propose kandidat baru -&gt; kand G RF OK, under TNP review
10.12.20 : kandidat F RF OK, under TNP review
03.12.20 : kandidat sesuai arahan dekat sutet dengan jarak 170m, mobilisasi sulit karena tidak ada akses jalan (dekat jurang). proses joint survey dengan PT. Her untuk kandidat F jarak dari NOM 480m
30.11.20 : rehunting kandidat F
19.11.20 : arahan rehunting berada di lahan terjal dan dekat sutet, proses survey kondisi aktual terkait possibility pembangunan di area tsb
12.11.20 : kand E NOK by RND XL, proses rehunting (need arahan sesuai JR submitted)
09.11.20 : 05.11.20 : 02.11.20 : 29.10.20 : 26.10.20 : submit justfication report kand E, under RNP review
22.10.20 : kand D failed, submit kandidat E under RNP review (isu penolakan warga, paralel penyusunan JR)
19.10.20 : kand C failed, proses IW ongoing kand D (RF dan TX OK)
15.10.20 : kand C RF TX OK, proses negosiasi BAN
12.10.20 : kand B gagal IW, submit kandidat C proses review RNP
08.10.20 : under review TNP kand B
05.10.20 : kand A fail, submit kand B RF OK 40m, under TNP review
01.10.20 : negosiasi BAN di kand A, paralel rehunting kandidat baru
28.09.20 : IW on going, paralel proses negosiasi BAN/BAK, plan rabu joint survey untuk renego dg LL
21.09.20 : kand A RF 40m, MW 40m/0.6, IW ongoing
14.09.20 : hunting, sekitar NOM lahan developer HER 2 dan tidak mau di sewakan krn akan dibangun</t>
  </si>
  <si>
    <t>22.10.20 : RFIN sent 19 Oct
19.10.20 : erection ongoing
15.10.20 : 12.10.20 : OG Curing Time, Plan Start Erection 17/10, Finish 20/10, S RFI 23/10
08.10.20 : Galian finish, plan pouring 09/10
05.10.20 : 01.10.20 : Plan Bowplank 01/10
28.09.20 : 24.09.20 : REKOM LURCAM OG
NEW SPK B2S released menggunakan STIP yang lama</t>
  </si>
  <si>
    <t xml:space="preserve">07.01.21 : RFIN sent
04.01.21 : plan hari ini announce RFI
21.12.20 : PLN permanent done, collecting doc RFIN
07.12.20 : erection done, PLN connected
03.11.20 : 30.11.20 : start erection, target erection selesai 7 Dec
26.11.20 : pouring done, persiapan erection
23.11.20 : 19.11.20 : rebaring, menunggu material angkur on site (estimasi tiba hari ini)
16.11.20 : excavation done, lantai kerja ongoing
12.09.20 : RFC, start CME 14 Nov
09.11.20 : RF OK, rekom done, APD ongoing
05.11.20 : kand C failed , submit kandidat D under RNP review
02.11.20 : 29.10.20 : 26.10.20 : IW clear, proses rekom lurah 
22.10.20 : kand C RF OK 50m, status IW clear, proses review TNP
19.10.20 : kand B IW failed, submit kand C under RNP review
15.10.20 : IW ongoing
12.10.20 : kand B RF TX OK, IW ongoing
08.10.20 : submit kand B, under RNP review
05.10.20 : proses rehunting kand baru, isu high CAPEX jika menggunakan tower 72
01.10.20 : kand A RF OK 50m, dari sisi TNP terdapat issue di ketinggian 52m not loss -&gt; TNP request tinggi tower 72m
</t>
  </si>
  <si>
    <t xml:space="preserve">08.02.21 : PLN connected, prepare RFIN
21.01.21 : PSB released, PLN connection OG
14.12.20 : SRFIN sent
10.12.20 : SRFI
07.12.20 : erection done, ME installation
30.11.20 : erection ongoing
26.11.20 : prepare erection
23.11.20 : pondasi ongoing
12.09.20 : start galian
09.11.20 : 05.11.20 : 02.11.20 : 29.10.20 : 26.10.20 : rekom done, 28 Oct akan dilakukan survey perijinan untuk start CME 
22.10.20 : 19.10.20 : 15.10.20 : on going realisasi IW dan proses rekom, plan rekom done 19 oct. Pararel proses request GDL material tower. Estimasi w4 okt atau w1 nov start CME (material sdh on site)
12.10.20 : 08.10.20 : 05.10.20 : plan realisasi dan rekom done di W2 oct, soiltest done, proses design APD
01.10.20 : IW clear, proses eskalasi biaya sitac dan prepare proses realisasi IW
28.09.20 : IW on going
21.09.20 : SPK B2S REACTIVATION Release, Reaktivasi site dengan release new SPK B2S, use old STIP
</t>
  </si>
  <si>
    <t>25.01.21 : SRFI
18.01.21 : erection OG
11.01.21 : curring time
07.01.21 : galian OG
28.12.20 : 21.12.20 : PKS Kopassus done, CME preparation -&gt; plan CME start 28 Dec
17.12.20 : 13.12.20 : 07.12.20 : 03.12.20 : PKS under kopassur review (birokrasi panjang), plan issue PKS clear W3 Dec
26.11.20 : target RFC W5 Nov 
19.11.20 : menunggu release surat jawaban resmi dari Kopassus 
12.11.20 : 09.11.20 : 05.11.20 : 02.11.20 : review PKS dengan Kopassus
26.10.20 : 22.10.20 : 19.10.20 : 15.10.20 : 12.10.20 : 08.10.20 : 05.10.20 : 01.10.20 : Proses PKS dengan pihak Kopassus, Join Survey done, Approval dari bagian Aslog
28.09.20 : IW clear (PKS process)
28.09.20 : SPK reaktivasi release, kandidat melanjutkan SPK lama dengan menggunakan STIP lama</t>
  </si>
  <si>
    <t>08.03.21 : MoM 04/3, OG perluasan jaringan, revise RFI plan 29/3
18.02.21 : PLN connection daya 33 kVA, setelah pemakaian 1 bulan downgrade 6.6/13.2 kVA, HO PLN bisa dilakukan setelah downgrade 6.6 atau 13.2 kVA
26.01.21 : survey done, proses eskalasi approval daya PLN 33kVA, Revise RFI Plan W2 Mar
21.01.21 : PSB released, PLN connection OG
26.11.20 : SRFIN announce
23.11.20 : 19.11.20 : aktual SRFI
16.11.20 : 12.11.20 : ME ongoing
09.11.20 : 05.11.20 : curring time, proses permanenisasi
02.11.20 : 29.10.20 : prepare STO &amp; CME
20.10.20 : SPK release</t>
  </si>
  <si>
    <t>21.01.21 : 18.01.21 : galian kabel OG
14.01.21 : 28.12.20 : menunggu konfirmasi pihak PIK terkait kabel bawah tanah
21.12.20 : 03.12.20 : proses connect PLN
30.11.20 : aktual SRFI, need PSB release untuk proses connect PLN
26.11.20 : erection ongoing, plan SRFI 28 Nov
23.11.20 : galian pondasi
19.11.20 : 16.11.20 : 12.11.20 : proses rekom ongoing, plan W3 Nov RFC
09.11.20 : realisasi IW ongoing
23.10.20 : SPK reaktivasi release</t>
  </si>
  <si>
    <t>25.01.21 : RFIN sent
03.12.20 : SRFIN sent
30.11.20 : pouring done
23.11.20 : CME start, galian ongoing
19.11.20 : rekom lurah done, rekom camat ongoing
16.11.20 : 12.11.20 : proses rekom, plan W3 Nov RFC
09.11.20 : proses approval sitac
23.10.20 : SPK reaktivasi release</t>
  </si>
  <si>
    <t>01.03.21 : PLN connected, prepare RFIN
22.02.21 : 18.02.21 : PLN connection OG
15.02.21 : ME installation, waiting PSB release
11.02.21 : pouring OG
08.02.21 : galian done, plan pouring 8 Jan
04.02.21 : galian OG
01.02.21 : CME preparation, plan start 02 Feb
28.01.21 : rekom done, plan CME start W1 Feb
14.01.21 : target penyelesaian rekom PUPR W4 Jan
11.01.21 : 21.12.20 : rekom L/C ongoing, need rekom PUPR
03.12.20 : SPK release</t>
  </si>
  <si>
    <t>07.01.21 : 06.28.21 : 06.24.21 : Power Connection Prosess, BPUJL Paid, revisi Plan RFI 5 Jul
06.21.21 : 06.17.21 : 06.14.21 : Register Released, Plan Connect 21 Jun
06.10.21 : Register Paid, Proses Persiapan instalasi Travo
06.07.21 : 06.02.21  :05.31.21 : 05.26.21 : 05.26.21 : 05.23.21 : 05.19.21 : FU PLN Terkair ketersedian Travo, revise RFI Plan W2 Jun
05.17.21 : 05.10.21 : 05.06.21 : 26.04.21 : 22.04.21 : OG pengadaan material trafo by PLN, estimasi s.d End of May
15.04.21 : waiting approval pembagian beban trafo PLN
12.04.21 : 05.04.21 : koordinasi dengan UP lain untuk peminjaman stock Trafo, plan RFI 25 Apr
01.04.21 : 29.03.21 : OG register PLN
25.03.21 : overblast tarfo, propose connect Multiguna (waiting info PLN)
25.02.21 : OG PLN connection
11.02.21 : perubahan transport FO -&gt; MW, waiting PSB release
03.08.20 : 20.07.20 : 16.07.20 : 09.07.20 : 02.07.20 : 29.06.20 : PLN Connection menunggu konfirmasi dari XL, plan RFI adalah SK PLN release+14 hari
28.05.20 : 21.05.20 : waiting plan MOS &amp; konfirmasi request PLN connection dari XL/Tech part
02.04.20 : email SRFIN sent
25.03.20 : SRFI
11.03.20 : 03.04.20 : plan RFIN 03.05.20
26.02.20 : SRFI, plan RFI+ MG 28 Feb
20.02.20 : RBS Foundation done
13.02.20 : OG RBS Foundation
06.02.20 : 30.01.19 : Mobilisasi team, delivery material, plan start CME 1 Feb</t>
  </si>
  <si>
    <t>25.08.20 : RFIN sent
24.08.20 : SK PLN release 18 Aug 20, revisi plan RFI 28 Aug 20
18.08.20 : SRFI, PLN connection menunggu SK PLN release dari XL
10.08.20 : 06.08.20 : SRFI
30.07.20 : mobilisasi</t>
  </si>
  <si>
    <t>01.03.20: RFIN sent
20.02.20 : preparation
13.02.20 : SPK released</t>
  </si>
  <si>
    <t>06.08.20 : RFIN sent 5 Aug 20
30.07.20 : on going pemasangan tiang PLN
28.07.20 : isu P2TL close, continue PLN connection
27.07.20 : 23.07.20 : 16.07.20 : Proses penyelesaian isu P2TL oleh XL
13.07.20 : PLN connection di tangguhkan dan terkendala isu ada P2TL site XL di rayon tersebut (eskalasi isu ke XL)
09.07.20 : 06.07.20 : 02.07.20 : 29.06.20 : Proses PLN Connection
28.06.20 : email SRFI-N sent
22.06.20 : 18.06.20 : SRFI actual, collecting doc SRFIN, proses PLN connection
17.06.20 : Go RFI, PSB PLN release
11.06.20 : open akses, prepare team &amp; material
08.06.20 : proses penyelesaian case by tim arcom
04.06.20 : 01.06.20 : proses negosiasi dengan LL akan dilanjutkan besok
28.05.20 : 25.05.20 : 14.05.20 : proses negosiasi dengan keluarga LL
08.05.20 : proses penyelesaian isu
30.04.20 : 23.04.20 : 16.04.20 : 09.04.20 : on going proses negosiasi
02.04.20 : 25.03.20 : plan isu solve W1 Apr, plan RFI W3 Apr
19.03.20 : on going proses negosiasi
11.03.20 : Block access by LL
20.02.20 : preparation &amp; mob demob
13.02.20 : SPK released</t>
  </si>
  <si>
    <t>06.02.20 : aktual RFI, collecting document RFIN
30.01.19 : OG RBS Foundation, delivery material</t>
  </si>
  <si>
    <t>18.02.20 : Revisi STO
16.02.20 : RFIN sent
13.02.20 : SRFI
06.02.20 : Prepare material, Target Start pondasi 6 feb 2020, target mat ME On Site 6 feb 2020, BPUJL paid: done, target RFI: 10 Feb 2020
30.01.19 : OG RBS Foundation, delivery material</t>
  </si>
  <si>
    <t>27.03.20 : RFIN sent
25.03.20 : actual RFI
19.03.20 : 11.03.20 : Soft RFI, wait PLN connection
13.02.20 : SPK released</t>
  </si>
  <si>
    <t>11.02.20 : RFIN sent
06.02.20 : Foundation done, delivery material ME
30.01.19 : Mobilisasi team, delivery material</t>
  </si>
  <si>
    <t>12.02.20 : RFIN sent
06.02.20 : 30.01.19 : OG RBS Foundation, delivery material</t>
  </si>
  <si>
    <t>11.02.20 : RFIN sent
11.02.20 : RFIN sent
06.02.20 : CME done/Soft RFI, OG proses PLN connection, BPUJL Paid, target Connect: 10 Feb 2020
30.01.19 : OG RBS Foundation, delivery material</t>
  </si>
  <si>
    <t>11.02.20 : RFIN sent
06.02.20 : Foundation done, delivery material ME
30.01.19 : OG RBS Foundation, delivery material</t>
  </si>
  <si>
    <t>10.05.20 : RFIN sent 
22.04.20 : email konfirmasi RFI/request PLN Connection dari XL (Pak Bayu), request SK PLN ke XL, plan RFI 6 may 20
13.04.20 : email Soft RFI-N sent
09.04.20 : RBS foundation done, wait material ME
02.04.20 : material on site, prepare start CME, plan SRFI 7 Apr 
30.04.20 : KOM mitra</t>
  </si>
  <si>
    <t>26.02.20 : RFIN sent
20.02.20 : 19.02.20 : RFI actual, collecting doc RFIN, plan RFIN 19 feb
13.02.20 : SRFI
06.02.20 : Pondasi done, Tray OG , mounting OG, Panel plan besok
30.01.19 : OG RBS Foundation, delivery material</t>
  </si>
  <si>
    <t>24.02.20 : RFIN sent
20.02.20 : plan submit RFIN 20 feb
13.02.20 : SRFI
06.02.20 : 05.02.20 : Prepare material, Target Start pondasi 6 feb 2020, target mat ME On Site 6 feb 2020, BPUJL paid: done, target RFI: 10 Feb 2020
30.01.19 : OG RBS Foundation, delivery material</t>
  </si>
  <si>
    <t>25.02.20 : RFIN sent
20.02.20 : CME done/Soft RFI, plan RFI 21 feb
13.02.20 : ME &amp; Grounding installataion
06.02.20 : OG RBS Foundation, delivery material
30.01.19 : Mobilisasi team, delivery material</t>
  </si>
  <si>
    <t>06.08.20 : RFIN sent 
30.07.20 : SRFI actual, plan submit RFIN hari ini atau besok
23.07.20 : on going RBS foundation
13.07.20 : 09.07.20 : STO, CME preparation
02.07.20 : under review power
29.06.20 : ERM on going
26.06.20 : SPK Release 26 jun 20</t>
  </si>
  <si>
    <t xml:space="preserve">02.07.20 : email RFIN sent
30.06.20 : actual RFI, collecting doc RFIN
29.06.20 : proses PLN connection, plan connect besok 30 jun
25.06.20 : 22.06.20 : BP paid
18.06.20 : proses PLN connection
17.06.20 : Go RFI, PSB PLN release
11.06.20 : 28.05.20 : email SRFI-N sent, waiting confirmation request connect PLN from XL/tech partner
21.05.20 : Material ME, tray etc Just On Port makasar. ETA OS 22 May 2020, Plan SRFI 26 May 2020
18.05.20 : BTS Foundation DONE. Material ME, etc On Delivery (ETA OS on 22 May 2020). 
14.05.20 : on going RBS foundataion, material ME etc on delivery
08.05.20 : material pabrication
30.04.20 : CME preparation
</t>
  </si>
  <si>
    <t>25.02.20 : RFIN sent
20.02.20 : CME done/Soft RFI, plan RFI 21 Feb
13.02.20 : RBS Foundation done
06.02.20 : OG RBS Foundation
30.01.19 : Mobilisasi team, delivery material, plan start CME 1 Feb</t>
  </si>
  <si>
    <t>19.05.20 : email RFIN sent
06.05.20 : email konfirmasi XL request connect PLN PLN (Pak Wawan), plan connect 20 may if besok SK PLN nya release
22.04.20 : email permintaan connect PLN oleh Bu Anggie, email request PSB PLN, plan RFI = SK PLN + 14 days (6 may 20) tp SK PLN belum di rilis EID krn material NY ready
02.04.20 : 27.03.20 : SRFIN sent
25.03.20 : ME Installation, plan SOFT RFI 27 Mar 20
19.03.20 : 11.03.20 :  curingtime pondasi tower permanen, No FO plan, plan RFI 30 Mar
13.02.20 : 06.02.20 : progress tower permanen preparation start galian pondasi
30.01.20 : start CME Colo XL menunggu site permanent RFI akhir Feb, start CME tower permanen 7 feb, plan RFI Colo XL 10 Mar
24.01.20 : DRM OK, site GM,  Colo XL menunggu site permanent RFI</t>
  </si>
  <si>
    <t>17.12.20 : RFIN sent
07.12.20 : PLN connection process
06.08.20 : 27.07.20 : 16.07.20 : email SRFI-N sent
13.07.20 : 02.07.20 : erection
29.06.20 : 22.06.20 : Borepile done, OG lantai kerja, Plan pouring 25/06, Erection start 30/06 Finish 07/07, S RFI 10/07
18.06.20 : pondasi tower permanen (borepile done)
15.06.20 : on going RBS foundation
11.06.20 : 08.06.20 : 04.06.20 : BTS foundation on going
29.05.20 : plan survey untuk start CME Selasa 2 jun, isu close
28.05.20 : 25.05.20 : 14.05.20 : 08.05.20 : 30.04.20 : CME NY Start commcase, Waiting tower permanen RFI
23.04.20 : 16.04.20 : 09.04.20 : CME NY Start commcase, Permintaan biaya pembinaan karang taruna dan kepala desa
02.04.20 : 25.03.20 : 19.03.20 : 11.03.20 : COMCASE tower permanen, CME colo ny start, Kepala desa meminta kompensasi tambahan
13.02.20 : progress tower permanent plan start minggu depan
06.02.20 : 04.02.20 : under review Power
21.01.20 : belum permanenisasi, IMB release, plan RFI permanent W4 maret</t>
  </si>
  <si>
    <t>16.02.20 : RFIN sent
13.02.20 : 06.02.20 : CME done/Soft RFI, OG proses PLN connection, BPUJL Paid, target Connect: 10 Feb 2020
30.01.19 : Mobilisasi team, delivery material</t>
  </si>
  <si>
    <t>19.02.20 : RFIN sent
13.02.20 : 06.02.20 : CME done/Soft RFI, OG proses PLN connection
30.01.19 : OG RBS Foundation, delivery material</t>
  </si>
  <si>
    <t>05.06.20 : RFIN sent 
04.06.20 : plan connect PLN hari ini
28.05.20 : collect doc RFIN, plan email RFIN besok, ada perluasan jaringan (nambah tiang dan perubahan jaringan 1 phase menjadi 3 phase)
25.05.20 : actual RFI
18.05.20 : area site banjir sehingga PLN tidak dapat access, plan PLN connect 21 May 20
14.05.20 : revisi plan RFI sabtu 16 may
08.05.20 : email SRFI-N sent
30.04.20 : RBS foundation done, ME on going
23.04.20 : 22.04.20 : email konfirmasi RFI/request PLN Connection dari XL (Pak Bayu), request SK PLN ke XL
16.04.20 : BTS foundation done, delivery material ME grounding tray mounting
09.04.20 : 02.04.20 : UNDER REVIEW TNP ALITA
25.03.20 : under RNP review</t>
  </si>
  <si>
    <t xml:space="preserve">14.05.20 : RFIN sent
13.05.20 : RFI actual, collect doc RFIN, plan RFIN 14 may
08.05.20 : BP paid, revisi RFI plan 13 may 20
22.04.20 : email konfirmasi RFI/request PLN Connection dari XL (Pak Bayu), request SK PLN ke XL, plan RFI 6 may 20
20.04.20 : email SRFIN sent
16.04.20 : SRFI actual, collecting doc SRFIN
09.04.20 : ME on going
02.04.20 : delivery material, plan on site 5 Apr, plan SRFI 11 Apr
</t>
  </si>
  <si>
    <t>21.02.20 : RFIN sent
20.02.20 : plan submit RFIN 20 feb
13.02.20 : SRFI
06.02.20 : 30.01.19 : Mobilisasi team, delivery material</t>
  </si>
  <si>
    <t>07.09.20 : RFIN sent
07.09.20 : plan email RFIN hari ini
03.09.20 : 31.08.20 : 27.08.20 : RFI actual collecting doc RFIN
24.08.20 : 17.08.20 : SRFI actual 16 Aug
13.08.20 : proses dismantle existing shelter untuk space pondasi XL, material on site
10.08.20 : 06.08.20 : 03.08.20 : plan pembayaran kompensasi minggu ini dan lanjut start CME
30.07.20 : 27.07.20 : comcase/kompensasi colo
23.07.20 : preparation team &amp; material, prepare dismantle existing shelter
16.07.20 : proses negosiasi dan dismantle existing shelter BTEL (XL di ijinkan colo jika menempati posisi exisying tenant, warga hanya mengijinkan ada 3 tenant di dalam site)
13.07.20 : blocking by LL - isu permintaan kompensasi colo
09.07.20 : STO, CME preparation
02.07.20 : SPK release</t>
  </si>
  <si>
    <t>06.08.20 : RFIN sent 
30.07.20 : SRFI actual
23.07.20 : on going RBS foundation
06.07.20 : SPK release</t>
  </si>
  <si>
    <t>26.02.20 : RFIN sent
20.02.20 : 19.02.20 : plan connect PLN besok 20 feb
18.02.20 : BTS Done, Tray+Mounting OG, ME+Panel plan onsite 19/02
13.02.20 : SRFI
06.02.20 : Pondasi OG, Tray OG, Mounting OG, ME OG , Panel OG
30.01.19 : OG RBS Foundation, delivery material</t>
  </si>
  <si>
    <t>15.06.20 : SPK FO/MMP release
19.03.20 : RFIN sent
11.03.20 : 03.04.20 : plan RFIN 03.05.20
26.02.20 : SRFI, plan RFI+ MG 28 Feb
20.02.20 :  : RBS Foundation done
13.02.20 : OG RBS Foundation
06.02.20 : 30.01.19 : Mobilisasi team, delivery material</t>
  </si>
  <si>
    <t>16.02.20 : RFIN sent
13.02.20 : CME done/Soft RFI
06.02.20 : RBS Foundation done
30.01.19 : OG RBS Foundation, material ME Grounding tray dan mounting on site</t>
  </si>
  <si>
    <t>20.02.20 : RFI hanya minus mounting, plan 21 Feb pasang mounting, plan RFI 21 Feb
13.02.20 : actual RFI, collecting doc RFIN
11.02.20 : SRFI
06.02.20 : RBS Foundation done, plan material ME on site 8 Feb
30.01.20 : OG RBS Foundation</t>
  </si>
  <si>
    <t>26.02.20 : RFIN sent
20.02.20 : 19.02.20 : RFI actual, plan RFIN 20 feb
13.02.20 : ME grounding
06.02.20 : Pondasi done, Tray OG, Mounting OG, ME done, Panel OG
30.01.19 : OG RBS Foundation, delivery material</t>
  </si>
  <si>
    <t>12.08.20 : RFIN sent
10.08.20 : collecting doc RFIN, plan declare RFIN 14 Aug
03.08.20 : RFI actual dengan Multiguna
30.07.20 : permanenisasi on going erection, install ME dan pondasi RBS XL on going, plan percepatan PLN multiguna
27.07.20 : start erection
23.07.20 : Permanenisasi : on going curingtime
16.07.20 : 13.07.20 : Permanenisasi : start galian, plan RFI colo 14 Aug
09.07.20 : STO, CME preparation
06.07.20 : 02.07.20 : under review TNP ALITA
29.06.20 : ERM on going
24.06.20 : SPK Release 24 jun 20</t>
  </si>
  <si>
    <t>14.02.20 : RFIN sent
13.02.20 : actual RFI
06.02.20 : Pondasi done, Tray OG, Mounting OG, ME done, Panel OG
30.01.19 : OG RBS Foundation, delivery material</t>
  </si>
  <si>
    <t>25.02.20 : RFIN sent
20.02.20 : 19.02.20 : plan connect PLN besok 20 feb, plan RFIN 20 feb
13.02.20 : ME grounding
06.02.20 : Pondasi OG, Tray OG, Mounting OG, ME OG , Panel OG
30.01.19 : OG RBS Foundation, delivery material</t>
  </si>
  <si>
    <t>28.12.20 : PLN connected, prepare RFIN 
21.12.20 : 17.12.20 : proses konek PLN
10.12.20 : backbone already RFS, need PSB 
27.07.20 : 23.07.20 : 20.07.20 : 16.07.20 : 09.07.20 : 06.07.20 : 02.07.20 : 29.06.20 : PLN Connection menunggu konfirmasi dari XL
22.06.20 : 18.06.20 : 28.05.20 : 14.05.20 : 12.03.20 : Email SRFIN sent, wait plan MOS &amp; konfirmasi permintaan PLN connection dari XL/tech part
11.03.20 : SRFI, collecting doc SRFI-N
20.02.20 : 19.02.20 : Pondasi done, material ME onsite 21/0, paralel finishing site permanent
17.02.20 :  : Pondasi BTS OG, 
06.02.20 : Progress tower permanen hari ini pouring concrete pondasi (target RFI end feb 2020)
30.01.19 : Progress tower permanent  rebaring pondasi tower (target RFI end feb 2020)
17.01.20 : RND NOK -&gt; ANTENNA TOO LOW, karena aktual GUYED MAST 42 M dan space available hanya 30m, propose XL di 50m</t>
  </si>
  <si>
    <t>14.05.20 : RFIN sent 
08.05.20 : revisi RFI plan 15 may
22.04.20 : email konfirmasi RFI/request PLN Connection dari XL (Pak Bayu), request SK PLN ke XL, plan RFI 6 may 20
05.04.20 : SRFIN sent
02.04.20 : wait konfirmasi ALITA mengenai material readiness, PLN process still wait confirmation
30.03.20 : Konfirmasi request PLN connection dari HTI dnegan MOS plan 17 April, email pak Ahenk
28.03.20 : SOFT RFI, PLN hold sesuai email XL 26 Mar 20
25.03.20 : on going erection
19.03.20 : on going erection tower permanent, plan RFI 30 maret
11.03.20 : target rfi permanent akhir maret, plan rfi colo 28 mar
20.02.20 : OG galian pondasi tower permanent
13.02.20 : 10.02.20 : alokasi tower done, wait GDL release
06.02.20 : 30.01.19 : Progress tower permanent Plan GDL Rel 7 Feb 2020, Target Mat On Site 12 Feb 2020, target COR: 17 Feb 2020, Erection 20 Feb, target RFI: 28 feb 2020
24.01.20 : DRM OK, site GM,  Colo XL menunggu site permanent RFI
17.01.20 : RND NOK -&gt; ANTENNA TOO LOW, karena aktual GUYED MAST 42 M dan space available hanya 30m, propose XL di 50m</t>
  </si>
  <si>
    <t>24.07.20 : RFIN sent 
23.07.20 : SRFI actual, collecting doc SRFIN, proses PLN
16.07.20 : 13.07.20 : 09.07.20 : BTS foundation on going
06.07.20 : preparation
02.07.20 : Go CME
29.06.20 : ERM on going
24.06.20 : SPK Release 24 jun 20</t>
  </si>
  <si>
    <t>25.02.21 : PLN connected, RFIN ongoing collect document
11.02.21 : perubahan transport FO -&gt; MW, waiting PSB release
28.07.20 : email SRFI-N sent
27.07.20 : actual SRFI, collecting doc SRFIN
20.07.20 : 19.07.20 : start RBS foundation
13.07.20 : STIP done &amp; CME preparation
10.07.20 : RND &amp; TNP OK, GO CME
09.07.20 : under review RND EID
01.07.20 : SPK release</t>
  </si>
  <si>
    <t>13.02.20 : actual RFI, RFIN done
06.02.20 : RBS Foundation done, plan material ME on site 8 Feb
30.01.20 : OG RBS Foundation</t>
  </si>
  <si>
    <t>13.02.20 : 12.02.20 : RFIN sent
06.02.20 : CME done/Soft RFI, wait PLN connection
30.01.20 : OG RBS Foundation</t>
  </si>
  <si>
    <t>08.06.20 : RFIN sent 
28.05.20 : 14.05.20 : 12.03.20 : Email SRFIN sent
11.03.20 : plan SRFIN senin 16 Mar
20.02.20 : wait kekurangan material ME, plan RFI mundur 28 Mar 20
13.02.20 : ME OG (use existing CME ex XL)
06.02.20 : 30.01.19 : OG RBS Foundation, delivery material</t>
  </si>
  <si>
    <t>26.02.20 : RFIN sent
20.02.20 : 18.02.20 : RFI actual, collecting doc RFIN, plan RFIN 19 feb
17.02.20 : Plan RFI/PLN Connect hari ini
13.02.20 : SRFI
06.02.20 : Pondasi done, Tray OG, Mounting OG, ME done, Panel OG
30.01.19 : OG RBS Foundation, delivery material</t>
  </si>
  <si>
    <t>20.02.20 : RFIN sent
18.02.20 : RFI actual, collecting doc RFIN
17.02.20 : Plan RFI/PLN Connect besok 18 Feb 20
13.02.20 : SRFI
06.02.20 : CME done/Soft RFI, proses PLN connection
30.01.19 : OG RBS Foundation, delivery material</t>
  </si>
  <si>
    <t>10.02.20 : RFIN sent
06.02.20 :  RFI aktual, RFIN &amp; Sistem NY, collecting RFI doc
30.01.19 : comcase permintaan biaya kordinasi dengan LSM yang tinggi, pekerjaan stop, OG proses negosiasi</t>
  </si>
  <si>
    <t>20.02.20 : RFIN sent
18.02.20 : RFI actual, collecting doc RFIN, plan RFIN 19 feb
13.02.20 : ME grounding
06.02.20 : Pondasi done, Tray OG, Mounting OG, ME done, Panel OG
30.01.19 : OG RBS Foundation, delivery material</t>
  </si>
  <si>
    <t>28.02.20 : RFIN sent
26.02.20 : plan connect PLN &amp; RFI 29 Feb 20
13.02.20 : Pondasi done, OG ME Grounding
06.02.20 : preparation
04.02.20 : ERM done</t>
  </si>
  <si>
    <t>14.02.20 : RFIN sent
13.02.20 : 06.02.20 : CME done/Soft RFI, wait PLN connection
30.01.20 : OG RBS foundation</t>
  </si>
  <si>
    <t>08.06.20 : email RFIN sent
03.06.20 : actual RFI, PLN connect 3 jun 20
28.05.20 : 14.05.20 : 29.04.20 : email SRFI-N sent
11.03.20 : comcase
20.02.20 : plan solved end of Feb, potensi RFI mundur W1 mar (7 mar 20)
13.02.20 : OG penyelesaian isu, 
07.02.20 - 06.02.20 : Comcase, warga dan PJS demo minta sosialisasi colo dan ormas minta unang koordinasi
30.01.19 : OG RBS Foundation, delivery material</t>
  </si>
  <si>
    <t>14.12.20 : RFIN sent
07.12.20 : PLN connection process
29.06.20 : PLN Connection menunggu konfirmasi XL
27.03.20 : email SRFIN sent
19.03.20 : SOFT RFI, plan RFI dengan FO 2 bulan dari tgl SRFI
11.03.20 : Tower permanen RFI, colo XL ME on going, FO plan, plan SOFT RFI 13 Mar
13.02.20 : progress tower permanent rebarring pondasi, plan cor minggu depan
06.02.20 : progress tower permanent galian pondasi
30.01.20 : start CME Colo XL menunggu site permanent RFI akhir Feb, start CME tower permanen 6 feb, plan RFI Colo XL 10 Mar
24.01.20 : DRM OK, site GM,  Colo XL menunggu site permanent RFI</t>
  </si>
  <si>
    <t>08.08.20 : RFIN sent 
06.08.20 : 04.08.20 : actual RFI, collecting doc RFIN
03.08.20 : 30.07.20 : proses SLO PLN
27.07.20 : proses PLN connection, nomor register belum release dr PLN
23.07.20 : 22.07.20 : SRFI actual, collecting doc SRFIN
20.07.20 : Pondasi BTS,Material ME on delivery
09.07.20 : STO, CME preparation
01.07.20 : SPK release</t>
  </si>
  <si>
    <t>05.06.20 : RFIN sent 
30.04.20 : 29.04.20 : SRFIN sent
23.04.20 : 16.04.20 : 09.04.20 : 25.03.20 : under RNP review HTI</t>
  </si>
  <si>
    <t>11.02.20 : RFIN sent
06.02.20 : CME done/Soft RFI, OG proses PLN connection, BPUJL Paid, target Connect: 10 Feb 2020
30.01.19 : OG RBS Foundation, delivery material</t>
  </si>
  <si>
    <t>12.03.20 : RFIN sent
20.02.20 : RFI actual, collecting RFIN doc
20.02.20 : tower permanent sedang on going cor pondasi tower
13.02.20 : CME colo menunggu tower permanent RFI, progress  sedang preparation galian pondasi, plan RFI 27 Mar.
10.02.20 : RND TNP OK, Go CME
06.02.20 : ERM, under review Power</t>
  </si>
  <si>
    <t>19.02.20 : RFIN sent
13.02.20 : SRFI
06.02.20 : Foundation done, delivery material ME
30.01.19 : OG RBS Foundation, delivery material</t>
  </si>
  <si>
    <t>16.02.20 : RFIN sent
13.02.20 : 06.02.20 : CME done/Soft RFI, OG proses PLN connection
30.01.19 : Mobilisasi team, delivery material</t>
  </si>
  <si>
    <t>22.05.20 : email RFIN sent
18.05.20 : area site banjir sehingga PLN tidak dapat access, plan PLN connect 21 May 20
14.05.20 : revisi plan RFI sabtu 16 may
08.05.20 : email SRFI-N sent
30.04.20 : RBS foundation done, ME on going
23.04.20 : 22.04.20 : email konfirmasi RFI/request PLN Connection dari XL (Pak Bayu), request SK PLN ke XL
16.04.20 : BTS foundation done, delivery material ME grounding tray mounting
09.04.20 : 02.04.20 : UNDER REVIEW TNP ALITA
25.03.20 : under RNP review</t>
  </si>
  <si>
    <t>16.02.20 : RFIN sent
13.02.20 : 06.02.20 : CME done/Soft RFI, OG proses PLN connection, BPUJL Paid, target Connect: 10 Feb 2020
30.01.19 : OG RBS Foundation, delivery material</t>
  </si>
  <si>
    <t>27.08.20 : RFIN sent
24.08.20 : PLN connection terkendala isu stock KWH meter, plan RFI revisi 27 Aug
13.08.20 : 06.08.20 : actual sudah SRFI, PLN connection terkendala isu stock KWH meter PLN
27.07.20 : 23.07.20 : on going RBS foundation, delivery material plan on site 24 jul 20
16.07.20 : mobilisasi team
06.07.20 : SPK release</t>
  </si>
  <si>
    <t>16.02.20 : RFIN sent
13.02.20 : SRFI
06.02.20 :  pondasi OG, ME On Site, Traget SRFI: 6 Feb 2020, Target RFI 11 Feb 2020, BPUJL Paid 5 feb
30.01.19 : OG RBS Foundation, delivery material</t>
  </si>
  <si>
    <t>11.02.20 : RFIN sent
06.02.20 : CME done/Soft RFI, OG proses PLN connection
30.01.19 : OG RBS Foundation, delivery material</t>
  </si>
  <si>
    <t>06.05.20 : RFIN sent 
22.04.20 : email konfirmasi RFI/request PLN Connection dari XL (Pak Bayu), request SK PLN ke XL, plan RFI 6 may 20
09.04.20 : SOFT RFIN sent
02.04.20 : stacking installation, plan SRFI 11 apr
25.03.20 : on going pondasi stacking, plan on site material stacking 27 Mar, plan RFI 7 Apr
19.03.20 : on going pabrikasi 10 hari start kemarin, plan on site 30 mar, plan RFI 7 apr
20.02.20 : need stacking baseframe, material ready w2 Maret, plan RFI mundur 20 Mar 20
07.02.20 - 06.02.20 : layout issue
05.02.20 : aktual lebar space hanya 0.8m, tidak mecukupi requirement pondasi XL lebar 1 m, pondasi hold
30.01.19 : OG RBS Foundation, delivery material</t>
  </si>
  <si>
    <t>26.01.21 : survey done, proses pengajuan BPUJL
21.01.21 : PSB released, PLN connection OG
14.08.20 : email SRFI-N sent
06.08.20 : 23.07.20 : SRFI actual, collecting doc SRFIN, PLN connection proses menunggu konfirmasi dari XL (FO readiness XL)
13.07.20 : 09.07.20 : BTS foundation on going
06.07.20 : preparation
02.07.20 : Go CME
29.06.20 : ERM on going
26.06.20 : SPK Release 26 jun 20</t>
  </si>
  <si>
    <t>20.02.20 : RFIN sent
19.02.20 : RFI actual, collecting doc RFIN, plan RFIN 19 feb
13.02.20 : SRFI
06.02.20 : Pondasi OG, Tray OG, Mounting OG, ME OG , Panel OG
30.01.19 : OG RBS Foundation, delivery material</t>
  </si>
  <si>
    <t>14.02.20 : RFIN sent
13.02.20 : actual RFI
06.02.20 : Pondasi done, Tray done, Mounting done, ME done, Panel OG
30.01.19 : OG RBS Foundation, delivery material</t>
  </si>
  <si>
    <t>26.06.20 : RFIN sent 
19.06.20 : SK PLN release, plan RFI 6 Jul 20
22.05.20 : email SRFI-N sent
14.05.20 : SRFI actual
08.05.20 : tray OG
30.04.20 : start CME
23.04.20 : 16.04.20 : ME NY start, Proses ijin lingkungan terkait COVID
09.04.20 : CME NY start, team mitra belum mendapatkan ijin kerja karena kawasan RED ZONE
02.04.20 : 25.03.20 : 19.03.20 : 11.03.20 : limited space, pabrikasi stacking baseframe (revisi design), plan RFI 17 Apr
29.02.20 : revisi RFI plan 29 Feb 20
13.02.20 : pabrikasi material stacking
06.02.20 : 30.01.20 : limited space sehingga menggunakan stacking baseframe, OG pabrikasi stacking baseframe 2 minggu</t>
  </si>
  <si>
    <t>25.08.20 : RFIN sent
24.08.20 : 17.08.20 : CME stop, proses penyelesaian isu petir
30.07.20 : Pondasi done
27.07.20 : 23.07.20 : Comcase, proses penyelesaian issue
06.07.20 : SPK release</t>
  </si>
  <si>
    <t>11.02.20 : RFIN sent
06.02.20 : OG ME installation
30.01.19 : Mobilisasi team, delivery material</t>
  </si>
  <si>
    <t xml:space="preserve">05.06.20 : RFIN sent
03.06.20 : actual RFI, PLN connection + trafo done
25.05.20 : BPRAB paid, proses pemasangan trafo
14.05.20 : 30.04.20 : Proses PLN connection dan pemasangan trafo
24.04.20 : email SRFIN sent
25.04.20 : SRFI
</t>
  </si>
  <si>
    <t>26.03.20 : RFIN sent
25.03.20 : ACTUAL RFI, collecting doc RFIN
11.03.20 : 03.04.20 : plan RFIN 03.05.20
26.02.20 : SRFI, plan RFI+ MG 28 Feb
20.02.20 : 13.02.20 : RBS Foundation done
06.02.20 : OG RBS Foundation
30.01.19 : Mobilisasi team, delivery material, plan start CME 1 Feb</t>
  </si>
  <si>
    <t>14.02.20 : RFIN sent
13.02.20 : actual RFI, collecting doc RFIN
06.02.20 : 30.01.19 : OG RBS Foundation, delivery material</t>
  </si>
  <si>
    <t>20.02.20 : RFIN sent
20.02.20 : actual RFI, collecting doc RFIN
13.02.20 : CME done/Soft RFI
06.02.20 : RBS Foundation done
30.01.19 : OG RBS Foundation, material ME Grounding tray dan mounting on site</t>
  </si>
  <si>
    <t xml:space="preserve">05.10.20 : RFIN sent
12.09.20 : request connect PLN oleh Bu Endang by WAG XL
06.08.20 - 29.06.20 : PLN connection menunggu konfirmasi XL (FO readiness XL)
25.06.20 : 22.06.20 : 11.06.20 : 01.06.20 : Soft RFI actual,  email SRFI-N sent, waiting confirmation request connect PLN from XL/tech partner
28.05.20 : ME on going
21.05.20 : Material ME, tray etc Just On Port makasar. ETA OS 22 May 2020, Plan SRFI 26 May 2020
18.05.20 : BTS Foundation DONE. Material ME, etc On Delivery (ETA OS on 22 May 2020). 
14.05.20 : material fabrication: 
08.05.20 : preparation team &amp; material
05.05.20 : KOM mitra, request SPK CME mitra 
</t>
  </si>
  <si>
    <t xml:space="preserve">06.10.20 : RFIN sent
12.09.20 : request connect PLN oleh Bu Endang by WAG XL
06.08.20 - 29.06.20 : PLN connection menunggu konfirmasi XL (FO readiness XL)
25.06.20 : 22.06.20 : 11.06.20 :  : Soft RFI actual,  email SRFI-N sent, waiting confirmation request connect PLN from XL/tech partner
28.05.20 : ME on going
21.05.20 : Material ME, tray etc Just On Port makasar. ETA OS 22 May 2020, Plan SRFI 26 May 2020
18.05.20 : BTS Foundation DONE. Material ME, etc On Delivery (ETA OS on 22 May 2020). 
14.05.20 : material fabrication
08.05.20 : preparation team &amp; material
05.05.20 : KOM mitra, request SPK CME mitra 
</t>
  </si>
  <si>
    <t>21.01.21 : PSB released, plan PLN connect W2 Feb
21.01.21 : PSB released, proses register PLN
05.08.20 : email SRFI-N sent
06.08.20 : 27.07.20 : SRFI actual, collecting doc SRFIN, PLN connection menunggu konfirmasi XL (FO readiness XL)
23.07.20 : BTS foundation done, material on delivery
20.07.20 : RBS pondasi done, plan SRFI 25.07.2020
16.07.20 : finishing BTS foundation, plan on site material ME grounding Tray Mounting minggu depan 22 jul 20
13.07.20 : BTS foundation OG, material on delivery
09.07.20 : CME preparation
06.07.20 : 02.07.20 : under review power
29.06.20 : ERM on going
26.06.20 : SPK Release 26 jun 20</t>
  </si>
  <si>
    <t>26.02.20 : RFIN sent
25.02.20 : RFI actual
20.02.20 : need check RFI status
17.02.20 : plan connect PLN 18 Feb
14.02.20 : ME on going
13.02.20 : comcase clear, pondasi done
07.02.20 - 06.02.20 : Comcase, LL tidak memberikan izin ada colo baru, isu design klem
30.01.19 : OG RBS Foundation, delivery material</t>
  </si>
  <si>
    <t>19.02.20 :  RFI sent
13.02.20 : actual RFI, collecting doc RFIN
06.02.20 : RBS Foundation done
30.01.19 : OG RBS Foundation, material ME Grounding tray dan mounting on site</t>
  </si>
  <si>
    <t>06.07.20 : RFIN sent 
02.07.20 : 30.06.20 : RFI actual, collecting doc RFIN
29.06.20 : PLN connection, plan RFI besok
25.06.20 : 22.06.20 : BP paid
18.06.20 : proses PLN connection
17.06.20 : Go RFI, PSB PLN release
09.06.20 : email SRFI-N sent
28.05.20 : Soft RFI
25.05.20 : 14.05.20 : ME on going
08.05.20 : RBS foundation
30.04.20 : preparation &amp; material delivery
24.04.20 : STO, STIP release</t>
  </si>
  <si>
    <t>08.09.20 : RFIN sent
03.09.20 : 31.08.20 : RFI actual, collecting doc RFIN
27.08.20 : 26.08.20 : Panel &amp; ME on site
24.08.20 : BP paid, plan RFI 28 Aug
13.08.20 : waiting material, plan sabtu 15 Aug on site
06.08.20 : pondasi RBS done, delivery material, additional transport karena menyusuri sungai Musi
27.07.20 : pabrikasi material
23.07.20 : Survey Lokasi &amp; prepare material (Perairan, Plan Start 25 Jul 2020)
16.07.20 : mobilisasi team
06.07.20 : SPK release</t>
  </si>
  <si>
    <t>14.02.20 : RFIN sent
13.02.20 : CME done/Soft RFI, wait PLN connection
06.02.20 : OG ME installation
30.01.20 : OG RBS Foundation</t>
  </si>
  <si>
    <t>06.05.20 : email konfirmasi XL request connect PLN PLN (Pak Wawan), plan connect 20 may if besok SK PLN nya release
27.03.20 : email SRFIN sent
25.03.20 : collecting SRFIN doc
19.03.20 : SRFI, plan RFI dengan FO 2 bulan dari tgl SRFI
11.03.20 : Soft RFI, Plan FO target hanya sampai SRFI, collecting doc SRFI Notification
13.02.20 : progress tower permanent rebarring pondasi, plan cor sabtu 15 Feb
06.02.20 : progress tower permanent galian pondasi
30.01.20 : start CME Colo XL menunggu site permanent RFI akhir Feb, start CME tower permanen 7 feb, plan RFI Colo XL 10 Mar
24.01.20 : DRM OK, site GM,  Colo XL menunggu site permanent RFI</t>
  </si>
  <si>
    <t>25.02.21 : BP paid, OG penggantian trafo dan tiang, plan connect W1 Mar
18.02.21 : Trafo overblast, revise RFI plan W2 Mar
 13.08.20 : SRFIN sent
30.07.20 : Pondasi done
27.07.20 : 23.07.20 : Comcase, proses penyelesaian issue
13.07.20 : 09.07.20 : STO, CME preparation
01.07.20 : SPK release</t>
  </si>
  <si>
    <t>26.03.20 : RFIN sent
25.03.20 : ACTUAL RFI, collecting doc RFIN
11.03.20 : 03.04.20 : plan RFIN 03.05.20
26.02.20 : SRFI, plan RFI+ MG 28 Feb
20.02.20 : 13.02.20 : ME &amp; Grounding installataion
06.02.20 : 30.01.19 : Mobilisasi team, delivery material, plan start CME 1 Feb</t>
  </si>
  <si>
    <t>04.05.21 : RFI
03.05.21 : Power Connection Process
26.04.21 : FO change to MW, OG PLN connection, RFI Plan 30 Apr
19.04.21 : SPK FO issue, PLN connection hold 
06.08.20 : 29.06.20 : PLN connection menunggu konfirmasi XL (FO readiness XL)
28.05.20 : SRFI, email SRFIN sent 27 may
25.05.20 : 08.05.20 : Preparation team &amp; material
30.04.20 : eskalasi ke TNP XL, karna plan menggunakan FO ada pergantian infonya jadi menggunakan MW tapi belum keluar link budgetnya sampai sekarang</t>
  </si>
  <si>
    <t>24.06.20 : RFIN sent 
28.05.20 : 21.05.20 : waiting plan MOS &amp; konfirmasi request PLN connection dari XL/Tech part
17.04.20 : email SRFI-N sent
16.04.20 : plan Soft RFI
09.04.20 : comcase clear, lanjut on going pondasi
02.04.20 : 25.03.20 : progress pondasi 50%, stop karena comcase, proses penyelesain comcase plan solve W4 Mar, plan RFI W2 Apr
12.03.20 : penyelesaian comcase, plan RFI 18 Mar
25.02.20 : Comecase LL minta kompensasi 10Jt/operator, saat ini sedang proses pengajuan dana di Arcom, area Banjir, pondasi type 3 (tinggi 2 m)
20.02.20 : RBS Foundation done, plan RFI W11
13.02.20 : RBS Foundation done
06.02.20 : 30.01.19 : OG RBS Foundation, material ME Grounding tray dan mounting on site</t>
  </si>
  <si>
    <t>20.02.20 : RFIN sent
20.02.20 : 13.02.20 : actual RFI, collecting doc RFIN
06.02.20 : RBS Foundation done
30.01.19 : OG RBS Foundation, material ME Grounding tray dan mounting on site</t>
  </si>
  <si>
    <t>12.02.20 : RFIN sent
06.02.20 : 30.01.19 : Mobilisasi team, delivery material</t>
  </si>
  <si>
    <t>26.01.21 : BP paid
21.01.21 : PSB released, PLN connection OG
14.08.20 : email SRFI-N sent
23.07.20 : SRFI actual, collecting doc SRFIN, PLN connection proses menunggu konfirmasi dari XL
13.07.20 : 09.07.20 : BTS foundation on going
08.07.20 : CME preparation
02.07.20 : under review Civil Huawei
29.06.20 : ERM on going
26.06.20 : SPK Release 26 jun 20</t>
  </si>
  <si>
    <t>17.02.20 : RFIN sent
13.02.20 : SRFI
06.02.20 : Pondasi done, Tray OG, Mounting OG, ME done, Panel OG
30.01.19 : OG RBS Foundation, delivery material</t>
  </si>
  <si>
    <t>17.02.20 : RFI done, RFIN sent
13.02.20 : ME &amp; Grounding installataion
06.02.20 : OG RBS Foundation, delivery material
30.01.19 : Mobilisasi team, delivery material</t>
  </si>
  <si>
    <t>10.02.20 : RFIN done
06.02.20 : CME done/Soft RFI, OG proses PLN connection, target Connect PLN: 7 feb 2020
30.01.19 : OG RBS Foundation, delivery material
29.01.19 : Mobilisasi team, delivery material, plan start CME 31 Jan</t>
  </si>
  <si>
    <t>26.01.21 : survey PLN done, proses pengajuan BPUJL
21.01.21 : PSB released, PLN connection OG
14.08.20 : email SRFI-N sent
23.07.20 : SRFI actual, collecting doc SRFIN, PLN connection proses menunggu konfirmasi dari XL
13.07.20 : 09.07.20 : BTS foundation on going
06.07.20 : preparation
02.07.20 : Go CME
29.06.20 : ERM on going
26.06.20 : SPK Release 26 jun 20</t>
  </si>
  <si>
    <t>10.08.20 : 09.08.20 : RFIN sent 
08.08.20 : email SRFI-N sent
07.08.20 : actual RFI, collecting doc RFIN 
30.07.20 : SRFI actual
23.07.20 : on going RBS foundation
06.07.20 : SPK release</t>
  </si>
  <si>
    <t>26.01.21 : Proses register, waiting PLN survey
21.01.21 : PSB released, PLN connection OG
14.08.20 : email SRFI-N sent
03.08.20 : SRFI actual
23.07.20 : ME on going
14.07.20 : proses input STIP Colo
06.07.20 : SPK release</t>
  </si>
  <si>
    <t>06.08.20 : RFIN sent 
06.08.20 :  plan declare RFIN 7 Aug
03.08.20 : RFI actual dengan Multiguna, plan declare RFIN 5 Aug
23.07.20 : 22.07.20 : SRFI actual, proses PLN connection
09.07.20 : delivery material dan preparation team
02.07.20 : Go CME
02.07.20 : Preparation team dan material
29.06.20 : proses STIP dan preparation
27.06.20 : STO done
24.06.20 : SPK Release 24 jun 20</t>
  </si>
  <si>
    <t>20.02.20 : RFIN sent
17.02.20 : RFI actual, collecting doc RFIN, plan RFIN 19 feb
13.02.20 : SRFI
06.02.20 : Pondasi done, Tray OG, Mounting OG, ME OG , Panel OG
30.01.19 : OG RBS Foundation, delivery material</t>
  </si>
  <si>
    <t>21.07.20 : RFIN sent 
20.07.20 : proses PLN connection
13.07.20 : 29.06.20 : email SRFI-N sent
22.06.20 : 18.06.20 : on going cor stacking baseframe (untuk RBS foundation)
15.06.20 : on going RBS foundation
11.06.20 : 08.06.20 : 04.06.20 : open akses, start CME
29.05.20 : open, proses negosiasi
28.05.20 : 25.05.20 : 14.05.20 : commcase, warga dan ormas, meminta kompensasi
08.05.20 : 30.04.20 : CME Colo waiting perkuatan tower dan memerlukan stacking baseframe
23.04.20 : 16.04.20 : 09.04.20 : CME Colo waiting perkuatan tower dan memerlukan stacking baseframe
02.04.20 : 25.03.20 : 19.03.20 : 11.03.20 : on going perkuatan tower
13.02.20 : preparation perkuatan, on going pabrikasi material perkuatan
06.02.20 : 03.02.20 : Tower permanent 3legs sudah RFI tetapi menunggu proses perkuatan karena sudah overcapacity
30.01.20 : start CME Colo XL menunggu site permanent RFI akhir Mar, start CME tower permanen 20 Mar, plan RFI Colo XL 10 Apr
24.01.20 : DRM OK, site GM,  Colo XL menunggu site permanent RFI</t>
  </si>
  <si>
    <t>08.09.20 : RFIN sent
03.08.20 : 27.07.20 : 23.07.20 : 16.07.20 : PLN connection, wait SK PLN release dan wait progress FO XL, paralel on going progress MMP TBG
09.07.20 : 06.07.20 : 02.07.20 : wait SK PLN release, plan RFI = SPK release + 14 hari
29.06.20 : PLN Connection menunggu konfirmasi dari XL
22.06.20 : SPK FO/MMP release 15 jun 20, plan RFS W27 (4 Jul 20), need request SK PLN, plan RFI 10 jul 20
22.06.20 : 28.05.20 : 14.05.20 : 29.04.20 : email SRFI-N sent, wait plan MOS &amp; konfirmasi permintaan PLN connection dari XL/tech part
23.04.20 : 16.04.20 : isu solve, RBS foundation done, wait material ME grounding
09.04.20 : plan isu solve W2 Apr, plan SRFI W4 Apr
02.04.20 : 25.03.20 : plan isu solve W1 Apr, plan RFI W3 Apr
19.03.20 : on going proses negosiasi
11.03.20 : plan solved minggu ini, plan SRFI 25 mar
20.02.20 : plan solved end of Feb, potensi RFI mundur W1 mar (7 mar 20)
13.02.20 : OG penyelesaian isu
07.02.20 - 06.02.20 : Comcase (LL minta pertemuan dengan pic TBG ttg akses)
30.01.19 : OG RBS Foundation, delivery material</t>
  </si>
  <si>
    <t>26.02.20 : RFIN sent
20.02.20 : 19.02.20 : RFI actual, plan RFIN 20 feb
13.02.20 : SRFI
06.02.20 : Pondasi done, Tray OG , mounting OG, Panel plan besok
30.01.19 : OG RBS Foundation, delivery material</t>
  </si>
  <si>
    <t xml:space="preserve">14.05.20 : RFIN SENT 13 may
12.05.20 : plan besok connect PLN
08.05.20 : revisi RFI plan 12 may 20
22.04.20 : email konfirmasi RFI/request PLN Connection dari XL (Pak Bayu), request SK PLN ke XL, plan RFI 6 may 20
09.04.20 : SOFT RFIN sent
02.04.20 : ME on going, plan SRFI 3 apr
</t>
  </si>
  <si>
    <t>19.09.20 : RFIN sent
17.09.20 : 14.09.20 : RFI actual, menunggu foto-foto KWH
10.09.20 : Proses pemasangan trafo PLN
07.09.20 : 31.08.20 : 27.08.20 : PLN OVB, plan RFI W2 sep
24.08.20 : 18.08.20 : proses PLN connection, plan RFI 26 aug 20
08.08.20 : email SRFI-N sent
30.07.20 : SRFI actual
23.07.20 : on going RBS foundation
20.07.20 : prepare start RBS foundation, flood area, use RBS foundation type 3 (H= + 2.0m)
06.07.20 : SPK release</t>
  </si>
  <si>
    <t>16.08.20 : RFIN sent
14.08.20 : RFI actual, collecting doc RFIN
13.08.20 : proses eskalasi ke PLN, isu stock KWH meter, BP paid
06.08.20 : actual sudah SRFI, PLN connection terkendala isu stock KWH meter PLN, info PLN pengerjaan 5 hari setelah pembayaran, namun sampai sekarang masih belum di realisasikan maka laporan akan di teruskan ke rayon terkait. Sudah dilakukan complain juga melalui PLN123
27.07.20 : RBS foundation on going
23.07.20 : delivery material, plan start RBS foundation jumat 24 jul 20
16.07.20 : mobilisasi team
09.07.20 : under review RND HTI
02.07.20 : SPK release</t>
  </si>
  <si>
    <t>27.07.20 : wait perubahan type tower di system dan CAF permanent untuk proses PR
21.07.20 : RFIN sent 
13.07.20 : Permanenisasi site SRFI, on going RBS foundation XL
08.07.20 : curing time dan backfilling, sehunungan istri LL baru meninggal maka start erection baru dapat dilakukan setelah 7 harian (tahlilan)
06.07.20 : curingtime
02.07.20 : curingtime
30.06.20 : pouring concrete on going
29.06.20 : wait angkur template for pouring preparation, plan angkur template on site 29 jun, ada warga tetangga site terkena covid sehingga berdampak pada penyetopan pekerjaan. saat ini sedang proses negosiasi.
25.06.20 : plan angkur template on site 28 jun
22.06.20 : 18.06.20 : 17.06.20 : Go RFI, PSB PLN release, rebarring, wait angkur template
15.06.20 : rebarring, wait angkur template
11.06.20 : excavation, plan RFI 10 JULI, request SK PLN
08.06.20 : 04.06.20 : 01.06.20 : 28.05.20 : 25.05.20 : 08.05.20 : Lockdown karena Covid 19, warga menolak semua surat2 rekomendasi, dan tidak mau ada warga luar yang masuk ke daerahnya. Sudah ada Surat Penyetopan/penundaan pekerjaan dari Kepala Desa Pasir Tuntung.
30.04.20 : 23.04.20 : 16.04.20 : start CME colo menunggu proses permanenisasi (wait material tower)
09.04.20 : 02.04.20 : UNDER REVIEW TNP ALITA
25.03.20 : under RNP review</t>
  </si>
  <si>
    <t>05.06.20 : RFIN sent 
04.06.20 : SRFI, plan connect PLN/RFI jari jumat besok 5 jun 20
01.06.20 : ME on going, plan RFI 5 jun 20
28.05.20 : 26.05.20 : open akses, preparation for start CME
25.05.20 : 14.05.20 : proses somasi/penyelesaian isu LL, revisi plan RFI sabtu 31 may
08.05.20 : 04.05.20 plan solve 11 may, plan RFI 14 may
30.04.20 : 23.04.20 : 22.04.20 : email konfirmasi RFI/request PLN Connection dari XL (Pak Bayu), request SK PLN ke XL
20.04.20 : sudah dikirimkan somasi, updatenya rabu 22 April, risk SRFI end Apr
16.04.20 : stop by LL, permintaan kompensasi colo 20 jt, proses negosiasi
13.04.20 : plan nego besok siang, optimis bulan April
 09.04.20 : CME stop, block akses by LL (permintaan kompensasi 70jt), proses penyelesaian
02.04.20 : material on site, prepare start CME, plan SRFI 7 Apr 
30.04.20 : KOM mitra</t>
  </si>
  <si>
    <t>21.01.21 : PSB released, PLN connection OG
03.08.20 : 27.07.20 : 23.07.20 : 20.07.20 : 16.07.20 : SRFI N sent, PLN Connection di proses setelah ada konfirmasi dari XL
13.07.20 : on going RBS foundation
09.07.20 : STO, CME preparation
01.07.20 : SPK release</t>
  </si>
  <si>
    <t>08.08.20 : RFIN sent 
27.07.20 : 25.07.20 : actual SRFI, PLN connection process
23.07.20 : on going RBS foundation
06.07.20 : SPK release</t>
  </si>
  <si>
    <t>25.02.20 : RFIN sent (MG)
20.02.20 : CME done/Soft RFI, plan RFI 21 feb
13.02.20 : RBS Foundation done
06.02.20 : OG RBS Foundation, delivery material
30.01.19 : Mobilisasi team, delivery material</t>
  </si>
  <si>
    <t>29.07.20 : RFIN sent 
23.07.20 : PLN connect/RFI actual, proses penyusunan RFIN
13.07.20 : 09.07.20 : Proses PLN Connection (antri jadwal pemasangan KWH), plan RFI 15 jul
29.06.20 : Proses PLN Connection
22.06.20 : 18.06.20 : proses PLN connection
17.06.20 : Go RFI, PSB PLN release
28.05.20 : 28.03.20 : email SRFIN sent
24.03.20 : Soft RFI, proses collecting SRFIN doc
19.03.20 : erection done, foundation dan ME colo on going
11.03.20 : erection tower, plan SRFI 20 Mar 20, TARGET SRFI
20.02.20 : menunggu permanenisasi tower, OG galian pondasi tower
13.02.20 : Preparation
10.02.20 : RND TNP OK, Go CME
06.02.20 : ERM, under review Power</t>
  </si>
  <si>
    <t>24.02.20 : RFIN sent
20.02.20 : plan submit RFIN 20 feb
17.02.20 : Plan RFI/PLN Connect 19 Feb 20
13.02.20 : SRFI
06.02.20 : Prepare material, Target Start pondasi 6 feb 2020, target mat ME On Site 6 feb 2020, BPUJL paid: done, target RFI: 10 Feb 2020
30.01.19 : Mobilisasi team, delivery material</t>
  </si>
  <si>
    <t>17.02.20 : RFI done, RFIN sent
13.02.20 : SRFI
06.02.20 : mobilisasi tim, material onsite: 5 feb 2020, Target SRFI: 7 feb 2020, bpujl paid  5 feb 2020, target Connect PLN 7 Feb 2020
30.01.19 : Mobilisasi team, delivery material, plan start CME 3 Feb</t>
  </si>
  <si>
    <t>02.03.20 : RFIN sent
20.02.20 : 13.02.20 : RBS Foundation done
06.02.20 : OG RBS Foundation, delivery material
30.01.19 : Mobilisasi team, delivery material, plan start CME 1 Feb</t>
  </si>
  <si>
    <t>24.06.20 : RFIN sent 
22.06.20 : 18.06.20 : proses PLN connection
17.06.20 : Go RFI, PSB PLN release
25.05.20 : 18.05.20 : SRFI actual, SRFIN sent 
14.05.20 : on going RBS Foundation
08.05.20 : prepare start CME
30.04.20 : preparation &amp; material delivery
24.04.20 : STO, STIP release</t>
  </si>
  <si>
    <t>16.02.20 : RFIN sent
13.02.20 : SRFI
06.02.20 : Prepare material, Target Start pondasi 6 feb 2020, target mat ME On Site 6 feb 2020, BPUJL paid: done, target RFI: 10 Feb 2020
30.01.19 : OG RBS Foundation, delivery material</t>
  </si>
  <si>
    <t>19.02.20 :  RFI sent
13.02.20 : CME done/Soft RFI
06.02.20 : 30.01.19 : Mobilisasi team, delivery material</t>
  </si>
  <si>
    <t>04.06.20 : RFIN sent
28.05.20 : 27.05.20 : email SRFI-N sent
30.04.20 : SRFI actual
30.04.20 : RBS foundation on going
23.04.20 : 16.04.20 : CME preparation
09.04.20 : 02.04.20 : UNDER REVIEW TNP ALITA
25.03.20 : under RNP review</t>
  </si>
  <si>
    <t xml:space="preserve">06.05.20 : RFIN sent 
22.04.20 : email konfirmasi RFI/request PLN Connection dari XL (Pak Bayu), request SK PLN ke XL, plan RFI 6 may 20
07.04.20 : SOFT RFIN sent
02.04.20 : aktual SOFT RFI, collecting doc SRFIN, plan announce SRFI besok
</t>
  </si>
  <si>
    <t>27.07.20 : RFIN sent 
23.07.20 : SRFI actual, collecting doc SRFIN, proses PLN
16.07.20 : 13.07.20 : 09.07.20 : BTS foundation on going
06.07.20 : preparation
02.07.20 : Go CME
29.06.20 : ERM on going
24.06.20 : SPK Release 24 jun 20</t>
  </si>
  <si>
    <t>17.02.20 : RFIN sent
13.02.20 : actual RFI, collecting doc RFIN
06.02.20 : CME done (Soft RFI), PLN connection terkendala isu stock kwh meter pasca bayar, jika pra bayar kwh ready (menunggu surat jawab PLN terkait istu stock KWH meter pasca bayar)
30.01.19 : OG RBS Foundation, delivery material, isu stock kwh meter pasca bayar, jika pra bayar kwh ready (need approval XL)</t>
  </si>
  <si>
    <t xml:space="preserve">11.02.20 : RFIN sent
06.02.20 : 30.01.19 : OG RBS Foundation, delivery material
</t>
  </si>
  <si>
    <t>06.08.20 : RFIN sent 
27.07.20 : 25.07.20 : actual SRFI, PLN connection process
23.07.20 : on going RBS foundation
06.07.20 : SPK release</t>
  </si>
  <si>
    <t>22.02.20 : RFIN sent
20.02.20 : SRFI, wait PLN connection,  di area site sedang ada pemadaman info nya 2hr, jadi PLNmenungda pasang meter nya
06.02.20 : Foundation done, wait ME material
30.01.19 : OG RBS Foundation, delivery material</t>
  </si>
  <si>
    <t>13.07.20 : 09.07.20 : 06.07.20 : RFIN sent
03.07.20 : actual RFI connect Multiguna, collecting doc RFIN
02.07.20 : revisi plan connect PLN 15 juli, karena isu KWH meter masih kosong
29.06.20 : 22.06.20 : 16.06.20 : isu stock KWH meter, sedang di usahakan connect dengan revisi plan RFI akhir minggu ini 19-20 Jun ini
28.05.20 : 14.05.20 : 12.03.20 : Email SRFIN sent
11.03.20 : SRFI, collecting doc SRFI-N
20.02.20 : wait kekurangan material ME dan og pln connection
13.02.20 : SRFI (use existing CME ex XL)
06.02.20 : CME done/Soft RFI, proses PLN connection
30.01.19 : OG RBS Foundation, delivery material</t>
  </si>
  <si>
    <t>24.08.20 : 19.08.20 : RFIN sent
18.08.20 : actual RFI, plan submit RFIN 19 Aug
13.08.20 : isu ketersediaan stock KWH meter sehingga PLN belum mengeluarkan nomor register, plan PLN connect Selasa 18 Aug 20
10.08.20 : isu KWH meter, masih belum ready minggu lalu, fu kembali ke PLN hari ini
06.08.20 : plan KWH meter ready minggu ini
03.08.20 : 27.07.20 : isu stock KWH meter kosong, estimasi KWH meter ready minggu ini
20.07.20 : 16.07.20 : SK PLN release 15 jul
13.07.20 : 09.07.20 : SK PLN masih belum release from XL
02.07.20 : 29.06.20 : Menunggu SK PLN release dari XL, plan RFI menyesuaikan kembali dg SK release (SK date+14 hari)
29.06.20 : PLN Connection menunggu konfirmasi dari XL
28.05.20 : 21.05.20 : waiting plan MOS &amp; konfirmasi request PLN connection dari XL/Tech part
16.04.20 : email SRFI-N sent
09.04.20 : on going install tray dan ME, erection done, permanenisasi
02.04.20 : on going bore pile site permanent
25.03.20 : survey dan prepare start CME permanent tower
12.03.20 : comcase
11.03.20 : 13.02.20 : proses permanenisasi on going
06.02.20 : 30.01.19 : Mobilisasi team, delivery material</t>
  </si>
  <si>
    <t>22.06.20 : SPK MMP 10 jun 20 (info by WA MMP XL)
21.04.20 : request MMP oleh XL (Pak Bayu by WAG)
04.02.20 : RFI actual, RFIN done
30.01.20 : OG RBS Foundation, delivery material</t>
  </si>
  <si>
    <t>16.02.20 : RFIN sent
13.02.20 : SRFI
06.02.20 : OG RBS Foundation, delivery material
30.01.19 : Mobilisasi team, delivery material</t>
  </si>
  <si>
    <t>27.07.20 : wait perubahan type tower di system dan CAF permanent untuk proses PR
24.07.20 : RFIN sent
20.07.20 : 16.07.20 : revisi plan connect PLN 24 jul 20
13.07.20 : 06.07.20 : 02.07.20 : 30.06.20 : email SRFI-N sent
29.06.20 : erection on going plan sampai top hari ini
25.06.20 : 22.06.20 : 18.06.20 : plan pouring concrete/cor 18 jun 20
17.06.20 : Go RFI, PSB PLN release
15.06.20 : rebarring, plan cor kamis 18 jun 20
11.06.20 : excavation, plan RFI 10 JULI, request SK PLN
08.06.20 : 04.06.20 : 01.06.20 : on going borepile permanenisasi
28.05.20 : 25.05.20 : borepile permanenisasi
14.05.20 : 08.05.20 : on going mob demob CME permanenisasi, CME ny start
30.04.20 : 23.04.20 : 16.04.20 : start CME colo menunggu proses permanenisasi (wait material tower)
09.04.20 : 02.04.20 : UNDER REVIEW TNP ALITA
25.03.20 : under RNP review</t>
  </si>
  <si>
    <t>10.05.20 : RFIN sent 
22.04.20 : email konfirmasi RFI/request PLN Connection dari XL (Pak Bayu), request SK PLN ke XL, plan RFI 6 may 20
16.04.20 : email SRFI-N sent
13.04.20 : Soft RFI
09.04.20 : RBS foundation done, wait material ME
02.04.20 : material on site, prepare start CME, plan SRFI 7 Apr 
30.04.20 : KOM mitra</t>
  </si>
  <si>
    <t xml:space="preserve">31.05.20 : RFIN sent
28.05.20 : RFI,  collect doc RFIN
14.05.20 : 13.05.20 : besok konek, hr ini kwh dikirimkan dr area
08.05.20 : BP paid, revisi RFI plan 13 may 20
22.04.20 : email konfirmasi RFI/request PLN Connection dari XL (Pak Bayu), request SK PLN ke XL, plan RFI 6 may 20
21.04.20 : email SRFIN sent
16.04.20 : SRFI actual, collecting doc SRFIN
09.04.20 : ME on going
02.04.20 : delivery material, plan on site 5 Apr, plan SRFI 11 Apr
</t>
  </si>
  <si>
    <t>08.08.20 : RFIN sent 
06.08.20 : email SRFI-N sent
27.07.20 : 25.07.20 : actual SRFI, PLN connection process
23.07.20 : on going RBS foundation
06.07.20 : SPK release</t>
  </si>
  <si>
    <t>26.02.20 : RFIN sent
20.02.20 : 19.02.20 : RFI actual, plan RFIN 20 Feb
13.02.20 : comcase close, plan start CME 15 feb
07.02.20 : Comcase
30.01.19 : OG RBS Foundation, delivery material</t>
  </si>
  <si>
    <t>19.02.20 : RFI actual, RFIN sent
13.02.20 : CME done/Soft RFI, wait PLN connection
06.02.20 : 30.01.20 : OG RBS Foundation</t>
  </si>
  <si>
    <t>26.02.20 : RFIN sent
25.02.20 : RFI actual
20.02.20 : 17.02.20 : PLan Konek PLN besok 18 feb
13.02.20 : ME on going
06.02.20 : Pondasi OG, Tray onsite 11/02, Mounting onsite 11/02, ME &amp; Panel On proses
30.01.19 : pemintaan kompensasi colo oleh LL, delivery material</t>
  </si>
  <si>
    <t xml:space="preserve">06.07.20 : RFIN sent 
02.07.20 : 30.06.20 : RFI actual, collecting doc RFIN
29.06.20 : PLN connection, plan RFI besok
25.06.20 : 22.06.20 : BP paid
18.06.20 : proses PLN connection
17.06.20 : Go RFI, PSB PLN release
09.06.20 : email SRFI-N sent
28.05.20 : Soft RFI
25.05.20 : 18.05.20 : ME on going
14.05.20 : RBS foundation on going
08.05.20 : Preparation team &amp; material
</t>
  </si>
  <si>
    <t>18.02.20 : RFIN sent
13.02.20 : OG Baseframe installation, material on site
06.02.20 : OG pabrikasi baseframe (RT), plan material baseframe on site 11 Feb
30.01.20 : OG pabrikasi baseframe (RT)</t>
  </si>
  <si>
    <t>16.08.20 : RFIN sent
14.08.20 : RFI actual, collecting doc RFIN
13.08.20 : erection done, SRFI, on going F&amp;Y
06.08.20 : erection on going, BPUJL waiting nomor register PLN release
03.08.20 : rebarring
27.07.20 : galian dan barbending on going
23.07.20 : Galian, Delivery material
16.07.20 : 13.07.20 : on going excavation
09.07.20 : start excavation
29.06.20 : prepare start CME, proses perijinan
25.06.20 : 22.06.20 : 18.06.20 : prepare start CME, proses perijinan
17.06.20 : Go RFI, PSB PLN release
15.06.20 : soiltest done, proses APD
11.06.20 : tim soiltest masih belum bisa memasuki/nyebarng ke P.Bangka
08.06.20 : 04.06.20 : preparation
28.05.20 : 25.05.20 : 14.05.20 : soiltest site permanenisasi (area bangka)
30.04.20 : 23.04.20 : 16.04.20 : start CME colo menunggu permanenisasi RFI (preparation), akses ke Babel ketat harus orang yang memiliki KTP Babel
09.04.20 : 02.04.20 : UNDER REVIEW TNP ALITA
25.03.20 : under RNP review</t>
  </si>
  <si>
    <t>11.02.20 : RFIN sent
06.02.20 : Prepare material, Target Start pondasi 6 feb 2020, target mat ME On Site 6 feb 2020, BPUJL paid: done, target RFI: 10 Feb 2020
30.01.19 : Mobilisasi team, delivery material</t>
  </si>
  <si>
    <t>21.01.21 : eskalasi approval daya PLN 10.6 kVA, under review Power Eng XL
07.01.21 : FO access RFS plan on W4 Jan confirmed by PM FO 
28.12.20 : 21.12.20 : 17.12.20 : PLN connection process
10.12.20 : MOS, FO civil preparation
03.08.20 : 27.07.20 : RFIN sent 
4.07.20 : PONDASI RBS DONE, ME OG, PLAN SRFI 28 JUL
23.07.20 : RBS foundation done, delivery material ME tray grounding mounting, plan on site jumat 24 jul 20
16.07.20 : 13.07.20 : delivery material, plan start CME Jumat 17 jul
09.07.20 : STO, CME preparation
01.07.20 : SPK release</t>
  </si>
  <si>
    <t>13.02.20 : 12.02.20 : RFIN sent
06.02.20 : CME done/Soft RFI, wait PLN connection plan 12 feb
30.01.20 : OG RBS Foundation</t>
  </si>
  <si>
    <t>13.08.20 : RFIN sent
10.08.20 : 03.08.20 : masih belum mendapat ijin akses dari PUSDIKOM
27.07.20 : 23.07.20 : 16.07.20 : proses instalasi PLN terkendala akses ke area PUSDIKOM, karena di sekitar tower digunakan sebagai tempat karantina siswa SECAPA terkait isu covid yang sedang terjadi di SECAPA AD Bandung, KWH meter ready,  email SRFI-N sent
13.07.20 : PLN connection masih terkendala isu stock kwh meter kosong
09.07.20 : plan PLN connect 20 jul 20, isu stock kwh meter kosong
06.07.20 : 02.07.20 : 29.06.20 : 22.06.20 : 18.06.20 : proses PLN connection
17.06.20 : Go RFI, PSB PLN release
11.06.20 : actual SRFI, collecting doc SRFIN
08.06.20 : pondasi bts done, waiting tray+mounting ME, plan onsite 9/6
04.06.20 : pondasi bts done, waiting tray+mounting ME
01.06.20 : plan besok release surat tugas unk tim dari pusdikpom dan start CME
28.05.20 : 25.05.20 : 21.05.20 : 19.05.20 : open akses (info pak beni), plan start CME after lebaran
15.05.20 : Kasi TNI yg mengurus isu ini sdg dinas diluar kota, shg Untuk open akses blm bisa krn perlu sirkuler memo di internal Pusdikpom utk akses dan perlu menunggu beliau kembali di hari Rabu 20 Mei 2020
14.05.20 : proses penjadwalan pertemuan dengan
08.05.20 : proses penyelesaian isu
30.04.20 : 23.04.20 : 16.04.20 : 09.04.20 : proses negosiasi dg Pusdikom
02.04.20 : 25.03.20 : plan isu solve W1 Apr, plan RFI W3 Apr
19.03.20 : 11.03.20 : minta ada perubahan di pks, CME ny start
20.02.20 : 15.02.20 : proses negossiasi dengan PUSDIKOM, plan isu solve end of Feb, plan RFI W2 Mar
07.02.20 - 06.02.20 : Comcase dengan PUSDIKPOM karena ada MOU yang belum disepakati dengan TBG
30.01.19 : OG RBS Foundation, delivery material</t>
  </si>
  <si>
    <t>21.03.20 : RFIN sent
19.03.20 : actual RFI, collecting RFIN doc, plan email RFIN today
11.03.20 : plan rfi Senin 16 mar  20
20.02.20 : pondasi done, wait material on site
13.02.20 : 06.02.20 : 30.01.19 : OG RBS Foundation, delivery material</t>
  </si>
  <si>
    <t xml:space="preserve">18.05.20 : RFIN sent 
08.05.20 : revisi RFI plan 15 may
22.04.20 : email konfirmasi RFI/request PLN Connection dari XL (Pak Bayu), request SK PLN ke XL, plan RFI 6 may 20
13.04.20 : SRFIN sent
09.04.20 : pondasi done, wait material ME tray on site
02.04.20 :  delivery material, hari ini masuk kapal laut, plan onsite Selasa 7 Apr 20, plan SRFI kamis 9 Apr 20
</t>
  </si>
  <si>
    <t>17.02.20 : RFI done, RFIN sent
13.02.20 : 06.02.20 : CME done/Soft RFI, OG proses PLN connection
30.01.19 : proses penyelesaian isu (LL meminta kompensasi Colo), mobilisasi team dan delivery material</t>
  </si>
  <si>
    <t>04.05.21 : RFI 
03.05.21 : Power Connection Process
26.04.21 : FO change to MW, OG PLN connection, BPUJL paid
19.04.21 : SPK FO issue, PLN connection hold
06.08.20 - 29.06.20 : PLN connection menunggu konfirmasi XL (FO readiness XL)
04.06.20 : SRFIN sent
28.05.20 : delivery material baseframe dan ME, plan SRFI 30 May
25.05.20 : 08.05.20 : Preparation team &amp; material
30.04.20 : eskalasi ke TNP XL, karna plan menggunakan FO ada pergantian infonya jadi menggunakan MW tapi belum keluar link budgetnya sampai sekarang</t>
  </si>
  <si>
    <t>27.08.20 : RFIN sent
27.08.20 : plan connect PLN/RFI hari ini
24.08.20 : plan RFI 26 Aug
18.08.20 : proses PLN connection, plan RFI 25 aug 20
03.08.20 : 30.07.20 : SRFI actual
23.07.20 : on going RBS foundation
17.07.20 : ready to declare STO</t>
  </si>
  <si>
    <t>24.06.20 : RFIN sent 
22.06.20 : 18.06.20 : proses PLN connection
17.06.20 : Go RFI, PSB PLN release
16.06.20 : email SRFI-N sent
08.06.20 : SRFI
04.06.20 : erection done, ME on going
28.05.20 : erection tower permanenisasi, plan finish erection 30 May
25.05.20 : borepile permanenisasi
14.05.20 : galian site permanenisasi
08.05.20 : prepare start CME
30.04.20 : preparation &amp; material delivery
24.04.20 : STO, STIP release</t>
  </si>
  <si>
    <t>10.06.20 : RFIN sent 
04.06.20 : on going proses PLN connection
25.05.20 : 06.05.20 : SRFIN sent
30.04.20 : pondasi done, wait ME
23.04.20 : 16.04.20 : CME preparation &amp; material delivery
09.04.20 : 02.04.20 : UNDER REVIEW TNP ALITA
25.03.20 : under RNP review</t>
  </si>
  <si>
    <t>06.08.20 : RFI actual, RFIN sent 
23.07.20 : SRFI actual, collecting doc RFIN dan on going proses PLN connection
16.07.20 : plan start CME hari ini, material ME grounding tray dan mounting on delivery
13.07.20 : delivery material, plan start CME Jumat 17 jul
09.07.20 : STO, CME preparation
01.07.20 : SPK release</t>
  </si>
  <si>
    <t xml:space="preserve">26.06.20 : RFIN sent 
25.06.20 : actual RFI, plan RFIN latest 30 jun
22.06.20 : 18.06.20 : proses PLN connection
17.06.20 : Go RFI, PSB PLN release
11.06.20 : plan RFI 30 juni, request SK PLN
18.05.20 : SRFIN sent
14.05.20 : mob demob, preparation start CME
08.05.20 : Preparation team &amp; material
</t>
  </si>
  <si>
    <t xml:space="preserve">31.05.20 : RFIN sent
28.05.20 : RFI ,  collect doc RFIN
25.05.20 : 14.05.20 : 13.05.20 : besok konek, hr ini kwh dikirimkan dr area
08.05.20 : BP paid, revisi RFI plan 13 may 20
27.04.20 : email SRFIN sent
22.04.20 : email konfirmasi RFI/request PLN Connection dari XL (Pak Bayu), request SK PLN ke XL, plan RFI 6 may 20
16.04.20 : ME on going, plan besok Soft RFI
09.04.20 : on going pondasi
02.04.20 : delivery material, plan on site 5 Apr, plan SRFI 11 Apr
</t>
  </si>
  <si>
    <t xml:space="preserve">06.05.20 : RFIN sent 
05.05.20 : email SRFI-N sent, actual RFI
23.04.20 : SRFI actual
22.04.20 : email konfirmasi RFI/request PLN Connection dari XL (Pak Bayu), request SK PLN ke XL
20.04.20 : ME on going
16.04.20 : start CME RBS foundation, delivery material, plan SRFI 25 April
09.04.20 : prepare team dan material, kendala isu covid 19 dan pembatasan akses
</t>
  </si>
  <si>
    <t>26.02.20 : RFIN sent
20.02.20 : 19.02.20 : RFI avtual, plan submit RFIN 20 feb
13.02.20 : SRFI
06.02.20 : Pondasi done, Tray OG , mounting OG, Panel plan besok
30.01.19 : OG RBS Foundation, delivery material</t>
  </si>
  <si>
    <t>17.02.20 : RFIN sent
13.02.20 : actual RFI
06.02.20 : CME done/Soft RFI, proses PLN connection
30.01.19 : OG RBS Foundation, delivery material</t>
  </si>
  <si>
    <t xml:space="preserve">14.05.20 : RFIN sent 
14.05.20 : 13.05.20 : need Add 1 tiang, hr ini hujan tiang blm dipasang, plan besok pasang tiang
08.05.20 : BP paid, revisi RFI plan 13 may 20
22.04.20 : email konfirmasi RFI/request PLN Connection dari XL (Pak Bayu), request SK PLN ke XL, plan RFI 6 may 20
16.04.20 : SRFIN sent
09.04.20 : ME on going
02.04.20 : delivery material, plan on site 5 Apr, plan SRFI 11 Apr
</t>
  </si>
  <si>
    <t xml:space="preserve">14.05.20 : RFIN sent
13.05.20 : RFI actual, collect doc RFIN, plan RFIN 14 may
08.05.20 : BP paid, revisi RFI plan 13 may 20
29.04.20 : email SRFIN sent
22.04.20 : email konfirmasi RFI/request PLN Connection dari XL (Pak Bayu), request SK PLN ke XL, plan RFI 6 may 20
16.04.20 : SRFI actual, 
09.04.20 : ME on going
02.04.20 : delivery material, plan on site 5 Apr, plan SRFI 11 Apr
</t>
  </si>
  <si>
    <t>14.02.20 : RFIN sent
13.02.20 : actual RFI, collecting doc RFIN
06.02.20 : CME done/Soft RFI, wait PLN connection
30.01.20 : OG RBS Foundation</t>
  </si>
  <si>
    <t>10.05.20 : RFIN sent 
22.04.20 : email konfirmasi RFI/request PLN Connection dari XL (Pak Bayu), request SK PLN ke XL, plan RFI 6 may 20
20.04.20 : email SRFI-N sent
16.04.20 : Soft RFI
13.04.20 : plan SRFI 17 Apr
09.04.20 : RBS foundation done, wait material ME
02.04.20 : material on site, prepare start CME, plan SRFI 7 Apr 
30.04.20 : KOM mitra</t>
  </si>
  <si>
    <t xml:space="preserve">14.05.20 : RFIN SENT 13 may
08.05.20 : BP paid, revisi RFI plan 13 may 20
23.04.20 : email SRFIN sent
22.04.20 : email konfirmasi RFI/request PLN Connection dari XL (Pak Bayu), request SK PLN ke XL
16.04.20 : RBS foundation on going
09.04.20 : 02.04.20 : delivery material, plan on site 5 Apr, plan SRFI 11 Apr
</t>
  </si>
  <si>
    <t xml:space="preserve">26.06.20 : RFIN sent 
25.06.20 : plan percepatan PLN connect 26 jun, plan RFIN latest 30 jun
22.06.20 : 18.06.20 : proses PLN connection
17.06.20 : Go RFI, PSB PLN release
11.06.20 : plan RFI 30 juni, request SK PLN
25.05.20 : 19.05.20 : SRFIN sent 
14.05.20 : mob demob, preparation start CME
08.05.20 : Preparation team &amp; material
</t>
  </si>
  <si>
    <t xml:space="preserve">08.03.21 : RFI, NY RFIN -&gt; plan 8/03
04.03.21 : plan connect 6 Mar
01.03.21 : plan PLN connection W1 Mar
25.02.21 : plan survey PLN hari ini
16.07.20 : 09.07.20 : 02.07.20 : PLN connection menunggu konfirmasi XL, plan RFI adalah SK PLN release+14 hari
04.06.20 : email SRFI-N sent
28.05.20 : 22.04.20 : Soft RFI actual
20.04.20 : paln material hari ini on site, plan SRFI 2 hari lagi 22 Apr 20
16.04.20 : Pondasi done, plan material on site 18 Apr, plan SRFI 20 Apr
09.04.20 : BTS pondasi done, material paln onsite 14 Apr
02.04.20 : pabrikasi material, plan SRFI 20 Apr
</t>
  </si>
  <si>
    <t>19.02.20 : RFI sent
13.02.20 : actual RFI, collecting doc RFIN
06.02.20 : RBS Foundation done
30.01.19 : OG RBS Foundation, material ME Grounding tray dan mounting on site</t>
  </si>
  <si>
    <t>07.08.20 : RFIN sent 
03.08.20 : 27.07.20 : 25.07.20 : actual SRFI, PLN connection process
23.07.20 : on going RBS foundation
06.07.20 : SPK release</t>
  </si>
  <si>
    <t>27.08.20 : RFIN sent
27.08.20 : RFI actual 26 Aug 20, collecting doc RFIN
24.08.20 : plan RFI 26 Aug
18.08.20 : proses PLN connection, plan RFI 25 aug 20
03.08.20 : 30.07.20 : SRFI actual
23.07.20 : on going RBS foundation
17.07.20 : ready to declare STO</t>
  </si>
  <si>
    <t>24.02.20 : RFIN sent
20.02.20 : plan submit RFIN 20 feb
13.02.20 : SRFI
06.02.20 : pondasi OG, ME On Site, Traget SRFI: 6 Feb 2020, Target RFI 11 Feb 2020, BPUJL Paid 5 feb
30.01.19 : Mobilisasi team, delivery material</t>
  </si>
  <si>
    <t>28.12.20 : PLN connected, prepare RFIN
21.12.20 : 17.12.20 : PLN connection process
10.12.20 : RFS
03.08.20 : 27.07.20 : 23.07.20 : 20.07.20 : 16.07.20 : 09.07.20 : 06.07.20 : 02.07.20 : 29.06.20 : PLN Connection menunggu konfirmasi dari XL
22.06.20 : 28.05.20 : 14.05.20 : 12.03.20 : Email SRFIN sent, wait plan MOS &amp; konfirmasi permintaan PLN connection dari XL/tech part
11.03.20 : SRFI, collecting doc SRFI-N
20.02.20 : Pondasi done, tray+mounting OG, material ME onsite 21/02; tower permanent sudah RFI
17.02.20 : Pondasi BTS OG, 
06.02.20 : progress permanenisasi erection done
30.01.19 : Progress tower permanent plan RFI 31 jan 20
17.01.20 : RND NOK -&gt; ANTENNA TOO LOW, karena aktual GUYED MAST 42 M dan space available hanya 30m, propose XL di 50m</t>
  </si>
  <si>
    <t>10.05.20 : RFIN sent 
22.04.20 : email konfirmasi RFI/request PLN Connection dari XL (Pak Bayu), request SK PLN ke XL, plan RFI 6 may 20
20.04.20 : email SRFI-N sent
16.04.20 : comcase
13.04.20 : plan tim arkom on site Kamis untuk pendekatan, plan SRFI 22 Apr
09.04.20 : CME stop, block akses by LL, proses penyelesaian
02.04.20 : material on site, prepare start CME, plan SRFI 7 Apr 
30.04.20 : KOM mitra</t>
  </si>
  <si>
    <t>16.05.20 : RFIN sent 
14.05.20 : revisi plan RFI sabtu 16 may
20.04.20 : email SRFI-N sent
30.04.20 : pondasi done, wait ME
23.04.20 : 22.04.20 : email konfirmasi RFI/request PLN Connection dari XL (Pak Bayu), request SK PLN ke XL
16.04.20 : CME preparation &amp; material delivery
09.04.20 : 02.04.20 : UNDER REVIEW TNP ALITA
25.03.20 : under RNP review</t>
  </si>
  <si>
    <t>07.09.20 : 03.09.20 : RFIN sent
31.08.20 : 27.08.20 : PLN connect, RFI actual, collecting doc RFIN
24.08.20 : revisi plan RFI 25 Aug
18.08.20 : waiting jadwal connect by PLN, revisi plan RFI 21 Aug
10.08.20 : revisi plan RFI 14 Aug 20
06.08.20 : 03.08.20 : ME on going, plan RFI sabtu 8 Aug
30.07.20 : 27.07.20 : on going pondasi RBS XL, plan RFI 30 jul
23.07.20 : on going pondasi RBS XL
20.07.20 : Permanenisasi SRFI, Colo preparing CME plan RFI 27 jul
16.07.20 : prepare erection. Pondasi bts done, need finishing
02.07.20 : on going rebarring borepile
29.06.20 : on going rebarring borepile
22.06.20 : on going rebarring borepile. baru dapat akses masuk lagi setelah PSBB pertengahan Juni lalu, plan RI 20 jul 20
18.06.20 : 15.06.20 : bore pile on going
11.06.20 : pembersihan longsoran lubang borepile yang sebelumnya di tinggalkan cukup lama karena stop isu covid 19
08.06.20 : 04.06.20 : 01.06.20 : 28.05.20 : pekerjaan di stop warga karena isu covid dan pekerja di minta meninggalkan lokasi, progress terakhir sedang on going borepile
25.05.20 : borepile permanenisasi
14.05.20 : 08.05.20 : galian pondasi di stop dan di demo warga karena khawatir isu Covid 19
23.04.20 : 22.04.20 : email konfirmasi RFI/request PLN Connection dari XL (Pak Bayu), request SK PLN ke XL
16.04.20 : mobilisasi man power dan prepare start pondasi RBS, delivery material
09.04.20 : 02.04.20 : UNDER REVIEW TNP ALITA
25.03.20 : under RNP review</t>
  </si>
  <si>
    <t>06.05.20 : RFIN sent 
22.04.20 : email konfirmasi RFI/request PLN Connection dari XL (Pak Bayu), request SK PLN ke XL, plan RFI 6 may 20
25.03.20 : SRFIN done
19.03.20 : collecting doc SRFI-N, plan submit SRFIN 19 mar
11.03.20 : SRFI, collecting doc SRFI-N
20.02.20 : wait kekurangan material ME, plan RFI mundur 28 Mar 20
13.02.20 : ME OG (use existing CME ex XL)
06.02.20 : Pondasi done, Tray done, Mounting done, penggantian material hilang (ex existing CME XL yg pernah cancel)
30.01.19 : OG RBS Foundation, delivery material</t>
  </si>
  <si>
    <t>15.02.21 : RFI (PLN Permanent), prepare RFIN
04.02.21 : PSB revisi released, PLN connection OG
26.01.21 : waiting PSB revisi daya 7.7 kVA
21.01.21 : PSB released, PLN connection OG
21.01.21 : PSB released, proses connect PLN
05.08.20 : email SRFI-N sent
06.08.20 - 29.07.20 : SRFI actual, collecting doc SRFIN, PLN connection menunggu konfirmasi XL (FO readiness XL)
27.07.20 : ME on going
23.07.20 : BTS foundation done, material on  port Makasar
20.07.20 : bts pondasi done, proses delivery material. Plan MOS 30.07.2020, akan dilakukan percepatan karena target SRFI 25 jun
16.07.20 : finishing BTS foundation, plan on site material ME grounding Tray Mounting minggu depan 22 jul 20
13.07.20 : BTS foundation OG, material on delivery
09.07.20 : CME preparation
06.07.20 : 02.07.20 : under review power
29.06.20 : ERM on going
26.06.20 : SPK Release 26 jun 20</t>
  </si>
  <si>
    <t>27.08.20 : RFIN sent
27.08.20 : RFI actual 26 Aug 20, collecting doc RFIN
24.08.20 : rev plan RFI 28 AUg
18.08.20 : proses PLN connection, plan RFI 20 aug 20
08.08.20 : email SRFI-N sent
03.08.20 : 30.07.20 : SRFI actual, plan submit SRFIN hari ini atau besok
27.07.20 : comcase, proses penyelesaian issue
23.07.20 : on going RBS foundation
13.07.20 : 09.07.20 : STO, CME preparation
02.07.20 : under review power
29.06.20 : ERM on going
26.06.20 : SPK Release 26 jun 20</t>
  </si>
  <si>
    <t>19.03.20 : actual RFI, RFIN sent
11.03.20 : plan connect jumat, plan RFIN 16 mar
20.02.20 : plan RFI 28 Mar 20
13.02.20 : prepare erection tower permanent
06.02.20 : 30.01.19 : Progress tower permanent Galian Done, Material On Site 1 Feb 2020, Target COR: 6 Feb 2020,target Start erection 10 Feb 2020, target RFI 17 Feb 2020
24.01.20 : DRM OK, progress permanent site sudah galian, Colo XL menunggu site permanent RFI
17.01.20 : RND NOK -&gt; ANTENNA TOO LOW, karena aktual GUYED MAST 42 M dan space available hanya 30m, propose XL di 50m</t>
  </si>
  <si>
    <t>31.08.20 : RFIN sent
27.08.20 : proses PLN connection, SK PLN release 24 Aug
24.08.20 : PLN connection masih menunggu SK PLN yang belum release dari XL/EID, rev plan RFI 5 Sep
18.08.20 : SRFI, PLN connection menunggu SK PLN release dari XL
10.08.20 : revisi plan RFI 25 Aug
06.08.20 : 05.08.20 : email SRFI-N sent
20.07.20 : start RBS foundation
16.07.20 : 13.07.20 : 09.07.20 : STO, CME preparation
02.07.20 : Go CME
26.06.20 : SPK Release 26 jun 20</t>
  </si>
  <si>
    <t>26.03.20 : RFIN sent
25.03.20 : ACTUAL RFI, daya PLN 5.5 kVA sesuai approval XL
11.03.20 : OVB
20.02.20 : plan RFI 21 Feb
13.02.20 : CME done/Soft RFI
06.02.20 : OG RBS Foundation
30.01.19 : Mobilisasi team, delivery material, plan start CME 1 Feb</t>
  </si>
  <si>
    <t>03.09.20 : RFIN sent
31.08.20 : RFI actual, collecting doc RFIN
27.08.20 : 26.08.20 : Panel &amp; ME on site
24.08.20 : BP paid, plan RFI 28 Aug
13.08.20 : waiting material, plan sabtu 15 Aug on site
06.08.20 : pondasi RBS done, delivery material, additional transport karena menyusuri sungai Musi
03.08.20 : 27.07.20 : 23.07.20 : Survey Lokasi &amp; prepare material (Perairan, Plan Start 25 Jul 2020)
16.07.20 : mobilisasi team
06.07.20 : SPK release</t>
  </si>
  <si>
    <t>03.09.20 : RFIN sent
03.09.20 : 31.08.20 : RFI actual, collecting doc RFIN
27.08.20 : 26.08.20 : Panel &amp; ME on site
24.08.20 : BP paid, plan RFI 28 Aug
13.08.20 : waiting material, plan sabtu 15 Aug on site
06.08.20 : pondasi RBS done, delivery material,  additional transport karena menyusuri sungai Musi
03.08.20 : 27.07.20 : pabrikasi material
23.07.20 : Survey Lokasi &amp; prepare material (Perairan, Plan Start 25 Jul 2020)
16.07.20 : mobilisasi team
06.07.20 : SPK release</t>
  </si>
  <si>
    <t>10.12.20 : RFIN sent
07.12.20 : PLN connection process
27.07.20 : 24.07.20 : email SRFI-N sent
20.07.20 : SRFI actual
16.07.20 : mobilisasi team &amp; material
13.07.20 : preparation
09.07.20 : 02.07.20 : Go CME
26.06.20 : SPK Release 26 jun 20</t>
  </si>
  <si>
    <t>25.02.20 : RFIN sent
20.02.20 : CME done/Soft RFI, plan RFI 24 feb
13.02.20 : 06.02.20 : OG RBS Foundation, delivery material
30.01.19 : Mobilisasi team, delivery material</t>
  </si>
  <si>
    <t xml:space="preserve">27.05.20 : RFIN sent
25.05.20 : 22.05.20  actual RFI/PLN Connect
14.05.20 : kwh kosong plan beli kwh
08.05.20 : BP paid, revisi RFI plan 13 may 20
24.04.20 : email SRFIN sent
22.04.20 : email konfirmasi RFI/request PLN Connection dari XL (Pak Bayu), request SK PLN ke XL, plan RFI 6 may 20
16.04.20 : SRFI actual, collecting doc SRFIN
09.04.20 : ME on going
02.04.20 : delivery material, plan on site 5 Apr, plan SRFI 11 Apr
</t>
  </si>
  <si>
    <t>26.01.21 : survey done, proses pengajuan BPUJL
21.01.21 : PSB released, PLN connection OG
14.08.20 : email SRFI-N sent
03.08.20 : SRFI actual
23.07.20 : ME on going
14.07.20 : proses input STIP Colo
06.07.20 : SPK release</t>
  </si>
  <si>
    <t>14.05.20 : revisi plan RFI sabtu 16 mayRFIN sent
20.04.20 : email SRFI-N sent
22.04.20 : email konfirmasi RFI/request PLN Connection dari XL (Pak Bayu), request SK PLN ke XL
16.04.20 : ME on going
09.04.20 : 02.04.20 : UNDER REVIEW TNP ALITA
25.03.20 : under RNP review</t>
  </si>
  <si>
    <t>02.11.20 : RFIN sent
29.10.20 : 26.10.20 : PLN sudah connect, proses penyusunan doc RFIN
22.10.20 :19.10.20 : 15.10.20 : ME on going &amp; proses PLN connection
12.10.20 : Permanenisasi : F &amp; Y on going, CME colo XL : ME on going
08.10.20 : Permanenisasi ME on going, CME colo XL : Pondasi RBS on going, material ME, tray &amp; mounting on site, No reg PLN release &amp; proses bayar BP
05.10.20 : erection on going, plan top erection besok
01.10.20 : pouring done, curingtime, plan start erection sabtu 3 oct 20
28.09.20 : rebarring
24.09.20 : lantai kerja dan barbending
21.09.20 : 17.09.20 : on going galian pondasi tower, material sudah sampai kupang
14.09.20 : 10.09.20 : galian pondasi tower permanent SST 42m, delivery material, plan RFI 15 oct 20
07.09.20 : 03.09.20 : 31.08.20 : 27.08.20 : 17.08.20 : 13.08.20 : Start CME terkendala isu pengiriman material
10.08.20 : 06.08.20 : 03.08.20 : preparation CME permanenisasi tower
23.07.20 : 20.07.20 : permanenisasi : proses soiltest dan APD, plan percepatan permanenisasi end og Aug
10.07.20 : TNP OK, prepare STO
09.07.20 : RND, Power &amp; Civil OK, under review TNP ALITA
02.07.20 : under review TNP ALITA
29.06.20 : ERM on going, RND review, site GM
24.06.20 : SPK Release 24 jun 20</t>
  </si>
  <si>
    <t>13.02.20 : actual RFI
06.02.20 : CME done/Soft RFI, proses PLN connection
30.01.19 : OG RBS Foundation, delivery material</t>
  </si>
  <si>
    <t xml:space="preserve">16.05.20 : RFIN sent 
14.05.20 : 13.05.20 : plan besok konek
08.05.20 : BP paid, revisi RFI plan 13 may 20
22.04.20 : email konfirmasi RFI/request PLN Connection dari XL (Pak Bayu), request SK PLN ke XL, plan RFI 6 may 20
16.04.20 : SRFIN sent
09.04.20 : ME on going
02.04.20 : delivery material, plan on site 5 Apr, plan SRFI 11 Apr
</t>
  </si>
  <si>
    <t>24.02.20 : RFIN sent
20.02.20 : plan submit RFIN 20 feb
13.02.20 : SRFI
06.02.20 : 30.01.19 : OG RBS Foundation, delivery material</t>
  </si>
  <si>
    <t xml:space="preserve">26.06.20 : RFIN sent 
25.06.20 : actual RFI, plan RFIN latest 30 jun
22.06.20 : 18.06.20 : proses PLN connection
17.06.20 : Go RFI, PSB PLN release
11.06.20 : plan RFI 30 juni, request SK PLN
25.05.20 : 19.05.20 : SRFIN sent 
14.05.20 : mob demob, preparation start CME
08.05.20 : Preparation team &amp; material
</t>
  </si>
  <si>
    <t>21.01.21 : PLN connected, prepare submit RFIN
07.01.21 : FO access RFS plan on W4 Jan confirmed by PM FO 
04.01.21 : isu stock KWH kosong
28.12.20 : 21.12.20 : 17.12.20 : PLN connection process
14.12.20 : PSB NY release, isu PLN overblast
10.12.20 : FO civil work (backbone)
08.08.20 : email SRFI-N sent
03.08.20 : 30.07.20 : SRFI actual
23.07.20 : on going RBS foundation
06.07.20 : SPK release</t>
  </si>
  <si>
    <t>24.02.20 : RFIN sent
20.02.20 : OG ME installation
17.02.20 : Material ME+tray+grounding+mounting onsite 18/02, BPUL plan bayar 18/02
13.02.20 : isu close,plan bowplank+pondasi BTS 14/02
07.02.20 - 06.02.20 : Comcase (LL minta kompensasi tinggi 5jt,)
30.01.19 : OG RBS Foundation, delivery material</t>
  </si>
  <si>
    <t>11.07.20 : RFIN sent 
09.07.20 : plan PLN connect 10 jul
06.07.20 : 02.07.20 : plan PLN connection 6 jul, plan sent RFIN 7 jul
29.06.20 : Soft RFI, proses PLN Connection
18.06.20 : pemasangan cerucuk (permanenisasi)
17.06.20 : Go RFI, PSB PLN release
15.06.20 : 11.06.20 : 08.06.20 : pemasangan cerucuk (permanenisasi)
04.06.20 : 01.06.20 : 28.05.20 : lokasi berada di area pasang surut dan saat ini kondisi sedang pasang sehingga tidak dapat kerja (pemasangan cerucuk pondasi)
25.05.20 : 14.05.20 : 08.05.20 : ME on going, permanenisasi
30.04.20 : RBS foundation on going
23.04.20 : 16.04.20 : CME preparation
09.04.20 : 02.04.20 : UNDER REVIEW TNP ALITA
25.03.20 : under RNP review</t>
  </si>
  <si>
    <t>10.08.20 :  RFIN sent 
06.08.20 : material galvanis dan ME &amp; grounding on site, on going ME, revisi plan RFI
03.08.20 : wait material galvanis dan ME &amp; grounding on site
30.07.20 : pondasi done, plan material on site 5 aug 20 karena jadwal kapal mundur
27.07.20 : RBS pondasi done, proses delivery material plan mos 30.07.2020
23.07.20 : RBS foundation OG. Material on delivery
20.07.20 : RBS pondasi OG, proses delivery material plan mos 30.07.2020
16.07.20 : mobilisasi team
14.07.20 : proses input STIP Colo
06.07.20 : SPK release</t>
  </si>
  <si>
    <t xml:space="preserve">02.07.20 : email RFIN sent
30.06.20 : actual RFI, collecting doc RFIN
02.07.20 : 29.06.20 : proses PLN connection, plan connect besok 30 jun
25.06.20 : 22.06.20 : BP paid
18.06.20 : proses PLN connection
17.06.20 : Go RFI, PSB PLN release
11.06.20 : 29.05.20 : email SRFI-N sent, waiting confirmation request connect PLN from XL/tech partner
28.05.20 : Soft RFI
21.05.20 : Material ME, tray etc Just On Port makasar. ETA OS 22 May 2020, Plan SRFI 26 May 2020
18.05.20 : BTS Foundation DONE. Material ME, etc On Delivery (ETA OS on 22 May 2020). 
14.05.20 : on going RBS foundataion, material ME etc on delivery
08.05.20 : material pabrication
30.04.20 : CME preparation
</t>
  </si>
  <si>
    <t xml:space="preserve">06.05.20 : RFIN sent
22.04.20 : email konfirmasi RFI/request PLN Connection dari XL (Pak Bayu), request SK PLN ke XL, plan RFI 6 may 20
16.04.20 : delivery material panel KWH/ACPDB, ME Grounding tray dan mounting msh on delivery dri JKt-Mksr. Pengiriman lebih lambat karena isu covid/pemeriksaan lebih ketat di pelabuhan.
13.04.20 : RBS pondasi done, wait Panel ME
09.04.20 : BTS Foundation OG, Material tray, Mounting, Grounding Just OS from PALU. waiting delivery Material Panel KWH/ACPDB from Jkt 
02.04.20 : delivery material, plan SRFI 15 Apr
</t>
  </si>
  <si>
    <t xml:space="preserve">10.06.20 : RFIN sent 
20.05.20 : email SRFI-N sent
30.04.20 : 27.04.20 : SRFI actual
23.04.20 : ME OG
16.04.20 : delivery material panel KWH/ACPDB, ME Grounding tray dan mounting msh on delivery dri JKt-Mksr. Pengiriman lebih lambat karena isu covid/pemeriksaan lebih ketat di pelabuhan. 
13.04.20 : RBS pondasi done, wait Panel ME
09.04.20 : Actual Start Bowplank and foundation today . waiting delivery Material Panel KWH/ACPDB from Jkt
02.04.20 : delivery material, plan SRFI 15 Apr
</t>
  </si>
  <si>
    <t>01.10.20 : 30.09.20 : RFIN sent
30.09.20 : plan connect dan RFI hari ini
28.09.20 : SRFI actual, plan RFI 29/09
24.09.20 : ME on going
21.09.20 : erection done, revisi plan RFI 28 sep
17.09.20 : erection on going
14.09.20 : 10.09.20 : curingtime, prepare erection
07.09.20 : Cor done 04/09 dan Curing Time
03.09.20 : rebarring, plan cor minggu ini
31.08.20 : rebarring on going
27.08.20 : excavation &amp; cerucuk donedone, on going lantai kerja, bar bending &amp; preparation rebarring, plan RFI 20 sep
24.08.20 : 17.08.20 : on going cerucuk, need percepatan progress CME untuk target RFI 20 Sept
13.08.20 : start excavation, XL meminta percepatan RFI 10 Sep 20
10.08.20 : plan start CME selasa 11 Aug 20, revisi plan RFI 15 Sep 20
06.08.20 : 03.08.20 : 23.07.20 : preparation start CME
16.07.20 : 13.07.20 : bouwplank (permanenisasi)
09.07.20 : 06.07.20 : 02.07.20 : posisi site di muara sungai, survey done untuk pekerjaan CME (permanenisasi) , jarak langsir 5 km pakai gerobak, plan RFI W1 Aug (8 Aug 20)
29.06.20 : 18.06.20 : akses berada di area pasang surut dan saat ini kondisi sedang pasang sehingga tidak dapat kerja, permanenisasi
17.06.20 : Go RFI, PSB PLN release
15.06.20 : 11.06.20 : 08.06.20 : akses berada di area pasang surut dan saat ini kondisi sedang pasang sehingga tidak dapat kerja, permanenisasi
04.06.20 : 01.06.20 : 28.05.20 : akses berada di area pasang surut dan saat ini kondisi sedang pasang sehingga tidak dapat kerja
25.05.20 : 14.05.20 : 08.05.20 : ME on going, permanenisasi
30.04.20 : preparation dan delivery material
28.04.20 : STO, preparation</t>
  </si>
  <si>
    <t>18.08.20 : RFIN sent
17.08.20 : PLN connect, RFI actual, collecting doc RFIN
13.08.20 : Kwh mtr masih di tera di PLN dan belum dapat dipakai. plan connect Jumat 14 Aug
10.08.20 : plan connect PLN/RFI rabu 12 Aug
03.08.20 : SRFI actual, on going PLN process, plan RFI revisi 12 Aug
23.07.20 : RBS foundation done, delivery material
16.07.20 : mobilisasi dan preparation team
14.07.20 : proses input STIP Colo
06.07.20 : SPK release</t>
  </si>
  <si>
    <t>31.08.20 : RFIN sent
27.08.20 : RFI actual 26 Aug 20 dengan PLN temporary, plan PLN permanent connect 9 sept, collecting doc RFIN
24.08.20 : 18.08.20 : PLN connection terkendala isu Manager PLN terkena covid, revisi plan RFI 24 Aug
10.08.20 : SRFIN sent
03.08.20 : 30.07.20 : SRFI actual, proses PLN connection
23.07.20 : on going RBS foundation
17.07.20 : ready to declare STO</t>
  </si>
  <si>
    <t>25.02.20 : RFIN sent
20.02.20 : plan RFI 21 feb
13.02.20 : CME done/Soft RFI, 
06.02.20 : 30.01.19 : OG RBS Foundation, delivery material</t>
  </si>
  <si>
    <t>24.07.20 : RFIN sent 
23.07.20 : SRFI actual, collecting doc SRFIN, proses PLN
16.07.20 : 13.07.20 : 09.07.20 : BTS foundation on going
06.07.20 : preparation 
02.07.20 : Go CME
29.06.20 : ERM on going
24.06.20 : SPK Release 24 jun 20</t>
  </si>
  <si>
    <t>14.08.20 : RFI-N sent
13.08.20 : RFI actual, plan RFIN hr ini
06.08.20 : proses PLN Connection, revisi plan RFI 20 Aug
03.08.20 : SRFI actual
23.07.20 : ME on going
16.07.20 : preparation
14.07.20 : proses input STIP Colo
06.07.20 : SPK release</t>
  </si>
  <si>
    <t>26.02.20 : RFIN sent
25.02.20 : RFIcatual. collec doc RFIN
20.02.20 : 17.02.20 : XL approved KWH pra bayar dengan pengisian token awal 1 juta by TBG, plan RFI 25 feb 20
13.02.20 : eskalasi terkait surat jawaban PLN yang melayani sambungan PRA BAYAR (Token), need approval XL
06.02.20 : CME done (Soft RFI), PLN connection terkendala isu stock kwh meter pasca bayar, jika pra bayar kwh ready (menunggu surat jawab PLN terkait istu stock KWH meter pasca bayar)
30.01.19 : OG RBS Foundation, delivery material, isu stock kwh meter pasca bayar, jika pra bayar kwh ready (need approval XL)</t>
  </si>
  <si>
    <t xml:space="preserve">14.05.20 : RFIN SENT 13 may
08.05.20 : BP paid, revisi RFI plan 13 may 20
22.04.20 : email konfirmasi RFI/request PLN Connection dari XL (Pak Bayu), request SK PLN ke XL, plan RFI 6 may 20
16.04.20 : email SRFIN sent
09.04.20 : ME on going
02.04.20 : delivery material, plan on site 5 Apr, plan SRFI 11 Apr
</t>
  </si>
  <si>
    <t>06.08.20 : RFIN sent 
03.08.20 : 27.07.20 : 23.07.20 : SRFI actual, collecting doc SRFIN
16.07.20 : mobilisasi team &amp; preparation
14.07.20 : proses input STIP Colo
06.07.20 : SPK release</t>
  </si>
  <si>
    <t>16.02.20 : RFIN sent
13.02.20 : SRFI
06.02.20 : 30.01.19 : OG RBS Foundation, delivery material</t>
  </si>
  <si>
    <t>21.01.21 : waiting KWH stock, OG PLN Multiguna, plan connect W5 Jan
07.01.21 : FO access RFS plan on W4 Jan confirmed by PM FO 
04.01.21 : isu stock KWH kosong
28.12.20 :21.12.20 : 17.12.20 : PLN connection process
14.12.20 : PSB NY release, isu PLN overblast
10.12.20 : FO civil work (backbone)
07.08.20 : email SRFI-N sent
03.08.20 : 27.07.20 : 25.07.20 : actual SRFI, PLN connection menunggu konfirmasi XL
23.07.20 : on going RBS foundation (isu space, pondasi tidak bisa panjang 5 m)
06.07.20 : SPK release</t>
  </si>
  <si>
    <t>13.02.20 : RFIN sent
06.02.20 : 30.01.19 : OG RBS Foundation, delivery material</t>
  </si>
  <si>
    <t>17.02.20 : RFI done, RFIN sent
13.02.20 : 06.02.20 : CME done/Soft RFI, OG proses PLN connection
30.01.19 : OG RBS Foundation, delivery material</t>
  </si>
  <si>
    <t>24.08.20 : 21.08.20 : RFIN sent
18.08.20 : SRFI, PLN connection menunggu SK PLN release dari XL
30.07.20 : SRFIN sent
20.07.20 : 16.07.20 : 13.07.20 : 09.07.20 : 02.07.20 : under review RND EID
26.06.20 : SPK Release 26 jun 20</t>
  </si>
  <si>
    <t xml:space="preserve">07.01.21 : RFIN sent
28.12.20 : 21.12.20 : 17.12.20 : PLN connection process
14.12.20 : PLN connection process
10.12.20 : FO civil work (backbone)
06.08.20 : 03.08.20 : 30.07.20 : Soft RFI, collecting doc SRFIN
</t>
  </si>
  <si>
    <t xml:space="preserve">21.09.20 : RFIN sent
17.09.20 : SRFI, hari ini plan PLN connect
14.09.20 : tray dan Mounting done, Pondasi on Finishing, BP done plan connect Kamis 17/9/20
10.09.20 : Prepare Team dan Material, plan start CME 13/9/20
07.09.20 : mobilisasi
</t>
  </si>
  <si>
    <t xml:space="preserve">21.09.20 : RFIN sent
17.09.20 : pondasi on going
14.09.20 : comcase, on going proses penyelesaian
13.09.20 : Tray, mounting OG target done 14/9/20, Pondasi OG, BP Done plan connect 17/9/20
10.09.20 : Prepare Team dan Material Panel  on delivery, plan Start CME 11/9/20, ETA Material panel 11/9/20
07.09.20 : mobilisasi
</t>
  </si>
  <si>
    <t xml:space="preserve">06.10.20 : 05.10.20 : RFIN sent
01.10.20 : plan submit RFIN hari ini
30.09.20 : RFI actual, plan RFIN hari ini
28.09.20 : ME on going, plan RFI 28 Sep 20
24.09.20 : Start BTS foundation, delivery material
21.09.20 : 17.09.20 : plan start CME senin 21 Sep
14.09.20 : plan  start CME, 14/9/20
10.09.20 : Prepare Team dan Material, plan start CME 13/9/20
07.09.20 : mobilisasi
</t>
  </si>
  <si>
    <t>23.09.20 : RFIN sent
21.09.20 : SRFI, proses PLN connection
14.09.20 : 10.09.20 : SRFI, reaktivasi SPK B2S menjadi SPK Colo</t>
  </si>
  <si>
    <t>10.12.20 : RFIN sent
07.12.20 : PLN connection process
09.11.20 : SRFIN sent
05.11.20 : aktual SFRI
02.11.20 : 26.10.20 : 22.10.20 : 19.10.20 : erection ongoing, proses permanenisasi
15.10.20 : 12.10.20 : 08.10.20 : Permanenisasi tower, on going galian pondasi tower
05.10.20 : 01.10.20 : preparation CME
28.09.20 : 25.09.20 : ERM done, request input STIP by Marketing
24.09.20 : prepare STO dan preparation CME start
21.09.20 : 18.09.20 : 17.09.20 : TNP OK, wait review RND EID
14.09.20 : ERM</t>
  </si>
  <si>
    <t xml:space="preserve">26.01.21 : BP Paid
21.01.21 : PSB released, PLN connection OG
06.10.20 : email SRFI-N sent
05.10.20 : SRFI actual, collecting doc SRFIN
01.10.20 : BTS foundation on going, plan SRFI 10 oct
28.09.20 : mob demob &amp; preparation
27.09.20 : proses input STIP 1
25.09.20 : STO declare
24.09.20 : prepare STO dan preparation CME start
21.09.20 : under review Power
17.09.20 : RND dan TNP OK, prepare for STO and preparation CME start
11.09.20 : SPK colo released
</t>
  </si>
  <si>
    <t>26.10.20 : RFIN sent tgl 22 Oct 
22.10.20 : aktual RFI, hari ini submit doc RFIN
15.10.20 : 12.10.20 : revisi PLN connection 16 oct 20
05.10.20 : 01.10.20 : proses PLN connection
28.09.20 : SRFI actual
24.09.20 : ME on going
21.09.20 : 17.09.20 : SPK COLO reaktivasi release 17 sep 20 sebagai pengganti SPK B2S Terurn pada site yg sama
09.07.20 : 06.07.20 : 18.06.20 : Propose reaktivasi SPK, progress start excavation
11.06.20 : excavation, actual status di Tower rental sudah return
08.06.20 : 04.06.20 : 01.06.20 : sudah galian, plan balik ke galian awal (ada pipa PDAM 4) geser ada pipa GAS --&gt; prosesredesign dg borepile, sudah diajukan
28.05.20 : 25.05.20 : 21.05.20 : 18.05.20 : kand D RND NOK krn near existing, paralel penyelesaian comcase site sebelumnya
16.05.20 : submit kand D, pindah lokasi karena comcase
14.05.20 : excavation geser titik, galian pondasi ketemu pipa gas
08.05.20 : excavation on going
30.04.20 : preparation start CME
23.04.20 : 16.04.20 : Plan Start CME 17/04
09.04.20 : IW clear, RT RW, Lurah Clear, Plan start CME 15/04
02.04.20 : under review RND
25.03.20 : Candidat NOK, Rehunting
19.03.20 : validasi RND
20.02.20 : rehunting
06.02.20 : Hunting kandidat</t>
  </si>
  <si>
    <t xml:space="preserve">19.10.20 : aktual RFI, doc RFIN submitted
15.10.20 : 12.10.20 : Soft RFI, on going proses PLN connection
08.10.20 : mounting installation, plan material ME Grounding on site  jumat 9 oct, PLN on process
05.10.20 : RBS foundation done, on going tray mounting installation
01.10.20 : 28.09.20 : mob demob &amp; preparation
27.09.20 : proses input STIP 1
25.09.20 : STO declare
24.09.20 : review RND, upload ESR
21.09.20 : 18.09.20 : under power review
17.09.20 : SPK colo release
</t>
  </si>
  <si>
    <t xml:space="preserve">26.11.20 : RFIN sent
23.11.20 : plan connect PLN 24 Nov
19.11.20 : 12.11.20 : proses connect PLN
09.11.20 : SRFIN sent
05.11.20 : 02.11.20 : 29.10.20 : 26.10.20 :22.10.20 : STO done, preparation CME, shelter installation
19.10.20 : 15.10.20 : TNP review
12.10.20 : 08.10.20 : 05.10.20 : waiting review RND EID
01.10.20 : ERM process
</t>
  </si>
  <si>
    <t>21.01.21 : PSB released, PLN connection OG
09.11.20 : SRFIN sent
05.11.20 : aktual SRFI
02.11.20 : ME installation
29.10.20 : prepare STO &amp; start CME
20.10.20 : SPK release</t>
  </si>
  <si>
    <t>30.11.20 : RFIN sent
23.11.20 : plan connect PLN 27 Nov
09.11.20 : SRFIN sent
05.11.20 : 02.11.20 : 29.10.20 : proses fabrikasi material  (colo mcp)
16.10.20 : STIP release</t>
  </si>
  <si>
    <t>21.12.20 : RFIN sent
17.12.20 : 14.12.20 : 10.12.20 : isu stock kwh meter kosong (area distribusi PLN Malang)
26.11.20 : proses PLN connection (no register)
12.09.20 : aktual SRFI, need PSB PLN
09.11.20 : 05.11.20 : pondasi done, ME installation
02.11.20 : prepare start CME
29.10.20 : 19.10.20 : STIP release</t>
  </si>
  <si>
    <t>14.12.20 : RFIN sent
07.12.20 : CME preparation
03.12.20 : proses input STIP, cme preparation
30.11.20 : ESR done
23.11.20 : ESR approved, APD ongoing
12.11.20 : 09.11.20 : 05.11.20 : ESR uploaded, proses review oleh RNP
02.11.20 : review RNP, prepare upload ESR
28.10.20 : SPK COLO release</t>
  </si>
  <si>
    <t>21.12.20 : RFIN sent
07.12.20 : prepare start CME
03.12.20 : ESR done, proses input stip
26.11.20 : under power-civil review, data azimuth berbeda dengan data XL
09.11.20 : 05.11.20 : proses upload ulang ESR karena revisi koordinat, under RNP review
02.11.20 : review RNP, prepare upload ESR
28.10.20 : SPK COLO release</t>
  </si>
  <si>
    <t>11.02.21 : perubahan transport FO to MW per 22 Jan
10.12.20 : SRFIN sent
03.12.20 : aktual SRFI
30.11.20 : fabrikasi material
26.11.20 : material on delivery, plan MOS 26 Nov
23.11.20 : site preparetion
19.11.20 : proses survey dan CME preparation
16.11.20 : plan CME start 21 Nov
12.11.20 : STO announced, prepare CME
05.11.20 : re-upload ESR karena terdapat reject civil (space kurang), proses review RNP
09.10.20 : SPK COLO release</t>
  </si>
  <si>
    <t>01.04.21 : RFIN sent
29.03.21 : 18.03.21 : SRFIN sent, OG PLN connection
15.03.21 : stacking baseframe OG, issue CME distop oleh pengurus DKM masjid (commcase)
08.03.21 : Perubahan komitmen menjadi CME by TBG, CME preparation
28.01.21 : STO announced CME by XL
19.01.21 : ESR submitted
04.11.20 : SPK COLO release</t>
  </si>
  <si>
    <t>21.01.21 : RFIN sent
18.01.21 : PLN connection process
14.01.21 : plan RFI 25 Jan
11.01.21 : 07.01.21 : curring time pondasi stacking, plan material stacking ready 13 Jan
28.12.20 : 21.12.20 : 17.12.20 : proses fabrikasi material stacking baseframe
10.12.20 : cme preparation
07.12.20 : ESR done, proses input stip
03.12.20 : under power-civil review
30.11.20 : 23.11.20 : ESR submitted
16.11.20 : ESR preparation
12.11.20 : SPK colo release</t>
  </si>
  <si>
    <t>14.01.21 : plan PLN connect 16 Jan
28.12.20 : 21.12.20 : 14.12.20 : SRFI, proses pln connection
10.12.20 : 07.12.20 : survey site, prepare start CME
03.12.20 : ESR done, proses input STIP
30.11.20 : RNP TNP OK, reject by power-civil dengan remark reheight 57m -&gt; 50m
26.11.20 : ESR submitted, under RNP review
19.11.20 : SPK colo release</t>
  </si>
  <si>
    <t>11.01.21 : RFIN sent
07.01.21 : SRFI, plan hari ini connect PLN
28.12.20 : pondasi done, pabrikasi ME belting ongoing, plan SRFI 31 Dec
21.12.20 : 17.12.20 : pondasi bts done, material panel on delivery
14.12.20 : PABRIKASI &amp; DELIVERY MATERIAL, PLAN CME START 17 DES
07.12.20 : prepare start CME
03.12.20 : ESR done, proses input stip 
26.11.20 : resubmit ESR, RNP OK, under RNP review
20.11.20 : SPK colo release</t>
  </si>
  <si>
    <t>05.04.21 : aktual RFI, plan submit RFIN 8 Apr
07.01.21 : SRFI sent
28.12.20 : 21.12.20 : 14.12.20 : fabrikasi material bracket dudukan BTS, mounting
07.12.20 : ESR done, proses input stip
03.12.20 : under power-civil review
30.11.20 : ESR submitted, under RNP review
24.11.20 : SPK colo release</t>
  </si>
  <si>
    <t>27.01.21 : RFIN sent
18.01.21 : pondasi BTS OG
14.01.21 : cme preparation
07.01.21 : ESR preparation
30.12.20 : SPK release</t>
  </si>
  <si>
    <t>21.01.21 : pondasi done, ME OG
18.01.21 : pondasi OG
14.01.21 : cme preparation
07.01.21 : ESR preparation
30.12.20 : SPK release</t>
  </si>
  <si>
    <t>01.02.21 : PLN connected, proses collect doc RFIN
28.01.21 : BP Paid
21.01.21 : pondasi OG
18.01.21 : CME preparation
14.01.21 : ESR done, proses input STIP
eparation
05.01.21 : SPK release</t>
  </si>
  <si>
    <t>05.23.21 : RFI
05.19.21 : Power Connection Proses No register Released,  Proses pembayaran BPUJL
05.17.21 : Power Connection Proses No register Released,  Plan Connect 27 May
05.03.21 : Power Connection Proses
26.04.21 : FO change to MW, waiting PSB release
19.04.21 : SPK FO issue, PLN connection hold
01.03.21 : SRFI
22.02.21 : CME start, pondasi OG
01.02.21 : CME hold, site disegel satpol PP
28.01.21 : pondasi BTS OG
21.01.21 : CME preparation
14.01.21 : ESR preparation
13.01.21 : SPK colo release</t>
  </si>
  <si>
    <t xml:space="preserve">25.02.21 : SPK propossed return by XL
25.02.21 : propose kand I existing TBG minaret 32, RND NOK
25.02.21 : SPK propossed return by XL
22.02.21 : kand existing TBG under RNP review
18.02.21 : kandidate alternatif (kand H) RND NOK, arahan rehunting dari RND terdapat existing TBG ± 200m dari titik arahan
04.02.21 : 28.01.21 : plan IW clear 8 Feb
11.01.21 : IW ongoing, perlu dilakukan pendekatan untuk meminimalisasi penolakan warga
26.11.20 : plan IW clear 27 Nov, plan CME start W1 Dec
19.11.20 : proses penyelesaian commcase warga luar radius di kandidat terakhir (cand D), target issue solved W4 Nov
16.11.20 : plan CME start W3
12.11.20 : 09.11.20 : 05.11.20 : target solved minggu depan, dilanjutkan proses soiltest
02.11.20 : 26.10.20 : 22.10.20 : 19.10.20 : proses nego eskalasi
15.10.20 : target clear hari ini, lanjut proses eskalasi sitac
12.10.20 : proses negosiasi kompensasi permintaan mobil ambulance
08.10.20 : IW clear, proses eskalasi sitac
05.10.20 : IW kurang 1 warga, plan besok finalisasi IW
01.10.20 : Finalisasi iw lg cek perizinan utk lahan yg tidak ada pemilik nya
28.09.20 : plan start CME rabu 30 sep 20 terkendala karena adanya isu site di demo warga (proses penyelesaian)
24.09.20 : 21.09.20 : proses sidang fatwa masih ditunda
17.09.20 : plan sidang fatwa hari ini
14.09.20 : plan sidang fatwa kamis 17 sep, plan joint survey jumat 18 sep
10.09.20 : plan sidang fatwa jumat 11 sep, plan survey selasa 15 sep
07.09.20 : 03.09.20 : start CME masih menunggu sidang fatwa
31.08.20 : 27.08.20 : plan sidang fatwa minggu depan (rabu depan) dan start CME setelah survey, sebelumnya ada isu LSM sehingga sidang fatwa di mundur
24.08.20 : menunggu jadwal sidang fatwa, start CME setelah sidang fatwa, plan start CME 28 Aug
17.08.20 : 13.08.20 : CME start menunggu konfirmasi hasil sidang fatwa
10.08.20 : 06.08.20 : RFC, proses perijinan, start CME setelah sidang fatwa,  plan jadwal sidang Fatwah Rabu depan 12 Aug 20 
03.08.20 : 30.07.20 : realisasi IW dan rekom done, plan RFC hari ini
27.07.20 : realisasi IW &amp; rekom
23.07.20 : proses rekom, plan start CME awal Aug (3 aug), on going soiltest, </t>
  </si>
  <si>
    <t>05.10.2021 Power Connection Process
05.06.2021 RBS/BTS FOUNDATION OG 
05.03.2021 CME PREPARATION</t>
  </si>
  <si>
    <t>05.11.2021 RFI
05.10.2021 Power Connection Process
05.06.2021 RBS/BTS FOUNDATION OG 
05.03.2021 CME PREPARATION</t>
  </si>
  <si>
    <t>05.11.2021 RFI
05.10.2021 SRFI Power Connection Process
05.06.2021 RBS/BTS FOUNDATION OG 
05.03.2021 CME PREPARATION</t>
  </si>
  <si>
    <t>05.17.2021 RFI
05.10.2021 MECHANICAL AND ELECTRICAL PROCESS PLAN SRFI 10 MAY
05.06.2021 RBS/BTS FOUNDATION OG 
05.03.2021 CME PREPARATION</t>
  </si>
  <si>
    <t>05.17.2021 RFI
05.10.2021 Power Connection Process, menunggu PLN
05.06.2021 RBS/BTS FOUNDATION OG 
05.03.2021 CME PREPARATION</t>
  </si>
  <si>
    <t>05.19.2021 : POWER CONNECTION PROSES
05.17.2021 : 05.10.2021 : 05.06.2021 RBS/BTS FOUNDATION OG 
05.03.2021 CME PREPARATION</t>
  </si>
  <si>
    <t>05.19.2021 : RFI
05.17.2021 : BPUJL Paid, Plan Connect 27 May
05.10.2021 : 05.06.2021 RBS/BTS FOUNDATION OG PLAN MATERIAL ON SITE 11 MAY
05.03.2021 CME PREPARATION</t>
  </si>
  <si>
    <t>05.23.2021 : RFI 
05.19.2021 : Power Connection Process, BP Paid, FU connection PLN
05.17.2021 : BTS Foundation Done ME &amp; Grounding OG
05.10.2021 : Pondasi RBS OG, Material on  site Plan 15 May
05.06.2021 : 05.03.2021 CME PREPARATION</t>
  </si>
  <si>
    <t>05.23.2021 : RFI
05.19.2021 : Power Connection Process, BP Paid, FU connection PLN
05.17.2021 : BTS Foundation Done ME &amp; Grounding OG
05.10.2021 : Pondasi RBS OG, Material on  site Plan 15 May
05.06.2021 : 05.03.2021 CME PREPARATION</t>
  </si>
  <si>
    <t>05.26.2021 : 05.23.2021 : Power Connection Process, Plan RFI end of May
05.19.2021 : 05.17.2021 : BTS Foundation Done ME &amp; Grounding OG, Waiting instruksi bayar BP oleh PLN
05.10.2021 : Pondasi RBS OG, Material on  site Plan 15 May
05.06.2021 : 05.03.2021 CME PREPARATION</t>
  </si>
  <si>
    <t>05.26.2021 : Power Connection Prosess
05.23.2021 : 05.17.2021 : 05.10.2021 : 05.06.2021 RBS/BTS FOUNDATION OG WAITING MATERIAL ON SITE PLAN MOS 22 MAY
05.03.2021 CME PREPARATION</t>
  </si>
  <si>
    <t>05.26.2021 : RFI
05.19.2021 : 05.17.2021 : 05.10.2021 : Pondasi RBS OG, Material on  site Plan 15 May
05.06.2021 : 05.03.2021 CME PREPARATION</t>
  </si>
  <si>
    <t>05.26.2021 : RFI
05.23.2021 : 05.19.2021 : 05.17.2021 : 05.10.2021 : 05.06.2021 RBS/BTS FOUNDATION OG WAITING MATERIAL ON SITE PLAN MOS 22 MAY 2021
05.03.2021 CME PREPARATION</t>
  </si>
  <si>
    <t>05.26.2021 : RFI
05.23.2021 : 05.19.2021 : POWER CONNECTION PROSESS
05.17.2021 : 05.10.2021 : 05.06.2021 RBS/BTS FOUNDATION OG 
05.03.2021 CME PREPARATION</t>
  </si>
  <si>
    <t>06.02.2021 : 05.31.2021 : 05.26.2021 : 05.23.2021 : 05.19.2021 : Power Connection Prosess, Proses Register PLN
05.17.2021 : 05.10.2021 : 05.06.2021 RBS/BTS FOUNDATION OG 
05.03.2021 CME PREPARATION</t>
  </si>
  <si>
    <t>06.02.2021 : 05.31.2021 : 05.26.2021 : 05.23.2021 : Power Connection Prosess, Proses Register PLN
05.19.2021 : 05.17.2021 : 05.10.2021 : 05.06.2021 RBS/BTS FOUNDATION OG PLAN MOS 22 MAY
05.03.2021 CME PREPARATION</t>
  </si>
  <si>
    <t>06.02.2021 : 05.31.2021 : 05.26.2021 : Power Connection Prosess, Proses Register PLN
05.23.2021 : 05.23.2021 : 05.19.2021 : POWER CONNECTION PROSESS
05.17.2021 : 05.10.2021 : 05.06.2021 RBS/BTS FOUNDATION OG 
05.03.2021 CME PREPARATION</t>
  </si>
  <si>
    <t>06.02.2021 : 05.31.2021 : 05.26.2021 : Power Connection Prosess, Proses Register PLN
05.26.2021 : ME and Grounding system process
05.23.2021 : 05.19.2021 : 05.17.2021 : 05.10.2021 : 05.06.2021 RBS/BTS FOUNDATION OG WAITING MATERIAL ON SITE PLAN MOS 22 MAY
05.03.2021 CME PREPARATION</t>
  </si>
  <si>
    <t>06.02.2021 : 05.31.2021 : 05.26.2021 :05.23.2021 : 05.19.2021 : 05.17.2021 : 05.10.2021 : 05.06.2021 RBS/BTS FOUNDATION OG WAITING MATERIAL ON SITE PLAN MOS 22 MAY
05.03.2021 CME PREPARATION</t>
  </si>
  <si>
    <t>06.02.2021 : Power Connection Process
05.31.2021 : 05.26.2021 : 05.23.2021 : 05.17.2021 : 05.10.2021 : 05.06.2021 RBS/BTS FOUNDATION OG WAITING MATERIAL ON SITE PLAN MOS 22 MAY
05.03.2021 CME PREPARATION</t>
  </si>
  <si>
    <t>06.02.2021 :05.31.2021 : 05.26.2021 : Power Connection Prosess, Proses Register PLN
05.23.2021 : 05.23.2021 : 05.19.2021 : 05.17.2021 : 05.10.2021 : 05.06.2021 RBS/BTS FOUNDATION OG PLAN MOS 22 MAY 2021
05.03.2021 CME PREPARATION</t>
  </si>
  <si>
    <t>06.17.2021 : 06.14.2021 : Power Connection Prosess
06.10.2021 : RBS/BTS Foundation
06.07.2021 : Comecase solve 4 Jun, CME OG, RBS &amp; BTS Foundation
06.02.2021 : 05.31.2021 :05.26.2021 : 05.23.2021 : 05.19.2021 : Comecase Issue, nego biaya kompensasi dengan tim Arcom
05.17.2021 : 05.10.2021 CME HOLD, ISSUE COMMCASE, MASIH PROSES NEGOSIASI DENGA WARGA PLAN SOLVE 19 MAY
05.05.2021 CME PREPARATION, COMMCASE ISSUE, PROSES NEGOSIASI DENGAN WARGA
05.03.2021 CME PREPARATION</t>
  </si>
  <si>
    <t>06.28.2021 : Power Connection Process, plan connect multiguna 29 Jun
06.24.2021 : 06.21.2021 :06.17.2021 : Power Connection Process, Registrasi PLN NY Released revisi plan RFI 25 Jun
06.14.2021 : 06.10.2021 : ME Grounding System Process
06.07.2021 : 06.02.2021 : Comecase Open, CME Start, BTS RBS Foundation
05.26.2021 : 05.23.2021 : 05.23.2021 : 05.19.2021 : 05.17.2021 : 05.10.21 : 05.06.2021 : CME Hold karena Issue Access Block by LO
05.03.2021 CME PREPARATION</t>
  </si>
  <si>
    <t>08:02:2021: 07.29.2021: PLN Proses Multiguna Plan W1 Aug
07.26.2021 :  BPUJL Paid, Proses Connect PLN Plan Connect 29 Jul
07.22.2021: 07:19:2021: Power Connection Prosess, waiting connect PLN
07:15:2021 : 07:12:2021: ME &amp; Grounding System
07.08.2021 : RBS/BTS Foundation
07.05.2021 : 07.01.2021 : comcase, plan solve 5 Jul, plan cme start 7 Jul, revisi plan RFI 20 Jul
06.28.2021 : 06.24.2021 : CME Hold Comecase issue, proses approval pengajuan kompensasi, plan close end JUN revisi Plan RFI W3 JUL
06.21.2021 : 06.07.2021 : 06.07.2021 : 06.02.2021 : 05.26.2021 : 05.23.2021 : 05.17.2021 : 05.10.21 : 05.06.2021 : CME Hold karena Issue Access Block by LO
05.03.2021 CME PREPARATION</t>
  </si>
  <si>
    <t xml:space="preserve">08:10:21: 08:09:21: 08:04:21: Power Connection Proses
08:02:21: 07:29:21: SRFI,SK RELEASED 2 Aug
07.26.21 : Pondasi RBS/BTS OG, SK PLN NY Released
07.22.21: 07:19:21 SPK REACTIVE, CME PREPARATION
03.05.21 : SPK return by XL </t>
  </si>
  <si>
    <t xml:space="preserve">08:12:2021: RFI
08:10:21:08:09:21: 08:04:21: Power Connection Proses
08:02:21 : 07:29:21: SRFI, SK RELEASED 2 AUG,
07:26:21: Pondasi RBS dan BTS OG, SK PLN NY Released
07.22.21: 07:19:21 SPK REACTIVE, CME PREPARATION
03.05.21 : SPK return by XL </t>
  </si>
  <si>
    <t xml:space="preserve">08:16:2021: 08:10:2021: SRFI, BPUJL PAID, CONNECTION PROSESS
08:09:2021: SRFI, PLN PROSES REGISTER
08:04:2021: 08:02:2021 : ME OG, SK PLN RELEASED
07:29:2021 : PONDASI DONE, ME OG, SK PLN NY RELEASED
07.26.21 : 07.22.21 : 07:19:21 SPK REACTIVE, CME PREPARATION
03.05.21 : SPK return by XL </t>
  </si>
  <si>
    <t xml:space="preserve">08:25:2021: PLN CONNECTED, COLLECT DOKUMENTASI RFI
08:22:2021 : 08:18:2021: 08:16:2021: 08:10:2021: SRFI, PROSES REGISTER PLN, SURVEY DONE RE PLAN 23 AUG 2021
08:09:2021: 08:04:2021: 08:02:2021 : SRFI, SK PLN RELEASED, PLN PROSES REGISTER
07:29:21: PONDASI DONE, ME PG, SK PLN NY RELEASED
07.26.21 : 07.22.21 : 07:19:21 SPK REACTIVE, CME PREPARATION
03.05.21 : SPK return by XL </t>
  </si>
  <si>
    <t xml:space="preserve">03.05.21 : SPK return by XL </t>
  </si>
  <si>
    <t xml:space="preserve">09:08:2021: 09:06:2021: PLAN CONNECT 10 SEPT
08:01:2021: 08:30:2021:08:25:2021:08:22:2021: 08:18:2021: REGISTER RELEASED, BPUJL PAID, PROSES CONNECT PLN PLAN CONNECT  REPLAN 6 SEPT, WAITING JADWAL PLN
08:16:2021: 08:10:2021 : 08:09:2021 : 08:04:2021: 08:02:2021: SRFI 2 Aug SK PLN RELEASED, PLN PROSES REGISTER
07.29.2021 : Pondasi BTS Done, ME OG, PSB PLN NY Released
07.26.21 : 07.22.21 : 07:19:21 SPK REACTIVE, CME PREPARATION
03.05.21 : SPK return by XL </t>
  </si>
  <si>
    <t xml:space="preserve">09:08:2021: 09:06:2021: PLAN CONNECT 10 SEPT
09:01:2021:08:30:2021:08:25:2021: REGISTER RELEASED 27 AUG, PLAN CONNECT 7 SEPT 2021 WAITING JADWAL PLN
08:22:2021: 08:18:2021: XL APPROVE CONNECT DENGAN 5,5, WAITING KONFIRMASI DENGAN PMO EID CENTRAL PAK TEGUH PLAN 23 AUG 2021
08:16:2021: 08:10:2021 : MENUNGGU PERSETUJUAN XL TERKAIT PENYAMBUNGAN PLN DENGAN POWER 5.5Kva
08:09:2021 : 08:04:2021: 08:02:2021: SRFI 2 Aug SK PLN RELEASED, PLN PROSES REGISTER
07.29.2021 : Pondasi BTS Done, ME OG, PSB PLN NY Released
07.26.21 : 07.22.21 : 07:19:21 SPK REACTIVE, CME PREPARATION
03.05.21 : SPK return by XL </t>
  </si>
  <si>
    <t>08:10:2021 : SPK RETURN BY XL PERUBAHAN DESIGN
08:09:2021 : SPK NEW BUILD RELEASED</t>
  </si>
  <si>
    <t>09:01:2021: SPK RETURN KARENA ISSUE PERUBAHAN DESIGN RND
08:25:2021: SURVEY OG, KORDINASI TERKAIT PENYEWAAN GENSET KEPADA PIHAK PT MARINA ANCOL, APAKAH BISA PROVIDE HYBRID POWER SYSTEM
08:22:2021: 08:18:2021: HUNTING OG</t>
  </si>
  <si>
    <t>08:22:2021 RFI 08:22:2021: SRFI, POWER CONNECTION PROSES
08:18:2021: ME OG
08:16:2021: STO DECLARE, RBS/BTS FOUNDATION
08:09:2021: 08:04:2021 : SPK COLO RELEASED, ERM PROSES</t>
  </si>
  <si>
    <t>08:30:2021: RBS/BTS PONDASI OG
08:25:2021: MAPPING MITRA CME
08:22:2021: 08:18:2021: CME PREPARATION
08:16:2021: STO DECLARE 13 AUG
08:09:2021: 08:04:2021 : SPK COLO RELEASED, ERM PROSES</t>
  </si>
  <si>
    <t>08:09:21: 01:09:21:30:08:21: SRFI POWER CONNECTION PROSES
25:08:21: 22:08:21: 18:08:21: ME OG
16:08:21: PONDASI BTS OG
09:08:21: STO DECLARE 10 AUG
04:08:21 : SPK COLO RELEASED, ERM PROSES</t>
  </si>
  <si>
    <t>09:01:2021:08:30:2021: SRFI
08:25:2021: Power Connection Prosess waiting revisi SK PLN NY RELEASED
08:22:2021: Pondasi RBS done, ME OG
08:18:2021: MOBILISASI DAN DEMOBILISASI, CME PREPARATION
08:09:2021: STO DECLARE 10 AUG
08:04:2021 : SPK COLO RELEASED, ERM PROSES</t>
  </si>
  <si>
    <t>09:06:2021: 09:01:2021: 08:30:2021: 08:25:2021:08:22:2021: SRFI, POWER CONNECTION PROSES
08:22:2021:RBS/BTS FOUNDATION
08:18:2021: CME PREPARATION
08:16:2021: STO DECLARE 16 AUG
08:09:2021: 08:04:2021 : SPK COLO RELEASED, ERM PROSES</t>
  </si>
  <si>
    <t>09:06:2021: 09:01:2021: 08:30:2021: Power Connection Proses
08:25:2021: CME PREPARATION
08:22:2021: 08:16:2021: 08:09:2021: 08:04:2021 : SPK COLO RELEASED, ERM PROSES</t>
  </si>
  <si>
    <t>08:22:2021: 08:16:2021: 08:09:2021: 08:04:2021 : SPK COLO RELEASED, ERM PROSES</t>
  </si>
  <si>
    <t>22:08:21: NEED REVIEW RNP EID
18:08:21: ERM PROSES, NEED REVIEW RNP HTI, OUTCELL 
16:08:21:10:08:21 : SPK COLO RELEASED, ERM PROSES</t>
  </si>
  <si>
    <t>08:30:2021: NEED REVIEW RND EID
08:25:2021: SPK COLO RELEASED, SUBMIT ERM PROSES</t>
  </si>
  <si>
    <t>08:30:2021:08:22:2021: 08:18:2021: NEED REVIEW RNP HUWAWEI, ERM PROSES
08:16:2021: 08:09:2021 : SPK COLO RELEASED, ERM PROSES</t>
  </si>
  <si>
    <t>15:09:21: 13:09:21: SRFI
06:09:21: 01:09:21: 30:08:21: RBS/BTS PONDASI OG
25:08:21:09:08:21: SPK COLO ACTUAL PENGERJAAN B2S NEED OPSIC, PLAN RFI W3 OCT
04:08:21 : SPK COLO RELEASED, ERM PROSES ADA POTENSI KETERLAMBATAN DI PROSES KARENA MASIH MENUNGGU IMB RELEASED</t>
  </si>
  <si>
    <t>09:06:2021: POWER CONNECTION PROSES
09:01:2021: ME OG
08:30:2021: PONDASI OG
08:25:2021: CME PREPARATION
08:22:2021: STO DECLARE 18 AUG
08:16:2021: NEED REVIEW CIVIL HTI
08:09:2021: 08:04:2021 : SPK COLO RELEASED, ERM PROSES</t>
  </si>
  <si>
    <t>09:06:2021: RFI
09:01:2021: 08:30:2021: 08:25:2021: Power Connection Proses, revisi SK PLN NY Released
08:22:2021:08:18:2021: ME OG
08:16:2021: PONDASI BTS DONE, TRAY MOUNTING DONE, WAITING PANEL ONSITE
08:09:2021: STO DECLARE 9 AUG, CME PREPARATION
08:04:2021 : SPK COLO RELEASED, ERM PROSES</t>
  </si>
  <si>
    <t>09:06:2021: RFI
09:01:2021: 08:30:2021: SRFI
08:25:2021: Power Connection Proses, revisi SK PLN NY Released
08:22:2021:08:18:2021: ME OG
08:16:2021: PONDASI BTS DONE, TRAY MOUNTING DONE, WAITING PANEL ONSITE
08:09:2021: STO DECLARE 10 AUG, CME PREPARATION
08:04:2021 : SPK COLO RELEASED, ERM PROSES</t>
  </si>
  <si>
    <t>09:06:2021: RFI
09:01:2021:08:30:2021: SRFI
08:25:2021: Power Connection Proses, revisi SK PLN NY Released
08:22:2021:08:18:2021: ME OG
08:16:2021: PONDASI BTS DONE, TRAY MOUNTING DONE, WAITING PANEL ONSITE
08:09:2021: STO DECLARE 9 AUG, CME PREPARATION
08:04:2021 : SPK COLO RELEASED, ERM PROSES</t>
  </si>
  <si>
    <t>06:09:21: SRFI POWER CONNECTION PROSES REPLAN RFI 15 SEP 2021
30:08:21: RBS/BTS PONDASI OG
25:08:21: STO DECLARE 23 AUG, MAPPING MITRA CME, CME PREPARATION
22:08:21: STO READY TO DECLARE
18:08:21: ESR PROSES, NEED REVIEW TNP ALITA
16:08:21: 09:08:21: 04:08:21 : SPK COLO RELEASED, ERM PROSES</t>
  </si>
  <si>
    <t>09:06:2021: DROP BY XL ISSUE CHANGE DESIGN RND NOK : CHANGE DESIGN
08:22:2021: 08:16:2021: 08:09:2021: 08:04:2021 : SPK COLO RELEASED, ERM PROSES</t>
  </si>
  <si>
    <t>06:09:21: ERM REJECTION, TNP NOK, SITE NOT LOS
30:08:21:22:08:21: 16:08:21: 16:08:21: 09:08:21: 04:08:21 : SPK COLO RELEASED, ERM PROSES</t>
  </si>
  <si>
    <t>15:09:21: SRFI
13:09:21: 08:09:21: 06:09:21: 01:09:21: ME OG REPLAN CONNECT PLN W3 SEP
30:08:21: RBS/BTS PONDASI OG
25:08:21: MAPPING MITRA CME
22:08:21: 18:08:21: CME PREPARATION
16:08:21: STO DECLARE 13 AUG
09:08:21: 04:08:21 : SPK COLO RELEASED, ERM PROSES</t>
  </si>
  <si>
    <t>19:09:21: 15:09:21: 13:09:21: 08:09:21: 06:09:21: POWER CONNECTION PROCESS BP PAID
01:09:21: ME OG REPLAN CONNECT PLN 10 SEPT
30:08:21: RBS/BTS PONDASI OG
25:08:21: MAPPING MITRA CME
22:08:21: 18:08:21: CME PREPARATION
16:08:21: STO DECLARE 13 AUG
09:08:21: 04:08:21 : SPK COLO RELEASED, ERM PROSES</t>
  </si>
  <si>
    <t>19:09:21:15:09:21: POWER CONNECTION PROSES
13:09:21: 08:09:21: ME OG
01:09:21: 30:08:21: RBS/BTS PONDASI OG REPLAN W2 SEPT
25:08:21: MAPPING MITRA CME
22:08:21: 18:08:21: CME PREPARATION
16:08:21: STO DECLARE 13 AUG
09:08:21: 04:08:21 : SPK COLO RELEASED, ERM PROSES</t>
  </si>
  <si>
    <t>15:09:21: POWER CONNECTION PROSES
13:09:21:08:09:21: ME OG
06:09:21: RBS/BTS PONDASI REPLAN RFI W4 SEPT 2021</t>
  </si>
  <si>
    <t>13:09:21: 08:09:21: POWER CONNECTION PROSES
01:09:21: ME OG REPLAN CONNECT PLN 10 SEPT
30:08:21: RBS/BTS PONDASI OG
25:08:21: MAPPING MITRA CME
22:08:21: 18:08:21: CME PREPARATION
16:08:21: STO DECLARE 13 AUG
09:08:21: 04:08:21 : SPK COLO RELEASED, ERM PROSES</t>
  </si>
  <si>
    <t>08:09:21: 06:09:21: POWER CONNECTION PROSES
01:09:21: ME OG REPLAN CONNECT PLN 10 SEPT
30:08:21: RBS/BTS PONDASI OG
25:08:21: MAPPING MITRA CME
22:08:21: 18:08:21: CME PREPARATION
16:08:21: STO DECLARE 13 AUG
09:08:21: 04:08:21 : SPK COLO RELEASED, ERM PROSES</t>
  </si>
  <si>
    <t>19:09:21: 13:09:21: 08:09:21: SPECIAL DESIGN STACING, FLEXIBLE STACKING READY 15 SEP, REPLAN RFI 30 SEPT
06:09:21: 01:09:21: PONDASI OG REPLAN RFI 13 SEP
30:08:21: 08:24:2021: 22:08:21: 18:08:21: MOBILISASI DAN DEMOBILISASI, CME PREPARATION
09:08:21: STO DECLARE 9 AUG
04:08:21 : SPK COLO RELEASED, ERM PROSES</t>
  </si>
  <si>
    <t>13:09:21: 08:09:21: POWER CONNECTION PROSES
06:09:21: RBS/BTS PONDASI 
01:09:21:30:08:21: 25:08:21:22:08:21: 18:08:21: CME PREPARATION
16:08:21: STO DECLARE 13 AUG
09:08:21: 04:08:21 : SPK COLO RELEASED, ERM PROSES</t>
  </si>
  <si>
    <t>08:09:21: 06:09:21: SRFI 
01:09:21: ME OG
30:08:21: RBS/BTS FOUNDATION
25:08:21: STO DECLARE 23 AUG
22:08:21: ERM PROSES, NEED REVIEW CIVIL HTI
18:08:21: ERM PROSES, NEED REVIEW RNP HTI
16:08:21:10:08:21 : SPK COLO RELEASED, ERM PROSES</t>
  </si>
  <si>
    <t>13:09:21: 06:09:21: 01:09:21:30:08:21:Power Connection Proses
25:08:21: 22:08:21: 18:08:21: ME OG
16:08:21: PONDASI BTS OG
09:08:21: STO DECLARE 10 AUG
04:08:21 : SPK COLO RELEASED, ERM PROSES</t>
  </si>
  <si>
    <t>08:09:21: ME OG
06:09:21: RBS/BTS FOUNDATION
01:09:21: 30:08:21:25:08:21: STO DECLARE 25 AUG
22:08:21: 18:08:21: ERM PROSES, NEED REVIEW RNP HTI
16:08:21 : SPK COLO RELEASED, ERM PROSESS</t>
  </si>
  <si>
    <t>08:09:21: POWER CONNECTION PROSES
01:09:21: ME OG REPLAN CONNECT PLN 10 SEPT
30:08:21: RBS/BTS PONDASI OG
25:08:21: MAPPING MITRA CME
22:08:21: 18:08:21: CME PREPARATION
16:08:21: STO DECLARE 13 AUG
09:08:21: 04:08:21 : SPK COLO RELEASED, ERM PROSES</t>
  </si>
  <si>
    <t>09:08:2021: POWER CONNECTION PROSES
09:06:2021: 09:01:2021: PONDASI RBS/BTS OG REPLAN 13 SEP
08:30:2021: CME PREPARATION
08:25:2021: STO DECLARE 23 AUG
08:22:2021: NEED REVIEW POWER HUAWEI
08:18:2021: 08:16:2021:08:09:2021: 08:04:2021 : SPK COLO RELEASED, ERM PROSES NEED REVIEW TNP ALITA</t>
  </si>
  <si>
    <t>08:09:21: PROSES CONNECT PLN, MENUNGGU JADWAL PLN
06:09:21: 01:09:21: 30:08:21: Power Connection Proses
25:08:21:PONDASI BTS RBS OG
22:08:21: 18:08:21: CME PREPARATION
16:08:21: STO DECLARE 16 AUG
09:08:21: 04:08:21 : SPK COLO RELEASED, ERM PROSES</t>
  </si>
  <si>
    <t>19:09:21:15:09:21: SRFI
15:09:21: SRFI
13:09:21: 08:09:21: 06:09:21: ME OG, RE PLAN RFI W2 SEPT 17 SEPT 2021
01:09:21:30:08:21:25:08:21: PONDASI RBS/BTS OG
22:08:21: 18:08:21: CME PREPARATION
10:08:21: 09:08:21: STO DECLARE 9 AUG, CME PREPARATION
04:08:21 : SPK COLO RELEASED, ERM PROSES</t>
  </si>
  <si>
    <t>15:09:21: SRFI
13:09:21: 08:09:21: 06:09:21: ME OG, REPLAN RFI 17 SEP
01:09:21:30:08:21:25:08:21: PONDASI RBS BTS OG
22:08:21: 18:08:21: CME PREPARATION
10:08:21: 09:08:21: STO DECLARE 9 AUG, CME PREPARATION
04:08:21 : SPK COLO RELEASED, ERM PROSES</t>
  </si>
  <si>
    <t>19:09:21: ME OG
15:09:21: 13:09:21: 08:09:21: ME OG
06:09:21: PONDASI RBS/BTS OG
01:09:21:30:08:21: CME PREPARATION
25:08:21: STO DECLARE 23 AUG
22:08:21: ERM PROSES, NEED REVIEW CIVIL HTI
18:08:21: ERM PROSES, NEED REVIEW RNP HTI
16:08:21 : SPK COLO RELEASED, ERM PROSESS</t>
  </si>
  <si>
    <t>07.01.21 : RFIN sent
05.11.20 : SRFI
18.09.20 : CME BY XL, PO CME released, lacking PO PLN, plan RFI 10 oct 20</t>
  </si>
  <si>
    <t>05.11.20 : SRFI
18.09.20 : CME BY XL, PO CME released, lacking PO PLN, plan RFI 10 oct 20</t>
  </si>
  <si>
    <t>08.01.21 : RFI by TechPartner 01-Feb-21
18.09.20 : CME BY XL, Lacking PO CME &amp; PO PLN, plan RFI 29 oct 20
16.07.20 : 07.07.20 : SPK release, CME by XL</t>
  </si>
  <si>
    <t>09.11.20 : SRFI, target RFI 26 Nov
18.09.20 : CME BY XL, Lacking PO CME &amp; PO PLN, plan RFI 29 oct 20
30.07.20 : mobilisasi, CME by XL
16.07.20 : 07.07.20 : SPK release</t>
  </si>
  <si>
    <t>09.11.20 : SRFI
18.09.20 : CME BY XL, Lacking PO CME &amp; PO PLN, plan RFI 29 oct 20</t>
  </si>
  <si>
    <t>05.11.20 : aktual RFI
31.08.20 : 27.08.20 : CME BY XL, Soft RFI
11.03.20 : CME BY XL
06.02.20 : ERM, under review RND EID</t>
  </si>
  <si>
    <t>08:30:2021:25.02.21 : SPK propossed return by XL
25.02.21 : Community issue kand E
18.02.21 : propose reloc NOM (prepare JR)
08.02.21 : 04.02.21 : 28.01.21 : kand E RND OK, plan IW clear 8 Feb
14.01.21 : note -&gt; target RFC Feb, target RFI akhir Mar 2021
11.01.21 : 03.12.20 : kand E IW clear (kandidat arahan tokoh masyarakat sekitar untuk menjauh dari area commcase), under RND XL review
26.11.20 : 23.11.20 : 19.11.20 : cand E NOK, proses penyelesaian commcase pada kandidat yang sebelumnya telah approved, plan issue solved W4 Nov
16.11.20 : kand D NOK, proses rehunting telah dilakukan sesuai arahan dan inSAR namun masih terkendala penolakan warga. Propose kandidat baru (kand E 250m dari NOM) under RNP review 
12.11.20 : 09.11.20 : kand C masih commcase (penolakan warga), paralel mengajukan validasi kandidat D dengan propose tower SST 42, target IW CLEAR 12 Nov apabila masih belum ada progress maka akan direturn
05.11.20 : 02.11.20 : 29.10.20 : 26.10.20 : 22.10.20 : ada pergeseran kandidat karena penolakan warga -&gt; IMB tidak bisa release
19.10.20 : pengkondisian warga, hari ini plan start CME
15.10.20 : IW on going
12.10.20 : 08.10.20 : 05.10.20 : IW on going, plan IW clear kamis 8 oct 20
01.10.20 : IW on going
28.09.20 : 24.09.20 : 21.09.20 : 17.09.20 : 14.09.20 : 10.09.20 : Permit kota tasik, CME start setelah IMB release, sebelumnya sudah start CME (galian) tetapi di demo warga
07.09.20 : 03.09.20 : 31.08.20 : 27.08.20 : Permit kota tasik, CME start setelah IMB release, sebelumnya sudah start CME (galian) tetapi di demo warga, plan kamis depan start CME
24.08.20 : 17.08.20 : plan start CME minggu ini
13.08.20 : cihideung masih belum mulai CME nya, terkait issue comcase warga di luar radius, plan besok mob demob, plan start CME Sabtu
06.08.20 : plan CME start minggu depan 12 Aug 20
03.08.20 : 27.07.20 : 23.07.20 : plan CME start minggu depan
20.07.20 : 16.07.20 : 13.07.20 : proses perijinan
09.07.20 : plan rekom done minggu ini 10 jul, plan start proses perijinan minggu depan 13 jul,  start CME setelah proses perijinan plan 20 jul
06.07.20 : 02.07.20 : proses bayar realisasi IW dan paralel rekom, plan RFC W2 Juli, plan APD done minggu ini, Plan RFI W2 Aug (14 Aug 20)
29.06.20 : 25.06.20 : 22.06.20 : 18.06.20 : IW clear, proses eskalasi sitac, 
15.06.20 : waiting TX validation cand C, paralel IW CLEAR
11.06.20 : 08.06.20 : RND OK, TNP review
07.06.20 : submit new kandidat
04.06.20 : Rehunting plan submit kandidat tgl 6 Juni
01.06.20 : 29.05.20 : Kandidat NOK Rehunting plan submit tgl 4 juni
28.05.20 : plan submit kand C jumat 29 may 20
26.05.20 : kandidat B not approve, karena dekat dengan existing.
25.05.20 : 22.05.20 : RND review
19.05.20 : submit kand B
14.05.20 : validasi kand Not OK, proses rehunting
08.05.20 : rehunting, plan submit kand hari ini
30.04.20 : rehunting
23.04.20 : 16.04.20 : rehunting
09.04.20 : rehunting
02.04.20 : 25.03.20 : rehunting
19.03.20 : rehunting
12.03.20 : rehunting
20.02.20 : hunting, on going survey
13.02.20 : SPK released</t>
  </si>
  <si>
    <t>14.01.21 : RFIN sent
11.01.21 : plan hari ini announce RFI
07.01.21 : erection done, PLN connection on process
04.01.21 : 28.12.20 : 21.12.20 : erection ongoing
17.12.20 : pondasi done, curring time, plan erection tower start 17 Dec
14.12.20 : rebaring, plan pouring start 14 Dec
03.12.20 : perbaikan galian karena genangan air 
30.11.20 : lean concrete ongoing, pengecoran start 30 Nov
26.11.20 : 23.11.20 : plan pouring start 25 Nov
19.11.20 : pembesian ongoing
16.11.20 : start galian
12.09.20 : preparation, start CME 14 Nov
09.11.20 : 05.11.20 : proses SIOP untuk start CME
02.11.20 : 29.10.20 : 26.10.20 : aktual site RFC, plan start CME W5 Oct
22.10.20 : proses rekom LH, plan RFC minggu ini
19.10.20 : plan start CME W3 Oct
15.10.20 : 12.10.20 : proses perijinan
08.10.20 : 05.10.20 : plan submit berkas perijinan
01.10.20 : Rekom Camat Done Prepare Dokumen submit ke Perijinan, plan RFC 7 Okt
Rekom Camat Done Prepare Dokumen submit ke Perijinan
28.09.20 : 21.09.20 : IW Done, proses rekom ongoing
17.09.20 : TNP ok, IW on going
14.09.20 : 10.09.20 : 07.09.20 : 03.09.20 : 31.08.20 : kand C under review CAA (site relocation)
27.08.20 : kand C under review CAA (site relocation)
24.08.20 : kandidat C RF 40m OK, proses review TNP, paralel IW clear dan proses eskalasi sitac
17.08.20 : prepare submit kandidat baru 
13.08.20 : kandidat B IW failed, proses rehunting
10.08.20 : IW failed, dilakukan pergeseran dg status IW clear, wait koordinat untuk di validasikan
06.08.20 : IW ongoing kandidat B 
30.07.20 : kandidat B (koordinat 100.39053, -0.88336) reviewed by RNP OK -&gt; RF 40m, TNP OK -&gt; MW Height 40m/0.6, IW Ongoing
27.07.20 : IW failed, rehunting
23.07.20 : kandidat A TNP reviewed dengan MW height 40m, diameter 0.6m
20.07.20 : kandidat A RNP OK dengan RF 40m, waiting TNP review
16.07.20 : Ok candidate A, tower 42
16.07.20 : 13 jul submit kandidat A koordinat 100.38828, -0.88424 propose SST 42, masih menunggu review RNP
09.07.20 : on going hunting, plan submit kand minggu ini atau senin depan
02.07.20 : 29.06.20 : hunting
25.06.20 : RND XL (Pak Doddy) NOT OK CHANGE TO COLO karena need tinggi tower 30m
24.06.20 : propose colo dg jarak 352m ke site 30460109 TERMINAL BINGKUANG ROOF TOP 8m + pole 12 = 20m
23.06.20 : SPK Release 23 jun 20</t>
  </si>
  <si>
    <t>09.11.20 : RFIN sent
05.11.20 : proses collect dokumen RFIN
02.11.20 : ME done, PSB released, proses konek PLN
29.10.20 : 26.10.20 : 22.10.20 : Erection 6 section, Pondasi bts done, Pagar OG. 
19.10.20 : erection 5 section, pondasi BTS done, need PSB PLN
15.10.20 : prepare erection, PLN connection menunggu konfirmasi XL karena site relocation
12.10.20 : 08.10.20 : curingtime, material tower ready, plan start erection 12 oct
07.10.20 : pouring concrete foundation done
05.10.20 : rebarring
01.10.20 : plan start CME 3 oct 20
28.09.20 : 21.09.20 : 14.09.20 : rekom done, proses perijinan 
07.09.20 : 03.09.20 : rekom on going
31.08.20 : 27.08.20 : 24.08.20 : rekom L/C, Dependency doc Legal PT Karimun Granite 
17.08.20 :13.08.20 : proses review pengajuan biaya Sitac
10.08.20 : plan RFC minggu ini
06.08.20 : 03.08.20 : 30.07.20 : proses perijinan dari managemen pusat PT Karimun Granite 
23.07.20 : kandidat A approved dengan RF 50m, MW height 45m/1.2m, proses pengiriman surat ke PT Karimun Granite konfirmasi persetujuan dari pihak XL 
09.07.20 : proses disposisi dari OSO pusat ke Regional terkait plan survey
02.07.20 : 29.06.20 : sdh ada jawaban verbal bahwa bisa survey, hari ini dikejar jawaban tertulisnya untuk selanjutnya dilakukan join visit dilapangan untuk penentuan titik yg diizinkan
22.06.20 : 18.06.20 : 15.06.20 : TBG mengirim ulang surat kepada OSO Group untuk follow up/meminta konfirmasi
11.06.20 : 08.06.20 : 04.06.20 : 01.06.20 : 28.05.20 : masih menunggu jawaban dari OSO Group
25.05.20 : BAN on going
15.05.20 : 30.04.20 : rehunting
23.04.20 : 16.04.20 : paralel rehunting, Proses Persetujuan dr PT Karimun Granite jakarta
09.04.20 : 02.04.20 : Proses Persetujuan dr PT Karimun Granite jakarta
25.03.20 : rehunting
19.03.20 : 26.02.20 : hasil survey dan hunting, NOM berada di kawasan hutan lindung dan daerah sengketa lahan antara warga dan PT. Karimun Granite
20.02.20 : hunting, on going survey
10.02.20 : SPK released</t>
  </si>
  <si>
    <t xml:space="preserve">17.12.20 : RFIN sent
30.11.20 : site on air, proses announce RFIN
19.11.20 : RFI done, proses reloc perangkat
22.10.20 : 19.10.20 : 15.10.20 : SK PLN release, proses PLN connection
12.10.20 : SRFI, wait SK PLN release dari XL
07.10.20 : request SK PLN
05.10.20 : waiting review TNP
21.09.20 : 17.09.20 : 14.09.20 : under review RND Huawei
</t>
  </si>
  <si>
    <t xml:space="preserve">05.19.21 : RFI
05.10.21 : 05.06.21 : 03.05.21 : Power Connection Process
29.04.21 : Konfirmasi Lanjut PLN Connection, Waiting PSB Released
19.04.21 : SRFIN sent, PLN connection hold (menunggu plan relokasi perangkat XL)
07.01.21 : SRFI sent
04.01.21 : prepare erection
28.12.20 : curring time
21.12.20 : 14.12.20 : galian ongoing
10.12.20 : 7.12.20 : 03.12.20 : 30.11.20 : 26.11.20 : plan start CME 1 Dec, menunggu IMB release , estimasi CME start 14 Dec
12.11.20 : rekom done, paralel proses review design tower kamuflase
09.11.20 : 05.11.20 : proses review design tower kamuflase
02.11.20 : 29.10.20 : kand D CAA approved dengan tinggi tower 25m, IW Clear, proses realisasi IW
26.10.20 : menunggu approval CAA terkait reduce ketinggian tower menjadi 25m
22.10.20 : 19.10.20 : IW clear di ketinggian 25m, propose penurunan ketinggian ke CAA dari tower 32 ke 25m
15.10.20 : proses IW ongoing pada kand E dalam radius untuk tower 25m, CAA OK tinggi tower 25m
13.10.20 : IW radius 25m done, plan sore ini pengajuan validasi tinggi 25m ke RND XL Pak Fikky dan Bu Dina (CAA)
12.10.20 : 08.10.20 : CAA NOK kand D dgn ketinggian 20m (dekat existing), proses IW di kand D dengan ketinggian tower 25m, paralel hunting alternatif kandidat
05.10.20 : proses nego ketinggian + submit JR, under review CAA
01.10.20 : hasil review CAA koordinat OK, namun request ketinggian tower mendekati existing min. 30m
28.09.20 : 24.09.20 : 21.09.20 : 18.09.20 : proses review RND CAA (Pak Kustriono/Bu Dhina), paralel IW clear, XL meminta 32m tetapi hanya bisa 20m (RT)
17.09.20 : MOM ; Soswar done tadi malam, IW clear
17.09.20 : kand C gagal IW, proses review RNP kandidat baru (kand D) propose RT total 20m karena kandidat di dalam cellplan sehingga tidak diijinkan mendirikan tower macro (Perwali Kab Sidoarjo) , sekitar NOM terkendala isu provokasi warga di tower dismantle milik XL 
14.09.20 : 10.09.20 : 07.09.20 : IW ongoing (kurang 2kk), mediasi dengan warga yang menolak, plan IW Clear 9 Sep 
31.08.20 : 27.08.20 : reschedule resoswar forum malam ini.
24.08.20 : 23.08.20 : malam ini akan di lakukan resoswar lagi
17.08.20 : proses resoswar minggu ini
13.08.20 : IW ongoing, plan sabtu 15 Jul 20 clear soswar forum
10.08.20 : IW on going
06.08.20 : kandidat C TX OK, MW height 28m, diameter 0.6m, IW on going
03.08.20 : 30.07.20 : kandidat C proses review TNP oleh CAA XL , paralel on going IW
23.07.20 :20.07.20 : 16.07.20 : kandidat C menunggu review TNP (sudah 1 minggu)
13.07.20 : 09.07.20 : kandidat C approved by RNP koordinat 112.76121, -7.35448 propose MP 30 m (RF 28.5m OK)
29.06.20 : Hunting
23.06.20 : RND XL (Pak Fikky) not OK, kedua kandidat tsb mendekati existing XL lainnya. arahan rehunting ke selatan radius 100m dr NOM Existing XL.
23.06.20 : hasil analisa sitac :
NOM berada pada existing XL  Issue Penolakan &amp; provokasi dari batas lahan existing yang menjadi Penyebab dismantle existing tersebut. Tower Dismantle 22/6/20 dikarenakan Perbup Kab Sidoarjo No. 34 Tahun 2018, bahwasanya titik nominal dan kandidat berada di zona penataan menara
Mengacu Perda tersebut jarak antar menara  300m &gt;&gt; Potensi dari hasil penjajakan di area NOM yang possible ada candidate yang bisa kita propose dengan Camuflase dan reduce ke 20 / 18 m MCP dan Rooftop  9/12m &gt;&gt; InSAR 300m dari NOM terdapat 2 Eksisting dengan tenant XL dan Indosat. 
Submit kand A --&gt; Need REDUCE &gt;&gt; Regulasi Jarak Antar Menara, Areal Pemukiman Padat, (Komplek Kepuh Permai , Potensial IW 50% ± 40KK , Cand GF (Bongkar Rumah)
Submit kand B --&gt; Areal Pemukiman Padat, (Komplek Kepuh Permai , Potensial IW 50% ± 40KK , Cand RT tinggi bangunan 6m + Stacking 4m Propose Pole 9/12m . 
22.06.20 : STIP 8 survey release
16.06.20 : ketinggian 17.5m Not OK by RND XL (pak Fikky)
15.06.20 : berdasarkan hasil assessment/desktop analisis, NOM berada di pemukiman padat, SAR 100m tidak ada space utk proposes GF MCP atau 30m, max tinggi bangunan 2 lantai (RT 7.5m + stacking 4m + pole 6M = 17.5m)
13.06.20 : SPK release
</t>
  </si>
  <si>
    <t>30.11.20 : site on air, proses announce RFIN 
19.11.20 : aktual RFI, proses reloc perangkat
22.10.20 : 19.10.20 : 15.10.20 : 12.10.20 : 08.10.20 :05.10.20 : 01.10.20 : 28.09.20 : preparation &amp; mob demob
24.09.20 : prepare STO dan preparation CME start
21.09.20 : 18.09.20 : 17.09.20 : TNP OK, wait review RND EID
14.09.20 : ERM</t>
  </si>
  <si>
    <t>05.11.21 : RFI
05.10.21 : 05.06.21 : Power Connection Process
03.05.21 : 29.04.21 : Konfirmasi Lanjut PLN Connection, Waiting PSB Released
19.04.21 : SRFIN sent, PLN connection hold (menunggu plan relokasi perangkat XL)
25.01.21 : SRFIN sent, PLN waiting confirmation from XL
18.01.21 : pouring OG
14.01.21 : CME preparation
11.01.21 : rekom ongoing
04.01.21 : kand D RF TX OK, IW ongoing
21.12.20 : 17.12.20 : submit kand A,B,C, under RNP review</t>
  </si>
  <si>
    <t>11.02.21 : PLN connection OG
08.02.21 : erection OG, PSB released
15.01.21 : SPK B2S release</t>
  </si>
  <si>
    <t>08:16:21: RFI MULTIGUNA
08:10:21: 08:04:21: 08:02:21 : Proses Connect PLN, SK PLN RELEASED, BPUJL PAID, WAITING SPK PENYAMBUNGAN RELEASED
07.29.21 : Confirm Connect PLN By Pak Hakim Plan 15 Aug
07.22.21: 07:19:21: 07:15:21: 07.08.21 : 07.05.21 : 06.24.21 : 06.21.21 : 06.16.21 : XL Req Hold PLN Connection ( Pak Hakim )
19.04.21 : SRFIN sent, PLN connection hold (menunggu plan relokasi perangkat XL)
07.01.21 : SRFI sent
28.12.20 : pondasi BTS done, instalasi tray 
21.12.20 : 17.12.20 : pondasi ongoing
07.12.20 : RNP TNP OK, rejected by civil, proses upload APD
30.11.20 : 23.11.20 : ESR submitted, under RNP review
16.11.20 : SPK colo release</t>
  </si>
  <si>
    <t>06.07.2021 : 06.02.2021 : 05.31.21 : 05.26.21 : 05.23.21 : 05.19.21 : 05.17.21 : Power Connection Process, Proses Register
05.10.21 : 03.06.21 : 29.04.21 : Konfirmasi Lanjut PLN Connection, Waiting PSB Released
19.04.21 : SRFIN sent, PLN connection hold (menunggu plan relokasi perangkat XL)
11.01.21 : PLN connection need confirmation from XL, actual SRFI
28.12.20 : aktual SRFI, proses PLN connection
21.12.20 : 17.12.20 : pondasi BTS ongoing
14.12.20 : start CME
10.12.20 : prepare start CME
07.12.20 : ESR done
03.12.20 : under power-civil review
30.11.20 : 23.11.20 : ESR submitted, under RNP review
16.11.20 : SPK colo release</t>
  </si>
  <si>
    <t>06.24.21 : RFI
06.21.21 : 06.17.21 : Konfirmasi Lanjut untuk proses connect PLN, PSB PLN on Request
19.04.21 : SRFIN sent, PLN connection hold (menunggu plan relokasi perangkat XL)
04.01.21 : PLN connection hold, menunggu konfirmasi dari XL 
28.12.20 : SRFIN sent
21.12.20 : aktual SRFI, menunggu konfirmasi dari XL untuk connect PLN (PSB already requested)
17.12.20 : pondasi BTS &amp; cable tray ongoing, material ME grounding on delivery -&gt; plan MOS 21 Dec
14.12.20 : CME preparation
07.12.20 : ESR done, proses input stip
30.11.20 : RNP OK, under TNP review
19.11.20 : SPK colo release</t>
  </si>
  <si>
    <t>07.01.21 : 06.28.21 : 06.21.21 : Power Connection Proses
06.21.21 : PSB PLN Released
06.17.21 : PSB PLN on Request
19.04.21 : SRFIN sent, PLN connection hold (menunggu plan relokasi perangkat XL)
04.01.21 : PLN connection hold, menunggu konfirmasi dari XL 
28.12.20 : SRFIN sent
21.12.20 : 17.12.20 : fabrikasi material, plan MOS 22 Dec
14.12.20 : CME preparation
07.12.20 : ESR done, proses input stip
03.12.20 : RNP OK, under TNP review
19.11.20 : SPK colo release</t>
  </si>
  <si>
    <t>06.24.21 : Power Connection Prosess
06.21.21 : PSB PLN Released
06.19.21 : PSB PLN on Request
19.04.21 : SRFIN sent, PLN connection hold (menunggu plan relokasi perangkat XL)
01.02.21 : open akses, pondasi OG
21.01.21 : plan CME start W1 Feb
18.01.21 : 14.01.21 : proses perijinan (lahan corporate) untuk start CME
11.01.21 : CME preparation
04.01.21 : 21.12.20 : ESR preparation
17.12.20 : SPK release</t>
  </si>
  <si>
    <t>06.28.21 : 06.24.21 : Power Connection Proses, proses perluasan jaringan kabel, karena kabel existing kecil
06.21.21 : PSB PLN Released
06.19.21 : PSB PLN on Request
19.04.21 : SRFIN sent, PLN connection hold (menunggu plan relokasi perangkat XL)
01.03.21 : SRFI
25.02.21 : pondasi OG
18.02.21 : CME start
11.02.21 : estimasi MOS 20 Jan
08.01.21 : fabrikasi baseframe OG
28.01.21 : perubahan APD propose pondasi stacking karena terdapat isu lahan 
20.01.21 : STO announced (email Pak Yanse)
19.11.21 : SPK colo release</t>
  </si>
  <si>
    <t>02:08:21: RFI MULTIGUNA, RFIN SEND 30 JUL
07:29:21: PROSES CONNECT PLN AKAN DI MULTIGUNAKAN
07:26:21: Connect PLN Proses menunggu ketersediaan distribusi KWH dari PLN
07:22:21 : Power Connection Prosess, SK PLN Released
07:19:21 : Confirm Connect PLN By XL, Need SK PLN, SK NY Released
07:15:21 : 07.08.21 : 07.05.21 : 06.28.21 : 06.21.21 : 19.04.21 : SRFIN sent, PLN connection hold (menunggu plan relokasi perangkat XL)
19.04.21 : SRFIN sent
15.04.21 : ME OG, plan SRFI 16 Apr
08.04.21 : CME preparation
01.04.21 : STO announced 
09.03.21 : SPK release</t>
  </si>
  <si>
    <t>08.06.20 : RFIN sent 
07.06.20 : actual RFI, PLN connect 7 jun 20, plan submit RFIN 8 jun
14.05.20 : 10.05.20 : SRFIN sent, wait plan MOS &amp; konfirmasi permintaan PLN connection dari XL/tech part
06.05.20 : email konfirmasi permintaan PLN connection dari XL (Pak Ari F)
06.05.20 : ME on going
30.04.20 : pabrikasi material baseframe
23.04.20 : 16.04.20 : STIP input, CME preparation
09.04.20 : 02.04.20 : 25.03.20 : under TNP review HTI</t>
  </si>
  <si>
    <t>25.11.20 : RFIN sent
03.08.20 : 07.07.20 : email konfirmasi untuk TIDAK CONNECT PLN nya dulu dari XL (Pak Roy)
20.07.20 : 29.06.20 : 25.06.20 : 22.06.20 : wait confirmation from XL for PLN connection</t>
  </si>
  <si>
    <t xml:space="preserve">28.07.20 : RFIN sent 
23.07.20 : nomor register PLN release, plan bayar BP besok 24 jul, plan connect PLM/RFI 29 jul 20
20.07.20 : 16.07.20 : 13.07.20 : SK PLN release
09.07.20 : 08.07.20 : email konfirmasi request PLN connection from XL, SK PLN request done, plan connect 23 juli
02.07.20 : 29.06.20 : PLN Connection menunggu konfirmasi dari XL, plan RFI adalah SK PLN release+14 hari
28.05.20 : SRFIN sent, wait XL confirmation untuk connect PLN nya </t>
  </si>
  <si>
    <t>28.12.20 : ME installation, BPUJL paid, proses connect PLN
21.12.20 : 17.12.20 : 14.12.20 : plan CME start 19 Dec
10.12.20 : cme preparation
07.12.20 : ESR done, proses input stip
03.12.20 : TNP approved, under power-civil review
23.11.20 : ESR submitted, RNP approved, under TNP review
16.11.20 : SPK colo release</t>
  </si>
  <si>
    <t>21.12.20 : RFIN sent
17.12.20 : pln connection process
14.12.20 : ME installation
07.12.20 : pondasi BTS ongoing
03.12.20 : CME preparation, plan cme start hari ini
30.11.20 : ESR done, proses input stip
26.11.20 : RNP, TNP approved
23.11.20 : ESR submit, under TNP review
16.11.20 : SPK colo release</t>
  </si>
  <si>
    <t>17.12.20 : RFIN sent
14.12.20 : ME installation
07.12.20 : pondasi BTS ongoing
03.12.20 : ESR done, proses input STIP
30.11.20 : RNP OK, under TNP review
26.11.20 : ESR submitted, under RNP review
19.11.20 : SPK colo release</t>
  </si>
  <si>
    <t>14.01.21 : RFIN sent
07.01.21 : SRFIN sent, PLN connection menunggu konfirmasi XL
28.12.20 : ME finishing, BPUJL paid, proses connect PLN
21.12.20 : 17.12.20 : 14.12.20 : plan CME start 19 Dec
10.12.20 : cme preparation
07.12.20 : ESR done, proses input stip
03.12.20 : TNP OK
30.11.20 : RNP OK, under TNP review
26.11.20 : ESR submitted, under RNP review
19.11.20 : SPK colo release</t>
  </si>
  <si>
    <t>05.24.21 : RFI
05.19.21 : PLN Connect FU mitra terkait RFIN plan RFIN 20 May
05.17.21 : 05.10.21 : 05.06.21 : PSB Done Released, Power Connection Process
03.05.21 : 29.04.21 : Konfirmasi Lanjut PLN Connection, Waiting PSB Released
19.04.21 : SRFIN sent, PLN connection hold (menunggu plan relokasi perangkat XL)
21.01.21 : SRFIN sent
18.01.21 : 11.01.21 : 07.01.21 : pondasi stacking ongoing
28.12.20 : 21.12.20 : fabrikasi material stacking baseframe
17.12.20 : cme preparation
30.11.20 : 26.11.20 : ESR submitted, under RNP review
19.11.20 : SPK colo release</t>
  </si>
  <si>
    <t>05.19.21 : RFI
05.17.21 : 05.10.21 : 05.06.21 : PSB Done Released, Power Connection Process
03.05.21 : 29.04.21 : Konfirmasi Lanjut PLN Connection, Waiting PSB Released
19.04.21 : SRFIN sent, PLN connection hold (menunggu plan relokasi perangkat XL)
28.01.21 : SRFIN sent
18.01.21 : 11.01.21 : pondasi stacking ongoing, plan material stacking ready 13 Jan
28.12.20 : 21.12.20 : 17.12.20 : fabrikasi material stacking baseframe
30.11.20 : 26.11.20 : ESR submitted, under RNP review
19.11.20 : SPK colo release</t>
  </si>
  <si>
    <t>05.26.2021 : RFI
05.23.21 : 05.19.21 : Power Connection Prosess, Plan connect PLN 20 May
05.17.21 : 05.10.21 : 05.06.21 : PSB Done Released, Power Connection Process
03.05.21 : 29.04.21 : Konfirmasi Lanjut PLN Connection, Waiting PSB Released
19.04.21 : SRFIN sent, PLN connection hold (menunggu plan relokasi perangkat XL)
07.01.21 : SRFI
28.12.20 : pondasi done, ME installation
21.12.20 : pondasi BTS ongoing
17.12.20 : cme preparation
30.11.20 : 26.11.20 : ESR submitted, under RNP review
19.11.20 : SPK colo release</t>
  </si>
  <si>
    <t>05.10.21 : 05.06.21 : PSB Done Released, Power Connection Process
03.05.21 : 29.04.21 : Konfirmasi Lanjut PLN Connection, Waiting PSB Released
19.04.21 : SRFIN sent, PLN connection hold (menunggu plan relokasi perangkat XL)
14.01.21 : SRFIN sent
07.01.21 : SRFI
28.12.20 : 21.12.20 : CME preparation
30.11.20 : 26.11.20 : ESR submitted, under RNP review
19.11.20 : SPK colo release</t>
  </si>
  <si>
    <t>14.12.20 : RFIN sent
07.12.20 : pondasi BTS ongoing
03.12.20 : ESR done, proses input STIP
30.11.20 : RNP OK, under TNP review
26.11.20 : ESR submitted, under RNP review
19.11.20 : SPK colo release</t>
  </si>
  <si>
    <t>05.19.21 : PLN Connect FU mitra terkait RFIN plan RFIN 20 May
05.17.21 : 05.10.21 : 05.06.21 : PSB Done Released, Power Connection Process
03.05.21 : 29.04.21 : Konfirmasi Lanjut PLN Connection, Waiting PSB Released
19.04.21 : SRFIN sent, PLN connection hold (menunggu plan relokasi perangkat XL)
25.01.21 : SRFIN sent
11.01.21 : pondasi stacking ongoing
28.12.20 : fabrikasi material stacking single row
21.12.20 : 17.12.20 : cme preparation
30.11.20 : 26.11.20 : ESR submitted, under RNP review
19.11.20 : SPK colo release</t>
  </si>
  <si>
    <t>05.19.21 : RFI 
05.17.21 : 05.10.21 : 05.06.21 : PSB Done Released, Power Connection Process
03.05.21 : 29.04.21 : Konfirmasi Lanjut PLN Connection, Waiting PSB Released
19.04.21 : SRFIN sent, PLN connection hold (menunggu plan relokasi perangkat XL)
11.01.21 : SRFI sent
28.12.20 : CME preparation
19.11.20 : SPK colo release</t>
  </si>
  <si>
    <t>21.12.20 : aktual SRFI, menunggu konfirmasi dari XL untuk connect PLN (PSB already requested) 
17.12.20 : pondasi BTS ongoing, material ME grounding on delivery -&gt; plan MOS 22 Dec
14.12.20 : 10.12.20 : material on delivery, paralel langsir material pondasi BTS
07.12.20 : CME preparation
03.12.20 : ESR done, proses input stip
30.11.20 : RNP TNP OK, rejected by civil -&gt; need APD
26.11.20 : ESR submitted, under RNP review
19.11.20 : SPK colo release</t>
  </si>
  <si>
    <t>07.01.21 : SRFI
04.01.21 : 28.12.20 : CME hold, community issue 
21.12.20 : 17.12.20 : CME preparation
03.12.20 : ESR done
19.11.20 : SPK colo release</t>
  </si>
  <si>
    <t>05.21.21 : RFI
05.17.21 : 05.10.21 : 05.06.21 : Power Connection Process
03.05.21 : 29.04.21 : Konfirmasi Lanjut PLN Connection, Waiting PSB Released
19.04.21 : SRFIN sent, PLN connection hold (menunggu plan relokasi perangkat XL)
11.01.21 : CME preparation
14.12.20 : SPK COLO release</t>
  </si>
  <si>
    <t>05.11.21 : RFI
05.10.21 : 05.10.2021 : 05.06.21 : Power Connection Process
03.05.21 : 29.04.21 : Konfirmasi Lanjut PLN Connection, Waiting PSB Released
19.04.21 : SRFIN sent, PLN connection hold (menunggu plan relokasi perangkat XL)
07.01.21 : SRFIN sent
28.12.20 : CME preparation
16.12.20 : STO announced
19.11.20 : SPK colo release</t>
  </si>
  <si>
    <t>04.03.21 : PSB released, PLN connection OG
28.01.21 : ESR done
14.01.21 : waiting RNP approval
08.01.21 : SPK release</t>
  </si>
  <si>
    <t>26.04.21 : RFIN sent
26.04.21 : PLN Connected
22.04.21 : PLN process, RFI Plan 30 Apr
19.04.21 : PSB released, proses register PLN
15.04.21 : email konfirmasi konek PLN 14/04, waiting SK PLN release
08.03.21 : erection stacking OG
01.03.21 : curring time pondasi stacking, waiting fabrikasi stacking 
22.02.21 : 18.02.21 : 15.02.21 : fabrikasi material stacking OG
08.02.21 : RNP TNP OK
28.01.21 : ESR submitted, under RNP review
22.01.21 : SPK COLO release</t>
  </si>
  <si>
    <t>05.26.2021 : Power Connection Prosess, Plan RFI W1 Jun
05.23.2021 : ME OG, PSB Released, OG Register
05.17.2021 : 05.10.2021 CME Preparation</t>
  </si>
  <si>
    <t>05.31.2021 : Power Connection Process, Plan Connect PLN W1 Jun
05.26.2021 : 05.23.2021 : ME OG, PSB Released, OG Register
05.17.2021 : 05.10.2021 CME Preparation</t>
  </si>
  <si>
    <t>08:30:2021:08:25:2021:08:18:2021: BPUJL PAID, PROSES CONNECTION PLN, PENAMBAHAN JARINGAN 11 KVa, CONFIRM BY PAK IMAM XL, PLAN CONNECT 30 AUG
08:16:2021: 08:10:2021: 08:09:2021: 08:04:2021: PLN ON PROGRESS, PLAN 9 AUG REGISTER RELEASED, NEED APPROVAL EMS DAN KELENGKAPAN DOK PLN
07:29:2021: 07.26.2021 :  distri busi travo Ny ready, terkendala oleh PPKM, PLN belum bisa melayani pengajuan PLN dengan Jaringan
07.22.2021: 07:19:2021: 07:15:2021: 07:12:2021: 07.08.2021 : 07.05.2021 : 07.01.2021 : 06.28.2021 : 06.24.2021 : OB Travo, proses eskalasi distribusi travo, travo Ny Ready masih menunggu antrian pemasangan dari PLN Seragen, revisi plan RFI 23 Jul, proses terkendala karena lockdown di seragen
06.21.2021 : 06.17.2021 : Waiting Material Travo, masih dalam antrian PLN Revisi Plan 25 Jun
06.14.2021 : 06.10.2021 : Survey PLN Done, Proses Perhitungan Register
06.07.2021 : 06.02.2021 : Overblast Travo  menunggu approval UP3 Penggantian Travo
05.31.21 : 05.26.21 : 05.23.21 : 05.19.21 : 05.17.21 : Power Connection Process, Proses Register
05.10.21 : 03.06.21 : 29.04.21 : Konfirmasi Lanjut PLN Connection, Waiting PSB Released
19.04.21 : SRFIN sent, PLN connection hold (menunggu plan relokasi perangkat XL)
07.01.21 : aktual SRFI
28.12.20 : CME preparation
03.12.20 : 23.11.20 : ESR submitted, under RNP review
16.11.20 : SPK colo release</t>
  </si>
  <si>
    <t>08:10:21: 08:09:21: Power Connection Proses
08:04:21: 08:02:21: 07:29:21: SRFI, PLN CONNECT HOLD BY XL
07:19:2021 : Mechanical &amp; Electrical Proses
07:19:2021: RBS dan BTS Foundation, SK PLN NY RELEASED
07:15:2021 : CME PREPARATION</t>
  </si>
  <si>
    <t xml:space="preserve">07:15:2021: Proses Reloc Perangkat 
07.12.21 : 07.08.21 : Plan Reloc Perangkat 12 Jul
07.05.21 : 07.01.21 : 06.24.21 : 06.21.21 : 06.17.21 : 06.14.21 : Power Connection Prosess
06.10.21 : Instalasi Mounting 
06.07.21 : 06.02.21 : 05.31.21 : 05.26.21 : 05.23.21: Proses Connected PLN, Connect PLN OG, Waiting Mounting Plan Mounting &amp; Connect Pln W1 Jun
05:19:21 : 05.10.21 : PSB PLN Released, Power Connection Proses
11.02.21 : CME done, SRFI, PLN connection waiting confirmation from XL
21.12.20 : rebaring, plan pengecoran start 23 Dec
30.11.20 : 19.11.20 : pondasi ongoing
15.10.20 : 12.10.20 : 08.10.20 : 05.10.20 : 01.10.20 : 28.09.20 : start CME menunggu proses perijinan, existing site akan di didmantle setelah site reloc RFI
24.09.20 : 21.09.20 : 17.09.20 : 14.09.20 : prepare start CME by Waskita Karya, existing site terkena gusur proyek jalan tol
</t>
  </si>
  <si>
    <t>09:06:2021: 09:01:2021: 08:30:2021: SRFI
08:25:2021: ME OG
08:22:2021: RBS/BTS FOUNDATION
08:18:2021: CME PREPARATION
08:16:2021: STO DECLARE
08:09:2021: 08:04:2021 : SPK COLO RELEASED, ERM PROSES</t>
  </si>
  <si>
    <t>09:06:2021: 09:06:2021: 09:01:2021:POWER CONNECTION PROSES
08:30:2021:ME OG
08:25:2021: PONDASI RBS BTS OG
08:22:2021: 08:18:2021: CME PREPARATION
08:16:2021: STO DECLARE 12 AUG
08:09:2021: 08:04:2021 : SPK COLO RELEASED, ERM PROSES</t>
  </si>
  <si>
    <t>13:09:21: DROP BY XL 
08:09:21: RND NOK : NEAR EXISTING
22:08:21: 18:08:21: NEED REVIEW RNP HUWAWEI, ERM PROSES
16:08:21: 09:08:21 : SPK COLO RELEASED, ERM PROSES</t>
  </si>
  <si>
    <t>08:30:2021: ERM PROSES</t>
  </si>
  <si>
    <t>08:09:21: 01:09:21:30:08:21: 25:08:21: SRFI
22:08:21: Pondasi Done, ME OG
18:08:21: CME PREPARATION
16:08:21: STO DECLARE 13 AUG
09:08:21: 04:08:21 : SPK COLO RELEASED, ERM PROSES</t>
  </si>
  <si>
    <t>08:09:21: 01:09:21:SRFI
30:08:21: PONDASI DONE
25:08:21: PONDASI RBS/BTS OG
22:08:21: CME PREPARATION
18:08:21: STO DECLARE 16 AUG
16:08:21: 09:08:21 : SPK COLO RELEASED, ERM PROSES</t>
  </si>
  <si>
    <t>09:08:2021: 08:22:2021: 08:18:2021: NEED REVIEW RNP HUWAWEI, ERM PROSES
08:16:2021: 08:09:2021 : SPK COLO RELEASED, ERM PROSES</t>
  </si>
  <si>
    <t>19:09:21: 15:09:21: PLN CONNECTION, KWH KOSONG, PLAN CONNECT 17 SEPT
13:09:21: 08:09:21: POWER CONNECTION PROSES 
06:09:21: RBS/BTS FOUNDATION
01:09:21: CME PREPARATION
30:08:21:25:08:21: STO DECLARE 25 AUG
25:08:21:22:08:21: NEED REVIEW TNP ALITA
18:08:21: ERM PROSES, NEED REVIEW RNP HTI
16:08:21 : SPK COLO RELEASED, ERM PROSESS</t>
  </si>
  <si>
    <t>13:09:21: PLN OG
08:09:21: 09:06: 2021 POWER CONNECTION PROSES
01:09:21: 30:08:21: 25:08:21:22:08:21: 18:08:21: CME PREPARATION
16:08:21: STO DECLARE 12 AUG
09:08:21: 04:08:21 : SPK COLO RELEASED, ERM PROSES</t>
  </si>
  <si>
    <t>15:09:21: 13:09:21: 08:09:21: 01:09:21:30:08:21: SRFI
25:08:21:PONDASI RBS/BTS OG
22:08:21: 18:08:21: CME PREPARATION
16:08:21: STO DECLARE 13 AUG
09:08:21: 04:08:21 : SPK COLO RELEASED, ERM PROSES</t>
  </si>
  <si>
    <t>13:09:21: PLN OG, BY CORPORATE
08:09:21: 06:09:21: 01:09:21:POWER CONNECTION PROSES
30:08:21:ME OG
25:08:21: PONDASI RBS BTS OG
22:08:21: 18:08:21: CME PREPARATION
16:08:21: STO DECLARE 13 AUG
09:08:21: 04:08:21 : SPK COLO RELEASED, ERM PROSES</t>
  </si>
  <si>
    <t>25.05.20 : SPK return di system XL 13 feb 20
22.05.20 : IW on going
08.05.20 : propose return by XL
30.04.20 : IW on going
23.04.20 : 16.04.20 : 09.04.20 : IW on going
02.04.20 : 19.03.20 : IW OG, CAND APPROVED OPR
28.02.20 : 27.02.20 : 07°25'49.84"S 112°42'06.66"E, IW 26 KK kurang 18 KK.
13.02.20 : email Return SPK 10 feb 20 sesuai Surat permohonan perpanjangan waktu SPK B2S ke LM XL, Reason return karena terdapat history hard comcase di NOM 
06.02.20 : kand A = validasi done, Candidate A RF TX OK
30.01.20 : Kand A = RND OK 30 70/150/310 30Jan20 : Ok candidate A, tower 32
28.01.20 : Kand A = submit A 112.69837 -7.4309444, propose tower 32m</t>
  </si>
  <si>
    <t>22.06.20 : email SPK return by XL karena isu hard comcase/hard sitac, status di TR sudah return (remark hard candidat)
18.06.20 : sudah dilakukan joint survey dengan regional operator (sales dan planning), untuk masuk area yang mendekati NOM masih belum bisa/tidak bisa menerima orang luar, propose return karena hard sitac dan lockdown covid 19
15.06.20 : plan hunting outSAR
08.06.20 : 04.06.20 : 01.06.20 : plan submit kandidat 4 jun
28.05.20 : 25.05.20 : rehunting
15.05.20 : 14.05.20 : 08.05.20 : 30.04.20 : rehunting
23.04.20 : 16.04.20 : rehunting
09.04.20 : 02.04.20 : rehunting
25.03.20 : rehunting
19.03.20 : 20.02.20 : 13.02.20 : 06.02.20 : Hunting kandidat
17.01.20 : Markering akan input STIP 1 B2S
16.01.20 : konfirmasi NOK oleh XL (Pak Brovisa)
15.01.20 : propose to XL change to colo (email rudi)</t>
  </si>
  <si>
    <t>11.06.20 : rehunting, need re-NOM, actual status di Tower rental sudah return
08.06.20 : 04.06.20 : 01.06.20 : plan submit kand 4 jun.
28.05.20 : 25.05.20 : rehunting
14.05.20 : 08.05.20 : rehunting
30.04.20 : rehunting
23.04.20 : 16.04.20 : Rehunting Site, NOM berada di lahan Kawasa ANCOL, IBS sudah ber PKS dengan pihak kawasan
09.04.20 : kand NOK
02.04.20 : 25.03.20 : Candidat NOK, Rehunting, NOM berada di lahan Kawasa ANCOL, IBS sudah ber PKS dengan pihak kawasan
19.03.20 : proses BAN BAK,  validasi RND
12.03.20 : Lahan kawasan Dufan
11.03.20 : 20.02.20 : IW on going
13.02.20 : 06.02.20 : Kand A = Rehunting, Candidate A RF NOK</t>
  </si>
  <si>
    <t>10.09.20 : SPK B2S RETURN diganti dengan SPK COLO reaktivasi yg release 4 sep 20
03.09.20 : 31.08.20 : 27.08.20 : 19.08.20 : SRFIN sent, cek status SPK return atau aktif
30.07.20 : 09.07.20 : 06.07.20 : IW clear, need propose reaktivasi
11.06.20 : rehunting, plan IW done jun 20, sudah ada kandidat (plan re-IW), actual status di Tower rental sudah return
08.06.20 : rehunting
04.06.20 : 01.06.20 : plan submit kand 4 jun.
28.05.20 : 25.05.20 : 30.04.20 : Rehunting OG, propose return by XL krn durasi 108 hari (MoM 30 Apr 20)
23.04.20 : 16.04.20 : 
09.04.20 : kand NOK
02.04.20 : 25.03.20 : rehunting
19.03.20 : rehunting
12.03.20 : rehunting
20.02.20 : 13.02.20 : 06.02.20 : Kand A = Rehunting, Candidate A RF NOK</t>
  </si>
  <si>
    <t>25.05.20 : SPK return di system XL 13 feb 20
22.05.20 : IW on going
08.05.20 : propose return by XL
30.04.20 : IW on going
23.04.20 : 16.04.20 : 09.04.20 : IW on going
02.04.20 : IW on going
19.03.20 : 11.03.20 : rehunting
13.02.20 : email Return SPK 10 feb 20 sesuai Surat permohonan perpanjangan waktu SPK B2S ke LM XL, Reason return karena terdapat history hard comcase di NOM
06.02.20 : kand A = validasi done, Candidate A RF TX OK
30.01.20 : Kand A = RND OK 30 80/170/315 30Jan20 : Ok candidate A, tower 32
28.01.20 : Kand A = submit A 112.7223 -7.3800861, propose tower 32m</t>
  </si>
  <si>
    <t>30.04.20 : rehunting, status RETURN SPK by system per 13 feb 20
23.04.20 : 16.04.20 : 09.04.20 : kand NOK
02.04.20 : rehunting
19.03.20 : IW on going, need approval kandidat
12.03.20 : rehunting
13.02.20 : email Return SPK 10 feb 20 sesuai Surat permohonan perpanjangan waktu SPK B2S ke LM XL, Reason return karena isu perijinan, Perda membatasi max ketinggian hanya 20m sehingga tidak memenuhi requirement/propose RND
06.02.20 : Kand A = Rehunting, Candidate A RF NOK
17.01.20 : Markering akan input STIP 1 B2S
16.01.20 : info dari tim Jatim site PURI SURYAJAYA TBG sudah dismantle dan reloc ke Puri Suya jaya Reloc
15.01.20 : propose to XL change to colo (email rudi)</t>
  </si>
  <si>
    <t>SPK RETURN sudah digantikan dengan SPK BARU REAKTIVASI
06.08.20 : 03.08.20 : 30.07.20 : kandidat A NOK karena terlalu jauh dari NOM, review pak Felix suggest SPK direturn
27.07.20 : 23.06.20 : under review RNP, validasi ulang kandidat A dengan pertimbangan IW Clear 
16.07.20 : lokasi NOM mendapat penolakan warga dengan radius 200m, plan hari ini submit kandidat B
13.07.20 : 09.07.20 : rehunting
10.07.20 : RND not OK A karena dekat existing, need rehunting SAR &lt;150m
09.07.20 : submit kand A
09.07.20 : sudah ada 1 kandidat dan sedang di verifikasi, plan di ajukan validasinya ke XL besok
02.07.20 : 29.06.20 : Hunting
23.06.20 : SPK Release 23 jun 20</t>
  </si>
  <si>
    <t>30.07.20 : 09.07.20 : 06.07.20 : 11.06.20 : IW clear (proses PKS), actual status di Tower rental sudah return, need propose reaktivasi
08.06.20 : rehunting
04.06.20 : 01.06.20 : plan submit kand 4 jun.
28.05.20 : 25.05.20 : 30.04.20 : Rehunting OG, propose return by XL krn durasi 108 hari (MoM 30 Apr 20)
23.04.20 : 16.04.20 : Rehunting site NOM berada disekitar lahan Kompleks KOPASSUS
09.04.20 : kand NOK
02.04.20 : 25.03.20 : rehunting
19.03.20 : rehunting
12.03.20 : waiting RND validation
20.02.20 : 13.02.20 : 06.02.20 : Kand A = Rehunting, Candidate A RF NOK</t>
  </si>
  <si>
    <t>14.09.20 : 03.09.20 : MOM : XL PROPOSE RETURN SPK, team SS Poses BAN dengan LL
03.09.20 : REKOM LURCAM, Waiting REKOM PUPR
31.08.20 : 27.08.20 : REKOM L/C, Waiting REKOM PUPR
24.08.20 :17.08.20 : 13.08.20 : Proses REKOM PUPR untuk Start CME
10.08.20 : 06.08.20 : Rekom Camat, memerlukan rekomendasi dari REKOM PUPR, site outcell
03.08.20 : 30.07.20 : OG Collect dokumen SITAC
23.07.20 : Commcase Solved, OG Collect dokumen kepemilikan LL &amp; Warga
20.07.20 : Mediasi pertama belum menemui titik temu, plan mediasi kedua melibatkan Lurah, MUSPIKA, dan tokoh masyarkat
16.07.20 : 13.07.20 : 09.07.20 : MOM : masih koordinasi dengan pemda utk 25m, tangkot, outcell, plan minggu depan diundang presentasi oleh pemda/PUPR, IW clear
06.07.20 : 02.07.20 : IW clear, proses pengajuan ke PEMDA Tinggi 25m (area Tangkot), target solve dengan Pemda minggu depan, plan CME start paling lambat 9 jul 20/weekly minggu depan, plan SRFI W1 Aug (8 Aug 20)
29.06.20 : 25.06.20 : Cand Approved, proses negosiasi ke PEMDA Tinggi 25m, paralel pengambilan foto panoramic by drone, paralel proses rekom. plan Start CME paling lambat senin 29 Jun 2020
22.06.20 : 18.06.20 : IW on going, plan RFC end of June
15.06.20 : 11.06.20 : IW clear
08.06.20 : rehunting
04.06.20 : 01.06.20 : plan submit kand 4 jun.
28.05.20 : 25.05.20 : 30.04.20 : Rehunting OG, propose return by XL krn durasi 108 hari (MoM 30 Apr 20)
23.04.20 : 16.04.20 : 
09.04.20 : kand NOK
02.04.20 : 25.03.20 : Candidat NOK, Rehunting
19.03.20 : IW on going
12.03.20 : rehunting
20.02.20 : 13.02.20 : 06.02.20 : Kand A = Rehunting, Candidate A RF NOK</t>
  </si>
  <si>
    <t>17.09.20 : MOM, SPK drop/return by XL
17.09.20 : IW Clear, proses PKS dengan Yayasan Pakuan Bogor
14.09.20 : 10.09.20 : IW Clear, proses PKS dengan Yayasan Pakuan Bogor
07.09.20 : IW proses kembali ke kandidat B
03.09.20 : Proses PKS dengan pihak Yayasan Pakuan Bogor, plan PKS clear minggu ini
31.08.20 : 27.08.20 : Proses PKS dengan pihak Yayasan Pakuan Bogor
24.08.20 : 17.08.20 : 13.08.20 : 10.08.20 : 06.08.20 : paralel submit kandidat baru (cand C 106.84380 -6.52105) under RNP review, plan minggu depan bouwplank kand B
03.08.20 : 30.07.20 : 23.07.20 : IW Ulang kurang 1 kk, Yayasan Pakuan Bogor.
20.07.20 : Lokasi bergeser terkait issue Cell Plan, IW Ulang kurang 1 kk, Yayasan Pakuan Bogor. Ketua yayasan sedang keluar kota, baru bisa ditemui hari Jumat tgl 17/0716.07.20 : 13.07.20 : 09.07.20 : MOM : IW on going, outcell, harus di geser, plan IW clear titik pergeseran di minggu ini
06.07.20 : 02.07.20 : IW clear, proses rekom, ada perubahan cellplan yang informasinya akan release besok, jika cell plan masih ok maka plan rekom selesai 10 jul, plan start CME 15 jul, plan RFI 12 aug
29.06.20 : on going rekom
25.06.20 : IW clear, besok realisasi, tower SST 42m
22.06.20 : 18.06.20 : IW on going, Plan IW Done Jun 2020
15.06.20 : BAK
11.06.20 : rehunting, plan IW done jun 20, sudah ada kandidat (plan re-IW)
08.06.20 : 04.06.20 : 28.05.20 : 25.05.20 : 08.05.20 : IW on going
30.04.20 : IW on going
23.04.20 : 16.04.20 : 
09.04.20 : 02.04.20 : IW on going
25.03.20 : 19.03.20 : 11.03.20 : 20.02.20 : IW on going
13.02.20 : IW on going
06.02.20 : kand A = validasi done, Candidate A RF TX OK
27.01.20 : kand A = TNP OK 38 0.3 177.22
24.01.20 : kand A = RND OK 40
21.01.20 : Kand A = submit kand A (154m) propose tower 154m di 106°50'25.83"E 6°31'20.88"S 106.840508° -6.522467°</t>
  </si>
  <si>
    <t xml:space="preserve">31.08.20 : Reaktivasi dengan NEW SPK B2S use old STIP B2S, validasi kand paralel IW clear
25.06.20 : status di TR belum update return
22.06.20 : email SPK return by XL karena isu perijinan
15.06.20 : NEED APP OPR regulasi max 20m, plan perluasan SAR, per Meeting XL 11 jun XL meminta return (isu regulasi ketinggian sesuai Perda)
11.06.20 : propose return
08.06.20 : NEED APP OPR, IW OG , REDUCE KETINGGIAN / OUTSAR
04.06.20 : 28.05.20 : 25.05.20 : rehunting
14.05.20 : 08.05.20 : 30.04.20 : rehunting
23.04.20 : 16.04.20 : 09.04.20 : kand NOK
02.04.20 : 25.03.20 : Candidat NOK, Rehunting
11.03.20 : IW on going, propose reduce ketinggian
20.02.20 : Kand A = Mediasi dengan yayasan done , proses nego sewa lahan , JR drone , extend Menara masjid
13.02.20 : 06.02.20 : Kand A = Rehunting, Candidate A RF NOK
31.01.20 : Kand A = submit A 112.781419 -7.227581 RT 9 + Pole 6. Total ketinggian 15mAgl,  Perda Kota Surabaya utk area Rungkut max RT+pole 6m, </t>
  </si>
  <si>
    <t xml:space="preserve">31.08.20 : Reaktivasi dengan NEW SPK B2S
25.06.20 : status di TR belum update return
22.06.20 : email SPK return by XL karena isu ketinggian sesuai Perda (isu perijinan)
18.06.20 : sudah dilakukan joint survey dengan pihak regional XL (sales &amp; planning), kandidat terakhir sesuai arahan XL IW failed, propose return karena isu ketinggian sesuai Perda (isu perijinan)
15.06.20 : rehunting, need JR issue pembatasan ketinggian menara, ketinggian kand tower not OK dan terkendala isu ketinggian Perda
11.06.20 : 08.06.20 : IW on going, isu regulasi
04.06.20 : 28.05.20 : 14.05.20 : 08.05.20 : 30.04.20 : IW on going, isu regulasi
23.04.20 : 16.04.20 : IW on going, isu regulasi
09.04.20 : 02.04.20 : 25.03.20 : Menunggu hasil dari perizinan Pole 6m. Tidak ada lahan lagi yang bisa di eksekusi padat penduduk / Perijinan Minta Struktur Gambar Bangunan
19.03.20 : 11.03.20 : IW on going
14.03.20 : A / S : 8°06'06.80" E : 112°10'05.78" / rooftop / Menunggu hasil dari perizinan Pole 6m. 
09.03.20 : Propose lahan yang secure , koordinasi dengan dinas , propose pole 6 m , stacking 7 m , ( proses pemaparan di dinas terkait IW pole 6 m ) , target 15.3.20
28.02.20 : 24.02.20 : cand A, Rofftop, IW blm sign, perwali blitar RT 10, exsisting bangunan 7, cand B LL di luar negeri , rehunting cand C
20.02.20 : IW OG , kurang 1 KK , anak LL 
13.02.20 : IW on going, Propose Rofftop , 2 lantai , staking 2 lantai ( 3,5 x2 ) + pole 9 ( need perwali ketinggian max pole 10m
06.02.20 : kand A = validasi done, Candidate A RF TX OK
</t>
  </si>
  <si>
    <t>22.06.20 : email SPK return by XL karena isu hard comcase/hard sitac, status di TR sudah return (remark hard candidat)
15.06.20 : 11.06.20 : propose return
08.06.20 : rehunting, need arahan XL
04.06.20 : 28.05.20 : 25.05.20 : rehunting
14.05.20 : 08.05.20 : 30.04.20 : rehunting
23.04.20 : 16.04.20 : 09.04.20 : kand NOK
02.04.20 : rehunting
25.03.20 : 19.03.20 : IW on going
11.03.20 : rehunting
28.02.20 : 25.02.20 : kand A = IW Clear, re nego BAN
20.02.20 : kand A = IW On going
13.02.20 : kand A = IW on going
06.02.20 : kand A = validasi done, Candidate A RF TX OK
27.01.20 : kand A = 112.55822 -7.4092222 101.27 GF SST 42</t>
  </si>
  <si>
    <t>21.09.20 : email return by system, hard kandidat
17.09.20 : Site return by XL
10.09.20 : 07.09.20 : start CME paling lambat minggu ini 10 sept 20
03.09.20 : proses fu perijinan, plan start CME minggu depan
31.08.20 : 27.08.20 : 24.08.20 : belum dapat start CME, msh butuh mediasi dng Muspika desa, plan start CME di awal bulan Sep
17.08.20 : 13.08.20 : plan start CME 20 Aug 20 (minggu depan)
10.08.20 : proses design, plan start CME 12 Aug
06.08.20 : plan start CME 12 Aug
03.08.20 : 23.07.20 : plan start CME 28 jul
13.07.20 : 02.07.20 : proses perijinan, plan start CME W2 Juli
29.06.20 : plan start CME W2 Juli or drop
25.06.20 : plan start CME minggu depan
22.06.20 : proses soiltest, proses perijinan, plan start CME awal July, plan RFI end July
18.06.20 : proses perijinan, plan start CME awal July, plan RFI end July
15.06.20 : request soiltest, proses perijinan
11.06.20 : 08.06.20 : 04.06.20 : IW clear,realisasi IW
01.06.20 : 28.05.20 : 25.05.20 : 14.05.20 : IW clear, renego biaya sitac
08.05.20 : 30.04.20 : 23.04.20 : 16.04.20 : IW clear, renego biaya sitac
09.04.20 : 02.04.20 : 25.03.20 : 19.03.20 : IW clear, proses renego kompensasi
11.03.20 : IW clear, proses renego dan validasi biaya sitac
28.02.20 : 26.02.20 :kand -7.393194,112.58481, IW clear 26 KK
24.02.20 : IW Clear
20.02.20 : IW On going
13.02.20 : IW on going
06.02.20 : Kand C = Candidate C Submit
27.01.20 : 
kand A = 112.58667 -7.3915 11.36 GF SST 42
kand B = 112.58644 -7.3919722 65.89 GF SST 42</t>
  </si>
  <si>
    <t xml:space="preserve">13.08.20 : 11.08.20 : email SPK return,Category Return Government Permit, Return By XL, Remark Canditate di lahan Fasos Pemkot. Permit government not release
 10.08.20 : 06.08.20 : MOM : SPK  propose drop oleh XL karena isu proses perijinan dan durasi
06.08.20 :  Proses follow up rekomendasi penggunaan lahan Fasum PEMKOT, saat ini sedang dilakukan komunikasi dengan 3 SKPD : PUPR, KOMINFO, LINGKUNGAN
03.08.20 : 30.07.20 : 23.07.20 : 20.07.20 : Proses follow up rekomendasi penggunaan lahan Fasum PEMKOT
16.07.20 : 13.07.20 : IW Clear, menggunakan lahan Fasum Tangsel
09.07.20 : MOM : IW clear/no IW, menggunakan lahan fasum, plan rekom PUPR minggu depan, MCP 20m, plan CME start rabu 15 jul
06.07.20 : 02.07.20 : IW on going kurang 1 kk karena belum berhasil ditemui, plan IW clear minggu ini, plan rekom minggu depan, plan start CME akhir minggu depan 12 jul 20, plan RFI W2 Aug/15 aug 20
29.06.20 : 25.06.20 : IW minus 1 kk tanah kosong, plan Pic TBG Jumat 26 jun akan ke lokasi menemui 1 warga pemilik lahan kosong yang telah diketahui keberadaannya, plan IW done paling lambat Senin 29 Juni or drop by XL
22.06.20 : 18.06.20 : kembali ke kandidat awal, IW on going
15.06.20 : 11.06.20 : rehunting, plan IW done jun 20, , sudah ada kandidat (plan re-IW)
08.06.20 : 04.06.20 : 01.06.20 : IW clear, proses negosiasi harga
28.05.20 : 25.05.20 : 08.05.20 : 30.04.20 : Negosiasi BAN
23.04.20 : 16.04.20 : IW Clear, kandidat A BAN, Negosiasi BAN
09.04.20 : iw clear
02.04.20 : 02.04.20 : IW on going
25.03.20 : TNP review
19.03.20 :  validasi RND 
20.02.20 : rehunrting, makesure regulasi tangsel
06.02.20 : Hunting kandidat
</t>
  </si>
  <si>
    <t xml:space="preserve">30.04.20 : rehunting
23.04.20 : 16.04.20 : 09.04.20 : 02.04.20 : 19.03.20 : 12.03.20 : rehunting
13.02.20 : 06.02.20 : Kand A = Rehunting, Candidate A RF NOK
31.01.20 : Kand A = submit A 112.807683 -7.278589 RT 12 + Pole 6 Total ketinggian 18mAgl,  Perda Kota Surabaya utk area Rungkut max RT+pole 6m, </t>
  </si>
  <si>
    <t>11.06.20 : rehunting, need re-NOM , actual status di Tower rental sudah return
08.06.20 : 04.06.20 : 01.06.20 : plan submit kand 4 jun.
28.05.20 : 25.05.20 : rehunting
14.05.20 : 08.05.20 : rehunting
30.04.20 : rehunting
23.04.20 : 16.04.20 : Rehunting Site, NOM berada di lahan Kawasa ANCOL, IBS sudah ber PKS dengan pihak kawasan
09.04.20 : kand NOK
02.04.20 : 25.03.20 : Candidat NOK, Rehunting
19.03.20 : validasi RND
11.03.20 : 20.02.20 : IW on going
13.02.20 : IW on going
06.02.20 : kand A = validasi done, Candidate A RF TX OK
30.01.20 : kand A = submit A 106°51'11.57"E 6°07'15.74"S/106.853214 -6.121039 OK, Center Antenna 20m</t>
  </si>
  <si>
    <t xml:space="preserve">30.04.20 : rehunting
23.04.20 : 16.04.20 : 09.04.20 : validasi NOK
02.04.20 : 19.03.20 : IW OG, JR REDUCE KETINGGIAN
12.03.20 : rehunting
13.02.20 : 06.02.20 : Kand A = Rehunting, Candidate A RF NOK
31.01.20 : Kand A = submit A 112.622917 -7.248444 RT 9.5 + Pole 6. Total ketinggian 15.5mAgl,  Perda Kota Surabaya utk area Rungkut max RT+pole 6m, </t>
  </si>
  <si>
    <t xml:space="preserve">30.04.20 : rehunting
23.04.20 : 16.04.20 : 09.04.20 : kand NOK
02.04.20 : rehunting
19.03.20 : IW on going, need approval kandidat
11.03.20 : 
13.02.20 : email Return SPK 10 feb 20 sesuai Surat permohonan perpanjangan waktu SPK B2S ke LM XL, Reason return karena isu perijinan, Perda membatasi max ketinggian hanya 20m sehingga tidak memenuhi requirement/propose RND
06.02.20 : Kand A = Rehunting, Candidate A RF NOK
</t>
  </si>
  <si>
    <t xml:space="preserve">30.04.20 : rehunting
23.04.20 : 16.04.20 : rehunting
09.04.20 : 02.04.20 : 19.03.20 : 11.03.20 : rehunting
13.02.20 : email Return SPK 10 feb 20 sesuai Surat permohonan perpanjangan waktu SPK B2S ke LM XL, Reason return karena isu perijinan, Perda membatasi max ketinggian hanya 20m sehingga tidak memenuhi requirement/propose RND
06.02.20 : Hunting kandidat
</t>
  </si>
  <si>
    <t>25.05.20 : SPK return di system XL 13 feb 20
14.05.20 : IW on going
08.05.20 : 30.04.20 : propose site MCP atau RT
23.04.20 : 16.04.20 : 09.04.20 : 02.04.20 : IW on going
19.03.20 : rehunting
13.02.20 : email Return SPK 10 feb 20 sesuai Surat permohonan perpanjangan waktu SPK B2S ke LM XL, Reason return karena isu perijinan, Perda membatasi max ketinggian hanya 20m sehingga tidak memenuhi requirement/propose RND
06.02.20 : kand B = validasi done, Candidate C RF TX OK
30.01.20 : Kand B = RND OK 30 15/90/280 30Jan20 : Ok candidate A, tower 32
28.01.20 : 
Kand A = submit A 112.72714 -7.4618139, propose MCP 18m
Kand B = submit B 112.72614 -7.4613944, propose SST 32m</t>
  </si>
  <si>
    <t>30.04.20 : rehunting
23.04.20 : 16.04.20 : 09.04.20 : kand NOK
02.04.20 : 19.03.20 : 12.03.20 : rehunting
13.02.20 : email Return SPK 10 feb 20 sesuai Surat permohonan perpanjangan waktu SPK B2S ke LM XL, Reason return karena isu perijinan, Perda membatasi max ketinggian hanya 20m sehingga tidak memenuhi requirement/propose RND
06.02.20 : Kand A = Rehunting, Candidate A RF NOK
04.02.20 : Kand A = submit A 112.68689 -7.448081 130.22 RT 8 Pole 6 Perda antar tower Kab Sidoarjo with justification below</t>
  </si>
  <si>
    <t>24.09.20 : REKOM LURCAM OG
13.08.20 : 11.08.20 : email SPK return by XL,  Category Return Government Permit, Return By XL, Remark Permit from government not release
10.08.20 : 06.08.20 : MOM : SPK propose drop oleh XL karena isu proses perijinan dan durasi
06.08.20 : Follow up rekomendasi hasil Presentasi Teknis, target minggu depan release
03.08.20 : 30.07.20 : Follow up rekomendasi hasil Presentasi Teknis
23.07.20 : 20.07.20 : Presentasi Teknis done dengan PEMKOT, Follow up rekomendasi hasil Presentasi Teknis, Plan Released tgl 22/07
16.07.20 : 13.07.20 : 09.07.20 : MOM : IW clear, proses perijinan tangkot outcell belum clear, plan CME start minggu depan
06.07.20 : 02.07.20 : IW clear, proses pengajuan ke PEMDA Tinggi 25m (area Tangkot), target solve dengan Pemda minggu depan, plan CME start paling lambat 9 jul 20/weekly minggu depan, plan SRFI W1 Aug (8 Aug 20)
29.06.20 : 25.06.20 : Cand Approved, proses negosiasi ke PEMDA Tinggi 25m, paralel pengambilan foto panoramic by drone, paralel proses rekom. plan Start CME paling lambat senin 29 Jun 2020
22.06.20 : 18.06.20 : Done IW, proses rekom
15.06.20 : 11.06.20 : proses validasi, paralel IW clear
08.06.20 : RND review
04.06.20 : 01.06.20 : IW on going
28.05.20 : 25.05.20 : 21.05.20 : IW on going
14.05.20 : TNP ok B, tower 25
30.04.20 : Rehunting OG, propose return krn durasi 108 hari (MoM 30 Apr 20)
23.04.20 : 16.04.20 : 
09.04.20 : kand NOK
02.04.20 : 25.03.20 : Candidat NOK, Rehunting
19.03.20 : IW on going
12.03.20 : rehunting
20.02.20 : 13.02.20 : 06.02.20 : Kand A = Rehunting, Candidate A RF NOK</t>
  </si>
  <si>
    <t>30.07.20 : 09.07.20 : 25.06.20 : XL propose return dulu dan dapat diajukan reaktivasi jika progress sudah clear, status TR belum return
22.06.20 : 18.06.20 : area perkantoran bupati Tangerang, terkendala saat PSBB ASN WFH, sempat cari kand B diluar area perkantoran.
Skrg proses fu kembali kand A (area perkantoran Bupati).
XL propose return dulu dan akan diajukan reaktivasi jika progress sudah clear
15.06.20 : 11.06.20 : Proses kerjasama corporate
08.06.20 : rehunting
04.06.20 : 01.06.20 : 29.05.20 : waiting RND review
28.05.20 : 25.05.20 : 15.05.20 : IW on going
14.05.20 : 08.05.20 : rehunting
30.04.20 : Rehunting OG
23.04.20 : 16.04.20 : 
09.04.20 : kand NOK
02.04.20 : under review RND
25.03.20 : rehunting
19.03.20 : rehunting
12.03.20 : rehunting
20.02.20 : 13.02.20 : 06.02.20 : Kand A = Rehunting, Candidate A RF NOK
24.01.20 : kand A = RND NOT OK near existing</t>
  </si>
  <si>
    <t xml:space="preserve">02.07.20 : MOM propose return, hard kandidat, terkait isu regulasi ketinggian tower
02.07.20 : IW clear
29.06.20 : 25.06.20 : XL meminta untuk segera start CME minggu depan
19.06.20 : perubahan type transport dari FO menjadi MW, need req SK PLN
22.06.20 : 18.06.20 : plan start CME 2 minggu kedepan, plan RFI end of July
15.06.20 : IW ongoing eks lahan TSEL 2016 fail IW, propose reduce ketinggian (rooftop)
11.06.20 : 08.06.20 : IW clear, renego biaya sitac, isu warga luar radius
04.06.20 : IW clear, renego biaya sitac
01.06.20 : 28.05.20 : 25.05.20 : 14.05.20 : IW clear, renego biaya sitac
08.05.20 : 30.04.20 : 23.04.20 : 16.04.20 : IW clear, renego biaya sitac
09.04.20 : 02.04.20 : 25.03.20 : renego BAN LL tetap di harga awal , resubmit Capex, proses review eskalasi sitac
19.03.20 : 11.03.20 : IW clear, proses renego dan validasi biaya sitac
28.02.20 : Kand A = IW Clear, plan soswar nego permintaan warga (nego biaya sitac terlalu tinggi) 
20.02.20 : 19.02.20 : Kand A = IW Clear , proses mediasi besaran Fasum , target Isolve 22.2.20 
13.02.20 : 06.02.20 : Kand A, B = Rehunting, Candidate A B RF NOK
04.02.20 : Kand A, B = submit
A 112.70838 -7.378853 54.96 GF   Pole 20 Perda antar tower Kab Sidoarjo with justification below
B 112.70852 -7.378244 43.73 GF   Pole 20 Perda antar tower Kab Sidoarjo with justification below
</t>
  </si>
  <si>
    <t>30.04.20 : rehunting
23.04.20 : 16.04.20 : 09.04.20 : kand NOK
02.04.20 : rehunting
19.03.20 : IW on going, need approval kandidat
12.03.20 : rehunting
13.02.20 : email Return SPK 10 feb 20 sesuai Surat permohonan perpanjangan waktu SPK B2S ke LM XL, Reason return karena terdapat history hard comcase di NOM 
06.02.20 : Kand A = Rehunting, Candidate A RF NOK
04.02.20 : Kand A = submit A 112.69219 -7.370028 470.59 RT 8 Pole 6 Perda antar tower Kab Sidoarjo with justification &amp; Panoramic attached</t>
  </si>
  <si>
    <t>17.09.20 : SPK B2S RETURN diganti dengan SPK COLO reaktivasi yg release 4 sep 20
09.07.20 : 06.07.20 : 18.06.20 : Propose reaktivasi SPK, progress start excavation
11.06.20 : excavation, actual status di Tower rental sudah return
08.06.20 : 04.06.20 : 01.06.20 : sudah galian, plan balik ke galian awal (ada pipa PDAM 4) geser ada pipa GAS --&gt; prosesredesign dg borepile, sudah diajukan
28.05.20 : 25.05.20 : 21.05.20 : 18.05.20 : kand D RND NOK krn near existing, paralel penyelesaian comcase site sebelumnya
16.05.20 : submit kand D, pindah lokasi karena comcase
14.05.20 : excavation geser titik, galian pondasi ketemu pipa gas
08.05.20 : excavation on going
30.04.20 : preparation start CME
23.04.20 : 16.04.20 : Plan Start CME 17/04
09.04.20 : IW clear, RT RW, Lurah Clear, Plan start CME 15/04
02.04.20 : under review RND
25.03.20 : Candidat NOK, Rehunting
19.03.20 : validasi RND
20.02.20 : rehunting
06.02.20 : Hunting kandidat</t>
  </si>
  <si>
    <t>25.05.20 : SPK return di system XL 13 feb 20
14.05.20 : 08.05.20 : 30.04.20 : IW clear
23.04.20 : 16.04.20 : 09.04.20 : iw on going
02.04.20 : 19.03.20 : IW clear need approval cand
13.02.20 : email Return SPK 10 feb 20 sesuai Surat permohonan perpanjangan waktu SPK B2S ke LM XL, Reason return karena terdapat history hard comcase di NOM 
06.02.20 : kand B = validasi done, Candidate C RF TX OK
30.01.20 : Kand B = RND 40 115/220/340 30Jan20 : Ok candidate B, tower 42
28.01.20 : 
Kand A = submit A 112.6301 -7.4426528, propose MCP 18m, Lower due to Perda Jarak min Antar Tower
Kand B = submit B 112.63353 -7.4397028, propose SST 42m, Out SAR due to Perda Jarak min Antar Tower</t>
  </si>
  <si>
    <t xml:space="preserve">21.01.21 : email pengembalian SPK dari PKP (18-Jan-21) remarks OVER DURASI
14.01.21 : 17.12.20 : hunting kandidat
07.12.20 : target penyelesaian 14 Dec
26.11.20 : proses perubahan STIP (reloc to PKP)
19.11.20 : 24.09.20 : 21.09.20 : 14.09.20 : 10.09.20 : 07.09.20 : Hunting
</t>
  </si>
  <si>
    <t xml:space="preserve">22.10.20 : 19.10.20 : propose return
15.10.20 : NOM berada di puncak bukit konservasi, not recommended. titik terdekat yang possible diakuisisi sedang dimintakan akses masuk ke PT. GMK + 15 KM dari NOM
12.10.20 : 08.10.20 : Hunting, NOM berada di kawasan hutan
05.10.20 : assessment &amp; prepare hunting
02.10.20 : SPK B2S release
</t>
  </si>
  <si>
    <t xml:space="preserve">19.10.20 : propose return
15.10.20 : NOM berada di pulau dengan jarak 213km dari daratan madura, potensi community secure namun ada isu keterbatasan daya pembangkit menggunakan BBM, proses memastikan legalitas lahan BPN
12.10.20 : 08.10.20 : hunting
05.10.20 : assessment &amp; prepare hunting
02.10.20 : SPK B2 S release
</t>
  </si>
  <si>
    <t>11.01.21 : email SPK return 1 Dec 
23.11.20 : hunting, isu NOM berada di restricted area (IMB tidak bisa release)
19.11.20 : SPK release</t>
  </si>
  <si>
    <t>21.12.20 : SPK drop by TBG, remarks Hard Candidate Kota Bandung tinggi tower maksimal 20m (email Pak Rudi 21 Oct)
21.12.20 : survey og
07.12.20 : SPK release</t>
  </si>
  <si>
    <t>30.07.20 : under review RND HTI</t>
  </si>
  <si>
    <t>18.09.20 : CME BY XL, lacking PO CME, PO PLN released, plan RFI 29 oct 20</t>
  </si>
  <si>
    <t xml:space="preserve">07.09.20 : Hunting
</t>
  </si>
  <si>
    <t>11.02.21 : area MORATORIUM, high aging, return by XL
11.01.21 : isu IMB NY release Kota Batu Malang, pihak RT/RW belum bisa memberikan rekomendasi karena belum ada acuan perda terkait pembangunan menara telekomunikasi 
17.12.20 : estimasi terbit produk perijinan Jan 2021
10.12.20 : 07.12.20 : 03.12.20 : surat resmi KPKNL sudah relase, proses perijinan dengan PEMDA terkait release IMB (issue rekomendasi RT/RW setempat), estimasi penyelesaian 11 Dec 
30.11.20 : 19.11.20 : 12.11.20 : sudah dilakukan survey tgl 7 Nov, dari sisi koordinat clear, menunggu surat resmi pihak KPKNL (estimasi 2 minggu), target IW clear W5 Nov, RFC W1 Dec
09.11.20 : 05.11.20 : 02.11.20 : 29.10.20 : 26.10.20 : surat jawaban dari BPPP akan diproses setelah survey KPKNL yg dilaksanakan pada W1 Nov
22.10.20 : 19.10.20 : plan hari ini survey dari KPKNL ke dinas BPPP, untuk pengecekan lahan yang diserwa karena terkait asset negara
15.10.20 : lahan di BPPP (aaproved), sudah dilakukan joint survey menggukan tower 52m, menunggu jawaban persetujuan sewa lahan dari KPKML 
12.10.20 : 08.10.20 : sign kepala balai done, tetapi cand di geser sekitar 100m ke atas/utara, kand geser akan diajukan kembali validasinya setelah secure BPN
Final pemaparam akhir september cand masuk pwrluasan area agro
05.10.20 : 01.10.20 : 28.09.20 : proses sign direktur balai penelitian. IW tambah radius 10 m (1 RM, 2 tanah kosong), plan minggu ini clear, start CME setelah submit OSS
24.09.20 : review TNP OK kand B H: 50 0.6 80.29 per 23 sep
23.09.20 : submit review TNP kand B Tower 52m, wait sign direktur balai penelitian. IW tambah radius 10 m (1 RM, 2 tanah kosong), plan minggu depan clear, start CME setelah submit OSS
21.09.20 : 17.09.20 : submit review TNP kand B Tower 52m, proses koordinasi dengan pihak BALITBANG, plan minggu depan start CME
10.09.20 : 09.09.20 : proses nego ketinggian tower, RND request 50m, kondisi aktual pihak BALITBANG hanya mengizinkan max 42m 
07.09.20 : 03.09.20 : RND request 52m karena blocking sectoral. plan senin/selasa ada keputusan apakah bisa lanjut 52m atau drop
31.08.20 : Reaktivasi SPK, validasi kand paralel IW clear
25.06.20 : status di TR belum update return
22.06.20 : email SPK return by XL karena isu perijinan
15.06.20 : plan joint survey, perluasan SAR dan reloc NOM, per Meeting XL 11 jun XL meminta return SPK karena isu perijinan
11.06.20 : propose return
08.06.20 : rehunting
04.06.20 : 28.05.20 : 25.05.20 : rehunting
14.05.20 : 08.05.20 : 30.04.20 : rehunting
23.04.20 : 16.04.20 : 09.04.20 : 02.04.20 : 25.03.20 : rehunting
19.03.20 : 12.03.20 : rehunting
28.02.20 : 20.02.20 : 13.02.20 : 06.02.20 : Kand A = Rehunting, Candidate A RF NOK</t>
  </si>
  <si>
    <t>28.01.20 : email Return by XL, Redesign, Propose COLO to site DEMANG</t>
  </si>
  <si>
    <t>02.03.20 : email CANCEL SPK BY XL (Bu Anggie) karena perubahan plan XL
20.02.20 : IW on going
13.02.20 : 06.02.20 : Kand A = Rehunting, Candidate A RF NOK</t>
  </si>
  <si>
    <t>25.02.21 : SPK return by XL remark Re-design (Email 25-Feb-21)
17.12.20 : SPK returned by XL (email konfirmasi Pak Siro RND XL)
19.11.20 : 12.11.20 : rehunting di lahan perkebunan, namun isu IMB tidak bisa release
09.11.20 : 05.11.20 : 02.11.20 : 26.10.20 : 22.10.20 : 19.10.20 : 15.10.20 : 12.10.20 : 08.10.20 : need arahan rehunting, NOM berada di kawasan rawan bencana
05.10.20 : 01.10.20 : rehunting kand D
28.09.20 : kand C NOK by RND
24.09.20 : NOM berada di Camp penampungan warga korban Banjir bandang dan longsor
21.09.20 : 18.09.20 : rehunting
17.09.20 : IW on going, NOM berada dikawasan rawan bencana longsor dan banjir
14.09.20 : 10.09.20 : 07.09.20 : IW on going
03.09.20 : 31.08.20 : 27.08.20 : JR SITAC, Daerah rawan bencana
24.08.20 : 18.08.20 : 17.08.20 : propose Colo RND NOK karena jarak terlalu jauh (3.7km), tidak bisa reloct NOM, proses rehunting 
13.08.20 : need arahan hunting, propose Colo site exisiting TBG (120312104) karena area NOM berada di camp pemukiman warga terdampak bencana air bah dan longsor Jan 20 (pergerakan tanah rawan longsor dan kepemilikan lahan tidak jelas), JR submit tanggal 10 Aug
10.08.20 : 06.08.20 : kandidat A koordinat OK, RND request tower SST 52, TNP review
03.08.20 : 30.07.20 : 27.07.20 : rehunting
20.07.20 : 16.07.20 : 13.07.20 : 02.07.20 : 29.06.20 : hunting
24.06.20 : SPK Release 24 jun 20</t>
  </si>
  <si>
    <t xml:space="preserve">22.04.20 : email konfirmasi return by XL (Bu Endang) karena ada perubahan plan XL
16.04.20 : rehunting
09.04.20 : 02.04.20 : rehunting
25.03.20 : hunting
</t>
  </si>
  <si>
    <t>02.03.20 : email CANCEL SPK BY XL (Bu Anggie) karena perubahan plan XL
20.02.20 : IW on going
20.02.20 : IW on going
13.02.20 : 06.02.20 : Kand A = Rehunting, Candidate A RF NOK</t>
  </si>
  <si>
    <t xml:space="preserve">08.09.20 : email return by system, titik nom berada di Kawasan perumahan Kota Baru Parahyangan, dan warga radius perumahan semua menolak
08.08.20 : email return dari XL
20.07.20 : 16.07.20 : gagal IW, SPK propose return
13.07.20 : IW clear kand F
11.07.20 : review TNP OK kandidat F (107.4764 -6.8744639 107°28'35''E 6°52'28.07''S) SST 42m
09.07.20 : IW on going, plan IW clear minggu ini 10 jul
02.07.20 : rehunting, NOM di dalam kawasan kota baru parahyangan (XL propose di dalam kompleks, karena kalau di luar near existing XL), propose return by XL karena hard kandidat (tidak memungkinkan membangun tower di dalam kompleks Kota Baru Parahyangan karena mendapat penolakan pihak komplek)
30.06.20 : change transport type menjadi MW, request SK PSB PLN untuk continue PLN Connectionnya
29.06.20 : rehunting
25.06.20 : 22.06.20 : 18.06.20 : 15.06.20 : Kandidat C RNP NOK. Plan submit kandidat senin 15/06/2020
11.06.20 : IW 300 kk
08.06.20 : 04.06.20 : proses revalidasi ulang, kandidat sesuai arahan XL
01.06.20 : 29.05.20 : proses revalidasi ulang
28.05.20 : 25.05.20 : 14.05.20 : IW on going plan clear 18 May
08.05.20 : 30.04.20 : IW OG Plan ada potensi Penolakan Warga Paralel  rehunting plan submit kandidat tgl 2 Mei
23.04.20 : 16.04.20 : IW on going
09.04.20 : 02.04.20 : 25.03.20 : IW on Going, plan IW clear tgl 3 april
</t>
  </si>
  <si>
    <t xml:space="preserve">21.02.20 : email return by System (EID)
20.02.20 : CANCEL SPK sesuai email Bu Anggie karena adanya perubahan plan XL (RETURN BY XL)
19.02.20 : rehunting, makesure regulasi tangsel
06.02.20 : Hunting kandidat
</t>
  </si>
  <si>
    <t>24.02.20 : email penarikan SPK dari XL (bu Anggie) karena perubahan plan XL
14.02.20 : Return by XL Due to perubahan plan XL
13.02.20 : 06.02.20 : Kand A = Rehunting, Candidate A RF NOK
16.01.20 : Proses input STIP 1 B2S
15.01.20 : propose change to colo (email Rudi), konfirmasi NOK dari XL (Pak Siro)</t>
  </si>
  <si>
    <t>13.08.20 : SITE SUDAH RETURN BY XL 22 JULI (email Pak Yanse), Category Return Permit, Return By XL, Remark Site ini berada di area PIK. dan belum ada serah terima dari PIK ke Pemda 
10.08.20 : 06.08.20 : Proses rekomendasi RW, untuk pemanfaatan lahan fasum
03.08.20 : 30.07.20 : 23.07.20 : 20.07.20 : Proses penyerahan lahan developer ke Fasum
16.07.20 : 13.07.20 : 09.07.20 : 06.07.20 : 02.07.20 : plan CME start minggu depan, plan RFI 5 AUg
29.06.20 : 25.06.20 : Plan IW Done Jun 2020
22.06.20 : 18.06.20 : kawasan PIK, isu pihak PIK belum hand over fasum ke Pemda, dikhawatirkan jd isu PIK saat hand over ke Pemda, menunggu jawaban/konfirmasi PIK atas pengajuan titik kand (PIK sedang menunggu konfirmasi dr Pemda apakah keberadaan tower jd isu atau tidak)
15.06.20 : 11.06.20 : rehunting, plan IW done jun 20
08.06.20 : 04.06.20 : 28.05.20 : 25.05.20 : 08.05.20 : 30.04.20 : IW on going
30.04.20 : IW on going
23.04.20 : TNP review
16.04.20 : under review RND
09.04.20 : kand NOK
02.04.20 : 25.03.20 : Candidat NOK, Rehunting
19.03.20  validasi RND
20.02.20 : IW on going
13.02.20 : IW on going
06.02.20 : kand A = validasi done, Candidate A RF TX OK
30.01.20 : kand A = submit A 106°45'44.15"E 6°07'42.42"S/106.762264 -6.12845 OK, Center Antenna 20m</t>
  </si>
  <si>
    <t>02.03.20 : email CANCEL SPK BY XL (Bu Anggie) karena perubahan plan XL
20.02.20 : IW on going
13.02.20 : 06.02.20 : Kand A = Rehunting, Candidate A RF NOK
16.01.20 : Proses input STIP 1 B2S
15.01.20 : propose change to colo (email Rudi), konfirmasi NOK dari XL (Pak Siro)</t>
  </si>
  <si>
    <t>21.07.20 : SPK return by XL karena perubahan plan XL
20.07.20 : kandidat A koordinat 107.02281, -6.54221 propose SST 42 menunggu review RND (submit kandidat 15 Jul)
16.07.20 :13.07.20 : 02.07.20 : 29.06.20 : hunting
24.06.20 : SPK Release 24 jun 20</t>
  </si>
  <si>
    <t>20.02.20 : CANCEL SPK sesuai email Bu Anggie karena adanya perubahan plan XL (RETURN BY XL)
19.02.20 : IW on going
13.02.20 : IW on going
06.02.20 : kand A = validasi done, Candidate A RF TX OK
16.01.20 : Proses input STIP 1 B2S
15.01.20 : propose change to colo (email Rudi), konfirmasi NOK dari XL (Pak Siro)</t>
  </si>
  <si>
    <t>13.08.20 : 10.08.20 : 04.08.20 : RETURN BY XL, remarks : community permit, IW Fail, ada 2 gudang kosong yang masih belum mendapatkan persetujuan, karena belum beroperasi semenjak PSBB ditetapkan
03.08.20 : 30.07.20 : 23.07.20 : Ada 2 gudang kosong yang masih belum mendapatkan persetujuan, karena belum beroperasi semenjak PSBB ditetapkan
27.07.20 : email return
20.07.20 : 16.07.20 : 13.07.20 : IW on going, Ada 2 gudang kosong yang masih belum mendapatkan persetujuan
09.07.20 : MOM : IW kurang 2 gudang kosong yg belum ketemu pemiliknya
06.07.20 : 02.07.20 : plan IW done 10 juli, plan start CME 14 juli, plan SRFI 6 aug
29.06.20 : 25.06.20 : IW kurang 1 (pabrik), plan IW clear Jun 2020
22.06.20 : 18.06.20 : IW on going, plan RFC end of June
15.06.20 : 11.06.20 : rehunting, plan IW done jun 20
08.06.20 : 04.06.20 : 28.05.20 : 25.05.20 : 08.05.20 : IW on going
30.04.20 : Rehunting OG
23.04.20 : 16.04.20 : 09.04.20 : 02.04.20 : IW on going
25.03.20 : 19.03.20 : 11.03.20 : 20.02.20 : IW on going
13.02.20 : IW on going
06.02.20 : kand A = validasi done, Candidate A RF TX OK
24.01.20 : kand A = RND OK 35</t>
  </si>
  <si>
    <t>24.08.20 : email SPK return by XL (Bu Anggie) Dikarenakan adanya perubahan design &amp; plan XL
18.08.20 : 17.08.20 : TNP OK , MW height 20m/0.3 , IW ongoing
10.08.20 : 06.08.20 : kandidat C OK RF 20m, proses review TNP
03.08.20 : submit kandidat baru, kandidat C koordinat 106.92101 -6.11936, under RNP review
30.07.20 : 27.07.20 : kandidat B approved by RND XL untuk ketinggian 20m, proses sumbit validasi TNP
20.07.20 : kandidat B koordinat OK, menunggu konfirmasi Pak Siro untuk ketinggian 20m
16.07.20 : submit kandidat B koordinat 106.92043, -6.11902 menunggu review RND
13.07.20 : 09.07.20 : RND not OK kand A, rehunting
08.07.20 : submit kand A
02.07.20 : 29.06.20 : hunting
23.06.20 : SPK Release 23 jun 20, confirm by RND XL (Pak Siro) untuk lanjut di ketinggian 20m sesuai regulasi pemerintah</t>
  </si>
  <si>
    <t xml:space="preserve">13.08.20 : 11.08.20 : email SPK return, Category Return Government Permit, Return By , Remark Candidate di lahan dinas kesehatan. Permit kepala dinas belum release
10.08.20 : 06.08.20 : MOM : SPK propose drop oleh XL karena durasi
06.08.20 : IW on going kurang 1 kk, plan clear 10 Aug, , lahan dinas kesehatan, OG proses IW dari kepala Dinas Kesehatan Kota Tangerang
03.08.20 : 30.07.20 : Proses Ijin Warga, sisa 3kk belum memberikan persetujuan, belum memberikan persetujuan setuju atau tidak
23.07.20 : 20.07.20 : Proses Ijin Warga, sisa 3kk belum memberikan persetujuan, kesibukan kerja dan sering ke luar kota
16.07.20 : 13.07.20 : Proses Ijin Warga, 3kk belum memberikan persetujuan
09.07.20 : MOM : Ijin Warga, 3kk belum memberikan persetujuan
06.07.20 : 02.07.20 : plan IW done 7 juli, plan start CME 13 jul, plan SRFI 10 Aug
29.06.20 : IW clear
25.06.20 : IW kurang 3 kk dari 13 kk, SST 42m
22.06.20 : 18.06.20 : kandidat C RND OK, IW on going, plan RFC end of June
15.06.20 : 11.06.20 : IW clear
08.06.20 : 04.06.20 : 01.06.20 : IW on going, proses negosiasi harga
28.05.20 : 25.05.20 : 08.05.20 : IW on going
30.04.20 : IW on going
23.04.20 : TNP review
16.04.20 : under review RND
09.04.20 : 02.04.20 : IW on going
25.03.20 : 19.03.20 : 11.03.20 : 20.02.20 : 13.02.20 : IW on going
06.02.20 : kand A = validasi done, Candidate A RF TX OK
</t>
  </si>
  <si>
    <t>13.08.20 : 10.08.20 : 04.08.20 :  email return by XL, Category Return Government Permit , Return By XL, Remark Rekomendasi KKOP tidak diijnkan untuk dibangun 
03.08.20 : 30.07.20 : rekomendasi KKOP tidak diijnkan untuk dibangun pole MCP, karena kandidat lurus dengan jalun run way sejauh 1.4 km
23.07.20 : Rekomendasi KKOP tidak diijnkan untuk dibangun pole MCP, karena kandidat lurus dengan jalur run way sejauh 1.4 km
20.07.20 : 16.07.20 : 13.07.20 : proses rekom KKOP
09.07.20 : MOM : start CME menunggu rekom KKOP, plan rekom done minggu depan,  rekom KKOP terkait rekom ketinggian tower ok/not 20m
02.07.20 : camat minta dilengkapi dengan rekom KKOP, plan rekom KKOP done 3 juli, plan start CME minggu depan 8 juli, plan SRFI W1 Aug (8 Aug 2))
29.06.20 : 25.06.20 : proses rekom, camat minta dilengkapi dengan rekom KKOP, tim sedang fu ke KKOP
22.06.20 : 18.06.20 : realisasi IW, on going rekom process
15.06.20 : 11.06.20 : IW clear, proses pengajuan eskalasi sitac
08.06.20 : IW on going
04.06.20 : IW on going
01.06.20 : 29.05.20 : waiting RND review, paralel IW on going
28.05.20 : 25.05.20 : 22.05.20 : RND review
30.04.20 : Rehunting OG, propose return krn durasi 108 hari (MoM 30 Apr 20)
23.04.20 : 16.04.20 : 
09.04.20 : kand NOK
02.04.20 : 25.03.20 : rehunting
19.03.20 : rehunting
12.03.20 : rehunting
20.02.20 : 13.02.20 : 06.02.20 : Kand A = Rehunting, Candidate A RF NOK</t>
  </si>
  <si>
    <t>30.07.20 : email return by XL, Category Return Others, Return By XL, Remark change RND plan
23.07.20 : email SPK return from XL (Bu Anggie) dengan reason adanya perubahan design XL
22.07.20 : kandidat F yang diajukan propose MCP 25, namun RND request ketinggian RF 30m, TBG hanya dapat membangun max 25m, need approval RND XL untuk ketinggian 25m, Rekomendasi dari PEMDA untuk ketinggian pole maksimal di 25m
20.07.20 : Rekomendasi dari PEMDA untuk ketinggian pole maksimal di 25m, need validasi dan approval XL
16.07.20 : 13.07.20 : 09.07.20 : MOM : Perda max 20m, propose 25m (titik OK), tetapi XL masih minta 30m, meeting minggu depan keputusannya ok/nok 30m, IW 25m clear.
06.07.20 : 02.07.20 : IW clear, Propose RND masih 30m, max propose TBG25m dan sedang pengajuan ke Pemda, plan RFI W1 Aug/8 Aug 20
29.06.20 : IW clear
25.06.20 : hasil validasi kandidat E NOK, kandidat F koordinat OK request 30m, Plan RFC Jun 2020
22.06.20 : 18.06.20 : proses IW on going, kand 300m diluar komplek, XL propose 30m,  Perda 20m dan diusahakan 25m (need konfirmasi RND XL)
15.06.20 : 11.06.20 : IW clear
08.06.20 : IW on going
04.06.20 : 01.06.20 : 29.05.20 : waiting RND review, paralel on going IW
28.05.20 : 25.05.20 : 21.05.20 : IW on going
14.05.20 : TNP ok C, tower 25
30.04.20 : Rehunting OG, propose return krn durasi 108 hari (MoM 30 Apr 20)
23.04.20 : 16.04.20 : Rehunting Lahan Private, high price
09.04.20 : kand NOK
02.04.20 : 25.03.20 : Candidat NOK, Rehunting
19.03.20 : 12.03.20 : waiting RND validation
20.02.20 : 13.02.20 : 06.02.20 : Kand A = Rehunting, Candidate A RF NOK</t>
  </si>
  <si>
    <t>04.06.20 : email return by XL karena isu Perizinan (Pemerintah) / Isu Cell Plan
13.02.20 : 06.02.20 : Kand A = Rehunting, Candidate A RF NOK
05.02.20 : Kand A = not approved by RND
30.02.20 : Kand A = proposes colo not approved, rehunting dekat NOM
28.02.20 : Kand A = submit A 115.16298 -8.61785 620.16 GF MCP 18 Propose colo to Site MCP Existing TBG Cellplan &amp; Perbup Badung
propose ke site existing dikarenakan dititik nominal sudah ada site existing, dan sesuai Perbup No.31 Tahun 2018, BAB IV Pasal 7 Ayat 3, menyatakan bahwa ini, “Apabila dalam 1 (satu) zona terdapat lebih dari 1 (satu) menara sebelum Peraturan Bupati ini ditetapkan,maka menara-menara tersebut dapat terus dimanfaatkan sebagai menara telekomunikasi sepanjang masih menjalankan kewajiban sebagai sarana pendukung dalam layanan telekomunikasi seluler kepada masyarakat dan/atau memberikan manfaat kepada pemerintah dalam layanan Smart City Terpadu”, dengan kata lain tidak dijinkannya membangun menara/MCP existing jika sudah ada existing didalam zona cellplan yang ada.</t>
  </si>
  <si>
    <t>27.08.20 : email return by system, hard kandidat
17.08.20 : propose return karena isu hardcomcase existing site XL
13.08.20 : 10.08.20 : need perluasan SAR, hasil hunting dan arahan pemdes area dgn status lahan dan IW clear jarak 600m dr NOM
06.08.20 : proses rehunting di area NOM
03.08.20 : 30.07.20 : 27.07.20 : proses re-validasi kandidat A dengan melampirkan JR (NOM memiliki histori hardcommcase), menunggu review RNP
23.07.20 : 20.07.20 : kandidat A NOK karena terlalu jauh dari NOM, rehunting
16.07.20 : submit kand A, koordinat kand 600an m dr NOM karena NOM berada di existing XL yang comcase. Radius NOM yang terdampak comcase lebih dari 500m. Kand ini juga atas arahan muspika dan desa, untuk menghindasi pelebaran case yang terjadi.
13.07.20 : 29.06.20 : Hunting
23.06.20 : SPK Release 23 jun 20</t>
  </si>
  <si>
    <t xml:space="preserve">23.03.20 : SPK DROPED by XL karena perubahan ID XL, dan di release New SPK no. 6614705 tgl 12 May dengan ID KAL-KB-NBA-0710 MENJALIN
18.03.20 : Submit Kandidat A Lat. 0,47319 Long. 109,33904 to HO
20.03.20 : Kand A Reject TNP namun masih menunggu NOM arahan dari XL </t>
  </si>
  <si>
    <t>13.08.20 : 11.08.20 : email SPK return, Failed legal aspect
10.08.20 : 06.08.20 : MOM : SPK propose drop oleh XL karena durasi
06.08.20 : 03.08.20 : 30.07.20 : 27.07.20 : 23.07.20 : 20.07.20 : Poin2 yang dimintakan LL, sedang di review ke legal TBG, sudah clear review dari legal
16.07.20 : IW clear, proses eskalasi sitac
13.07.20 : 09.07.20 : MOM : ada isu poin PKS dg LL, malam ini pertemusan
06.07.20 : 02.07.20 : rekom process, plan start CME 8 juli, plan RFI 5 Aug
29.06.20 : IW clear
25.06.20 : IW kurang 1 kk, pole MCP 20m
25.06.20 : paralel submit kandidat G propose MCP 25 , RNP NOK near existing, Plan IW Done Jun 2020
22.06.20 : 18.06.20 : kand F NOK terlalu dekat existing, plan kembali ke kand E yg ada penolakan warga luar radius, plan start CME end of Jun
15.06.20 : 11.06.20 : IW clear
08.06.20 : 04.06.20 : 01.06.20 : 29.05.20 : paralel validasi kand alternatif, waiting TNP review
28.05.20 : 25.05.20 : 08.05.20 : 30.04.20 : IW on going
23.04.20 : 16.04.20 : 09.04.20 : 02.04.20 : 25.03.20 : IW on going
19.03.20 :  validasi RND
20.02.20 : kand A =  kandidat A, waiting approval menjadi MCP 20m
13.02.20 : 06.02.20 : Kand A = Candidate A Submit
17.01.20 : hasil assessment PDI done (email arief), proses input STIP 1 B2S</t>
  </si>
  <si>
    <t>16.01.20 : CHANGE TO COLO, konfirmasi OK Change to Colo oleh XL (Pak Brovisa)
15.01.20 : propose to XL change to colo (email rudi)</t>
  </si>
  <si>
    <t>13.08.20 : 11.08.20 : email SPK return by XL, Category Return Government Permit , Return By XL, Remark ijin Rekomendasi dari KKOP hanya tinggi 5m
10.08.20 : 06.08.20 : MOM : SPK propose drop oleh XL karena isu perijinan/rekomendasi tinggi tower KKOP dan durasi
06.08.20 : 03.08.20 : 30.07.20 : 23.07.20 : Rekomendasi dari KKOP 5m, lokasi site berada di samping runway PONDOK CABE
20.07.20 : 16.07.20 : 13.07.20 : proses rekom KKOP
09.07.20 : MOM : need rekom ketinggian KKOP, titik di sebelah runway bandara pondok cabe, IW clear, CME start wait rekom KKOP release
02.07.20 : proses rekom, paralel hammertest, plan design done 8 juli, plan start cme 12 juli, plan SRFI 3 Aug
29.06.20 : 25.06.20 : proses rekom, camat minta dilengkapi dengan rekom KKOP, plan start CME minggu depan setelah rekom camat release
22.06.20 : 18.06.20 : IW clear, on going realisasi IW, plan start CME akhir bulan
15.06.20 : 11.06.20 : IW clear, proses pengajuan eskalasi sitac
08.06.20 : IW on going
04.06.20 : 28.05.20 : 25.05.20 : 08.05.20 : 30.04.20 : Negosiasi BAN 
23.04.20 : 16.04.20 : Proses negosiasi BAN
09.04.20 : kandidat A, propose rooftop, IW 80%
02.04.20 : under review RND
31.03.20 : submit kand
25.03.20 : rehunting
19.03.20 : 19.03.20 : Rehunting
11.03.20 : 20.02.20 : rehunting, makesure regulasi tangsel06.02.20 : Hunting kandidat</t>
  </si>
  <si>
    <t xml:space="preserve">11.08.20 : email SPK return by XL, Category Return Community Issue, Return By XL
06.08.20 : MOM : SPK propose drop oleh XL karena durasi
06.08.20 : IW on going  Sisa 1 Kk (tanah kosong), paralel submit kandidat baru E,F,H,I under RNP review 
03.08.20 : 30.07.20 : IW On Going, Terkendala 1 Kk (tanah kosong)
23.07.20 : Re-IW On Going kand A, 23kk, clear 19kk, 4kk plan dilakukan door to door, Plan IW Clear 26/07
20.07.20 : IW On Going, masih dikejar untuk mendapatkan persetujuan 1kk, paralel sedang di Re IW kandidat A
16.07.20 : 13.07.20 : IW On Going, masih dikejar untuk mendapatkan persetujuan 1kk
09.07.20 : MOM :  IW On Going, masih dikejar untuk mendapatkan persetujuan 1kk
06.07.20 : 02.07.20 : IW on going kurang 1 kk, plan IW clear sabtu 4 juli, plan start CME 10 jul, plan RFI 10 aug 20
29.06.20 : 25.06.20 : validasi RND kandidat B approved RF 40m OK, Plan IW Done Jun 2020
22.06.20 : 18.06.20 : 15.06.20 : 11.06.20 : rehunting, plan IW done jun 20
08.06.20 : need arahan karena tidak mendapatkan persetujuan dari pihak PURA GUNUNG SALAK untuk membangun menara di dalam kawasan Pura.
04.06.20 : 01.06.20 : 29.05.20 : waiting RND review
28.05.20 : 25.05.20 : rehunting
15.05.20 : 14.05.20 : 08.05.20 : rehunting
30.04.20 : rehunting
23.04.20 : 16.04.20 : rehunting
09.04.20 : 02.04.20 : rehunting
25.03.20 : hunting
</t>
  </si>
  <si>
    <t>02.03.20 : email CANCEL SPK BY XL (Bu Anggie) karena perubahan plan XL
20.02.20 : 13.02.20 : 06.02.20 : Kand A = Candidate A Submit
17.01.20 : hasil assessment PDI done (email arief), propose change to colo (email sherly), proses input STIP 1 B2S</t>
  </si>
  <si>
    <t>22.06.20 : email SPK return by XL karena antenna too low, isu perda max ijin ketinggian tower, status di TR sudah return (remark antena too low)
18.06.20 : kand NOT OK by RND karena propose tinggi tower too low (antena too low)
15.06.20 : IW clear, waiting approval opr (reduce ketinggian menara)
11.06.20 : propose RT 2 lantai+stacking 4m+pole 6m = 17 m, need review RND terkait propose ketinggian
08.06.20 : IW clear
04.06.20 : IW on going, paralel rehunting kand alternatif
28.05.20 : 25.05.20 : rehunting
14.05.20 : 08.05.20 : 30.04.20 : rehunting
23.04.20 : 16.04.20 : 09.04.20 : kand NOK
02.04.20 : 25.03.20 : Candidat NOK, Rehunting, ketinggian yang diminta XL 20m. Propose ketinggian ke LL atau rehunting di gedung yang tinggi
19.03.20 : validasi RND
12.03.20 : need approval kandidat, TNP validation, propose reduce ketinggian
20.02.20 : 13.02.20 : 06.02.20 : Kand A = Rehunting, Candidate A RF NOK
31.01.20 : Kand A = submit A 112.80358 -7.330136 RT 9m + Pole 6m,  Perda Kota Surabaya utk area Rungkut max RT+pole 6m, Total ketinggian 15mAgl</t>
  </si>
  <si>
    <t xml:space="preserve">30.04.20 : 28.04.20 : SPK return by XL karena adanya perubahan plan (email Bu Anggie)
23.04.20 : TNP review
16.04.20 : menunggu surat balasan KIM/PTPN, proses sirkuler
09.04.20 : belum ada balasan dari KIM
06.04.20 : KIM meminta diajukan surat ulang oleh TBG, plan kamis 9 PAril surat baru dapat dimasukkan karena menyesuaikan jadwal masuk Pic KIM, balasan surat nantinya digunakan sebagai evidence ke XL.
02.04.20 : 30.03.20 :  info CMI tidak pernah ada pengajuan kerjasama ke PT. KIM tetapi hanya ke PTPN, akan di carikan evidence menegnai pengajuan kerjasama CMI seperti yang telah disampaikan KIM.
29.03.20 :  NOM berada di Kawasan Industri Simalungun (KIM), dan saat ini pihak KIM tidak mau mengeluarkan izin dan menerima permohonan kerjasama dari TBG karena sebelumnya sudah pernah dilakukan joint survey dan sudah keluar harga ke kontraktor PT. CMI untuk titik NOM yang sama, Harus ada surat penarikan kerjasama dari CMI
25.03.20 : hunting
</t>
  </si>
  <si>
    <t>11.02.21 : Hard candidate, high aging, Return by XL 
11.02.21 : arahan rehunting 117.164177°, -0.443963° di lahan developer (tidak disewakan)
14.01.21 : note -&gt; target RFC Feb, target RFI akhir Mar 2021
16.11.20 : rehunting, submit kand B inSAR NOK karena sectoral blocking
09.11.20 : 05.11.20 : negosiasi dengan pihak developer gagal. Plan 7 Nov koordinasi dengan UPTD dinas perikanan terkait sewa lahan
02.11.20 : 29.10.20 : 26.10.20 : kembali ke kandidat A (belum ada jawaban dari dinas Perikanan terkait pengajuan kerjasama), dirut developer OK, proses negosiasi sewa lahan dengan owner 
22.10.20 : 19.10.20 : 15.10.20 : 12.10.20 : menunggu feedback surat pengajuan kerja sama (untuk survey) dengan dinas perikanan
08.10.20 : 05.10.20 : 01.10.20 : proses rehunting di lahan Dinas Pertanian (kemungkinan outSAR karena di luar lahan developer PT Sarindo), prepare submit kandidat 
28.09.20 : 24.09.20 : RND not ok denagn kedua kand tersebut karena dekat existing XL dan target coverage tidak bisa di dapatkan
22.09.20 : Terdapat 2 existing TBG di dekat NOM yaitu Bumi_Sempaja2 (belum ada tenant XL, SST 42m, jarak 761m) dan SENGKOTEK_1, MCP 18m jarak 600.34m, propose colo ke existing TBG rejected by planning XL 
21.09.20 : IW on going
14.09.20 : 07.09.20 : isu high price sewa lahan, dari sisi planning XL tidak bisa perluasan SAR atau reNOM karena dekat existing XL 
03.09.20 : plan hari ini surat jawabn dari PT.Sarindo akan diterima
31.08.20 : 27.08.20 : 24.08.20 : menunggu feedbak/jawaban dr PT.Sarindo menegnai pengajuan harga yg diberikan TBG
17.08.20 : 13.08.20 : proses negosiasi harga sewa dgn PT Sarindo (memaksimalkan kandidat A)
13.08.20 : 06.08.20 : menunggu konfirmasi terkait sewa lahan dr PT Sarindo (Kamis 6 Jul), arahan Pak Felix SPK direturn terlebih dahulu karena NOM dekat dengan existing XL
03.08.20 : 30.07.20 : Need arahan hunting karena kandidat A terkendala proses negosiasi harga dgn PT Sarindo (memakan waktu lama) dan lokasi NOM berada di lahan developer + dekat exisiting tower TBG
23.07.20 : kandidat A TNP approved dgn MW 41m dan dia 0.6m, menunggu surat balasan PT. Sarindo untuk melanjutkan proses IW
20.07.20 : kandidat A koordinat 117.165472, -0.443583 propose SST 42 waiting RNP review
16.07.20 : rehunting karena beberapa kand yang didapat, LL nya menolak di sewakan.
13.07.20 : 09.07.20 : hunting
01.07.20 : SPK release</t>
  </si>
  <si>
    <t xml:space="preserve">02.03.20 : email CANCEL SPK BY XL (Bu Anggie) karena perubahan plan XL
20.02.20 : Hunting, hard sitac, commcase imbas Bali Tower
06.02.20 : Hunting kandidat
</t>
  </si>
  <si>
    <t xml:space="preserve">08.05.20 : email SPK RETURN BY XL karena perubahan plan (email Pak Sony)
30.04.20 : hunting perluasan SAR ke 4 arah berbeda plan submit Sabtu tgl 3 Mei
23.04.20 : 16.04.20 : validasi kandidat
09.04.20 : 06.04.20 : Hunting
</t>
  </si>
  <si>
    <t>03.04.20 : email return by system
24.02.20 : email penarikan SPK dari XL (bu Anggie) karena perubahan plan XL
14.02.20 : Return by XL Due to perubahan plan XL
13.02.20 : 06.02.20 : Kand A = Rehunting, Candidate A RF NOK
16.01.20 : Proses input STIP 1 B2S
15.01.20 : propose change to colo (email Rudi), konfirmasi NOK dari XL (Pak Siro)</t>
  </si>
  <si>
    <t xml:space="preserve">04.08.20 : email SPK return, Category Return Community Issue, Return By XL
10.08.20 : 06.08.20 : proses pendekatan IW 1 kk, paralel rehunting kand alternatif
03.08.20 : 30.07.20 : 23.07.20 : IW Failed, 1 Warga menolak memberikan tanda tangan IW, Proses submit permohonan kerjasama dengan pihak MODERNLAND
20.07.20 : 16.07.20 : 13.07.20 : 09.07.20 : MOM : IW kurang 1 kk sepadan tower, warga orang Mahkamah Agung
06.07.20 : 02.07.20 : plan IW done 7 juli, plan rekom 10 juli, plan start CME 13 jul, plan SRFI 6 Aug
29.06.20 : 25.06.20 : IW kurang 1 kk, pole 25m
22.06.20 : 18.06.20 : kembali ke kandidat awal, IW on going, Plan IW Done Jun 2020
15.06.20 : 11.06.20 : IW clear (proses PKS)
08.06.20 : rehunting
04.06.20 : 01.06.20 : masih menunggu jawaban dari MODERNLAND, alternatif propose re-NOM
28.05.20 : 25.05.20 : 15.05.20 : 14.05.20 : 08.05.20 : Proses persetujuan permohonan kerjasama
30.04.20 : Rehunting Site
23.04.20 : 16.04.20 : IW on going, Proses persetujuan permohonan kerjasama kawasan Modernland
09.04.20 : 02.04.20 : 25.03.20 : IW on going,  Terbatasnya lahan yang disewakan
19.03.20 : proses BAN BAK
12.03.20 : Kawasan modernland
11.03.20 : 20.02.20 : hunting, Hunting, NOM berada di kawasan modernland
06.02.20 : Hunting kandidat
</t>
  </si>
  <si>
    <t>16.01.20 : CHANGE TO COLO
15.01.20 : propose change to colo (email Rudi), konfirmasi OK Change to Colo dari XL (Pak Siro)</t>
  </si>
  <si>
    <t>28.01.20 : email Return by XL, Redesign, Propose Colo ke site TBG Mawae Legi (B2S masih CME on going, plan start CME B2S 20 Feb, plan RFI 20 Mar 20))</t>
  </si>
  <si>
    <t xml:space="preserve">20.01.20 : email Surat Pengembalian SPK by Marketing ke LM XL
17.01.20 : email konfirmasi SPK return by Marketing &amp; XL
16.01.20 : XL (Pak Siro) confirm agar SPK B2S di return (redesign by Planning XL), karena berdasarkan hasil assessment site ini berdekatan dengan site existing XL yang colo ke TBG yaitu (BINTARO UTAMA RELOCATION-JAW-BT-TGR-2010) kurang lebih jarak nya 278 mtr dari NOM .
</t>
  </si>
  <si>
    <t xml:space="preserve">26.03.20 : RND OK change to Colo dengan propose top tower, tower 42m permanen, SPK RETURN, CHANGE TO COLO
25.03.20 : 20.03.20 : propose change to colo ke 220733109 TBG_DSLABATMUARA jarak 204m, status masih GM dengan plan RFI permanent W4 May SST 42m (IMB clear), space availabel for XL 40m. Req Xl (pak Doddy) di 50m. Sedang dipertimbangkan kembali
</t>
  </si>
  <si>
    <t>18.04.20 : SPK reject by Marketing TBG
17.04.20 : SPK di recall XL/tidak jadi di assign ke TBG karena salah assign atau salah plan XL (email Mba Dibby XL)</t>
  </si>
  <si>
    <t>25.06.20 : RND XL (Pak Doddy) OK CHANGE TO COLO, need change SPK Colo
24.06.20 : propose colo dg jarak 1165m ke site 10135104 SP_TG_JNGR GREEN FIELD SST   72
23.06.20 : SPK Release 23 jun 20</t>
  </si>
  <si>
    <t>25.06.20 : RND XL (Pak Doddy) OK CHANGE TO COLO, need change SPK Colo
24.06.20 : propose colo dg jarak 286m ke 22309123 BALIGE 1, GF SST 26m
23.06.20 : SPK Release 23 jun 20</t>
  </si>
  <si>
    <t>23.06.20 : SPK Release 23 jun 20, propose return by RND XL (Pak Siro) karena change plan, confirm return by Pak maulana dengan remarks “Drop by XL change plan”.</t>
  </si>
  <si>
    <t>24.06.20 : SPK Release 24 jun 20, SPK return change SoW to SPK colo</t>
  </si>
  <si>
    <t>03.07.20 : Propose colo approved by RND XL (Pak Doddy), SPK Change to Colo
02.07.20 : propose Colo to existing site 220380109 SUNGAI ANDAI 114.60844 -3.29462 ( 383.40m ) GF SST 42m
01.07.20 : SPK release</t>
  </si>
  <si>
    <t>15.07.20 : email return SPK, return karena hard kandidat (penolakan warga/community issue) 
14.07.20 : arahan RND XL ke Sekolah Yayasan Perguruan Setia Budi Abadi rooftop kandidat  98.958650° 3.567426°, namun tidak mendapat ijin pihak yayasan/sekolah karena dpt mengganggu kegiatan belajar dan tdk dapat dikontrolnya jika ada penolakan warga. SPK potensi return karena NOM XL tetap berada pada titik combat existing.
13.07.20 : hasil survey :
• Tepat di Lokasi NOM (Koordinat : 3.568 ; 98.9589722) terdapat Combat XL yang sudah berdiri namun kondisi tidak On Air (informasi dikarenakan mendapatkan penolakan dari warga)
• Jarak ke site Eksisting TBG  308 m
• Jarak ke site Eksisting XL  867 m
Problem Identification :
• Area sekitar NOM banyak terdapat Sarang Walet yang menjadi mata pencaharian warga sekitar dan warga berkeberatan terhadap adanya Tower karena merasa sinyal frekuensi tower menggangu burung walet tsb
• Faktor lain bunyi BTS Tower membuat burung Walet menjadi takut kembali ke sarang
• Hasil pertemuan dengan Kepala Dusun setempat menjelaskan bahwa warga setempat (khususnya warga Desa Simpang Tiga) menolak pendirian tower (file terlampir)
Alternatif Solusi :
• Plan A adalah Colo ke site Eksisting TBG, Site Kota Galuh 020583109  Koordinat : 3.56720 ; 98.96047
• Plan B adalah propose kandidat diluar area Desa Simpang Tiga (diluar area highlight merah) untuk menghindari penolakan warga
03.07.20 : Propose colo NOT OK by RND XL (Pak Doddy), remark : mendekat ke existing, lebih baik survey dekat NOM dahulu.
02.07.20 : propose Colo to existing site 020583109 KOTA GALUH 98.95689 3.56615 (309.3m ) Rooftop 25m + pole 12m
01.07.20 : SPK release</t>
  </si>
  <si>
    <t>15.07.20 : propose colo to site 164105107  SATREYAN KANIGORO yang hanya berjarak 6m dari existing site TBG, RND OK CHANGE TO COLO, SPK return by TBG and waiting SPK COLO</t>
  </si>
  <si>
    <t>19.04.21 : SPK return by XL email by Pak David EID, ESR LMS has been deleted
04.03.21 : MoM 04/3, SPK propossed return by XL
04.03.21 : IW failed, rehunting
22.02.21 : 18.02.21 : plan IW clear 25 Feb, kandidat rooftop
11.02.21 : kand C proses perijinan pengecekan zonasi menara, estimasi 2 minggu (18 Feb)
08.02.21 : kand C RND OK, proses negosiasi dgn LL
28.01.21 : plan submit kandidat 30 Jan
21.01.21 : 18.01.21 : 14.01.21 : kandidat failed, proses negosiasi kandidat ruko 90m dari NOM (area discovery Ancol)
07.01.21 : 10.12.20 : isu blocking ketua RT/RW
07.12.20 : 03.12.20 : kembali ke kand yang pernah approved, proses IW ongoing
19.11.20 : 16.11.20 : proses follow up dinas PU terkait penggunaan lahan fasum
12.11.20 : 09.11.20 : 05.11.20 : rehunting
01.10.20 : SPK reaktivasi release</t>
  </si>
  <si>
    <t>05.04.21 : SRFI
29.03.21 : 23.03.21 : erection ongoing
18.03.21 : pouring OG
15.03.21 : cerucuk pondasi done, plan cor 16 Mar, issue SPK return by XL
08.03.21 : bouwplank, CME preparation
01.03.21 : plan CME start 4 Maret
25.02.21 : rekom camat done, APD OG, plan CME start W1 Mar
22.02.21 : 18.02.21 : plan rekom camat done 20Feb
15.02.21 : rekom lurah done, rekom camat estimasi penyelesaian W4 Feb
08.02.21 : IW clear, rekom OG plan finisih W2 Feb
28.01.21 : plan IW clear W2 Feb
21.01.21 : IW minus 1 warga, lokasi site terdampak banjir Kalsel 
14.01.21 : 11.01.21 : 04.01.21 : 28.12.20 : 21.12.20 : 17.12.20 : kand B OK, IW ongoing</t>
  </si>
  <si>
    <t>26.02.21 : SPK return by XL remark Re-design (email 25-Feb-21)
22.02.21 : propose joint survey RND
18.02.21 : rekomendasi ketinggian dari diskominfo max 21 m, kand F IW CLEAR -&gt; RND NOK
01.02.21 : IW OG, isu perda ketinggian menara max 20m
28.01.21 : kand D failed, IW OG kandidat E
21.01.21 : IW minus 2KK, plan IW clear minggu ini
18.01.21 : 14.01.21 : 07.01.21 : kand D RF TX OK, IW ongoing
04.01.21 : under RNP review
28.12.20 : hunting candidate A
21.12.20 : survey og
03.12.20 : SPK release</t>
  </si>
  <si>
    <t>30.04.20 : SPK return by XL karena perubahan plan sesuai email Bu Anggie 28 Apr
23.04.20 : 16.04.20 : 09.04.20 : 25.03.20 : under RNP review HTI</t>
  </si>
  <si>
    <t>30.04.20 : SPK return by XL karena perubahan plan sesuai email Bu Anggie 28 Apr
23.04.20 : 16.04.20 : 
09.04.20 : 25.03.20 : under RNP review HTI</t>
  </si>
  <si>
    <t>30.04.20 : SPK return by XL karena perubahan plan sesuai email Bu Anggie 28 Apr 
23.04.20 : 16.04.20 : 09.04.20 : 25.03.20 : under RNP review HTI</t>
  </si>
  <si>
    <t>28.01.20 : email Return by XL, Teknik, Sectoral Blocking</t>
  </si>
  <si>
    <t>13.02.20 : email return by XL-EID
04.02.20 : hasil ERM DROP by XL karena RND NOK -&gt; ANTENNA TOO LOW</t>
  </si>
  <si>
    <t>24.01.20 : email Return by XL, Teknik, Antenna too low
24.01.20 : email pengmebalian SPK by Markering karena Drop by XL (RND NOK -&gt; ANTENNA TOO LOW)</t>
  </si>
  <si>
    <t>21.01.20 : email penarikan/pembatalan SPK oleh XL (Bu Anggie) karena adanya perubahan plan XL</t>
  </si>
  <si>
    <t>24.01.20 : email Return by XL, Teknik, Near existing XL
24.01.20 : email pengembalian SPK by Markering karena Drop by XL (RND NOK -&gt; Near Existing)</t>
  </si>
  <si>
    <t>13.02.20 : SPK RETURN, change entity comppany to SKP
CME BY XL 06.02.20 : ERM, under review Power, CME by XL</t>
  </si>
  <si>
    <t>27.08.20 : email SPK return by XL (Pak Yanse), Return Category Technical , Return By XL, Remark Antenna Height Too Low
30.07.20 : drop by XL, RND--&gt; antena too low
23.07.20 : 23.07.20 : RND not OK, RND meminta 50m
17.07.20 : UNDER REVIEW RND HUAWEI</t>
  </si>
  <si>
    <t>08.05.20 : SPK return by XL karena perubahan plan XL (email Bu Anggie)</t>
  </si>
  <si>
    <t>28.01.20 : email Return by XL, Teknik, Sectoral Blocking
24.01.20 : email pengembalian SPK by Markering karena Drop by XL (RND NOK -&gt; SECTORAL BLOCKING)</t>
  </si>
  <si>
    <t>28.01.20 : email Return by XL, Teknik, Antenna too low</t>
  </si>
  <si>
    <t>24.01.20 : email Return by XL, Teknik, Antenna too low
24.01.20 : email pengembalian SPK by Markering karena Drop by XL (RND NOK -&gt; ANTENNA TOO LOW)</t>
  </si>
  <si>
    <t>24.01.20 : email pengembalian SPK oleh XL (email Sherli) karena adanya perubahan plan XL (Antenna too low)</t>
  </si>
  <si>
    <t>24.02.20 : RND Not OK, propose return
06.02.20 : 30.01.20 : under review RND</t>
  </si>
  <si>
    <t xml:space="preserve">23.04.20 : 09.04.20 : cancel karena double dengan ID JAW-JB-SNG-3746.
</t>
  </si>
  <si>
    <t>30.04.20 : RND NOK mas, tower too low, RND butuh 30 meter, tower existing hanya 18</t>
  </si>
  <si>
    <t>24.07.20 : SPK return by XL (email Bu Anggie) karena perubahan design dan plan XL
23.07.20 : 13.07.20 : 09.07.20 : 02.07.20 : under review TNP CAA
29.06.20 : ERM on going
23.06.20 : SPK Release 23 jun 20</t>
  </si>
  <si>
    <t>17.07.20 : ERM DROP BY XL, reason Sectoral blocking
06.07.20 : SPK release</t>
  </si>
  <si>
    <t>26.08.20 : email return by system, Return by XL, ANTENNA HEIGHT TOO LOW
17.07.20 : ERM DROP BT XL, antenna too low
06.07.20 : SPK release</t>
  </si>
  <si>
    <t>07.08.20 : email RETURN BY XL karena SITE ISOLATED ( REPEATER NOT READY)
06.08.20 : 03.08.20 : 30.07.20 : 23.07.20 : 13.07.20 : 09.07.20 : 02.07.20 : under review TNP ALITA
29.06.20 : ERM on going
23.06.20 : SPK Release 23 jun 20</t>
  </si>
  <si>
    <t>17.07.20 : ERM DROP BY XL, antena too low
06.07.20 : SPK release</t>
  </si>
  <si>
    <t xml:space="preserve">02.11.20 : return by XL
26.10.20 : 22.10.20 : prepare dok STO
19.10.20 : 15.10.20 : 12.10.20 : 08.10.20 : 05.10.20 : waiting review TNP ALITA
01.10.20 : ERM process
</t>
  </si>
  <si>
    <t>19.11.20 : SPK return, remarks perubahan desain RND
13.11.20 : SPK release</t>
  </si>
  <si>
    <t>26.11.20 : SPK return by XL remark perubahan desain (email 25 November)
26.11.20 : ESR submitted, under RNP review
19.11.20 : SPK colo release</t>
  </si>
  <si>
    <t>26.11.20 : SPK return by XL remark perubahan desain (email 25 November(
26.11.20 : ESR submitted, under RNP review
19.11.20 : SPK colo release</t>
  </si>
  <si>
    <t>06.02.20 : RFIN email done
21.01.20 : RBS foundation done, plan minggu ini material ME on site, wait konfirmasi permintaan PLN connection dari XL. Request PR CME done.</t>
  </si>
  <si>
    <t>03.08.20 : Hunting by Asset (Reloc TBG)</t>
  </si>
  <si>
    <t xml:space="preserve">18.06.20 : IW on going yang melibatkan warga 3 RW (radius tower mencakup 3 RW)
30.04.20 : 23.04.20 : IW on going
25.03.20 : Hunting
</t>
  </si>
  <si>
    <t>04.06.20 : 01.06.20 : 29.05.20 : RFI</t>
  </si>
  <si>
    <t>30.04.20 : RFI done dan OA
23.04.20 : mob demob</t>
  </si>
  <si>
    <t xml:space="preserve">22.06.20 : 11.06.20 : 
08.06.20 : 
28.05.20 : 
</t>
  </si>
  <si>
    <t xml:space="preserve">19.06.20 : SPK XL release
</t>
  </si>
  <si>
    <t>MOS</t>
    <phoneticPr fontId="6" type="noConversion"/>
  </si>
  <si>
    <t>UNLOCK</t>
    <phoneticPr fontId="6" type="noConversion"/>
  </si>
  <si>
    <t>TBD</t>
    <phoneticPr fontId="6" type="noConversion"/>
  </si>
  <si>
    <t>ACTUAL MOS &amp; UNLOCK</t>
    <phoneticPr fontId="6" type="noConversion"/>
  </si>
  <si>
    <t>FO (Change to MW as temp solution)</t>
  </si>
  <si>
    <t>FO</t>
  </si>
  <si>
    <t>MW</t>
  </si>
  <si>
    <t>TBG</t>
    <phoneticPr fontId="6" type="noConversion"/>
  </si>
  <si>
    <t>HTI</t>
    <phoneticPr fontId="6" type="noConversion"/>
  </si>
  <si>
    <t>CME BY</t>
    <phoneticPr fontId="6" type="noConversion"/>
  </si>
  <si>
    <t>JATENG</t>
  </si>
  <si>
    <t>JABODETABEK (INNER)</t>
  </si>
  <si>
    <t>JABAR</t>
  </si>
  <si>
    <t>SUMBAGUT</t>
  </si>
  <si>
    <t>JATIM</t>
  </si>
  <si>
    <t>JABODETABEK (OUTER)</t>
  </si>
  <si>
    <t>KALIMANTAN</t>
  </si>
  <si>
    <t>SULAWESI</t>
  </si>
  <si>
    <t>SUMBAGTENG</t>
  </si>
  <si>
    <t>SUMBAGSEL</t>
  </si>
  <si>
    <t>BALINUSRA</t>
  </si>
  <si>
    <t xml:space="preserve"> JABODETABEK (OUTER)</t>
  </si>
  <si>
    <t xml:space="preserve"> JABODETABEK (INNER)</t>
  </si>
  <si>
    <t>REGIONAL TBG</t>
    <phoneticPr fontId="6" type="noConversion"/>
  </si>
  <si>
    <t>W39-2021</t>
  </si>
  <si>
    <t>W37-2021</t>
  </si>
  <si>
    <t>W40-2021</t>
  </si>
  <si>
    <t>W38-2021</t>
  </si>
  <si>
    <t>15/145/275</t>
  </si>
  <si>
    <t>90/210/330</t>
  </si>
  <si>
    <t>20/210/300</t>
  </si>
  <si>
    <t>60/130/330</t>
  </si>
  <si>
    <t>50/210/300</t>
  </si>
  <si>
    <t>30/90/270</t>
  </si>
  <si>
    <t>155/250/330</t>
  </si>
  <si>
    <t>0/110/270</t>
  </si>
  <si>
    <t>20/110/200</t>
  </si>
  <si>
    <t>40/160/240</t>
  </si>
  <si>
    <t>50/110/270</t>
  </si>
  <si>
    <t>20/100/200</t>
  </si>
  <si>
    <t>20/180/280</t>
  </si>
  <si>
    <t>15/90/190/295</t>
  </si>
  <si>
    <t>0120/240</t>
  </si>
  <si>
    <t>30/150/280</t>
  </si>
  <si>
    <t>90/190/330</t>
  </si>
  <si>
    <t>40/200/330</t>
  </si>
  <si>
    <t>35/130/210/320</t>
  </si>
  <si>
    <t>0/160/270</t>
  </si>
  <si>
    <t>50/130/250</t>
  </si>
  <si>
    <t>0/90/180/270</t>
  </si>
  <si>
    <t>10/170/300</t>
  </si>
  <si>
    <t>10/110/270</t>
  </si>
  <si>
    <t>0/100/200</t>
  </si>
  <si>
    <t>75/160/275</t>
  </si>
  <si>
    <t>80/170/250/310</t>
  </si>
  <si>
    <t>70/140/280</t>
  </si>
  <si>
    <t>100/290/340</t>
  </si>
  <si>
    <t>35/170/315</t>
  </si>
  <si>
    <t>50/245/310</t>
  </si>
  <si>
    <t>0/90/270</t>
  </si>
  <si>
    <t>90/180/270</t>
  </si>
  <si>
    <t>30/180/330</t>
  </si>
  <si>
    <t>80/240/350</t>
  </si>
  <si>
    <t>20/150/290</t>
  </si>
  <si>
    <t>30/150/220/340</t>
  </si>
  <si>
    <t>75/140/310</t>
  </si>
  <si>
    <t>0/90/210/330</t>
  </si>
  <si>
    <t>70/180/280</t>
  </si>
  <si>
    <t>50/130/330</t>
  </si>
  <si>
    <t>20/110/190/290</t>
  </si>
  <si>
    <t>60/150/290</t>
  </si>
  <si>
    <t>20/90/210/330</t>
  </si>
  <si>
    <t>40/150/300</t>
  </si>
  <si>
    <t>0/60/250</t>
  </si>
  <si>
    <t>0/70/200/310</t>
  </si>
  <si>
    <t>60/150/220/310</t>
  </si>
  <si>
    <t>0/90/200/270</t>
  </si>
  <si>
    <t>100/175/350</t>
  </si>
  <si>
    <t>70/140/240/340</t>
  </si>
  <si>
    <t>50/125/190/270</t>
  </si>
  <si>
    <t>40/130/210/275</t>
  </si>
  <si>
    <t>70/190/260/340</t>
  </si>
  <si>
    <t>0/150/250</t>
  </si>
  <si>
    <t>20/120/230</t>
  </si>
  <si>
    <t>0/100/290</t>
  </si>
  <si>
    <t>10/80/240</t>
  </si>
  <si>
    <t>25/155/225</t>
  </si>
  <si>
    <t>0/100/240</t>
  </si>
  <si>
    <t>20/110/230</t>
  </si>
  <si>
    <t>100/240/310</t>
  </si>
  <si>
    <t>0/120/240</t>
  </si>
  <si>
    <t>40/140/320</t>
  </si>
  <si>
    <t>15/90/280</t>
  </si>
  <si>
    <t>0/90/160/270</t>
  </si>
  <si>
    <t>20/170/280</t>
  </si>
  <si>
    <t>90/180/300</t>
  </si>
  <si>
    <t>60/130/200/320</t>
  </si>
  <si>
    <t>60/180/270</t>
  </si>
  <si>
    <t>110/180/270</t>
  </si>
  <si>
    <t>70/130/280</t>
  </si>
  <si>
    <t>100/200/310</t>
  </si>
  <si>
    <t>110/185/285</t>
  </si>
  <si>
    <t>0/70/180/275</t>
  </si>
  <si>
    <t>0/90/180/300</t>
  </si>
  <si>
    <t>30/140/290</t>
  </si>
  <si>
    <t>35/145/310</t>
  </si>
  <si>
    <t>0/90/250</t>
  </si>
  <si>
    <t>80/230/300</t>
  </si>
  <si>
    <t>10/80/290</t>
  </si>
  <si>
    <t>0/120/300</t>
  </si>
  <si>
    <t>60/150/300</t>
  </si>
  <si>
    <t>20/90/180/280</t>
  </si>
  <si>
    <t>100/180/270</t>
  </si>
  <si>
    <t>40/200/300</t>
  </si>
  <si>
    <t>80/170/250/320</t>
  </si>
  <si>
    <t>50/200/300</t>
  </si>
  <si>
    <t>30/165/240</t>
  </si>
  <si>
    <t>30/100/300</t>
  </si>
  <si>
    <t>0/180/290</t>
  </si>
  <si>
    <t>10/90/280</t>
  </si>
  <si>
    <t>30/200/300</t>
  </si>
  <si>
    <t>40/100/190</t>
  </si>
  <si>
    <t>0/130/300</t>
  </si>
  <si>
    <t>140/235/300</t>
  </si>
  <si>
    <t>90/190/290</t>
  </si>
  <si>
    <t>60/140/200/270</t>
  </si>
  <si>
    <t>70/210/330</t>
  </si>
  <si>
    <t>20/155/320</t>
  </si>
  <si>
    <t>10/140/230</t>
  </si>
  <si>
    <t>30/180/270</t>
  </si>
  <si>
    <t>0/90/275</t>
  </si>
  <si>
    <t>50/140/190</t>
  </si>
  <si>
    <t>40/150/330</t>
  </si>
  <si>
    <t>60/140/230/320</t>
  </si>
  <si>
    <t>80/140/320</t>
  </si>
  <si>
    <t>20/100/180</t>
  </si>
  <si>
    <t>0/65/140/240</t>
  </si>
  <si>
    <t>20/190/310</t>
  </si>
  <si>
    <t>50/200/275</t>
  </si>
  <si>
    <t>90/180/290</t>
  </si>
  <si>
    <t>70/250/330</t>
  </si>
  <si>
    <t>120/240/350</t>
  </si>
  <si>
    <t>60/140/210</t>
  </si>
  <si>
    <t>30/120/240</t>
  </si>
  <si>
    <t>10/150/220</t>
  </si>
  <si>
    <t>70/200/280</t>
  </si>
  <si>
    <t>10/130/240</t>
  </si>
  <si>
    <t>110/230/300</t>
  </si>
  <si>
    <t>70/220/320</t>
  </si>
  <si>
    <t>170/250/340</t>
  </si>
  <si>
    <t>140/240/310</t>
  </si>
  <si>
    <t>20/210/270</t>
  </si>
  <si>
    <t>70/210/290</t>
  </si>
  <si>
    <t>95/175/320</t>
  </si>
  <si>
    <t>90/175/350</t>
  </si>
  <si>
    <t>10/210/290</t>
  </si>
  <si>
    <t>90/200/320</t>
  </si>
  <si>
    <t>0/100/190/270</t>
  </si>
  <si>
    <t>0/140/220</t>
  </si>
  <si>
    <t>30/110/300</t>
  </si>
  <si>
    <t>0/90/200</t>
  </si>
  <si>
    <t>25/110/180/265</t>
  </si>
  <si>
    <t>140/240/340</t>
  </si>
  <si>
    <t>125/230/340</t>
  </si>
  <si>
    <t>0/150/240</t>
  </si>
  <si>
    <t>110/180/290</t>
  </si>
  <si>
    <t>30/110/240</t>
  </si>
  <si>
    <t>0/110/190</t>
  </si>
  <si>
    <t>20/190/295</t>
  </si>
  <si>
    <t>10/100/300</t>
  </si>
  <si>
    <t>10/110/240</t>
  </si>
  <si>
    <t>30/240/300</t>
  </si>
  <si>
    <t>0/150/220</t>
  </si>
  <si>
    <t>100/210/330</t>
  </si>
  <si>
    <t>130/240/330</t>
  </si>
  <si>
    <t>80/150/350</t>
  </si>
  <si>
    <t>0/100/270</t>
  </si>
  <si>
    <t>190/260/340</t>
  </si>
  <si>
    <t>50/180/270</t>
  </si>
  <si>
    <t>50/150/270</t>
  </si>
  <si>
    <t>150/220/320</t>
  </si>
  <si>
    <t>120/200/280</t>
  </si>
  <si>
    <t>140/230/330</t>
  </si>
  <si>
    <t>90/180/250</t>
  </si>
  <si>
    <t>0/70/180</t>
  </si>
  <si>
    <t>70/200/300</t>
  </si>
  <si>
    <t>50/130/230</t>
  </si>
  <si>
    <t>50/130/325</t>
  </si>
  <si>
    <t>60/190/310</t>
  </si>
  <si>
    <t>10/160/270</t>
  </si>
  <si>
    <t>20/130/250</t>
  </si>
  <si>
    <t>50/140/280</t>
  </si>
  <si>
    <t>90/240/350</t>
  </si>
  <si>
    <t>10/160/280</t>
  </si>
  <si>
    <t>0/60/300</t>
  </si>
  <si>
    <t>45/130/200/330</t>
  </si>
  <si>
    <t>20/95/185/270</t>
  </si>
  <si>
    <t>10/145/240</t>
  </si>
  <si>
    <t>120/230/320</t>
  </si>
  <si>
    <t>90/240/310</t>
  </si>
  <si>
    <t>130/240/320</t>
  </si>
  <si>
    <t>80/210/340</t>
  </si>
  <si>
    <t>100/200/300</t>
  </si>
  <si>
    <t>0/210/290</t>
  </si>
  <si>
    <t>90/200/330</t>
  </si>
  <si>
    <t>80/170/350</t>
  </si>
  <si>
    <t>80/180/240</t>
  </si>
  <si>
    <t>40/110/260</t>
  </si>
  <si>
    <t>40/125/230</t>
  </si>
  <si>
    <t>40/195/310</t>
  </si>
  <si>
    <t>10/90/160/280</t>
  </si>
  <si>
    <t>90/220/310</t>
  </si>
  <si>
    <t>150/210/330</t>
  </si>
  <si>
    <t>20/90/240</t>
  </si>
  <si>
    <t>60/180/330</t>
  </si>
  <si>
    <t>90/160/290</t>
  </si>
  <si>
    <t>75/250/315</t>
  </si>
  <si>
    <t>170/290/350</t>
  </si>
  <si>
    <t>120/180/330</t>
  </si>
  <si>
    <t>70/250/345</t>
  </si>
  <si>
    <t>60/115/200</t>
  </si>
  <si>
    <t>0/90/160/250</t>
  </si>
  <si>
    <t>80/210/350</t>
  </si>
  <si>
    <t>50/140/250</t>
  </si>
  <si>
    <t>120/200/310</t>
  </si>
  <si>
    <t>120/220/320</t>
  </si>
  <si>
    <t>80/180/350</t>
  </si>
  <si>
    <t>25/165/265</t>
  </si>
  <si>
    <t>110/250/340</t>
  </si>
  <si>
    <t>90/170/350</t>
  </si>
  <si>
    <t>0/70/190/270</t>
  </si>
  <si>
    <t>15/140/230/295</t>
  </si>
  <si>
    <t>10/120/190</t>
  </si>
  <si>
    <t>65/170/310</t>
  </si>
  <si>
    <t>0/90/210</t>
  </si>
  <si>
    <t>30/100/240</t>
  </si>
  <si>
    <t>10/90/290</t>
  </si>
  <si>
    <t>0/120/250</t>
  </si>
  <si>
    <t>70/170/250</t>
  </si>
  <si>
    <t>70/200/330</t>
  </si>
  <si>
    <t>90/230/290</t>
  </si>
  <si>
    <t>10/200/300</t>
  </si>
  <si>
    <t>10/100/250</t>
  </si>
  <si>
    <t>150/230/310</t>
  </si>
  <si>
    <t>30/170/270</t>
  </si>
  <si>
    <t>0/120/190/300</t>
  </si>
  <si>
    <t>10/90/170</t>
  </si>
  <si>
    <t>30/110/280</t>
  </si>
  <si>
    <t>100/180/300</t>
  </si>
  <si>
    <t>15/150/295</t>
  </si>
  <si>
    <t>10/150/230</t>
  </si>
  <si>
    <t>40/170/330</t>
  </si>
  <si>
    <t>0/120/230</t>
  </si>
  <si>
    <t>0/180/280</t>
  </si>
  <si>
    <t>5/90/180</t>
  </si>
  <si>
    <t>65/220/260</t>
  </si>
  <si>
    <t>90/200/270</t>
  </si>
  <si>
    <t>20/190/290</t>
  </si>
  <si>
    <t>30/160/350</t>
  </si>
  <si>
    <t>75/185/320</t>
  </si>
  <si>
    <t>50/235/350</t>
  </si>
  <si>
    <t>30/120/250</t>
  </si>
  <si>
    <t>25/85/285</t>
  </si>
  <si>
    <t>90/220/315</t>
  </si>
  <si>
    <t>85/185/270</t>
  </si>
  <si>
    <t>85/225/320</t>
  </si>
  <si>
    <t>0/120/270</t>
  </si>
  <si>
    <t>50/160/235/335</t>
  </si>
  <si>
    <t>80/190/280</t>
  </si>
  <si>
    <t>140/250/320</t>
  </si>
  <si>
    <t>45/125/285</t>
  </si>
  <si>
    <t>100/190/350</t>
  </si>
  <si>
    <t>10/190/270</t>
  </si>
  <si>
    <t>70/150/250</t>
  </si>
  <si>
    <t>0/150/210</t>
  </si>
  <si>
    <t>30/100/280</t>
  </si>
  <si>
    <t>120/240/340</t>
  </si>
  <si>
    <t>0/80/170</t>
  </si>
  <si>
    <t>90/150/340</t>
  </si>
  <si>
    <t>20/140/230</t>
  </si>
  <si>
    <t>150/280/350</t>
  </si>
  <si>
    <t>125/180/280</t>
  </si>
  <si>
    <t>100/210/320</t>
  </si>
  <si>
    <t>30/100/180</t>
  </si>
  <si>
    <t>80/180/330</t>
  </si>
  <si>
    <t>85/240/355</t>
  </si>
  <si>
    <t>40/160/300</t>
  </si>
  <si>
    <t>70/220/290</t>
  </si>
  <si>
    <t>20/90/280</t>
  </si>
  <si>
    <t>60/130/245</t>
  </si>
  <si>
    <t>10/100/260</t>
  </si>
  <si>
    <t>70/205/290</t>
  </si>
  <si>
    <t>30/130/270</t>
  </si>
  <si>
    <t>100/200/330</t>
  </si>
  <si>
    <t>0/125/265</t>
  </si>
  <si>
    <t>70/160/330</t>
  </si>
  <si>
    <t>30/140/300</t>
  </si>
  <si>
    <t>45/125/260</t>
  </si>
  <si>
    <t>50/140/240</t>
  </si>
  <si>
    <t>20/100/220</t>
  </si>
  <si>
    <t>0/100/210</t>
  </si>
  <si>
    <t>90/215/320</t>
  </si>
  <si>
    <t>60/230/310</t>
  </si>
  <si>
    <t>30/240/320</t>
  </si>
  <si>
    <t>80/200/270</t>
  </si>
  <si>
    <t>40/110/300</t>
  </si>
  <si>
    <t>30/100/210/290</t>
  </si>
  <si>
    <t>50/210/340</t>
  </si>
  <si>
    <t>70/170/240</t>
  </si>
  <si>
    <t>120/190/300</t>
  </si>
  <si>
    <t>60/180/300</t>
  </si>
  <si>
    <t>50/110/180</t>
  </si>
  <si>
    <t>90/170/270</t>
  </si>
  <si>
    <t>160/230/320</t>
  </si>
  <si>
    <t>80/190/270</t>
  </si>
  <si>
    <t>50/140/310</t>
  </si>
  <si>
    <t>70/180/340</t>
  </si>
  <si>
    <t>70/210/340</t>
  </si>
  <si>
    <t>0/100/250</t>
  </si>
  <si>
    <t>20/130/270</t>
  </si>
  <si>
    <t>0/140/300</t>
  </si>
  <si>
    <t>15/100/260</t>
  </si>
  <si>
    <t>0/100/180</t>
  </si>
  <si>
    <t>40/200/280</t>
  </si>
  <si>
    <t>70/150/280</t>
  </si>
  <si>
    <t>0/90/260</t>
  </si>
  <si>
    <t>100/200/280</t>
  </si>
  <si>
    <t>140/210/290</t>
  </si>
  <si>
    <t>90/260/350</t>
  </si>
  <si>
    <t>50/130/215</t>
  </si>
  <si>
    <t>70/110/310</t>
  </si>
  <si>
    <t>40/180/250</t>
  </si>
  <si>
    <t>0/90/220</t>
  </si>
  <si>
    <t>135/240/340</t>
  </si>
  <si>
    <t>130/245/350</t>
  </si>
  <si>
    <t>20/120/220</t>
  </si>
  <si>
    <t>110/240/325</t>
  </si>
  <si>
    <t>70/130/315</t>
  </si>
  <si>
    <t>0/60/170</t>
  </si>
  <si>
    <t>100/210/300</t>
  </si>
  <si>
    <t>110/180/310</t>
  </si>
  <si>
    <t>170/250/350</t>
  </si>
  <si>
    <t>60/180/310</t>
  </si>
  <si>
    <t>150/220/290</t>
  </si>
  <si>
    <t>0/180/270</t>
  </si>
  <si>
    <t>0/60/210</t>
  </si>
  <si>
    <t>25/115/235</t>
  </si>
  <si>
    <t>90/180/320</t>
  </si>
  <si>
    <t>0/170/270</t>
  </si>
  <si>
    <t>0/90/180</t>
  </si>
  <si>
    <t>70/150/250/330</t>
  </si>
  <si>
    <t>140/280/350</t>
  </si>
  <si>
    <t>95/190/270/350</t>
  </si>
  <si>
    <t>70/150/260</t>
  </si>
  <si>
    <t>70/180/270/320</t>
  </si>
  <si>
    <t>90/180/260</t>
  </si>
  <si>
    <t>30/100/250</t>
  </si>
  <si>
    <t>10/80/130</t>
  </si>
  <si>
    <t>50/120/210/340</t>
  </si>
  <si>
    <t>60/140/260</t>
  </si>
  <si>
    <t>30/160/305</t>
  </si>
  <si>
    <t>0/90/160</t>
  </si>
  <si>
    <t>60/150/240/340</t>
  </si>
  <si>
    <t>180/270/350</t>
  </si>
  <si>
    <t>80/220/290</t>
  </si>
  <si>
    <t>30/150/270</t>
  </si>
  <si>
    <t>0/185/280</t>
  </si>
  <si>
    <t>140/275/350</t>
  </si>
  <si>
    <t>60/210/310</t>
  </si>
  <si>
    <t>90/210/300</t>
  </si>
  <si>
    <t>200/270/340</t>
  </si>
  <si>
    <t>70/140/270</t>
  </si>
  <si>
    <r>
      <rPr>
        <sz val="11"/>
        <rFont val="Calibri"/>
        <family val="2"/>
      </rPr>
      <t>90/180/260</t>
    </r>
  </si>
  <si>
    <t>40/115/330</t>
  </si>
  <si>
    <r>
      <rPr>
        <sz val="11"/>
        <rFont val="Calibri"/>
        <family val="2"/>
      </rPr>
      <t>20/90/170</t>
    </r>
  </si>
  <si>
    <r>
      <rPr>
        <sz val="11"/>
        <rFont val="Calibri"/>
        <family val="2"/>
      </rPr>
      <t>30/120/300</t>
    </r>
  </si>
  <si>
    <r>
      <rPr>
        <sz val="11"/>
        <rFont val="Calibri"/>
        <family val="2"/>
      </rPr>
      <t>0/120/240</t>
    </r>
  </si>
  <si>
    <r>
      <rPr>
        <sz val="11"/>
        <rFont val="Calibri"/>
        <family val="2"/>
      </rPr>
      <t>0/90/280</t>
    </r>
  </si>
  <si>
    <r>
      <rPr>
        <sz val="11"/>
        <rFont val="Calibri"/>
        <family val="2"/>
      </rPr>
      <t>20/160/260</t>
    </r>
  </si>
  <si>
    <t>50/200/270</t>
  </si>
  <si>
    <r>
      <rPr>
        <sz val="11"/>
        <rFont val="Calibri"/>
        <family val="2"/>
      </rPr>
      <t>60/140/340</t>
    </r>
  </si>
  <si>
    <r>
      <rPr>
        <sz val="11"/>
        <rFont val="Calibri"/>
        <family val="2"/>
      </rPr>
      <t>0/90/170</t>
    </r>
  </si>
  <si>
    <r>
      <rPr>
        <sz val="11"/>
        <rFont val="Calibri"/>
        <family val="2"/>
      </rPr>
      <t>110/200/290</t>
    </r>
  </si>
  <si>
    <r>
      <rPr>
        <sz val="11"/>
        <rFont val="Calibri"/>
        <family val="2"/>
      </rPr>
      <t>40/140/280</t>
    </r>
  </si>
  <si>
    <r>
      <rPr>
        <sz val="11"/>
        <rFont val="Calibri"/>
        <family val="2"/>
      </rPr>
      <t>0/60/160/225</t>
    </r>
  </si>
  <si>
    <r>
      <rPr>
        <sz val="11"/>
        <rFont val="Calibri"/>
        <family val="2"/>
      </rPr>
      <t>15/95/185/260</t>
    </r>
  </si>
  <si>
    <r>
      <rPr>
        <sz val="11"/>
        <rFont val="Calibri"/>
        <family val="2"/>
      </rPr>
      <t>100/140/255</t>
    </r>
  </si>
  <si>
    <r>
      <rPr>
        <sz val="11"/>
        <rFont val="Calibri"/>
        <family val="2"/>
      </rPr>
      <t>90/170/280/345</t>
    </r>
  </si>
  <si>
    <r>
      <rPr>
        <sz val="11"/>
        <rFont val="Calibri"/>
        <family val="2"/>
      </rPr>
      <t>10/90/240</t>
    </r>
  </si>
  <si>
    <r>
      <rPr>
        <sz val="11"/>
        <rFont val="Calibri"/>
        <family val="2"/>
      </rPr>
      <t>45/130/230/300</t>
    </r>
  </si>
  <si>
    <r>
      <rPr>
        <sz val="11"/>
        <rFont val="Calibri"/>
        <family val="2"/>
      </rPr>
      <t>80/140/260</t>
    </r>
  </si>
  <si>
    <r>
      <rPr>
        <sz val="11"/>
        <rFont val="Calibri"/>
        <family val="2"/>
      </rPr>
      <t>65/170/265/330</t>
    </r>
  </si>
  <si>
    <r>
      <rPr>
        <sz val="11"/>
        <rFont val="Calibri"/>
        <family val="2"/>
      </rPr>
      <t>30/210/300</t>
    </r>
  </si>
  <si>
    <r>
      <rPr>
        <sz val="11"/>
        <rFont val="Calibri"/>
        <family val="2"/>
      </rPr>
      <t>70/190/300</t>
    </r>
  </si>
  <si>
    <r>
      <rPr>
        <sz val="11"/>
        <rFont val="Calibri"/>
        <family val="2"/>
      </rPr>
      <t>0/90/180/270</t>
    </r>
  </si>
  <si>
    <r>
      <rPr>
        <sz val="11"/>
        <rFont val="Calibri"/>
        <family val="2"/>
      </rPr>
      <t>60/200/300</t>
    </r>
  </si>
  <si>
    <r>
      <rPr>
        <sz val="11"/>
        <rFont val="Calibri"/>
        <family val="2"/>
      </rPr>
      <t>90/155/310</t>
    </r>
  </si>
  <si>
    <r>
      <rPr>
        <sz val="11"/>
        <rFont val="Calibri"/>
        <family val="2"/>
      </rPr>
      <t>20/110/220</t>
    </r>
  </si>
  <si>
    <r>
      <rPr>
        <sz val="11"/>
        <rFont val="Calibri"/>
        <family val="2"/>
      </rPr>
      <t>145/240/320</t>
    </r>
  </si>
  <si>
    <r>
      <rPr>
        <sz val="11"/>
        <rFont val="Calibri"/>
        <family val="2"/>
      </rPr>
      <t>20/90/170/270</t>
    </r>
  </si>
  <si>
    <r>
      <rPr>
        <sz val="11"/>
        <rFont val="Calibri"/>
        <family val="2"/>
      </rPr>
      <t>60/240/350</t>
    </r>
  </si>
  <si>
    <r>
      <rPr>
        <sz val="11"/>
        <rFont val="Calibri"/>
        <family val="2"/>
      </rPr>
      <t>50/250/350</t>
    </r>
  </si>
  <si>
    <r>
      <rPr>
        <sz val="11"/>
        <rFont val="Calibri"/>
        <family val="2"/>
      </rPr>
      <t>30/90/250</t>
    </r>
  </si>
  <si>
    <r>
      <rPr>
        <sz val="11"/>
        <rFont val="Calibri"/>
        <family val="2"/>
      </rPr>
      <t>10/200/270</t>
    </r>
  </si>
  <si>
    <r>
      <rPr>
        <sz val="11"/>
        <rFont val="Calibri"/>
        <family val="2"/>
      </rPr>
      <t>90/210/330</t>
    </r>
  </si>
  <si>
    <r>
      <rPr>
        <sz val="11"/>
        <rFont val="Calibri"/>
        <family val="2"/>
      </rPr>
      <t>65/140/225/340</t>
    </r>
  </si>
  <si>
    <r>
      <rPr>
        <sz val="11"/>
        <rFont val="Calibri"/>
        <family val="2"/>
      </rPr>
      <t>20/95/165/290</t>
    </r>
  </si>
  <si>
    <r>
      <rPr>
        <sz val="11"/>
        <rFont val="Calibri"/>
        <family val="2"/>
      </rPr>
      <t>90/240/335</t>
    </r>
  </si>
  <si>
    <r>
      <rPr>
        <sz val="11"/>
        <rFont val="Calibri"/>
        <family val="2"/>
      </rPr>
      <t>40/170/280</t>
    </r>
  </si>
  <si>
    <t>30/85/200/285</t>
  </si>
  <si>
    <t>80/155/270/350</t>
  </si>
  <si>
    <t>120/210/300</t>
  </si>
  <si>
    <t>65/115/180</t>
  </si>
  <si>
    <t>105/175/245</t>
  </si>
  <si>
    <t>30/120/190</t>
  </si>
  <si>
    <t>60/170/290</t>
  </si>
  <si>
    <t>15/100/180</t>
  </si>
  <si>
    <t>50/160/310</t>
  </si>
  <si>
    <t>0/120/50</t>
  </si>
  <si>
    <t>45/120/185/330</t>
  </si>
  <si>
    <t>30/140/245</t>
  </si>
  <si>
    <t>40/130/220/310</t>
  </si>
  <si>
    <t>75/185/235/325</t>
  </si>
  <si>
    <t>0/80/255</t>
  </si>
  <si>
    <t>60/250/350</t>
  </si>
  <si>
    <t>120/220/300</t>
  </si>
  <si>
    <t>80/150/300</t>
  </si>
  <si>
    <t>80/200/320</t>
  </si>
  <si>
    <t>10/180/280</t>
  </si>
  <si>
    <t>80/225/350</t>
  </si>
  <si>
    <t>10/120/220</t>
  </si>
  <si>
    <t>20/110/200/280</t>
  </si>
  <si>
    <t>30/190/290</t>
  </si>
  <si>
    <t>0/135/295</t>
  </si>
  <si>
    <t>10/105/180/275</t>
  </si>
  <si>
    <t>65/180/245/315</t>
  </si>
  <si>
    <t>25/200/275</t>
  </si>
  <si>
    <t>40/190/340</t>
  </si>
  <si>
    <t>30/160/250</t>
  </si>
  <si>
    <t>100/175/280</t>
  </si>
  <si>
    <t>10/120/210</t>
  </si>
  <si>
    <t>70/260/355</t>
  </si>
  <si>
    <t>20/90/290</t>
  </si>
  <si>
    <t>20/150/210</t>
  </si>
  <si>
    <t>0/100/170/270</t>
  </si>
  <si>
    <t>70/150/230</t>
  </si>
  <si>
    <t>0/180/300</t>
  </si>
  <si>
    <t>55/150/255</t>
  </si>
  <si>
    <t>55/190/310</t>
  </si>
  <si>
    <t>50/120/260</t>
  </si>
  <si>
    <t>0/200/300</t>
  </si>
  <si>
    <t>60/150/280</t>
  </si>
  <si>
    <t>210/340</t>
  </si>
  <si>
    <t>70/230/315</t>
  </si>
  <si>
    <t>0/115/180/250</t>
  </si>
  <si>
    <t>75/265/320</t>
  </si>
  <si>
    <t>25/90/260</t>
  </si>
  <si>
    <t>105/250/325</t>
  </si>
  <si>
    <t>50/220/315</t>
  </si>
  <si>
    <t>20/210/275</t>
  </si>
  <si>
    <t>150/245/305</t>
  </si>
  <si>
    <t>145/260/350</t>
  </si>
  <si>
    <t>90/190/280</t>
  </si>
  <si>
    <t>40/200/290</t>
  </si>
  <si>
    <t>120/180/320</t>
  </si>
  <si>
    <t>60/120/270</t>
  </si>
  <si>
    <t>10/120/270</t>
  </si>
  <si>
    <t>100/190/320</t>
  </si>
  <si>
    <t>70/140/320</t>
  </si>
  <si>
    <t>105/180/255</t>
  </si>
  <si>
    <t>0/170/180</t>
  </si>
  <si>
    <t>30/150/240</t>
  </si>
  <si>
    <t>55/175/335</t>
  </si>
  <si>
    <t>60/150/240/330</t>
  </si>
  <si>
    <t>50/150/305</t>
  </si>
  <si>
    <t> 90/210/330</t>
  </si>
  <si>
    <t>60/260/340</t>
  </si>
  <si>
    <t>60/200/260</t>
  </si>
  <si>
    <t>0/160/220</t>
  </si>
  <si>
    <t>50/120/300</t>
  </si>
  <si>
    <t>40/200/310</t>
  </si>
  <si>
    <t>60/200/300</t>
  </si>
  <si>
    <t>50/120/285</t>
  </si>
  <si>
    <t>0/130/280</t>
  </si>
  <si>
    <t>0/80/150</t>
  </si>
  <si>
    <t>30/220/300</t>
  </si>
  <si>
    <t>90/120/330</t>
  </si>
  <si>
    <t>70/170/325 </t>
  </si>
  <si>
    <t>30/160/300</t>
  </si>
  <si>
    <t>100/235/310</t>
  </si>
  <si>
    <t>45/120/300</t>
  </si>
  <si>
    <t>110/180/350</t>
  </si>
  <si>
    <t>0/160/255</t>
  </si>
  <si>
    <t>100/220/340</t>
  </si>
  <si>
    <t>80/190/300</t>
  </si>
  <si>
    <t>100/260/340</t>
  </si>
  <si>
    <t>10/80/220</t>
  </si>
  <si>
    <t>75/220/320</t>
  </si>
  <si>
    <t>20/95/280</t>
  </si>
  <si>
    <t>70/180/320</t>
  </si>
  <si>
    <t>90/140/320</t>
  </si>
  <si>
    <t>110/230/310</t>
  </si>
  <si>
    <t>15/75/255</t>
  </si>
  <si>
    <t>10/125/240</t>
  </si>
  <si>
    <t>40/105/235</t>
  </si>
  <si>
    <t>90/250/350</t>
  </si>
  <si>
    <t>5/85/260</t>
  </si>
  <si>
    <t>25/140/275</t>
  </si>
  <si>
    <t>30/230/320</t>
  </si>
  <si>
    <t>160/265/350</t>
  </si>
  <si>
    <t>25/125/205</t>
  </si>
  <si>
    <t>135/250/325</t>
  </si>
  <si>
    <t>150/220/340</t>
  </si>
  <si>
    <t>130/220/350</t>
  </si>
  <si>
    <t>10/100/190</t>
  </si>
  <si>
    <t>80/220/320</t>
  </si>
  <si>
    <t>15/95/190</t>
  </si>
  <si>
    <t>0/95/205</t>
  </si>
  <si>
    <t>135/185/320</t>
  </si>
  <si>
    <t>90/260/340</t>
  </si>
  <si>
    <t>100/175/320</t>
  </si>
  <si>
    <t>15/115/270</t>
  </si>
  <si>
    <t>190/280/350</t>
  </si>
  <si>
    <t>20/120/295</t>
  </si>
  <si>
    <t>50/170/310</t>
  </si>
  <si>
    <t>45/165/300</t>
  </si>
  <si>
    <t>60/150/250</t>
  </si>
  <si>
    <t>120/205/340</t>
  </si>
  <si>
    <t>30/100/270</t>
  </si>
  <si>
    <t>90/220/300</t>
  </si>
  <si>
    <t>40/160/260</t>
  </si>
  <si>
    <t>80/240/330</t>
  </si>
  <si>
    <t>25/120/230</t>
  </si>
  <si>
    <t>80/240/340</t>
  </si>
  <si>
    <t>70/150/310</t>
  </si>
  <si>
    <t>45/230/330</t>
  </si>
  <si>
    <t>30/150/260</t>
  </si>
  <si>
    <t>60/180/290</t>
  </si>
  <si>
    <t>15/140/270</t>
  </si>
  <si>
    <t>40/110/280</t>
  </si>
  <si>
    <t>70/165/265</t>
  </si>
  <si>
    <t>10/100/240</t>
  </si>
  <si>
    <t>50/115/295</t>
  </si>
  <si>
    <t>175/250/305</t>
  </si>
  <si>
    <t>30/170/255</t>
  </si>
  <si>
    <t>30/110/180</t>
  </si>
  <si>
    <t>120/230/350</t>
  </si>
  <si>
    <t>135/255/330</t>
  </si>
  <si>
    <t>80/235/295</t>
  </si>
  <si>
    <t>40/180/315</t>
  </si>
  <si>
    <t>90/180/355</t>
  </si>
  <si>
    <t>105/155/330</t>
  </si>
  <si>
    <t>100/180/250</t>
  </si>
  <si>
    <t>205/255/355</t>
  </si>
  <si>
    <t>85/160/285</t>
  </si>
  <si>
    <t>50/155/330</t>
  </si>
  <si>
    <t>0/120/280</t>
  </si>
  <si>
    <t>105/220/310</t>
  </si>
  <si>
    <t>100/200/275</t>
  </si>
  <si>
    <t>50/130/280</t>
  </si>
  <si>
    <t>70/245/340</t>
  </si>
  <si>
    <t>75/205/275</t>
  </si>
  <si>
    <t>40/95/320</t>
  </si>
  <si>
    <t>130/240/340</t>
  </si>
  <si>
    <t>0/130/260</t>
  </si>
  <si>
    <t>10/200/290</t>
  </si>
  <si>
    <t>65/200/320</t>
  </si>
  <si>
    <t>40/110/310</t>
  </si>
  <si>
    <t>0/150/245</t>
  </si>
  <si>
    <t>90/290/350</t>
  </si>
  <si>
    <t>45/110/285</t>
  </si>
  <si>
    <t>185/250/345</t>
  </si>
  <si>
    <t>10/90/250</t>
  </si>
  <si>
    <t>95/255/350</t>
  </si>
  <si>
    <t>165/260/340</t>
  </si>
  <si>
    <t>110/190/340</t>
  </si>
  <si>
    <t>60/130/320</t>
  </si>
  <si>
    <t>10/185/295</t>
  </si>
  <si>
    <t>5/75/280</t>
  </si>
  <si>
    <t>10/95/225</t>
  </si>
  <si>
    <t>15/185/310</t>
  </si>
  <si>
    <t>25/110/270</t>
  </si>
  <si>
    <t>45/200/300</t>
  </si>
  <si>
    <t>10/110/265</t>
  </si>
  <si>
    <t>0/100/245</t>
  </si>
  <si>
    <t>130/230/340</t>
  </si>
  <si>
    <t>20/240/295</t>
  </si>
  <si>
    <t>70/185/335</t>
  </si>
  <si>
    <t>130/200/270</t>
  </si>
  <si>
    <t>5/65/135</t>
  </si>
  <si>
    <t>30/220/290</t>
  </si>
  <si>
    <t>110/245/340</t>
  </si>
  <si>
    <t>10/225/300</t>
  </si>
  <si>
    <t>15/170/275</t>
  </si>
  <si>
    <t>30/105/310</t>
  </si>
  <si>
    <t>50/170/320</t>
  </si>
  <si>
    <t>80/190/275</t>
  </si>
  <si>
    <t>65/205/335</t>
  </si>
  <si>
    <t>70/160/350</t>
  </si>
  <si>
    <t>0/150/260</t>
  </si>
  <si>
    <t>50/120/310</t>
  </si>
  <si>
    <t>90/165/300</t>
  </si>
  <si>
    <t>150/250/350</t>
  </si>
  <si>
    <t>90/180/350</t>
  </si>
  <si>
    <t>35/155/210</t>
  </si>
  <si>
    <t>60/190/275</t>
  </si>
  <si>
    <t>5/165/270</t>
  </si>
  <si>
    <t>120/250/320</t>
  </si>
  <si>
    <t>20/110/190</t>
  </si>
  <si>
    <t>0/180/250</t>
  </si>
  <si>
    <t>30/150/220</t>
  </si>
  <si>
    <t>80/170/340</t>
  </si>
  <si>
    <t>50/140/300</t>
  </si>
  <si>
    <t>20/105/310</t>
  </si>
  <si>
    <t>0/160/280</t>
  </si>
  <si>
    <t>0/80/180/270</t>
  </si>
  <si>
    <t>90/230/330</t>
  </si>
  <si>
    <t>30/150/290</t>
  </si>
  <si>
    <t>55/180/280</t>
  </si>
  <si>
    <t>0/210/300</t>
  </si>
  <si>
    <t>0/140/280</t>
  </si>
  <si>
    <t>165/260/350</t>
  </si>
  <si>
    <t>10/115/205</t>
  </si>
  <si>
    <t>100/190/280</t>
  </si>
  <si>
    <t>20/150/220</t>
  </si>
  <si>
    <t>15/80/150/290</t>
  </si>
  <si>
    <t>130/205/280</t>
  </si>
  <si>
    <t>0/90/180/240</t>
  </si>
  <si>
    <t>75/160/290</t>
  </si>
  <si>
    <t>150/270/330</t>
  </si>
  <si>
    <t>90/180/270/340</t>
  </si>
  <si>
    <t>20/140/250/320</t>
  </si>
  <si>
    <t>20/100/180/260</t>
  </si>
  <si>
    <t>0/90/180/280</t>
  </si>
  <si>
    <t>0/90/190320</t>
  </si>
  <si>
    <t>90/240/300</t>
  </si>
  <si>
    <t>30/150/300</t>
  </si>
  <si>
    <t>25/100/210/290</t>
  </si>
  <si>
    <t>0/110/250</t>
  </si>
  <si>
    <t>90/160/250/320</t>
  </si>
  <si>
    <t>85/180/315</t>
  </si>
  <si>
    <t>90/200/280</t>
  </si>
  <si>
    <t>0/100/180/290</t>
  </si>
  <si>
    <t>30/180/250</t>
  </si>
  <si>
    <t>40/120/280</t>
  </si>
  <si>
    <t>40/130/300</t>
  </si>
  <si>
    <t>10/110/190/280</t>
  </si>
  <si>
    <t>90/190/270</t>
  </si>
  <si>
    <t>60/150/310</t>
  </si>
  <si>
    <t>160/250/310</t>
  </si>
  <si>
    <t>40/185/290</t>
  </si>
  <si>
    <t>15/90/180/260</t>
  </si>
  <si>
    <t>100/270/350</t>
  </si>
  <si>
    <t>50/155/250</t>
  </si>
  <si>
    <t>90/225/305</t>
  </si>
  <si>
    <t>100/180/290</t>
  </si>
  <si>
    <t>70/150/320</t>
  </si>
  <si>
    <t>140/200/340</t>
  </si>
  <si>
    <t>15/180/290</t>
  </si>
  <si>
    <t>30/100/190/280</t>
  </si>
  <si>
    <t>RF AZIMUTH</t>
    <phoneticPr fontId="6" type="noConversion"/>
  </si>
  <si>
    <t>Tower Height</t>
  </si>
  <si>
    <t>SSR Longitude</t>
  </si>
  <si>
    <t>SSR Latitude</t>
  </si>
  <si>
    <t>Proposed RF Height</t>
  </si>
  <si>
    <t>  3.575153</t>
  </si>
  <si>
    <t>97°10.28.27'null</t>
  </si>
  <si>
    <t>5°6.59.08'N</t>
  </si>
  <si>
    <t>100°10.40.75'E</t>
  </si>
  <si>
    <t>1°42.15.93'N</t>
  </si>
  <si>
    <t>  1.109938</t>
  </si>
  <si>
    <t> 1.653956</t>
  </si>
  <si>
    <t>107°37.14.35'E</t>
  </si>
  <si>
    <t>6°54.41.4'S</t>
  </si>
  <si>
    <t>112°10.3.14'null</t>
  </si>
  <si>
    <t>8°6.7.83'S</t>
  </si>
  <si>
    <t>112°46.51.42'null</t>
  </si>
  <si>
    <t>7°13.39.92'S</t>
  </si>
  <si>
    <t>120°1.37.2'E</t>
  </si>
  <si>
    <t>4°3.37.3'S</t>
  </si>
  <si>
    <t>116°54.29.89'E</t>
  </si>
  <si>
    <t>1°13.53.32'S</t>
  </si>
  <si>
    <t>106°38.32.93'null</t>
  </si>
  <si>
    <t>6°13.3.72'S</t>
  </si>
  <si>
    <t>119°48.24.09'null</t>
  </si>
  <si>
    <t>3°18.28.5'S</t>
  </si>
  <si>
    <t>116°4.55.7'null</t>
  </si>
  <si>
    <t>8°32.49.01'S</t>
  </si>
  <si>
    <t>106°51.29.84'E</t>
  </si>
  <si>
    <t>6°19.1.53'S</t>
  </si>
  <si>
    <t>112°13.20.03'</t>
  </si>
  <si>
    <t>8°8.48.08'S</t>
  </si>
  <si>
    <t>106°45.38.24'E</t>
  </si>
  <si>
    <t>6°7.41.17'S</t>
  </si>
  <si>
    <t>106°45.58.48'E</t>
  </si>
  <si>
    <t>6°19.52.62'S</t>
  </si>
  <si>
    <t>112°44'6.00E</t>
  </si>
  <si>
    <t>7°25'33.56S</t>
  </si>
  <si>
    <t>112°43'12.5E</t>
  </si>
  <si>
    <t> 7°21'54.94S</t>
  </si>
  <si>
    <t>103°20.7.8'null</t>
  </si>
  <si>
    <t>1°38.6.22'S</t>
  </si>
  <si>
    <t>102°59.52.73'null</t>
  </si>
  <si>
    <t>1°52.47.1'S</t>
  </si>
  <si>
    <t>104°53.37.64'null</t>
  </si>
  <si>
    <t>2°33.28.3'S</t>
  </si>
  <si>
    <t>106°51.47.64'null</t>
  </si>
  <si>
    <t>6°17.36.84'S</t>
  </si>
  <si>
    <t>106°44.40.7'E</t>
  </si>
  <si>
    <t>6°45.34.2'S</t>
  </si>
  <si>
    <t>113°7.55.85'E</t>
  </si>
  <si>
    <t>7°46.22.44'S</t>
  </si>
  <si>
    <t>106°50.4.01'null</t>
  </si>
  <si>
    <t>6°7.50.05'S</t>
  </si>
  <si>
    <t>107°46.49.84'E</t>
  </si>
  <si>
    <t>6°57.11.84'S</t>
  </si>
  <si>
    <t>106°48.8.75'E</t>
  </si>
  <si>
    <t>6°37.26.58'S</t>
  </si>
  <si>
    <t>107°33.51.77'E</t>
  </si>
  <si>
    <t>6°53.6.04'S</t>
  </si>
  <si>
    <t>106°38.38.08'</t>
  </si>
  <si>
    <t>6°10.16.68'S</t>
  </si>
  <si>
    <t>107°0.21.71'E</t>
  </si>
  <si>
    <t>6°14.34.01'S</t>
  </si>
  <si>
    <t>109°27.47.45'E</t>
  </si>
  <si>
    <t>7°38.58.16'S</t>
  </si>
  <si>
    <t>106°58.1.45'E</t>
  </si>
  <si>
    <t>6°12.32.9'S</t>
  </si>
  <si>
    <t>107°3.56.34'E</t>
  </si>
  <si>
    <t>6°9.54.5'S</t>
  </si>
  <si>
    <t>106°48.19.8'E</t>
  </si>
  <si>
    <t>6°32.43.55'S</t>
  </si>
  <si>
    <t>110°20.55.72'E</t>
  </si>
  <si>
    <t>7°59.50.32'S</t>
  </si>
  <si>
    <t>100°21.17.42'null</t>
  </si>
  <si>
    <t>0°55.7.9'S</t>
  </si>
  <si>
    <t>107°1.35.87'null</t>
  </si>
  <si>
    <t>6°15.18.94'S</t>
  </si>
  <si>
    <t>108°0.31.0'E</t>
  </si>
  <si>
    <t>6°19.34.18'S</t>
  </si>
  <si>
    <t>114°9.14.47'E</t>
  </si>
  <si>
    <t>8°20.52.91'S</t>
  </si>
  <si>
    <t>101°29.40.2'null</t>
  </si>
  <si>
    <t>1°26.44.16'N</t>
  </si>
  <si>
    <t>107°32.58.88'null</t>
  </si>
  <si>
    <t>6°59.31.7'S</t>
  </si>
  <si>
    <t> 3.557791</t>
  </si>
  <si>
    <r>
      <rPr>
        <sz val="11"/>
        <rFont val="Calibri"/>
        <family val="2"/>
      </rPr>
      <t>E°12.47.69'E</t>
    </r>
  </si>
  <si>
    <r>
      <rPr>
        <sz val="11"/>
        <rFont val="Calibri"/>
        <family val="2"/>
      </rPr>
      <t>S°22.5.36'S</t>
    </r>
  </si>
  <si>
    <t>E°50.38.54'E</t>
  </si>
  <si>
    <t>S°17.40.92'S</t>
  </si>
  <si>
    <r>
      <rPr>
        <sz val="11"/>
        <rFont val="Calibri"/>
        <family val="2"/>
      </rPr>
      <t>E°26.18.91'E</t>
    </r>
  </si>
  <si>
    <r>
      <rPr>
        <sz val="11"/>
        <rFont val="Calibri"/>
        <family val="2"/>
      </rPr>
      <t>S°55.8.29'S</t>
    </r>
  </si>
  <si>
    <r>
      <rPr>
        <sz val="11"/>
        <rFont val="Calibri"/>
        <family val="2"/>
      </rPr>
      <t>E°44.24.72'E</t>
    </r>
  </si>
  <si>
    <r>
      <rPr>
        <sz val="11"/>
        <rFont val="Calibri"/>
        <family val="2"/>
      </rPr>
      <t>S°10.10.45'S</t>
    </r>
  </si>
  <si>
    <r>
      <rPr>
        <sz val="11"/>
        <rFont val="Calibri"/>
        <family val="2"/>
      </rPr>
      <t>E°29.52.98'E</t>
    </r>
  </si>
  <si>
    <r>
      <rPr>
        <sz val="11"/>
        <rFont val="Calibri"/>
        <family val="2"/>
      </rPr>
      <t>S°55.4.73'S</t>
    </r>
  </si>
  <si>
    <r>
      <rPr>
        <sz val="11"/>
        <rFont val="Calibri"/>
        <family val="2"/>
      </rPr>
      <t>E°53.17.22'E</t>
    </r>
  </si>
  <si>
    <r>
      <rPr>
        <sz val="11"/>
        <rFont val="Calibri"/>
        <family val="2"/>
      </rPr>
      <t>S°57.57.63'S</t>
    </r>
  </si>
  <si>
    <r>
      <rPr>
        <sz val="11"/>
        <rFont val="Calibri"/>
        <family val="2"/>
      </rPr>
      <t>E°55.16.41'E</t>
    </r>
  </si>
  <si>
    <r>
      <rPr>
        <sz val="11"/>
        <rFont val="Calibri"/>
        <family val="2"/>
      </rPr>
      <t>S°39.10.22'S</t>
    </r>
  </si>
  <si>
    <r>
      <rPr>
        <sz val="11"/>
        <rFont val="Calibri"/>
        <family val="2"/>
      </rPr>
      <t>E°34.31.12'E</t>
    </r>
  </si>
  <si>
    <r>
      <rPr>
        <sz val="11"/>
        <rFont val="Calibri"/>
        <family val="2"/>
      </rPr>
      <t>S°54.32.08'S</t>
    </r>
  </si>
  <si>
    <r>
      <rPr>
        <sz val="11"/>
        <rFont val="Calibri"/>
        <family val="2"/>
      </rPr>
      <t>E°7.34.07'E</t>
    </r>
  </si>
  <si>
    <r>
      <rPr>
        <sz val="11"/>
        <rFont val="Calibri"/>
        <family val="2"/>
      </rPr>
      <t>S°10.31.04'S</t>
    </r>
  </si>
  <si>
    <r>
      <rPr>
        <sz val="11"/>
        <rFont val="Calibri"/>
        <family val="2"/>
      </rPr>
      <t>E°8.42.78'E</t>
    </r>
  </si>
  <si>
    <r>
      <rPr>
        <sz val="11"/>
        <rFont val="Calibri"/>
        <family val="2"/>
      </rPr>
      <t>S°29.4.62'S</t>
    </r>
  </si>
  <si>
    <r>
      <rPr>
        <sz val="11"/>
        <rFont val="Calibri"/>
        <family val="2"/>
      </rPr>
      <t>E°29.33.72'E</t>
    </r>
  </si>
  <si>
    <r>
      <rPr>
        <sz val="11"/>
        <rFont val="Calibri"/>
        <family val="2"/>
      </rPr>
      <t>S°46.24.71'S</t>
    </r>
  </si>
  <si>
    <r>
      <rPr>
        <sz val="11"/>
        <rFont val="Calibri"/>
        <family val="2"/>
      </rPr>
      <t>E°33.30.82'E</t>
    </r>
  </si>
  <si>
    <r>
      <rPr>
        <sz val="11"/>
        <rFont val="Calibri"/>
        <family val="2"/>
      </rPr>
      <t>S°36.40.72'S</t>
    </r>
  </si>
  <si>
    <r>
      <rPr>
        <sz val="11"/>
        <rFont val="Calibri"/>
        <family val="2"/>
      </rPr>
      <t>E°37.49.8'E</t>
    </r>
  </si>
  <si>
    <r>
      <rPr>
        <sz val="11"/>
        <rFont val="Calibri"/>
        <family val="2"/>
      </rPr>
      <t>S°15.49.28'S</t>
    </r>
  </si>
  <si>
    <r>
      <rPr>
        <sz val="11"/>
        <rFont val="Calibri"/>
        <family val="2"/>
      </rPr>
      <t>E°56.2.4'E</t>
    </r>
  </si>
  <si>
    <r>
      <rPr>
        <sz val="11"/>
        <rFont val="Calibri"/>
        <family val="2"/>
      </rPr>
      <t>S°24.30.17'S</t>
    </r>
  </si>
  <si>
    <r>
      <rPr>
        <sz val="11"/>
        <rFont val="Calibri"/>
        <family val="2"/>
      </rPr>
      <t>E°57.12.96'E</t>
    </r>
  </si>
  <si>
    <r>
      <rPr>
        <sz val="11"/>
        <rFont val="Calibri"/>
        <family val="2"/>
      </rPr>
      <t>S°45.23.94'S</t>
    </r>
  </si>
  <si>
    <r>
      <rPr>
        <sz val="11"/>
        <rFont val="Calibri"/>
        <family val="2"/>
      </rPr>
      <t>E°8.19.36'E</t>
    </r>
  </si>
  <si>
    <r>
      <rPr>
        <sz val="11"/>
        <rFont val="Calibri"/>
        <family val="2"/>
      </rPr>
      <t>S°57.4.64'S</t>
    </r>
  </si>
  <si>
    <r>
      <rPr>
        <sz val="11"/>
        <rFont val="Calibri"/>
        <family val="2"/>
      </rPr>
      <t>E°59.43.03'E</t>
    </r>
  </si>
  <si>
    <r>
      <rPr>
        <sz val="11"/>
        <rFont val="Calibri"/>
        <family val="2"/>
      </rPr>
      <t>S°48.30.88'S</t>
    </r>
  </si>
  <si>
    <r>
      <rPr>
        <sz val="11"/>
        <rFont val="Calibri"/>
        <family val="2"/>
      </rPr>
      <t>E°7.12.0'E</t>
    </r>
  </si>
  <si>
    <r>
      <rPr>
        <sz val="11"/>
        <rFont val="Calibri"/>
        <family val="2"/>
      </rPr>
      <t>S°8.54.24'S</t>
    </r>
  </si>
  <si>
    <r>
      <rPr>
        <sz val="11"/>
        <rFont val="Calibri"/>
        <family val="2"/>
      </rPr>
      <t>E°45.28.73'E</t>
    </r>
  </si>
  <si>
    <r>
      <rPr>
        <sz val="11"/>
        <rFont val="Calibri"/>
        <family val="2"/>
      </rPr>
      <t>S°33.50.87'S</t>
    </r>
  </si>
  <si>
    <r>
      <rPr>
        <sz val="11"/>
        <rFont val="Calibri"/>
        <family val="2"/>
      </rPr>
      <t>E°34.24.42'E</t>
    </r>
  </si>
  <si>
    <r>
      <rPr>
        <sz val="11"/>
        <rFont val="Calibri"/>
        <family val="2"/>
      </rPr>
      <t>S°21.15.37'S</t>
    </r>
  </si>
  <si>
    <r>
      <rPr>
        <sz val="11"/>
        <rFont val="Calibri"/>
        <family val="2"/>
      </rPr>
      <t>E°35.15.36'E</t>
    </r>
  </si>
  <si>
    <r>
      <rPr>
        <sz val="11"/>
        <rFont val="Calibri"/>
        <family val="2"/>
      </rPr>
      <t>S°28.19.6'S</t>
    </r>
  </si>
  <si>
    <r>
      <rPr>
        <sz val="11"/>
        <rFont val="Calibri"/>
        <family val="2"/>
      </rPr>
      <t>E°33.19.51'E</t>
    </r>
  </si>
  <si>
    <r>
      <rPr>
        <sz val="11"/>
        <rFont val="Calibri"/>
        <family val="2"/>
      </rPr>
      <t>S°27.10.94'S</t>
    </r>
  </si>
  <si>
    <r>
      <rPr>
        <sz val="11"/>
        <rFont val="Calibri"/>
        <family val="2"/>
      </rPr>
      <t>E°50.46.42'E</t>
    </r>
  </si>
  <si>
    <r>
      <rPr>
        <sz val="11"/>
        <rFont val="Calibri"/>
        <family val="2"/>
      </rPr>
      <t>S°0.55.56'S</t>
    </r>
  </si>
  <si>
    <r>
      <rPr>
        <sz val="11"/>
        <rFont val="Calibri"/>
        <family val="2"/>
      </rPr>
      <t>E°32.34.48'E</t>
    </r>
  </si>
  <si>
    <r>
      <rPr>
        <sz val="11"/>
        <rFont val="Calibri"/>
        <family val="2"/>
      </rPr>
      <t>S°40.31.26'S</t>
    </r>
  </si>
  <si>
    <r>
      <rPr>
        <sz val="11"/>
        <rFont val="Calibri"/>
        <family val="2"/>
      </rPr>
      <t>E°53.32.82'E</t>
    </r>
  </si>
  <si>
    <r>
      <rPr>
        <sz val="11"/>
        <rFont val="Calibri"/>
        <family val="2"/>
      </rPr>
      <t>S°48.19.48'S</t>
    </r>
  </si>
  <si>
    <r>
      <rPr>
        <sz val="11"/>
        <rFont val="Calibri"/>
        <family val="2"/>
      </rPr>
      <t>E°39.1.47'E</t>
    </r>
  </si>
  <si>
    <r>
      <rPr>
        <sz val="11"/>
        <rFont val="Calibri"/>
        <family val="2"/>
      </rPr>
      <t>S°41.18.6'S</t>
    </r>
  </si>
  <si>
    <r>
      <rPr>
        <sz val="11"/>
        <rFont val="Calibri"/>
        <family val="2"/>
      </rPr>
      <t>E°45.55.69'E</t>
    </r>
  </si>
  <si>
    <r>
      <rPr>
        <sz val="11"/>
        <rFont val="Calibri"/>
        <family val="2"/>
      </rPr>
      <t>S°49.35.33'S</t>
    </r>
  </si>
  <si>
    <r>
      <rPr>
        <sz val="11"/>
        <rFont val="Calibri"/>
        <family val="2"/>
      </rPr>
      <t>E°4.42.34'E</t>
    </r>
  </si>
  <si>
    <r>
      <rPr>
        <sz val="11"/>
        <rFont val="Calibri"/>
        <family val="2"/>
      </rPr>
      <t>S°33.48.93'S</t>
    </r>
  </si>
  <si>
    <r>
      <rPr>
        <sz val="11"/>
        <rFont val="Calibri"/>
        <family val="2"/>
      </rPr>
      <t>E°7.34.28'E</t>
    </r>
  </si>
  <si>
    <r>
      <rPr>
        <sz val="11"/>
        <rFont val="Calibri"/>
        <family val="2"/>
      </rPr>
      <t>S°12.45.94'S</t>
    </r>
  </si>
  <si>
    <r>
      <rPr>
        <sz val="11"/>
        <rFont val="Calibri"/>
        <family val="2"/>
      </rPr>
      <t>E°41.43.22'E</t>
    </r>
  </si>
  <si>
    <r>
      <rPr>
        <sz val="11"/>
        <rFont val="Calibri"/>
        <family val="2"/>
      </rPr>
      <t>S°14.26.2'S</t>
    </r>
  </si>
  <si>
    <r>
      <rPr>
        <sz val="11"/>
        <rFont val="Calibri"/>
        <family val="2"/>
      </rPr>
      <t>E°39.31.5'E</t>
    </r>
  </si>
  <si>
    <r>
      <rPr>
        <sz val="11"/>
        <rFont val="Calibri"/>
        <family val="2"/>
      </rPr>
      <t>S°23.4.24'S</t>
    </r>
  </si>
  <si>
    <r>
      <rPr>
        <sz val="11"/>
        <rFont val="Calibri"/>
        <family val="2"/>
      </rPr>
      <t>E°30.54.04'E</t>
    </r>
  </si>
  <si>
    <r>
      <rPr>
        <sz val="11"/>
        <rFont val="Calibri"/>
        <family val="2"/>
      </rPr>
      <t>N°58.31.59'N</t>
    </r>
  </si>
  <si>
    <r>
      <rPr>
        <sz val="11"/>
        <rFont val="Calibri"/>
        <family val="2"/>
      </rPr>
      <t>E°4.17.83'E</t>
    </r>
  </si>
  <si>
    <r>
      <rPr>
        <sz val="11"/>
        <rFont val="Calibri"/>
        <family val="2"/>
      </rPr>
      <t>S°41.54.24'S</t>
    </r>
  </si>
  <si>
    <r>
      <rPr>
        <sz val="11"/>
        <rFont val="Calibri"/>
        <family val="2"/>
      </rPr>
      <t>E°4.48.58'E</t>
    </r>
  </si>
  <si>
    <r>
      <rPr>
        <sz val="11"/>
        <rFont val="Calibri"/>
        <family val="2"/>
      </rPr>
      <t>S°19.19.06'S</t>
    </r>
  </si>
  <si>
    <r>
      <rPr>
        <sz val="11"/>
        <rFont val="Calibri"/>
        <family val="2"/>
      </rPr>
      <t>E°24.42.84'E</t>
    </r>
  </si>
  <si>
    <r>
      <rPr>
        <sz val="11"/>
        <rFont val="Calibri"/>
        <family val="2"/>
      </rPr>
      <t>S°14.48.84'S</t>
    </r>
  </si>
  <si>
    <r>
      <rPr>
        <sz val="11"/>
        <rFont val="Calibri"/>
        <family val="2"/>
      </rPr>
      <t>E°51.53.35'E</t>
    </r>
  </si>
  <si>
    <r>
      <rPr>
        <sz val="11"/>
        <rFont val="Calibri"/>
        <family val="2"/>
      </rPr>
      <t>S°59.30.55'S</t>
    </r>
  </si>
  <si>
    <r>
      <rPr>
        <sz val="11"/>
        <rFont val="Calibri"/>
        <family val="2"/>
      </rPr>
      <t>E°33.42.01'E</t>
    </r>
  </si>
  <si>
    <r>
      <rPr>
        <sz val="11"/>
        <rFont val="Calibri"/>
        <family val="2"/>
      </rPr>
      <t>S°40.14.52'S</t>
    </r>
  </si>
  <si>
    <r>
      <rPr>
        <sz val="11"/>
        <rFont val="Calibri"/>
        <family val="2"/>
      </rPr>
      <t>E°8.10.1'E</t>
    </r>
  </si>
  <si>
    <r>
      <rPr>
        <sz val="11"/>
        <rFont val="Calibri"/>
        <family val="2"/>
      </rPr>
      <t>S°11.25.76'S</t>
    </r>
  </si>
  <si>
    <r>
      <rPr>
        <sz val="11"/>
        <rFont val="Calibri"/>
        <family val="2"/>
      </rPr>
      <t>E°47.59.21'E</t>
    </r>
  </si>
  <si>
    <r>
      <rPr>
        <sz val="11"/>
        <rFont val="Calibri"/>
        <family val="2"/>
      </rPr>
      <t>S°34.19.09'S</t>
    </r>
  </si>
  <si>
    <t>110°49.47.41'E</t>
  </si>
  <si>
    <t>7°32.47.96'S</t>
  </si>
  <si>
    <t>109°10.14.38'E</t>
  </si>
  <si>
    <t>6°58.46.13'S</t>
  </si>
  <si>
    <t>109°8.5.21'E</t>
  </si>
  <si>
    <t>6°59.4.31'S</t>
  </si>
  <si>
    <t>106°44.48.41'E</t>
  </si>
  <si>
    <t>6°2.8.12'S</t>
  </si>
  <si>
    <t>108°5.9.21'E</t>
  </si>
  <si>
    <t>3°38.43.54'N</t>
  </si>
  <si>
    <t>112°31.45.51'E</t>
  </si>
  <si>
    <t>7°48.41.93'S</t>
  </si>
  <si>
    <t>118°52.38.44'E</t>
  </si>
  <si>
    <t>2°55.26.9'S</t>
  </si>
  <si>
    <t>115°13.54.94'E</t>
  </si>
  <si>
    <t>8°38.33.39'S</t>
  </si>
  <si>
    <t>108°9.16.7'E</t>
  </si>
  <si>
    <t>7°19.37.99'S</t>
  </si>
  <si>
    <t>110°18.21.04'E</t>
  </si>
  <si>
    <t>7°36.47.83'S</t>
  </si>
  <si>
    <t>108°15.10.51'E</t>
  </si>
  <si>
    <t>7°2.37.55'S</t>
  </si>
  <si>
    <t>111°3.51.48'E</t>
  </si>
  <si>
    <t>7°39.34.92'S</t>
  </si>
  <si>
    <t>110°47.24.52'E</t>
  </si>
  <si>
    <t>7°34.4.38'S</t>
  </si>
  <si>
    <t>112°32.55.47'E</t>
  </si>
  <si>
    <t>7°51.50.77'S</t>
  </si>
  <si>
    <t>106°53.2.08'E</t>
  </si>
  <si>
    <t>6°24.40.1'S</t>
  </si>
  <si>
    <t>30.00.00</t>
  </si>
  <si>
    <t>109°10.33.17'E</t>
  </si>
  <si>
    <t>6°55.19.27'S</t>
  </si>
  <si>
    <t>98°57.3.24'E</t>
  </si>
  <si>
    <t>1°25.54.98'N</t>
  </si>
  <si>
    <t>50.00.00</t>
  </si>
  <si>
    <t>107°44.12.66'E</t>
  </si>
  <si>
    <t>6°56.2.8'S</t>
  </si>
  <si>
    <t>104°36.3.24'E</t>
  </si>
  <si>
    <t>4°12.40.46'S</t>
  </si>
  <si>
    <t>60.00.00</t>
  </si>
  <si>
    <t>119°35.57.84'E</t>
  </si>
  <si>
    <t>4°40.42.64'S</t>
  </si>
  <si>
    <t>108°11.24.22'E</t>
  </si>
  <si>
    <t>7°20.23.96'S</t>
  </si>
  <si>
    <t>40.00.00</t>
  </si>
  <si>
    <t>107°11.5.68'E</t>
  </si>
  <si>
    <t>6°19.18.59'S</t>
  </si>
  <si>
    <t>106°46.24.85'E</t>
  </si>
  <si>
    <t>6°21.47.02'S</t>
  </si>
  <si>
    <t>112°19.23.2'E</t>
  </si>
  <si>
    <t>7°38.7.69'S</t>
  </si>
  <si>
    <t>110°25.39.22'E</t>
  </si>
  <si>
    <t>7°2.24.11'S</t>
  </si>
  <si>
    <t>110°26.19.28'E</t>
  </si>
  <si>
    <t>7°0.13.82'S</t>
  </si>
  <si>
    <t>110°46.22.73'E</t>
  </si>
  <si>
    <t>7°28.24.2'S</t>
  </si>
  <si>
    <t>107°34.9.62'E</t>
  </si>
  <si>
    <t>6°52.24.96'S</t>
  </si>
  <si>
    <t>113°12.3.71'E</t>
  </si>
  <si>
    <t>8°14.26.09'S</t>
  </si>
  <si>
    <t>107°34.5.3'E</t>
  </si>
  <si>
    <t>6°48.5.44'S</t>
  </si>
  <si>
    <t>108°15.57.19'E</t>
  </si>
  <si>
    <t>7°1.49.66'S</t>
  </si>
  <si>
    <t>108°40.31.44'E</t>
  </si>
  <si>
    <t>7°23.36.49'S</t>
  </si>
  <si>
    <t>108°33.16.09'E</t>
  </si>
  <si>
    <t>6°41.14.46'S</t>
  </si>
  <si>
    <t>108°0.31.1'E</t>
  </si>
  <si>
    <t>6°22.49.26'S</t>
  </si>
  <si>
    <t>110°28.7.03'E</t>
  </si>
  <si>
    <t>7°49.20.35'S</t>
  </si>
  <si>
    <t>38.00.00</t>
  </si>
  <si>
    <t>109°18.50.0'E</t>
  </si>
  <si>
    <t>7°21.41.47'S</t>
  </si>
  <si>
    <t>109°22.27.59'E</t>
  </si>
  <si>
    <t>7°24.30.74'S</t>
  </si>
  <si>
    <t>123°36.22.46'E</t>
  </si>
  <si>
    <t>10°2.26.52'S</t>
  </si>
  <si>
    <t>124°23.6.32'E</t>
  </si>
  <si>
    <t>10°7.54.41'S</t>
  </si>
  <si>
    <t>124°13.16.28'E</t>
  </si>
  <si>
    <t>9°55.22.87'S</t>
  </si>
  <si>
    <t>111°28.16.0'E</t>
  </si>
  <si>
    <t>6°55.58.62'S</t>
  </si>
  <si>
    <t>112°11.15.36'E</t>
  </si>
  <si>
    <t>2°3.0.86'S</t>
  </si>
  <si>
    <t>108°21.8.32'E</t>
  </si>
  <si>
    <t>7°11.45.24'S</t>
  </si>
  <si>
    <t>111°2.13.6'E</t>
  </si>
  <si>
    <t>7°35.35.34'S</t>
  </si>
  <si>
    <t>110°59.21.3'E</t>
  </si>
  <si>
    <t>7°14.26.7'S</t>
  </si>
  <si>
    <t>110°7.13.8'E</t>
  </si>
  <si>
    <t>7°43.9.01'S</t>
  </si>
  <si>
    <t>109°18.1.01'E</t>
  </si>
  <si>
    <t>7°20.6.22'S</t>
  </si>
  <si>
    <t>113°16.18.37'E</t>
  </si>
  <si>
    <t>2°59.35.81'S</t>
  </si>
  <si>
    <t>110°8.32.46'E</t>
  </si>
  <si>
    <t>7°15.57.85'S</t>
  </si>
  <si>
    <t>110°50.8.23'E</t>
  </si>
  <si>
    <t>7°29.3.12'S</t>
  </si>
  <si>
    <t>55.00.00</t>
  </si>
  <si>
    <t>111°1.24.24'E</t>
  </si>
  <si>
    <t>7°56.26.88'S</t>
  </si>
  <si>
    <t>113°25.48.68'E</t>
  </si>
  <si>
    <t>1°58.45.91'S</t>
  </si>
  <si>
    <t>100° 40' 33.18" E</t>
  </si>
  <si>
    <t>1° 1' 37.45" S</t>
  </si>
  <si>
    <t>100° 23' 33.48" E</t>
  </si>
  <si>
    <t>1° 7' 52.47" S</t>
  </si>
  <si>
    <t>109°19.10.78'E</t>
  </si>
  <si>
    <t>7°17.59.32'S</t>
  </si>
  <si>
    <t>110°57.17.17'E</t>
  </si>
  <si>
    <t>7°45.20.23'S</t>
  </si>
  <si>
    <t>109°23.38.4'E</t>
  </si>
  <si>
    <t>7°17.17.38'S</t>
  </si>
  <si>
    <t>108°11.43.62'E</t>
  </si>
  <si>
    <t>7°7.8.66'S</t>
  </si>
  <si>
    <t>108°24.35.75'E</t>
  </si>
  <si>
    <t>7°18.14.54'S</t>
  </si>
  <si>
    <t>107°32.43.84'E</t>
  </si>
  <si>
    <t>7°2.1.07'S</t>
  </si>
  <si>
    <t>112°34.26.54'E</t>
  </si>
  <si>
    <t>7°18.9.68'S</t>
  </si>
  <si>
    <t>112°32.19.32'E</t>
  </si>
  <si>
    <t>7°51.12.64'S</t>
  </si>
  <si>
    <t>111°32.4.2'E</t>
  </si>
  <si>
    <t>7°58.37.56'S</t>
  </si>
  <si>
    <t>115°15.4.03'E</t>
  </si>
  <si>
    <t>8°40.8.26'S</t>
  </si>
  <si>
    <t>104°51.0.22'E</t>
  </si>
  <si>
    <t>3°54.35.6'S</t>
  </si>
  <si>
    <t>115°14.6.0'E</t>
  </si>
  <si>
    <t>8°32.57.12'S</t>
  </si>
  <si>
    <t>115°10.20.03'E</t>
  </si>
  <si>
    <t>8°37.44.04'S</t>
  </si>
  <si>
    <t>112°21.59.04'E</t>
  </si>
  <si>
    <t>8°13.16.61'S</t>
  </si>
  <si>
    <t>119°17.24.54'E</t>
  </si>
  <si>
    <t>3°23.47.83'S</t>
  </si>
  <si>
    <t>104° 34' 23.27" E</t>
  </si>
  <si>
    <t>3° 11' 37.97" S</t>
  </si>
  <si>
    <t>112°22.47.42'E</t>
  </si>
  <si>
    <t>8°8.0.2'S</t>
  </si>
  <si>
    <t>111°55.18.41'E</t>
  </si>
  <si>
    <t>7°17.56.94'S</t>
  </si>
  <si>
    <t>111°42.59.62'E</t>
  </si>
  <si>
    <t>8°11.46.93'S</t>
  </si>
  <si>
    <t>113°39.35.17'E</t>
  </si>
  <si>
    <t>7°1.54.98'S</t>
  </si>
  <si>
    <t>112°34.26.22'E</t>
  </si>
  <si>
    <t>7°4.12.86'S</t>
  </si>
  <si>
    <t>117°51.0.97'E</t>
  </si>
  <si>
    <t>3°31.16.9'N</t>
  </si>
  <si>
    <t>110°52.12.25'E</t>
  </si>
  <si>
    <t>6°25.32.3'S</t>
  </si>
  <si>
    <t>70.00.00</t>
  </si>
  <si>
    <t>109°36.17.32'E</t>
  </si>
  <si>
    <t>7°24.24.12'S</t>
  </si>
  <si>
    <t>106°34.0.9'E</t>
  </si>
  <si>
    <t>6°20.31.68'S</t>
  </si>
  <si>
    <t>106°37.37.88'E</t>
  </si>
  <si>
    <t>6°10.8.22'S</t>
  </si>
  <si>
    <t>109°13.30.25'E</t>
  </si>
  <si>
    <t>0°5.14.78'S</t>
  </si>
  <si>
    <t>101°40.19.96'E</t>
  </si>
  <si>
    <t>3°13.42.92'S</t>
  </si>
  <si>
    <t>120°17.35.38'E</t>
  </si>
  <si>
    <t>2°41.28.25'S</t>
  </si>
  <si>
    <t>102°12.18.45'E</t>
  </si>
  <si>
    <t>3°38.24.75'S</t>
  </si>
  <si>
    <t>99°3.2.27'E</t>
  </si>
  <si>
    <t>2°23.51.4'N</t>
  </si>
  <si>
    <t>108°21.45.04'E</t>
  </si>
  <si>
    <t>3°47.0.1'N</t>
  </si>
  <si>
    <t>108°21.22.97'E</t>
  </si>
  <si>
    <t>3°51.55.51'N</t>
  </si>
  <si>
    <t>100° 35' 28.43" E</t>
  </si>
  <si>
    <t>0° 32' 59.68" S</t>
  </si>
  <si>
    <t>100° 28' 15.74" E</t>
  </si>
  <si>
    <t>0° 3' 4.25" S</t>
  </si>
  <si>
    <t>100° 38' 25.87" E</t>
  </si>
  <si>
    <t>0° 15' 39.04" S</t>
  </si>
  <si>
    <t>98°25.47.92'E</t>
  </si>
  <si>
    <t>3°6.58.24'N</t>
  </si>
  <si>
    <t>107°0.20.23'E</t>
  </si>
  <si>
    <t>6°20.4.81'S</t>
  </si>
  <si>
    <t>106°42.54.56'E</t>
  </si>
  <si>
    <t>6°6.2.65'S</t>
  </si>
  <si>
    <t>123°4.5.3'E</t>
  </si>
  <si>
    <t>0°33.56.77'N</t>
  </si>
  <si>
    <t>106°44.38.47'E</t>
  </si>
  <si>
    <t>6°8.53.52'S</t>
  </si>
  <si>
    <t>109°4.54.95'E</t>
  </si>
  <si>
    <t>7°40.37.98'S</t>
  </si>
  <si>
    <t>115°13.40.01'E</t>
  </si>
  <si>
    <t>8°39.19.69'S</t>
  </si>
  <si>
    <t>116°7.10.85'E</t>
  </si>
  <si>
    <t>8°35.37.68'S</t>
  </si>
  <si>
    <t>112°44.37.07'E</t>
  </si>
  <si>
    <t>7°19.6.82'S</t>
  </si>
  <si>
    <t>107°40'12.2''E</t>
  </si>
  <si>
    <t>6°56'40.7''S</t>
  </si>
  <si>
    <t>103°34.4.58'E</t>
  </si>
  <si>
    <t>1°37.40.4'S</t>
  </si>
  <si>
    <t>105°20.20.98'E</t>
  </si>
  <si>
    <t>3°43.33.1'S</t>
  </si>
  <si>
    <t>107°47.57.91'E</t>
  </si>
  <si>
    <t>6°59.20.47'S</t>
  </si>
  <si>
    <t>107°37.42.82'E</t>
  </si>
  <si>
    <t>6°52.56.64'S</t>
  </si>
  <si>
    <t>101°26.35.16'E</t>
  </si>
  <si>
    <t>2°2.15.97'S</t>
  </si>
  <si>
    <t>106°44.11.33'E</t>
  </si>
  <si>
    <t>6°8.20.04'S</t>
  </si>
  <si>
    <t>106°43.18.62'E</t>
  </si>
  <si>
    <t>6°12.58.1'S</t>
  </si>
  <si>
    <t>106°42.46.73'E</t>
  </si>
  <si>
    <t>6°8.45.96'S</t>
  </si>
  <si>
    <t>106°59.24.25'E</t>
  </si>
  <si>
    <t>6°11.32.64'S</t>
  </si>
  <si>
    <t>107°41.14.68'E</t>
  </si>
  <si>
    <t>6°43.39.29'S</t>
  </si>
  <si>
    <t>106°47.34.87'E</t>
  </si>
  <si>
    <t>6°20.36.46'S</t>
  </si>
  <si>
    <t>106°55.33.24'E</t>
  </si>
  <si>
    <t>6°7.39.94'S</t>
  </si>
  <si>
    <t>116°18.37.51'E</t>
  </si>
  <si>
    <t>8°53.19.21'S</t>
  </si>
  <si>
    <t>112°46.36.7'E</t>
  </si>
  <si>
    <t>7°13.44.33'S</t>
  </si>
  <si>
    <t>106°47.1.93'E</t>
  </si>
  <si>
    <t>6°37.25.07'S</t>
  </si>
  <si>
    <t>107° 9' 59.98" E</t>
  </si>
  <si>
    <t>6° 8' 36.31" S</t>
  </si>
  <si>
    <t>106°49.37.24'E</t>
  </si>
  <si>
    <t>6°36.16.85'S</t>
  </si>
  <si>
    <t>106°46.50.16'E</t>
  </si>
  <si>
    <t>6°17.47.18'S</t>
  </si>
  <si>
    <t>107°34.22.8'E</t>
  </si>
  <si>
    <t>6°53.42.14'S</t>
  </si>
  <si>
    <t>E°33.56.88'E</t>
  </si>
  <si>
    <t>S°54.0.04'S</t>
  </si>
  <si>
    <t>111°4.4.12'E</t>
  </si>
  <si>
    <t>°24.53.17'S</t>
  </si>
  <si>
    <t>E°18.7.52'E</t>
  </si>
  <si>
    <t>S°7.5.2'S</t>
  </si>
  <si>
    <t>103°47.34.8'E</t>
  </si>
  <si>
    <t>1°6.5.15'N</t>
  </si>
  <si>
    <t>107°0.46.73'E</t>
  </si>
  <si>
    <t>6°10.46.81'S</t>
  </si>
  <si>
    <t>112°42.26.5'E</t>
  </si>
  <si>
    <t>7°17.49.3'S</t>
  </si>
  <si>
    <t>116°6.28.18'E</t>
  </si>
  <si>
    <t>8°34.29.53'S</t>
  </si>
  <si>
    <t>103°59.40.2'E</t>
  </si>
  <si>
    <t>1°6.40.32'N</t>
  </si>
  <si>
    <t>107°26.44.64'E</t>
  </si>
  <si>
    <t>6°29.33.48'S</t>
  </si>
  <si>
    <t>103°51.21.92'E</t>
  </si>
  <si>
    <t>2°53.38.0'S</t>
  </si>
  <si>
    <t>101°24.58.61'E</t>
  </si>
  <si>
    <t>1°39.53.96'N</t>
  </si>
  <si>
    <t>106°59.53.23'E</t>
  </si>
  <si>
    <t>7°13.55.96'S</t>
  </si>
  <si>
    <t>98°40.20.39'E</t>
  </si>
  <si>
    <t>3°30.49.93'N</t>
  </si>
  <si>
    <t>99°52.14.3'E</t>
  </si>
  <si>
    <t>2°4.20.66'N</t>
  </si>
  <si>
    <t>107°54.1.4'E</t>
  </si>
  <si>
    <t>7°25.2.78'S</t>
  </si>
  <si>
    <t>98°54.50.54'E</t>
  </si>
  <si>
    <t>3°26.0.78'N</t>
  </si>
  <si>
    <t>103°36.49.93'E</t>
  </si>
  <si>
    <t>1°34.58.55'S</t>
  </si>
  <si>
    <t>103°46.4.22'E</t>
  </si>
  <si>
    <t>3°37.29.39'S</t>
  </si>
  <si>
    <t>113°45.14.47'E</t>
  </si>
  <si>
    <t>8°1.44.69'S</t>
  </si>
  <si>
    <t>113°48.47.84'E</t>
  </si>
  <si>
    <t>7°59.54.82'S</t>
  </si>
  <si>
    <t>113°26.22.99'E</t>
  </si>
  <si>
    <t>6°57.31.28'S</t>
  </si>
  <si>
    <t>105°19.13.04'E</t>
  </si>
  <si>
    <t>5°5.12.8'S</t>
  </si>
  <si>
    <t>104°24.9.14'E</t>
  </si>
  <si>
    <t>2°52.44.69'S</t>
  </si>
  <si>
    <t>112°43.5.2'E</t>
  </si>
  <si>
    <t>7°30.22.79'S</t>
  </si>
  <si>
    <t>113°50.28.03'E</t>
  </si>
  <si>
    <t>7°58.49.87'S</t>
  </si>
  <si>
    <t>114°10.51.42'E</t>
  </si>
  <si>
    <t>8°13.38.68'S</t>
  </si>
  <si>
    <t>104°38.47.47'E</t>
  </si>
  <si>
    <t>2°54.44.17'S</t>
  </si>
  <si>
    <t>104°46.13.94'E</t>
  </si>
  <si>
    <t>2°54.29.48'S</t>
  </si>
  <si>
    <t>103°40.41.38'E</t>
  </si>
  <si>
    <t>2°4.29.35'S</t>
  </si>
  <si>
    <t>104°58.28.81'E</t>
  </si>
  <si>
    <t>5°20.56.72'S</t>
  </si>
  <si>
    <t>108°29.20.51'E</t>
  </si>
  <si>
    <t>6°44.19.1'S</t>
  </si>
  <si>
    <t>108°36.53.82'E</t>
  </si>
  <si>
    <t>7°25.5.84'S</t>
  </si>
  <si>
    <t>114°41.39.05'E</t>
  </si>
  <si>
    <t>2°52.46.67'S</t>
  </si>
  <si>
    <t>107°47.50.6'E</t>
  </si>
  <si>
    <t>6°51.4.82'S</t>
  </si>
  <si>
    <t>114°43.5.38'E</t>
  </si>
  <si>
    <t>3°27.36.2'S</t>
  </si>
  <si>
    <t>99°6.43.52'E</t>
  </si>
  <si>
    <t>2°53.19.25'N</t>
  </si>
  <si>
    <t>100°22.44.44'E</t>
  </si>
  <si>
    <t>0°57.43.52'S</t>
  </si>
  <si>
    <t>104°20.24.65'E</t>
  </si>
  <si>
    <t>0°45.11.74'N</t>
  </si>
  <si>
    <t>103° 39' 37.19" E</t>
  </si>
  <si>
    <t>1° 37' 6.02" S</t>
  </si>
  <si>
    <t>107°44.13.6'E</t>
  </si>
  <si>
    <t>7°3.11.16'S</t>
  </si>
  <si>
    <t>99°7.24.6'E</t>
  </si>
  <si>
    <t>3°0.16.09'N</t>
  </si>
  <si>
    <t>98°41.48.7'E</t>
  </si>
  <si>
    <t>3°30.36.61'N</t>
  </si>
  <si>
    <t>105°19.4.69'E</t>
  </si>
  <si>
    <t>5°24.27.04'S</t>
  </si>
  <si>
    <t>102° 1' 42.74" E</t>
  </si>
  <si>
    <t>0° 4' 40.66" N</t>
  </si>
  <si>
    <t>103°51.54.11'E</t>
  </si>
  <si>
    <t>1°42.55.51'S</t>
  </si>
  <si>
    <t>101° 30' 14" E</t>
  </si>
  <si>
    <t>0° 35' 31.02" N</t>
  </si>
  <si>
    <t>98°33.59.51'E</t>
  </si>
  <si>
    <t>3°36.3.74'N</t>
  </si>
  <si>
    <t>99°5.49.6'E</t>
  </si>
  <si>
    <t>2°58.36.48'N</t>
  </si>
  <si>
    <t>98°44.42.5'E</t>
  </si>
  <si>
    <t>3°37.9.95'N</t>
  </si>
  <si>
    <t>95°20.21.66'E</t>
  </si>
  <si>
    <t>5°30.6.46'N</t>
  </si>
  <si>
    <t>98°53.52.12'E</t>
  </si>
  <si>
    <t>3°36.48.92'N</t>
  </si>
  <si>
    <t>98°24.2.05'E</t>
  </si>
  <si>
    <t>3°36.11.05'N</t>
  </si>
  <si>
    <t>98°47.9.82'E</t>
  </si>
  <si>
    <t>3°36.32.83'N</t>
  </si>
  <si>
    <t>104°41.16.26'E</t>
  </si>
  <si>
    <t>2°57.13.46'S</t>
  </si>
  <si>
    <t>98°24.23.62'E</t>
  </si>
  <si>
    <t>3°37.23.09'N</t>
  </si>
  <si>
    <t>98°25.54.25'E</t>
  </si>
  <si>
    <t>3°50.26.25'N</t>
  </si>
  <si>
    <t>102°2.46.43'E</t>
  </si>
  <si>
    <t>0°48.32.69'N</t>
  </si>
  <si>
    <t>103°37.3.58'E</t>
  </si>
  <si>
    <t>1°38.17.59'S</t>
  </si>
  <si>
    <t>101°1.2.52'E</t>
  </si>
  <si>
    <t>0°19.40.25'N</t>
  </si>
  <si>
    <t>103°35.32.82'E</t>
  </si>
  <si>
    <t>1°35.50.57'S</t>
  </si>
  <si>
    <t>102°24.34.38'E</t>
  </si>
  <si>
    <t>0°33.41.62'S</t>
  </si>
  <si>
    <t>108°29.52.15'E</t>
  </si>
  <si>
    <t>7°20.42.29'S</t>
  </si>
  <si>
    <t>107°34.22.98'E</t>
  </si>
  <si>
    <t>7°7.8.36'S</t>
  </si>
  <si>
    <t>108°25.29.35'E</t>
  </si>
  <si>
    <t>7°10.21.11'S</t>
  </si>
  <si>
    <t>98°54.7.99'E</t>
  </si>
  <si>
    <t>3°29.28.72'N</t>
  </si>
  <si>
    <t>119°31.38.75'E</t>
  </si>
  <si>
    <t>5°7.58.58'S</t>
  </si>
  <si>
    <t>112°20.44.55'E</t>
  </si>
  <si>
    <t>7°40.37.13'S</t>
  </si>
  <si>
    <t>112°30.15.48'E</t>
  </si>
  <si>
    <t>7°18.1.37'S</t>
  </si>
  <si>
    <t>108°27.48.64'E</t>
  </si>
  <si>
    <t>6°44.24.11'S</t>
  </si>
  <si>
    <t>108°27.20.7'E</t>
  </si>
  <si>
    <t>6°45.33.66'S</t>
  </si>
  <si>
    <t>112°13.33.64'E</t>
  </si>
  <si>
    <t>7°32.56.15'S</t>
  </si>
  <si>
    <t>112°14.54.31'E</t>
  </si>
  <si>
    <t>7°27.22.5'S</t>
  </si>
  <si>
    <t>111°18.43.45'E</t>
  </si>
  <si>
    <t>7°32.37.03'S</t>
  </si>
  <si>
    <t>111°12.23.58'E</t>
  </si>
  <si>
    <t>7°26.35.52'S</t>
  </si>
  <si>
    <t>112°16.24.67'E</t>
  </si>
  <si>
    <t>7°45.51.98'S</t>
  </si>
  <si>
    <t>111°47.1.53'E</t>
  </si>
  <si>
    <t>6°47.0.78'S</t>
  </si>
  <si>
    <t>111°23.39.77'E</t>
  </si>
  <si>
    <t>7°50.39.41'S</t>
  </si>
  <si>
    <t>111°55.2.89'E</t>
  </si>
  <si>
    <t>7°39.48.89'S</t>
  </si>
  <si>
    <t>111°29.10.25'E</t>
  </si>
  <si>
    <t>7°48.23.11'S</t>
  </si>
  <si>
    <t>111°30.17.32'E</t>
  </si>
  <si>
    <t>7°50.49.7'S</t>
  </si>
  <si>
    <t>112°22.11.96'E</t>
  </si>
  <si>
    <t>7°10.25.25'S</t>
  </si>
  <si>
    <t>111°31.57.25'E</t>
  </si>
  <si>
    <t>7°47.41.32'S</t>
  </si>
  <si>
    <t>111°29.22.63'E</t>
  </si>
  <si>
    <t>7°57.50.58'S</t>
  </si>
  <si>
    <t>101°50.48.23'E</t>
  </si>
  <si>
    <t>0°24.15.62'N</t>
  </si>
  <si>
    <t>113°23.31.31'E</t>
  </si>
  <si>
    <t>6°56.57.88'S</t>
  </si>
  <si>
    <t>113°23.52.58'E</t>
  </si>
  <si>
    <t>8°15.5.62'S</t>
  </si>
  <si>
    <t>111°44.30.01'E</t>
  </si>
  <si>
    <t>7°59.52.51'S</t>
  </si>
  <si>
    <t>112°53.41.32'E</t>
  </si>
  <si>
    <t>7°40.12.65'S</t>
  </si>
  <si>
    <t>113°6.58.36'E</t>
  </si>
  <si>
    <t>6°56.41.82'S</t>
  </si>
  <si>
    <t>112°40.42.35'E</t>
  </si>
  <si>
    <t>7°49.53.9'S</t>
  </si>
  <si>
    <t>112°35.0.82'E</t>
  </si>
  <si>
    <t>8°7.59.2'S</t>
  </si>
  <si>
    <t>111°45.33.01'E</t>
  </si>
  <si>
    <t>8°4.52.14'S</t>
  </si>
  <si>
    <t>113°14.6.83'E</t>
  </si>
  <si>
    <t>6°57.33.26'S</t>
  </si>
  <si>
    <t>112°33.30.92'E</t>
  </si>
  <si>
    <t>8°6.9.04'S</t>
  </si>
  <si>
    <t>112°48.44.96'E</t>
  </si>
  <si>
    <t>8°13.38.93'S</t>
  </si>
  <si>
    <t>112°15.12.71'E</t>
  </si>
  <si>
    <t>7°29.39.66'S</t>
  </si>
  <si>
    <t>112°43.36.52'E</t>
  </si>
  <si>
    <t>8°4.26.83'S</t>
  </si>
  <si>
    <t>112°18.12.38'E</t>
  </si>
  <si>
    <t>8°9.14.51'S</t>
  </si>
  <si>
    <t>111°58.30.5'E</t>
  </si>
  <si>
    <t>8°8.54.24'S</t>
  </si>
  <si>
    <t>111°25.27.55'E</t>
  </si>
  <si>
    <t>7°24.11.23'S</t>
  </si>
  <si>
    <t>111°39.27.25'E</t>
  </si>
  <si>
    <t>7°32.28.07'S</t>
  </si>
  <si>
    <t>112°45.8.42'E</t>
  </si>
  <si>
    <t>7°34.21.61'S</t>
  </si>
  <si>
    <t>113°19.57.11'E</t>
  </si>
  <si>
    <t>6°56.23.86'S</t>
  </si>
  <si>
    <t>112°25.40.55'E</t>
  </si>
  <si>
    <t>8°11.6.32'S</t>
  </si>
  <si>
    <t>111°26.19.85'E</t>
  </si>
  <si>
    <t>7°24.45.86'S</t>
  </si>
  <si>
    <t>111°51.42.52'E</t>
  </si>
  <si>
    <t>8°2.54.02'S</t>
  </si>
  <si>
    <t>112°9.17.86'E</t>
  </si>
  <si>
    <t>7°44.32.93'S</t>
  </si>
  <si>
    <t>105°35.27.13'E</t>
  </si>
  <si>
    <t>5°44.4.88'S</t>
  </si>
  <si>
    <t>104°51.10.22'E</t>
  </si>
  <si>
    <t>3°23.38.62'S</t>
  </si>
  <si>
    <t>107°53.2.8'E</t>
  </si>
  <si>
    <t>7°28.34.14'S</t>
  </si>
  <si>
    <t>104°39.51.69'E</t>
  </si>
  <si>
    <t>2°53.26.58'S</t>
  </si>
  <si>
    <t>107°29.29.76'E</t>
  </si>
  <si>
    <t>6°51.33.84'S</t>
  </si>
  <si>
    <t>99°52.15.1'E</t>
  </si>
  <si>
    <t>2°3.2.63'N</t>
  </si>
  <si>
    <t>107°43.52.18'E</t>
  </si>
  <si>
    <t>6°29.1.72'S</t>
  </si>
  <si>
    <t>112°45.55.87'E</t>
  </si>
  <si>
    <t>8°1.13.15'S</t>
  </si>
  <si>
    <t>105°14.41.21'E</t>
  </si>
  <si>
    <t>5°28.16.46'S</t>
  </si>
  <si>
    <t>112°11.28.75'E</t>
  </si>
  <si>
    <t>7°31.11.53'S</t>
  </si>
  <si>
    <t>107°50.48.34'E</t>
  </si>
  <si>
    <t>2°45.44.53'S</t>
  </si>
  <si>
    <t>112°42.22.93'E</t>
  </si>
  <si>
    <t>8°4.2.35'S</t>
  </si>
  <si>
    <t>113°30.41.44'E</t>
  </si>
  <si>
    <t>8°15.43.38'S</t>
  </si>
  <si>
    <t>105°19.29.43'E</t>
  </si>
  <si>
    <t>5°6.53.1'S</t>
  </si>
  <si>
    <t>108°31.57.54'E</t>
  </si>
  <si>
    <t>7°12.9.14'S</t>
  </si>
  <si>
    <t>98°46.42.7'E</t>
  </si>
  <si>
    <t>3°30.1.72'N</t>
  </si>
  <si>
    <t>98°32.16.48'E</t>
  </si>
  <si>
    <t>3°33.22.03'N</t>
  </si>
  <si>
    <t>101°11.30.16'E</t>
  </si>
  <si>
    <t>1°16.16.36'N</t>
  </si>
  <si>
    <t>103°58.11.75'E</t>
  </si>
  <si>
    <t>1°6.13.14'N</t>
  </si>
  <si>
    <t>100°19.26.65'E</t>
  </si>
  <si>
    <t>0°50.5.86'S</t>
  </si>
  <si>
    <t>119°52.9.31'E</t>
  </si>
  <si>
    <t>0°46.28.05'S</t>
  </si>
  <si>
    <t>104°40.23.56'E</t>
  </si>
  <si>
    <t>2°53.53.05'S</t>
  </si>
  <si>
    <t>103°47.48.84'E</t>
  </si>
  <si>
    <t>3°45.52.02'S</t>
  </si>
  <si>
    <t>119°52.56.78'E</t>
  </si>
  <si>
    <t>0°52.22.12'S</t>
  </si>
  <si>
    <t>111°54.0.43'E</t>
  </si>
  <si>
    <t>7°35.44.7'S</t>
  </si>
  <si>
    <t>112°37.28.56'E</t>
  </si>
  <si>
    <t>7°11.28.5'S</t>
  </si>
  <si>
    <t>104°48.23.53'E</t>
  </si>
  <si>
    <t>2°54.47.04'S</t>
  </si>
  <si>
    <t>103°38.56.51'E</t>
  </si>
  <si>
    <t>1°33.53.86'S</t>
  </si>
  <si>
    <t>104°39.37.26'E</t>
  </si>
  <si>
    <t>2°54.22.25'S</t>
  </si>
  <si>
    <t>104°41.38.08'E</t>
  </si>
  <si>
    <t>2°56.15.07'S</t>
  </si>
  <si>
    <t>99°38.1.1'E</t>
  </si>
  <si>
    <t>2°58.53.18'N</t>
  </si>
  <si>
    <t>106°6.42.23'E</t>
  </si>
  <si>
    <t>2°6.16.7'S</t>
  </si>
  <si>
    <t>0°0.0.0'null</t>
  </si>
  <si>
    <t>106°55.42.55'null</t>
  </si>
  <si>
    <t>6°6.3.2'S</t>
  </si>
  <si>
    <t>115°1.35.78'null</t>
  </si>
  <si>
    <t>3°41.26.07'S</t>
  </si>
  <si>
    <t>114°36.2.3'null</t>
  </si>
  <si>
    <t>5°4.14.23'S</t>
  </si>
  <si>
    <t>124°50.4.37'E</t>
  </si>
  <si>
    <t>1°20.36.55'N</t>
  </si>
  <si>
    <t>107°41.50.93'E</t>
  </si>
  <si>
    <t>6°55.43.94'S</t>
  </si>
  <si>
    <t>106°38.38.08'null</t>
  </si>
  <si>
    <t>-8.21733333333333 </t>
  </si>
  <si>
    <t>  3.132626</t>
  </si>
  <si>
    <t>106°49.49.39'E</t>
  </si>
  <si>
    <t>6°7.31.13'S</t>
  </si>
  <si>
    <t>114°38.21.82'null</t>
  </si>
  <si>
    <t>3°19.34.69'S</t>
  </si>
  <si>
    <t>110°30.0.44'E</t>
  </si>
  <si>
    <t>7°19.50.05'S</t>
  </si>
  <si>
    <t>114°24.58.14'null</t>
  </si>
  <si>
    <t>5°34.5.2'S</t>
  </si>
  <si>
    <t>106°42.24.91'E</t>
  </si>
  <si>
    <t>6°17.46.03'S</t>
  </si>
  <si>
    <t>108°22.33.2'E</t>
  </si>
  <si>
    <t>7°5.32.06'S</t>
  </si>
  <si>
    <t>107°31.42.89'E</t>
  </si>
  <si>
    <t>6°52.28.34'S</t>
  </si>
  <si>
    <t>CURRENTLY NO ISSUE</t>
  </si>
  <si>
    <t>CURRENTLY NO ISSUE</t>
    <phoneticPr fontId="6" type="noConversion"/>
  </si>
  <si>
    <t>Count of SITE ID XL</t>
  </si>
  <si>
    <t>19:09:21: 15:09:21: 13:09:21: 06:09:21: 01:09:21: 30:08:21:Power Connection Proses, KWH N/A
25:08:21: 22:08:21: 18:08:21: ME OG
16:08:21: PONDASI BTS OG
09:08:21: STO DECLARE 10 AUG
04:08:21 : SPK COLO RELEASED, ERM PROSES</t>
    <phoneticPr fontId="6" type="noConversion"/>
  </si>
  <si>
    <t>19:09:21:15:09:21: 13:09:21:06:09:21:01:09:21:30:08:21:Power Connection Proses,KWH N/A
25:08:21: 22:08:21: 18:08:21: ME OG
16:08:21: PONDASI BTS OG
09:08:21: STO DECLARE 10 AUG
04:08:21 : SPK COLO RELEASED, ERM PROSES</t>
    <phoneticPr fontId="6" type="noConversion"/>
  </si>
  <si>
    <t>Status</t>
  </si>
  <si>
    <t>ACTIVE</t>
  </si>
  <si>
    <t>ACTIVE - BLITZKRIEG</t>
  </si>
  <si>
    <t>ACTIVE - BLITZKRIEG 2021 [NEW]</t>
  </si>
  <si>
    <t>ACTIVE - BLITZKRIEG 2021 [NEW]-H2</t>
  </si>
  <si>
    <t>ACTIVE - RELOCATION</t>
  </si>
  <si>
    <t>ACTIVE - CME by XL</t>
  </si>
  <si>
    <t>ACTIVE - CME by XL (RELOCATION)</t>
  </si>
  <si>
    <t>ACTIVE - ORION</t>
  </si>
  <si>
    <t>ACTIVE - RELOCATION TBG to TBG</t>
  </si>
  <si>
    <t>SPK RETURN</t>
  </si>
  <si>
    <t>SPK RETURN - CME by XL (RELOCATION)</t>
  </si>
  <si>
    <t>SPK RETURN BY XL</t>
  </si>
  <si>
    <t>X ACTIVE - RELOCATION (By Asset 2019)</t>
  </si>
  <si>
    <t>X ACTIVE - SPK 2019</t>
  </si>
  <si>
    <t>X RELOC TBG</t>
  </si>
  <si>
    <t>X RENEWAL</t>
  </si>
  <si>
    <t>Mobilisasi dan Demobilisasi</t>
  </si>
  <si>
    <t>22:09:21: 19:09:21: 15:09:21: SRFI
13:09:21: PONDASI RBS BTS OG
08:09:21: PREPARE TIM AND MATERIAL CME
06:09:21: STO DECLARE 3 SEPTEMBER, PREPARE TIM CME REPLAN CONNECT W4 SEPT
30:08:21:22:08:21: NEED REVIEW TNP ALITA
18:08:21: ERM PROSES, NEED REVIEW RNP HTI
16:08:21:10:08:21 : SPK COLO RELEASED, ERM PROSES</t>
  </si>
  <si>
    <t>22:09:21: SRFI
19:09:21: ME OG
15:09:21: 13:09:21: ME OG
08:09:21: 06:09:21: RBS/BTS FOUNDATION
01:09:21:30:08:21: CME PREPARATION
25:08:21: STO DECLARE 24 AUG
22:08:21: ERM PROSES, NEED REVIEW CIVIL HTI
18:08:21: ERM PROSES, NEED REVIEW RNP HTI
16:08:21:10:08:21 : SPK COLO RELEASED, ERM PROSES</t>
  </si>
  <si>
    <t>22:09:21: 19:09:21:15:09:21: 13:09:21: 08:09:21: RBS/BTS  PONDASI
06:09:21: 01:09:21: CME PREPARATION
30:08:21:25:08:21:22:08:21: NEED REVIEW TNP ALITA
18:08:21: ERM PROSES, NEED REVIEW RNP HTI
16:08:21 : SPK COLO RELEASED, ERM PROSESS</t>
  </si>
  <si>
    <t>22:09:21: 19:09:21:13:09:21: 08:09:21: 06:09:21: SRFI
01:09:21:30:08:21: 25:08:21: PONDASI RBS BTS OG
22:08:21: 18:08:21: CME PREPARATION
16:08:21: STO DECLARE 13 AUG
09:08:21: 04:08:21 : SPK COLO RELEASED, ERM PROSES</t>
  </si>
  <si>
    <t>22:09:21: 19:09:21:15:09:21: 13:09:21: 09:08:2021: POWER CONNECTION PROSES
09:06:2021: POURING OG
09:01:2021: REBARING OG, PLAN COR 5 SEPT
08:30:2021: 08:18:21: 08:09:21: 08.09.21 : Proses Review BOQ dan SPH, Rectivasi site Plan W1 Sep
08:04:21: 07.29.21: design perkuatan akibat stolen material released, proses review untuk pelaksanaan perkuatan, paralel proses penunjukan mitra 
07:.26:21: 07:19:21 : Tower Issue, Proses Pembangunan ulang tower, perlu dilakukan analisa terkait pembongkaran angkur, dan pembongkaran Cor Plan Done 31 Jul Plan start CME W1 Aug
29.04.21 : RFIN Sent, MMP FO NY RFS
19.04.21 : SPK FO issue, PLN connection hold
08.03.21 : SRFIN sent
04.03.21 : finishing pagar, SRFI
01.03.21 : erection done, ME OG
25.02.21 : erection OG
22.02.21 : pouring done, prepare start erection
18.02.21 : pembesian OG
11.02.21 : 08.02.21 : galian OG
04.02.21 : plan hari ini start galian
28.01.21 : bouwplank, plan CME start 2 Feb
18.01.21 : plan IMB release 25 Jan
11.01.21 : 04.01.21 : permit ongoing, start CME setelah IMB release, plan release W3 Jan
28.12.20 : rekom done, waiting resi IMB release -&gt; plan 29 Dec
21.12.20 : 17.12.20 : soiltest done, REKOM OG, plan CME start 28 Dec
14.12.20 : REKOM &amp; SOIL TEST OG, PLAN CME START 28 DES
07.12.20 : 03.12.20 : target RFC W3,p paralel pengurusan KKOP dan soiltest
30.11.20 : soitest ongoing, paralel proses rekom KKOP estimasi 1 s.d 2 minggu 
19.11.20 : issue KKOP kota medan
16.11.20 : 12.11.20 : IW clear, proses realisasi IW, target RFC 29 Nov
09.11.20 : IW clear, proses realisasi IW ongoing
05.11.20 : submit kandidat baru, kandidat D RF TX OK, IW ongoing
02.11.20 : 29.10.20 : 26.10.20 : propose re-validasi penurunan ketinggian tower menjadi 36m untuk menghindari penolakan 1KK (warga tidak berada di lokasi)
22.10.20 : IW minus 1KK dari 20KK lokasi di kandidat B bergeser sekitar 30m, target clear 24 Oct
19.10.20 : kembali ke kand A, IW ongoing target clear 26 Oct
15.10.20 : 12.10.20 : 08.10.20 : proses rehunting 
05.10.20 : IW on going 7kk/15kk
01.10.20 : kand C gagal IW proses rehunting
24.09.20 : iw ongoing
21.09.20 : TNP OK MW 40m/0.6, IW ongoing, kurang 12 kk lagi
17.09.20 : 16.09.20 : kand C RND OK RF 40m, proses review TNP
14.09.20 : proses pengurusan legalitas lahan (kand B), paralel submit kandidat baru (cand C) under review TNP
10.09.20 : proses pengurusan legalitas lahan
03.09.20 : iw clear proses nego dengan warga terkait kompensasi
31.08.20 : proses eskalasi sitac
27.08.20 : iw clear isu kompensasi clear
24.08.20 : masih IW on going kurang 11 kk, plan IW clear 28 Aug
17.08.20 : TNP OK, IW ongoing target IW Clear 20 Aug 20
13.08.20 : TNP review, paralel IW on going 23 kk, yg sdh done 9 kk target 20 agustus 20
10.08.20 : TNP review, IW on going 4kk/23kk, plan IW clear 15 Aug
06.08.20 : submit kandidat baru (cand B) approved dgn RF 40m, proses review TNP
03.08.20 : 30.07.20 : 27.07.20 : IW on going, plan CME Start 14/8
23.07.20 : kandidat A TX OK dgn MW height 40m/0.6, proses IW on going
20.07.20 : kandidat A RNP OK dengan RF 40m, menunggu review TX
16.07.20 : Ok candidate A, tower 42
16.07.20 : 13 jul submit kandidat A koordinat 98.72653, 3.55915 propose SST 42, menunggu review RNP
13.07.20 : hunting
09.07.20 : on going survey, kandidat di pemukiman padat
01.07.20 : SPK release</t>
  </si>
  <si>
    <t>TBG</t>
  </si>
  <si>
    <t>Jl. Jermal VII sudut Gg. Murni Kel. Denai, Kecamatan Medan Denai</t>
  </si>
  <si>
    <t>Desa Bojong Koneng Kp. Curug RT.001 RW.009, Kec. Babakan Madang, Kab. Bogor Prov. Jawa Barat</t>
  </si>
  <si>
    <t>Kel. Jombang Kp. Rawa Lele RT.006 RW.010 Kec. Ciputat, Kota Tangerang Selatan Prov. Banten</t>
  </si>
  <si>
    <t>Jl. lombok No. 10 Kelurahan Merdeka kecamatan sumur Bandung Kota Bandung</t>
  </si>
  <si>
    <t>Jl. Sumatra, Kel.Sananwetan RT.001 RW.013 Kec.Sananwetan, Kota Blitar Prov.Jawa Timur</t>
  </si>
  <si>
    <t>Jl. RA. Fadillah, Kel. Cijantung Kec. Pasar Rebo, Kota Jakarta Timur Prov. DKI Jakarta</t>
  </si>
  <si>
    <t>Jl. Cabe III/6, Kel. Pondok Cabe Ilir RT.001 RW.005 Kec. Pamulang, Kota Tangerang Selatan Prov. Banten</t>
  </si>
  <si>
    <t>JI. Cipinang Gading, Kel. Rangga Mekar RT.01 RW.03, Kec. Kota Bogor Selatan, Kota Bogor Prov. Jawa Barat</t>
  </si>
  <si>
    <t>Jl. Jend. Sudirman (samping jembatan penyebrangan depan komp kehakiman), Kota Tangerang Prov. Banten</t>
  </si>
  <si>
    <t>Jl. Ir. H. Juanda, Kel. Bekasi Jaya RT.001 RW.004, Kec. Bekasi Timur, Kota Bekasi Prov. Jawa Barat</t>
  </si>
  <si>
    <t>Jl. Raya Gabus Gedong, Desa Srimukti RT.01 RW.06, Kec. Tambun Utara, Kab. Bekasi Prov. Jawa Barat</t>
  </si>
  <si>
    <t>Desa Bugel Blok Sukawera RT.02 RW.06, Kec. Patrol, Kab. Indramayu Prov. Jawa Barat</t>
  </si>
  <si>
    <t>Desa Cilampeni Kp. Baraja No.04 RT.02 RW.20, Kec. Katapang, Kab. Bandung Prov. Jawa Barat</t>
  </si>
  <si>
    <t>Desa Lebak Rejo Dusun Cari RT.003 RW.002 Kec.Purwodadi, Kab.Pasuruan Prov.Jawa Timur</t>
  </si>
  <si>
    <t>Desa Gunung Sindur Kp. Gunung Sindur RT.003 RW.010, Kec. Gunung Sindur, Kab. Bogor Prov. Jawa Barat</t>
  </si>
  <si>
    <t>Jl. Sumberboto, Desa Mojoduwur Dsn.Mojoduwur RT.01 RW.01 Kec.Mojowarno, Kab.Jombang Prov.Jawa Timur</t>
  </si>
  <si>
    <t>Jl. Telkom Gunung Keramaian, Desa Panggung Baru RT 02 / RW.01 Kec. Pelaihari, Kab. Tanah Laut Prov. Kalimantan Selatan</t>
  </si>
  <si>
    <t>Jl. Pembangunan Kaum RT 04 RW 11 Kel. Ciparigi Kec. Bogor Utara, Kota Bogor Prov. Jawa Barat</t>
  </si>
  <si>
    <t>Jl. Kapuk Kamal Raya, Kel. Kamal Muara RT.12 RW.01, Kec. Penjaringan, Kota Jakarta Utara Prov. DKI Jakarta</t>
  </si>
  <si>
    <t>Puri Surya Jaya C1  NO.07 Pasadena, Kel. Ketajen Kec. Gedangan, Kab. Sidoarjo Prov. Jawa Timur</t>
  </si>
  <si>
    <t>Jl. Jend. Wahono By Pass Juanda, Desa Sedati Gede Kec.Sedati, Kab.Sidoarjo Prov.Jawa Timur</t>
  </si>
  <si>
    <t>Jl. Tipar No.28, Kel. Pondok Kelapa RT.04 RW.007 Kec. Duren Sawit, Kota Jakarta Timur Prov. DKI Jakarta</t>
  </si>
  <si>
    <t>Desa Sambirejo Kp. Sambirejo RT.13 Kec. Plupuh, Kab. Sragen Prov. Jawa Tengah</t>
  </si>
  <si>
    <t>120031093960</t>
  </si>
  <si>
    <t>532513684626</t>
  </si>
  <si>
    <t>716094</t>
  </si>
  <si>
    <t>KAL-KS-BJM-0976</t>
  </si>
  <si>
    <t>BANJARMASIN_TIMUR</t>
  </si>
  <si>
    <t>KAL-KT-KLK-0425</t>
  </si>
  <si>
    <t>TAMBAN_CATUR</t>
  </si>
  <si>
    <t>KAL-KT-KLK-0426</t>
  </si>
  <si>
    <t>KAPUAS_BARAT</t>
  </si>
  <si>
    <t>KAL-KS-KGN-0944</t>
  </si>
  <si>
    <t>PADANG_BATUNG</t>
  </si>
  <si>
    <t>KAL-KS-MRH-0948</t>
  </si>
  <si>
    <t>ALALAK</t>
  </si>
  <si>
    <t>KAL-KS-BLN-0964</t>
  </si>
  <si>
    <t>MANTEWE</t>
  </si>
  <si>
    <t>KAL-KT-KSN-0434</t>
  </si>
  <si>
    <t>KATINGAN_TENGAH</t>
  </si>
  <si>
    <t>KAL-KS-PLI-0982</t>
  </si>
  <si>
    <t>BATUAMPAR_DAMAR_LIMA</t>
  </si>
  <si>
    <t>KAL-KS-KBR-0981</t>
  </si>
  <si>
    <t>KELUMPANG_HULU</t>
  </si>
  <si>
    <t>Central</t>
  </si>
  <si>
    <t>Kab. Kapuas</t>
  </si>
  <si>
    <t>Kab. Hulu Sungai Selatan</t>
  </si>
  <si>
    <t>Kab. Tanah Bumbu</t>
  </si>
  <si>
    <t>Kab. Kotabaru</t>
  </si>
  <si>
    <t>114°38.0.06'E</t>
  </si>
  <si>
    <t>3°19.44.93'S</t>
  </si>
  <si>
    <t>15/80/235</t>
  </si>
  <si>
    <t>114°24.17.68'E</t>
  </si>
  <si>
    <t>3°11.51.32'S</t>
  </si>
  <si>
    <t>60/200/270</t>
  </si>
  <si>
    <t>114°18.31.46'E</t>
  </si>
  <si>
    <t>2°47.35.41'S</t>
  </si>
  <si>
    <t>130/230/320</t>
  </si>
  <si>
    <t>115°17.2.65'E</t>
  </si>
  <si>
    <t>2°51.33.05'S</t>
  </si>
  <si>
    <t>25/90/225</t>
  </si>
  <si>
    <t>114°35.58.05'E</t>
  </si>
  <si>
    <t>3°15.5.97'S</t>
  </si>
  <si>
    <t>10/230/290</t>
  </si>
  <si>
    <t>115°52.51.88'E</t>
  </si>
  <si>
    <t>3°15.57.14'S</t>
  </si>
  <si>
    <t>113°6.0.36'E</t>
  </si>
  <si>
    <t>1°26.2.69'S</t>
  </si>
  <si>
    <t>0/200/280</t>
  </si>
  <si>
    <t>114°52.40.48'E</t>
  </si>
  <si>
    <t>3°49.49.94'S</t>
  </si>
  <si>
    <t>45/240/320</t>
  </si>
  <si>
    <t>116°3.23.26'E</t>
  </si>
  <si>
    <t>2°55.40.22'S</t>
  </si>
  <si>
    <t>20/180/315</t>
  </si>
  <si>
    <t>RELOCATION</t>
  </si>
  <si>
    <t>JAW-BT-TNG-1524</t>
  </si>
  <si>
    <t>KARANGSARI PEMBANGUNAN RELIOCATION</t>
  </si>
  <si>
    <t>JAW-JT-SMG-0624</t>
  </si>
  <si>
    <t>PUCUNG RAYA INDUSTRI RELOCATION</t>
  </si>
  <si>
    <t>106°38.21.16'E</t>
  </si>
  <si>
    <t>6°9.47.77'S</t>
  </si>
  <si>
    <t>110°21.22.61'E</t>
  </si>
  <si>
    <t>7°1.1.34'S</t>
  </si>
  <si>
    <t>Jabodetabek</t>
  </si>
  <si>
    <t>511812345050</t>
  </si>
  <si>
    <t>181300639577</t>
  </si>
  <si>
    <t>134530260068</t>
  </si>
  <si>
    <t>Sonumb</t>
  </si>
  <si>
    <t>JAWA TIMUR</t>
  </si>
  <si>
    <t>26:09:21-15:09:21: SRFI
08:09:21: RBS BTS PONDASI OG
06:09:21: STO DECLARE 3 SEPT 2021, PREPARE TIM CME, REPLAN RFI W4 SEPT
30:08:21:22:08:21: NEED REVIEW TNP ALITA
18:08:21: ERM PROSES, NEED REVIEW RNP HTI
16:08:21:10:08:21 : SPK COLO RELEASED, ERM PROSES</t>
  </si>
  <si>
    <t>26:09:21: SRFI
22:09:21: 19:09:21: ME OG
15:09:21: BOWPLANK
13:09:21: 06:09:21: STO DECLARE 3 SEPT 2021, PREPARE TIM CME</t>
  </si>
  <si>
    <t>26:09:21: SRFI
22:09:21: 19:09:21: 15:09:21: PLN CONNECTION
13:09:21: RBS/BTS FOUNDATION
06:09:21: CME PREPARATION
06:09:21: STO DECLARE 2 SEPT 2021, PREPARE TIM CME</t>
  </si>
  <si>
    <t>26:09:21: SRFI, CONNECT PLAN MULTIGUNA
22:09:21: 19:09:21: PONDASI BTS OG
15:09:21: 13:09:21: 08:09:21: NY START KARENA SITE MASIH BANJIR 
06:09:21: 01:09:21: 30:08:21: NY START CME KARENA AREA SITE BANJIR REPLAN W3 SEP
25:08:21:STO DECLARE 25 AUG
22:08:21: NEED REVIEW POWER HUAWEI
18:08:21: 16:08:21:09:08:21: 04:08:21 : SPK COLO RELEASED, ERM PROSES NEED REVIEW TNP ALITA</t>
  </si>
  <si>
    <t>26:09:21: SRFI
22:09:21:19:09:21: 15:09:21: ME DONE, MINUS MOUNTING &amp; PLN
13:09:21: PONDASO OG, PARALEL FABRIKASI MOUNTING STAR
06:09:21: STO DECLARE 3 SEPT 2021, PREPARE TIM CME</t>
  </si>
  <si>
    <t>ACTIVE - BLITZKRIEG 2021 [NEW] Total</t>
  </si>
  <si>
    <t>RELOCATION Total</t>
  </si>
  <si>
    <t>(Multiple Items)</t>
  </si>
  <si>
    <t>&lt;20</t>
  </si>
  <si>
    <t>21-30</t>
  </si>
  <si>
    <t>31-60</t>
  </si>
  <si>
    <t>&gt;60</t>
  </si>
  <si>
    <t>Range</t>
  </si>
  <si>
    <t>Point</t>
  </si>
  <si>
    <t>Colo</t>
  </si>
  <si>
    <t>BTS</t>
  </si>
  <si>
    <t>143105944428</t>
  </si>
  <si>
    <t>JAW-JT-SKT-2142</t>
  </si>
  <si>
    <t>KALINGGA KADIPIRO</t>
  </si>
  <si>
    <t>JAW-JT-KLN-0919</t>
  </si>
  <si>
    <t>TELOYO</t>
  </si>
  <si>
    <t>Kab. Klaten</t>
  </si>
  <si>
    <t>110°49.19.85'E</t>
  </si>
  <si>
    <t>7°32.23.53'S</t>
  </si>
  <si>
    <t>60/210/330</t>
  </si>
  <si>
    <t>110°45.16.02'E</t>
  </si>
  <si>
    <t>7°37.22.48'S</t>
  </si>
  <si>
    <t>30/120/295</t>
  </si>
  <si>
    <t>521521373838</t>
  </si>
  <si>
    <t>520521495640</t>
  </si>
  <si>
    <t>515413779249</t>
  </si>
  <si>
    <t>146802513523</t>
  </si>
  <si>
    <t>146606891915</t>
  </si>
  <si>
    <t>29:09:21-19:09:21: SRFI
19:09:21:15:09:21: 13:09:21: ME OG
08:09:21: PONDASI OG
06:09:21: STO DECLARE 3 SEPT 2021, PREPARE TIM CME REPLAN RFI W4 SEPT
30:08:21: 22:08:21: 16:08:21: 09:08:21: 04:08:21 : SPK COLO RELEASED, ERM PROSES</t>
  </si>
  <si>
    <t>29:09:21-15:09:21: SRFI
13:09:21: ME OG
08:09:21: RBS BTS PONDASI OG
06:09:21: STO DECLARE 3 SEP 2021, PREPARE TIM CME
30:08:21: 22:08:21: 18:08:21: ERM PROSES, NEED REVIEW ALITA
16:08:21: 08:12:2021 : SPK COLO RELEASED, SUBMIT ERM PROSES</t>
  </si>
  <si>
    <t>29:09:21: SRFI
22:09:21: 19:09:21: ME OG
13:09:21: 06:09:21: STO DECLARE 3 SEPT 2021, PREPARE TIM CME</t>
  </si>
  <si>
    <t>W36-2021</t>
  </si>
  <si>
    <t>513031057963</t>
  </si>
  <si>
    <t>SUM-SS-PLG-1275</t>
  </si>
  <si>
    <t>TALANG_KELAPA_SUKOSARI</t>
  </si>
  <si>
    <t>SUMBGSEL</t>
  </si>
  <si>
    <t>104°41.55.9'E</t>
  </si>
  <si>
    <t>2°58.0.37'S</t>
  </si>
  <si>
    <t>BAL-BA-DPR-1511</t>
  </si>
  <si>
    <t>SOUTH_GLOGOR_CARIK_RELOCATION</t>
  </si>
  <si>
    <t>115°11.28.21'E</t>
  </si>
  <si>
    <t>8°42.37.69'S</t>
  </si>
  <si>
    <t>0/140/260</t>
  </si>
  <si>
    <t>JAW-JI-PNG-4300</t>
  </si>
  <si>
    <t>SAMPUNG_TULUNG</t>
  </si>
  <si>
    <t>111°22.27.48'E</t>
  </si>
  <si>
    <t>7°49.19.74'S</t>
  </si>
  <si>
    <t>60/135/225</t>
  </si>
  <si>
    <t>20-May-20
18-May-20</t>
  </si>
  <si>
    <t>19-Jun-20
18-May-20</t>
  </si>
  <si>
    <t>15-Jun-20
18-May-20</t>
  </si>
  <si>
    <t>12-Jun-20
23-Feb-20</t>
  </si>
  <si>
    <t>22 Apr 20
27 jan 20</t>
  </si>
  <si>
    <t>12-Jun-20
18-May-20</t>
  </si>
  <si>
    <t>24-Jun-20
27-Jan-20</t>
  </si>
  <si>
    <t>29-Jun-20
18-May-20</t>
  </si>
  <si>
    <t>24-Jun-20
18-May-20</t>
  </si>
  <si>
    <t>15-Jun-20
27-Jan-20</t>
  </si>
  <si>
    <t>123100306398</t>
  </si>
  <si>
    <t>04:10:21-15:09:21: SRFI
13:09:21: 08:09:21: Power Connection Proses
06:09:21: 30:08:21:25:08:21: CME PREPARATION
22:08:21: 18:08:21: READY TO DECLARE STO
16:08:21: NEED REVIEW CIVIL HTI
09:08:21: 04:08:21 : SPK COLO RELEASED, ERM PROSES</t>
  </si>
  <si>
    <t>04:10:21-26:09:21: SRFI
22:09:21: 19:09:21: 15:09:21: 13:09:21: PONDASI OG
06:09:21: CME PREPARATION
30:08:21:25:08:21: STO READY TO DECLARE
22:08:21: NEED REVIEW CIVIL HUAWEI
18:08:21: NEED REVIEW TNP ALITA
16:08:21: 09:08:21 : SPK COLO RELEASED, ERM PROSES</t>
  </si>
  <si>
    <t>Jl. Ngrenak RT.001 RW.03, Kelurahan Sonokulon, Kecamatan Todanan, Kabupaten Blora, Provinsi Jawa Tengah</t>
  </si>
  <si>
    <t>Jl. Limo Poncol, Kel. Limo RT.02 RW.02, Kec. Limo, Kota Depok Prov. Jawa Barat</t>
  </si>
  <si>
    <t>PRADA / TBG_NAD117-PINEUNG</t>
  </si>
  <si>
    <t>SMA 1 SELESAI</t>
  </si>
  <si>
    <t>SC-BJ1507G</t>
  </si>
  <si>
    <t>KEBUN LADA -2</t>
  </si>
  <si>
    <t>SANUR KAJA 10</t>
  </si>
  <si>
    <t>TAPOS DEPOK</t>
  </si>
  <si>
    <t>PEGADINGAN</t>
  </si>
  <si>
    <t>BOYOLALI NOGOSARI</t>
  </si>
  <si>
    <t>API_SRIMULYO PIYUNGAN</t>
  </si>
  <si>
    <t>MOJOGEDANG TOHKUNING</t>
  </si>
  <si>
    <t>KALIGESING</t>
  </si>
  <si>
    <t>REJOSARI KARANGANYAR</t>
  </si>
  <si>
    <t>PEKALONGAN</t>
  </si>
  <si>
    <t>KARANGANYAR</t>
  </si>
  <si>
    <t>BANDUNGHARJO</t>
  </si>
  <si>
    <t>GUMIWANG</t>
  </si>
  <si>
    <t>KEROBOKAN KAJA_04</t>
  </si>
  <si>
    <t>2016_TKD BILOK 11</t>
  </si>
  <si>
    <t>TBG03_BTN233</t>
  </si>
  <si>
    <t>IBS NEGLASARI</t>
  </si>
  <si>
    <t>SELARAS PINANG JBI</t>
  </si>
  <si>
    <t>CIGURUWIK</t>
  </si>
  <si>
    <t>CINTAJAYA_CMS</t>
  </si>
  <si>
    <t>PERTAMINA-KESENDEN</t>
  </si>
  <si>
    <t>BLOKPILANG-BBKNREDOWETAN</t>
  </si>
  <si>
    <t>SURYALAYA-PAGERAGUNG</t>
  </si>
  <si>
    <t>JAMBI2G37</t>
  </si>
  <si>
    <t>AGUS SALIM JBI</t>
  </si>
  <si>
    <t>PANCUR TEMAYANG TBG</t>
  </si>
  <si>
    <t>KETAWANG LAOK GULUK GULUK TBG</t>
  </si>
  <si>
    <t>CEMAGA (BUNGURAN SELATAN)</t>
  </si>
  <si>
    <t>ROAD TO SP1</t>
  </si>
  <si>
    <t>MUARA MANOMPAS</t>
  </si>
  <si>
    <t>SUKORAME TBG</t>
  </si>
  <si>
    <t>PAGERWOJO</t>
  </si>
  <si>
    <t>LARA BAEBUNTA</t>
  </si>
  <si>
    <t>SUMSEL2014_2G55</t>
  </si>
  <si>
    <t>JL GANDASOLI KIDUL</t>
  </si>
  <si>
    <t>WATUWELAH-PERBUTULAN</t>
  </si>
  <si>
    <t>BANTARDAWA</t>
  </si>
  <si>
    <t>CIJAMBU-DSGENTENG</t>
  </si>
  <si>
    <t>SERELA-DIVRE3 / BIRU-STOMAJALAYA2</t>
  </si>
  <si>
    <t>JAMBI10</t>
  </si>
  <si>
    <t>KUMPEH</t>
  </si>
  <si>
    <t>KERTAHARJA</t>
  </si>
  <si>
    <t>WANGUNJAYA-BANJARWANGI</t>
  </si>
  <si>
    <t>JATINEGARA</t>
  </si>
  <si>
    <t>NODAL BANJARWANGI</t>
  </si>
  <si>
    <t>KOTABARU - BALEPARE ( BTS HOTEL )</t>
  </si>
  <si>
    <t>SETRA DUTA</t>
  </si>
  <si>
    <t>GUNUNG TAJAM</t>
  </si>
  <si>
    <t>RANCAH-KAWALI</t>
  </si>
  <si>
    <t>IBS PARUNG PANJANG</t>
  </si>
  <si>
    <t>IBS SUKARAHARJA / CIANJUR</t>
  </si>
  <si>
    <t>KELAKAP_TUJUH</t>
  </si>
  <si>
    <t>CISAGA CIAMIS</t>
  </si>
  <si>
    <t>MEKARSARI-CIMAUNG</t>
  </si>
  <si>
    <t>WBB PANGKALAN KERINCI 2</t>
  </si>
  <si>
    <t>KAYUARA SEKAYU</t>
  </si>
  <si>
    <t>GETASAN</t>
  </si>
  <si>
    <t>KARANGMULYA</t>
  </si>
  <si>
    <t>KAWUNGANTEN</t>
  </si>
  <si>
    <t>GALANG2</t>
  </si>
  <si>
    <t>SITUMANDALA-RANCAH</t>
  </si>
  <si>
    <t>LAMPER KIDUL 1</t>
  </si>
  <si>
    <t>DSMRGAMUKTI-BANYUSARI</t>
  </si>
  <si>
    <t>PANGKOH</t>
  </si>
  <si>
    <t>EKA JAYA 2</t>
  </si>
  <si>
    <t>Desa Lamkawe, Kec. Darul Imarah, Kab. Aceh Besar, Prov. Nanggro Aceh Darusalam</t>
  </si>
  <si>
    <t>Jl. Jend. Sudirman, Kel. Gabek I RT. 03 RW. 01, Kec. Gabek, Kota Pangkal Pinang Prov. Kepulauan Bangka Belitung</t>
  </si>
  <si>
    <t>Lingkungan VIII Pasar II, Kel. Pekan Selesai, Kec. Selesai, Kab. Langkat, Prov. Sumatera Utara</t>
  </si>
  <si>
    <t>Jl. Selayang, Lingk. XI Rambung Putih, Desa Pekan Selesai, Kec. Selesai, Kab. Langkat</t>
  </si>
  <si>
    <t>Jl. Pendidikan, Dusun II, Desa Tanjung Mulia, Kec. Hinai, Kab. Langkat, Prov. Sumatera Utara</t>
  </si>
  <si>
    <t>Jl. Sedap Malam No.16 Kec. Denpasar Selatan, Kota Denpasar Prov. Bali</t>
  </si>
  <si>
    <t>Jl. Tapa Dusun Rejo Mulio, Kel. Perdamean, Kec. Rantau Selatan, Kab. Labuhanbatu Utara, Prov. Sumatera Utara</t>
  </si>
  <si>
    <t>Kel. Cilangkap Kp. Setu RT.004 RW.008, Kec. Tapos, Kota Depok Prov. Jawa Barat</t>
  </si>
  <si>
    <t>Jl. Desa Tarup RT 03/ RW.02 Kel. Tarup / Kec. Tarup Tegal</t>
  </si>
  <si>
    <t>Desa Sembungan - Karang joho RT.014 RT.003 Kec.Nogosari, Kab.Boyolali Prov. Jawa Tengah</t>
  </si>
  <si>
    <t>JL. Krasaan  Desa Jogotirto Kec Berbah Kab. Sleman DI Yogyakarta</t>
  </si>
  <si>
    <t>Sentul RT 03 RW 01Kel. Sewurejo, Kec. Mojogedang, Kab. Karanganyar</t>
  </si>
  <si>
    <t>Ds. Pandan Rejo RT 03/01 Kec. Kaligesing Kab. Purworejo 54175</t>
  </si>
  <si>
    <t>Dsn Kricikan RT.03 RW.03 Ds. Rejosari, Kec. Gondangrejo, Kab Karanganyar</t>
  </si>
  <si>
    <t>Desa Pengalusan RT.002/RW.001 Kec. Mrebet, Kab. Purbalingga Prov. Jawa Tengah</t>
  </si>
  <si>
    <t>Jl. Selipan RT 01/ RW 02 Kel. Bugkanel Kec. Karang Anyar, Kab. Purbalingga Prov. Jawa Tengah</t>
  </si>
  <si>
    <t>Jl. Bandungharjo Kelet, RT003 RW006 Desa Bandungharjo Kec. Donorojo, Kab. Jepara Prov. Jawa Tengah</t>
  </si>
  <si>
    <t>RT02/01 Kel. Binorong, Kec. Bawang, Kab. Banjarnegara</t>
  </si>
  <si>
    <t>Jl. raya dalung permai, dalung, kec. kuta utara, kab. badung</t>
  </si>
  <si>
    <t>Jl. Taman Pancing, Kota Denpasar Prov. Bali</t>
  </si>
  <si>
    <t>Jl. Aipda KS Tubun No.18, Kel. Pasar Baru Kec Tangerang, Kota Tangerang Prov. Banten</t>
  </si>
  <si>
    <t>Jl. Pembangunan VI, Kel. Karang Sari Kp. Karang Sari RT.1 RW.12 Kec. Neglasari, Kota Tangerang Prov. Banten</t>
  </si>
  <si>
    <t>JL.KH Somat Kelurahan Arab Melayu Kecamatan Pelayang Kotamadya Jambi Provinsi Jambi</t>
  </si>
  <si>
    <t>Desa Cinunuk Kp. Cijambe Wetan RT.004 RW.018, Kec. Cileunyi, Kab. Bandung Prov. Jawa Barat</t>
  </si>
  <si>
    <t>Desa Cintajaya Kp. Nambo RT.026 RW.05, Kec. Lakbok, Kab. Ciamis Prov. Jawa Barat</t>
  </si>
  <si>
    <t>Jl. Raya Sunan Gunungjati Gg. Mushola, Desa Jadimulya RT.004 RW.003, Kec. Gunungjati, Kab. Cirebon Prov. Jawa Barat</t>
  </si>
  <si>
    <t>Jl. Bongas Pentil, Desa Bongas RT.06 RW.02, Kec. Bongas, Kab. Indramayu Prov. Jawa Barat</t>
  </si>
  <si>
    <t>Kp. Puteran Kaler RT.04 RW.02 Desa Puteran Kec. Pagerageung, Kab. Tasikmalaya Prov. Jawa Barat</t>
  </si>
  <si>
    <t>Jl. Nusantara Rt 001 Rw.001 Desa Sumber Agung, Kec. Sungai Gelam Kab. Muaro Jambi Jambi</t>
  </si>
  <si>
    <t>Jl. H.A. Roni Sani RT 2 Kel. Paal Lima, Kec. Kota Baru, Kota Jambi, Prov. Jambi</t>
  </si>
  <si>
    <t>Desa Glagahan (Belakang Masjid Desa Glagahan) Kec. Sugihwaras, Kab. Bojonegoro Prov. Jawa Timur</t>
  </si>
  <si>
    <t>Desa Larangan, Kec. Gending, Kab. Sumenep Prov. Jawa Timur</t>
  </si>
  <si>
    <t>Jl. Lada Hitam, Rt.03/01, Desa Cemaga, Kec. Bunguran Selatan, Kab. Natuna, Prov. Kepulauan Riau</t>
  </si>
  <si>
    <t>Jl. Raya Sebakung  Rt.01 RW.01, Kel. Batu Gajah, Kec. Bunguran Timur, Kab. Natuna, Prov. Kepulauan Riau</t>
  </si>
  <si>
    <t>Jl. Poros, Desa Muara Manompas, Kec. Muara Batang Toru , Kab. Tapanuli SelatanKab. Tapanuli Selatan, Prov. Sumatera Utara.</t>
  </si>
  <si>
    <t>Jl. Melati RT.03 RW.04 Ds/ Kelurahan Birowo Kec Binangun Kab Blitar</t>
  </si>
  <si>
    <t>Jl. Wahidin Sudirohusodo, Desa Pagerwojo Rt.20 RW.05 Kec.Kesamben, Kab.Blitar Prov.Jawa Timur</t>
  </si>
  <si>
    <t>Jl desa Punranga RT 003 RW 001 Desa Punranga Kec Marang Kab Pangkep</t>
  </si>
  <si>
    <t xml:space="preserve">Dusun Lara Desa Lara Kec. Baebunta Kab. Luwu Utara Sulawesi Selatan </t>
  </si>
  <si>
    <t>Desa Sumber Mulyo  / Berasan Mulyo RT. 02 Rw. 07 Kec. Buay Madang Timur Kab. OKU Timur Prop. Sumsel</t>
  </si>
  <si>
    <t>Desa Gandasari Kp. Patrol RT.004 RW.009, Kec. Katapang, Kab. Bandung Prov. Jawa Barat</t>
  </si>
  <si>
    <t>Jl. I Gede Mayaguna, Kel. Pasalakan RT.01 RW.05, Kec. Sumber, Kab. Cirebon Prov. Jawa Barat</t>
  </si>
  <si>
    <t>Desa Padaringan Dusun Rata Harta RT.11 RW.03, Kec. Purwadadi, Kab. Ciamis Prov. Jawa Barat</t>
  </si>
  <si>
    <t>Desa Kadakajaya Dusun Cijambu RT.04 RW.03 Kec. Tanjungsari, Kab. Indramayu Prov. Jawa Barat</t>
  </si>
  <si>
    <t>Desa Padaulun Kp. Cihareuyheuy RT.01 RT.06 Kec. Majalaya, Kab. Bandung Prov. Jawa Barat</t>
  </si>
  <si>
    <t>Jl. Danau Sipin,RT 024, kel. Legok, Kec. Telanai Pura, Kota Jambi, Prop. Jambi</t>
  </si>
  <si>
    <t>Jl. Raden Patah, Kel. Sijinjing RT 05 RW 02, Kec. Jambi Timur, Kota Jambi, Prov. Jambi</t>
  </si>
  <si>
    <t>Desa Kertaharja Dusun Kolot RT.02 RW.15, Kec. Cijeungjing, Kab. Ciamis Prov. Jawa Barat</t>
  </si>
  <si>
    <t>Desa Kadongdong Kp. Bukit Dipa RT.04 RW.01, Kec. Banjarwangi, Kab. Garut Prov. Jawa Barat</t>
  </si>
  <si>
    <t>Dusun Wetan Desa Bayasari Blok Pondok Cibadun, Kec. Jatinagara, Kab. Ciamis Prov. Jawa Barat</t>
  </si>
  <si>
    <t>Desa Girimukti Kp. Gunung Kec. Singajaya, Kab. Garut Prov. Jawa Barat</t>
  </si>
  <si>
    <t>Desa Cipeundey Kp. Pajagalan RT.005 RW.02 Kec. Padalarang, Kab. Bandung Barat Prov. Jawa Barat</t>
  </si>
  <si>
    <t>Desa Sariwangi Kp. Babakan Lembur Tengah No.1 RT.01 RW.07 Kec. Parongpong, Kab. Bandung Barat Prov. Jawa Barat</t>
  </si>
  <si>
    <t>Desa Kertawangi Kp. Keboncau RT.02 RW.05 Kec. Cisarua, Kab. Bandung Barat Prov. Jawa Barat</t>
  </si>
  <si>
    <t>Jl. Gunung Tajam, Rt.10/03 Dusun Air Begantung Kel. Kacang Butor, Kec. Badau, Kab. Belitung</t>
  </si>
  <si>
    <t>Jl. Dusun Desa Kulon, Desa Ciakar RT.03 RW.06, Kec. Cipaku, Kab. Ciamis Prov. Jawa Barat</t>
  </si>
  <si>
    <t>Desa Parung Panjang Kp. Kaum RT.001 RW.001, Kec. Parung Panjang, Kab. Bogor Prov. Jawa Barat</t>
  </si>
  <si>
    <t>Jl. Desa Sukawangi, Desa Sukaraharja RT.03 RW.07, Kec. Kadupandak, Kab. Cianjur Prov. Jawa Barat</t>
  </si>
  <si>
    <t>Jl. Dock Gg. Pinang Merah Kel.Ratu Sima Kec. Dumao Barat Kota Dumai</t>
  </si>
  <si>
    <t>Desa Mekarmukti Dusun Batununggul RT.008 RW.003, Kec. Cisaga, Kab. Ciamis Prov. Jawa Barat</t>
  </si>
  <si>
    <t>Desa Mekarsari Kp. Cigoong RT.02 RW.05, Kec. Cimaung, Kab. Bandung Prov. Jawa Barat</t>
  </si>
  <si>
    <t>Jl. Kilometer 2 Langgam RT 06 RW 10 Pangkalan Kerinci Kota, Pangkalan Kerinci, Pelalawan, Riau</t>
  </si>
  <si>
    <t>Jl. Merdeka LK 1, RT 001, RW 001, Kel. Kayuara, Kec. Sekayu, Kab. Muba, Prop. Sumsel</t>
  </si>
  <si>
    <t>Jl. Pangeran Antasari, Desa Kejuden Kp. Kejuden RT.03 RW.05, Kec. Depok, Kab. Cirebon Prov. Jawa Barat</t>
  </si>
  <si>
    <t>Jl. Ageng Serang, Desa Kenangan RT.06 RW.01, Kec. Sumber, Kab. Cirebon Prov. Jawa Barat</t>
  </si>
  <si>
    <t>Desa Kawunganten Kp. Kawunganten, Kec. Cikaum, Kab. Subang Prov. Jawa Barat</t>
  </si>
  <si>
    <t>Jl. Galang, Dusun SATU, Desa Tanah Aabng, Kec. Galang, Kab. Deli Serdang, Prov. Sumatera Utara</t>
  </si>
  <si>
    <t>Desa Sukasari Dusun Nangela RT.001 RW.001, Kec. Tambaksari, Kab. Ciamis Prov. Jawa Barat</t>
  </si>
  <si>
    <t>Jl. Jeruk Raya No.7, Kec. Semarang Selatan, Kota Semarang Prov. Jawa Tengah</t>
  </si>
  <si>
    <t>Desa Lebakwangi Blok Cikadu Kec. Malausma, Kab. Majalengka Prov. Jawa Barat</t>
  </si>
  <si>
    <t>Jl. PLN Desa Luwuk Kanan RT. 05/02 Kec. Tasik Payawan, Kab. Katingan, Kalimantan Tengah</t>
  </si>
  <si>
    <t>Jl. Sersan Darpin RT 01 Kel. Ekajaya Kec. Jambi Selatan Kota Jambi Prop. Jambi</t>
  </si>
  <si>
    <t>KEDU TEMANGGUNG</t>
  </si>
  <si>
    <t>KARANG GAMBAS</t>
  </si>
  <si>
    <t>Desa Karangtejo Dusun Krajan Barat RT.002 RW.002 Kec. Kedu, Kab. Temanggung Prov. Jawa Tengah</t>
  </si>
  <si>
    <t>Jl. Raya Karang Lesem, Ds. Karang Lesem, Kec. Kutasari, Kab. Purbalingga</t>
  </si>
  <si>
    <t>T000313</t>
  </si>
  <si>
    <t>IPTN</t>
  </si>
  <si>
    <t>LEUWI GAJAH</t>
  </si>
  <si>
    <t>BUDUT METRO</t>
  </si>
  <si>
    <t>KEDUNGMENJANGAN</t>
  </si>
  <si>
    <t>BANGSRI GROBOGAN</t>
  </si>
  <si>
    <t>CANDIWULAN</t>
  </si>
  <si>
    <t>KEBUNAGUNG</t>
  </si>
  <si>
    <t>JANGLI 2</t>
  </si>
  <si>
    <t>IBS SEMBAYAT</t>
  </si>
  <si>
    <t>TAMANSARI PONOROGO</t>
  </si>
  <si>
    <t>TOBAI TIMUR</t>
  </si>
  <si>
    <t>TBG06_EJ065</t>
  </si>
  <si>
    <t>SUMBEREJO</t>
  </si>
  <si>
    <t>NGAWONGGO</t>
  </si>
  <si>
    <t>KARANGDUREN2TBG</t>
  </si>
  <si>
    <t>WATUAGUNG2</t>
  </si>
  <si>
    <t>TANAHWULAN MAESAN</t>
  </si>
  <si>
    <t>TAMANAN3</t>
  </si>
  <si>
    <t>T002857</t>
  </si>
  <si>
    <t>KALIMAS - 140190</t>
  </si>
  <si>
    <t>TAMBERULAOK</t>
  </si>
  <si>
    <t>DMT BANJA LAWEH</t>
  </si>
  <si>
    <t>KAPALO KOTO TBG</t>
  </si>
  <si>
    <t>IBS TULUNG_HARAPAN_OGT</t>
  </si>
  <si>
    <t>IBS BAKUNG</t>
  </si>
  <si>
    <t>IBS KALITENGAH_SDA_SDA</t>
  </si>
  <si>
    <t>JAMBESARI - RELOC</t>
  </si>
  <si>
    <t>SUMBERBULU</t>
  </si>
  <si>
    <t>SUMBERKEPUHLENGKONG</t>
  </si>
  <si>
    <t>PULO</t>
  </si>
  <si>
    <t>JOMBATAN_JMB</t>
  </si>
  <si>
    <t>IBS PULO GEDANG</t>
  </si>
  <si>
    <t>KENDAL</t>
  </si>
  <si>
    <t>BANYUBIRU_NWI</t>
  </si>
  <si>
    <t>BESOWO KEPUNG</t>
  </si>
  <si>
    <t>IBS BANCAR</t>
  </si>
  <si>
    <t>BANGUNREJO SUKOREJO</t>
  </si>
  <si>
    <t>MLANDANGAN</t>
  </si>
  <si>
    <t>BANYUDONO PONOROGO</t>
  </si>
  <si>
    <t>KADIPATEN PONOROGO</t>
  </si>
  <si>
    <t>BABADAN 4</t>
  </si>
  <si>
    <t>SUKORENOUMBULSARI</t>
  </si>
  <si>
    <t>DAWUHANTRENGGALEK</t>
  </si>
  <si>
    <t>POHJENTREK</t>
  </si>
  <si>
    <t>TEROSAN</t>
  </si>
  <si>
    <t>TURIREJO</t>
  </si>
  <si>
    <t>ADIMULYA</t>
  </si>
  <si>
    <t>GEMBLEB TRENGGALEK</t>
  </si>
  <si>
    <t>LAR LAR</t>
  </si>
  <si>
    <t>NGASEM MALANG</t>
  </si>
  <si>
    <t>IBS GN JIDOR/KALIGADUNG</t>
  </si>
  <si>
    <t>KALIKEJAMBON</t>
  </si>
  <si>
    <t>JAMBESARI</t>
  </si>
  <si>
    <t>SELOPURO_KOTA</t>
  </si>
  <si>
    <t>IBS TANJUNGUNUT</t>
  </si>
  <si>
    <t>TRUNOJOYO 2</t>
  </si>
  <si>
    <t>TBG03_EJ127</t>
  </si>
  <si>
    <t>CARUBAN</t>
  </si>
  <si>
    <t>KEDUNGREJO JABON</t>
  </si>
  <si>
    <t>BIRA BARAT</t>
  </si>
  <si>
    <t>TBG05_EJ216</t>
  </si>
  <si>
    <t>ARJOWILANGUN</t>
  </si>
  <si>
    <t>IBS SC_EJ_INFILL48</t>
  </si>
  <si>
    <t>IBS WILIS TULUNGAGUNG</t>
  </si>
  <si>
    <t>IBS PLEMAHAN PAGU</t>
  </si>
  <si>
    <t>PERTIGAANTUMPANGTBG</t>
  </si>
  <si>
    <t>TULUNG_PON</t>
  </si>
  <si>
    <t>Jl. Agusta RT/RW 04/08, Komplek Sukaraja II, Lanud Husein Sastranegara, kota Bandung</t>
  </si>
  <si>
    <t xml:space="preserve">Jl.Cibeureum Komplek Saptamarga RT.4 RW.4 Kel.Campaka Kec.Andir, Kota Bandung </t>
  </si>
  <si>
    <t>Jl. Anggrek RT. 009 RW. 002 Kel. Metro Kec. Metro Pusat Kota Metro
Lampung</t>
  </si>
  <si>
    <t>Desa Kedung Menjangan RT.02 RW.01,  Kec. Purbalingga, Kab. Purbalingga Prov. Jawa Tengah</t>
  </si>
  <si>
    <t>Desa Bangsri RT. 05 / 02, Kec. Geyer, Kab. Grobokan Prov. Jawa Tengah</t>
  </si>
  <si>
    <t>Jl. Raya Tobong RT.013 RW.06 Desa Candiwulan Kec. Putatsari, Kab. Purbalingga Prov. Jawa Tengah</t>
  </si>
  <si>
    <t>Talunombo Rt. 01/02, Kel. Bulusulur, Kec. Wonoharjo_x000D_
Kab.Wonogiri.</t>
  </si>
  <si>
    <t>Jl. Bukit Khayangan No.2 Kel. Ngesrep Kec. Banyumanik, Kota Semarang Prov. Jawa Tengah</t>
  </si>
  <si>
    <t>Jl. Pucung, Kel. Bamban Kerep RT.04 RW.01 Kec. Ngaliyan, Kota Semarang Prov. Jawa Tengah</t>
  </si>
  <si>
    <t>Jl. Pendopo, Desa Sembayat RT.19 RW.04 Kec.Manyar, Kab.Gresik Prov.Jawa Timur</t>
  </si>
  <si>
    <t>Dukuh Ngelo rt.02 rw.01 Ds. Bacangan Kec. Sambit, Kab. Ponorogo Prov. Jawa Timur</t>
  </si>
  <si>
    <t>Dusun Derbing Desa Pancor, Kec.Ketapang Kab.Sampang, Prov.Jawa Timur</t>
  </si>
  <si>
    <t>Jl. Desa Sumberejo RT.06 RW.01 Kel. Sumberejo Kec. Jombang, Kab. Jombang Prov. Jawa Timur</t>
  </si>
  <si>
    <t>Desa Purwosekar, Kamp. Purboyo Kec. Tajinan, Kab. Malang Prov. Jawa Timur</t>
  </si>
  <si>
    <t>Dusun Kedungnilo RT 010 RW 07 Desa Karangsemanding Kec. Balung, Kab. Jember Prov. Jawa Timur</t>
  </si>
  <si>
    <t>Jl. Raya Bandung, Desa Watuagung RT.19 Rw.05 Kec.Watulimo, Kab.Trenggalek Prov.Jawa Timur</t>
  </si>
  <si>
    <t>Dusun Krajan RT08/RW01, Desa Tanah Wulan, Kecamatan Maesan, Kabupaten Bondowoso</t>
  </si>
  <si>
    <t>Dusun Krajan Barat RT 06 RW 02 Kel. Wonosuko Kec. Tamanan Kab. BondowosoKec. Tamanan</t>
  </si>
  <si>
    <t>Jl.Kalimas Tengah Rt.005 Rw.002 Desa Kalimas Kec.Sungai Kakap Kab.Kubu Raya</t>
  </si>
  <si>
    <t>Jl. Raya Karang Penang Dusun Gua Timur Desa Pangereman Kecamatan Batu marmar Kabupaten Pamekasan</t>
  </si>
  <si>
    <t>Jorong Banja LAweh Godang Nagari Banja Laweh  Kecamatan Bukit Barisan Kabupaten Lima Puluh Kota Prop Sumbar</t>
  </si>
  <si>
    <t>Jl. Ki hajar dewantara RT.003 RW.002,Desa Kapalo Koto Ampangan,Kec.Payakumbuh Selatan,Kota Payakumbuh Provinsi Sumatera Barat</t>
  </si>
  <si>
    <t>Jl. Desa Karang Mulya Rt.003/002, Desa Karang Mulya, Kec. Semendawai Timur, Kab. Ogan Komering Ulu Timur, Sumatera Selatan</t>
  </si>
  <si>
    <t xml:space="preserve">Jl. Palembang - Prabumulih, Desa Lorok, Kecamatan Inderalaya Utara, Kabupaten Ogan Ilir, Provinsi Sumatera Selatan
</t>
  </si>
  <si>
    <t>Putat RT. 2 RW 1, Desa Putat, Kecamatan Tanggulangin, Kabupaten Sidoarjo, Provinsi Jawa Timur</t>
  </si>
  <si>
    <t>Dusun Krajan RT.01 RW.01 Desa Jambesari Kec. Jambesari, Kab. Bondowoso Prov. Jawa Timur</t>
  </si>
  <si>
    <t>Dusun Sumberagung RT/RW  1/1, Desa Sumberbulu Kec. Songgon, Kab. Banyuwangi Prov. Jawa Timur</t>
  </si>
  <si>
    <t>Jl. Raya Pulosari RT 04 RW 04 Desa Pulosari Kecamatan Bareng Kabupaten Jombang</t>
  </si>
  <si>
    <t>Jl Desa Tulung, RT 02 RW 01, Desa Tulung, Kecamatan Kedamean</t>
  </si>
  <si>
    <t>Jl. Dewi Sartika, Desa Sengon RT.007 RW.01B kec.Jombang, Kab.Jombang Prov.Jawa Timur</t>
  </si>
  <si>
    <t xml:space="preserve">Jl. Delima RT. 08 RW. 05 Dukuhan Kedung Bajul, Kelurahan Pulo Gedang, Kecamatan Tembelang, Kabupaten Jombang, Provinsi Jawa Timur_x000D_
</t>
  </si>
  <si>
    <t>Dusun Jatirejo desa patalan Rt 03 Rw 03 kec Kendal kab ngawi</t>
  </si>
  <si>
    <t>Dusun Kedunggudel RT/RW 04/02 Kedunggudel, Kab. Ngawi Prov. Jawa Timur</t>
  </si>
  <si>
    <t>Dusun Jatirejo RT 09 RW 03 Desa Damarwulan Kec. Kepung, Kab. Kediri Prov. Jawa Timur</t>
  </si>
  <si>
    <t xml:space="preserve">Dusun Bancar RT. 06 RW. 02, Kelurahan Bancar, Kecamatan Bancar, Kabupaten Tuban, Provinsi Jawa Timur
</t>
  </si>
  <si>
    <t>Dukuh Ngambakan RT01 RW01, Desa Bangunrejo, Kecamatan Sukorejo, Kabupaten Ponorogo</t>
  </si>
  <si>
    <t>Dusun Babadan, RT. 001. RW. 004, Desa Babadan, Kec. Pace, Kab. Nganjuk - Jawa Timur</t>
  </si>
  <si>
    <t>Dukuh Malang RT01 RW01 Desa Lembah Kecamatan Babadan Kabupaten Ponorogo</t>
  </si>
  <si>
    <t>Jl. Margomulyo, RT04/RW01. Kel. Setono. Kec. Jenangan, Kab. Ponorogo Prov. Jawa Timur</t>
  </si>
  <si>
    <t>Desa Lopang, Mojomanis RT001 RW001 Kec. Kembangbahu, Kab. Lamongan Prov. Jawa Timur</t>
  </si>
  <si>
    <t>Dusun Gunting RT. 25 RW.06 desa Kradinan Kec Dolopo Kab Madiun</t>
  </si>
  <si>
    <t>Dusun Kandangrejo, RT01/RW17, Desa Sukoreno, Kec. Umbulsari, Kab. Jember Prov. Jawa Timur</t>
  </si>
  <si>
    <t>Dusun Cari RT 013 RW RW 004 Desa Dawuhan Kec. Trenggalek, Kab. Trenggalek Prov. Jawa Timur</t>
  </si>
  <si>
    <t>Jl Sastro Surotoko Desa Kel Wirogunan kec Purworejo Kab Pasuruan Jawa Timur</t>
  </si>
  <si>
    <t>Desa Terosan Ban-Ban kec.Banyuates kab.Sampang</t>
  </si>
  <si>
    <t>Jl. Ketindan RT. 04/ RW. 04 Ds. Ketindan Kec Lawang Kab Malang</t>
  </si>
  <si>
    <t>Dusun Adikurnia RT 04 RW 03 Kel. Ardirejo Kec. Kepanjen, Kab. Malang Prov. Jawa Timur</t>
  </si>
  <si>
    <t>Dusun Kayu Jaran RT.09/RW.03, Ds. Gembleb, Kec. Pogalan, Kab. Trenggalek Prov. Jawa Timur</t>
  </si>
  <si>
    <t>Dusun Toguran Desa Tlagah kec.Banyuates kab.Sampang</t>
  </si>
  <si>
    <t>Dukuh Sanan RT. 002 RW. 02 Desa NgasemKecamatan Ngajum</t>
  </si>
  <si>
    <t xml:space="preserve">Gunung Jidor RT. 04 RW. 01 Desa Gadungsari, Kecamatan Tirtoyudo, Kabupaten Malang, Provinsi Jawa Timur
</t>
  </si>
  <si>
    <t>Jl. Melati RT.01 RW.03 Ds. Kedunglosari Kec. Tembelang, Kab. Jombang Prov. Jawa Timur</t>
  </si>
  <si>
    <t>Dusun Ngembal RT 015 RW 04 Desa Ngembal Kec. Wajak Kab. Malang Jawa TimurKec. Wajak</t>
  </si>
  <si>
    <t>Dusun Gading, RT 4 RW 8 Desa Selopuro Kec. Selopuro, Kab. Blitar Prov. Jawa Timur</t>
  </si>
  <si>
    <t>Dsn. Banjaran RT 01 RW 01 Desa Domasan, Kecamatan Kalidawir, Kabupaten Tulungagung</t>
  </si>
  <si>
    <t>Jl. Garuda RT 03 RW 01 Desa Grudo Kec. Ngawi, Kab. Ngawi Prov. Jawa Timur</t>
  </si>
  <si>
    <t>Desa Bangunsari Kec. Mejayan Kab. Madiun Prov Jawa Timur</t>
  </si>
  <si>
    <t>Dusun  Kluthuk  RT.  014  RW.  005  Desa Kedungrejo Kec. Jabon Kab. Sidoarjo</t>
  </si>
  <si>
    <t>Dsn.Langslebar Laok Ds.Bira Timur, Kec.Sukobanah Kab.Sampang, Prov.Jawa Timur</t>
  </si>
  <si>
    <t>Dukuh Barisan RT 13 / RW 02, Kel. Arjowilangun, Kec. Kalipare, Kab. Malang Prov. Jawa Timur</t>
  </si>
  <si>
    <t>Dusun Padas RT. 003 RW. 014, Kelurahan Jururejo, Kecamatan Ngawi, Kabupaten Ngawi, Provinsi Jawa Timur</t>
  </si>
  <si>
    <t xml:space="preserve">Jl. Willis Gang 3, RT. 02 RW. 03, Kelurahan Kalangbret, Kecamatan Kauman, Kabupaten Tulungagung, Provinsi Jawa Timur
</t>
  </si>
  <si>
    <t xml:space="preserve">Tegowangi RT.03 RW.03, Desa Tegowangi, Kecamatan Plemahan, Kabupaten Kediri, Provinsi Jawa Timur
</t>
  </si>
  <si>
    <t>Dusun Prapatan Tulusayu RT.39 RW.05 Ds. Tulusayu Kec. Tumpang, Kab. Malang Prov. Jawa Timur</t>
  </si>
  <si>
    <t>Desa Tulung Kec.Sampung, Kab.Ponorogo Prov.Jawa Timur</t>
  </si>
  <si>
    <t>Jl. Widas 1, Ds. Begadung RT04 RW03 Kec. Nganjuk, Kab. Nganjuk Prov. Jawa Timur</t>
  </si>
  <si>
    <t>Jl. Mayjend Sungkono No.24, Gulomantung Kec. Kebomas, Kab. Gresik Prov. Jawa Timur</t>
  </si>
  <si>
    <t>ANTAR JAYA</t>
  </si>
  <si>
    <t>PLAN MACRO CLUSTER (WBB BANJARMASIN) 30</t>
  </si>
  <si>
    <t>Jl. Anjir Telaran, RT/RW 02, Ds. Antarjaya, Kec. Marabahan, Kab. Barito Kuala, Kalimantan Selatan</t>
  </si>
  <si>
    <t>Jl. Ahmad Yani KM 21 Gg.Kenanga 1 Rt.06/02, Kel. Landasan Ulin Barat Kec. Liang Anggang, Kalimantan Selatan</t>
  </si>
  <si>
    <t>MENDAWAI_KATINGAN</t>
  </si>
  <si>
    <t>PULAU PEMPING</t>
  </si>
  <si>
    <t>MEKAR TAMAN SARI - RELOC</t>
  </si>
  <si>
    <t>PSR_PRINGSEWU</t>
  </si>
  <si>
    <t>JL_SAMRATULANGI</t>
  </si>
  <si>
    <t>KALIBENING</t>
  </si>
  <si>
    <t>KALIANDA_KOTA</t>
  </si>
  <si>
    <t>T000821</t>
  </si>
  <si>
    <t>SUKAMAJU</t>
  </si>
  <si>
    <t>IBS YOSODADI</t>
  </si>
  <si>
    <t>ESTATE 2 MUSIM MAS</t>
  </si>
  <si>
    <t>API_SC_SSI132W</t>
  </si>
  <si>
    <t>IBS BANGKINANG</t>
  </si>
  <si>
    <t>SIMPANG EMPAT BELILAS</t>
  </si>
  <si>
    <t>SITE MANDAU</t>
  </si>
  <si>
    <t>SAPPOANG GSM</t>
  </si>
  <si>
    <t>TAIPA</t>
  </si>
  <si>
    <t>SKP UNISMUH EX PLE2</t>
  </si>
  <si>
    <t>PAD MC 58 / LUBUK GADING PERMAI</t>
  </si>
  <si>
    <t>SAWAH KAREH</t>
  </si>
  <si>
    <t>SUMSEL2G179</t>
  </si>
  <si>
    <t>SUMSEL2G08</t>
  </si>
  <si>
    <t>SUKOMORO 3</t>
  </si>
  <si>
    <t>KENTEN KERAMAT</t>
  </si>
  <si>
    <t>JAMBI2G59</t>
  </si>
  <si>
    <t>KELAPA RAYA 2</t>
  </si>
  <si>
    <t>MAMBAL_7</t>
  </si>
  <si>
    <t>PASAR BARU KOTA BANI</t>
  </si>
  <si>
    <t>PASARBEMBAH</t>
  </si>
  <si>
    <t>OKI14</t>
  </si>
  <si>
    <t>IBS PERUM HANDAYANI</t>
  </si>
  <si>
    <t>BETUTU LAMA</t>
  </si>
  <si>
    <t>TBG05_SSM132</t>
  </si>
  <si>
    <t>PERUM TLG. KELAPA</t>
  </si>
  <si>
    <t>PHYRUSBIRUDRIYOREJO</t>
  </si>
  <si>
    <t>SAMBIT PONOROGO</t>
  </si>
  <si>
    <t>LINTAS OKURA</t>
  </si>
  <si>
    <t>TULUNGREJO BATU</t>
  </si>
  <si>
    <t>IBS TALANG BETUTU SUKARAMI</t>
  </si>
  <si>
    <t>ENIM2014_3G1</t>
  </si>
  <si>
    <t>IBS SAKO</t>
  </si>
  <si>
    <t>RTANAHJAWA</t>
  </si>
  <si>
    <t>KARANG_SARI</t>
  </si>
  <si>
    <t>PERDAMAIAN2</t>
  </si>
  <si>
    <t>TAMBAK CEKUR</t>
  </si>
  <si>
    <t>TERATAI PATUMBAK</t>
  </si>
  <si>
    <t>IBS MULIOREJO</t>
  </si>
  <si>
    <t>JLN HULAKMA SINAGA</t>
  </si>
  <si>
    <t>IBS MED0117</t>
  </si>
  <si>
    <t>PS_7_BTG_KUIS</t>
  </si>
  <si>
    <t>BANGUN_REJO_2</t>
  </si>
  <si>
    <t>SAWIT_REJO</t>
  </si>
  <si>
    <t>SEI SEMBILANG / DESA SIGAOL BARAT</t>
  </si>
  <si>
    <t>PELITA 2 GG SAUDARA</t>
  </si>
  <si>
    <t>JL.Dahlia Ds.Mendawai Kec.Mendawai, Kab. Katingan Kalimantan Tengah</t>
  </si>
  <si>
    <t>(PT Adani Global) Ds Bunyu Timur, Kec Bunyu, Kota Tarakan, Prov Kalimantan Timur</t>
  </si>
  <si>
    <t>Jl. Gajah Mada Km.9 Skp Southlinks Country Club &amp; Golf Resort Sei Ladi Sekupang Batam</t>
  </si>
  <si>
    <t>Kampung Tengah RT 003 RW01 Kel. Pemping, Kec. Belakang Padang, Kota Batam, Prov. Kepulauan Riau</t>
  </si>
  <si>
    <t>Perum Tiban Koperasi Blok K No. 85 Kel. Tiban Baru Kec. Sekupang - Kota Batam</t>
  </si>
  <si>
    <t>Kampung Padang, RT.04/03, Kel. Karas, Kec. Galang, Kota Batam, Prov. Kepulauan Riau</t>
  </si>
  <si>
    <t>KEL PRINGSEWU BARAT KEC PRINGSEWU _x000D_
KEC. TANJUNG SENANG KODYA BANDAR LAMPUNG,LAMPUNG</t>
  </si>
  <si>
    <t>Jl. Pangeran Ryacudu, Kel. Campang Rayas RT.01/02 , Kec. Tanjung Karang Timur, Kota Bandar Lampung Prov. Lampung</t>
  </si>
  <si>
    <t>Jl. WR. Supratman RT. 14/07 Lingkungan IV Kel. Karang Rejo Kec. Metro Utara Kota Metro</t>
  </si>
  <si>
    <t>Jl. Kusuma Bangsa No.28, Kel. Kalianda RT.07/01, Kec. Kalianda, Kab. Lampung Selatan Prov. Lampung</t>
  </si>
  <si>
    <t xml:space="preserve">Jl. Laksamana RE. Martadinata Kel. Sukamaju Teluk Betung Barat  </t>
  </si>
  <si>
    <t xml:space="preserve">Yosodadi RT. 8 RW. 3 Desa Yosodadi, Kecamatan Metro Timur, Kota Metro, Provinsi Lampung
</t>
  </si>
  <si>
    <t>Perkebunan Sawit PT. Musim Mas, Desa Batang Kulim, Kec. Pangkalan Kuras, Kab. Pelalawan, Prov. Riau</t>
  </si>
  <si>
    <t>Jl. Syarif Ali, RT 06 RW 01, Kel. Rempak, Kec. Siak, Kab. Siak, Prov. Riau</t>
  </si>
  <si>
    <t>Jl. Subrantas Siswanto Lingkungan Candika, Kelurahan Langgining, Kecamatan Bangkinang, Kabupaten Kampar, Provinsi Riau</t>
  </si>
  <si>
    <t>Jl. Lintas Timur Sumatera Rt.04 Rw.06Kel. Pangkalan Kasai</t>
  </si>
  <si>
    <t>Jl. Dewi Sartika Gg. Al- Hidayah No.27 Kel Duri Barat, Kec. Mandau, Kab. Bengkalis, Prov. Riau</t>
  </si>
  <si>
    <t>Jl. Family, Dusun SappoangDesa Patampanua Kec. Matakali</t>
  </si>
  <si>
    <t>Jl. Kemuliaan Bangkala Utara, Kel. Tamalanrea RT.02 RW.018, Kec. Tamalanrea, Kota Makasar Prov. Sulawesi Selatan</t>
  </si>
  <si>
    <t>Jl. Taluadea, Kel Taipa Kec. Palu Utara Kota Palu</t>
  </si>
  <si>
    <t>Kampus Unismuh, Jl. Hangtuah Kec.Palu Timur Kota Palu</t>
  </si>
  <si>
    <t>Jl. Simpang SMPN 4 Jorong Koto Ateh, Nagari Aia Batumbuk, Kec. Gunung Talang, Kab. Solok, Prov. Sumatera Barat</t>
  </si>
  <si>
    <t xml:space="preserve">RT 03 RW 01 Kel. Teluk Kabung Bungus Selatan Kec. Teluk Kabung_x000D_
</t>
  </si>
  <si>
    <t>Lubuk Buaya RT. 004 / RW. 002, Kel. Lubuk Buaya, Kec. Koto Tengah, Kota Padang, Prov. Sumatera Barat</t>
  </si>
  <si>
    <t>Jorong Sawah Kareh, Kenagarian Balimbing, Kec. Rambatan, Kab. Tanah Datar, Prov. Sumatera Barat</t>
  </si>
  <si>
    <t>Dsn.1 Ds kebun no.63 Kec Muara Enim Kab.Muara Enim Prov. Sumatera Selatan</t>
  </si>
  <si>
    <t>Jl. Bom Berlian, RT.025 RW.010, Kel. Pangkalan Balai, Kec. Banyuasin III, Kab. Banyuasin, Prov. Sumatera Selatan</t>
  </si>
  <si>
    <t>Jl. Simpang Pasir Putih KM17, Kel. Sukajadi RT/RW 54/20, Kec. Talang Kelapa, Kab. Banyuasin Prov. Sumatera Selatan</t>
  </si>
  <si>
    <t>Jl. Pangeran Ayin Simpang Talang Keramat Kel. Kenten Kec. Talang Kelapa Kab. Banyuasin Prop. Sumsl</t>
  </si>
  <si>
    <t>Lingkungan I RT 12 RW 01Kel. Bayung Lencir, Kec. Bayung Lencir. Kab. Muba Provinsi SUMSEL</t>
  </si>
  <si>
    <t>Jl. Kelapa RT 013 RW 005, Kel. Talang kelapa, Kec. Alang Alang Lebar, Kota Palembang, Prop. Sumsel</t>
  </si>
  <si>
    <t>Jl. Kenanga, Desa Mekar Bhuwana, Abiansemal, Kab Badung</t>
  </si>
  <si>
    <t>Dusun Jaya RT.09, Desa Air Muring, Kec. Putri Hijau, Kab. Bengkulu Utara Prov. Bengkulu</t>
  </si>
  <si>
    <t>Jl. Lintas Bengkulu Utara, Dusun I, Desa Pasar Bembah, Kec. Air Napal, Kab. Bengkulu Utara Prov. Bengkulu</t>
  </si>
  <si>
    <t>Jl. Sepucuk, Kel. Kota Raya, Kec. Kota Kayuagung, Kab. OKI, Prop. Sumsel</t>
  </si>
  <si>
    <t>Jl. Kelompok Tani Dusun, Desa Pangkalan Benteng, Kecamatan Talang Kelapa, Kabupaten Banyuasin, Provinsi Sumatera Selatan</t>
  </si>
  <si>
    <t>Jl. Pangkalan Benteng, Kel. Sukajad RT 46 RW 17, Kec. Talang Kelapa, Kab. Banyuasin Prov. Sumatera Selatan</t>
  </si>
  <si>
    <t>Jl. Perumas Talang Kelapa Kel. Talang Kelapa Kec. Alang-Alang Lebar, Kota Palembang, Prov. Sumatera Selatan</t>
  </si>
  <si>
    <t>Desa Mojotengah Dusun Ngemplak Wonoayu Ceper RT.04 RW.02 Kec.Menganti, Kab.Gresik Prov.Jawa Timur</t>
  </si>
  <si>
    <t>Desa Grogol Dukuh Klanan RT.01 RW.01 Kec.Sawoo, Kab.Ponorogo Prov.Jawa Timur</t>
  </si>
  <si>
    <t>Jl. Raja Panjang RT003/RW002, Kel. Tebing Tinggi Okura, Kec. Rumbai Pesisir, Kota Pekanbaru, Prov. Riau</t>
  </si>
  <si>
    <t>Desa Bumiaji Dusun Banaran RT.04 RW.05 Kec. Bumiaji, Kota Batu Prov.Jawa Timur</t>
  </si>
  <si>
    <t>Kel. Sulamu Rt.007 Rw.003, Kec. Sulamu, Kab. Kupang Prov. Nusa Tengara Timur</t>
  </si>
  <si>
    <t>Dusun II Desa Keufatu, Raya Kualin-Kolbano,Rt.12/Rw.06, Kec. Kualin, Kab. Timur Tengah Selatan Prov. Nusa Tengara Timur</t>
  </si>
  <si>
    <t>Desa Hane RT002 RW001, Kec. Batu Putih, Kab. Timur Tengah Selatan Prov. Nusa Tengara Timur</t>
  </si>
  <si>
    <t>Kel. Sertajaya Kp. Bugelsalam RT.001 RW.003, Kec. Cikarang Timur, Kab. Bekasi Prov. Jawa Barat</t>
  </si>
  <si>
    <t>Desa Sendang Mulyo Dusun Kerjo RT.001 RW.01 Kec. Tirtomoyo, Kab.Wonogiri Prov. Jawa Tengah</t>
  </si>
  <si>
    <t>Jl. H.M. Yusuf Senen, RT. 005 RW. 002, Kelurahan Talang Betutu, Kecamatan Sukarami, Kota Palembang, Provinsi Sumatera Selatan</t>
  </si>
  <si>
    <t>Jl. Kenanga (Perumahan Situ Gede), Kel. Linggajaya RT.002 RW.001 Kec. Mangkubumi, Kota Tasikmalaya Prov. Jawa Barat</t>
  </si>
  <si>
    <t>Jl. Sumberboto, Dsn. Mojoduwur RT 01 – RW 01,Ds. Mojoduwur, Kec. Mojowarno</t>
  </si>
  <si>
    <t>Jl. Desa Sukamandang Kec. Seruyan tengah kab. Seruyan, Kalteng</t>
  </si>
  <si>
    <t>Jl. Ling. Buluran Atas RT 01 RW 04 NO. 947, Ds. Tanjung Enim, Kec. Lawang Kidul, Kab. Muara Enim, Prov. Sumatera Selatan</t>
  </si>
  <si>
    <t>JLN. SEMATANG BORANG RT.006 RW. 010 KEL.SAKO KEC.SAKO KOTA PALEMBANG</t>
  </si>
  <si>
    <t>Jl.Tanjung Bakia RT.06/RW.03 Kel.Bukit Baru Kec.Ilir Barat I, Kota.Palembang</t>
  </si>
  <si>
    <t>Jl. Lintas Sumatera RT I Hataran Jawa, Desa Marubun Jaya, Kec. Tanah Jawa, Kab. Simalungun, Prov. Sumatera Utara</t>
  </si>
  <si>
    <t>Jl. Kuncara, Dusun 8 No. 73, Kel. Karang Anyar, Kec. Gunung Maligas, Kab. Simalungun, Prov. Sumatera Utara</t>
  </si>
  <si>
    <t>Jl. Kancil No 5, Kel. Perdamaian, Kec. Rantau Selatan, Kab. Labuhanbatu, Prov. Sumatera Utara</t>
  </si>
  <si>
    <t>Desa Timbang Deli,kecamatan galang, kabupaten deli serdang.</t>
  </si>
  <si>
    <t>Jl. Sari Dusun VI Pasar V Teratai B Marindal I Desa Marindal I Kec. patumbak Kab. deli Serdang</t>
  </si>
  <si>
    <t>Jl. Setia, Dusun VII, Desa Muliorejo, Kecamatan Sunggal, Kabupaten Deli Serdang, Propinsi Sumatera Utara</t>
  </si>
  <si>
    <t>Jl. Lorong Cempaka Bawah No. 0, Kel. Rambung Merah, Kec. Siantar, Kab. Simalungun, Prov. Sumatera Utara</t>
  </si>
  <si>
    <t>Jl. Pembinaan, Dusun III, Kelurahan Bandar Setia, Kecamatan Percut Sei Tuan, Kabupaten Deli Serdang, Propinsi Sumatera Utara</t>
  </si>
  <si>
    <t>Jl. Sultan Syahrir No.114 / Jl. Pasar Baru 1 No.1, Kel. Koto Baru Nan XX, Kec. Lubuk Begalung, Kota Padang, Prov. Sumatera Barat</t>
  </si>
  <si>
    <t>Desa Karang Anyar, Kec. Beringin, Kab. Deli Serdang, Prov. Sumatera Utara</t>
  </si>
  <si>
    <t>Gang Sejahtera Utama Desa Sei Rotan Kecamatan Percut Sei Tuan, Kab. Deli Serdang, Prov. Sumatera Utara</t>
  </si>
  <si>
    <t>Jl. Bandar Labuhan No. 83, Dusun V, Desa Bandar Labuhan, Kec. Tanjung Morawa, Kab. Deli Serdang, Prov. Sumatera Utara</t>
  </si>
  <si>
    <t>Gang Perkutut Desa Sei Mencirim Kecamatan Sunggal Kabupaten Deli Serdang Provinsi Sumatera Utara</t>
  </si>
  <si>
    <t>Jl. Medan - Namorambe LK VIII, Desa Kedai Durian, Kec. Deli Tua, Kab. Deli Serdang, Sumut</t>
  </si>
  <si>
    <t>Dusun Silima Kuta, Desa Sigaol Barat, Kec. Uluan, Kab. Toba Samosir, Prov. Sumatera Utara</t>
  </si>
  <si>
    <t>Jl. SM. Raja Gang Rahmad I Lingkungan VII Kelurahan Kisaran Timur Kecamatan Kota Kisaran Timur</t>
  </si>
  <si>
    <t>Desa Siderejo RT 006/002 Kec. Tamban Catur, Kab. Kapuas Prov. Kalimantan Tengah</t>
  </si>
  <si>
    <t>Jl. Pangkalima Kapang, RT/RW 08/- Desa Anjir Kalampan Kec. Kapuas Barat, Kab. Kapuas Prov. Kalimantan Tengah</t>
  </si>
  <si>
    <t>Jl. Dibun Isar RT.006 RW.002 Desa Samba Katung Kec.Katingan Tengah Kab.Katingan Prov.Kalsel</t>
  </si>
  <si>
    <t>04:10:21-29:09:21: SRFI, PLAN CONNECT PLN 30 SEP, COLLECTING DOC RFIN
26:09:21: ME OG, MATERIAL TRAY ON DELIVERY KARENA AKSES MENUJU SITE HANYA BISA MENGGUNAKAN KAPAL KELOTOK, IMBAS BANJIR JALANAN MASIH BELUM BISA DILEWATI
19:09:21: PONDASI BTS OG
15:09:21: 13:09:21: 08:09:21: 06:09:21: STO DECLARE 2 SEPT 2021, PREPARE TIM CME, REPLAN RFI W4 SEPT
30:08:21:22:08:21: NEED REVIEW TNP ALITA
22:09:21: PONDASI BTS OG
22:08:21: 18:08:21: 16:08:21:09:08:21: 04:08:21 : SPK COLO RELEASED, ERM PROSES NEED REVIEW TNP ALITA</t>
  </si>
  <si>
    <t>04:10:21-19:09:21: SRFI
15:09:21: ME OG
13:09:21: 08:09:21: RBS/BTS PONDASI
06:09:21: PREPARE TIM, CME PREPARATION
30:08:21:25:08:21:22:08:21: 18:08:21: READY TO DECLARE STO
16:08:21: NEED REVIEW CIVIL HTI
09:08:21: 04:08:21 : SPK COLO RELEASED, ERM PROSES</t>
  </si>
  <si>
    <t>CAA</t>
  </si>
  <si>
    <t>PROJECT</t>
  </si>
  <si>
    <t>X</t>
  </si>
  <si>
    <t>STATUS</t>
  </si>
  <si>
    <t>Site ID XL</t>
  </si>
  <si>
    <t>Site Name XL</t>
  </si>
  <si>
    <t>Cand</t>
  </si>
  <si>
    <t>Tech.
Partner</t>
  </si>
  <si>
    <t>Region</t>
  </si>
  <si>
    <t>Propinsi</t>
  </si>
  <si>
    <t>Kabupaten</t>
  </si>
  <si>
    <t>SPK
Type</t>
  </si>
  <si>
    <t>SPK No.</t>
  </si>
  <si>
    <t>SPK date.</t>
  </si>
  <si>
    <t>SPK AGING</t>
  </si>
  <si>
    <t>SPK AGING GROUP</t>
  </si>
  <si>
    <t>Tower Type</t>
  </si>
  <si>
    <t>RF Azimuth</t>
  </si>
  <si>
    <t>Commitment</t>
  </si>
  <si>
    <t>CME</t>
  </si>
  <si>
    <t>RFI Plan
(sesuai MLA) (D)</t>
  </si>
  <si>
    <t>RFI Plan
(sesuai MLA) (W)</t>
  </si>
  <si>
    <t>SOFT RFI 
Plan XL
(D)</t>
  </si>
  <si>
    <t>SOFT RFI 
Plan XL
(W)</t>
  </si>
  <si>
    <t>RFI Plan XL
(D)</t>
  </si>
  <si>
    <t>RFI Plan
(W)</t>
  </si>
  <si>
    <t>REVISI
RFI Plan XL
(D)</t>
  </si>
  <si>
    <t>REVISI
RFI Plan
(W)</t>
  </si>
  <si>
    <t>PROGRESS
SUMMARY</t>
  </si>
  <si>
    <t>PROGRESS GROUP</t>
  </si>
  <si>
    <t>PROBLEM
CLASS</t>
  </si>
  <si>
    <t>PROGRESS DETAIL</t>
  </si>
  <si>
    <t>Unlock (OA) Date</t>
  </si>
  <si>
    <t>SOFT RFI date
(D)</t>
  </si>
  <si>
    <t>RFI date
(D)</t>
  </si>
  <si>
    <t>SOFT RFI Notification Email</t>
  </si>
  <si>
    <t>RFI Notification Email</t>
  </si>
  <si>
    <t>Update
TRANSMISSION TRANSPORT</t>
  </si>
  <si>
    <t xml:space="preserve">SPK FO No. </t>
  </si>
  <si>
    <t xml:space="preserve">Status SPK FO </t>
  </si>
  <si>
    <t>Progress FO (12-01-2021)</t>
  </si>
  <si>
    <t>Site ID TBG</t>
  </si>
  <si>
    <t>Site Name TBG</t>
  </si>
  <si>
    <t>SITE
TYPE</t>
  </si>
  <si>
    <t>STIP
CATEGORY</t>
  </si>
  <si>
    <t>OPERATOR</t>
  </si>
  <si>
    <t>Company</t>
  </si>
  <si>
    <t>STIP date</t>
  </si>
  <si>
    <t>REGIONAL TBG</t>
  </si>
  <si>
    <t>Scheme</t>
  </si>
  <si>
    <t>Site Address</t>
  </si>
  <si>
    <t>Residence</t>
  </si>
  <si>
    <t>Province</t>
  </si>
  <si>
    <t>PSB req
date</t>
  </si>
  <si>
    <t>Propose Plan RFI</t>
  </si>
  <si>
    <t>MOS Plan</t>
  </si>
  <si>
    <t>SK PSB STATUS</t>
  </si>
  <si>
    <t>SK PSB PLN Number</t>
  </si>
  <si>
    <t>PSB received date</t>
  </si>
  <si>
    <t>Remarks</t>
  </si>
  <si>
    <t>x</t>
  </si>
  <si>
    <t>NUS-NT-KPG-0270</t>
  </si>
  <si>
    <t>Transmart Kupang</t>
  </si>
  <si>
    <t>Kupang</t>
  </si>
  <si>
    <t>Pico &amp; P2M</t>
  </si>
  <si>
    <t>1 - 30 days</t>
  </si>
  <si>
    <t>Existing</t>
  </si>
  <si>
    <t>0°0.0.0'N</t>
  </si>
  <si>
    <t>No Commitment</t>
  </si>
  <si>
    <t>By Tower Provider</t>
  </si>
  <si>
    <t>Currently no issue</t>
  </si>
  <si>
    <t>08.03.21 : RFIN sent
04.03.21 : RFI, RFI notification email waiting status STO LMS
18.02.21 : plan MOS 21 Feb
11.02.21 : CME preparation
26.01.21 : SPK Pico P2M release</t>
  </si>
  <si>
    <t>Need Confirmation</t>
  </si>
  <si>
    <t>TRANSMART_KUPANG</t>
  </si>
  <si>
    <t>IBS/DAS</t>
  </si>
  <si>
    <t>SKP</t>
  </si>
  <si>
    <t>SUM-SS-PLG-1227</t>
  </si>
  <si>
    <t>Transmart Palembang</t>
  </si>
  <si>
    <t>existing</t>
  </si>
  <si>
    <t>04.03.21 : RFIN sent
25.02.21 : material onsite, CME start
18.02.21 : plan MOS hari ini
08.02.21 : CME preparation
26.01.21 : SPK Pico P2M release</t>
  </si>
  <si>
    <t>071327126</t>
  </si>
  <si>
    <t>TRANSMART PALEMBANG</t>
  </si>
  <si>
    <t>COLO IBS</t>
  </si>
  <si>
    <t>03.SITAC</t>
  </si>
  <si>
    <t>No</t>
  </si>
  <si>
    <t>Tech. Partner</t>
  </si>
  <si>
    <t>SPK Type</t>
  </si>
  <si>
    <t>PMIS Request Date</t>
  </si>
  <si>
    <t>HO PLN Date</t>
  </si>
  <si>
    <t>PMIS Update Date (filled by EID)</t>
  </si>
  <si>
    <t>ID PELANGGAN PLN</t>
  </si>
  <si>
    <t>DAYA (KVA)</t>
  </si>
  <si>
    <t>04:10:21-29:09:21: PROSES GALVANIS MOUNTING STAR, PLAN DONE 1 OCT, LANJUT INSTALASI MOUNTING 2 HARI
26:09:21: SRFI
22:09:21: 19:09:21: ME OG
15:09:21: 13:09:21: CME PREPARATION, FABRIKASI MOUNTING STAR
06:09:21: STO DECLARE 3 SEPT 2021, PREPARE TIM CME</t>
  </si>
  <si>
    <t>04:10:21-01:09:21: SRFI
30:08:21: ME OG
25:08:21: RBS BTS FOUNDATION
22:08:21: 18:08:21: READY TO DECLARE STO
16:08:21: NEED REVIEW CIVIL HTI
09:08:21: 04:08:21 : SPK COLO RELEASED, ERM PROSES</t>
  </si>
  <si>
    <t>04:10:21-29:09:21-08:09:21: RND NOK FAR FROM NOM
22:08:21: 18:08:21: NEED REVIEW RNP HUWAWEI, ERM PROSES
16:08:21: 09:08:21 : SPK COLO RELEASED, ERM PROSES</t>
  </si>
  <si>
    <t>04:10:21- 08:09:21: RND NOK NEED 40 M
22:08:21: 18:08:21: NEED REVIEW RNP HUWAWEI, ERM PROSES
16:08:21: 09:08:21 : SPK COLO RELEASED, ERM PROSES</t>
  </si>
  <si>
    <t>04:10:21-29:09:21: POWER CONNECTION PROSES
22:09:21: 19:09:21: ME OG
13:09:21: STO DECLARE 9 SEP, CME PREPARATION
09:08:2021: NEED REVIEW TNP ALITA
09:01:2021: ERM PROSES</t>
  </si>
  <si>
    <t>Jl. Sumpah Pemuda No.1, Kel. Kadipiro RT.001 RW.IX Sambirejo Kec. Banjarsari, Kota Surakarta Prov. Jawa Tengah</t>
  </si>
  <si>
    <t>Desa Teloyo - Banjaran Teloyo RT.01 RW.03 Kec. Wonosari, Kab. Klaten Prov. Jawa Tengah</t>
  </si>
  <si>
    <t>Site Id XL</t>
  </si>
  <si>
    <t>Site Id TBG</t>
  </si>
  <si>
    <t>Site Name Tbg</t>
  </si>
  <si>
    <t>Regional</t>
  </si>
  <si>
    <t>req sk pln</t>
  </si>
  <si>
    <t>RFI Commitment</t>
  </si>
  <si>
    <t>020277104</t>
  </si>
  <si>
    <t>SUMATERA UTARA</t>
  </si>
  <si>
    <t>100213104</t>
  </si>
  <si>
    <t>100184104</t>
  </si>
  <si>
    <t>020255104</t>
  </si>
  <si>
    <t>020268104</t>
  </si>
  <si>
    <t>160633104</t>
  </si>
  <si>
    <t>160693104</t>
  </si>
  <si>
    <t>121027104</t>
  </si>
  <si>
    <t>JAWA BARAT</t>
  </si>
  <si>
    <t>121343104</t>
  </si>
  <si>
    <t>164067104</t>
  </si>
  <si>
    <t>100343104</t>
  </si>
  <si>
    <t>121435104</t>
  </si>
  <si>
    <t>160862104</t>
  </si>
  <si>
    <t>121098104</t>
  </si>
  <si>
    <t>122372109</t>
  </si>
  <si>
    <t>122406109</t>
  </si>
  <si>
    <t>162223109</t>
  </si>
  <si>
    <t>160479104</t>
  </si>
  <si>
    <t>162143109</t>
  </si>
  <si>
    <t>164120107</t>
  </si>
  <si>
    <t>164108107</t>
  </si>
  <si>
    <t>220246109</t>
  </si>
  <si>
    <t>KALIMANTAN SELATAN</t>
  </si>
  <si>
    <t>260008109</t>
  </si>
  <si>
    <t>SULAWESI TENGAH</t>
  </si>
  <si>
    <t>260135109</t>
  </si>
  <si>
    <t>164235104</t>
  </si>
  <si>
    <t>161818109</t>
  </si>
  <si>
    <t>160197104</t>
  </si>
  <si>
    <t>120642104</t>
  </si>
  <si>
    <t>162198109</t>
  </si>
  <si>
    <t>160198104</t>
  </si>
  <si>
    <t>160219104</t>
  </si>
  <si>
    <t>160462104</t>
  </si>
  <si>
    <t>162124109</t>
  </si>
  <si>
    <t>161903109</t>
  </si>
  <si>
    <t>161819109</t>
  </si>
  <si>
    <t>161862109</t>
  </si>
  <si>
    <t>161790109</t>
  </si>
  <si>
    <t>160151104</t>
  </si>
  <si>
    <t>160218104</t>
  </si>
  <si>
    <t>161779109</t>
  </si>
  <si>
    <t>160009102</t>
  </si>
  <si>
    <t>050486103</t>
  </si>
  <si>
    <t>KEPULAUAN RIAU</t>
  </si>
  <si>
    <t>1263631023</t>
  </si>
  <si>
    <t>220009109</t>
  </si>
  <si>
    <t>1270682004</t>
  </si>
  <si>
    <t>125398126</t>
  </si>
  <si>
    <t>125419126</t>
  </si>
  <si>
    <t>07.RFI</t>
  </si>
  <si>
    <t>MIN : 1</t>
  </si>
  <si>
    <t>MAX: 21</t>
  </si>
  <si>
    <t>AVG: 9</t>
  </si>
  <si>
    <t>MIN : -1</t>
  </si>
  <si>
    <t>AVG : 3</t>
  </si>
  <si>
    <t>MAX: 6</t>
  </si>
  <si>
    <t>MIN: 13</t>
  </si>
  <si>
    <t>AVG : 23</t>
  </si>
  <si>
    <t>MAX : 53</t>
  </si>
  <si>
    <t>022011109</t>
  </si>
  <si>
    <t>021291109</t>
  </si>
  <si>
    <t>022014109</t>
  </si>
  <si>
    <t>022061109</t>
  </si>
  <si>
    <t>0226992001</t>
  </si>
  <si>
    <t>021739109</t>
  </si>
  <si>
    <t>021236109</t>
  </si>
  <si>
    <t>0226822007</t>
  </si>
  <si>
    <t>021411109</t>
  </si>
  <si>
    <t>070710109</t>
  </si>
  <si>
    <t>021276109</t>
  </si>
  <si>
    <t>021211109</t>
  </si>
  <si>
    <t>022231109</t>
  </si>
  <si>
    <t>API_DUSUN VIIA KARANG ANYAR</t>
  </si>
  <si>
    <t>071030109</t>
  </si>
  <si>
    <t>021918109</t>
  </si>
  <si>
    <t>070734109</t>
  </si>
  <si>
    <t>0717512007</t>
  </si>
  <si>
    <t>030433109</t>
  </si>
  <si>
    <t>070773109</t>
  </si>
  <si>
    <t>0717522007</t>
  </si>
  <si>
    <t>071041109</t>
  </si>
  <si>
    <t>071048109</t>
  </si>
  <si>
    <t>070977109</t>
  </si>
  <si>
    <t>071065109</t>
  </si>
  <si>
    <t>070743109</t>
  </si>
  <si>
    <t>040932109</t>
  </si>
  <si>
    <t>040851109</t>
  </si>
  <si>
    <t>060415109</t>
  </si>
  <si>
    <t>010362109</t>
  </si>
  <si>
    <t>1012982003</t>
  </si>
  <si>
    <t>060165109</t>
  </si>
  <si>
    <t>060239109</t>
  </si>
  <si>
    <t>060347109</t>
  </si>
  <si>
    <t>0415232001</t>
  </si>
  <si>
    <t>163958109</t>
  </si>
  <si>
    <t>163717126</t>
  </si>
  <si>
    <t>163433109</t>
  </si>
  <si>
    <t>1647592001</t>
  </si>
  <si>
    <t>163610126</t>
  </si>
  <si>
    <t>1649472001</t>
  </si>
  <si>
    <t>162699109</t>
  </si>
  <si>
    <t>161342102</t>
  </si>
  <si>
    <t>163728126</t>
  </si>
  <si>
    <t>162648109</t>
  </si>
  <si>
    <t>1651702004</t>
  </si>
  <si>
    <t>125010773394</t>
  </si>
  <si>
    <t>164015109</t>
  </si>
  <si>
    <t>163977109</t>
  </si>
  <si>
    <t>1650362001</t>
  </si>
  <si>
    <t>1649832007</t>
  </si>
  <si>
    <t>1648622004</t>
  </si>
  <si>
    <t>163438109</t>
  </si>
  <si>
    <t>1650712001</t>
  </si>
  <si>
    <t>163526126</t>
  </si>
  <si>
    <t>1647422004</t>
  </si>
  <si>
    <t>PROJECT NAME</t>
  </si>
  <si>
    <t>CURRENT SITE ID NE</t>
  </si>
  <si>
    <t>CURRENT SITE NAME NE</t>
  </si>
  <si>
    <t>CME BY</t>
  </si>
  <si>
    <t>STO DECLARED ACTUAL (D)</t>
  </si>
  <si>
    <t>SACME SUMMARY</t>
  </si>
  <si>
    <t>RFI PLAN DATE</t>
  </si>
  <si>
    <t>05. S-RFI</t>
  </si>
  <si>
    <t>04. CME OG</t>
  </si>
  <si>
    <t>LOPANG KEMBANGBAHU</t>
  </si>
  <si>
    <t>TULUSBESAR TUMPANG</t>
  </si>
  <si>
    <t>JURUREJO NGAWI</t>
  </si>
  <si>
    <t>143105959365</t>
  </si>
  <si>
    <t>31 - 60 days</t>
  </si>
  <si>
    <t>W33-2021</t>
  </si>
  <si>
    <t>&lt; 30 days</t>
  </si>
  <si>
    <t>.</t>
  </si>
  <si>
    <t>SUM-LA-GNS-1137</t>
  </si>
  <si>
    <t>BUMI_NABUNG_UTARA</t>
  </si>
  <si>
    <t>KAL-KB-PTK-0809</t>
  </si>
  <si>
    <t>ABDULLAH_SAIGON</t>
  </si>
  <si>
    <t>SUM-SU-LBP-2291</t>
  </si>
  <si>
    <t>BATANG_KUIS_BAKARAN_BATU</t>
  </si>
  <si>
    <t>SUM-SB-SRK-0940</t>
  </si>
  <si>
    <t>LABUAH_GUNUANG</t>
  </si>
  <si>
    <t>SUM-RI-RGT-0973</t>
  </si>
  <si>
    <t>KAMPUNG_BESAR_SEBERANG</t>
  </si>
  <si>
    <t>SUM-SU-LBP-2256</t>
  </si>
  <si>
    <t>PERCUT_SEI_TUAN_SAMBIREJO_TIMUR</t>
  </si>
  <si>
    <t>SUM-SU-LBP-2252</t>
  </si>
  <si>
    <t>PERDAMEAN_PURWO</t>
  </si>
  <si>
    <t>Kab. Lampung Tengah</t>
  </si>
  <si>
    <t>Kota Pontianak</t>
  </si>
  <si>
    <t>105°15.58.36'E</t>
  </si>
  <si>
    <t>5°5.3.44'S</t>
  </si>
  <si>
    <t>109°17.57.37'E</t>
  </si>
  <si>
    <t>0°2.23.03'S</t>
  </si>
  <si>
    <t>80/160/320</t>
  </si>
  <si>
    <t>98°41.45.64'E</t>
  </si>
  <si>
    <t>3°38.31.38'N</t>
  </si>
  <si>
    <t>100°42.49.93'E</t>
  </si>
  <si>
    <t>0°17.17.41'S</t>
  </si>
  <si>
    <t>55/240/310</t>
  </si>
  <si>
    <t>102°32.29.38'E</t>
  </si>
  <si>
    <t>0°21.27.05'S</t>
  </si>
  <si>
    <t>25/150/220</t>
  </si>
  <si>
    <t>98°45.45.65'E</t>
  </si>
  <si>
    <t>3°36.47.95'N</t>
  </si>
  <si>
    <t>45/180/255</t>
  </si>
  <si>
    <t>98°51.46.37'E</t>
  </si>
  <si>
    <t>3°34.15.06'N</t>
  </si>
  <si>
    <t>70/155/270</t>
  </si>
  <si>
    <t>JAW-JT-KDS-0853</t>
  </si>
  <si>
    <t>LAU DAWE KUDUS</t>
  </si>
  <si>
    <t>JAW-YO-SMN-0064</t>
  </si>
  <si>
    <t>SIDOREJO GODEAN</t>
  </si>
  <si>
    <t>JAW-JT-SGN-1825</t>
  </si>
  <si>
    <t>KEBAYANAN BANARAN KALIJAMBE</t>
  </si>
  <si>
    <t>110°52.36.77'E</t>
  </si>
  <si>
    <t>6°43.18.91'S</t>
  </si>
  <si>
    <t>110°16.30.9'E</t>
  </si>
  <si>
    <t>7°45.46.22'S</t>
  </si>
  <si>
    <t>110°48.29.52'E</t>
  </si>
  <si>
    <t>7°26.24.54'S</t>
  </si>
  <si>
    <t>511201194981</t>
  </si>
  <si>
    <t>551400476186</t>
  </si>
  <si>
    <t>141103466674</t>
  </si>
  <si>
    <t>IBS SEBOTO AMPEL</t>
  </si>
  <si>
    <t>TBG GM DESA BANGKALANMELAYU</t>
  </si>
  <si>
    <t>PAMALONGAN</t>
  </si>
  <si>
    <t>MEKAR JAYA</t>
  </si>
  <si>
    <t>TBG DESA SIDOREJO</t>
  </si>
  <si>
    <t>TBG_DSANJIRKALAMPAN</t>
  </si>
  <si>
    <t>GUNUNG MAS KATINGAN</t>
  </si>
  <si>
    <t>131023834095</t>
  </si>
  <si>
    <t>06:10:21-19:09:21: SRFI
15:09:21: RBS/BTS PONDASI
13:09:21: CME PREPARATION</t>
  </si>
  <si>
    <t>06:10:21-29:09:21: PROSES GALVANIS MOUNTING STAR, PLAN DONE 1 OCT, LANJUT INSTALASI MOUNTING 2 HARI
26:09:21: SRFI
22:09:21: 19:09:21: ME OG
15:09:21: 13:09:21: CME PREPARATION, FABRIKASI MOUNTING STAR
06:09:21: STO DECLARE 3 SEPT 2021, PREPARE TIM CME</t>
  </si>
  <si>
    <t>06:10:21-15:09:21: SRFI, PLN OVB, PROSES PENGADAAN TRAFO DARI PLN
13:09:21: PONDASI DONE, ME OG
08:09:21: CME PREPARATION
30:08:21: ERM PROSES NEED REVIEW RND EID</t>
  </si>
  <si>
    <t>06:10:21: SRFI, PROSES REGISTRASI PLN, PLAN CONNECT 8 OCT 2021
26:09:21: ME OG
19:09:21: PONDASI BTS OG
15:09:21: 13:09:21: STO DECLARE 13 SEP, CME PREPARATION
06:09:21: 30:08:21: 22:08:21: 18:08:21: ERM PROSES, NEED REVIEW RNP EID
16:08:21: 08:12:2021 : SPK COLO RELEASED, SUBMIT ERM PROSES</t>
  </si>
  <si>
    <t>06:10:21-19:09:21: SRFI 
15:09:21: ME OG
13:09:21: ME OG
06:09:21: CME PREPARATION
30:08:21:25:08:21: STO READY TO DECLARE
22:08:21: 18:08:21: NEED REVIEW TNP ALITA
16:08:21: 09:08:21 : SPK COLO RELEASED, ERM PROSES</t>
  </si>
  <si>
    <t>06:10:21: ISSUE CLOSED, ME OG PLAN SRFI 13 OCT 2021
04:10:21-13:09:21: COMMCASE, PROSES MEDIASI KE PIHAK KEPALA DESA, WARGA MEMINTA HIGH KOMPENSASI PLAN CLOSED W1 OCT
08:09:21: 06:09:21: 01:09:21: 30:08:21:25:08:21: COMMCASE, PENYETOPAN PEKERJAAN OLEH LL, PROSES NEGOSIASI BY TIM ARCOM PLAN OPEN 11 SEP
22:08:21: 18:08:21: CME PREPARATION
16:08:21: STO DECLARE 13 AUG
09:08:21: 04:08:21 : SPK COLO RELEASED, ERM PROSES</t>
  </si>
  <si>
    <t>06:10:21-04:10:21: SRFI, MINUS EXTEND TOWER
26:09:21-06:09:21: PONDASI RBS/BTS, ISSUE NEED EXTEND TOWER, PROSES REVISI PERMIT UNTUK PENAMBAHAN TOWER
30:08:21: STO READY TO DECLARE
22:08:21: NEED REVIEW TNP ALITA
18:08:21: NEED REVIEW RNP HUWAWEI
16:08:21: 09:08:21 : SPK COLO RELEASED, ERM PROSES</t>
  </si>
  <si>
    <t>183082843350</t>
  </si>
  <si>
    <t>134520321399</t>
  </si>
  <si>
    <t>183082843368</t>
  </si>
  <si>
    <t>551103986435</t>
  </si>
  <si>
    <t>521561278616</t>
  </si>
  <si>
    <t>523041096366</t>
  </si>
  <si>
    <t>534254181689</t>
  </si>
  <si>
    <t>&lt;30</t>
  </si>
  <si>
    <t>&lt;40&lt;32</t>
  </si>
  <si>
    <t>&lt;30&lt;392</t>
  </si>
  <si>
    <t>&gt;21</t>
  </si>
  <si>
    <t>532217794148</t>
  </si>
  <si>
    <t>142300883781</t>
  </si>
  <si>
    <t>Site_Type</t>
  </si>
  <si>
    <t>STIPCategory</t>
  </si>
  <si>
    <t>Operator_ID</t>
  </si>
  <si>
    <t>121111105973</t>
  </si>
  <si>
    <t>535342211870</t>
  </si>
  <si>
    <t>10:10:21: RBS BTS PONDASI OG
06:10:21: STO DECLARE, CME PREPARATION
04:10:21-26:09:21: READY TO DECLARE STO
22:09:21: 19:09:21:13:09:21: NEED REVIEW POWER HTI
08:09:21: RND NOK
08:24:2021:22:08:21: 18:08:21: NEED REVIEW RNP HUWAWEI, ERM PROSES
16:08:21: 09:08:21 : SPK COLO RELEASED, ERM PROSES</t>
  </si>
  <si>
    <t>10:10:21: RBS BTS PONDASI OG
06:10:21: STO DECLARE 4 OCT, CME PREPARATION
04:10:21-26:09:21: READY TO DECLARE STO
22:09:21: 19:09:21: 13:09:21: NEED REVIEW POWER HTI
08:09:21: RND NOK
22:08:21: 18:08:21: NEED REVIEW RNP HUWAWEI, ERM PROSES
16:08:21: 09:08:21 : SPK COLO RELEASED, ERM PROSES</t>
  </si>
  <si>
    <t>10:10:21-19:09:21: POWER CONNECTION PROSES
13:09:21: 08:09:21: 06:09:21: RBS/BTS FOUNDATION
30:08:21:25:08:21:22:08:21: READY TO DECLARE STO
18:08:21: 16:08:21: NEED REVIEW CIVIL HTI
09:08:21: 04:08:21 : SPK COLO RELEASED, ERM PROSES</t>
  </si>
  <si>
    <t>10:10:21-01:09:21: SRFI 
30:08:21: PONDASI BTS/RBS DONE
25:08:21: Pondasi RBS/BTS OG
22:08:21: CME PREPARATION
18:08:21: READY TO DECLARE STO
16:08:21: NEED REVIEW CIVIL HTI
09:08:21: 04:08:21 : SPK COLO RELEASED, ERM PROSES</t>
  </si>
  <si>
    <t>10:10:21-08:09:21: SRFI
06:09:21: CME PREPARATION
30:08:21:25:08:21: 22:08:21: READY TO DECLARE STO
18:08:21: 16:08:21: NEED REVIEW CIVIL HTI
09:08:21: 04:08:21 : SPK COLO RELEASED, ERM PROSES</t>
  </si>
  <si>
    <t>10:10:21-19:09:21: POWER CONNECTION PROSES
13:09:21: ME OG
08:09:21: PONDASI OG
06:09:21: CME PREPARATION
30:08:21:25:08:21:22:08:21: READY TO DECLARE STO
18:08:21: 16:08:21: NEED REVIEW CIVIL HTI
09:08:21: 04:08:21 : SPK COLO RELEASED, ERM PROSES</t>
  </si>
  <si>
    <t>10:10:21-15:09:21: SRFI
13:09:21: 08:09:21: PONDASI OG
06:09:21: CME PREPARATION
30:08:21:25:08:21:22:08:21: 18:08:21: READY TO DECLARE STO
16:08:21: NEED REVIEW CIVIL HTI
09:08:21: 04:08:21 : SPK COLO RELEASED, ERM PROSES</t>
  </si>
  <si>
    <t>10:10:21-15:09:21: SRFI
13:09:21:08:09:21: ME OG
06:09:21: CME PREPARATION
30:08:21:25:08:21: STO READY TO DECLARE
22:08:21: NEED REVIEW POWER HUAWEI
18:08:21: 16:08:21:09:08:21: 04:08:21 : SPK COLO RELEASED, ERM PROSES NEED REVIEW TNP ALITA</t>
  </si>
  <si>
    <t>10:10:21-15:09:21: SRFI
13:09:21:08:09:21: ME OG
06:09:21: CME PREPARATION
30:08:21:25:08:21: 22:08:21: STO READY TO DECLARE
18:08:21: NEED REVIEW POWER HTI
16:08:21: 09:08:21 : SPK COLO RELEASED, ERM PROSES</t>
  </si>
  <si>
    <t>10:10:21-15:09:21: SRFI
13:09:21: ME OG
06:09:21: CME PREPARATION
30:08:21:25:08:21: 22:08:21: STO READY TO DECLARE
18:08:21: NEED REVIEW POWER HTI
16:08:21: 09:08:21 : SPK COLO RELEASED, ERM PROSES</t>
  </si>
  <si>
    <t>10:10:21-19:09:21: SRFI
15:09:21: 13:09:21: ME OG
08:09:21: PONDASI RBS BTS OG
06:09:21: CME PREPARATION
30:08:21:25:08:21: 22:08:21: STO READY TO DECLARE
18:08:21: NEED REVIEW POWER HTI
16:08:21: 09:08:21 : SPK COLO RELEASED, ERM PROSES</t>
  </si>
  <si>
    <t>10:10:21-29:09:21: SRFI
22:09:21:19:09:21: SRFI
15:09:21: ME OG
13:09:21: 08:09:21: RBS/BTS PONDASI OG
06:09:21: PREPARE TIM, CME PREPARATION
30:08:21:25:08:21:22:08:21: NEED REVIEW CIVIL HUAWEI
18:08:21: NEED REVIEW TNP ALITA
16:08:21: 09:08:21 : SPK COLO RELEASED, ERM PROSES</t>
  </si>
  <si>
    <t>10:10:21-19:09:21: SRFI
15:09:21: ME OG
13:09:21: 08:09:21: 06:09:21: CME PREPARATION
30:08:21:25:08:21:22:08:21: 18:08:21: NEED REVIEW TNP ALITA
16:08:21: 09:08:21 : SPK COLO RELEASED, ERM PROSES</t>
  </si>
  <si>
    <t>10:10:21-19:09:21: SRFI 
15:09:21: 13:09:21: ME OG
08:09:21: PONDASI RBS/BTS OG
06:09:21: CME PREPARATION
30:08:21:25:08:21: STO READY TO DECLARE
22:08:21: NEED REVIEW TNP ALITA
18:08:21: ERM PROSES, NEED REVIEW RNP HTI
16:08:21:10:08:21 : SPK COLO RELEASED, ERM PROSES</t>
  </si>
  <si>
    <t>10:10:21-19:09:21: SRFI
15:09:21: ME OG
13:09:21: 08:09:21: RBS/BTS PONDASI OG
06:09:21: CME PREPARATION
30:08:21:25:08:21: STO READY TO DECLARE
22:08:21: NEED REVIEW CIVIL HTI
18:08:21: ERM PROSES, NEED REVIEW TNP ALITA
16:08:21:10:08:21 : SPK COLO RELEASED, ERM PROSES</t>
  </si>
  <si>
    <t>10:10:21-15:09:21: SRFI
13:09:21: 08:09:21: 06:09:21: 30:08:21:25:08:21: RBS BTS FOUNDATION
22:08:21: STO READY TO DECLARE
18:08:21: NEED REVIEW POWER HTI
16:08:21: 09:08:21 : SPK COLO RELEASED, ERM PROSES</t>
  </si>
  <si>
    <t>10:10:21-06:10:21: SRFI
04:10:21-19:09:21: ME OG
15:09:21: PONDASI OG
13:09:21: CME PREPARATION
08:09:21: READY TO DECLARE STO
30:08:21: 22:08:21: NEED REVIEW RNP HUAWEI
18:08:21: ERM PROSES, NEED REVIEW RNP HTI
16:08:21:10:08:21 : SPK COLO RELEASED, ERM PROSES</t>
  </si>
  <si>
    <t>10:10:21-10:10:21: SRFI, BPUJL PAID
26:09:21-30:08:21: NEED REVIEW RND EID
25:08:21: SPK COLO RELEASED, SUBMIT ERM PROSES</t>
  </si>
  <si>
    <t>10:10:21: SRFI, MINUS PONDASI STACKING, GDL READY 6 OCT, PLAN CONNECT 8 OCT
26:09:21-19:09:21: ME OG
15:09:21: PONDASI STACKING OG, MATERIAL &amp; GDL ON PROSES
13:09:21: 06:09:21: PROSES GDL STACKING 
01:09:21: FABRIKASI MATERIAL STACKING PLAN DONE W3 SEPT, REPLAN W2 OCT
30:08:21: RBS/BTS PONDASI OG
08:24:2021: CME PREPARATION
22:08:21:18:08:21: STO DECLARE 16 AUG
09:08:21: NEED REVIEW CIVIL EID
09:08:21: 04:08:21 : SPK COLO RELEASED, ERM PROSES</t>
  </si>
  <si>
    <t>141203536711</t>
  </si>
  <si>
    <t>141203538574</t>
  </si>
  <si>
    <t>522032690027</t>
  </si>
  <si>
    <t>181700530296</t>
  </si>
  <si>
    <t>172801507598</t>
  </si>
  <si>
    <t>182103587972</t>
  </si>
  <si>
    <t>126131201701</t>
  </si>
  <si>
    <t>RFI DATE</t>
  </si>
  <si>
    <t>523013628582</t>
  </si>
  <si>
    <t>532314731884</t>
  </si>
  <si>
    <t>532314731868</t>
  </si>
  <si>
    <t>535852190263</t>
  </si>
  <si>
    <t>171300676079</t>
  </si>
  <si>
    <t>120150006031</t>
  </si>
  <si>
    <t>KAL-KU-TAR-0109</t>
  </si>
  <si>
    <t>KAMPUNG4(RRITARAKAN) RELOCATION</t>
  </si>
  <si>
    <t>Kota Tarakan</t>
  </si>
  <si>
    <t>117°37.22.08'E</t>
  </si>
  <si>
    <t>3°17.57.3'N</t>
  </si>
  <si>
    <t>13:10:21-29:09:21: SRFI,BP PAID
26:09:21-22:09:21: ME OG
13:09:21: CME PREPARATION
08:09:21: READY DECLARE STO
30:08:21:22:08:21: NEED REVIEW TNP ALITA
18:08:21: ERM PROSES, NEED REVIEW RNP HTI
16:08:21:10:08:21 : SPK COLO RELEASED, ERM PROSES</t>
  </si>
  <si>
    <t>13:10:21-29:09:21: SRFI, BP PAID
26:09:21-22:09:21: ME OG
13:09:21: CME PREPARATION
08:09:21: READY TO DECLARE STO
30:08:21:22:08:21: NEED REVIEW TNP ALITA
18:08:21: NEED REVIEW RNP HUWAWEI
16:08:21: 09:08:21 : SPK COLO RELEASED, ERM PROSES</t>
  </si>
  <si>
    <t>13:10:21-19:09:21: SRFI
15:09:21: ME OG
13:09:21:PONDASI OG
08:09:21: 06:09:21: CME PREPARATION
30:08:21:25:08:21: STO READY TO DECLARE
22:08:21: NEED REVIEW CIVIL HTI
18:08:21: ERM PROSES, NEED REVIEW TNP ALITA
16:08:21:10:08:21 : SPK COLO RELEASED, ERM PROSES</t>
  </si>
  <si>
    <t>13:10:21-19:09:21: SRFI
15:09:21: ME OG
13:09:21: PONDASI OG
08:09:21: 06:09:21: CME PREPARATION
30:08:21:25:08:21: STO READY TO DECLARE
22:08:21: NEED REVIEW TNP ALITA
18:08:21: ERM PROSES, NEED REVIEW RNP HTI
16:08:21:10:08:21 : SPK COLO RELEASED, ERM PROSES</t>
  </si>
  <si>
    <t>13:10:21-19:09:21: SRFI
15:09:21: ME OG
13:09:21: PONDASI OG
08:09:21: 06:09:21: CME PREPARATION
30:08:21:25:08:21: STO READY TO DECLARE
22:08:21: NEED REVIEW CIVIL HUAWEI
18:08:21: NEED REVIEW TNP ALITA
16:08:21: 09:08:21 : SPK COLO RELEASED, ERM PROSES</t>
  </si>
  <si>
    <t>13:10:21-06:10:21: SRFI
04:10:21-29:09:21: ME OG
26:09:21-13:09:21: RBS BTS PONDASI OG
06:09:21: CME PREPARARTION
30:08:21:25:08:21:22:08:21: 18:08:21: READY TO DECLARE STO
16:08:21: NEED REVIEW CIVIL HTI
09:08:21: 04:08:21 : SPK COLO RELEASED, ERM PROSES</t>
  </si>
  <si>
    <t>13:10:21-15:09:21: SRFI
13:09:21: RBS BTS PONDASI
08:09:21: 06:09:21: CME PREPARATION
30:08:21:25:08:21:22:08:21: NEED REVIEW CIVIL HUAWEI
18:08:21: NEED REVIEW TNP ALITA
16:08:21: 09:08:21 : SPK COLO RELEASED, ERM PROSES</t>
  </si>
  <si>
    <t>13:10:21-19:09:21: POWER CONNECTION PROSES
13:09:21: 01:09:21: 30:08:21: 25:08:21: SRFI
22:08:21: Pondasi Done, ME OG
18:08:21: CME PREPARATION
16:08:21: REAY TO DECLARE
09:08:21: 04:08:21 : SPK COLO RELEASED, ERM PROSES</t>
  </si>
  <si>
    <t>13:10:21-19:09:21: POWER CONNECTION PROSES
13:09:21: 08:09:21: ME OG
06:09:21: CME PREPARATION
30:08:21:25:08:21: 22:08:21: READY TO DECLARE STO
18:08:21: 16:08:21: NEED REVIEW CIVIL HTI
09:08:21: 04:08:21 : SPK COLO RELEASED, ERM PROSES</t>
  </si>
  <si>
    <t>13:10:21-13:09:21: POWER CONNECTION PROSES
08:09:21: ME OG
06:09:21: CME PREPARATION
30:08:21: 25:08:21:22:08:21: READY TO DECLARE STO
18:08:21: 16:08:21: NEED REVIEW CIVIL HTI
09:08:21: 04:08:21 : SPK COLO RELEASED, ERM PROSES</t>
  </si>
  <si>
    <t>13:10:21-29:09:21: POWER CONNECTION PROSES
22:09:21: ME OG
19:09:21:15:09:21: 13:09:21: 08:09:21: PONDASI OG
06:09:21: CME PREPARATION
30:08:21:25:08:21:22:08:21: 18:08:21: READY TO DECLARE STO
16:08:21: NEED REVIEW CIVIL HTI
09:08:21: 04:08:21 : SPK COLO RELEASED, ERM PROSES</t>
  </si>
  <si>
    <t>13:10:21-29:09:21: SRFI
19:09:21:15:09:21: ME OG
12:09:21: 08:09:21: PONDASI OG
06:09:21: CME PREPARATION
30:08:21:25:08:21:22:08:21: 18:08:21: READY TO DECLARE STO
16:08:21: NEED REVIEW CIVIL HTI
09:08:21: 04:08:21 : SPK COLO RELEASED, ERM PROSES</t>
  </si>
  <si>
    <t>13:10:21-29:09:21: SRFI
19:09:21:15:09:21: ME OG
13:09:21: 08:09:21: PONDASI OG
06:09:21: CME PREPARATION
30:08:21:25:08:21:22:08:21: 18:08:21: READY TO DECLARE STO
16:08:21: NEED REVIEW CIVIL HTI
09:08:21: 04:08:21 : SPK COLO RELEASED, ERM PROSES</t>
  </si>
  <si>
    <t>13:10:21-29:09:21: SRFI
22:09:21: ME OG
19:09:21:15:09:21: 13:09:21: 08:09:21: PONDASI OG
06:09:21: CME PREPARATION
30:08:21:25:08:21:22:08:21: 18:08:21: READY TO DECLARE STO
16:08:21: NEED REVIEW CIVIL HTI
09:08:21: 04:08:21 : SPK COLO RELEASED, ERM PROSES</t>
  </si>
  <si>
    <t>13:10:21-15:09:21: SRFI
13:09:21: 08:09:21: POWER CONNECTION PROSES
06:09:21: CME PREPARATION
30:08:21:25:08:21:22:08:21: 18:08:21: READY TO DECLARE STO
16:08:21: NEED REVIEW CIVIL HTI
09:08:21: 04:08:21 : SPK COLO RELEASED, ERM PROSES</t>
  </si>
  <si>
    <t>13:10:21-15:09:21: SRFI
13:09:21: 08:09:21: PONDASI OG
06:09:21: CME PREPARATION
30:08:21:25:08:21:22:08:21: 18:08:21: READY TO DECLARE STO
16:08:21: NEED REVIEW CIVIL HTI
09:08:21: 04:08:21 : SPK COLO RELEASED, ERM PROSES</t>
  </si>
  <si>
    <t>13:10:21-25:08:21:SRFI
22:08:21:RBS BTS FOUNDATION
18:08:21: READY TO DECLARE STO
16:08:21: NEED REVIEW CIVIL HTI
09:08:21: 04:08:21 : SPK COLO RELEASED, ERM PROSES</t>
  </si>
  <si>
    <t>13:10:21-13:09:21: SRFI
08:09:21: POWER CONNECTION PROSES
06:09:21: CME PREPARATION
30:08:21:25:08:21: STO READY TO DECLARE
22:08:21: ERM PROSES, NEED REVIEW CIVIL HTI
18:08:21: ERM PROSES, NEED REVIEW RNP HTI
16:08:21:10:08:21 : SPK COLO RELEASED, ERM PROSES</t>
  </si>
  <si>
    <t>13:10:21-26:09:21: SRFI
22:09:21: 19:09:21:15:09:21: 13:09:21: ME OG
08:09:21: RBS BTS PONDASI OG
06:09:21: CME PREPARATION
30:08:21:25:08:21: STO READY TO DECLARE
22:08:21: NEED REVIEW CIVIL HTI
18:08:21: ERM PROSES, NEED REVIEW TNP ALITA
16:08:21:10:08:21 : SPK COLO RELEASED, ERM PROSES</t>
  </si>
  <si>
    <t>13:10:21-19:09:21: SRFI
15:09:21: ME OG
13:09:21: PONDASI OG
06:09:21: CME PREPARATION 
30:08:21:25:08:21: STO READY TO DECLARE
22:08:21: NEED REVIEW CIVIL HUAWEI
18:08:21: NEED REVIEW TNP ALITA
16:08:21: 09:08:21 : SPK COLO RELEASED, ERM PROSES</t>
  </si>
  <si>
    <t>13:10:21-19:09:21: SRFI
15:09:21: ME OG
06:09:21: CME PREPARATION
30:08:21:25:08:21: STO READY TO DECLARE
22:08:21: NEED REVIEW CIVIL HTI
18:08:21: NEED REVIEW TNP ALITA
16:08:21: 09:08:21 : SPK COLO RELEASED, ERM PROSES</t>
  </si>
  <si>
    <t>13:10:21-26:09:21: SRFI, ISSUE PERKUATAN TOWER
22:09:21: 19:09:21: 15:09:21: ME OG
13:09:2021: 08:09:21: 06:09:21: CME PREPARATION
30:08:21:25:08:21: STO READY TO DECLARE
22:08:21: NEED REVIEW CIVIL HUAWEI
18:08:21: NEED REVIEW TNP ALITA
16:08:21: 09:08:21 : SPK COLO RELEASED, ERM PROSES</t>
  </si>
  <si>
    <t>13:10:21-15:09:21: SRFI
13:09:21: ME OG
08:09:21: PONDASI RBS BTS OG
06:09:21: CME PREPARATION
30:08:21:25:08:21: STO READY TO DECLARE
22:08:21: NEED REVIEW CIVIL HUAWEI
18:08:21: NEED REVIEW TNP ALITA
16:08:21: 09:08:21 : SPK COLO RELEASED, ERM PROSES</t>
  </si>
  <si>
    <t>13:10:21-26:09:21: SRFI
22:09:21: 19:09:21: ME OG
15:09:21: PONDSI OG
13:09:21: ME OG
08:09:21:06:09:21: CME PREPARATION
30:08:21:25:08:21: STO READY TO DECLARE
22:08:21: 18:08:21: NEED REVIEW TNP ALITA
16:08:21: 09:08:21 : SPK COLO RELEASED, ERM PROSES</t>
  </si>
  <si>
    <t>13:10:21-26:09:21: SRFI
22:09:21: 19:09:21:15:09:21: 13:09:21: ME OG
08:09:21:06:09:21: CME PREPARATION
30:08:21:25:08:21: STO READY TO DECLARE
22:08:21: NEED REVIEW CIVIL HUAWEI
18:08:21: NEED REVIEW TNP ALITA
16:08:21: 09:08:21 : SPK COLO RELEASED, ERM PROSES</t>
  </si>
  <si>
    <t>13:10:21-19:09:21: SRFI
15:09:21: ME OG
13:09:21: PONDASI OG
06:09:21: CME PREAPRATION
30:08:21:25:08:21: STO READY TO DECLARE
22:08:21: NEED REVIEW CIVIL HUAWEI
18:08:21: NEED REVIEW TNP ALITA
16:08:21: 09:08:21 : SPK COLO RELEASED, ERM PROSES</t>
  </si>
  <si>
    <t>13:10:21-19:09:21: SRFI
15:09:21: ME OG
13:09:21: PONDASI OG
08:09:21: 06:09:21: CME PREPARATION</t>
  </si>
  <si>
    <t>13:10:21-19:09:21: SRFI
15:09:21: ME OG
13:09:21: 08:09:21: RBS/BTS PONDASI OG
06:09:21: CME PREPARATION
30:08:21:25:08:21: STO READY TO DECLARE
22:08:21: NEED REVIEW CIVIL HUAWEI
18:08:21: NEED REVIEW TNP ALITA
16:08:21: 09:08:21 : SPK COLO RELEASED, ERM PROSES</t>
  </si>
  <si>
    <t>13:10:21-19:09:21: SRFI
15:09:21: ME OG
13:09:21: PONDASI OG
08:09:21: 06:09:21: CME PREPARATION
30:08:21:25:08:21: STO READY TO DECLARE
22:08:21: 18:08:21: NEED REVIEW TNP ALITA
16:08:21: 09:08:21 : SPK COLO RELEASED, ERM PROSES</t>
  </si>
  <si>
    <t>IBS TELOYO</t>
  </si>
  <si>
    <t>COMPANY ID</t>
  </si>
  <si>
    <t>TB</t>
  </si>
  <si>
    <t>PKP</t>
  </si>
  <si>
    <t>SMI</t>
  </si>
  <si>
    <t>TRB</t>
  </si>
  <si>
    <t>PMS</t>
  </si>
  <si>
    <t>BK</t>
  </si>
  <si>
    <t>TI</t>
  </si>
  <si>
    <t>MSI</t>
  </si>
  <si>
    <t>147100685541</t>
  </si>
  <si>
    <t>141203537053</t>
  </si>
  <si>
    <t>141203537038</t>
  </si>
  <si>
    <t>141203537020</t>
  </si>
  <si>
    <t>141203537046</t>
  </si>
  <si>
    <t>536911857056</t>
  </si>
  <si>
    <t>533313478129</t>
  </si>
  <si>
    <t>533313478137</t>
  </si>
  <si>
    <t>121011230561</t>
  </si>
  <si>
    <t>513500998222</t>
  </si>
  <si>
    <t>122021125525</t>
  </si>
  <si>
    <t>122021125694</t>
  </si>
  <si>
    <t>312101265485</t>
  </si>
  <si>
    <t>122030622843</t>
  </si>
  <si>
    <t>122150553680</t>
  </si>
  <si>
    <t>172000864111</t>
  </si>
  <si>
    <t>312300275192</t>
  </si>
  <si>
    <t>511821708283</t>
  </si>
  <si>
    <t>532762045566</t>
  </si>
  <si>
    <t>149100127229</t>
  </si>
  <si>
    <t>171202936753</t>
  </si>
  <si>
    <t>513080337178</t>
  </si>
  <si>
    <t>171802765325</t>
  </si>
  <si>
    <t>513100329904</t>
  </si>
  <si>
    <t>111120269512</t>
  </si>
  <si>
    <t>143205451254</t>
  </si>
  <si>
    <t>143005622696</t>
  </si>
  <si>
    <t>141103467801</t>
  </si>
  <si>
    <t>126120948671</t>
  </si>
  <si>
    <t>514080989069</t>
  </si>
  <si>
    <t>126170618607</t>
  </si>
  <si>
    <t>17:10:21-15:09:21: SRFI
13:09:21: ME OG
08:09:21: 06:09:21: CME PREPARATION
30:08:21:25:08:21:22:08:21: 18:08:21: NEED REVIEW TNP ALITA
16:08:21: 09:08:21 : SPK COLO RELEASED, ERM PROSES</t>
  </si>
  <si>
    <t>17:10:21-04:10:21: SRFI MINUS EXTEND TOWER
26:09:21-08:09:21: RBS BTS PONDASI, NEED EXTEND TOWER 3 M
06:09:21: CME PREPARATION
30:08:21: STO READY TO DECLARE
22:08:21: NEED REVIEW TNP ALITA
18:08:21: NEED REVIEW RNP HUWAWEI
16:08:21: 09:08:21 : SPK COLO RELEASED, ERM PROSES</t>
  </si>
  <si>
    <t>17:10:21-29:09:21: COMMCASE OPPEN, SRFI OG
29:09:21-22:09:21: ME OG, COMMCASE PROSES NEGOSIASI DENGAN LL TERKAIT EXPAND LAHAN OLEH TIM ARCOM
19:09:21:15:09:21: 13:09:21: 08:09:21: PONDASI OG
06:09:21: CME PREPARATION
30:08:21:25:08:21:22:08:21: 18:08:21: READY TO DECLARE STO
16:08:21: NEED REVIEW CIVIL HTI
09:08:21: 04:08:21 : SPK COLO RELEASED, ERM PROSES</t>
  </si>
  <si>
    <t>17:10:21-15:09:21: SRFI
13:09:21: 08:09:21: ME OG
06:09:21: CME PREPARATION
30:08:21:25:08:21: 22:08:21: READY TO DECLARE STO
18:08:21: ERM PROSES, NEED REVIEW RNP HTI
16:08:21:10:08:21 : SPK COLO RELEASED, ERM PROSES</t>
  </si>
  <si>
    <t>17:10:21-15:09:21: SRFI
13:09:21:08:09:21: ME OG
06:09:21: CME PREPARATION
30:08:21:25:08:21: STO READY TO DECLARE
22:08:21: ERM PROSES, NEED REVIEW CIVIL HTI
18:08:21: ERM PROSES, NEED REVIEW RNP HTI
16:08:21:10:08:21 : SPK COLO RELEASED, ERM PROSES</t>
  </si>
  <si>
    <t>17:10:21-29:09:21: SRFI
22:09:21: ME OG
19:09:21:15:09:21: 13:09:21: 08:09:21: PONDASI OG
06:09:21: CME PREPARATION
30:08:21:25:08:21:22:08:21: 18:08:21: READY TO DECLARE STO
16:08:21: NEED REVIEW CIVIL HTI
09:08:21: 04:08:21 : SPK COLO RELEASED, ERM PROSES</t>
  </si>
  <si>
    <t>17:10:21-15:09:21: SRFI
13:09:21: 08:09:21: PONDASI OG
06:09:21: CME PREPARATION
30:08:21:25:08:21:22:08:21: 18:08:21: READY TO DECLARE STO
16:08:21: NEED REVIEW CIVIL HTI
09:08:21: 04:08:21 : SPK COLO RELEASED, ERM PROSES</t>
  </si>
  <si>
    <t>17:10:21-15:09:21: SRFI
13:09:21: 08:09:21: POWER CONNECTION PROSES
06:09:21: CME PREPARATION
30:08:21:25:08:21: 22:08:21: STO READY TO DECLARE
18:08:21: NEED REVIEW POWER HTI
16:08:21: 09:08:21 : SPK COLO RELEASED, ERM PROSES</t>
  </si>
  <si>
    <t>17:10:21-15:09:21: SRFI
13:09:21:08:09:21: ME OG
06:09:21: CME PREPARATION
30:08:21:25:08:21: STO READY TO DECLARE
22:08:21: NEED REVIEW CIVIL HTI
18:08:21: NEED REVIEW RNP HUWAWEI
16:08:21: 09:08:21 : SPK COLO RELEASED, ERM PROSES</t>
  </si>
  <si>
    <t>17:10:21-15:09:21: SRFI
13:09:21:08:09:21: ME OG
06:09:21: CME PREPARATION
30:08:21:25:08:21: STO READY TO DECLARE
22:08:21: NEED REVIEW POWER HUAWEI
18:08:21: 16:08:21:09:08:21: 04:08:21 : SPK COLO RELEASED, ERM PROSES NEED REVIEW TNP ALITA</t>
  </si>
  <si>
    <t>17:10:21-29:09:21: SRFI, MINUS EXTEND TOWER
26:09:21: ME OG, PARALEL REVISI IMB, DAN PERLUASAN IW EXTEND TOWER 3M
19:09:21:15:09:21: 13:09:21:08:09:21: ME OG
06:09:21: CME PREPARATION
30:08:21: STO READY TO DECLARE
22:08:21: NEED REVIEW TNP ALITA
18:08:21: NEED REVIEW RNP HUWAWEI
16:08:21: 09:08:21 : SPK COLO RELEASED, ERM PROSES</t>
  </si>
  <si>
    <t>17:10:21-15:09:21: SRFI
13:09:21:08:09:21: ME OG
06:09:21: CME PREPARATION
30:08:21:25:08:21:22:08:21: 18:08:21: READY TO DECLARE STO
16:08:21: NEED REVIEW CIVIL HTI
09:08:21: 04:08:21 : SPK COLO RELEASED, ERM PROSES</t>
  </si>
  <si>
    <t>17:10:21-29:09:21: POWER CONNECTION PROSES
19:09:21: 15:09:21: ME OG
13:09:21:06:09:21: CME PREPARATION
30:08:21:25:08:21: 22:08:21: STO READY TO DECLARE
18:08:21: NEED REVIEW POWER HTI
16:08:21: 09:08:21 : SPK COLO RELEASED, ERM PROSES</t>
  </si>
  <si>
    <t>17:10:21-29:09:21: POWER CONNECTION PROSES
19:09:21: 15:09:21: ME OG
13:09:21:06:09:21: CME PREPARATION
30:08:21:25:08:21: STO READY TO DECLARE
22:08:21: NEED REVIEW CIVIL HTI
18:08:21: NEED REVIEW RNP HUWAWEI
16:08:21: 09:08:21 : SPK COLO RELEASED, ERM PROSES</t>
  </si>
  <si>
    <t>17:10:21-29:09:21: POWER CONNECTION PROSES
19:09:21:15:09:21: ME OG
13:09:21:06:09:21: CME PREPARATION
30:08:21:25:08:21: STO READY TO DECLARE
22:08:21: NEED REVIEW CIVIL HTI
18:08:21: NEED REVIEW RNP HUWAWEI
16:08:21: 09:08:21 : SPK COLO RELEASED, ERM PROSES</t>
  </si>
  <si>
    <t>17:10:21-29:09:21: POWER CONNECTION PROSES
22:09:21:19:09:21: 15:09:21: SRFI
13:09:21: 08:09:21: ME OG
06:09:21: CME PREPARATION
30:08:21:25:08:21: 22:08:21: READY TO DECLARE STO
18:08:21: ERM PROSES, NEED REVIEW RNP HTI
16:08:21:10:08:21 : SPK COLO RELEASED, ERM PROSES</t>
  </si>
  <si>
    <t>17:10:21-29:09:21: SRFI
15:09:21: ME OG
13:09:21: 08:09:21: RBS BTS PONDASI IG
06:09:21: CME PREPARATION
30:08:21:25:08:21:22:08:21: 18:08:21: READY TO DECLARE STO
16:08:21: NEED REVIEW CIVIL HTI
09:08:21: 04:08:21 : SPK COLO RELEASED, ERM PROSES</t>
  </si>
  <si>
    <t>17:10:21-29:09:21: SRFI
22:09:21: 19:09:21:15:09:21: ME OG
13:09:21: 08:09:21: PONDASI OG
06:09:21: CME PREPARATION
30:08:21:25:08:21:22:08:21: 18:08:21: READY TO DECLARE STO
16:08:21: NEED REVIEW CIVIL HTI
09:08:21: 04:08:21 : SPK COLO RELEASED, ERM PROSES</t>
  </si>
  <si>
    <t>17:10:21-15:09:21: SRFI
13:09:21:08:09:21: ME OG
06:09:21: CME PREPARATION
30:08:21:25:08:21: 22:08:21: STO READY TO DECLARE
18:08:21: NEED REVIEW POWER HTI
16:08:21: 09:08:21 : SPK COLO RELEASED, ERM PROSES</t>
  </si>
  <si>
    <t>17:10:21-29:09:21: SRFI, MINUS EXTEND TOWER
26-09:21-08:09:21: PONDASI OG, PARALEL PROSES PERLUASAN IW DAN REVISI IMB
06:09:21: CME PREPARATION
30:08:21:25:08:21:22:08:21: 18:08:21: READY TO DECLARE STO
16:08:21: NEED REVIEW CIVIL HTI
09:08:21: 04:08:21 : SPK COLO RELEASED, ERM PROSES</t>
  </si>
  <si>
    <t>17:10:21-29:09:21: SRFI, ISSUE PERKUATAN
22:09:21:19:09:21: ME OG
15:09:21: 13:09:21: PONDASI BTS RBS NEED PERKUATA, PROSES FABRIKASI PERKUATAN
08:09:21: 06:09:21: CME PREPARATION
30:08:21:25:08:21:22:08:21: ERM PROSES, NEED REVIEW CIVIL HTI
18:08:21: ERM PROSES, NEED REVIEW RNP HTI
16:08:21:10:08:21 : SPK COLO RELEASED, ERM PROSES</t>
  </si>
  <si>
    <t>17:10:21-19:09:21: SRFI
15:09:21: ME OG
13:09:21: ME OG
06:09:21: CME PREPARATION
30:08:21:25:08:21: STO READY TO DECLARE
22:08:21: NEED REVIEW CIVIL HUAWEI
18:08:21: NEED REVIEW TNP ALITA
16:08:21: 09:08:21 : SPK COLO RELEASED, ERM PROSES</t>
  </si>
  <si>
    <t>17:10:21-15:09:21: SRFI
13:09:21: PONDASI OG
08:09:21: 08:06:2021: CME PREPARATION 
30:08:21:25:08:21:22:08:21: 18:08:21: READY TO DECLARE STO
16:08:21: NEED REVIEW CIVIL HTI
09:08:21: 04:08:21 : SPK COLO RELEASED, ERM PROSES</t>
  </si>
  <si>
    <t>17:10:21-15:09:21: SRFI
13:09:21: PONDASI OG
08:09:21: 06:09:21: 30:08:21:25:08:21: CME PREPARATION
22:08:21: 18:08:21: READY TO DECLARE STO
16:08:21: NEED REVIEW CIVIL HTI
09:08:21: 04:08:21 : SPK COLO RELEASED, ERM PROSES</t>
  </si>
  <si>
    <t>143105973982</t>
  </si>
  <si>
    <t>181901192343</t>
  </si>
  <si>
    <t>06.Rehunting OG</t>
  </si>
  <si>
    <t>17:10:21-06:10:21-26:09:21: SPK NEW RELEASED, ERM PROSES</t>
  </si>
  <si>
    <t>121011230546</t>
  </si>
  <si>
    <t>121170471564</t>
  </si>
  <si>
    <t>BAL-BA-TAB-1496</t>
  </si>
  <si>
    <t>TABANAN DENBANTAS</t>
  </si>
  <si>
    <t>Kab. Tabanan</t>
  </si>
  <si>
    <t>115°8.9.24'E</t>
  </si>
  <si>
    <t>8°31.28.31'S</t>
  </si>
  <si>
    <t>SUM-SU-MDN-2213</t>
  </si>
  <si>
    <t>MILLENIUM PLAZA RELOCATION</t>
  </si>
  <si>
    <t>98°38.40.27'E</t>
  </si>
  <si>
    <t>3°35.58.27'N</t>
  </si>
  <si>
    <t>SUM-RI-PBR-1162</t>
  </si>
  <si>
    <t>RUMBAI_MUARA_FAJAR</t>
  </si>
  <si>
    <t>101°23.41.6'E</t>
  </si>
  <si>
    <t>0°38.12.95'N</t>
  </si>
  <si>
    <t>99°57.59.11'E</t>
  </si>
  <si>
    <t>2°7.6.67'N</t>
  </si>
  <si>
    <t>60/170/260</t>
  </si>
  <si>
    <t>JAW-YO-BTL-0132</t>
  </si>
  <si>
    <t>TUNDAN NGRAME</t>
  </si>
  <si>
    <t>110°19.23.52'E</t>
  </si>
  <si>
    <t>7°49.10.47'S</t>
  </si>
  <si>
    <t>50/140/260/335</t>
  </si>
  <si>
    <t>Kab. Bantul</t>
  </si>
  <si>
    <t>143509478756</t>
  </si>
  <si>
    <t>513051713510</t>
  </si>
  <si>
    <t>6.6.</t>
  </si>
  <si>
    <t>513051713528</t>
  </si>
  <si>
    <t>143005622990</t>
  </si>
  <si>
    <t>516711495042</t>
  </si>
  <si>
    <t>518031807284</t>
  </si>
  <si>
    <t>513020736952</t>
  </si>
  <si>
    <t>329500381474</t>
  </si>
  <si>
    <t>515042230448</t>
  </si>
  <si>
    <t>514531761385</t>
  </si>
  <si>
    <t>511812349935</t>
  </si>
  <si>
    <t>532314733498</t>
  </si>
  <si>
    <t>532217794155</t>
  </si>
  <si>
    <t>20:10:21-13:10:21: SRFI
13:10:21-04:10:21: CME PREPARATION</t>
  </si>
  <si>
    <t>20:10:21-29:09:21: SRFI MINUS EXTEND TOWER
26:09:21:-22:09:21: ME OG, ISSUE EXTEND TOWER PROSES PERLUAWASAN IW DAN REVISI IMB
13:09:21: 08:09:21: ISSUE PROPOSE KETINGGIAN DI 44 SEDANGKAN TOWER EXISTING HANYA 42, PROSES EXTEND TOWER 45 HARI
06:09:21: 01:09:21: CME PREPARATION PROPOSE PENAMBAHAN KETINGGIAN TOWER, PROSES DELIVERY MATERIAL
30:08:21:25:08:21: STO DECLARE 25 AUG
22:08:21: 18:08:21: 16:08:21: 09:08:21 : SPK COLO RELEASED, ERM PROSES</t>
  </si>
  <si>
    <t>20:10:21-29:09:21: SRFI, MINUS EXTEND TOWER
26:09:21-13:09:21: CME NY START, PROSES PENAMBAHAN KETINGGIAN TOWER, NEED REVISI IMB
06:09:21: CME PREPARATION
30:08:21: STO READY TO DECLARE
22:08:21: NEED REVIEW TNP ALITA
18:08:21: NEED REVIEW RNP HUWAWEI
16:08:21: 09:08:21 : SPK COLO RELEASED, ERM PROSES</t>
  </si>
  <si>
    <t>20:10:21-15:09:21: SRFI
13:09:21: 08:09:21: PONDASI OG
06:09:21: CME PREPARATION
30:08:21:25:08:21:22:08:21: 18:08:21: READY TO DECLARE STO
16:08:21: NEED REVIEW CIVIL HTI
09:08:21: 04:08:21 : SPK COLO RELEASED, ERM PROSES</t>
  </si>
  <si>
    <t>20:10:21-15:09:21: SRFI
13:09:21: ME OG
 08:09:21: RBS BTS PONDASI OG
30:08:21:25:08:21:22:08:21: 18:08:21: READY TO DECLARE STO
16:08:21: NEED REVIEW CIVIL HTI
09:08:21: 04:08:21 : SPK COLO RELEASED, ERM PROSES</t>
  </si>
  <si>
    <t>20:10:21-15:09:21: SRFI
13:09:21:08:09:21: ME OG
06:09:21: CME PREPARATION
30:08:21:25:08:21: 22:08:21: STO READY TO DECLARE
18:08:21: NEED REVIEW RNP HUWAWEI
16:08:21: 09:08:21 : SPK COLO RELEASED, ERM PROSES</t>
  </si>
  <si>
    <t>20:10:21-15:09:21: SRFI
13:09:21: ME OG 
08:09:21: PONDASI OG
06:09:21: CME PREPARATION
30:08:21:25:08:21:22:08:21: 18:08:21: READY TO DECLARE STO
16:08:21: NEED REVIEW CIVIL HTI
09:08:21: 04:08:21 : SPK COLO RELEASED, ERM PROSES</t>
  </si>
  <si>
    <t>20:10:21-15:09:21: SRFI
13:09:21:08:09:21: ME OG
06:09:21: CME PREPARATION
30:08:21:25:08:21: STO READY TO DECLARE
22:08:21: NEED REVIEW CIVIL HTI
18:08:21: NEED REVIEW RNP HUWAWEI
16:08:21: 09:08:21 : SPK COLO RELEASED, ERM PROSES</t>
  </si>
  <si>
    <t>20:10:21-19:09:21: SRFI, ISSUE PERKUATAN
15:09:21: ME OG
 13:09:21: 08:09:21: RBS/BTS PONDASI
06:09:21: CME PREPARATION
30:08:21:25:08:21:22:08:21: NEED REVIEW CIVIL HUAWEI
18:08:21: NEED REVIEW TNP ALITA
16:08:21: 09:08:21 : SPK COLO RELEASED, ERM PROSES</t>
  </si>
  <si>
    <t xml:space="preserve">Mendalan RT 002  RW 005 Desa Koripan Kecamatan Matesih Kabupaten Karanganyar  Provinsi Jawa Tengah </t>
  </si>
  <si>
    <t>PUJODADI TRIMURJO</t>
  </si>
  <si>
    <t>LAU</t>
  </si>
  <si>
    <t>IBS PLAZA MILLENIUM</t>
  </si>
  <si>
    <t>IBS TANJUNG BAKIA</t>
  </si>
  <si>
    <t>IBS KAMPUNG ANGGAS</t>
  </si>
  <si>
    <t>KAMPUNG SEBERANG</t>
  </si>
  <si>
    <t>SUMBER_REJO</t>
  </si>
  <si>
    <t>SYAHMAD</t>
  </si>
  <si>
    <t>152002074451</t>
  </si>
  <si>
    <t>514541403592</t>
  </si>
  <si>
    <t>514601929137</t>
  </si>
  <si>
    <t>515402536977</t>
  </si>
  <si>
    <t>515071136343</t>
  </si>
  <si>
    <t>NUS-NB-DPU-5103</t>
  </si>
  <si>
    <t>TAMBORA AXL</t>
  </si>
  <si>
    <t>Kab. Dompu</t>
  </si>
  <si>
    <t>117°48.33.12'E</t>
  </si>
  <si>
    <t>8°11.9.53'S</t>
  </si>
  <si>
    <t>60/160/270</t>
  </si>
  <si>
    <t>SUM-KR-BTM-0595</t>
  </si>
  <si>
    <t>TEMBESI</t>
  </si>
  <si>
    <t>104°1.44.32'E</t>
  </si>
  <si>
    <t>0°59.0.61'N</t>
  </si>
  <si>
    <t>SUM-RI-PBR-1164</t>
  </si>
  <si>
    <t>RUMBAI_PESISIR_LEMBAHdAMAI</t>
  </si>
  <si>
    <t>SUM-BB-PGP-0531</t>
  </si>
  <si>
    <t>TUATUNU_INDAH</t>
  </si>
  <si>
    <t>106°4.46.34'E</t>
  </si>
  <si>
    <t>101°26.0.6'E</t>
  </si>
  <si>
    <t>0°35.28.35'N</t>
  </si>
  <si>
    <t>2°5.37.33'S</t>
  </si>
  <si>
    <t>105/190/350</t>
  </si>
  <si>
    <t>22:10:21: RFIN SENT
20:10:21-13:09:21: SRFI
08:09:21: ME OG
06:09:21: CME PREPARATION
30:08:21:25:08:21:22:08:21: 18:08:21: READY TO DECLARE STO
16:08:21: NEED REVIEW CIVIL HTI
09:08:21: 04:08:21 : SPK COLO RELEASED, ERM PROSES</t>
  </si>
  <si>
    <t>13.Rekom L/C process</t>
  </si>
  <si>
    <t>Feb-2022</t>
  </si>
  <si>
    <t>MULTGUNA</t>
  </si>
  <si>
    <t>516041138833</t>
  </si>
  <si>
    <t>IBS DEMETA BAMBAN KEREP</t>
  </si>
  <si>
    <t>21:10:21-15:09:21: SRFI
13:09:21:08:09:21: ME OG
06:09:21: CME PREPARATION
30:08:21:25:08:21: STO READY TO DECLARE
22:08:21: NEED REVIEW CIVIL HTI
18:08:21: NEED REVIEW RNP HUWAWEI
16:08:21: 09:08:21 : SPK COLO RELEASED, ERM PROSES</t>
  </si>
  <si>
    <t>KALIJAMBESLO</t>
  </si>
  <si>
    <t>1806871003</t>
  </si>
  <si>
    <t>0506871003</t>
  </si>
  <si>
    <t>TEMBESI TB</t>
  </si>
  <si>
    <t>0416231003</t>
  </si>
  <si>
    <t>RUMBAI_PESISIR_LEMBAHDAMAI</t>
  </si>
  <si>
    <t>0804341003</t>
  </si>
  <si>
    <t>SUL-ST-LWK-1082</t>
  </si>
  <si>
    <t>LUWUK_KILONGAN_PERMAI</t>
  </si>
  <si>
    <t>Kab. Banggai</t>
  </si>
  <si>
    <t>122°49.9.42'E</t>
  </si>
  <si>
    <t>0°56.4.78'S</t>
  </si>
  <si>
    <t>70/180/260</t>
  </si>
  <si>
    <t>122°54.17.52'E</t>
  </si>
  <si>
    <t>0°55.14.25'S</t>
  </si>
  <si>
    <t>20/70/230</t>
  </si>
  <si>
    <t>SUL-ST-LWK-1105</t>
  </si>
  <si>
    <t>LUWUK_UTARA_BUNGA</t>
  </si>
  <si>
    <t>122°23.39.87'E</t>
  </si>
  <si>
    <t>1°26.23.68'S</t>
  </si>
  <si>
    <t>100/220/320</t>
  </si>
  <si>
    <t>SUL-ST-LWK-1073</t>
  </si>
  <si>
    <t>MOILONG</t>
  </si>
  <si>
    <t>122°50.36.21'E</t>
  </si>
  <si>
    <t>0°55.38.08'S</t>
  </si>
  <si>
    <t>SUL-ST-LWK-1104</t>
  </si>
  <si>
    <t>LUWUK_UTARA_KILONGAN</t>
  </si>
  <si>
    <t>122°20.14.0'E</t>
  </si>
  <si>
    <t>1°27.10.09'S</t>
  </si>
  <si>
    <t>0/120/220</t>
  </si>
  <si>
    <t>SUL-ST-LWK-1068</t>
  </si>
  <si>
    <t>TOILI</t>
  </si>
  <si>
    <t>122°47.41.24'E</t>
  </si>
  <si>
    <t>0°56.37.96'S</t>
  </si>
  <si>
    <t>SUL-ST-LWK-1100</t>
  </si>
  <si>
    <t>LUWUK_BUNGIN</t>
  </si>
  <si>
    <t>122°39.39.78'E</t>
  </si>
  <si>
    <t>1°9.18.4'S</t>
  </si>
  <si>
    <t>20/220/300</t>
  </si>
  <si>
    <t>KINTOM_SAMADOYA</t>
  </si>
  <si>
    <t>SUL-ST-LWK-1069</t>
  </si>
  <si>
    <t>122°21.14.77'E</t>
  </si>
  <si>
    <t>1°28.15.57'S</t>
  </si>
  <si>
    <t>20/90/320</t>
  </si>
  <si>
    <t>SUL-ST-LWK-1103</t>
  </si>
  <si>
    <t>TOILI_SENTRAL_TIMUR</t>
  </si>
  <si>
    <t>122°38.6.67'E</t>
  </si>
  <si>
    <t>1°10.22.12'S</t>
  </si>
  <si>
    <t>0/60/180</t>
  </si>
  <si>
    <t>SUL-ST-LWK-1102</t>
  </si>
  <si>
    <t>KINTOM_MANYULA</t>
  </si>
  <si>
    <t>99°47.1.1'E</t>
  </si>
  <si>
    <t>2°55.55.02'N</t>
  </si>
  <si>
    <t>SUM-SU-TJB-2211</t>
  </si>
  <si>
    <t>DATUK_BANDAR_PAHANG</t>
  </si>
  <si>
    <t>Kota Tanjung Balai</t>
  </si>
  <si>
    <t>25:10:21: RFIN
20:10:21-15:09:21: SRFI
13:09:21:06:09:21: CME PREPARATION
30:08:21:25:08:21: STO READY TO DECLARE
22:08:21: ERM PROSES, NEED REVIEW CIVIL HTI
18:08:21: ERM PROSES, NEED REVIEW RNP HTI
16:08:21:10:08:21 : SPK COLO RELEASED, ERM PROSES</t>
  </si>
  <si>
    <t>25:10:21: RFIN
20:10:21-15:09:21: SRFI
13:09:21: 08:09:21: PONDASI OG
06:09:21: CME PREPARATION
30:08:21:25:08:21:22:08:21: 18:08:21: READY TO DECLARE STO
16:08:21: NEED REVIEW CIVIL HTI
09:08:21: 04:08:21 : SPK COLO RELEASED, ERM PROSES</t>
  </si>
  <si>
    <t>25:10:21: RFIN
20:10:21-15:09:21: SRFI
13:09:21:06:09:21: CME PREPARATION
30:08:21:25:08:21: 22:08:21: STO READY TO DECLARE
18:08:21: NEED REVIEW POWER HTI
16:08:21: 09:08:21 : SPK COLO RELEASED, ERM PROSES</t>
  </si>
  <si>
    <t>25:10:21: RFIN
20:10:21-29:09:21: SRFI
15:09:21: ME OG
13:09:21: 08:09:21: PONDASI OG
06:09:21: CME PREPARATION
30:08:21:25:08:21:22:08:21: 18:08:21: READY TO DECLARE STO
16:08:21: NEED REVIEW CIVIL HTI
09:08:21: 04:08:21 : SPK COLO RELEASED, ERM PROSES</t>
  </si>
  <si>
    <t>26:10:21: RFIN, MINUS DOC PLN PSB 
24:10:21: SRFI, WAITING KONFIRMASI KETERSEDIAAN PERANGKAT DARI PIHAK HTI (PLN PLAN MULTIGUNA)
20:10:21-10:10:21: SRFI, PROSES CONNECT PLN, PLAN PLN CONNECT 26 OCT
06:10:21: STO DECLARE 4 OCT, PROSES PLN CONNECTION
04:10:21-29:09:21: ME OG
26:09:21-19:09:21: PONDASI BTS OG
15:09:21: PREPARE CME, MATERIAL ON DELIVERY
13:09:21: 06:09:21: READY TO DECLARE STO
30:08:21: 22:08:21: NEED REVIEW TNP ALITA
18:08:21: NEED REVIEW RNP HUWAWEI
16:08:21: 09:08:21 : SPK COLO RELEASED, ERM PROSES</t>
  </si>
  <si>
    <t>PMIS Update Date (filled by HTI)</t>
  </si>
  <si>
    <t>Non Pelanggan</t>
  </si>
  <si>
    <t>26:10:21: RFIN
13:10:21-04:10:21: SRFI
19:09:21: ME OG
13:09:21: 08:09:21: PONDASI RBS/BTS OG
01:09:21: CME PREPARATION
30:08:21:25:08:21:22:08:21: 18:08:21: READY TO DECLARE STO
16:08:21: NEED REVIEW CIVIL HTI
09:08:21: 04:08:21 : SPK COLO RELEASED, ERM PROSES</t>
  </si>
  <si>
    <t>jabar</t>
  </si>
  <si>
    <t>jatim</t>
  </si>
  <si>
    <t>GODEAN SIDOREJO</t>
  </si>
  <si>
    <t>IBS KIDANGAN JEPON</t>
  </si>
  <si>
    <t>27:10:21: RFIN
24:10:21-17:10:21: ME OG
13:10:21: PONDASI RBS BTS OG
13:10:21-06:10:21: CME PREPARATION, PLAN INFOR DARI PAK HAKIM HANYA SAMPAI SRFI
26:09:21: SPK NEW RELEASED, ERM PROSES</t>
  </si>
  <si>
    <t>21:10:21: RFI
24:10:21-15:09:21: SRFI
13:09:21:08:09:21: ME OG
06:09:21: CME PREPARATION
30:08:21:25:08:21: STO READY TO DECLARE
22:08:21: NEED REVIEW CIVIL HTI
18:08:21: NEED REVIEW RNP HUWAWEI
16:08:21: 09:08:21 : SPK COLO RELEASED, ERM PROSES</t>
  </si>
  <si>
    <t>27:10:21: RFIN
24:10:21-20:10:21: SRFI PROSES CONNECT PLN
13:10:21: PONDASI RBS OG
10:10:21: CME PREPARATION
04:10:2021-26:09:21: NEED REVIEW RNP EID</t>
  </si>
  <si>
    <t>27:10:21: PLAN CONNECT PLAN 28 OCT
24:10:21-29:09:21: SRFI TRAY AND MOUNTING HOLD ISSUE PERKUATAN, PLAN CONNECT PLN 25 OCT
22:09:21: 19:09:21: ME OG
15:09:21: 13:09:21: ME OG
08:09:21: 06:09:21: PONDASI RBS/BTS OG
01:09:21:30:08:21:CME PREPARATION
25:08:21: STO DECLARE 25 AUG 2021
22:08:21: NEED REVIEW TNP ALITA
18:08:21: ERM PROSES, NEED REVIEW RNP HTI
16:08:21 : SPK COLO RELEASED, ERM PROSESS</t>
  </si>
  <si>
    <t>27:10:21-24:10:21: SRFI, PLAN CONNECT 28 OCT
20:10:21-17:10:21: RBS BTS FOUNDATION PLAN ME GROUNDING 24 OCT
13:10:21-06:10:21: CME PREPARATION
04:10:21-26:09:21: SPK NEW RELEASED, ERM PROSES</t>
  </si>
  <si>
    <t>27:10:21: SRFI, KWH KOSONG PLAN RFI W1 NOV
24:10:21: SRFI, KWH KOSONG PLAN MULTIGUNA 2 NOV
20:10:21-17:10:21: RBS BTS FOUNDATION PLAN ME GROUNDING 25 OCT
13:10:21-06:10:21: CME PREPARATION
04:10:21-26:09:21: SPK NEW RELEASED, ERM PROSES</t>
  </si>
  <si>
    <t>27:10:21: SRFI, PROSES ISDP OG
23:10:21: ERECTION OG -2 SECTION, PLAN RFI 29 OCT 21
20:10:21-17:10:21: ERECTION OG, NEED SK PLN
13:10:21: CURRING TIME OG, PLAN ERECTION 23 OCT NEED SK PLN
10:10:21: EXCAVATION DONE, REBARRING OG, PLAN PENGECORAN W3 OCT NEED SK PLN
06:10:21:STO DECLARE, EXCAVATION OG PLAN REBARRING 15 OCT 2021
04:10:21: NY CME WAITING PERMIT
26:09:21: APD PROSES, PLAN CME START 30 SEP
22:09:21: 19:09:21: REKOM CLEAR PLAN 21 SEP 
15:09:21: REALISASI REKOM LURAH CAMAT, PARALEL PROSES APD PERCEPATAN
13:09:13: SOILTEST DONE REQUEST, FU UNTUK JADWAL SOILTEST
08:09:21: IW CLEAR, PLAN SOILTEST 11 SEPT 
01:09:21: 30:08:21: VALIDASI DONE, IW CLEAR, PROSES SOUNDING PERIJINAN TERKAIT TIPE TOWER YANG DIPERBOLEHKAN DIBANGUN DIDAERAH TERSEBUT
25:08:21: SUBMIT KANDIDAT C HUNTING SESUAI ARAHAN PAK RAHMAT, VALIDASI RNP OK, VALIDASI TNP OG
22:08:21: 18:08:21: KANDIDAT B NOK HASIL VALIDASI RNP, REHUNTING SESUAI ARAHAN KORDINAT PAK RAHMAT
16:08:21 : SUBMIT KANDIDAT B VALIDASI RNP &amp; TNP, KANDIDAT A GAGAL IW 
10:08:21 : VALIDASI RNP &amp; TNP DONE, CANDIDAT A GO, PROSES BAN/BAK
09:08:21 : SPK NEW BUILD RELEASED, HUNTING PROSES</t>
  </si>
  <si>
    <t>28:10:21: SPK RETURN BY XL CHANGE PLAN 
27:10:21: cand B, proses validasi , blm dI review sm Planing XL, issue nya ada redesign planing
23:10:21: KANDIDAT FAIL LEGAL LAHAN, REHUNTING OG, PLAN SUBMIT VALIDASI 26 OCT 21
20:10:21-17:10:21: FINALISASI TERKAIT MASALAH SEWA LAHAN, PEMILIK LAHAN MEMINTA SESUAI DENGAN EXISTING PLAN CLEAR 24 OKTOBER
13:10:21: 06:10:21-29:09:21: UNDER REVIEW TIM LM XL, TERKAIT REGULASI TINGGI TOWER SESUAI DENGAN PERDA DAERAH SETEMPAT
26:09:21 - 22:09:21: SUBMIT KANDIDAT DONE, UNDER REVIEW RNP
19:09:21: 15:09:21: 13:09:21: HUNTING OG, PLAN SUBMIT KANDIDAT 17 SEP</t>
  </si>
  <si>
    <t>Kel. Pasir Jaya Kp. Pasir Rt.001 Rw.002 Kec. Jatiuwung, Kota Tangerang Prov. Banten</t>
  </si>
  <si>
    <t xml:space="preserve">Karang Labak RT.004 RW.001 Desa Tanjung Kumbik Utara Kec. Pulau Tiga Barat Kab. Natuna Provinsi Kepulauan Riau
</t>
  </si>
  <si>
    <t>MALIAYA UTARA RT 000 RW 000, DESA MALIAYA, KEC. MALUNDA, KAB. MAJENE, PROV. SULAWESI BARAT</t>
  </si>
  <si>
    <t>Dusun Jumoyo Kidul RT 003 RW 002 Desa Jumoyo Kecamatan  Salam Kabupaten Magelang Provinsi Jawa Tengah</t>
  </si>
  <si>
    <t>Dusun Sumbersari RT077 RW012 Desa Giripurno Kecamatan Bumiaji Kota Batu Provinsi Jawa Timur</t>
  </si>
  <si>
    <t>Desa Wegalih Dusun Meleman RT.02 RW.04 Kec.Yosowilangun, Kab.Lumajang Prov.Jawa Timur</t>
  </si>
  <si>
    <t>Jl. Raya Jurang, Desa Lau RT.002 RW.003 Kec. Dawe, Kab. Kudus Prov. Jawa Tengah</t>
  </si>
  <si>
    <t>Kel.Sidoluhur-Berjo Wetan RT.002 RW.007 Kec.Godean, Kab.Sleman Prov. DI Yogyakarta</t>
  </si>
  <si>
    <t>Jl. Solo - Purwodadi KM. 15, RT. 08 / RW. 4, Ds. Pilangsari, Kel. Banaran, Kec. Kalijambe, Kab. Sragen Prov. Jawa Tengah</t>
  </si>
  <si>
    <t>Dusun Sidodadi A, Kelurahan Kampung Padang, Kecamatan Pangkatan, Kabupaten Labuhanbatu, Propinsi Sumatera Utara</t>
  </si>
  <si>
    <t>Jl. H. Busra, Desa Malutu Rt.02 Rw.I Kec. Padang Batung, Kab. Hulu Sungai Selatan Prov. Kalimantan Selatan</t>
  </si>
  <si>
    <t>Jl. Tatah Mesjid Rt. 15 Desa Tatah Mesjid, Kecamatan Alalak ,Kabupaten Barito Kuala Provinsi. Kalimantan Selatan</t>
  </si>
  <si>
    <t xml:space="preserve">Jalan Transmigrasi RT. 10, Desa Sari Mulya,
Kecamatan Mentewe, Kabupaten Tanah Bumbu,
Propinsi Kalimantan Selatan
</t>
  </si>
  <si>
    <t>Desa Pemalongan RT. 04 RW. 02 Kec. Bajuin, Kab. Tanah Laut Prov. Kalimantan Selatan</t>
  </si>
  <si>
    <t>Jl. Ratu Intan I Batu Gantang, Desa Bangkalaan Plelayu Rt 02 RW 01 Kec. Kelumpang Hulu, Kab. Kotabaru Prov. Kalimantan Selatan</t>
  </si>
  <si>
    <t>Jl. Mawar, Kel. Kapuk RT.07 RW.09 Kec. Cengkareng, Kota Jakarta Barat Prov. DKI Jakarta</t>
  </si>
  <si>
    <t>Jl. Nanas RT.02/01, Ds. Karang Kandri Kec. Kesugihan, Kab. Cilacap Prov. Jawa Tengah</t>
  </si>
  <si>
    <t xml:space="preserve">Jl. Plawa No. 95 Br. Pagan Kelod Desa Sumerta Kauh Denpasar Timur Denpasar </t>
  </si>
  <si>
    <t>Jl. Sriwijaya No.136, Cilinaya, Cakranegara, Kota Mataram Prov. Nusa Tenggara Barat</t>
  </si>
  <si>
    <t>Jl. Raya Margorejo Indah Kav.A 131 - 132, Kel.Margorejo Kec.Wonocolo, Kota Surabaya Prov.Jawa Timur</t>
  </si>
  <si>
    <t>Jl. Mercuri Timur No.1, Kel. Manjahlega Kec. Rancasari, Kota Bandung Prov. Jawa Barat</t>
  </si>
  <si>
    <t>Jl. TP. Sriwijaya LR Kejayaan RT 19/05 Desa Rawasari Kota Baru Jambi 36125</t>
  </si>
  <si>
    <t>Jl. Kenanga, Kel. Pakuwon RT.002 RW.007, Kec. Garut Kota, Kab. Garut Prov. Jawa Barat</t>
  </si>
  <si>
    <t>Jl. Sultan Iskandar Muda</t>
  </si>
  <si>
    <t>Desa Lenggrong RT.04 RW.01 Kec.Bantarbolang, Kab.Pemalang Prov. Jawa Tengah</t>
  </si>
  <si>
    <t>Dusun I Desa Sungai Menang Kec Sungai Menang Kab OKI Prov Sumsel</t>
  </si>
  <si>
    <t>Desa Haurpugur Kp. Bojong Gempol RT.004 RW.04 , Kec. Rancaekek, Kab. Bandung Prov. Jawa Barat</t>
  </si>
  <si>
    <t>Jl. Cigadung Raya Tengah, Kel. Cigadung RT.02 RW.06, Kec. Cibeunying Kaler, Kota Bandung Prov. Jawa Barat</t>
  </si>
  <si>
    <t>Jl. Raya Air Panas, Dusun Sungai Abu RT 05, Desa. Sungai abu, Kec. Air Hangat Timur, Kab. Kerinci, Prov. Jambi</t>
  </si>
  <si>
    <t>Kel. Cengkareng, Kampung Rawa Kedaung Rt.06 RW.04 Kec. Cengkareng, Kota Jakarta Barat Prov. DKI Jakarta</t>
  </si>
  <si>
    <t>Jl. Masjid Darul hikmah , Joglo Baru RT.05 RW.06 Kel. Joglo, Kec. Kembangan, Kota Jakarta Barat Prov. DKI Jakarta</t>
  </si>
  <si>
    <t>Jl. Utan Jati No.27, Kel. Pegadungan RT.009 RW.11 Kec. KaliDeres, Kota Jakarta Barat Prov. DKI Jakarta</t>
  </si>
  <si>
    <t>Kel. Pejuang Kp. Kaliabang Bahagia RT.001 RW.004, Kec. Medan Satria, Kota Bekasi Prov. Jawa Barat</t>
  </si>
  <si>
    <t>Jl. Desa Cibitung, Desa Cibitung RT.04 RW.01 Kec. Ciater, Kab. Subang Prov. Jawa Barat</t>
  </si>
  <si>
    <t>Jl. Jamhur No.4, Kel. Gandul RT.004 RW.01, Kec. Cinere, Kota Depok Prov. Jawa Barat</t>
  </si>
  <si>
    <t>Jl. Semper Barat I, Kel. Semper Barat RT.008 RW.006 Kec. Cilincing, Kota Jakarta Utara Prov. DKI Jakarta</t>
  </si>
  <si>
    <t>Jl. Raya Kuta Awang KM 7 Dusun Petiwong Desa Sukadana Kec. Pujut, Kab. Lombok Tengah Prov. Nusa Tenggara Barat</t>
  </si>
  <si>
    <t>Jl. Kalimlor Indah Gg. Mangga, Kel.Tanahkali RT.07 RW.03 Kec.Kenjeran, Kota Surabaya Prov.Jawa Timur</t>
  </si>
  <si>
    <t>Jl. Sakura, Kel. Kotabatu RT.02/09 Kec. Ciomas, Kab. Bogor Prov. Jawa Barat</t>
  </si>
  <si>
    <t>Jl. Desa Sukakarya RT.13 RW.01, Kec. Sukakarya, Kab. Bekasi Prov. Jawa Barat</t>
  </si>
  <si>
    <t>Kel. Cimahpar Kp. Pasir RT. 01 RW.012, Kec. Bogor Utara, Kota Bogor Prov. Jawa Barat</t>
  </si>
  <si>
    <t>Jl. Adhiyaksa VII, Kel. Lebak Bulus RT.03 RW.05 Kec. Cilandak, Kota Jakarta Selatan Prov. DKI Jakarta</t>
  </si>
  <si>
    <t>Desa Bener Dukuh Mentir RT.07 RW.03 Kec. Ngrampal, Kab. Sragen Prov. Jawa Tengah</t>
  </si>
  <si>
    <t>Plaza Millenium, Jl. Kapten Muslim, Kelurahan Dwikora, Kecamatan Medan Helvetia, Kota Medan, Provinsi Sumatera Utara</t>
  </si>
  <si>
    <t>Dusun IV RT.015/008, Desa Pujodadi, Kec. Trimurjo, Kab. Lampung Tengah, Prov. Lampung.</t>
  </si>
  <si>
    <t>Jl. Petani Rt 04 / 38 Kelurahan sungai jawiKec. Pontianak Kota. Pontianak kotaKalaimantan Barat</t>
  </si>
  <si>
    <t xml:space="preserve">Komplek Anugrah Jl. Anugrah 7 Desa Sampali, Kecamatan Percut Sei Tuan, Kabupaten Deli Serdang, Provinsi Sumatera Utara
</t>
  </si>
  <si>
    <t>Jorong Kayu Tanam, Nagari Labuah Gunuang, Kec. Lareh Sago Halaban, Kab. Lima Puluh Kota, Prov. Sumatera Barat</t>
  </si>
  <si>
    <t>Jl. Tengku Alim No.153 Rt.06 Kel. Kampung Pulau, Kec. Rengat, Kab. Indragiri Hulu, Prov. Riau</t>
  </si>
  <si>
    <t>Jl. Pasar Belakang Pasar XI, Dusun XVI, Desa Bandar Klippa, Kec. Percut Sei Tuan, Kab. Deli Serdang, Prov. Sumatera Utara</t>
  </si>
  <si>
    <t>Jl. Purwo, Gg. Mangga, Desa Bakaran Batu, Kecamatan Lubuk PakamKabupaten Deli Serdang, Provinsi Sumatera Utara</t>
  </si>
  <si>
    <t>2604941003</t>
  </si>
  <si>
    <t>2604951003</t>
  </si>
  <si>
    <t>2604971003</t>
  </si>
  <si>
    <t>2604981003</t>
  </si>
  <si>
    <t>2604991003</t>
  </si>
  <si>
    <t>2605001003</t>
  </si>
  <si>
    <t>UJUNGPANDANG</t>
  </si>
  <si>
    <t>IBS IBS_MED0010_NORTH SUMATERA</t>
  </si>
  <si>
    <t>MOILONG XL</t>
  </si>
  <si>
    <t>JAW-JI-MJK-4168</t>
  </si>
  <si>
    <t>MOJOSARI MOJOKERTO RELOCATION</t>
  </si>
  <si>
    <t>29:10:21: RFIN
27:10:21: SRFI, PLAN RFI 29 OCT
24:10:21-20:10:21: ME GROUNDING OG
17:10:21: RBS/BTS FONDATION, NEED SK PLN
13:10:21: STO DECLARE, CME PREPARATION
10:10:21: NEED REVIEW RNP HUAWEI</t>
  </si>
  <si>
    <t>535812240425</t>
  </si>
  <si>
    <t>225000369738</t>
  </si>
  <si>
    <t>224200225871</t>
  </si>
  <si>
    <t>29:10:21: RFIN
27:10:21: ME OG, PLAN 29 OCT PLN CONNECT 
23:10:21: ERECTION OG, PLAN RFI 31 OCT, CURRENTLY FU PLN KE ULP MAJALENGKA
20:10:21: CURRING TIME OG, PLAN ERECTION 25 OCT
17:10:21-13:10:21: REBARRING OG, PLAN PENGECORAN W3 OCT
06:10:21: EXCAVATION OG, PLAN REBARRING 10 OCT 2021
04:10:21: BOWPLANK OG, PLAN MULAI START GALIAN 6 OCT 2021
26:09:21: APD&amp;DESIGN RELEASED, PREPARE TIM CME, CME START 29 SEP 2021
22:09:21: PERGESERAN KANDIDAT DISEBABKAN PENOLAKAN WARGA, KANDIDAT SUBMIT SOILTEST OG
19:09:21: 15:09:21: 13:09:21: 08:09:21: POURING OG (PROSES STOP MENUNGGU KUNJUNGAN KEMENINFO)
06:09:21: PEMBESIAN OG
01:09:21: EXCAVATION OG
30:08:21: RFC 
08:24:2021:22:08:21: PROSES REALISASI REKOM dan IW, PARALEL SOILTEST
18:08:21: PENGAJUAN KANDIDAT B, KANDIDAT A FAIL KARENA PERLUASAN DAERAH PERLUASAN BANGUNAN SEKOLAH
16:08:21: 10:08:21 : RNP TNP REVIEW DONE CANDIDAT A GO, PROSES NEGO IW OG
09:08:21 : SPK NEW BUILD RELEASED, UNDER RNP REVIEW</t>
  </si>
  <si>
    <t>30:10:21: RFIN
27:10:21: BLOCKING BY LL, PLAN 28 OCT OPEN, PLAN RFI 30 OCT
25:10:21: FABRIKASI MATERIAL OG, PLAN DONE 29 OCT
24:10:21-06:10:21:Sudah dilakukan kunjungan ke LL terkait dengan adanya penambahan colo XL. LL meminta untuk penambahan perangkat dilakukan dibawah dengan expand lahan sebesar 50 jt / tahun. karena ditakutkan tidak kuat untuk ditempat di tower. Plan kunjungan kembali tanggal 8 Oktober 2021. Target Close 25 Oktober 2021.
04:10:21: PERKUATAN TOWER DONE, SITE COMMCASE LL MINTA PERLUASAN EXPAND LAHAN
26:09:21-01:09:21: NEED PERKUATAN TOWER, PROSES PERKUATAN BASEFRAME TOWER
30:08:21: 25:08:21:CME PREPARATION
22:08:21: STO DECLARE 18 AUG
16:08:21: NEED REVIEW CIVIL HTI
09:08:21: 04:08:21 : SPK COLO RELEASED, ERM PROSES</t>
  </si>
  <si>
    <t>20:10:21: RFIN
17:10:21-06:10:21:Case terkait dengan permintaan kompensasi Colo oleh warga sebesar 25 jt dilakukan negosiasi sampai turun diangka 15 jt. Hari ini sudah dilakukan negosiasi kembali ke warga sesuai dengan arahan management yaitu 10 jt tetapi warga tetap meminta 15 jt. Plan koordinasi dengan RM. Target Close 9 Oktober 2021.
04:10:21-01:09:21: COMECASE, PENYETOPAN BY LL,  PROSES NEGOSIASI BY TIM ARCOM SEDANG MENUJU KE CIAMIS UNTUK MELANJUTKAN PROSES NEGOSIASI, PLAN CLEAR 30 SEP
30:08:21: 25:08:21: STO DECLARE 23 AUG CME PREPARATION
22:08:21: ERM PROSES, NEED REVIEW CIVIL HTI
18:08:21: ERM PROSES, NEED REVIEW RNP HTI
16:08:21:10:08:21 : SPK COLO RELEASED, ERM PROSES</t>
  </si>
  <si>
    <t>31:10:21: RFI, WAIT FOR RFIN
27:10:21: SRFI, ISSUE KWH KOSONG PLAN RFI W1 NOV
24:10:21: SRFI, ISSUE KWH KOSONG PLAN MULTIGUNA 2 NOV
20:10:21-17:10:21: RBS BTS FOUNDATION PLAN ME GROUNDING 25 OCT
13:10:21-06:10:21: CME PREPARATION
04:10:21-26:09:21: SPK NEW RELEASED, ERM PROSES</t>
  </si>
  <si>
    <t>31:10:21-26:10:21: Dismantle, need email dismantle by XL 
20:10:21-21.06.2021 : Power Connection Prosess, Need Confirmasi connect PLN by XL
08:10:2021: SRFI CONNECT PLN HOLD BY XL
06.17.2021 : ME OG
06.14.2021 : RBS &amp; BTS Foundation 
06.10.2021 : Mobilisasi dan Demobilisasi Team</t>
  </si>
  <si>
    <t>31:10:21: RFI, WAIT FOR RFIN
27:10:21: NEED APPROVAL XL KONEKSI MULTIGUNA
24:10:21: MENUNGGU KONFIRMASI DARI PIHAK HTI TERKAIT KETERSEDIAAN PERANGKT (PLAN PLN MULTIGUNA)
20:10:21-10:10:21: SRFI, PROSES CONNECT PLN, PLAN PLN CONNECT 26 OCT
06:10:21: STO DECLARE 4 OCT, PROSES PLN CONNECTION
04:10:21-29:09:21: ME OG
26:09:21-19:09:21: PONDASI BTS OG
15:09:21: PREPARE CME, MATERIAL ON DELIVERY
13:09:21: 06:09:21: READY TO DECLARE STO
30:08:21: 22:08:21: NEED REVIEW TNP ALITA
18:08:21: NEED REVIEW RNP HUWAWEI
16:08:21: 09:08:21 : SPK COLO RELEASED, ERM PROSES</t>
  </si>
  <si>
    <t>31:10:21: RFI, NEED RFIN 
26:10:21 - 24:10:21-22:10:21: WAITING KWH, PLAN CONNECT TGL 27
20:10:21-19:09:21: SRFI
15:09:21: ME OG
13:09:21: PONDASI OG
08:09:21: 06:09:21: CME PREPARATION
30:08:21:25:08:21: STO READY TO DECLARE
22:08:21: NEED REVIEW CIVIL HUAWEI
18:08:21: NEED REVIEW TNP ALITA
16:08:21: 09:08:21 : SPK COLO RELEASED, ERM PROSES</t>
  </si>
  <si>
    <t>31:10:21: RFI, NEED RFIN
26:10:21: PENGADAAN KWH, PLAN CONNECT 29 OCT
24:10:21-19:09:21 SRFI
15:09:21: ME OG
13:09:21: PONDASI OG
08:09:21: 06:09:21: CME PREPARATION
30:08:21:25:08:21: STO READY TO DECLARE
22:08:21: ERM PROSES, NEED REVIEW CIVIL HTI
18:08:21: ERM PROSES, NEED REVIEW RNP HTI
16:08:21:10:08:21 : SPK COLO RELEASED, ERM PROSES</t>
  </si>
  <si>
    <t>XL REGION</t>
  </si>
  <si>
    <t>HUAWEI REGION</t>
  </si>
  <si>
    <t>ACTUAL RFI (D)</t>
  </si>
  <si>
    <t>PERMANENT/MULTIGUNA</t>
  </si>
  <si>
    <t>EAST &amp; BALI LOMBOK</t>
  </si>
  <si>
    <t>WEST JAVA</t>
  </si>
  <si>
    <t>SOUTH SUMATERA</t>
  </si>
  <si>
    <t>134510175465</t>
  </si>
  <si>
    <t>HARD COMMCASE</t>
  </si>
  <si>
    <t>514531761654</t>
  </si>
  <si>
    <t>221500569291</t>
  </si>
  <si>
    <t>524020698374</t>
  </si>
  <si>
    <t>RETURN BY XL</t>
  </si>
  <si>
    <t>31:10:21: RFIN
27:10:21-24:10:21: ME OG PLAN SRFI END OF OCT
20:10:21: RBS BTS PONDASI OG, PLAN ME GROUNDING 25 OCT
17:10:21: STO DECLARE 14 OCT CME PREPARATION
13:10:21: NEED REVIEW RNP HUAWEI
04:10:21: ERM PROSES</t>
  </si>
  <si>
    <t>PAGI</t>
  </si>
  <si>
    <t>central</t>
  </si>
  <si>
    <t xml:space="preserve"> BUMI_NABUNG_UTARA</t>
  </si>
  <si>
    <t>sumbagsel</t>
  </si>
  <si>
    <t>west</t>
  </si>
  <si>
    <t>non pelanggan</t>
  </si>
  <si>
    <t>malam</t>
  </si>
  <si>
    <t>sumbagteng</t>
  </si>
  <si>
    <t>01:11:21:RFIN
31:10:21-27:10:21: SRFI
24:10:21-20:10:21: ME GROUNDING OG
17:10:21: PONDASI RBS BTS OG
13:10:21: CME PREPARATION, NEED SK PLN
06:10:21-04:10:21: ESR PROSES NEED REVIEW RNP EID</t>
  </si>
  <si>
    <t>JAW-JB-BKS-0648</t>
  </si>
  <si>
    <t>JAKASAMPURNA MALABAR RELOCATION 2</t>
  </si>
  <si>
    <t>106°58.6.46'E</t>
  </si>
  <si>
    <t>6°15.0.25'S</t>
  </si>
  <si>
    <t>02:11:21: RFIN
30:10:21: RFI, WAIT FOR RFIN
27:10:21: PEMASANGAN PANEL KWH &amp; CONNECT PLN OG 
26:10:21: ME OG 
24:10:21-20:10:21: PROSES FABRIKASI PERKUATAN TOWER, PLAN DONE W3 OCT, PLAN RFI END OF OCT
17:10:21-06:10:21: PROSES PERKUATAN POLE
04:10:21: CME PREPARATION</t>
  </si>
  <si>
    <t>BALNUS</t>
  </si>
  <si>
    <t>01:11:21: RFIN
31:10:21: RFI, WAIT FOR RFIN
27:10:21: SRFI, ISSUE KWH KOSONG PLAN RFI W1 NOV 
24:10:21: SRFI, ISSUE KWH KOSONG PLAN MULTIGUNA 2 NOV
20:10:21-17:10:21: RBS BTS FOUNDATION PLAN ME GROUNDING 25 OCT
13:10:21-06:10:21: CME PREPARATION
04:10:21-26:09:21: SPK NEW RELEASED, ERM PROSES</t>
  </si>
  <si>
    <t>04:11:21: RFIN
03:11:21: PLN CONNECTION OG, SRFI, PLAN RFI 6 NOV
31:10:21-26:10:21: ME OG, PLAN SFRI 31 OCT, RFI 6 NOV
24:10:21: ME OG, PLAN RFI 6 NOV
20:10:21: RBS BTS PONDASI OG, PLAN ME GROUNDING 25 OCT
17:10:21: STO DECLARE 14 OCT CME PREPARATION
13:10:21: NEED REVIEW RNP HUAWEI
04:10:21: ERM PROSES</t>
  </si>
  <si>
    <t>JAW-JT-SKT-2147</t>
  </si>
  <si>
    <t>KOLONEL SUTARTO JEBRES</t>
  </si>
  <si>
    <t>KAL-KT-KSN-0432</t>
  </si>
  <si>
    <t>KATINGAN_HILIR_TELANGKAH</t>
  </si>
  <si>
    <t>113°19.4.55'E</t>
  </si>
  <si>
    <t>1°52.48.72'S</t>
  </si>
  <si>
    <t>120/205/310</t>
  </si>
  <si>
    <t>116°38.34.74'E</t>
  </si>
  <si>
    <t>3°30.38.52'N</t>
  </si>
  <si>
    <t>KAL-KU-MLN-0094</t>
  </si>
  <si>
    <t>MALINAU_BARAT_SEMPAYANG</t>
  </si>
  <si>
    <t>Kab. Malinau</t>
  </si>
  <si>
    <t>JAW-JB-SPA-4115</t>
  </si>
  <si>
    <t>BANTARKALONG_HEGARWANGI</t>
  </si>
  <si>
    <t>108°6.23.62'E</t>
  </si>
  <si>
    <t>7°36.53.93'S</t>
  </si>
  <si>
    <t>SUL-ST-LWK-1084</t>
  </si>
  <si>
    <t>MOILONG_MINAHAKI</t>
  </si>
  <si>
    <t>122°22.35.9'E</t>
  </si>
  <si>
    <t>1°27.44.24'S</t>
  </si>
  <si>
    <t>50/180/300</t>
  </si>
  <si>
    <t>SUM-SS-LLG-1236</t>
  </si>
  <si>
    <t>PETANANG_ULU</t>
  </si>
  <si>
    <t>102°50.34.04'E</t>
  </si>
  <si>
    <t>3°13.11.75'S</t>
  </si>
  <si>
    <t>80/160/340</t>
  </si>
  <si>
    <t>Kota Lubuk Linggau</t>
  </si>
  <si>
    <t>112°4.54.59'E</t>
  </si>
  <si>
    <t>8°5.50.03'S</t>
  </si>
  <si>
    <t>JAW-JI-KNR-4196</t>
  </si>
  <si>
    <t>SRENGAT_MARON</t>
  </si>
  <si>
    <t>101°10.43.97'E</t>
  </si>
  <si>
    <t>0°28.35.44'N</t>
  </si>
  <si>
    <t>70/90/240</t>
  </si>
  <si>
    <t>SUM-RI-BKN-1158</t>
  </si>
  <si>
    <t>SEIPUTIH_KAMPAR_TIMUR</t>
  </si>
  <si>
    <t>115°33.26.68'E</t>
  </si>
  <si>
    <t>8°17.8.99'S</t>
  </si>
  <si>
    <t>80/200/300</t>
  </si>
  <si>
    <t>BAL-BA-KRA-1477</t>
  </si>
  <si>
    <t>KUBU_DUKUH</t>
  </si>
  <si>
    <t>Kab. Karangasem</t>
  </si>
  <si>
    <t>102°34.24.6'E</t>
  </si>
  <si>
    <t>0°23.22.09'S</t>
  </si>
  <si>
    <t>50/130/290</t>
  </si>
  <si>
    <t>SUM-RI-RGT-0967</t>
  </si>
  <si>
    <t>SUNGAI_BERINGIN</t>
  </si>
  <si>
    <t>104°19.55.02'E</t>
  </si>
  <si>
    <t>2°58.12.43'S</t>
  </si>
  <si>
    <t>SUM-SS-PKB-1247</t>
  </si>
  <si>
    <t>SIDANG_MAS</t>
  </si>
  <si>
    <t>115°34.9.44'E</t>
  </si>
  <si>
    <t>1°54.46.22'S</t>
  </si>
  <si>
    <t>10/105/295</t>
  </si>
  <si>
    <t>KAL-KS-TJG-0954</t>
  </si>
  <si>
    <t>MUARA_UYA_UWIE</t>
  </si>
  <si>
    <t>Kab. Tabalong</t>
  </si>
  <si>
    <t>SUM-SU-PSP-2163</t>
  </si>
  <si>
    <t>INGUL_JAE</t>
  </si>
  <si>
    <t>99°25.57.9'E</t>
  </si>
  <si>
    <t>1°2.3.37'N</t>
  </si>
  <si>
    <t>90/180/340</t>
  </si>
  <si>
    <t>IBS GUNUNG SINDUR</t>
  </si>
  <si>
    <t>KAMPUNG 4 (RRI TARAKAN)</t>
  </si>
  <si>
    <t>06:11:21: RFIN
03:11:21: PROCESS COLO OG, PONDASI OG, PLAN RFI 16 NOV 
31:10:21: HARDCOMCASE, PLAN 29 REALISASI COMCASE, PLAN START CME 30 OCT
26:10:21 - 24:10:21-06:10:21:Adanya permintaan kompensasi Colo sebesar 20 jt. Sudah dilakukan negosiasi sebesar 3 jt. Akan dilakukan pertemuan kembali tanggal 9 Oktober 2021. Kalo warga tidak bisa menerima plan akan dikawal oleh Polsek. Target close 25 Oktober 2021
04:10:21-06:09:21: HARD COMMCASE PENYETOPAN BY WARGA, BELUM ADA ANGKA KEPUTUSAN UNTUK KOMPENSASI, FU BY ARCOM, PLAN CLOSED W1 OCT
08:01:2021:30:08:21: COMMCASE, ISSUE PENYETOPAN BY LL, PROSES NEGOSIASI BY TIM ARCOM (HARD COMECASE) PLAN OPEN W3 SEPT
25:08:21: STO DECLARE 23 AUG, CME PREPARATION 
22:08:21: ERM PROSES, NEED REVIEW CIVIL HTI
18:08:21: ERM PROSES, NEED REVIEW RNP HTI
16:08:21:10:08:21 : SPK COLO RELEASED, ERM PROSES</t>
  </si>
  <si>
    <t>04:11:21: RFIN
03:11:21-31:10:21: RFI, NEED RFIN, PLAN RFIN 4 NOV 
27:10:21: SRFI, ISSUE KWH KOSONG PLAN RFI W1 NOV
24:10:21: CME DONE, SRFI, ISSUE KWH KOSONG PLAN MULTIGUNA 2 NOV
20:10:21-17:10:21: RBS BTS FOUNDATION PLAN ME GROUNDING 23 OCT
13:10:21-06:10:21: CME PREPARATION
04:10:21-26:09:21: SPK NEW RELEASED, ERM PROSES</t>
  </si>
  <si>
    <t>BALAI PANJANG_LAREH SAGO HALABAN</t>
  </si>
  <si>
    <t>08:11:21: RFIN DONE
07:11:21-03:11:21: RFI, WAIT FOR RFIN, PLAN RFIN 8 NOV 
31:10:21-27:10:21: SRFI
23:10:21: ERECTION OG, PLAN RFI ..., PSB RECIVED ON CHECK
20:10:21: CURRING TIME OG, PLAN ERECTION 25 OCT, NEED SK PLN
17:10:21-13:10:21: EXCAVATION OG, PLAN PENGECORAN 20 OCT 2021
10:10:21: TIM ON SITE, PLAN GALIAN 13 OCT
06:10:21-04:10:21: BOWPLANK OG, PLAN START GALIAN 8 OCT 2021
29:09:21-22:09:21: PROSES APD, PLAN START CME END OF SEPT
19:09:21: SOILTEST OG, PARALEL REALISASI REKOM LURAH CAMAT
15:09:21: 13:09:21: IW CLEAR, PROSES KORDINASI DENGAN PEMDA TERKAIT ISSUE OPSIC
08:09:21: REKOM OG, PARALEL SOILTEST
06:09:21: KANDIDAT APPROVE TNP &amp; RNP PROSES IW OG
10:08:21 : SPK RETURN BY XL PERUBAHAN DESIGN
09:08:21 : SPK NEW BUILD RELEASED</t>
  </si>
  <si>
    <t>JAW-JI-SPG-4159_WN0</t>
  </si>
  <si>
    <t>KEDUNGDUNG_KOMIS</t>
  </si>
  <si>
    <t>BAL-BA-DPR-1490_WN0</t>
  </si>
  <si>
    <t>DENPASAR_SELATAN_PEMOGAN</t>
  </si>
  <si>
    <t>JAW-JI-KNR-4256_WN0</t>
  </si>
  <si>
    <t>SANANKULON_SUMBEREJO</t>
  </si>
  <si>
    <t>JAW-JI-BYW-4121_WN0</t>
  </si>
  <si>
    <t>JAW-JI-SIT-3801_WN0</t>
  </si>
  <si>
    <t>JAW-JI-SIT-3803_WN0</t>
  </si>
  <si>
    <t>KAPONGAN_KESAMBIPARAK</t>
  </si>
  <si>
    <t>JAW-JI-PCT-4186_WN0</t>
  </si>
  <si>
    <t>JAW-JI-NJK-3913_WN0</t>
  </si>
  <si>
    <t>REJOSO_MUNGKUNG</t>
  </si>
  <si>
    <t>SANUR_UTARA_ROAD_RELOCATION</t>
  </si>
  <si>
    <t>JAW-JI-JBG-4135_WN0</t>
  </si>
  <si>
    <t>MOJOWARNO_MOJOWARNO</t>
  </si>
  <si>
    <t>PLN ISSUE</t>
  </si>
  <si>
    <t>SPK DROP NE SITE, FE RFS BY FIBERSTAR</t>
  </si>
  <si>
    <t>SPK TBG ISSUE</t>
  </si>
  <si>
    <t>WAITING PERMIT SIMARU</t>
  </si>
  <si>
    <t>WAITING PLN ISSUE</t>
  </si>
  <si>
    <t>EJBN</t>
  </si>
  <si>
    <t>2020 COVERAGE</t>
  </si>
  <si>
    <t>2020 DISMANTLE-RELOC JEDI</t>
  </si>
  <si>
    <t>DU ID</t>
  </si>
  <si>
    <t>SITE NAME (PMIS)</t>
  </si>
  <si>
    <t>REGION</t>
  </si>
  <si>
    <t>PROJECT GROUP</t>
  </si>
  <si>
    <t>REMARK</t>
  </si>
  <si>
    <t>_WN0</t>
  </si>
  <si>
    <t>Nama Site TBG</t>
  </si>
  <si>
    <t xml:space="preserve">STIP </t>
  </si>
  <si>
    <t xml:space="preserve">Status </t>
  </si>
  <si>
    <t>RFI Date</t>
  </si>
  <si>
    <t>BAL-BA-DPR-1510_WN0</t>
  </si>
  <si>
    <t>TB_ADANIGBL EX BUNYU_TIMUR_MG_C - RELOC</t>
  </si>
  <si>
    <t>ALALAK KALIMANTAN</t>
  </si>
  <si>
    <t>KAL-KB-SKW-0773</t>
  </si>
  <si>
    <t>SINGKAWANG_UTARA_NARAM</t>
  </si>
  <si>
    <t>Kota Singkawang</t>
  </si>
  <si>
    <t>108°59.46.21'E</t>
  </si>
  <si>
    <t>0°56.28.97'N</t>
  </si>
  <si>
    <t>T000787</t>
  </si>
  <si>
    <t>161258109</t>
  </si>
  <si>
    <t>142647109</t>
  </si>
  <si>
    <t>140523109</t>
  </si>
  <si>
    <t>140218104</t>
  </si>
  <si>
    <t>1317691003</t>
  </si>
  <si>
    <t>100978126</t>
  </si>
  <si>
    <t>100935109</t>
  </si>
  <si>
    <t>100914109</t>
  </si>
  <si>
    <t>160122104</t>
  </si>
  <si>
    <t>164233123</t>
  </si>
  <si>
    <t>TBG02_BTN017</t>
  </si>
  <si>
    <t>1262071003</t>
  </si>
  <si>
    <t>100985109</t>
  </si>
  <si>
    <t>120592109</t>
  </si>
  <si>
    <t>100251104</t>
  </si>
  <si>
    <t>1317601003</t>
  </si>
  <si>
    <t>123061109</t>
  </si>
  <si>
    <t>1317631003</t>
  </si>
  <si>
    <t>0110021003</t>
  </si>
  <si>
    <t>0902931003</t>
  </si>
  <si>
    <t>1446911003</t>
  </si>
  <si>
    <t>0902941003</t>
  </si>
  <si>
    <t>010346109</t>
  </si>
  <si>
    <t>190621109</t>
  </si>
  <si>
    <t>1642991003</t>
  </si>
  <si>
    <t>0223681003</t>
  </si>
  <si>
    <t>0223981003</t>
  </si>
  <si>
    <t>2811021003</t>
  </si>
  <si>
    <t>280141109</t>
  </si>
  <si>
    <t>1127831003</t>
  </si>
  <si>
    <t>1643371003</t>
  </si>
  <si>
    <t>280486109</t>
  </si>
  <si>
    <t>0223861003</t>
  </si>
  <si>
    <t>100983109</t>
  </si>
  <si>
    <t>190372109</t>
  </si>
  <si>
    <t>021405109</t>
  </si>
  <si>
    <t>125582109</t>
  </si>
  <si>
    <t>0109811003</t>
  </si>
  <si>
    <t>0109981003</t>
  </si>
  <si>
    <t>142717126</t>
  </si>
  <si>
    <t>1642951003</t>
  </si>
  <si>
    <t>1432311003</t>
  </si>
  <si>
    <t>123506109</t>
  </si>
  <si>
    <t>022194109</t>
  </si>
  <si>
    <t>1440572003</t>
  </si>
  <si>
    <t>280152109</t>
  </si>
  <si>
    <t>041142109</t>
  </si>
  <si>
    <t>090234109</t>
  </si>
  <si>
    <t>101032109</t>
  </si>
  <si>
    <t>020297104</t>
  </si>
  <si>
    <t>2811001003</t>
  </si>
  <si>
    <t>122411109</t>
  </si>
  <si>
    <t>122232109</t>
  </si>
  <si>
    <t>180125109</t>
  </si>
  <si>
    <t>071238109</t>
  </si>
  <si>
    <t>020083109</t>
  </si>
  <si>
    <t>0715501003</t>
  </si>
  <si>
    <t>101027109</t>
  </si>
  <si>
    <t>022234109</t>
  </si>
  <si>
    <t>080154104</t>
  </si>
  <si>
    <t>0506141003</t>
  </si>
  <si>
    <t>030802109</t>
  </si>
  <si>
    <t>030372109</t>
  </si>
  <si>
    <t>0902921003</t>
  </si>
  <si>
    <t>2811091003</t>
  </si>
  <si>
    <t>160357102</t>
  </si>
  <si>
    <t>110452109</t>
  </si>
  <si>
    <t>0223721003</t>
  </si>
  <si>
    <t>0505871003</t>
  </si>
  <si>
    <t>210539109</t>
  </si>
  <si>
    <t>160058109</t>
  </si>
  <si>
    <t>1644451003</t>
  </si>
  <si>
    <t>1260851003</t>
  </si>
  <si>
    <t>110433104</t>
  </si>
  <si>
    <t>1643421003</t>
  </si>
  <si>
    <t>1643431003</t>
  </si>
  <si>
    <t>1643401003</t>
  </si>
  <si>
    <t>1643411003</t>
  </si>
  <si>
    <t>1643391003</t>
  </si>
  <si>
    <t>0716752004</t>
  </si>
  <si>
    <t>100092109</t>
  </si>
  <si>
    <t>070174104</t>
  </si>
  <si>
    <t>0605911003</t>
  </si>
  <si>
    <t>2208191003</t>
  </si>
  <si>
    <t>1128741003</t>
  </si>
  <si>
    <t>220380109</t>
  </si>
  <si>
    <t>140096109</t>
  </si>
  <si>
    <t>071234109</t>
  </si>
  <si>
    <t>2006881003</t>
  </si>
  <si>
    <t>2006871003</t>
  </si>
  <si>
    <t>210540109</t>
  </si>
  <si>
    <t>121180104</t>
  </si>
  <si>
    <t>1260981003</t>
  </si>
  <si>
    <t>1262051003</t>
  </si>
  <si>
    <t>2208111003</t>
  </si>
  <si>
    <t>1644111001</t>
  </si>
  <si>
    <t>125477126</t>
  </si>
  <si>
    <t>160227104</t>
  </si>
  <si>
    <t>1644501003</t>
  </si>
  <si>
    <t>1644491003</t>
  </si>
  <si>
    <t>162136109</t>
  </si>
  <si>
    <t>123250109</t>
  </si>
  <si>
    <t>010608109</t>
  </si>
  <si>
    <t>100024109</t>
  </si>
  <si>
    <t>1260801003</t>
  </si>
  <si>
    <t>122227109</t>
  </si>
  <si>
    <t>120454109</t>
  </si>
  <si>
    <t>100133109</t>
  </si>
  <si>
    <t>120873104</t>
  </si>
  <si>
    <t>T000739</t>
  </si>
  <si>
    <t>160535109</t>
  </si>
  <si>
    <t>1262031003</t>
  </si>
  <si>
    <t>030646109</t>
  </si>
  <si>
    <t>1317521003</t>
  </si>
  <si>
    <t>160691104</t>
  </si>
  <si>
    <t>180381126</t>
  </si>
  <si>
    <t>071301126</t>
  </si>
  <si>
    <t>120939104</t>
  </si>
  <si>
    <t>080285109</t>
  </si>
  <si>
    <t>170615109</t>
  </si>
  <si>
    <t>125274126</t>
  </si>
  <si>
    <t>1642981003</t>
  </si>
  <si>
    <t>1317701003</t>
  </si>
  <si>
    <t>1643321003</t>
  </si>
  <si>
    <t>1260781003</t>
  </si>
  <si>
    <t>1317661003</t>
  </si>
  <si>
    <t>1260921003</t>
  </si>
  <si>
    <t>1127931003</t>
  </si>
  <si>
    <t>021323109</t>
  </si>
  <si>
    <t>0223671003</t>
  </si>
  <si>
    <t>071049109</t>
  </si>
  <si>
    <t>1643441003</t>
  </si>
  <si>
    <t>125056109</t>
  </si>
  <si>
    <t>122885109</t>
  </si>
  <si>
    <t>125487126</t>
  </si>
  <si>
    <t>1011171003</t>
  </si>
  <si>
    <t>101035109</t>
  </si>
  <si>
    <t>030687109</t>
  </si>
  <si>
    <t>140044109</t>
  </si>
  <si>
    <t>060083104</t>
  </si>
  <si>
    <t>022216109</t>
  </si>
  <si>
    <t>140825104</t>
  </si>
  <si>
    <t>100114109</t>
  </si>
  <si>
    <t>200614109</t>
  </si>
  <si>
    <t>0223701003</t>
  </si>
  <si>
    <t>041316109</t>
  </si>
  <si>
    <t>131570109</t>
  </si>
  <si>
    <t>1317491003</t>
  </si>
  <si>
    <t>220161104</t>
  </si>
  <si>
    <t>2314771003</t>
  </si>
  <si>
    <t>060234109</t>
  </si>
  <si>
    <t>141137109</t>
  </si>
  <si>
    <t>0716682004</t>
  </si>
  <si>
    <t>150051104</t>
  </si>
  <si>
    <t>021738109</t>
  </si>
  <si>
    <t>1643471003</t>
  </si>
  <si>
    <t>160516109</t>
  </si>
  <si>
    <t>180206110</t>
  </si>
  <si>
    <t>021392109</t>
  </si>
  <si>
    <t>2006901003</t>
  </si>
  <si>
    <t>070534109</t>
  </si>
  <si>
    <t>0223801003</t>
  </si>
  <si>
    <t>0223601003</t>
  </si>
  <si>
    <t>020115105</t>
  </si>
  <si>
    <t>021282109</t>
  </si>
  <si>
    <t>0715451003</t>
  </si>
  <si>
    <t>1646021023</t>
  </si>
  <si>
    <t>1643501003</t>
  </si>
  <si>
    <t>1642891003</t>
  </si>
  <si>
    <t>160183104</t>
  </si>
  <si>
    <t>1643511003</t>
  </si>
  <si>
    <t>160899104</t>
  </si>
  <si>
    <t>1445481004</t>
  </si>
  <si>
    <t>1317721003</t>
  </si>
  <si>
    <t>030089109</t>
  </si>
  <si>
    <t>0717922023</t>
  </si>
  <si>
    <t>0413801003</t>
  </si>
  <si>
    <t>1260961003</t>
  </si>
  <si>
    <t>1127761003</t>
  </si>
  <si>
    <t>0109991003</t>
  </si>
  <si>
    <t>1643451003</t>
  </si>
  <si>
    <t>1262261003</t>
  </si>
  <si>
    <t>1260791003</t>
  </si>
  <si>
    <t>140754104</t>
  </si>
  <si>
    <t>1643281003</t>
  </si>
  <si>
    <t>1317531003</t>
  </si>
  <si>
    <t>040205104</t>
  </si>
  <si>
    <t>123251109</t>
  </si>
  <si>
    <t>121327104</t>
  </si>
  <si>
    <t>142409126</t>
  </si>
  <si>
    <t>060532109</t>
  </si>
  <si>
    <t>010687109</t>
  </si>
  <si>
    <t>100628109</t>
  </si>
  <si>
    <t>1644531003</t>
  </si>
  <si>
    <t>1650972007</t>
  </si>
  <si>
    <t>1260751003</t>
  </si>
  <si>
    <t>120230104</t>
  </si>
  <si>
    <t>131525126</t>
  </si>
  <si>
    <t>1643011003</t>
  </si>
  <si>
    <t>1127701003</t>
  </si>
  <si>
    <t>080128104</t>
  </si>
  <si>
    <t>161215109</t>
  </si>
  <si>
    <t>021281109</t>
  </si>
  <si>
    <t>1441002007</t>
  </si>
  <si>
    <t>141617109</t>
  </si>
  <si>
    <t>1642931003</t>
  </si>
  <si>
    <t>180034109</t>
  </si>
  <si>
    <t>142885109</t>
  </si>
  <si>
    <t>1317501003</t>
  </si>
  <si>
    <t>161418109</t>
  </si>
  <si>
    <t>1129561003</t>
  </si>
  <si>
    <t>080352109</t>
  </si>
  <si>
    <t>110955109</t>
  </si>
  <si>
    <t>0223821003</t>
  </si>
  <si>
    <t>0226602010</t>
  </si>
  <si>
    <t>021284109</t>
  </si>
  <si>
    <t>021215109</t>
  </si>
  <si>
    <t>021221109</t>
  </si>
  <si>
    <t>1260951003</t>
  </si>
  <si>
    <t>131566109</t>
  </si>
  <si>
    <t>141129109</t>
  </si>
  <si>
    <t>060549109</t>
  </si>
  <si>
    <t>071016109</t>
  </si>
  <si>
    <t>0109961003</t>
  </si>
  <si>
    <t>022144126</t>
  </si>
  <si>
    <t>1127751003</t>
  </si>
  <si>
    <t>111118109</t>
  </si>
  <si>
    <t>1317541003</t>
  </si>
  <si>
    <t>160814104</t>
  </si>
  <si>
    <t>1260891003</t>
  </si>
  <si>
    <t>1642961003</t>
  </si>
  <si>
    <t>0109971003</t>
  </si>
  <si>
    <t>141851109</t>
  </si>
  <si>
    <t>1317771003</t>
  </si>
  <si>
    <t>160205104</t>
  </si>
  <si>
    <t>0902961001</t>
  </si>
  <si>
    <t>022079126</t>
  </si>
  <si>
    <t>1262161003</t>
  </si>
  <si>
    <t>124935126</t>
  </si>
  <si>
    <t>0716832001</t>
  </si>
  <si>
    <t>020217104</t>
  </si>
  <si>
    <t>122398109</t>
  </si>
  <si>
    <t>1262021003</t>
  </si>
  <si>
    <t>1317731003</t>
  </si>
  <si>
    <t>122215109</t>
  </si>
  <si>
    <t>050519109</t>
  </si>
  <si>
    <t>050044109</t>
  </si>
  <si>
    <t>040875109</t>
  </si>
  <si>
    <t>220614109</t>
  </si>
  <si>
    <t>1317361003</t>
  </si>
  <si>
    <t>140756104</t>
  </si>
  <si>
    <t>125211109</t>
  </si>
  <si>
    <t>101055109</t>
  </si>
  <si>
    <t>280665126</t>
  </si>
  <si>
    <t>142444109</t>
  </si>
  <si>
    <t>125480126</t>
  </si>
  <si>
    <t>T000186</t>
  </si>
  <si>
    <t>100916109</t>
  </si>
  <si>
    <t>071304126</t>
  </si>
  <si>
    <t>160527109</t>
  </si>
  <si>
    <t>131238109</t>
  </si>
  <si>
    <t>220747109</t>
  </si>
  <si>
    <t>0309061003</t>
  </si>
  <si>
    <t>1260931003</t>
  </si>
  <si>
    <t>060352109</t>
  </si>
  <si>
    <t>142879109</t>
  </si>
  <si>
    <t>140418109</t>
  </si>
  <si>
    <t>1644521003</t>
  </si>
  <si>
    <t>1643081003</t>
  </si>
  <si>
    <t>1643111003</t>
  </si>
  <si>
    <t>1260771003</t>
  </si>
  <si>
    <t>060370109</t>
  </si>
  <si>
    <t>280489109</t>
  </si>
  <si>
    <t>0605921003</t>
  </si>
  <si>
    <t>070185104</t>
  </si>
  <si>
    <t>071036109</t>
  </si>
  <si>
    <t>230185104</t>
  </si>
  <si>
    <t>0413861003</t>
  </si>
  <si>
    <t>1643461003</t>
  </si>
  <si>
    <t>142768126</t>
  </si>
  <si>
    <t>1267022010</t>
  </si>
  <si>
    <t>100060110</t>
  </si>
  <si>
    <t>100630109</t>
  </si>
  <si>
    <t>123322109</t>
  </si>
  <si>
    <t>021265109</t>
  </si>
  <si>
    <t>140606104</t>
  </si>
  <si>
    <t>120082109</t>
  </si>
  <si>
    <t>050507109</t>
  </si>
  <si>
    <t>141621109</t>
  </si>
  <si>
    <t>1127641003</t>
  </si>
  <si>
    <t>2006851003</t>
  </si>
  <si>
    <t>163081109</t>
  </si>
  <si>
    <t>210138104</t>
  </si>
  <si>
    <t>021427109</t>
  </si>
  <si>
    <t>1262141003</t>
  </si>
  <si>
    <t>1260741003</t>
  </si>
  <si>
    <t>1317391003</t>
  </si>
  <si>
    <t>1127791003</t>
  </si>
  <si>
    <t>160752104</t>
  </si>
  <si>
    <t>0223851003</t>
  </si>
  <si>
    <t>1643031003</t>
  </si>
  <si>
    <t>1317451003</t>
  </si>
  <si>
    <t>290013109</t>
  </si>
  <si>
    <t>2811011003</t>
  </si>
  <si>
    <t>140268104</t>
  </si>
  <si>
    <t>124122109</t>
  </si>
  <si>
    <t>122241109</t>
  </si>
  <si>
    <t>020222104</t>
  </si>
  <si>
    <t>2815612010</t>
  </si>
  <si>
    <t>1647262003</t>
  </si>
  <si>
    <t>2209061003</t>
  </si>
  <si>
    <t>1272511003</t>
  </si>
  <si>
    <t>2811031003</t>
  </si>
  <si>
    <t>120131109</t>
  </si>
  <si>
    <t>1272501003</t>
  </si>
  <si>
    <t>125410126</t>
  </si>
  <si>
    <t>101052109</t>
  </si>
  <si>
    <t>071054109</t>
  </si>
  <si>
    <t>125606109</t>
  </si>
  <si>
    <t>122409109</t>
  </si>
  <si>
    <t>100718109</t>
  </si>
  <si>
    <t>210074109</t>
  </si>
  <si>
    <t>1128751003</t>
  </si>
  <si>
    <t>030428109</t>
  </si>
  <si>
    <t>2314721003</t>
  </si>
  <si>
    <t>123517109</t>
  </si>
  <si>
    <t>1441082003</t>
  </si>
  <si>
    <t>1260821003</t>
  </si>
  <si>
    <t>1642921003</t>
  </si>
  <si>
    <t>121000104</t>
  </si>
  <si>
    <t>0223841003</t>
  </si>
  <si>
    <t>022000109</t>
  </si>
  <si>
    <t>021903109</t>
  </si>
  <si>
    <t>040164109</t>
  </si>
  <si>
    <t>010701109</t>
  </si>
  <si>
    <t>170921126</t>
  </si>
  <si>
    <t>010135104</t>
  </si>
  <si>
    <t>1436521023</t>
  </si>
  <si>
    <t>100242104</t>
  </si>
  <si>
    <t>200226109</t>
  </si>
  <si>
    <t>160908104</t>
  </si>
  <si>
    <t>1127671003</t>
  </si>
  <si>
    <t>041321109</t>
  </si>
  <si>
    <t>020252104</t>
  </si>
  <si>
    <t>020416109</t>
  </si>
  <si>
    <t>090241126</t>
  </si>
  <si>
    <t>120437109</t>
  </si>
  <si>
    <t>1317611003</t>
  </si>
  <si>
    <t>123028109</t>
  </si>
  <si>
    <t>110502109</t>
  </si>
  <si>
    <t>142643109</t>
  </si>
  <si>
    <t>1260971003</t>
  </si>
  <si>
    <t>190053110</t>
  </si>
  <si>
    <t>030734109</t>
  </si>
  <si>
    <t>010653109</t>
  </si>
  <si>
    <t>1436551023</t>
  </si>
  <si>
    <t>1127811003</t>
  </si>
  <si>
    <t>160170104</t>
  </si>
  <si>
    <t>1127651003</t>
  </si>
  <si>
    <t>125054109</t>
  </si>
  <si>
    <t>1644511003</t>
  </si>
  <si>
    <t>1642881003</t>
  </si>
  <si>
    <t>1642871003</t>
  </si>
  <si>
    <t>1643151003</t>
  </si>
  <si>
    <t>1127941003</t>
  </si>
  <si>
    <t>1127841003</t>
  </si>
  <si>
    <t>1127801003</t>
  </si>
  <si>
    <t>100085109</t>
  </si>
  <si>
    <t>220139104</t>
  </si>
  <si>
    <t>100921109</t>
  </si>
  <si>
    <t>141662109</t>
  </si>
  <si>
    <t>1642971003</t>
  </si>
  <si>
    <t>1643021003</t>
  </si>
  <si>
    <t>1317381003</t>
  </si>
  <si>
    <t>T000002</t>
  </si>
  <si>
    <t>1643101003</t>
  </si>
  <si>
    <t>1643091003</t>
  </si>
  <si>
    <t>1127771003</t>
  </si>
  <si>
    <t>150615126</t>
  </si>
  <si>
    <t>070117109</t>
  </si>
  <si>
    <t>1127971003</t>
  </si>
  <si>
    <t>1317481003</t>
  </si>
  <si>
    <t>120086109</t>
  </si>
  <si>
    <t>210605107</t>
  </si>
  <si>
    <t>1260811003</t>
  </si>
  <si>
    <t>121175104</t>
  </si>
  <si>
    <t>1317411003</t>
  </si>
  <si>
    <t>030780126</t>
  </si>
  <si>
    <t>1643071003</t>
  </si>
  <si>
    <t>1320422001</t>
  </si>
  <si>
    <t>141869109</t>
  </si>
  <si>
    <t>140771104</t>
  </si>
  <si>
    <t>1260871003</t>
  </si>
  <si>
    <t>2006891003</t>
  </si>
  <si>
    <t>1317351003</t>
  </si>
  <si>
    <t>101044126</t>
  </si>
  <si>
    <t>100986109</t>
  </si>
  <si>
    <t>231345109</t>
  </si>
  <si>
    <t>1643331003</t>
  </si>
  <si>
    <t>0308971001</t>
  </si>
  <si>
    <t>150037109</t>
  </si>
  <si>
    <t>2208171003</t>
  </si>
  <si>
    <t>210529109</t>
  </si>
  <si>
    <t>040157109</t>
  </si>
  <si>
    <t>0309091003</t>
  </si>
  <si>
    <t>1317741003</t>
  </si>
  <si>
    <t>141619109</t>
  </si>
  <si>
    <t>100912109</t>
  </si>
  <si>
    <t>122284109</t>
  </si>
  <si>
    <t>1643041003</t>
  </si>
  <si>
    <t>080126104</t>
  </si>
  <si>
    <t>1649462001</t>
  </si>
  <si>
    <t>141151109</t>
  </si>
  <si>
    <t>0223711003</t>
  </si>
  <si>
    <t>140459104</t>
  </si>
  <si>
    <t>150068104</t>
  </si>
  <si>
    <t>T000512</t>
  </si>
  <si>
    <t>125052109</t>
  </si>
  <si>
    <t>1260991003</t>
  </si>
  <si>
    <t>125607109</t>
  </si>
  <si>
    <t>1317571003</t>
  </si>
  <si>
    <t>1260941003</t>
  </si>
  <si>
    <t>1317431003</t>
  </si>
  <si>
    <t>1317581003</t>
  </si>
  <si>
    <t>1262181003</t>
  </si>
  <si>
    <t>1127871003</t>
  </si>
  <si>
    <t>1127911003</t>
  </si>
  <si>
    <t>1127621003</t>
  </si>
  <si>
    <t>1127881003</t>
  </si>
  <si>
    <t>1318231003</t>
  </si>
  <si>
    <t>1127711003</t>
  </si>
  <si>
    <t>1127661003</t>
  </si>
  <si>
    <t>110453109</t>
  </si>
  <si>
    <t>1127601003</t>
  </si>
  <si>
    <t>110468109</t>
  </si>
  <si>
    <t>1127611003</t>
  </si>
  <si>
    <t>122188109</t>
  </si>
  <si>
    <t>1127741003</t>
  </si>
  <si>
    <t>100291104</t>
  </si>
  <si>
    <t>140588104</t>
  </si>
  <si>
    <t>022031109</t>
  </si>
  <si>
    <t>141074109</t>
  </si>
  <si>
    <t>1806311003</t>
  </si>
  <si>
    <t>124102109</t>
  </si>
  <si>
    <t>100290104</t>
  </si>
  <si>
    <t>020325104</t>
  </si>
  <si>
    <t>100127109</t>
  </si>
  <si>
    <t>161326109</t>
  </si>
  <si>
    <t>1317511003</t>
  </si>
  <si>
    <t>TBG03_CJ077</t>
  </si>
  <si>
    <t>1317671003</t>
  </si>
  <si>
    <t>1432341003</t>
  </si>
  <si>
    <t>140448104</t>
  </si>
  <si>
    <t>1262041003</t>
  </si>
  <si>
    <t>125429126</t>
  </si>
  <si>
    <t>100051104</t>
  </si>
  <si>
    <t>0110001003</t>
  </si>
  <si>
    <t>142902109</t>
  </si>
  <si>
    <t>120845104</t>
  </si>
  <si>
    <t>122876109</t>
  </si>
  <si>
    <t>1643381003</t>
  </si>
  <si>
    <t>180422109</t>
  </si>
  <si>
    <t>1127721003</t>
  </si>
  <si>
    <t>1127861003</t>
  </si>
  <si>
    <t>160387104</t>
  </si>
  <si>
    <t>160544109</t>
  </si>
  <si>
    <t>1434141003</t>
  </si>
  <si>
    <t>1262331003</t>
  </si>
  <si>
    <t>1317471003</t>
  </si>
  <si>
    <t>020615109</t>
  </si>
  <si>
    <t>060098104</t>
  </si>
  <si>
    <t>1643361003</t>
  </si>
  <si>
    <t>040872109</t>
  </si>
  <si>
    <t>110898109</t>
  </si>
  <si>
    <t>1317371003</t>
  </si>
  <si>
    <t>0110011003</t>
  </si>
  <si>
    <t>140863104</t>
  </si>
  <si>
    <t>1643061003</t>
  </si>
  <si>
    <t>1317461003</t>
  </si>
  <si>
    <t>1317681003</t>
  </si>
  <si>
    <t>141876109</t>
  </si>
  <si>
    <t>1643051003</t>
  </si>
  <si>
    <t>1261081023</t>
  </si>
  <si>
    <t>1718991003</t>
  </si>
  <si>
    <t>170363109</t>
  </si>
  <si>
    <t>110467109</t>
  </si>
  <si>
    <t>141655109</t>
  </si>
  <si>
    <t>1643001003</t>
  </si>
  <si>
    <t>060055109</t>
  </si>
  <si>
    <t>123542109</t>
  </si>
  <si>
    <t>130962109</t>
  </si>
  <si>
    <t>070987109</t>
  </si>
  <si>
    <t>121387104</t>
  </si>
  <si>
    <t>125067109</t>
  </si>
  <si>
    <t>1317551003</t>
  </si>
  <si>
    <t>1262191003</t>
  </si>
  <si>
    <t>1432321003</t>
  </si>
  <si>
    <t>122178104</t>
  </si>
  <si>
    <t>125285109</t>
  </si>
  <si>
    <t>1432331003</t>
  </si>
  <si>
    <t>1262231003</t>
  </si>
  <si>
    <t>120487109</t>
  </si>
  <si>
    <t>122211109</t>
  </si>
  <si>
    <t>125594109</t>
  </si>
  <si>
    <t>125137126</t>
  </si>
  <si>
    <t>1260901003</t>
  </si>
  <si>
    <t>124091109</t>
  </si>
  <si>
    <t>125494126</t>
  </si>
  <si>
    <t>121334104</t>
  </si>
  <si>
    <t>120251104</t>
  </si>
  <si>
    <t>125475126</t>
  </si>
  <si>
    <t>1261591003</t>
  </si>
  <si>
    <t>123764109</t>
  </si>
  <si>
    <t>125167109</t>
  </si>
  <si>
    <t>125693109</t>
  </si>
  <si>
    <t>1317561003</t>
  </si>
  <si>
    <t>1260861003</t>
  </si>
  <si>
    <t>125577109</t>
  </si>
  <si>
    <t>1260761003</t>
  </si>
  <si>
    <t>120585109</t>
  </si>
  <si>
    <t>1262131003</t>
  </si>
  <si>
    <t>1317831003</t>
  </si>
  <si>
    <t>131614109</t>
  </si>
  <si>
    <t>1442452001</t>
  </si>
  <si>
    <t>1642941003</t>
  </si>
  <si>
    <t>050257110</t>
  </si>
  <si>
    <t>125598109</t>
  </si>
  <si>
    <t>050035109</t>
  </si>
  <si>
    <t>030682109</t>
  </si>
  <si>
    <t>141700109</t>
  </si>
  <si>
    <t>1652521003</t>
  </si>
  <si>
    <t>1642901003</t>
  </si>
  <si>
    <t>1652511003</t>
  </si>
  <si>
    <t>162120109</t>
  </si>
  <si>
    <t>1011121023</t>
  </si>
  <si>
    <t>130008102</t>
  </si>
  <si>
    <t>100918109</t>
  </si>
  <si>
    <t>100254104</t>
  </si>
  <si>
    <t>101001126</t>
  </si>
  <si>
    <t>0413851003</t>
  </si>
  <si>
    <t>0413871003</t>
  </si>
  <si>
    <t>1643491003</t>
  </si>
  <si>
    <t>TBG05_NJKT195</t>
  </si>
  <si>
    <t>125201109</t>
  </si>
  <si>
    <t>190837109</t>
  </si>
  <si>
    <t>1434151003</t>
  </si>
  <si>
    <t>125578109</t>
  </si>
  <si>
    <t>1260881003</t>
  </si>
  <si>
    <t>121395104</t>
  </si>
  <si>
    <t>1261831003</t>
  </si>
  <si>
    <t>125966123</t>
  </si>
  <si>
    <t>1262221003</t>
  </si>
  <si>
    <t>160518109</t>
  </si>
  <si>
    <t>100083104</t>
  </si>
  <si>
    <t>1643341003</t>
  </si>
  <si>
    <t>1262121003</t>
  </si>
  <si>
    <t>150631109</t>
  </si>
  <si>
    <t>1317651003</t>
  </si>
  <si>
    <t>141046109</t>
  </si>
  <si>
    <t>1127901003</t>
  </si>
  <si>
    <t>1317851003</t>
  </si>
  <si>
    <t>021447109</t>
  </si>
  <si>
    <t>140210104</t>
  </si>
  <si>
    <t>1643351003</t>
  </si>
  <si>
    <t>2006861003</t>
  </si>
  <si>
    <t>220630109</t>
  </si>
  <si>
    <t>050033109</t>
  </si>
  <si>
    <t>030730109</t>
  </si>
  <si>
    <t>0224932007</t>
  </si>
  <si>
    <t>2208101003</t>
  </si>
  <si>
    <t>2811141003</t>
  </si>
  <si>
    <t>010680109</t>
  </si>
  <si>
    <t>1643311003</t>
  </si>
  <si>
    <t>161873109</t>
  </si>
  <si>
    <t>131564109</t>
  </si>
  <si>
    <t>021440109</t>
  </si>
  <si>
    <t>030240109</t>
  </si>
  <si>
    <t>021209109</t>
  </si>
  <si>
    <t>150701123</t>
  </si>
  <si>
    <t>140360109</t>
  </si>
  <si>
    <t>120481109</t>
  </si>
  <si>
    <t>010689109</t>
  </si>
  <si>
    <t>150033109</t>
  </si>
  <si>
    <t>1260731003</t>
  </si>
  <si>
    <t>280031109</t>
  </si>
  <si>
    <t>022309123</t>
  </si>
  <si>
    <t>141231109</t>
  </si>
  <si>
    <t>100130109</t>
  </si>
  <si>
    <t>0309071003</t>
  </si>
  <si>
    <t>220733109</t>
  </si>
  <si>
    <t>020156104</t>
  </si>
  <si>
    <t>280119109</t>
  </si>
  <si>
    <t>1262171003</t>
  </si>
  <si>
    <t>131488126</t>
  </si>
  <si>
    <t>1317711003</t>
  </si>
  <si>
    <t>1643301003</t>
  </si>
  <si>
    <t>0223791003</t>
  </si>
  <si>
    <t>1260831003</t>
  </si>
  <si>
    <t>1260841003</t>
  </si>
  <si>
    <t>125586109</t>
  </si>
  <si>
    <t>1317761003</t>
  </si>
  <si>
    <t>140558104</t>
  </si>
  <si>
    <t>100037104</t>
  </si>
  <si>
    <t>100012109</t>
  </si>
  <si>
    <t>0223831003</t>
  </si>
  <si>
    <t>171600126</t>
  </si>
  <si>
    <t>1127681003</t>
  </si>
  <si>
    <t>290011109</t>
  </si>
  <si>
    <t>1643221003</t>
  </si>
  <si>
    <t>1643231003</t>
  </si>
  <si>
    <t>1642911003</t>
  </si>
  <si>
    <t>1437321003</t>
  </si>
  <si>
    <t>1643251003</t>
  </si>
  <si>
    <t>1643171003</t>
  </si>
  <si>
    <t>1643181003</t>
  </si>
  <si>
    <t>1317401003</t>
  </si>
  <si>
    <t>1317591003</t>
  </si>
  <si>
    <t>1262061003</t>
  </si>
  <si>
    <t>1127691003</t>
  </si>
  <si>
    <t>0223871003</t>
  </si>
  <si>
    <t>1643241003</t>
  </si>
  <si>
    <t>1643261003</t>
  </si>
  <si>
    <t>1643271003</t>
  </si>
  <si>
    <t>2314731003</t>
  </si>
  <si>
    <t>0223691003</t>
  </si>
  <si>
    <t>1643201003</t>
  </si>
  <si>
    <t>1643121003</t>
  </si>
  <si>
    <t>1127951003</t>
  </si>
  <si>
    <t>1261811003</t>
  </si>
  <si>
    <t>142776104</t>
  </si>
  <si>
    <t>1263811003</t>
  </si>
  <si>
    <t>1643141003</t>
  </si>
  <si>
    <t>1127781003</t>
  </si>
  <si>
    <t>1127961003</t>
  </si>
  <si>
    <t>1643131003</t>
  </si>
  <si>
    <t>1317641003</t>
  </si>
  <si>
    <t>1644441003</t>
  </si>
  <si>
    <t>1643291003</t>
  </si>
  <si>
    <t>1643161003</t>
  </si>
  <si>
    <t>1127731003</t>
  </si>
  <si>
    <t>1317421003</t>
  </si>
  <si>
    <t>1317791003</t>
  </si>
  <si>
    <t>1260911003</t>
  </si>
  <si>
    <t>1128761003</t>
  </si>
  <si>
    <t>1317811003</t>
  </si>
  <si>
    <t>1317781003</t>
  </si>
  <si>
    <t>1317841003</t>
  </si>
  <si>
    <t>1127851003</t>
  </si>
  <si>
    <t>1262151003</t>
  </si>
  <si>
    <t>1127921003</t>
  </si>
  <si>
    <t>1317821003</t>
  </si>
  <si>
    <t>1317621003</t>
  </si>
  <si>
    <t>1643481003</t>
  </si>
  <si>
    <t>1643211003</t>
  </si>
  <si>
    <t>1261821003</t>
  </si>
  <si>
    <t>1127631003</t>
  </si>
  <si>
    <t>1644031003</t>
  </si>
  <si>
    <t>1262201003</t>
  </si>
  <si>
    <t>09:11:21: RFIN 
07:11:21-31:10:21: SRFI, WAIT CONNECT PLN, KWH KOSONG, PLAN CONNECT PLN 10 NOV, PLAN RFI 15 NOV
27:10:21: PEMASANGAN TRAY, PLAN TRAY DONE 29 OCT 
23:10:21 - 20:10:21: PONDASI BTS OG, PLAN ME GROUNDING 25 OCT 
17:10:21-13:10:21: STO DECLARE, CME PREPARARTION
10:10:21: NEED REVIEW TNP ALITA</t>
  </si>
  <si>
    <t>10:11:21: RFIN
07:11:21-31:10:21: RFI, WAIT FOR RFIN, PLAN RFIN 8 NOV 
27:10:21: SRFI, PLAN RFI 29 OCT
24:10:21: SRFI, PLAN CONNECT 26 OCT
20:10:21-17:10:21: RBS BTS FOUNDATION PLAN ME GROUNDING 25 OCT
13:10:21-06:10:21: CME PREPARATION
04:10:21-26:09:21: SPK NEW RELEASED, ERM PROSES</t>
  </si>
  <si>
    <t>JAW-JK-TJP-0707</t>
  </si>
  <si>
    <t>PELEPAH RAYA RELOCATION</t>
  </si>
  <si>
    <t>11:11:21: RFIN
10:11:21-08:11:21: PLN CONNECT DONE 9 NOV, WAIT FOR RFIN
07:11:21-03:11:21: OG CME, NO REGISTER DONE RELEASED, PLAN BAYAR BPUJL 4 NOV
31:10:21: PERKUATAN TOWER DONE, PLAN CONNECT PLN 10 NOV 2021
27:10:21: PEMASANGAN TRAY OG, PLAN RFI 29 OCT
23:10:21: PERKUATAN OG, PLAN PERKUATAN DONE 28 OCT
20:10:21-29:09:21: SRFI ISSUE EXTEND TOWER
22:09:21:19:09:21: ME OG
14:09:21: PONDASI OG
13:09:21: CME PREPARATION, NEED EXTEND TOWER PROSES REVISI IMB, DAN PERLUASAN IW
08:09:21: 06:09:21: CME PREPARATION
30:08:21:25:08:21:22:08:21: NEED REVIEW TNP ALITA
18:08:21: NEED REVIEW RNP HUWAWEI
16:08:21: 09:08:21 : SPK COLO RELEASED, ERM PROSES</t>
  </si>
  <si>
    <t>BLM SUBMIT</t>
  </si>
  <si>
    <t>11:11:21: RFIN 
10:11:21: PLN DONE CONNECT, WAIT RFIN 
08:11:21: SRFI NOTIF, OG CONNECT PLN 
07:11:21: PONDASI RBS &amp; TRAY DONE, PLAN PLN CONNECT 8 Nov, PLAN RFI 9 Nov
03:11:21: OG CME, NO REGISTER DONE RELEASED, PLAN BAYAR BPUJL 4 NOV
31:10:21: WAIT PLN CONNECT
27:10:21: RBS BTS PONDASI OG, PLAN RFI W1 NOV
20:10:21: RBS BTS PONDASI OG, PLAN ME GROUNDING 25 OCT
17:10:21: STO DECLARE 14 OCT CME PREPARATION
13:10:21: NEED REVIEW RNP HUAWEI
04:10:21: ERM PROSES</t>
  </si>
  <si>
    <t>B2S Total</t>
  </si>
  <si>
    <t>11:11:21: DROP BY XL, CHANGE PLAN XL (NEAR EXISTING)
10:11:21-07:11:21: CANDIDAT VERIFICATION OG
03:11:21-31:10:21: SURVEY OG, PLAN SUBMIT KANDIDAT W1 NOV</t>
  </si>
  <si>
    <t>Count of SITE NAME XL</t>
  </si>
  <si>
    <t>kalimantan</t>
  </si>
  <si>
    <t>JL. Hos Cokroaminoto Gang Mawar No.14 RT.01 Lingkungan Cemara, Kel. Monjok Barat, Kec. Selaparang, Kota Mataram, Prop. Nusa Tenggara Barat</t>
  </si>
  <si>
    <t>12:11:21: RFIN
10:11:21: SRFI ANNOUNCE 9 NOV, POWER CONNECT WAIT CONFIRM XL, PLAN RFI 11 NOV
07:11:21: STACKING DONE, PLN OVERLOAD, OG FU PLN, PLAN SRFI 10NOV 
03:11:21: PLN OVERLOAD, OG FU PLN, PLAN SRFI 10NOV 
31:10:21: WAIT FOR LOADING MATERIAL 
27:20:21: DELIVERY MATERIAL &amp; STACKING BASEFRAME ETA 28 OCT, PLAN RFI 31 OCT 
24:10:21-26:09:21: SRFI
22:09:21: 19:09:21 15:09:21: RBS BTS FONDASI
13:09:21: CME PREPARATION
08:09:21: READY TO DECLARE STO
30:08:21:22:08:21: 18:08:21: NEED REVIEW TNP ALITA
16:08:21: 09:08:21 : SPK COLO RELEASED, ERM PROSES</t>
  </si>
  <si>
    <t>13:11:21: RFIN 
10:11:21: RFI, WAIT RFIN PLAN 11 NOV 
07:11:21: BPUJL PAID, PLAN CONNECT PLN 10-11 NOV
03:11:21: PLAN CONNECT PLN 5 NOV
31:10:21-27:10:21: SRFI, PLAN W1 NOV, PROSES TANAM TIANG BY PLN OG, WAITING STAOR REGIST 3DAYS
24:10:21-13:10:21: SRFI, PROSES CONNECT PLN BY LL
06:09:21: STO DECLARE
30:08:21: 25:08:21: SPK COLO RELEASED, SUBMIT ERM PROSES</t>
  </si>
  <si>
    <t>13:11:21: RFIN
10:11:21-07:11:21: OG POWER CONNECTION, KWH KOSONG, PLAN CONNECT 23 NOV
24:10:21: ME OG, PLAN RFI 6 NOV
20:10:21: RBS BTS PONDASI OG, PLAN ME GROUNDING 25 OCT
17:10:21: STO DECLARE 14 OCT CME PREPARATION
13:10:21: NEED REVIEW RNP HUAWEI
04:10:21: ERM PROSES</t>
  </si>
  <si>
    <t>13:11:21: RFIN
10:11:21-07:11:21: OG POWER CONNECTION, KWH KOSONG, PLAN CONNECT 23 NOV
03:11:21-26:10:21: ME OG
24:10:21: ME OG, PLAN RFI 6 NOV
20:10:21: RBS BTS PONDASI OG, PLAN ME GROUNDING 25 OCT
17:10:21: STO DECLARE 14 OCT CME PREPARATION
13:10:21: NEED REVIEW RNP HUAWEI
04:10:21: ERM PROSES</t>
  </si>
  <si>
    <t>sumbagut</t>
  </si>
  <si>
    <t>SIBREH</t>
  </si>
  <si>
    <t>Tanjungsari-Marco</t>
  </si>
  <si>
    <t>Rnc_Krpawitan_P1_Site Planning 1_NewSite_432</t>
  </si>
  <si>
    <t>YOS SUDARSO SRAGEN</t>
  </si>
  <si>
    <t>3-CIBALAKAN</t>
  </si>
  <si>
    <t>TINGKEM_2</t>
  </si>
  <si>
    <t>MADIUN1</t>
  </si>
  <si>
    <t>JL TELADAN GARUT</t>
  </si>
  <si>
    <t>NEW_KUALADUA</t>
  </si>
  <si>
    <t>D A U L U</t>
  </si>
  <si>
    <t>SURAJAYA</t>
  </si>
  <si>
    <t>MARSINU-Tmlsubang</t>
  </si>
  <si>
    <t>CIPARAGE</t>
  </si>
  <si>
    <t>KALIBARU CILINCING</t>
  </si>
  <si>
    <t>KOMPUNPAD-BTNAWILIGAR</t>
  </si>
  <si>
    <t>RRI PALAWA</t>
  </si>
  <si>
    <t>SEMUMU</t>
  </si>
  <si>
    <t>JALAN DESA PEGADUNGAN</t>
  </si>
  <si>
    <t>BUMI CENGKARENG INDAH</t>
  </si>
  <si>
    <t>HPINDAHBEKASIMW</t>
  </si>
  <si>
    <t>JOGLO BARU</t>
  </si>
  <si>
    <t>CIGANGSING-RANCASUBANG</t>
  </si>
  <si>
    <t>PURI GANDUL ASRI</t>
  </si>
  <si>
    <t>SUKAMANTRI</t>
  </si>
  <si>
    <t>KEDINDING TENGAH</t>
  </si>
  <si>
    <t>PURIASIHMD-NUANSAINDAHMG</t>
  </si>
  <si>
    <t>SEMPER BARAT</t>
  </si>
  <si>
    <t>CENGKARENG</t>
  </si>
  <si>
    <t>HAURPUGUR</t>
  </si>
  <si>
    <t>PLTUCILACAP</t>
  </si>
  <si>
    <t>BENER NGRAMPAL</t>
  </si>
  <si>
    <t>DESA SUNGAI MENANG</t>
  </si>
  <si>
    <t>KUTA LOMBOK3</t>
  </si>
  <si>
    <t>PAGESANGAN_2</t>
  </si>
  <si>
    <t>KALICACING SALATIGA</t>
  </si>
  <si>
    <t>PAGELARAN</t>
  </si>
  <si>
    <t>MARHOREJO</t>
  </si>
  <si>
    <t>BARANANG SIANG II</t>
  </si>
  <si>
    <t>IBS LEBAK REJO</t>
  </si>
  <si>
    <t>SIMATUPANG REP</t>
  </si>
  <si>
    <t>SRIWIJAYA</t>
  </si>
  <si>
    <t>TUNJUNGREJO TBG</t>
  </si>
  <si>
    <t>IBS IBS_MAK0055_SULTAN</t>
  </si>
  <si>
    <t>JALANPLERET</t>
  </si>
  <si>
    <t>2008251003</t>
  </si>
  <si>
    <t>141870109</t>
  </si>
  <si>
    <t>KADIPIRO SURAKARTA</t>
  </si>
  <si>
    <t>LAHAN CORPORATE</t>
  </si>
  <si>
    <t>17:11:21: RFIN
14:11:21-14:11:21: RFI, WAIT FOR RFIN, WAIT DOC RFIN MITRA
10:11:21: SRFI, WAITING CONNECT PLN, PLAN RFI 16 NOV
07:11:21: SHELATER INSTALLATION OG
03:11:21-31:10:21: ME OG, PLAN SRFI 3 NOV
27:10:21: CME PREPARATION 
20:10:21: READY TO DECLARE STO
17:10:21-06:10:21: NEED REVIEW RNP EID</t>
  </si>
  <si>
    <t>HOTEL VISTA</t>
  </si>
  <si>
    <t>18:11:21: RFIN
17:11:21: RFI, WAIT FOR RFIN
14:11:21-27:10:21: OVERBLAST, OG PROSES MANAJEMEN TRAFO, PLAN RFI 23 NOV
24:10:21-29:09:21: SRFI, MINUS EXTEND TOWER
26:09:21: ME OG, PARALEL REVISI IMB, DAN PERLUASAN IW EXTEND TOWER 3M
19:09:21:15:09:21: 13:09:21: 08:09:21: ME OG
06:09:21: CME PREPARATION
30:08:21: STO READY TO DECLARE
22:08:21: NEED REVIEW TNP ALITA
18:08:21: NEED REVIEW RNP HUWAWEI
16:08:21: 09:08:21 : SPK COLO RELEASED, ERM PROSES</t>
  </si>
  <si>
    <t>18:11:21: RFIN
17:11:21-10:11:21: BPUJL PAID, PLAN CONNECT 18 NOV 
07:11:21-10:10:21: OVERBLAST, PROSES PENGADAAN TRAFO PLAN CONNECT W2 NOV
26:09:21-15:09:21: POWER CONNECTION PROSES, OVB TRAFO, PROSES PEMBAGIAN BEBAN POWER
13:09:21: 08:09:21: 06:09:21: ME OG REPLAN RFI W3 SEPT
01:09:21:30:08:21: RBS/BTS PONDASI OG REPLAN 13 SEPT
25:08:21: MAPPING MITRA CME
22:08:21: 18:08:21: CME PREPARATION
16:08:21: STO DECLARE 13 AUG
09:08:21: 04:08:21 : SPK COLO RELEASED, ERM PROSES</t>
  </si>
  <si>
    <t>SUL-SN-MKS-1581</t>
  </si>
  <si>
    <t>CITRA_MART_PAI</t>
  </si>
  <si>
    <t>119°30.47.63'E</t>
  </si>
  <si>
    <t>5°4.56.42'S</t>
  </si>
  <si>
    <t>30/155/335</t>
  </si>
  <si>
    <t>18:11:21: RFIN
17:11:21: RFI, PLN DONE CONNECT, WAIT FOR RFIN
14:11:21-10:11:21: SRFI, PLAN CONNECT PLN, PLAN RFI 16 NOV
07:11:21: SHELTER INSTALATION OG
03:11:21-31:10:21: ME OG 
27:10:21: PONDASI BTS OG 
24:10:21: CME PREPARATION
20:10:21: STO DECLARE 19 OCT 2021, PREPARE TIM CME
17:10:21-06:10:21: NEED REVIEW RNP EID</t>
  </si>
  <si>
    <t>18:11:21: RFIN
17:11:21: OG PROCESS PENCARIAN PENYAMBUNGAN SEMENTARA 5.5 KVA, PLAN PERMANEN 22 NOV 
14:11:21: SRFI 12 NOV, PLAN FU PLN 15 NOV, PLAN CONNECT PLN 25 NOV
10:11:21: CME DONE, WAIT PSB &amp; CONNECT PLN 
07:11:21-03:11:21: EXCAVATION OG, PONDASI OG 
31:10:21: BOUWPLANK OG, PLAN START EXCAVATION 1 NOV 
27:10:21-20:10:21: NEED REVIEW TNP ALITA
17:10:21-13:10:21: NEED REVIEW RNP HUAWEI</t>
  </si>
  <si>
    <t>19:11:21: RFIN
17:11:21: WAIT CONNECT PLN, PLAN RFI 22 NOV 
14:11:21-10:11:21: CME DONE, WAIT CONNECT PLN &amp; PSB PLN RELEASED
07:11:21: CME OG, PONDASI 
03:11:21: OG CAF REVISED, TIDAK PERLU STACKING 
31:10:21-27:10:21: FABRIKASI STACKING BASEFRAME OG, PLAN RFI W3 NOV
19:09:21: STO RECALL HOLD PEKERJAAN 
08:30:2021:08:22:2021: NEED REVIEW POWER HUAWEI (HOLD, SAMPAI DENGAN PEMBERITAHUAN DARI XL, PROJECT H2)
08:18:2021: ERM PROSES, NEED REVIEW RNP EID
08:16:2021 : 08:10:2021 : SPK COLO RELEASED, ERM PROSES</t>
  </si>
  <si>
    <t>19:11:21: RFIN
17:11:21: BP PAID, PLAN DONE DARI PLN 23 NOV
07:10:21-27:10:21: OG PEMINDAHAN JALUR PLN KRN COMCASE, PLAN DONE W2 NOV 
24:10:21-29:09:21: SRFI, ISSUE COMMCASE DAN UP DAYA SESUAI SURAT KEPUTUSAN DARI PLN ESTIMASI PENGERJAAN 3 MINGGU
06:09:21: POWER CONNECTION PROSES
06:09:21: CME PREPARATION
01:09:21: PONDASI OG
30:08:21: CME PREPARATION
25:08:21: STO DECLARE 24 AUG
22:08:21: ERM PROSES, NEED REVIEW CIVIL HTI
18:08:21: ERM PROSES, NEED REVIEW RNP HTI
16:08:21:10:08:21 : SPK COLO RELEASED, ERM PROSES</t>
  </si>
  <si>
    <t>19:11:21: RFIN
17:11:21-14:11:21: INSTALASI PANEL OG, PLAN RFI 18 NOV 
10:11:21-07:11:21: ME OG 
03:11:21: PONDASI RBS OG 
31:10:21: CME PREPARATION, STO DECLARE 26 OCT, PLAN PONDASI 4 NOV
27:10:21-20:10:21: NEED REVIEW RNP HTI</t>
  </si>
  <si>
    <t>20:11:21: RFIN
17:11:21-07:11:21: ME OG, KWH KOSONG PLAN CONNECT PLN 25 NOV
03:11:21: FABRIKASI BASEFRAME, PARALEL ONSITE ME OG, PLAN RFI 21 NOV
31:10:21-26:10:21: FABRIKASI BASEFRAME, PLAN DONE 31 OCT 
24:10:21: CME PREPARATION
20:10:21: STO DECLARE 18 OCT PREPARE TEAM CME</t>
  </si>
  <si>
    <t>20:11:21: RFIN
17:11:21: ERECTION OG, PLAN SRFI 19 NOV, PLN 22, RFI 25 NOV 
14:11:21: CURRING TIME OG, PLAN RFI 25 NOV 
10:11:21: REBARING OG 
07:11:21: BOREPILE OG 
03:11:21: EXCAVATION OG 
31:10:21-23:10:21: REKOM LURAH CAMAT OG, PARALEL SOIL TEST
20:10:21-13:10:21: IW CLEAR, CAPEX APPROVE, PERSIAPAN REKOM LURAH CAMAT PLAN REKOM OG W2 OCT
26:09:21: IW CLEAR, PLAN REKOM 25 SEP 2021
19:09:21: 15:09:21: PROSES IW MASIH KURANG 2 KK, RENEGO KOMPENSASI DIBANTU DENGAN PEJABAT SETEMPAT PLAN CLEAR 22 SEP 2021
13:09:21: 08:09:21: IW OG, RENEGOSIASI KOMPENSASI WARGA
06:09:21: IW OG KURANG 2 KK DARI TOTAL KK 25 KK
06:09:21: 01:09:21: KANDIDAT B SUBMIT DONE, IW OG 25 KK, PROSES SOSIALISAI WARGA 
30:08:21: REHUNTING, GAGAL IW, PLAN SUBMIT CANDIDAT 1 SEPT
22:08:21: 18:08:21: 16:08:21: IW OG, PROSES PERIZINAN WARGA MASIH KURANG 4 KK lagi dari total 32 KK
10:08:21: VALIDASI RNP &amp; TNP DONE, KANDIDAT A GO, PROSES NEGOSIASI IW OG
09:08:21 : SPK NEW BUILD RELEASED, HUNTING PROSES</t>
  </si>
  <si>
    <t>20:11:21: RFIN
17:11:21: BPUJL paid, PLN OB trafo,  sudah berupaya mencara trafo dari PLN area lain blm berhasil, eskalasi ke management level PLN dan akan diupayakan menggunakan trafo rekondisi, PLAN RFI 20 NOV
14:11:21: PENAMBAHAN JTR 4 TIANG &amp; NEW TRAFO, INSTALASI MEMERLUKAN PEMADAMAN &amp; SOP PLN 6 HARI, PLAN CONNECT 16 NOV 21
10:11:21: OG WAIT KWH
07:11:21: REGIST RELEASED, PLAN CONNECT PLN 10-11 NOV 21
03:11:21-26:10:21: MENUNGGU MATERIAL TRAFO DARI PLN, PLAN W2 NOV
24:10:21-15:09:21: SRFI PLN OVB, PROSES PEMBAGIAN BEBAN POWER
13:09:21: SRFI
06:09:21: POWER CONNECTION PROSES
01:09:21: ME OG, REPLAN 6 SEPT
30:08:21: RBS/BTS PONDASI OG
25:08:21: MAPPING MITRA PREPARE CME
22:08:21:18:08:21: STO DECLARE 16 AUG
09:08:21: NEED REVIEW CIVIL EID
09:08:21: 04:08:21 : SPK COLO RELEASED, ERM PROSES</t>
  </si>
  <si>
    <t>SUL-ST-LWK-1090</t>
  </si>
  <si>
    <t>TOILIBARAT_MEKAR_JAYA</t>
  </si>
  <si>
    <t>50/170/340</t>
  </si>
  <si>
    <r>
      <t>122</t>
    </r>
    <r>
      <rPr>
        <sz val="7.5"/>
        <color theme="1"/>
        <rFont val="Tahoma"/>
        <family val="2"/>
      </rPr>
      <t>°</t>
    </r>
    <r>
      <rPr>
        <sz val="7.5"/>
        <color theme="1"/>
        <rFont val="Roboto"/>
      </rPr>
      <t>11.43.04'E</t>
    </r>
  </si>
  <si>
    <r>
      <t>1</t>
    </r>
    <r>
      <rPr>
        <sz val="7.5"/>
        <color theme="1"/>
        <rFont val="Tahoma"/>
        <family val="2"/>
      </rPr>
      <t>°</t>
    </r>
    <r>
      <rPr>
        <sz val="7.5"/>
        <color theme="1"/>
        <rFont val="Roboto"/>
      </rPr>
      <t>34.25.18'S</t>
    </r>
  </si>
  <si>
    <t>SUL-ST-LWK-1091</t>
  </si>
  <si>
    <t>TOILIBARAT_KAMI_WANGI</t>
  </si>
  <si>
    <r>
      <t>122</t>
    </r>
    <r>
      <rPr>
        <sz val="7.5"/>
        <color theme="1"/>
        <rFont val="Tahoma"/>
        <family val="2"/>
      </rPr>
      <t>�</t>
    </r>
    <r>
      <rPr>
        <sz val="7.5"/>
        <color theme="1"/>
        <rFont val="Roboto"/>
      </rPr>
      <t>15.33.08'E</t>
    </r>
  </si>
  <si>
    <r>
      <t>1</t>
    </r>
    <r>
      <rPr>
        <sz val="7.5"/>
        <color theme="1"/>
        <rFont val="Tahoma"/>
        <family val="2"/>
      </rPr>
      <t>�</t>
    </r>
    <r>
      <rPr>
        <sz val="7.5"/>
        <color theme="1"/>
        <rFont val="Roboto"/>
      </rPr>
      <t>33.21.24'S</t>
    </r>
  </si>
  <si>
    <t>20/150/300</t>
  </si>
  <si>
    <r>
      <t>122</t>
    </r>
    <r>
      <rPr>
        <sz val="7.5"/>
        <color theme="1"/>
        <rFont val="Tahoma"/>
        <family val="2"/>
      </rPr>
      <t>�</t>
    </r>
    <r>
      <rPr>
        <sz val="7.5"/>
        <color theme="1"/>
        <rFont val="Roboto"/>
      </rPr>
      <t>49.30.5'E</t>
    </r>
  </si>
  <si>
    <r>
      <t>0</t>
    </r>
    <r>
      <rPr>
        <sz val="7.5"/>
        <color theme="1"/>
        <rFont val="Tahoma"/>
        <family val="2"/>
      </rPr>
      <t>�</t>
    </r>
    <r>
      <rPr>
        <sz val="7.5"/>
        <color theme="1"/>
        <rFont val="Roboto"/>
      </rPr>
      <t>55.54.66'S</t>
    </r>
  </si>
  <si>
    <t>70/160/250</t>
  </si>
  <si>
    <r>
      <t>122</t>
    </r>
    <r>
      <rPr>
        <sz val="7.5"/>
        <color theme="1"/>
        <rFont val="Tahoma"/>
        <family val="2"/>
      </rPr>
      <t>�</t>
    </r>
    <r>
      <rPr>
        <sz val="7.5"/>
        <color theme="1"/>
        <rFont val="Roboto"/>
      </rPr>
      <t>16.58.4'E</t>
    </r>
  </si>
  <si>
    <r>
      <t>1</t>
    </r>
    <r>
      <rPr>
        <sz val="7.5"/>
        <color theme="1"/>
        <rFont val="Tahoma"/>
        <family val="2"/>
      </rPr>
      <t>�</t>
    </r>
    <r>
      <rPr>
        <sz val="7.5"/>
        <color theme="1"/>
        <rFont val="Roboto"/>
      </rPr>
      <t>26.10.61'S</t>
    </r>
  </si>
  <si>
    <t>30/120/220</t>
  </si>
  <si>
    <t>SUL-ST-LWK-1085</t>
  </si>
  <si>
    <t>TOILI_TOLISU</t>
  </si>
  <si>
    <t>JAW-JB-BGR-0235</t>
  </si>
  <si>
    <t>JAGORAWI CIMAHPAR RELOCATION</t>
  </si>
  <si>
    <r>
      <t>106</t>
    </r>
    <r>
      <rPr>
        <sz val="7.5"/>
        <color theme="1"/>
        <rFont val="Tahoma"/>
        <family val="2"/>
      </rPr>
      <t>�</t>
    </r>
    <r>
      <rPr>
        <sz val="7.5"/>
        <color theme="1"/>
        <rFont val="Roboto"/>
      </rPr>
      <t>49.18.16'E</t>
    </r>
  </si>
  <si>
    <r>
      <t>6</t>
    </r>
    <r>
      <rPr>
        <sz val="7.5"/>
        <color theme="1"/>
        <rFont val="Tahoma"/>
        <family val="2"/>
      </rPr>
      <t>�</t>
    </r>
    <r>
      <rPr>
        <sz val="7.5"/>
        <color theme="1"/>
        <rFont val="Roboto"/>
      </rPr>
      <t>36.16.13'S</t>
    </r>
  </si>
  <si>
    <t>50/140/260</t>
  </si>
  <si>
    <t>106°53'52.39''E</t>
  </si>
  <si>
    <t>6°10'1.3''S</t>
  </si>
  <si>
    <t>VILA GADING INDAH</t>
  </si>
  <si>
    <t>RFI Actual (W)</t>
  </si>
  <si>
    <t>23:11:21: RFIN
21:11:21-17:11:21: CONNECT PLN 16 NOV, NAMUN METERAN RUSAK (LAMPU INDIKATOR TDK NYALA, METERAN TIDAK BERPUTAR), OG PROCESS CONNECT PLN, PLAN CONNECT 22 NOV 
16:11:21: CONNECT PLN DONE
14:11:21: SRFI, PLAN CONNECT 16 NOV
10:11:21: BPUJL PAID, PLAN CONNECT 13 NOV 
10:11:21-15:09:21: SRFI, PLN OVB PROSES PENGAJUAN PENGADAAN TRAFO DARI PLN, PLAN RFI W2 NOV
13:09:21: ME OG
08:09:21: RBS BTS PONDASI
30:08:21: CME PREPARATION
30:08:21:25:08:21: MAPPING MITRA CME, CME PREPARATION
18:08:21:STO DECLARE 16 AUG
09:08:21: NEED REVIEW CIVIL EID
09:08:21: 04:08:21 : SPK COLO RELEASED, ERM PROSES</t>
  </si>
  <si>
    <t>JAW-JB-BDG-4084</t>
  </si>
  <si>
    <t>SARIMANIS</t>
  </si>
  <si>
    <t>107°34.27.16'E</t>
  </si>
  <si>
    <t>6°52.39.61'S</t>
  </si>
  <si>
    <t>70/190/280</t>
  </si>
  <si>
    <t>TBG06_WJ086</t>
  </si>
  <si>
    <t>JAW-JB-SBM-2134</t>
  </si>
  <si>
    <t>RAYA CIDAHU MEKARSARI</t>
  </si>
  <si>
    <t>106°46.40.01'E</t>
  </si>
  <si>
    <t>6°47.41.64'S</t>
  </si>
  <si>
    <t>70/200/270</t>
  </si>
  <si>
    <t>122°20.24.4'E</t>
  </si>
  <si>
    <t>1°27.1.76'S</t>
  </si>
  <si>
    <t>0/160/260</t>
  </si>
  <si>
    <t>2209051003</t>
  </si>
  <si>
    <t>SARIJADI</t>
  </si>
  <si>
    <t>Kel.Tamantirto RT.04 Kec.Kasihan, Kab.Bantul Prov. DI Yogyakarta</t>
  </si>
  <si>
    <t>Kampung Tua Tiang Wangkang RT 03 RW 01 KELURAHAN TEMBESI KEC SAGULUNG KOTA BATAM</t>
  </si>
  <si>
    <t>Jl. Perintis Kemerdekaan, Kel. Kelapa Gading Barat RT.01 RW.05, Kec. Kelapa Gading, Kota Jakarta Utara Prov. DKI Jakarta</t>
  </si>
  <si>
    <t>Jalan Semai, Gang Harmoni, Kelurahan Naram, Kecamatan Singkawang Utara, Kota Singkawang, Propinsi Kalimantan Barat</t>
  </si>
  <si>
    <t>Jl. Manburungan, Kel. Kampung 4 RT.09, Kec. Tarakan Timur, Kota Tarakan Prov. Kalimantan Utara</t>
  </si>
  <si>
    <t>Dusun Gerdu RT 003 RW 017 Desa Tulungrejo Kec. Bumiaji Kota Batu Prov. Jawa Timur</t>
  </si>
  <si>
    <t>24:11:21: NEW SPK RELEASED PENGGANTI TO SITE ID TP 260297109
21:11:21-10:11:21-03:11:21: CHANGE PLAN PROPOSE TO COLO 
31:10:21: SURVEY OG, PLAN SUBMIT KANDIDAT W 1 NOV</t>
  </si>
  <si>
    <t>ZTE NEW188_NORTH</t>
  </si>
  <si>
    <t>NEGLASARI</t>
  </si>
  <si>
    <t>LUWUK KM 1</t>
  </si>
  <si>
    <t>24:11:21: SPK COLO PENGGANTI, CHANGE TO SITE ID TP 260093104
21:11:21-10:11:21-03:11:21: CHANGE PLAN PROPOSE TO COLO 
31:10:21: SURVEY OG, PLAN SUBMIT KANDIDAT W 1 NOV</t>
  </si>
  <si>
    <t>ISSUE PERMIT</t>
  </si>
  <si>
    <t>25:11:21: RFIN
24:11:21: XL CONFIRMED PLN 15MIO/MONTH, OG PROSES BAK &amp; PKS DENGAN PT ADANI
21:11:21-24:10:21: PLN BY CORPORATE, MENUNGGU HASIL KEPUTUSAN DARI XL TERKAIT HARGA YANG DIBERIKAN OLEH PIHAK CORPORATE DGN HARGA 15JT/BLN 
20:10:21-29:09:21: PLN BY CORPORATE, PROSES PENGAJUAN BA KEPADA PIHAK POWER XL, UNTUK DIAJUKAN KE CORPORATE PT ANDANI, TERKAIT KERJASAMA PENYAMBUNGAN PLN
26:09:21: SRFI, PLAN CONNECT MULTIGUNA
22:09:21:19:09:21: ME OG
15:09:21: PROSES PENGIRIMAN TRAY DAN PANEL ME DAN MOUNTING
13:09:21: 08:09:21: ME OG
06:09:21: PONDASI RBS/BTS OG
01:09:21: 30:08:21: 22:08:21: CME PREPARATION, NEED ADD TRANSPORT REPLAN 17 SEP
18:08:21: STO DECLARE 12 AUG 
09:08:21: 04:08:21 : SPK COLO RELEASED, ERM PROSES</t>
  </si>
  <si>
    <t>25:11:21: RFIN
24:11:21-21:11:21: WAIT FOR CONNECT PLN &amp; KWH METER, PLAN RFI 28 NOV 
17:11:21: WAIT MATERIAL ONSITE 19 NOV, PLAN RFI 25 NOV
14:11:21: ME OG, PLAN FU PLN 15 NOV, PLAN CONNECT PLN 25 NOV
10:11:21: PONDASI BTS DONE, PARALEL WAIT PSB &amp; CONNECT PLN 
07:11:21: BOUWPLANK OG
03:11:21: START PONDASI 4 NOV,OG DELIVERY MATERIAL ME &amp; MOUNTING
31:10:21: STO DECLARE 28 OCT, TEAM CME PREPARATION, PLAN PONDASI 5 NOV
20:10:21-17:10:21: NEED REVIEW RNP HTI
13:10:21: ERM PROSES</t>
  </si>
  <si>
    <t>BO MEKAR JAYA</t>
  </si>
  <si>
    <t>RNC_KARANGPAWITAN1_P2_SITE PLANNING 1_NEWSITE_407</t>
  </si>
  <si>
    <t>SIDANG MAS BANYUASIN</t>
  </si>
  <si>
    <t>SUNGAI PUTIH</t>
  </si>
  <si>
    <t>Toili3</t>
  </si>
  <si>
    <t>SEBIDAY</t>
  </si>
  <si>
    <t>TBG GM DESA SIMPUNG LAYUNG</t>
  </si>
  <si>
    <t>SC_RG5083A</t>
  </si>
  <si>
    <t>KATINGAN HILIR-3</t>
  </si>
  <si>
    <t>MARON_SRENGAT</t>
  </si>
  <si>
    <t>DUKUH KUBU</t>
  </si>
  <si>
    <t>IBS PAI_MAKASSAR</t>
  </si>
  <si>
    <t>2016_DENBANTAS 1</t>
  </si>
  <si>
    <t xml:space="preserve">27:11:21: RFIN
24:11:21-22:11:21: RFI, WAIT FOR RFIN
21:11:21: REGISTER EXPIRED, PLAN BAYAR 22 NOV, PLAN CONNECT 26 NOV 
17:11:21-10:11:21: REVISI REGISTER OG, PLAN CONNECT 18 NOV
07:11:21-26:10:21: MENUNGGU MATERIAL TRAFO DARI PLN, PLAN W2 NOV
20:10:21-26:09:21: MENUNGGU PENGADAAN TRAFO DENGAN POWER NORMAL, UNTUK POWER 4.4 TIDAK DI APPROVED, MENUNGGU PROSES CONNECT DENGAN POWER NORMAL, ESTIMASI DARI PLN 1 BULAN
22:09:21: 19:09:21 UNDER REVIEW EID TERKAIT KELAYAKAN MG DENGAN POWER 4.4
15:09:21: OVERBLAST, NEED PENGADAAN TRAFO 7.7 Kva, MENUNGGU PENGADAAN TRAFO DARI PLN
13:09:21: 09:08:2021: PENGAJUAN MULTIGUNA 4.4 DITOLAK OLEH PAK IMAM, PROSES NEGOSIASI DENGAN PLN UNTUK PENAMBAHAN POWER 5.5 
09:06:2021: 08:01:2021: PENGAJUAN PLN MULTIGUNA DENGAN POWER 4.4 KE PIHAK PLN REPLAN CONNECT 13 SEPT
08:30:2021:08:25:2021: POWER CONNECTION PROSES, OVB DISETUJUI PLN DENGAN POWER 4.4
08:18:2021: 08:16:2021: ME &amp; GROUNDING SYSTEM, PLN OVERBLAST PROSES PEMBAGIAN BEBAN, REPLAN 30 AUG
08:10:2021: FABRIKASI MATERIAL, PONDASI OG REPLAN 27 AUG 
08:04:2021: FABRIKASI MATERIAL COLO DI GUYEDMAST
08:02:2021: 07:29:2021 : Proses Perkuatan Tower, Paralel Pengerjaan  CME
07.26.21 : 07.22.21 : 07:19:21 SPK REACTIVE, CME PREPARATION NEED PERKUATAN TOWER
03.05.21 : SPK return by XL </t>
  </si>
  <si>
    <t>24:11:21: SPK RETURN, HARDCOMCASE
24:11:21: ERM PROCESS</t>
  </si>
  <si>
    <t>29:11:21: RFIN
24:11:21: OG FABRIKASI MATERIAL BASEFRAME, START CME 25 NOV, PLAN RFI 28 NOV
21:11:21: WAIT PSB PLN RELEASE
17:11:21: STO DECLARE 16 NOV
14:11:21-10:11:21: ESR PROCESS OG</t>
  </si>
  <si>
    <t>26:11:21: RFIN
24:11:21-03:11:21: WAITING RFI BY EID, STIP RELEASED 25 OCT, PLAN RFI 30 NOV
31:10:21-27:10:21: WAITING CAF REALESED SITE PAIRING XL
20:10:21: NEED REVIEW RNP HTI</t>
  </si>
  <si>
    <t>28:11:21: RFIN
28:11:21: PLN CONNECTION OG, PLAN RFI 29 NOV 
24:11:21-03:11:21: OG PROCESSEXTEND TOWER, PLAN EXTEND SELESAI 26 NOV, PLAN RFI 30 NOV 
31:10:21-13:09:21: NEED PENAMBAHAN KETINGGIAN TOWER, PROSES REVISI IMB, DAN PERLUASAN IW
08:09:21: 06:09:21: CME PREPARATION
30:08:21:25:08:21: STO READY TO DECLARE
22:08:21: NEED REVIEW TNP ALITA
18:08:21: ERM PROSES, NEED REVIEW RNP HTI
16:08:21:10:08:21 : SPK COLO RELEASED, ERM PROSES</t>
  </si>
  <si>
    <t>BAL-BA-GIN-1489</t>
  </si>
  <si>
    <t>GIANYAR_SUMITA</t>
  </si>
  <si>
    <t>Kab. Gianyar</t>
  </si>
  <si>
    <t>115°18.29.74'E</t>
  </si>
  <si>
    <t>8°28.34.36'S</t>
  </si>
  <si>
    <t>0/140/270</t>
  </si>
  <si>
    <t>THE EYE VILLAS</t>
  </si>
  <si>
    <t>30:11:21: RFIN
28:11:21: ERECTION DONE, ME OG &amp; PLN PROCESS
24:11:21: ERECTION OG, PLAN RFI 30 NOV
21:11:21-17:11:21: CURRING TIME OG 
14:11:21: REBARING OG 
10:11:21-07:11:21: EXCAVATION OG
03:11:21: BOUWPLANK OG, STAR CME 4 NOV 
31:10:21: RFC, OG CME PREPARATION
27:10:21: REALISASI IW, SOILTEST OG
23:10:21: IW CLEAR, CANDIDAT APPROVED, OG CIRCULAR SITAC
17:10:21: TNP REVIEW, PARALEL IW OG
13:10:21: UNDER REVIEW RNP, PENGAJUAN KANDIDAT SESUAI ARAHAN DONE NEED HASIL VALIDASI RNP TNP
10:10:21-29:09:21: REHUNTING OG 3 KANDIDAT ARAHAN RNP, HARD KANDIDAT KARENA KAWASAN PADAT PENDUDUK, PLAN SUBMIT KANDIDAT 15 OCT 2021
26:09:21: KANDIDAT E NOK KARENA FAR FROM NOM REHUNTING SESUAI ARAHAN PAK RAHMAT
22:09:21: KANDIDAT E DONE SUBMIT UNDER REVIEW RNP
15:09:21: REHUNTING OG, PLAN SUBMIT KANDIDAT 20 SEP 2021
14:09:21: KANDIDAT GAGAL IW DARI 18 KK MENOLAK 4 KK
13:09:21: 08:09:21: VALIDASI KANDIDAT RNP &amp; TNP OK, LANJUT IW OG
06:09:21: KANDIDAT B GAGAL IW, PROSES REVALIDASI UNDER REVIEW RNP
01:09:21: SUBMIT KANDIDAT DONE, REVIEW TNP RNP DONE, KANDIDAT B GO SITAC IW OG
30:08:21: REVIEW TSSR, PLAN SUBMIT CANDIDAT 30 AUG
25:08:21: 22:08:21: REHUNTING SESUAI ARAHAN PAK RAHMAT, PLAN SUBMIT KANDIDAT 30 AUG
18:08:21: HASIL VALIDASI RNP KANDIDAT NOT OK, 
16:08:21: 10:08:21 : 09:08:21 : SPK NEW BUILD RELEASED, HUNTING PROSES</t>
  </si>
  <si>
    <t>BARANANGSIANG BOGOR</t>
  </si>
  <si>
    <t>01:12:21: RFIN
28:11:21: CURRING TIME, PLAN START ERECTION 29 NOV
24:11:21: PREPARE POURING, PLAN POURING START 25 NOV 21
21:11:21-17:11:21: REBARRING OG 
14:11:21: EXCAVATION DONE, FORMWORK (LANTAI KERJA) OG, 
10:11:21: IW &amp; REKOM DONE, PREPARE RFC, PLAN RFC 11 NOV
07:11:21: REALISASI IW DONE, SIGN LURAH DONE, SIGN CAMAT TARGET LUSA DONE
03:11:21: PROSES LEGAL DONE, OG FOLLOW UP BPN 4 NOV
31:10:21: REVIEW DONE, PROSES IW DAN REVIEW TERKAIT LEGALITAS (Legal LL, NIK KTP LL beda yg di IJB dan sekarang)
27:10:21: CANDIDAT APPROVED RNP, OG REVIEW, PLAN SUBMIT EKSKALASI SITAC 29 OCT
23:10:21: IW CLEAR, PERGESERAN KANDIDAT 19M DARI SBLMNYA&amp;NEED APPROVAL&amp;PLAN RESUBMIT 25 OCT, PARALEL KOORD LEGAL DOC LAHAN&amp;AJB, PLAN SUBMIT EKSKALASI SITAC 26 OCT
20:10:21-17:10:21: SENGKETA PEMILIH AHLI WARIS, COMMCASE PEROSES REHUNTING KANDIDAT BARU PLAN SUBMIT 21 OCT
13:10:21: CLEARING DOKUMEN DARI NOTARIS ANTARA PIHAK AHLI WARIS, PLAN SURAT RELEASED 19 OCT 2021
10:10:21-04:10:21: RFC DONE, CME START MASIH MENUNGGU OPSIC RELEASED
26:09:21-19:09:21: APD PROSES &amp; DESIGN, PLAN RFC 2 OCT 2021
15:09:21: REALISASI REKOM LURAH CAMAT, APD PROSES ON REQUEST
13:09:21: 08:09:21: 06:09:21: PROSES REKOM LURAH CAMAT, PARALEL PENGAJUAN SOILTEST
01:09:21: SUBMIT KANDIDAT UNDER REVIEW TNP, KANDIDAT A GAGAL IW
30:08:21: 25:08:21: IW OG, 22:08:21: VALIDASI TNP OK
18:08:21: HASIL VALIDASI RNP KANDIDAT OK, WAITING VALIDASI TNP BY ALITA
16:08:21: 10:08:21 : 09:08:21 : SPK NEW BUILD RELEASED, HUNTING PROSES</t>
  </si>
  <si>
    <t>PMIS Update Date (filled by FTK)</t>
  </si>
  <si>
    <t>03:12:21: RFIN
01:12:21-28:11:21: SRFI, PLN CONNECTION OG PLAN RFI 3 DEC 
25:11:21: CONFIRM GO FROM XL PLN 14 JAM, NEED SUPPORT ADDITIONAL TIME BY HTI
24:11:21-03:11:21: POWER ISSUE HANYA TERSEDIA 14 JAM, WAITING REVIEW SOLUSI POWER&amp;PRICE CAPEX DARI XL, WAITING APPROVAL GO/NOT GO UNTUK SITE INI. PROPOSE HOLD ACCRUE
31:10:21-20:10:21-13:09:21: POWER ISSUE, STO RECALL POWER HANYA TERSEDIA 14 JAM
08:09:21: PLAN CONNECT MULTIGUNA DAYA 5.5, NEED APPROVAL XL
06:09:21: SRFI, REPLAN RFI 28 SEP NEED SURAT JAWABAN PLN TERKAIT POWER 12 JAM
01:09:21:30:08:21:25:08:21: PONDASI RBS BTS OG
22:08:21: 18:08:21: CME PREPARATION
10:08:21: 09:08:21: STO DECLARE 9 AUG, CME PREPARATION
04:08:21 : SPK COLO RELEASED, ERM PROSES</t>
  </si>
  <si>
    <t>03:12:21: RFIN
01:12:21: RFI, WAIT FOR RFIN
28:11:21: REGISTER RELEASED, PLAN CONNECT 7 NOV, STILL WAIT FOR TRAVO, SUDAH ESKALASI KE MANAGER UP PLN NAMUN STOK TRAVO MASIH KOSONG
24:11:21-21:11:21: REGISTER RELEASED, PLAN CONNECT 30 NOV (HASIL ESKALASI KE MANAGER PLN UP3) -&gt; PLAN PERCEPATAN RFI 27 NOV
17:11:21-14:11:21: SRFI, PLAN CONNECT EOM NOV (HASIL ESKALASI KE MANAGER PLN UP3)
10:11:21: WAIT FOR TRAVO
07:11:21-06:09:21: SRFI, PLN OVERBLAST PROSES PENGADAAN TRAFO, ESTIMASI DARI PLN UNTUK PENGADAAN TRAFO KURANG LEBIH 2 MINGGU, PLAN RFI W2 NOV
01:09:21: ME OG REPLAN CONNECT PLN 10 SEPT
30:08:21: RBS/BTS PONDASI OG
25:08:21: MAPPING MITRA CME
22:08:21: 18:08:21: CME PREPARATION
16:08:21: STO DECLARE 13 AUG
09:08:21: 04:08:21 : SPK COLO RELEASED, ERM PROSES</t>
  </si>
  <si>
    <t xml:space="preserve">31.RBS/BTS Foundation </t>
  </si>
  <si>
    <t>SUL-SG-RAH-0472</t>
  </si>
  <si>
    <t>REPEATER KASIMPA JAYA</t>
  </si>
  <si>
    <t>Sulawesi Tenggara</t>
  </si>
  <si>
    <t>Kab. Muna</t>
  </si>
  <si>
    <t>122°23.21.05'E</t>
  </si>
  <si>
    <t>4°52.29.53'S</t>
  </si>
  <si>
    <t>30/235</t>
  </si>
  <si>
    <t>114°4.51.82'E</t>
  </si>
  <si>
    <t>0°50.38.08'S</t>
  </si>
  <si>
    <t>157/260</t>
  </si>
  <si>
    <t>KAL-KT-KLK-0696</t>
  </si>
  <si>
    <t>REPEATER JAKATAN PARI</t>
  </si>
  <si>
    <t>TBG Kasimpa Jaya Muna</t>
  </si>
  <si>
    <t>Jl. KUBIS Rt 004 / Rw 002Desa Kasimpa JayaKecamatan Tiworo Selatan, Kabupaten Muna</t>
  </si>
  <si>
    <t>TB_DWK</t>
  </si>
  <si>
    <t>06:12:21: RFIN
05:12:21: RFI, WAIT FOR RFIN
01:12:21-28:11:21: COMCASE, LL MEMINTA KOMPENSASI 50JT, OG PROCESS PENDEKATAN KE LL
24:11:21: EXTEND TOWER STOP KARENA COMCASE, 30 NOV ESCORT BY ARCOM AGAR DAPAT DILANJUT EXTEND NYA
21:11:21-27:10:21: OG CONNECT PLN, STOCK KWH NOT YET READY, PLAN RFI 30 NOV
24:10:21: SRFI PROSES CONNECT PLN, PEKERJAAN EXTEND TOWER DONE
20:10:21-29:09:21: SRFI, MINUS EXTEND TOWER
26:09:21-08:09:21: PONDASI OG
06:09:21: CME PREPARATION
30:08:21:25:08:21:22:08:21: 18:08:21: READY TO DECLARE STO
16:08:21: NEED REVIEW CIVIL HTI
09:08:21: 04:08:21 : SPK COLO RELEASED, ERM PROSES</t>
  </si>
  <si>
    <t>JABODETABEK</t>
  </si>
  <si>
    <t>PULAU KARAS 2</t>
  </si>
  <si>
    <t>BAL-BA-DPR-8075</t>
  </si>
  <si>
    <t>UBUNG TIMUR RELOCATION</t>
  </si>
  <si>
    <t>115°11.23.6'E</t>
  </si>
  <si>
    <t>8°37.51.56'S</t>
  </si>
  <si>
    <t>5/180/275</t>
  </si>
  <si>
    <t>CITRALAND DENPASAR</t>
  </si>
  <si>
    <t>Jl. Karang Sari V No. 25, dusun Robokan, Desa Padangsambian Kaja, kecamatan Denpasar Barat Kota denpasar</t>
  </si>
  <si>
    <t>Kel. Cimahpar Kp. Sawah RT.02 RW.11, Kec. Bogor Utara, Kota Bogor Prov. Jawa Barat</t>
  </si>
  <si>
    <t>Desa Nyangkowek Kp. Caringin RT.003 RW.006, Kec. Cicurug, Kab. Sukabumi Prov. Jawa Barat</t>
  </si>
  <si>
    <t>Gn.Bango RT002 RW006 Kel.Cipawitra Kec.Mangkubumi Kota Tasikmalaya Prov Jabar</t>
  </si>
  <si>
    <t>Jl. Kulan RT. 007 RW. 002 Kelurahan Jerambah Gantung, Kecamatan Gabek Kota Pangkal Pinang, Provinsi Kepulauan Bangka Belitung.</t>
  </si>
  <si>
    <t>NEW SITE 2022-REPEATER</t>
  </si>
  <si>
    <t>Jl. Poros Trans Unit XIV,Desa Tolisu Kec. Toili, Kab. Banggai SULAWESI TENGAH</t>
  </si>
  <si>
    <t>Jl. Poros Luwuk - Toili, Desa Rusa Kencana, Kec. Toili, Kab. Banggai Prov. Sulawesi Tengah</t>
  </si>
  <si>
    <t>Jl. Batu Ceper KM 3, Kel. Bungin Timur Rt.05/Rw.02 Kec. Luwuk Banggai, Kab. Banggai Prov. Sulawesi Tengah</t>
  </si>
  <si>
    <t>PERMANENISASI</t>
  </si>
  <si>
    <t>DONE</t>
  </si>
  <si>
    <t>09:12:21: RFIN
08:12:21-05:12:21: RFI, WAITING FOR RFIN
01:12:21-28:11:21: SRFI, OG PLN CONNECTION, PLAN RFI 14 DEC 21
24:11:21-23:11:21: OVERBLAST, OG PROCESS PENGADAAN MATERIAL
21:11:21-17:11:21: SRFI, WAIT PLN CONNECTION, PENARIKAN JARINGAN (200-250 M), WAIT SURAT PLN SHARING INVEST (BANGUN TIANG &amp; NARIK JARINGAN KARENA JARINGAN TIDAK TERSEDIA), OG FU PLN, PLAN MENDAPAT JAWABAN PLN 22 NOV 
14:11:21: OG PEKERJAAN PENARIKAN JARINGAN PLN, PLAN RFI 17 NOV 
10:11:21-03:11:21: ERECTION OG, PLAN RFI 13 NOV, KENDALA CUACA BURUK
31:10:21: POURING DONE, START ERECTION 1 NOV 21
27:10:21: POURING DONE, PLAN START CME 30 OCT
23:10:21: REBARING OG, PLAN POURING 27/28 OCT 21
17:10:21: 13:10:21: MENUNGGU SURVEY PIHAK PU, PARALEL PERSIAPAN MATERIAL BESI, TEAM ON SITE
10:10:21: EXCAVATION TERTUNDA KARENA HARUS MENUNGGU SURVEY DARI KEMINFO, PLAN SURVEY 13 OCT
06:10:21: BOWPLANK OG, PLAN START GALIAN MENUNGGU TIM EXCAV ON SITE PLAN 10 OCT 2021
04:10:21: PREPARE TIM CME, MENUNGGU MATERIAL GALIAN, PLAN START GALIAN 13 OCT
29:09:21: APD&amp;DESIGPACK, MENUNGGU GDL RELEASED, PLAN GALIAN 7 OCT
26:09:21-22:09:21: REKOM LURAH DONE, REKOM CAMAT OG
15:09:21: IW CLEARE, PRSOES PENGAJUAN SOLTEST 16 SEP 2021
13:09:21: IW OG, SOSWAR 15 KK
08:09:21: BA KETENTUAN TINGGI TOWER DONE SUBMIT, VALIDASI DONE, IW OG 15 kk
06:09:21: NEED BA TERKAIT TINGGI TOWER YANG DIIZINKAN DI AREA TERSEBUT, PLAN SUBMIT BA 7 SEPT
01:09:21: 30:08:21: NEED PERUBAHAN KETINGGIAN KANDIDAT, PERATURAN PERDA SETEMPAT HANYA BOLEH MEMBANGUN MAX TINGGI TOWER 52M
25:08:21: VALIDASI UNDER RNP REVIEW
22:08:21: PLAN SUBMIT KANDIDAT 26 AUG
18:08:21: 08:12:2021 : SPK NEW BUILD RELEASED, HUNTING PROSES</t>
  </si>
  <si>
    <t>14:12:21: RFIN
12:12:21: SRFI, OG PLN CONNECTION
08:12:21-05:12:21: PONDASI OG
01:12:21-01:12:21: CME PREPARATION, WAIT PSB PLN RELEASED
28:11:21: NEED REVIEW POWER EID
24:11:21: ERM PROCESS</t>
  </si>
  <si>
    <t>KAL-KT-KLK-0698</t>
  </si>
  <si>
    <t>REPEATER TUMBANG TUKUN</t>
  </si>
  <si>
    <t>114°5.55.25'E</t>
  </si>
  <si>
    <t>1°6.10.73'S</t>
  </si>
  <si>
    <t>31/268</t>
  </si>
  <si>
    <t>JAW-YO-BTL-0136</t>
  </si>
  <si>
    <t>SONOSEWU RELOCATION</t>
  </si>
  <si>
    <t>110°20.42.03'E</t>
  </si>
  <si>
    <t>7°48.35.55'S</t>
  </si>
  <si>
    <t>16:12:21: RFIN
15:12:21: RFI, WAIT RFIN
12:12:21: PONDASI DONE, OG PEMASANGAN TRAY
08:12:21-05:12:21: PONDASI OG
01:12:21-01:12:21: CME PREPARATION, WAIT PSB PLN RELEASED
28:11:21: STO DECLARE
24:11:21-21:11:21: ESR PROCESS, NEED REVIEW TNP ALITA</t>
  </si>
  <si>
    <t>022319123</t>
  </si>
  <si>
    <t>TANJUNG BALAI SELATAN</t>
  </si>
  <si>
    <t>040925109</t>
  </si>
  <si>
    <t>TELAUK SAMAK</t>
  </si>
  <si>
    <t>PETANANG</t>
  </si>
  <si>
    <t>BATU KOTAM</t>
  </si>
  <si>
    <t>20:12:21: SPK RETURN OLEH XL KARENA KENDALA PERIZINAN KOMINFO
19:12:21-01:12:21: NEED ARAHAN XL PERGESERAN NOM, KARENA KENDALA PERIZINAN KOMINFO (COVERAGE GESER 4KM DARI EXISTING)
28:11:21: WAIT ARAHAN XL TERKAIT KENDALA PERIZINAN KOMINFO (COVERAGE GESER 4KM DARI EXISTING)
24:11:21: RNP TNP OK, TERKENDALA PERIZINAN KOMINFO PLAN PEMBANGUNAN TOWER BAKTI (UNDER KOMINFO) SEJAK 2018, COVERAGE GESER 4KM DARI EXISTING 
21:11:21: Under review TNP 
17:11:21-10:11:21: UNDER REVIEW RNP&amp;TNP 
07:11:21-03:11:21: OG ESR UPLOAD 7 NOV, PARALEL VERIF KANDIDAT 8 NOV 
31:10:21: SURVEY DONE, PLAN SUBMIT CANDIDAT 1 NOV 2021
27:10:21 - 24:10:21: NEW SPK NEW BUILT, HUNTING PROSES, PLAN SUBMIT KANDIDAT 4 NOV 2021</t>
  </si>
  <si>
    <t>Desa Sumita Br.Sema Kec.Gianyar, Kab.Gianyar Prov.Bali</t>
  </si>
  <si>
    <t>21:12:21: RFIN
19:12:21: RFI, WAIT FOR RFIN
15:12:21: ERECTION OG -2 SECTION, TERSTOP KARENA NGABEN &amp; HUJAN
12:12:21: ERECTION OG
08:12:21: CURING TIME, START ERECTION 10 DEC 21
05:12:21: POURING OG
01:12:21: REBARING OG, MATERIAL ONSITE DONE
28:11:21-24:11:21: REBARING OG, PLAN MOS 30 NOV (DELAY MATERIAL, TRUK RUSAK)
21:11:21: LANTAI KERJA OG, PLAN MOS 23 NOV
17:11:21: EXCAVATION OG
14:11:21: BOUWPLANK OG, PLAN EXCAVATION &amp; DELIVERY MATERIAL ON 15 NOV
10:11:21: SOIL TEST DONE, OG PROCESS DESIGN APD 
07:11:21: REKOM CLEAR, SOILTEST OG, CME OG REQUEST GDL
03:11:21: REKOM OG, PLAN REKOM CLEAR 4 NOV
23:10:21: IW CLEAR, PREPARE ESKALASI SITAC, REKOM OG, PLAN REKOM CLEAR 5 NOV 
20:10:21: IW CLEAR, PROSES REALISASI IW PLAN REKOM DAN SOILTEST W1 NOV
17:10:21-06:10:21: KANDIDAT APPROVE, IW OG, PLAN SOSWAR 14 OCT 2021
29:09:21: HUNTING SESUAI ARAHAN DONE, SUBMIT KANDIDAT DONE, PROSES REVIEW RNP
26:09:2021 - 22:09:21: REHUNTING SESUAI ARAHAN, PLAN SUBMIT KANDIDAT 27 SEP 2021
19:09:21: 15:09:21: 13:09:21: SPK RELEASED HUNTING OG</t>
  </si>
  <si>
    <t>TBG Total</t>
  </si>
  <si>
    <t>JAW-JB-BKS-0646</t>
  </si>
  <si>
    <t>SUBUR JATI ASIH RELOCATION</t>
  </si>
  <si>
    <t>106°57.55.01'E</t>
  </si>
  <si>
    <t>6°16.44.0'S</t>
  </si>
  <si>
    <t>40/170/250</t>
  </si>
  <si>
    <t>24:12:21: RFIN
22:12:12-19:12:21: SRFI TGL 17 DEC, OG PROCESS PLN CONNECTION
15:12:21: PONDASI BTS OG, WAIT PSB RELEASED
13:12:21: Ada perubahan komitmen dari reloc right 1200 ER menjadi komitmen New order 2021
12:12:21-28:11:21: STO DECLARED, WAIT RFI BY HTI
21:11:21-07:11:21: ESR PROCESS OG,NEED REVIEW RNP HUAWEI</t>
  </si>
  <si>
    <t>23:12:21: SPK RETURN BY XL DUE TO CHANGE PLAN
22:12:21: NEW SPK B2S</t>
  </si>
  <si>
    <t>27:12:21: RFIN
26:12:21-19:12:21: RFI, WAIT RFIN
15:12:21-05:12:21: ERECTION OG
01:12:21: CURING TIME OG
28:11:21: POURING DONE
24:11:21: REBARING OG
21:11:21: EXCAVATION OG 
17:11:21-10:11:21: OG DELIVERY MATERIAL JADWAL KAPAL 12 NOV, ETA 22/11.
07:11:21: TEAM PREPARATION &amp; BOREPILE PREPARATION OG
03:11:21: DESIGNPACK DONE, REKOM DONE, PLAN START CME 9 NOV
31:10:21-27:10:21: IW CLEAR, PARALEL SOIL TEST DONE 
24:10:21-26:09:21: SPK RELEASED COLO, PEKERJAAN B2S NEEW REVIEW IMB</t>
  </si>
  <si>
    <t>JAW-JB-BDG-4313</t>
  </si>
  <si>
    <t>TALAGA BODAS RELOCATION</t>
  </si>
  <si>
    <t>107°37.11.78'E</t>
  </si>
  <si>
    <t>6°55.32.92'S</t>
  </si>
  <si>
    <t>70/160/265</t>
  </si>
  <si>
    <t>SIMPANGLIMA-STEMBI</t>
  </si>
  <si>
    <t>diisi stlh STO</t>
  </si>
  <si>
    <t>03:01:22: RFIN
02:01:22: RFI, WAIT RFIN
29:12:21: SRFI, PLN CONNECTION OG, GANTI JARINGAN 800M DENGAN KABEL 35
26:12:21: ME OG
22:12:21: PONDASI BTS OG, PLAN RFI 24 DEC
19:12:21: DELIVERY MATERIAL, SITE KEPULAUAN, PLAN MATERIAL ON SITE 19 DES
15:12:21: PONDASI RBS OG, PLAN RFI 22 DEC
12:12:21-08:12:21: STO DECLARE 6 DEC, OG PROCESS ASSIGN MITRA &amp; WAIT CONFIRM PROCUREMENT, PLAN RFI 22 DEC
05:12:21-30:11:21: XL CONFIRM GO dengan PLN 12 Hrs + additional solusi power back up, Utk timing PLN connection agar d bahas dengan team PIC PMO XL &amp; PMO Technology Partner. STO NY DECLARE
28:11:21-03:11:21: WAIT KONFIRM TIM POWER XL, PLN HANYA TERSEDIA 12 JAM, NEED REVIEW POWER HUWAWEI
31:10:21 - 20:10:21-22:08:21: NEED REVIEW POWER HUAWEI
18:08:21: 16:08:21:09:08:21: 04:08:21 : SPK COLO RELEASED, ERM PROSES NEED REVIEW TNP ALITA</t>
  </si>
  <si>
    <t>03:01:22: RFIN
02:01:22-31:12:21: RFI, WAIT RFIN
29:12:21-26:12:21: ERECTION OG
22:12:21: CURRING TIME OG
19:12:21: REBARING OG, PLAN POURING 21 DES
15:12:21: LANTAI KERJA OG
12:12:21-08:12:21: EXCAVATION OG
05:12:21-01:12:21: TEAM PREPARATION CME, START CME 6 DEC
28:11:21: SOIL TEST DONE, OG DRAW DESIGN, PLAN RFI 31 DEC
24:11:21-17:11:21: NEED APPROVAL GM, RFC ACTUAL, OPSIC OG, PROSES LAGI UBAH OUTCELL JADI INCELL, PLAN GM 3 BULAN MENUNGGU IMB TERBIT
14:11:21: FINALISASI DENGAN PEMKOT 15 NOV, DIBANTU OLEH LSM TASIK, PLAN PENGGUNAAN GM, PENURUNAN KETINGGIAN DARI 52 TO 42 NY APPROVED TIM XL
10:11:21: PLAN PENGGUNAAN GUYEDMASK, WAIT APPROVAL PEMKOT PLAN FINAL APPROVAL 10 NOV 21
07:11:21-17:10:21: UNDER REVIEW RNP TERKAIT PENGAJUAN PENGGUNAAN GUYEDMASK, PENURUNAN KETINGGAN DARI 52 KE 42 NEED APPROVAL TEAM XL PRALEL MENUNGGU APPROVAL PEMKOT UNTUK IMPLEMENTASI
13:10:21: UNDER RNP REVIEW, NEED APPROVAL PENGAJUAN GUYED MASK
10:10:21: 26:09:21: IW OG, MASIH KURANG 2 KK DARI 14 KK, PLAN SOSWAR 10 OCT 2021
22:09:21-15:09:21: IW OG, SOSIALISASI WARGA DI UNDUR DIHARI SABTU 18 SEP 2021
13:09:21: 08:09:21: IW OG PLAN SELASA MALAM NGUMPUL SOSWAR
06:09:21: KANDIDAT APPROVE RNP AND TNP, IW OG
01:09:21: NOM OUTCELL, PROSES REHUNTING KANDIDAT
25:08:21: REKOM
22:08:21: PLAN SUBMIT KANDIDAT REVIEW RNP &amp; TNP
18:08:21: 16:08:21: 10:08:21 : 09:08:21 : SPK NEW BUILD RELEASED, HUNTING PROSES</t>
  </si>
  <si>
    <t>JAW-JI-KPN-4417</t>
  </si>
  <si>
    <t>PONCOKUSUMO KARANGNONGKO</t>
  </si>
  <si>
    <t>04:01:22: RFIN
02:01:22: RFI, WAIT RFIN
29:12:21: ME OG, PLAN INSTALL 27 DEC, PLN REGIST OG
26:12:21-19:12:21: PONDASI BTS OG, PARALEL DELIVERY MATERIAL
15:12:21-12:12:21: CME PREPARATION, WAIT PSB RELEASED
08:12:21: STO DECLARE
05:12:21-24:11:21: ERM REJECTION, SITE ISSOLATED
21:11:21: ESR PROCESS</t>
  </si>
  <si>
    <t>sto</t>
  </si>
  <si>
    <t>PENOLAKAN WARGA</t>
  </si>
  <si>
    <t>10:01:22: RFIN
09:01:22-07:12:22: RFI, WAIT RFIN
05:01:22-26:12:21: SRFI, KWH KOSONG, WAIT STOCK KWH
22:12:21: SRFI, OG PLN CONNECTION
19:12:21: CME OG, PLAN SRFI 20 DEC
15:12:21: NEED REVIEW POWER HUAWEI
12:12:21-08:12:21: NEED REVIEW TNP ALITA
05:12:21-30:11:21: ESR PROCESS</t>
  </si>
  <si>
    <t>10:01:22: RFIN
09:01:22-08:01:22: RFI, WAIT RFIN
05:01:22-26:12:21: SRFI, PLN PROSES REGISTER, PLAN RFI W1 JAN 22
22:12:21: SRFI, OG PLN CONNECTION
19:12:21-15:12:21: ME OG
12:12:21-08:12:21: ERECTION ON TOP SECTION
05:12:21: CURRING TIME OG, PLAN ERECTION 7 DEC
01:12:21: POURING OG, PLAN RFI 20 DEC
28:11:21: PLAN POURING 30 NOV, PLAN RFI 20 DEC
24:11:21-21:11:21: REBARING OG, PLAN RFI 20 DEC 
17:11:21: EXCAVATION OG 
14:11:21-27:10:21: OPSIC OG, PLAN RELEASED END OF NOV, PLAN RFI EOM DECEMBER 28 DEC, COLO PADA SITE PERMANENISASI, 
20:10:21-17:10:21-06:10:21: NEED REVIEW RNP EID</t>
  </si>
  <si>
    <t>11:01:22: SPK RETURN BY XL
12:01:22-26:12:21: NEED REVIEW&amp;APPROVAL POWER XL (ESKALASI BUDGET), ACTUAL TIDAK ADA PLN
22:12:21: NEED REVIEW TNP ALITA
19:12:21-12:12:21: NEW SPK, NEED REVIEW POWER HUAWEI</t>
  </si>
  <si>
    <t>PLN ISSUE (NO PLN)</t>
  </si>
  <si>
    <t>11:01:22: RFIN
09:01:22: SRFI
05:01:22-02:01:22: ME OG, REGIST PLN
29:12:21: PONDASI RBS OG, PREPARE ME
26:12:21: PONDASI RBS OG
22:12:21-15:12:21: CME PREPARATION
13:12:21: Ada perubahan komitmen dari reloc right 1200 ER menjadi komitmen New order 2021
12:12:21: STO DECLARE 29 NOV, WAIT RFI BY HTI
05:12:21-28:11:21: NEED REVIEW POWER HUWAWEI
21:11:21-07:11:21: ESR PROCESS OG,NEED REVIEW RNP HUAWEI</t>
  </si>
  <si>
    <t>13:01:22: RFIN
12:01:22: SRFI, PLN CONNECTION OG
05:01:22-22:12:21: PONDASI RBS OG
19:12:21-15:12:21: STO DECLARED, CME PREPARATION
12:12:21: NEED REVIEW TNP ALITA
08:05:21-05:12:21: ERM PROCESS, NEED REVIEW RNP</t>
  </si>
  <si>
    <t>11:01:22: RFIN BUT SPK RETURN
09:01:22: SRFI, PLN CONNECTION &amp; PARALEL PKS PLN BY CORPORATE
05:02:22-02:01:22: ME OG, REGIST PLN &amp; PARALEL PKS KE CORPORATE
29:12:21-26:12:21: PONDASI RBS OG
22:12:21-15:12:21: STO DECLARED, CME PREPARATION
12:12:21: NEED REVIEW TNP
08:12:21-05:12:21: ERM PROCESS, NEED REVIEW RNP</t>
  </si>
  <si>
    <t>JAW-JK-KYB-0279</t>
  </si>
  <si>
    <t>PERTANIAN LEBAK BULUS</t>
  </si>
  <si>
    <t>Jakarta Selatan</t>
  </si>
  <si>
    <t>100/210/310</t>
  </si>
  <si>
    <t>JAW-BT-TGR-0122</t>
  </si>
  <si>
    <t>LIPPO KARAWACI RELOCATION</t>
  </si>
  <si>
    <t>Kab. Tangerang</t>
  </si>
  <si>
    <t>106°50.50.86'null</t>
  </si>
  <si>
    <t>6°20.33.97'S</t>
  </si>
  <si>
    <t>106°35.19.68'E</t>
  </si>
  <si>
    <t>6°14.14.75'S</t>
  </si>
  <si>
    <t>40/120/220</t>
  </si>
  <si>
    <t>JAW-JB-DPK-0496</t>
  </si>
  <si>
    <t>KELAPA DUA RELOCATION</t>
  </si>
  <si>
    <t>106°50.21.95'E</t>
  </si>
  <si>
    <t>6°20.40.2'S</t>
  </si>
  <si>
    <t>10/90/180</t>
  </si>
  <si>
    <t>T000916</t>
  </si>
  <si>
    <t>HJ SYUKUR LENTENG AGUNG</t>
  </si>
  <si>
    <t>JLBOULEVARDPALEMRAYA</t>
  </si>
  <si>
    <t>CIJANTUNG - RELOC</t>
  </si>
  <si>
    <t>PERTANIAN LBK BULUS</t>
  </si>
  <si>
    <t>23:01:22: RFIN
19:01:22: RFI, WAIT RFIN
16:01:22: SRFI, PLAN PLN CONNECT 17 JAN
12:01:22-29:12:21: ERECTION OG, BACKFILL &amp; PONDASI RBS OG
26:12:21: BACKFILL OG
22:12:21: POURING OG, PLAN ERECTION 25 DEC,  PLAN RFI 30 DEC
19:12:21: START POURING
15:12:21: PREPARE POURING PLAN ERECTION 15 DEC, PLAN RFI 26 DEC
12:12:21: REBARING OG
08:12:21: EXCAVATION DONE, LEAN CONCRETE PLAN 7 DEC, PLAN REBARING 8 DEC, PLAN COR 11 DEC, ETA TOWER 12 DEC, ON SITE 14 DEC KARENA LANGSIR, PLAN ERECTION 15 DEC, PLAN RFI 25 DEC
05:12:21: EXCAVATION MANUAL OG 70%, TERKENDALA CUACA, PARALEL LANGSIR MATERIAL COR, DELIVERY MATERIAL ETA 10 DEC
01:11:21-28:11:21: EXCAVATION MANUAL OG, PARALEL BARBERNDING, DELIVERY MATERIAL PLAN 27 NOV, ETA 12 DEC
24:11:21-21:11:21: EXCAVATION MANUAL OG, DELIVERY MATERIAL PLAN 27 NOV, ETA 12 DEC
17:11:21: EXCAVATION OG DILAKUKAN OLEH WARGA KARNE MINTA FULL DIKERJAIN WARGA, LAGI NEGOSIASI DGN WARGA PLAN DEAL 17 NOV, WAITING DEAL PPO LANGSIR MATERIAL, PLAN DEAL PPO 17 NOV, JIKA LANGSIR MATERIAL UDAH CONFIRM PPO, PLAN START BESOK &amp; DELIVERY TOWER VIA KAPAL H+1 (BESOK)
14:11:21-10:11:21: EXCAVATION OG 
07:11:21: OG EXCAVATION MANUAL 8 NOV, Plan Tower naik kapal tgl 15 Nov, Tower Onsite 25 Nov via kapal
03:11:21: MATERIAL ON DELIVERY, PLAN ON SITE 10 NOV, TOWER SORTIR OG, PLAN EXCAVATION 5 NOV, ANCHOR&amp;TEMPLATE PLAN ON SITE 12 NOV, PLAN POURING 14 NOV, PLAN RFI 27 NOV
31:10:21 - 23:10:21: SITE KEPULAUAN NEED ADD TRANSPORT OG
20:10:21-17:10:21: NEED APPROVAL OPSIC, PENGAJUAN ADD TRANSPORT PLAN CME START W3 OCT
13:10:21: NY START CME NEED PENGAJUAN ADD TRANSPORT KARENA SITE BERADA DIKEPULAUAN, KEPULAUAN RIAU
10:10:21-06:10:21: REKOM DONE, MENUNGGU JADWAL SOILTEST, PLAN SOILTEST 10 OCT, ESTIMASI START GALIAN 10 OCT 2021
04:10:21-26:09:21: REKOM DONE, TIM SOILTEST MASIH MENUNGGU JADWAL KAPAL KE KEP NATUNA, KARENA JADWAL KAPAL MASIH BELUM MENENTU UNTUK SAAT INI
22:09:21: REKOM LURAH CAMAT DONE, SOILTEST OG
19:09:21: KANDIDAT D APPROVE  BY TNP VALIDASI UNDER RNP
15:09:21: 13:09:21: UNDER REVIEW REPEATER BY PAK SUKRI
08:09:21: 01:09:21: 25:08:21:22:08:21 : 18:08:21: 16:08:21: UNDER REVIEW TIM TNP, NEED REVIEW REPEATER
10:08:21 : REVIEW RNP DONE CANDIDAT A PRIORITY 1 CANDIDAT C PRIORITY 2, REVIEW TNP CANDIDAT A NOK, WAITING REVIEW CANDIDAT C
09:08:21 : SPK NEW BUILD RELEASED, HUNTING PROSES</t>
  </si>
  <si>
    <t>JAW-JB-BKS-0640</t>
  </si>
  <si>
    <t>KUALA SIMPANG RELOCATION</t>
  </si>
  <si>
    <t>SPK RECEIVE ON EMAIL</t>
  </si>
  <si>
    <t>106°55.36.37'E</t>
  </si>
  <si>
    <t>6°16.20.42'S</t>
  </si>
  <si>
    <t>SUM-SU-AKK-2206</t>
  </si>
  <si>
    <t>RANTAU_UTARA_PULOPADANG</t>
  </si>
  <si>
    <t>SUM-KR-BTM-0611</t>
  </si>
  <si>
    <t>TANJUNG_RIAU_PERUMAHAN_RICCI2</t>
  </si>
  <si>
    <t>SUM-RI-PBR-1186</t>
  </si>
  <si>
    <t>SRI_MERANTI</t>
  </si>
  <si>
    <t>KAL-KI-SMR-0994</t>
  </si>
  <si>
    <t>REJO_MULYO_LEMPAKE</t>
  </si>
  <si>
    <t>Kota Samarinda</t>
  </si>
  <si>
    <t>101°25.51.68'E</t>
  </si>
  <si>
    <t>0°33.29.18'N</t>
  </si>
  <si>
    <t>90/190/320</t>
  </si>
  <si>
    <t>117°11.42.51'E</t>
  </si>
  <si>
    <t>0°23.56.98'S</t>
  </si>
  <si>
    <t>40/185/235</t>
  </si>
  <si>
    <t>103°56.31.88'E</t>
  </si>
  <si>
    <t>1°3.43.31'N</t>
  </si>
  <si>
    <t>80/250/350</t>
  </si>
  <si>
    <t>99°50.35.38'E</t>
  </si>
  <si>
    <t>2°7.30.06'N</t>
  </si>
  <si>
    <t>JAW-JT-KDS-0862</t>
  </si>
  <si>
    <t>HONGGO YUDHO MEJOBO</t>
  </si>
  <si>
    <t>110°53.20.08'E</t>
  </si>
  <si>
    <t>6°49.44.04'S</t>
  </si>
  <si>
    <t>40/140/280</t>
  </si>
  <si>
    <t>36.PLN application</t>
  </si>
  <si>
    <t>Jl. Burangrang No.28 (Radio Dahlia), kel. Burangrang Kec. Lengkong, Kota Bandung Prov. Jawa Barat</t>
  </si>
  <si>
    <t>SUM-RI-BLS-1133</t>
  </si>
  <si>
    <t>PINGGIR_TENGGANAU</t>
  </si>
  <si>
    <t>101°19.42.47'E</t>
  </si>
  <si>
    <t>1°4.53.25'N</t>
  </si>
  <si>
    <t>80/190/315</t>
  </si>
  <si>
    <t>TBG06_EJ047</t>
  </si>
  <si>
    <t>TBG06_EJ051</t>
  </si>
  <si>
    <t>TBG05_NSM178</t>
  </si>
  <si>
    <t>T000677</t>
  </si>
  <si>
    <t>T002786</t>
  </si>
  <si>
    <t>T002435</t>
  </si>
  <si>
    <t>T002263</t>
  </si>
  <si>
    <t>JAW-JB-SOR-4415</t>
  </si>
  <si>
    <t>PADAULUN</t>
  </si>
  <si>
    <t>JAW-JI-GSK-4340</t>
  </si>
  <si>
    <t>DUDUKSAMPEYAN_SUMENGKO</t>
  </si>
  <si>
    <t>JAW-JI-GSK-4339</t>
  </si>
  <si>
    <t>BALONGPANGGANG_WOTANSARI</t>
  </si>
  <si>
    <t>SUL-SN-SDR-1279</t>
  </si>
  <si>
    <t>KELURAHAN_LAWAWOI_WATANG_PULU</t>
  </si>
  <si>
    <t>SUM-SB-PNN-0804</t>
  </si>
  <si>
    <t>PULAU_KARAM_AMPANG_PULAI</t>
  </si>
  <si>
    <t>SUM-SU-MDN-2234</t>
  </si>
  <si>
    <t>PB_BENGKEL_BARU</t>
  </si>
  <si>
    <t>SUM-SU-MDN-2231</t>
  </si>
  <si>
    <t>MEDAN_LABUHAN_BESAR</t>
  </si>
  <si>
    <t>SUM-SU-KIS-2227</t>
  </si>
  <si>
    <t>HESSA_AIR_GENTING</t>
  </si>
  <si>
    <t>SUM-RI-BLS-1141</t>
  </si>
  <si>
    <t>PANGKALAN_BATANG</t>
  </si>
  <si>
    <t>SUM-SU-SDK-2227</t>
  </si>
  <si>
    <t>SITINJO_I</t>
  </si>
  <si>
    <t>SUM-SS-MPR-1259</t>
  </si>
  <si>
    <t>SUNGAI_TUHA_JAYA</t>
  </si>
  <si>
    <t>SUM-RI-UJT-0948</t>
  </si>
  <si>
    <t>TELUKPULAI</t>
  </si>
  <si>
    <t>SUM-SS-MBL-1206</t>
  </si>
  <si>
    <t>JAYA_BHAKTI</t>
  </si>
  <si>
    <t>SUM-SS-MBL-1202</t>
  </si>
  <si>
    <t>SUKOWARNO</t>
  </si>
  <si>
    <t>SUM-SU-SRH-2239</t>
  </si>
  <si>
    <t>SEI_BELUTU</t>
  </si>
  <si>
    <t>SUM-SS-MRE-1237</t>
  </si>
  <si>
    <t>PAJAR_INDAH</t>
  </si>
  <si>
    <t>SUM-SS-BTA-1092</t>
  </si>
  <si>
    <t>SUKA_PINDAH</t>
  </si>
  <si>
    <t>SUM-RI-PBR-1201</t>
  </si>
  <si>
    <t>KELURAHAN_TIRTASIAK</t>
  </si>
  <si>
    <t>SUM-SS-MPR-1274</t>
  </si>
  <si>
    <t>SEMENDAWAI_SUKU_III_KARANG_ENDAH</t>
  </si>
  <si>
    <t>SUM-SS-MPR-1272</t>
  </si>
  <si>
    <t>TAMAN_HARJO</t>
  </si>
  <si>
    <t>SUM-SS-MPR-1276</t>
  </si>
  <si>
    <t>KARANG_MENJANGAN</t>
  </si>
  <si>
    <t>SUM-SS-MPR-1271</t>
  </si>
  <si>
    <t>BELITANG_MULYA_SRI_MULYO</t>
  </si>
  <si>
    <t>SUM-SS-MPR-1273</t>
  </si>
  <si>
    <t>MARGODADI</t>
  </si>
  <si>
    <t>SUM-SS-MPR-1286</t>
  </si>
  <si>
    <t>KARANG_MANIK</t>
  </si>
  <si>
    <t>SUM-SU-TBT-2220</t>
  </si>
  <si>
    <t>TAMBANGAN_HULU</t>
  </si>
  <si>
    <t>SUM-SU-MDN-2235</t>
  </si>
  <si>
    <t>TANJUNG_MULIA_HILIR</t>
  </si>
  <si>
    <t>SUM-SU-LMP-2233</t>
  </si>
  <si>
    <t>SEI_SUKA_TANJUNG_GADING</t>
  </si>
  <si>
    <t>SUM-SU-MDN-2237</t>
  </si>
  <si>
    <t>MEDAN_AMPLAS_HARJOSARI_II</t>
  </si>
  <si>
    <t>SUM-SS-MRD-1011</t>
  </si>
  <si>
    <t>SIMPANG_LUAS</t>
  </si>
  <si>
    <t>SUM-SS-MRD-1008</t>
  </si>
  <si>
    <t>TANJUNG_BULAN_ULU</t>
  </si>
  <si>
    <t>SUM-SB-LBB-0836</t>
  </si>
  <si>
    <t>AMPEK_ANGKEK_PASIA</t>
  </si>
  <si>
    <t>SUM-SS-MRD-1007</t>
  </si>
  <si>
    <t>PULAU_KEMILING</t>
  </si>
  <si>
    <t>SUM-SS-MRD-1012</t>
  </si>
  <si>
    <t>ANUGERAH_KEMU</t>
  </si>
  <si>
    <t>SUM-SS-BTA-1084</t>
  </si>
  <si>
    <t>TANJUNG_MAKMUR</t>
  </si>
  <si>
    <t>SUM-SS-BTA-1093</t>
  </si>
  <si>
    <t>BUNGLAI</t>
  </si>
  <si>
    <t>SUM-SS-KAG-1256</t>
  </si>
  <si>
    <t>BENAWA</t>
  </si>
  <si>
    <t>SUM-SS-BTA-1097</t>
  </si>
  <si>
    <t>PENINJAUAN_DURIAN</t>
  </si>
  <si>
    <t>SUM-SS-MRD-1014</t>
  </si>
  <si>
    <t>PEMATANG_DANAU</t>
  </si>
  <si>
    <t>SUM-SS-BTA-1096</t>
  </si>
  <si>
    <t>SAUNG_NAGA</t>
  </si>
  <si>
    <t>JAW-JT-JPA-0710</t>
  </si>
  <si>
    <t>SOWAN_LOR_JEPARA</t>
  </si>
  <si>
    <t>JAW-JT-KRG-2152</t>
  </si>
  <si>
    <t>PABLENGAN_KARANGANYAR</t>
  </si>
  <si>
    <t>JAW-JT-KRG-2154</t>
  </si>
  <si>
    <t>GONILAN_UTARA</t>
  </si>
  <si>
    <t>JAW-JB-KWG-1101</t>
  </si>
  <si>
    <t>ANGGADITA_KLARI</t>
  </si>
  <si>
    <t>JAW-JT-CLP-0565</t>
  </si>
  <si>
    <t>JALAN_KENDENG_CILACAP</t>
  </si>
  <si>
    <t>JAW-JT-WNG-2766</t>
  </si>
  <si>
    <t>JARANMATI_BULUSARI</t>
  </si>
  <si>
    <t>JAW-JT-BYL-0260</t>
  </si>
  <si>
    <t>BOYOLALI_SAMBI</t>
  </si>
  <si>
    <t>JAW-JT-PWD-0044</t>
  </si>
  <si>
    <t>LOGENDER_GROBOGAN</t>
  </si>
  <si>
    <t>JAW-JB-CKR-0125</t>
  </si>
  <si>
    <t>JARAKOSTA_DANAUINDAH</t>
  </si>
  <si>
    <t>JAW-JT-DMK-0620</t>
  </si>
  <si>
    <t>KEDUNGWARU_KIDUL</t>
  </si>
  <si>
    <t>JAW-BT-PDG-0617</t>
  </si>
  <si>
    <t>BULAGOR_PAGELARAN</t>
  </si>
  <si>
    <t>JAW-JT-PWD-0046</t>
  </si>
  <si>
    <t>LATAK_GROBOGAN</t>
  </si>
  <si>
    <t>JAW-JT-PWD-0048</t>
  </si>
  <si>
    <t>PEPETEGOWANU_GROBOGAN</t>
  </si>
  <si>
    <t>JAW-JT-BTG-0234</t>
  </si>
  <si>
    <t>DLISEN_LIMPUNG</t>
  </si>
  <si>
    <t>JAW-JT-KJN-1009</t>
  </si>
  <si>
    <t>PASIRSARI_PEKALONGAN</t>
  </si>
  <si>
    <t>JAW-JT-PWD-0045</t>
  </si>
  <si>
    <t>GROBOGAN_WIROSARI</t>
  </si>
  <si>
    <t>JAW-JT-KLN-0930</t>
  </si>
  <si>
    <t>CEPORAN_KLATEN</t>
  </si>
  <si>
    <t>JAW-JT-CLP-0567</t>
  </si>
  <si>
    <t>PURWASARI_WANAREJA</t>
  </si>
  <si>
    <t>JAW-JT-DMK-0625</t>
  </si>
  <si>
    <t>BONANG_DEMAK</t>
  </si>
  <si>
    <t>JAW-JT-BTG-0230</t>
  </si>
  <si>
    <t>MILINGAN_BATANG</t>
  </si>
  <si>
    <t>JAW-JT-SMG-0626</t>
  </si>
  <si>
    <t>GONDANG_TEMBALANG</t>
  </si>
  <si>
    <t>JAW-JT-CLP-0563</t>
  </si>
  <si>
    <t>JALAN_JATI_CILACAP</t>
  </si>
  <si>
    <t>JAW-YO-SMN-0076</t>
  </si>
  <si>
    <t>PRAMBANAN_SLEMAN</t>
  </si>
  <si>
    <t>JAW-JT-JPA-0714</t>
  </si>
  <si>
    <t>MINDAHAN_KIDUL_JEPARA</t>
  </si>
  <si>
    <t>JAW-YO-BTL-0140</t>
  </si>
  <si>
    <t>TRIMULYO_BANTUL</t>
  </si>
  <si>
    <t>JAW-JT-BYL-0261</t>
  </si>
  <si>
    <t>MANGGUNG_BOYOLALI</t>
  </si>
  <si>
    <t>JAW-JT-PBG-1223</t>
  </si>
  <si>
    <t>PURBALINGGA_KARANGREJA</t>
  </si>
  <si>
    <t>JAW-BT-RKB-0587</t>
  </si>
  <si>
    <t>CILAYANG_LEBAK</t>
  </si>
  <si>
    <t>JAW-BT-RKB-0591</t>
  </si>
  <si>
    <t>SUKAJAYA_SOBANG</t>
  </si>
  <si>
    <t>JAW-BT-SRG-0051</t>
  </si>
  <si>
    <t>BATUKUDA_SERANG</t>
  </si>
  <si>
    <t>JAW-BT-SRG-0058</t>
  </si>
  <si>
    <t>CURUG_AGUNG</t>
  </si>
  <si>
    <t>JAW-JI-LMG-4297</t>
  </si>
  <si>
    <t>DEKET_SIDOBINANGUN</t>
  </si>
  <si>
    <t>JAW-JI-KNR-4289</t>
  </si>
  <si>
    <t>KADEMANGAN_MARON</t>
  </si>
  <si>
    <t>JAW-JI-BKL-4321</t>
  </si>
  <si>
    <t>MODUNG_KWANYAR</t>
  </si>
  <si>
    <t>SUM-LA-GNS-1139</t>
  </si>
  <si>
    <t>MOJOPAHIT</t>
  </si>
  <si>
    <t>SUM-SS-MRD-1002</t>
  </si>
  <si>
    <t>TANJUNG_KARI</t>
  </si>
  <si>
    <t>SUM-LA-PRW-1126</t>
  </si>
  <si>
    <t>MARGOSARI</t>
  </si>
  <si>
    <t>SUM-RI-PRP-1110</t>
  </si>
  <si>
    <t>RAMBAH_SUKA_MAJU</t>
  </si>
  <si>
    <t>JAW-JI-TBN-4072</t>
  </si>
  <si>
    <t>MERAKURAK_PONGPONGAN</t>
  </si>
  <si>
    <t>SUM-LA-KLA-1135</t>
  </si>
  <si>
    <t>NATAR_CANDI_MAS</t>
  </si>
  <si>
    <t>SUM-LA-GDT-1131</t>
  </si>
  <si>
    <t>GEDONG_TATAAN_WIYONO</t>
  </si>
  <si>
    <t>JAW-JI-MJY-4144</t>
  </si>
  <si>
    <t>WUNGU_KARANGREJO</t>
  </si>
  <si>
    <t>SUM-SS-MPR-1279</t>
  </si>
  <si>
    <t>SEMENDAWAI_BARAT_SUKA_NEGERI</t>
  </si>
  <si>
    <t>SUM-SS-MPR-1262</t>
  </si>
  <si>
    <t>JL_KALANG_TAWANGREJO</t>
  </si>
  <si>
    <t>SUM-AC-STB-2239</t>
  </si>
  <si>
    <t>STABAT_KARANG_REJO</t>
  </si>
  <si>
    <t>JAW-JT-PTI-1430</t>
  </si>
  <si>
    <t>KEBEN_TAMBAKROMO</t>
  </si>
  <si>
    <t>SUL-SN-WNS-0973</t>
  </si>
  <si>
    <t>KELURAHAN_LEMBA_LALABATA</t>
  </si>
  <si>
    <t>SUM-AC-STB-2232</t>
  </si>
  <si>
    <t>SELOTONG</t>
  </si>
  <si>
    <t>JAW-JB-NPH-4377</t>
  </si>
  <si>
    <t>CIPATAT_RAJAMANDALAKULON</t>
  </si>
  <si>
    <t>SUM-JA-KLT-0473</t>
  </si>
  <si>
    <t>SRI_AGUNG</t>
  </si>
  <si>
    <t>SUM-LA-KLA-1139</t>
  </si>
  <si>
    <t>GEDUNG_HARTA</t>
  </si>
  <si>
    <t>JAW-JB-CMS-4298</t>
  </si>
  <si>
    <t>CILEUNGSIR</t>
  </si>
  <si>
    <t>SUM-LA-KLA-1148</t>
  </si>
  <si>
    <t>TANJUNG_SENANG_WAY_KANDIS</t>
  </si>
  <si>
    <t>JAW-JI-BJN-4302</t>
  </si>
  <si>
    <t>PADANGAN_BANJARJO</t>
  </si>
  <si>
    <t>SUM-BE-CRP-0181</t>
  </si>
  <si>
    <t>PUNGGUK_LALANG</t>
  </si>
  <si>
    <t>SUL-SN-BAR-1314</t>
  </si>
  <si>
    <t>NEPO_MALLUSETASI</t>
  </si>
  <si>
    <t>SUM-AC-STB-2233</t>
  </si>
  <si>
    <t>WAMPU_STUNGKIT</t>
  </si>
  <si>
    <t>SUM-AC-STB-2229</t>
  </si>
  <si>
    <t>HINAI_KIRI</t>
  </si>
  <si>
    <t>SUL-SN-WNS-0980</t>
  </si>
  <si>
    <t>PANINCONG_MARIORIAWA</t>
  </si>
  <si>
    <t>SUM-BE-CRP-0192</t>
  </si>
  <si>
    <t>BERMANI_ULU_RAYA_PALVIII</t>
  </si>
  <si>
    <t>SUM-BE-CRP-0189</t>
  </si>
  <si>
    <t>CURUP_SELATAN_TELADAN</t>
  </si>
  <si>
    <t>SUM-LA-KLA-1145</t>
  </si>
  <si>
    <t>TANJUNG_BINTANG_SABAH_BALAU</t>
  </si>
  <si>
    <t>SUM-KR-TPG-0598</t>
  </si>
  <si>
    <t>PINANG_KENCANA_GANET</t>
  </si>
  <si>
    <t>BAL-BA-MGW-1569</t>
  </si>
  <si>
    <t>CANGGU_KUTA_UTARA</t>
  </si>
  <si>
    <t>SUM-BE-TAS-0214</t>
  </si>
  <si>
    <t>SUKARAJA_BABATAN</t>
  </si>
  <si>
    <t>SUM-LA-KLA-1147</t>
  </si>
  <si>
    <t>WAY_HUI</t>
  </si>
  <si>
    <t>JAW-JI-KDR-4349</t>
  </si>
  <si>
    <t>KAYEN_KIDUL_SENDEN</t>
  </si>
  <si>
    <t>SUL-SN-PKJ-1595</t>
  </si>
  <si>
    <t>BULU_TELLUE_TONDONG_TALLASA</t>
  </si>
  <si>
    <t>SUM-AC-STB-2225</t>
  </si>
  <si>
    <t>HINAI_KANAN</t>
  </si>
  <si>
    <t>SUM-LA-KTB-1146</t>
  </si>
  <si>
    <t>GEDUNG_KETAPANG</t>
  </si>
  <si>
    <t>JAW-JI-PNG-4309</t>
  </si>
  <si>
    <t>BADEGAN_BANDARALIM</t>
  </si>
  <si>
    <t>SUM-LA-KLA-1128</t>
  </si>
  <si>
    <t>SINAR_PASEMAH</t>
  </si>
  <si>
    <t>JAW-JI-LMG-4305</t>
  </si>
  <si>
    <t>DEKET_DINOYO</t>
  </si>
  <si>
    <t>JAW-JI-BJN-4298</t>
  </si>
  <si>
    <t>NGASEM_NGANTRU</t>
  </si>
  <si>
    <t>SUM-RI-BKN-1169</t>
  </si>
  <si>
    <t>BUKIT_KEMUNING</t>
  </si>
  <si>
    <t>JAW-JI-KDR-4333</t>
  </si>
  <si>
    <t>MOJO_PAMONGAN</t>
  </si>
  <si>
    <t>SUM-LA-GDT-1132</t>
  </si>
  <si>
    <t>JL_UMBUL_KUNCI_KETEGUHAN</t>
  </si>
  <si>
    <t>JAW-JI-LMG-4301</t>
  </si>
  <si>
    <t>KARANGBINANGUN_SAMBOPINGGIR</t>
  </si>
  <si>
    <t>SUM-LA-BBU-0865</t>
  </si>
  <si>
    <t>BHAKTI_NEGARA</t>
  </si>
  <si>
    <t>JAW-JI-KDR-4350</t>
  </si>
  <si>
    <t>PESANTREN_TOSAREN</t>
  </si>
  <si>
    <t>SUL-SN-SDR-1282</t>
  </si>
  <si>
    <t>KELURAHAN_RIJANG_PITU_MARITENGNGAE</t>
  </si>
  <si>
    <t>SUM-LA-KTB-1142</t>
  </si>
  <si>
    <t>SEMULI_JAYA</t>
  </si>
  <si>
    <t>SUL-SN-SDR-1285</t>
  </si>
  <si>
    <t>BAPANGI_PANCA_LAUTAN</t>
  </si>
  <si>
    <t>SUM-LA-KLA-1134</t>
  </si>
  <si>
    <t>SINAR_PALEMBANG</t>
  </si>
  <si>
    <t>JAW-JI-BJN-4307</t>
  </si>
  <si>
    <t>KASIMAN_TAMBAKMERAK</t>
  </si>
  <si>
    <t>JAW-JI-JBG-5133</t>
  </si>
  <si>
    <t>PLOSO_PAGERTANJUNG</t>
  </si>
  <si>
    <t>JAW-JI-BJN-4303</t>
  </si>
  <si>
    <t>SUGIHWARAS_PANUNGGALAN</t>
  </si>
  <si>
    <t>JAW-JB-SMD-4366</t>
  </si>
  <si>
    <t>TRUNAMANGGALA</t>
  </si>
  <si>
    <t>SUM-LA-KOT-1087</t>
  </si>
  <si>
    <t>KOTA_AGUNG_KEDAMAIAN</t>
  </si>
  <si>
    <t>SUM-LA-KTB-1143</t>
  </si>
  <si>
    <t>KOTABUMI_UTARA_MARGO_REJO</t>
  </si>
  <si>
    <t>SUM-LA-SDN-1151</t>
  </si>
  <si>
    <t>MEKAR_SARI</t>
  </si>
  <si>
    <t>JAW-JI-BJN-4292</t>
  </si>
  <si>
    <t>KANOR_SEDENG</t>
  </si>
  <si>
    <t>JAW-JB-SOR-4416</t>
  </si>
  <si>
    <t>CIWIDEY_RAWABOGO</t>
  </si>
  <si>
    <t>SUM-LA-KTB-1147</t>
  </si>
  <si>
    <t>KOTA_NAPAL</t>
  </si>
  <si>
    <t>SUM-LA-KLA-1133</t>
  </si>
  <si>
    <t>PURWODADI_DALAM</t>
  </si>
  <si>
    <t>SUM-AC-STB-2230</t>
  </si>
  <si>
    <t>BARU_PASAR_VIII</t>
  </si>
  <si>
    <t>JAW-JT-KJN-0997</t>
  </si>
  <si>
    <t>PEKAJANGAN_PEKALONGAN</t>
  </si>
  <si>
    <t>JAW-JT-KBM-0636</t>
  </si>
  <si>
    <t>TUGU_KEBUMEN</t>
  </si>
  <si>
    <t>JAW-JT-KJN-1002</t>
  </si>
  <si>
    <t>BLIGO_PEKALONGAN</t>
  </si>
  <si>
    <t>JAW-BT-TGR-0119</t>
  </si>
  <si>
    <t>RAYA_PINANG_CILELES</t>
  </si>
  <si>
    <t>JAW-JB-SBM-2452</t>
  </si>
  <si>
    <t>JALAN_KERAMAT_SUKALARANG</t>
  </si>
  <si>
    <t>JAW-BT-TGR-0106</t>
  </si>
  <si>
    <t>TELAGA_BESTARI</t>
  </si>
  <si>
    <t>JAW-BT-TGR-0095</t>
  </si>
  <si>
    <t>LION_AIR_WANAKERTA</t>
  </si>
  <si>
    <t>JAW-JB-CKR-0104</t>
  </si>
  <si>
    <t>BABELAN_KOTA</t>
  </si>
  <si>
    <t>JAW-JB-SBM-2450</t>
  </si>
  <si>
    <t>GUNUNG_PADANG</t>
  </si>
  <si>
    <t>SUM-SU-SDK-2228</t>
  </si>
  <si>
    <t>PAGAGAN_JULU_II</t>
  </si>
  <si>
    <t>SUL-SA-BIT-0393</t>
  </si>
  <si>
    <t>TENDEKI_MATUARI</t>
  </si>
  <si>
    <t>SUM-SS-MPR-1268</t>
  </si>
  <si>
    <t>TULUS_AYU</t>
  </si>
  <si>
    <t>SUL-SN-WNS-0977</t>
  </si>
  <si>
    <t>TELLULIMPOE_MARIORIAWA</t>
  </si>
  <si>
    <t>JAW-JI-TLG-4251</t>
  </si>
  <si>
    <t>REJOTANGAN_BLIMBING</t>
  </si>
  <si>
    <t>SUM-SS-MRE-1236</t>
  </si>
  <si>
    <t>GELUMBANG_SUKA_MENANG</t>
  </si>
  <si>
    <t>SUL-SN-PLP-1343</t>
  </si>
  <si>
    <t>LAMASI_PANTAI_WALENRANG_TIMUR</t>
  </si>
  <si>
    <t>SUM-SS-MBL-1201</t>
  </si>
  <si>
    <t>JAJARAN_BARU_II</t>
  </si>
  <si>
    <t>SUM-SS-RPT-1103</t>
  </si>
  <si>
    <t>SUNGAI_BAUNG</t>
  </si>
  <si>
    <t>SUL-SN-WNS-0988</t>
  </si>
  <si>
    <t>LARINGGI_MARIORIAWA</t>
  </si>
  <si>
    <t>JAW-JI-PNG-4304</t>
  </si>
  <si>
    <t>SAMPUNG_KAUMAN</t>
  </si>
  <si>
    <t>JAW-JI-NJK-4255</t>
  </si>
  <si>
    <t>BAGOR_BUDURAN</t>
  </si>
  <si>
    <t>SUM-KR-BSB-0576</t>
  </si>
  <si>
    <t>BINTAN_TIMUR_GUNUNG_LENGKUAS</t>
  </si>
  <si>
    <t>KAL-KS-MTP-1117</t>
  </si>
  <si>
    <t>TANJUNG_REMA_DARAT_MARTAPURA</t>
  </si>
  <si>
    <t>JAW-JB-BDG-4316</t>
  </si>
  <si>
    <t>BANDUNG_KULON_CIBUNTU</t>
  </si>
  <si>
    <t>JAW-JB-CMH-4322</t>
  </si>
  <si>
    <t>VELODROME_CIMAHI_PADASUKA</t>
  </si>
  <si>
    <t>SUM-SS-MBL-1210</t>
  </si>
  <si>
    <t>MI_ALMUHAJIRIN_SIDOMULYO</t>
  </si>
  <si>
    <t>JAW-JB-NPH-4385</t>
  </si>
  <si>
    <t>CIPONGKOR_KARANGSARI</t>
  </si>
  <si>
    <t>SUM-SS-RPT-1107</t>
  </si>
  <si>
    <t>LUBUK_KEMANG</t>
  </si>
  <si>
    <t>JAW-JI-BJN-4296</t>
  </si>
  <si>
    <t>GAYAM_MOJODELIK</t>
  </si>
  <si>
    <t>JAW-JI-BJN-4304</t>
  </si>
  <si>
    <t>BALEN_PRAMBATAN</t>
  </si>
  <si>
    <t>JAW-JI-KDR-4330</t>
  </si>
  <si>
    <t>GURAH_BESUK</t>
  </si>
  <si>
    <t>SUM-SS-MPR-1270</t>
  </si>
  <si>
    <t>BELITANG_MADANG_RAYA_TUGU_MULYO</t>
  </si>
  <si>
    <t>JAW-JI-KDR-4332</t>
  </si>
  <si>
    <t>PAGU_KAMBINGAN</t>
  </si>
  <si>
    <t>SUM-SS-BTA-1085</t>
  </si>
  <si>
    <t>PENINJAUAN_MAKARTI_JAYA</t>
  </si>
  <si>
    <t>SUL-SN-SDR-1280</t>
  </si>
  <si>
    <t>KELURAHAN_RAPPANG_PANCA_RIJANG</t>
  </si>
  <si>
    <t>JAW-JI-BJN-4301</t>
  </si>
  <si>
    <t>BOJONEGORO_SUKOREJO</t>
  </si>
  <si>
    <t>SUM-RI-TBH-1089</t>
  </si>
  <si>
    <t>TEMBILAHAN_HULU</t>
  </si>
  <si>
    <t>SUM-LA-LIW-1097</t>
  </si>
  <si>
    <t>SUKAU_BANDAR_BARU</t>
  </si>
  <si>
    <t>Kab. Sidenreng Rappang</t>
  </si>
  <si>
    <t>Kab. Dairi</t>
  </si>
  <si>
    <t>Kab. Rokan Hilir</t>
  </si>
  <si>
    <t>Kab. Musi Rawas</t>
  </si>
  <si>
    <t>Kab. Serdang Bedagai</t>
  </si>
  <si>
    <t>Kab. Ogan Komering Ulu</t>
  </si>
  <si>
    <t>Kota Tebing Tinggi</t>
  </si>
  <si>
    <t>Kab. Batu Bara</t>
  </si>
  <si>
    <t>Kab. Ogan Komering Ulu Se</t>
  </si>
  <si>
    <t>Kab. Agam</t>
  </si>
  <si>
    <t>Kab. Cilacap</t>
  </si>
  <si>
    <t>Kab. Demak</t>
  </si>
  <si>
    <t>Kab. Pandeglang</t>
  </si>
  <si>
    <t>Kab. Batang</t>
  </si>
  <si>
    <t>Kab. Pekalongan</t>
  </si>
  <si>
    <t>Kab. Lebak</t>
  </si>
  <si>
    <t>Kab. Serang</t>
  </si>
  <si>
    <t>Kab. Bangkalan</t>
  </si>
  <si>
    <t>Kab. Rokan Hulu</t>
  </si>
  <si>
    <t>Kab. Pesawaran</t>
  </si>
  <si>
    <t>Kab. Pati</t>
  </si>
  <si>
    <t>Kab. Soppeng</t>
  </si>
  <si>
    <t>Kab. Tanjung Jabung Barat</t>
  </si>
  <si>
    <t>Kab. Rejang Lebong</t>
  </si>
  <si>
    <t>Kota Tanjung Pinang</t>
  </si>
  <si>
    <t>Kab. Seluma</t>
  </si>
  <si>
    <t>Kab. Lampung Utara</t>
  </si>
  <si>
    <t>Kab. Way Kanan</t>
  </si>
  <si>
    <t>Kota Kediri</t>
  </si>
  <si>
    <t>Kab. Tanggamus</t>
  </si>
  <si>
    <t>Kab. Lampung Timur</t>
  </si>
  <si>
    <t>Kota Bitung</t>
  </si>
  <si>
    <t>Kab. Luwu</t>
  </si>
  <si>
    <t>Kab. Musi Rawas Utara</t>
  </si>
  <si>
    <t>Kab. Bintan</t>
  </si>
  <si>
    <t>Kab. Banjar</t>
  </si>
  <si>
    <t>Kab. Indragiri Hilir</t>
  </si>
  <si>
    <t>Kab. Lampung Barat</t>
  </si>
  <si>
    <t xml:space="preserve">TB </t>
  </si>
  <si>
    <t xml:space="preserve">BK </t>
  </si>
  <si>
    <t>NEW SPK</t>
  </si>
  <si>
    <t>107°44.3.48'E</t>
  </si>
  <si>
    <t>7°3.59.9'S</t>
  </si>
  <si>
    <t>50/210/355</t>
  </si>
  <si>
    <t>112°30.36.68'E</t>
  </si>
  <si>
    <t>7°10.59.41'S</t>
  </si>
  <si>
    <t>112°27.25.06'E</t>
  </si>
  <si>
    <t>7°17.58.31'S</t>
  </si>
  <si>
    <t>70/235/325</t>
  </si>
  <si>
    <t>119°42.51.8'E</t>
  </si>
  <si>
    <t>3°54.46.19'S</t>
  </si>
  <si>
    <t>50/240</t>
  </si>
  <si>
    <t>100°27.27.36'E</t>
  </si>
  <si>
    <t>1°15.41.47'S</t>
  </si>
  <si>
    <t>50/130/340</t>
  </si>
  <si>
    <t>98°40.39.54'E</t>
  </si>
  <si>
    <t>3°38.5.44'N</t>
  </si>
  <si>
    <t>90/210/280</t>
  </si>
  <si>
    <t>98°41.9.17'E</t>
  </si>
  <si>
    <t>3°41.40.91'N</t>
  </si>
  <si>
    <t>20/100/160</t>
  </si>
  <si>
    <t>99°40.30.47'E</t>
  </si>
  <si>
    <t>2°55.37.88'N</t>
  </si>
  <si>
    <t>102°4.37.6'E</t>
  </si>
  <si>
    <t>1°29.54.82'N</t>
  </si>
  <si>
    <t>50/140/290</t>
  </si>
  <si>
    <t>98°22.42.17'E</t>
  </si>
  <si>
    <t>2°43.57.94'N</t>
  </si>
  <si>
    <t>60/170/280</t>
  </si>
  <si>
    <t>104°19.43.54'E</t>
  </si>
  <si>
    <t>4°17.36.13'S</t>
  </si>
  <si>
    <t>45/130/245</t>
  </si>
  <si>
    <t>100°19.37.42'E</t>
  </si>
  <si>
    <t>2°28.45.48'N</t>
  </si>
  <si>
    <t>70/220/350</t>
  </si>
  <si>
    <t>103°8.38.4'E</t>
  </si>
  <si>
    <t>3°9.53.86'S</t>
  </si>
  <si>
    <t>160/270/340</t>
  </si>
  <si>
    <t>103°8.56.4'E</t>
  </si>
  <si>
    <t>3°15.11.16'S</t>
  </si>
  <si>
    <t>40/230/300</t>
  </si>
  <si>
    <t>99°7.59.16'E</t>
  </si>
  <si>
    <t>3°24.15.01'N</t>
  </si>
  <si>
    <t>40/140/220</t>
  </si>
  <si>
    <t>103°53.34.8'E</t>
  </si>
  <si>
    <t>3°29.52.55'S</t>
  </si>
  <si>
    <t>35/130/220</t>
  </si>
  <si>
    <t>104°29.45.6'E</t>
  </si>
  <si>
    <t>3°47.5.64'S</t>
  </si>
  <si>
    <t>50/120/200</t>
  </si>
  <si>
    <t>101°24.35.42'E</t>
  </si>
  <si>
    <t>0°32.43.8'N</t>
  </si>
  <si>
    <t>104°44.16.08'E</t>
  </si>
  <si>
    <t>4°0.21.53'S</t>
  </si>
  <si>
    <t>35/190/255</t>
  </si>
  <si>
    <t>104°41.13.67'E</t>
  </si>
  <si>
    <t>4°0.42.7'S</t>
  </si>
  <si>
    <t>80/220/295</t>
  </si>
  <si>
    <t>104°50.30.52'E</t>
  </si>
  <si>
    <t>3°56.56.54'S</t>
  </si>
  <si>
    <t>105/205/320</t>
  </si>
  <si>
    <t>104°44.37.97'E</t>
  </si>
  <si>
    <t>4°1.30.4'S</t>
  </si>
  <si>
    <t>80/185/300</t>
  </si>
  <si>
    <t>104°39.43.16'E</t>
  </si>
  <si>
    <t>4°0.26.32'S</t>
  </si>
  <si>
    <t>70/170/270</t>
  </si>
  <si>
    <t>104°48.29.41'E</t>
  </si>
  <si>
    <t>4°2.22.16'S</t>
  </si>
  <si>
    <t>30/210/260</t>
  </si>
  <si>
    <t>99°10.37.06'E</t>
  </si>
  <si>
    <t>3°20.11.11'N</t>
  </si>
  <si>
    <t>70/190/310</t>
  </si>
  <si>
    <t>98°39.39.62'E</t>
  </si>
  <si>
    <t>3°39.46.74'N</t>
  </si>
  <si>
    <t>99°20.42.5'E</t>
  </si>
  <si>
    <t>3°18.5.58'N</t>
  </si>
  <si>
    <t>60/190/270</t>
  </si>
  <si>
    <t>98°41.58.03'E</t>
  </si>
  <si>
    <t>3°32.6.88'N</t>
  </si>
  <si>
    <t>103°30.56.48'E</t>
  </si>
  <si>
    <t>4°29.9.38'S</t>
  </si>
  <si>
    <t>100/240/335</t>
  </si>
  <si>
    <t>103°36.22.18'E</t>
  </si>
  <si>
    <t>4°29.31.7'S</t>
  </si>
  <si>
    <t>120/290</t>
  </si>
  <si>
    <t>100°25.42.74'E</t>
  </si>
  <si>
    <t>0°18.47.04'S</t>
  </si>
  <si>
    <t>80/170/250</t>
  </si>
  <si>
    <t>103°46.40.19'E</t>
  </si>
  <si>
    <t>4°28.31.69'S</t>
  </si>
  <si>
    <t>50/145/205</t>
  </si>
  <si>
    <t>103°43.58.87'E</t>
  </si>
  <si>
    <t>4°30.55.08'S</t>
  </si>
  <si>
    <t>70/270</t>
  </si>
  <si>
    <t>104°28.37.6'E</t>
  </si>
  <si>
    <t>3°54.6.44'S</t>
  </si>
  <si>
    <t>75/185/270</t>
  </si>
  <si>
    <t>104°25.58.22'E</t>
  </si>
  <si>
    <t>3°50.29.18'S</t>
  </si>
  <si>
    <t>55/255/290</t>
  </si>
  <si>
    <t>104°44.45.6'E</t>
  </si>
  <si>
    <t>3°35.52.4'S</t>
  </si>
  <si>
    <t>40/210/355</t>
  </si>
  <si>
    <t>104°18.49.54'E</t>
  </si>
  <si>
    <t>3°57.42.73'S</t>
  </si>
  <si>
    <t>5/190/315</t>
  </si>
  <si>
    <t>103°33.44.1'E</t>
  </si>
  <si>
    <t>4°27.6.7'S</t>
  </si>
  <si>
    <t>15/100/200</t>
  </si>
  <si>
    <t>104°24.38.63'E</t>
  </si>
  <si>
    <t>3°51.36.14'S</t>
  </si>
  <si>
    <t>60/160/255</t>
  </si>
  <si>
    <t>110°40.15.24'E</t>
  </si>
  <si>
    <t>6°41.4.06'S</t>
  </si>
  <si>
    <t>20/100/190</t>
  </si>
  <si>
    <t>111°3.40.43'E</t>
  </si>
  <si>
    <t>7°37.55.34'S</t>
  </si>
  <si>
    <t>10/110/250</t>
  </si>
  <si>
    <t>110°46.5.99'E</t>
  </si>
  <si>
    <t>7°31.39.79'S</t>
  </si>
  <si>
    <t>107°20.19.14'E</t>
  </si>
  <si>
    <t>6°20.41.39'S</t>
  </si>
  <si>
    <t>109°1.11.89'E</t>
  </si>
  <si>
    <t>7°42.13.07'S</t>
  </si>
  <si>
    <t>111°9.55.22'E</t>
  </si>
  <si>
    <t>7°50.4.52'S</t>
  </si>
  <si>
    <t>110°41.45.6'E</t>
  </si>
  <si>
    <t>7°28.12.79'S</t>
  </si>
  <si>
    <t>111°6.43.06'E</t>
  </si>
  <si>
    <t>7°8.5.28'S</t>
  </si>
  <si>
    <t>107°6.22.97'E</t>
  </si>
  <si>
    <t>6°18.11.34'S</t>
  </si>
  <si>
    <t>20/140/270</t>
  </si>
  <si>
    <t>110°47.20.4'E</t>
  </si>
  <si>
    <t>6°49.32.74'S</t>
  </si>
  <si>
    <t>40/130/320</t>
  </si>
  <si>
    <t>105°52.44.44'E</t>
  </si>
  <si>
    <t>6°26.8.02'S</t>
  </si>
  <si>
    <t>70/180/290</t>
  </si>
  <si>
    <t>110°43.26.4'E</t>
  </si>
  <si>
    <t>7°4.39.32'S</t>
  </si>
  <si>
    <t>60/180/320</t>
  </si>
  <si>
    <t>110°39.14.54'E</t>
  </si>
  <si>
    <t>7°1.23.09'S</t>
  </si>
  <si>
    <t>60/150/320</t>
  </si>
  <si>
    <t>109°55.40.15'E</t>
  </si>
  <si>
    <t>7°0.29.09'S</t>
  </si>
  <si>
    <t>80/180/340</t>
  </si>
  <si>
    <t>109°37.33.67'E</t>
  </si>
  <si>
    <t>6°54.19.44'S</t>
  </si>
  <si>
    <t>111°7.8.62'E</t>
  </si>
  <si>
    <t>7°4.57.54'S</t>
  </si>
  <si>
    <t>30/120/270</t>
  </si>
  <si>
    <t>110°33.43.88'E</t>
  </si>
  <si>
    <t>7°45.5.72'S</t>
  </si>
  <si>
    <t>108°44.26.23'E</t>
  </si>
  <si>
    <t>7°25.52.36'S</t>
  </si>
  <si>
    <t>90/220/320</t>
  </si>
  <si>
    <t>110°33.11.48'E</t>
  </si>
  <si>
    <t>6°49.52.36'S</t>
  </si>
  <si>
    <t>109°44.34.22'E</t>
  </si>
  <si>
    <t>6°53.36.1'S</t>
  </si>
  <si>
    <t>110°26.33.36'E</t>
  </si>
  <si>
    <t>7°4.3.18'S</t>
  </si>
  <si>
    <t>20/140/250</t>
  </si>
  <si>
    <t>109°1.47.1'E</t>
  </si>
  <si>
    <t>7°40.59.95'S</t>
  </si>
  <si>
    <t>110°28.55.16'E</t>
  </si>
  <si>
    <t>7°45.30.38'S</t>
  </si>
  <si>
    <t>110°45.18.0'E</t>
  </si>
  <si>
    <t>6°39.3.71'S</t>
  </si>
  <si>
    <t>110°23.5.24'E</t>
  </si>
  <si>
    <t>7°53.40.92'S</t>
  </si>
  <si>
    <t>60/190/300</t>
  </si>
  <si>
    <t>110°46.43.93'E</t>
  </si>
  <si>
    <t>7°29.22.88'S</t>
  </si>
  <si>
    <t>90/230/340</t>
  </si>
  <si>
    <t>109°20.44.77'E</t>
  </si>
  <si>
    <t>7°13.15.56'S</t>
  </si>
  <si>
    <t>60/230/300</t>
  </si>
  <si>
    <t>106°25.5.34'E</t>
  </si>
  <si>
    <t>6°24.36.54'S</t>
  </si>
  <si>
    <t>50/190/320</t>
  </si>
  <si>
    <t>106°17.15.07'E</t>
  </si>
  <si>
    <t>6°39.29.45'S</t>
  </si>
  <si>
    <t>110/210/330</t>
  </si>
  <si>
    <t>106°0.26.24'E</t>
  </si>
  <si>
    <t>6°3.12.24'S</t>
  </si>
  <si>
    <t>20/210/290</t>
  </si>
  <si>
    <t>106°6.47.09'E</t>
  </si>
  <si>
    <t>6°12.56.77'S</t>
  </si>
  <si>
    <t>60/160/260</t>
  </si>
  <si>
    <t>112°27.14.4'E</t>
  </si>
  <si>
    <t>7°6.31.03'S</t>
  </si>
  <si>
    <t>65/90/295</t>
  </si>
  <si>
    <t>112°3.25.2'E</t>
  </si>
  <si>
    <t>8°11.47.22'S</t>
  </si>
  <si>
    <t>105/215/290</t>
  </si>
  <si>
    <t>112°56.24.72'E</t>
  </si>
  <si>
    <t>7°11.18.49'S</t>
  </si>
  <si>
    <t>0/100/300</t>
  </si>
  <si>
    <t>105°14.40.9'E</t>
  </si>
  <si>
    <t>4°59.28.2'S</t>
  </si>
  <si>
    <t>5/140/210</t>
  </si>
  <si>
    <t>103°39.53.28'E</t>
  </si>
  <si>
    <t>4°28.40.91'S</t>
  </si>
  <si>
    <t>25/160/265</t>
  </si>
  <si>
    <t>104°53.0.56'E</t>
  </si>
  <si>
    <t>5°16.14.48'S</t>
  </si>
  <si>
    <t>100/210/355</t>
  </si>
  <si>
    <t>100°21.9.65'E</t>
  </si>
  <si>
    <t>0°50.11.8'N</t>
  </si>
  <si>
    <t>60/120/300</t>
  </si>
  <si>
    <t>111°56.49.2'E</t>
  </si>
  <si>
    <t>6°51.58.03'S</t>
  </si>
  <si>
    <t>120/190/280</t>
  </si>
  <si>
    <t>105°11.11.47'E</t>
  </si>
  <si>
    <t>5°16.3.54'S</t>
  </si>
  <si>
    <t>0/80/270</t>
  </si>
  <si>
    <t>105°8.30.34'E</t>
  </si>
  <si>
    <t>5°22.54.37'S</t>
  </si>
  <si>
    <t>140/255/300</t>
  </si>
  <si>
    <t>111°35.0.38'E</t>
  </si>
  <si>
    <t>7°40.3.04'S</t>
  </si>
  <si>
    <t>10/160/265</t>
  </si>
  <si>
    <t>104°36.54.36'E</t>
  </si>
  <si>
    <t>3°48.48.6'S</t>
  </si>
  <si>
    <t>40/190/330</t>
  </si>
  <si>
    <t>104°38.3.01'E</t>
  </si>
  <si>
    <t>4°11.37.79'S</t>
  </si>
  <si>
    <t>110/245/335</t>
  </si>
  <si>
    <t>98°30.11.88'E</t>
  </si>
  <si>
    <t>3°42.49.0'N</t>
  </si>
  <si>
    <t>0/130/230</t>
  </si>
  <si>
    <t>111°3.31.72'E</t>
  </si>
  <si>
    <t>6°53.9.17'S</t>
  </si>
  <si>
    <t>110/270/350</t>
  </si>
  <si>
    <t>119°53.14.35'E</t>
  </si>
  <si>
    <t>4°21.38.16'S</t>
  </si>
  <si>
    <t>40/170/280</t>
  </si>
  <si>
    <t>98°33.33.12'E</t>
  </si>
  <si>
    <t>3°52.9.98'N</t>
  </si>
  <si>
    <t>107°21.27.68'E</t>
  </si>
  <si>
    <t>6°49.56.28'S</t>
  </si>
  <si>
    <t>10/70/115</t>
  </si>
  <si>
    <t>102°55.44.4'E</t>
  </si>
  <si>
    <t>1°2.36.53'S</t>
  </si>
  <si>
    <t>20/230/320</t>
  </si>
  <si>
    <t>105°41.32.96'E</t>
  </si>
  <si>
    <t>5°46.17.33'S</t>
  </si>
  <si>
    <t>60/115/330</t>
  </si>
  <si>
    <t>108°29.9.6'E</t>
  </si>
  <si>
    <t>7°12.37.08'S</t>
  </si>
  <si>
    <t>30/130/265</t>
  </si>
  <si>
    <t>105°16.49.08'E</t>
  </si>
  <si>
    <t>5°20.52.73'S</t>
  </si>
  <si>
    <t>25/205/275</t>
  </si>
  <si>
    <t>111°38.9.38'E</t>
  </si>
  <si>
    <t>7°9.42.77'S</t>
  </si>
  <si>
    <t>20/110/285</t>
  </si>
  <si>
    <t>102°29.46.28'E</t>
  </si>
  <si>
    <t>3°30.6.23'S</t>
  </si>
  <si>
    <t>20/80/280</t>
  </si>
  <si>
    <t>119°39.46.22'E</t>
  </si>
  <si>
    <t>4°11.56.83'S</t>
  </si>
  <si>
    <t>98°21.57.96'E</t>
  </si>
  <si>
    <t>3°40.41.99'N</t>
  </si>
  <si>
    <t>98°29.25.08'E</t>
  </si>
  <si>
    <t>3°51.36.0'N</t>
  </si>
  <si>
    <t>100/210/280</t>
  </si>
  <si>
    <t>119°53.19.18'E</t>
  </si>
  <si>
    <t>4°12.27.94'S</t>
  </si>
  <si>
    <t>102°28.26.4'E</t>
  </si>
  <si>
    <t>3°22.24.78'S</t>
  </si>
  <si>
    <t>115/215/320</t>
  </si>
  <si>
    <t>102°31.51.6'E</t>
  </si>
  <si>
    <t>3°29.25.48'S</t>
  </si>
  <si>
    <t>105°20.18.56'E</t>
  </si>
  <si>
    <t>5°22.7.07'S</t>
  </si>
  <si>
    <t>15/100/270</t>
  </si>
  <si>
    <t>104°31.29.86'E</t>
  </si>
  <si>
    <t>0°55.59.41'N</t>
  </si>
  <si>
    <t>20/120/300</t>
  </si>
  <si>
    <t>115°8.31.85'E</t>
  </si>
  <si>
    <t>8°38.32.75'S</t>
  </si>
  <si>
    <t>30/200/290</t>
  </si>
  <si>
    <t>102°21.23.18'E</t>
  </si>
  <si>
    <t>3°53.59.25'S</t>
  </si>
  <si>
    <t>20/150/310</t>
  </si>
  <si>
    <t>105°18.24.2'E</t>
  </si>
  <si>
    <t>5°21.37.13'S</t>
  </si>
  <si>
    <t>85/170/290</t>
  </si>
  <si>
    <t>112°4.1.85'E</t>
  </si>
  <si>
    <t>7°44.20.26'S</t>
  </si>
  <si>
    <t>100/220/305</t>
  </si>
  <si>
    <t>119°29.53.92'E</t>
  </si>
  <si>
    <t>4°48.45.54'S</t>
  </si>
  <si>
    <t>80/160/250</t>
  </si>
  <si>
    <t>98°27.46.15'E</t>
  </si>
  <si>
    <t>3°49.35.15'N</t>
  </si>
  <si>
    <t>10/140/280</t>
  </si>
  <si>
    <t>104°46.55.92'E</t>
  </si>
  <si>
    <t>4°42.42.41'S</t>
  </si>
  <si>
    <t>20/180/290</t>
  </si>
  <si>
    <t>111°21.53.93'E</t>
  </si>
  <si>
    <t>7°52.16.18'S</t>
  </si>
  <si>
    <t>160/260/340</t>
  </si>
  <si>
    <t>105°36.56.81'E</t>
  </si>
  <si>
    <t>5°30.1.44'S</t>
  </si>
  <si>
    <t>120/205/335</t>
  </si>
  <si>
    <t>112°26.51.36'E</t>
  </si>
  <si>
    <t>7°5.17.12'S</t>
  </si>
  <si>
    <t>111°45.35.35'E</t>
  </si>
  <si>
    <t>7°13.9.19'S</t>
  </si>
  <si>
    <t>10/175/270</t>
  </si>
  <si>
    <t>100°54.18.0'E</t>
  </si>
  <si>
    <t>0°38.41.1'N</t>
  </si>
  <si>
    <t>40/120/320</t>
  </si>
  <si>
    <t>111°53.13.2'E</t>
  </si>
  <si>
    <t>7°53.45.96'S</t>
  </si>
  <si>
    <t>50/125/275</t>
  </si>
  <si>
    <t>105°13.38.03'E</t>
  </si>
  <si>
    <t>5°28.11.96'S</t>
  </si>
  <si>
    <t>145/200</t>
  </si>
  <si>
    <t>112°28.42.89'E</t>
  </si>
  <si>
    <t>7°1.36.88'S</t>
  </si>
  <si>
    <t>15/80/200</t>
  </si>
  <si>
    <t>104°33.9.04'E</t>
  </si>
  <si>
    <t>4°42.56.52'S</t>
  </si>
  <si>
    <t>60/165/300</t>
  </si>
  <si>
    <t>112°0.46.19'E</t>
  </si>
  <si>
    <t>7°51.43.09'S</t>
  </si>
  <si>
    <t>65/145/300</t>
  </si>
  <si>
    <t>119°47.56.76'E</t>
  </si>
  <si>
    <t>3°56.20.15'S</t>
  </si>
  <si>
    <t>40/160/320</t>
  </si>
  <si>
    <t>104°59.59.6'E</t>
  </si>
  <si>
    <t>4°46.27.77'S</t>
  </si>
  <si>
    <t>119°50.3.7'E</t>
  </si>
  <si>
    <t>4°5.7.4'S</t>
  </si>
  <si>
    <t>0/120/260</t>
  </si>
  <si>
    <t>105°32.33.47'E</t>
  </si>
  <si>
    <t>5°32.4.67'S</t>
  </si>
  <si>
    <t>65/155/350</t>
  </si>
  <si>
    <t>111°40.0.41'E</t>
  </si>
  <si>
    <t>7°6.56.7'S</t>
  </si>
  <si>
    <t>90/230/320</t>
  </si>
  <si>
    <t>112°14.12.52'E</t>
  </si>
  <si>
    <t>7°26.16.69'S</t>
  </si>
  <si>
    <t>25/200/290</t>
  </si>
  <si>
    <t>111°58.33.6'E</t>
  </si>
  <si>
    <t>7°19.55.2'S</t>
  </si>
  <si>
    <t>5/150/250</t>
  </si>
  <si>
    <t>107°55.19.2'E</t>
  </si>
  <si>
    <t>6°48.26.68'S</t>
  </si>
  <si>
    <t>70/180/275</t>
  </si>
  <si>
    <t>104°38.37.97'E</t>
  </si>
  <si>
    <t>5°29.14.5'S</t>
  </si>
  <si>
    <t>35/115/300</t>
  </si>
  <si>
    <t>104°53.41.7'E</t>
  </si>
  <si>
    <t>4°45.42.6'S</t>
  </si>
  <si>
    <t>10/125/215</t>
  </si>
  <si>
    <t>105°30.0.0'E</t>
  </si>
  <si>
    <t>5°7.48.0'S</t>
  </si>
  <si>
    <t>40/240/310</t>
  </si>
  <si>
    <t>112°1.8.76'E</t>
  </si>
  <si>
    <t>7°8.24.61'S</t>
  </si>
  <si>
    <t>100/210/325</t>
  </si>
  <si>
    <t>107°26.23.53'E</t>
  </si>
  <si>
    <t>7°4.33.06'S</t>
  </si>
  <si>
    <t>145/240/310</t>
  </si>
  <si>
    <t>104°50.11.47'E</t>
  </si>
  <si>
    <t>4°36.1.84'S</t>
  </si>
  <si>
    <t>95/250/315</t>
  </si>
  <si>
    <t>105°25.13.08'E</t>
  </si>
  <si>
    <t>5°22.39.04'S</t>
  </si>
  <si>
    <t>55/235/280</t>
  </si>
  <si>
    <t>98°25.41.16'E</t>
  </si>
  <si>
    <t>3°48.46.98'N</t>
  </si>
  <si>
    <t>30/160/240</t>
  </si>
  <si>
    <t>109°39.13.97'E</t>
  </si>
  <si>
    <t>6°56.58.88'S</t>
  </si>
  <si>
    <t>109°27.29.2'E</t>
  </si>
  <si>
    <t>7°37.57.65'S</t>
  </si>
  <si>
    <t>0/110/200</t>
  </si>
  <si>
    <t>109°39.12.02'E</t>
  </si>
  <si>
    <t>6°55.59.16'S</t>
  </si>
  <si>
    <t>106°25.47.71'E</t>
  </si>
  <si>
    <t>6°19.29.53'S</t>
  </si>
  <si>
    <t>107°0.24.98'E</t>
  </si>
  <si>
    <t>6°52.2.1'S</t>
  </si>
  <si>
    <t>60/150/240</t>
  </si>
  <si>
    <t>106°29.10.82'E</t>
  </si>
  <si>
    <t>6°11.50.78'S</t>
  </si>
  <si>
    <t>106°29.36.42'E</t>
  </si>
  <si>
    <t>6°11.28.03'S</t>
  </si>
  <si>
    <t>5/110/220</t>
  </si>
  <si>
    <t>107°2.16.4'E</t>
  </si>
  <si>
    <t>6°9.45.43'S</t>
  </si>
  <si>
    <t>107°1.26.26'E</t>
  </si>
  <si>
    <t>6°56.58.63'S</t>
  </si>
  <si>
    <t>135/280/350</t>
  </si>
  <si>
    <t>98°26.27.56'E</t>
  </si>
  <si>
    <t>2°45.19.3'N</t>
  </si>
  <si>
    <t>80/130/330</t>
  </si>
  <si>
    <t>125°5.51.11'E</t>
  </si>
  <si>
    <t>1°26.48.88'N</t>
  </si>
  <si>
    <t>60/170/320</t>
  </si>
  <si>
    <t>104°39.1.87'E</t>
  </si>
  <si>
    <t>4°4.50.38'S</t>
  </si>
  <si>
    <t>100/180/350</t>
  </si>
  <si>
    <t>119°53.17.16'E</t>
  </si>
  <si>
    <t>4°10.39.47'S</t>
  </si>
  <si>
    <t>10/180/250</t>
  </si>
  <si>
    <t>112°5.29.62'E</t>
  </si>
  <si>
    <t>8°7.57.36'S</t>
  </si>
  <si>
    <t>180/270/320</t>
  </si>
  <si>
    <t>104°28.12.04'E</t>
  </si>
  <si>
    <t>3°13.20.93'S</t>
  </si>
  <si>
    <t>85/240/250</t>
  </si>
  <si>
    <t>120°13.15.24'E</t>
  </si>
  <si>
    <t>2°55.9.19'S</t>
  </si>
  <si>
    <t>0/150/270</t>
  </si>
  <si>
    <t>103°0.18.0'E</t>
  </si>
  <si>
    <t>2°57.8.6'S</t>
  </si>
  <si>
    <t>150/250/330</t>
  </si>
  <si>
    <t>102°44.45.6'E</t>
  </si>
  <si>
    <t>2°38.2.4'S</t>
  </si>
  <si>
    <t>40/250/330</t>
  </si>
  <si>
    <t>119°51.21.35'E</t>
  </si>
  <si>
    <t>4°6.32.87'S</t>
  </si>
  <si>
    <t>150/240/330</t>
  </si>
  <si>
    <t>111°24.18.94'E</t>
  </si>
  <si>
    <t>7°51.3.82'S</t>
  </si>
  <si>
    <t>111°52.15.6'E</t>
  </si>
  <si>
    <t>7°35.56.87'S</t>
  </si>
  <si>
    <t>90/190/260</t>
  </si>
  <si>
    <t>104°32.27.6'E</t>
  </si>
  <si>
    <t>0°51.16.13'N</t>
  </si>
  <si>
    <t>114°51.19.8'E</t>
  </si>
  <si>
    <t>3°25.25.54'S</t>
  </si>
  <si>
    <t>80/225/315</t>
  </si>
  <si>
    <t>107°33.59.11'E</t>
  </si>
  <si>
    <t>6°55.34.1'S</t>
  </si>
  <si>
    <t>103°10.15.6'E</t>
  </si>
  <si>
    <t>2°48.22.5'S</t>
  </si>
  <si>
    <t>107°20.2.51'E</t>
  </si>
  <si>
    <t>6°57.58.03'S</t>
  </si>
  <si>
    <t>210/280/345</t>
  </si>
  <si>
    <t>102°49.1.2'E</t>
  </si>
  <si>
    <t>2°38.41.71'S</t>
  </si>
  <si>
    <t>110.250/350</t>
  </si>
  <si>
    <t>111°40.55.02'E</t>
  </si>
  <si>
    <t>7°11.13.24'S</t>
  </si>
  <si>
    <t>45/160/295</t>
  </si>
  <si>
    <t>111°57.7.2'E</t>
  </si>
  <si>
    <t>7°10.12.76'S</t>
  </si>
  <si>
    <t>75/160/240</t>
  </si>
  <si>
    <t>112°6.15.48'E</t>
  </si>
  <si>
    <t>7°49.8.98'S</t>
  </si>
  <si>
    <t>40/195/300</t>
  </si>
  <si>
    <t>104°37.21.5'E</t>
  </si>
  <si>
    <t>4°4.36.44'S</t>
  </si>
  <si>
    <t>50/180/350</t>
  </si>
  <si>
    <t>112°5.13.2'E</t>
  </si>
  <si>
    <t>7°47.24.0'S</t>
  </si>
  <si>
    <t>105/225/295</t>
  </si>
  <si>
    <t>104°18.29.41'E</t>
  </si>
  <si>
    <t>3°48.26.6'S</t>
  </si>
  <si>
    <t>5/130/225</t>
  </si>
  <si>
    <t>119°49.2.42'E</t>
  </si>
  <si>
    <t>3°50.54.82'S</t>
  </si>
  <si>
    <t>111°53.54.17'E</t>
  </si>
  <si>
    <t>7°9.33.23'S</t>
  </si>
  <si>
    <t>20/110/215</t>
  </si>
  <si>
    <t>103°9.16.96'E</t>
  </si>
  <si>
    <t>0°19.44.54'S</t>
  </si>
  <si>
    <t>30/230/290</t>
  </si>
  <si>
    <t>104°3.7.2'E</t>
  </si>
  <si>
    <t>4°58.5.84'S</t>
  </si>
  <si>
    <t>95/170/350</t>
  </si>
  <si>
    <t>BIRU - STO MAJALAYA</t>
  </si>
  <si>
    <t>BENJENG 2</t>
  </si>
  <si>
    <t>BENJENG BLANDONG</t>
  </si>
  <si>
    <t>DATAE DCS</t>
  </si>
  <si>
    <t>API_SC_PNN168W</t>
  </si>
  <si>
    <t>IBS KRAKATAU UJUNG</t>
  </si>
  <si>
    <t>GRIYA MARTUBUNG</t>
  </si>
  <si>
    <t>PERUMAHAN WARGA</t>
  </si>
  <si>
    <t>DESA BATANG TENGAH</t>
  </si>
  <si>
    <t>IBS IBS_MED0053_NORTH SUMATERA</t>
  </si>
  <si>
    <t>TERUKIS RAHAYU OKUT</t>
  </si>
  <si>
    <t>UJT PANIPAHAN 2</t>
  </si>
  <si>
    <t>DESA SERIANG</t>
  </si>
  <si>
    <t>DESA SUGI WARAS</t>
  </si>
  <si>
    <t>SEI BAMBAN</t>
  </si>
  <si>
    <t>IBS DESA SIDOMULYO</t>
  </si>
  <si>
    <t>SUKA PINDAH OKU</t>
  </si>
  <si>
    <t>JL. PEMUDI</t>
  </si>
  <si>
    <t>DESA KARANG SAMBUNG</t>
  </si>
  <si>
    <t>SEMENDAWAI SUKU III</t>
  </si>
  <si>
    <t>DESA KARANG MENJANGAN</t>
  </si>
  <si>
    <t>IBS GUMAWANG_OGT</t>
  </si>
  <si>
    <t>TAMAN AGUNG</t>
  </si>
  <si>
    <t>API_KARANG MANIK BELITANG</t>
  </si>
  <si>
    <t>IBS KOMPLEKS SATRIA</t>
  </si>
  <si>
    <t>IBS JL MAWAR</t>
  </si>
  <si>
    <t>IBS TANJUNG GADING</t>
  </si>
  <si>
    <t>IBS BAJAK II</t>
  </si>
  <si>
    <t>SUNGAI ARE</t>
  </si>
  <si>
    <t>DESA TANJUNG BULAN ULU</t>
  </si>
  <si>
    <t>AGAM AMPEK ANGKEK</t>
  </si>
  <si>
    <t>PIUS3</t>
  </si>
  <si>
    <t>DESA ANUGERAH</t>
  </si>
  <si>
    <t>SUMSEL2014_2G15</t>
  </si>
  <si>
    <t>DESA BUNGLAI</t>
  </si>
  <si>
    <t>BELIMBING</t>
  </si>
  <si>
    <t>SINDANG DANAU</t>
  </si>
  <si>
    <t>PENINJAUAN 2</t>
  </si>
  <si>
    <t>IBS SOWAN LOR</t>
  </si>
  <si>
    <t>KARANGPANDAN-MATESIH</t>
  </si>
  <si>
    <t>GONILAN UTARA</t>
  </si>
  <si>
    <t>ANGGADITA KLARI</t>
  </si>
  <si>
    <t>IBS AMN</t>
  </si>
  <si>
    <t>IBS JARANMATI BULUSARI</t>
  </si>
  <si>
    <t>IBS ZSLO_0909</t>
  </si>
  <si>
    <t>IBS LOGENDER</t>
  </si>
  <si>
    <t>PT. DIAMOND GOLDSTORAGE</t>
  </si>
  <si>
    <t>IBS KEDUNGWARU KIDUL</t>
  </si>
  <si>
    <t>JALANPATIADMT</t>
  </si>
  <si>
    <t>IBS IBS_PHASE 4C_1029_CJA</t>
  </si>
  <si>
    <t>PEPETEGOWANU</t>
  </si>
  <si>
    <t>DLISEN LIMPUNG</t>
  </si>
  <si>
    <t>RAYA BLORA-PURWODADI</t>
  </si>
  <si>
    <t>IBS SOL0095</t>
  </si>
  <si>
    <t>CILACAP CIPARI</t>
  </si>
  <si>
    <t>TPI BONANG</t>
  </si>
  <si>
    <t>MILINGAN BATANG</t>
  </si>
  <si>
    <t>GONDANG TEMBALANG</t>
  </si>
  <si>
    <t>IBS TRITIH KULON</t>
  </si>
  <si>
    <t>IBS PRAMBANAN</t>
  </si>
  <si>
    <t>IBS ZSMG_1578</t>
  </si>
  <si>
    <t>TRIMULYO</t>
  </si>
  <si>
    <t>MANGGUNG</t>
  </si>
  <si>
    <t>KARANGREJA</t>
  </si>
  <si>
    <t>CILAYANG</t>
  </si>
  <si>
    <t>CILEBANG</t>
  </si>
  <si>
    <t>BATUKUDA</t>
  </si>
  <si>
    <t>CURUG AGUNG</t>
  </si>
  <si>
    <t>REJOSARI</t>
  </si>
  <si>
    <t>MARON</t>
  </si>
  <si>
    <t>MODUNG</t>
  </si>
  <si>
    <t>MAJAPAHIT</t>
  </si>
  <si>
    <t>RAMBAH_SAMO</t>
  </si>
  <si>
    <t>TEMANDANG</t>
  </si>
  <si>
    <t>AIRPORT_LAMPUNG</t>
  </si>
  <si>
    <t>PASAR_WIYONO</t>
  </si>
  <si>
    <t>MANISREJO</t>
  </si>
  <si>
    <t>SUKANEGERI</t>
  </si>
  <si>
    <t>TAWANG REJO</t>
  </si>
  <si>
    <t>KUALA MADU</t>
  </si>
  <si>
    <t>KEBEN TAMBAKROMO</t>
  </si>
  <si>
    <t>IBS KAYANGAN SOPENG</t>
  </si>
  <si>
    <t>IBS IN20_WJ_0230</t>
  </si>
  <si>
    <t>JALAN MESUJI</t>
  </si>
  <si>
    <t>DESARUANG TENGAH</t>
  </si>
  <si>
    <t>BO-CILEUNGSIR-RANCAH</t>
  </si>
  <si>
    <t>TANJUNG SENANG LAMPUNG</t>
  </si>
  <si>
    <t>POM PADANGAN/PASAR KLOTOK</t>
  </si>
  <si>
    <t>RIMBO RECAP</t>
  </si>
  <si>
    <t>IBS PASAR PIKAE</t>
  </si>
  <si>
    <t>STUNGKIT -3</t>
  </si>
  <si>
    <t>SICANGGANG HINAI</t>
  </si>
  <si>
    <t>IBS IBS_PANINCONG</t>
  </si>
  <si>
    <t>KARANG ANYAR PAL VIII</t>
  </si>
  <si>
    <t>DESA TELADAN</t>
  </si>
  <si>
    <t>DESA SABAH BALAU</t>
  </si>
  <si>
    <t>PINANG KENCANA TBG</t>
  </si>
  <si>
    <t>CANGGU AVENUE</t>
  </si>
  <si>
    <t>BENGKULU2014_2G5</t>
  </si>
  <si>
    <t>INSTITUT TEKNOLOGI SUMATERA</t>
  </si>
  <si>
    <t>BANGSONGAN</t>
  </si>
  <si>
    <t>IBS IBS_BULUCINDEA</t>
  </si>
  <si>
    <t>HINAI KIRI HULU</t>
  </si>
  <si>
    <t>LAMPUNG2G54</t>
  </si>
  <si>
    <t>IBS BADEGAN</t>
  </si>
  <si>
    <t>DESA UMBUL JERUK</t>
  </si>
  <si>
    <t>DINOYODEKET2</t>
  </si>
  <si>
    <t>NGANTRU NGASEM</t>
  </si>
  <si>
    <t>BUKIT KEMUNING</t>
  </si>
  <si>
    <t>PAMONGAN MOJO</t>
  </si>
  <si>
    <t>KAMPUNG UMBUL KUNCI</t>
  </si>
  <si>
    <t>KARANGBINANGUN</t>
  </si>
  <si>
    <t>SEMARANG</t>
  </si>
  <si>
    <t>MANISRENGGO KOTA KEDIRI</t>
  </si>
  <si>
    <t>IBS IBS_PHASE 4C_2262_SSL/MARITENGNGAE_SIDRAP</t>
  </si>
  <si>
    <t>SEMULI JAYA 2</t>
  </si>
  <si>
    <t>TBG BAPANGI</t>
  </si>
  <si>
    <t>DESA SINAR PALEMBANG</t>
  </si>
  <si>
    <t>DS TAMBAK MERAH</t>
  </si>
  <si>
    <t>BULU SUGIHWARAS TBG</t>
  </si>
  <si>
    <t>IBS TRUNAMANGGALA</t>
  </si>
  <si>
    <t>ISLAMIC CENTER KOTA AGUNG</t>
  </si>
  <si>
    <t>IBS LA00421</t>
  </si>
  <si>
    <t>WONOKARTO_SEKAMPUNG</t>
  </si>
  <si>
    <t>SEDENG KANOR</t>
  </si>
  <si>
    <t>RAWABOGO-CIWIDEY</t>
  </si>
  <si>
    <t>BUNGA MAYANG 2</t>
  </si>
  <si>
    <t>PURWODADI DALAM</t>
  </si>
  <si>
    <t>LADA HULU</t>
  </si>
  <si>
    <t>PEKAJANGAN</t>
  </si>
  <si>
    <t>TUGU</t>
  </si>
  <si>
    <t>BLIGO_KAJ</t>
  </si>
  <si>
    <t>CIKUYASOLEAR</t>
  </si>
  <si>
    <t>JALAN KERAMAT SUKALARANG</t>
  </si>
  <si>
    <t>TELAGABESTARI</t>
  </si>
  <si>
    <t>LIONAIRWANAKERTA</t>
  </si>
  <si>
    <t>BABELAN KOTA 2</t>
  </si>
  <si>
    <t>GUNUNG PADANG</t>
  </si>
  <si>
    <t>REP. SIDIKALANG-TONGGING</t>
  </si>
  <si>
    <t>BISUI</t>
  </si>
  <si>
    <t>TUGUMULYO_BELITANG</t>
  </si>
  <si>
    <t>TBG LOMPOE TEMPE</t>
  </si>
  <si>
    <t>PP. AL KAMAL</t>
  </si>
  <si>
    <t>GELUMBANG 2</t>
  </si>
  <si>
    <t>TBG LAMASI PANTAI</t>
  </si>
  <si>
    <t>JAJARAN BARU MEGANG</t>
  </si>
  <si>
    <t>E_LUBUK LINGGAU UTARA-0</t>
  </si>
  <si>
    <t>HCPTSS-212369</t>
  </si>
  <si>
    <t>GOLAN SUKOREJO</t>
  </si>
  <si>
    <t>ARUM DALU</t>
  </si>
  <si>
    <t>BATU LICIN</t>
  </si>
  <si>
    <t>HCPTSK034-172402</t>
  </si>
  <si>
    <t>BDGN-101</t>
  </si>
  <si>
    <t>CISANGKAN TIMUR</t>
  </si>
  <si>
    <t>SP 1 DAN 2 TRANS SUBUR</t>
  </si>
  <si>
    <t>CINENGAH - GIRIMUKTI</t>
  </si>
  <si>
    <t>REMBAN</t>
  </si>
  <si>
    <t>NGANTRU</t>
  </si>
  <si>
    <t>KEDUNGBONDO_BJO</t>
  </si>
  <si>
    <t>PONPES GONTOR 3 KEDIRI</t>
  </si>
  <si>
    <t>BAGAWAN TABARI KEDIRI</t>
  </si>
  <si>
    <t>LUBUK TANJUNG</t>
  </si>
  <si>
    <t>RAPPANG</t>
  </si>
  <si>
    <t>RSUD BARU BOJONEGORO</t>
  </si>
  <si>
    <t>SC_TH5093C (TEMBILAHAN KOTA)</t>
  </si>
  <si>
    <t>BDR_BARU_LIWA</t>
  </si>
  <si>
    <t>Jl. Raya Benjeng, Kec.Benjeng, Kab.Gresik Prov.Jawa Timur</t>
  </si>
  <si>
    <t>Jl. Poros Sidrap - Pare, Kampung Datae Kel. Lawowoi Kec. Wattang Puluh Kab. Sidrap, Sulawesi Selatan</t>
  </si>
  <si>
    <t>Jl. Kambeh, Karang Tangah, Desa Pulau Karam, Kec. Koto XI Tarusam, Kab. Pesisir Selatan, Prov. Sumatera Barat</t>
  </si>
  <si>
    <t>Gg. Mufakat No. 5, Jl. Perwira, Lingkungan VIII, Kelurahan Pulo Brayan Bengkel, Kecamatan Medan Timur, Kota Medan, Provinsi Sumatera Utara</t>
  </si>
  <si>
    <t xml:space="preserve">Jl. Pancing I/Gg. Rela Lingkungan III Kel. Besar (Kampung Besar), Kecamatan Medan Labuhan </t>
  </si>
  <si>
    <t>Jl. Kebun Kelapa Dusun IV, Desa Hessa Air Genting, Kec. Air Batu , Kab. Asahan, Prov. Sumatera Utara</t>
  </si>
  <si>
    <t>Jl. Taman Wisata Iman, Dusun II, Desa Sitinjo, Kecamatan Sitinjo, Kabupaten Dairi, Propinsi Sumatera Utara</t>
  </si>
  <si>
    <t>Jl. Merdeka, Kel. Sungai Tuha Jaya RT 01 RW 01, Kec. Martapura, Kab. OKU Timur Prov. Sumatera Selatan</t>
  </si>
  <si>
    <t>Jl. Teluk Pulai, RT 002 RW 009, Kepenghuluan Teluk Pulai, Kec. Pasir Limau Kapas, Kab. Rokan Hilir, Prov. Riau</t>
  </si>
  <si>
    <t>RT.01 Dusun 4 Desa Jaya Bakti Kec. Tuah Negeri Kab. Musi Rawas Prov. Sumsel</t>
  </si>
  <si>
    <t>Desa Sugih Waras,Kecamatan Suka Karya Kabupaten Musi Rawas, Provinsi Sumatera Selatan</t>
  </si>
  <si>
    <t>Dusun X Kelapa Tinggi, Desa Sei Belutu, Kec. Sei Bamban, Kab. Serdang Bedagai, Prov. Sumatera Utara</t>
  </si>
  <si>
    <t>Desa Fajar Indah, Kecamatan Gunung Megang, Kabupaten Muara Enim, Provinsi Sumatera Selatan</t>
  </si>
  <si>
    <t>Jl. Pemudi Gang Aman RT 05 RW 09 Kel Tampan Kec Payung Sekaki Kota Pekanbaru</t>
  </si>
  <si>
    <t>Karang Endah RT.007 RW.003 DesaKarang Endah, Kec. Semendawai Suku III, Kab. Ogan Komering Ulu Timur</t>
  </si>
  <si>
    <t>Jl. Taman Harjo RT 003 RW 002 Desa Taman Harjo Kecamatan Semendawai Suku III, Kab. Oku Timur</t>
  </si>
  <si>
    <t>Karang Menjangan RT.003 RW.002 Desa Karang Menjangan, Kec. Semendawai Timur, Kab. Ogan Komering Ulu Timur, Prov. Sumatra Selatan</t>
  </si>
  <si>
    <t>Purwodadi Rt.003 Dusun IV Desa Purwodadi Kecamatan Belitang Mulya Kabupaten Ogan Komering Ulu Timur Provinsi Sumatra Selatan</t>
  </si>
  <si>
    <t>Kampung I, TR.01 / RW 01. Desa Mojorahayu, Kec. Semendawai Suku III, Kab. OKU Timur, Prov. Sumatera Selatan</t>
  </si>
  <si>
    <t>Karang Manik Belitang RT 009 RW 002 Desa Karang Manik Kec. Belitang II Kab. OKU TIMUR Prov. Sumatera Selatan</t>
  </si>
  <si>
    <t xml:space="preserve">Jl. Baja Gg Perak Lingkungan 004, Kelurahan Pertambangan Hulu, Kecamatan Padang Hilir, Kota Tebing Tinggi, Provinsi Sumatera Utara
</t>
  </si>
  <si>
    <t xml:space="preserve">Jl Mawar Link 27, Kelurahan Tanjung Mulia, Kecamatan Medan Deli, Kota Medan, Provinsi Sumatera Utara
</t>
  </si>
  <si>
    <t xml:space="preserve">Jl. Medan - Kisaran KM.100 Simpang Benteng, Desa Sipare-pare, Kecamatan Air Putih, Kabupaten Batu Bara, Provinsi Sumatera Utara
</t>
  </si>
  <si>
    <t xml:space="preserve">Gg. Coklat, Jl. Bajak II, Kelurahan Harjosari II, Kecamatan Medan Amplas, Kota Medan, Provinsi Sumatera Utara
</t>
  </si>
  <si>
    <t>Desa Simpang Luas Kec Sungai Are Kab OKU Selatan</t>
  </si>
  <si>
    <t>Dusun I Desa Tanjung Bulan Kec. Pilau Beringin Kab. Ogan Komering Ulu Selatan Prov. Sumatra Selatan</t>
  </si>
  <si>
    <t xml:space="preserve">Jorong Sitapuang, Nagari Balai Gurah, Kecamatan Ampek Angkek
Kabupaten Agam, Propinsi Sumatera Barat.
</t>
  </si>
  <si>
    <t>Desa PengadonanKec. Kisam Hilir</t>
  </si>
  <si>
    <t>Dusun II, Desa Anugerah, Kec. Pulau Beringin, Kab. Ogan Komering Ulu Selatan, Prov. Sumatera Selatan</t>
  </si>
  <si>
    <t>Jl. Poros, Blok G Dsn. III, Ds. Tanjung Makmur, Kab. Ogan Komering Ulu, Prov. Sumatera Selatan</t>
  </si>
  <si>
    <t>Desa Bunglai RT.009, Desa Bunglai, Kec. Kedaton Peninjauan Raya, Kab. Ogan Komering Ulu, Prop. Sumatera Selatan</t>
  </si>
  <si>
    <t>Desa Ulu Danau Kec. Sindang Danau OKU SUMSEL</t>
  </si>
  <si>
    <t>Dusun IV RT.002 Desa Saung Naga, Kec. Peninjauan, Kab. Ogan Komering Ulu, Prov. Sumatera Selatan</t>
  </si>
  <si>
    <t>Desa Sowan Lor RT.013 RW.003 Kec.Kedung, Kab.Jepara Prov. Jawa Tengah</t>
  </si>
  <si>
    <t>Jl. Kendeng No. 307 RT. 07 RW. 15, Kelurahan Sidanegara, Kecamatan Cilacap Tengah, Kabupaten Cilacap, Provinsi Jawa Tengah</t>
  </si>
  <si>
    <t>Desa Bulusari-Jaranmati RT.02 RW.09 Kec. Slogohimo, Kab.Wonogiri Prov. Jawa Tengah</t>
  </si>
  <si>
    <t>Desa Jagoan - Karang Pilang RT.005 RW.001 Kec.Sambi, Kab.Boyolali Prov. Jawa Tengah</t>
  </si>
  <si>
    <t>Desa Tuko, Logender RT.001 RW.011 Kec. Pulokulon, Kab. Grobogan Prov. Jawa Tengah</t>
  </si>
  <si>
    <t>Desa DanauIndah Kp. Jarakosta RT.003 RW.001, Kec. Cikarang Barat, Kab. Bekasi Prov. Jawa Barat</t>
  </si>
  <si>
    <t>Desa Kedungwaru kidul RT.05 RW.03 Kec. Karanganyar, Kab. Demak Prov. Jawa Tengah</t>
  </si>
  <si>
    <t>Desa Bulagor Kp. Pematang RT.03 RW.01 Kec. Pagelaran, Kab. Pandeglang Prov. Banten</t>
  </si>
  <si>
    <t>Desa Latak RT.003 RW.002 Kec. Godong, Kab. Grobogan Prov. Jawa Tengah</t>
  </si>
  <si>
    <t>Desa Pepe Dusun Pepe Krajan RT.002 RW.002 Kec. Tegowanu, Kab. Grobogan Prov. Jawa Tengah</t>
  </si>
  <si>
    <t>Desa Ceporan Dusun Kebonagung RT.1 RW.3 kec. Gantiwarno, Kab. Klaten Prov. Jawa Tengah</t>
  </si>
  <si>
    <t>Jl. Wijaya Kusuma No.45, Desa Mulyadadi RT.006 RW.002 Kec. Cipari, Kab. Cilacap Prov. Jawa Tengah</t>
  </si>
  <si>
    <t>Desa Klidang Lor RT.02 RW.02, Kec. Batang, Kab. Batang Prov. Jawa Tengah</t>
  </si>
  <si>
    <t xml:space="preserve">Jl. Jati, RT 006/ 009, Desa Tritih Kulon, Kec. Cilacap Utara, Kab. Cilacap 
</t>
  </si>
  <si>
    <t>Kel.Tamanmartani Dukuh Kepatihan Kec.Kalasan, Kab.Sleman Prov. DI Yogyakarta</t>
  </si>
  <si>
    <t>Desa Mindahan Kidul RT.3 RW.5 Kec.Batealit, Kab.Jepara Prov. Jawa Tengah</t>
  </si>
  <si>
    <t>Desa Cilayang Kp. Cilayang RT.04 RW.01 kec. Curugbitung, Kab. Lebak Prov. Banten</t>
  </si>
  <si>
    <t>Desa Batu Kuda Kp. Sambi Landak RT.08 RW.02 Kec. Mancak, Kab. Serang Prov. Banten</t>
  </si>
  <si>
    <t>Desa Curug Agung Kp. Masigit RT.02 RW.02 Kec. Baros, Kab. Serang Prov. Banten</t>
  </si>
  <si>
    <t>Dusun V RT.03 RW.02 Kel. Mojopahit Kec. Punggur, Kab. Lampung Tengah Prov. Lampung</t>
  </si>
  <si>
    <t>Desa Tanjung Kari, Kec. Pulau Beringin, Kab. OKU Selatan Prov. Sumatera Selatan</t>
  </si>
  <si>
    <t>DESA MAGOSARI KEC PAGELARAN KAB TANGGAMUS PROP LAMPUNG</t>
  </si>
  <si>
    <t>Lubuk Limau Kota Lama RT.01 RW.02 Darussalam, Kel. Kota Lama, Kec. Kunto, Kab. Rokan Hulu, Prov. Riau</t>
  </si>
  <si>
    <t>Desa Sukanegeri, Kel. Sukanegeri RT 2, Kec. Semendawai Barat, Kab. OKU Timur Prov. Sumatera Selatan</t>
  </si>
  <si>
    <t>Dusun Tri Tunggal, Desa Tawang Rejo RT 01, kec. Bilatang, Kab. OKU Timur Prov. Sumatera Selatan</t>
  </si>
  <si>
    <t xml:space="preserve">Jl. Kayangan, Kelurahan Lemba, Kecamatan Lalabata, Kabupaten Soppeng, Provinsi Sulawesi Selatan
</t>
  </si>
  <si>
    <t>Jl. Besat Selotong / Jl. Tambak, Dusun I, Desa Selotong, Kec. Secanggang, Kab. Langkat, Prov. Sumatera Utara</t>
  </si>
  <si>
    <t>Kp. Warung Jambe RT00 RW015, Kel Rajamandala Kulon, Kec. Cipatat Kabupaten Bandung Barat</t>
  </si>
  <si>
    <t>Jl. Sedap Malam  RT.009 RW.002, KEL/Desa Sri Agung, Kec. Batang Asam, Kab. Tanjung Jabung Barat. Provinsi Jambi</t>
  </si>
  <si>
    <t>Desa Gedong Harta RT.002 RW.001, Kec. Penengahan, Kab. Lampung Selatan Prov. Lampung</t>
  </si>
  <si>
    <t>Desa Cileungsir, Pangrumasan RT.11 RW.11, Kec. Rancah, Kab. Ciamis Prov. Jawa Barat</t>
  </si>
  <si>
    <t>Jl. AMD RT.012 LK. I, Kel. Way Kandis, Kec. Tanjung Senang, Kota Bandar Lampung, Prov. Lampung</t>
  </si>
  <si>
    <t>Desa Banjar Dowo, Kel. Banjar Rejo Rt. 08 Rw. 02 Kec. Padangan, Kab. Bojonegoro Prov. Jawa Timur</t>
  </si>
  <si>
    <t>Jl. Desa Puguk Lalang, Dusun I Desa Puguk Lalang, Kec. Curup Selatan, Kab. Rejang Lebong Prov. Bengkulu</t>
  </si>
  <si>
    <t>Dusun Lanrae, Desa Nepo, Kecamatan Mallusetasi, Kabupaten Barru, Provinsi Sulawesi Selatan</t>
  </si>
  <si>
    <t>Jl. Stungkit, Dusun III, Desa Stungkit, Kec. Wampu, Kab. Langkat, Prov. Sumatera Utara</t>
  </si>
  <si>
    <t>Jl. Panincong, RT.02, RW.08, Desa Panincong, Kec. 
Marioriawa, Kab. Soppeng, Sul-Sel</t>
  </si>
  <si>
    <t>Jl. Lintas Curup - Muara Aman, Gang Dahlia, Dusun I, Desa PAL VIII, Kec. Bermani Ulu Raya, Kab. Rejang Lebong Prov. Bengkulu</t>
  </si>
  <si>
    <t>Jl. Perjuangan Dusun 3A RT.02/01, Desa Sabah Balau, Kec. Tanjung Bintang, Kab. Lampung Selatan, Lampung.</t>
  </si>
  <si>
    <t>Kampung Karangrejo RT 001 RW 008 Kelurahan Pinang Kencana, Kecamatan Tanjung Pinang Timur Kota Tanjung Pinang Provinsi Kepulauan Riau</t>
  </si>
  <si>
    <t>Kab Badung - Bali</t>
  </si>
  <si>
    <t>Jl. Raya Bengkulu Seluma No. 61, Desa Babatan RT. 01, Kec. Sukaraja Kab. Seluma Prov. Bengkulu</t>
  </si>
  <si>
    <t>Jl Terusan Ryacudu Desa Way Huwi Kecamatan Jati Agung Kabupaten Lampung Selatan Provinsi Lampung</t>
  </si>
  <si>
    <t xml:space="preserve">DUSUN BANGSONGAN RT.001/RW.001 Desa Bangsongan Kecamatan Kayen Kidul Kabupaten Kediri Provinsi Jawa Timur
</t>
  </si>
  <si>
    <t>Jl Biringkassi Dalam RT 08 Desa Bulucindea Kec Bungoro Kab Pangkep</t>
  </si>
  <si>
    <t>JL. Caraka , Dusun II , Desa Hinai Kanan, Kec. Hinai, Kab. Langkat, Prov. Sumatera Utara.</t>
  </si>
  <si>
    <t>Desa Gedung Ketapang RT 05 RW 02, Kec. Sungkai Selatan, Kab Lampung Utara Prov. Lampung</t>
  </si>
  <si>
    <t>Desa Bandar Alim Dusun Bandar Alim Lor RT.01 RW.01 Kec.Badegan, Kab.Ponorogo Prov.Jawa Timur</t>
  </si>
  <si>
    <t>Jl. Poros RT 08 RW 03 Dusun 2, Desa Bukit Kemuning, Kec. Tapung Hulu, Kab. Kampar, Prov. Riau</t>
  </si>
  <si>
    <t>Desa Pamongan Dusun Pamongan RT.010 RW.04 Kec.Mojo, Kab.Kediri Prov.Jawa Timur</t>
  </si>
  <si>
    <t>Jl. Kunci, Kel. Keteguhan, Kec. Teluk Betung Barat, Bandar Lampung.Kel. KeteguhanKec. Teluk Betung Selatan</t>
  </si>
  <si>
    <t>Jl. Veteran No.196, Desa Bhakti Negara RT.1, Kel. Baradatu, Kab. Way Kanan Timur Prov. Lampung</t>
  </si>
  <si>
    <t>Desa Banjarejo Dusun Paras RT.001 RW.001 Kec.Ngadiluwih, Kab.Kediri Prov.Jawa Timur</t>
  </si>
  <si>
    <t>Jl. Amparita - Soppeng, Kelurahan Rijang Pittu, Kecamatan Maritengngae, Kabupaten Sidenreng Rappang, Provinsi Sulawesi Selatan</t>
  </si>
  <si>
    <t>Dusun Bingkulu Rt. 001 Rw. 001 Desa Bapangi Kec. Panca Lautang  Kab.Sidenreng Rappang Prov. Sulawesi Selatan</t>
  </si>
  <si>
    <t>Desa Sinar Palembang RT.002 RW.001, Kec. Candipuro, Kab. Lampung Selatan Prov. Lampung</t>
  </si>
  <si>
    <t>Jl. Raya Bulu, Ds. Pamunggalan Kec. Sugihwaras, Kab. Bojonegoro Prov. Jawa Timur</t>
  </si>
  <si>
    <t>Desa Trunamanggala Dusun Ciulur RT.01 RW.04 Kec. Cimalaka, Kab. Sumedang Prov. Jawa Barat</t>
  </si>
  <si>
    <t>Jl. Islamic Center, Dukuh Cunggung RT.04/02, Kel. Kedamaian, Kec. Kota Agung, Kab. Tanggamus Prov. Lampung</t>
  </si>
  <si>
    <t>Wono Mulyo RT 001/ 001, Desa Margorejo, Kec. Kotabumi Utara, Kab. Lampung Utara</t>
  </si>
  <si>
    <t>Desa Rawabogo Kp. Cimapag RT.02 RW.02, Kec. Ciwidey, Kab. Bandung Prov. Jawa Barat</t>
  </si>
  <si>
    <t>Desa Kota napal RT. 02 RW. 03 Kec. Bunga Mayang Kab. Lampung Utara</t>
  </si>
  <si>
    <t>Dusun III, RT.006 RW.003, Desa Purwodadi dalam, Kec. Tanjung sari, Kab.Lampung, Propinsi Lampung</t>
  </si>
  <si>
    <t>Jl. Penggabungan, Dusun VI, Desa Baru Pasar 8, Kec. Hinai, Kab. Langkat, Prov. Sumatera Utara</t>
  </si>
  <si>
    <t>Desa Cileles Kp. Gardu RT.01 RW.01 Kec. Tigaraksa, Kab. Tangerang Prov. Banten</t>
  </si>
  <si>
    <t>Desa Talaga Kp. Sikluk RT.2 RW.4 Kec. Cikupa, Kab. Tangerang Prov. Banten</t>
  </si>
  <si>
    <t>Lingkungan II RT/RW 006/002 Kel. Tendeki, Kec. Matuari, Kota Bitung, Prov. Sulawesi Utara</t>
  </si>
  <si>
    <t>Jl. Tugumulyo, RT/RW 02/07, Kec. Belitang Madang Raya, Kab. OKU Timur, Propinsi Sumatra Selatan</t>
  </si>
  <si>
    <t>Dusun Lompoe RT 001 RW 004 Desa Tellulimpoe Kec. Mario Riowa Kab. Soppeng</t>
  </si>
  <si>
    <t>Desa Blimbing Dusun Blimbing, Rt.002 Rw.006 Kec.Rejotangan, Kab.Tulungagung Prov.Jawa Timur</t>
  </si>
  <si>
    <t>Jl. Raya Palembang - Prabumulih Kel. Sukamenang , Kec. Gelumbang, Kota Prabumulih, Prov. Sumatera Selatan</t>
  </si>
  <si>
    <t xml:space="preserve">Dusun Lamasi Pantai desa Lamasi Pantai kec. Walenrang timur kab.Luwu Prop. Sulsel
</t>
  </si>
  <si>
    <t>Kampung limo , Desa Sungai Baung, Kec. Rawas Ulu, Kab. Lubuk Linggau</t>
  </si>
  <si>
    <t>Jl. Poros Sidrap Km 28 No.3, Kampung Laulaweng Rt.02/002 Kel. Monorasalo, Kec. Marioriawa, Kab. Soppeng Prov. Sulawesi Selatan</t>
  </si>
  <si>
    <t>Desa Kauman Dukuh Kepek RT.02 RW.01 Kec.Kauman, Kab.Ponorogo Prov.Jawa Timur</t>
  </si>
  <si>
    <t>Desa Mojodelik Dusun Samben RT.01 RW.01  Kec. Gayam, Kab.Bojonegoro Prov.Jawa Timur</t>
  </si>
  <si>
    <t>Jl. Pondok Gg.1, Desa Besuk Rt.006 Rw.003 Kec.Gurah, Kab.Kediri Prov.Jawa Timur</t>
  </si>
  <si>
    <t>Jl. Blok F, Desa Mekartijaya, Kec. Peninjauan, Kab. Ogan Komering Ulu, Prov. Sumatera Selatan</t>
  </si>
  <si>
    <t>Jl. Harapan Rappang Desa Rappang Kec. Panca Rijang  Kab. Sidrap</t>
  </si>
  <si>
    <t>JL. Waru Setanggal Kp. Sukamandi RT. 01/12 Ds. Paduluan Kec. Majalaya Kab. Bandung</t>
  </si>
  <si>
    <t>Desa Banjar Agung Dusun Banjar Melati RT.03 RW.01 Kec.Balongpanggang, Kab.Gresik Prov.Jawa Timur</t>
  </si>
  <si>
    <t>Jl. Utama Gang Abdullah RT 05 RW 03 Desa Pangkalan Batang, Kec. Bengkalis, Kab. Bengkalis, Prov. Riau</t>
  </si>
  <si>
    <t>Dusun IV RT.000 RW.000 Desa Suka Pindah, Kec. Kedaton Peninjauan Raya, Kab. Ogan Komering Ulu, Prov. Sumatera Selatan</t>
  </si>
  <si>
    <t>Dusun V Desa Benawa, Kec. Teluk Gelam, Kab. OKI, Prov. Sumatera SelatanKec. Teluk GelamKab. OKI, Provinsi Sumatera Selatan</t>
  </si>
  <si>
    <t>Dusun IV, Desa Durian, Kec. Peninjauan, Kab. Ogan Komering Ulu, Prov. Sumatera Selatan</t>
  </si>
  <si>
    <t>Desa Pablengan Dukuh Karangtengah Kec. Matesih, Kab. Karanganyar Prov. Jawa Tengah</t>
  </si>
  <si>
    <t>Desa Gedongan - Tanon Lor RT.02 RW.01 Kec. Colomadu, Kab. Karanganyar Prov. Jawa Tengah</t>
  </si>
  <si>
    <t>Desa Anggadita Dusun Sukamakmur RT.011 RW.004, Kec. Klari, Kab. Karawang Prov. Jawa Barat</t>
  </si>
  <si>
    <t>Desa Babadan Dk.Banaran RT.01 RW.03 Kec.Limpung, Kab.Batang Prov. Jawa Tengah</t>
  </si>
  <si>
    <t>Jl. Parkit GG. 8, Kel. Dadirejo, Kec. Tirto, Kab. Pekalongan Prov. Jawa Tengah</t>
  </si>
  <si>
    <t xml:space="preserve">Desa Dapurno Dusun Pengkol RT.003 Rw.005 Kec. Wirosari, Kab. Grobogan Prov. Jawa Tengah
</t>
  </si>
  <si>
    <t>Desa Morodemak RT.07 RW.02 Kec. Bonang, Kab. Demak Prov. Jawa Tengah</t>
  </si>
  <si>
    <t>Kel. Kramas RT.02 RW.03 Kec. Tembalang, Kota Semarang Prov. Jawa Tengah</t>
  </si>
  <si>
    <t>Kel.Trimulyo Dsn.Bendogorok Rt.3 Kec.Jetis, Kab.Bantul Prov. DI Yogyakarta</t>
  </si>
  <si>
    <t>Desa Manggung, Ds Manggun RT 3/1 Kec. Ngemplak, Kab. Boyolali Prov. Jawa Tengah</t>
  </si>
  <si>
    <t>Desa Gondang RT 03/01, Kec. Karangreja, Kab. Purbalingga Prov. Jawa Tengah</t>
  </si>
  <si>
    <t>Jl. Gunung Bongkok Cilebang, Desa Cilebang RT.02 RW.02 Kec. Sobang, Kab. Lebak Prov. Banten</t>
  </si>
  <si>
    <t>Desa Sidobinangun Dusun Sidobinangun RT.01 RW.01 Kec.Deket, Kab.Lamongan Prov.Jawa Timur</t>
  </si>
  <si>
    <t>Desa Maron RT.03/RW.01, Kec. Kademangan, Kab. Blitar Prov. Jawa Timur</t>
  </si>
  <si>
    <t>Desa Modung, Kampung Modung Temor Kec. Modung, Kab. Bangkalan Prov. Jawa Timur</t>
  </si>
  <si>
    <t>Desa Pongpongan Kec.Merakurak, Kab.Tuban Prov.Jawa Timur</t>
  </si>
  <si>
    <t xml:space="preserve">Jl. Raya candi mas gg panahan 						
komp bandara branti ds candi mas						
</t>
  </si>
  <si>
    <t xml:space="preserve">Jl. Proklamasi RT/RW. 02/07 Pasar Wiyono,Gedong Tataan ,kab.Pesawaran
</t>
  </si>
  <si>
    <t>Jl. Raya Dungus, Desa Karangrejo RT.12 RW.02 Kec.Wungu, Kab.Madiun Prov.Jawa Timur</t>
  </si>
  <si>
    <t>Jl. Amarta Karang Rejo Langkat Sumatera Utara Sumatera Utara</t>
  </si>
  <si>
    <t>Desa Keben Ds. Keben RT.004 RW.02 Kec. Tambakromo, Kab. Pati Prov. Jawa Tengah</t>
  </si>
  <si>
    <t>Lingkungan VII, Kel. Hinai Kiri, Kec. Secanggang, Kab. Langkat, Prov. Sumatera Utara</t>
  </si>
  <si>
    <t>Jl. Pembangunan, Desa Teladan Kec. Curup Selatan, Kab. Rejang Lebong Prov. Bengkulu</t>
  </si>
  <si>
    <t>Dusun 4 Jl. Andalas RT.01/04, Kel. Beringin Kencana, Kec. Candipuro, Kab. Lampung Selatan, Lampung.</t>
  </si>
  <si>
    <t>Desa Dinoyo, Keputran RT 11 RW 03 Kec. Deket, Kab. Lamongan Prov. Jawa Timur</t>
  </si>
  <si>
    <t>Desa Ngantru Dsn. Ngantru RT.21 RW.02  Kec.Ngasem, Kab.Bojonegoro Prov.Jawa Timur</t>
  </si>
  <si>
    <t>Jl. Pendowo Limo, Desa Sambopinggir RT.03 RW.01 Kec.Karangbinangun, Kab.Lamongan Prov.Jawa Timur</t>
  </si>
  <si>
    <t>Dusun V Semuli Jaya RT.001 Desa Semuli Jaya, Kec. Abung Semuli, Kab. Lampung Utara, Prov. Lampung</t>
  </si>
  <si>
    <t>Desa Tambak Merak RT.03/RW.01 Kec. Kasiman, Kab. Bojonegoro Prov. Jawa Timur</t>
  </si>
  <si>
    <t>Jl. Karang Tanjung, Desa Pagertanjung Kec. Ploso, Kab. Jombang Prov. Jawa Timur</t>
  </si>
  <si>
    <t>Dusun IV RT.008 RW.004, Desa Mekar Sari, Kec. Sekampung, Kab. Lampung Timur, Prov. Lampung</t>
  </si>
  <si>
    <t>Desa Sedeng Dusun Sedeng RT.01 RW.II Kec.Kanor, Kab.Bojonegoro Prov.Jawa Timur</t>
  </si>
  <si>
    <t>Gang 7 Pekajangan, Kec. Kedungwuni, Kab. Pekalongan, Prov. Jawa Tengah</t>
  </si>
  <si>
    <t>Jl. Desa Tugu Prigi I,RT.03/05, Kec. Buayan, Kab. Kebumen Prov. Jawa Tengah</t>
  </si>
  <si>
    <t>Kel.Sapugarut Gang 1 RT.007 RW.003 Kec.Buaran, Kab.Pekalongan Prov. Jawa Tengah</t>
  </si>
  <si>
    <t>Desa Sukalarang Kp. Karamat RT.003 RW.002, Kec. Sukalarang, Kab. Sukabumi Prov. Jawa Barat</t>
  </si>
  <si>
    <t>Desa Wanakerta Kp. Sarongge RT.02 RW.06  Kec. Sindang Jaya , Kab. Tangerang Prov. Banten</t>
  </si>
  <si>
    <t>Desa Babelan Kota Kp. Pintu RT.001 RW.004, Kec. Babelan, Kab. Bekasi Prov. Jawa Barat</t>
  </si>
  <si>
    <t>Desa Cireunghas Kp. Nagrok , Kec. Cireunghas, Kab. Sukabumi Prov. Jawa Barat</t>
  </si>
  <si>
    <t>Desa Tanjung Beringin, Dusun I Sumbul</t>
  </si>
  <si>
    <t>Dusun 3 Desa Jajaran Baru 2 Kec Magang Sakti, Kab.Musi Rawas</t>
  </si>
  <si>
    <t>Desa Buduran RT.01 RW.05 Kec.Bagor, Kab.Nganjuk Prov.Jawa Timur</t>
  </si>
  <si>
    <t>Kp. Wacopek, RT.01/04, Desa Gunung Lengkuas, Kec. Bintan Timur, Kab. Bintan, Prov. Kepulauan Riau</t>
  </si>
  <si>
    <t>Jl. Irigasi Tanjung Rema Barat, Kec. Martapura, Kab.Banjar Baru</t>
  </si>
  <si>
    <t>Jl. Bojong Raya No.48, Kel. Caringin RT.09 RW.01, Kec. Bandung Kulon, Kota Bandung Prov. Jawa Barat</t>
  </si>
  <si>
    <t>Jl. Lestari RT 8 RW 019, Kel. Padasuka Kec. Cimahi Tengah, Kota Cimahi Prov. Jawa Barat</t>
  </si>
  <si>
    <t>Jl. Nakula, Dusun Sidomulyo,Desa SidomulyoKec. Muara Lakitan, Kab. Musi Rawas</t>
  </si>
  <si>
    <t>Jl. Gunung Karang, Desa Karangsari RT.03 RW.05 Kec. Cipongkor, Kab. Bandung Barat Prov. Jawa Barat</t>
  </si>
  <si>
    <t>Simpang Desa, Desa Lubuk Kemang Lama, Kec. Rawas Ulu, Kab. Musi Rawas Utara, Sumsel</t>
  </si>
  <si>
    <t>Desa Prambatan RT 02 RW 01 Kec. Balen, Kab. Bojonegoro Prov. Jawa Timur</t>
  </si>
  <si>
    <t>Jl. Teratai RT.002 RW.002 Ds. Kambingan Kec. Pagu, Kab. Kediri Prov. Jawa Timur</t>
  </si>
  <si>
    <t>Jl. Veteran, Kel.Kadipaten RT.015 RW.01 Kec.Bojonegoro, Kab.Bojonegoro Prov.Jawa Timur</t>
  </si>
  <si>
    <t>Jl. Jendral Sudirman RT.06/RW.07, Kel. Tembilahan Kota, Kec. Tembilahan, Kab. Indragiri Hilir, Prov. Riau</t>
  </si>
  <si>
    <t>Jl. Raya Lintas Barat, Kec. Sukau, Kab. Lampung Barat Prov. Lampung</t>
  </si>
  <si>
    <t>Jl. Klayan 1, Perum Jatiwaringin Asri Blok F7 No.1, Kec. Pondok Gede, Kota Bekasi Prov. Jawa Barat</t>
  </si>
  <si>
    <t>KLAYAN JATIMAKMUR</t>
  </si>
  <si>
    <t>Kp. Rumbut RT 007 RW 09 Kelurahan Pasir Gunung Selatan Kec Cimanggis Kota Depok Prov Jawa Barat</t>
  </si>
  <si>
    <t>Kel. Srengseng Sawah Gg. Gardu RT.12 RW.02 Kec. Jagakarsa, Kota Jakarta Selatan Prov. DKI Jakarta</t>
  </si>
  <si>
    <t>Komplek Perumahan PT. Adei Plantation &amp; Industry KM 5 Kebun Km 4 Divisi 15 RT 04 RW05 Desa Tengganau Kecamatan Pinggir Kab. Bengkalis</t>
  </si>
  <si>
    <t>PT. ADEI PLANTATION 2</t>
  </si>
  <si>
    <t>NEW SPK B2S</t>
  </si>
  <si>
    <t>SUM-SU-AKK-2238</t>
  </si>
  <si>
    <t>KELURAHAN_UJUNG_BANDAR</t>
  </si>
  <si>
    <t>SUM-SU-AKK-2241</t>
  </si>
  <si>
    <t>KELURAHAN_PADANG_MATINGGI</t>
  </si>
  <si>
    <t>SUM-RI-PBR-1203</t>
  </si>
  <si>
    <t>KELURAHAN_BINAWIDYA</t>
  </si>
  <si>
    <t>SUM-SU-SRH-2243</t>
  </si>
  <si>
    <t>PEMATANG_GUNTUNG</t>
  </si>
  <si>
    <t>SUM-SU-LMP-2231</t>
  </si>
  <si>
    <t>LAUT_TADOR_TANJUNG_SERI</t>
  </si>
  <si>
    <t>SUM-SU-LMP-2232</t>
  </si>
  <si>
    <t>SIMPANG_KOPI</t>
  </si>
  <si>
    <t>SUM-SU-MDN-2245</t>
  </si>
  <si>
    <t>MEDAN_DELI_TITIPAPAN</t>
  </si>
  <si>
    <t>SUM-SU-MDN-2244</t>
  </si>
  <si>
    <t>MEDAN_DELI_MABAR</t>
  </si>
  <si>
    <t>SUM-SS-BTA-1088</t>
  </si>
  <si>
    <t>LUBUK_BATANG_BARU</t>
  </si>
  <si>
    <t>SUM-SU-MDN-2242</t>
  </si>
  <si>
    <t>MEDAN_AMPLAS_TIMBANG_DELI</t>
  </si>
  <si>
    <t>SUM-SU-SRH-2244</t>
  </si>
  <si>
    <t>CITAMAN_JERNIH</t>
  </si>
  <si>
    <t>SUM-SU-AKK-2246</t>
  </si>
  <si>
    <t>KELURAHAN_SIOLDENGAN</t>
  </si>
  <si>
    <t>SUM-SS-MPR-1284</t>
  </si>
  <si>
    <t>JAYAPURA_BUNGA_MAYANG</t>
  </si>
  <si>
    <t>SUM-LA-KTB-1149</t>
  </si>
  <si>
    <t>ABUNG_TINGGI_ULAK_RENGAS</t>
  </si>
  <si>
    <t>SUM-SU-SRH-2245</t>
  </si>
  <si>
    <t>MELATI_II</t>
  </si>
  <si>
    <t>SUM-SU-SRH-2248</t>
  </si>
  <si>
    <t>LUBUK_SABAN</t>
  </si>
  <si>
    <t>SUM-SU-SRH-2250</t>
  </si>
  <si>
    <t>TANAH_BESIH</t>
  </si>
  <si>
    <t>SUM-SU-SRH-2247</t>
  </si>
  <si>
    <t>TEBING_SYAHBANDAR_PENGGALANGAN</t>
  </si>
  <si>
    <t>SUM-SU-SRH-2249</t>
  </si>
  <si>
    <t>KERAPUH</t>
  </si>
  <si>
    <t>SUM-SU-LMP-2235</t>
  </si>
  <si>
    <t>MEDANG_DERAS_LALANG</t>
  </si>
  <si>
    <t>SUM-SS-LHT-1236</t>
  </si>
  <si>
    <t>SIRAH_PULAU</t>
  </si>
  <si>
    <t>SUM-SB-SPE-0821</t>
  </si>
  <si>
    <t>JL_TUANGKU_IMAM_BONJOL</t>
  </si>
  <si>
    <t>SUM-RI-UJT-0951</t>
  </si>
  <si>
    <t>TELUKNILAP</t>
  </si>
  <si>
    <t>SUM-RI-BKN-1167</t>
  </si>
  <si>
    <t>KUSAU_MAKMUR</t>
  </si>
  <si>
    <t>SUM-RI-UJT-0957</t>
  </si>
  <si>
    <t>KELURAHAN_BANJAR_XII</t>
  </si>
  <si>
    <t>SUM-RI-DUM-1155</t>
  </si>
  <si>
    <t>KELURAHAN_LUBUK_GAUNG</t>
  </si>
  <si>
    <t>SUM-RI-UJT-0953</t>
  </si>
  <si>
    <t>LABUHAN_PAPAN</t>
  </si>
  <si>
    <t>SUM-SS-BTA-1081</t>
  </si>
  <si>
    <t>SINAR_PENINJAUAN_SRI_MULYA</t>
  </si>
  <si>
    <t>SUM-SU-MDN-2236</t>
  </si>
  <si>
    <t>MEDAN_JOHOR_GEDUNG_JOHOR</t>
  </si>
  <si>
    <t>SUM-SU-LMP-2234</t>
  </si>
  <si>
    <t>KELURAHAN_PERKEBUNAN_SIPARE_PARE</t>
  </si>
  <si>
    <t>SUM-RI-PKK-1155</t>
  </si>
  <si>
    <t>KELURAHAN_PANGKALAN_KERINCI_TIMUR</t>
  </si>
  <si>
    <t>SUM-SB-SRK-0944</t>
  </si>
  <si>
    <t>HARAU_LUBUAK_BATINGKOK</t>
  </si>
  <si>
    <t>SUM-RI-UJT-0961</t>
  </si>
  <si>
    <t>PUJUD_SUKA_JADI</t>
  </si>
  <si>
    <t>SUM-SS-RPT-1104</t>
  </si>
  <si>
    <t>KRANI_JAYA</t>
  </si>
  <si>
    <t>SUM-SS-RPT-1106</t>
  </si>
  <si>
    <t>BINGIN_RUPIT</t>
  </si>
  <si>
    <t>SUM-SS-RPT-1109</t>
  </si>
  <si>
    <t>RUPIT_NOMAN_BARU</t>
  </si>
  <si>
    <t>SUM-RI-SAK-1161</t>
  </si>
  <si>
    <t>PANGKALAN_PISANG</t>
  </si>
  <si>
    <t>SUM-RI-BKN-1168</t>
  </si>
  <si>
    <t>RIMBA_BERINGIN</t>
  </si>
  <si>
    <t>SUM-RI-UJT-0949</t>
  </si>
  <si>
    <t>BAGANSINEMBAH_BARAT</t>
  </si>
  <si>
    <t>SUM-SB-PLJ-0775</t>
  </si>
  <si>
    <t>EMPAT_KOTO_PULAU_PUNJUNG</t>
  </si>
  <si>
    <t>SUM-SU-SDK-2229</t>
  </si>
  <si>
    <t>BANDAR_HUTA_USANG</t>
  </si>
  <si>
    <t>SUM-RI-UJT-0952</t>
  </si>
  <si>
    <t>BAGAN_SINEMBAH_RAYA_PANCA_MUKTI</t>
  </si>
  <si>
    <t>SUM-SS-RPT-1105</t>
  </si>
  <si>
    <t>MUARA_RUPIT</t>
  </si>
  <si>
    <t>SUM-LA-BBU-0868</t>
  </si>
  <si>
    <t>WAY_PISANG</t>
  </si>
  <si>
    <t>SUM-SS-MRD-1004</t>
  </si>
  <si>
    <t>AIR_RUPIK</t>
  </si>
  <si>
    <t>SUM-SU-LMP-2230</t>
  </si>
  <si>
    <t>LAUT_TADOR_LAUT_TADOR</t>
  </si>
  <si>
    <t>SUM-SS-RPT-1101</t>
  </si>
  <si>
    <t>BUMI_MAKMUR</t>
  </si>
  <si>
    <t>SUM-LA-TWG-1029</t>
  </si>
  <si>
    <t>PAGAR_DEWA_SUKA_MULYA</t>
  </si>
  <si>
    <t>SUM-RI-BKN-1170</t>
  </si>
  <si>
    <t>KIJANG_REJO</t>
  </si>
  <si>
    <t>SUM-SS-MPR-1280</t>
  </si>
  <si>
    <t>WANASARI</t>
  </si>
  <si>
    <t>SUM-LA-KLA-1141</t>
  </si>
  <si>
    <t>TANJUNG_BINTANG_LEMATANG</t>
  </si>
  <si>
    <t>SUM-SS-MPR-1266</t>
  </si>
  <si>
    <t>BEDILAN</t>
  </si>
  <si>
    <t>SUM-KR-TBK-0588</t>
  </si>
  <si>
    <t>PARIT_BENUT</t>
  </si>
  <si>
    <t>SUM-RI-BKN-1164</t>
  </si>
  <si>
    <t>GADING_SARI</t>
  </si>
  <si>
    <t>SUL-SN-PLP-1338</t>
  </si>
  <si>
    <t>LALONG_WALENRANG</t>
  </si>
  <si>
    <t>KAL-KT-KLK-0704</t>
  </si>
  <si>
    <t>TAMBAN_LUAR_BATAGUH</t>
  </si>
  <si>
    <t>SUL-SN-BAR-1313</t>
  </si>
  <si>
    <t>LALABATA_TANETE_RILAU</t>
  </si>
  <si>
    <t>SUM-BB-MGR-0528</t>
  </si>
  <si>
    <t>KELAPA_KAMPIT_MAYANG</t>
  </si>
  <si>
    <t>SUM-BE-CRP-0185</t>
  </si>
  <si>
    <t>CURUPTIMUR_KARANGANYAR</t>
  </si>
  <si>
    <t>SUM-BB-MGR-0530</t>
  </si>
  <si>
    <t>KELAPA_KAMPIT_MENTAWAK</t>
  </si>
  <si>
    <t>JAW-JB-SPA-4240</t>
  </si>
  <si>
    <t>CIKUNTEN</t>
  </si>
  <si>
    <t>JAW-JB-GRT-4257</t>
  </si>
  <si>
    <t>CINTARASA</t>
  </si>
  <si>
    <t>SUL-SN-BAN-0963</t>
  </si>
  <si>
    <t>BONTO_MACCINI_SINOA</t>
  </si>
  <si>
    <t>SUL-SG-KDI-0372</t>
  </si>
  <si>
    <t>KELURAHAN_MOKOAU_KAMBU</t>
  </si>
  <si>
    <t>SUL-SN-MLL-01572</t>
  </si>
  <si>
    <t>BAYONDO_TOMONI</t>
  </si>
  <si>
    <t>SUL-SN-SDR-1283</t>
  </si>
  <si>
    <t>WANIO_TIMORENG_PANCA_LAUTAN</t>
  </si>
  <si>
    <t>SUL-SN-SDR-1284</t>
  </si>
  <si>
    <t>KELURAHAN_BILOKKA_PANCA_LAUTAN</t>
  </si>
  <si>
    <t>JAW-JI-BKL-4329</t>
  </si>
  <si>
    <t>BLEGA_BATES</t>
  </si>
  <si>
    <t>SUM-BE-TAS-0219</t>
  </si>
  <si>
    <t>PADANG_PERI</t>
  </si>
  <si>
    <t>SUL-SA-ARM-0429</t>
  </si>
  <si>
    <t>PAPUTUNGAN_LIKUPANG_BARAT</t>
  </si>
  <si>
    <t>JAW-JI-BKL-4323</t>
  </si>
  <si>
    <t>KARANG_GAYAM_BLEGA</t>
  </si>
  <si>
    <t>SUL-SN-MSB-1555</t>
  </si>
  <si>
    <t>SALULEMO_SUKAMAJU</t>
  </si>
  <si>
    <t>SUM-AC-STB-2231</t>
  </si>
  <si>
    <t>SECANGGANG_KARANG_GADING</t>
  </si>
  <si>
    <t>SUM-AC-STB-2235</t>
  </si>
  <si>
    <t>PERTUMBUKAN</t>
  </si>
  <si>
    <t>JAW-JI-BKL-4325</t>
  </si>
  <si>
    <t>MODUNG_SRABI_BARAT</t>
  </si>
  <si>
    <t>SUM-BE-TAS-0218</t>
  </si>
  <si>
    <t>SERIAN_BANDUNG</t>
  </si>
  <si>
    <t>SUL-SA-TNN-0432</t>
  </si>
  <si>
    <t>KAUNERAN_SONDER</t>
  </si>
  <si>
    <t>SUM-KR-BTM-0623</t>
  </si>
  <si>
    <t>TIBAN_INDAH</t>
  </si>
  <si>
    <t>JAW-JI-BKL-4326</t>
  </si>
  <si>
    <t>BURNEH_SOBIH</t>
  </si>
  <si>
    <t>JAW-JI-BKL-4334</t>
  </si>
  <si>
    <t>TRAGAH_ALANG-ALANG</t>
  </si>
  <si>
    <t>JAW-JB-GRT-4268</t>
  </si>
  <si>
    <t>SITUGEDE</t>
  </si>
  <si>
    <t>JAW-JI-JBG-5135</t>
  </si>
  <si>
    <t>PERAK_PLOSOGENUK</t>
  </si>
  <si>
    <t>JAW-JI-BKL-4322</t>
  </si>
  <si>
    <t>BLEGA_KARANG_GAYAM</t>
  </si>
  <si>
    <t>SUL-ST-SGB-1017</t>
  </si>
  <si>
    <t>KALUKUBULA_SIGI_BIROMARU</t>
  </si>
  <si>
    <t>SUL-SA-ARM-0427</t>
  </si>
  <si>
    <t>WUSA_TALAWAAN</t>
  </si>
  <si>
    <t>SUL-SN-PLP-1344</t>
  </si>
  <si>
    <t>TIROMANDA_BUA</t>
  </si>
  <si>
    <t>JAW-JI-BKL-4331</t>
  </si>
  <si>
    <t>MODUNG_ALAS_KOKON</t>
  </si>
  <si>
    <t>JAW-JB-CJR-4335</t>
  </si>
  <si>
    <t>CIPANAS_CIPANAS</t>
  </si>
  <si>
    <t>SUM-KR-BTM-0622</t>
  </si>
  <si>
    <t>NONGSA_BATU_BESAR</t>
  </si>
  <si>
    <t>SUM-BB-MGR-0525</t>
  </si>
  <si>
    <t>DAMAR_AIR_KELIK</t>
  </si>
  <si>
    <t>SUL-SN-SGM-1609</t>
  </si>
  <si>
    <t>MONCONGLOE_MANUJU</t>
  </si>
  <si>
    <t>SUM-BB-MGR-0526</t>
  </si>
  <si>
    <t>MANGGAR_MEKAR_JAYA</t>
  </si>
  <si>
    <t>SUL-SA-BIT-0396</t>
  </si>
  <si>
    <t>WANGURER_UTARA_MADIDIR</t>
  </si>
  <si>
    <t>JAW-JI-PNG-4308</t>
  </si>
  <si>
    <t>BABADAN_KERTOSARI</t>
  </si>
  <si>
    <t>SUL-SN-PLP-1341</t>
  </si>
  <si>
    <t>MARIO_PONRANG</t>
  </si>
  <si>
    <t>SUM-BB-MGR-0529</t>
  </si>
  <si>
    <t>DAMAR_SUKAMANDI</t>
  </si>
  <si>
    <t>JAW-JI-PNG-4307</t>
  </si>
  <si>
    <t>SUKOREJO_SIDOREJO</t>
  </si>
  <si>
    <t>SUM-BB-SGL-0540</t>
  </si>
  <si>
    <t>PETALING_BANJAR</t>
  </si>
  <si>
    <t>SUL-SN-PLP-1340</t>
  </si>
  <si>
    <t>SEBA-SEBA_WALENRANG_TIMUR</t>
  </si>
  <si>
    <t>JAW-JI-BKL-4328</t>
  </si>
  <si>
    <t>GALIS_SADAH</t>
  </si>
  <si>
    <t>JAW-JI-BKL-4327</t>
  </si>
  <si>
    <t>PEKADDAN_GALIS</t>
  </si>
  <si>
    <t>SUL-SN-WNS-0979</t>
  </si>
  <si>
    <t>KELURAHAN_UJUNG_LILIRILAU</t>
  </si>
  <si>
    <t>SUL-SN-PLP-1342</t>
  </si>
  <si>
    <t>BUNTU_AWO'_WALENRANG_UTARA</t>
  </si>
  <si>
    <t>SUL-SA-TNN-0433</t>
  </si>
  <si>
    <t>MAKALISUNG_KOMBI</t>
  </si>
  <si>
    <t>JAW-JI-BKL-4324</t>
  </si>
  <si>
    <t>BLEGA_KAMPAO</t>
  </si>
  <si>
    <t>JAW-JB-CJR-4341</t>
  </si>
  <si>
    <t>SUKABAKTI</t>
  </si>
  <si>
    <t>KAL-KS-TJG-1107</t>
  </si>
  <si>
    <t>KARANGAN_PUTIH_KELUA</t>
  </si>
  <si>
    <t>SUL-SN-WNS-0985</t>
  </si>
  <si>
    <t>KELURAHAN_LAPAJUNG_LALABATA</t>
  </si>
  <si>
    <t>NUS-NB-WHO-5383</t>
  </si>
  <si>
    <t>LAJU_LANGGUDU</t>
  </si>
  <si>
    <t>NUS-NT-RTG-0328</t>
  </si>
  <si>
    <t>WAE_RII</t>
  </si>
  <si>
    <t>NUS-NB-WHO-5382</t>
  </si>
  <si>
    <t>KOWO_WERA</t>
  </si>
  <si>
    <t>JAW-JT-KDS-0844</t>
  </si>
  <si>
    <t>KUDUS_UNDAAN</t>
  </si>
  <si>
    <t>JAW-JK-KYB-0296</t>
  </si>
  <si>
    <t>SAWO_KECI_BUKIT_DURI</t>
  </si>
  <si>
    <t>JAW-JT-MKD-1126</t>
  </si>
  <si>
    <t>MAGELANG_TEMPURAN</t>
  </si>
  <si>
    <t>JAW-BT-PDG-0618</t>
  </si>
  <si>
    <t>BANYUBIRU_TEMBONG</t>
  </si>
  <si>
    <t>JAW-JK-KYB-0468</t>
  </si>
  <si>
    <t>RAWASARI_BARAT</t>
  </si>
  <si>
    <t>JAW-BT-PDG-0620</t>
  </si>
  <si>
    <t>SUKASARI_KADUHEJO</t>
  </si>
  <si>
    <t>JAW-JT-KRG-2158</t>
  </si>
  <si>
    <t>KARANGLO_KARANGANYAR</t>
  </si>
  <si>
    <t>JAW-BT-PDG-0622</t>
  </si>
  <si>
    <t>MAKUI_BANYUMEKAR</t>
  </si>
  <si>
    <t>JAW-JT-KJN-1006</t>
  </si>
  <si>
    <t>KARANGREJO_KESESI</t>
  </si>
  <si>
    <t>JAW-JT-PWD-0047</t>
  </si>
  <si>
    <t>KARANGWADER_GROBOGAN</t>
  </si>
  <si>
    <t>JAW-JT-PWD-0050</t>
  </si>
  <si>
    <t>CANDISARI_GROBOGAN</t>
  </si>
  <si>
    <t>JAW-BT-TGR-0096</t>
  </si>
  <si>
    <t>CURUG_WETAN</t>
  </si>
  <si>
    <t>JAW-JT-KJN-0994</t>
  </si>
  <si>
    <t>PEKALONGAN_KESESI</t>
  </si>
  <si>
    <t>JAW-BT-RKB-0775</t>
  </si>
  <si>
    <t>CIGOONG_UTARA_CIKULUR</t>
  </si>
  <si>
    <t>JAW-JT-BLA-0127</t>
  </si>
  <si>
    <t>BLORA_KRADENAN</t>
  </si>
  <si>
    <t>JAW-BT-TGR-0120</t>
  </si>
  <si>
    <t>BELIMBING_CENGKLONG</t>
  </si>
  <si>
    <t>JAW-JK-GGP-0459</t>
  </si>
  <si>
    <t>KEBON_JAHE_KAPUK</t>
  </si>
  <si>
    <t>JAW-JT-KRG-2156</t>
  </si>
  <si>
    <t>KARANGANYAR_MOJOGEDANG</t>
  </si>
  <si>
    <t>JAW-BT-TGR-0109</t>
  </si>
  <si>
    <t>JEUNGJING_CISOKA</t>
  </si>
  <si>
    <t>JAW-BT-RKB-0763</t>
  </si>
  <si>
    <t>CITRA_MAJA_RAYA</t>
  </si>
  <si>
    <t>JAW-BT-PDG-0621</t>
  </si>
  <si>
    <t>RANCATEUREUP_LABUAN</t>
  </si>
  <si>
    <t>JAW-BT-TGR-0111</t>
  </si>
  <si>
    <t>STPI_PLP_KEMUNING</t>
  </si>
  <si>
    <t>JAW-BT-RKB-0766</t>
  </si>
  <si>
    <t>CIGOONG_SELATAN_CIKULUR</t>
  </si>
  <si>
    <t>JAW-JT-PKL-1303</t>
  </si>
  <si>
    <t>JALAN_KI_MANGUNSARKORO</t>
  </si>
  <si>
    <t>JAW-BT-TGR-0110</t>
  </si>
  <si>
    <t>PETE_TEGAL_SARI</t>
  </si>
  <si>
    <t>JAW-JB-CKR-0126</t>
  </si>
  <si>
    <t>DAMAR_CIBATU</t>
  </si>
  <si>
    <t>JAW-JT-TMG-2674</t>
  </si>
  <si>
    <t>TEMANGGUNG_KANDANGAN</t>
  </si>
  <si>
    <t>JAW-BT-RKB-0770</t>
  </si>
  <si>
    <t>KERSARATU_MALINGPING</t>
  </si>
  <si>
    <t>JAW-JK-GGP-0463</t>
  </si>
  <si>
    <t>TANAH_SEREAL_TAMBORA</t>
  </si>
  <si>
    <t>JAW-BT-RKB-0773</t>
  </si>
  <si>
    <t>SUKAMANAH_RANGKASBITUNG</t>
  </si>
  <si>
    <t>JAW-BT-SRG-0057</t>
  </si>
  <si>
    <t>CIKANDE_CEMPLANG</t>
  </si>
  <si>
    <t>JAW-JT-RBG-1776</t>
  </si>
  <si>
    <t>REMBANG_LASEM</t>
  </si>
  <si>
    <t>JAW-BT-TGR-0108</t>
  </si>
  <si>
    <t>ABAS_KEMIRI</t>
  </si>
  <si>
    <t>JAW-BT-RKB-0767</t>
  </si>
  <si>
    <t>PARAGE_CIKULUR</t>
  </si>
  <si>
    <t>JAW-BT-SRG-0053</t>
  </si>
  <si>
    <t>KUSAMBI_CAWANG</t>
  </si>
  <si>
    <t>JAW-JK-GGP-0456</t>
  </si>
  <si>
    <t>SETIA_KAWAN_KALI_ANYAR</t>
  </si>
  <si>
    <t>JAW-BT-SRG-0056</t>
  </si>
  <si>
    <t>MODERN_NAMBO_ILIR</t>
  </si>
  <si>
    <t>JAW-JK-GGP-0458</t>
  </si>
  <si>
    <t>ANGKE_JAYA_TAMBORA</t>
  </si>
  <si>
    <t>JAW-JT-UNR-2561</t>
  </si>
  <si>
    <t>SEMARANG_TENGARAN</t>
  </si>
  <si>
    <t>JAW-JT-TMG-2675</t>
  </si>
  <si>
    <t>TEMANGGUNG_KRANGGAN</t>
  </si>
  <si>
    <t>JAW-BT-TGR-0113</t>
  </si>
  <si>
    <t>SALEMBARAN_JAYA_KOSAMBI</t>
  </si>
  <si>
    <t>JAW-JT-RBG-1775</t>
  </si>
  <si>
    <t>REMBANG_KALIORI</t>
  </si>
  <si>
    <t>JAW-JK-KYB-0467</t>
  </si>
  <si>
    <t>CEMPAKA_HARAPAN_MULIA</t>
  </si>
  <si>
    <t>JAW-BT-RKB-0768</t>
  </si>
  <si>
    <t>LEBAK_CIMARGA</t>
  </si>
  <si>
    <t>JAW-JT-KRG-2162</t>
  </si>
  <si>
    <t>KARANGANYAR_JUMAPOLO</t>
  </si>
  <si>
    <t>JAW-BT-PDG-0619</t>
  </si>
  <si>
    <t>MEKARWANGI_SODONG</t>
  </si>
  <si>
    <t>JAW-JK-KSU-1133</t>
  </si>
  <si>
    <t>PULAU_HARAPAN</t>
  </si>
  <si>
    <t>JAW-BT-RKB-0774</t>
  </si>
  <si>
    <t>BANJARSARI_WARUNGGUNUNG</t>
  </si>
  <si>
    <t>JAW-JB-CKR-0120</t>
  </si>
  <si>
    <t>THAMRIN_JABABEKA</t>
  </si>
  <si>
    <t>JAW-JT-UNR-2562</t>
  </si>
  <si>
    <t>SEMARANG_SURUH</t>
  </si>
  <si>
    <t>JAW-JT-BYL-0359</t>
  </si>
  <si>
    <t>BOYOLALI_AMPEL</t>
  </si>
  <si>
    <t>JAW-JT-MKD-1140</t>
  </si>
  <si>
    <t>JALAN_BOJONG_MAGELANG</t>
  </si>
  <si>
    <t>Kab. Lahat</t>
  </si>
  <si>
    <t>Kab. Pasaman Barat</t>
  </si>
  <si>
    <t>Kab. Dharmasraya</t>
  </si>
  <si>
    <t>Kab. Tulang Bawang Barat</t>
  </si>
  <si>
    <t>Kab. Belitung Timur</t>
  </si>
  <si>
    <t>Kab. Bantaeng</t>
  </si>
  <si>
    <t>Kota Kendari</t>
  </si>
  <si>
    <t>Kab. Luwu Timur</t>
  </si>
  <si>
    <t>Kab. Minahasa Utara</t>
  </si>
  <si>
    <t>Kab. Minahasa</t>
  </si>
  <si>
    <t>Kab. Sigi</t>
  </si>
  <si>
    <t>Kab. Bangka</t>
  </si>
  <si>
    <t>Kab. Bima</t>
  </si>
  <si>
    <t>Kab. Manggarai</t>
  </si>
  <si>
    <t>Kota Adm. Jakarta Selatan</t>
  </si>
  <si>
    <t>Kota Adm. Jakarta Pusat</t>
  </si>
  <si>
    <t>Kota Pekalongan</t>
  </si>
  <si>
    <t>Kab. Semarang</t>
  </si>
  <si>
    <t>99°51.21.81'E</t>
  </si>
  <si>
    <t>2°3.52.46'N</t>
  </si>
  <si>
    <t>50/150/290</t>
  </si>
  <si>
    <t>99°49.46.6'E</t>
  </si>
  <si>
    <t>2°6.45.54'N</t>
  </si>
  <si>
    <t>50/16/260</t>
  </si>
  <si>
    <t>101°21.58.5'E</t>
  </si>
  <si>
    <t>0°29.35.74'N</t>
  </si>
  <si>
    <t>99°7.36.93'E</t>
  </si>
  <si>
    <t>3°32.47.07'N</t>
  </si>
  <si>
    <t>10/110/210</t>
  </si>
  <si>
    <t>99°18.25.16'E</t>
  </si>
  <si>
    <t>3°19.22.37'N</t>
  </si>
  <si>
    <t>0/190/270</t>
  </si>
  <si>
    <t>99°19.44.51'E</t>
  </si>
  <si>
    <t>3°18.9.43'N</t>
  </si>
  <si>
    <t>98°40.13.03'E</t>
  </si>
  <si>
    <t>3°41.31.86'N</t>
  </si>
  <si>
    <t>90/200/340</t>
  </si>
  <si>
    <t>98°40.42.56'E</t>
  </si>
  <si>
    <t>3°39.40.31'N</t>
  </si>
  <si>
    <t>104°11.52.8'E</t>
  </si>
  <si>
    <t>4°2.54.49'S</t>
  </si>
  <si>
    <t>150/205/285</t>
  </si>
  <si>
    <t>98°43.13.77'E</t>
  </si>
  <si>
    <t>3°32.22.9'N</t>
  </si>
  <si>
    <t>80/200/310</t>
  </si>
  <si>
    <t>98°57.24.93'E</t>
  </si>
  <si>
    <t>3°33.30.4'N</t>
  </si>
  <si>
    <t>40/170/260</t>
  </si>
  <si>
    <t>99°50.28.64'E</t>
  </si>
  <si>
    <t>2°6.7.28'N</t>
  </si>
  <si>
    <t>100/200/290</t>
  </si>
  <si>
    <t>104°16.48.0'E</t>
  </si>
  <si>
    <t>4°27.9.0'S</t>
  </si>
  <si>
    <t>104°36.45.22'E</t>
  </si>
  <si>
    <t>4°52.48.11'S</t>
  </si>
  <si>
    <t>105/125/300</t>
  </si>
  <si>
    <t>98°58.52.34'E</t>
  </si>
  <si>
    <t>3°31.6.86'N</t>
  </si>
  <si>
    <t>99°1.43.13'E</t>
  </si>
  <si>
    <t>3°36.38.69'N</t>
  </si>
  <si>
    <t>99°12.40.5'E</t>
  </si>
  <si>
    <t>3°19.25.86'N</t>
  </si>
  <si>
    <t>90/170/250</t>
  </si>
  <si>
    <t>99°14.45.86'E</t>
  </si>
  <si>
    <t>3°20.40.87'N</t>
  </si>
  <si>
    <t>99°1.21.0'E</t>
  </si>
  <si>
    <t>3°19.15.2'N</t>
  </si>
  <si>
    <t>99°25.8.54'E</t>
  </si>
  <si>
    <t>3°21.36.36'N</t>
  </si>
  <si>
    <t>120/240/320</t>
  </si>
  <si>
    <t>103°40.58.59'E</t>
  </si>
  <si>
    <t>3°43.39.37'S</t>
  </si>
  <si>
    <t>10/90/200</t>
  </si>
  <si>
    <t>99°50.6.62'E</t>
  </si>
  <si>
    <t>0°6.11.97'N</t>
  </si>
  <si>
    <t>10/290/260</t>
  </si>
  <si>
    <t>100°38.19.13'E</t>
  </si>
  <si>
    <t>2°0.26.91'N</t>
  </si>
  <si>
    <t>30/130/320</t>
  </si>
  <si>
    <t>100°50.51.59'E</t>
  </si>
  <si>
    <t>0°37.52.5'N</t>
  </si>
  <si>
    <t>100°56.53.34'E</t>
  </si>
  <si>
    <t>1°36.6.56'N</t>
  </si>
  <si>
    <t>101°20.25.61'E</t>
  </si>
  <si>
    <t>1°46.19.02'N</t>
  </si>
  <si>
    <t>10/90/190</t>
  </si>
  <si>
    <t>101°4.19.2'E</t>
  </si>
  <si>
    <t>1°40.58.98'N</t>
  </si>
  <si>
    <t>40/230/310</t>
  </si>
  <si>
    <t>104°24.28.3'E</t>
  </si>
  <si>
    <t>3°54.17.94'S</t>
  </si>
  <si>
    <t>60/215/330</t>
  </si>
  <si>
    <t>98°40.19.43'E</t>
  </si>
  <si>
    <t>3°31.23.16'N</t>
  </si>
  <si>
    <t>90/210/320</t>
  </si>
  <si>
    <t>99°20.34.37'E</t>
  </si>
  <si>
    <t>3°19.21.0'N</t>
  </si>
  <si>
    <t>101°52.9.15'E</t>
  </si>
  <si>
    <t>0°22.48.97'N</t>
  </si>
  <si>
    <t>100°38.9.56'E</t>
  </si>
  <si>
    <t>0°10.11.14'S</t>
  </si>
  <si>
    <t>100/180/260</t>
  </si>
  <si>
    <t>100°48.56.84'E</t>
  </si>
  <si>
    <t>1°28.54.23'N</t>
  </si>
  <si>
    <t>20/200/320</t>
  </si>
  <si>
    <t>102°54.6.2'E</t>
  </si>
  <si>
    <t>2°30.49.44'S</t>
  </si>
  <si>
    <t>90/160/350</t>
  </si>
  <si>
    <t>102°52.45.76'E</t>
  </si>
  <si>
    <t>2°45.26.5'S</t>
  </si>
  <si>
    <t>0/80/200</t>
  </si>
  <si>
    <t>102°49.50.75'E</t>
  </si>
  <si>
    <t>2°48.45.02'S</t>
  </si>
  <si>
    <t>101°48.40.04'E</t>
  </si>
  <si>
    <t>0°43.2.85'N</t>
  </si>
  <si>
    <t>0/80/180</t>
  </si>
  <si>
    <t>100°55.11.27'E</t>
  </si>
  <si>
    <t>0°37.52.13'N</t>
  </si>
  <si>
    <t>90/270/350</t>
  </si>
  <si>
    <t>100°26.2.4'E</t>
  </si>
  <si>
    <t>1°48.8.06'N</t>
  </si>
  <si>
    <t>130/210/340</t>
  </si>
  <si>
    <t>101°30.26.15'E</t>
  </si>
  <si>
    <t>0°56.36.47'S</t>
  </si>
  <si>
    <t>10/200/270</t>
  </si>
  <si>
    <t>98°23.12.48'E</t>
  </si>
  <si>
    <t>2°48.55.58'N</t>
  </si>
  <si>
    <t>100°27.50.4'E</t>
  </si>
  <si>
    <t>1°49.3.14'N</t>
  </si>
  <si>
    <t>60/140/300</t>
  </si>
  <si>
    <t>102°54.5.61'E</t>
  </si>
  <si>
    <t>2°44.17.43'S</t>
  </si>
  <si>
    <t>50/230/330</t>
  </si>
  <si>
    <t>104°22.23.15'E</t>
  </si>
  <si>
    <t>4°23.38.55'S</t>
  </si>
  <si>
    <t>50/110/275</t>
  </si>
  <si>
    <t>103°55.4.8'E</t>
  </si>
  <si>
    <t>4°46.42.49'S</t>
  </si>
  <si>
    <t>110/260/355</t>
  </si>
  <si>
    <t>99°15.43.99'E</t>
  </si>
  <si>
    <t>3°18.9.84'N</t>
  </si>
  <si>
    <t>40/220/290</t>
  </si>
  <si>
    <t>103°1.40.8'E</t>
  </si>
  <si>
    <t>2°28.29.32'S</t>
  </si>
  <si>
    <t>45/180/300</t>
  </si>
  <si>
    <t>105°11.32.01'E</t>
  </si>
  <si>
    <t>4°20.20.92'S</t>
  </si>
  <si>
    <t>20/90/265</t>
  </si>
  <si>
    <t>101°2.56.4'E</t>
  </si>
  <si>
    <t>0°43.50.71'N</t>
  </si>
  <si>
    <t>0/130/240</t>
  </si>
  <si>
    <t>104°51.50.27'E</t>
  </si>
  <si>
    <t>3°48.29.86'S</t>
  </si>
  <si>
    <t>150/210/325</t>
  </si>
  <si>
    <t>105°20.47.67'E</t>
  </si>
  <si>
    <t>5°24.45.55'S</t>
  </si>
  <si>
    <t>104°39.39.7'E</t>
  </si>
  <si>
    <t>4°6.3.8'S</t>
  </si>
  <si>
    <t>30/185/275</t>
  </si>
  <si>
    <t>103°21.44.07'E</t>
  </si>
  <si>
    <t>1°2.48.43'N</t>
  </si>
  <si>
    <t>100/190/340</t>
  </si>
  <si>
    <t>101°7.36.49'E</t>
  </si>
  <si>
    <t>0°37.39.48'N</t>
  </si>
  <si>
    <t>100/230/320</t>
  </si>
  <si>
    <t>120°7.53.92'E</t>
  </si>
  <si>
    <t>2°51.19.67'S</t>
  </si>
  <si>
    <t>114°22.19.2'E</t>
  </si>
  <si>
    <t>3°10.59.16'S</t>
  </si>
  <si>
    <t>65/150/250</t>
  </si>
  <si>
    <t>119°35.15.46'E</t>
  </si>
  <si>
    <t>4°31.6.68'S</t>
  </si>
  <si>
    <t>20/110/210</t>
  </si>
  <si>
    <t>108°5.22.93'E</t>
  </si>
  <si>
    <t>2°41.12.66'S</t>
  </si>
  <si>
    <t>90/240/340</t>
  </si>
  <si>
    <t>102°32.5.19'E</t>
  </si>
  <si>
    <t>3°27.14.71'S</t>
  </si>
  <si>
    <t>50/180/280</t>
  </si>
  <si>
    <t>108°2.50.8'E</t>
  </si>
  <si>
    <t>2°42.13.95'S</t>
  </si>
  <si>
    <t>0/100/260</t>
  </si>
  <si>
    <t>108°5.47.6'E</t>
  </si>
  <si>
    <t>7°21.39.57'S</t>
  </si>
  <si>
    <t>107°51.43.56'E</t>
  </si>
  <si>
    <t>7°13.20.75'S</t>
  </si>
  <si>
    <t>125/250/310</t>
  </si>
  <si>
    <t>119°55.28.33'E</t>
  </si>
  <si>
    <t>5°29.54.05'S</t>
  </si>
  <si>
    <t>40/150/320</t>
  </si>
  <si>
    <t>122°32.6.87'E</t>
  </si>
  <si>
    <t>4°2.13.03'S</t>
  </si>
  <si>
    <t>120°48.54.31'E</t>
  </si>
  <si>
    <t>2°32.7.67'S</t>
  </si>
  <si>
    <t>119°52.10.82'E</t>
  </si>
  <si>
    <t>4°3.55.14'S</t>
  </si>
  <si>
    <t>119°49.52.49'E</t>
  </si>
  <si>
    <t>4°4.0.85'S</t>
  </si>
  <si>
    <t>113°5.16.24'E</t>
  </si>
  <si>
    <t>7°5.23.71'S</t>
  </si>
  <si>
    <t>85/230/350</t>
  </si>
  <si>
    <t>102°47.6.0'E</t>
  </si>
  <si>
    <t>4°16.37.7'S</t>
  </si>
  <si>
    <t>15/120/220</t>
  </si>
  <si>
    <t>124°58.1.2'E</t>
  </si>
  <si>
    <t>1°43.34.0'N</t>
  </si>
  <si>
    <t>113°4.36.86'E</t>
  </si>
  <si>
    <t>7°7.8.48'S</t>
  </si>
  <si>
    <t>100/250/340</t>
  </si>
  <si>
    <t>120°29.16.48'E</t>
  </si>
  <si>
    <t>2°35.51.76'S</t>
  </si>
  <si>
    <t>1/90/260</t>
  </si>
  <si>
    <t>98°34.35.47'E</t>
  </si>
  <si>
    <t>3°50.4.25'N</t>
  </si>
  <si>
    <t>80/160/300</t>
  </si>
  <si>
    <t>98°23.44.16'E</t>
  </si>
  <si>
    <t>113°1.52.32'E</t>
  </si>
  <si>
    <t>7°10.56.28'S</t>
  </si>
  <si>
    <t>20/190/250</t>
  </si>
  <si>
    <t>102°48.7.2'E</t>
  </si>
  <si>
    <t>4°20.45.49'S</t>
  </si>
  <si>
    <t>25/100/240</t>
  </si>
  <si>
    <t>124°46.34.03'E</t>
  </si>
  <si>
    <t>1°15.39.51'N</t>
  </si>
  <si>
    <t>103°59.14.23'E</t>
  </si>
  <si>
    <t>1°7.15.44'N</t>
  </si>
  <si>
    <t>112°48.9.97'E</t>
  </si>
  <si>
    <t>7°1.17.65'S</t>
  </si>
  <si>
    <t>112°50.25.87'E</t>
  </si>
  <si>
    <t>7°7.42.74'S</t>
  </si>
  <si>
    <t>107°58.16.47'E</t>
  </si>
  <si>
    <t>7°12.35.93'S</t>
  </si>
  <si>
    <t>30/145/290</t>
  </si>
  <si>
    <t>112°10.32.56'E</t>
  </si>
  <si>
    <t>7°32.9.06'S</t>
  </si>
  <si>
    <t>75/235/300</t>
  </si>
  <si>
    <t>113°4.59.92'E</t>
  </si>
  <si>
    <t>7°6.25.17'S</t>
  </si>
  <si>
    <t>100/170/290</t>
  </si>
  <si>
    <t>119°53.6.0'E</t>
  </si>
  <si>
    <t>0°56.0.42'S</t>
  </si>
  <si>
    <t>124°54.59.4'E</t>
  </si>
  <si>
    <t>1°34.6.13'N</t>
  </si>
  <si>
    <t>110/190/270</t>
  </si>
  <si>
    <t>120°12.53.47'E</t>
  </si>
  <si>
    <t>3°5.7.52'S</t>
  </si>
  <si>
    <t>112°55.23.02'E</t>
  </si>
  <si>
    <t>7°10.45.95'S</t>
  </si>
  <si>
    <t>100/250/330</t>
  </si>
  <si>
    <t>107°2.16.41'E</t>
  </si>
  <si>
    <t>6°44.25.48'S</t>
  </si>
  <si>
    <t>104°7.37.65'E</t>
  </si>
  <si>
    <t>1°9.41.69'N</t>
  </si>
  <si>
    <t>108°7.51.15'E</t>
  </si>
  <si>
    <t>2°42.31.48'S</t>
  </si>
  <si>
    <t>0/110/340</t>
  </si>
  <si>
    <t>119°35.3.25'E</t>
  </si>
  <si>
    <t>5°17.29.4'S</t>
  </si>
  <si>
    <t>108°16.41.62'E</t>
  </si>
  <si>
    <t>2°52.10.83'S</t>
  </si>
  <si>
    <t>0/130/250</t>
  </si>
  <si>
    <t>125°8.57.2'E</t>
  </si>
  <si>
    <t>1°26.49.68'N</t>
  </si>
  <si>
    <t>20/180/270</t>
  </si>
  <si>
    <t>111°28.8.4'E</t>
  </si>
  <si>
    <t>7°51.53.1'S</t>
  </si>
  <si>
    <t>60/280/350</t>
  </si>
  <si>
    <t>120°15.21.14'E</t>
  </si>
  <si>
    <t>3°10.16.77'S</t>
  </si>
  <si>
    <t>70/180/330</t>
  </si>
  <si>
    <t>108°14.11.85'E</t>
  </si>
  <si>
    <t>2°48.47.7'S</t>
  </si>
  <si>
    <t>50/190/330</t>
  </si>
  <si>
    <t>111°24.21.6'E</t>
  </si>
  <si>
    <t>7°48.58.79'S</t>
  </si>
  <si>
    <t>106°0.49.98'E</t>
  </si>
  <si>
    <t>2°6.52.29'S</t>
  </si>
  <si>
    <t>120°12.54.0'E</t>
  </si>
  <si>
    <t>2°53.35.52'S</t>
  </si>
  <si>
    <t>120/200/290</t>
  </si>
  <si>
    <t>112°54.57.56'E</t>
  </si>
  <si>
    <t>7°3.38.17'S</t>
  </si>
  <si>
    <t>70/180/300</t>
  </si>
  <si>
    <t>112°57.10.22'E</t>
  </si>
  <si>
    <t>7°7.27.48'S</t>
  </si>
  <si>
    <t>70/170/290</t>
  </si>
  <si>
    <t>119°58.54.03'E</t>
  </si>
  <si>
    <t>4°19.47.4'S</t>
  </si>
  <si>
    <t>40/150/240</t>
  </si>
  <si>
    <t>120°8.3.49'E</t>
  </si>
  <si>
    <t>2°47.0.09'S</t>
  </si>
  <si>
    <t>0/10/280</t>
  </si>
  <si>
    <t>125°1.57.67'E</t>
  </si>
  <si>
    <t>1°16.55.66'N</t>
  </si>
  <si>
    <t>40/130/260</t>
  </si>
  <si>
    <t>113°1.32.23'E</t>
  </si>
  <si>
    <t>7°9.3.13'S</t>
  </si>
  <si>
    <t>90/190/340</t>
  </si>
  <si>
    <t>107°21.22.04'E</t>
  </si>
  <si>
    <t>7°17.23.16'S</t>
  </si>
  <si>
    <t>55/225/340</t>
  </si>
  <si>
    <t>115°16.24.44'E</t>
  </si>
  <si>
    <t>2°14.26.39'S</t>
  </si>
  <si>
    <t>55/150/330</t>
  </si>
  <si>
    <t>119°52.41.39'E</t>
  </si>
  <si>
    <t>4°20.18.64'S</t>
  </si>
  <si>
    <t>50/150/250</t>
  </si>
  <si>
    <t>118°43.45.16'E</t>
  </si>
  <si>
    <t>8°42.34.71'S</t>
  </si>
  <si>
    <t>50/190/290</t>
  </si>
  <si>
    <t>120°29.56.0'E</t>
  </si>
  <si>
    <t>8°36.51.47'S</t>
  </si>
  <si>
    <t>40/130/220</t>
  </si>
  <si>
    <t>119°0.23.07'E</t>
  </si>
  <si>
    <t>8°31.58.84'S</t>
  </si>
  <si>
    <t>30/180/300</t>
  </si>
  <si>
    <t>110°48.37.93'E</t>
  </si>
  <si>
    <t>6°55.44.16'S</t>
  </si>
  <si>
    <t>106°51.27.67'E</t>
  </si>
  <si>
    <t>6°13.18.23'S</t>
  </si>
  <si>
    <t>70/210/320</t>
  </si>
  <si>
    <t>110°9.19.48'E</t>
  </si>
  <si>
    <t>7°33.28.73'S</t>
  </si>
  <si>
    <t>105°50.54.89'E</t>
  </si>
  <si>
    <t>6°20.2.04'S</t>
  </si>
  <si>
    <t>60/240/320</t>
  </si>
  <si>
    <t>106°52.1.52'E</t>
  </si>
  <si>
    <t>6°10.59.0'S</t>
  </si>
  <si>
    <t>40/210/295</t>
  </si>
  <si>
    <t>106°3.50.88'E</t>
  </si>
  <si>
    <t>6°20.24.66'S</t>
  </si>
  <si>
    <t>120/240/330</t>
  </si>
  <si>
    <t>111°6.34.74'E</t>
  </si>
  <si>
    <t>7°37.45.59'S</t>
  </si>
  <si>
    <t>105°50.32.08'E</t>
  </si>
  <si>
    <t>6°22.3.67'S</t>
  </si>
  <si>
    <t>100/210/345</t>
  </si>
  <si>
    <t>109°31.17.59'E</t>
  </si>
  <si>
    <t>7°1.3.59'S</t>
  </si>
  <si>
    <t>0/100/280</t>
  </si>
  <si>
    <t>110°49.43.43'E</t>
  </si>
  <si>
    <t>7°6.55.48'S</t>
  </si>
  <si>
    <t>10/150/270</t>
  </si>
  <si>
    <t>110°51.53.06'E</t>
  </si>
  <si>
    <t>7°6.26.57'S</t>
  </si>
  <si>
    <t>106°33.55.08'E</t>
  </si>
  <si>
    <t>6°15.39.33'S</t>
  </si>
  <si>
    <t>30/180/325</t>
  </si>
  <si>
    <t>109°31.50.41'E</t>
  </si>
  <si>
    <t>7°2.28.82'S</t>
  </si>
  <si>
    <t>90/200/310</t>
  </si>
  <si>
    <t>106°10.0.38'E</t>
  </si>
  <si>
    <t>6°23.18.8'S</t>
  </si>
  <si>
    <t>40/130/280</t>
  </si>
  <si>
    <t>111°26.25.2'E</t>
  </si>
  <si>
    <t>7°14.10.27'S</t>
  </si>
  <si>
    <t>106°40.51.99'E</t>
  </si>
  <si>
    <t>6°5.9.8'S</t>
  </si>
  <si>
    <t>90/220/350</t>
  </si>
  <si>
    <t>106°44.50.49'E</t>
  </si>
  <si>
    <t>6°8.12.51'S</t>
  </si>
  <si>
    <t>10/100/170/250</t>
  </si>
  <si>
    <t>111°3.3.6'E</t>
  </si>
  <si>
    <t>7°34.14.16'S</t>
  </si>
  <si>
    <t>90/220/330</t>
  </si>
  <si>
    <t>106°26.8.39'E</t>
  </si>
  <si>
    <t>6°16.51.79'S</t>
  </si>
  <si>
    <t>106°22.52.32'E</t>
  </si>
  <si>
    <t>6°20.4.3'S</t>
  </si>
  <si>
    <t>60/150/270</t>
  </si>
  <si>
    <t>105°50.47.39'E</t>
  </si>
  <si>
    <t>6°22.48.58'S</t>
  </si>
  <si>
    <t>106°34.55.21'E</t>
  </si>
  <si>
    <t>6°17.42.68'S</t>
  </si>
  <si>
    <t>106°11.22.31'E</t>
  </si>
  <si>
    <t>6°23.21.02'S</t>
  </si>
  <si>
    <t>70/170/300</t>
  </si>
  <si>
    <t>109°42.18.0'E</t>
  </si>
  <si>
    <t>6°53.30.23'S</t>
  </si>
  <si>
    <t>106°27.6.57'E</t>
  </si>
  <si>
    <t>6°14.34.97'S</t>
  </si>
  <si>
    <t>0/110/220</t>
  </si>
  <si>
    <t>107°9.3.05'E</t>
  </si>
  <si>
    <t>6°20.47.28'S</t>
  </si>
  <si>
    <t>110°11.50.0'E</t>
  </si>
  <si>
    <t>7°14.36.9'S</t>
  </si>
  <si>
    <t>80/180/290</t>
  </si>
  <si>
    <t>106°2.27.52'E</t>
  </si>
  <si>
    <t>6°46.34.75'S</t>
  </si>
  <si>
    <t>60/250</t>
  </si>
  <si>
    <t>106°48.35.17'E</t>
  </si>
  <si>
    <t>6°9.30.68'S</t>
  </si>
  <si>
    <t>0/90/239</t>
  </si>
  <si>
    <t>106°16.44.4'E</t>
  </si>
  <si>
    <t>6°18.59.22'S</t>
  </si>
  <si>
    <t>70/190/320</t>
  </si>
  <si>
    <t>106°20.7.81'E</t>
  </si>
  <si>
    <t>6°19.44.51'S</t>
  </si>
  <si>
    <t>111°26.7.41'E</t>
  </si>
  <si>
    <t>6°42.29.96'S</t>
  </si>
  <si>
    <t>30/110/210</t>
  </si>
  <si>
    <t>106°28.0.66'E</t>
  </si>
  <si>
    <t>6°6.44.88'S</t>
  </si>
  <si>
    <t>100/260/350</t>
  </si>
  <si>
    <t>106°8.30.72'E</t>
  </si>
  <si>
    <t>6°20.58.6'S</t>
  </si>
  <si>
    <t>60/180/260</t>
  </si>
  <si>
    <t>106°16.18.52'E</t>
  </si>
  <si>
    <t>6°9.26.13'S</t>
  </si>
  <si>
    <t>106°48.1.18'E</t>
  </si>
  <si>
    <t>6°9.36.64'S</t>
  </si>
  <si>
    <t>90/210/325</t>
  </si>
  <si>
    <t>106°19.54.84'E</t>
  </si>
  <si>
    <t>6°10.51.68'S</t>
  </si>
  <si>
    <t>20/140/285</t>
  </si>
  <si>
    <t>106°47.49.78'E</t>
  </si>
  <si>
    <t>6°8.39.81'S</t>
  </si>
  <si>
    <t>150/260/340</t>
  </si>
  <si>
    <t>110°34.22.08'E</t>
  </si>
  <si>
    <t>7°25.3.81'S</t>
  </si>
  <si>
    <t>70/220/340</t>
  </si>
  <si>
    <t>110°13.53.86'E</t>
  </si>
  <si>
    <t>7°21.38.31'S</t>
  </si>
  <si>
    <t>106°41.56.07'E</t>
  </si>
  <si>
    <t>6°3.22.25'S</t>
  </si>
  <si>
    <t>111°17.33.01'E</t>
  </si>
  <si>
    <t>6°44.29.08'S</t>
  </si>
  <si>
    <t>0/120/210</t>
  </si>
  <si>
    <t>106°51.24.88'E</t>
  </si>
  <si>
    <t>6°9.58.21'S</t>
  </si>
  <si>
    <t>106°12.32.61'E</t>
  </si>
  <si>
    <t>6°24.28.89'S</t>
  </si>
  <si>
    <t>60/160/250</t>
  </si>
  <si>
    <t>110°58.51.85'E</t>
  </si>
  <si>
    <t>7°42.16.65'S</t>
  </si>
  <si>
    <t>105°58.48.72'E</t>
  </si>
  <si>
    <t>6°24.39.52'S</t>
  </si>
  <si>
    <t>20/170/270</t>
  </si>
  <si>
    <t>106°23.28.46'E</t>
  </si>
  <si>
    <t>5°28.42.77'S</t>
  </si>
  <si>
    <t>106°10.37.2'E</t>
  </si>
  <si>
    <t>6°19.20.32'S</t>
  </si>
  <si>
    <t>107°10.29.06'E</t>
  </si>
  <si>
    <t>6°18.21.78'S</t>
  </si>
  <si>
    <t>10/170/270</t>
  </si>
  <si>
    <t>110°37.45.29'E</t>
  </si>
  <si>
    <t>7°20.32.77'S</t>
  </si>
  <si>
    <t>10/120/240</t>
  </si>
  <si>
    <t>110°30.0.0'E</t>
  </si>
  <si>
    <t>7°25.10.06'S</t>
  </si>
  <si>
    <t>110°16.12.34'E</t>
  </si>
  <si>
    <t>7°34.16.96'S</t>
  </si>
  <si>
    <t>0/140/230</t>
  </si>
  <si>
    <t>2022-2024</t>
  </si>
  <si>
    <t>COMMITMENT NEW ORDER B2S 2022-2024</t>
  </si>
  <si>
    <t>ALT</t>
  </si>
  <si>
    <t>COMMITMENT NEW ORDER COLO 2022-2024</t>
  </si>
  <si>
    <t>JAW-JI-BKL-4330</t>
  </si>
  <si>
    <t>PATENGTENG_MODUNG</t>
  </si>
  <si>
    <t>112°58.4.01'E</t>
  </si>
  <si>
    <t>7°9.48.92'S</t>
  </si>
  <si>
    <t>85/200/310</t>
  </si>
  <si>
    <t>Mar-2022</t>
  </si>
  <si>
    <t>JAW-JK-GGP-0453</t>
  </si>
  <si>
    <t>RAWA BELONG BANGO RELOCATION</t>
  </si>
  <si>
    <t>Kota Jakarta Barat</t>
  </si>
  <si>
    <t>106°47.0.01'E</t>
  </si>
  <si>
    <t>6°12.23.61'S</t>
  </si>
  <si>
    <t>90/210/330 </t>
  </si>
  <si>
    <t>2022 - 2024</t>
  </si>
  <si>
    <t>115°20.33.76'E</t>
  </si>
  <si>
    <t>8°32.19.71'S</t>
  </si>
  <si>
    <t>110/240/320</t>
  </si>
  <si>
    <t>BAL-BA-GIN-1493</t>
  </si>
  <si>
    <t>GIANYAR RELOCATION</t>
  </si>
  <si>
    <t>SUL-SN-RTP-1398</t>
  </si>
  <si>
    <t>RANTEPAO RELOCATION II</t>
  </si>
  <si>
    <t>Kab. Toraja Utara</t>
  </si>
  <si>
    <t>119°54.6.37'E</t>
  </si>
  <si>
    <t>2°57.47.23'S</t>
  </si>
  <si>
    <t>02:02:22-16:01:22: SRFI, PLN CONNECTION
12:01:22: PONDASI DONE, WAITING SK PLN FROM XL
05:01:22-29:12:21: WAIT PERMIT
26:12:21-16:12:21: PROSES FINALISASI SUBCON ASSIGNMENT, WAIT RFIN BY HTI
15:12:21-28:11:21: STO DECLARED, WAIT RFI BY HTI
21:11:21-07:11:21: ESR PREPARATION OG, NEED REVIEW RNP HUAWEI</t>
  </si>
  <si>
    <t>02:02:22: RFI, WAIT RFIN
26:01:22: SRFI, PROCESS SURVEY PLN
19:01:22-16:01:22: WAITING PANEL KWH
12:01:22-29:12:21: WAIT PERMIT
26:12:21-16:12:21: PROSES FINALISASI SUBCON ASSIGNMENT, WAIT RFIN BY HTI
15:12:21-28:11:21: STO DECLARED, WAIT RFI BY HTI
21:11:21-07:11:21: ESR PROCESS OG,NEED REVIEW TNP ALITA</t>
  </si>
  <si>
    <t>02:02:22-26:01:22: SRFI, PROSES SURVEY PLN
19:01:22-16:01:22: PREPARE MATERIAL
12:01:22-29:12:21: WAIT PERMIT
26:12:21-16:12:21: PROSES FINALISASI SUBCON ASSIGNMENT, WAIT RFIN BY HTI
15:12:21-28:11:21: STO DECLARED, WAIT RFI BY HTI
21:11:21-17:11:21: STO RELEASED, WAIT RFI BY HTI
14:11:21-07:11:21: ESR PROCESS OG,NEED REVIEW TNP ALITA</t>
  </si>
  <si>
    <t>09.Under TNP review</t>
  </si>
  <si>
    <t>02:02:22: RFIN
30:01:22: RFI, WAIT RFIN
26:01:22: SRFI, PLN CONNECTION
23:01:22: ERECTION OG
19:01:22: POURING OG, PLAN RFI 28 JAN
16:01:22-12:01:22: REBARING OG, PLAN COR PONDASI 19 JAN (LANGSIR MATERIAL)
09:02:22-02:01:22: BOREPILE OG, PARALEL PROSES BENDUNG BANJIR ROB, PLAN COR BOREPILE 11 JAN
29:12:21-12:12:21: HOLD KARENA TERGENANG BANJIR, PARALEL APPROVAL ADD LANGSIRAN
08:12:21-01:12:21: BOREPILE OG, GALIAN TERGENANG BANJIR
28:11:21: PREPARE BOREPILE, PLAN 29 NOV BOR
24:11:21-21:11:21: PREPARE BOREPILE, TERKENDALA PERIZINAN (NOT RECOMENDED PARALEL)
17:11:21-10:11:21:  PROCESS SPH LANGSIR MATERIAL (JEMBATAN KAYU TIDAK BISA DILEWATI). ANKUR&amp;TOWER DENGN JADWAL KAPAL 12, ETA 22/11.
07:11:21: TEAM PREPARATION &amp; BOREPILE PREPARATION OG
03:11:21: DESIGNPACK DONE, REKOM DONE, PLAN START CME 9 NOV
31:10:21-27:10:21: IW CLEAR, PARALEL SOIL TEST DONE
24:10:21-26:09:21: SPK RELEASED COLO, PEKERJAAN B2S NEEW REVIEW IMB</t>
  </si>
  <si>
    <t>02:02:22: SPK RETURN, CHANGE COLO TO PKP
31:01:22: SPK RELEASED</t>
  </si>
  <si>
    <t>NUS-NT-KPG-0307</t>
  </si>
  <si>
    <t>ENO_SABU</t>
  </si>
  <si>
    <t>123°35.6.6'E</t>
  </si>
  <si>
    <t>10°13.22.51'S</t>
  </si>
  <si>
    <t>BP2022</t>
  </si>
  <si>
    <t>04:02:22: RFIN
02:02:22: PEMASANAN KWH, PLAN PLN CONNECT 03/02/22
30:01:22-23:01:22: ME OG
19:01:22-12:01:22: ERECTION OG
09:01:22-19:12:21: POURING BOREPILE OG, PLAN 10 JAN BACKFILL
15:12:21: BOREPILE OG, PLAN POURING 18 DEC
12:12:21-08:12:21: EXCAVATION OG, PLAN POURING 18 DEC
05:12:21-01:12:21: BOREPILE OG, KONDISI DI BAWAH PASIR SEHINGGA LONGSOR TERUS, NEED PROPOSE REVISED DESIGN
28:11:21-21:11:21: RFC, PLAN START CME 25 NOV 
17:11:21-14:11:21: PROCESS REKOM OG
10:11:21: RNP &amp; TNP REVIEW OK, OG SITAC PROCESS
07:11:21-31:10:21: SITE BERADA DI KAMPUNG KUA (TIDAK BISA MENYEWA LAHAN ATAUPUN DIJUAL BELIKAN), PROSES PENDEKATAN KE PEMERINTAHAN BATAM UNTUK PROVIDE LAHAN PEMERINTAHAN BATAM, MENUNGGU JAWABAN DARI PIHAK PEMERINTAHAN BATAM
24:10:21: NEW SPK NEW BUILT, HUNTING PROSES, PLAN SUBMIT KANDIDAT 4 NOV 2021</t>
  </si>
  <si>
    <t>106°44.53.48'E</t>
  </si>
  <si>
    <t>6°8.13.92'S</t>
  </si>
  <si>
    <t>106°25.58.19'E</t>
  </si>
  <si>
    <t>6°17.8.0'S</t>
  </si>
  <si>
    <t>106°27.15.01'E</t>
  </si>
  <si>
    <t>6°14.26.7'S</t>
  </si>
  <si>
    <t>115°15.44.16'E</t>
  </si>
  <si>
    <t>8°42.4.45'S</t>
  </si>
  <si>
    <t>10/100/210</t>
  </si>
  <si>
    <t>BAL-BA-DPR-1531</t>
  </si>
  <si>
    <t>SANUR BEACH VIEW RELOCATION</t>
  </si>
  <si>
    <t>99°1.10.24'E</t>
  </si>
  <si>
    <t>3°19.5.81'N</t>
  </si>
  <si>
    <t>104°57.21.6'E</t>
  </si>
  <si>
    <t>3°48.3.2'S</t>
  </si>
  <si>
    <t>105/175/290</t>
  </si>
  <si>
    <t>SUM-SS-KAG-1250</t>
  </si>
  <si>
    <t>MUKTISARI</t>
  </si>
  <si>
    <t>JAW-JB-CKR-0118</t>
  </si>
  <si>
    <t>BABAKAN_BEKASI</t>
  </si>
  <si>
    <t>JAW-BT-TGR-0099</t>
  </si>
  <si>
    <t>KRAGILAN_TANGERANG</t>
  </si>
  <si>
    <t>107°4.48.58'E</t>
  </si>
  <si>
    <t>6°19.19.06'S</t>
  </si>
  <si>
    <t>30/170/310</t>
  </si>
  <si>
    <t>106°27.49.27'E</t>
  </si>
  <si>
    <t>6°9.32.74'S</t>
  </si>
  <si>
    <t>50/220/300</t>
  </si>
  <si>
    <t>PABATU III</t>
  </si>
  <si>
    <t>Dusun II, Desa Kerapuh, Kecamatan Dolok Masihul, Kabupaten Serdang Bedagai, Provinsi Sumatera Utara</t>
  </si>
  <si>
    <t>IBS TUGU MULYO</t>
  </si>
  <si>
    <t>Dusun I RT. 002,  Desa Muktisari, Kecamatan Lempuing Jaya, Kabupaten Ogan Komering Ilir, Provinsi Sumatera Selatan</t>
  </si>
  <si>
    <t>Desa Jatiwangi Kp. Babakan RT.003 RW.001 Kec. Cikarang Barat, Kab. Bekasi Prov. Jawa Barat</t>
  </si>
  <si>
    <t>IBS KRAGILAN</t>
  </si>
  <si>
    <t>Jl. Raya Kresek, Desa Bunar Kp. Bunar RT.008 RW.001 Kec. Sukamulya, Kab. Tangerang Prov. Banten</t>
  </si>
  <si>
    <t>Kapuk RT.010 RW.012 Kelurahan Kapuk  Kecamatan Cengkareng, Kota Jakarta Barat, Daerah Khusus Ibukota Jakarta</t>
  </si>
  <si>
    <t>JAKARTA BARAT CENGKARENG-1</t>
  </si>
  <si>
    <t>SOLEAR BANTEN</t>
  </si>
  <si>
    <t>Desa Pasanggrahan Kp. Bojong RT.01 RW.06 Kec. Solear, Kab. Tangerang Prov. Banten</t>
  </si>
  <si>
    <t>PEMATANG TIGARAKSA</t>
  </si>
  <si>
    <t>Desa Pematang Kp. Sikluk RT.02 RW.01 Kec. Tigaraksa, Kab. Tangerang Prov. Banten</t>
  </si>
  <si>
    <t>SPK RETURN CHAGE TO COLO
06:02:22-04:02:22: PRIORITY CANDIDATE A
02:02:22-30:01:22: SURVEY OG
28:01:22: SPK RECEIVED FROM EMAIL LMS</t>
  </si>
  <si>
    <t>CHANGE TO COLO</t>
  </si>
  <si>
    <t>SPK RETURN CHANGE TO COLO
06:02:22: VALIDASI RNP TNP OG
02:02:22-30:01:22: SURVEY OG
28:01:22: SPK RECEIVED FROM EMAIL LMS</t>
  </si>
  <si>
    <t>SPK RETURN CHANGE TO COLO
06:02:22-30:01:22: SURVEY OG
28:01:22: SPK RECEIVED FROM EMAIL LMS</t>
  </si>
  <si>
    <t>COMMITMENT 2021 (pengganti site REPEATER JAKATAN PARI)</t>
  </si>
  <si>
    <t>ISSUE KAWASAN PIK</t>
  </si>
  <si>
    <t>SITE NO POWER</t>
  </si>
  <si>
    <t>110°13.55.16'E</t>
  </si>
  <si>
    <t>7°21.56.16'S</t>
  </si>
  <si>
    <t>110°29.54.1'E</t>
  </si>
  <si>
    <t>7°25.7.72'S</t>
  </si>
  <si>
    <t>NGADIROJO AMPEL</t>
  </si>
  <si>
    <t>NGUWET_KRANGGAN</t>
  </si>
  <si>
    <t xml:space="preserve">TENGAHAN RT 003 RW 003 DESA NGUWET KECAMATAN  KRANGGAN KABUPATEN TEMANGGUNG PROINSI JAWA TENGAH </t>
  </si>
  <si>
    <t>DK Margosari  RT 001 RW 06 Desa Ngadirojo Kecamatan Gladagsari Kabupaten Boyolali Provinsi Jawa Tengah</t>
  </si>
  <si>
    <t>CHANGE KANDIDAT TO WANUSOBO</t>
  </si>
  <si>
    <t>07:02:22: CHANGE CANDIDATE TO WANUSOBO
06:02:22-30:01:22: ESR REVIEW, NEED REVIEW RNP EID
28:01:22: SPK RELEASED</t>
  </si>
  <si>
    <t>CHANGE TO COLO DENGAN ID &amp; SITE NAME SAMA
02:02:22-30:01:22: SURVEY OG
28:01:22: SPK RECEIVED FROM EMAIL LMS</t>
  </si>
  <si>
    <t>CHANGE TO COLO DENGAN ID &amp; SITE NAME SAMA
06:02:22-30:01:22: SURVEY OG
28:01:22: SPK RECEIVED FROM EMAIL LMS</t>
  </si>
  <si>
    <t>OUTCELL LABUHAN BATU (IMB TIDAK BISA TERBIT)</t>
  </si>
  <si>
    <t>08:02:22: SPK PROPOSED RETURN BY TBG, ISSUE KAWASAN PIK
06:02:22-30:01:22: SURVEY OG
28:01:22: SPK RECEIVED FROM EMAIL LMS</t>
  </si>
  <si>
    <t>WANUSOBO</t>
  </si>
  <si>
    <t>Desa Sowan Lor Dusun Sowan Lor RT.10 RW.03 Kec.Kedung, Kab.Jepara Prov. Jawa Tengah</t>
  </si>
  <si>
    <t>110°40.17.0'E</t>
  </si>
  <si>
    <t>6°41.3.62'S</t>
  </si>
  <si>
    <t>09:02:22: SPK RETURN OUTCELL LABUHAN BATU, IMB TIDAK BISA TERBIT
02:02:22-30:01:22: SURVEY OG
28:01:22: SPK RECEIVED FROM EMAIL LMS</t>
  </si>
  <si>
    <t>JAW-JB-BGR-0234</t>
  </si>
  <si>
    <t>BANTARJATI RELOCATION</t>
  </si>
  <si>
    <t>106°49.6.37'E</t>
  </si>
  <si>
    <t>6°34.47.97'S</t>
  </si>
  <si>
    <t>10/100/200/290</t>
  </si>
  <si>
    <t>NEAR EXISTING XL</t>
  </si>
  <si>
    <t>New site 2022 - p1</t>
  </si>
  <si>
    <t>New site 2022 - P2</t>
  </si>
  <si>
    <t>New site 2021 - H2</t>
  </si>
  <si>
    <t>New site 2022 - P1</t>
  </si>
  <si>
    <t>RELOCATION - PROTELINDO</t>
  </si>
  <si>
    <t>RELOCATION - XL</t>
  </si>
  <si>
    <t>ACTIVE - BLITZKRIEG H2</t>
  </si>
  <si>
    <t>RELOCATION - SKP</t>
  </si>
  <si>
    <t>New site 2021</t>
  </si>
  <si>
    <t>W10-2022</t>
  </si>
  <si>
    <t>&gt; 150 days</t>
  </si>
  <si>
    <t>121 - 150 days</t>
  </si>
  <si>
    <t>91 - 120 days</t>
  </si>
  <si>
    <t>COLO Total</t>
  </si>
  <si>
    <t>61 - 90 days</t>
  </si>
  <si>
    <t>XL Total</t>
  </si>
  <si>
    <t>SIMPLY MILESTONE</t>
  </si>
  <si>
    <t>PRESITAC</t>
  </si>
  <si>
    <t>SITAC</t>
  </si>
  <si>
    <t>HOLD</t>
  </si>
  <si>
    <t>STIP RELEASED, GO CME</t>
  </si>
  <si>
    <t>NY STIP, ERM PROCESS</t>
  </si>
  <si>
    <t>11:02:22:SPK RETURN CHANGE TO COLO
09:02:22-30:01:22: SURVEY OG
28:01:22: SPK RECEIVED FROM EMAIL LMS</t>
  </si>
  <si>
    <t>11:02:22: RFIN
09:02:22-26:01:22: SRFI, PLN CONNECTION
23:01:22: CURRING TIME, PREPARE ERECTION
19:01:22: POURING OG
16:01:22: REBARING OG
12:01:22: PONDASI OG, REBARRING
09:01:22: EXCAVATION OG
05:01:22-02:01:22: APD RELEASED, CME PREPARATION
29:12:21-26:12:21: SOIL TEST &amp; REKOM DONE, WAIT APD RELEASED
22:12:21: WAIT SOIL TEST DONE &amp; APD RELEASED &amp; PARALEL REKOM LURAH CAMAT
15:12:21: REALISASI IW, PARALEL REQ SOIL TEST
12:12:21: IW OG (5KK)
10:12:21: RNP TNP VALIDATION KANDIDAT N
08:12:21-05:12:21: KANDIDAT J GAGAL, KONFLIK KELUARGA, OG REHUNTING, PLAN SUBMIT KANDIDAT 9 DEC
01:12:21-30:11:21: KANDIDAT K&amp;L REEJCT WARGA, OG IW KANDIDAT J
28:11:21-24:11:21: KANDIDAT K&amp;L APPROVED, IW OG ON KANDIDAT K (TOTAL KK 20)
21:11:21: KANDIDAT H&amp;I REJECT WARGA, OG PROCESS REVIEW RNP TNP KANDIDAT J,K,&amp;L
17:11:21: IW OG PADA KANDIDAT H &amp; I, ANTENA HEIGHT 25 M MONOPOLE + 1 M 
17:11:21-16:11:21: KANDIDAT G REJECT BY WARGA, OG PARALEL REVIEW RNP TNP KANDIDAT H &amp; I
14:11:21: UNDER TNP REVIEW KANDIDAT G
10:11:21-07:11:21: REHUNTING OG 
03:11:21: KANDIDAT F TNP NOK BY TNP XL, PROSES REHUNTING 
31:10:21: KANDIDAT NOK BY TNP XL, PROSES REHUNTING 
27:10:21 - 23:10:21: IW OG HARD SITAC, SOSWAR ON SCHEDULE 25 OCT, PLAN IW CLEAR 30 OKT 21
20:10:21: IW OG, PLAN SOSWAR 25 OCT PLAN IW CLEAR W1 NOV
17:10:21-13:10:21: KANDIDAT C GAGAL IW, VALIDASI KANDIDAT D DONE, IW OG
10:10:21-06:10:21: IW OG, MASIH LURANG 2 KK LAGI, PLAN SONDIR 14 OCT
29:09:21: IW OG, MASIH KURANG 17 KK dari 25 KK, PLAN SONDIR 1 OCT 
26:09:21-19:09:21: VALIDASI DONE, IW OG
15:09:21: 13:09:21: 08:09:21: VALIDASI DONE, IW OG PROSES PENDEKATAN 3 KK DARI 18 KK, PLAN CLEAR 20 SEP 2021
06:09:21: PLAN SUBMIT KANDIDAT 6 SEP 2021
01:09:21: HUNTING OG, PLAN SUBMIT KANDIDAT 7 SEP 
08:20:2021: SPK RELEASED 27 AUG, HUNTING OG</t>
  </si>
  <si>
    <t>STIP RELEASED, COLO RASA B2S</t>
  </si>
  <si>
    <t>14:02:22: SPK RETURN BY XL DUE TO CHANGE DESIGN
13:02:22-30:01:22: SURVEY OG
28:01:22: SPK RECEIVED FROM EMAIL LMS</t>
  </si>
  <si>
    <t>14:02:22: SPK RETURN BY XL DUE TO CHANGE DESIGN
13:02:22-04:02:22: CANDIDATE NOK, REHUNTING
02:02:22-30:01:22: SURVEY OG
28:01:22: SPK RECEIVED FROM EMAIL LMS</t>
  </si>
  <si>
    <t>14:02:22: SPK RETURN BY XL DUE TO CHANGE DESIGN
13:02:22-07:02:22: VALIDASI RNP TNP OG
06:02:22-30:01:22: SURVEY OG
28:01:22: SPK RECEIVED FROM EMAIL LMS</t>
  </si>
  <si>
    <t>14:02:22: SPK RETURN BY XL DUE TO CHANGE DESIGN
13:02:22: IW OG
09:02:22-04:02:22: CANDIDATE OK
02:02:22-30:01:22: SURVEY OG
28:01:22: SPK RECEIVED FROM EMAIL LMS</t>
  </si>
  <si>
    <t>NUS-NB-MTR-5406</t>
  </si>
  <si>
    <t>MATARAM RELOCATION</t>
  </si>
  <si>
    <t>116°7.24.25'E</t>
  </si>
  <si>
    <t>8°35.23.46'S</t>
  </si>
  <si>
    <t>80/210/300 </t>
  </si>
  <si>
    <t>xx</t>
  </si>
  <si>
    <t>yy</t>
  </si>
  <si>
    <t>16:02:21-26:01:22: SRFI PLN CONNECTION
23:01:22: RNP REVIEW
19:01:22-18:01:22: SPK RELEASED FROM LMS TO EMAIL TBG</t>
  </si>
  <si>
    <t>08.RNP review nok</t>
  </si>
  <si>
    <t>22.Excavation</t>
  </si>
  <si>
    <t>Kentingan Kulon RT 03 RW 10 Kelurahan Jebres Kecamatan Jebres Kota Surakarta Provinsi Jawa Tengah</t>
  </si>
  <si>
    <t>DUSUN 1 RT002 DESA SENTRAL SARI, KEC TOILI, KAB BANGGAI</t>
  </si>
  <si>
    <t xml:space="preserve">Dusun III, RT.001,Desa Sumber Harjo, Kecamatan Moilong, Kabupaten Banggai, Provinsi Sulawesi Tengah
</t>
  </si>
  <si>
    <t>RT003/RW003 DESA BUNGA, KEC LUWUK UTARA, KAB BANGGAI</t>
  </si>
  <si>
    <t>Dusun satu, Desa Manyula, Kecamatan Kintom, Kabupaten Banggai, Provinsi Sulawesi Tengah</t>
  </si>
  <si>
    <t>Nitiprayan RT 001 RW – Kelurahan Ngestiharjo Kapanewon Kecamatan Kasihan Kabupaten Bantul Provinsi  DIY</t>
  </si>
  <si>
    <t>Kp. Nangewer RT 001 RW 005 Desa Situgede Kecamatan Karangpawitan Kabupaten Garut Provinsi Jawa Barat</t>
  </si>
  <si>
    <t>Kp. Situ Randu RT.01 RW.06 Desa Sukabakti Kec. Naringgul Kab. Cianjur</t>
  </si>
  <si>
    <t xml:space="preserve">Dusun Goito RT. 005 RW. 001 Desa Mendenrejo, Kecamatan Kradenan Kabupaten Blora Prov Jawa Tengah </t>
  </si>
  <si>
    <t>HARDSITAC NO FREE SPACE</t>
  </si>
  <si>
    <t>HARDSITAC LACK OF FREE SPACE</t>
  </si>
  <si>
    <t>23:02:22: RFIN
21:02:22: ME OG
16:02:22: PONDASI OG
13:02:22-06:02:22: COMMCASE DENGAN LL, MATERIAL BELUM MOS
02:02:22: PABRIKASI
30:01:22-23:01:22: CME PREPARATION
19:01:22-12:01:22: TNP REVIEW
09:01:22-29:12:21: REVIEW DAN APPROVAL RND, RF MAX DI 28M KARENA TOWER MILIK RADIO
27:12:21: NEW SPK</t>
  </si>
  <si>
    <t>24:02:22: RFI, NEED RFIN TO INJECT
17:02:22-16:01:22: SRFI,PLN CONNECTION
12:01:22: PONDASI OG
05:01:22-29:12:21: WAIT PERMIT
26:12:21-16:12:21: PROSES FINALISASI SUBCON ASSIGNMENT, WAIT RFIN BY HTI
15:12:21-28:11:21: STO DECLARED, WAIT RFI BY HTI
21:11:21-17:11:21: STO RELEASED 12 NOV, WAIT RFI BY HTI
17:11:21-07:11:21: ESR PREPARATION OG,NEED REVIEW TNP ALITA</t>
  </si>
  <si>
    <t>24:02:22-16:01:22: SRFI, PLN CONNECTION
12:01:22: FOUNDATION DONE, PLAN PLN NEXT WEEK &amp; WAITING SK PLN FROM XL
02:01:22-29:12:21: PONDASI OG
26:12:21-16:12:21: PROSES FINALISASI SUBCON ASSIGNMENT, WAIT RFIN BY HTI
15:12:21-28:11:21: STO DECLARED, WAIT RFI BY HTI
21:11:21-17:11:21: STO RELEASE, WAIT RFI BY HTI
14:11:21-03:11:21: WAIT APPROVAL TNP 
31:10:21-20:10:21: NEED REVIEW RNP HUAWEI</t>
  </si>
  <si>
    <t>SPK RETURN
21:02:22: ARAHAN XL PRPOSED RETURN KARENA SUDAH TIDAK BISA KELUAR NOM PERTAMINA KARENA SUDAH DIKELILINGI TOWER XL
20:02:22-02:02:22: ARAHAN XL PRPOSED RETURN KARENA SUDAH TIDAK BISA KELUAR NOM PERTAMINA KARENA SUDAH DIKELILINGI TOWER XL
26:01:22-15:12:21: SUDAH TIDAK TERDAPAT LAHAN UNTUK ROOFTOP &amp; POLE PADA RADIUS NOM, ON PROCESS CONFIRM XL
12:12:21-08:12:21: OG SURVEY LAHAN UNTUK ROOFTOP/POLE, XL REJECT PERGESERAN NOM KARENA SUDAH DIKELILINGI TOWER XL
05:12:21-01:12:21: NEED APPROVAL PERGESERAN NOM, KARENA PERTAMINA MENOLAK KERJASAMA SEWA LAHAN PEMBANGUNAN TOWER
28:11:21-14:11:21: PROCESS FU KE PERTAMINA TRKAIT SURAT KERJASAMA, TARGET RELEASED 29 NOV, TERKENDALA PERUBAHAN RE-STRUKTURISASI PT CPI KE PT PERTAMINA HULU ROKAN, SIRCULAR PKS OG INTERNAL PERTAMINA 
10:11:21-31:10:21: SITE BERADA DI LAHAN PERTAMINA, SUDAH MENGAJUKAN SURAT TERKAIT KERJASAMA DENGAN PERTAMINA, MENUNGGU SURAT JAWABAN DARI PERTAMINA, PLAN JAWABAN RELEASED 7 NOV
24:10:21: NEW SPK NEW BUILT, HUNTING PROSES, PLAN SUBMIT KANDIDAT 4 NOV 2021</t>
  </si>
  <si>
    <t>24:02:22: RFIN
23:02:22: RFI, WAIT RFIN
20:02:22-14:02:22: ME OG
09:02:22: TEAM MOBILIZATION
06:02:22: CME PREPARATION &amp; WAIT PSB
02:02:22-30:01:22: NEED REVIEW TNP ALITA
26:01:22: ERM PROCESS
25:01:22: SPK RELEASED</t>
  </si>
  <si>
    <t>24:02:22: RFIN
23:02:22-16:02:22: PREPARE CONTINUE CME PLAN START 20 FEB
13:02:22-02:02:22: COMMCASE LL TERKAIT DESIGN TOWER
30:01:22-19:01:22: PERKUATAN DONE, KAMUFLASE OG, BLOCKING LL, OG MEDIASI DGN LL
16:01:22-09:01:22: PERKUATAN OG (PEMASANGAN RANGKA KAMUFLASE, NAMUN STOPED BY LL), PLAN CLEAR PERKUATAN 15 JAN 22 
05:01:22-26:12:21: PERKUATAN OG, PLAN CLEAR PERKUATAN 15 JAN 22 (PERKUATAN &amp; MINITOWER RANGKA KAMUFLASE)
19:12:21-15:12:21: PENJADWALAN PERKUATAN 20 DEC, PLAN RFI 28 DEC
12:12:21: PONDASI BTS DONE, PAGAR OG, PARALEL LANGSIR MATERIAL PERKUATAN 13 DEC
08:12:21-05:12:21: PONDASI BTS OG
01:12:21-28:11:21: COR PLAT, PLAN RFI 8 DEC
24:11:21: ERECTION STACKING, PLAN RFI W1 DEC
21:11:21: PONDASI STACKING COR OG, PLAN RFI (ISSUE SOLVED) 30 NOV 
17:11:21: PARALEL STACKING &amp; PERKUATAN OG
14:11:21: PROCESS HILTI PONDASI STACKING
10:11:21-20:10:21: REVIEW SPH BASEFRAME BY TIM PROCURMENT, PLAN START W2 NOV
17:10:21-06:10:21: PROSES PERKUATAN GEDUNG, DIKAWAL DENGAN TIM AFO DAN ARCOM
04:10:21-22:09:21: NEGOSIASI ULANG DEGAN PIHAK LL DONE, DARI PIHAK LL MEMINTA UNTUK STACKING MENGGUNAKAN BESI, PROSES DESIGN SEDANG DIAJUKAN KE KONSULTAN 
19:09:21: 15:09:21: DARI PIHAK LL INGIN MEMBATALKAN EXPAND LAHAN, PROSES NEGOSIASI DENGAN LL DARI TIM ARCOM DI TANGGAL 17 SEP
13:09:21: 09:08:2021: PIHAK PONPES MEMINTA PERUBAHAN DESIGN CAMUFLAGE MINARET, SEDANG DI RUNDINGKAN DENGAN PENGURUS PONPES LAINNYA
09:06:2021: 08:01:2021: HAMMER TEST DONE, TERDAPAT BAGIAN STRUKTUR KOLOM DIBAWAH STANDAR, MASIH MENUNGGU PEROSES DESIGN DARI KONSULTAN UNTUK DISAMOAIKAN KE LL, PLAN DESIGN DONE W2 SEPT
08:30:2021:08:25:2021: 08:16:2021: 08:16:2021 : PERMINTAAN HAMMER TEST MENYELURUH DIBANGUNAN MESJID DARI PONPES, DAN PENYESUAIAN PERKUATAN 3 LANTAI
08:10:21 : 08:04:21: Comecase Proses Re Negosiasi dengan LL, Plan Close Comecase 20 Aug,  Re Plan RFI W1 Sep
07.29 2021 : 07.26.2021 : Design Released, Prepare CME dengan proses Stacking Plan 15 Aug
07.22.2021 : Revisi Gambar design ke konsultan karena design tidak match antara analys dan detail plan done revisi 22 Jul
07:19:2021: 07:15:2021 : Design and analis by konsultan Plan done 19 Jul, proses terhambat karena LL masih terkena covid 19 sehingga konsultan kesulitan untuk  mengunjungi site
07:12:2021: Proses Join Survey konsultan, Plan Design done, 14 Jul
07.05.2021 : Propose area done, desain detail ny karena tim konsultan tidak bisa mengunjungi site dikarenakan LL dan keluarganya terkena Covid 19
07.01.2021 : Design Release, proses kordinasi dengan ARCOM untuk memulai pekerjaan, Plan start 6 Jul Revisi Plan RFI 20 Jul (need perkuatan dan posisi odc akurat terhadap perkuatan), after perkuatan harus menemui LO untuk kordinasi plan pengerjaannya agar tidak muncul case di lokasi tersebut
06.28.2021 : Proses penempatan baseframe, Desain og
06.24.2021 : Proses Re Desain Stacking by Team Asset, plan design done W1 JUL
06.21.2021 : 06.17.2021 : Prepare CME, need revisi design 25 jun
06.14.2021 : 06.07.2021 : 06.02.2021 : 05.26.2021 : 05.23.2021 : 05.23.2021 : 05.19.2021 : 05.17.2021 : 05.10.21 : 05.06.2021 : CME Hold karena Issue Access Block by LO
05.03.2021 CME PREPARATION</t>
  </si>
  <si>
    <t>SUM-SU-SRH-2251</t>
  </si>
  <si>
    <t>PON SERDANG BEDAGAI RELOCATION</t>
  </si>
  <si>
    <t>99°9.9.79'E</t>
  </si>
  <si>
    <t>3°27.27.25'N</t>
  </si>
  <si>
    <t>JAW-JK-KYB-0297</t>
  </si>
  <si>
    <t>JALAN PASO BARU</t>
  </si>
  <si>
    <t>106°49.3.45'E</t>
  </si>
  <si>
    <t>6°18.56.03'S</t>
  </si>
  <si>
    <t>NEW COLO</t>
  </si>
  <si>
    <t>Dusun Labempa, RT002/RW002, Desa Wanio Timoreng, Kecamatan Panca Lautang, Kabupaten Sidenreng Rappang, Propinsi Sulawesi Selatan</t>
  </si>
  <si>
    <t>Lingkungan Maroangin, RT003/RW002, Kelurahan Billokka, Kecamatan Panca Lautang, Kabupaten Sidenreng Rappang, Propinsi Sulawesi Selatan</t>
  </si>
  <si>
    <t>Desa Bonto Maccini Kec. Sinoa Kab. Bantaeng Prov. Sulawesi Selatan</t>
  </si>
  <si>
    <t>Desa Seba-Seba, Kec. Walenrang Timur , Kab. Luwu Prov. Sulawesi Selatan</t>
  </si>
  <si>
    <t>Desa Marabuana, Kec. Walenrang Utara , Kab. Luwu Prov. Sulawesi Selatan</t>
  </si>
  <si>
    <t>Kp. Sepen RT002/001 Desa Banyumekar Kecamatan Labuan Kabupaten Pandeglang Provinsi Banten</t>
  </si>
  <si>
    <t>Jalan Raya Blega Rt.00 Rw.00 Desa.Karangayam Kecamatan Blega Kabupaten Bangkalan Provinsi Jawa Timur</t>
  </si>
  <si>
    <t>KMP. Pombulan RT.00 / RW. 00 Desa Karang Gayam Kecamatan Blega Kabupaten Bangkalan</t>
  </si>
  <si>
    <t>DSN.DAJAH LORONG RT.- RW.- DESA.KAMPAO KECAMATAN BLEGA KABUPATEN BANGKALAN PROVENSI JAWA TIMUR</t>
  </si>
  <si>
    <t>Dusun Bates RT. - RW. - Desa Pekadan Kecamatan Galis Kabupaten Bangkalan Provinsi Jawa Timur</t>
  </si>
  <si>
    <t>Dusun Blireng Rt. _ Rw. - Desa Srabi Timur Kecamatan Modung  Kabupaten Bangkalan Provinsi Jawa Timur</t>
  </si>
  <si>
    <t>Dusun Paser RT. - RW. - Desa Karang Anyar Kecamatan Modung Kabupaten Bangkalan</t>
  </si>
  <si>
    <t>DSN.MANGKA AN RT.00 RW.00 DESA.BATES KECAMATAN BLEGA KABUPATEN BANGKALAN PROVENSI JAWA TIMUR</t>
  </si>
  <si>
    <t>Karangwader RT.001 RW.002 Desa Karangwader Kecamatan Penawangan Kabupaten Grobogan Provinsi Jawa Tengah</t>
  </si>
  <si>
    <t>Kp. Ilham Jaya RT 010 RW 004 Desa Mekarjaya Kec. Cimarga Kab.Lebak</t>
  </si>
  <si>
    <t>Kp. Citundun Lor RT 008 RW 002 Desa Banjarsari Kec.Warunggung</t>
  </si>
  <si>
    <t>Jl. Kp. Badur, Rancateureup, Kec. Labuan, Kab. Pandeglang, Prov. Banten</t>
  </si>
  <si>
    <t>Kp. Kayu Dampit RT.01/03 Desa Cigoong Utara Kec. Cikulur Kab. Lebak</t>
  </si>
  <si>
    <t>Dusun I, Desa Pertumbukan, Kec. Wampu, Kab. Langkat, Provinsi Sumatera Utara</t>
  </si>
  <si>
    <t>Dusun VI Merbau Rintis</t>
  </si>
  <si>
    <t>Jaga I Desa Makalisung Kec. Kombi Kab. Minahasa Prov. Sulawesi Utara</t>
  </si>
  <si>
    <t>Dusun Mattirowalie, Desa Saptamarga, Kec. Sukamaju, Kab. Luwu Utara Prop. Sulawesi Selatan</t>
  </si>
  <si>
    <t>Dusun Lare-Lare RT 01 Desa Lare-Lare Kec. Bua Kab. Luwu Prov. Sulawesi Selatan</t>
  </si>
  <si>
    <t>Kp. Cicarulang Rt 15 Rw 06 Desa Cikunten Kecamatan Singaparna Kab. Tasikmalaya Propinsi Jawa Barat</t>
  </si>
  <si>
    <t>Kamp Tegal RT 007 RW 002 Desa Cemplang Kecamatan Jawilan Kabupaten Serang Provinsi Banten</t>
  </si>
  <si>
    <t>Kp. Kadukanas RT 001 RW 003 Ds Sukasari Kecamatan Kaduhejo, Kabupaten Pandeglang, Provinsi Banten</t>
  </si>
  <si>
    <t>Kp. Santri RT014 RW004 Desa Kemiri Kecamatan Kemiri Kab. Tangerang Prov. Banten</t>
  </si>
  <si>
    <t>Jl. Parit Kemang,RT.002, RW. 001, Dusun Bukit Durian, Desa Mentawak,Kecamatan Kelapa Kampit,Kabupaten Belitung Timur, Provinsi Kepulauan Bangka Belitung</t>
  </si>
  <si>
    <t>Blok H Dusun III RT 003 RW 003 Desa Sri Mulya, Kecamatan Sinar Peninjauan Kabupaten Ogan Komering Ulu, Provinsi Sumatera Selatan</t>
  </si>
  <si>
    <t>Desa Sirah Pulau Kecamatan Merapi Timur Kabupaten Lahat Provinsi Sumatera Selatan</t>
  </si>
  <si>
    <t>Kampung 6 Desa Bingin Rupit Kecamatan Rupit Kabupaten Musi Rawas Utara Provinsi Sumatra Selatan</t>
  </si>
  <si>
    <t>Jl. Bandara-Manggar, RT.015, RW. 005, Dusun Air Lanci, Desa Air Kelik, Kecamatan Damar, Kabupaten Belitung Timur, Provinsi Kepulauan Bangka Belitung</t>
  </si>
  <si>
    <t>Jl. Gg Madura,RT.010, RW. 005, Dusun Balai Selatan, Desa Mayang,Kecamatan Kelapa Kampit,Kabupaten Belitung Timur, Provinsi Kepulauan Bangka Belitung</t>
  </si>
  <si>
    <t xml:space="preserve"> Sari Rejo RT.004 RW.004 Desa Ulak Rengas Kecamatan Abung Tinggi  Kabupaten Lampung Utara Provinsi Lampung</t>
  </si>
  <si>
    <t>RT.15 RW.03 Kel.Muara Rupit Kecamatan Rupit Kabupaten Musi Rawas  Utara Provinsi Sumatra Selatan</t>
  </si>
  <si>
    <t>Dusun Krajan RT. 013 RW. 002 Desa Kedungringin Kecamatan Suruh Kabupaten Semarang Provinsi Jawa Tengah</t>
  </si>
  <si>
    <t>Jl. Salean RT.0l0 RW.004 Dusun Suka Mulya Jaya Kepenghuluan
Bagan Sinembah Barat Kecamatan Bagan Sinembah Raya
Kabupaten Rokan Hilir Provinsi Riau</t>
  </si>
  <si>
    <t>Jl. Jend. Sudirman RT.003 RW.004 Dusun Karya Nyata Kepenghuluan Teluk Nilap Kecamatan Kubu Babussalam Kabupaten Rokan Hilir Provinsi Riau</t>
  </si>
  <si>
    <t>Dusun 4 Desa Jadimulya Kecamatan Nibung Kabupaten Musi Rawas Provinsi Sumatra Selatan</t>
  </si>
  <si>
    <t>RT.007 RW.003 Dusun Sumber Mukti Kepenghuluan Panca Mukti
Kecamatan Bagan Sinembah Raya Kabupaten Rokan Hilir Provinsi Riau.</t>
  </si>
  <si>
    <t>Desa Sukaramai Kecamatan Tapung Hulu Kabupaten Kampar Provinsi Riau</t>
  </si>
  <si>
    <t>Jalan Raya Mampu Jaya Kelurahan Lubuk Gaung RT 019 Kecamatan Sungai Sembilan Kota Dumai Provinsi Riau</t>
  </si>
  <si>
    <t>Jorong Koto Tangah, Nagari Lubuak Batingkok, Kec.Harau, Kab.Lima Puluh Kota, Prov.Sumatera Barat</t>
  </si>
  <si>
    <t>PAGAR DEWA SUKA MULYA RT.002 RW.001 DESA PAGAR DEWA SUKA MULYA KECAMATAN PAGAR DEWA KABUPATEN TULANG BAWANG BARAT PROVINSI LAMPUNG</t>
  </si>
  <si>
    <t>Way Pisang RT 002/RW 001 Desa Way Pisang Kecamatan Way Tuba  Kab. Way Kanan Prov Lampung</t>
  </si>
  <si>
    <t>KP.SELAPANJANG RT.009/003 KEL.CIGOONG SELATAN KEC.CIKULUR</t>
  </si>
  <si>
    <t>Kp. CIPEUNDEY LEBAK RT.001/001 Desa KERSARATU Kec. MALINPING KAB.LEBAK</t>
  </si>
  <si>
    <t>Desa Bumi Makmur Kecamatan Nibung Kabupaten Musi Rawas Utara Provinsi Sumatra Selatan</t>
  </si>
  <si>
    <t>Jl. Menggala Sakti RT. 002 RW. 001 Dusun Menggala Kota Kepenghuluan Menggala Sakti Kec. Tanah Putih Kab. Rokan Hilir Prov. Riau.</t>
  </si>
  <si>
    <t xml:space="preserve">Kp. Parage Lembur RT.010/002 Desa Parage
Kecamatan Cikulur Kab. Lebak Banten				
</t>
  </si>
  <si>
    <t>Dsn Masjid RT - RW - Desa Bajeman Kec Tragah Kab Bangkalan</t>
  </si>
  <si>
    <t>Dusun Alas Durin RT_ / Rw_ Desa Banjar Kecamatan Galis</t>
  </si>
  <si>
    <t>SUM-SU-TRT-2014</t>
  </si>
  <si>
    <t>SITABOTABO</t>
  </si>
  <si>
    <t>SUM-SU-TRT-2016</t>
  </si>
  <si>
    <t>LOBU_SIREGAR_II</t>
  </si>
  <si>
    <t>SUM-SU-TRT-2017</t>
  </si>
  <si>
    <t>DOLOK_MATUMBUR</t>
  </si>
  <si>
    <t>Kab. Tapanuli Utara</t>
  </si>
  <si>
    <t>98°57.57.96'E</t>
  </si>
  <si>
    <t>2°11.30.77'N</t>
  </si>
  <si>
    <t>30/170/260</t>
  </si>
  <si>
    <t>98°59.43.8'E</t>
  </si>
  <si>
    <t>2°12.47.56'N</t>
  </si>
  <si>
    <t>90/170/280</t>
  </si>
  <si>
    <t>98°57.2.52'E</t>
  </si>
  <si>
    <t>2°19.41.09'N</t>
  </si>
  <si>
    <t>70/160/310</t>
  </si>
  <si>
    <t>28:02:22: RFIN
23:02:22-20:02:22: ERECTION
16:02:22: START ERECTION
13:02:22: BACKFILL OG
09:02:22-06:02:22: REBARING OG
02:02:22-30:01:22: CERUCUK OG
26:01:22-16:01:22: BOREPILE OG
12:01:22: OG PREPARE MATERIAL CERUCUK &amp; BOREPILE
09:01:22: EXCAVATION OG
05:01:22: PERMIT OG
02:01:22-29:12:21: PARALEL REKOM &amp; REVISED DESIGN OG 
26:12:21: REVISED DESIGN OG
22:12:21-19:12:21: DESIGN PROCESS OG
15:12:21-28:11:21: DONE REQ SOIL TEST, WAIT FOR SOIL TEST KEPULAUAN
24:11:21-17:11:21: IW CLEAR, OG PROCESS LL MENGURUS SURAT TANAH 
14:11:21: IW OG, KURANG 1 KK, PLAN IW DONE 17 NOV
10:11:21: BAN/BAK PROCESS OG &amp; PARALEL IW OG 
07:11:21: KANDIDAT APPROVED TNP RNP
03:10:21-24:10:21: NEW SPK NEW BUILT, HUNTING PROSES, PLAN SUBMIT KANDIDAT 4 NOV 2021</t>
  </si>
  <si>
    <t>24.Rebaring</t>
  </si>
  <si>
    <t>GO SRFI</t>
  </si>
  <si>
    <t>SUM-SU-TRT-2222</t>
  </si>
  <si>
    <t>SIBORONGBORONG_TAPUT</t>
  </si>
  <si>
    <t>SUM-SU-PRR-2221</t>
  </si>
  <si>
    <t>PANGURURAN_SAMOSIR</t>
  </si>
  <si>
    <t>Kab. Samosir</t>
  </si>
  <si>
    <t>98°58.57.07'E</t>
  </si>
  <si>
    <t>2°13.25.79'N</t>
  </si>
  <si>
    <t>40/190/300</t>
  </si>
  <si>
    <t>98°43.11.71'E</t>
  </si>
  <si>
    <t>2°36.42.77'N</t>
  </si>
  <si>
    <t>POHAN EX SC-TR5213A</t>
  </si>
  <si>
    <t>KAMPUNG_PON - RELOC</t>
  </si>
  <si>
    <t>KOMPLEKKAVILINGPOLRIMW</t>
  </si>
  <si>
    <t>TAGARI - RELOC</t>
  </si>
  <si>
    <t>Jl. SMA Negeri 2 Siborong Borong, Dus. Lumban, Silintong I, Des. Pohan Tonga, Kec. Siborong, Borong,</t>
  </si>
  <si>
    <t>Jl. Onan Tungkup Dusun II, Kab. Samosir, Prov. Sumatera Utara</t>
  </si>
  <si>
    <t xml:space="preserve">Dusun IV Desa Penggalangan Kec. Sei Bamban Kab. Serdang Bedagai Provinsi Sumatera Utara </t>
  </si>
  <si>
    <t>Jl. Paso No.40, Kel. Ragunan RT.011 RW.07, Kec. Pasar Minggu, Kota Jakarta Selatan Prov. DKI Jakarta</t>
  </si>
  <si>
    <t>Jalan Limbong, RT/RW 002/001, Kelurahan Tampo Tallunglipu, Kecamatan Tallunglipu, Kabupaten Toraja Utara, Propinsi Sulawesi Selatan</t>
  </si>
  <si>
    <t>Dsn.Balet  Rt.  Rw.   Desa Patengteng Kec.Modung Kab.Bangkalan Provinsi Jawa Timur</t>
  </si>
  <si>
    <t>Jl. Waringin, Buayanan Desa Sidorejo Kecamatan Sukorejo Kab. Ponorogo</t>
  </si>
  <si>
    <t>kp. Babakan jati Rt 002 Rw 001 Desa Cintarayat kecamatan Samarang Kabupaten  Garut Provinsi Jawa Barat</t>
  </si>
  <si>
    <t>Dusun Kejiwan RT. 001 RW. 006 Desa Kandangan Kecamatan Kandangan Kabupaten Temanggung Provinsi Jawa Tengah</t>
  </si>
  <si>
    <t>Dsn Bowan RT.004 RW.012, Desa Tanggulrejo, Kecamatan Tempuran, Kabupaten Magelang, Provinsi Jawa Tengah.</t>
  </si>
  <si>
    <t>DUSUN ALUPPANGNGE RT 02 DESA CORAWALI KECAMATAN TANETE RILAU KABUPATEN BARRU PROPINSI SULAWESI SELATAN</t>
  </si>
  <si>
    <t>RT 003 RW 002 Desa Air Rupik Kecamatan Banding Agung Kabupaten Ogan Komering Ulu Selatan Provinsi Sumatera Selatan</t>
  </si>
  <si>
    <t>EID WAIT PO</t>
  </si>
  <si>
    <t>02:03:22: RFIN
28:02:22: RFI, WAIT RFIN
24:02:22: MOBILISASI &amp; PROSES INSTALASI COMBAT
23:02:22-02:02:22: PROSES REALISASI TUNTUTAN
30:01:22-19:01:22: APPROVAL PENGAJUAN SEWA LAHAN
16:01:22-22:12:21: RESCHEDULE PERTEMUAN DGN PIHAK TNI
19:12:21: PLAN PERTEMUAN DGN PIHAK TNI PADA 22 DEC
15:12:21-05:12:21: OG PROCESS IZIN UNTUK LAHAN COMBAT, PROPOSE AKAN DICOMBATKAN
01:12:21-03:11:21: MENUNGGU KEPUTUSAN DARI KABABINKUM, STATUS TANAH MILIK NEGARA DAN DIMANFAATKAN TNI AD (KODAM 4 DIPONEGORO), DIGUNAKAN OLEH ODITUR MILITER SURAKARTA, PLAN EOM NOV. Desain perkuatan dari mono pole steel angle dirubah menjadi SST-32 meter MLTBI, TAMBAH OPSI DI PROPOSAL PASANG COMBAT TEMPORARY
31:10:21-27:10:21: REVIEW CIVIL EID SITE STEEL ANGLE, WAITING APPROVAL JENDRAL KODAM 
20:10:21:-04:10:21: ESR PROSES NEED REVIEW RNP EID</t>
  </si>
  <si>
    <t>NUS-NB-GRG-5399</t>
  </si>
  <si>
    <t>REPEATER SEKOTONG</t>
  </si>
  <si>
    <t>116°3.14.15'E</t>
  </si>
  <si>
    <t>8°50.28.78'S</t>
  </si>
  <si>
    <t>173/353</t>
  </si>
  <si>
    <t>JAW-YO-BTL-0153</t>
  </si>
  <si>
    <t>BANGUNJIWO_KASIHAN</t>
  </si>
  <si>
    <t>110°20.45.35'E</t>
  </si>
  <si>
    <t>7°50.31.09'S</t>
  </si>
  <si>
    <t>29.Erection</t>
  </si>
  <si>
    <t>W18-2022</t>
  </si>
  <si>
    <t>Jl. Raya Manna - Bengkulu Dusun I Desa Padang Peri, Kecamatan Semidang Alas Maras, Kabupaten Seluma, Provinsi Bengkulu</t>
  </si>
  <si>
    <t>Dusun 3 Desa Kesambe Lama, Kecamatan Curup Timur, Kabupaten Rejang Lebong, Provinsi Bengkulu</t>
  </si>
  <si>
    <t>Jl. Raya Prabumulih - Baturaja Dusun 13 Desa Lubuk Batang Baru, Kecamatan Lubuk Batang, Kabupaten Ogan Komering Ulu, Provinsi Sumatera Selatan</t>
  </si>
  <si>
    <t>Bunga Mayang RT.014 RW.001 Desa Bunga Mayang, Kecamatan Jayapura, Kabupaten Ogan Komering Ulu Timur, Provinsi Sumatera Selatan</t>
  </si>
  <si>
    <t>Kampung 7 Desa Noman Baru, Kecamatan Rupit, Kabupaten Musi Rawas Utara, Provinsi Sumatera Selatan</t>
  </si>
  <si>
    <t>Jl. Lengkeng RT.004 RW.003 Desa Petaling Banjar, Kecamatan Mendo Barat, Kabupaten Bangka, Provinsi Kepulauan Bangka Belitung</t>
  </si>
  <si>
    <t>Jl. Pertanian Raya No.51F, Kel. Lebak Bulus RT.04 RW.02, Kec. Cilandak, Kota Jakarta Selatan Prov. DKI Jakarta</t>
  </si>
  <si>
    <t>Perumahan Griya Wahana Asri Banjar Denbantas Desa Denbantas Kec.Tabanan, Kab.Tabanan Prov.Bali</t>
  </si>
  <si>
    <t>Jl. Desa Sempayang, Desa Sempayang RT 001, Kec. Malinau Barat, Kab. Malinau Prov. Kalimantan Utara</t>
  </si>
  <si>
    <t>Jl. KH.Jabbar Ashyri RT.003 RW.002, Kelurahan Pai, Kecamatan Biringkanaya, Kota Makassar, Provinsi Sulawesi Selatan</t>
  </si>
  <si>
    <t>Jl. Bandar jepang / Jalan Kavling, Link. IV Kelurahan Pahang, Kecamatan Datuk bandar, Kota Tanjung balai Prov. Sumatera utara</t>
  </si>
  <si>
    <t>Jl. Galaxy Raya Ruko No.4, Kel. Jaka Sampurna RT.006 RW.09, Kec. Bekasi Barat, Kota Bekasi Prov. Jawa Barat</t>
  </si>
  <si>
    <t>Desa Hegarwangi Kp. Rancabugis RT.002 RW.004, Kec. Bantarkalong, Kab. Tasikmalaya Prov. Jawa Barat</t>
  </si>
  <si>
    <t>Jl. Pinggir Sei Katingan Rt 02/- Desa Telangkah Kec Katingan Hilir</t>
  </si>
  <si>
    <t>Banjar Dinas Bhuana Kusuma, Desa Dukuh, Kecamatan Kubu, Kabupaten Karangasem Propinsi Bali</t>
  </si>
  <si>
    <t>Jl. Tano Tombangan, Desa Haren, Kec. Tano Tombangan Angkola, Kab. Tapanuli Selatan, Prov. Sumatera Utara</t>
  </si>
  <si>
    <t>RT 03 RW 01 Dusun Karangasem Desa Karangdagangan Kec. Bandar Kedungmulyo Kab. Jombang</t>
  </si>
  <si>
    <t>Jl. Poros Palopo-Masamba Desa Lalong Kec. Walenrang Kab. Luwu Prop. Sulsel</t>
  </si>
  <si>
    <t>Dusun I Desa Kamiwangi RT.002  Kec. Toili Barat, Kab. Banggai Prov. Sulawesi Tengah</t>
  </si>
  <si>
    <t>RT 04/03, Desa Mentawa, Kec. Toili Barat, Kab. Banggai, Prov. Sulawesi Tengah</t>
  </si>
  <si>
    <t>RICCI 2 BLOK H1 NO.16 RT.01 RW.24 KELURAHAN TANJUNG RIAU KECAMATAN SEKUPANG KOTA BATAM</t>
  </si>
  <si>
    <t>Jl. Lintas Petapahan - Bangkinang RT 003 RW 001 Desa Kusau Makmur Kecamatan Tapung Hulu Kabupaten Kampar Provinsi Riau</t>
  </si>
  <si>
    <t>Jalan Merak Dusun VI, Desa Citaman Jernih, Kecamatan Perbaungan, Kabupaten Serdang Bedagai, Provinsi Sumatera Utara</t>
  </si>
  <si>
    <t>Dusun II Desa Pematang Guntung, Kecamatan Teluk Mengkudu, Kabupaten Serdang Bedagai, Provinsi Sumatera Utara</t>
  </si>
  <si>
    <t>JAW-BT-PDG-0628</t>
  </si>
  <si>
    <t>RANCABUGEL_MEKARJAYA</t>
  </si>
  <si>
    <t>JAW-BT-PDG-0623</t>
  </si>
  <si>
    <t>TAMANJAYA_SUMUR</t>
  </si>
  <si>
    <t>JAW-BT-RKB-0786</t>
  </si>
  <si>
    <t>MEKARJAYA_CILELES</t>
  </si>
  <si>
    <t>JAW-BT-PDG-0629</t>
  </si>
  <si>
    <t>SIKULAN_JIPUT</t>
  </si>
  <si>
    <t>JAW-BT-PDG-0630</t>
  </si>
  <si>
    <t>KAMPUNG_KADUNGALAK_WIRASINGA</t>
  </si>
  <si>
    <t>JAW-BT-SRG-0060</t>
  </si>
  <si>
    <t>TAKTAKAN_CILOWONG_SERANG</t>
  </si>
  <si>
    <t>JAW-JK-GGP-0445</t>
  </si>
  <si>
    <t>PASAR_BERSIH_CENGKARENG</t>
  </si>
  <si>
    <t>JAW-BT-SRG-0061</t>
  </si>
  <si>
    <t>PEKIJING_GEDEG_KALANGANYAR</t>
  </si>
  <si>
    <t>JAW-JK-GGP-0444</t>
  </si>
  <si>
    <t>UTAMA_CENGKARENG_BARAT</t>
  </si>
  <si>
    <t>JAW-JK-GGP-0447</t>
  </si>
  <si>
    <t>PELITA_DAAN_MOGOT</t>
  </si>
  <si>
    <t>JAW-JK-GGP-0446</t>
  </si>
  <si>
    <t>PETERNAKAN_KAPUK_CENGKARENG</t>
  </si>
  <si>
    <t>JAW-JK-GGP-0440</t>
  </si>
  <si>
    <t>PERMATA_TEGAL_ALUR</t>
  </si>
  <si>
    <t>JAW-BT-RKB-0789</t>
  </si>
  <si>
    <t>CURUGBADAK_MAJA_LEBAK</t>
  </si>
  <si>
    <t>JAW-JK-GGP-0442</t>
  </si>
  <si>
    <t>JELAMBAR_BARAT_GROGOL</t>
  </si>
  <si>
    <t>JAW-JK-GGP-0443</t>
  </si>
  <si>
    <t>WIJAYA_KUSUMA_GROGOL</t>
  </si>
  <si>
    <t>JAW-JK-GGP-0441</t>
  </si>
  <si>
    <t>TAMAN__PALEM_TEGALALUR</t>
  </si>
  <si>
    <t>JAW-BT-SRG-0062</t>
  </si>
  <si>
    <t>OTONOMI_CIKANDE_SERANG</t>
  </si>
  <si>
    <t>JAW-JK-GGP-0438</t>
  </si>
  <si>
    <t>WARU_KALI_DERES</t>
  </si>
  <si>
    <t>JAW-BT-PDG-0626</t>
  </si>
  <si>
    <t>SINARJAYA_MANDALAWANGI</t>
  </si>
  <si>
    <t>106°2.6.66'E</t>
  </si>
  <si>
    <t>6°23.37.19'S</t>
  </si>
  <si>
    <t>105°30.21.88'E</t>
  </si>
  <si>
    <t>6°46.38.26'S</t>
  </si>
  <si>
    <t>0/80/190</t>
  </si>
  <si>
    <t>106°0.21.41'E</t>
  </si>
  <si>
    <t>6°30.36.26'S</t>
  </si>
  <si>
    <t>105°53.58.48'E</t>
  </si>
  <si>
    <t>6°19.3.77'S</t>
  </si>
  <si>
    <t>106°3.21.21'E</t>
  </si>
  <si>
    <t>6°24.28.86'S</t>
  </si>
  <si>
    <t>0/100/180/270</t>
  </si>
  <si>
    <t>106°4.46.94'E</t>
  </si>
  <si>
    <t>6°8.59.46'S</t>
  </si>
  <si>
    <t>50/120/250</t>
  </si>
  <si>
    <t>106°44.25.7'E</t>
  </si>
  <si>
    <t>6°8.17.61'S</t>
  </si>
  <si>
    <t>106°6.16.03'E</t>
  </si>
  <si>
    <t>6°7.29.28'S</t>
  </si>
  <si>
    <t>80/150/240/350</t>
  </si>
  <si>
    <t>106°43.24.6'E</t>
  </si>
  <si>
    <t>6°8.59.69'S</t>
  </si>
  <si>
    <t>106°44.8.26'E</t>
  </si>
  <si>
    <t>6°9.12.85'S</t>
  </si>
  <si>
    <t>106°46.0.7'E</t>
  </si>
  <si>
    <t>6°8.37.01'S</t>
  </si>
  <si>
    <t>106°42.52.89'E</t>
  </si>
  <si>
    <t>6°7.13.2'S</t>
  </si>
  <si>
    <t>106°23.7.23'E</t>
  </si>
  <si>
    <t>6°20.51.59'S</t>
  </si>
  <si>
    <t>90/210/310</t>
  </si>
  <si>
    <t>106°47.5.74'E</t>
  </si>
  <si>
    <t>6°8.59.68'S</t>
  </si>
  <si>
    <t>106°46.33.41'E</t>
  </si>
  <si>
    <t>6°8.58.33'S</t>
  </si>
  <si>
    <t>106°42.54.7'E</t>
  </si>
  <si>
    <t>6°7.50.65'S</t>
  </si>
  <si>
    <t>40/170/240</t>
  </si>
  <si>
    <t>106°21.16.15'E</t>
  </si>
  <si>
    <t>6°12.52.75'S</t>
  </si>
  <si>
    <t>106°41.55.9'E</t>
  </si>
  <si>
    <t>6°8.48.5'S</t>
  </si>
  <si>
    <t>105°58.18.18'E</t>
  </si>
  <si>
    <t>6°17.43.99'S</t>
  </si>
  <si>
    <t>JAW-YO-SMN-0077</t>
  </si>
  <si>
    <t>POTON_SLEMAN</t>
  </si>
  <si>
    <t>JAW-YO-BTL-0149</t>
  </si>
  <si>
    <t>BANTUL_JETIS</t>
  </si>
  <si>
    <t>JAW-JT-TGL-2624</t>
  </si>
  <si>
    <t>TEGAL_TALANG</t>
  </si>
  <si>
    <t>JAW-JB-SBM-2468</t>
  </si>
  <si>
    <t>LANGENSARI_SUKARAJA</t>
  </si>
  <si>
    <t>JAW-JT-TGL-2619</t>
  </si>
  <si>
    <t>TEGAL_TARUB</t>
  </si>
  <si>
    <t>JAW-JB-CBI-0148</t>
  </si>
  <si>
    <t>BOGOR_LEUWISADENG</t>
  </si>
  <si>
    <t>JAW-JB-SBM-2466</t>
  </si>
  <si>
    <t>WANGUNREJA_NYALINDUNG</t>
  </si>
  <si>
    <t>JAW-JT-TGL-2620</t>
  </si>
  <si>
    <t>TEGAL_BALAPULANG</t>
  </si>
  <si>
    <t>JAW-BT-TGR-0114</t>
  </si>
  <si>
    <t>RAWA_BONI_PAKUHAJI</t>
  </si>
  <si>
    <t>JAW-JT-TGL-2623</t>
  </si>
  <si>
    <t>TEGAL_LEBAKSIU</t>
  </si>
  <si>
    <t>JAW-BT-TGR-0115</t>
  </si>
  <si>
    <t>TANJUNG_ANOM_BONISARI</t>
  </si>
  <si>
    <t>JAW-JT-TGL-2622</t>
  </si>
  <si>
    <t>TEGAL_KRAMAT</t>
  </si>
  <si>
    <t>SUM-SU-AKK-2249</t>
  </si>
  <si>
    <t>KUALUH_HULU_SUKARAME</t>
  </si>
  <si>
    <t>SUM-SU-AKK-2244</t>
  </si>
  <si>
    <t>BILAH_BARAT_KAMPUNG_BARU</t>
  </si>
  <si>
    <t>SUM-SU-KPI-2238</t>
  </si>
  <si>
    <t>SIMATAHARI</t>
  </si>
  <si>
    <t>SUM-SU-AKK-2250</t>
  </si>
  <si>
    <t>BULUNGIHIT</t>
  </si>
  <si>
    <t>SUM-SU-LMP-2237</t>
  </si>
  <si>
    <t>PERKEBUNAN_DOLOK</t>
  </si>
  <si>
    <t>SUM-SB-BSK-0863</t>
  </si>
  <si>
    <t>TANAH_DATAR_PARIANGAN</t>
  </si>
  <si>
    <t>SUM-SU-AKK-2255</t>
  </si>
  <si>
    <t>NA_IX-X_BANGUN_REJO</t>
  </si>
  <si>
    <t>SUM-SU-AKK-2253</t>
  </si>
  <si>
    <t>BANDAR_LAMA</t>
  </si>
  <si>
    <t>Kab. Labuhanbatu Utara</t>
  </si>
  <si>
    <t>99°45.51.45'E</t>
  </si>
  <si>
    <t>2°34.50.24'N</t>
  </si>
  <si>
    <t>99°48.42.19'E</t>
  </si>
  <si>
    <t>2°8.44.98'N</t>
  </si>
  <si>
    <t>100°1.33.56'E</t>
  </si>
  <si>
    <t>1°48.18.86'N</t>
  </si>
  <si>
    <t>80/210/330</t>
  </si>
  <si>
    <t>99°52.26.04'E</t>
  </si>
  <si>
    <t>2°16.55.06'N</t>
  </si>
  <si>
    <t>0/160/230</t>
  </si>
  <si>
    <t>99°25.39.29'E</t>
  </si>
  <si>
    <t>3°9.49.18'N</t>
  </si>
  <si>
    <t>130/220/340</t>
  </si>
  <si>
    <t>100°29.36.5'E</t>
  </si>
  <si>
    <t>0°27.18.5'S</t>
  </si>
  <si>
    <t>30/170/320</t>
  </si>
  <si>
    <t>99°42.55.84'E</t>
  </si>
  <si>
    <t>2°17.23.74'N</t>
  </si>
  <si>
    <t>0/80/260</t>
  </si>
  <si>
    <t>99°35.54.53'E</t>
  </si>
  <si>
    <t>2°30.38.14'N</t>
  </si>
  <si>
    <t>30/210/300</t>
  </si>
  <si>
    <t>110°22.55.48'E</t>
  </si>
  <si>
    <t>7°42.49.96'S</t>
  </si>
  <si>
    <t>110°21.26.76'E</t>
  </si>
  <si>
    <t>7°56.34.59'S</t>
  </si>
  <si>
    <t>109°7.37.2'E</t>
  </si>
  <si>
    <t>6°54.34.2'S</t>
  </si>
  <si>
    <t>106°58.45.86'E</t>
  </si>
  <si>
    <t>6°52.55.62'S</t>
  </si>
  <si>
    <t>109°12.41.62'E</t>
  </si>
  <si>
    <t>6°55.35.46'S</t>
  </si>
  <si>
    <t>106°50.25.77'E</t>
  </si>
  <si>
    <t>6°17.20.28'S</t>
  </si>
  <si>
    <t>60/180/280</t>
  </si>
  <si>
    <t>106°53.11.43'E</t>
  </si>
  <si>
    <t>6°58.55.61'S</t>
  </si>
  <si>
    <t>60/200/320</t>
  </si>
  <si>
    <t>109°10.0.99'E</t>
  </si>
  <si>
    <t>7°6.34.63'S</t>
  </si>
  <si>
    <t>106°36.3.18'E</t>
  </si>
  <si>
    <t>6°5.7.5'S</t>
  </si>
  <si>
    <t>109°6.38.87'E</t>
  </si>
  <si>
    <t>7°1.49.48'S</t>
  </si>
  <si>
    <t>30/140/230</t>
  </si>
  <si>
    <t>106°32.41.64'E</t>
  </si>
  <si>
    <t>6°1.33.41'S</t>
  </si>
  <si>
    <t>109°11.1.99'E</t>
  </si>
  <si>
    <t>6°53.19.05'S</t>
  </si>
  <si>
    <t>KAL-KT-SPT-0703</t>
  </si>
  <si>
    <t>BAAMANG_TENGAH_BAAMANG</t>
  </si>
  <si>
    <t>KAL-KT-PPS-0707</t>
  </si>
  <si>
    <t>TALIO_MUARA_PANDIH_BATU</t>
  </si>
  <si>
    <t>KAL-KT-PPS-0709</t>
  </si>
  <si>
    <t>MULYASARI_PANDIH_BATU</t>
  </si>
  <si>
    <t>JAW-JB-CMS-4296</t>
  </si>
  <si>
    <t>NASOL</t>
  </si>
  <si>
    <t>JAW-JB-MJL-4128</t>
  </si>
  <si>
    <t>MEKARRAHARJA</t>
  </si>
  <si>
    <t>JAW-JB-CMS-4299</t>
  </si>
  <si>
    <t>LUMBUNG_DARMARAJA</t>
  </si>
  <si>
    <t>JAW-JB-MJL-4134</t>
  </si>
  <si>
    <t>MANIIS</t>
  </si>
  <si>
    <t>SUM-BB-KBA-0544</t>
  </si>
  <si>
    <t>LUBUK_PABRIK</t>
  </si>
  <si>
    <t>NUS-NB-SEL-5390</t>
  </si>
  <si>
    <t>AIKMEL_LENEK_LAUK</t>
  </si>
  <si>
    <t>JAW-JB-SOR-4418</t>
  </si>
  <si>
    <t>PAMOYANAN_LEBAK</t>
  </si>
  <si>
    <t>JAW-JB-NPH-3751</t>
  </si>
  <si>
    <t>PADAASIH</t>
  </si>
  <si>
    <t>SUM-AC-MBO-0649</t>
  </si>
  <si>
    <t>TEUPIN_PERAHO</t>
  </si>
  <si>
    <t>SUM-AC-SUS-0344</t>
  </si>
  <si>
    <t>SIMPANG_KIRI_SUBULUSSALAM_BARAT</t>
  </si>
  <si>
    <t>JAW-JB-BDG-4317</t>
  </si>
  <si>
    <t>TAMANSAKURA_SUKAHAJI</t>
  </si>
  <si>
    <t>NUS-NB-SEL-5388</t>
  </si>
  <si>
    <t>PRINGGABAYA_GUNUNG_MALANG</t>
  </si>
  <si>
    <t>KAL-KB-SRY-0823</t>
  </si>
  <si>
    <t>JL.MASJID_PARIT_HARUNAH_PAL_SEMBILAN</t>
  </si>
  <si>
    <t>JAW-JI-JMR-5132</t>
  </si>
  <si>
    <t>SILO_SUMBERJATI</t>
  </si>
  <si>
    <t>JAW-JB-NPH-4384</t>
  </si>
  <si>
    <t>CILILIN_PASAR_CILILIN</t>
  </si>
  <si>
    <t>KAL-KB-MPW-0713</t>
  </si>
  <si>
    <t>SUNGAI_KUNYIT_DALAM_MEMPAWAH</t>
  </si>
  <si>
    <t>JAW-JB-NPH-4382</t>
  </si>
  <si>
    <t>LEMBANG_CIBODAS</t>
  </si>
  <si>
    <t>JAW-JB-SOR-4420</t>
  </si>
  <si>
    <t>NEGLAS_SARI_PINGGIRSARI</t>
  </si>
  <si>
    <t>JAW-JB-NPH-4380</t>
  </si>
  <si>
    <t>NYENANG</t>
  </si>
  <si>
    <t>NUS-NB-SEL-5389</t>
  </si>
  <si>
    <t>LABUHAN_PANDAN_SAMBELIA</t>
  </si>
  <si>
    <t>JAW-JB-CMS-4289</t>
  </si>
  <si>
    <t>NAGARAJAYA</t>
  </si>
  <si>
    <t>JAW-JI-BJN-4309</t>
  </si>
  <si>
    <t>MALO_KEDUNGREJO</t>
  </si>
  <si>
    <t>BAL-BA-TAB-1960</t>
  </si>
  <si>
    <t>BATURITI_ANGSERI</t>
  </si>
  <si>
    <t>JAW-JI-KDR-4345</t>
  </si>
  <si>
    <t>GURAH_TIRU_KIDUL</t>
  </si>
  <si>
    <t>SUM-BB-MGR-0532</t>
  </si>
  <si>
    <t>SIMPANG_RENGGIANG_SIMPANG_TIGA</t>
  </si>
  <si>
    <t>JAW-JB-NPH-4383</t>
  </si>
  <si>
    <t>CIPONGKOR_BARANANGSIANG</t>
  </si>
  <si>
    <t>JAW-JB-NPH-4379</t>
  </si>
  <si>
    <t>JATIMEKAR</t>
  </si>
  <si>
    <t>JAW-JB-NPH-4381</t>
  </si>
  <si>
    <t>CIPENDEUY_STADION_SUKABETAH</t>
  </si>
  <si>
    <t>JAW-JI-KRS-4363</t>
  </si>
  <si>
    <t>SUMBERASIH_MUNENG_KIDUL</t>
  </si>
  <si>
    <t>JAW-JI-PMK-4239</t>
  </si>
  <si>
    <t>TLANAKAN_MANGAR</t>
  </si>
  <si>
    <t>JAW-JI-PMK-4238</t>
  </si>
  <si>
    <t>PALENGAAN_REK_KERREK</t>
  </si>
  <si>
    <t>SUM-RI-TBH-1091</t>
  </si>
  <si>
    <t>KELURAHAN_TEMBILAHAN_HILIR</t>
  </si>
  <si>
    <t>JAW-JI-BJN-4293</t>
  </si>
  <si>
    <t>KALITIDU_WOTANNGARE</t>
  </si>
  <si>
    <t>JAW-JI-NGW-3683</t>
  </si>
  <si>
    <t>KENDAL_SIDOREJO</t>
  </si>
  <si>
    <t>SUM-RI-TBH-1088</t>
  </si>
  <si>
    <t>PARUNA_TEMBILAHAN_BARAT</t>
  </si>
  <si>
    <t>SUM-RI-TBH-1093</t>
  </si>
  <si>
    <t>SEBERANG_PEBENAAN</t>
  </si>
  <si>
    <t>SUM-RI-TBH-1094</t>
  </si>
  <si>
    <t>KELURAHAN_SEBERANG_TEMBILAHAN</t>
  </si>
  <si>
    <t>SUM-RI-PRP-1109</t>
  </si>
  <si>
    <t>RAMBAH_SAMO_MARGA_MULYA</t>
  </si>
  <si>
    <t>SUM-RI-PRP-1112</t>
  </si>
  <si>
    <t>LANGKITIN</t>
  </si>
  <si>
    <t>JAW-JB-NPH-4378</t>
  </si>
  <si>
    <t>BONGAS</t>
  </si>
  <si>
    <t>BAL-BA-KRA-1486</t>
  </si>
  <si>
    <t>KARANGASEM_SERAYA_BARAT</t>
  </si>
  <si>
    <t>JAW-JI-KDR-4344</t>
  </si>
  <si>
    <t>NGADILUWIH_REMBANG</t>
  </si>
  <si>
    <t>SUM-RI-PRP-1113</t>
  </si>
  <si>
    <t>RAMBAH_PEMATANG_BERANGAN</t>
  </si>
  <si>
    <t>BAL-BA-SRP-1482</t>
  </si>
  <si>
    <t>SAMPALAN_TENGAH_DAWAN</t>
  </si>
  <si>
    <t>JAW-JI-KDR-4348</t>
  </si>
  <si>
    <t>PADANGAN_KAYEN_KIDUL</t>
  </si>
  <si>
    <t>JAW-JI-KDR-4347</t>
  </si>
  <si>
    <t>PAPAR_DAWUHAN_KIDUL</t>
  </si>
  <si>
    <t>BAL-BA-TAB-1961</t>
  </si>
  <si>
    <t>BATURITI_PEREAN_KANGIN</t>
  </si>
  <si>
    <t>112°56.1.96'E</t>
  </si>
  <si>
    <t>2°30.31.03'S</t>
  </si>
  <si>
    <t>80/190/305</t>
  </si>
  <si>
    <t>114°5.41.5'E</t>
  </si>
  <si>
    <t>3°5.17.36'S</t>
  </si>
  <si>
    <t>105/235/330</t>
  </si>
  <si>
    <t>114°6.31.01'E</t>
  </si>
  <si>
    <t>3°2.52.41'S</t>
  </si>
  <si>
    <t>100/245/325</t>
  </si>
  <si>
    <t>108°17.9.6'E</t>
  </si>
  <si>
    <t>7°16.13.26'S</t>
  </si>
  <si>
    <t>160/250/340</t>
  </si>
  <si>
    <t>6°58.27.73'S</t>
  </si>
  <si>
    <t>115/205/310</t>
  </si>
  <si>
    <t>108°20.16.8'E</t>
  </si>
  <si>
    <t>7°9.9.5'S</t>
  </si>
  <si>
    <t>90/250/330</t>
  </si>
  <si>
    <t>108°19.42.43'E</t>
  </si>
  <si>
    <t>7°2.11.73'S</t>
  </si>
  <si>
    <t>125/220/275</t>
  </si>
  <si>
    <t>106°38.52.22'E</t>
  </si>
  <si>
    <t>2°34.28.71'S</t>
  </si>
  <si>
    <t>50/240/340</t>
  </si>
  <si>
    <t>116°32.17.89'E</t>
  </si>
  <si>
    <t>8°35.42.64'S</t>
  </si>
  <si>
    <t>107°41.38.35'E</t>
  </si>
  <si>
    <t>6°52.46.49'S</t>
  </si>
  <si>
    <t>125/255/355</t>
  </si>
  <si>
    <t>107°33.13.59'E</t>
  </si>
  <si>
    <t>6°50.49.29'S</t>
  </si>
  <si>
    <t>95°58.30.87'E</t>
  </si>
  <si>
    <t>4°18.33.4'N</t>
  </si>
  <si>
    <t>0/150/300</t>
  </si>
  <si>
    <t>97°59.20.04'E</t>
  </si>
  <si>
    <t>2°38.56.44'N</t>
  </si>
  <si>
    <t>0/170/280</t>
  </si>
  <si>
    <t>107°34.48.84'E</t>
  </si>
  <si>
    <t>6°56.0.92'S</t>
  </si>
  <si>
    <t>116°41.37.67'E</t>
  </si>
  <si>
    <t>8°27.3.02'S</t>
  </si>
  <si>
    <t>20/140/220</t>
  </si>
  <si>
    <t>109°17.3.47'E</t>
  </si>
  <si>
    <t>0°4.26.68'S</t>
  </si>
  <si>
    <t>80/180/315</t>
  </si>
  <si>
    <t>113°52.30.0'E</t>
  </si>
  <si>
    <t>8°11.7.87'S</t>
  </si>
  <si>
    <t>115/220/300</t>
  </si>
  <si>
    <t>107°27.25.75'E</t>
  </si>
  <si>
    <t>6°57.3.17'S</t>
  </si>
  <si>
    <t>20/150/270</t>
  </si>
  <si>
    <t>108°55.54.62'E</t>
  </si>
  <si>
    <t>0°29.46.44'N</t>
  </si>
  <si>
    <t>115/270/330</t>
  </si>
  <si>
    <t>107°40.3.94'E</t>
  </si>
  <si>
    <t>6°49.37.2'S</t>
  </si>
  <si>
    <t>107°39.45.44'E</t>
  </si>
  <si>
    <t>7°3.57.09'S</t>
  </si>
  <si>
    <t>107°21.13.54'E</t>
  </si>
  <si>
    <t>6°44.47.21'S</t>
  </si>
  <si>
    <t>15/190/270</t>
  </si>
  <si>
    <t>116°43.16.08'E</t>
  </si>
  <si>
    <t>8°23.26.17'S</t>
  </si>
  <si>
    <t>108°24.44.24'E</t>
  </si>
  <si>
    <t>7°7.41.5'S</t>
  </si>
  <si>
    <t>105/240/320</t>
  </si>
  <si>
    <t>111°42.36.0'E</t>
  </si>
  <si>
    <t>7°5.59.64'S</t>
  </si>
  <si>
    <t>90/140/300</t>
  </si>
  <si>
    <t>115°9.8.38'E</t>
  </si>
  <si>
    <t>8°21.25.35'S</t>
  </si>
  <si>
    <t>50/160/240</t>
  </si>
  <si>
    <t>112°8.2.4'E</t>
  </si>
  <si>
    <t>7°49.27.77'S</t>
  </si>
  <si>
    <t>45/195/290</t>
  </si>
  <si>
    <t>107°54.20.46'E</t>
  </si>
  <si>
    <t>2°50.34.92'S</t>
  </si>
  <si>
    <t>107°19.44.17'E</t>
  </si>
  <si>
    <t>6°54.20.69'S</t>
  </si>
  <si>
    <t>107°22.20.3'E</t>
  </si>
  <si>
    <t>6°44.44.68'S</t>
  </si>
  <si>
    <t>107°23.19.22'E</t>
  </si>
  <si>
    <t>6°43.52.65'S</t>
  </si>
  <si>
    <t>135/240/330</t>
  </si>
  <si>
    <t>113°10.17.87'E</t>
  </si>
  <si>
    <t>7°48.30.06'S</t>
  </si>
  <si>
    <t>85/250/340</t>
  </si>
  <si>
    <t>113°23.27.36'E</t>
  </si>
  <si>
    <t>7°11.39.09'S</t>
  </si>
  <si>
    <t>30/160/270</t>
  </si>
  <si>
    <t>113°26.49.63'E</t>
  </si>
  <si>
    <t>7°5.26.06'S</t>
  </si>
  <si>
    <t>103°10.26.05'E</t>
  </si>
  <si>
    <t>0°18.47.21'S</t>
  </si>
  <si>
    <t>111°45.32.4'E</t>
  </si>
  <si>
    <t>7°9.18.72'S</t>
  </si>
  <si>
    <t>0/180/275</t>
  </si>
  <si>
    <t>111°17.21.66'E</t>
  </si>
  <si>
    <t>7°33.0.65'S</t>
  </si>
  <si>
    <t>65/170/315</t>
  </si>
  <si>
    <t>103°7.36.13'E</t>
  </si>
  <si>
    <t>0°20.33.39'S</t>
  </si>
  <si>
    <t>0/70/240</t>
  </si>
  <si>
    <t>103°1.15.6'E</t>
  </si>
  <si>
    <t>0°41.49.78'S</t>
  </si>
  <si>
    <t>103°10.4.8'E</t>
  </si>
  <si>
    <t>0°20.31.52'S</t>
  </si>
  <si>
    <t>50/150/240</t>
  </si>
  <si>
    <t>100°22.52.62'E</t>
  </si>
  <si>
    <t>0°46.59.53'N</t>
  </si>
  <si>
    <t>0/90/150</t>
  </si>
  <si>
    <t>100°24.38.09'E</t>
  </si>
  <si>
    <t>0°48.58.75'N</t>
  </si>
  <si>
    <t>40/100/270</t>
  </si>
  <si>
    <t>107°25.55.57'E</t>
  </si>
  <si>
    <t>6°57.34.83'S</t>
  </si>
  <si>
    <t>55/160/335</t>
  </si>
  <si>
    <t>115°39.6.6'E</t>
  </si>
  <si>
    <t>8°26.35.12'S</t>
  </si>
  <si>
    <t>111°59.42.0'E</t>
  </si>
  <si>
    <t>7°53.16.91'S</t>
  </si>
  <si>
    <t>100°17.43.0'E</t>
  </si>
  <si>
    <t>0°52.48.29'N</t>
  </si>
  <si>
    <t>50/250/2-</t>
  </si>
  <si>
    <t>115°24.52.33'E</t>
  </si>
  <si>
    <t>8°32.30.64'S</t>
  </si>
  <si>
    <t>60/140/320</t>
  </si>
  <si>
    <t>112°7.38.46'E</t>
  </si>
  <si>
    <t>7°43.38.24'S</t>
  </si>
  <si>
    <t>40/150/295</t>
  </si>
  <si>
    <t>112°5.28.93'E</t>
  </si>
  <si>
    <t>7°43.5.56'S</t>
  </si>
  <si>
    <t>25/115/285</t>
  </si>
  <si>
    <t>115°12.45.22'E</t>
  </si>
  <si>
    <t>8°26.11.5'S</t>
  </si>
  <si>
    <t>Kab. Kotawaringin Timur</t>
  </si>
  <si>
    <t>Kab. Pulang Pisau</t>
  </si>
  <si>
    <t>Kab. Bangka Tengah</t>
  </si>
  <si>
    <t>Kab. Lombok Timur</t>
  </si>
  <si>
    <t>Kab. Aceh Barat</t>
  </si>
  <si>
    <t>Kota Subulussalam</t>
  </si>
  <si>
    <t>Kab. Mempawah</t>
  </si>
  <si>
    <t>Kab. Klungkung</t>
  </si>
  <si>
    <t>Newsite 2022 - B2</t>
  </si>
  <si>
    <t>Newsite 2022 - Repeater</t>
  </si>
  <si>
    <t>Newsite 2022 - P1</t>
  </si>
  <si>
    <t>Newsite 2022 - P2</t>
  </si>
  <si>
    <t>1910651003</t>
  </si>
  <si>
    <t>1910631003</t>
  </si>
  <si>
    <t>1806891003</t>
  </si>
  <si>
    <t>1806881003</t>
  </si>
  <si>
    <t>Jl. Pasar mati, dusun VI, desa tanjung seri, kecamatan lau tador, kabupaten batu bara</t>
  </si>
  <si>
    <t>1450151003</t>
  </si>
  <si>
    <t>2817571003</t>
  </si>
  <si>
    <t>2405951003</t>
  </si>
  <si>
    <t>0804381003</t>
  </si>
  <si>
    <t>2107401003</t>
  </si>
  <si>
    <t>0507581003</t>
  </si>
  <si>
    <t>0903441003</t>
  </si>
  <si>
    <t>2817611003</t>
  </si>
  <si>
    <t>1136831003</t>
  </si>
  <si>
    <t>110436104</t>
  </si>
  <si>
    <t>1322951003</t>
  </si>
  <si>
    <t>0416301003</t>
  </si>
  <si>
    <t>1449631003</t>
  </si>
  <si>
    <t>1450201003</t>
  </si>
  <si>
    <t>1450141003</t>
  </si>
  <si>
    <t>1450121003</t>
  </si>
  <si>
    <t>0229051003</t>
  </si>
  <si>
    <t>0229261003</t>
  </si>
  <si>
    <t>0229271003</t>
  </si>
  <si>
    <t>0229281003</t>
  </si>
  <si>
    <t>1450171003</t>
  </si>
  <si>
    <t>1719131003</t>
  </si>
  <si>
    <t>1450281003</t>
  </si>
  <si>
    <t>1276211003</t>
  </si>
  <si>
    <t>0719211003</t>
  </si>
  <si>
    <t>0804391003</t>
  </si>
  <si>
    <t>1806911003</t>
  </si>
  <si>
    <t>1806901003</t>
  </si>
  <si>
    <t>1276281003</t>
  </si>
  <si>
    <t>1719151003</t>
  </si>
  <si>
    <t>1136851003</t>
  </si>
  <si>
    <t>1136871003</t>
  </si>
  <si>
    <t>1654851003</t>
  </si>
  <si>
    <t>1322891003</t>
  </si>
  <si>
    <t>1323031003</t>
  </si>
  <si>
    <t>1322981003</t>
  </si>
  <si>
    <t>1322991003</t>
  </si>
  <si>
    <t>1136811003</t>
  </si>
  <si>
    <t>1136841003</t>
  </si>
  <si>
    <t>0903431003</t>
  </si>
  <si>
    <t>1450271003</t>
  </si>
  <si>
    <t>0507551003</t>
  </si>
  <si>
    <t>022303123</t>
  </si>
  <si>
    <t>PANGURURAN SAMOSIR</t>
  </si>
  <si>
    <t>170863109</t>
  </si>
  <si>
    <t>231297109</t>
  </si>
  <si>
    <t>2815332004</t>
  </si>
  <si>
    <t>1276221003</t>
  </si>
  <si>
    <t>1450191003</t>
  </si>
  <si>
    <t>1266962010</t>
  </si>
  <si>
    <t>IBS GALAXI RAYA-JAKASAMPURNA</t>
  </si>
  <si>
    <t>2817641003</t>
  </si>
  <si>
    <t>2817591003</t>
  </si>
  <si>
    <t>2817581003</t>
  </si>
  <si>
    <t>2817601003</t>
  </si>
  <si>
    <t>2817631003</t>
  </si>
  <si>
    <t>2405961003</t>
  </si>
  <si>
    <t>2817621003</t>
  </si>
  <si>
    <t>2817691003</t>
  </si>
  <si>
    <t>1654861003</t>
  </si>
  <si>
    <t>1323011003</t>
  </si>
  <si>
    <t>1450161003</t>
  </si>
  <si>
    <t>1450221003</t>
  </si>
  <si>
    <t>1654821003</t>
  </si>
  <si>
    <t>1654771003</t>
  </si>
  <si>
    <t>1450131003</t>
  </si>
  <si>
    <t>1448921003</t>
  </si>
  <si>
    <t>1276231003</t>
  </si>
  <si>
    <t>1276251003</t>
  </si>
  <si>
    <t>020076109</t>
  </si>
  <si>
    <t>T000926</t>
  </si>
  <si>
    <t>125059109</t>
  </si>
  <si>
    <t>210596107</t>
  </si>
  <si>
    <t>260092104</t>
  </si>
  <si>
    <t>TOLISU</t>
  </si>
  <si>
    <t>260054109</t>
  </si>
  <si>
    <t>SKP KAMIWANGI EX NEW MAKAPA 1</t>
  </si>
  <si>
    <t>131236109</t>
  </si>
  <si>
    <t>1321462010</t>
  </si>
  <si>
    <t>131404109</t>
  </si>
  <si>
    <t>130214104</t>
  </si>
  <si>
    <t>260387126</t>
  </si>
  <si>
    <t>260297109</t>
  </si>
  <si>
    <t>171248126</t>
  </si>
  <si>
    <t>021417109</t>
  </si>
  <si>
    <t>DESA SISOMA</t>
  </si>
  <si>
    <t>170330109</t>
  </si>
  <si>
    <t xml:space="preserve">Kp. Maja Lembuh RT.002/003 Kelurahan Curug Badak				
Kecamatan Maja Kab. Lebak				
</t>
  </si>
  <si>
    <t>Krajan RT 007/RW 002 Desa Candisari  Kecamatan Purwodadi Kabupaten Grobogan Provinsi Jawa Tengah</t>
  </si>
  <si>
    <t>130238104</t>
  </si>
  <si>
    <t>130219104</t>
  </si>
  <si>
    <t>1317961023</t>
  </si>
  <si>
    <t>071403109</t>
  </si>
  <si>
    <t>071437109</t>
  </si>
  <si>
    <t>162172109</t>
  </si>
  <si>
    <t>0228611001</t>
  </si>
  <si>
    <t>101036109</t>
  </si>
  <si>
    <t>101002126</t>
  </si>
  <si>
    <t>0226092001</t>
  </si>
  <si>
    <t>040535109</t>
  </si>
  <si>
    <t>070813109</t>
  </si>
  <si>
    <t>100934109</t>
  </si>
  <si>
    <t>022236109</t>
  </si>
  <si>
    <t>API_SELOTONG SECANGGANG</t>
  </si>
  <si>
    <t>1317921023</t>
  </si>
  <si>
    <t>120836104</t>
  </si>
  <si>
    <t>131225109</t>
  </si>
  <si>
    <t>1134321023</t>
  </si>
  <si>
    <t>1654381004</t>
  </si>
  <si>
    <t>101031109</t>
  </si>
  <si>
    <t>090170109</t>
  </si>
  <si>
    <t>0717562001</t>
  </si>
  <si>
    <t>070141109</t>
  </si>
  <si>
    <t>100087109</t>
  </si>
  <si>
    <t>160630104</t>
  </si>
  <si>
    <t>160417109</t>
  </si>
  <si>
    <t>160611104</t>
  </si>
  <si>
    <t>160418109</t>
  </si>
  <si>
    <t>160059109</t>
  </si>
  <si>
    <t>160534109</t>
  </si>
  <si>
    <t>160945104</t>
  </si>
  <si>
    <t>1644971004</t>
  </si>
  <si>
    <t>162618126</t>
  </si>
  <si>
    <t>1648232007</t>
  </si>
  <si>
    <t>164016109</t>
  </si>
  <si>
    <t>163590109</t>
  </si>
  <si>
    <t>162226109</t>
  </si>
  <si>
    <t>164121107</t>
  </si>
  <si>
    <t>162128109</t>
  </si>
  <si>
    <t>162146109</t>
  </si>
  <si>
    <t>162208109</t>
  </si>
  <si>
    <t>161854109</t>
  </si>
  <si>
    <t>160827104</t>
  </si>
  <si>
    <t>163629126</t>
  </si>
  <si>
    <t>160414109</t>
  </si>
  <si>
    <t>164038109</t>
  </si>
  <si>
    <t>API_PLOSO JOMBANG  2</t>
  </si>
  <si>
    <t>125426126</t>
  </si>
  <si>
    <t>070149109</t>
  </si>
  <si>
    <t>070070104</t>
  </si>
  <si>
    <t>070073104</t>
  </si>
  <si>
    <t>100123109</t>
  </si>
  <si>
    <t>022029109</t>
  </si>
  <si>
    <t>022026109</t>
  </si>
  <si>
    <t>022021109</t>
  </si>
  <si>
    <t>0225632007</t>
  </si>
  <si>
    <t>1271662023</t>
  </si>
  <si>
    <t>1270562007</t>
  </si>
  <si>
    <t>122413104</t>
  </si>
  <si>
    <t>125601109</t>
  </si>
  <si>
    <t>120320104</t>
  </si>
  <si>
    <t>120407109</t>
  </si>
  <si>
    <t>070144109</t>
  </si>
  <si>
    <t>090285101</t>
  </si>
  <si>
    <t>1013631001</t>
  </si>
  <si>
    <t>100089109</t>
  </si>
  <si>
    <t>0717762001</t>
  </si>
  <si>
    <t>071278109</t>
  </si>
  <si>
    <t>071191109</t>
  </si>
  <si>
    <t>2815082001</t>
  </si>
  <si>
    <t>2815952010</t>
  </si>
  <si>
    <t>100200104</t>
  </si>
  <si>
    <t>070047109</t>
  </si>
  <si>
    <t>071395109</t>
  </si>
  <si>
    <t>071064109</t>
  </si>
  <si>
    <t>071401109</t>
  </si>
  <si>
    <t>100217104</t>
  </si>
  <si>
    <t>100180104</t>
  </si>
  <si>
    <t>100238104</t>
  </si>
  <si>
    <t>090244109</t>
  </si>
  <si>
    <t>070290104</t>
  </si>
  <si>
    <t>070287104</t>
  </si>
  <si>
    <t>100278104</t>
  </si>
  <si>
    <t>022012109</t>
  </si>
  <si>
    <t>0226272007</t>
  </si>
  <si>
    <t>040521109</t>
  </si>
  <si>
    <t>050038109</t>
  </si>
  <si>
    <t>0506091001</t>
  </si>
  <si>
    <t>022007109</t>
  </si>
  <si>
    <t>0226622007</t>
  </si>
  <si>
    <t>030798109</t>
  </si>
  <si>
    <t>022016109</t>
  </si>
  <si>
    <t>0309991023</t>
  </si>
  <si>
    <t>020600109</t>
  </si>
  <si>
    <t>0225242003</t>
  </si>
  <si>
    <t>0224962003</t>
  </si>
  <si>
    <t>040223104</t>
  </si>
  <si>
    <t>041089109</t>
  </si>
  <si>
    <t>131497126</t>
  </si>
  <si>
    <t>071402109</t>
  </si>
  <si>
    <t>071420109</t>
  </si>
  <si>
    <t>070159104</t>
  </si>
  <si>
    <t>100928109</t>
  </si>
  <si>
    <t>090208109</t>
  </si>
  <si>
    <t>100911109</t>
  </si>
  <si>
    <t>071227109</t>
  </si>
  <si>
    <t>071389109</t>
  </si>
  <si>
    <t>071388109</t>
  </si>
  <si>
    <t>0716762004</t>
  </si>
  <si>
    <t>071276109</t>
  </si>
  <si>
    <t>070139104</t>
  </si>
  <si>
    <t>070077104</t>
  </si>
  <si>
    <t>100502109</t>
  </si>
  <si>
    <t>100100109</t>
  </si>
  <si>
    <t>1013422003</t>
  </si>
  <si>
    <t>100631109</t>
  </si>
  <si>
    <t>041133109</t>
  </si>
  <si>
    <t>280007109</t>
  </si>
  <si>
    <t>280182109</t>
  </si>
  <si>
    <t>280962109</t>
  </si>
  <si>
    <t>2815882010</t>
  </si>
  <si>
    <t>2815462007</t>
  </si>
  <si>
    <t>280173109</t>
  </si>
  <si>
    <t>040082109</t>
  </si>
  <si>
    <t>2814422003</t>
  </si>
  <si>
    <t>310084109</t>
  </si>
  <si>
    <t>1433281023</t>
  </si>
  <si>
    <t>1443162010</t>
  </si>
  <si>
    <t>142770126</t>
  </si>
  <si>
    <t>1442672010</t>
  </si>
  <si>
    <t>1443812004</t>
  </si>
  <si>
    <t>140599104</t>
  </si>
  <si>
    <t>140161109</t>
  </si>
  <si>
    <t>140733104</t>
  </si>
  <si>
    <t>140204104</t>
  </si>
  <si>
    <t>141618109</t>
  </si>
  <si>
    <t>1509422007</t>
  </si>
  <si>
    <t>150092104</t>
  </si>
  <si>
    <t>141235109</t>
  </si>
  <si>
    <t>1433422001</t>
  </si>
  <si>
    <t>1442792010</t>
  </si>
  <si>
    <t>143142104</t>
  </si>
  <si>
    <t>141888109</t>
  </si>
  <si>
    <t>1440862003</t>
  </si>
  <si>
    <t>171348126</t>
  </si>
  <si>
    <t>162210109</t>
  </si>
  <si>
    <t>1323001003</t>
  </si>
  <si>
    <t>Kp. Pasir Ranji RT. 03/05 Desa. Sukamanah Kec. Rangkasbitung Kab.Lebak</t>
  </si>
  <si>
    <t>1448111001</t>
  </si>
  <si>
    <t>1447521023</t>
  </si>
  <si>
    <t>125279126</t>
  </si>
  <si>
    <t>1261782001</t>
  </si>
  <si>
    <t>123234109</t>
  </si>
  <si>
    <t>1441582004</t>
  </si>
  <si>
    <t>1442202007</t>
  </si>
  <si>
    <t>1443512004</t>
  </si>
  <si>
    <t>1433781001</t>
  </si>
  <si>
    <t>1446482023</t>
  </si>
  <si>
    <t>141853109</t>
  </si>
  <si>
    <t>142914109</t>
  </si>
  <si>
    <t>API_PASIRSARI PEKALONGAN</t>
  </si>
  <si>
    <t>141144109</t>
  </si>
  <si>
    <t>142754126</t>
  </si>
  <si>
    <t>120651104</t>
  </si>
  <si>
    <t>122282109</t>
  </si>
  <si>
    <t>1267522007</t>
  </si>
  <si>
    <t>IBS KP BABAKAN BEKASI</t>
  </si>
  <si>
    <t>1510031003</t>
  </si>
  <si>
    <t>1450231003</t>
  </si>
  <si>
    <t xml:space="preserve">Desa Karasgede RT 08 RW 03, Kecamatan Lasem, Kabupaten Rembang Provinsi Jawa Tengah </t>
  </si>
  <si>
    <t>1450181003</t>
  </si>
  <si>
    <t>KWASEN RT 004 RW 007 DESA KWASEN KECAMATAN KESESI KABUPATEN PEKALONGAN</t>
  </si>
  <si>
    <t>1654801003</t>
  </si>
  <si>
    <t>141681109</t>
  </si>
  <si>
    <t>1450251003</t>
  </si>
  <si>
    <t xml:space="preserve">Pengkol RT 001 RW 002 Desa Pengkol Kecamatan Kaliori Kabupaten Rembang Provinsi Jawa Tengah </t>
  </si>
  <si>
    <t>1654841003</t>
  </si>
  <si>
    <t>0416631003</t>
  </si>
  <si>
    <t>0311131003</t>
  </si>
  <si>
    <t>0416561003</t>
  </si>
  <si>
    <t>0416611003</t>
  </si>
  <si>
    <t>0416621003</t>
  </si>
  <si>
    <t>0416531003</t>
  </si>
  <si>
    <t>0903421003</t>
  </si>
  <si>
    <t>0804401003</t>
  </si>
  <si>
    <t>0416581003</t>
  </si>
  <si>
    <t>0416521003</t>
  </si>
  <si>
    <t>0416571003</t>
  </si>
  <si>
    <t>0416601003</t>
  </si>
  <si>
    <t>0507561003</t>
  </si>
  <si>
    <t>0416591003</t>
  </si>
  <si>
    <t>0416551003</t>
  </si>
  <si>
    <t>2703821003</t>
  </si>
  <si>
    <t>2405921003</t>
  </si>
  <si>
    <t>0229001003</t>
  </si>
  <si>
    <t>0228921003</t>
  </si>
  <si>
    <t>2209811003</t>
  </si>
  <si>
    <t>0311121003</t>
  </si>
  <si>
    <t>2405941003</t>
  </si>
  <si>
    <t>0229031003</t>
  </si>
  <si>
    <t>0228941003</t>
  </si>
  <si>
    <t>2605101003</t>
  </si>
  <si>
    <t>2405931003</t>
  </si>
  <si>
    <t>2817541003</t>
  </si>
  <si>
    <t>0719201003</t>
  </si>
  <si>
    <t>WANASARI OGAN</t>
  </si>
  <si>
    <t>0416651003</t>
  </si>
  <si>
    <t>0416641003</t>
  </si>
  <si>
    <t>1276241003</t>
  </si>
  <si>
    <t>2817561003</t>
  </si>
  <si>
    <t>1654791003</t>
  </si>
  <si>
    <t>1654831003</t>
  </si>
  <si>
    <t>1654781003</t>
  </si>
  <si>
    <t>1014591003</t>
  </si>
  <si>
    <t>0719111003</t>
  </si>
  <si>
    <t>0719121003</t>
  </si>
  <si>
    <t>0311141003</t>
  </si>
  <si>
    <t>0228931003</t>
  </si>
  <si>
    <t>0228991003</t>
  </si>
  <si>
    <t>0229011003</t>
  </si>
  <si>
    <t>0228981003</t>
  </si>
  <si>
    <t>0719161003</t>
  </si>
  <si>
    <t>0804371003</t>
  </si>
  <si>
    <t>1450261003</t>
  </si>
  <si>
    <t>1450211003</t>
  </si>
  <si>
    <t>0416541003</t>
  </si>
  <si>
    <t>0228951003</t>
  </si>
  <si>
    <t>0229021003</t>
  </si>
  <si>
    <t>0229041003</t>
  </si>
  <si>
    <t>0229061003</t>
  </si>
  <si>
    <t>2315911003</t>
  </si>
  <si>
    <t>2604961003</t>
  </si>
  <si>
    <t>0228961003</t>
  </si>
  <si>
    <t>0228901003</t>
  </si>
  <si>
    <t>1450241003</t>
  </si>
  <si>
    <t>Dusun Miri RT. 013 RW. 003 Desa Duren Kecamatan Tengaran Kabupaten Semarang Provinsi Jawa Tengah</t>
  </si>
  <si>
    <t>2817551003</t>
  </si>
  <si>
    <t>0229071003</t>
  </si>
  <si>
    <t>0229081003</t>
  </si>
  <si>
    <t>1136861003</t>
  </si>
  <si>
    <t>1136821003</t>
  </si>
  <si>
    <t>1323081003</t>
  </si>
  <si>
    <t>1654751003</t>
  </si>
  <si>
    <t>1654761003</t>
  </si>
  <si>
    <t>1654871003</t>
  </si>
  <si>
    <t>1654811003</t>
  </si>
  <si>
    <t>0507571003</t>
  </si>
  <si>
    <t>0719181003</t>
  </si>
  <si>
    <t>1654741003</t>
  </si>
  <si>
    <t>1323021003</t>
  </si>
  <si>
    <t>1322901003</t>
  </si>
  <si>
    <t>1322931003</t>
  </si>
  <si>
    <t>1322961003</t>
  </si>
  <si>
    <t>1323071003</t>
  </si>
  <si>
    <t>1323091003</t>
  </si>
  <si>
    <t>1322911003</t>
  </si>
  <si>
    <t>0719171003</t>
  </si>
  <si>
    <t>1014571003</t>
  </si>
  <si>
    <t>0804351003</t>
  </si>
  <si>
    <t>0719151003</t>
  </si>
  <si>
    <t>0719221003</t>
  </si>
  <si>
    <t>0719131003</t>
  </si>
  <si>
    <t>0804361003</t>
  </si>
  <si>
    <t>1014581003</t>
  </si>
  <si>
    <t>1014601003</t>
  </si>
  <si>
    <t>0719191003</t>
  </si>
  <si>
    <t>0719141003</t>
  </si>
  <si>
    <t>0228911003</t>
  </si>
  <si>
    <t>Row Labels</t>
  </si>
  <si>
    <t>JAW-JT-CLP-0560</t>
  </si>
  <si>
    <t>CILACAP_ADIPALA</t>
  </si>
  <si>
    <t>109°9.39.28'E</t>
  </si>
  <si>
    <t>7°37.50.38'S</t>
  </si>
  <si>
    <t>RELOCATION RIGHT</t>
  </si>
  <si>
    <t xml:space="preserve">09:06:22: RFIN
06:03:22: ERECTION OG
28:02:22-20:02:22: CURRING TIME
16:02:22-13:02:22: REBARRING KETINGGIAN 14M
09:02:22-06:02:22: REBARRING KOLOM &amp; BALOK 10.5M OF 14M
02:02:22-26:01:22: POURING, STACKING 7m
23:01:22: PREPARE POURING
19:01:22: CURRING TIME OG
16:01:22: REBARING OG
12:01:22: PONDASI OG, REBARRING
09:01:22: EXCAVATION OG
05:01:22-02:01:22: APD RELEASED, CME PREPARATION, CME START 9 JAN
29:12:21-12:12:21: SOIL TEST DONE, WAIT APD RELEASED
08:12:21: REALISASI IW OG
05:12:21-28:11:21: IW OG, PLAN SOIL TEST 6 DEC
24:11:21: NEED APPROVAL XL RF 25 M (26m (stacking 14m + pole 12m), OG PROCESS APPROVAL KARENA REJECT WARGA RF 30M
21:11:21-17:11:21: IW OG (16 KK)
14:11:21-10:11:21: TNP REVIEW OG 
08:11:21: RNP REVIEW OG 
07:11:21: SURVEY OG, HARD SITAC, PLAN SUBMIT KANDIDAT W1 NOV </t>
  </si>
  <si>
    <t>33.ME &amp; Grounding system process</t>
  </si>
  <si>
    <t>27.Curring Time</t>
  </si>
  <si>
    <t>21.Bouwplank</t>
  </si>
  <si>
    <t>SUM-SS-MBL-1213</t>
  </si>
  <si>
    <t>SUKARENA</t>
  </si>
  <si>
    <t>103°13.58.8'E</t>
  </si>
  <si>
    <t>3°12.45.29'S</t>
  </si>
  <si>
    <t>40/210/300</t>
  </si>
  <si>
    <t>99°25.36.98'E</t>
  </si>
  <si>
    <t>3°9.42.84'N</t>
  </si>
  <si>
    <t>KAL-KI-TNR-1007</t>
  </si>
  <si>
    <t>REPEATER SAMBALIUNG BENA BARU</t>
  </si>
  <si>
    <t>SUL-ST-PSO-1137</t>
  </si>
  <si>
    <t>REPEATER TANGKURA POSO</t>
  </si>
  <si>
    <t>KAL-KI-TNR-1008</t>
  </si>
  <si>
    <t>REPEATER MUARA LESAN KELAY</t>
  </si>
  <si>
    <t>SUM-KR-DKL-0637</t>
  </si>
  <si>
    <t>REPEATER BUKIT TENGKORAK</t>
  </si>
  <si>
    <t>Kab. Berau</t>
  </si>
  <si>
    <t>Kab. Poso</t>
  </si>
  <si>
    <t>Kab. Lingga</t>
  </si>
  <si>
    <t>117°17.40.19'E</t>
  </si>
  <si>
    <t>1°54.41.78'N</t>
  </si>
  <si>
    <t>120°37.51.69'E</t>
  </si>
  <si>
    <t>1°31.25.21'S</t>
  </si>
  <si>
    <t>117°6.30.53'E</t>
  </si>
  <si>
    <t>1°42.32.81'N</t>
  </si>
  <si>
    <t>104°43.45.19'E</t>
  </si>
  <si>
    <t>0°12.15.66'S</t>
  </si>
  <si>
    <t>09:03:22: SPK RETURN CHANGE TO COLO
07:03:22: SPK RECEIVED</t>
  </si>
  <si>
    <t>1510141003</t>
  </si>
  <si>
    <t>1510151003</t>
  </si>
  <si>
    <t>1450901003</t>
  </si>
  <si>
    <t>1450911003</t>
  </si>
  <si>
    <t>1450921003</t>
  </si>
  <si>
    <t>1450931003</t>
  </si>
  <si>
    <t>1450941003</t>
  </si>
  <si>
    <t>1323221003</t>
  </si>
  <si>
    <t>1323231003</t>
  </si>
  <si>
    <t>1323241003</t>
  </si>
  <si>
    <t>1323251003</t>
  </si>
  <si>
    <t>1323261003</t>
  </si>
  <si>
    <t>1137581003</t>
  </si>
  <si>
    <t>1323271003</t>
  </si>
  <si>
    <t>1137591003</t>
  </si>
  <si>
    <t>1137601003</t>
  </si>
  <si>
    <t>1137611003</t>
  </si>
  <si>
    <t>1323281003</t>
  </si>
  <si>
    <t>1137621003</t>
  </si>
  <si>
    <t>1137631003</t>
  </si>
  <si>
    <t>1137641003</t>
  </si>
  <si>
    <t>1323291003</t>
  </si>
  <si>
    <t>1137651003</t>
  </si>
  <si>
    <t>1323301003</t>
  </si>
  <si>
    <t>1276841003</t>
  </si>
  <si>
    <t>1276851003</t>
  </si>
  <si>
    <t>1276861003</t>
  </si>
  <si>
    <t>1323311003</t>
  </si>
  <si>
    <t>0416901003</t>
  </si>
  <si>
    <t>0416911003</t>
  </si>
  <si>
    <t>0416921003</t>
  </si>
  <si>
    <t>0416931003</t>
  </si>
  <si>
    <t>0416941003</t>
  </si>
  <si>
    <t>0416951003</t>
  </si>
  <si>
    <t>0416961003</t>
  </si>
  <si>
    <t>0311221003</t>
  </si>
  <si>
    <t>1276871003</t>
  </si>
  <si>
    <t>1276881003</t>
  </si>
  <si>
    <t>1276891003</t>
  </si>
  <si>
    <t>1276901003</t>
  </si>
  <si>
    <t>1721091003</t>
  </si>
  <si>
    <t>1276911003</t>
  </si>
  <si>
    <t>1276921003</t>
  </si>
  <si>
    <t>1721101003</t>
  </si>
  <si>
    <t>1721111003</t>
  </si>
  <si>
    <t>1276931003</t>
  </si>
  <si>
    <t>1276941003</t>
  </si>
  <si>
    <t>1276951003</t>
  </si>
  <si>
    <t>1276961003</t>
  </si>
  <si>
    <t>1721121003</t>
  </si>
  <si>
    <t>1276971003</t>
  </si>
  <si>
    <t>1276981003</t>
  </si>
  <si>
    <t>1276991003</t>
  </si>
  <si>
    <t>1277001003</t>
  </si>
  <si>
    <t>1277011003</t>
  </si>
  <si>
    <t>1806921003</t>
  </si>
  <si>
    <t>1806931003</t>
  </si>
  <si>
    <t>1806941003</t>
  </si>
  <si>
    <t>0111281003</t>
  </si>
  <si>
    <t>0111291003</t>
  </si>
  <si>
    <t>0229291003</t>
  </si>
  <si>
    <t>0229301003</t>
  </si>
  <si>
    <t>0229311003</t>
  </si>
  <si>
    <t>0229321003</t>
  </si>
  <si>
    <t>0229331003</t>
  </si>
  <si>
    <t>1655091003</t>
  </si>
  <si>
    <t>1655101003</t>
  </si>
  <si>
    <t>0229341003</t>
  </si>
  <si>
    <t>1655111003</t>
  </si>
  <si>
    <t>1655121003</t>
  </si>
  <si>
    <t>1655131003</t>
  </si>
  <si>
    <t>1655141003</t>
  </si>
  <si>
    <t>0804421003</t>
  </si>
  <si>
    <t>1655151003</t>
  </si>
  <si>
    <t>0804431003</t>
  </si>
  <si>
    <t>1655161003</t>
  </si>
  <si>
    <t>1655171003</t>
  </si>
  <si>
    <t>1655181003</t>
  </si>
  <si>
    <t>1510131003</t>
  </si>
  <si>
    <t>2107511003</t>
  </si>
  <si>
    <t>2107521003</t>
  </si>
  <si>
    <t>2107531003</t>
  </si>
  <si>
    <t>2008531003</t>
  </si>
  <si>
    <t>2008541003</t>
  </si>
  <si>
    <t>SONumber</t>
  </si>
  <si>
    <t>Site ID</t>
  </si>
  <si>
    <t>ID Opr</t>
  </si>
  <si>
    <t>Site Name</t>
  </si>
  <si>
    <t>Tenant Type</t>
  </si>
  <si>
    <t>Customer ID</t>
  </si>
  <si>
    <t>RFI COMMITMENT</t>
  </si>
  <si>
    <t>NY STO</t>
  </si>
  <si>
    <t>tanggal STO dibuka = tanggal SPK</t>
  </si>
  <si>
    <t>WAIT RFIN
24:02:22-17:02:22: STRENGTENING BY TBG
02:02:22: Issue Proposed Foundation in area Strengthening Tower, Need Check with TBG
26:01:22: PEMASANGAN KWH &amp; CABLE TRAY
19:01:22-16:01:22: PONDASI BTS OG
12:01:22: WAITING PERMIT
02:01:22-16:12:21: PROSES FINALISASI SUBCON ASSIGNMENT
15:12:21-28:11:21: STO DECLARED, WAIT RFI BY HTI
21:11:21-18:11:21: UNDER ESR REVIEW</t>
  </si>
  <si>
    <t>SUKARENA SUKAKARYA</t>
  </si>
  <si>
    <t>BATUBARA LIMAPULUH</t>
  </si>
  <si>
    <t>Jalan Propinsi, Dolok Martumbur,  Kecamatan Muara Kabupaten Tapanuli Utara Prop  Sumatera  Utara</t>
  </si>
  <si>
    <t>Jalan Lintas Sumatera Dusun Sipiuan Desa Sitabotabo Kecamatan Siborongborong Kabupaten Tapanuli Utara Prov Sumatera Utara</t>
  </si>
  <si>
    <t>PARHASIORAN, DESA LOBU SIREGAR II  Kecamatan Siborong borong Kabupaten Tapanuli Utara Prop Sumatera Utara</t>
  </si>
  <si>
    <t>JAW-JT-TMG-2681</t>
  </si>
  <si>
    <t>BEJEN TEMANGGUNG</t>
  </si>
  <si>
    <t>JAW-JT-BNR-0271</t>
  </si>
  <si>
    <t>JALAN_TENTARA_PELAJAR</t>
  </si>
  <si>
    <t>JAW-JT-PWT-0585</t>
  </si>
  <si>
    <t>JALAN_RAYA_JATISABA</t>
  </si>
  <si>
    <t>JAW-JT-KLN-0925</t>
  </si>
  <si>
    <t>TROSO_KLATEN</t>
  </si>
  <si>
    <t>JAW-JT-CLP-0564</t>
  </si>
  <si>
    <t>CINYAWANG_CILACAP</t>
  </si>
  <si>
    <t>JAW-JT-MKD-1125</t>
  </si>
  <si>
    <t>SONOREJO_MAGELANG</t>
  </si>
  <si>
    <t>JAW-JT-RBG-1780</t>
  </si>
  <si>
    <t>REMBANG_BULU</t>
  </si>
  <si>
    <t>JAW-YO-SMN-0075</t>
  </si>
  <si>
    <t>MAGUWOHARJO_SLEMAN</t>
  </si>
  <si>
    <t>JAW-JT-KLN-0932</t>
  </si>
  <si>
    <t>JUWIRING_KLATEN</t>
  </si>
  <si>
    <t>JAW-YO-WNO-0016</t>
  </si>
  <si>
    <t>WONODOYO_GUNUNGKIDUL</t>
  </si>
  <si>
    <t>JAW-JT-RBG-1773</t>
  </si>
  <si>
    <t>KEPOHAGUNG_PAMOTAN</t>
  </si>
  <si>
    <t>JAW-JT-KJN-1010</t>
  </si>
  <si>
    <t>TALUN_PEKALONGAN</t>
  </si>
  <si>
    <t>JAW-JT-KLN-0927</t>
  </si>
  <si>
    <t>KALIMANGU_TUGU_KLATEN</t>
  </si>
  <si>
    <t>JAW-JT-PTI-1429</t>
  </si>
  <si>
    <t>PANGENDISAN_WINONG</t>
  </si>
  <si>
    <t>JAW-JT-PWD-0043</t>
  </si>
  <si>
    <t>KLAMPOK_PULOREJO</t>
  </si>
  <si>
    <t>JAW-JT-KRG-2155</t>
  </si>
  <si>
    <t>CANGKANG_KARANGANYAR</t>
  </si>
  <si>
    <t>JAW-JT-JPA-0712</t>
  </si>
  <si>
    <t>BANDUNG_MAYONG</t>
  </si>
  <si>
    <t>JAW-JT-CLP-0559</t>
  </si>
  <si>
    <t>KARANGTENGAH_SAMPANG</t>
  </si>
  <si>
    <t>JAW-JT-SKH-1880</t>
  </si>
  <si>
    <t>NGADIREJO_KARTOSURO</t>
  </si>
  <si>
    <t>JAW-JT-BLA-0130</t>
  </si>
  <si>
    <t>JATIREJO_JEPON</t>
  </si>
  <si>
    <t>JAW-BT-RKB-0760</t>
  </si>
  <si>
    <t>SARAGENI_CIMARGA</t>
  </si>
  <si>
    <t>JAW-JT-MKD-1124</t>
  </si>
  <si>
    <t>KRASAK_MAGELANG</t>
  </si>
  <si>
    <t>JAW-JT-DMK-0622</t>
  </si>
  <si>
    <t>DESA_MUTIH_DEMAK</t>
  </si>
  <si>
    <t>JAW-JT-PWT-0590</t>
  </si>
  <si>
    <t>KARANGSALAM_BANYUMAS</t>
  </si>
  <si>
    <t>JAW-JT-WNG-2764</t>
  </si>
  <si>
    <t>GIRIWARNO_WONOGIRI</t>
  </si>
  <si>
    <t>JAW-JT-KJN-0999</t>
  </si>
  <si>
    <t>RANDUMUKTIWAREN_PEKALONGAN</t>
  </si>
  <si>
    <t>JAW-BT-RKB-0762</t>
  </si>
  <si>
    <t>HARJAWANA_LEBAK</t>
  </si>
  <si>
    <t>JAW-JB-SPA-4229</t>
  </si>
  <si>
    <t>SINGKIR</t>
  </si>
  <si>
    <t>JAW-JB-CMS-4293</t>
  </si>
  <si>
    <t>CIOMAS</t>
  </si>
  <si>
    <t>JAW-JB-CJR-4337</t>
  </si>
  <si>
    <t>CUGENANGTALAGA</t>
  </si>
  <si>
    <t>SUM-LA-BBU-0869</t>
  </si>
  <si>
    <t>SAPTO_RENGGO</t>
  </si>
  <si>
    <t>JAW-JB-CMS-4286</t>
  </si>
  <si>
    <t>SADANANYA_TANJUNGSARI</t>
  </si>
  <si>
    <t>JAW-JT-MKD-1141</t>
  </si>
  <si>
    <t>SENDANGSONO_MAGELANG_BOROBUDUR</t>
  </si>
  <si>
    <t>JAW-JT-KJN-0992</t>
  </si>
  <si>
    <t>KEBONSARI_PEKALONGAN</t>
  </si>
  <si>
    <t>JAW-JT-CLP-0562</t>
  </si>
  <si>
    <t>SIDASARI_CILACAP</t>
  </si>
  <si>
    <t>JAW-JT-MKD-1128</t>
  </si>
  <si>
    <t>PARIPURNO_MAGELANG</t>
  </si>
  <si>
    <t>JAW-JT-KJN-1001</t>
  </si>
  <si>
    <t>ROGOSELO_PEKALONGAN</t>
  </si>
  <si>
    <t>JAW-JT-BNR-0274</t>
  </si>
  <si>
    <t>JALAN_RAYA_RAKIT</t>
  </si>
  <si>
    <t>JAW-JT-TMG-2677</t>
  </si>
  <si>
    <t>GONDANGWAYANG</t>
  </si>
  <si>
    <t>JAW-JT-PBG-1222</t>
  </si>
  <si>
    <t>KRAMAT_PURBALINGGA</t>
  </si>
  <si>
    <t>JAW-JT-UNR-2555</t>
  </si>
  <si>
    <t>PLAUT_SEMARANG</t>
  </si>
  <si>
    <t>JAW-JT-MKD-1138</t>
  </si>
  <si>
    <t>NGARGORETNO_MAGELANG</t>
  </si>
  <si>
    <t>JAW-JT-KRG-2149</t>
  </si>
  <si>
    <t>JATIYOSO_TAWANGMANGU</t>
  </si>
  <si>
    <t>JAW-JT-MKD-1139</t>
  </si>
  <si>
    <t>TANGGULREJO_MAGELANG</t>
  </si>
  <si>
    <t>JAW-JT-MKD-1122</t>
  </si>
  <si>
    <t>PANDEKAN_MAGELANG</t>
  </si>
  <si>
    <t>JAW-JT-BTG-0224</t>
  </si>
  <si>
    <t>BATIOMBO_BATANG</t>
  </si>
  <si>
    <t>JAW-JT-RBG-1781</t>
  </si>
  <si>
    <t>TELOGODUWUR_REMBANG</t>
  </si>
  <si>
    <t>SUM-SU-AKK-2248</t>
  </si>
  <si>
    <t>KUALUH_SELATAN_TANJUNG_PASIR</t>
  </si>
  <si>
    <t>JAW-JB-SPA-4230</t>
  </si>
  <si>
    <t>CIKUPA</t>
  </si>
  <si>
    <t>JAW-JB-SPA-4233</t>
  </si>
  <si>
    <t>PAGERAGEUNG_PUTERAN_GURANTENG</t>
  </si>
  <si>
    <t>KAL-KT-PPS-0708</t>
  </si>
  <si>
    <t>BADIRIH_MALIKU</t>
  </si>
  <si>
    <t>JAW-JB-CMS-4292</t>
  </si>
  <si>
    <t>SUKAMANTRI_MEKARWANGI</t>
  </si>
  <si>
    <t>JAW-JB-GRT-4265</t>
  </si>
  <si>
    <t>PASAR_DESA_CARINGIN</t>
  </si>
  <si>
    <t>SUM-SB-PLJ-0771</t>
  </si>
  <si>
    <t>LINTAS_TENGAH_SUMATERA</t>
  </si>
  <si>
    <t>SUM-LA-KTB-1148</t>
  </si>
  <si>
    <t>MUARA_SUNGKAI_SUMBER_AGUNG</t>
  </si>
  <si>
    <t>SUM-SU-AKK-2239</t>
  </si>
  <si>
    <t>PERKEBUNAN_PANGKATAN</t>
  </si>
  <si>
    <t>SUM-SS-SKY-1242</t>
  </si>
  <si>
    <t>NGULAK_I</t>
  </si>
  <si>
    <t>SUM-SU-PMS-2248</t>
  </si>
  <si>
    <t>DOLOK_PARRIASAN</t>
  </si>
  <si>
    <t>SUM-JA-BKO-0371</t>
  </si>
  <si>
    <t>BANGKO_KUNGKAI</t>
  </si>
  <si>
    <t>SUM-SU-AKK-2254</t>
  </si>
  <si>
    <t>PERKEBUNAN_KANOPAN_ULU_SELATAN</t>
  </si>
  <si>
    <t>SUM-SU-GNT-1542</t>
  </si>
  <si>
    <t>SABA_BANGUNAN</t>
  </si>
  <si>
    <t>SUM-SU-GNT-1543</t>
  </si>
  <si>
    <t>PAGARAN_SINGKAM</t>
  </si>
  <si>
    <t>SUM-LA-BBU-0876</t>
  </si>
  <si>
    <t>TALANG_MANGGA</t>
  </si>
  <si>
    <t>NUS-NB-TJN-5377</t>
  </si>
  <si>
    <t>SENGGIGI_PEMENANG_BARAT</t>
  </si>
  <si>
    <t>JAW-JB-SOR-4422</t>
  </si>
  <si>
    <t>PANGGUH</t>
  </si>
  <si>
    <t>JAW-JB-CJR-4331</t>
  </si>
  <si>
    <t>CAMPAKA_CIDADAP</t>
  </si>
  <si>
    <t>NUS-NB-TJN-5384</t>
  </si>
  <si>
    <t>GENGGELANG</t>
  </si>
  <si>
    <t>JAW-JB-SOR-4417</t>
  </si>
  <si>
    <t>MARGAMULYA_RAYA_PANGALENGAN</t>
  </si>
  <si>
    <t>JAW-JB-SMD-4365</t>
  </si>
  <si>
    <t>MARGAMEKAR</t>
  </si>
  <si>
    <t>JAW-JB-MJL-4127</t>
  </si>
  <si>
    <t>BANTARUJEG_CIKIDANG</t>
  </si>
  <si>
    <t>JAW-JB-SPA-4242</t>
  </si>
  <si>
    <t>MANDALAHAYU</t>
  </si>
  <si>
    <t>JAW-JB-CJR-4330</t>
  </si>
  <si>
    <t>CIBEBER_CIBADAK</t>
  </si>
  <si>
    <t>JAW-JT-SLT-2135</t>
  </si>
  <si>
    <t>TEGALREJO KOTA SALATIGA</t>
  </si>
  <si>
    <t>JAW-JT-SLT-2134</t>
  </si>
  <si>
    <t>DUKUH SIDOMUKTI</t>
  </si>
  <si>
    <t>JAW-YO-WNO-0018</t>
  </si>
  <si>
    <t>JETIS SAPTOSARI</t>
  </si>
  <si>
    <t>JAW-BT-PDG-0614</t>
  </si>
  <si>
    <t>TANJUNG_LESUNG_PANDEGLANG</t>
  </si>
  <si>
    <t>JAW-JB-CJR-4319</t>
  </si>
  <si>
    <t>MEKARLAKSANA</t>
  </si>
  <si>
    <t>JAW-JB-CJR-4327</t>
  </si>
  <si>
    <t>SINDANGBARANG_GIRIMUKTI</t>
  </si>
  <si>
    <t>JAW-JB-GRT-4254</t>
  </si>
  <si>
    <t>CISOMPET_NEGLASARI</t>
  </si>
  <si>
    <t>KAL-KT-PPS-0703</t>
  </si>
  <si>
    <t>GOHONG_KAHAYAN_HILIR</t>
  </si>
  <si>
    <t>JAW-JB-SPA-4224</t>
  </si>
  <si>
    <t>BURUJULJAYA</t>
  </si>
  <si>
    <t>JAW-JB-GRT-4258</t>
  </si>
  <si>
    <t>CILAMPUYANG</t>
  </si>
  <si>
    <t>JAW-JB-SMD-4367</t>
  </si>
  <si>
    <t>CIPAMEUNGPEUK</t>
  </si>
  <si>
    <t>SUM-JA-MRT-0213</t>
  </si>
  <si>
    <t>BETUNG_BEDARAH_TIMUR</t>
  </si>
  <si>
    <t>SUM-LA-BBU-0878</t>
  </si>
  <si>
    <t>BLAMBANGAN_UMPU_GISTANG</t>
  </si>
  <si>
    <t>SUM-SU-PYB-2172</t>
  </si>
  <si>
    <t>KELURAHAN_MUARA_SOMA</t>
  </si>
  <si>
    <t>JAW-JB-CJR-4322</t>
  </si>
  <si>
    <t>NAGASARI</t>
  </si>
  <si>
    <t>JAW-JB-CJR-4318</t>
  </si>
  <si>
    <t>CINERANG</t>
  </si>
  <si>
    <t>JAW-JB-CJR-4320</t>
  </si>
  <si>
    <t>LELES_SUKAMULYA</t>
  </si>
  <si>
    <t>Kab. Banyumas</t>
  </si>
  <si>
    <t>Kab. Merangin</t>
  </si>
  <si>
    <t>Kab. Padang Lawas Utara</t>
  </si>
  <si>
    <t>Kab. Lombok Utara</t>
  </si>
  <si>
    <t>Kab. Tebo</t>
  </si>
  <si>
    <t>Kab. Mandailing Natal</t>
  </si>
  <si>
    <t>T002834</t>
  </si>
  <si>
    <t>89 COLO</t>
  </si>
  <si>
    <t>110°5.6.0'E</t>
  </si>
  <si>
    <t>7°7.6.67'S</t>
  </si>
  <si>
    <t>40/120/210/320</t>
  </si>
  <si>
    <t>109°43.23.74'E</t>
  </si>
  <si>
    <t>7°23.32.82'S</t>
  </si>
  <si>
    <t>109°9.50.76'E</t>
  </si>
  <si>
    <t>7°26.56.51'S</t>
  </si>
  <si>
    <t>110°38.53.88'E</t>
  </si>
  <si>
    <t>7°39.38.27'S</t>
  </si>
  <si>
    <t>108°45.28.04'E</t>
  </si>
  <si>
    <t>7°33.46.91'S</t>
  </si>
  <si>
    <t>120/200/340</t>
  </si>
  <si>
    <t>110°18.38.7'E</t>
  </si>
  <si>
    <t>7°28.58.08'S</t>
  </si>
  <si>
    <t>111°25.17.62'E</t>
  </si>
  <si>
    <t>6°51.50.83'S</t>
  </si>
  <si>
    <t>0/70/260</t>
  </si>
  <si>
    <t>110°26.16.58'E</t>
  </si>
  <si>
    <t>7°46.28.52'S</t>
  </si>
  <si>
    <t>110°45.23.36'E</t>
  </si>
  <si>
    <t>7°40.4.51'S</t>
  </si>
  <si>
    <t>110/210/300</t>
  </si>
  <si>
    <t>110°43.4.01'E</t>
  </si>
  <si>
    <t>7°57.11.7'S</t>
  </si>
  <si>
    <t>111°25.19.2'E</t>
  </si>
  <si>
    <t>6°46.14.34'S</t>
  </si>
  <si>
    <t>30/170/290</t>
  </si>
  <si>
    <t>109°43.53.33'E</t>
  </si>
  <si>
    <t>7°0.16.24'S</t>
  </si>
  <si>
    <t>110°40.29.86'E</t>
  </si>
  <si>
    <t>7°46.20.78'S</t>
  </si>
  <si>
    <t>111°6.51.16'E</t>
  </si>
  <si>
    <t>6°47.47.18'S</t>
  </si>
  <si>
    <t>111°8.23.86'E</t>
  </si>
  <si>
    <t>7°8.3.01'S</t>
  </si>
  <si>
    <t>60/170/330</t>
  </si>
  <si>
    <t>110°57.53.6'E</t>
  </si>
  <si>
    <t>7°36.2.05'S</t>
  </si>
  <si>
    <t>110°47.2.4'E</t>
  </si>
  <si>
    <t>6°41.21.19'S</t>
  </si>
  <si>
    <t>40/120/250</t>
  </si>
  <si>
    <t>109°10.31.87'E</t>
  </si>
  <si>
    <t>7°33.53.93'S</t>
  </si>
  <si>
    <t>0/100/190</t>
  </si>
  <si>
    <t>110°45.6.41'E</t>
  </si>
  <si>
    <t>7°34.3.9'S</t>
  </si>
  <si>
    <t>40/160/310</t>
  </si>
  <si>
    <t>111°28.11.53'E</t>
  </si>
  <si>
    <t>6°55.20.1'S</t>
  </si>
  <si>
    <t>20/180/300</t>
  </si>
  <si>
    <t>106°7.45.37'E</t>
  </si>
  <si>
    <t>6°27.10.69'S</t>
  </si>
  <si>
    <t>10/100/220</t>
  </si>
  <si>
    <t>110°6.11.23'E</t>
  </si>
  <si>
    <t>7°33.32.0'S</t>
  </si>
  <si>
    <t>30/120/300</t>
  </si>
  <si>
    <t>110°39.22.14'E</t>
  </si>
  <si>
    <t>6°46.55.7'S</t>
  </si>
  <si>
    <t>120/210/280</t>
  </si>
  <si>
    <t>109°14.27.6'E</t>
  </si>
  <si>
    <t>7°19.50.7'S</t>
  </si>
  <si>
    <t>111°4.5.77'E</t>
  </si>
  <si>
    <t>7°45.34.45'S</t>
  </si>
  <si>
    <t>109°34.36.05'E</t>
  </si>
  <si>
    <t>6°57.36.4'S</t>
  </si>
  <si>
    <t>90/240/330</t>
  </si>
  <si>
    <t>106°2.3.95'E</t>
  </si>
  <si>
    <t>6°28.40.8'S</t>
  </si>
  <si>
    <t>50/210/290</t>
  </si>
  <si>
    <t>108°10.39.5'E</t>
  </si>
  <si>
    <t>7°43.43.0'S</t>
  </si>
  <si>
    <t>20/145/280</t>
  </si>
  <si>
    <t>108°18.14.4'E</t>
  </si>
  <si>
    <t>7°8.57.16'S</t>
  </si>
  <si>
    <t>107°4.22.19'E</t>
  </si>
  <si>
    <t>6°49.3.0'S</t>
  </si>
  <si>
    <t>104°38.54.64'E</t>
  </si>
  <si>
    <t>4°15.8.21'S</t>
  </si>
  <si>
    <t>0/215/320</t>
  </si>
  <si>
    <t>108°18.54.0'E</t>
  </si>
  <si>
    <t>7°15.3.74'S</t>
  </si>
  <si>
    <t>135/260/340</t>
  </si>
  <si>
    <t>110°14.33.32'E</t>
  </si>
  <si>
    <t>7°38.8.38'S</t>
  </si>
  <si>
    <t>109°40.39.83'E</t>
  </si>
  <si>
    <t>6°57.56.02'S</t>
  </si>
  <si>
    <t>108°45.41.29'E</t>
  </si>
  <si>
    <t>7°21.24.62'S</t>
  </si>
  <si>
    <t>40/140/290</t>
  </si>
  <si>
    <t>110°8.53.02'E</t>
  </si>
  <si>
    <t>7°36.48.74'S</t>
  </si>
  <si>
    <t>109°39.49.97'E</t>
  </si>
  <si>
    <t>7°2.53.88'S</t>
  </si>
  <si>
    <t>60/220/300</t>
  </si>
  <si>
    <t>109°32.27.82'E</t>
  </si>
  <si>
    <t>7°25.47.42'S</t>
  </si>
  <si>
    <t>60/230/330</t>
  </si>
  <si>
    <t>110°8.37.21'E</t>
  </si>
  <si>
    <t>7°14.42.68'S</t>
  </si>
  <si>
    <t>120/210/290</t>
  </si>
  <si>
    <t>109°27.17.17'E</t>
  </si>
  <si>
    <t>7°16.3.4'S</t>
  </si>
  <si>
    <t>110°36.33.77'E</t>
  </si>
  <si>
    <t>7°23.28.39'S</t>
  </si>
  <si>
    <t>110°11.26.12'E</t>
  </si>
  <si>
    <t>7°37.9.01'S</t>
  </si>
  <si>
    <t>111°6.21.53'E</t>
  </si>
  <si>
    <t>7°41.26.41'S</t>
  </si>
  <si>
    <t>110°8.6.79'E</t>
  </si>
  <si>
    <t>7°33.29.92'S</t>
  </si>
  <si>
    <t>70/200/340</t>
  </si>
  <si>
    <t>110°8.17.34'E</t>
  </si>
  <si>
    <t>7°24.42.08'S</t>
  </si>
  <si>
    <t>109°49.4.55'E</t>
  </si>
  <si>
    <t>7°0.21.85'S</t>
  </si>
  <si>
    <t>70/170/320</t>
  </si>
  <si>
    <t>111°30.10.44'E</t>
  </si>
  <si>
    <t>6°51.14.76'S</t>
  </si>
  <si>
    <t>50/220/320</t>
  </si>
  <si>
    <t>99°43.19.27'E</t>
  </si>
  <si>
    <t>2°30.54.65'N</t>
  </si>
  <si>
    <t>50/110/300</t>
  </si>
  <si>
    <t>108°6.57.2'E</t>
  </si>
  <si>
    <t>7°38.57.59'S</t>
  </si>
  <si>
    <t>108°11.34.44'E</t>
  </si>
  <si>
    <t>7°6.1.55'S</t>
  </si>
  <si>
    <t>20/115/260</t>
  </si>
  <si>
    <t>114°10.3.11'E</t>
  </si>
  <si>
    <t>2°59.12.52'S</t>
  </si>
  <si>
    <t>180/250/320</t>
  </si>
  <si>
    <t>108°20.34.8'E</t>
  </si>
  <si>
    <t>7°5.31.7'S</t>
  </si>
  <si>
    <t>75/170/250</t>
  </si>
  <si>
    <t>107°30.46.8'E</t>
  </si>
  <si>
    <t>7°27.15.23'S</t>
  </si>
  <si>
    <t>30/170/285</t>
  </si>
  <si>
    <t>101°38.41.28'E</t>
  </si>
  <si>
    <t>1°3.27.29'S</t>
  </si>
  <si>
    <t>120/240/300</t>
  </si>
  <si>
    <t>104°55.59.84'E</t>
  </si>
  <si>
    <t>4°34.5.02'S</t>
  </si>
  <si>
    <t>85/155/270</t>
  </si>
  <si>
    <t>99°56.31.27'E</t>
  </si>
  <si>
    <t>2°4.6.24'N</t>
  </si>
  <si>
    <t>30/110/260</t>
  </si>
  <si>
    <t>103°25.26.15'E</t>
  </si>
  <si>
    <t>2°45.0.36'S</t>
  </si>
  <si>
    <t>60/200/355</t>
  </si>
  <si>
    <t>99°2.27.31'E</t>
  </si>
  <si>
    <t>2°50.51.86'N</t>
  </si>
  <si>
    <t>102°14.49.2'E</t>
  </si>
  <si>
    <t>2°5.55.97'S</t>
  </si>
  <si>
    <t>50/200/280</t>
  </si>
  <si>
    <t>99°36.31.68'E</t>
  </si>
  <si>
    <t>2°34.24.53'N</t>
  </si>
  <si>
    <t>180/280/340</t>
  </si>
  <si>
    <t>99°37.49.44'E</t>
  </si>
  <si>
    <t>1°29.45.46'N</t>
  </si>
  <si>
    <t>99°35.56.76'E</t>
  </si>
  <si>
    <t>1°31.2.39'N</t>
  </si>
  <si>
    <t>104°24.11.45'E</t>
  </si>
  <si>
    <t>4°45.1.08'S</t>
  </si>
  <si>
    <t>55/155/315</t>
  </si>
  <si>
    <t>116°5.3.48'E</t>
  </si>
  <si>
    <t>8°24.11.88'S</t>
  </si>
  <si>
    <t>107°44.50.03'E</t>
  </si>
  <si>
    <t>7°6.36.0'S</t>
  </si>
  <si>
    <t>170/240/340</t>
  </si>
  <si>
    <t>107°8.16.8'E</t>
  </si>
  <si>
    <t>7°1.12.79'S</t>
  </si>
  <si>
    <t>25/70/220</t>
  </si>
  <si>
    <t>116°13.18.08'E</t>
  </si>
  <si>
    <t>8°20.21.16'S</t>
  </si>
  <si>
    <t>50/130/300</t>
  </si>
  <si>
    <t>107°33.41.76'E</t>
  </si>
  <si>
    <t>7°9.20.74'S</t>
  </si>
  <si>
    <t>55/140/335</t>
  </si>
  <si>
    <t>107°54.54.0'E</t>
  </si>
  <si>
    <t>6°53.50.21'S</t>
  </si>
  <si>
    <t>25/95/310</t>
  </si>
  <si>
    <t>108°15.36.14'E</t>
  </si>
  <si>
    <t>6°57.46.22'S</t>
  </si>
  <si>
    <t>115/210/295</t>
  </si>
  <si>
    <t>108°16.15.6'E</t>
  </si>
  <si>
    <t>7°31.30.58'S</t>
  </si>
  <si>
    <t>5/140/275</t>
  </si>
  <si>
    <t>107°9.3.6'E</t>
  </si>
  <si>
    <t>6°56.34.76'S</t>
  </si>
  <si>
    <t>20/120/290</t>
  </si>
  <si>
    <t>110°30.2.95'E</t>
  </si>
  <si>
    <t>7°20.47.44'S</t>
  </si>
  <si>
    <t>90/230/310</t>
  </si>
  <si>
    <t>110°29.19.0'E</t>
  </si>
  <si>
    <t>7°20.31.67'S</t>
  </si>
  <si>
    <t>60/220/320</t>
  </si>
  <si>
    <t>110°29.14.24'E</t>
  </si>
  <si>
    <t>8°2.7.8'S</t>
  </si>
  <si>
    <t>105°40.59.2'E</t>
  </si>
  <si>
    <t>6°31.25.1'S</t>
  </si>
  <si>
    <t>100/190/330</t>
  </si>
  <si>
    <t>107°10.41.2'E</t>
  </si>
  <si>
    <t>7°27.58.58'S</t>
  </si>
  <si>
    <t>0/100/275</t>
  </si>
  <si>
    <t>107°9.39.06'E</t>
  </si>
  <si>
    <t>7°23.49.56'S</t>
  </si>
  <si>
    <t>175/235/305</t>
  </si>
  <si>
    <t>107°48.30.24'E</t>
  </si>
  <si>
    <t>7°30.39.96'S</t>
  </si>
  <si>
    <t>45/115/185</t>
  </si>
  <si>
    <t>114°16.33.6'E</t>
  </si>
  <si>
    <t>2°40.52.1'S</t>
  </si>
  <si>
    <t>75/160/355</t>
  </si>
  <si>
    <t>108°7.51.6'E</t>
  </si>
  <si>
    <t>7°28.16.79'S</t>
  </si>
  <si>
    <t>120/230/290</t>
  </si>
  <si>
    <t>108°5.27.6'E</t>
  </si>
  <si>
    <t>7°0.55.44'S</t>
  </si>
  <si>
    <t>70/140/275</t>
  </si>
  <si>
    <t>107°55.51.6'E</t>
  </si>
  <si>
    <t>6°51.40.9'S</t>
  </si>
  <si>
    <t>90/155/340</t>
  </si>
  <si>
    <t>102°39.40.18'E</t>
  </si>
  <si>
    <t>1°33.40.79'S</t>
  </si>
  <si>
    <t>20/100/290</t>
  </si>
  <si>
    <t>104°29.24.0'E</t>
  </si>
  <si>
    <t>4°39.30.49'S</t>
  </si>
  <si>
    <t>0/205</t>
  </si>
  <si>
    <t>99°22.8.47'E</t>
  </si>
  <si>
    <t>0°41.23.1'N</t>
  </si>
  <si>
    <t>106°57.36.0'E</t>
  </si>
  <si>
    <t>7°22.20.39'S</t>
  </si>
  <si>
    <t>30/130/290</t>
  </si>
  <si>
    <t>107°17.10.39'E</t>
  </si>
  <si>
    <t>7°25.13.58'S</t>
  </si>
  <si>
    <t>0/120/195</t>
  </si>
  <si>
    <t>106°59.9.96'E</t>
  </si>
  <si>
    <t>7°21.40.5'S</t>
  </si>
  <si>
    <t>200/250/290</t>
  </si>
  <si>
    <t>13:03:22-28:02:22: PERKUATAN
16:02:22-06:01:22: SRFI, POWER CONNECTION
02:02:22: ERM PROCESS
31:01:22: SPK RELEASED</t>
  </si>
  <si>
    <t>PROPOSE CHANGE TO COLO</t>
  </si>
  <si>
    <t>11.BAN / BAK Process</t>
  </si>
  <si>
    <t>IMB TIDAK BISA TERBIT</t>
  </si>
  <si>
    <t>14:03:22: RFIN
13:03:22: ME OG
09:03:22: PONDASI OG
06:03:22-20:02:22: READY TO STO
16:02:22: NEED REVIEW CIVIL
13:02:22-08:02:22: NEED REVIEW TNP HUAWEI
06:02:22: NEED REVIEW TNP ALITA
02:02:22: NEED REVIEW RNP HUAWEI
30:01:22: ESR REVIEW, NEED REVIEW RNP HUAWEI
28:01:22: SPK RELEASED</t>
  </si>
  <si>
    <t>14:03:22: RFIN
13:03:22-09:03:22: ERECTION
06:03:22: ERECTION OG
01:03:22: POURING OG
23:02:22-20:02:22: EXCAVATION OG
16:02:22: RFC, MOB DEMOB
13:02:22: REKOM OG
09:02:22-07:02:22: IW CLEAR, PARALALE REQ SOIL TEST
06:02:22-05:02:22: IW OG
02:02:22: UNDER TNP REVIEW
30:01:22: SURVEY OG
28:01:22: SPK RECEIVED FROM EMAIL LMS</t>
  </si>
  <si>
    <t>Kp. Ganjur Desa SODONG, RT 07 RW 04, Kec Saketi Pandeglang Banten</t>
  </si>
  <si>
    <t>Jalan Sawo Kecik I RT 001 RW 007, Kelurahan Bukit Duri, Kecamatan Tebet, Jakarta Selatan, DKI Jakarta</t>
  </si>
  <si>
    <t>Jl. Cempaka Putih Barat, RT. 003 RW. 007 Cempaka Putih Barat, Cempaka Putih, Kota Jakarta Pusat, DKI Jakarta</t>
  </si>
  <si>
    <t>Jl. H. Ung RT 07 RW 04 Kelurahan Utan Panjang, Kecamatan Kemayoran, Kota Jakarta Pusat, DKI Jakarta</t>
  </si>
  <si>
    <t>15:03:22: RFIN
13:03:22: SRFI, PLN CONNECTION
09:03:22: PONDASI OG
06:03:22: MOBILIZATION TO SAMOSIR ISLAND, PLAN START CME 7 MAR 
02:03:22: PREPARE CME
01:03:22: SPK RECEIVED</t>
  </si>
  <si>
    <t>15:03:22: RFIN
13:03:22-08:03:22: SRFI
06:03:22: PONDASI OG
02:03:22: PREPARE CME
01:03:22: SPK RECEIVED</t>
  </si>
  <si>
    <t>15:03:22: RFIN
13:03:22: RFI, WAIT RFIN
09:03:22: CONTINUE TO RFI
06:03:22-23:02:22: SRFI 16 FEB, PMO MEMINTA UNTUK DI HOLD HINGGA SRFI DULU
20:02:22-16:02:22: ME OG, PMO MEMINTA UNTUK DI HOLD HINGGA SRFI DULU
13:02:22-09:02:22: PONDASI OG
06:02:22: READY TO DECLARE STO
02:02:22-23:01:22: NEED REVIEW TNP ALITA
19:01:22: SPK RELEASED FROM LMS TO EMAIL TBG</t>
  </si>
  <si>
    <t>15:03:22: RFIN
13:03:22-10:03:22: OG CONNECT PLN, XL CONFIRM TANPA PKS
09:03:22-11:02:22: XL MEMINTA CONTOH INVOICE, OG COLLECT CONTOH INVOICE &amp; SURAT PERNYATAAN DARI BM
09:02:22-06:02:22: ON PROCESS PKS DENGAN BM, NAMUN BM MENOLAK ADANYA PKS &amp; BA, HANYA MEMBUTUHKAN INFO UNTUK INVOICING SAJA TETAPI XL TIDAK MAU JIKA HANYA INVOICE SAJA, PAK IMAM NY CONFIRM SINCE 02 FEB 22
02:02:22-16:01:22: ON PROCESS PKS DENGAN BM PIHAK HOTEL
12:01:22-27:12:21: PAK ROY CONFIRM CONNECT PLN 15 JAN 2022 &amp; PARALEL BAK CORPORATE UNTUK PLN BY CORPORATE
26:12:21-08:12:21: WAIT ARAHAN DARI PAK ROY UNTUK PROCESS CONNECTION PLN KARENA MENUNGGU MATERIAL SIAP
08:12:21: XL GO CONFIRM HARGA PLN CORPORATE, OG PLN CONNECTION
07:12:21-31:10:21: SRFI, WAIT CONFIRM XL HARGA PLN CORPORATE
27:10:21 - 24:10:21: SRFI, NEGOSIASI DENGAN PIHAK HOTEL TERKAIT HARGA PER KWH UNTUK CONNECT PLN
20:10:21-13:10:21: ME GROUNDING OG, PLAN SRFI 15 OCT PEKERJAAN SAMAPAI SRFI DAHULU
06:10:21: CME PREPARATION
04:10:21: STO DECLARE 30 SEP 2021
22:09:21:19:09:21:15:09:21: 13:09:21: ERM PROSES</t>
  </si>
  <si>
    <t>10.Under PWR review</t>
  </si>
  <si>
    <t>16:03:22-06:03:22: BATAL RELOC, CONTINUE TO RENEWAL SITE EXISTING, NEED EVIDENCE CONFIRMATION
25:02:22: SPK RELEASED RELOCBY TP</t>
  </si>
  <si>
    <t>16:03:22: DROP, CHANGE TO COLO
13:03:22-09:03:22: SURVEY OG &amp; MITRA ASSIGNMENT
07:03:22: SPK RECEIVED</t>
  </si>
  <si>
    <t>106°1.15.96'E</t>
  </si>
  <si>
    <t>6°30.35.17'S</t>
  </si>
  <si>
    <t>SUWAKAN</t>
  </si>
  <si>
    <t>16:03:22: RFIN
13:03:22: POWER CONNECTION
09:03:22: CONFIRM LANJUT KONEKSI PLN
06:03:22-19:12:21: SRFI, PLN CONNECTION OG, NY READY RFS KARENA BELUM TERIMA PO
15:12:21: STO DECLARED 14 DEC, CME PREPARATION
12:12:21-07:12:21: NEW SPK, NEED REVIEW RNP</t>
  </si>
  <si>
    <t>API_SARAGENICIMARGA</t>
  </si>
  <si>
    <t>Desa Jayasari Kp. Ranca Gede RT.009 RW.002 Kec. Cimarga, Kab. Lebak Prov. Banten</t>
  </si>
  <si>
    <t>PROTEL-CIAMIS</t>
  </si>
  <si>
    <t>GN_ BATU_CNJR</t>
  </si>
  <si>
    <t>IBS PANYINDANGAN PANGALENGAN</t>
  </si>
  <si>
    <t>SUKARAMA</t>
  </si>
  <si>
    <t>SIMPANG TIGA PERTAMINA</t>
  </si>
  <si>
    <t>RD_WADO_MLGBNG</t>
  </si>
  <si>
    <t>LANDEUH-PAGERAGEUNG</t>
  </si>
  <si>
    <t>JL RAYA SALOPA</t>
  </si>
  <si>
    <t>PARIPURNO</t>
  </si>
  <si>
    <t>NGARGORETNO</t>
  </si>
  <si>
    <t>V_BATANG_NATAL</t>
  </si>
  <si>
    <t>PEMENANG BARAT PEMENANG 2</t>
  </si>
  <si>
    <t>Desa Mekarwangi Dusun Pajagan RT.15 RW.05, Kec. Sukamantri, Kab. Ciamis Prov. Jawa Barat</t>
  </si>
  <si>
    <t>Jl. Nagasari, Desa Nagasari RT.01 RW.01, Kec. Leles, Kab. Cianjur Prov. Jawa Barat</t>
  </si>
  <si>
    <t>Desa Cinerang Kp. Cikacang RT.01 RW.02, Kec. Naringgul, Kab. Cianjur Prov. Jawa Barat</t>
  </si>
  <si>
    <t>Desa Margamulya Kp. Panyindangan RT.004 RW.005, Kec. Pangalengan, Kab. Bandung Prov. Jawa Barat</t>
  </si>
  <si>
    <t>Desa Sukamulya Kp. Cibangsa RT.04 RW.02, Kec. Leles, Kab. Cianjur Prov. Jawa Barat</t>
  </si>
  <si>
    <t>Jl. Bahaur Palangkaraya (Trans Kalimantan), Desa Gohong RT.01,Kec. Kahayan Hilir, Kab. Pulang Pisau Prov. Kalimantan Tengah</t>
  </si>
  <si>
    <t>Jl. RD Wado to Malangbong (Depan Argo), Desa Cilampuyang RT.07 RW.03 Kec. Malangbong, Kab. Garut Prov. Jawa Barat</t>
  </si>
  <si>
    <t>Kp. Guranteng RT.01 RW.01 Desa Guranteng, Kec. Pageuregeung, Kab. Tasikmalaya Prov. Jawa Barat</t>
  </si>
  <si>
    <t>Desa Mandalahayu Dusun Cilegi RT.02 RW.02, Kec. Salopa, Kab. Tasikmalaya Prov. Jawa Barat</t>
  </si>
  <si>
    <t>Desa Burujuljaya RT.02 RW.02, Kec. Parungponteng, Kab. Tasikmalaya Prov. Jawa Barat</t>
  </si>
  <si>
    <t>Desa Paripurno, Kalisat RT.01 RW.05 Kec. Salaman, Kab. Magelang Prov. Jawa Tengah</t>
  </si>
  <si>
    <t>Jl. Raya Karanganyar, Desa Karanganyar Dusun Ngadiwinata RT.02 RW.04 Kec. Borobudur, Kab. Magelang Prov. Jawa Tengah</t>
  </si>
  <si>
    <t>Jl. Lintas Pantai Barat, Kel. Muara Soma, Kec. Batang Natal, Kab. Mandailing Natal, Prov. Sumatera Utara</t>
  </si>
  <si>
    <t>GNGGEDEH-CIBULAKAN</t>
  </si>
  <si>
    <t>RANCAH</t>
  </si>
  <si>
    <t>BO-CIDADAP-CAMPAKA</t>
  </si>
  <si>
    <t>SADANANYA (DS CITULANG, DESA TANJUNGSARI)</t>
  </si>
  <si>
    <t>MULIA SARI</t>
  </si>
  <si>
    <t>CIBADAK-CIBEBER</t>
  </si>
  <si>
    <t>JAYAGIRI_CJR</t>
  </si>
  <si>
    <t>CILEPO</t>
  </si>
  <si>
    <t>IBUN BANDUNG</t>
  </si>
  <si>
    <t>KINARI</t>
  </si>
  <si>
    <t xml:space="preserve">BANTARUJEG-MEKARRAHARJA </t>
  </si>
  <si>
    <t>CARINGIN GARUT</t>
  </si>
  <si>
    <t>CISOMPET</t>
  </si>
  <si>
    <t>BO-MARGAMEKAR-SUMEDANGSELATAN</t>
  </si>
  <si>
    <t>GUNASARI</t>
  </si>
  <si>
    <t>TONJONGSARI-BARENGKOK</t>
  </si>
  <si>
    <t>KRGNUNGGAL-TOBONGJAYA</t>
  </si>
  <si>
    <t>BUAY BAHUGA-1</t>
  </si>
  <si>
    <t>HANDUYANG RATU-1</t>
  </si>
  <si>
    <t>SUMSEL2G02</t>
  </si>
  <si>
    <t>PASAR ATAS BANGKO 2</t>
  </si>
  <si>
    <t>TALANG MANGGA</t>
  </si>
  <si>
    <t>BETUNG_BEDARAH</t>
  </si>
  <si>
    <t>BALIREJO</t>
  </si>
  <si>
    <t>API_HARJAWANA</t>
  </si>
  <si>
    <t>TANJUNG_JAYA</t>
  </si>
  <si>
    <t>BEJEN</t>
  </si>
  <si>
    <t>BANJARNEGARATM</t>
  </si>
  <si>
    <t>PANUSUPAN_CILONGOK</t>
  </si>
  <si>
    <t>TROSO KLATEN</t>
  </si>
  <si>
    <t>IBS CINYAWANG</t>
  </si>
  <si>
    <t>SONOREJO</t>
  </si>
  <si>
    <t>IBS MANTINGAN</t>
  </si>
  <si>
    <t>MAGUWOHARJO 2</t>
  </si>
  <si>
    <t>IBS AEK NABARA</t>
  </si>
  <si>
    <t>TANJUNG PASIR</t>
  </si>
  <si>
    <t>KUALUH HULU</t>
  </si>
  <si>
    <t>SIGAMA</t>
  </si>
  <si>
    <t>JUWIRING KLATEN</t>
  </si>
  <si>
    <t>WONODOYO</t>
  </si>
  <si>
    <t>IBS KEPOHAGUNG PAMOTAN</t>
  </si>
  <si>
    <t>TALUN PEKALONGAN</t>
  </si>
  <si>
    <t>KALIMANGU TUGU (TEGALREJO KLATEN)</t>
  </si>
  <si>
    <t>PAGENDISAN WINONG</t>
  </si>
  <si>
    <t>IBS KALISARI</t>
  </si>
  <si>
    <t>KARANGANYAR4</t>
  </si>
  <si>
    <t>IBS BANDUNG MAYONG</t>
  </si>
  <si>
    <t>NGADIREJO KARTOSURO</t>
  </si>
  <si>
    <t>JATIREJO JEPON</t>
  </si>
  <si>
    <t>KRASAK</t>
  </si>
  <si>
    <t>DESA MUTIH</t>
  </si>
  <si>
    <t>IBS BATURADEN</t>
  </si>
  <si>
    <t>GIRIWARNO WONOGIRI</t>
  </si>
  <si>
    <t>RANDUMUKTIWAREN</t>
  </si>
  <si>
    <t>SENDANGSONO</t>
  </si>
  <si>
    <t>KEBONSARI</t>
  </si>
  <si>
    <t>SIDASARI</t>
  </si>
  <si>
    <t>ROGOSELO</t>
  </si>
  <si>
    <t>RAKIT2</t>
  </si>
  <si>
    <t>KRAMAT</t>
  </si>
  <si>
    <t>PLAUT</t>
  </si>
  <si>
    <t>JATIYOSO-TAWANGMANGU</t>
  </si>
  <si>
    <t>TANGGULREJO</t>
  </si>
  <si>
    <t>PANDEKAN</t>
  </si>
  <si>
    <t>BATIOMBO</t>
  </si>
  <si>
    <t>TELOGODUWUR</t>
  </si>
  <si>
    <t>IBS SMG_TDDINFILL_11</t>
  </si>
  <si>
    <t>YUDISTIRA SALATIGA</t>
  </si>
  <si>
    <t>BATUTAMBUN</t>
  </si>
  <si>
    <t>IBS NMDN_0991</t>
  </si>
  <si>
    <t>SELELOS</t>
  </si>
  <si>
    <t>Desa Talaga RT.01 RW.04, Kec. Cugenang, Kab. Cianjur Prov. Jawa Barat</t>
  </si>
  <si>
    <t>Jl. Raya Kwali - Panjalu, Kec. Rancah, Kab. Ciamis Prov. Jawa Barat</t>
  </si>
  <si>
    <t>Desa Cidadap Kp. Cikekep RT.006 RW.003, Kec. Campaka, Kab. Cianjur Prov. Jawa Barat</t>
  </si>
  <si>
    <t>Desa Tanjungsari Dusun Cukanguncal RT.04 RW.07, Kec. Sadananya, Kab. Ciamis Prov. Jawa Barat</t>
  </si>
  <si>
    <t>Desa Badirih RT 03 RW 02, Kec. Maliku, Kab. Pulang Pisau Prov. Kalimantan Tengah</t>
  </si>
  <si>
    <t>Desa Cimanggu Kp. Cogreg RT.001 RW.007, Kec. Cibeber, Kab. Cianjur Prov. Jawa Barat</t>
  </si>
  <si>
    <t>Jl. Raya Sindang Barang-Sukapura, Desa Jaya Giri Kp. Babakan Tanjung RT.11 RW.03, Kec. Sindangbarang, Kab. Cianjur Prov. Jawa Barat</t>
  </si>
  <si>
    <t>Jl. Raya Sindangbarang-Cilepo, Desa Girimukti RT.05 RW.02, Kec. Sindangbarang, Kab. Cianjur Prov. Jawa Barat</t>
  </si>
  <si>
    <t>Desa Neglasari Kp. Mincrik RT.003 RW.010, Kec. Ibun, Kab. Bandung Prov. Jawa Barat</t>
  </si>
  <si>
    <t>Jorong Pinang Gadang Nagari Koto Padang, Kec. Koto Baru, Kab. Dharmasraya, Prov. Sumatera Barat</t>
  </si>
  <si>
    <t>Jl. Dusun Cikidang, Blok Cikidang RT.01 RW.01, Kec. Bantarujeg, Kab. Majalengka Prov. Jawa Barat</t>
  </si>
  <si>
    <t>Desa Caringin Kp. Caringin RT.02 RW.01, Kec. Caringin, Kab. Garut Prov. Jawa Barat</t>
  </si>
  <si>
    <t>Desa Neglasari RT.01 RW.11, Kec. Cisompet, Kab. Garut Prov. Jawa Barat</t>
  </si>
  <si>
    <t>Desa Margamekar Dusun Cipicung RT.002 RW.006, Kec. Sumedang Selatan, Kab. Sumedang Prov. Jawa Barat</t>
  </si>
  <si>
    <t>Kel. Cipameumpeuk Kp. Tenjolaya, Kec. Sumedang Selatan, Kab. Sumedang Prov. Jawa Barat</t>
  </si>
  <si>
    <t>Desa Singkir Kp. Singkir RT.001 RW.002, Kec. Cikalong, Kab. Tasikmalaya Prov. Jawa Barat</t>
  </si>
  <si>
    <t>Kp. Datar Kadaka RT.10 RW.04 Desa Cikupa, Kec. Karang Nunggal, Kab. Tasikmalaya Prov. Jawa Barat</t>
  </si>
  <si>
    <t>Kampung Sapto Reggo, Kec.Bahuga, Kab.Way Kanan Prop.Lampung</t>
  </si>
  <si>
    <t>Desa Sumber Agung, Kec. Muara Sungkai, Kab Lampung Utara Prov. Lampung</t>
  </si>
  <si>
    <t>Jl. Provinsi Desa Ngulak 2, Kec. Sanggadesa, Kab. Musi Banyuasin Prov. Sumatera Selatan</t>
  </si>
  <si>
    <t>Dusun Kungkai RT.11 Desa Kungkai Kec.Bangko Kab.Merangin Prov.Jambi</t>
  </si>
  <si>
    <t>Desa talang mangga RT001 RW004 Kecamatan Kasui, Kab way kanan , Prov Lampung</t>
  </si>
  <si>
    <t>Desa Betung Berdarah Timur Rt 015 Rw 004, Kec. Tebo Ilir, Kab. Tebo, Prov. Jambi</t>
  </si>
  <si>
    <t>Desa Balirejo Kec. Banjit Kab. Way Kanan</t>
  </si>
  <si>
    <t>Desa Gunungsari Kp. Cicadas RT.002 RW.002 Kec. Banjarsari, Kab. Lebak Prov. Banten</t>
  </si>
  <si>
    <t>Jl. Weleri - Parakan, RT. 4 / RW. 1 Dsn. Demangan, Ds. Bejen, Kec. Bejen, Kab. Temanggung Prov. Jawa Tengah</t>
  </si>
  <si>
    <t>Jl. Tentara Pelajar, Kel. Sokanandi Rt.04 RW.02 Kec. Banjarnegara, Kab. Banjarnegara Prov. Jawa Tengah</t>
  </si>
  <si>
    <t>Desa Panusupan RT.02 RW.01 Kec. Cilongok, Kab. Banyumas Prov. Jawa Tengah</t>
  </si>
  <si>
    <t>Desa Kunden Dukuh Mertan RT.08 RW.04 Kec. Karanganom, Kab. Klaten Prov. Jawa Tengah</t>
  </si>
  <si>
    <t>Desa Cinyawang Dusun Bangkirlega RT.003 RW.011 Kec. Patimuan, Kab. Cilacap Prov. Jawa Tengah</t>
  </si>
  <si>
    <t>Jl. Raya Desa Sonorejo, Kec. Candimulya, Kab. Magelang Prov. Jawa Tengah</t>
  </si>
  <si>
    <t>Jl. Rembang - Blora, Desa Mantingan RT.02 RW.02 Kec. Bulu, Kab. Rembang Prov. Jawa Tengah</t>
  </si>
  <si>
    <t>Jl. Sambilegi Lor, Kel.Maguwoharjo RT.07 RW.55 Kec.Depok, Kab.Sleman Prov. DI Yogyakarta</t>
  </si>
  <si>
    <t xml:space="preserve">Jl. Mangga Besar Dusun V, Desa Sidorukun, Kecamatan Pangkatan, Kabupaten Labuhanbatu, Provinsi Sumatera Utara
</t>
  </si>
  <si>
    <t>Desa Tanjung Pasir Kec. Kualuh Selatan Kab. Labuhan Batu Utara</t>
  </si>
  <si>
    <t>Dusun III Banyuwangi Desa Perk. Kanopan Ulu Kec. Kualuh ulu Kab. Labuhanbatu utara Prop. Sumatera utara</t>
  </si>
  <si>
    <t>Jl. Lintas Simp Portibi Desa saba tahul tahul Kec , Padang Bolak Kab Padang lawas utara</t>
  </si>
  <si>
    <t>Desa Tlogorandu Dusun Kemiri RT.03 RW.05 Kec. Juwiring, Kab. Klaten Prov. Jawa Tengah</t>
  </si>
  <si>
    <t>Kel.Umbul Rejo - Silingi RT.006 RW.001 Kec.Ponjong, Kab.Gunung Kidul Prov. DI Yogyakarta</t>
  </si>
  <si>
    <t>Desa Kepohagung RT.004 RW.001 Kec. Pamotan, Kab. Rembang Prov. Jawa Tengah</t>
  </si>
  <si>
    <t>Desa Krompeng Dukuh Kemlaten RT.02 RW.03 Kec.Talun, Kab.Pekalongan Prov. Jawa Tengah</t>
  </si>
  <si>
    <t>Desa Gunung Gajah, Dusun Gamping, Kec. Bayat, Kab. Klaten Prov. Jawa Tengah</t>
  </si>
  <si>
    <t>Desa Tanggel RT.06 RW.02 Kec. Winong, Kab. Pati Prov. Jawa Tengah</t>
  </si>
  <si>
    <t>Desa Kalisari Dukuh Pulorejo RT.01 RW.04 Kec. Kradenan, Kab. Grobogan Prov. Jawa Tengah</t>
  </si>
  <si>
    <t>Kel. Bejen - Tegalsari RT.005 RW.008 Kec. Karanganyar, Kab. Karanganyar Prov. Jawa Tengah</t>
  </si>
  <si>
    <t>Desa Bandung RT.001 RW.001 Kec.Mayong, Kab.Jepara Prov. Jawa Tengah</t>
  </si>
  <si>
    <t>Jl. Kantil, Desa Karangtengah RT.004 RW.012 Kec. Sampang, Kab. Cilacap Prov. Jawa Tengah</t>
  </si>
  <si>
    <t>Desa Gumpang Dusun Sayangan RT.003 RW.001 Kec. Kartasura, Kab. Sukoharjo Prov. Jawa Tengah</t>
  </si>
  <si>
    <t>Jl. Sayuran, Kel. Bacem RT.007 RW.001 Kec. Jepon, Kab. Blora Prov. Jawa Tengah</t>
  </si>
  <si>
    <t>Dsn Gejiwan, Desa Krasak, Kec. Salaman, Kab. Magelang Prov. Jawa Tengah</t>
  </si>
  <si>
    <t>Jl. Dsn Jetak, Desa Mutih Kec. Wedung, Kab. Demak Prov. Jawa Tengah</t>
  </si>
  <si>
    <t>Desa Karang Salam RT.03 RW.01 Kec. Baturaden, Kab. Banyumas Prov. Jawa Tengah</t>
  </si>
  <si>
    <t>Desa Giriwarno, Ngluwak RT/RW:01/08, Kec. Girimarto, Kab. Wonogiri Prov. Jawa Tengah</t>
  </si>
  <si>
    <t>Desa Purworejo Dk. Talok RT.001 RW.006 Kec. Sragi, Kab. Pekalongan Prov. Jawa Tengah</t>
  </si>
  <si>
    <t>Desa Gleoran RT 02 RW 01 Kel. Sambeng, Kec. Borobudur, Kab. Magelang Prov. Jawa Tengah</t>
  </si>
  <si>
    <t>Desa Kebonsari Kec.Karangdadap, Kab.Pekalongan Prov. Jawa Tengah</t>
  </si>
  <si>
    <t>Desa Mulyasari RT01 RW13 Kec. Majenang, Kab. Cilacap Prov. Jawa Tengah</t>
  </si>
  <si>
    <t>Desa Rogoselo Dukuh Sawahan Kec.Doro, Kab.Pekalongan Prov. Jawa Tengah</t>
  </si>
  <si>
    <t>Jl. Raya Adi Pasir, Desa Adi Pasir RT.01 RW.01 Kec. Rakit, Kab. Banjarnegara Prov. Jawa Tengah</t>
  </si>
  <si>
    <t>Desa Gondang Wayang RT.07 RW.02 Kec. Kedu, Kab. Temanggung Prov. Jawa Tengah</t>
  </si>
  <si>
    <t>Desa Tanjung Mulih Kp. Kramat RT.02 RW.01 Kec. Karangmoncol Kabupaten Purbalingga., Kab. Purbalingga Prov. Jawa Tengah</t>
  </si>
  <si>
    <t>Desa Kuripan Dusun Krasak Sari RT.07 RW.07 Kec. Susukan, Kab. Semarang Prov. Jawa Tengah</t>
  </si>
  <si>
    <t>Desa Beruk-Turus RT.002 RW.008 Kec. Jatiyoso, Kab. Karanganyar Prov. Jawa Tengah</t>
  </si>
  <si>
    <t>Jl. Desa Jengkeling RT 05 RW 04, Dusun Jengkeling, Desa Banjar Harjo Kec. Salaman, Kab. Magelang Prov. Jawa Tengah</t>
  </si>
  <si>
    <t>Desa Wonoroto Dusun Krajan RT.01 RW.01 Kec. Windusari, Kab. Magelang Prov. Jawa Tengah</t>
  </si>
  <si>
    <t>Desa Kluwih Kec.Bandar, Kab.Batang Prov. Jawa Tengah</t>
  </si>
  <si>
    <t>Desa Tegaldowo Rt.11 RW./IIKec. Gunem, Kab. Rembang Prov. Jawa Tengah</t>
  </si>
  <si>
    <t>Jl. Ringansari No.7, Kel. Tegalrejo RT.006 RW.04 Kec. Argomulyo, Kota Salatiga Prov. Jawa Tengah</t>
  </si>
  <si>
    <t>Jl. Irawan No.74 Kr.Alit, Kel. Dukuh Rt.01 Rw.005 Kec. Sidomukti, Kota Salatiga Prov. Jawa Tengah</t>
  </si>
  <si>
    <t>Kel.Jetis Dusun Temanggung RT.04 RW.02 Kec.Saptosari, Kab.Gunung Kidul Prov. DI Yogyakarta</t>
  </si>
  <si>
    <t>Desa Batu Tambun, Gunung Tua,Paluta.Sumut</t>
  </si>
  <si>
    <t>JL  Parapat Pasar Baru Gamot 2 Kel Dolok Pariasan Kec Jorlang hataran Kab Simalungun</t>
  </si>
  <si>
    <t>Dusun Penjor Desa Ganggelang Kecamatan Gangga Kabupaten Lombok Utara Propinsi Nusa Tenggara Barat.</t>
  </si>
  <si>
    <t>SUL-SN-PRE-1590</t>
  </si>
  <si>
    <t>BUKIT INDAH RELOCATION</t>
  </si>
  <si>
    <t>Kota Pare Pare</t>
  </si>
  <si>
    <t>119°39.0.07'E</t>
  </si>
  <si>
    <t>3°59.42.9'S</t>
  </si>
  <si>
    <t>JAW-BT-TNG-1529</t>
  </si>
  <si>
    <t>PENGAIRAN SUKARASA BARU</t>
  </si>
  <si>
    <t>106°37.49.66'E</t>
  </si>
  <si>
    <t>6°10.22.87'S</t>
  </si>
  <si>
    <t>NUS-NT-MME-0344</t>
  </si>
  <si>
    <t>REPEATER PARABUBU</t>
  </si>
  <si>
    <t>122°2.1.92'E</t>
  </si>
  <si>
    <t>8°37.53.51'S</t>
  </si>
  <si>
    <t>Kab. Sikka</t>
  </si>
  <si>
    <t>Newsite Repeater</t>
  </si>
  <si>
    <t>New COLO</t>
  </si>
  <si>
    <t>WAIT RFIN
24:02:22-16:01:22: PREPARE MATERIAL
12:01:22: PROCESS PR PO TO POCA
05:01:22-16:12:21: PROSES FINALISASI SUBCON ASSIGNMENT, WAIT RFIN BY HTI
15:12:21-28:11:21: MOBDEMOB OG, WAIT RFI BY HTI
24:11:21-17:11:21: MCP 26, OG PROCESS PERKUATAN, APPROVED REVISI DESIGN DI KONSULTAN, FABRIKASI MATERIAL PERKUATAN ESTIMASI 2 MINGGU SETELAH HASIL DESIGN APPROVED, PENGIRIMAN PERKUATAN MATERIAL 4 HARI, PEKERJAAN PERKUATAN 5 HARI, ESTIMASI START CME COLO 3 MINGGU 
14:11:21: OG PROCESS PERKUATAN, ADA REVISI DESIGN DI KONSULTAN, FABRIKASI MATERIAL PERKUATAN ESTIMASI 2 MINGGU SETELAH HASIL DESIGN APPROVED, PENGIRIMAN PERKUATAN MATERIAL 4 HARI, PEKERJAAN PERKUATAN 5 HARI, ESTIMASI START CME COLO 3 MINGGU 
10:11:21-07:11:21: ESR PREPARATION OG
03:11:21: STO DECLARE 29 OKTOBER 2021
31:10:21-27:10:21: REVIEW TNP OG
20:10:21: NEED REVIEW RNP HTI</t>
  </si>
  <si>
    <t>17:03:22: MATERIAL HOLD BY PAK LURAH, NEED PERMIT
23:02:22-16:01:22: PREPARE MATERIAL
12:01:22-16:12:21: PROSES FINALISASI SUBCON ASSIGNMENT, WAIT RFIN BY HTI
15:12:21-28:11:21: STO DECLARE, WAIT RFI BY HTI
21:11:21-07:11:21: ESR PROCESS OG,NEED REVIEW RNP HUAWEI</t>
  </si>
  <si>
    <t>17:03:22: RFIN
16:03:22-09:03:22: ERECTION
06:03:22: PREPARE ERECTION
01:03:22: CURRING TIME
23:02:22-20:02:22: EXCAVATION OG
16:02:22: RFC, MOB DEMOB
13:02:22: REKOM OG
09:02:22: IW OG
07:02:22: TNP REVOEW OG CANDIDATE BARU, CANDIATE SEBELUMNYA REJECT WARGA
06:02:22-05:02:22: IW OG
02:02:22: UNDER TNP REVIEW
30:01:22: SURVEY OG
28:01:22: SPK RECEIVED FROM EMAIL LMS</t>
  </si>
  <si>
    <t>KAL-KS-PLI-1113</t>
  </si>
  <si>
    <t>BENTOK_DARAT_BATI_BATI</t>
  </si>
  <si>
    <t>114°50.20.4'E</t>
  </si>
  <si>
    <t>3°34.7.68'S</t>
  </si>
  <si>
    <t>20/155/270</t>
  </si>
  <si>
    <t>CHANGE TO COLO 
16:03:22-09:03:22: SURVEY OG &amp; MITRA ASSIGNMENT
07:03:22: SPK RECEIVED</t>
  </si>
  <si>
    <t>106°36.2.02'E</t>
  </si>
  <si>
    <t>6°5.18.96'S</t>
  </si>
  <si>
    <t>Desa Wanasari, Kecamatan Semendawai Timur, Kabupaten Ogan Komering Ulu Timur, Provinsi Sumatera Selatan</t>
  </si>
  <si>
    <t>Dusun Cempedak Desa Melati II Kecamatan Perbaungan Kabupaten Serdang Bedagai Provinsi Sumatera Utara</t>
  </si>
  <si>
    <t>Dusun VII Desa Penggalangan Kecamatan Tebing Syahbandar Kabupaten Serdang Bedagai Provinsi Sumatera Utara</t>
  </si>
  <si>
    <t>Jalan Kenari RT.02 RW.01 Dusun I Sidomukti, Desa Kijang Rejo, Kecamatan Tapung, Kabupaten Kampar, Provinsi Riau</t>
  </si>
  <si>
    <t>JL. PESANTREN, RT/RW. 000/000, KELURAHAN LAPAJUNG, KECAMATAN LALABATA, KABUPATEN SOPPENG, PROVINSI SULAWESI SELATAN.</t>
  </si>
  <si>
    <t>Jl. Wusa Pandu, Jaga V, Desa Wusa, RT/RW 000/000, Kacamatan Talawaan, Kabupaten Minahasa Utara, Propinsi Sulawesi Utara</t>
  </si>
  <si>
    <t>JORONG KUBANG PANJANG, NAGARI EMPAT KOTO PULAU PUNJUNG, KEC. PULAU PUNJUNG, KAB. DHARMASRAYA PROVINSI SUMATERA BARAT</t>
  </si>
  <si>
    <t>Pondok Pelangi 2 Blok E2 No.15 RT.04 RW.09 Kel.Tiban Indah Kec.Sekupang Kota Batam Provinsi Kepulauan Riau</t>
  </si>
  <si>
    <t>Kp. Nyenang Rt. 002 Rw. 003 Desa. Nyenang Kec. Cipendeuy Kab Bandung Barat Provinsi Jawa Barat.</t>
  </si>
  <si>
    <t>Kp. Ciburial Rt. 004 Rw. 003 Desa. Jatimekar Kec. Cipendeuy Kab Bandung Barat Provinsi Jawa Barat</t>
  </si>
  <si>
    <t xml:space="preserve">Dsn Sapen RT- RW – Desa Sobih Kec Burneh Kab Bangkalan </t>
  </si>
  <si>
    <t xml:space="preserve">Dusun Playaran RT 04 RW 05 Desa Kendal Kecamatan Kendal Kab Ngawi Prov Jatim </t>
  </si>
  <si>
    <t>Dusun Timur ll Rt 19 Rw 04 Desa Muneng Kidul Kec. Sumberasih Kab. Probolinggo, Prov. Jawa Timur</t>
  </si>
  <si>
    <t>Dusun Bhakti Mulya RT.002, Desa Sukarena, Kec. Sukakarya, Kab. Musi Rawas, Prov. Sumatera Selatan</t>
  </si>
  <si>
    <t xml:space="preserve">JALAN LINTAS SUMATERA DUSUN I PT.PP LONDON SUMATERA DESA PERKEBUNAN DOLOK KECAMATAN LIMA PULUH KABUPATEN BATUBARA PROVINSI SUMATERA UTARA </t>
  </si>
  <si>
    <t>JAW-JI-TRK-4270</t>
  </si>
  <si>
    <t>REPEATER JOHO PULE</t>
  </si>
  <si>
    <t>111°31.21.72'E</t>
  </si>
  <si>
    <t>8°9.26.39'S</t>
  </si>
  <si>
    <t>JAW-JB-CBI-0157</t>
  </si>
  <si>
    <t>CIKAHURIPAN_BOGOR</t>
  </si>
  <si>
    <t>JAW-BT-RKB-0788</t>
  </si>
  <si>
    <t>CIPADANG_CILELES</t>
  </si>
  <si>
    <t>106°58.37.34'E</t>
  </si>
  <si>
    <t>6°26.29.87'S</t>
  </si>
  <si>
    <t>100/220/310</t>
  </si>
  <si>
    <t>106°3.39.6'E</t>
  </si>
  <si>
    <t>6°28.34.68'S</t>
  </si>
  <si>
    <t>IBS KAHURIPAN KLAPANUNGGAL</t>
  </si>
  <si>
    <t>IBS PASIR AWI CILELES</t>
  </si>
  <si>
    <t>0030740710031</t>
  </si>
  <si>
    <t>0030740760031</t>
  </si>
  <si>
    <t>RND NOK: CHANGE DESIGN</t>
  </si>
  <si>
    <t>22:03:22: RFIN
20:02:22-16:03:22: SRFI, PLN CONNECTION OG &amp; WAIT STO
13:03:22: ME OG
09:03:22: PONDASI OG
06:03:22-16:02:22: READY TO DECLARE STO
13:02:22: NEED REVIEW POWER
09:02:22-02:02:22: NEED REVIEW RNP HUAWEI
30:01:22: ESR REVIEW, NEED REVIEW RNP HUAWEI
28:01:22: SPK RELEASED</t>
  </si>
  <si>
    <t>22:03:22: RFIN
20:02:22-16:03:22: SRFI, PLN CONNECTION OG &amp; WAIT STO
13:03:22: ME OG
09:03:22: PONDASI OG
06:03:22-20:02:22: READY TO STO
16:02:22: NEED REVIEW CIVIL
13:02:22-08:02:22: NEED REVIEW TNP HUAWEI
06:02:22: NEED REVIEW TNP ALITA
02:02:22: NEED REVIEW RNP HUAWEI
30:01:22: ESR REVIEW, NEED REVIEW RNP HUAWEI
28:01:22: SPK RELEASED</t>
  </si>
  <si>
    <t>22:03:22: RFIN
20:02:22-16:03:22: SRFI, WAIT STO &amp; PLN CONNECTION
13:03:22: ME OG
09:03:22: PONDASI OG
06:03:22-20:02:22: READY TO STO
16:02:22: NEED REVIEW CIVIL
13:02:22-08:02:22: NEED REVIEW TNP HUAWEI
06:02:22: NEED REVIEW TNP ALITA
02:02:22: NEED REVIEW RNP HUAWEI
30:01:22: ESR REVIEW, NEED REVIEW RNP HUAWEI
28:01:22: SPK RELEASED</t>
  </si>
  <si>
    <t>22:03:22: RFIN
20:03:22: ME OG
16:03:22-13:03:22: WAIT PSB
09:03:22: PONDASI OG
06:03:22-16:02:22: READY TO STO
13:02:22-09:02:22: NEED REVIEW CIVIL EID
08:02:22: NEED REVIEW TNP ALITA
06:02:22-30:01:22: ESR REVIEW, NEED REVIEW RNP EID
28:01:22: SPK RELEASED</t>
  </si>
  <si>
    <t>22:03:22: RFIN
20:03:22-16:03:22: SRFI, WAIT STO &amp; PLN CONNECTION
13:03:22: KWH INSTALATION OG
11:03:22: ME OG
09:03:22: BTS PONDASI OG
06:03:22-13:02:22: READY TO STO
09:02:22: NEED REVIEW CIVIL HUAWEI
06:02:22: NEED REVIEW TNP ALITA
02:02:22: NEED REVIEW RNP HUAWEI
30:01:22: ESR REVIEW, NEED REVIEW RNP HUAWEI
28:01:22: SPK RELEASED</t>
  </si>
  <si>
    <t>22:03:22: RFIN
20:03:22: ME OG
16:03:22-09:03:22: BTS PONDASI OG
06:03:22-09:02:22: STO RECALL
06:02:22: NEED REVIEW POWER HUAWEI
06:02:22: NEED REVIEW TNP ALITA
02:02:22: NEED REVIEW RNP HUAWEI
30:01:22: ESR REVIEW, NEED REVIEW RNP HUAWEI
28:01:22: SPK RELEASED</t>
  </si>
  <si>
    <t>22:03:22: RFIN
20:03:22-16:03:22: ME OG, WAIT STO
13:03:22-09:03:22: BTS PONDASI OG
06:03:22-09:02:22: STO RECALL
06:02:22: NEED REVIEW POWER HUAWEI
06:02:22: NEED REVIEW TNP ALITA
02:02:22: NEED REVIEW RNP HUAWEI
30:01:22: ESR REVIEW, NEED REVIEW RNP HUAWEI
28:01:22: SPK RELEASED</t>
  </si>
  <si>
    <t>22:03:22: RFIN
20:03:22-16:03:22: SRFI, WAIT STO &amp; PLN CONNECTION
13:03:22: ME OG
09:03:22: BTS PONDASI OG
06:03:22-09:02:22: STO RECALL
06:02:22: NEED REVIEW POWER HUAWEI
06:02:22: NEED REVIEW TNP ALITA
02:02:22: NEED REVIEW RNP HUAWEI
30:01:22: ESR REVIEW, NEED REVIEW RNP HUAWEI
28:01:22: SPK RELEASED</t>
  </si>
  <si>
    <t>JAW-JK-GGP-0435</t>
  </si>
  <si>
    <t>PETERNAKAN KAPUK RAYA RELOCATION</t>
  </si>
  <si>
    <t>106°45.33.84'E</t>
  </si>
  <si>
    <t>JAW-JT-PWD-0596</t>
  </si>
  <si>
    <t>PUTAT PURWODADI RELOCATION</t>
  </si>
  <si>
    <t>110°52.45.95'E</t>
  </si>
  <si>
    <t>7°4.6.78'S</t>
  </si>
  <si>
    <t>23:03:22: RFIN
20:03:22: SRFIN
20:03:22: ME OG, PARALEL STRENGTENING
16:03:22-13:03:22: PARALEL STRENGTENING
09:03:22: PONDASI OG
06:03:22-20:02:22: READY TO STO
16:02:22: NEED REVIEW CIVIL
13:02:22-08:02:22: NEED REVIEW TNP HUAWEI
06:02:22: NEED REVIEW TNP ALITA
02:02:22: NEED REVIEW RNP HUAWEI
30:01:22: ESR REVIEW, NEED REVIEW RNP HUAWEI
28:01:22: SPK RELEASED</t>
  </si>
  <si>
    <t>23:03:22: RFIN
20:03:22: PONDASI OG
20:03:22-13:03:22: WAIT PSB
09:03:22: STO DECLARE
06:03:22: NEED REVIEW CIVIL
28:02:22: ESR REVIEW
25:02:22: SPK RELEASED</t>
  </si>
  <si>
    <t>DROP BY XL RE-DESIGN</t>
  </si>
  <si>
    <t>23:03:22: SPK DROP BY XL DUE TO RE-DESIGN
23:03:22-14:03:22: REHUNTING
13:03:22: VALIDASI RNP TNP
12:03:22: REHUNTING
09:03:22: VALIDASI RNP TNP
06:03:22-28:02:22: VALIDASI RNP TNP -&gt; REHUNTING
23:02:22-20:02:22: REHUNTING
16:02:22: IW OG
14:02:22-13:02:22: IW FAILED, UNDER RNP TNP REVIEW
09:02:22: IW OG
06:02:22-30:01:22: SURVEY OG
28:01:22: SPK RECEIVED FROM EMAIL LMS</t>
  </si>
  <si>
    <t>23:03:22: RFIN
20:03:22: ME OG
16:03:22-13:03:22: WAIT PSB
09:03:22: PONDASI OG
06:03:22: READY TO STO
23:02:22-16:02:22: NEED REVIEW POWER
13:02:22-08:02:22: NEED REVIEW TNP HUAWEI
06:02:22-02:02:22: NEED REVIEW RNP HUAWEI
30:01:22: ESR REVIEW, NEED REVIEW RNP HUAWEI
28:01:22: SPK RELEASED</t>
  </si>
  <si>
    <t>23:03:22: RFIN
20:03:22-16:03:22: SRFI, WAITING STO &amp; PLN CONNECTION
13:03:22: ME OG
09:03:22: BTS PONDASI OG
06:03:22-20:02:22: READY TO STO
16:02:22: NEED REVIEW CIVIL HUAWEI
13:02:22: NEED REVIEW TNP ALITA
09:02:22: RND NOK NEED 25 METER
06:02:22-02:02:22: NEED REVIEW RNP HUAWEI
30:01:22: ESR REVIEW, NEED REVIEW RNP HUAWEI
28:01:22: SPK RELEASED</t>
  </si>
  <si>
    <t>NEED STRENGTENING PARALEL</t>
  </si>
  <si>
    <t>NEED STRENGTENING (NY PARALEL)</t>
  </si>
  <si>
    <t>NEED STRENGTENING (NY PARALEL) &amp; RND NOK: NEED 50M</t>
  </si>
  <si>
    <t>23:03:22: RFIN
22:03:22-13:03:22: PARALEL STRENGTENING
09:03:22: BTS PONDASI OG
06:03:22-09:02:22: STO RECALL
06:02:22: NEED REVIEW POWER HUAWEI
06:02:22: NEED REVIEW TNP ALITA
02:02:22: NEED REVIEW RNP HUAWEI
30:01:22: ESR REVIEW, NEED REVIEW RNP HUAWEI
28:01:22: SPK RELEASED</t>
  </si>
  <si>
    <t>W20-2022</t>
  </si>
  <si>
    <t>KWH KOSONG</t>
  </si>
  <si>
    <t>W21-2022</t>
  </si>
  <si>
    <t>W23-2022</t>
  </si>
  <si>
    <t>W24-2022</t>
  </si>
  <si>
    <t>W26-2022</t>
  </si>
  <si>
    <t>24:03:22: RFIN
23:03:22: PLN CONNECTION OG
20:03:22: ME OG
16:03:22-09:03:22: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</si>
  <si>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 ME OG, PARALEL STRENGTENING
16:03:22-09:03:22: PONDASI OG PARALEL STRENGTENING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</si>
  <si>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ME OG
13:03:22-09:03:22: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</si>
  <si>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SRFI, WAIT STO &amp; PLN CONNECTION
13:03:22: ME OG
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</si>
  <si>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SRFI, WAIT STO &amp; PLN CONNECTION
15:03:22-09:03:22: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</si>
  <si>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SRFI, WAIT STO &amp; PLN CONNECTION
16:03:22: ME OG
13:03:22-09:03:22: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</si>
  <si>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SRFI, WAIT STO &amp; PLN CONNECTION
16:03:22-13:03:22: PARALEL STRENGTENING
09:03:22: PONDASI OG
06:03:22-20:02:22: READY TO STO
16:02:22: NEED REVIEW CIVIL
13:02:22-08:02:22: NEED REVIEW TNP HUAWEI
06:02:22: NEED REVIEW TNP ALITA
02:02:22: NEED REVIEW RNP HUAWEI
30:01:22: ESR REVIEW, NEED REVIEW RNP HUAWEI
28:01:22: SPK RELEASED</t>
  </si>
  <si>
    <t>24:03:22: RFIN
23:03:22: PLN CONNECTION OG20:03:22-16:03:22: SRFI, WAIT STO &amp; PLN CONNECTION
16:03:22-13:03:22: PARALEL STRENGTENING
09:03:22: PONDASI OG
06:03:22: NEED REVIEW CIVIL
23:02:22-20:02:22: NEED REVIEW TNP
16:02:22-02:02:22: NEED REVIEW RNP HUAWEI
30:01:22: ESR REVIEW, NEED REVIEW RNP HUAWEI
28:01:22: SPK RELEASED</t>
  </si>
  <si>
    <t>24:03:22: RFIN
23:03:22-16:03:22: SRFI
16:03:22-09:03:22: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</si>
  <si>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20:03:22-13:03:22: PROSES CONNCET PLN &amp; WAIT STO
09:03:22: SRFI, PLN CONNECTION
06:03:22-09:02:22: CME PREPARATION -&gt; STO RECALL
06:02:22: NEED REVIEW POWER HUAWEI
02:02:22: NEED REVIEW TNP ALITA
30:01:22: ESR REVIEW, NEED REVIEW RNP HUAWEI
28:01:22: SPK RELEASED</t>
  </si>
  <si>
    <t>24:03:22: RFIN
23:03:22: SRFI
20:03:22-16:03:22: ME OG
13:03:22-09:03:22: BTS PONDASI OG
06:03:22-13:02:22: READY TO STO
09:02:22: NEED REVIEW CIVIL HUAWEI
06:02:22: NEED REVIEW TNP ALITA
02:02:22: NEED REVIEW RNP HUAWEI
30:01:22: ESR REVIEW, NEED REVIEW RNP HUAWEI
28:01:22: SPK RELEASED</t>
  </si>
  <si>
    <t>24:03:22: RFIN
23:03:22: SRFI
20:03:22-16:03:22-13:03:22: ME OG
09:03:22: BTS PONDASI OG
06:03:22-13:02:22: READY TO STO
09:02:22: NEED REVIEW CIVIL HUAWEI
06:02:22: NEED REVIEW TNP ALITA
02:02:22: NEED REVIEW RNP HUAWEI
30:01:22: ESR REVIEW, NEED REVIEW RNP HUAWEI
28:01:22: SPK RELEASED</t>
  </si>
  <si>
    <t>22:03:22: SPK RETURN ISSUE LABUHAN BATU IMB TIDAK BISA TERBIT
23:03:22-13:03:22: TBG PROPOSE RETURN, ISSUE LABUHAN BATU IMB TIDAK BISA TERBIT
13:03:22-09:03:22: SURVEY OG &amp; MITRA ASSIGNMENT
07:03:22: SPK RECEIVED</t>
  </si>
  <si>
    <t>24:03:22: RFIN
23:03:22-22:03:22: SRFI
20:03:22-16:03:22: ME OG
13:03:22-09:03:22: PONDASI OG
06:03:22-16:02:22: READY TO STO
13:02:22: NEED REVIEW POWER
09:02:22: NEED REVIEW POWER HUAWEI
08:02:22: NEED REVIEW TNP HUAWEI
06:02:22: NEED REVIEW TNP ALITA
02:02:22: NEED REVIEW RNP HUAWEI
30:01:22: ESR REVIEW, NEED REVIEW RNP HUAWEI
28:01:22: SPK RELEASED</t>
  </si>
  <si>
    <t>24:03:22: RFIN
23:03:22: PLN CONNECTION OG
20:03:22-16:03:22: SRFI, WAIT STO &amp; PLN CONNECTION
16:03:22-09:03:22: PONDASI OG
06:03:22-16:02:22: READY TO STO
13:02:22: NEED REVIEW POWER
09:02:22: NEED REVIEW POWER HUAWEI
08:02:22: NEED REVIEW TNP HUAWEI
06:02:22: NEED REVIEW TNP ALITA
02:02:22: NEED REVIEW RNP HUAWEI
30:01:22: ESR REVIEW, NEED REVIEW RNP HUAWEI
28:01:22: SPK RELEASED</t>
  </si>
  <si>
    <t>25:03:22: RFIN
23:03:22-20:03:22: PONDASI OG
16:03:22-13:03:22: WAIT PSB
09:03:22: BTS PONDASI OG
06:03:22-13:02:22: NEED REVIEW POWER EID
09:02:22-08:02:22: NEED REVIEW TNP HUAWEI
06:02:22-02:02:22: NEED REVIEW RNP HUAWEI
30:01:22: ESR REVIEW, NEED REVIEW RNP HUAWEI
28:01:22: SPK RELEASED</t>
  </si>
  <si>
    <t>25:03:22: RFIN
23:03:22-20:03:22: ME OG
16:03:22-13:03:22: WAIT PSB
09:03:22: PONDASI OG
06:03:22-16:02:22: READY TO STO
13:02:22-09:02:22: NEED REVIEW CIVIL EID
06:02:22-30:01:22: ESR REVIEW, NEED REVIEW RNP EID
28:01:22: SPK RELEASED</t>
  </si>
  <si>
    <t>27:03:22: RFIN
23:03:22: SRFI
20:03:22-16:03:22: SRFI, WAIT STO &amp; PLN CONNECTION
13:03:22: ME OG
09:03:22: BTS PONDASI OG
06:03:22-13:02:22: READY TO STO
09:02:22: NEED REVIEW POWER HUAWEI
06:02:22: NEED REVIEW TNP ALITA
02:02:22: NEED REVIEW RNP HUAWEI
30:01:22: ESR REVIEW, NEED REVIEW RNP HUAWEI
28:01:22: SPK RELEASED</t>
  </si>
  <si>
    <t>27:03:22: RFIN
23:03:22: ME OG
20:03:22-16:03:22: ME OG, WAIT STO
13:03:22-09:03:22: BTS PONDASI OG
06:03:22-09:02:22: STO RECALL
06:02:22: NEED REVIEW POWER HUAWEI
06:02:22: NEED REVIEW TNP ALITA
02:02:22: NEED REVIEW RNP HUAWEI
30:01:22: ESR REVIEW, NEED REVIEW RNP HUAWEI
28:01:22: SPK RELEASED</t>
  </si>
  <si>
    <t>27:03:22: RFIN
23:03:22: SRFI
20:03:22-16:03:22: SRFI, WAIT STO &amp; PLN CONNECTION
13:03:22: ME OG
09:03:22: BTS PONDASI OG
06:03:22-09:02:22: STO RECALL
06:02:22: NEED REVIEW POWER HUAWEI
06:02:22: NEED REVIEW TNP ALITA
02:02:22: NEED REVIEW RNP HUAWEI
30:01:22: ESR REVIEW, NEED REVIEW RNP HUAWEI
28:01:22: SPK RELEASED</t>
  </si>
  <si>
    <t>27:03:22: RFIN
23:03:22-09:03:22: BTS PONDASI OG
06:03:22-13:02:22: READY TO STO
09:02:22: NEED REVIEW POWER HUAWEI
06:02:22-02:02:22: NEED REVIEW RNP HUAWEI
30:01:22: ESR REVIEW, NEED REVIEW RNP HUAWEI
28:01:22: SPK RELEASED</t>
  </si>
  <si>
    <t>BAL-BA-MGW-1570</t>
  </si>
  <si>
    <t>RAYA NUSA DUA RELOCATION</t>
  </si>
  <si>
    <t>115°11.41.58'E</t>
  </si>
  <si>
    <t>8°47.5.36'S</t>
  </si>
  <si>
    <t>80/170/320</t>
  </si>
  <si>
    <t>JAW-JK-TJP-0720</t>
  </si>
  <si>
    <t>CACING CILINCING RELOCATION</t>
  </si>
  <si>
    <t>106°55.17.38'E</t>
  </si>
  <si>
    <t>6°6.37.73'S</t>
  </si>
  <si>
    <t>SUL-SN-MLL-1572</t>
  </si>
  <si>
    <t>27:03:22: RFIN
27:03:22-23:03:22: SRFI
20:03:22-16:03:22: SRFI, WAIT STO &amp; PLN CONNECTION
13:03:22: ME OG
09:03:22: BTS PONDASI OG
06:03:22-13:02:22: READY TO STO
09:02:22: NEED REVIEW CIVIL HUAWEI
07:02:22: NEED REVIEW POWER HUAWEI
06:02:22: NEED REVIEW TNP ALITA
02:02:22: NEED REVIEW RNP HUAWEI
30:01:22: ESR REVIEW, NEED REVIEW RNP HUAWEI
28:01:22: SPK RELEASED</t>
  </si>
  <si>
    <t>27:03:22: RFIN
27:03:22-13:03:22: PROCESS CONNECTION PLN TO PLN WILAYAH
09:03:22: SRFI, PLN CONNECTION
06:03:22-09:02:22: STO RECALL
06:02:22: NEED REVIEW POWER HUAWEI
06:02:22: NEED REVIEW TNP ALITA
02:02:22: NEED REVIEW RNP HUAWEI
30:01:22: ESR REVIEW, NEED REVIEW RNP HUAWEI
28:01:22: SPK RELEASED</t>
  </si>
  <si>
    <t>27:03:22: RFIN
27:03:22: SRFIN
23:03:22: SRFI
20:03:22-16:03:22: SRFI, WAIT STO &amp; PLN CONNECTION
13:03:22: ME OG
09:03:22: BTS PONDASI OG
06:03:22-09:02:22: STO RECALL
06:02:22: NEED REVIEW POWER HUAWEI
06:02:22: NEED REVIEW TNP ALITA
02:02:22: NEED REVIEW RNP HUAWEI
30:01:22: ESR REVIEW, NEED REVIEW RNP HUAWEI
28:01:22: SPK RELEASED</t>
  </si>
  <si>
    <t>27:03:22: RFIN
27:03:22: STRENGTENING
23:03:22-16:03:22: ME OG
13:03:22-09:03:22: BTS PONDASI OG
06:03:22-20:02:22: READY TO STO
16:02:22: NEED REVIEW CIVIL
13:02:22: NEED REVIEW TNP ALITA
09:02:22: RND NOK NEED 50 METER
06:02:22-02:02:22: NEED REVIEW RNP HUAWEI
30:01:22: ESR REVIEW, NEED REVIEW RNP HUAWEI
28:01:22: SPK RELEASED</t>
  </si>
  <si>
    <t>28:03:22: RFIN
27:03:22-20:03:22: ME OG KWH KOSONG
16:03:22-09:03:22: BTS PONDASI OG
06:03:22-13:02:22: READY TO STO
09:02:22-07:02:22: NEED REVIEW POWER HUAWEI
06:02:22: NEED REVIEW TNP ALITA
02:02:22: NEED REVIEW RNP HUAWEI
30:01:22: ESR REVIEW, NEED REVIEW RNP HUAWEI
28:01:22: SPK RELEASED</t>
  </si>
  <si>
    <t>28:03:22: RFIN
27:03:22: PLN CONNECTION OG
23:03:22-20:03:22: ME OG
16:03:22-09:03:22: BTS PONDASI OG
06:03:22-13:02:22: READY TO STO
09:02:22: NEED REVIEW CIVIL HUAWEI
07:02:22: NEED REVIEW POWER HUAWEI
06:02:22: NEED REVIEW TNP ALITA
02:02:22: NEED REVIEW RNP HUAWEI
30:01:22: ESR REVIEW, NEED REVIEW RNP HUAWEI
28:01:22: SPK RELEASED</t>
  </si>
  <si>
    <t>28:03:22: RFIN
27:03:22: SRFI
23:03:22-20:03:22: ME OG
16:03:22-13:03:22: WAIT PSB
09:03:22: PONDASI BTS DONE
06:03:22-13:02:22: PONDASI BTS DONE, HOLD XL
09:02:22: CME PREPARATION
07:02:22: NEED REVIEW POWER EID
06:02:22: NEED REVIEW TNP ALITA
02:02:22-30:01:22: ESR REVIEW, NEED REVIEW RNP EID
28:01:22: SPK RELEASED</t>
  </si>
  <si>
    <t>28:03:22: RFIN
27:03:22: SRFI
23:03:22-20:03:22: ME OG
16:03:22-13:03:22: WAIT PSB
09:03:22: PONDASI OG
06:03:22: READY TO STO
23:02:22-09:02:22: NEED REVIEW CIVIL EID
08:02:22: NEED REVIEW TNP ALITA
06:02:22-30:01:22: ESR REVIEW, NEED REVIEW RNP EID
28:01:22: SPK RELEASED</t>
  </si>
  <si>
    <t>28:03:22: RFIN
27:03:22-20:03:22: PONDASI OG
20:03:22-13:03:22: WAIT PSB
09:03:22: PONDASI OG
06:03:22-16:02:22: READY TO STO
13:02:22-09:02:22: NEED REVIEW CIVIL EID
08:02:22: NEED REVIEW TNP ALITA
06:02:22-30:01:22: ESR REVIEW, NEED REVIEW RNP EID
28:01:22: SPK RELEASED</t>
  </si>
  <si>
    <t>JAW-JT-PTI-1431</t>
  </si>
  <si>
    <t>NGABLAK PATI RELOCATION</t>
  </si>
  <si>
    <t>110°59.12.19'E</t>
  </si>
  <si>
    <t>6°31.44.26'S</t>
  </si>
  <si>
    <t>30:03:22: RFIN
27:03:22-23:03:22: PLN CPNNECTION
20:03:22-16:03:22: SRFI, WAITING STO &amp; PLN CONNECTION
13:03:22: ME OG
09:03:22: BTS PONDASI OG
06:03:22-13:02:22: READY TO STO
09:02:22: NEED REVIEW CIVIL HUAWEI
06:02:22: NEED REVIEW TNP ALITA
02:02:22: NEED REVIEW RNP HUAWEI
30:01:22: ESR REVIEW, NEED REVIEW RNP HUAWEI
28:01:22: SPK RELEASED</t>
  </si>
  <si>
    <t>30:03:22: RFIN
27:03:22-20:03:22: ME OG
16:03:22-13:03:22: WAIT PSB
09:03:22: PONDASI OG
06:03:22-13:02:22: NEED REVIEW POWER EID
09:02:22-08:02:22: NEED REVIEW TNP HUAWEI
06:02:22: NEED REVIEW TNP ALITA
02:02:22: NEED REVIEW RNP HUAWEI
30:01:22: ESR REVIEW, NEED REVIEW RNP HUAWEI
28:01:22: SPK RELEASED</t>
  </si>
  <si>
    <t>30:03:22: RFIN
27:03:22-20:03:22: ME OG
16:03:22-13:03:22: WAIT PSB
09:03:22: PONDASI OG
06:03:22-13:02:22: NEED REVIEW POWER EID
09:02:22-08:02:22: NEED REVIEW TNP HUAWEI
06:02:22-02:02:22: NEED REVIEW RNP HUAWEI
30:01:22: ESR REVIEW, NEED REVIEW RNP HUAWEI
28:01:22: SPK RELEASED</t>
  </si>
  <si>
    <t>26:03:22: RFIN
24:02:22-17:02:22: SRFI
02:02:22: RBS FOUNDATION
26:01:22-16:01:22: PREPARE MATERIAL
12:01:22: PREPARE MATERIAL &amp; WAITING PERMIT
05:01:22-16:12:21: PROSES FINALISASI SUBCON ASSIGNMENT, WAIT RFIN BY HTI
15:12:21-28:11:21: STO DECLARED, WAIT RFI BY HTI
21:11:21-07:11:21: ESR PROCESS OG,NEED REVIEW RNP HUAWEI</t>
  </si>
  <si>
    <t>28:03:22: RFIN
27:03:22-17:03:22: SRFIN
16:03:22: SRFI
13:03:22: ME OG
09:03:22: BTS PONDASI OG
06:03:22-09:02:22: STO RECALL
06:02:22: NEED REVIEW POWER HUAWEI
06:02:22: NEED REVIEW TNP ALITA
02:02:22: NEED REVIEW RNP HUAWEI
30:01:22: ESR REVIEW, NEED REVIEW RNP HUAWEI
28:01:22: SPK RELEASED</t>
  </si>
  <si>
    <t>106°55.14.2'E</t>
  </si>
  <si>
    <t>6°6.41.9'S</t>
  </si>
  <si>
    <t>SUM-KR-BTM-0591</t>
  </si>
  <si>
    <t>ANGGREK MAS RELOCATION</t>
  </si>
  <si>
    <t>104°1.44.76'null</t>
  </si>
  <si>
    <t>1°6.50.46'N</t>
  </si>
  <si>
    <t>40/150/340</t>
  </si>
  <si>
    <t>30:03:22: RFIN
27:03:22-17:03:22: SRFIN
16:03:22: SRFI
13:03:22: ME OG
09:03:22: BTS PONDASI OG
06:03:22-09:02:22: STO RECALL
06:02:22: NEED REVIEW POWER HUAWEI
06:02:22: NEED REVIEW TNP ALITA
02:02:22: NEED REVIEW RNP HUAWEI
30:01:22: ESR REVIEW, NEED REVIEW RNP HUAWEI
28:01:22: SPK RELEASED</t>
  </si>
  <si>
    <t>MG</t>
  </si>
  <si>
    <t>30:03:22: RFIN COMBAT
27:03:22: REKOM, COMBAT ERECTION DONE
23:03:22-20:03:22: PROSES DELIVERY COMBAT &amp; PARALEL IW OG
16:03:22: IW CLEAR
13:03:22-10:03:22: IW OG
09:03:22-06:03:22: VALIDASI RNP TNP
28:02:22: SURVEY OG
25:02:22: SPK RELEASED</t>
  </si>
  <si>
    <t>30:03:22: MITRA ASSIGNMENT
28:03:22: SPK RECEIVED</t>
  </si>
  <si>
    <t xml:space="preserve"> Jl. Raya Manna - Bengkulu, Desa Serian Bandung, Kecamatan Semidang Alas Maras, Kabupaten Seluma, Provinsi Bengkulu</t>
  </si>
  <si>
    <t>Jl. H. Antaya Dusun 02 Kaliasin RT.004 Desa Kaliasin, Kecamatan Tanjung Bintang Lematang, Kabupaten Lampung Selatan, Provinsi Lampung</t>
  </si>
  <si>
    <t xml:space="preserve">Lingk. Samplangan RT./RW. -/- Kel. Samplangan Kec. Gianyar </t>
  </si>
  <si>
    <t>Golo Ngorok Desa Wae Rii Kecamatan Wae Rii Kabupaten Manggarai</t>
  </si>
  <si>
    <t>Desa Glagahwaru RT 003 RW 005 Desa Glagahwaru Kecamatan Undaan Kabupaten Kudus Provinsi Jawa Tengah</t>
  </si>
  <si>
    <t>Gg. Kampung, RT 003 / RW 004, Kelurahan Gamer, Kecamatan Pekalongan Timur, Kota Pekalongan, Provinsi Jawa Tengah</t>
  </si>
  <si>
    <t>Geneng RT 001 Rw 007 Desa Kwangsan Kecamatan Jumapolo Kabupaten Karanganyar Provinsi Jawa Tengah</t>
  </si>
  <si>
    <t>Dusun Teluk Kombal RT 02/03 Ds. Pemenang Barat Kec. Pemenang Kab. Lombok Utara</t>
  </si>
  <si>
    <t>Dusun Sumber Sari RT.10 RW.04 Desa Laju, Kec. Langgudu, Kab. Bima, Prop. Nusa Tenggara Barat</t>
  </si>
  <si>
    <t>Dusun V Desa Lubuk Saban Kecamatan Pantai Cermin Kabupaten Serdang Bedagai Provinsi Sumatera Utara</t>
  </si>
  <si>
    <t>Jl. Kalifah Ali RT.003 RW.003 Kepenghuluan Labuhan Papan Kecamatan Tanah Putih Tanjung Melawan Kabupaten Rokan Hilir Provinsi Riau</t>
  </si>
  <si>
    <t>JL.Takari Lingk.Cilowong Mesjid RT.001/RW.002 Kel.Cibendung, Kec.Taktakan, Kota Serang, Provinsi Banten</t>
  </si>
  <si>
    <t>RT 01 RW 02 Dusun 1 Sukajadi Desa Indrapuri Kecamatan Tapung Kabupaten Kampar Provinsi Riau</t>
  </si>
  <si>
    <t>Kp. Pasir Salak RT.04 RW.07 Desa Baranangsiang Kec. Cipongkor Kab. Bandung Barat</t>
  </si>
  <si>
    <t>Jl. Lintas Sape - Wera Dusun Kowo Timur RT.07 RW.03, Desa Kowo, Kecamatan Sape, Kabupaten Bima, Propinsi Nusa Tenggara Barat</t>
  </si>
  <si>
    <t>Pangkalan TNI AU Hang Nadim,Jln Hang Jebat Kelurahan Batu Besar Kecamatan Nongsa Kota Batam Provinsi Kepulauan Riau</t>
  </si>
  <si>
    <t>W19-2022</t>
  </si>
  <si>
    <t>Jl. Saipul RT.003 Dusun II Desa Lubuk Pabrik, Kecamatan Lubuk Besar, Kabupaten Bangka Tengah, Provinsi Kepulauan Bangka Belitung.</t>
  </si>
  <si>
    <t>29:03:22: SPK CHANGE TO COLO RECEIVED
24:03:22: SPK RECEIVED</t>
  </si>
  <si>
    <t>ANGINGENDINGMW_HBTS</t>
  </si>
  <si>
    <t>31:03:22: RFIN
30:03:22: PLN
27:03:22-16:03:22: ME OG
13:03:22-09:03:22: BTS PONDASI OG
06:03:22-13:02:22: READY TO STO
09:02:22: NEED REVIEW CIVIL HUAWEI
06:02:22: NEED REVIEW TNP ALITA
02:02:22: NEED REVIEW RNP HUAWEI
30:01:22: ESR REVIEW, NEED REVIEW RNP HUAWEI
28:01:22: SPK RELEASED</t>
  </si>
  <si>
    <t>31:03:22: RFIN
30:03:22: PLN
27:03:22: ME OG
23:03:22-13:03:22: PARALEL STRENGTENING
09:03:22: BTS PONDASI OG
06:03:22-13:02:22: READY TO STO
09:02:22: NEED REVIEW CIVIL HUAWEI
06:02:22: NEED REVIEW TNP ALITA
02:02:22: NEED REVIEW RNP HUAWEI
30:01:22: ESR REVIEW, NEED REVIEW RNP HUAWEI
28:01:22: SPK RELEASED</t>
  </si>
  <si>
    <t>31:03:22: RFIN
30:03:22-29:03:22: SRFIN
27:03:22: MOBDEMOB PREPARE CME
23:03:22-13:02:22: ESR PROCESS
11:02:22: SPK RECEIVED</t>
  </si>
  <si>
    <t>01:04:22: RFIN
30:03:22-27:03:22: ME OG
23:03:22-20:03:22: PONDASI OG
16:03:22-13:03:22: NEED REVIEW RNP HUAWEI, RF OK 38
09:03:22-08:02:22: RND NOK NEED 50 METER
06:02:22-02:02:22: NEED REVIEW RNP HUAWEI
30:01:22: ESR REVIEW, NEED REVIEW RNP HUAWEI
28:01:22: SPK RELEASED</t>
  </si>
  <si>
    <t>31:03:22: RFIN
30:03:22-28:03:22: SRFIN
27:03:22-20:03:22: ME OG KWH KOSONG
16:03:22-09:03:22: BTS PONDASI OG
06:03:22-16:02:22: READY TO STO
13:02:22: NEED REVIEW POWER
09:02:22-06:02:22: RND NOK NEED 50 METER
02:02:22: NEED REVIEW RNP HUAWEI
30:01:22: ESR REVIEW, NEED REVIEW RNP HUAWEI
28:01:22: SPK RELEASED</t>
  </si>
  <si>
    <t>31:03:22: RFIN
30:03:22-27:03:22: ME OG
23:03:22-20:03:22: PONDASI OG
16:03:22-13:02:22: ESR PROCESS
11:02:22: SPK RECEIVED</t>
  </si>
  <si>
    <t>31:03:22: RFIN
30:03:22-27:03:22: ME OG
23:03:22-13:03:22: STRENGTENING PARALEL CME
09:03:22: BTS PONDASI OG
06:03:22-09:02:22: STO RECALL
06:02:22: NEED REVIEW POWER HUAWEI
06:02:22: NEED REVIEW TNP ALITA
02:02:22: NEED REVIEW RNP HUAWEI
30:01:22: ESR REVIEW, NEED REVIEW RNP HUAWEI
28:01:22: SPK RELEASED</t>
  </si>
  <si>
    <t>31:03:22: RFIN
30:03:22-27:03:22: ME OG
23:03:22-13:03:22: PONDASI OG
09:02:22: MOBDEMOB
06:03:22: NEED REVIEW TNP
23:02:22-02:02:22: NEED REVIEW RNP HUAWEI
30:01:22: ESR REVIEW, NEED REVIEW RNP HUAWEI
28:01:22: SPK RELEASED</t>
  </si>
  <si>
    <t>01:04:22: RFIN
30:03:22-27:03:22: ME OG
23:03:22-20:03:22: BACKFILL
16:03:22: POURING
13:03:22-09:03:22: EXCAVATION
06:03:22: PREPARE CME
28:02:22: REKOM OG
23:02:22-20:02:22: VALIDASI RNP TNP OG
16:02:22: REHUNTING
13:02:22-05:02:22: IW OG
02:02:22: UNDER TNP REVIEW
30:01:22: SURVEY OG
28:01:22: SPK RECEIVED FROM EMAIL LMS</t>
  </si>
  <si>
    <t>01:04:22: RFIN COMBAT
30:03:22-20:03:22: PROSES DELIVERY COMBAT &amp; PARALEL IW OG
16:03:22: IW CLEAR
13:03:22-10:03:22: IW OG
09:03:22-06:03:22: VALIDASI RNP TNP
28:02:22: SURVEY OG
25:02:22: SPK RELEASED</t>
  </si>
  <si>
    <t>02:04:22: RFIN
30:03:22-23:03:22: PLN CPNNECTION
20:03:22-16:03:22: SRFI, WAITING STO &amp; PLN CONNECTION
13:03:22: ME OG
09:03:22: BTS PONDASI OG
06:03:22-09:02:22: READY TO DECLARE STO
06:02:22: NEED REVIEW TNP ALITA
02:02:22: NEED REVIEW RNP HUAWEI
30:01:22: ESR REVIEW, NEED REVIEW RNP HUAWEI
28:01:22: SPK RELEASED</t>
  </si>
  <si>
    <t>02:04:22: RFIN
30:03:22-27:03:22: SRFI
23:03:22-20:03:22: ME OG
16:03:22-13:03:22: WAIT PSB
09:03:22: PONDASI BTS DONE
06:03:22-13:02:22: PONDASI BTS OG, HOLD XL
09:02:22: CME PREPARATION
08:02:22: NEED REVIEW TNP ALITA
06:02:22: NEED REVIEW RNP EID
04:02:22: NEW SPK RELEASED</t>
  </si>
  <si>
    <t>02:04:22: RFIN
30:03:22-27:03:22: SRFI
23:03:22-20:03:22: ME OG
16:03:22-13:03:22: WAIT PSB
09:03:22: PONDASI BTS DONE
06:03:22-13:02:22: PONDASI BTS OG, HOLD XL
09:02:22: CME PREPARATION
07:02:22: NEED REVIEW POWER EID
06:02:22: NEED REVIEW TNP ALITA
02:02:22-30:01:22: ESR REVIEW, NEED REVIEW RNP EID
28:01:22: SPK RELEASED</t>
  </si>
  <si>
    <t>02:04:22: RFIN
30:03:22: PLN
27:03:22-20:03:22: ME OG
16:03:22-09:03:22: BTS PONDASI OG
06:03:22-09:02:22: STO RECALL
06:02:22: NEED REVIEW POWER HUAWEI
06:02:22: NEED REVIEW TNP ALITA
02:02:22: NEED REVIEW RNP HUAWEI
30:01:22: ESR REVIEW, NEED REVIEW RNP HUAWEI
28:01:22: SPK RELEASED</t>
  </si>
  <si>
    <t>01:04:22: SPK RETURN 
31:03:22: ANTENA HEIGH TOO LOW, XL PROPOSE RETURN
30:03:22-13:02:22: ESR PROCESS
11:02:22: SPK RECEIVED</t>
  </si>
  <si>
    <t>ANTENA HEIGH TOO LOW, XL PROPOSE RETURN</t>
  </si>
  <si>
    <t>25.Pouring Concrete</t>
  </si>
  <si>
    <t>PROPOSE TO COLO</t>
  </si>
  <si>
    <t>31:03:22: RFIN
30:03:22: PLN
27:03:22-16:03:22: ME PARALEL STRENGTENING
13:03:22-09:03:22: BTS PONDASI OG, PARALEL STRENGTENING
06:03:22-13:02:22: READY TO STO
09:02:22: NEED REVIEW CIVIL HUAWEI
06:02:22: NEED REVIEW TNP ALITA
02:02:22: NEED REVIEW RNP HUAWEI
30:01:22: ESR REVIEW, NEED REVIEW RNP HUAWEI
28:01:22: SPK RELEASED</t>
  </si>
  <si>
    <t>31:03:22: RFIN
30:03:22: PLN
27:03:22-16:03:22: ME OG
13:03:22-09:03:22: BTS PONDASI OG
06:03:22-16:02:22: READY TO STO
13:02:22-09:02:22: READY TO DECLARE STO
06:02:22: NEED REVIEW TNP ALITA
02:02:22: NEED REVIEW RNP HUAWEI
30:01:22: ESR REVIEW, NEED REVIEW RNP HUAWEI
28:01:22: SPK RELEASED</t>
  </si>
  <si>
    <t>02:02:22: RETURN BY XL
09:12:21: PROPOSE RETURN BY XL
08:12:21-02:12:2021 : PROPOSE RETURN XL, Beda TP ID 
01:12:21-28:11:21: NEED CONFIRM XL, GO OR NOT GOT? STATUS DI LMS ESR SUBMITTED
22:09:21:13:09:21: 08:09:21: ERM RESULD RND NOK FAR FROM NOM
30:08:21: ERM PROSES</t>
  </si>
  <si>
    <t xml:space="preserve">RETURN XL BUT DONE RFIN, SPK NY RETURN
21:02:22: RFIN
16:02:22-13:02:22: SRFI
09:02:22-06:02:22: PONDASI STACKING
02:02:22: PABRIKASI OG
30:01:22: CME PREPARATION
26:01:22: ESR REVIEW
24:01:22: SPK RELEASED
</t>
  </si>
  <si>
    <t>04:04:22: RFIN
03:04:22-29:03:22: SRFIN, PLN
27:03:22: MOBDEMOB PREPARE CME
23:03:22-13:02:22: ESR PROCESS
11:02:22: SPK RECEIVED</t>
  </si>
  <si>
    <t>04:04:22: RFIN
03:04:22: PLN, CAN BE ACCELERATE TO APR
03:04:22-30:03:22: PLN
27:03:22-16:03:22: ME OG KWH KOSONG
13:03:22-09:03:22: BTS PONDASI OG
06:03:22-13:02:22: READY TO STO
09:02:22: NEED REVIEW CIVIL HUAWEI
07:02:22: NEED REVIEW POWER HUAWEI
06:02:22: NEED REVIEW TNP ALITA
02:02:22: NEED REVIEW RNP HUAWEI
30:01:22: ESR REVIEW, NEED REVIEW RNP HUAWEI
28:01:22: SPK RELEASED</t>
  </si>
  <si>
    <t>04:04:22: RFIN
03:04:22: PLN, CAN BE ACCELERATE TO APR
03:04:22: ME OG &amp; PERKUATAN
30:03:22-13:03:22: STRENGTENING PARALEL CME
09:03:22: BTS PONDASI OG
06:03:22-09:02:22: STO RECALL
06:02:22: NEED REVIEW POWER HUAWEI
06:02:22: NEED REVIEW TNP ALITA
02:02:22: NEED REVIEW RNP HUAWEI
30:01:22: ESR REVIEW, NEED REVIEW RNP HUAWEI
28:01:22: SPK RELEASED</t>
  </si>
  <si>
    <t>04:04:22: RFIN
03:04:22: PLN, CAN BE ACCELERATE TO APR
30:03:22: PLN
27:03:22-20:03:22: ME OG KWH KOSONG
16:03:22-09:03:22: BTS PONDASI OG
06:03:22-16:02:22: READY TO STO
13:02:22-09:02:22: READY TO DECLARE STO
06:02:22: NEED REVIEW TNP ALITA
02:02:22: NEED REVIEW RNP HUAWEI
30:01:22: ESR REVIEW, NEED REVIEW RNP HUAWEI
28:01:22: SPK RELEASED</t>
  </si>
  <si>
    <t>04:04:22: RFIN
03:04:22-31:03:22: SRFIN, BUT STRENGENING
30:03:22: PONDASI OG
27:03:22: MOBDEMOB, STRENGTENING
23:03:22-13:02:22: ESR PROCESS
11:02:22: SPK RECEIVED</t>
  </si>
  <si>
    <t>04:04:22: RFIN
03:04:22: PLN, CAN BE ACCELERATE TO APR
03:04:22-30:03:22: PLN
27:03:22-20:03:22: ME OG KWH KOSONG
16:03:22-09:03:22: BTS PONDASI OG
06:03:22-09:02:22: STO RECALL
06:02:22: NEED REVIEW POWER HUAWEI
06:02:22: NEED REVIEW TNP ALITA
02:02:22: NEED REVIEW RNP HUAWEI
30:01:22: ESR REVIEW, NEED REVIEW RNP HUAWEI
28:01:22: SPK RELEASED</t>
  </si>
  <si>
    <t>04:04:22: RFIN
03:04:22: ME OG
30:03:22: PONDASI OG
27:03:22-23:03:22: CME PREPARATION
20:03:22-13:02:22: ESR PROCESS
11:02:22: SPK RECEIVED</t>
  </si>
  <si>
    <t>04:04:22: RFIN
03:04:22: PLN CONNECTION
30:03:22-20:03:22: ME OG
16:03:22-13:03:22: WAIT PSB
09:03:22: PONDASI OG
06:03:22-13:02:22: NEED REVIEW POWER EID
09:02:22-08:02:22: NEED REVIEW TNP HUAWEI
06:02:22-02:02:22: NEED REVIEW RNP HUAWEI
30:01:22: ESR REVIEW, NEED REVIEW RNP HUAWEI
28:01:22: SPK RELEASED</t>
  </si>
  <si>
    <t>05:04:22: RFIN
03:04:22-16:03:22: SRFI
16:03:22-13:03:22: PARALEL STRENGTENING
09:03:22: PONDASI OG
06:03:22-16:02:22: READY TO STO
13:02:22: NEED REVIEW POWER
09:02:22: NEED REVIEW POWER HUAWEI
08:02:22: NEED REVIEW TNP HUAWEI
06:02:22: NEED REVIEW TNP ALITA
02:02:22: NEED REVIEW RNP HUAWEI
30:01:22: ESR REVIEW, NEED REVIEW RNP HUAWEI
28:01:22: SPK RELEASED</t>
  </si>
  <si>
    <t>05:04:22: RFIN
03:04:22: RFI, WAIT RFIN
30:03:22-27:03:22: SRFI
23:03:22-20:03:22: ERECTION
16:03:22: CURRING
13:03:22-09:03:22: REBARRING
06:03:22-23:02:22: REKOM OG
20:02:22: REALISASI IW
16:02:22: IW CLEAR
13:02:22-06:02:22: VALIDASI TNP OG
02:02:22-30:01:22: SURVEY OG
28:01:22: SPK RECEIVED FROM EMAIL LMS</t>
  </si>
  <si>
    <t>05:04:22: RFIN
03:04:22: RFI, WAIT RFIN
30:03:22-27:03:22: SRFI
23:03:22; ERECTION
20:03:22: CURRING TIME
16:03:22: REBARRING
13:03:22-09:03:22: EXCAVATION
06:03:22-23:02:22: REKOM OG
20:02:22: REALISASI IW
16:02:22: IW CLEAR
13:02:22-03:02:22: VALIDASI RNP TNP
02:02:22-30:01:22: SURVEY OG
28:01:22: SPK RECEIVED FROM EMAIL LMS</t>
  </si>
  <si>
    <t>05:04:22: RFIN
03:04:22: RFI, WAIT RFIN
30:03:22-23:03:22: SRFI
20:03:22: ERECTION
16:03:22: CURRING TIME
13:03:22: LANTAI KERJA OG
09:03:22: BOUWPLANK OG
06:03:22-23:02:22: REKOM OG
20:02:22: REALISASI IW
16:02:22: IW CLEAR
13:02:22-03:02:22: VALIDASI RNP TNP
02:02:22-30:01:22: SURVEY OG
28:01:22: SPK RECEIVED FROM EMAIL LMS</t>
  </si>
  <si>
    <t>05:04:22: RFIN
03:04:22: RFI, WAIT RFIN
30:03:22: POWER CONNECTION
27:03:22-20:03:22: SRFI
16:03:22: ERECTION
13:03:22-09:03:22: CURRING TIME
06:03:22-03:03:22: REBARRING OG
28:02:22-23:02:22: REKOM OG
20:02:22: REALISASI IW
16:02:22: IW CLEAR
13:02:22-04:02:22: VALIDASI RNP TNP OG, OK CANDICATE A&amp;C, PRIORITY CANDIDATE A
02:02:22-30:01:22: SURVEY OG
28:01:22: SPK RECEIVED FROM EMAIL LMS</t>
  </si>
  <si>
    <t>SPK RETURN BY XL DUE TO CHANGE SITE ID</t>
  </si>
  <si>
    <t>04:04:22: RETURN BY XL DUE TO CHANGE SITE ID
04:03:22: SRFIN
03:04:22-30:03:22: PLN
27:03:22-16:03:22: ME PARALEL STRENGTENING
1603:22-09:03:22: BTS PONDASI OG, PARALEL STRENGTENING
06:03:22-16:02:22: READY TO STO
13:02:22-09:02:22: READY TO DECLARE STO
06:02:22: NEED REVIEW TNP ALITA
02:02:22: NEED REVIEW RNP HUAWEI
30:01:22: ESR REVIEW, NEED REVIEW RNP HUAWEI
28:01:22: SPK RELEASED</t>
  </si>
  <si>
    <t>04:04:22: RFI BUT RETURN BY XL DUE TO CHANGE SITE ID
30:03:22: RFIN
27:03:22-23:03:22-20:03:22: SRFI
16:03:22-13:03:22: ME OG
09:03:22: BTS PONDASI OG
06:03:22-13:02:22: READY TO STO
09:02:22: NEED REVIEW CIVIL HUAWEI
06:02:22: NEED REVIEW TNP ALITA
02:02:22: NEED REVIEW RNP HUAWEI
30:01:22: ESR REVIEW, NEED REVIEW RNP HUAWEI
28:01:22: SPK RELEASED</t>
  </si>
  <si>
    <t>04:04:22: RFI BUT RETURN BY XL DUE TO CHANGE SITE ID
31:03:22: RFIN
30:03:22-23:03:22: SRFI
20:03:22-16:03:22: SRFI, WAIT STO &amp; PLN
13:03:22: ME OG
09:03:22: BTS PONDASI OG
06:03:22-13:02:22: READY TO STO
09:02:22: NEED REVIEW CIVIL HUAWEI
06:02:22-02:02:22: NEED REVIEW RNP HUAWEI
30:01:22: ESR REVIEW, NEED REVIEW RNP HUAWEI
28:01:22: SPK RELEASED</t>
  </si>
  <si>
    <t>04:04:22: RFI BUT RETURN BY XL DUE TO CHANGE SITE ID
22:03:22: RFIN
20:03:22: SRFI
16:03:22-13:03:22: ME OG
09:03:22: BTS PONDASI OG
06:03:22-13:02:22: READY TO STO
09:02:22: NEED REVIEW CIVIL HUAWEI
06:02:22: NEED REVIEW TNP ALITA
02:02:22: NEED REVIEW RNP HUAWEI
30:01:22: ESR REVIEW, NEED REVIEW RNP HUAWEI
28:01:22: SPK RELEASED</t>
  </si>
  <si>
    <t>05:04:22: RFIN
03:04:22-31:03:22: SRFIN, PLN
30:03:22-27:03:22: PONDASI OG
23:03:22-13:02:22: ESR PROCESS
11:02:22: SPK RECEIVED</t>
  </si>
  <si>
    <t>05:04:22: RFIN
03:04:22-30:03:22: PLN
27:03:22-23:03:22: ME OG
20:03:22-09:03:22: BTS PONDASI OG, PARALEL STRENGTENING
06:03:22-13:02:22: READY TO STO
09:02:22: NEED REVIEW CIVIL HUAWEI
06:02:22: NEED REVIEW TNP ALITA
02:02:22: NEED REVIEW RNP HUAWEI
30:01:22: ESR REVIEW, NEED REVIEW RNP HUAWEI
28:01:22: SPK RELEASED</t>
  </si>
  <si>
    <t>05:04:22: RFIN
03:04:22-27:03:22: SRFI
23:03:22-20:03:22: ME OG
16:03:22-09:03:22: PONDASI OG &amp; PERKUATAN
06:03:22: READY TO STO
23:02:22-16:02:22: NEED REVIEW POWER
13:02:22-08:02:22: NEED REVIEW TNP HUAWEI
06:02:22: NEED REVIEW TNP ALITA
02:02:22: NEED REVIEW RNP HUAWEI
30:01:22: ESR REVIEW, NEED REVIEW RNP HUAWEI
28:01:22: SPK RELEASED</t>
  </si>
  <si>
    <t>JAW-JT-MKD-1120</t>
  </si>
  <si>
    <t>JALAN_DESA_SUTOPATI</t>
  </si>
  <si>
    <t>JAW-JT-MKD-1121</t>
  </si>
  <si>
    <t>MAGELANG_KALIANGKRIK</t>
  </si>
  <si>
    <t>JAW-JT-TMG-2680</t>
  </si>
  <si>
    <t>DLIMOYO_TEMANGGUNG</t>
  </si>
  <si>
    <t>JAW-JT-TMG-2676</t>
  </si>
  <si>
    <t>TEMANGGUNG_KEDU</t>
  </si>
  <si>
    <t>JAW-JT-BLA-0129</t>
  </si>
  <si>
    <t>BLORA_RANDUBLATUNG</t>
  </si>
  <si>
    <t>JAW-JT-PWR-1680</t>
  </si>
  <si>
    <t>PLIPIR_PURWOREJO</t>
  </si>
  <si>
    <t>JAW-JT-MKD-1117</t>
  </si>
  <si>
    <t>MAGELANG_MERTOYUDAN</t>
  </si>
  <si>
    <t>JAW-JT-RBG-1777</t>
  </si>
  <si>
    <t>REMBANG_PANCUR</t>
  </si>
  <si>
    <t>JAW-JT-BNR-0276</t>
  </si>
  <si>
    <t>BANJARNEGARA_PUNGGELAN</t>
  </si>
  <si>
    <t>JAW-JT-KLN-0935</t>
  </si>
  <si>
    <t>KLATEN_KEBONARUM</t>
  </si>
  <si>
    <t>JAW-JT-SKH-1873</t>
  </si>
  <si>
    <t>WONOSOBO_SUKOHARJO</t>
  </si>
  <si>
    <t>JAW-JT-PWT-0589</t>
  </si>
  <si>
    <t>BANYUMAS_KALIBAGOR</t>
  </si>
  <si>
    <t>JAW-JT-BYL-0264</t>
  </si>
  <si>
    <t>BOYOLALI_SAWIT</t>
  </si>
  <si>
    <t>JAW-JT-BTG-0222</t>
  </si>
  <si>
    <t>BATANG_TERSONO</t>
  </si>
  <si>
    <t>JAW-JT-TMG-2669</t>
  </si>
  <si>
    <t>ROWO_TEMANGGUNG</t>
  </si>
  <si>
    <t>JAW-JT-WNG-2763</t>
  </si>
  <si>
    <t>WONOGIRI_GIRIWOYO</t>
  </si>
  <si>
    <t>JAW-JT-TMG-2678</t>
  </si>
  <si>
    <t>SANGGRAHAN_TEMANGGUNG</t>
  </si>
  <si>
    <t>JAW-YO-WAT-0324</t>
  </si>
  <si>
    <t>KULON_PROGO_NANGGULAN</t>
  </si>
  <si>
    <t>JAW-JT-WNG-2761</t>
  </si>
  <si>
    <t>SUKOHARJO_BULU</t>
  </si>
  <si>
    <t>JAW-JT-PWT-0594</t>
  </si>
  <si>
    <t>PANEMBANGAN_BANYUMAS</t>
  </si>
  <si>
    <t>JAW-JT-PWT-0593</t>
  </si>
  <si>
    <t>BANYUMAS_CILONGOK</t>
  </si>
  <si>
    <t>JAW-JT-SLT-2133</t>
  </si>
  <si>
    <t>KUTOWINANGUN KIDUL TINGKIR</t>
  </si>
  <si>
    <t>JAW-JT-SKH-1871</t>
  </si>
  <si>
    <t>WERU KARANGANYAR</t>
  </si>
  <si>
    <t>JAW-JT-BNR-0272</t>
  </si>
  <si>
    <t>SIJERUK_BANJARNEGARA</t>
  </si>
  <si>
    <t>JAW-JT-KLN-0921</t>
  </si>
  <si>
    <t>KLATEN_KARANGDOWO</t>
  </si>
  <si>
    <t>JAW-JT-KLN-0920</t>
  </si>
  <si>
    <t>KLATEN_NGAWEN</t>
  </si>
  <si>
    <t>Kab. Kulon Progo</t>
  </si>
  <si>
    <t>110°3.32.4'E</t>
  </si>
  <si>
    <t>7°27.0.0'S</t>
  </si>
  <si>
    <t>0/100</t>
  </si>
  <si>
    <t>110°5.13.2'E</t>
  </si>
  <si>
    <t>7°25.33.06'S</t>
  </si>
  <si>
    <t>110°2.13.42'E</t>
  </si>
  <si>
    <t>7°14.50.27'S</t>
  </si>
  <si>
    <t>40/150/280</t>
  </si>
  <si>
    <t>110°10.8.34'E</t>
  </si>
  <si>
    <t>7°17.7.61'S</t>
  </si>
  <si>
    <t>111°21.46.74'E</t>
  </si>
  <si>
    <t>7°10.50.84'S</t>
  </si>
  <si>
    <t>110/220/300</t>
  </si>
  <si>
    <t>110°3.5.76'E</t>
  </si>
  <si>
    <t>7°44.21.28'S</t>
  </si>
  <si>
    <t>110°12.48.96'E</t>
  </si>
  <si>
    <t>7°33.15.12'S</t>
  </si>
  <si>
    <t>111°29.22.3'E</t>
  </si>
  <si>
    <t>6°43.59.6'S</t>
  </si>
  <si>
    <t>109°37.50.67'E</t>
  </si>
  <si>
    <t>7°20.30.07'S</t>
  </si>
  <si>
    <t>70/250/340</t>
  </si>
  <si>
    <t>110°33.48.36'E</t>
  </si>
  <si>
    <t>7°43.2.61'S</t>
  </si>
  <si>
    <t>70/160/290</t>
  </si>
  <si>
    <t>109°46.58.58'E</t>
  </si>
  <si>
    <t>7°24.7.32'S</t>
  </si>
  <si>
    <t>109°17.47.22'E</t>
  </si>
  <si>
    <t>7°30.5.51'S</t>
  </si>
  <si>
    <t>110°40.31.85'E</t>
  </si>
  <si>
    <t>7°35.7.47'S</t>
  </si>
  <si>
    <t>20/110/260</t>
  </si>
  <si>
    <t>109°58.57.72'E</t>
  </si>
  <si>
    <t>7°0.46.04'S</t>
  </si>
  <si>
    <t>110°9.44.53'E</t>
  </si>
  <si>
    <t>7°14.31.88'S</t>
  </si>
  <si>
    <t>110°55.23.02'E</t>
  </si>
  <si>
    <t>8°0.49.03'S</t>
  </si>
  <si>
    <t>40/180/310</t>
  </si>
  <si>
    <t>110°13.14.82'E</t>
  </si>
  <si>
    <t>7°20.2.44'S</t>
  </si>
  <si>
    <t>0/110/240</t>
  </si>
  <si>
    <t>110°13.40.25'E</t>
  </si>
  <si>
    <t>7°47.39.16'S</t>
  </si>
  <si>
    <t>110°51.24.88'E</t>
  </si>
  <si>
    <t>7°47.16.47'S</t>
  </si>
  <si>
    <t>109°8.28.73'E</t>
  </si>
  <si>
    <t>7°23.5.6'S</t>
  </si>
  <si>
    <t>109°7.42.32'E</t>
  </si>
  <si>
    <t>7°25.0.25'S</t>
  </si>
  <si>
    <t>110°30.47.98'E</t>
  </si>
  <si>
    <t>7°19.7.47'S</t>
  </si>
  <si>
    <t>80/210/320</t>
  </si>
  <si>
    <t>110°46.16.93'E</t>
  </si>
  <si>
    <t>7°47.30.23'S</t>
  </si>
  <si>
    <t>109°42.43.2'E</t>
  </si>
  <si>
    <t>7°19.40.08'S</t>
  </si>
  <si>
    <t>110°45.44.1'E</t>
  </si>
  <si>
    <t>7°40.56.75'S</t>
  </si>
  <si>
    <t>110°36.36.31'E</t>
  </si>
  <si>
    <t>7°40.4.54'S</t>
  </si>
  <si>
    <t>80/170/310</t>
  </si>
  <si>
    <t>JAW-JT-KRG-2129</t>
  </si>
  <si>
    <t>KARANGANYAR JATIYOSO LALUNG</t>
  </si>
  <si>
    <t>JAW-JT-WSB-2943</t>
  </si>
  <si>
    <t>SUMBING KALIKUNING</t>
  </si>
  <si>
    <t>JAW-JT-PWD-0022</t>
  </si>
  <si>
    <t>TERKESI KLAMBU</t>
  </si>
  <si>
    <t>JAW-JT-KRG-2136</t>
  </si>
  <si>
    <t>PLESUNGAN GONDANGREJO</t>
  </si>
  <si>
    <t>110°56.41.3'E</t>
  </si>
  <si>
    <t>7°37.10.53'S</t>
  </si>
  <si>
    <t>109°59.39.76'E</t>
  </si>
  <si>
    <t>7°24.5.86'S</t>
  </si>
  <si>
    <t>80/240/325</t>
  </si>
  <si>
    <t>110°45.43.39'E</t>
  </si>
  <si>
    <t>6°58.42.32'S</t>
  </si>
  <si>
    <t>0/90/190</t>
  </si>
  <si>
    <t>110°51.37.09'E</t>
  </si>
  <si>
    <t>7°31.55.64'S</t>
  </si>
  <si>
    <t>100/200/340</t>
  </si>
  <si>
    <t>SUM-SU-LBP-2263</t>
  </si>
  <si>
    <t>SUNGGAL_SEI_SEMAYANG</t>
  </si>
  <si>
    <t>BAL-BA-DPR-1520</t>
  </si>
  <si>
    <t>DENPASARSELATAN_PEMOGAN</t>
  </si>
  <si>
    <t>98°32.30.12'E</t>
  </si>
  <si>
    <t>3°36.21.24'N</t>
  </si>
  <si>
    <t>80/190/320</t>
  </si>
  <si>
    <t>119°30.36.83'E</t>
  </si>
  <si>
    <t>5°7.47.17'S</t>
  </si>
  <si>
    <t>110/180/325</t>
  </si>
  <si>
    <t>115°11.47.65'E</t>
  </si>
  <si>
    <t>8°41.33.76'S</t>
  </si>
  <si>
    <t>10/150/250</t>
  </si>
  <si>
    <t>SUM-SS-PLG-1244</t>
  </si>
  <si>
    <t>SUKARAMI_SUKAJAYA</t>
  </si>
  <si>
    <t>104°43.44.4'E</t>
  </si>
  <si>
    <t>2°55.58.37'S</t>
  </si>
  <si>
    <t>20/110/180</t>
  </si>
  <si>
    <t>NOKIA</t>
  </si>
  <si>
    <t>Newsite 2021</t>
  </si>
  <si>
    <t>SUMBER_MELATI_DISKI</t>
  </si>
  <si>
    <t>IBS MKS_TDDINFILL_43</t>
  </si>
  <si>
    <t>IMANBONJOL2</t>
  </si>
  <si>
    <t>05:04:22: RFIN
03:04:22: PLN, CAN BE ACCELERATE TO APR
03:04:22-28:03:22: SRFIN
27:03:22-20:03:22: ME OG KWH KOSONG
16:03:22-09:03:22: BTS PONDASI OG
06:03:22-09:02:22: STO RECALL
06:02:22: NEED REVIEW POWER HUAWEI
06:02:22: NEED REVIEW TNP ALITA
02:02:22: NEED REVIEW RNP HUAWEI
30:01:22: ESR REVIEW, NEED REVIEW RNP HUAWEI
28:01:22: SPK RELEASED</t>
  </si>
  <si>
    <t>05:04:22: RFIN
03:04:22-30:03:22: PLN
27:03:22-20:03:22: ME OG
16:03:22-09:03:22: BTS PONDASI OG
06:03:22-20:02:22: READY TO STO
16:02:22: NEED REVIEW CIVIL
13:02:22-06:02:22: NEED REVIEW RNP HUAWEI
04:02:22: NEW SPK RELEASED</t>
  </si>
  <si>
    <t>05:04:22: RFIN
03:04:22-30:03:22: PLN
27:03:22-20:03:22: ME OG
16:03:22-09:03:22: BTS PONDASI OG
06:03:22-13:02:22: READY TO STO
09:02:22-07:02:22: NEED REVIEW POWER HUAWEI
06:02:22: NEED REVIEW TNP ALITA
02:02:22: NEED REVIEW RNP HUAWEI
30:01:22: ESR REVIEW, NEED REVIEW RNP HUAWEI
28:01:22: SPK RELEASED</t>
  </si>
  <si>
    <t>05:04:22: RFIN
03:04:22: PLN, CAN BE ACCELERATE TO APR
03:04:22-28:03:22: SRFI
27:03:22-20:03:22: ME OG KWH KOSONG
16:03:22-09:03:22: BTS PONDASI OG
06:03:22-13:02:22: READY TO STO
09:02:22: NEED REVIEW CIVIL HUAWEI
08:02:22: NEED REVIEW TNP ALITA
06:02:22-02:02:22: NEED REVIEW RNP HUAWEI
30:01:22: ESR REVIEW, NEED REVIEW RNP HUAWEI
28:01:22: SPK RELEASED</t>
  </si>
  <si>
    <t>05:04:22: RFIN
03:04:22: PLN, CAN BE ACCELERATE TO APR
03:04:22-30:03:22: PLN
27:03:22-16:03:22: ME OG
13:03:22-09:03:22: BTS PONDASI OG
06:03:22-13:02:22: READY TO STO
09:02:22: NEED REVIEW CIVIL HUAWEI
07:02:22: NEED REVIEW POWER HUAWEI
06:02:22: NEED REVIEW TNP ALITA
02:02:22: NEED REVIEW RNP HUAWEI
30:01:22: ESR REVIEW, NEED REVIEW RNP HUAWEI
28:01:22: SPK RELEASED</t>
  </si>
  <si>
    <t>05:04:22: RFIN
03:04:22-25:03:22: SRFI, PLN CONNECTION
23:03:22-20:03:22: PONDASI OG
16:03:22-13:02:22: ESR PROCESS
11:02:22: SPK RECEIVED</t>
  </si>
  <si>
    <t>05:04:22: RFIN
03:04:22: ME OG
30:03:22: PONDASI OG
27:03:22: PREPARE CME
23:03:22-13:03:22: ESR PROCESS
11:02:22: SPK RECEIVED</t>
  </si>
  <si>
    <t>SUM-SU-STB-2239</t>
  </si>
  <si>
    <t>BT</t>
  </si>
  <si>
    <t>SUM-SU-STB-2225</t>
  </si>
  <si>
    <t>SUM-SU-STB-2232</t>
  </si>
  <si>
    <t>SUM-SU-STB-2229</t>
  </si>
  <si>
    <t>SUM-SU-STB-2233</t>
  </si>
  <si>
    <t>SUM-SU-STB-2230</t>
  </si>
  <si>
    <t>SUM-SU-TBT-2307</t>
  </si>
  <si>
    <t>TEBING TINGGI RELOCATION</t>
  </si>
  <si>
    <t>99°9.50.94'E</t>
  </si>
  <si>
    <t>3°19.49.58'N</t>
  </si>
  <si>
    <t>JAW-JK-KYB-0301</t>
  </si>
  <si>
    <t>TEBET TIMUR IV RELOCATION</t>
  </si>
  <si>
    <t>106°51.14.25'E</t>
  </si>
  <si>
    <t>6°14.15.9'S</t>
  </si>
  <si>
    <t>JAW-JK-TNA-0441</t>
  </si>
  <si>
    <t>LEMBANG MENTENG RELOCATION BARU</t>
  </si>
  <si>
    <t>JK-JKP-0003</t>
  </si>
  <si>
    <t>106°50.0.02'E</t>
  </si>
  <si>
    <t>6°11.41.3'S</t>
  </si>
  <si>
    <t>80/190/310</t>
  </si>
  <si>
    <t>06:04:22: RFIN
03:04:22: PLN, CAN BE ACCELERATE TO APR
03:04:22-27:03:22: ME OG
23:03:22-09:03:22: BTS PONDASI OG
06:03:22-13:02:22: READY TO STO
09:02:22-07:02:22: NEED REVIEW POWER HUAWEI
06:02:22: NEED REVIEW TNP ALITA
02:02:22: NEED REVIEW RNP HUAWEI
30:01:22: ESR REVIEW, NEED REVIEW RNP HUAWEI
28:01:22: SPK RELEASED</t>
  </si>
  <si>
    <t>06:04:22: RFIN
03:04:22: RFI, WAIT RFIN
30:03:22: POWER CONNECTION
27:03:22-23:03:22: ERECTION
20:03:22: CURRING TIME
16:03:22-13:03:22: REBARRING
09:03:22: EXCAVATION
06:03:22: IW OG
06:03:22-28:02:22: VALIDASI RNP TNP, REJECT WARGA
23:02:22-20:02:22: IW OG
18:02:22: VALIDASI RNP TNP, IW FAILED
16:02:22-07:02:22: VALIDASI RNP TNP OG
06:02:22-30:01:22: SURVEY OG
28:01:22: SPK RECEIVED FROM EMAIL LMS</t>
  </si>
  <si>
    <t>06:04:22: RFIN
03:04:22: RFI, WAIT RFIN
30:03:22: POWER CONNECTION
27:03:22: SRFI
23:03:22: CURRING TIME
20:03:22: POURING
16:03:22: REBARRING
13:03:22: EXCAVATION
09:03:22: REKOM
06:03:22-28:02:22: IW CLEAR
23:02:22-20:02:22: IW OG
16:02:22-13:02:22: VALIDASI RNP TNP, IWFAILED CANDIATE A&amp;B
09:02:22-03:02:22: VALIDASI RNP TNP, PRIORITY CANDIDATE B
02:02:22-30:01:22: SURVEY OG
28:01:22: SPK RECEIVED FROM EMAIL LMS</t>
  </si>
  <si>
    <t>05:04:22: RFIN (NO NEED STR)
03:04:22: ME OG &amp; PERKUATAN
30:03:22: PONDASI OG
27:03:22: MOBDEMOB, STRENGTENING
23:03:22-13:02:22: ESR PROCESS
11:02:22: SPK RECEIVED</t>
  </si>
  <si>
    <t>06:04:22: RFIN
03:04:22: PLN, CAN BE ACCELERATE TO APR
03:04:22-30:03:22: PLN
27:03:22-16:03:22: ME OG KWH KOSONG
13:03:22-09:03:22: BTS PONDASI OG
06:03:22-13:02:22: READY TO STO
09:02:22: NEED REVIEW CIVIL HUAWEI
07:02:22: NEED REVIEW POWER HUAWEI
06:02:22: NEED REVIEW TNP ALITA
02:02:22: NEED REVIEW RNP HUAWEI
30:01:22: ESR REVIEW, NEED REVIEW RNP HUAWEI
28:01:22: SPK RELEASED</t>
  </si>
  <si>
    <t>PARALEL STRENGTENING</t>
  </si>
  <si>
    <t>05:04:22: RFIN, PARALEL STR
03:04:22-25:03:22: SRFI &amp; STR NY PARALEL
23:03:22-20:03:22: PONDASI OG
16:03:22-13:02:22: ESR PROCESS
11:02:22: SPK RECEIVED</t>
  </si>
  <si>
    <t>05:04:22: RFIN, PARALEL STR
03:04:22-29:03:22: SRFIN
27:03:22: STRENGTENING OG
23:03:22-20:03:22: PONDASI OG
16:03:22-13:02:22: ESR PROCESS
11:02:22: SPK RECEIVED</t>
  </si>
  <si>
    <t>05:04:22: RFIN, NO NEED STR
03:04:22--25:03:22: SRFI &amp; STR NY PARALEL
23:03:22-20:03:22: PONDASI OG
16:03:22-13:02:22: ESR PROCESS
11:02:22: SPK RECEIVED</t>
  </si>
  <si>
    <t>05:04:22: RFIN, NO NEED STR
03:04:22-25:03:22: SRFI &amp; STR NY PARALEL
23:03:22-20:03:22: PONDASI OG
16:03:22-13:02:22: ESR PROCESS
11:02:22: SPK RECEIVED</t>
  </si>
  <si>
    <t>04:04:22: RFIN, PARALEL STR
03:04:22: ME OG
30:03:22: PONDASI OG
27:03:22: MOBDEMOB, STRENGTENING
23:03:22-13:02:22: ESR PROCESS
11:02:22: SPK RECEIVED</t>
  </si>
  <si>
    <t>WAITING EXTEND TOWER, RFI&amp;STR DONE</t>
  </si>
  <si>
    <t>06:04:22: RFIN
03:04:22-27:03:22: SRFI, PLN CONENCTION
23:03:22-20:03:22: ME OG
16:03:22-13:03:22: WAIT PSB
09:03:22: PONDASI OG
06:03:22: READY TO STO
23:02:22-16:02:22: NEED REVIEW POWER
13:02:22-08:02:22: NEED REVIEW TNP HUAWEI
06:02:22: NEED REVIEW TNP ALITA
02:02:22: NEED REVIEW RNP HUAWEI
30:01:22: ESR REVIEW, NEED REVIEW RNP HUAWEI
28:01:22: SPK RELEASED</t>
  </si>
  <si>
    <t>06:04:22: RFIN
03:04:22: PLN, CAN BE ACCELERATE TO APR
03:04:22-02:04:22: SRFIN
30:03:22: PLN
27:03:22-20:03:22: ME OG
16:03:22-09:03:22: BTS PONDASI OG
06:03:22-09:02:22: STO RECALL
06:02:22: NEED REVIEW POWER HUAWEI
06:02:22: NEED REVIEW TNP ALITA
02:02:22: NEED REVIEW RNP HUAWEI
30:01:22: ESR REVIEW, NEED REVIEW RNP HUAWEI
28:01:22: SPK RELEASED</t>
  </si>
  <si>
    <t>06:04:22: RFIN, STR PARALEL
03:04:22: ME OG &amp; PERKUATAN
30:03:22: PONDASI OG
27:0:22-23:03:22: MOBDEMOB PREPARE CME
23:03:22-13:02:22: ESR PROCESS
11:02:22: SPK RECEIVED</t>
  </si>
  <si>
    <t>06:04:22: RFIN
27:03:22: SRFI, PLN CONENCTION
23:03:22: ME
20:03:22: PONDASI OG
16:03:22-13:03:22: WAIT PSB
09:03:22: PONDASI OG
06:03:22: READY TO STO
23:02:22-16:02:22: NEED REVIEW POWER
13:02:22-08:02:22: NEED REVIEW TNP HUAWEI
06:02:22: NEED REVIEW TNP ALITA
02:02:22: NEED REVIEW RNP HUAWEI
30:01:22: ESR REVIEW, NEED REVIEW RNP HUAWEI
28:01:22: SPK RELEASED</t>
  </si>
  <si>
    <t>06:04:22: RFIN
06:04:22-30:03:22: POWER CONNECTION
27:03:22-20:03:22: ERECTION OG
16:03:22: REBARRING
13:03:22-09:03:22: EXCAVATION
23:02:22-06:02:22: REKOM OG
31:01:22: SPK RELEASED</t>
  </si>
  <si>
    <t>06:04:22: RETURN BY XL DUE TO CHANGE SITE ID
03:04:22-30:03:22: PREPARE ERECTION
27:03:22-23:03:22: LEAN CONCRETE
20:03:22: MOBDEMOB
16:03:22-15:03:22: VALIDASI RNP TNP
13:03:22-09:03:22: REKOM DONE
06:03:22-28:02:22: REKOM OG
23:02:22-16:02:22: IW CLEAR
13:02:22: IW OG
09:02:22: IW OG, RNP TNP OK
07:02:22: VALIDASI RNP TNP OG
02:02:22-30:01:22: SURVEY OG
28:01:22: SPK RECEIVED FROM EMAIL LMS</t>
  </si>
  <si>
    <t>06:04:22: RETURN BY XL DUE TO CHANGE SITE ID
03:04:22-30:03:22: PREPARE ERECTION
27:03:22-23:03:22: EXCAVATION
20:03:22: MOBDEMOB
16:03:22: RFC
13:03:22: PERMIT OG
09:03:22: REKOM DONE
06:03:22-28:02:22: REKOM OG
23:02:22-16:02:22: IW CLEAR
13:02:22: IW OG
09:02:22: IW OG, RNP TNP OK
07:02:22: VALIDASI RNP TNP OG
02:02:22-30:01:22: SURVEY OG
28:01:22: SPK RECEIVED FROM EMAIL LMS</t>
  </si>
  <si>
    <t>07:04:22: RFIN
06:04:22-30:03:22: PLN
27:03:22-20:03:22: ME OG
16:03:22-09:03:22: BTS PONDASI OG
06:03:22-09:02:22: STO RECALL
06:02:22: NEED REVIEW POWER HUAWEI
06:02:22: NEED REVIEW TNP ALITA
02:02:22: NEED REVIEW RNP HUAWEI
30:01:22: ESR REVIEW, NEED REVIEW RNP HUAWEI
28:01:22: SPK RELEASED</t>
  </si>
  <si>
    <t>07:04:22: RFIN
06:04:22-17:03:22: GO RFI, KEJAR RFI DI MID APR
16:03:22-13:03:22: SRFI
09:03:22: ME OG
06:03:22-28:02:22: PONDASI OG
25:02:22: ANNOUNCEMENT GO UNTIL SRFI
23:02:22-16:12:21: TNP OK, NEED CONFIRM PMO GO CME
15:12:21-09:12:21: STO RECALL
08:12:21: STO DECLARE
05:12:21: NEED REVIEW TNP ALITA
01:12:21-24:11:21: ERM PROCESS</t>
  </si>
  <si>
    <t>07:04:22: RFIN
06:04:22-13:03:22: SRFI, W3 APR DI RFI KAN
09:03:22: ME OG
06:03:22-28:02:22: PONDASI OG
25:02:22: ANNOUNCEMENT GO UNTIL SRFI
23:02:22-16:12:21: TNP OK, NEED CONFIRM PMO GO CME
15:12:21-09:12:21: STO RECALL
08:12:21: STO DECLARE 7 DEC
05:12:21: REVIEW TNP ALITA
01:12:21-24:11:21: NEED REVIEW RNP HUWAWEI
21:11:21: ESR PROCESS</t>
  </si>
  <si>
    <t>06:04:22: RFIN
23:03:22: PLN CONNECTION &amp; STR NY PARALEL
20:03:22: ME OG
16:03:22-13:03:22: WAIT PSB, PARALEL STRENGTENING
09:03:22: PONDASI OG
06:03:22: READY TO STO
23:02:22-16:02:22: NEED REVIEW POWER
13:02:22-08:02:22: NEED REVIEW TNP HUAWEI
06:02:22-02:02:22: NEED REVIEW RNP HUAWEI
30:01:22: ESR REVIEW, NEED REVIEW RNP HUAWEI
28:01:22: SPK RELEASED</t>
  </si>
  <si>
    <t>07:04:22: RFIN
06:04:22-25:03:22: SRFI, PLN CONNECTION
23:03:22-20:03:22: PONDASI OG
16:03:22-13:02:22: ESR PROCESS
11:02:22: SPK RECEIVED</t>
  </si>
  <si>
    <t>07:04:22: RFIN
06:04:22: SRFI &amp; STR
03:04:22: ME OG
30:03:22: PONDASI OG
27:03:22: MOBDEMOB PREPARE CME
23:03:22-13:02:22: ESR PROCESS
11:02:22: SPK RECEIVED</t>
  </si>
  <si>
    <t>Newsite 2021 - H2</t>
  </si>
  <si>
    <t>SUM-KR-BTM-0607</t>
  </si>
  <si>
    <t>BATU_AJI_TANJUNG_UNCANG</t>
  </si>
  <si>
    <t>JAW-JI-KDR-4311</t>
  </si>
  <si>
    <t>MOJOROTO_DERMO</t>
  </si>
  <si>
    <t>JAW-JB-SPA-4132</t>
  </si>
  <si>
    <t>LEUWISARI_CIAWANG</t>
  </si>
  <si>
    <t>JAW-JB-BDG-4085</t>
  </si>
  <si>
    <t>CIBIRU_CILANGKRANG</t>
  </si>
  <si>
    <t>JAW-JI-SDA-4319</t>
  </si>
  <si>
    <t>TAMAN_SEPANJANG</t>
  </si>
  <si>
    <t>JAW-JB-SBR-4123</t>
  </si>
  <si>
    <t>SUMBER_BABAKAN</t>
  </si>
  <si>
    <t>SUM-SS-LLG-1237</t>
  </si>
  <si>
    <t>EKA_MARGA</t>
  </si>
  <si>
    <t>JAW-JB-TSM-4152</t>
  </si>
  <si>
    <t>PURBARATU_SUKANAGARA</t>
  </si>
  <si>
    <t>SUM-BE-KPH-0202</t>
  </si>
  <si>
    <t>PADANG_LEKAT</t>
  </si>
  <si>
    <t>JAW-JI-LMJ-4242</t>
  </si>
  <si>
    <t>LUMAJANG TOMPOKERSAN</t>
  </si>
  <si>
    <t>Kab. Kepahiang</t>
  </si>
  <si>
    <t>110/240/340</t>
  </si>
  <si>
    <t>112°0.3.94'E</t>
  </si>
  <si>
    <t>7°46.20.73'S</t>
  </si>
  <si>
    <t>5/105/230</t>
  </si>
  <si>
    <t>108°6.51.72'E</t>
  </si>
  <si>
    <t>7°19.30.15'S</t>
  </si>
  <si>
    <t>0/205/270</t>
  </si>
  <si>
    <t>107°43.51.09'E</t>
  </si>
  <si>
    <t>6°53.51.78'S</t>
  </si>
  <si>
    <t>110/255/330</t>
  </si>
  <si>
    <t>112°42.33.31'E</t>
  </si>
  <si>
    <t>7°20.22.83'S</t>
  </si>
  <si>
    <t>20/105/225</t>
  </si>
  <si>
    <t>102°56.13.43'E</t>
  </si>
  <si>
    <t>3°14.52.22'S</t>
  </si>
  <si>
    <t>30/110/250</t>
  </si>
  <si>
    <t>108°14.46.36'E</t>
  </si>
  <si>
    <t>7°19.59.88'S</t>
  </si>
  <si>
    <t>60/205/295</t>
  </si>
  <si>
    <t>102°34.48.92'E</t>
  </si>
  <si>
    <t>3°39.24.39'S</t>
  </si>
  <si>
    <t>90/160/300</t>
  </si>
  <si>
    <t>113°13.25.46'E</t>
  </si>
  <si>
    <t>8°7.29.32'S</t>
  </si>
  <si>
    <t>SUL-ST-LWK-1101</t>
  </si>
  <si>
    <t>KINTOM_MONDONUN</t>
  </si>
  <si>
    <t>122°42.9.67'E</t>
  </si>
  <si>
    <t>1°8.7.41'S</t>
  </si>
  <si>
    <t>70/160/275</t>
  </si>
  <si>
    <t>07:04:22: RFIN
06:04:22-03:04:22: PLN &amp; PERKUATAN
30:03:22-13:03:22: PARALEL STRENGTENING
09:03:22: BTS PONDASI OG
06:03:22-09:02:22: CME PREPARATION -&gt; STO RECALL
06:02:22: NEED REVIEW POWER HUAWEI
02:02:22: NEED REVIEW TNP ALITA
30:01:22: ESR REVIEW, NEED REVIEW RNP HUAWEI
28:01:22: SPK RELEASED</t>
  </si>
  <si>
    <t>07:04:22: RFIN
06:04:22-03:04:22: PLN CONNECTION
30:03:22-20:03:22: ME OG
16:03:22-13:03:22: WAIT PSB
09:03:22: PONDASI OG
06:03:22-13:02:22: NEED REVIEW POWER EID
09:02:22-08:02:22: NEED REVIEW TNP HUAWEI
06:02:22-02:02:22: NEED REVIEW RNP HUAWEI
30:01:22: ESR REVIEW, NEED REVIEW RNP HUAWEI
28:01:22: SPK RELEASED</t>
  </si>
  <si>
    <t>07:04:22: SPK RETURN BY XL, FAR FROM NOM
06:04:22-06:02:22: RND NOK FAR FROM NOM
02:02:22: NEED REVIEW RNP HUAWEI
30:01:22: ESR REVIEW, NEED REVIEW RNP HUAWEI
28:01:22: SPK RELEASED</t>
  </si>
  <si>
    <t>08:04:22: RFIN
06:04:22-03:04:22: PLN, CAN BE ACCELERATE TO APR
03:04:22-30:03:22: PLN
27:03:22-20:03:22: ME OG KWH KOSONG
16:03:22-09:03:22: BTS PONDASI OG
06:03:22-16:02:22: READY TO STO
13:02:22: NEED REVIEW POWER
09:02:22: NEED REVIEW TNP ALITA
06:02:22-02:02:22: NEED REVIEW RNP HUAWEI
30:01:22: ESR REVIEW, NEED REVIEW RNP HUAWEI
28:01:22: SPK RELEASED</t>
  </si>
  <si>
    <t>08:04:22: RFIN
06:04:22-27:03:22: SRFI &amp; STR NY PARALEL
23:03:22-20:03:22: ME OG
16:03:22-09:03:22: PONDASI OG &amp; PERKUATAN
06:03:22: READY TO STO
23:02:22-16:02:22: NEED REVIEW POWER
13:02:22-08:02:22: NEED REVIEW TNP HUAWEI
06:02:22: NEED REVIEW TNP ALITA
02:02:22: NEED REVIEW RNP HUAWEI
30:01:22: ESR REVIEW, NEED REVIEW RNP HUAWEI
28:01:22: SPK RELEASED</t>
  </si>
  <si>
    <t>08:04:22: RFIN
06:04:22: PLN &amp; PARALEL STR
03:04:22: ME OG &amp; PERKUATAN PARALEL
30:03:22: PONDASI OG
27:03:22: PREPARE CME
23:03:22-13:02:22: ESR PROCESS
11:02:22: SPK RECEIVED</t>
  </si>
  <si>
    <t>08:04:22: RFIN
06:04:22-30:03:22: PLN
27:03:22-16:03:22: ME PARALEL STRENGTENING
13:03:22-09:03:22: BTS PONDASI OG, PARALEL STRENGTENING
06:03:22-13:02:22: READY TO STO
09:02:22: NEED REVIEW CIVIL HUAWEI
06:02:22: NEED REVIEW TNP ALITA
02:02:22: NEED REVIEW RNP HUAWEI
30:01:22: ESR REVIEW, NEED REVIEW RNP HUAWEI
28:01:22: SPK RELEASED</t>
  </si>
  <si>
    <t>08:04:22: RFIN
07:04:22: NO NEED STR
06:04:22-01:04:22: SRFIN &amp; STR NY PARALEL
30:03:22: PONDASI OG
27:03:22: STRENGTENING OG
23:03:22-20:03:22: PONDASI OG
16:03:22-13:02:22: ESR PROCESS
11:02:22: SPK RECEIVED</t>
  </si>
  <si>
    <t>08:04:22: RFIN
06:04:22-04:04:22: NO NEED STR
03:04:22-29:03:22: SRFIN &amp; STR NY PARALEL
27:03:22: STRENGTENING OG
23:03:22-20:03:22: PONDASI OG
16:03:22-13:02:22: ESR PROCESS
11:02:22: SPK RECEIVED</t>
  </si>
  <si>
    <t>08:04:22: RFIN
06:04:22-31:03:22: SRFIN
30:03:22: PONDASI OG
27:0:22-23:03:22: MOBDEMOB PREPARE CME
23:03:22-13:02:22: ESR PROCESS
11:02:22: SPK RECEIVED</t>
  </si>
  <si>
    <t>Jl. Serba Jadi, Desa Sumber Melati Diski, Kec. Sunggal, Kab. Deli Serdang, Prov. Sumatera Utara</t>
  </si>
  <si>
    <t>Jl. Tukad Baru, Kepaon, Kota Denpasar Prov. Bali</t>
  </si>
  <si>
    <t>09:04:22: RFIN
06:04:22-29:03:22: SRFI
27:03:22-20:03:22: ME OG KWH KOSONG
16:03:22-09:03:22: BTS PONDASI OG
06:03:22-09:02:22: STO RECALL
06:02:22: NEED REVIEW POWER HUAWEI
06:02:22: NEED REVIEW TNP ALITA
02:02:22: NEED REVIEW RNP HUAWEI
30:01:22: ESR REVIEW, NEED REVIEW RNP HUAWEI
28:01:22: SPK RELEASED</t>
  </si>
  <si>
    <t>09:04:22: RFIN
06:04:22-13:03:22: SRFI, MID APR DI RFI KAN
09:03:22: ME OG
06:03:22-28:02:22: PONDASI OG
25:02:22: ANNOUNCEMENT GO UNTIL SRFI
23:02:22-16:12:21: TNP OK, NEED CONFIRM PMO GO CME
15:12:21-09:12:21: STO RECALL
08:12:21: STO DECLARE 7 DEC
05:12:21-24:11:21: ERM REJECTION, SITE ISSOLATED
21:11:21: ESR PROCESS</t>
  </si>
  <si>
    <t>08:04:22: RFIN
06:04:22-30:03:22: PLN
27:03:22-20:03:22: ME OG KWH KOSONG
16:03:22-09:03:22: BTS PONDASI OG
06:03:22-13:02:22: READY TO STO
09:02:22: NEED REVIEW CIVIL HUAWEI
07:02:22: NEED REVIEW POWER HUAWEI
06:02:22: NEED REVIEW TNP ALITA
02:02:22: NEED REVIEW RNP HUAWEI
30:01:22: ESR REVIEW, NEED REVIEW RNP HUAWEI
28:01:22: SPK RELEASED</t>
  </si>
  <si>
    <t>08:04:22: RFIN
06:04:22-03:04:22: ME OG
30:03:22: PONDASI OG
27:0:22-23:03:22: MOBDEMOB PREPARE CME
23:03:22-13:02:22: ESR PROCESS
11:02:22: SPK RECEIVED</t>
  </si>
  <si>
    <t>08:04:22: RFIN
06:04:22-03:04:22: ME OG
30:03:22-27:03:22: PONDASI OG
23:03:22-13:02:22: ESR PROCESS
11:02:22: SPK RECEIVED</t>
  </si>
  <si>
    <t>08:04:22: RFIN
06:04:22-31:03:22: SRFIN, PLN
30:03:22-27:03:22: PONDASI OG
23:03:22-13:02:22: ESR PROCESS
11:02:22: SPK RECEIVED</t>
  </si>
  <si>
    <t>08:04:22: RFIN
06:04:22-23:03:22: PLN CONNECTION OG
20:03:22-16:03:22: SRFI, WAIT STO &amp; PLN CONNECTION
16:03:22-09:03:22: PONDASI OG
06:03:22-16:02:22: READY TO STO
13:02:22-08:02:22: NEED REVIEW TNP HUAWEI
06:02:22-02:02:22: NEED REVIEW RNP HUAWEI
30:01:22: ESR REVIEW, NEED REVIEW RNP HUAWEI
28:01:22: SPK RELEASED</t>
  </si>
  <si>
    <t>08:04:22: RFIN
06:04:22-22:03:22: SRFI
20:03:22-16:03:22: ME OG
13:03:22-09:03:22: PONDASI OG
06:03:22-16:02:22: READY TO STO
13:02:22: NEED REVIEW POWER
09:02:22: NEED REVIEW POWER HUAWEI
08:02:22: NEED REVIEW TNP HUAWEI
06:02:22: NEED REVIEW TNP ALITA
02:02:22: NEED REVIEW RNP HUAWEI
30:01:22: ESR REVIEW, NEED REVIEW RNP HUAWEI
28:01:22: SPK RELEASED</t>
  </si>
  <si>
    <t>SUM-SU-STB-2235</t>
  </si>
  <si>
    <t>SUM-SU-STB-2231</t>
  </si>
  <si>
    <t>Jl. Budiharjo RT.007 RW.002 Desa Bedilan, Kecamatan Belitang, Kabupaten Ogan Komering Ulu Timur, Provinsi Sumatera Selatan</t>
  </si>
  <si>
    <t>Jl. Lintas Tengah RT.001 Dusun Simpang Tiga, Desa Simpang Tiga, Kecamatan Simpang Renggiang, Kabupaten Belitung Timur, Provinsi Kepulauan Bangka Belitung</t>
  </si>
  <si>
    <t>Jl. Datuk Bandar Kajum No. 20 Kelurahan Tebing TInggi lama Kecamatan Tebing Tinggi Kota</t>
  </si>
  <si>
    <t>KASAU</t>
  </si>
  <si>
    <t>Jl. Satelit 3 No.87 Telkomas RT.004 RW.006, Kelurahan Paccerakkang (dahulu kelurahan Daya), Kecamatan Biringkanaya, Kota Makassar, Provinsi Sulawesi Selatan</t>
  </si>
  <si>
    <t>Dusun 2 Kampung Tempel Desa Bandar Lama Kecamatan Kualu Selatan Kabupaten Labuhan Batu Utara Provinsi Sumatera Utara</t>
  </si>
  <si>
    <t>Kp. Panagan RT.13/19 Desa Cipanas Kec. Cipanas Kab. Cianjur</t>
  </si>
  <si>
    <t>Dusun Gardu RT19 RW 05 Desa Nagarapageuh Kec Panawangan Kab Ciamis</t>
  </si>
  <si>
    <t>Dusun Sigung 1 RT.34 RW.11 Desa Nasol Kec. Cikoneng Kab. Ciamis</t>
  </si>
  <si>
    <t>Kp. Mekarsari RT.003 RW.019 Desa Pinggirsari Kecamatan Arjasari Kabupaten Bandung Provinsi Jawa Barat</t>
  </si>
  <si>
    <t>Sekesalam RT 001 RW 008 Desa Sindanglaya Kecamatan Cimenyan Kabupaten Bandung</t>
  </si>
  <si>
    <t xml:space="preserve"> Rt 001 Rw 001  Dusun Tulang Gajah Desa Pematang Barangan  Kecamatan Rambah Kab. Rokan Hulu Provinsi Riau</t>
  </si>
  <si>
    <t>Dusun Mekar Sari Rt 012 Rw 004  Desa Marga Mulya Kecamatan Rambah Samo Kab. Rokan Hulu Provinsi Riau</t>
  </si>
  <si>
    <t>Langkitin Rt 007 / Rw 004 Desa Langkitin Kecamatan Rambah Samo Kabupaten Rokan Hulu Provinsi Riau</t>
  </si>
  <si>
    <t xml:space="preserve">Jalan Datuk Bandar RT.001 RW.004 Kel. Pangkalan Kerinci Timur Kec. Pangkalan Kerinci Kab. Pelalawan Provinsi Riau				
</t>
  </si>
  <si>
    <t>Kp. Galaya RT 005 RW 003 Desa Tembong, Kec. Carita Kab Pandeglang, Provinsi Banten</t>
  </si>
  <si>
    <t>JL.Raya Patikus RT.003/RW.005 Desa Cikande, Kecamatan Cikande, Kabupaten Serang, Provinsi Banten</t>
  </si>
  <si>
    <t>Desa Tanjung Jaya Kp. Cikadu Indah RT.01 RW.01 Kec. Panimbang, Kab. Pandeglang Prov. Banten</t>
  </si>
  <si>
    <t>RND NOK</t>
  </si>
  <si>
    <t xml:space="preserve">23.Bore pile Rebaring &amp; Pouring </t>
  </si>
  <si>
    <t>10:04:22-27:03:22: SURVEY OG
23:03:22-22:03:22: SPK RECEIVED</t>
  </si>
  <si>
    <t>STR DONE</t>
  </si>
  <si>
    <t>06:04:22: RFIN
06:04:22: SRFI
03:04:22: ME OG
30:03:22-27:03:22: PONDASI OG
23:03:22-13:02:22: ESR PROCESS
11:02:22: SPK RECEIVED</t>
  </si>
  <si>
    <t>KOLONEL ARDIAN PLG</t>
  </si>
  <si>
    <t>Jl. Sukarela No. 674 RT 012 / 004 Kel. Sukarami, Kec. Sukarami,  Kota Palembang, Prop. Sumsel</t>
  </si>
  <si>
    <t>need rev alamatsite 10 apr 22</t>
  </si>
  <si>
    <t xml:space="preserve">SEMBUNGAN RT. 04, Kalurahan Bangunjiwo, Kapanewon Kasihan, Kabupaten Bantul, Provinsi D.I. Yogyakarta. </t>
  </si>
  <si>
    <t>Kesamiran RT 006 RW 001 Desa Kesamiran Kecamatan Tarub Kabupaten Tegal Provinsi Jawa Tengah</t>
  </si>
  <si>
    <t>1655211003</t>
  </si>
  <si>
    <t>Kp.Buaran Asem RT.004/RW.004 Desa Tanjung Anom, Kecamatan Mauk, Kabupaten Tangerang, Provinsi Banten</t>
  </si>
  <si>
    <t>Jl. Kuweni,RT.002, RW. 001, Dusun Sukamandi, Desa Sukamandi,Kecamatan Damar,Kabupaten Belitung Timur, Provinsi Kepulauan Bangka Belitung</t>
  </si>
  <si>
    <t>1277161003</t>
  </si>
  <si>
    <t>1451051003</t>
  </si>
  <si>
    <t>1277171003</t>
  </si>
  <si>
    <t>1451061003</t>
  </si>
  <si>
    <t>1277181003</t>
  </si>
  <si>
    <t>1451071003</t>
  </si>
  <si>
    <t>1451321003</t>
  </si>
  <si>
    <t>1721141003</t>
  </si>
  <si>
    <t>2605141003</t>
  </si>
  <si>
    <t>1138131003</t>
  </si>
  <si>
    <t>0719461003</t>
  </si>
  <si>
    <t>0903491003</t>
  </si>
  <si>
    <t>1655231003</t>
  </si>
  <si>
    <t>1655241003</t>
  </si>
  <si>
    <t>1655251003</t>
  </si>
  <si>
    <t>2316071003</t>
  </si>
  <si>
    <t>2316061003</t>
  </si>
  <si>
    <t>1137891003</t>
  </si>
  <si>
    <t>1277191003</t>
  </si>
  <si>
    <t>PANGERAN KEJAKSAN 2</t>
  </si>
  <si>
    <t>Br. Basangbe Desa Perean Kangin Kec. Baturiti Kab. Tabanan Prov. Bali</t>
  </si>
  <si>
    <t>Blok. Sukamandi Rt 02 Rw 01 Desa Mekarraharja Kecamatan Talaga Kab. Majalengka Propinsi Jawa Barat</t>
  </si>
  <si>
    <t xml:space="preserve">Jorong Pariangan Nagari Pariangan Kecamatan Pariangan  Kabupaten Tanah Datar Provinsi Sumatera Utara </t>
  </si>
  <si>
    <t>Dsn Mor Oloh  RT 003 RW 004 Desa Rek Kerrek  Kec. Palengaan Kab. Pamekasan Prov. Jawa Timur</t>
  </si>
  <si>
    <t>Jl. Kota Pinang-Gunung Tua, Dusun Sejahtera, Desa Simatahari, Kecamatan Kota Pinang, Kabupaten Labuhan Batu Selatan</t>
  </si>
  <si>
    <t>Dusun Klerker RT 001 RW 003 Desa Mangar Kec. Tlanakan Kab. Pamekasan Prov. Jawa Timur</t>
  </si>
  <si>
    <t>Dusun Krajan RT 02 RW 09,Desa Sumberjati Kecamatan Silo Kabupaten Jember</t>
  </si>
  <si>
    <t>Gg Keluarga RT 003 RW 003 Kelurahan Tembilahan Barat, Kecamatan Tembilahan Hulu, Kabupaten Indragiri Hilir, Provinsi Riau</t>
  </si>
  <si>
    <t>Fatukoa, RT.011  RW.003, Kelurahan Fatukoa
Kecamatan Maulafa, Kota Kupang, Propinsi Nusa Tenggara Timur</t>
  </si>
  <si>
    <t>Lorong H. Arahman RT 003 RW 009, Kelurahan Tembilahan Hilir, Kecamatan Tembilahan, Kabupaten Indragiri Hilir, Provinsi Riau</t>
  </si>
  <si>
    <t>Dusun Prambatan RT.003 RW.001 Desa Padangan Kecamatan Kayen Kidul Kabupaten Kediri Prop. Jawa Timur</t>
  </si>
  <si>
    <t>1277041003</t>
  </si>
  <si>
    <t xml:space="preserve">Tinawun RT 006 RW 003 Desa Tinawun Kec. Malo Kab. Bojonegoro Prov. Jawa Timur
</t>
  </si>
  <si>
    <t>Lapangan Persibal, Kel. Soho, Kec. Luwuk,  Kab. Banggai, Prov. Sul Teng</t>
  </si>
  <si>
    <t>0507591003</t>
  </si>
  <si>
    <t>Dusun II Kerandin RT.002 RW.004 Desa Kerandin Kec.Lingga Timur Kab.Lingga Propinsi Kepulauan Riau</t>
  </si>
  <si>
    <t>1451091003</t>
  </si>
  <si>
    <t>1451101003</t>
  </si>
  <si>
    <t>1451111003</t>
  </si>
  <si>
    <t>1451121003</t>
  </si>
  <si>
    <t>1451131003</t>
  </si>
  <si>
    <t>1451141003</t>
  </si>
  <si>
    <t>1451151003</t>
  </si>
  <si>
    <t>1451161003</t>
  </si>
  <si>
    <t>1451171003</t>
  </si>
  <si>
    <t>1451181003</t>
  </si>
  <si>
    <t>1451191003</t>
  </si>
  <si>
    <t>1451201003</t>
  </si>
  <si>
    <t>1451211003</t>
  </si>
  <si>
    <t>1451221003</t>
  </si>
  <si>
    <t>1510181003</t>
  </si>
  <si>
    <t>1451231003</t>
  </si>
  <si>
    <t>1451241003</t>
  </si>
  <si>
    <t>1451251003</t>
  </si>
  <si>
    <t>1451261003</t>
  </si>
  <si>
    <t>1451271003</t>
  </si>
  <si>
    <t>1451281003</t>
  </si>
  <si>
    <t>1451291003</t>
  </si>
  <si>
    <t>1451301003</t>
  </si>
  <si>
    <t>2209891003</t>
  </si>
  <si>
    <t>Jl Krasik RT 002 RW 001, Desa Bentok Darat, Kecamatan Bati-bati, Kabupaten Tanah Laut , Propinsi Kalimantan Selatan</t>
  </si>
  <si>
    <t>Desa Mulyasari RT.001 RW.001 Kecamatan Pandih Batu Kabupaten Pulang Pisau Provinsi Kalimantan Tengah</t>
  </si>
  <si>
    <t>Jorong Kampung Cubadak, Nagari Lingkuang Aua, Kecamatan Pasaman, Kabupaten Pasaman Barat, Provinsi Sumatera Barat</t>
  </si>
  <si>
    <t>Jl. Dusun Karya RT 017 RW 07 Kelurahan Banjar XII Kec.Tanah Putih Kab. Rokan Hilir
Prov. Riau.</t>
  </si>
  <si>
    <t>Desa Talio Hulu RT.004 RW.001 Kecamatan Pandih Batu Kabupaten Pulang Pisau Provinsi Kalimantan Tengah</t>
  </si>
  <si>
    <t>Jl, Kayu Putih Gg. Akasia RT.001 RW.006 Kelurahan Binawidya,Kecamatan Binawidya Kota Pekanbaru Provinsi Riau</t>
  </si>
  <si>
    <t>Jl. Lintas Enok RT004 RW002, Kelurahan Seberang Tembilahan, Kecamatan Tembilahan, Kabupaten Indragiri Hilir, Provinsi Riau</t>
  </si>
  <si>
    <t>Dsn. Labuan Pandan RT.001 RW. 000 Desa Labuhan Pandan Kec. Sambelia Kab. Lombok Timur.</t>
  </si>
  <si>
    <t>Banjar Dinas Tenggang, Desa Seraya Kecamatan Karangasem Kabupaten Karangasem Provinsi Bali.</t>
  </si>
  <si>
    <t>0507601003</t>
  </si>
  <si>
    <t>GADUHAN RT 001 RW - Kel.CANDEN Kec.JETIS Kab. Bantul Prov.DIY</t>
  </si>
  <si>
    <t>Kp.Pekijing RT.007/RW.008 Kelurahan Kalanganyar, Kecamatan Taktakan, Kota Serang, Provinsi Banten</t>
  </si>
  <si>
    <t xml:space="preserve">Dusun 2 Padang Nabidang Desa Bangun Rejo Kecamatan Na IX-X Kabupaten Labuhan Batu Utara Provinsi Sumatera Utara				
</t>
  </si>
  <si>
    <t>Kp. Kadu Bangban RT 001 RW 009 Desa Sikulan, Kec. Jiput Kab Pandeglang Prov. Banten</t>
  </si>
  <si>
    <t>Dsn. Leper RT.006 RW. 002 Desa Gunung Malang Kec. Pringgabaya Kab. Lombok Timur Provinsi Nusa Tenggara Barat.</t>
  </si>
  <si>
    <t>Gg Kusumo RT 006 RW 001 Desa Mejobo Kecamatan Mejobo Kabupaten Kudus Provinsi Jawa Tengah.</t>
  </si>
  <si>
    <t>Kp. Peundeuy RT 001 RW 004 Desa Taman Jaya, Kec. Sumur, Kab Pandeglang Prov. Banten</t>
  </si>
  <si>
    <t>Lingkungan 34 Kelurahan Rengas Pulau Kecamatan Medan Marelan Kota Medan Provinsi Sumatera Utara</t>
  </si>
  <si>
    <t>Poton RT 005 RW 006 Kalurahan Sariharjo Kapanewon Ngaglik Kabupaten Sleman Provinsi D.I.Yogyakarta</t>
  </si>
  <si>
    <t>Kp. Babakan Jati Desa Darmaraja Kec. Lumbung Kab. Ciamis</t>
  </si>
  <si>
    <t>1910741003</t>
  </si>
  <si>
    <t>2605131003</t>
  </si>
  <si>
    <t>Kp.Torus RT.03 RW.03 Desa Wirasinga Kecamatan Mekarjaya -Pandegelang</t>
  </si>
  <si>
    <t>Perumahan Mutiara Karimun  RT.02 RW.08,Desa Parit Benut,Kec.Meral,Kab.Tanjung Balai Karimun,Prov.Kepulauan Riau.</t>
  </si>
  <si>
    <t xml:space="preserve">Dusun Tasak Baru Desa Lalang Kec. Medang Deras Kab. Batu Bara Prov. Sumatera Utara </t>
  </si>
  <si>
    <t>Kp.Pasir Pogor RT.09 RW.05 Desa Bugel Kecamatan Mekarjaya -Pandegelang</t>
  </si>
  <si>
    <t xml:space="preserve">Blangkunan Utara, RT.002 RW. 021, Desa Pabelan, Kecamatan Mungkid, Kabupaten Magelang, Provinsi Jawa Tengah.
</t>
  </si>
  <si>
    <t>Jl. Ayani Km 5 RT.03 Desa Karangan Putih Kec. Kelua Kab. Tabalong Prov.Kalsel</t>
  </si>
  <si>
    <t>Kel. Kilongan Permai, RT.1/RW.1 Kec. Luwuk,  Kab. Banggai, Prov.Sulteng</t>
  </si>
  <si>
    <t>1655221003</t>
  </si>
  <si>
    <t>Jl. Masjid RT012 RW005 Dusun Suak Tandun, Kampung Pangkalan Pisang, Kec. Koto Gasib, Kab. Siak, Prov. Riau</t>
  </si>
  <si>
    <t>Jl. Penunjang RT001 RW004 Dusun Berkah Usaha, Kecamatan Keritang, Kabupaten Indragiri Hilir, Provinsi Riau.</t>
  </si>
  <si>
    <t>Kp. Sukamulya Rt. 001 Rw. 002 Desa. Cibodas Kec. Lembang Kab Bandung Barat Provinsi Jawa Barat</t>
  </si>
  <si>
    <t>Kp. Sukabetah Rt. 003 Rw. 011 Desa. Ciharahas Kec. Cipeundeuy Kab Bandung Barat Provinsi Jawa Barat</t>
  </si>
  <si>
    <t>11:04:22: RFIN
10:04:22-03:04:22: RFI, WAIT RFIN
30:03:22-27:03:22: SRFI
23:03:22-20:03:22: ERECTION
16:03:22-13:03:22: CURRING TIME
09:03:22: REBARRING
06:03:22-03:03:22: EXCAVATION OG
28:02:22-23:02:22: REKOM OG
20:02:22: REALISASI IW
16:02:22: IW CLEAR
13:02:22-04:02:22: VALIDASI RNP TNP OG, OK A&amp;B, PRIORITY A
02:02:22-30:01:22: SURVEY OG
28:01:22: SPK RECEIVED FROM EMAIL LMS</t>
  </si>
  <si>
    <t>11:04:22: RFIN
10:04:22-03:04:22: RFI, WAIT RFIN
30:03:22-23:03:22: SRFI
20:03:22: SRFI, WAITING STO &amp; PLN CONNECTION
13:03:22: ERECTION
09:03:22: CURRING TIME
06:03:22-03:03:22: REBARRING OG
28:02:22-23:02:22: REKOM OG
20:02:22: REALISASI IW
16:02:22: IW CLEAR
13:02:22-04:02:22: VALIDASI RNP TNP OG, OK ABC, PRIORITY B
02:02:22-30:01:22: SURVEY OG
28:01:22: SPK RECEIVED FROM EMAIL LMS</t>
  </si>
  <si>
    <t>11:04:22: RFIN
10:04:22-03:04:22: RFI, WAIT RFIN
30:03:2022: SRFI
27:03:22-24:03:22: ERECTION
20:03:22: CURRING TIME
16:03:22: REBARRING
13:03:22: LANTAI KERJA OG
09:03:22: BOUWPLANK OG
06:03:22-23:02:22: REKOM OG
20:02:22: REALISASI IW
16:02:22: IW CLEAR
13:02:22-03:02:22: VALIDASI RNP TNP
02:02:22-30:01:22: SURVEY OG
28:01:22: SPK RECEIVED FROM EMAIL LMS</t>
  </si>
  <si>
    <t>11:04:22: RFIN
10:04:22-30:03:22: PLN
27:03:22: ME OG
23:03:22-13:03:22: PARALEL STRENGTENING
09:03:22: BTS PONDASI OG
06:03:22-13:02:22: READY TO STO
09:02:22: NEED REVIEW CIVIL HUAWEI
06:02:22: NEED REVIEW TNP ALITA
02:02:22: NEED REVIEW RNP HUAWEI
30:01:22: ESR REVIEW, NEED REVIEW RNP HUAWEI
28:01:22: SPK RELEASED</t>
  </si>
  <si>
    <t>11:04:22: RFIN
10:04:22-23:03:22: PLN CONNECTION
20:03:22: ME OG
16:03:22-13:03:22: WAIT PSB
09:03:22: PONDASI OG
06:03:22: READY TO STO
23:02:22-20:02:22: NEED REVIEW CIVIL
16:02:22: NEED REVIEW POWER
13:02:22-08:02:22: NEED REVIEW TNP HUAWEI
06:02:22: NEED REVIEW TNP ALITA
02:02:22: NEED REVIEW RNP HUAWEI
30:01:22: ESR REVIEW, NEED REVIEW RNP HUAWEI
28:01:22: SPK RELEASED</t>
  </si>
  <si>
    <t>RFC</t>
  </si>
  <si>
    <t>108°29.7.84'E</t>
  </si>
  <si>
    <t>6°46.2.32'S</t>
  </si>
  <si>
    <t>103°55.30.83'E</t>
  </si>
  <si>
    <t>1°2.31.09'N</t>
  </si>
  <si>
    <t>X RELOC BY TP</t>
  </si>
  <si>
    <t>13:04:22: RFIN
10:04:22-30:03:22: ERECTION
27:03:22: CURRING TIME
23:03:22-20:03:22: REBARRING
16:03:22-13:03:22: EXCAVATION
09:03:22-28:02:22: REKOM OG
23:02:22: IW CLEAR &amp; PARALEL COLLECT DOKUMEN
20:02:22-13:02:22: IW OG
09:02:22-04:02:22: PRIORITY CANDIDATE B
02:02:22-30:01:22: SURVEY OG
28:01:22: SPK RECEIVED FROM EMAIL LMS</t>
  </si>
  <si>
    <t>13:04:22: RFIN
10:04:22-30:03:22: PLN
27:03:22-16:03:22: ME OG
13:03:22-09:03:22: BTS PONDASI OG
06:03:22-13:02:22: READY TO STO
09:02:22: NEED REVIEW CIVIL HUAWEI
06:02:22: NEED REVIEW TNP ALITA
02:02:22: NEED REVIEW RNP HUAWEI
30:01:22: ESR REVIEW, NEED REVIEW RNP HUAWEI
28:01:22: SPK RELEASED</t>
  </si>
  <si>
    <t>12:04:22: RFIN
10:04:22-06:04:22: ERECTION
03:04:22: POURING
30:03:22-27:03:22: OG FABRIKASI BESI
23:03:22: EXCAVATION
20:03:22: REKOM
16:03:22-13:03:22: IW OG
11:03:22: VALIDASI RNP TNP
09:03:22: SURVEY OG
07:03:22: SPK RECEIVED</t>
  </si>
  <si>
    <t>RFI DONE 30 MAR, STO 12 APR ON NEW SITE ID
10:04:22: ERM PROCESS
06:04:22: SPK RECEIVED</t>
  </si>
  <si>
    <t>RFI DONE 22 MAR, STO 12 APR ON NEW SITE ID
10:04:22: ERM PROCESS
06:04:22: SPK RECEIVED</t>
  </si>
  <si>
    <t>RFI DONE 31 MAR, STO 12 APR ON NEW SITE ID
10:04:22: ERM PROCESS
06:04:22: SPK RECEIVED</t>
  </si>
  <si>
    <t>12:04:22: RFIN, STO 12 APR
10:04:22: ERM PROCESS
06:04:22: SPK RECEIVED</t>
  </si>
  <si>
    <t>13:04:22: RFIN
10:04:22:COMMCASE, PONDASI OG HOLD
06:04:22-03:04:22: PONDASI OG
30:03:22-27:03:22: COMMCASE
23:03:22-09:03:22: BTS PONDASI OG
06:03:22-13:02:22: READY TO STO
09:02:22: NEED REVIEW CIVIL HUAWEI
07:02:22: NEED REVIEW POWER HUAWEI
06:02:22: NEED REVIEW TNP ALITA
02:02:22: NEED REVIEW RNP HUAWEI
30:01:22: ESR REVIEW, NEED REVIEW RNP HUAWEI
28:01:22: SPK RELEASED</t>
  </si>
  <si>
    <t>NUS-NT-LBJ-0252</t>
  </si>
  <si>
    <t>PULAU KOMODO</t>
  </si>
  <si>
    <t>NUS-NT-LBJ-0253</t>
  </si>
  <si>
    <t>PULAU PADAR</t>
  </si>
  <si>
    <t>NUS-NT-LBJ-0251</t>
  </si>
  <si>
    <t>PAPA GARANG</t>
  </si>
  <si>
    <t>119°32.41.37'null</t>
  </si>
  <si>
    <t>8°35.1.72'S</t>
  </si>
  <si>
    <t>85/160/260</t>
  </si>
  <si>
    <t>119°34.7.49'null</t>
  </si>
  <si>
    <t>8°39.26.34'S</t>
  </si>
  <si>
    <t>119°43.13.94'null</t>
  </si>
  <si>
    <t>8°34.31.64'S</t>
  </si>
  <si>
    <t>10/150/265</t>
  </si>
  <si>
    <t>Kab. Manggarai Barat</t>
  </si>
  <si>
    <t>JAW-JB-BGR-0239</t>
  </si>
  <si>
    <t>HARJASARI BOGOR</t>
  </si>
  <si>
    <t>106°50.28.1'E</t>
  </si>
  <si>
    <t>6°39.9.76'S</t>
  </si>
  <si>
    <t>100/190/335</t>
  </si>
  <si>
    <t>SAR ON TN KOMODO</t>
  </si>
  <si>
    <t>13:04:22: SITE RETURN BY XL DUE TO CELL PLAN ISSUE
10:04:22: REHUNTING
06:04:22-05:04:22: RNP NOK
03:04:22-24:03:22: VALIDASI RNP TNP
23:03:22-28:02:22: REHUNTING
23:02:22-13:02:22: IW OG
09:02:22-30:01:22: SURVEY OG
28:01:22: SPK RECEIVED FROM EMAIL LMS</t>
  </si>
  <si>
    <t>Desa Cikahuripan Kp. Cipari RT.022 RW.009, Kec. Klapanunggal, Kab. Bogor Prov. Jawa Barat</t>
  </si>
  <si>
    <t>LMS CHANGED TO NOKIA</t>
  </si>
  <si>
    <t>CHANGED TO COLO PKP</t>
  </si>
  <si>
    <t>RETURNED CHANGED TO COLO PKP
13:04:22: VALIDASI RNP TNP
10:04:22: SURVEY OG
06:04:22: MITRA ASSIGNMENT
05:04:22: SPK RECEIVED</t>
  </si>
  <si>
    <t>EXTEND TOWER (NY PARALEL)</t>
  </si>
  <si>
    <t>14:04:22: RFIN
13:04:22-06:04:22: ERECTION
03:04:22: POURING
30:03:22-27:03:22: OG FABRIKASI BESI
23:03:22: EXCAVATION
20:03:22: REKOM
16:03:22-13:03:22: IW OG
11:03:22: VALIDASI RNP TNP
09:03:22: SURVEY OG
07:03:22: SPK RECEIVED</t>
  </si>
  <si>
    <t>35.Pemasangan KWH Box dan pole</t>
  </si>
  <si>
    <t>14:04:22: minus kwh
03:03:22-24:02:22: PREAPRE CME, NEW DESIGN
17:02:22: HOLD COMMCASE BY LL
02:02:22-16:01:22: PONDASI OG
12:01:22-12:21-15:12:21: STO DECLARE 22 NOV, EID TERIMA PO 15 DEC, PLAN RFI 14 JAN
15:12:21-28:11:21: STO DECLARED, WAIT RFI BY EID, EID WAIT PO FROM XL 
21:11:21-07:11:21: NEED REVIEW RNP EID
03:11:21: ERM PROCESS</t>
  </si>
  <si>
    <t>14:04:22: prepare cme
08:03:22: SPK RECEIVED</t>
  </si>
  <si>
    <t>14:04:22: prepare cme
03:03:22: CME NY START, EID WAIT PO
28:01:22-23:01:22: NEED REVIEW CIVIL EID
19:01:22-18:01:22: SPK RELEASED FROM LMS TO EMAIL TBG</t>
  </si>
  <si>
    <t>14:04:22: prepare cme
09:03:22-03:03:22: CME NY START, EID WAIT PO
28:01:22-23:01:22: NEED REVIEW TNP ALITA
19:01:22-16:01:22: ESR REVIEW
14:01:22: NEW SPK PENGGANTI REPEATER JAKATAN PARI</t>
  </si>
  <si>
    <t>14:03:22: SRFI
17:03:22: PONDASI OG
28:02:22-25:02:22: ANNOUNCEMENT GO UNTIL SRFI
24:02:22-16:12:21: TNP OK, NEED CONFIRM PMO GO CME
15:12:21-09:12:21: STO RECALL
08:12:21: STO DECLARED, WAIT RFI BY HTI
05:12:21-28:11:21: ERM REJECTION, SITE ISSOLATED
21:11:21-07:11:21: ESR PROCESS OG, NEED REVIEW TNP ALITA</t>
  </si>
  <si>
    <t>14:04:22-17:03:22: SRFI, WAIT PLN SURVEY
24:02:22: FOUNDATION OG
17:02:22: PROSES EXTEND PERMIT
02:02:22: RBS FOUNDATION
26:01:22-16:01:22: PREPARE MATERIAL
12:01:22: PROCESS PR PO TO INTISEL
05:01:22-16:12:21: PROSES FINALISASI SUBCON ASSIGNMENT, WAIT RFIN BY HTI
15:12:21-28:11:21: STO DECLARED, WAIT RFI BY HTI
21:11:21-07:11:21: ESR PROCESS OG,NEED REVIEW RNP HUAWEI</t>
  </si>
  <si>
    <t>14:04:22-16:01:22: SRFI, PLN CONNECTION
12:01:22: FOUNDATION DONE, PLAN PLN NEXT WEEK &amp; WAITING SK PLN FROM XL
02:01:22-29:12:21: RBS DONE, START ME OG
26:12:21-16:12:21: PROSES FINALISASI SUBCON ASSIGNMENT, WAIT RFIN BY HTI
15:12:21-28:11:21: STO DECLARED, WAIT RFI BY HTI
21:11:21-07:11:21: ESR PREPARATION OG,NEED REVIEW RNP HUAWEI</t>
  </si>
  <si>
    <t xml:space="preserve">14:04:22: PREPARE CME
17:03:22-12:01:22: WAITING PERMANENISASI GM KE SST
05:01:22-02:01:22: WAITING PERMIT
02:01:22-29:12:21: PERMANENISASI GM KE SST
26:12:21-16:12:21: PROSES FINALISASI SUBCON ASSIGNMENT, WAIT RFIN BY HTI
15:12:21-28:11:21: STO DECLARED, WAIT RFI BY HTI
21:11:21-03:11:21: NEED REVIEW RNP, STO DECLARE 2 NOV </t>
  </si>
  <si>
    <t>W31-2022</t>
  </si>
  <si>
    <t>W36-2022</t>
  </si>
  <si>
    <t>14:04:22: RFIN
LMS CHANGE TO NOKIA
13:04:22-27:03:22: SRFI, PLN CONENCTION
23:03:22-20:03:22: ME OG
16:03:22-13:03:22: WAIT PSB
09:03:22: PONDASI OG
06:03:22: READY TO STO
23:02:22-16:02:22: NEED REVIEW POWER
13:02:22-08:02:22: NEED REVIEW TNP HUAWEI
06:02:22: NEED REVIEW TNP ALITA
02:02:22: NEED REVIEW RNP HUAWEI
30:01:22: ESR REVIEW, NEED REVIEW RNP HUAWEI
28:01:22: SPK RELEASED</t>
  </si>
  <si>
    <t>15:04:22: RFIN
13:04:22-03:04:22: PONDASI OG
30:03:22-27:03:22: MOBDEMOB
23:03:22-13:02:22: ESR PROCESS
11:02:22: SPK RECEIVED</t>
  </si>
  <si>
    <t>15:04:22: RFIN
13:04:22-17:03:22: GO RFI
16:03:22-13:03:22: SRFI
09:03:22: ME OG
06:03:22-28:02:22: PONDASI OG
25:02:22: ANNOUNCEMENT GO UNTIL SRFI
23:02:22-16:12:21: TNP OK, NEED CONFIRM PMO GO CME
15:12:21-09:12:21: STO RECALL
08:12:21: STO DECALARE
05:12:21-24:11:21: ERM REJECTION, SITE ISSOLATED
21:11:21: ESR PROCESS</t>
  </si>
  <si>
    <t>15:04:22: RFIN
13:04:22-06:04:22: SRFI
03:04:22: ME OG
30:03:22-27:03:22: PONDASI OG
23:03:22-13:02:22: ESR PROCESS
11:02:22: SPK RECEIVED</t>
  </si>
  <si>
    <t>WAIT PSB</t>
  </si>
  <si>
    <t>18:04:22: RFIN
17:04:22-30:03:22: PLN
27:03:22-20:03:22: ME OG KWH KOSONG
16:03:22-09:03:22: BTS PONDASI OG
06:03:22-09:02:22: STO RECALL
06:02:22: NEED REVIEW POWER HUAWEI
06:02:22: NEED REVIEW TNP ALITA
02:02:22: NEED REVIEW RNP HUAWEI
30:01:22: ESR REVIEW, NEED REVIEW RNP HUAWEI
28:01:22: SPK RELEASED</t>
  </si>
  <si>
    <t>18:04:22: RFIN
7:04:22-06:03:22: ME OG
03:04:22-27:03:22: ERECTION
23:03:22: POURING
20:03:22: REBARRING
16:03:22-13:03:22: EXCAVATION
09:03:22-23:02:22: REKOM OG
20:02:22-16:02:22: IW OG
13:02:22-12:02:22: VALIDASI RNP TNP
09:02:22-30:01:22: SURVEY OG
28:01:22: SPK RECEIVED FROM EMAIL LMS</t>
  </si>
  <si>
    <t>18:04:22: RFIN
17:04:22: RFI, WAIT RFIN
13:04:22-06:04:22: PLN
03:04:22 ME OG
30:03:22-13:03:22: WAIT PSB &amp; STO
09:03:22: PONDASI OG
06:03:22-13:02:22: NEED REVIEW POWER EID
09:02:22: NEED REVIEW TNP HUAWEI
06:02:22: NEED REVIEW RNP EID
04:02:22: NEW SPK RELEASED</t>
  </si>
  <si>
    <t>18:04:22: RFIN
17:04:22-13:04:22: SRFI, WAIT RFIN
10:04:22-03:04:22: ME
30:03:22-27:03:22: ERECTION
23:03:22-20:03:22: CURRING
16:03:22-13:03:22: EXCAVATION
09:03:22-23:02:22: REKOM OG
20:02:22-13:02:22: IW OG
09:02:22-04:02:22: PRIORITY CANDIDATE A
02:02:22-30:01:22: SURVEY OG
28:01:22: SPK RECEIVED FROM EMAIL LMS</t>
  </si>
  <si>
    <t>18:04:22: RFIN
17:04:22-29:03:22: SRFI
27:03:22-20:03:22: ME OG KWH KOSONG
16:03:22-09:03:22: BTS PONDASI OG
06:03:22-13:02:22: READY TO STO
09:02:22-07:02:22: NEED REVIEW POWER HUAWEI
06:02:22: NEED REVIEW TNP ALITA
02:02:22: NEED REVIEW RNP HUAWEI
30:01:22: ESR REVIEW, NEED REVIEW RNP HUAWEI
28:01:22: SPK RELEASED</t>
  </si>
  <si>
    <t>14:04:22: RFIN
17:04:22-10:04:22: PLN
06:04:22: ME OG
03:04:22: PLN OG
30:03:22: PONDASI OG
27:03:22-23:03:22: CME PREPARATION
20:03:22-13:02:22: ESR PROCESS
11:02:22: SPK RECEIVED</t>
  </si>
  <si>
    <t>14:04:22: RFIN
05:04:22: SRFIN
03:04:22-20:03:22: PONDASI OG
16:03:22-13:02:22: ESR PROCESS
11:02:22: SPK RECEIVED</t>
  </si>
  <si>
    <t>14:04:22: RFIN
06:04:22: PLN CONNECTION
03:04:22: ME OG
30:03:22: PONDASI OG
27:03:22: PREPARE CME
23:03:22-13:02:22: ESR PROCESS
11:02:22: SPK RECEIVED</t>
  </si>
  <si>
    <t>14:04:22: RFIN
09:03:22: SRFI, PLN CONNECTION, PARALEL STRENGTENING
06:03:22-13:02:22: READY TO STO
09:02:22: NEED REVIEW CIVIL HUAWEI
07:02:22: NEED REVIEW POWER HUAWEI
06:02:22: NEED REVIEW TNP ALITA
02:02:22: NEED REVIEW RNP HUAWEI
30:01:22: ESR REVIEW, NEED REVIEW RNP HUAWEI
28:01:22: SPK RELEASED</t>
  </si>
  <si>
    <t>14:04:22: RFIN
13:04:22: RFI, WAIT RFIN
10:04:22: PLN
06:04:22-30:03:22: ERECTION
27:03:22-20:03:22: CURING OG
17:03:22: GO RFI, KEJAR DI MARET
16:03:22-13:03:22: REBARING
09:03:22-28:02:22: EXCAVATION
25:02:22: ANNOUNCEMENT GO UNTIL SRFI
23:02:22: EXCAVATION
20:02:22-02:02:22: DELIVERY MATERIAL &amp; PARALEL ON CHECK PERIZINAN
30:01:22-26:01:22: WAITING APD
23:01:22: REKOM DONE &amp; PROSES SOIL TEST
19:01:22: IW OG KANDIDAT S
18:01:22: IW FAILED, VALIDASI TNP RNP KANDIDAT S
16:01:22-09:01:22: BAN BAK &amp; IW OG (MINUS 4 KK)
06:01:22: TNP REVIEW OK, PREPARE IW OG
05:01:22-26:12:21-22:12:21: WAIT TNP REVIEW
19:12:21: SITAC PREPARATION, NEED FU VALIDASI TNP RNP
16:12:21: PMO XL CONFIRMED GO SITAC, NEED FU VALIDASI TNP RNP
15:12:21-10:11:21: TNP REVIEW OG, HOLD HUWAWEI
07:11:21: CANDIDAT VERIFICATION OG
03:11:21-31:10:21: SURVEY OG, PLAN SUBMIT KANDIDAT W1 NOV</t>
  </si>
  <si>
    <t>14:04:22: RFIN
30:03:22: PONDASI OG
27:03:22: PREPARE CME
23:03:22-13:02:22: ESR PROCESS
11:02:22: SPK RECEIVED</t>
  </si>
  <si>
    <t>DS.DUSUN VI MERBAU RINTIS KARANG GADING, SECANGGANG, KAB. LANGKAT, SUMATERA UTARA</t>
  </si>
  <si>
    <t>19:04:22: RFIN
17:04:22-30:03:22: ERECTION
27:03:22: REBARRING
23:03:22: DESIGN OG
20:03:22-06:03:22: REKOM
28:02:22-16:02:22: IW CLEAR
13:02:22-09:02:22: IW OG
02:02:22-30:01:22: SURVEY OG
28:01:22: SPK RECEIVED FROM EMAIL LMS</t>
  </si>
  <si>
    <t>NOK BY XL : CHANGE PLAN</t>
  </si>
  <si>
    <t>18:04:22: RFIN
17:04:22: SRFI
13:04:22-13:03:22: PERKUATAN OG
09:03:22-08:03:22: STO DECLARE
06:03:22-16:02:22: READY TO DECLARE STO
13:02:22: NEED REVIEW POWER EID
09:02:22-06:02:22: NEED REVIEW RNP EID
04:02:22: NEW SPK RELEASED</t>
  </si>
  <si>
    <t>18:04:22: RFIN
17:04:22-06:03:22: ME OG
03:04:22-27:03:22: ERECTION
23:03:22-20:03:22: CURRING
16:03:22-13:03:22: LANTAI KERJA
09:03:22-06:03:22: EXCAVATION
28:02:22: REKOM OG
23:02:22: IW CLEAR &amp; PARALEL COLLECT DOKUMEN
20:02:22: IW OG
16:02:22: VALIDASI RNP TNP, IW FAILED
13:02:22: IW OG
09:02:22-04:02:22: CANDIDATE OK
02:02:22-30:01:22: SURVEY OG
28:01:22: SPK RECEIVED FROM EMAIL LMS</t>
  </si>
  <si>
    <t>19:04:22: NOK BY XL, CHANGE PLAN, RETURN BY XL
17:04:22-20:03:22: ERM PROCESS
16:03:22: SPK RECEIVED</t>
  </si>
  <si>
    <t>19:04:22: RFIN
17:04:22-06:04:22: PLN &amp; STR
03:04:22: ME OG &amp; STRENGTENING
30:03:22-27:03:22: STRENGTENING
23:03:22-16:03:22: ME OG
13:03:22-09:03:22: BTS PONDASI OG
06:03:22-20:02:22: READY TO STO
16:02:22: NEED REVIEW CIVIL
13:02:22: NEED REVIEW TNP ALITA
09:02:22: RND NOK NEED 50 METER
06:02:22-02:02:22: NEED REVIEW RNP HUAWEI
30:01:22: ESR REVIEW, NEED REVIEW RNP HUAWEI
28:01:22: SPK RELEASED</t>
  </si>
  <si>
    <t>KKOP ISSUE</t>
  </si>
  <si>
    <t>19:04:22: RFIN
17:04:22-30:03:22: RFI, WAIT RFIN
30:03:22-23:03:22: PLN CONNECTION
20:03:22-16:03:22: PROCESS PENGRIMAN MATERIAL PLN DARI JAKARTA, PLAN ARRIVED W3 MAR
13:03:22-06:02:22: PROCESS COLLECT DOC PKS
02:02:22-19:01:22: NEED CONFIRM XL SETUJU DENGAN COST PLN AGAR BISA LANJUT PKS DENGAN BM
16:01:22-20:12:21: ON PROCESS CONFIRM PLN CORPORATE DENGAN XL
19:12:21-05:12:21: WAITING CONFIRM PLN CORPORATE HARGA PER KWH, PLAN 19 DEC RELEASED DARI CORPORATE
01:12:21 - 23:10:21: WAITING CONFIRM PLN CORPORATE (PABRIK SAWIT PT. MUSIM MAS), NY CONFIRMED BY CORPORATE UNTUK SURAT KERJASAMANYA
20:10:21-08:09:21: SRFI, PLN BY CORPORATE PROSES PEMBUATAN SURAT KERJASAMA ANTARA CORPORATE DENGAN PENGAJUAN PKS PLN
01:09:21:30:08:21: CME PREPARATION
30:08:21:25:08:21:STO DECLARE 25 AUG
22:08:21: NEED REVIEW TNP ALITA
18:08:21: ERM PROSES, NEED REVIEW RNP HTI
16:08:21 : SPK COLO RELEASED, ERM PROSESS</t>
  </si>
  <si>
    <t>NEED TOWER SST (NY PARALEL)</t>
  </si>
  <si>
    <t>NEED STRENGTENING PARALEL &amp; COMMCASE</t>
  </si>
  <si>
    <t>STR DONE, OVERBLAST</t>
  </si>
  <si>
    <t>NEED STRENGTENING PARALEL, OVERBLAST</t>
  </si>
  <si>
    <t>NO POWER, TBG PROPOSE SOLAR CELL</t>
  </si>
  <si>
    <t>20:04:22: RFIN
17:04:22: PREPARE ERECTION
13:04:22-10:04:22: CURRING
06:04:22-03:04:22: CURRING
30:03:22: CURRING
27:03:22-20:03:22: REBARRING
16:03:22-06:03:22: WAIT APD, SOIL TEST DONE
28:02:22: REKOM DONE
23:02:22-20:02:22: REKOM OG
16:02:22: IW CLEAR
13:02:22: IW OG
09:02:22: VALIDASI RNP TNP OG
08:02:22-30:01:22: SURVEY OG
28:01:22: SPK RECEIVED FROM EMAIL LMS</t>
  </si>
  <si>
    <t>20:04:22: RFIN
14:04:22: SRFIN
13:04:22-06:04:22: ME OG
03:04:22: PONDASI OG
30:03:22-27:03:22: PREPARE CME
23:03:22-13:02:22: ESR PROCESS
11:02:22: SPK RECEIVED</t>
  </si>
  <si>
    <t>JAW-JT-TMG-2679</t>
  </si>
  <si>
    <t>JALAN_DR_WAHIDIN</t>
  </si>
  <si>
    <t>110°10.33.31'E</t>
  </si>
  <si>
    <t>7°18.47.88'S</t>
  </si>
  <si>
    <t>SUM-LA-SDN-1146</t>
  </si>
  <si>
    <t>SUKADANA_BUMI_AYU</t>
  </si>
  <si>
    <t>NUS-NB-GRG-5398</t>
  </si>
  <si>
    <t>BUWUN_MAS_SEKOTONG</t>
  </si>
  <si>
    <t>SUM-LA-BBU-0866</t>
  </si>
  <si>
    <t>NEGARA_BATIN_ADI_JAYA</t>
  </si>
  <si>
    <t>105°28.56.52'E</t>
  </si>
  <si>
    <t>5°1.15.58'S</t>
  </si>
  <si>
    <t>0/125/220</t>
  </si>
  <si>
    <t>116°4.52.85'E</t>
  </si>
  <si>
    <t>8°51.21.86'S</t>
  </si>
  <si>
    <t>104°57.38.42'E</t>
  </si>
  <si>
    <t>4°20.17.28'S</t>
  </si>
  <si>
    <t>60/195/340</t>
  </si>
  <si>
    <t>Newsite 2022 - DENSI</t>
  </si>
  <si>
    <t>Newsite 2020 - Additional</t>
  </si>
  <si>
    <t>20:04:22: RFIN
17:04:22-17:04:22-10:04:22: RFI, WAIT RFIN
06:04:22-30:03:22: ERECTION
27:03:22: CURRING TIME
23:03:22: REBARRING
20:03:22-09:03:22: EXCAVATION
06:03:22: REKOM OG
28:02:22-04:02:22: VALIDASI RNP TNP OG, PRIORITY CANDIDATE A
02:02:22-30:01:22: SURVEY OG
28:01:22: SPK RECEIVED FROM EMAIL LMS</t>
  </si>
  <si>
    <t>apr</t>
  </si>
  <si>
    <t>20:04:22: RFIN
17:04:22-03:04:22: PONDASI OG
30:03:22-23:03:22: MOBDEMOB PREPARE CME
23:03:22-13:02:22: ESR PROCESS
11:02:22: SPK RECEIVED</t>
  </si>
  <si>
    <t>20:04:22: RFIN
17:04:22-10:04:22: ME, PARALEL STR
07:04:22: PARALEL STR
06:04:22: ME OG
03:04:22-30:03:22: PONDASI OG
27:03:22-23:03:22: MOBDEMOB PREPARE CME
23:03:22-13:02:22: ESR PROCESS
11:02:22: SPK RECEIVED</t>
  </si>
  <si>
    <t>20:04:22: SPK RETURN BY XL ON EMAIL
07:04:22: SPK RETURN BY XL
06:04:22-06:02:22: TNP NOK : NOT LOS
23:02:22-09:02:22: NEED REVIEW TNP ALITA
02:02:22: NEED REVIEW RNP HUAWEI
30:01:22: ESR REVIEW, NEED REVIEW RNP HUAWEI
28:01:22: SPK RELEASED</t>
  </si>
  <si>
    <t>20:04:22: SPK RETURN BY XL ON EMAIL
07:04:22: SPK RETURN BY XL
06:04:22-06:02:22: TNP NOK : NOT LOS
23:02:22-09:02:22: NEED REVIEW TNP ALITA
06:02:22-02:02:22: NEED REVIEW RNP HUAWEI
30:01:22: ESR REVIEW, NEED REVIEW RNP HUAWEI
28:01:22: SPK RELEASED</t>
  </si>
  <si>
    <t>20:04:22: SPK RETURN BY XL ON EMAIL
07:04:22: SPK RETURN BY XL
06:04:22-03:04:22: WAIT STRENGTENING &amp; PLN CONNECTION
30:03:22-27:03:22: ME OG
23:03:22-09:03:22: BTS PONDASI OG
06:03:22-16:02:22: READY TO STO
13:02:22: NEED REVIEW POWER
09:02:22-06:02:22: RND NOK NEED 50 METER
02:02:22: NEED REVIEW RNP HUAWEI
30:01:22: ESR REVIEW, NEED REVIEW RNP HUAWEI
28:01:22: SPK RELEASED</t>
  </si>
  <si>
    <t>21:04:22: STO DECLARED
14:04:22: prepare cme
21:03:22: SPK REECIVED</t>
  </si>
  <si>
    <t>JAW-JB-NPH-4386</t>
  </si>
  <si>
    <t>PARONGPONG - RELOC</t>
  </si>
  <si>
    <t>W22-2022</t>
  </si>
  <si>
    <t>buffer apr</t>
  </si>
  <si>
    <t>apr target</t>
  </si>
  <si>
    <t>21:04:22: RFIN
20:04:22: STO DECLARE
20:04:22-20:03:22: ERM PROCESS
16:03:22: SPK RECEIVED</t>
  </si>
  <si>
    <t>22:04:22: RFIN
20:04:22-17:04:22: ME
14:04:22-10:04:22: FINISHING ERECTION
06:04:22-03:04:22: ERECTION BUT STOPPED BY LL (COMMCASE)
27:03:22-23:03:22: CURRING TIME
20:03:22: POURING
17:03:22-13:03:22: REBAARRING,PLAN POURING 19 MAR
09:03:22: EXCAVATION PERAPIHAN GALIAN LONGSOR
06:03:22: EXCAVATION
28:02:22-24:02:22: RE-MOBILISASI TEAM CME &amp; START CME 1 MAR
20:02:22-13:02:22: PROSES SCHEDULED KOMINFO
09:02:21-30:01:22: DESIGNPACK OG &amp; PARALEL PERIZINAN
26:01:22-23:01:22: REKOM OG
19:01:22: CME HOLD PARALEL REKOM OG, PLAN RFI FEB
16:01:22: PROSES REALISASI KOMPENSASI WARGA
12:01:22-15:12:21: HOLD COMCASE KOMPENSASI WARGA, PROSES NEGO
08:12:21-01:12:21: CME PREPARATION
28:11:21: APD RELEASED, PLAN KOM CME 29 NOV
24:11:21-21:11:21: BAK PROCESS
17:11:21: SURVEY OG 
14:11:21-10:11:21: ESR PROCESS OG</t>
  </si>
  <si>
    <t>22:04:22: RFIN
20:04:22: RFI, WAIT RFIN
17:04:22-14:04:22: ME
10:04:22-30:03:22: REBARRING
27:03:22-20:03:22: EXCAVATION OG
16:03:22-13:03:22: LAND CLEARING
12:03:22-23:02:22: REKOM OG
20:02:22: IW OG
16:02:22-07:02:22: VALIDASI RNP TNP OG
06:02:22-30:01:22: SURVEY OG
28:01:22: SPK RECEIVED FROM EMAIL LMS</t>
  </si>
  <si>
    <t>22:04:22: RFIN
20:04:22-17:04:22: PLN
13:04:22-10:04:22: SRFI
06:04:22-03:04:22: PONDASI OG
30:03:22-23:03:22: MOBDEMOB PREPARE CME
23:03:22-13:02:22: ESR PROCESS
11:02:22: SPK RECEIVED</t>
  </si>
  <si>
    <t>RETURN BY XL CHANGE TO COLO</t>
  </si>
  <si>
    <t>22:04:22: SPK RETURN BY XL DUE TO CHANGE TO COLO
20:04:22-19:04:22: PARALEL IW ON GOING SITEPERMANENISASI COMBAT BATAM AREA
17:04:22-13:04:22: IW OG
10:04:22: VALIDASI RNP TNP
06:04:22: MITRA ASSIGNMENT
05:04:22: SPK RECEIVED</t>
  </si>
  <si>
    <t>21:04:22: RFIN
20:04:22-03:04:22: PLN, CAN BE ACCELERATE TO APR
03:04:22-30:03:22: PLN
27:03:22-20:03:22: ME OG KWH KOSONG
16:03:22-09:03:22: BTS PONDASI OG
06:03:22-13:02:22: READY TO STO
09:02:22: NEED REVIEW POWER HUAWEI
06:02:22: NEED REVIEW RNP HUAWEI
04:02:22: NEW SPK RELEASED</t>
  </si>
  <si>
    <t>21:04:22: SPK RETURN BY XL, NY POTENTIAL TO ADD RPEATER
20:04:22-28:11:21: NEED CONFIRM XL, GO OR NOT GOT? STATUS DI LMS ESR SUBMITTED
22:09:21: 19:09:21:15:09:21: 13:09:21: ERM REJECTION
08:09:21: 30:08:21:22:08:21: NEED REVIEW TNP ALITA
18:08:21: ERM PROSES, NEED REVIEW RNP HTI
16:08:21 : SPK COLO RELEASED, ERM PROSESS</t>
  </si>
  <si>
    <t>110°1.41.12'E</t>
  </si>
  <si>
    <t>7°14.45.85'S</t>
  </si>
  <si>
    <t>111°21.24.26'E</t>
  </si>
  <si>
    <t>7°10.37.45'S</t>
  </si>
  <si>
    <t>109°42.42.8'E</t>
  </si>
  <si>
    <t>7°19.49.26'S</t>
  </si>
  <si>
    <t>RETURN BY XL, CHANGE TO COLO
21:04:22-13:04:22: VALIDASI RNP TNP
10:04:22: SURVEY OG
06:04:22: MITRA ASSIGNMENT
05:04:22: SPK RECEIVED</t>
  </si>
  <si>
    <t>24:04:22-20:04:22: ERECTION
17:04:22: REBARRING
14:04:22-10:04:22: BOUWPLANK
06:04:22: REKOM
03:04:22-25:03:22: VALIDASI RNP TNP
23:03:22-15:03:22: IW OG
13:03:22: VALIDASI RNP TNP
12:03:22-09:03:22: SURVEY OG
07:03:22: SPK RECEIVED</t>
  </si>
  <si>
    <t>26.Back Filling</t>
  </si>
  <si>
    <t>25:04:22: RFIN
24:04:22-17:04:22: SRFI
LMS CHANGE TO NOKIA
13:04:22-27:03:22: SRFI, PLN CONENCTION
23:03:22-20:03:22: ME OG
16:03:22-13:03:22: WAIT PSB
09:03:22: PONDASI OG
06:03:22: READY TO STO
23:02:22-16:02:22: NEED REVIEW POWER
13:02:22-08:02:22: NEED REVIEW TNP HUAWEI
06:02:22: NEED REVIEW TNP ALITA
02:02:22: NEED REVIEW RNP HUAWEI
30:01:22: ESR REVIEW, NEED REVIEW RNP HUAWEI
28:01:22: SPK RELEASED</t>
  </si>
  <si>
    <t>122150561374</t>
  </si>
  <si>
    <t>122140915926</t>
  </si>
  <si>
    <t>149100150095</t>
  </si>
  <si>
    <t>129010129372</t>
  </si>
  <si>
    <t>129010129364</t>
  </si>
  <si>
    <t>128040132677</t>
  </si>
  <si>
    <t>149300217425</t>
  </si>
  <si>
    <t>126120950900</t>
  </si>
  <si>
    <t>128010141005</t>
  </si>
  <si>
    <t>514032193553</t>
  </si>
  <si>
    <t>122030625513</t>
  </si>
  <si>
    <t>128050013157</t>
  </si>
  <si>
    <t>514531761377</t>
  </si>
  <si>
    <t>25:04:22: RFIN
24:04:22-06:04:22: SRFI &amp; STR
03:04:22: ME OG &amp; PERKUATAN
30:03:22-13:03:22: STRENGTENING PARALEL CME
09:03:22: BTS PONDASI OG
06:03:22-13:02:22: READY TO STO
09:02:22: NEED REVIEW CIVIL HUAWEI
07:02:22: NEED REVIEW POWER HUAWEI
06:02:22: NEED REVIEW TNP ALITA
02:02:22: NEED REVIEW RNP HUAWEI
30:01:22: ESR REVIEW, NEED REVIEW RNP HUAWEI
28:01:22: SPK RELEASED</t>
  </si>
  <si>
    <t>25:04:22: RFIN
24:04:22: ME OG
20:04:22:STR DONE, PREPARE CME
17:04:22-14:04:22: FINISHING STRENGTENING
13:04:22-03:04:22: PONDASI OG &amp; PERKUATAN (PLAN START 7 APR)
30:03:22-09:03:22: PERKUATAN OG
06:03:22-16:02:22: READY TO STO
13:02:22-09:02:22: NEED REVIEW CIVIL EID
07:02:22-06:02:22: NEED REVIEW RNP EID
04:02:22: NEW SPK RELEASED</t>
  </si>
  <si>
    <t>25:04:22: RFIN
24:04:22-20:04:22: ME (str done 19 apr)
17:04:22-03:04:22: PONDASI OG &amp; PERKUATAN (PLAN START 7 APR)
30:03:22-09:03:22: PERKUATAN OG
06:03:22-16:02:22: READY TO STO
13:02:22-09:02:22: NEED REVIEW CIVIL EID
07:02:22-06:02:22: NEED REVIEW RNP EID
04:02:22: NEW SPK RELEASED</t>
  </si>
  <si>
    <t>25:04:22: RFIN
24:04:22-20:04:22: SRFI
17:04:22-14:04:22: ME OG
13:04:22: STO 13 APR
10:04:22-07:04:22: PARALEL STR
06:04:22-13:03:22: ESR PROCESS
11:02:22: SPK RECEIVED</t>
  </si>
  <si>
    <t>25:04:22: RFIN
24:04:22-20:04:22: PLN CONNECTION
30:03:22: ERECTION
27:03:22: REBARRING
23:03:22-06:03:22: REKOM
28:02:22-23:02:22: IW CLEAR
20:02:22-13:02:22: IW OG
09:02:22-30:01:22: SURVEY OG
28:01:22: SPK RECEIVED FROM EMAIL LMS</t>
  </si>
  <si>
    <t>25:04:22: RFIN
24:04:22-17:04:22: SRFI
LMS CHANGE TO NOKIA
13:04:22-23:03:22: PLN CONNECTION
20:03:22: ME OG
16:03:22-13:03:22: WAIT PSB
09:03:22: PONDASI OG
06:03:22: READY TO STO
23:02:22-20:02:22: NEED REVIEW CIVIL
16:02:22: NEED REVIEW POWER
13:02:22-08:02:22: NEED REVIEW TNP HUAWEI
06:02:22: NEED REVIEW TNP ALITA
02:02:22: NEED REVIEW RNP HUAWEI
30:01:22: ESR REVIEW, NEED REVIEW RNP HUAWEI
28:01:22: SPK RELEASED</t>
  </si>
  <si>
    <t>102°21.27.95'E</t>
  </si>
  <si>
    <t>3°54.8.16'S</t>
  </si>
  <si>
    <t>103°33.48.4'E</t>
  </si>
  <si>
    <t>4°26.39.25'S</t>
  </si>
  <si>
    <t>New Build</t>
  </si>
  <si>
    <t>03.Survey ny start</t>
  </si>
  <si>
    <t>25:04:22: RFIN
24:04:22: STR ON GOING NY PARALEL
20:04:22-09:03:22: PABRIKASI MATERIAL PERKUATAN
06:03:22: READY TO STO
23:02:22: RND NOK NEED 20M
20:02:22-02:02:22: NEED REVIEW RNP HUAWEI
30:01:22: ESR REVIEW, NEED REVIEW RNP HUAWEI
28:01:22: SPK RELEASED</t>
  </si>
  <si>
    <t>25:04:22: RFIN
24:04:22: ME OG
20:04:22-17:04:22: ERECTION
13:04:22: EXCAVATION
10:04:22-30:03:22: REKOM
27:03:22-23:03:22: IW CLEAR
20:03:22-16:03:22: IW OG
15:03:22-15:03:22: UNDER TNP 
13:03:22-09:03:22: SURVEY OG &amp; MITRA ASSIGNMENT
07:03:22: SPK RECEIVED</t>
  </si>
  <si>
    <t>25:04:22: RFIN
24:04:22: RFI, WAIT RFIN
10:04:22: SRFI
06:04:22: CURRING
03:04:22-30:03:22: REBARRING
27:03:22: EXCAVATION
23:03:22-20:03:22: REKOM DONE, SOIL TEST DONE, WAIT APD
16:03:22-11:03:22: VALIDASI RNP TNP  -&gt; IW OG
09:03:22: SURVEY OG
07:03:22: SPK RECEIVED</t>
  </si>
  <si>
    <t>25:04:22: RFIN
24:04:22: RFI, WAIT RFIN
17:04:22: SRFI
13:04:22-10:04:22: ERECTION
06:04:22: CURRING
03:04:22-30:03:22: REBARRING
27:03:22: BOREPILE
23:03:22: REKOM, SOIL TEST DONE WATIT APD
20:03:22: REALISASI IW, SOIL TEST DONE WAIT APD
16:03:22-09:03:22: IW CLEAR
06:03:22: IW OG
06:03:22-03:03:22: VAALIDASI RNP TNP, IW FAILED
02:03:22-20:02:22: IW CLEAR
16:02:22: IW OG
13:02:22-03:02:22: VALIDASI RNP TNP
02:02:22-30:01:22: SURVEY OG
28:01:22: SPK RECEIVED FROM EMAIL LMS</t>
  </si>
  <si>
    <t>25:04:22: RFIN
24:04:22: RFI, WAIT RFIN
20:04:22-13:04:22: ERECTION
10:04:22-06:04:22: CURRING
03:04:22-16:03:22: REBARRING
13:03:22-28:02:22: EXCAVATION
25:02:22: ANNOUNCEMENT GO UNTIL RFI
23:02:22: EXCAVATION
20:02:22-02:02:22: DELIVERY MATERIAL &amp; PARALEL ON CHECK PERIZINAN
30:01:22-26:01:22: APD &amp; REKOM DONE, RFC
19:01:22-16:01:22: WAITING APD &amp; PARALEL REKOM
12:01:22-09:01:22: REKOM OG, REQ SOIL TEST DONE
05:01:22: IW CLEAR, REKOM OG
02:01:22-26:12:21: IW OG (10 KK,6 KK OG)
22:12:21-19:12:21: SITAC PREPARATION
16:12:21: PMO XL CONFIRMED GO SITAC
15:12:21-05:12:21: REVIEW TNP OK, NEED CONFIRMATION FROM XL TO CONTINUE SITAC PROCESS
01:12:21-10:11:21-08:11:21: RNP REVIEW OK, OG REVIEW TNP PROCESS
07:11:21: CANDIDAT VERIFICATION OG
03:11:21-31:10:21: SURVEY OG, PLAN SUBMIT KANDIDAT W1 NOV</t>
  </si>
  <si>
    <t>25:04:22: RFIN
24:04:22-30:03:22: PLN
27:03:22-20:03:22: ERECTION
17:03:22: GO RFI, KEJAR DI MARET
16:03:22-13:03:22: CURRING
09:03:22: POURING
06:03:22-28:02:22: REBARRING
25:02:22: ANNOUNCEMENT GO UNTIL SRFI
23:02:22-20:02:22: EXCAVATION
16:02:22-02:02:22: DELIVERY MATERIAL &amp; PARALEL ON CHECK PERIZINAN
30:01:22: RFL
26:01:22-19:01:22: APD DONE, RFC
16:01:22-09:01:22: REKOM DONE, REQ SOIL TEST DONE, APD DONE
05:01:22-26:12:21: IW CLEAR, REKOM OG
22:12:21-19:12:21: SITAC PREPARATION
16:12:21: PMO XL CONFIRMED GO SITAC
15:12:21-05:12:21: REVIEW TNP OK, NEED CONFIRMATION FROM XL TO CONTINUE SITAC PROCESS
01:12:21-10:11:21-08:11:21: RNP OK, OG VALIDASI TNP, HOLD HUWAWEI
07:11:21: CANDIDAT VERIFICATION OG
03:11:21-31:10:21: SURVEY OG, PLAN SUBMIT KANDIDAT W1 NOV</t>
  </si>
  <si>
    <t>25:04:22: RFIN
24:04:22-09:03:22: SRFI, PLN CONNECTION, PARALEL STRENGTENING
06:03:22-09:02:22: STO RECALL
06:02:22: NEED REVIEW POWER HUAWEI
06:02:22: NEED REVIEW TNP ALITA
02:02:22: NEED REVIEW RNP HUAWEI
30:01:22: ESR REVIEW, NEED REVIEW RNP HUAWEI
28:01:22: SPK RELEASED</t>
  </si>
  <si>
    <t>25:04:22: RFIN
24:04:22-30:03:22: PLN &amp; PERKUATAN
27:03:22-13:03:22: PARALEL STRENGTENING
09:03:22: BTS PONDASI OG
06:03:22-09:02:22: STO RECALL
06:02:22: NEED REVIEW POWER HUAWEI
06:02:22: NEED REVIEW TNP ALITA
02:02:22: NEED REVIEW RNP HUAWEI
30:01:22: ESR REVIEW, NEED REVIEW RNP HUAWEI
28:01:22: SPK RELEASED</t>
  </si>
  <si>
    <t>25:04:22: RFIN
24:04:22-13:04:22: RFI, WAIT RFIN
10:04:22: PLN
06:04:22-30:03:22: ERECTION
27:03:22-20:03:22: CURING
16:03:22: POURING
13:03:22-28:02:22: REBARRING
23:02:22-20:02:22: EXCAVATION
16:02:22-02:02:22: DELIVERY MATERIAL &amp; PARALEL ON CHECK PERIZINAN
30:01:22-23:01:22: APD &amp; REKOM DONE
19:01:22-12:01:22: REKOM OG, PARALEL REQ SOIL TEST
09:01:22: IW CLEAR, PREPARE REKOM
05:01:22: BAN BAK OG
02:01:22: TNP OK, IW OG
29:12:21-26:12:21: RNP OK, UNDER TNP REVIEW
22:12:21: WAIT REVIEW RNP TNP
19:12:21: SITAC PREPARATION, NEED FU VALIDASI TNP RNP
16:12:21: PMO XL CONFIRMED GO SITAC, NEED FU VALIDASI TNP RNP
15:12:21-09:11:21: VALIDASI RNP OG, HOLD BY XL
07:11:21-31:10:21: SURVEY OG, PLAN SUBMIT KANDIDAT 10 NOV</t>
  </si>
  <si>
    <t>25:04:22: RFIN
24:04:22: RFI, WAIT RFIN
20:04:22-10:04:22: ERECTION
06:04:22-03:04:22: CURRING
30:03:22-20:03:22: REBARRING
16:03:22-06:03:22: WAIT APD, SOIL TEST DONE
28:02:22-23:02:22: REKOM DONE
20:02:22-16:02:22: REKOM OG
13:02:22-09:02:22: IW OG
07:02:22: RNP TNP REVIEW OK, IW OG
06:02:22-30:01:22: SURVEY OG
28:01:22: SPK RECEIVED FROM EMAIL LMS</t>
  </si>
  <si>
    <t>25:04:22: RFIN
24:04:22: RFI WAIT RFIN
20:04:22-10:04:22: ERECTION
06:04:22-03:04:22: CURRING
30:03:22-20:03:22: REBARRING
16:03:22-06:03:22: WAIT APD, SOIL TEST DONE
28:02:22-23:02:22: REKOM DONE
20:02:22-16:02:22: REKOM OG
13:02:22-09:02:22: IW OG
07:02:22: RNP TNP OG, IW OG
06:02:22-30:01:22: SURVEY OG
28:01:22: SPK RECEIVED FROM EMAIL LMS</t>
  </si>
  <si>
    <t>ISSUE PERUNTUKAN LAHAN UNTUK BENDUNGAN</t>
  </si>
  <si>
    <t>CELL PLAN ISSUE</t>
  </si>
  <si>
    <t>Sindanghurip RT 02 RW 04 Desa Maniis Kecamatan Cingambul Kab. Majalengka Propinsi Jawa Barat.</t>
  </si>
  <si>
    <t>Jl. Raya Boulevard RT 004 RW 014, Kel. Cengkareng Timur, Kec. Cengkareng, Jakarta Barat, DKI Jakarta</t>
  </si>
  <si>
    <t>Dusun Mitiran RT.002 RW.007 Desa Rembang Kecamatan Ngadiluwih Kabupaten Kediri Provinsi Jawa Timur</t>
  </si>
  <si>
    <t>18:04:22: CAA PROPOSE RETURN
16:03:22: SPK RECEIVED</t>
  </si>
  <si>
    <t>CAA PROPOSE RETURN</t>
  </si>
  <si>
    <t>JAW-JT-PWD-3388</t>
  </si>
  <si>
    <t>PUTAT PURWODADI GROBOGAN RELOCATION</t>
  </si>
  <si>
    <t>110°53.42.5'E</t>
  </si>
  <si>
    <t>7°4.41.77'S</t>
  </si>
  <si>
    <t>26:04:22: SPK RECEIVED</t>
  </si>
  <si>
    <t>WAIT SURVEY PLN</t>
  </si>
  <si>
    <t>SIJERUKTBG</t>
  </si>
  <si>
    <t>TBG LA GALIGO PARE</t>
  </si>
  <si>
    <t>BLORA RANDUBLATUNG</t>
  </si>
  <si>
    <t>IBS MENDURAN</t>
  </si>
  <si>
    <t>IBS KALIKUDI ADIPALA</t>
  </si>
  <si>
    <t>KRAMAT TEGALREJO</t>
  </si>
  <si>
    <t>TANJUNG_KARI XL</t>
  </si>
  <si>
    <t>1806951003</t>
  </si>
  <si>
    <t>0720011003</t>
  </si>
  <si>
    <t>1015261003</t>
  </si>
  <si>
    <t>1277231003</t>
  </si>
  <si>
    <t>1451961003</t>
  </si>
  <si>
    <t>1015271003</t>
  </si>
  <si>
    <t>Desa Kalilunjar Dsn. Kalilunjar RT.01 RW.01 Kec. Banjarmangu, Kab. Banjarnegara Prov. Jawa Tengah</t>
  </si>
  <si>
    <t>Tlogo Rt 002-RW.001, Desa.Plosorejo, Kec. Randublatung, Kab. Blora. Provinsi Jawa Tengah</t>
  </si>
  <si>
    <t>Jl. Dukuh Timur No.5, Kel. Semper Barat RT.009 RW.15 Kec. Cilincing, Kota Jakarta Utara Prov. DKI Jakarta</t>
  </si>
  <si>
    <t>KULON NGGANEN RT 001 RW 007 DESA TEGALREJO KECAMATAN NGADIREJO KABUPATEN TEMANGGUNG</t>
  </si>
  <si>
    <t>26:04:22: RFIN
24:04:22-17:04:22: PLN
13:04:22: ME OG
10:04:22-03:04:22: PONDASI OG
30:03:22-27:03:22: PREPARE CME
23:03:22-13:02:22: ESR PROCESS
11:02:22: SPK RECEIVED</t>
  </si>
  <si>
    <t>26:04:22: RFIN
24:04:22-20:04:22: ERECTION
17:04:22-10:06:22: BACKFIL
06:04:22-27:03:22: REBARRING
23:03:22-06:03:22: REKOM
28:02:22-23:02:22: IW CLEAR
20:02:22-16:02:22: IW OG
13:02:22: IW OG
09:02:22-30:01:22: SURVEY OG
28:01:22: SPK RECEIVED FROM EMAIL LMS</t>
  </si>
  <si>
    <t>PROPOSED TO COLO</t>
  </si>
  <si>
    <t>106°42.55.48'E</t>
  </si>
  <si>
    <t>6°7.12.97'S</t>
  </si>
  <si>
    <t>120°12.39.92'E</t>
  </si>
  <si>
    <t>3°5.32.1'S</t>
  </si>
  <si>
    <t>T002941</t>
  </si>
  <si>
    <t>119°58.39.07'E</t>
  </si>
  <si>
    <t>4°19.51.67'S</t>
  </si>
  <si>
    <t>SUM-SU-STB-2202</t>
  </si>
  <si>
    <t>TANJUNGPURA_PANTAI_CERMIN</t>
  </si>
  <si>
    <t>KAL-KT-PLK-0442</t>
  </si>
  <si>
    <t>PAHANDUT_PANARUNG</t>
  </si>
  <si>
    <t>KAL-KS-AMT-0950</t>
  </si>
  <si>
    <t>AMUNTAI_UTARA</t>
  </si>
  <si>
    <t>SUM-KR-BTM-0613</t>
  </si>
  <si>
    <t>SUNGAI_BEDUK_MUKA_KUNING</t>
  </si>
  <si>
    <t>SUM-BB-KBA-0535</t>
  </si>
  <si>
    <t>KOBA_ARUNG_DALAM</t>
  </si>
  <si>
    <t>SUM-LA-KTB-1136</t>
  </si>
  <si>
    <t>KOTABUMI_REJOSARI</t>
  </si>
  <si>
    <t>98°28.0.63'E</t>
  </si>
  <si>
    <t>3°55.6.49'N</t>
  </si>
  <si>
    <t>113°56.48.7'E</t>
  </si>
  <si>
    <t>2°15.29.9'S</t>
  </si>
  <si>
    <t>0/165/290</t>
  </si>
  <si>
    <t>115°17.56.98'E</t>
  </si>
  <si>
    <t>2°22.23.36'S</t>
  </si>
  <si>
    <t>20/190/280</t>
  </si>
  <si>
    <t>104°1.44.79'E</t>
  </si>
  <si>
    <t>1°3.40.7'N</t>
  </si>
  <si>
    <t>106°22.50.8'E</t>
  </si>
  <si>
    <t>2°28.46.5'S</t>
  </si>
  <si>
    <t>110/220/280</t>
  </si>
  <si>
    <t>104°54.14.91'E</t>
  </si>
  <si>
    <t>4°49.43.31'S</t>
  </si>
  <si>
    <t>0/95/250</t>
  </si>
  <si>
    <t>Kota Palangkaraya</t>
  </si>
  <si>
    <t>Kab. Hulu Sungai Utara</t>
  </si>
  <si>
    <t>393 TBG</t>
  </si>
  <si>
    <t>ESR</t>
  </si>
  <si>
    <t>NY STIP</t>
  </si>
  <si>
    <t>28:04:22-20:04:22: PLN
17:04:22-14:04:22: ERECTION
10:04:22: REBARRING
06:04:22-27:03:22: REKOM OG
23:03:22-20:03:22: IW CLEAR
16:03:22-15:03:22: IW OG
13:03:22: VALIDASI RNP TNP
12:03:22-09:03:22: SURVEY OG
07:03:22: SPK RECEIVED</t>
  </si>
  <si>
    <t>28:04:22-24:04:22: ERECTION
20:04:22: CURRING
17:04:22: REBARRING
13:04:22: BOUWPLANK
10:04:22: REKOM
06:04:22-27:03:22: IW OG
23:03:22-15:03:22: VALIDASI RNP TNP
13:03:22-09:03:22: SURVEY OG
07:03:22: SPK RECEIVED</t>
  </si>
  <si>
    <t>28:04:22-20:04:22: ERECTION
17:04:22: POURING
13:04:22: REBARRING
10:04:22: REKOM
06:04:22-15:03:22: IW OG
13:03:22: VALIDASI RNP TNP
12:03:22-09:03:22: SURVEY OG
07:03:22: SPK RECEIVED</t>
  </si>
  <si>
    <t>28:04:22-24:04:22: ERECTION
20:04:22: POURING
17:04:22-13:04:22: EXCAVATION
10:04:22: REKOM
06:04:22-15:03:22: IW OG
13:03:22: VALIDASI RNP TNP
12:03:22-09:03:22: SURVEY OG
07:03:22: SPK RECEIVED</t>
  </si>
  <si>
    <t>28:04:22: ERECTION
24:04:22-20:04:22: POURING
17:04:22: REBARRING
13:04:22: BOUWPLANK
10:04:22: REKOM
06:04:22-22:03:22: IW OG
21:03:22: VALIDASI RNP TNP
20:03:22: REHUNTING
16:03:22-12:03:22: VALIDASI RNP TNP -&gt; RNP NOK, REHUNTING
13:03:22-09:03:22: SURVEY OG
07:03:22: SPK RECEIVED</t>
  </si>
  <si>
    <t>28:04:22: ERECTION
24:04:22: CURRING 
20:04:22: REBARRING
17:04:22-13:04:22: REKOM
10:04:22-05:04:22: UNDER TNP 
03:04:22-27:03:22: REHUNTING
23:03:22-13:03:22: IW OG
11:03:22: VALIDASI RNP TNP
09:03:22: SURVEY OG
07:03:22: SPK RECEIVED</t>
  </si>
  <si>
    <t>28:04:22: POURING
24:04:22: EXCAVATION
20:04:22-10:04:22: REKOM (KKOP ISSUE)
06:04:22-27:03:22: REKOM OG
23:03:22-15:03:22: IW OG
13:03:22: VALIDASI RNP TNP
12:03:22-09:03:22: SURVEY OG
07:03:22: SPK RECEIVED</t>
  </si>
  <si>
    <t>28:04:22: IW CLEAR
24:04:22-14:03:22: IW OG
13:04:22-11:04:22: VALIDASI RNP TNP
10:04:22-15:03:22: IW OG
13:03:22: VALIDASI RNP TNP
12:03:22-09:03:22: SURVEY OG
07:03:22: SPK RECEIVED</t>
  </si>
  <si>
    <t>28:04:22: REHUNTING
24:04:22-20:04:22: IW OG
19:04:22: VALIDASI
17:04:22-12:04:22: IW OG
10:04:22-09:04:22: VALIDASI RNP TNP
06:04:22: MITRA ASSIGNMENT
05:04:22: SPK RECEIVED</t>
  </si>
  <si>
    <t>28:04:22: IW CLEAR, SOIL TEST
24:04:22-20:04:22: IW OG NEW CANDIATE
17:04:22-12:04:22: IW OG
10:04:22-09:04:22: VALIDASI RNP TNP
06:04:22: MITRA ASSIGNMENT
05:04:22: SPK RECEIVED</t>
  </si>
  <si>
    <t>28:04:22-19:04:22: IW ON GOING, PROPOSE COLO CANCEL
17:04:22-13:04:22: PROPOSE COLO
11:04:22: IW OG
10:04:22: PROPOSE TO COLO
06:04:22: MITRA ASSIGNMENT
05:04:22: SPK RECEIVED</t>
  </si>
  <si>
    <t>28:04:22: REHUNTING
12:04:22: IW OG
10:04:22-09:04:22: VALIDASI RNP TNP
06:04:22: MITRA ASSIGNMENT
05:04:22: SPK RECEIVED</t>
  </si>
  <si>
    <t>28:04:22: REHUNTING CAND 6
24:04:22-12:04:22: IW OG
10:04:22-06:04:22: REHUNTING, VALIDASI RNP TNP
05:04:22: RNP NOK
03:04:22-24:03:22: IW OG
23:03:22: VALIDASI RNP TNP
23:03:22-20:03:22: REHUNTING
16:03:22-11:03:22: VALIDASI RNP TNP -&gt; RNP NOK, REHUNTING
09:03:22: SURVEY OG
07:03:22: SPK RECEIVED</t>
  </si>
  <si>
    <t>28:04:22: IW CLEAR
25:04:22: IW OG
24:04:22: VALIDASI RNP TNP
20:04:22: IW OG
18:04:22: VALIDASI 
17:04:22-06:04:22: IW OG
05:04:22: VALIDASI RNP TNP
03:04:22-15:03:22: IW OG
13:03:22: VALIDASI RNP TNP
12:03:22-09:03:22: SURVEY OG
07:03:22: SPK RECEIVED</t>
  </si>
  <si>
    <t>28:04:22: REKOM
24:04:22: IW OG
21:04:22: VALIDASI KANDIDAT BERGESER
20:04:22-13:04:22: IW OG
10:04:22-06:04:22: VALIDASI RNP TNP
03:04:22-13:03:22: IW OG
11:03:22: VALIDASI RNP TNP
09:03:22: SURVEY OG
07:03:22: SPK RECEIVED</t>
  </si>
  <si>
    <t>28:04:22-24:04:22: IW OG
20:04:22: VALIDASI
25:03:22: REHUNTING KANDIDANK NOK
23:03:22-09:03:22: SURVEY OG
07:03:22: SPK RECEIVED</t>
  </si>
  <si>
    <t>28:04:22: REHUNTING
24:04:22: IW NEW CANDIATE
12:04:22: IW OG
10:04:22-01:04:22: VALIDASI RNP TNP
30:03:22-27:03:22: REHUNTING
23:03:22-15:03:22: IW OG
13:03:22: VALIDASI RNP TNP
12:03:22-09:03:22: SURVEY OG
07:03:22: SPK RECEIVED</t>
  </si>
  <si>
    <t>28:04:22: REKOM
24:04:22-18:04:22: VALIDASI 
17:04:22-13:04:22: IW OG
12:04:22-27:03:22: REHUNTING
23:03:22-09:03:22: REKOM
07:03:22-28:02:22: VALIDASI RNP TNP
23:02:22-20:02:22: REKOM OG
16:02:22: IW CLEAR
13:02:22-05:02:22: IW OG
04:02:22: OK CANIDATE B
02:02:22: REHUNTING
30:01:22: SURVEY OG
28:01:22: SPK RECEIVED FROM EMAIL LMS</t>
  </si>
  <si>
    <t>28:04:22-24:04:22: SRFI
20:04:22-17:04:22: CURRING TIME
13:04:22-10:04:22: REBARRING
03:04:22: SOIL TETS OG
30:03:22-20:03:22: REALISASI IW
16:03:22-28:02:22: IW CLEAR
23:02:22-22:02:22: IW OG
20:02:22-07:02:22: VALIDASI RNP TNP OG
06:02:22-30:01:22: SURVEY OG
28:01:22: SPK RECEIVED FROM EMAIL LMS</t>
  </si>
  <si>
    <t>28:04:22: SRFI
24:04:22: ERECTION
20:04:22-17:04:22: CURRING TIME
13:04:22: EXCAVATION
10:04:22-03:04:22: REKOM OG
30:03:22-23:03:22: IW OG
20:03:22-15:03:22: VALIDASI RNP TNP
13:03:22-09:03:22: SURVEY OG &amp; MITRA ASSIGNMENT
07:03:22: SPK RECEIVED</t>
  </si>
  <si>
    <t>28:04:22: ERECTION
24:04:22: POURING
20:04:22-17:04:22: REBARRING
13:04:22: EXCAVATION
10:04:22-03:04:22: IW CLEAR
30:03:22-15:03:22: IW OG
13:03:22-09:03:22: SURVEY OG &amp; MITRA ASSIGNMENT
07:03:22: SPK RECEIVED</t>
  </si>
  <si>
    <t>28:04:22: EXCA
24:04:22-30:03:22: IW OG
27:03:22-25:03:22: VALIDASI RNP TNP
23:03:22-16:03:22: IW OG
15:03:22-15:03:22: UNDER TNP 
13:03:22-09:03:22: SURVEY OG &amp; MITRA ASSIGNMENT
07:03:22: SPK RECEIVED</t>
  </si>
  <si>
    <t>28:04:22: SRFI
24:04:22: ME OG
20:04:22-17:04:22: CURRING TIME
13:04:22: EXCAVATION
10:04:22-03:04:22: REKOM OG
30:03:22-25:03:22: IW OG
23:03:22-14:03:22: VALIDASI RNP TNP
13:03:22-09:03:22: SURVEY OG &amp; MITRA ASSIGNMENT
07:03:22: SPK RECEIVED</t>
  </si>
  <si>
    <t>28:04:22: SRFI
24:04:22: ERECTION
20:04:22-17:04:22: CURRING TIME
13:04:22: EXCAVATION
10:04:22-30:03:22: REKOM
27:03:22-23:03:22: IW CLEAR
20:03:22-16:03:22: IW OG
15:03:22-14:03:22: VALIDASI RNP TNP
13:03:22-09:03:22: SURVEY OG &amp; MITRA ASSIGNMENT
07:03:22: SPK RECEIVED</t>
  </si>
  <si>
    <t>28:04:22: IW CLEAR
24:04:22-13:04:22: IW OG
10:04:22-05:04:22: VALIDASI RNP TNP
03:04:22-20:03:22: REHUNTING
18:03:22-16:03:22: VALIDASI RNP TNP
13:03:22-06:03:22: IW OG
06:03:22-28:02:22: VALIDASI RNP TNP, REJECT WARGA
23:02:22-20:02:22: IW OG
16:02:22-03:02:22: VALIDASI RNP TNP, PRIORITY CANDIDATE B
02:02:22-30:01:22: SURVEY OG
28:01:22: SPK RECEIVED FROM EMAIL LMS</t>
  </si>
  <si>
    <t>28:04:22: IW CLEAR
24:04:22-06:04:22: IW OG
30:03:22: VALIDASI RNP TNP
27:03:22: SURVEY OG
22:03:22: SPK RECEIVED</t>
  </si>
  <si>
    <t>28:04:22-26:04:22: IW OG MCP +2M 
24:04:22-22:04:22: VALIDASI
20:04:22-10:04:22: SURVEY OG
06:04:22: MITRA ASSIGNMENT
05:04:22: SPK RECEIVED</t>
  </si>
  <si>
    <t>28:04:22-22:04:22: VALIDASI
20:04:22: REHUNTING
18:04:22: VALIDASI
17:04:22-13:04:22: IW OG
10:04:22-15:03:22: VALIDASI RNP TNP
15:03:22: KANDIDAT NOK
13:03:22-09:03:22: SURVEY OG &amp; MITRA ASSIGNMENT
07:03:22: SPK RECEIVED</t>
  </si>
  <si>
    <t>28:04:22-20:04:22: REHUNTING
18:04:22: VALIDASI
17:04:22-10:04:22: SURVEY OG
06:04:22: MITRA ASSIGNMENT
05:04:22: SPK RECEIVED</t>
  </si>
  <si>
    <t>28:04:22: REHUNTING
25:04:22: VALIDAIS NOK, FAR FROM NOM, CELL PLAN LOCATION RADIUS 1KM
24:04:22-07:04:22: IW OG
06:04:22-05:04:22: VALIDASI RNP TNP
03:04:22:-15:03:22: VALIDASI RNP TNP (KANDIDAT OUTCELL)
13:03:22-09:03:22: SURVEY OG &amp; MITRA ASSIGNMENT
07:03:22: SPK RECEIVED</t>
  </si>
  <si>
    <t>28:04:22-24:04:22: REHUNTING ARAHAN
22:04:22: VALIDASI NOK 
20:04:22-10:04:22: SURVEY OG
06:04:22: MITRA ASSIGNMENT
05:04:22: SPK RECEIVED</t>
  </si>
  <si>
    <t>27:04:22: RFIN
24:04:22-14:04:22: PONDASI OG, STR NY PARALEL
13:04:22: STO
12:04:22-23:03:22: ERM PROCESS
21:03:22: SPK REECIVED</t>
  </si>
  <si>
    <t>28:04:22: RFI, WAIT RFIN
24:04:22-20:04:22: ME 
17:04:22: ERECTION
14:04:22: CURRING
10:04:22-03:04:22: EXCAVATION
01:04:22-27:03:22: IW CLEAR
23:03:22-20:03:22: IW OG
16:03:22-13:03:22: VALIDASI RNP TNP OG
12:03:22-09:03:22: SURVEY OG &amp; MITRA ASSIGNMENT
07:03:22: SPK RECEIVED</t>
  </si>
  <si>
    <t>28:04:22: SRFI
24:04:22-13:04:22: ME OG
10:04:22-03:04:22: REBARRING
30:03:22-20:03:22: EXCAVATION OG
16:03:22-28:02:22: REKOM OG
23:02:22: IW CLEAR &amp; PARALEL COLLECT DOKUMEN
20:02:22: IW OG
16:02:22-07:02:22: VALIDASI RNP TNP OG
06:02:22-30:01:22: SURVEY OG
28:01:22: SPK RECEIVED FROM EMAIL LMS</t>
  </si>
  <si>
    <t>28:04:22: SRFI
24:04:22: PONDASI OG
20:04:22: ERECTION
17:04:22-13:04:22: CURRING
10:04:22-06:04:22: REBARRING
03:04:22-27:03:22: EXCAVATION
27:03:22-25:03:22: PROPOSE MCP
23:03:22-20:03:22: EXCAVATION OG
16:03:22-06:03:22: REKOM OG
28:02:22: IW CLEAR &amp; PARALEL COLLECT DOC
23:02:22-16:02:22: IW OG
13:02:22-03:02:22: VALIDASI RNP TNP
02:02:22-30:01:22: SURVEY OG
28:01:22: SPK RECEIVED FROM EMAIL LMS</t>
  </si>
  <si>
    <t>28:04:22: ERECTION
24:04:22-17:04:22: PREPARE ERECTION
13:04:22: POURING
10:04:22-03:04:22: EXCAVATION
30:03:22: BOUWPLANK
27:03:22-20:03:22: LAND CLEARING
16:03:22-28:02:22: REKOM OG
23:02:22: IW CLEAR &amp; PARALEL COLLECT DOKUMEN
22:02:22: IW OG
20:02:22: UNDER RNP TNP
16:02:22-13:02:22: REHUNTING RNP NOK
09:02:22-07:02:22: VALIDASI RNP TNP OG
06:02:22-30:01:22: SURVEY OG
28:01:22: SPK RECEIVED FROM EMAIL LMS</t>
  </si>
  <si>
    <t>28:04:22-24:04:22: ERECTION
20:04:22: CURRING
17:04:22-13:04:22: REBARRING
10:04:22-03:04:22: EXCAVATION
30:02:22-20:03:22: RFC, MOBDEMOB
16:03:22-06:03:22: REKOM OG
28:02:22: IW CLEAR &amp; PARALEL COLLECT DOC
23:02:22-22:02:22: IW OG
20:02:22: UNDER RNP TNP
16:02:22-13:02:22: REHUNTING RNP NOK
09:02:22-06:02:22: VALIDASI RNP TNP OG
02:02:22-30:01:22: SURVEY OG
28:01:22: SPK RECEIVED FROM EMAIL LMS</t>
  </si>
  <si>
    <t>28:04:22-24:04:22: ERECTION
20:04:22: CURRING
17:04:22-03:04:22: REBARRING
30:03:22-20:03:22: EXCAVATION OG
16:03:22-23:02:22: REKOM OG
20:02:22-13:02:22: IW OG
09:02:22-04:02:22: PRIORITY CANDIDATE A
02:02:22-30:01:22: SURVEY OG
28:01:22: SPK RECEIVED FROM EMAIL LMS</t>
  </si>
  <si>
    <t>28:04:22-24:04:22: ERECTION
20:04:22-13:04:22: CURRING
10:04:22-03:04:22: REBARRING
30:03:22-27:03:22: EXCAVATION
23:03:22-20:03:22: RFC, MOBDEMOB
16:03:22-06:03:22: REKOM OG
28:02:22: IW CLEAR &amp; PARALEL COLLECT DOC
23:02:22-20:02:22: IW OG
17:02:22: VALIDASI RNP OG, IW FAILED
16:02:22-07:02:22: VALIDASI RNP TNP OG
06:02:22-30:01:22: SURVEY OG
28:01:22: SPK RECEIVED FROM EMAIL LMS</t>
  </si>
  <si>
    <t>28:04:22-24:04:22: ERECTION
20:04:22-13:04:22: CURRING
10:04:22-03:04:22: EXCAVATION
30:03:22: BOUWPLANK
27:03:22-20:03:22: LAND CLEARING
16:03:22-13:03:22: REKOM OG
09:03:22-06:03:22: IW CLEAR
28:02:22-13:02:22: VALIDASI RNP TNP, KANDIDAT BERGESER
09:02:22-04:02:22: PRIORITY CANDIDATE A
02:02:22-30:01:22: SURVEY OG
28:01:22: SPK RECEIVED FROM EMAIL LMS</t>
  </si>
  <si>
    <t>28:04:22: CURRING
24:04:22-20:04:22: POURING
17:04:22-13:04:22: RFC
10:04:22-03:04:22: IW CLEAR
30:03:22-20:03:22: IW OG
16:03:22-13:03:22: VALIDASI RNP TNP OG
12:03:22-09:03:22: SURVEY OG &amp; MITRA ASSIGNMENT
07:03:22: SPK RECEIVED</t>
  </si>
  <si>
    <t>28:04:22: ERECTION
24:04:22-20:04:22: POURING
13:04:22: EXCAVATION
10:04:22-03:04:22: IW CLEAR
30:03:22-27:03:22: IW OG
23:03:22-15:03:22: VALIDASI RNP TNP
13:03:22-09:03:22: SURVEY OG &amp; MITRA ASSIGNMENT
07:03:22: SPK RECEIVED</t>
  </si>
  <si>
    <t>28:04:22: ERECTION
24:04:22: POURING
20:04:22: REBARRING
17:04:22-13:04:22: EXCAVATION
10:04:22-03:04:22: RFC
30:03:22-06:03:22: REKOM OG
28:02:22: IW CLEAR &amp; PARALEL COLLECT DOC
23:02:22-16:02:22: IW OG
13:02:22-03:02:22: VALIDASI RNP TNP
02:02:22-30:01:22: SURVEY OG
28:01:22: SPK RECEIVED FROM EMAIL LMS</t>
  </si>
  <si>
    <t>28:04:22: ERECTION
24:04:22: REBARRING
20:04:22: EXCAVATION
17:04:22-13:04:22: REBARRING
10:04:22-20:03:22: RFC, MOBDEMOB
16:03:22-06:03:22: REKOM OG
28:02:22: IW CLEAR &amp; PARALEL COLLECT DOC
23:02:22-22:02:22: IW OG
20:02:22: UNDER RNP TNP
16:02:22-13:02:22: REHUNTING RNP NOK
09:02:22-06:02:22: VALIDASI RNP TNP OG
02:02:22-30:01:22: SURVEY OG
28:01:22: SPK RECEIVED FROM EMAIL LMS</t>
  </si>
  <si>
    <t>28:04:22: ERECTION
24:04:22-13:04:22: EXCAVATION
10:04:22-20:03:22: REKOM OG
16:03:22-06:03:22: VALIDASI RNP TNP OG &amp; IW CLEAR
28:02:22: IW CLEAR &amp; PARALEL COLLECT DOC
23:02:22-20:02:22: IW OG
16:02:22-07:02:22: VALIDASI RNP TNP OG
06:02:22-30:01:22: SURVEY OG
28:01:22: SPK RECEIVED FROM EMAIL LMS</t>
  </si>
  <si>
    <t>28:04:22: EXCA, ROCK SOIL
24:04:22-13:04:22: RFC
10:04:22-03:04:22: IW CLEAR
30:03:22-23:03:22: IW OG
21:02:22: VALIDASI RNP TNP
20:03:22: IW OG
16:03:22-15:03:22: VALIDASI RNP TNP
13:03:22-09:03:22: SURVEY OG &amp; MITRA ASSIGNMENT
07:03:22: SPK RECEIVED</t>
  </si>
  <si>
    <t>28:04:22: REBARRING
24:04:22-13:04:22: EXCAVATION
10:04:22-03:04:22: RFC
30:03:22-06:03:22: REKOM OG
28:02:22: IW CLEAR &amp; PARALEL COLLECT DOC
23:02:22-16:02:22: IW OG
13:02:22-03:02:22: VALIDASI RNP TNP
02:02:22-30:01:22: SURVEY OG
28:01:22: SPK RECEIVED FROM EMAIL LMS</t>
  </si>
  <si>
    <t>28:04:22: CURRING
24:04:22-20:04:22: CME PREPARATION
17:04:22-03:04:22: IW CLEAR
30:03:22-09:02:22: SURVEY OG
07:02:22: SPK RELEASED</t>
  </si>
  <si>
    <t>28:04:22: EXCA
24:04:22-20:04:22: REKOM OG
13:04:22-03:04:22: IW OG
30:03:22-09:02:22: SURVEY OG
07:02:22: SPK RELEASED</t>
  </si>
  <si>
    <t>28:04:22: RE-IW
24:04:22-13:04:22: REKOM
10:04:22-25:03:22: PROPOSE MCP
23:03:22-28:02:22: REKOM OG
23:02:22: IW CLEAR
20:02:22-16:02:22: VALIDASI RNP TNP
13:02:22-30:01:22: SURVEY OG
28:01:22: SPK RECEIVED FROM EMAIL LMS</t>
  </si>
  <si>
    <t>28:04:22-13:04:22: REKOM
10:04:22-27:03:22: IW CLEAR
23:03:22-20:03:22: IW OG
16:03:22-15:03:22: VALIDASI RNP TNP
13:03:22-09:03:22: SURVEY OG &amp; MITRA ASSIGNMENT
07:03:22: SPK RECEIVED</t>
  </si>
  <si>
    <t>28:04:22-13:04:22: REKOM
10:04:22-25:03:22: IW CLEAR, PREPARE REKOM
23:03:22-20:03:22: IW OG
16:03:22-13:03:22: VALIDASI RNP TNP OG
12:03:22-09:03:22: SURVEY OG &amp; MITRA ASSIGNMENT
07:03:22: SPK RECEIVED</t>
  </si>
  <si>
    <t>16.IMB waiting survey</t>
  </si>
  <si>
    <t>28:04:22: IMB
24:04:22: REKOM
20:04:22-17:04:22: IW OG
13:04:22-01:04:22: VALIDASI RNP TNP
30:03:22-20:03:22: IW OG
16:03:22-15:03:22: VALIDASI RNP TNP
13:03:22-09:03:22: SURVEY OG &amp; MITRA ASSIGNMENT
07:03:22: SPK RECEIVED</t>
  </si>
  <si>
    <t>28:04:22: WAIT APD
24:04:22: REKOM
20:04:22-03:04:22: IW CLEAR
30:03:22-20:03:22: IW OG
16:03:22-15:03:22: VALIDASI RNP TNP
13:03:22-09:03:22: SURVEY OG &amp; MITRA ASSIGNMENT
07:03:22: SPK RECEIVED</t>
  </si>
  <si>
    <t>28:04:22-23:03:22: IW OG
20:03:22-23:02:22: VALIDASI RNP TNP, KANDIDAT C REJECT WARGA, PARALEL IW
20:02:22:  PLAN PENYELESAIAN HARI INI, PLAN B SUBMIT KANDIDAT ATLERNATIF
16:02:22: PLAN BERTEMU RW DAN SOSWAR TGL 17
13:02:22: PROSES MEDIASI DENGAN RW
09:02:22-23:01:22: PROCESS COLLECT DOKUMEN IW
19:01:22: OG IW CLEAR, FINALISASI IW 19 JAN
18:01:22: SUBMIT KANDIDAT D, GESER 15M DARI KANDIDAT C UNTUK MENGHINDARI WARGA YG KURANG SETUJU
16:01:22: IW FAILED, REHUNTING
12:01:22-09:01:22: ISSUE WARGA LUAR RADIUS, KARENA BERADA DI LAHAN CLUSTER, PLAN SOLVED 15 JAN 
05:01:22-02:01:22: PLAN FINALISASI WARGA 6 JAN 22
29:12:21-26:12:21: IW OG 35KK 
23:12:21: OG SURVEY IW
22:12:21: WAIT FEEDBACK VALIDASI TNP KANDIDAT C
21:12:21: VALIDASI RNP TNP KANDIDAT C KARENA KANDIDAT B REJECT WARGA, RNP OK
19:12:21-15:12:21: IW OG 8 KK (4 KK DKM, 2 KK PERUSAHAAN KECIL)
12:12:21: TNP OK, IW OG
08:12:21-07:12:21: RNP OK KANDIDAT B, TNP VALIDATION
06:12:21: RNP TNP VALIDATION
05:12:21-24:11:21: REJECT WARGA, REHUNTING OG, PLAN SUBMIT KANDIDAT 9 DEC
21:11:21: 2 KK SUDAH BISA DITEMUI, SUDAH ADA DISKUSI DGN RT RW, PLAN TTD DALAM MINGGU INI, YG 1 KK MASIH DICARI, PLAN IW CLEAR 25 NOV 21
17:11:21-14:11:21: IW OG, 1 KK PEMILIK RUKO SUDAH KETEMU, SISA 3 KK RUKO YANG BELUM KETEMU, POSISINYA DISEWA &amp; YANG MENEMPATI RUKO TSB ADALAH PEGAWAI2NYA, PLAN 17 NOV 21 RT RT &amp; TBG AKAN MENDATANGI KE 3 RUKO TSB, MAX NEXT WEEK IW CLEAR
10:10:21 - 23:10:21: IW OG, SOSWAR DONE, MASIH KURANG 4 KK PLAN CLEAR W2 NOV
20:10:21-13:10:21: VALIDASI DONE, IW OG, 23 KK PLAN SOSWAR 18 OCT, PLAN IW CLEAR END OF OKTOBER
06:10:21: UNDER REVIEW RNP XL PAK BUDI LUMANTO, KANDIDAT NEAR EXISTING
04:10:21-26:09:21: REHUNTING KANDIDAT SESUAI ARAHAN DARI TIM RNP XL, PLAN SUBMIT KANDIDAT MENUNGGU SURAT KERJASAMA DENGAN PASAR MODERN TERKAIT PEMANFAATAN LAHAN UNTUK PEMBANGUNAN TOWER
22:09:21: KANDIDAT DONE SUBMIT, UNDER REVIEW RNP
19:09:21: 15:09:21: SUBMIT KANDIDAT, REVIEW UNDER RNP
13:09:21: SPK RELEASED 7 SEP HUNTING OG</t>
  </si>
  <si>
    <t>28:04:22: IW CLEAR
24:04:22-20:03:22: IW OG
16:03:22-15:03:22: VALIDASI RNP TNP
13:03:22-09:03:22: SURVEY OG &amp; MITRA ASSIGNMENT
07:03:22: SPK RECEIVED</t>
  </si>
  <si>
    <t>28:04:22-13:04:22: IW OG
10:04:22-06:04:22: VALIDASI RNP TNP
05:04:22: NEEED CONFIRM APA BISA DI KETINGGIAN 50?
03:04:22-01:04:22: VALIDASI RNP TNP
30:03:22-20:03:22: IW OG
16:03:22-15:03:22: VALIDASI RNP TNP
13:03:22-09:03:22: SURVEY OG &amp; MITRA ASSIGNMENT
07:03:22: SPK RECEIVED</t>
  </si>
  <si>
    <t>28:04:22-03:04:22: IW CLEAR
30:03:22-09:02:22: SURVEY OG
07:02:22: SPK RELEASED</t>
  </si>
  <si>
    <t>28:04:22: PROPOSED DROP BY XL
24:04:22-03:04:22: IW CLEAR
30:03:22-09:02:22: SURVEY OG
07:02:22: SPK RELEASED</t>
  </si>
  <si>
    <t>28:04:22-24:04:22: IW CLEAR
20:04:22-20:03:22: IW OG
16:03:22-15:03:22: VALIDASI RNP TNP
13:03:22-09:03:22: SURVEY OG &amp; MITRA ASSIGNMENT
07:03:22: SPK RECEIVED</t>
  </si>
  <si>
    <t>28:04:22-20:03:22: BAN/BAK ACTUAL, BUT KANDIDAT NY SUBMIT
16:03:22-30:01:22: SURVEY OG (PHE OSES)
28:01:22: SPK RECEIVED FROM EMAIL LMS</t>
  </si>
  <si>
    <t>28:04:22: CURRING
24:04:22-13:04:22: VALIDASI
10:04:22-03:04:22: IW CLEAR
30:03:22-09:02:22: SURVEY OG
07:02:22: SPK RELEASED</t>
  </si>
  <si>
    <t>28:04:22-17:04:22: VALIDASI RNP TNP
13:04:22: REHUNTING
12:04:22: VALIDASI RNP TNP
10:04:22-05:04:22: REHUNTING KANDIDAT NOK
03:04:22-01:04:22: VALIDASI RNP TNP
30:03:22-20:03:22: IW OG
16:03:22-15:03:22: VALIDASI RNP TNP
13:03:22-09:03:22: SURVEY OG &amp; MITRA ASSIGNMENT
07:03:22: SPK RECEIVED</t>
  </si>
  <si>
    <t>28:04:22-07:04:22: VALIDASI RNP TNP
06:04:22-05:04:22: rehunting
03:04:22-01:04:22: VALIDASI RNP TNP
30:03:22-20:03:22: IW OG
16:03:22-15:03:22: VALIDASI RNP TNP
13:03:22-09:03:22: SURVEY OG &amp; MITRA ASSIGNMENT
07:03:22: SPK RECEIVED</t>
  </si>
  <si>
    <t>28:04:22: REHUNTING, PLAN 30 APRIL 2022
03:04:22: VALIDASI RNP TNP
30:03:22-09:02:22: SURVEY OG
07:02:22: SPK RELEASED</t>
  </si>
  <si>
    <t>28:04:22-30:01:22: SURVEY OG
28:01:22: SPK RECEIVED FROM EMAIL LMS</t>
  </si>
  <si>
    <t>28:04:22-20:03:22: REHUNTING
16:03:22-06:03:22: REKOM OG
28:02:22: IW CLEAR &amp; PARALEL COLLECT DOC
23:02:22-16:02:22: IW OG
13:02:22-03:02:22: VALIDASI RNP TNP
02:02:22-30:01:22: SURVEY OG
28:01:22: SPK RECEIVED FROM EMAIL LMS</t>
  </si>
  <si>
    <t>28:04:22-13:04:22: REHUNTING
10:04:22-25:03:22: PROPOSE MCP
23:03:22-28:02:22: REKOM OG
23:02:22: IW CLEAR
20:02:22-16:02:22: VALIDASI RNP TNP
13:02:22-30:01:22: SURVEY OG
28:01:22: SPK RECEIVED FROM EMAIL LMS</t>
  </si>
  <si>
    <t>28:04:22-13:04:22: REHUNTING
10:04:22-03:04:22: IW OG
30:03:22-09:02:22: SURVEY OG
07:02:22: SPK RELEASED</t>
  </si>
  <si>
    <t>28:04:22-06:03:22: REHUNTING
28:02:22-16:02:22: VALIDASI RNP TNP
13:02:22-30:01:22: SURVEY OG
28:01:22: SPK RECEIVED FROM EMAIL LMS</t>
  </si>
  <si>
    <t>28:04:22-27:03:22: SURVEY OG
23:03:22-22:03:22: SPK RECEIVED</t>
  </si>
  <si>
    <t>28:04:22-13:04:22: SURVEY OG
12:04:22: SPK RELEASED</t>
  </si>
  <si>
    <t>28:04:22-10:04:22: SURVEY OG
06:04:22-05:04:22: SPK RECEIVED</t>
  </si>
  <si>
    <t>28:04:22-09:02:22: SURVEY OG, PROPOSED COLO
07:02:22: SPK RELEASED</t>
  </si>
  <si>
    <t>28:04:22-24:04:22: PONDASI OG
20:04:22: PREPARE CME
19:04:22: STO DECLARE
17:04:22-10:04:22: ERM PROCESS
06:04:22: SPK RECEIVED</t>
  </si>
  <si>
    <t>28:04:22-24:04:22: PONDASI OG
20:04:22: STO ANNOUNCE
13:03:22: ESR PROCESS
11:02:22: SPK RECEIVED</t>
  </si>
  <si>
    <t>28:04:22: PLN
24:04:22-20:04:22: ME
17:04:22-10:04:22: ERECTION
06:04:22-03:04:22: CURRING TIME
30:03:22-27:03:22: BOUWPLANK
23:03:22-06:03:22: REKOM
28:02:22-23:02:22: IW CLEAR
20:02:22-16:02:22: IW OG
13:02:22-11:02:22: VALIDASI RNP TNP
09:02:22-30:01:22: SURVEY OG
28:01:22: SPK RECEIVED FROM EMAIL LMS</t>
  </si>
  <si>
    <t>28:04:22: CURRING
24:04:22-20:04:22: REBARRING
17:04:22-10:04:22: BOUWPLANK
06:04:22: EXCAVATION
03:04:22-27:03:22: PREPARE CME
23:03:22-09:03:22: REKOM
06:02:22-23:02:22: IW CLEAR
20:02:22-16:02:22: IW OG
13:02:22-30:01:22: SURVEY OG
28:01:22: SPK RECEIVED FROM EMAIL LMS</t>
  </si>
  <si>
    <t>28:04:22: BACKFILL
24:04:22: POURING
20:04:22-17:04:22: REBARRING
13:04:22-10:04:22: EXCAVATION
06:04:22: BOUWPLANK
03:04:22-27:03:22: PREPARE CME
23:03:22-16:03:22: REKOM
13:03:22-06:03:22: IW CLEAR
28:02:22-16:02:22-13:02:22: IW OG
09:02:22: VALIDASI RNP TNP OG
08:02:22-30:01:22: SURVEY OG
28:01:22: SPK RECEIVED FROM EMAIL LMS</t>
  </si>
  <si>
    <t>28:04:22: ERECTION
24:04:22-17:04:22: CURRING TIME
13:04:22-10:04:22: REBARRING
06:04:22-03:04:22: EXCA
30:03:22-27:03:22: PREPARE CME
23:03:22-06:03:22: REKOM
28:02:22: IW CLEAR
23:02:22: IW OG
21:02:22: VALIDASI RNP TNP
20:02:22-30:01:22: SURVEY OG
28:01:22: SPK RECEIVED FROM EMAIL LMS</t>
  </si>
  <si>
    <t>28:04:22: ERECTION
24:04:22-06:04:22: PREPARE ERECTION
03:04:22: BOUWPLANK
30:03:22-27:03:22: PREPARE CME
23:03:22-06:03:22: REKOM
28:02:22-23:02:22: IW CLEAR
20:02:22: IW OG
18:02:22: VALIDASI RNP TNP OG, REJECT WARGA
16:02:22-13:02:22: IW OG
09:02:22: VALIDASI RNP TNP OG
08:02:22-30:01:22: SURVEY OG
28:01:22: SPK RECEIVED FROM EMAIL LMS</t>
  </si>
  <si>
    <t>28:04:22: ERECTION
24:04:22-20:04:22: CURRING
17:04:22-17:04:22: REBARRING
13:04:22-10:04:22: EXCAVATION
06:04:22: BOUWPLANK
03:04:22: PREPARE CME
30:03:22-27:03:22: DESIGN OG
23:03:22-16:03:22: REKOM
13:03:22-11:03:22: VALIDASI RNP TNP -&gt; IW OG
09:03:22-06:03:22: REHUNTING, IW FAILED
28:02:22-13:02:22: IW OG
09:02:22-30:01:22: SURVEY OG
28:01:22: SPK RECEIVED FROM EMAIL LMS</t>
  </si>
  <si>
    <t>28:04:22: ERECTION
24:04:22-20:04:22: CURRING
17:04:22-17:04:22: BOREPILE REBARRING
13:04:22-10:04:22: EXCAVATION
06:04:22: BOUWPLANK
03:04:2227:03:22: PREPARE CME
23:03:22-06:03:22: REKOM
28:02:22-16:02:22-13:02:22: IW OG
09:02:22: VALIDASI RNP TNP OG
08:02:22-30:01:22: SURVEY OG
28:01:22: SPK RECEIVED FROM EMAIL LMS</t>
  </si>
  <si>
    <t>28:04:22: ERECTION
24:04:22-20:04:22: CURRING
17:04:22-13:04:22: REBARRING
10:04:22: EXCAVATION
06:04:22-03:04:22: PREPARE CME
30:03:22-16:03:22: REKOM
13:03:22-09:03:22: IW CLEAR
06:03:22-13:02:22: IW OG
09:02:22-30:01:22: SURVEY OG
28:01:22: SPK RECEIVED FROM EMAIL LMS</t>
  </si>
  <si>
    <t>28:04:22: ERECTION
24:04:22-20:04:22: CURRING
17:04:22-13:04:22: REBARRING
10:04:22: EXCAVATION
06:04:22: BOUWPLANK
03:04:22: PREPARE CME
30:03:22-27:03:22: REKOM OG
23:03:22-22:03:22: IW OG
21:03:22: VALIDAIS RNP TNP PERGESERAN KANDIDAT
20:03:22: IW CLEAR
16:03:22-14:03:22: VALIDASI RNP TNP
13:03:22: REHUNTING
09:03:22: IW CLEAR
06:03:22: IW OG
01:03:22: VALIDASI RNP TNP
28:02:22-23:02:22: IW OG
21:02:22: VALIDASI RNP TNP
20:02:22: IW OG
16:02:22: IW FAILED, VALIDASI RNP TNP 
15:02:22-13:02:22: IW OG
09:02:22: VALIDASI RNP TNP OG
08:02:22-30:01:22: SURVEY OG
28:01:22: SPK RECEIVED FROM EMAIL LMS</t>
  </si>
  <si>
    <t>28:04:22: ERECTION
24:04:22-20:04:22: ERECTION
17:04:22-10:06:22: ERECTION HOLD
06:04:22: ERECTION
03:04:22-27:03:22: REBARRING
23:03:22-06:03:22: REKOM
28:02:22-23:02:22: IW CLEAR
20:02:22-16:02:22: IW OG
15:02:22-11:02:22: IW FAILED, NEW CANDIATE UNDER RNP TNP
09:02:22: IW OG
02:02:22-30:01:22: SURVEY OG
28:01:22: SPK RECEIVED FROM EMAIL LMS</t>
  </si>
  <si>
    <t>28:04:22: PLN
24:04:22-20:04:22: ERECTION
17:04:22: CURRING TIME
13:04:22-10:04:22: EXCAVATION
03:04:22: BOUWPLANK
30:03:22-27:03:22: DELIVERY MATERIAL
23:03:22-06:03:22: REKOM
28:02:22-23:02:22: IW CLEAR
20:02:22-16:02:22: IW OG
14:02:22: VALIDASI RNP TNP
13:02:22-30:01:22: SURVEY OG
28:01:22: SPK RECEIVED FROM EMAIL LMS</t>
  </si>
  <si>
    <t>28:04:22: PLN
24:04:22-06:04:22: PREPARE ERECTION
03:04:22: EXCA
30:03:22-27:03:22: BOUWPLANK
23:03:22-06:03:22: REKOM
28:02:22-23:02:22: IW CLEAR
20:02:22-16:02:22: IW OG
15:02:22-14:02:22: VALIDASI RNP TNP
13:02:22-30:01:22: SURVEY OG
28:01:22: SPK RECEIVED FROM EMAIL LMS</t>
  </si>
  <si>
    <t>28:04:22: CURRING
24:04:22-17:04:22: REBARRING
13:04:22-10:04:22: EXCAVATION
06:04:22-27:03:22: PREPARE CME
23:03:22-16:03:22: REKOM
13:03:22-06:03:22: IW CLEAR
01:03:22: UNDER RNP TNP REVIEW, PERGESERAN KANDIDAT
28:02:22-16:02:22: IW OG
13:02:22-11:02:22: VALIDASI RNP TNP
09:02:22-30:01:22: SURVEY OG
28:01:22: SPK RECEIVED FROM EMAIL LMS</t>
  </si>
  <si>
    <t>28:04:22: CURRING
24:04:22-17:04:22: REBARRING
13:04:22-10:04:22: EXCAVATION
06:04:22-03:04:22: PREPARE CME
30:03:22-27:03:22: REKOM OG
23:03:22-06:03:22: REKOM
28:02:22: IW CLEAR
23:02:22-13:02:22: IW OG
09:02:22-30:01:22: SURVEY OG
28:01:22: SPK RECEIVED FROM EMAIL LMS</t>
  </si>
  <si>
    <t>28:04:22: BACKFILL
24:04:22-13:04:22: REBARRING
10:04:22: EXCAVATION
06:04:22-27:03:22: PREPARE CME
23:03:22-16:03:22: REKOM
13:03:22-06:03:22: IW CLEAR
01:03:22: VALIDASI RNP TNP
28:02:22-13:02:22: IW OG
09:02:22-30:01:22: SURVEY OG
28:01:22: SPK RECEIVED FROM EMAIL LMS</t>
  </si>
  <si>
    <t>28:04:22-24:04:22: REBARRING
20:04:22-17:04:22: EXCAVATION
13:04:22-06:04:22: BOUWPLANK
03:04:22-27:03:22: PREPARE CME
23:03:22-16:03:22: REKOM
13:03:22-09:03:22: IW CLEAR
06:03:22-03:02:22: UNDER RNP TNP, REJECT WARGA
28:02:22: IW OG
23:02:22: UNDER RNP TNP, VALIDASI KANDIDAT D 
23:02:22: IW OG
22:02:22-20:02:22: UNDER RNP TNP REVIEW
16:02:22-14:02:22: REHUNTING
13:02:22-30:01:22: SURVEY OG
28:01:22: SPK RECEIVED FROM EMAIL LMS</t>
  </si>
  <si>
    <t>28:04:22: REBARRING
24:04:22-10:04:22: EXCAVATION
06:04:22-03:04:22: PREPARE CME
30:03:22-27:03:22: REKOM OG
23:03:22-06:03:22: REKOM
28:02:22: IW CLEAR
23:02:22-16:02:22: IW OG
13:02:22-11:02:22: VALIDASI RNP TNP
09:02:22-30:01:22: SURVEY OG
28:01:22: SPK RECEIVED FROM EMAIL LMS</t>
  </si>
  <si>
    <t>28:04:22: APD
24:04:22: BOUPLANK
20:04:22-10:04:22: SOIL TEST 
06:04:22: REKOM
03:04:22: IW OG
30:03:22-15:03:22: VALIDASI RNP TNP
13:03:22-09:03:22: SURVEY OG &amp; MITRA ASSIGNMENT
07:03:22: SPK RECEIVED</t>
  </si>
  <si>
    <t>28:04:22-24:04:22: BOUPLANK
20:04:22-10:04:22: SOIL TEST 
06:04:22-03:04:22: PREPARE CME
30:03:22-27:03:22: REKOM OG
23:03:22-06:03:22: IW CLEAR
28:02:22-16:02:22: IW OG
15:02:22-15:02:22: VALIDASI RNP TNP
13:02:22-30:01:22: SURVEY OG
28:01:22: SPK RECEIVED FROM EMAIL LMS</t>
  </si>
  <si>
    <t>28:04:22-06:04:22: BOUWPLANK &amp; PARALEL PERMIT
03:04:22-27:03:22: PREPARE CME
23:03:22: DESIGN OG
20:03:22-06:03:22: REKOM
28:02:22-16:02:22: IW CLEAR
13:02:22-09:02:22: IW OG
02:02:22-30:01:22: SURVEY OG
28:01:22: SPK RECEIVED FROM EMAIL LMS</t>
  </si>
  <si>
    <t>28:04:22-24:04:22: REKOM
20:04:22-06:04:22: IW CLEAR
03:04:22-09:03:22: IW OG
06:03:22: VALIDASI RNP TNP OG, IW FAILED
28:02:22-13:02:22: IW OG
09:02:22-30:01:22: SURVEY OG
28:01:22: SPK RECEIVED FROM EMAIL LMS</t>
  </si>
  <si>
    <t>28:04:22: APD
24:04:22-21:04:22: IW 
20:04:22-13:04:22: VALIDASI RNP TNP
10:04:22: SURVEY OG
06:04:22: MITRA ASSIGNMENT
05:04:22: SPK RECEIVED</t>
  </si>
  <si>
    <t>28:04:22-20:04:22-12:04:22: IW
10:04:22-08:04:22: VALIDASI RNP TNP
06:04:22: IW CLEAR
03:04:22-16:03:22: VALIDASI RNP TNP
13:03:22-10:03:22: VALIDASI RNP -&gt; RNP NOK, REHUNTING
09:03:22-28:02:22: REHUNTING
23:02:22-20:02:22: IW OG
16:02:22: VALIDASI RNP TNP -&gt; IW OG
15:02:22-30:01:22: SURVEY OG
28:01:22: SPK RECEIVED FROM EMAIL LMS</t>
  </si>
  <si>
    <t>28:04:22-06:04:22: IW CLEAR
03:04:22: IW OG
30:03:22-15:03:22: VALIDASI RNP TNP
13:03:22-09:03:22: SURVEY OG &amp; MITRA ASSIGNMENT
07:03:22: SPK RECEIVED</t>
  </si>
  <si>
    <t>28:04:22-25:04:22: REHUNTING
24:04:22: VALIDASI RNP TNP KANDIDAT KE-9
20:04:22-05:04:22: VALIDASI RNP TNP
05:04:22: REHUNTING, KANDIDAT NOK
03:04:22-20:03:22: VALIDASI RNP TNP NEW CANDIDTAE
16:03:22: UNDER RNP TNP
13:03:22: REHUNTING
09:03:22: IW OG
06:03:22-23:02:22; REHUNTING
20:02:22-13:02:22: IW OG
09:02:22-30:01:22: SURVEY OG
28:01:22: SPK RECEIVED FROM EMAIL LMS</t>
  </si>
  <si>
    <t>28:04:22-26:04:22: REHUNTING
25:04:22: VALIDASI
24:04:22: SURVEY OG
20:04:22: SPK RECEIVED</t>
  </si>
  <si>
    <t>28:04:22-24:04:22: SURVEY OG
20:04:22: SPK RECEIVED</t>
  </si>
  <si>
    <t>28:04:22: PLAN SURVEY 9 MAY 22
25:04:22: SPK RECEIVED</t>
  </si>
  <si>
    <t>28:04:22: PLAN SURVEY 9 MAY 22
26:04:22: SPK RECEIVED</t>
  </si>
  <si>
    <t>28:04:22: REHUNTING ARAHAN
24:04:22-27:03:22: SURVEY OG
24:03:22: SPK RECEIVED</t>
  </si>
  <si>
    <t>28:04:22-17:04:22: REHUNTING, IW FAILED
13:04:22: IW OG
10:04:22-22:03:22: VALIDASI RNP TNP
20:03:22-09:03:22: PREPARE KANDIDAT ROOFTOP
06:03:22-20:02:22: SURVEY OG
16:02:22: SPK RELEASED</t>
  </si>
  <si>
    <t>28:04:22-13:04:22: TBG PROPOSE DROP, SAR ON TAMAN NASIONAL KOMODO, POTENTIAL DELAY LT &gt; 360D
12:04:22: SPK RECEIVED</t>
  </si>
  <si>
    <t>28:04:22-21:04:22: DECISSION POWER XL, PROPOSE DROP BY XL
20:04:22-17:04:22: REHUNTING TITIK ARAHAN
13:04:22-04:04:22: VALIDASI RNP TNP
03:04:22-23:03:22: LAHAN KEHUTANNA, HUNTING
20:03:22: MITRA ASSIGNMENT 
17:03:22: SPK RECEIVED</t>
  </si>
  <si>
    <t>28:04:22-17:04:22: REHUNTING TITIK ARAHAN
13:04:22-06:04:22: VALIDASI TNP
03:04:22-09:03:22: SURVEY OG
07:03:22: SPK RECEIVED</t>
  </si>
  <si>
    <t>28:04:22-17:04:22: TITIK YANG DISETUJUI HANYA BISA MCP, NEED CONFIRM PERANGKAT BTS GENDONG
13:04:22-07:04:22: VALIDASI RNP TNP
06:04:22-18:03:22: REHUNTING
16:03:22-11:03:22: VALIDASI RNP TNP
09:03:22: PREPARE KANDIDAT ROOFTOP
06:03:22-06:02:22: SURVEY OG
04:02:22: NEW SPK RELEASED</t>
  </si>
  <si>
    <t>28:04:22-24:04:22: VALIDASI
20:04:22: SPK RECEIVED</t>
  </si>
  <si>
    <t>28:04:22-10:04:22: IW CLEAR, PENGECEKAN PERUBAHAN PERDA
06:04:22-03:04:22: IW CLEAR
30:03:22-23:03:22: IW OG
21:03:22: VALIDASI RNP TNP
20:03:22-09:03:22: SURVEY OG
07:03:22: SPK RECEIVED</t>
  </si>
  <si>
    <t>PERGUB ISSUE</t>
  </si>
  <si>
    <t>28:04:22: EXCAVATION
24:04:22-17:04:22: REKOM
13:04:22-12:04:22: VALIDASI RNP TNP -&gt; IW
10:04:22-03:04:22: IW CLEAR
30:03:22-27:03:22-16:03:22: IW OG
15:03:22-15:03:22: VALIDASI RNP TNP
13:03:22-09:03:22: SURVEY OG
07:03:22: SPK RECEIVED</t>
  </si>
  <si>
    <t>28:04:22: APD
24:04:22: REKOM OG 
17:04:22: IW CLEAR
13:04:22-06:04:22: VALIDASI RNP TNP -&gt; IW OG
03:04:22-18:03:22: IW OG
17:03:22: VALIDASI RNP TNP
16:03:22-09:03:22: SURVEY OG
07:03:22: SPK RECEIVED</t>
  </si>
  <si>
    <t>28:04:22: EXCAVATION
24:04:22-17:04:22: REKOM
13:04:22-10:04:22: IW CLEAR
06:04:22: IW OG
04:04:22: VALIDASI RNP TNP
03:04:22-22:03:22: IW OG
20:03:22-18:03:22: VALIDASI RNP TNP
16:03:22-09:03:22: SURVEY OG
07:03:22: SPK RECEIVED</t>
  </si>
  <si>
    <t>28:04:22: EXCAVATION
24:04:22-17:04:22: REKOM
13:04:22-03:04:22: IW CLEAR
30:03:22-23:03:22: IW OG
21:03:22: VALIDASI RNP TNP
20:03:22-09:03:22: SURVEY OG
07:03:22: SPK RECEIVED</t>
  </si>
  <si>
    <t>28:04:22-24:04:22: STR ON GOING NY PARALEL
20:04:22: STO DECLARED, PERKUATAN NY ORDERED
20:04:22-10:04:22: ERM PROCESS
06:04:22: SPK RECEIVED</t>
  </si>
  <si>
    <t>28:04:22: EXCAVATION
24:04:22: RFC
10:04:22: REKOM
06:04:22-03:04:22: IW CLEAR
30:03:22-27:03:22: IW OG
23:03:22-22:03:22: VALIDASI RNP TNP KANDIDAT B
20:03:22: IW OG -1 KK
16:03:22: IW OG, -2 KK
13:03:22-06:03:22: IW FAIL, REHUNTING
28:02:22-22:02:22: IW OG
20:02:22-16:02:22: VALIDASI RNP TNP
13:02:22-30:01:22: SURVEY OG
28:01:22: SPK RECEIVED FROM EMAIL LMS</t>
  </si>
  <si>
    <t>28:04:22: REBARRING
24:04:22: RFC
10:04:22: REKOM
06:04:22-03:04:22: IW CLEAR
30:03:22-17:03:22: IW OG
16:03:22-15:03:22: VALIDASI RNP TNP
13:03:22-09:03:22: SURVEY OG
07:03:22: SPK RECEIVED</t>
  </si>
  <si>
    <t>28:04:22: EXCAVATION
24:04:22: BOUWPLANK
20:04:22-14:04:22: MATERIAL DELIVERY
10:06:22: BOUWPLANK &amp; DELIVERY MATERIAL
06:04:22: BOUWPLANK
27:03:22: REKOM
23:03:22-20:03:22: IW CLEAR
16:03:22: IW OG
13:03:22-09:03:22: IW FAILED, REHUNTING
06:03:22-22:02:22: IW OG
20:02:22-17:02:22: VALIDASI RNP TNP OG
16:02:22-14:02:22: REHUNTING RNP NOK
13:02:22-09:02:22: VALIDASI RNP TNP OG
06:02:22-30:01:22: SURVEY OG
28:01:22: SPK RECEIVED FROM EMAIL LMS</t>
  </si>
  <si>
    <t>28:04:22: EXCAVATION
24:04:22: BOUWPLANK
20:04:22-14:04:22: MATERIAL DELIVERY
10:06:22: BOUWPLANK &amp; DELIVERY MATERIAL
06:04:22: BOUWPLANK
03:04:22: PERMIT
16:03:22: REKOM OG
13:03:22-09:03:22: IW CLEAR
06:03:22-06:03:22: IW OG KURANG 4 KK
28:02:22-23:02:22: SOSWAR OG
20:02:22-13:02:22: IW OG
09:02:22-03:02:22: VALIDASI RNP TNP
02:02:22-30:01:22: SURVEY OG
28:01:22: SPK RECEIVED FROM EMAIL LMS</t>
  </si>
  <si>
    <t>28:04:22: PLAN SURVEY AFTER LEBARAN, VALIDASI 11 
26:04:22: SPK RECEIVED</t>
  </si>
  <si>
    <t>28:04:22-09:03:22: BAN/BAK OG
06:03:22: VALIDASI RNP TNP
28:02:22-30:01:22: SURVEY OG
28:01:22: SPK RECEIVED FROM EMAIL LMS</t>
  </si>
  <si>
    <t>HARDSITAC CORPORATE LONSUM</t>
  </si>
  <si>
    <t>28:04:22: IW CLEAR
24:04:22-27:03:22: PENGURUSAN SURAT TANAH
23:03:22: IW OG
20:03:22-16:03:22: VALIDASI RNP TNP
13:03:22: IW OG
10:03:22: VALIDASI RNP TNP
09:03:22-13:02:22: IW OG
09:02:22: IW OG, RNP TNP OK
07:02:22: VALIDASI RNP TNP OG
02:02:22-30:01:22: SURVEY OG
28:01:22: SPK RECEIVED FROM EMAIL LMS</t>
  </si>
  <si>
    <t>28:04:22: IW CLEAR
24:04:22-23:03:22: IW OG
20:03:22-18:03:22: VALIDASI RNP TNP
16:03:22-13:03:22: REHUTING
09:03:22-06:03:22: VALIDASI RNP TNP
28:02:22-23:02:22: REHUNTING, IW FAILED
20:02:22-13:02:22: IW OG
09:02:22: IW OG, RNP TNP OK
07:02:22: VALIDASI RNP TNP OG
02:02:22-30:01:22: SURVEY OG
28:01:22: SPK RECEIVED FROM EMAIL LMS</t>
  </si>
  <si>
    <t>28:04:22-23:03:22: IW OG
20:03:22-16:03:22: REHUNTING
13:03:22-13:02:22: IW OG
09:02:22: IW OG, RNP TNP OK
07:02:22: VALIDASI RNP TNP OG
02:02:22-30:01:22: SURVEY OG
28:01:22: SPK RECEIVED FROM EMAIL LMS</t>
  </si>
  <si>
    <t>28:04:22-09:03:22: IW CLEAR
06:03:22: VALIDASI RNP TNP, IW FAILED
28:02:22-13:02:22: IW OG
09:02:22: IW OG, RNP TNP OK
07:02:22: VALIDASI RNP TNP OG
02:02:22-30:01:22: SURVEY OG
28:01:22: SPK RECEIVED FROM EMAIL LMS</t>
  </si>
  <si>
    <t>28:04:22-06:04:22: IW CLEAR
03:04:22-23:03:22: IW OG
20:03:22-17:03:22: VALIDASI RNP TNP
16:03:22-09:03:22: SURVEY OG &amp; MITRA ASSIGNMENT
07:03:22: SPK RECEIVED</t>
  </si>
  <si>
    <t>28:04:22-06:03:22: IW CLEAR
28:02:22-13:02:22: IW OG
09:02:22: IW OG, RNP TNP OK
07:02:22: VALIDASI RNP TNP OG
02:02:22-30:01:22: SURVEY OG
28:01:22: SPK RECEIVED FROM EMAIL LMS</t>
  </si>
  <si>
    <t>28:04:22-03:04:22: IW CLEAR
30:03:22-27:03:22: PENGURUSAN SURAT TANAH
23:03:22: IW CLEAR
20:03:22-16:03:22: IW DONE
13:03:22: IW OG
09:03:22-06:03:22: VALIDASI RNP TNP
28:02:22-30:01:22: SURVEY OG
28:01:22: SPK RECEIVED FROM EMAIL LMS</t>
  </si>
  <si>
    <t>28:04:22: WAIT IMB
24:04:22-03:04:22: IW CLEAR
30:03:22-23:03:22: IW OG
20:03:22-17:03:22: VALIDASI RNP TNP
16:03:22-09:03:22: SURVEY OG &amp; MITRA ASSIGNMENT
07:03:22: SPK RECEIVED</t>
  </si>
  <si>
    <t>28:04:22: WAIT IMB
24:04:22-17:04:22: SOIL TEST
13:04:22-10:04:22: REKOM
06:04:22-03:04:22: IW CLEAR
30:03:22-23:03:22: IW
20:03:22-17:03:22: VALIDASI RNP TNP
16:03:22-09:03:22: SURVEY OG &amp; MITRA ASSIGNMENT
07:03:22: SPK RECEIVED</t>
  </si>
  <si>
    <t>LAHAN CORPORATE SUCOFINDO</t>
  </si>
  <si>
    <t>28:04:22: WAIT IMB
24:04:22-10:04:22: REKOM
06:04:22-03:04:22: IW CLEAR
30:03:22-23:03:22: IW OG
20:03:22-17:03:22: VALIDASI RNP TNP
16:03:22-09:03:22: SURVEY OG &amp; MITRA ASSIGNMENT
07:03:22: SPK RECEIVED</t>
  </si>
  <si>
    <t>28:04:22: WAIT IMB
24:04:22-10:04:22: REKOM
06:04:22-03:04:22: IW CLEAR
30:03:22-20:03:22: IW OG
16:03:22-15:03:22: VALIDASI RNP TNP
13:03:22-09:03:22: SURVEY OG &amp; MITRA ASSIGNMENT
07:03:22: SPK RECEIVED</t>
  </si>
  <si>
    <t>28:04:22-24:04:22: REKOM
20:04:22-23:03:22: BAN/BAK OG
20:03:22-16:03:22: VALIDASI RNP TNP
13:03:22-11:03:22: IW OG
10:03:22: VALIDASI RNP TNP
09:03:22-13:02:22: IW OG
09:02:22-30:01:22: SURVEY OG
28:01:22: SPK RECEIVED FROM EMAIL LMS</t>
  </si>
  <si>
    <t>28:04:22-21:04:22: VALIDASI
20:04:22-23:03:22: IW OG
20:03:22-16:03:22: VALIDASI TNP OG
13:03:22: REHUTING
09:03:22-06:02:22: UNDER RNP TNP
28:02:22-13:02:22: REHUNTING RNP NOK
09:02:22-30:01:22: SURVEY OG
28:01:22: SPK RECEIVED FROM EMAIL LMS</t>
  </si>
  <si>
    <t>28:04:22-24:04:22: REKOM
20:04:22-07:04:22: IW OG
06:04:22-05:04:22: VALIDASI RNP TNP
03:04:22-23:03:22: REHUNTING
20:03:22-13:02:22: IW OG
09:02:22-30:01:22: SURVEY OG
28:01:22: SPK RECEIVED FROM EMAIL LMS</t>
  </si>
  <si>
    <t>28:04:22-24:04:22: REKOM
20:04:22-06:04:22: IW CLEAR
03:04:22-23:03:22: IW OG
20:03:22-17:03:22: VALIDASI RNP TNP
16:03:22-09:03:22: SURVEY OG &amp; MITRA ASSIGNMENT
07:03:22: SPK RECEIVED</t>
  </si>
  <si>
    <t>RFI COMBAT</t>
  </si>
  <si>
    <t>28:04:22: MOBDEMOB REPLACE PERANGKAT COMBAT
24:04:22-30:03:22: REKOM OG
27:03:22-20:03:22: PROSES DELIVERY COMBAT &amp; PARALEL IW OG
16:03:22-10:03:22: IW OG
09:03:22-06:03:22: VALIDASI RNP TNP
28:02:22: SURVEY OG
25:02:22: SPK RELEASED</t>
  </si>
  <si>
    <t>28:04:22-13:04:22: EXCAVATION
10:04:22-06:04:22: BOUWPLANK
03:04:22-23:03:22: IW CLEAR
20:03:22: IW OG
16:03:22-15:03:22: VALIDASI RNP TNP
13:03:22-09:03:22: SURVEY OG &amp; MITRA ASSIGNMENT
07:03:22: SPK RECEIVED</t>
  </si>
  <si>
    <t>28:04:22: ERECTION
24:04:22: REBARRING
20:04:22-17:04:22: EXCAVATION
13:04:22 BOUWPLANK
10:04:22-06:04:22: MOBDEMOB PREPARE CME
03:04:22-23:03:22: PERMIT OG
20:03:22-13:03:22: REKOM
09:03:22-20:02:22: IW CLEAR
16:02:22-13:02:22: IW OG
09:02:22: IW OG, RNP TNP OK
07:02:22: VALIDASI RNP TNP OG
02:02:22-30:01:22: SURVEY OG
28:01:22: SPK RECEIVED FROM EMAIL LMS</t>
  </si>
  <si>
    <t>28:04:22: RFI, WAIT RFIN
24:04:22-20:04:22: CURRING
17:04:22: POURING
13:04:22-10:04:22: REBARRING
06:04:22: EXCAVATION
03:04:22-23:03:22: PERMIT OG
20:03:22-13:03:22: REKOM
09:03:22-06:03:22: IW CLEAR
28:02:22-13:02:22: IW OG
09:02:22: IW OG, RNP TNP OK
07:02:22: VALIDASI RNP TNP OG
02:02:22-30:01:22: SURVEY OG
28:01:22: SPK RECEIVED FROM EMAIL LMS</t>
  </si>
  <si>
    <t>28:04:22: PLN
24:04:22-20:04:22: CURRING
17:04:22: POURING
13:04:22-10:04:22-06:04:22: REBARRING
03:04:22-16:03:22: PERMIT OG
13:03:22: REKOM
09:03:22-06:03:22: IW CLEAR
28:02:22-13:02:22: IW OG
09:02:22: IW OG, RNP TNP OK
07:02:22: VALIDASI RNP TNP OG
02:02:22-30:01:22: SURVEY OG
28:01:22: SPK RECEIVED FROM EMAIL LMS</t>
  </si>
  <si>
    <t>28:04:22: ERECTION
24:04:22: CURRING
20:04:22-17:04:22: REBARRING
13:04:22-10:04:22: EXCAVATION
06:04:22: BOUWPLANK
03:04:22-13:03:22: PERMIT OG
09:03:22-06:03:22: REKOM OG
28:02:22-20:02:22: IW CLEAR
16:02:22-13:02:22: IW OG
09:02:22-30:01:22: SURVEY OG
28:01:22: SPK RECEIVED FROM EMAIL LMS</t>
  </si>
  <si>
    <t>28:04:22: ERECTION
24:04:22-: CURRING
20:04:22-17:04:22: EXCAVATION
13:04:22-10:04:22: BOUWPLANK
06:04:22-16:03:22: REKOM
13:03:22-06:03:22: IW CLEAR
28:02:22-13:02:22: IW OG
09:02:22: IW OG, RNP TNP OK
07:02:22: VALIDASI RNP TNP OG
02:02:22-30:01:22: SURVEY OG
28:01:22: SPK RECEIVED FROM EMAIL LMS</t>
  </si>
  <si>
    <t>28:04:22: ERECTION
24:04:22: CURRING TIME
20:04:22-17:04:22: EXCAVATION
13:04:22 BOUWPLANK
10:04:22-06:04:22: MOBDEMOB PREPARE CME
03:04:22-23:03:22: PERMIT OG
20:03:22-09:03:22: REKOM
06:03:22-23:02:22: IW CLEAR
20:02:22-13:02:22: IW OG
09:02:22: IW OG, RNP TNP OK
07:02:22: VALIDASI RNP TNP OG
02:02:22-30:01:22: SURVEY OG
28:01:22: SPK RECEIVED FROM EMAIL LMS</t>
  </si>
  <si>
    <t>28:04:22-10:04:22: ERECTION
07:04:22: SPK RELEASED</t>
  </si>
  <si>
    <t>28:04:22: PLN
24:04:22-10:04:22: ERECTION
07:04:22: SPK RELEASED</t>
  </si>
  <si>
    <t>28:04:22-20:04:22: COMMCASE
17:04:22-30:03:22: PONDASI OG
27:03:22-23:03:22: CONTINUE CME
20:03:22-09:03:22: BTS PONDASI OG, PARALEL STRENGTENING, COMCASE
06:03:22-13:02:22: READY TO STO
09:02:22: NEED REVIEW CIVIL HUAWEI
06:02:22: NEED REVIEW TNP ALITA
02:02:22: NEED REVIEW RNP HUAWEI
30:01:22: ESR REVIEW, NEED REVIEW RNP HUAWEI
28:01:22: SPK RELEASED</t>
  </si>
  <si>
    <t>28:04:22: RFI, WAIT RFIN
24:04:22-30:03:22: PONDASI OG &amp; PERKUATAN PARALEL
27:03:22: PREPARE CME
23:03:22-13:02:22: ESR PROCESS
11:02:22: SPK RECEIVED</t>
  </si>
  <si>
    <t>28:04:22: PROSES PONDASI
24:04:22-20:04:22: COMMCASE
17:04:22-30:03:22: PONDASI OG &amp; PERKUATAN
27:03:22-23:03:22: CONTINUE CME
20:03:22-09:03:22: BTS PONDASI OG, PARALEL STRENGTENING, COMCASE
06:03:22-13:02:22: READY TO STO
09:02:22-07:02:22: NEED REVIEW POWER HUAWEI
06:02:22: NEED REVIEW TNP ALITA
02:02:22: NEED REVIEW RNP HUAWEI
30:01:22: ESR REVIEW, NEED REVIEW RNP HUAWEI
28:01:22: SPK RELEASED</t>
  </si>
  <si>
    <t>28:04:22: RFI, WAIT RFIN
24:04:22-04:03:22: SRFIN
03:04:22-30:03:22: PONDASI OG
27:03:22-23:03:22: MOBDEMOB PREPARE CME
23:03:22-13:02:22: ESR PROCESS
11:02:22: SPK RECEIVED</t>
  </si>
  <si>
    <t>28:04:22-05:04:22: RFIN but wait EXTEND (STR DONE, WAIT EXTEND)
03:04:22-23:03:22: SRFI, PLN CONNECTION
16:03:22: ME OG
13:03:22-09:03:22: BTS PONDASI OG
06:03:22-20:02:22: READY TO STO
16:02:22: NEED REVIEW CIVIL HUAWEI
13:02:22: NEED REVIEW TNP ALITA
09:02:22: RND NOK NEED 45 METER
06:02:22-02:02:22: NEED REVIEW RNP HUAWEI
30:01:22: ESR REVIEW, NEED REVIEW RNP HUAWEI
28:01:22: SPK RELEASED</t>
  </si>
  <si>
    <t>28:04:22-14:04:22: WAIT PERMIT EXTEND TOWER 3 M
13:04:22: STO DECLARE
10:04:22: RND NOK, NEED EXTEND TOWER
06:04:22-13:03:22: ESR PROCESS
11:02:22: SPK RECEIVED</t>
  </si>
  <si>
    <t>28:04:22-10:04:22: ERM PROCESS
06:04:22: SPK RECEIVED</t>
  </si>
  <si>
    <t>28:04:22-20:04:22: PREPARE CME
19:04:22: STO DECLARE
17:04:22-10:04:22: ERM PROCESS
06:04:22: SPK RECEIVED</t>
  </si>
  <si>
    <t>28:04:22: RFI 29
24:04:22-21:03:22: SRFIN
20:03:22: ME OG, PARALEL STRENGTENING
16:03:22-09:03:22: BTS PONDASI OG PARALEL STRENGTENING
06:03:22-09:02:22: STO RECALL
06:02:22: NEED REVIEW POWER HUAWEI
06:02:22: NEED REVIEW TNP ALITA
02:02:22: NEED REVIEW RNP HUAWEI
30:01:22: ESR REVIEW, NEED REVIEW RNP HUAWEI
28:01:22: SPK RELEASED</t>
  </si>
  <si>
    <t>28:04:22: CURRING
24:04:22: REBARRING
20:04:22-18:04:22: EXCAVATION
17:04:22-13:04:22: MOBDEMOB
10:04:22-04:04:22: REKOM
03:04:22-23:03:22: SURVEY OG
20:03:22: MITRA ASSIGNMENT
17:03:22: SPK RECEIVED</t>
  </si>
  <si>
    <t>28:04:22: EXCA
24:04:22: MOBDEMOB
20:04:22-06:04:22: REKOM
04:03:22: IW CLEAR
03:04:22-16:03:22: SURVEY OG
13:03:22; MITRA ASSIGNMENT
09:02:22: SPK RELEASED</t>
  </si>
  <si>
    <t>28:04:22: EXCA
24:04:22: MOBDEMOB
20:04:22-06:04:22: REKOM 
04:03:22: IW CLEAR
03:04:22-16:03:22: SURVEY OG
13:03:22; MITRA ASSIGNMENT
09:02:22: SPK RELEASED</t>
  </si>
  <si>
    <t>28:04:22-18:04:22: REKOM
17:04:22-28:03:22: IW OG
27:03:22: VALIDASI RNP TNP
23:03:22: REHUNTING
20:03:22-13:03:22: IW OG 7 OF 8 
09:03:22-28:02:22: IW OG
23:02:22: UNDER TNP REVIEW &amp; PARALEL IW
20:02:22-13:02:22: KANDIDAT REJECT, REHUNTING
12:02:22-02:02:22: SURVEY OG
30:01:22-26:01:22: MITRA ASSIGNMENT
24:01:22: SPK RELEASED</t>
  </si>
  <si>
    <t>28:04:22: REKOM
24:04:22-22:04:22: VALIDASI -&gt; IW 
20:04:22-25:03:22: IW OG
23:03:22-08:03:22: SURVEY OG
07:03:22: SPK RECEIVED</t>
  </si>
  <si>
    <t>28:04:22: REKOM
24:04:22-17:04:22: IW OG
14:04:22: VALIDASI RNP TNP -&gt; IW OG
13:04:22-13:03:22: BAN/BAK
09:03:22-13:02:22: IW OG
09:02:22-30:01:22: SURVEY OG
28:01:22: SPK RECEIVED FROM EMAIL LMS</t>
  </si>
  <si>
    <t>28:04:22: REKOM KKOP
24:04:22-30:03:22: IW OG
27:03:22-08:03:22: SURVEY OG
07:03:22: SPK RECEIVED</t>
  </si>
  <si>
    <t>28:04:22-21:04:22: DECISSION POWER XL, PROPOSE DROP BY XL
20:04:22-19:04:22: IW OG
17:04:22: VALIDASI RNP TNP, LAHAN CORPORATE PT PAMA
13:04:22-16:03:22: SURVEY OG
13:03:22; MITRA ASSIGNMENT
09:02:22: SPK RELEASED</t>
  </si>
  <si>
    <t>28:04:22: IW CLEAR
13:04:22: REHUNTING
10:04:22-04:03:22: IW CLEAR
03:04:22-16:03:22: SURVEY OG
13:03:22; MITRA ASSIGNMENT
09:02:22: SPK RELEASED</t>
  </si>
  <si>
    <t>28:04:22: IW OG
24:04:22-16:03:22: SURVEY OG
13:03:22; MITRA ASSIGNMENT
09:02:22: SPK RELEASED</t>
  </si>
  <si>
    <t>28:04:22: MITRA ASSIGNMENT
26:04:22: SPK RECEIVED</t>
  </si>
  <si>
    <t>28:04:22-17:04:22: SRFI
LMS CHANGE TO NOKIA
13:04:22-27:03:22: SRFI, PLN CONENCTION
23:03:22-20:03:22: ME OG
16:03:22-13:03:22: WAIT PSB
09:03:22: PONDASI OG
06:03:22: READY TO STO
23:02:22-16:02:22: NEED REVIEW POWER
13:02:22-08:02:22: NEED REVIEW TNP HUAWEI
06:02:22: NEED REVIEW TNP ALITA
02:02:22: NEED REVIEW RNP HUAWEI
30:01:22: ESR REVIEW, NEED REVIEW RNP HUAWEI
28:01:22: SPK RELEASED</t>
  </si>
  <si>
    <t>OVB</t>
  </si>
  <si>
    <t>28:04:22-17:04:22: SRFI
LMS CHANGE TO NOKIA
13:04:22-23:03:22: PLN CONNECTION
20:03:22: ME OG
16:03:22-13:03:22: WAIT PSB
09:03:22: PONDASI OG
06:03:22: READY TO STO
23:02:22-20:02:22: NEED REVIEW CIVIL
16:02:22: NEED REVIEW POWER
13:02:22-08:02:22: NEED REVIEW TNP HUAWEI
06:02:22: NEED REVIEW TNP ALITA
02:02:22: NEED REVIEW RNP HUAWEI
30:01:22: ESR REVIEW, NEED REVIEW RNP HUAWEI
28:01:22: SPK RELEASED</t>
  </si>
  <si>
    <t>28:04:22-17:04:22: SRFI
LMS CHANGE TO NOKIA
13:04:22-06:04:22: SRFI &amp; STR
03:04:22: ME OG &amp; PERKUATAN
30:03:22-09:03:22: COMMCASE &amp; PERKUATAN
06:03:22: READY TO STO
23:02:22-16:02:22: NEED REVIEW POWER
13:02:22-08:02:22: NEED REVIEW TNP HUAWEI
06:02:22: NEED REVIEW TNP ALITA
02:02:22: NEED REVIEW RNP HUAWEI
30:01:22: ESR REVIEW, NEED REVIEW RNP HUAWEI
28:01:22: SPK RELEASED</t>
  </si>
  <si>
    <t>28:04:22: RFI, WAIT RFIN
24:04:22-17:04:22: SRFI
LMS CHANGE TO NOKIA
13:04:22-27:03:22: SRFI, PLN CONENCTION
23:03:22-20:03:22: ME OG
16:03:22-13:03:22: WAIT PSB
09:03:22: PONDASI OG
06:03:22: READY TO STO
23:02:22-16:02:22: NEED REVIEW POWER
13:02:22-08:02:22: NEED REVIEW TNP HUAWEI
06:02:22: NEED REVIEW TNP ALITA
02:02:22: NEED REVIEW RNP HUAWEI
30:01:22: ESR REVIEW, NEED REVIEW RNP HUAWEI
28:01:22: SPK RELEASED</t>
  </si>
  <si>
    <t>28:04:22: RFI, WAIT RFIN
24:04:22-17:04:22: SRFI
LMS CHANGE TO NOKIA
13:04:22-23:03:22: PLN CONNECTION
20:03:22: ME OG
16:03:22-13:03:22: WAIT PSB
09:03:22: PONDASI OG
06:03:22: READY TO STO
23:02:22-20:02:22: NEED REVIEW CIVIL
16:02:22: NEED REVIEW POWER
13:02:22-08:02:22: NEED REVIEW TNP HUAWEI
06:02:22: NEED REVIEW TNP ALITA
02:02:22: NEED REVIEW RNP HUAWEI
30:01:22: ESR REVIEW, NEED REVIEW RNP HUAWEI
28:01:22: SPK RELEASED</t>
  </si>
  <si>
    <t>28:04:22-17:04:22: SRFI
LMS CHANGE TO NOKIA
13:04:22-27:03:22: SRFI &amp; STR NY PARALEL
23:03:22-20:03:22: ME OG
16:03:22-09:03:22: PONDASI OG &amp; PERKUATAN
06:03:22: READY TO STO
23:02:22-16:02:22: NEED REVIEW POWER
13:02:22-08:02:22: NEED REVIEW TNP HUAWEI
06:02:22: NEED REVIEW TNP ALITA
02:02:22: NEED REVIEW RNP HUAWEI
30:01:22: ESR REVIEW, NEED REVIEW RNP HUAWEI
28:01:22: SPK RELEASED</t>
  </si>
  <si>
    <t>28:04:22: RFI, WAIT RFIN
24:04:22-17:04:22: SRFI
LMS CHANGE TO NOKIA
13:04:22-23:03:22: PLN CONNECTION &amp; STR NY PARALEL
20:03:22: ME OG
16:03:22-13:03:22: WAIT PSB, PARALEL STRENGTENING
09:03:22: PONDASI OG
06:03:22: READY TO STO
23:02:22-16:02:22: NEED REVIEW POWER
13:02:22-08:02:22: NEED REVIEW TNP HUAWEI
06:02:22-02:02:22: NEED REVIEW RNP HUAWEI
30:01:22: ESR REVIEW, NEED REVIEW RNP HUAWEI
28:01:22: SPK RELEASED</t>
  </si>
  <si>
    <t>28:04:22-24:04:22: SRFI, WAIT PSB
20:04:22-17:04:22: ME OG, WAIT PSB
LMS CHANGE TO NOKIA
13:04:22-30:03:22: ERECTION
27:03:22-23:03:22: REBARRING
20:03:22-16:03:22: EXCAVATION
13:03:22-09:03:22: SITE PREPARATION
06:03:22: REKOM
28:02:22-23:02:22: REALISASI IW
20:02:22: IW OG
16:02:22-15:02:22: REJECT IW, VALIDASI RNP TNP
13:02:22-08:02:22: IW OG
06:02:22: TNP OG. RNP OK CANDIDATE A
04:02:22: VALIDASI RNP TNP OG
02:02:22-30:01:22: SURVEY OG
28:01:22: SPK RECEIVED FROM EMAIL LMS</t>
  </si>
  <si>
    <t>28:04:22: SRFI
4:04:22: ERECTION
20:04:22-17:04:22: POURING, WAIT PSB
14:04:22: LMS CHANGE TO NOKIA
13:04:22-03:04:22: EXCAVATION
30:03:22: BOUWPLANK
27:03:22-23:03:22-20:03:22: REKOM
16:03:22-09:03:22: REALISASI IW
06:02:22: IW OG
01:03:22: VALIDASI RNP TNP
01:03:22: IW OG 
28:02:22-14:02:22: VALIDASI RNP TNP, KANDIDAT A REJECT WARGA
13:02:22: IW OG
09:02:22-03:02:22: VALIDATION RNP TNP
02:02:22-30:01:22: SURVEY OG
28:01:22: SPK RECEIVED FROM EMAIL LMS</t>
  </si>
  <si>
    <t>28:04:22: SRFI
24:04:22: ERECTION 
20:04:22: EXCA
17:04:22-14:04:22: LMS CHANGE TO NOKIA
13:04:22: DESIGN OG
10:04:22-03:04:22: IW CLEAR
30:03:22-17:03:22: IW OG
16:03:22-15:03:22: VALIDASI RNP TNP
13:03:22-09:03:22: SURVEY OG &amp; MITRA ASSIGNMENT
07:03:22: SPK RECEIVED</t>
  </si>
  <si>
    <t>28:04:22: SRFI
24:04:22-20:04:22: REBARRING
17:04:22: DESIGN OG
14:04:22: LMS CHANGE TO NOKIA
13:04:22: DESIGN OG
10:04:22-31:03:22: APPROVED KANDIDAT C
30:03:22-23:03:22: VALIDASI RNP TNP KANDIDAT C
20:03:22-23:02:22: VALIDASI RNP TNP
22:02:22-20:02:22: REHUNTING, REJECT WARGA
16:02:22-13:02:22: IW OG
09:02:22-07:02:22: VALIDASI RNP TNP OG
06:02:22-30:01:22: SURVEY OG
28:01:22: SPK RECEIVED FROM EMAIL LMS</t>
  </si>
  <si>
    <t>28:04:22-24:04:22: REBARRING
20:04:22: EXCA
17:04:22-14:04:22: LMS CHANGE TO NOKIA
13:04:22: DESIGN OG
10:04:22-20:03:22: VALIDASI RNP TNP
16:03:22-09:03:22: SURVEY OG &amp; MITRA ASSIGNMENT
07:03:22: SPK RECEIVED</t>
  </si>
  <si>
    <t>28:04:22-24:04:22: PONDASI OG, WAIT PSB
20:04:22-17:04:22: ERECTION, WAIT PSB
LMS CHANGE TO NOKIA
13:-4:22-03:04:22: ERECTION
30:03:22: REBARRING
27:03:22-16:03:22: EXCAVATION
13:03:22: SITE PREPARATION
09:03:22: DESIGN OG
06:03:22-01:03:22: IW OG
28:02:22-21:02:22: VALIDASI RNP TNP, REJECT WARGA
20:02:22-08:02:22: IW OG
07:02:22: RNP OK, TNP OP
06:02:22-04:02:22: VALIDASI RNP TNP OG
02:02:22-30:01:22: SURVEY OG
28:01:22: SPK RECEIVED FROM EMAIL LMS</t>
  </si>
  <si>
    <t>28:04:22-24:04:22: SRFI, WAIT PSB
20:04:22-17:04:22: ME OG, WAIT PSB
LMS CHANGE TO NOKIA
13:04:22-30:03:22: ERECTION
27:03:22-16:03:22: REBARRING
13:03:22-06:03:22: EXCAVATION OG
28:02:22-23:02:22: REKOM OG
20:02:22: REALISASI IW
16:02:22-13:02:22: IW OG KANDIDAT B
09:02:22: RNP TNP REVIEW, IW FAILED KANDIDAT A
08:02:22: IW OG
06:02:22-02:02:22: VALIDASI KANDIDAT
30:01:22: SURVEY OG
28:01:22: SPK RECEIVED FROM EMAIL LMS</t>
  </si>
  <si>
    <t>28:04:22-24:04:22: SRFI, WAIT PSB
20:04:22: ME
LMS CHANGE TO NOKIA
13:04:22-30:03:22: ERECTION
27:03:22-16:03:22: REBARRING
13:03:22-06:03:22: EXCAVATION OG
28:02:22-20:02:22: REALISASI IW
16:02:22-13:02:22: IW OG
09:02:22-04:02:22: TNP OG. RNP OK KANDIDAT B&amp;C, PRIORITY 1 C
03:02:22: VALIDASI RNP TNP OG
02:02:22-30:01:22: SURVEY OG
28:01:22: SPK RECEIVED FROM EMAIL LMS</t>
  </si>
  <si>
    <t>28:04:22: PREPARE CME
24:04:22: APD DAN PREPARE TEAM
20:04:22-13:04:22: REKOM
10:04:22-03:04:22: IW CLEAR
30:03:22-23:03:22: IW OG
22:03:22: VALIDASI RNP TNP
20:03:22-07:03:22: DIMINTA GESER MENDEKATI PEMUKIMAN, OG REHUNTING
06:03:22-01:03:22: VALIDASI RNP TNP
28:02:22-22:02:22: IW OG
21:02:22: VALIDASI RNP TNP KANDIDAT ARAHAN
20:02:22: REHUNTING ARAHAN XL
16:02:22: IW FAILED, VALIDASI RNP TNP
13:02:22-06:02:22: IW OG (25 kk kurang 13 kk)
02:02:22-30:01:22: VALIDASI KANDIDAT OG
26:01:22: SURVEY OG
24:01:22: SPK RELEASED</t>
  </si>
  <si>
    <t>28:04:22: EXCA
24:04:22: MOBDEMOB
20:04:22-17:04:22: REKOM
LMS CHANGE TO NOKIA
13:04:22: REKOM
10:04:22-16:03:22: IW OG
15:03:22-14:03:22: VALIDASI RNP TNP
13:03:22-09:03:22: SURVEY OG &amp; MITRA ASSIGNMENT
07:03:22: SPK RECEIVED</t>
  </si>
  <si>
    <t>28:04:22-24:04:22: ME OG
20:04:22: CURRING
17:04:22-14:04:22: LMS CHANGE TO NOKIA
13:04:22-03:04:22: EXCAVATION
30:03:22: BOUWPLANK
27:03:22-23:03:22: IW OG
20:03:22-18:03:22: SUBMIT KANDIDAT D-E
16:03:22-03:03:22: VALIDASI RNP TNP, IW FAILED
01:03:22: IW OG
28:02:22-21:02:22: VALIDASI RNP TNP, IW FAILED
20:02:22-13:02:22: IW OG
09:02:22-08:02:22: VALIDASI RNP TNP OG
06:02:22-30:01:22: SURVEY OG
28:01:22: SPK RECEIVED FROM EMAIL LMS</t>
  </si>
  <si>
    <t>28:04:22-24:04:22-17:04:22: PLN, WAIT PSB
LMS CHANGE TO NOKIA
13:04:22-30:03:22: ERECTION
27:03:22-16:03:22: REBARRING
13:03:22-09:03:22: SITE PREPARATION
06:03:22-01:03:22: IW OG
28:02:22-22:02:22: VALIDASI RNP TNP, PERGESERAN 45M
20:02:22: REALISASI IW
16:02:22: IW CLEAR
13:02:22: IW OG
09:02:22-03:02:22: VALIDATION RNP TNP
02:02:22-30:01:22: SURVEY OG
28:01:22: SPK RECEIVED FROM EMAIL LMS</t>
  </si>
  <si>
    <t>28:04:22-24:04:22-17:04:22: PLN, WAIT PSB
17:04:22: SRFI, PLN, LMS CHANGE TO NOKIA
13:04:22-03:04:22: PLN
30:03:22: ERECTION
27:03:22-16:03:22: EXCAVATION
13:03:22-09:03:22: SITE PREPARATION
06:02:22-01:03:22: IW OG
28:02:22-20:02:22: VALIDASI RNP TNP, REJECT WARGA
16:02:22: IW CLEAR
13:02:22: IW OG
09:02:22-03:02:22: VALIDATION RNP TNP
02:02:22-30:01:22: SURVEY OG
28:01:22: SPK RECEIVED FROM EMAIL LMS</t>
  </si>
  <si>
    <t>28:04:22-24:04:22: SRFI, WAIT PSB
20:04:22: CURRING
17:04:22-14:04:22: LMS CHANGE TO NOKIA
13:04:22: BOUWPLANK
10:04:22: EXCAVATION
06:04:22-03:04:22: BOUWPLANK
30:03:22: REKOM
27:03:22-23:03:22: IW OG
20:03:22-16:03:22: VALIDASI RNP TNP
15:03:22-15:03:22: IW OG
13:03:22-09:03:22: IW FAILED, VALIDASI RNP TNP OG
06:03:22-01:03:22: IW OG
28:02:22-18:02:22: VALIDASI RNP TNP OG, REJECT WARGA
16:02:22-13:02:22: IW OG
09:02:22-07:02:22: VALIDASI RNP TNP OG
06:02:22-30:01:22: SURVEY OG
28:01:22: SPK RECEIVED FROM EMAIL LMS</t>
  </si>
  <si>
    <t>28:04:22-24:04:22-17:04:22: SRFI, WAIT PSB
LMS CHANGE TO NOKIA
13:04:22-30:03:22: PLN
27:03:22-16:03:22: CURING TIME
13:03:22-06:03:22: PONDASI OG
28:02:22-23:02:22: REKOM OG
20:02:22: IW OG
16:02:22-15:02:22: REJECT IW, VALIDASI RNP TNP
13:02:22: IW OG
09:02:22-07:02:22: VALIDASI RNP TNP OG
06:02:22-30:01:22: SURVEY OG
28:01:22: SPK RECEIVED FROM EMAIL LMS</t>
  </si>
  <si>
    <t>28:04:22-24:04:22-17:04:22: SRFI, WAIT PSB
LMS CHANGE TO NOKIA
13:04:22-03:04:22: PLN
30:03:22: ERECTION
27:03:22-16:03:22: REBARRING
13:03:22-06:03:22: CME PREPARATION
28:02:22-20:02:22: SITE PREPARATION
16:02:22-16:02:22: REKOM OG
13:02:22-08:02:22: IW OG
06:02:22-02:02:22: VALIDASI KANDIDAT
30:01:22: SURVEY OG
28:01:22: SPK RECEIVED FROM EMAIL LMS</t>
  </si>
  <si>
    <t>28:04:22-24:04:22: SRFI, WAIT PSB
17:04:22: ME OG, WAIT PSB
LMS CHANGE TO NOKIA
13:04:22-06:04:22: POURING
03:04:22-30:03:22: REBARRING
27:03:22-16:03:22: MOBDEMOB
13:03:22-09:03:22: SOIL TEST
06:03:22: REKOM
28:02:22-16:02:22: IW CLEAR
13:02:22: IW OG
09:02:22-03:02:22: VALIDATION RNP TNP
02:02:22-30:01:22: SURVEY OG
28:01:22: SPK RECEIVED FROM EMAIL LMS</t>
  </si>
  <si>
    <t>28:04:22-24:04:22: SRFI, WAIT PSB
20:04:22:-17:04:22: ME OG, WAIT PSB
14:04:22: LMS CHANGE TO NOKIA
13:04:22-03:04:22: ERECTION
30:03:22: REBARRING
27:03:22-01:03:22: VALIDASI RNP TNP, BERGESER 45M
01:03:22: IW OG
28:02:22-16:02:22: VALIDASI RNP TNP OG, KANDIDAT REJECT WARGA
15:02:22-08:02:22: IW OG
06:02:22-03:02:22: VALIDASI RNP TNP
02:02:22-30:01:22: SURVEY OG
28:01:22: SPK RECEIVED FROM EMAIL LMS</t>
  </si>
  <si>
    <t>28:04:22: SRFI
LMS CHANGE TO NOKIA
13:04:22: REKOM
10:04:22-05:04:22: IW OG
04:04:22: VALIDASI RNP TNP
03:04:22: IW CLEAR
30:03:22-17:03:22: IW OG
16:03:22-15:03:22: VALIDASI RNP TNP
13:03:22-09:03:22: SURVEY OG &amp; MITRA ASSIGNMENT
07:03:22: SPK RECEIVED</t>
  </si>
  <si>
    <t>28:04:22-24:04:22: REKOM
LMS CHANGE TO NOKIA
13:04:22: REKOM
10:04:22-06:04:22: VALIDASI RNP TNP
06:04:22-05:04:22: IW OG
04:04:22: VALIDASI RNP TNP
03:04:22: IW CLEAR
30:03:22-15:03:22: IW OG
13:03:22-09:03:22: VALIDASI RNP TNP OG
06:03:22: MITRA ASSIGNMENT
04:03:22: SPK RECEIVED</t>
  </si>
  <si>
    <t>28:04:22: IW OG
24:04:22-13:04:22: VALIDASI RNP TNP
10:04:22: SURVEY OG
06:04:22: MITRA ASSIGNMENT
05:04:22: SPK RECEIVED</t>
  </si>
  <si>
    <t>28:04:22-24:04:22: IW OG
20:04:22-19:04:22: VALIDASI
17:04:22: IW OG
13:04:22-06:04:22: EXCAVATION
03:04:22-30:03:22: BOUWPLANK
27:03:22-16:03:22: IW OG
15:03:22-15:03:22: VALIDASI KANDIDAT E
13:03:22-23:02:22: IW OG
21:02:22: COMCASE WARGA LUAR RADIUS, UNDER VALIDASI RNP TNP
20:02:22-16:02:22: PREPARE CME
13:02:22-26:01:22: REKOM OG
23:01:22: IW CLEAR, WAITING IW REALIZATION
19:01:22: REJECT WARGA KANDIDAT B, KANDIDAT C APPROVED IW CLEAR
16:01:22: IW OG (KURANG 3 KK)
12:01:22-10:01:22: TNP RNP KANDIDAT B OK, IW OG
09:01:22: IW FAILED, OG VALIDATION NEW CANDIDATE
05:01:22-26:12:21: IW OG 23KK (16 KK DONE, 10 KK OG)
23:12:21: UNDER TNP REVIEW, TNP OK, CONTINUE TO CP PROCESS
22:12:21: REVIEW RNP TNP OG
19:12:21-16:12:21: NEW SPK B2S</t>
  </si>
  <si>
    <t>28:04:22: IW OG
LMS CHANGE TO NOKIA
13:04:22: IW OG
10:04:22-15:03:22: VALIDASI RNP TNP
13:03:22: REHUNTING
09:03:22-23:02:22: VALIDASI RNP TNP
22:02:22-20:02:22: REHUNTING REJECT WARGA
16:02:22-09:02:22: IW OG
06:02:22-04:02:22: VALIDASI RNP TNP OG
02:02:22-30:01:22: SURVEY OG
28:01:22: SPK RECEIVED FROM EMAIL LMS</t>
  </si>
  <si>
    <t>28:04:22-17:04:22: RNP NOK, REHUNTING, LMS CHANGE TO NOKIA
13:04:22-15:03:22: VALIDASI RNP TNP
13:03:22-22:02:22: VALIDASI RNP TNP
20:02:22: REHUNTING
16:02:22-13:02:22: IW OG
09:02:22-08:02:22: REHUNTING, CANDIDATE NOK
06:02:22-04:02:22: VALIDASI RNP TNP OG
02:02:22-30:01:22: SURVEY OG
28:01:22: SPK RECEIVED FROM EMAIL LMS</t>
  </si>
  <si>
    <t>28:04:22: IW OG
24:04:22-21:04:22: VALIDASI
20:04:22-17:04:22: REHUNTING, LMS CHANGE TO NOKIA
13:04:22-05:04:22: REHUNTING, RNP NOK
03:04:22-30:03:22: VALIDASI RNP TNP
27:03:22-23:03:22: REHUNTING
20:03:22: VALIDASI RNP TNP
16:03:22-09:03:22: SURVEY OG &amp; MITRA ASSIGNMENT
07:03:22: SPK RECEIVED</t>
  </si>
  <si>
    <t>28:04:22: IW OG
24:04:22-19:04:22: VALIDASI 
17:04:22-10:04:22: SURVEY OG
06:04:22: MITRA ASSIGNMENT
05:04:22: SPK RECEIVED</t>
  </si>
  <si>
    <t>28:04:22: MOBDEMOB
20:04:22: IW OG
18:04:22: UNDER TNP
LMS CHANGE TO NOKIA
13:04:22: REHUNTING
10:04:22-31:03:22: IW OG
30:03:22: VALIDASI RNP TNP KANDIDAT G
27:03:22-23:03:22: IW OG
21:03:22: VALIDASI RNP TNP KANDIDAT F
20:03:22-18:03:22: VALIDASI RNP TNP
16:03:22-15:03:22: IW OG
13:03:22-07:03:22: VALIDASI RNP TNP
06:03:22: REHUNTING, IW FAILED
28:02:22-08:02:22: IW OG
07:02:22: RNP OK, TNP OP -&gt; VALIDASI CANDIDATE B, KANDIDAT A REJECT WARGA
06:02:22-04:02:22: VALIDASI RNP TNP OG
02:02:22-30:01:22: SURVEY OG
28:01:22: SPK RECEIVED FROM EMAIL LMS</t>
  </si>
  <si>
    <t>28:04:22: REHUNTING
24:04:22-17:04:22: VALIDASI RNP TNP, LMS CHANGE TO NOKIA
13:04:22-20:03:22: VALIDASI RNP TNP
16:03:22-09:03:22: SURVEY OG &amp; MITRA ASSIGNMENT
07:03:22: SPK RECEIVED</t>
  </si>
  <si>
    <t>28:04:22: IW CLEAR
LMS CHANGE TO NOKIA
13:04:22-08:04:22: IW OG
06:04:22: VALIDASI RNP TNP
06:04:22-24:03:22: IW OG
23:03:22-20:03:22: VALIDASI RNP TNP
16:03:22-09:03:22: SURVEY OG &amp; MITRA ASSIGNMENT
07:03:22: SPK RECEIVED</t>
  </si>
  <si>
    <t>28:04:22: IW CLEAR
25:04:22: IW OG
24:04:22-13:04:22: VALIDASI RNP TNP
10:04:22: SURVEY OG
06:04:22: MITRA ASSIGNMENT
05:04:22: SPK RECEIVED</t>
  </si>
  <si>
    <t>28:04:22: IW CLEAR
24:04:22-13:04:22: VALIDASI RNP TNP
10:04:22: SURVEY OG
06:04:22: MITRA ASSIGNMENT
05:04:22: SPK RECEIVED</t>
  </si>
  <si>
    <t>28:04:22: REHUNTING
24:04:22-13:04:22: VALIDASI RNP TNP
10:04:22: SURVEY OG
06:04:22: MITRA ASSIGNMENT
05:04:22: SPK RECEIVED</t>
  </si>
  <si>
    <t>28:04:22: VALIDASI
24:04:22-19:04:22: REHUNTIN
17:04:22-16:04:22: VALIDASI RNP TNP
13:04:22-31:03:22: IW OG
30:03:22: VALIDASI RNP TNP
27:03:22-23:03:22: IW OG
22:03:22-16:03:22: VALIDASI RNP TNP
13:03:22: REHUNTING
11:03:22: VALIDASI RNP TNP, RNP NOK, RHEUNTING
09:03:22-28:02:22: REHUNTING
28:02:22: VALIDASI RNP TNP
23:02:22-20:02:22: REHUNTING OG
16:02:22-09:02:22: IW OG
07:02:22: RNP TNP OK, IW OG
06:02:22: VALIDASI RNP TNP OG
02:02:22-30:01:22: SURVEY OG
28:01:22: SPK RECEIVED FROM EMAIL LMS</t>
  </si>
  <si>
    <t>28:04:22-25:04:22: VALIDASI
24:04:22-22:03:22: IW OG
20:03:22-18:03:22: VALIDASI RNP TNP, SITE BERADA DI GOWA
16:03:22-06:03:22: REHUNTING
28:02:22-22:02:22: VALIDASI RNP TNP
20:02:22-30:01:22: SURVEY OG
28:01:22: SPK RECEIVED FROM EMAIL LMS</t>
  </si>
  <si>
    <t>28:04:22: RFC 
24:04:22-20:04:22: IW OG
19:04:22: VALIDASI
17:04:22-14:04:22: IW OG
13:04:22: VALIDASI RNP TNP
10:04:22: SURVEY OG
06:04:22: MITRA ASSIGNMENT
05:04:22: SPK RECEIVED</t>
  </si>
  <si>
    <t>28:04:22: RFC 
24:04:22-12:04:22: IW OG
10:04:22: VALIDASI RNP TNP
06:04:22-01:04:22: REHUNTING RNP NOK
31:03:22: VALIDASI RNP TNP
30:03:22: REHUNTING
27:03:22-13:02:22: IW OG
09:02:22-30:01:22: SURVEY OG
28:01:22: SPK RECEIVED FROM EMAIL LMS</t>
  </si>
  <si>
    <t>28:04:22-30:03:22: REKOM
27:03:22-13:02:22: IW OG
09:02:22-30:01:22: SURVEY OG
28:01:22: SPK RECEIVED FROM EMAIL LMS</t>
  </si>
  <si>
    <t>28:04:22: RFC 
24:04:22:REKOM OG
20:04:22: IW OG
20:04:22-19:04:22: VALIDASI PERGESERAN KANDIDAT 30M
17:04:22-28:02:22: IW OG, LAHAN PEMDA
25:02:22: ANNOUNCEMENT GO UNTIL RFI
23:02:22-16:02:22: IW OG, LAHAN PEMDA
13:02:22: VALIDASI RNP TNP, KANDIDAT V REJECT WARGA
09:02:22-06:02:22: IW OG KANDIDAT V
02:02:22: RNP REVIEW OG
30:01:22-26:01:22: REHUNTING SESUAI ARAHAN XL
25:01:22: SUBMIT NEW CANDIDATE, BUT REJECTED BY XL
23:01:22-09:01:22: KANDIDAT P SLOPE LAHAN 45 DEGREES, OG REHUNTING
05:01:22: IW OG KANDIDAT P (KANDIDAT OPSI KE-2)
02:01:22-29:12:21: KANDIDAT Q GAGAL IW, OG IW KANDIDAT P
26:12:21: IW OG
22:12:21-19:12:21: SITAC PREPARATION
16:12:21: PMO XL CONFIRMED GO SITAC
15:12:21-05:12:21: REVIEW TNP OK, NEED CONFIRMATION FROM XL TO CONTINUE SITAC PROCESS
01:12:21-10:11:21: REVIEW TNP OG, ERM REJECT
08:11:21: REVIEW RNP OG 
07:11:21-31:10:21: SURVEY OG, PLAN SUBMIT KANDIDAT 10 NOV</t>
  </si>
  <si>
    <t>28:04:22: RFC 
24:04:22-17:04:22: REKOM
13:04:22-30:03:22: IW OG
27:03:22: VALIDASI RNP TNP
23:03:22-13:03:22: IW OG
09:03:22: REHUNTING
06:03:22-09:02:22: IW OG
07:02:22: VALIDASI RNP TNP OG -&gt; IW OG
06:02:22-30:01:22: SURVEY OG
28:01:22: SPK RECEIVED FROM EMAIL LMS</t>
  </si>
  <si>
    <t>28:04:22: RFC 
24:04:22: REKOM 
20:04:22-06:04:22: IW OG
06:04:22-05:04:22: VALIDASI RNP TNP
03:04:22-27:03:22: VALIDASI RNP TNP
23:03:22-16:03:22: IW OG
13:03:22: REHUNTING
09:03:22-09:02:22: IW OG
07:02:22: REVIEW RNP TNP OG, RNP OK CANDIDATE B, IW OG
06:02:22-30:01:22: SURVEY OG
28:01:22: SPK RECEIVED FROM EMAIL LMS</t>
  </si>
  <si>
    <t>28:04:22-24:04:22: MOBDEMOB
03:04:22: REKOM
30:03:22: IW OG
27:03:22-23:03:22: VALIDASI RNP TNP
23:03:22: REHUNTING
20:03:22-18:03:22: VALIDASI RNP TNP
16:03:22-13:03:22: REKOM
09:03:22: VALIDASI DONE, PLAN KETEMU LL 10 MAR 22 UNTUK BAN/BAK
06:03:22: REHUNTING, KANDIDAT NOK
28:02:22: VALIDASI RNP TNP, KANDIDAT OUTSAR KARENA REJECT WARGA --&gt; REHUNTING
25:02:22: ANNOUNCEMENT GO UNTIL RFI
23:02:22-20:02:22: REHUNTING, LL BERUBAH PIKIRAN
16:02:22: IW OG NEW CANDIDATE
14:02:22-06:02:22: REHUNTING, IW FAILED
30:01:22-26:01:22: IW OG
25:01:22: SUBMIT NEW KANDIDAT S &amp; R
23:01:22-19:01:22: WAIT REVIEW NEW CANDIDATE DARI XL
16:01:22: VALIDASI NEW CANDIDATE
12:01:22-02:01:22: REHUNTING NEW CANDIDATE
29:12:21: TIDAK ADA CANDIDATE (POLSEK &amp; PRIVATE TAPI TIDAK MAU DISEWAKAN), OG SURVEY NEW CANDIDATE
26:12:21: IW OG
22:12:21-19:12:21: SITAC PREPARATION
16:12:21: PMO XL CONFIRMED GO SITAC
15:12:21-05:12:21: REVIEW TNP OK, NEED CONFIRMATION FROM XL TO CONTINUE SITAC PROCESS, REVIEW RNP NOK, PARALEL REHUNTING
01:12:21-10:11:21: REVIEW RNP NOK, OG RE-HUNTING PROCESS
07:11:21: CANDIDAT VERIFICATION OG
03:11:21-31:10:21: SURVEY OG, PLAN SUBMIT KANDIDAT W1 NOV</t>
  </si>
  <si>
    <t>28:04:22: REKOM DONE
24:04:22-05:04:22: IW OG, WAIT DECISSION XL SOLAR PANEL OR CDC
04:04:22: VALIDASI RNP TNP
03:04:22-20:03:22: SURVEY OG, DAERAH TIDAK ADA JARINGAN &amp; DAERAH RAWAN TERORIS
16:03:22-13:03:22: MITRA ASSIGNMENT
09:02:22: SPK RELEASED</t>
  </si>
  <si>
    <t>28:04:22: rebaring
24:04:22: EXCAVATION
23:03:22: WAITING APD &amp; REKOM
20:03:22-09:03:22: REKOM OG
06:03:22-13:02:22: IW OG
09:02:22-07:02:22: VALIDASI RNP TNP OG
06:02:22-30:01:22: SURVEY OG
28:01:22: SPK RECEIVED FROM EMAIL LMS</t>
  </si>
  <si>
    <t>28:04:22: BACKFILL
24:04:22: CURRING
20:04:22-13:04:22: REBARRING
10:04:22-06:04:22: BOUWPLANK
03:04:22-23:03:22: PROSES PERIZINAN
20:03:22-28:02:22: REKOM OG
23:02:22-16:02:22: IW OG
13:02:22-09:02:22: IW OG
07:02:22: REVIEW RNP TNP OG, RNP OK KANDIDAT AC, PRIORITY A, IW OG
06:02:22-30:01:22: SURVEY OG
28:01:22: SPK RECEIVED FROM EMAIL LMS</t>
  </si>
  <si>
    <t>28:04:22: PLN
24:04:22: CURRING
20:04:22-13:04:22: BOUWPLANK, HOLD REKOM
:04:22-06:04:22: BOUWPLANK
03:04:22-23:03:22: WAITING APD
20:03:22-16:03:22: REKOM
13:03:22-04:03:22: IW OG
02:03:22: VALIDASI RNP TNP
28:02:22-13:02:22: IW OG
09:02:22: RNP TNP OG -&gt; IW OG
06:02:22-30:01:22: SURVEY OG
28:01:22: SPK RECEIVED FROM EMAIL LMS</t>
  </si>
  <si>
    <t>28:04:22-24:04:22: ERECTION
20:04:22-17:04:22: PREPARE ERECTION
13:04:22-10:04:22: CURRING
06:04:22-20:03:22: REBARRING
16:03:22-06:03:22: WAIT APD, SOIL TEST DONE
28:02:22: REKOM DONE
23:02:22-20:02:22: REKOM OG
16:02:22: IW CLEAR
13:02:22: IW OG
09:02:22: VALIDASI RNP TNP OG
08:02:22-30:01:22: SURVEY OG
28:01:22: SPK RECEIVED FROM EMAIL LMS</t>
  </si>
  <si>
    <t>28:04:22-24:04:22: RFI, WAIT RFIN
20:04:22-13:04:22: CURRING
10:04:22-06:04:22: BACKFILLING
03:04:22-20:03:22: REBARRING
16:03:22-06:03:22: WAIT APD, SOIL TEST DONE
28:02:22-23:02:22: REKOM OG
20:02:22: IW CLEAR
16:02:22-13:02:22: IW OG
09:02:22: RNP TNP OG -&gt; IW OG
06:02:22-30:01:22: SURVEY OG
28:01:22: SPK RECEIVED FROM EMAIL LMS</t>
  </si>
  <si>
    <t>28:04:22: PLN 
20:04:22-13:04:22: CURRING
10:04:22-30:03:22: REBARRING
27:03:22-20:03:22: BOUWPLANK
16:03:22-09:03:22: RFC, CME PREPARATION
06:03:22: WAIT APD, SOIL TEST DONE
28:02:22-20:02:22: REKOM OG
16:02:22: IW CLEAR
13:02:22: IW OG
09:02:22: VALIDASI RNP TNP OG
08:02:22-30:01:22: SURVEY OG
28:01:22: SPK RECEIVED FROM EMAIL LMS</t>
  </si>
  <si>
    <t>28:04:22: RFI, WAIT RFIN
24:04:22: PLN
20:04:22-17:04:22: PREPARE ERECTION
13:04:22-06:04:22: CURRING
03:04:22-20:03:22: REBARRING
16:03:22-09:03:22: REKOM OG
06:03:22: IW OG
28:02:22: VALIDASI RNP TNP KANDIDAT BERGESER 45M
23:02:22: REKOM OG
20:02:22: IW CLEAR
16:02:22-13:02:22: IW OG
09:02:22: RNP TNP OG -&gt; IW OG
06:02:22-30:01:22: SURVEY OG
28:01:22: SPK RECEIVED FROM EMAIL LMS</t>
  </si>
  <si>
    <t>28:04:22-24:04:22: RFI, WAIT RFIN
20:04:22-17:04:22: PREPARE ERECTION
10:04:22: CURRING
06:04:22: BACKFILLING
03:04:22-20:03:22: REBARRING
16:03:22-06:03:22: WAIT APD, SOIL TEST DONE
28:02:22: REKOM OG
20:02:22: IW CLEAR
16:02:22-13:02:22: IW OG
09:02:22: RNP TNP OG -&gt; IW OG
06:02:22-30:01:22: SURVEY OG
28:01:22: SPK RECEIVED FROM EMAIL LMS</t>
  </si>
  <si>
    <t>28:04:22: RFI, WAIT RFIN
24:04:22-20:04:22: ERECTION
13:04:22-10:04:22: CURRING
06:04:22-03:04:22: CURRING
30:03:22: REBARRING
27:03:22-20:03:22: BOUWPLANK
16:03:22-06:03:22: WAIT APD, SOIL TEST DONE
28:02:22-23:02:22: REKOM OG
22:02:22: VALIDASI TNP RNP, IW FAILED
20:02:22: IW CLEAR
16:02:22-13:02:22: VALIDASI RNP TNP OG
09:02:22-30:01:22: SURVEY OG
28:01:22: SPK RECEIVED FROM EMAIL LMS</t>
  </si>
  <si>
    <t>NEED STRENGTENING PARALEL, OVB</t>
  </si>
  <si>
    <t>28:04:22-24:04:22: COMMCASE
20:04:22-17:04:22: PONDASI OG
13:04:22: MOBDEMOB
12:04:22: STO 11 APR
10:04:22-06:05:22: RNP NOK FAR FROM NOM
05:04:22: SPK RECEIVED</t>
  </si>
  <si>
    <t>28:04:22-24:04:22-30:03:22: PLN
27:03:22-13:03:22: PARALEL STRENGTENING
09:03:22: BTS PONDASI OG
06:03:22-13:02:22: READY TO STO
09:02:22: NEED REVIEW CIVIL HUAWEI
07:02:22: NEED REVIEW POWER HUAWEI
06:02:22: NEED REVIEW TNP ALITA
02:02:22: NEED REVIEW RNP HUAWEI
30:01:22: ESR REVIEW, NEED REVIEW RNP HUAWEI
28:01:22: SPK RELEASED</t>
  </si>
  <si>
    <t>28:04:22: ERM PROCESS
26:04:22: SPK RECEIVED</t>
  </si>
  <si>
    <t>28:04:22-24:04:22: BACKFILL
20:04:22-13:04:22: CURRING
10:04:22: REBARRING
06:04:22: EXCAVATION
03:04:22-27:03:22: LAND CLEARING &amp; BOUWPLANK
23:03:22: RFC
20:03:22-09:03:22: REKOM OG
06:03:22-28:02:22: IW CLEAR
23:02:22-13:02:22: IW OG
09:02:22-30:01:22: SURVEY OG
28:01:22: SPK RECEIVED FROM EMAIL LMS</t>
  </si>
  <si>
    <t>28:04:22: BACKFILL
24:04:22-13:04:22: BOREPILE
10:04:22: EXCAVATION
06:04:22: BOUWPLANK
03:04:22-13:03:22: RFC
09:03:22: SOIL TEST
06:03:22-28:02:22: IW CLEAR
23:02:22-13:02:22: IW OG
09:02:22: VALIDASI RNP TNP OG
08:02:22-30:01:22: SURVEY OG
28:01:22: SPK RECEIVED FROM EMAIL LMS</t>
  </si>
  <si>
    <t>28:04:22-24:04:22: BOREPILE
20:04:22-06:04:22: BOUWPLANK
03:04:22: REKOM
30:03:22-23:03:22: IW CLEAR
22:03:22: IW OG
20:03:22-13:03:22: VALIDASI RNP TNP OG
09:03:22: SURVEY OG
07:03:22: SPK RECEIVED</t>
  </si>
  <si>
    <t>28:04:22-17:04:22: BOREPILE
13:04:22-10:04:22-20:03:22: MOBDEMOB
16:03:22: DESIGN OG
13:03:22-06:03:22: IW CLEAR
28:02:22-16:02:22: IW OG
13:02:22-11:02:22: VALIDASI RNP TNP
09:02:22-30:01:22: SURVEY OG
28:01:22: SPK RECEIVED FROM EMAIL LMS</t>
  </si>
  <si>
    <t>28:04:22-20:04:22: BOREPILE
17:04:22-10:04:22: PRESPARE CME
06:04:22-06:03:22: REKOM OG
28:02:22-20:02:22: PREPARE REKOM &amp; PARALEL PKS DI BATAM
16:02:22-09:02:22: IW OG
06:02:22: VALIDASI RNP TNP OG
02:02:22-26:01:22: SURVEY OG
24:01:22: SPK RELEASED</t>
  </si>
  <si>
    <t>28:04:22-13:04:22: BOREPILE
10:04:22: BOREPILE
06:04:22-09:03:22: REKOM OG
06:03:22-20:02:22: PREPARE REKOM &amp; PARALEL PKS DI BATAM
16:02:22-13:02:22: IW OG
09:02:22: RNP OK KANDIDAT A, TNP OG
06:02:22: VALIDASI RNP TNP OG
02:02:22-30:01:22: SURVEY OG
28:01:22: SPK RECEIVED FROM EMAIL LMS</t>
  </si>
  <si>
    <t>28:04:22-10:04:22: REKOM
10:04:22: IW OG
07:04:22: VALIDASI RNP TNP KANDIDAT D
06:04:22-03:04:22: REKOM
30:03:22-23:03:22: IW CLEAR
20:03:22-16:03:22: IW OG
15:03:22-15:03:22: VALIDASI RNP TNP
13:03:22: MITRA ASSIGNMENT
09:02:22: SPK RELEASED</t>
  </si>
  <si>
    <t>28:04:22: IW CLEAR
24:04:22-07:04:22: IW OG
07:04:22: VALIDASI RNP TNP KANDIDAT D
06:04:22-20:02:22: IW OG
17:02:22: VALIDASI RNP TNP OG
16:02:22-30:01:22: SURVEY OG
28:01:22: SPK RECEIVED FROM EMAIL LMS</t>
  </si>
  <si>
    <t>28:04:22-10:04:22: DESIGN OG
06:04:22-03:04:22: REKOM
30:03:22-23:03:22: IW CLEAR
20:03:22-16:03:22: IW OG
15:03:22-15:03:22: VALIDASI RNP TNP
13:03:22: MITRA ASSIGNMENT
09:02:22: SPK RELEASED</t>
  </si>
  <si>
    <t>28:04:22-24:04:22: ERECTION
20:04:22-10:04:22: POURING
06:04:22: BOUWPLANK
03:04:22-13:03:22: RFC
09:03:22: DESIGN PROCESS
06:03:22-28:02:22: IW CLEAR
23:02:22-13:02:22: IW OG
09:02:22: VALIDASI RNP TNP OG
08:02:22-30:01:22: SURVEY OG
28:01:22: SPK RECEIVED FROM EMAIL LMS</t>
  </si>
  <si>
    <t>28:04:22-24:04:22: ERECTION
20:04:22: CURRING
17:04:22: REBARRING
13:04:22-27:03:22: LAND CLEARING &amp; BOUWPLANK
23:03:22-13:03:22: RFC
09:03:22: REKOM OG
06:03:22-28:02:22: IW CLEAR
23:02:22-13:02:22: IW OG
09:02:22-30:01:22: SURVEY OG
28:01:22: SPK RECEIVED FROM EMAIL LMS</t>
  </si>
  <si>
    <t>28:04:22-24:04:22: ERECTION
20:04:22-17:04:22: CURRING
13:04:22-10:04:22: REBARRING
06:04:22: EXCAVATION
03:04:22-27:03:22: LAND CLEARING &amp; BOUWPLANK
23:03:22: RFC
20:03:22-09:03:22: REHUNTING
06:03:22-01:02:22: IW OG
28:02:22: UNDER RNP TNP
23:02:22-20:02:22: REHUNTING
16:02:22-30:01:22: SURVEY OG
28:01:22: SPK RECEIVED FROM EMAIL LMS</t>
  </si>
  <si>
    <t>28:04:22-24:04:22: ERECTION
20:04:22: CURRING
17:04:22-10:04:22: REBARRING
06:04:22: EXCAVATION
03:04:22: PREPARE CME
30:03:22-20:03:22: DESIGN PROCESS
16:03:22-09:03:22: REKOM OG
06:03:22-16:02:22: IW OG
13:02:22-11:02:22: VALIDASI RNP TNP
09:02:22-30:01:22: SURVEY OG
28:01:22: SPK RECEIVED FROM EMAIL LMS</t>
  </si>
  <si>
    <t>28:04:22: ERECTION
24:04:22-14:03:22: BACKFILLING
10:04:22: REBARRING
06:04:22: EXCAVATION
03:04:22-27:03:22: LAND CLEARING &amp; BOUWPLANK
23:03:22-16:03:22: RFC
13:03:22-09:03:22: REKOM OG
06:03:22-28:02:22: IW CLEAR
23:02:22-13:02:22: IW OG
09:02:22-30:01:22: SURVEY OG
28:01:22: SPK RECEIVED FROM EMAIL LMS</t>
  </si>
  <si>
    <t>28:04:22: ERECTION
24:04:22: BACKFILL
20:04:2217:04:22: REBARRING
13:04:22: EXCAVATION
10:04:22-06:04:22: BOUWPLANK
03:04:22-20:03:22: REKOM OG
16:03:22-09:03:22: IW CLEAR
06:03:22-23:02:22: IW OG
20:02:22-16:02:22: VALIDASI RNP TNP OG
13:02:22-30:01:22: SURVEY OG
28:01:22: SPK RECEIVED FROM EMAIL LMS</t>
  </si>
  <si>
    <t>28:04:22-20:04:22: EXCAVATION
17:04:22: RFC
13:04:22-10:04:22: REKOM
06:04:22-30:03:22: IW CLEAR
23:03:22-16:03:22: IW OG
15:03:22-15:03:22: VALIDASI RNP TNP
13:03:22: MITRA ASSIGNMENT
09:02:22: SPK RELEASED</t>
  </si>
  <si>
    <t>28:04:22: EXCVATION
24:04:22: MOBDEMOB
20:04:22-17:04:22: DESIGN OG
13:04:22-10:04:22: REKOM
06:04:22: IW GOG
03:04:22-30:03:22: VALIDASI RNP TNP 
27:03:22 REHUNTING
23:03:22-20:03:22: IW OG
16:03:22-11:03:22: VALIDASI RNP TNP OG
09:03:22: SURVEY OG
07:03:22: SPK RECEIVED</t>
  </si>
  <si>
    <t>28:04:22-24:04:22: BOUWPLANK
20:04:22-17:04:22: RFC
13:04:22-10:04:22: DESIGN OG
06:04:22: REKOM
03:04:22-20:03:22: IW CLEAR
16:03:22-23:02:22: IW OG
20:02:22-16:02:22: VALIDASI RNP TNP OG
13:02:22-30:01:22: SURVEY OG
28:01:22: SPK RECEIVED FROM EMAIL LMS</t>
  </si>
  <si>
    <t>28:04:22: BOUWPLANK
03:04:22: REKOM
30:03:22-23:03:22: IW CLEAR
20:03:22-11:03:22: IW OG
10:03:22: VALIDASI RNP TNP
09:03:22: SURVEY OG
07:03:22: SPK RECEIVED</t>
  </si>
  <si>
    <t>28:04:22: BOUWPLANK
24:04:22-20:04:22: RFC
17:04:22-06:04:22: REKOM
03:04:22-01:04:22: IW OG
30:03:22: VALIDASI RNP TNP
27:03:22-16:03:22: IW OG
14:03:22: VALIDASI RNP TNP
13:03:22-13:02:22: IW OG
09:02:22-30:01:22: SURVEY OG
28:01:22: SPK RECEIVED FROM EMAIL LMS</t>
  </si>
  <si>
    <t>28:04:22: REBARRING
24:04:22: EXCAVATION
20:04:22-06:04:22: BOUWPLANK
03:04:22: REKOM
30:03:22-23:03:22: IW CLEAR
22:03:22: IW OG
20:03:22-13:03:22: VALIDASI RNP TNP OG
09:03:22: SURVEY OG
07:03:22: SPK RECEIVED</t>
  </si>
  <si>
    <t>28:04:22-24:04:22: ME OG
20:04:22: ERECTION
17:04:22: CURRING
13:04:22: POURING
10:04:22: REBARRING
06:04:22: BOUWPLANK
03:04:22-20:03:22: MOBDEMOB
16:03:22-09:03:22: DESIGN PROCESS
06:03:22-28:02:22: IW CLEAR
23:02:22-13:02:22: IW OG
09:02:22-30:01:22: SURVEY OG
28:01:22: SPK RECEIVED FROM EMAIL LMS</t>
  </si>
  <si>
    <t>28:04:22: ME OG
24:04:22-20:04:22: ERECTION
17:04:22: POURING
13:04:22-10:04:22: REBARRING
06:04:22: BOUWPLANK
03:04:22-23:03:22: RFC
20:03:22-09:03:22: REKOM OG
06:03:22-23:02:22: IW OG
20:02:22-16:02:22: VALIDASI RNP TNP OG
13:02:22-30:01:22: SURVEY OG
28:01:22: SPK RECEIVED FROM EMAIL LMS</t>
  </si>
  <si>
    <t>28:04:22-17:04:22: RFC
13:04:22-06:04:22: REKOM
03:04:22-16:02:22: IW OG
13:02:22-11:02:22: VALIDASI RNP TNP
09:02:22-30:01:22: SURVEY OG
28:01:22: SPK RECEIVED FROM EMAIL LMS</t>
  </si>
  <si>
    <t>28:04:22: REHUNTING
24:04:22-30:03:22: IW OG
27:03:22-24:03:22: VALIDASI RNP TNP KANIDAT F
23:03:22-15:03:22: REHUNTING, RNP NOK KANDIDAT E
14:03:22: VALIDASI RNP TNP, IW FAILED KANDIDAT D
13:03:22-09:03:22: IW OG
09:03:22-08:02:22: VALIDASI RNP TNP 
06:03:22-26:01:22: SURVEY OG
24:01:22: SPK RELEASED</t>
  </si>
  <si>
    <t>28:04:22-17:04:22: REKOM
13:04:22-01:04:22: VALIDASI RNP TNP
30:03:22-20:03:22: REHUNTING
16:03:22-20:02:22: IW OG
17:02:22: VALIDASI RNP TNP OG, IW FAILED
16:02:22-13:02:22: IW OG
09:02:22: VALIDASI RNP TNP OG
08:02:22-30:01:22: SURVEY OG
28:01:22: SPK RECEIVED FROM EMAIL LMS</t>
  </si>
  <si>
    <t>28:04:22-23:03:22: REKOM
20:03:22-16:03:22: REHUNTING
14:03:22: IW OG
13:03:22: VALIDASI RNP TNP
09:03:22: VALIDASI RNP TNP
06:03:22-07:02:22: NOK, REHUNTING ARAHAN XL
06:02:22: VALIDASI RNP TNP OG
02:02:22-30:01:22: SURVEY OG
28:01:22: SPK RECEIVED FROM EMAIL LMS</t>
  </si>
  <si>
    <t>28:04:22: PLN
24:04:22: ERECTION
20:04:22: BACKFILL
17:04:22: REBARRING
13:04:22-10:04:22: BOREPILE
06:04:22: EXCAVATION
03:04:22-27:03:22: LAND CLEARING &amp; BOUWPLANK
23:03:22-20:03:22: MOBDEMOB
16:03:22: REKOM OG
13:03:22-09:03:22: IW CLEAR
06:03:22-01:02:22: IW OG
28:02:22: UNDER RNP TNP
23:02:22-16:02:22: REHUNTING
13:02:22-11:02:22: VALIDASI RNP TNP
09:02:22-30:01:22: SURVEY OG
28:01:22: SPK RECEIVED FROM EMAIL LMS</t>
  </si>
  <si>
    <t>28:04:22: PLN
24:04:22: ERECTION
20:04:22: ERECTION
17:04:22-14:03:22: BACKFILLING
10:04:22: CURRING TIME
06:04:22: EXCAVATION
03:04:22-27:03:22: LAND CLEARING &amp; BOUWPLANK
23:03:22-13:03:22: RFC
09:03:22: REKOM OG
06:03:22-28:02:22: IW CLEAR
23:02:22-16:02:22: IW OG
13:02:22-11:02:22: VALIDASI RNP TNP
09:02:22-30:01:22: SURVEY OG
28:01:22: SPK RECEIVED FROM EMAIL LMS</t>
  </si>
  <si>
    <t>28:04:22-17:04:22: DESIGN OG
13:04:22-10:04:22: PRESPARE CME
06:04:22-03:04:22: REKOM
30:03:22-21:03:22: IW OG
20:03:22-15:03:22: VALIDASI RNP TNP
13:03:22: MITRA ASSIGNMENT
09:02:22: SPK RELEASED</t>
  </si>
  <si>
    <t>28:04:22-03:04:22: HUNTING
30:03:22: MITRA ASSIGNMENT
29:03:22: SPK RECEIVED</t>
  </si>
  <si>
    <t>28:04:22: MITRA ASSIGNMEN
26:04:22: SPK RECEIVED</t>
  </si>
  <si>
    <t>28:04:22-20:04:22: ERECTION
17:04:22: PREPARE ERECTION
14:04:22-10:04:22: REBARRING
06:04:22-03:04:22: EXCAVATION
30:03:22: BOUWPLANK
27:03:22-20:03:22: RFC, PREPARE CME
16:03:22-09:03:22: REKOM
06:03:22-28:02:22: IW CLEAR, PREPARE SOIL TEST
23:02:22: SOSWAR OG
20:02:22: IW CLEAR, PREPARE REKOM
16:02:22-08:02:22: IW OG
06:02:22-03:02:22: VALIDASI RNP TNP
02:02:22-30:01:22: SURVEY OG
28:01:22: SPK RECEIVED FROM EMAIL LMS</t>
  </si>
  <si>
    <t>28:04:22: MITRA ASSIGNMENT
25:04:22: SPK RECEIVED</t>
  </si>
  <si>
    <t>28:04:22-24:04:22: BOUWPLANK
20:04:22-17:04:22: DESIGN OG
13:04:22-10:04:22: SOIL TEST
06:04:22-03:04:22: REKOM
30:03:22: IW OG
27:03:22-24:03:22: VALIDASI RNP TNP KANIDAT D
23:03:22-16:03:22: IW OG
15:03:22-15:03:22: VALIDASI RNP TNP
13:03:22: MITRA ASSIGNMENT
09:02:22: SPK RELEASED</t>
  </si>
  <si>
    <t>28:04:22: IW
27:04:22: VALIDASI
24:04:22-19:04:22: REHUNTING
17:04:22: VALIDASI RNP TNP
13:04:22-05:04:22: RNP NOK
03:04:22-27:03:22: SURVEY OG
24:03:22: SPK RECEIVED</t>
  </si>
  <si>
    <t>28:04:22: VALIDASI
17:04:22: REHUNTING
13:04:22-28:03:22: VALIDASI RNP TNP
27:03:22-09:03:22: SURVEY OG
07:03:22: SPK RECEIVED</t>
  </si>
  <si>
    <t>27:04:22: 1 APR RFI, BUT RFIN TO TBG 27 APR 
17:03:22: SRFI, WAIT MATERIAL PLN
24:02:22: FOUNDATION DONE
17:02:22-16:01:22: PREPARE MATERIAL
12:01:22-16:12:21: PROSES FINALISASI SUBCON ASSIGNMENT, WAIT RFIN BY HTI
15:12:21-28:11:21: STO DECLARED, WAIT RFI BY HTI
21:11:21-07:11:21: ESR PROCESS OG, NEED REVIEW TNP ALITA</t>
  </si>
  <si>
    <t>28:04:22: IW OG
25:04:22: VALIDASI
24:04:22: SURVEY OG
20:04:22: SPK RECEIVED</t>
  </si>
  <si>
    <t>28:04:22: VALIDASI
24:04:22: SURVEY OG
20:04:22: SPK RECEIVED</t>
  </si>
  <si>
    <t>27:04:22: RFIN
26:04:22: CONFIRM BP EDIT 6.6
24:04:22: WAIT CONFIRM XL UPGRADE TO 16.5 KVA DUE TO PERLUASAN JARINGAN
20:04:22: ERECTION
17:04:22: POURING
13:04:22: REBARRING
10:04:22: REKOM
06:04:22-27:03:22: REKOM OG
23:03:22-20:03:22: IW CLEAR
16:03:22: IW OG
13:03:22: VALIDASI RNP TNP
09:03:22: REHUNTING
06:03:22: IW OG
28:02:22: VALIDASI RNP TNP
23:02:22-05:02:22: IW OG
02:02:22: UNDER TNP REVIEW
30:01:22: SURVEY OG
28:01:22: SPK RECEIVED FROM EMAIL LMS</t>
  </si>
  <si>
    <t>27:04:22: WAIT RFIN
24:04:22: ME OG
20:04:22-03:04:22: PONDASI OG &amp; PERKUATAN (PLAN START 7 APR)
30:03:22-09:03:22: PERKUATAN OG
06:03:22-16:02:22: READY TO STO
13:02:22-09:02:22: NEED REVIEW CIVIL EID
07:02:22-06:02:22: NEED REVIEW RNP EID
04:02:22: NEW SPK RELEASED</t>
  </si>
  <si>
    <t>27:04:22: WAIT RFIN
24:04:22: PONDASI OG
20:04:22: STR DONE 19 apr
17:04:22-16:02:22: PONDASI OG PARALEL PERKUATAN
13:02:22: PERKUATAN OG
09:02:22: CME PREPARATION
07:02:22: NEED REVIEW POWER EID
06:02:22-30:01:22: ESR REVIEW, NEED REVIEW RNP EID
28:01:22: SPK RELEASED</t>
  </si>
  <si>
    <t>Kp Baru RT 013 RW 05, Kelurahan Wijaya Kesuma, Kecamatan Grogol Petamburan, Kota Jakarta Barat, DKI Jakarta</t>
  </si>
  <si>
    <t>Dusun Kalangbong RT. 002 RW. 003 Desa Dawuhan Kidul Kecamatan Papar Kabupaten Kediri Propinsi Jawa Timur</t>
  </si>
  <si>
    <t>Br. Dinas Bugbugan Sari Desa Senganan Kecamatan Penebel Kabupaten Tabanan Provinsi Bali</t>
  </si>
  <si>
    <t>CITRA GARDEN I Blok B-2/15 Kelurahan Kalideres Kecamatan Kalideres Kota Jakarta Barat DKI Jakarta</t>
  </si>
  <si>
    <t xml:space="preserve">Jalan Desa Tebat Monok Kampung 5 Desa Tebat Monok Kecamatan Kepahiang Kabupaten Kepahiang Provinsi Bengkulu 
</t>
  </si>
  <si>
    <t>Kp. Cipondok RT.003 RW.004 Desa Curugbadak Kec. Maja Kab. Lebak</t>
  </si>
  <si>
    <t>Desa Tounelet 1 , Kec. Sonder Kab. Minahasa</t>
  </si>
  <si>
    <t>Jl Lahima RT 01 Dusun 02 Desa Kalukubula Kecamatan Sigi Biromaru Kabupaten Sigi Provinsi Sulawesi Tengah</t>
  </si>
  <si>
    <t>DESA SUKARAME BARU KECAMATAN KUALUH HULU KABUPATEN LABUHANBATU UTARA PROVINSI SUMATERA UTARA</t>
  </si>
  <si>
    <t>DUSUN III BULUNGIHIT DESA BULUNGIHIT KECAMATAN MARBAU KABUPATEN LABUHAN BATU UTARA PROVINSI SUMATERA UTARA</t>
  </si>
  <si>
    <t>Area Golf Driving Komplek Perumahan Wengga Metropolitan Jl. Wengga Metropolitan Kelurahan Baamang Barat Kecamatan Baamang Kabupaten Kotawaringin Timur Provinsi Kalimantan Tengah</t>
  </si>
  <si>
    <t>Jalan Werainu, Desa Tangkura, Kec. Peisir Poso Selatan, Kab. Poso, Prop Sulteng</t>
  </si>
  <si>
    <t>Lorong Jiko, Jaga III, RT/RW 000/000, Desa Paputungan, Kecamatan Likupang Barat, Kabupaten Minahasa Utara, Propinsi Sulawesi Utara.</t>
  </si>
  <si>
    <t xml:space="preserve">Jl. Rejo Mulyo RT 31 Kelurahan Lempake, Kecamatan Samarinda Utara, Kota Samarida, Provinsi Kalimantan Timur </t>
  </si>
  <si>
    <t>PLN NY</t>
  </si>
  <si>
    <t>LMS NY</t>
  </si>
  <si>
    <t>mg</t>
  </si>
  <si>
    <t>27:04:22: RFIN
24:04:22: ERECTON
20:04:22-18:04:22: POURING
13:04:22: EXCAVATION
10:04:22-03:04:22: SOIL TEST OG
30:03:2: IW CLEAR
27:03:22-25:03:22: VALIDASI RNP TNP
23:03:22-17:03:22: IW OG
16:03:22-15:03:22: VALIDASI RNP TNP
13:03:22-09:03:22: SURVEY OG &amp; MITRA ASSIGNMENT
07:03:22: SPK RECEIVED</t>
  </si>
  <si>
    <t>27:04:22: RFIN
24:04:22: SRFI
20:04:22-17:04:22: ME 
13:04:22-10:04:22: ERECTION
06:04:22: CURRING
03:04:22-30:03:22: REBARRING
27:03:22: EXCAVATION
23:03:22-20:03:22: REKOM DONE, SOIL TEST DONE, WAIT APD
16:03:22: IW OG
16:03:22:-15:03:22: VALIDASI RNP TNP
13:03:22-09:03:22: SURVEY OG &amp; MITRA ASSIGNMENT
07:03:22: SPK RECEIVED</t>
  </si>
  <si>
    <t>need revised nama PM</t>
  </si>
  <si>
    <t>BTN Green Boulevard Regency RT. 14 RW. 003 Kel. Mokoau Kec. Kambu Kota Kendari Prov. Sulawesi Tenggara</t>
  </si>
  <si>
    <t>Jalan Madani / Kantong Produksi Kelurahan Mondonum Kecamatan Kintom Kabupaten Banggai Provinsi Sulawesi Tengah</t>
  </si>
  <si>
    <t>Kp. Wangunreja RT.002 RW.005 Desa Wangunreja Kec. Nyalindung Kab. Sukabumi</t>
  </si>
  <si>
    <t xml:space="preserve"> Kp. Datar Manggu Rt. 001 Rw. 010 Desa. Bongas Kec. Cililin Kab Bandung Barat</t>
  </si>
  <si>
    <t xml:space="preserve"> Dusun Asmalang RT.04, Desa Lenek Lauk, Kec.Lenek, Kab. Lombok Timur, Prop. Nusa Tenggara Barat</t>
  </si>
  <si>
    <t xml:space="preserve"> RT.04 Kelurahan Eka Marga Kecamatan Lubuk Linggau Selatan II Kota Lubuk Linggau Propinsi Sumatera Selatan</t>
  </si>
  <si>
    <t>wait address</t>
  </si>
  <si>
    <t>3/7/2022, resend 28 apr 22</t>
  </si>
  <si>
    <t>3/8/2022, , resend 28 apr 22</t>
  </si>
  <si>
    <t>3/7/2022, , resend 28 apr 22</t>
  </si>
  <si>
    <t>28:04:22: RFIN
24:04:22: PLN OG
20:04:22-14:04:22: ERECTION
10:04:22: BACKFILL
06:04:22-03:04:22: EXCAVATION
30:03:22: BOUWPLANK
27:03:22-11:03:22: SUBMIT KANDIDAT B UNDER RNP &amp; TNP
09:03:22-14:02:22: VALIDASI RNP TNP, PARALEL IW
13:02:22-02:02:22: SURVEY OG
31:01:22: SPK RELEASED</t>
  </si>
  <si>
    <t>null</t>
  </si>
  <si>
    <t>388 TBG</t>
  </si>
  <si>
    <t>28:04:22-17:04:22: SRFI
LMS CHANGE TO NOKIA
13:04:22-07:04:22: NO NEED STR
06:04:22-27:03:22: SRFI &amp; STR NY PARALEL
23:03:22: ME
20:03:22-09:03:22: PONDASI OG
06:02:22-16:02:22: NEED REVIEW POWER
13:02:22-09:02:22: NEED REVIEW TNP HUAWEI
08:02:22: SPK RECEIVED 8 FEB 22</t>
  </si>
  <si>
    <t>28:04:22-24:04:22: ERM PROCESS
22:04:22: SPK RECEIVED</t>
  </si>
  <si>
    <t>28:04:22-17:04:22: ESR PROCESS, LMS CHANGE TO NOKIA
13:04:22-13:03:22: ESR PROCESS
11:02:22: SPK RECEIVED</t>
  </si>
  <si>
    <t>28:04:22-17:04:22: SRFI
LMS CHANGE TO NOKIA
13:04:22-13:03:22: ESR PROCESS
11:02:22: SPK RECEIVED</t>
  </si>
  <si>
    <t>28:04:22: ESR PROCESS
26:04:22: SPK RECEIVED</t>
  </si>
  <si>
    <t>28:04:22-17:04:22: ESR PROCESS,LMS CHANGE TO NOKIA
13:04:22-13:03:22: ESR PROCESS
11:02:22: SPK RECEIVED</t>
  </si>
  <si>
    <t>28:04:22-20:04:22: ESR PROCESS, LMS CHANGE TO NOKIA
13:04:22-22:03:22: RND NOK: CHANGE DESIGN
20:03:22-13:02:22: ESR PROCESS
11:02:22: SPK RECEIVED</t>
  </si>
  <si>
    <t>28:04:22-17:04:22: SRFI
LMS CHANGE TO NOKIA
13:04:22-27:03:22: SRFI &amp; STR NY PARALEL
23:03:22: ME
20:03:22: WAIT PSB &amp; NEED REVIEW POWER
13:03:22-09:03:22: PONDASI OG
06:03:22-16:02:22: NEED REVIEW POWER
13:02:22-08:02:22: NEED REVIEW RNP EID
07:02:22: SPK REEASED</t>
  </si>
  <si>
    <t>28:04:22-17:04:22: SRFI
LMS CHANGE TO NOKIA
13:04:22-27:03:22: SRFI
23:03:22-16:03:22: COMCASE
13:03:22-09:03:22: PROSES IZIN KE LL
06:03:22-16:02:22: NEED REVIEW POWER
13:02:22-09:02:22: NEED REVIEW TNP HUAWEI
06:02:22-30:01:22: ESR REVIEW, NEED REVIEW RNP EID
28:01:22: SPK RELEASED</t>
  </si>
  <si>
    <t>28:04:22-17:04:22: SRFI
LMS CHANGE TO NOKIA
13:04:22-27:03:22: SRFI, PLN
23:03:22: ME
20:03:22: WAIT PSB &amp; NEED REVIEW POWER
13:03:22-09:03:22: PONDASI OG
06:03:22-16:02:22: NEED REVIEW POWER
13:02:22-08:02:22: NEED REVIEW RNP EID
07:02:22: SPK REEASED</t>
  </si>
  <si>
    <t>28:04:22-17:04:22: SRFI
LMS CHANGE TO NOKIA
13:04:22-27:03:22: SRFI, PLN
23:03:22: ME
20:03:22-09:03:22: PONDASI OG
06:02:22-16:02:22: NEED REVIEW POWER
13:02:22-09:02:22: NEED REVIEW TNP HUAWEI
08:02:22: SPK RECEIVED 8 FEB 22</t>
  </si>
  <si>
    <t>28:04:22-30:03:22: ESR PREPARATION
29:03:22: SPK RECEIVED</t>
  </si>
  <si>
    <t>28:04:22-17:04:22: EXTEND TOWER, WAIT PERMIT
13:04:22: MOBDEMOB
12:04:22: STO 11 APR
10:04:22-13:03:22: ESR PROCESS
11:02:22: SPK RECEIVED</t>
  </si>
  <si>
    <t>28:04:22-17:04:22: SRFI
LMS CHANGE TO NOKIA
13:04:22-30:03:22: PONDASI OG
27:03:22-09:03:22: MOBDEMOB, STACKING
06:03:22-16:02:22: NEED REVIEW POWER
13:02:22-08:02:22: NEED REVIEW TNP HUAWEI
06:02:22-02:02:22: NEED REVIEW RNP HUAWEI
30:01:22: ESR REVIEW, NEED REVIEW RNP HUAWEI
28:01:22: SPK RELEASED</t>
  </si>
  <si>
    <t>10.Under CIVIL review</t>
  </si>
  <si>
    <t>28:04:22-13:04:22: ERM PROCESS
10:04:22-05:04:22: SPK RECEIVED</t>
  </si>
  <si>
    <t>28:04:22-24:04:22: PLN
20:04:22-17:04:22: ME OG
13:04:22-07:04:22: PARALEL STR, PONDASI OG
06:04:22-04:04:22: COMMCASE
03:04:22: PONDASI OG &amp; PERKUATAN
30:03:22-23:03:22: MOBDEMOB PREPARE CME
23:03:22-13:02:22: ESR PROCESS
11:02:22: SPK RECEIVED</t>
  </si>
  <si>
    <t>28:04:22-02:04:22: SRFIN
30:03:22: PLN
27:03:22-16:03:22: ME OG KWH KOSONG
13:03:22-09:03:22: BTS PONDASI OG
06:03:22-13:02:22: READY TO STO
09:02:22: NEED REVIEW CIVIL HUAWEI
07:02:22: NEED REVIEW POWER HUAWEI
06:02:22: NEED REVIEW TNP ALITA
02:02:22: NEED REVIEW RNP HUAWEI
30:01:22: ESR REVIEW, NEED REVIEW RNP HUAWEI
28:01:22: SPK RELEASED</t>
  </si>
  <si>
    <t>28:04:22-02:04:22: SRFIN
30:03:22: PLN
27:03:22-20:03:22: ME OG KWH KOSONG
16:03:22-09:03:22: BTS PONDASI OG
06:03:22-13:02:22: READY TO STO
09:02:22-07:02:22: NEED REVIEW POWER HUAWEI
06:02:22: NEED REVIEW TNP ALITA
02:02:22: NEED REVIEW RNP HUAWEI
30:01:22: ESR REVIEW, NEED REVIEW RNP HUAWEI
28:01:22: SPK RELEASED</t>
  </si>
  <si>
    <t>28:04:22-02:04:22: SRFIN
30:03:22: PLN
27:03:22-20:03:22: ME OG
16:03:22-09:03:22: BTS PONDASI OG
06:03:22-09:02:22: STO RECALL
06:02:22: NEED REVIEW POWER HUAWEI
06:02:22: NEED REVIEW TNP ALITA
02:02:22: NEED REVIEW RNP HUAWEI
30:01:22: ESR REVIEW, NEED REVIEW RNP HUAWEI
28:01:22: SPK RELEASED</t>
  </si>
  <si>
    <t>28:04:22-03:04:22: PONDASI OG &amp; PERKUATAN
30:03:22-23:03:22:PREPARE CME
20:03:22: READY TO DECLARE STO, REPALACE GM TO SST 52
09:03:22:NEED REVIEW CIVIL EID
06:03:22: NEED REVIEW TNP
23:02:22-09:02:22: RND NOK NEED 50 METER
06:02:22-02:02:22: NEED REVIEW RNP HUAWEI
30:01:22: ESR REVIEW, NEED REVIEW RNP HUAWEI
28:01:22: SPK RELEASED</t>
  </si>
  <si>
    <t>28:04:22-05:04:22: SRFIN
03:04:22-30:03:22: PLN
27:03:22-16:03:22: ME OG KWH KOSONG
13:03:22-09:03:22: BTS PONDASI OG
06:03:22-13:02:22: READY TO STO
09:02:22: NEED REVIEW POWER HUAWEI
06:02:22-02:02:22: NEED REVIEW RNP HUAWEI
30:01:22: ESR REVIEW, NEED REVIEW RNP HUAWEI
28:01:22: SPK RELEASED</t>
  </si>
  <si>
    <t>28:04:22-06:04:22: PLN &amp; STR
03:04:22: ME OG &amp; STRENGTENING
30:03:22-27:03:22: STRENGTENING
23:03:22-20:03:22: ME OG
16:03:22-09:03:22: BTS PONDASI OG
06:03:22-16:02:22: READY TO STO
13:02:22: NEED REVIEW POWER
09:02:22: RND NOK NEED 60 METER
06:02:22-02:02:22: NEED REVIEW RNP HUAWEI
30:01:22: ESR REVIEW, NEED REVIEW RNP HUAWEI
28:01:22: SPK RELEASED</t>
  </si>
  <si>
    <t>28:04:22-06:04:22: SRFI &amp; STR
03:04:22: ME OG &amp; STRENGTENING
30:03:22-27:03:22: STRENGTENING
23:03:22-09:03:22: BTS PONDASI OG
06:03:22-20:02:22: READY TO STO
16:02:22: NEED REVIEW POWER
13:02:22-09:02:22: RND NOK NEED 50 METER
06:02:22-02:02:22: NEED REVIEW RNP HUAWEI
30:01:22: ESR REVIEW, NEED REVIEW RNP HUAWEI
28:01:22: SPK RELEASED</t>
  </si>
  <si>
    <t>28:04:22: MOBDEMOB
24:04:22-13:03:22: ESR PROCESS
11:02:22: SPK RECEIVED</t>
  </si>
  <si>
    <t>28:04:22: MOBDEMOB
24:04:22-20:04:22: ESR PROCESS
17:04:22-16:03:22: ERM REJECTION
15:03:22-13:03:22: ESR PROCESS
11:02:22: SPK RECEIVED</t>
  </si>
  <si>
    <t>2804:22-27:03:22: SRFIN
23:03:22: SRFI
20:03:22-16:03:22: SRFI, WAIT STO &amp; PLN CONNECTION
13:03:22: ME OG
09:03:22: BTS PONDASI OG
06:03:22-09:02:22: STO RECALL
06:02:22: NEED REVIEW POWER HUAWEI
06:02:22: NEED REVIEW TNP ALITA
02:02:22: NEED REVIEW RNP HUAWEI
30:01:22: ESR REVIEW, NEED REVIEW RNP HUAWEI
28:01:22: SPK RELEASED</t>
  </si>
  <si>
    <t>28:04:22-27:03:22: SRFIN
23:03:22: SRFI
20:03:22-16:03:22: SRFI, WAIT STO &amp; PLN CONNECTION
13:03:22: ME OG
09:03:22: BTS PONDASI OG
06:03:22-09:02:22: STO RECALL
06:02:22: NEED REVIEW POWER HUAWEI
06:02:22: NEED REVIEW TNP ALITA
02:02:22: NEED REVIEW RNP HUAWEI
30:01:22: ESR REVIEW, NEED REVIEW RNP HUAWEI
28:01:22: SPK RELEASED</t>
  </si>
  <si>
    <t>28:04:22-30:03:22: PLN &amp; STR NY PARALEL (WAITING PERMIT STR)
27:03:22-20:03:22: ME OG KWH KOSONG
16:03:22-09:03:22: BTS PONDASI OG
06:03:22-20:02:22: READY TO STO
16:02:22: NEED REVIEW POWER
13:02:22-09:02:22: RND NOK NEED 50 METER
06:02:22-02:02:22: NEED REVIEW RNP HUAWEI
30:01:22: ESR REVIEW, NEED REVIEW RNP HUAWEI
28:01:22: SPK RELEASED</t>
  </si>
  <si>
    <t>28:04:22-30:03:22: PLN
27:03:22-16:03:22: ME OG KWH KOSONG
13:03:22-09:03:22: BTS PONDASI OG
06:03:22-13:02:22: READY TO STO
09:02:22: NEED REVIEW POWER HUAWEI
06:02:22-02:02:22: NEED REVIEW RNP HUAWEI
30:01:22: ESR REVIEW, NEED REVIEW RNP HUAWEI
28:01:22: SPK RELEASED</t>
  </si>
  <si>
    <t>28:04:22-30:03:22: PLN
27:03:22-20:03:22: ME OG KWH KOSONG
16:03:22-09:03:22: BTS PONDASI OG
06:03:22-09:02:22: STO RECALL
06:02:22: NEED REVIEW POWER HUAWEI
06:02:22: NEED REVIEW TNP ALITA
02:02:22: NEED REVIEW RNP HUAWEI
30:01:22: ESR REVIEW, NEED REVIEW RNP HUAWEI
28:01:22: SPK RELEASED</t>
  </si>
  <si>
    <t>28:04:22-30:03:22: PLN
27:03:22-20:03:22: ME OG KWH KOSONG
16:03:22-09:03:22: BTS PONDASI OG
06:03:22-13:02:22: READY TO STO
09:02:22: NEED REVIEW CIVIL HUAWEI
08:02:22: NEED REVIEW TNP ALITA
06:02:22-02:02:22: NEED REVIEW RNP HUAWEI
30:01:22: ESR REVIEW, NEED REVIEW RNP HUAWEI
28:01:22: SPK RELEASED</t>
  </si>
  <si>
    <t>28:04:22-30:03:22: PLN
27:03:22-20:03:22: ME OG KWH KOSONG
16:03:22-09:03:22: BTS PONDASI OG
06:03:22-16:02:22: STO RECALL
13:02:22-09:02:22: CME PREPARATION
07:02:22: NEED REVIEW POWER HUAWEI
06:02:22-02:02:22: NEED REVIEW TNP ALITA
30:01:22: ESR REVIEW, NEED REVIEW RNP HUAWEI
28:01:22: SPK RELEASED</t>
  </si>
  <si>
    <t>28:04:22-30:03:22: PLN
27:03:22-20:03:22: ME OG
16:03:22-09:03:22: BTS PONDASI OG
06:03:22-09:02:22: STO RECALL
06:02:22: NEED REVIEW POWER HUAWEI
06:02:22: NEED REVIEW TNP ALITA
02:02:22: NEED REVIEW RNP HUAWEI
30:01:22: ESR REVIEW, NEED REVIEW RNP HUAWEI
28:01:22: SPK RELEASED</t>
  </si>
  <si>
    <t>28:04:22-30:03:22: PLN
27:03:22-23:03:22: ME OG
20:03:22-16:03:22: ME OG, WAIT STO
13:03:22-09:03:22: BTS PONDASI OG
06:03:22-09:02:22: STO RECALL
06:02:22: NEED REVIEW POWER HUAWEI
06:02:22: NEED REVIEW TNP ALITA
02:02:22: NEED REVIEW RNP HUAWEI
30:01:22: ESR REVIEW, NEED REVIEW RNP HUAWEI
28:01:22: SPK RELEASED</t>
  </si>
  <si>
    <t>NEED STRENGTENING (NY PARALEL) &amp; COMMCASE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</si>
</sst>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d\-mmm\-yy;@"/>
    <numFmt numFmtId="165" formatCode="[$-409]mmm\-yy;@"/>
    <numFmt numFmtId="166" formatCode="[$-421]dd\ mmmm\ yyyy;@"/>
    <numFmt numFmtId="167" formatCode="0.0"/>
  </numFmts>
  <fonts count="46">
    <font>
      <sz val="11"/>
      <color theme="1"/>
      <name val="Calibri"/>
      <family val="2"/>
      <scheme val="minor"/>
    </font>
    <font>
      <sz val="11"/>
      <color theme="1"/>
      <name val="Calibri"/>
      <family val="2"/>
      <charset val="1"/>
      <scheme val="minor"/>
    </font>
    <font>
      <sz val="10"/>
      <color theme="1"/>
      <name val="Times New Roman"/>
      <family val="1"/>
    </font>
    <font>
      <sz val="8"/>
      <color theme="1"/>
      <name val="Arial"/>
      <family val="2"/>
    </font>
    <font>
      <sz val="11"/>
      <color theme="1"/>
      <name val="Calibri"/>
      <family val="2"/>
      <scheme val="minor"/>
    </font>
    <font>
      <sz val="11"/>
      <color theme="1"/>
      <name val="Calibri"/>
      <family val="2"/>
    </font>
    <font>
      <sz val="9"/>
      <name val="Calibri"/>
      <family val="3"/>
      <charset val="134"/>
      <scheme val="minor"/>
    </font>
    <font>
      <sz val="11"/>
      <color theme="2"/>
      <name val="Calibri"/>
      <family val="2"/>
    </font>
    <font>
      <sz val="11"/>
      <color theme="0"/>
      <name val="Calibri"/>
      <family val="2"/>
    </font>
    <font>
      <b/>
      <sz val="11"/>
      <color theme="1"/>
      <name val="Calibri"/>
      <family val="2"/>
    </font>
    <font>
      <sz val="11"/>
      <color rgb="FFFF0000"/>
      <name val="Calibri"/>
      <family val="2"/>
    </font>
    <font>
      <sz val="11"/>
      <color rgb="FF000000"/>
      <name val="Calibri"/>
      <family val="2"/>
    </font>
    <font>
      <sz val="11"/>
      <name val="Calibri"/>
      <family val="2"/>
    </font>
    <font>
      <b/>
      <sz val="11"/>
      <color theme="0"/>
      <name val="Calibri"/>
      <family val="2"/>
    </font>
    <font>
      <b/>
      <sz val="14"/>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sz val="11"/>
      <color indexed="8"/>
      <name val="Calibri"/>
      <family val="2"/>
      <scheme val="minor"/>
    </font>
    <font>
      <sz val="9"/>
      <color indexed="8"/>
      <name val="Calibri"/>
      <family val="2"/>
      <scheme val="minor"/>
    </font>
    <font>
      <b/>
      <sz val="9"/>
      <color rgb="FF000000"/>
      <name val="Calibri"/>
      <family val="2"/>
    </font>
    <font>
      <b/>
      <sz val="9"/>
      <color theme="1"/>
      <name val="Calibri"/>
      <family val="2"/>
    </font>
    <font>
      <sz val="9"/>
      <color rgb="FF000000"/>
      <name val="Calibri"/>
      <family val="2"/>
    </font>
    <font>
      <b/>
      <sz val="8"/>
      <color theme="1"/>
      <name val="Calibri"/>
      <family val="2"/>
    </font>
    <font>
      <sz val="8"/>
      <color theme="1"/>
      <name val="Calibri"/>
      <family val="2"/>
      <scheme val="minor"/>
    </font>
    <font>
      <sz val="7"/>
      <color rgb="FF000000"/>
      <name val="Arial"/>
      <family val="2"/>
    </font>
    <font>
      <sz val="7"/>
      <color rgb="FFFFFFFF"/>
      <name val="Arial"/>
      <family val="2"/>
    </font>
    <font>
      <sz val="11"/>
      <color rgb="FFFFFFFF"/>
      <name val="Calibri"/>
      <family val="2"/>
    </font>
    <font>
      <sz val="8"/>
      <color rgb="FFFFFFFF"/>
      <name val="Calibri"/>
      <family val="2"/>
    </font>
    <font>
      <sz val="8"/>
      <color rgb="FF000000"/>
      <name val="Calibri"/>
      <family val="2"/>
    </font>
    <font>
      <sz val="8"/>
      <color theme="1"/>
      <name val="Calibri"/>
      <family val="2"/>
    </font>
    <font>
      <sz val="8"/>
      <color theme="1"/>
      <name val="SimSun"/>
    </font>
    <font>
      <sz val="9"/>
      <color theme="1"/>
      <name val="Calibri"/>
      <family val="2"/>
    </font>
    <font>
      <b/>
      <sz val="11"/>
      <color theme="1"/>
      <name val="Calibri"/>
      <family val="2"/>
      <scheme val="minor"/>
    </font>
    <font>
      <b/>
      <sz val="8"/>
      <color rgb="FF000000"/>
      <name val="Calibri"/>
      <family val="2"/>
    </font>
    <font>
      <sz val="9"/>
      <color rgb="FF1F4E79"/>
      <name val="Calibri"/>
      <family val="2"/>
      <scheme val="minor"/>
    </font>
    <font>
      <sz val="9"/>
      <color rgb="FF000000"/>
      <name val="Calibri"/>
      <family val="2"/>
      <scheme val="minor"/>
    </font>
    <font>
      <sz val="7.5"/>
      <color theme="1"/>
      <name val="Roboto"/>
    </font>
    <font>
      <sz val="7.5"/>
      <color theme="1"/>
      <name val="Tahoma"/>
      <family val="2"/>
    </font>
    <font>
      <b/>
      <sz val="20"/>
      <color theme="0"/>
      <name val="Calibri"/>
      <family val="2"/>
    </font>
    <font>
      <sz val="11"/>
      <color theme="1"/>
      <name val="Calibri"/>
      <family val="2"/>
    </font>
    <font>
      <sz val="9"/>
      <color indexed="81"/>
      <name val="Tahoma"/>
      <family val="2"/>
    </font>
    <font>
      <b/>
      <sz val="9"/>
      <color indexed="81"/>
      <name val="Tahoma"/>
      <family val="2"/>
    </font>
    <font>
      <sz val="10.5"/>
      <color rgb="FF777777"/>
      <name val="Arial"/>
      <family val="2"/>
    </font>
    <font>
      <b/>
      <sz val="11"/>
      <name val="Calibri"/>
      <family val="2"/>
    </font>
    <font>
      <sz val="10"/>
      <color theme="1"/>
      <name val="Arial"/>
      <family val="2"/>
    </font>
  </fonts>
  <fills count="44">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FF9999"/>
        <bgColor indexed="64"/>
      </patternFill>
    </fill>
    <fill>
      <patternFill patternType="solid">
        <fgColor rgb="FF75FFB3"/>
        <bgColor indexed="64"/>
      </patternFill>
    </fill>
    <fill>
      <patternFill patternType="solid">
        <fgColor rgb="FFABDB77"/>
        <bgColor indexed="64"/>
      </patternFill>
    </fill>
    <fill>
      <patternFill patternType="solid">
        <fgColor rgb="FFFEE5DA"/>
        <bgColor indexed="64"/>
      </patternFill>
    </fill>
    <fill>
      <patternFill patternType="solid">
        <fgColor rgb="FFFECEB8"/>
        <bgColor indexed="64"/>
      </patternFill>
    </fill>
    <fill>
      <patternFill patternType="solid">
        <fgColor rgb="FFFF99FF"/>
        <bgColor indexed="64"/>
      </patternFill>
    </fill>
    <fill>
      <patternFill patternType="solid">
        <fgColor rgb="FFFF000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rgb="FFFF7C80"/>
        <bgColor indexed="64"/>
      </patternFill>
    </fill>
    <fill>
      <patternFill patternType="solid">
        <fgColor theme="8" tint="0.39997558519241921"/>
        <bgColor indexed="64"/>
      </patternFill>
    </fill>
    <fill>
      <patternFill patternType="solid">
        <fgColor rgb="FF00FF00"/>
        <bgColor indexed="64"/>
      </patternFill>
    </fill>
    <fill>
      <patternFill patternType="solid">
        <fgColor rgb="FFDCDCDC"/>
        <bgColor indexed="64"/>
      </patternFill>
    </fill>
    <fill>
      <patternFill patternType="solid">
        <fgColor rgb="FF66FFFF"/>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59999389629810485"/>
        <bgColor indexed="64"/>
      </patternFill>
    </fill>
    <fill>
      <patternFill patternType="solid">
        <fgColor rgb="FFFF3399"/>
        <bgColor indexed="64"/>
      </patternFill>
    </fill>
    <fill>
      <patternFill patternType="solid">
        <fgColor rgb="FFD9D9D9"/>
        <bgColor indexed="64"/>
      </patternFill>
    </fill>
    <fill>
      <patternFill patternType="solid">
        <fgColor rgb="FF00B050"/>
        <bgColor indexed="64"/>
      </patternFill>
    </fill>
    <fill>
      <patternFill patternType="solid">
        <fgColor rgb="FF00B0F0"/>
        <bgColor indexed="64"/>
      </patternFill>
    </fill>
    <fill>
      <patternFill patternType="solid">
        <fgColor rgb="FFA7FFCF"/>
        <bgColor indexed="64"/>
      </patternFill>
    </fill>
    <fill>
      <patternFill patternType="solid">
        <fgColor rgb="FF9CC2E5"/>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F8F9FB"/>
        <bgColor indexed="64"/>
      </patternFill>
    </fill>
    <fill>
      <patternFill patternType="solid">
        <fgColor theme="9" tint="0.59999389629810485"/>
        <bgColor indexed="64"/>
      </patternFill>
    </fill>
    <fill>
      <patternFill patternType="solid">
        <fgColor rgb="FFFFFFCC"/>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64"/>
      </left>
      <right/>
      <top/>
      <bottom/>
      <diagonal/>
    </border>
  </borders>
  <cellStyleXfs count="7">
    <xf numFmtId="0" fontId="0" fillId="0" borderId="0"/>
    <xf numFmtId="0" fontId="4" fillId="0" borderId="0"/>
    <xf numFmtId="165" fontId="4" fillId="0" borderId="0"/>
    <xf numFmtId="0" fontId="4" fillId="0" borderId="0"/>
    <xf numFmtId="166" fontId="1" fillId="0" borderId="0"/>
    <xf numFmtId="0" fontId="1" fillId="0" borderId="0"/>
    <xf numFmtId="0" fontId="18" fillId="0" borderId="0"/>
  </cellStyleXfs>
  <cellXfs count="514">
    <xf numFmtId="0" fontId="0" fillId="0" borderId="0" xfId="0"/>
    <xf numFmtId="0" fontId="0" fillId="0" borderId="0" xfId="0" applyAlignment="1">
      <alignment horizontal="center"/>
    </xf>
    <xf numFmtId="0" fontId="2" fillId="3" borderId="1" xfId="0" applyFont="1" applyFill="1" applyBorder="1" applyAlignment="1">
      <alignment horizontal="center" vertical="center"/>
    </xf>
    <xf numFmtId="0" fontId="3" fillId="3" borderId="1" xfId="0" applyFont="1" applyFill="1" applyBorder="1" applyAlignment="1">
      <alignment vertical="center"/>
    </xf>
    <xf numFmtId="0" fontId="3" fillId="3" borderId="1" xfId="0" applyFont="1" applyFill="1" applyBorder="1" applyAlignment="1">
      <alignment horizontal="left" vertical="center"/>
    </xf>
    <xf numFmtId="0" fontId="3" fillId="2" borderId="1" xfId="0" applyFont="1" applyFill="1" applyBorder="1" applyAlignment="1">
      <alignment horizontal="left" vertical="center"/>
    </xf>
    <xf numFmtId="0" fontId="0" fillId="0" borderId="1" xfId="0" applyBorder="1"/>
    <xf numFmtId="0" fontId="3" fillId="4" borderId="1" xfId="0" applyFont="1" applyFill="1" applyBorder="1" applyAlignment="1">
      <alignment horizontal="center" vertical="center"/>
    </xf>
    <xf numFmtId="0" fontId="2" fillId="3" borderId="1" xfId="0" quotePrefix="1" applyFont="1" applyFill="1" applyBorder="1" applyAlignment="1">
      <alignment horizontal="center" vertical="center"/>
    </xf>
    <xf numFmtId="0" fontId="3" fillId="0" borderId="1" xfId="0" applyFont="1" applyFill="1" applyBorder="1" applyAlignment="1">
      <alignment horizontal="left" vertical="center"/>
    </xf>
    <xf numFmtId="0" fontId="3" fillId="4" borderId="0" xfId="0" applyFont="1" applyFill="1" applyBorder="1" applyAlignment="1">
      <alignment horizontal="center" vertical="center"/>
    </xf>
    <xf numFmtId="0" fontId="3" fillId="0" borderId="1" xfId="0" applyFont="1" applyFill="1" applyBorder="1" applyAlignment="1">
      <alignment vertical="center"/>
    </xf>
    <xf numFmtId="0" fontId="2" fillId="3" borderId="1" xfId="0" quotePrefix="1" applyFont="1" applyFill="1" applyBorder="1" applyAlignment="1">
      <alignment horizontal="left" vertical="center"/>
    </xf>
    <xf numFmtId="0" fontId="5" fillId="0" borderId="0" xfId="0" applyFont="1"/>
    <xf numFmtId="0" fontId="5" fillId="0" borderId="0" xfId="0" applyFont="1" applyAlignment="1">
      <alignment horizontal="left"/>
    </xf>
    <xf numFmtId="0" fontId="5" fillId="0" borderId="0" xfId="0" applyFont="1" applyAlignment="1">
      <alignment horizontal="center"/>
    </xf>
    <xf numFmtId="0" fontId="5" fillId="0" borderId="0" xfId="0" applyFont="1" applyAlignment="1">
      <alignment horizontal="center" vertical="center"/>
    </xf>
    <xf numFmtId="0" fontId="5" fillId="4" borderId="3" xfId="0" applyFont="1" applyFill="1" applyBorder="1" applyAlignment="1">
      <alignment horizontal="center" vertical="center"/>
    </xf>
    <xf numFmtId="0" fontId="5" fillId="4" borderId="3" xfId="0" applyFont="1" applyFill="1" applyBorder="1" applyAlignment="1">
      <alignment horizontal="left" vertical="center"/>
    </xf>
    <xf numFmtId="0" fontId="5" fillId="4" borderId="4" xfId="0" applyFont="1" applyFill="1" applyBorder="1" applyAlignment="1">
      <alignment horizontal="center" vertical="center"/>
    </xf>
    <xf numFmtId="0" fontId="8" fillId="15" borderId="3" xfId="0" applyFont="1" applyFill="1" applyBorder="1" applyAlignment="1">
      <alignment horizontal="center" vertical="center"/>
    </xf>
    <xf numFmtId="0" fontId="9" fillId="5"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4" borderId="1" xfId="0" applyFont="1" applyFill="1" applyBorder="1" applyAlignment="1">
      <alignment horizontal="center" vertical="center"/>
    </xf>
    <xf numFmtId="0" fontId="10" fillId="15" borderId="1" xfId="0" applyFont="1" applyFill="1" applyBorder="1" applyAlignment="1">
      <alignment horizontal="center" vertical="center"/>
    </xf>
    <xf numFmtId="0" fontId="9" fillId="14" borderId="1" xfId="0" applyFont="1" applyFill="1" applyBorder="1" applyAlignment="1">
      <alignment horizontal="center" vertical="center" wrapText="1"/>
    </xf>
    <xf numFmtId="0" fontId="5" fillId="0" borderId="0" xfId="0" applyFont="1" applyAlignment="1">
      <alignment horizontal="center" vertical="center" wrapText="1"/>
    </xf>
    <xf numFmtId="0" fontId="5" fillId="3" borderId="1" xfId="0" applyFont="1" applyFill="1" applyBorder="1" applyAlignment="1">
      <alignment horizontal="center" vertical="center" wrapText="1"/>
    </xf>
    <xf numFmtId="0" fontId="5" fillId="3" borderId="0" xfId="0" applyFont="1" applyFill="1" applyAlignment="1">
      <alignment horizontal="center" vertical="center" wrapText="1"/>
    </xf>
    <xf numFmtId="0" fontId="5" fillId="0" borderId="1" xfId="0" quotePrefix="1" applyFont="1" applyBorder="1" applyAlignment="1">
      <alignment horizontal="left" vertical="center"/>
    </xf>
    <xf numFmtId="164" fontId="5" fillId="0" borderId="0" xfId="1" applyNumberFormat="1" applyFont="1" applyAlignment="1">
      <alignment horizontal="center"/>
    </xf>
    <xf numFmtId="0" fontId="5" fillId="0" borderId="0" xfId="1" applyFont="1" applyAlignment="1">
      <alignment horizontal="center"/>
    </xf>
    <xf numFmtId="0" fontId="5" fillId="0" borderId="0" xfId="1" quotePrefix="1" applyFont="1" applyAlignment="1">
      <alignment horizontal="center"/>
    </xf>
    <xf numFmtId="0" fontId="5" fillId="0" borderId="0" xfId="1" applyFont="1"/>
    <xf numFmtId="17" fontId="5" fillId="0" borderId="0" xfId="1" quotePrefix="1" applyNumberFormat="1" applyFont="1" applyAlignment="1">
      <alignment horizontal="center"/>
    </xf>
    <xf numFmtId="164" fontId="5" fillId="7" borderId="0" xfId="1" applyNumberFormat="1" applyFont="1" applyFill="1" applyAlignment="1">
      <alignment horizontal="center"/>
    </xf>
    <xf numFmtId="0" fontId="5" fillId="7" borderId="0" xfId="1" applyFont="1" applyFill="1" applyAlignment="1">
      <alignment horizontal="center"/>
    </xf>
    <xf numFmtId="0" fontId="5" fillId="7" borderId="0" xfId="1" quotePrefix="1" applyFont="1" applyFill="1" applyAlignment="1">
      <alignment horizontal="center"/>
    </xf>
    <xf numFmtId="0" fontId="5" fillId="7" borderId="0" xfId="1" applyFont="1" applyFill="1"/>
    <xf numFmtId="17" fontId="5" fillId="7" borderId="0" xfId="1" quotePrefix="1" applyNumberFormat="1" applyFont="1" applyFill="1" applyAlignment="1">
      <alignment horizontal="center"/>
    </xf>
    <xf numFmtId="164" fontId="5" fillId="8" borderId="0" xfId="1" applyNumberFormat="1" applyFont="1" applyFill="1" applyAlignment="1">
      <alignment horizontal="center"/>
    </xf>
    <xf numFmtId="0" fontId="5" fillId="8" borderId="0" xfId="1" applyFont="1" applyFill="1" applyAlignment="1">
      <alignment horizontal="center"/>
    </xf>
    <xf numFmtId="0" fontId="5" fillId="8" borderId="0" xfId="1" quotePrefix="1" applyFont="1" applyFill="1" applyAlignment="1">
      <alignment horizontal="center"/>
    </xf>
    <xf numFmtId="0" fontId="5" fillId="8" borderId="0" xfId="1" applyFont="1" applyFill="1"/>
    <xf numFmtId="17" fontId="5" fillId="8" borderId="0" xfId="1" quotePrefix="1" applyNumberFormat="1" applyFont="1" applyFill="1" applyAlignment="1">
      <alignment horizontal="center"/>
    </xf>
    <xf numFmtId="164" fontId="5" fillId="6" borderId="0" xfId="1" applyNumberFormat="1" applyFont="1" applyFill="1" applyAlignment="1">
      <alignment horizontal="center"/>
    </xf>
    <xf numFmtId="0" fontId="5" fillId="6" borderId="0" xfId="1" applyFont="1" applyFill="1" applyAlignment="1">
      <alignment horizontal="center"/>
    </xf>
    <xf numFmtId="0" fontId="5" fillId="6" borderId="0" xfId="1" quotePrefix="1" applyFont="1" applyFill="1" applyAlignment="1">
      <alignment horizontal="center"/>
    </xf>
    <xf numFmtId="0" fontId="5" fillId="6" borderId="0" xfId="1" applyFont="1" applyFill="1"/>
    <xf numFmtId="17" fontId="5" fillId="6" borderId="0" xfId="1" quotePrefix="1" applyNumberFormat="1" applyFont="1" applyFill="1" applyAlignment="1">
      <alignment horizontal="center"/>
    </xf>
    <xf numFmtId="164" fontId="5" fillId="9" borderId="0" xfId="1" applyNumberFormat="1" applyFont="1" applyFill="1" applyAlignment="1">
      <alignment horizontal="center"/>
    </xf>
    <xf numFmtId="0" fontId="5" fillId="9" borderId="0" xfId="1" applyFont="1" applyFill="1" applyAlignment="1">
      <alignment horizontal="center"/>
    </xf>
    <xf numFmtId="0" fontId="5" fillId="9" borderId="0" xfId="1" quotePrefix="1" applyFont="1" applyFill="1" applyAlignment="1">
      <alignment horizontal="center"/>
    </xf>
    <xf numFmtId="0" fontId="5" fillId="9" borderId="0" xfId="1" applyFont="1" applyFill="1"/>
    <xf numFmtId="17" fontId="5" fillId="9" borderId="0" xfId="1" quotePrefix="1" applyNumberFormat="1" applyFont="1" applyFill="1" applyAlignment="1">
      <alignment horizontal="center"/>
    </xf>
    <xf numFmtId="164" fontId="5" fillId="10" borderId="0" xfId="1" applyNumberFormat="1" applyFont="1" applyFill="1" applyAlignment="1">
      <alignment horizontal="center"/>
    </xf>
    <xf numFmtId="0" fontId="5" fillId="10" borderId="0" xfId="1" applyFont="1" applyFill="1" applyAlignment="1">
      <alignment horizontal="center"/>
    </xf>
    <xf numFmtId="0" fontId="5" fillId="10" borderId="0" xfId="1" quotePrefix="1" applyFont="1" applyFill="1" applyAlignment="1">
      <alignment horizontal="center"/>
    </xf>
    <xf numFmtId="0" fontId="5" fillId="10" borderId="0" xfId="1" applyFont="1" applyFill="1"/>
    <xf numFmtId="164" fontId="5" fillId="5" borderId="0" xfId="1" applyNumberFormat="1" applyFont="1" applyFill="1" applyAlignment="1">
      <alignment horizontal="center"/>
    </xf>
    <xf numFmtId="0" fontId="5" fillId="5" borderId="0" xfId="1" applyFont="1" applyFill="1" applyAlignment="1">
      <alignment horizontal="center"/>
    </xf>
    <xf numFmtId="0" fontId="5" fillId="5" borderId="0" xfId="1" quotePrefix="1" applyFont="1" applyFill="1" applyAlignment="1">
      <alignment horizontal="center"/>
    </xf>
    <xf numFmtId="0" fontId="5" fillId="5" borderId="0" xfId="1" applyFont="1" applyFill="1"/>
    <xf numFmtId="164" fontId="5" fillId="11" borderId="0" xfId="1" applyNumberFormat="1" applyFont="1" applyFill="1" applyAlignment="1">
      <alignment horizontal="center"/>
    </xf>
    <xf numFmtId="0" fontId="5" fillId="11" borderId="0" xfId="1" applyFont="1" applyFill="1" applyAlignment="1">
      <alignment horizontal="center"/>
    </xf>
    <xf numFmtId="0" fontId="5" fillId="11" borderId="0" xfId="1" quotePrefix="1" applyFont="1" applyFill="1" applyAlignment="1">
      <alignment horizontal="center"/>
    </xf>
    <xf numFmtId="0" fontId="5" fillId="11" borderId="0" xfId="1" applyFont="1" applyFill="1"/>
    <xf numFmtId="164" fontId="5" fillId="12" borderId="0" xfId="1" applyNumberFormat="1" applyFont="1" applyFill="1" applyAlignment="1">
      <alignment horizontal="center"/>
    </xf>
    <xf numFmtId="0" fontId="5" fillId="12" borderId="0" xfId="1" applyFont="1" applyFill="1" applyAlignment="1">
      <alignment horizontal="center"/>
    </xf>
    <xf numFmtId="0" fontId="5" fillId="12" borderId="0" xfId="1" quotePrefix="1" applyFont="1" applyFill="1" applyAlignment="1">
      <alignment horizontal="center"/>
    </xf>
    <xf numFmtId="0" fontId="5" fillId="12" borderId="0" xfId="1" applyFont="1" applyFill="1"/>
    <xf numFmtId="164" fontId="5" fillId="13" borderId="0" xfId="1" applyNumberFormat="1" applyFont="1" applyFill="1" applyAlignment="1">
      <alignment horizontal="center"/>
    </xf>
    <xf numFmtId="0" fontId="5" fillId="13" borderId="0" xfId="1" applyFont="1" applyFill="1" applyAlignment="1">
      <alignment horizontal="center"/>
    </xf>
    <xf numFmtId="0" fontId="5" fillId="13" borderId="0" xfId="1" quotePrefix="1" applyFont="1" applyFill="1" applyAlignment="1">
      <alignment horizontal="center"/>
    </xf>
    <xf numFmtId="0" fontId="5" fillId="13" borderId="0" xfId="1" applyFont="1" applyFill="1"/>
    <xf numFmtId="164" fontId="5" fillId="14" borderId="0" xfId="1" applyNumberFormat="1" applyFont="1" applyFill="1" applyAlignment="1">
      <alignment horizontal="center"/>
    </xf>
    <xf numFmtId="0" fontId="5" fillId="14" borderId="0" xfId="1" applyFont="1" applyFill="1"/>
    <xf numFmtId="0" fontId="5" fillId="0" borderId="0" xfId="1" quotePrefix="1" applyFont="1"/>
    <xf numFmtId="164" fontId="5" fillId="16" borderId="0" xfId="1" applyNumberFormat="1" applyFont="1" applyFill="1" applyAlignment="1">
      <alignment horizontal="center"/>
    </xf>
    <xf numFmtId="0" fontId="2" fillId="17" borderId="1" xfId="0" quotePrefix="1" applyFont="1" applyFill="1" applyBorder="1" applyAlignment="1">
      <alignment horizontal="center" vertical="center"/>
    </xf>
    <xf numFmtId="0" fontId="9" fillId="18" borderId="1" xfId="0" applyFont="1" applyFill="1" applyBorder="1" applyAlignment="1">
      <alignment horizontal="center" vertical="center"/>
    </xf>
    <xf numFmtId="0" fontId="9" fillId="6" borderId="1" xfId="0" applyFont="1" applyFill="1" applyBorder="1" applyAlignment="1">
      <alignment horizontal="center" vertical="center"/>
    </xf>
    <xf numFmtId="0" fontId="13" fillId="13" borderId="1" xfId="0" applyFont="1" applyFill="1" applyBorder="1" applyAlignment="1">
      <alignment horizontal="center" vertical="center"/>
    </xf>
    <xf numFmtId="0" fontId="5" fillId="0" borderId="1" xfId="0" applyFont="1" applyFill="1" applyBorder="1" applyAlignment="1">
      <alignment horizontal="left" vertical="center"/>
    </xf>
    <xf numFmtId="0" fontId="5" fillId="0" borderId="1" xfId="0" applyFont="1" applyFill="1" applyBorder="1" applyAlignment="1">
      <alignment horizontal="center" vertical="center"/>
    </xf>
    <xf numFmtId="0" fontId="5" fillId="0" borderId="1" xfId="0" applyNumberFormat="1" applyFont="1" applyFill="1" applyBorder="1" applyAlignment="1">
      <alignment horizontal="left" vertical="center"/>
    </xf>
    <xf numFmtId="164" fontId="5" fillId="0" borderId="1" xfId="0" applyNumberFormat="1" applyFont="1" applyFill="1" applyBorder="1" applyAlignment="1">
      <alignment horizontal="left" vertical="center"/>
    </xf>
    <xf numFmtId="0" fontId="10" fillId="0" borderId="1" xfId="0" applyNumberFormat="1" applyFont="1" applyFill="1" applyBorder="1" applyAlignment="1">
      <alignment horizontal="left" vertical="center"/>
    </xf>
    <xf numFmtId="0" fontId="10" fillId="0" borderId="1" xfId="0" applyFont="1" applyFill="1" applyBorder="1" applyAlignment="1">
      <alignment horizontal="left" vertical="center"/>
    </xf>
    <xf numFmtId="15" fontId="5" fillId="0" borderId="1" xfId="0" applyNumberFormat="1" applyFont="1" applyFill="1" applyBorder="1" applyAlignment="1">
      <alignment horizontal="left" vertical="center"/>
    </xf>
    <xf numFmtId="0" fontId="12" fillId="0" borderId="1" xfId="0" applyFont="1" applyFill="1" applyBorder="1" applyAlignment="1" applyProtection="1">
      <alignment vertical="center" wrapText="1"/>
      <protection locked="0"/>
    </xf>
    <xf numFmtId="0" fontId="10"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1" fontId="5" fillId="0" borderId="1" xfId="0" quotePrefix="1"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164" fontId="5" fillId="0" borderId="1" xfId="0" applyNumberFormat="1" applyFont="1" applyFill="1" applyBorder="1" applyAlignment="1">
      <alignment horizontal="center" vertical="center"/>
    </xf>
    <xf numFmtId="0" fontId="5" fillId="0" borderId="1" xfId="0" applyFont="1" applyFill="1" applyBorder="1" applyAlignment="1">
      <alignment horizontal="left" wrapText="1"/>
    </xf>
    <xf numFmtId="0" fontId="5" fillId="0" borderId="1" xfId="0" applyFont="1" applyFill="1" applyBorder="1" applyAlignment="1">
      <alignment horizontal="center"/>
    </xf>
    <xf numFmtId="14" fontId="5" fillId="0" borderId="1" xfId="0" applyNumberFormat="1" applyFont="1" applyFill="1" applyBorder="1" applyAlignment="1">
      <alignment horizontal="left" vertical="center"/>
    </xf>
    <xf numFmtId="1" fontId="5" fillId="0" borderId="1" xfId="0" applyNumberFormat="1" applyFont="1" applyFill="1" applyBorder="1" applyAlignment="1">
      <alignment horizontal="left" vertical="center" wrapText="1"/>
    </xf>
    <xf numFmtId="0" fontId="5" fillId="0" borderId="6" xfId="0" applyFont="1" applyFill="1" applyBorder="1" applyAlignment="1">
      <alignment horizontal="left" vertical="center"/>
    </xf>
    <xf numFmtId="0" fontId="5" fillId="0" borderId="0" xfId="0" applyFont="1" applyAlignment="1">
      <alignment horizontal="left" vertical="top" wrapText="1"/>
    </xf>
    <xf numFmtId="0" fontId="0" fillId="0" borderId="0" xfId="0" pivotButton="1"/>
    <xf numFmtId="0" fontId="5" fillId="0" borderId="1" xfId="0" applyFont="1" applyFill="1" applyBorder="1" applyAlignment="1">
      <alignment horizontal="left" vertical="top" wrapText="1"/>
    </xf>
    <xf numFmtId="0" fontId="0" fillId="0" borderId="0" xfId="0" applyNumberFormat="1" applyAlignment="1">
      <alignment horizontal="center" vertical="center"/>
    </xf>
    <xf numFmtId="0" fontId="0" fillId="0" borderId="0" xfId="0" applyAlignment="1">
      <alignment horizontal="center" vertical="center"/>
    </xf>
    <xf numFmtId="0" fontId="5" fillId="0" borderId="1" xfId="0" applyFont="1" applyBorder="1" applyAlignment="1">
      <alignment horizontal="center"/>
    </xf>
    <xf numFmtId="164" fontId="5" fillId="0" borderId="1" xfId="0" applyNumberFormat="1" applyFont="1" applyFill="1" applyBorder="1" applyAlignment="1">
      <alignment horizontal="center" vertical="top" wrapText="1"/>
    </xf>
    <xf numFmtId="0" fontId="14" fillId="19" borderId="0" xfId="0" applyFont="1" applyFill="1" applyAlignment="1">
      <alignment horizontal="center"/>
    </xf>
    <xf numFmtId="0" fontId="15" fillId="0" borderId="1" xfId="0" applyFont="1" applyFill="1" applyBorder="1" applyAlignment="1">
      <alignment horizontal="center" vertical="center" wrapText="1"/>
    </xf>
    <xf numFmtId="0" fontId="15"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15" fillId="21" borderId="1" xfId="0" applyFont="1" applyFill="1" applyBorder="1" applyAlignment="1">
      <alignment horizontal="center" vertical="center" wrapText="1"/>
    </xf>
    <xf numFmtId="0" fontId="15" fillId="19" borderId="1" xfId="0" applyFont="1" applyFill="1" applyBorder="1" applyAlignment="1">
      <alignment horizontal="center" vertical="center" wrapText="1"/>
    </xf>
    <xf numFmtId="0" fontId="15" fillId="5" borderId="1" xfId="0" applyFont="1" applyFill="1" applyBorder="1" applyAlignment="1">
      <alignment horizontal="center" vertical="center" wrapText="1"/>
    </xf>
    <xf numFmtId="0" fontId="15" fillId="22" borderId="1" xfId="0" applyFont="1" applyFill="1" applyBorder="1" applyAlignment="1">
      <alignment horizontal="center" vertical="center" wrapText="1"/>
    </xf>
    <xf numFmtId="0" fontId="16" fillId="23" borderId="1" xfId="0" applyFont="1" applyFill="1" applyBorder="1" applyAlignment="1">
      <alignment horizontal="center" vertical="center" wrapText="1"/>
    </xf>
    <xf numFmtId="0" fontId="15" fillId="24" borderId="1" xfId="0" applyFont="1" applyFill="1" applyBorder="1" applyAlignment="1">
      <alignment horizontal="center" vertical="center" wrapText="1"/>
    </xf>
    <xf numFmtId="15" fontId="15" fillId="24" borderId="1" xfId="0" applyNumberFormat="1" applyFont="1" applyFill="1" applyBorder="1" applyAlignment="1">
      <alignment horizontal="center" vertical="center" wrapText="1"/>
    </xf>
    <xf numFmtId="0" fontId="15" fillId="25" borderId="1" xfId="0" applyFont="1" applyFill="1" applyBorder="1" applyAlignment="1">
      <alignment horizontal="center" vertical="center" wrapText="1"/>
    </xf>
    <xf numFmtId="0" fontId="15" fillId="0" borderId="0" xfId="0" applyFont="1" applyAlignment="1">
      <alignment vertical="center" wrapText="1"/>
    </xf>
    <xf numFmtId="0" fontId="17" fillId="0" borderId="1" xfId="0" applyFont="1" applyBorder="1"/>
    <xf numFmtId="0" fontId="17" fillId="0" borderId="1" xfId="0" applyFont="1" applyFill="1" applyBorder="1" applyAlignment="1">
      <alignment horizontal="center" vertical="center"/>
    </xf>
    <xf numFmtId="0" fontId="17" fillId="0" borderId="1" xfId="0" applyFont="1" applyFill="1" applyBorder="1" applyAlignment="1">
      <alignment horizontal="lef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7" fillId="0" borderId="1" xfId="0" applyFont="1" applyBorder="1" applyAlignment="1">
      <alignment vertical="center"/>
    </xf>
    <xf numFmtId="15" fontId="17" fillId="0" borderId="1" xfId="0" applyNumberFormat="1" applyFont="1" applyBorder="1" applyAlignment="1">
      <alignment horizontal="center" vertical="center"/>
    </xf>
    <xf numFmtId="14" fontId="17" fillId="0" borderId="1" xfId="0" applyNumberFormat="1" applyFont="1" applyFill="1" applyBorder="1" applyAlignment="1" applyProtection="1">
      <alignment horizontal="center" vertical="center"/>
      <protection locked="0"/>
    </xf>
    <xf numFmtId="0" fontId="17" fillId="0" borderId="1" xfId="0" applyFont="1" applyBorder="1" applyAlignment="1">
      <alignment horizontal="center" vertical="center" wrapText="1"/>
    </xf>
    <xf numFmtId="15" fontId="17" fillId="0" borderId="1" xfId="0" applyNumberFormat="1" applyFont="1" applyFill="1" applyBorder="1" applyAlignment="1">
      <alignment horizontal="center" vertical="center"/>
    </xf>
    <xf numFmtId="0" fontId="17" fillId="0" borderId="1" xfId="0" applyFont="1" applyFill="1" applyBorder="1" applyAlignment="1">
      <alignment vertical="center"/>
    </xf>
    <xf numFmtId="0" fontId="17" fillId="0" borderId="1" xfId="0" applyFont="1" applyBorder="1" applyAlignment="1">
      <alignment horizontal="left" vertical="top" wrapText="1"/>
    </xf>
    <xf numFmtId="0" fontId="17" fillId="3" borderId="1" xfId="0" applyFont="1" applyFill="1" applyBorder="1" applyAlignment="1">
      <alignment horizontal="center" vertical="center"/>
    </xf>
    <xf numFmtId="0" fontId="17" fillId="0" borderId="1" xfId="0" applyFont="1" applyBorder="1" applyAlignment="1"/>
    <xf numFmtId="0" fontId="17" fillId="0" borderId="1" xfId="0" applyFont="1" applyBorder="1" applyAlignment="1">
      <alignment horizontal="left"/>
    </xf>
    <xf numFmtId="0" fontId="17" fillId="0" borderId="0" xfId="0" applyFont="1" applyAlignment="1"/>
    <xf numFmtId="0" fontId="17" fillId="0" borderId="1" xfId="0" applyFont="1" applyBorder="1" applyAlignment="1">
      <alignment horizontal="left" vertical="top"/>
    </xf>
    <xf numFmtId="0" fontId="19" fillId="0" borderId="8" xfId="6" applyNumberFormat="1" applyFont="1" applyBorder="1" applyAlignment="1">
      <alignment horizontal="center" vertical="center"/>
    </xf>
    <xf numFmtId="0" fontId="19" fillId="0" borderId="8" xfId="6" applyFont="1" applyBorder="1" applyAlignment="1">
      <alignment horizontal="center" vertical="center"/>
    </xf>
    <xf numFmtId="0" fontId="20" fillId="20" borderId="1" xfId="0" applyFont="1" applyFill="1" applyBorder="1" applyAlignment="1">
      <alignment horizontal="center" vertical="center" wrapText="1"/>
    </xf>
    <xf numFmtId="0" fontId="21" fillId="22" borderId="1" xfId="0" applyFont="1" applyFill="1" applyBorder="1" applyAlignment="1">
      <alignment horizontal="center" vertical="center" wrapText="1"/>
    </xf>
    <xf numFmtId="0" fontId="21" fillId="26" borderId="1" xfId="0" applyFont="1" applyFill="1" applyBorder="1" applyAlignment="1">
      <alignment horizontal="center" vertical="center" wrapText="1"/>
    </xf>
    <xf numFmtId="0" fontId="22" fillId="0" borderId="1" xfId="0" applyFont="1" applyBorder="1" applyAlignment="1">
      <alignment horizontal="center" vertical="center" wrapText="1"/>
    </xf>
    <xf numFmtId="0" fontId="0" fillId="0" borderId="1" xfId="0" applyBorder="1" applyAlignment="1">
      <alignment horizontal="center"/>
    </xf>
    <xf numFmtId="0" fontId="23" fillId="0" borderId="1" xfId="0" quotePrefix="1" applyFont="1" applyBorder="1" applyAlignment="1">
      <alignment horizontal="center" vertical="center"/>
    </xf>
    <xf numFmtId="0" fontId="23" fillId="0" borderId="1" xfId="0" applyFont="1" applyBorder="1" applyAlignment="1">
      <alignment horizontal="center" vertical="center"/>
    </xf>
    <xf numFmtId="0" fontId="22" fillId="0" borderId="9" xfId="0" applyFont="1" applyBorder="1" applyAlignment="1">
      <alignment horizontal="center" vertical="center" wrapText="1"/>
    </xf>
    <xf numFmtId="0" fontId="17" fillId="0" borderId="9" xfId="0" applyFont="1" applyBorder="1" applyAlignment="1">
      <alignment horizontal="center" vertical="center"/>
    </xf>
    <xf numFmtId="0" fontId="17" fillId="0" borderId="9" xfId="0" applyFont="1" applyFill="1" applyBorder="1" applyAlignment="1">
      <alignment horizontal="center" vertical="center"/>
    </xf>
    <xf numFmtId="15" fontId="17" fillId="0" borderId="9" xfId="0" applyNumberFormat="1" applyFont="1" applyFill="1" applyBorder="1" applyAlignment="1">
      <alignment horizontal="center" vertical="center"/>
    </xf>
    <xf numFmtId="0" fontId="0" fillId="0" borderId="9" xfId="0" applyBorder="1" applyAlignment="1">
      <alignment horizontal="center"/>
    </xf>
    <xf numFmtId="1" fontId="17" fillId="0" borderId="9" xfId="0" quotePrefix="1" applyNumberFormat="1" applyFont="1" applyFill="1" applyBorder="1" applyAlignment="1">
      <alignment horizontal="center" vertical="center" wrapText="1"/>
    </xf>
    <xf numFmtId="167" fontId="17" fillId="0" borderId="9" xfId="0" applyNumberFormat="1" applyFont="1" applyFill="1" applyBorder="1" applyAlignment="1">
      <alignment horizontal="center" vertical="center" wrapText="1"/>
    </xf>
    <xf numFmtId="1" fontId="17" fillId="0" borderId="1" xfId="0" quotePrefix="1" applyNumberFormat="1" applyFont="1" applyFill="1" applyBorder="1" applyAlignment="1">
      <alignment horizontal="left" vertical="center" wrapText="1"/>
    </xf>
    <xf numFmtId="167" fontId="17" fillId="0" borderId="1" xfId="0" applyNumberFormat="1" applyFont="1" applyFill="1" applyBorder="1" applyAlignment="1">
      <alignment horizontal="left" vertical="center" wrapText="1"/>
    </xf>
    <xf numFmtId="0" fontId="17" fillId="0" borderId="1" xfId="0" applyFont="1" applyFill="1" applyBorder="1" applyAlignment="1">
      <alignment horizontal="left" vertical="center" wrapText="1"/>
    </xf>
    <xf numFmtId="0" fontId="17" fillId="0" borderId="1" xfId="0" quotePrefix="1" applyFont="1" applyFill="1" applyBorder="1" applyAlignment="1">
      <alignment horizontal="left" vertical="center" wrapText="1"/>
    </xf>
    <xf numFmtId="0" fontId="22" fillId="0" borderId="0" xfId="0" applyFont="1" applyBorder="1" applyAlignment="1">
      <alignment vertical="center"/>
    </xf>
    <xf numFmtId="15" fontId="22" fillId="0" borderId="0" xfId="0" applyNumberFormat="1" applyFont="1" applyBorder="1" applyAlignment="1">
      <alignment horizontal="center" vertical="center"/>
    </xf>
    <xf numFmtId="0" fontId="22" fillId="0" borderId="0" xfId="0" applyFont="1" applyBorder="1" applyAlignment="1">
      <alignment vertical="center" wrapText="1"/>
    </xf>
    <xf numFmtId="1" fontId="17" fillId="0" borderId="1" xfId="0" applyNumberFormat="1" applyFont="1" applyFill="1" applyBorder="1" applyAlignment="1">
      <alignment horizontal="left" vertical="center" wrapText="1"/>
    </xf>
    <xf numFmtId="0" fontId="24" fillId="0" borderId="1" xfId="0" applyFont="1" applyBorder="1"/>
    <xf numFmtId="0" fontId="24" fillId="0" borderId="1" xfId="0" applyFont="1" applyFill="1" applyBorder="1"/>
    <xf numFmtId="0" fontId="24" fillId="0" borderId="1" xfId="0" applyFont="1" applyBorder="1" applyAlignment="1">
      <alignment vertical="center" wrapText="1"/>
    </xf>
    <xf numFmtId="15" fontId="24" fillId="0" borderId="1" xfId="0" applyNumberFormat="1" applyFont="1" applyBorder="1"/>
    <xf numFmtId="164" fontId="24" fillId="0" borderId="1" xfId="0" applyNumberFormat="1" applyFont="1" applyBorder="1"/>
    <xf numFmtId="0" fontId="26" fillId="27" borderId="10" xfId="0" applyFont="1" applyFill="1" applyBorder="1" applyAlignment="1">
      <alignment horizontal="center" vertical="center" wrapText="1"/>
    </xf>
    <xf numFmtId="0" fontId="26" fillId="27" borderId="11" xfId="0" applyFont="1" applyFill="1" applyBorder="1" applyAlignment="1">
      <alignment horizontal="center" vertical="center" wrapText="1"/>
    </xf>
    <xf numFmtId="0" fontId="26" fillId="28" borderId="11" xfId="0" applyFont="1" applyFill="1" applyBorder="1" applyAlignment="1">
      <alignment horizontal="center" vertical="center" wrapText="1"/>
    </xf>
    <xf numFmtId="0" fontId="25" fillId="2" borderId="12" xfId="0" applyFont="1" applyFill="1" applyBorder="1" applyAlignment="1">
      <alignment vertical="center"/>
    </xf>
    <xf numFmtId="0" fontId="25" fillId="2" borderId="13" xfId="0" applyFont="1" applyFill="1" applyBorder="1" applyAlignment="1">
      <alignment vertical="center"/>
    </xf>
    <xf numFmtId="0" fontId="25" fillId="0" borderId="13" xfId="0" applyFont="1" applyBorder="1" applyAlignment="1">
      <alignment vertical="center"/>
    </xf>
    <xf numFmtId="15" fontId="25" fillId="2" borderId="13" xfId="0" applyNumberFormat="1" applyFont="1" applyFill="1" applyBorder="1" applyAlignment="1">
      <alignment vertical="center"/>
    </xf>
    <xf numFmtId="0" fontId="25" fillId="29" borderId="13" xfId="0" applyFont="1" applyFill="1" applyBorder="1" applyAlignment="1">
      <alignment vertical="center"/>
    </xf>
    <xf numFmtId="0" fontId="27" fillId="27" borderId="10" xfId="0" applyFont="1" applyFill="1" applyBorder="1" applyAlignment="1">
      <alignment horizontal="center" vertical="center" wrapText="1"/>
    </xf>
    <xf numFmtId="0" fontId="27" fillId="27" borderId="11" xfId="0" applyFont="1" applyFill="1" applyBorder="1" applyAlignment="1">
      <alignment horizontal="center" vertical="center" wrapText="1"/>
    </xf>
    <xf numFmtId="0" fontId="27" fillId="28" borderId="11" xfId="0" applyFont="1" applyFill="1" applyBorder="1" applyAlignment="1">
      <alignment horizontal="center" vertical="center" wrapText="1"/>
    </xf>
    <xf numFmtId="0" fontId="5" fillId="2" borderId="12" xfId="0" applyFont="1" applyFill="1" applyBorder="1" applyAlignment="1">
      <alignment vertical="center"/>
    </xf>
    <xf numFmtId="0" fontId="5" fillId="2" borderId="13" xfId="0" applyFont="1" applyFill="1" applyBorder="1" applyAlignment="1">
      <alignment vertical="center"/>
    </xf>
    <xf numFmtId="0" fontId="5" fillId="0" borderId="13" xfId="0" applyFont="1" applyBorder="1" applyAlignment="1">
      <alignment vertical="center"/>
    </xf>
    <xf numFmtId="15" fontId="11" fillId="2" borderId="13" xfId="0" applyNumberFormat="1" applyFont="1" applyFill="1" applyBorder="1" applyAlignment="1">
      <alignment vertical="center"/>
    </xf>
    <xf numFmtId="0" fontId="5" fillId="29" borderId="13" xfId="0" applyFont="1" applyFill="1" applyBorder="1" applyAlignment="1">
      <alignment vertical="center"/>
    </xf>
    <xf numFmtId="15" fontId="17" fillId="0" borderId="1" xfId="0" applyNumberFormat="1" applyFont="1" applyFill="1" applyBorder="1" applyAlignment="1">
      <alignment horizontal="left" vertical="center"/>
    </xf>
    <xf numFmtId="0" fontId="23" fillId="30" borderId="1" xfId="0" applyFont="1" applyFill="1" applyBorder="1" applyAlignment="1">
      <alignment horizontal="center" vertical="center" wrapText="1"/>
    </xf>
    <xf numFmtId="15" fontId="0" fillId="0" borderId="1" xfId="0" applyNumberFormat="1" applyBorder="1"/>
    <xf numFmtId="164" fontId="5" fillId="0" borderId="1" xfId="0" quotePrefix="1" applyNumberFormat="1" applyFont="1" applyFill="1" applyBorder="1" applyAlignment="1">
      <alignment horizontal="left" vertical="top" wrapText="1"/>
    </xf>
    <xf numFmtId="0" fontId="5" fillId="3" borderId="1" xfId="0" applyFont="1" applyFill="1" applyBorder="1" applyAlignment="1">
      <alignment horizontal="left" vertical="center" wrapText="1"/>
    </xf>
    <xf numFmtId="15" fontId="5" fillId="0" borderId="1" xfId="0" applyNumberFormat="1" applyFont="1" applyFill="1" applyBorder="1" applyAlignment="1">
      <alignment horizontal="center" vertical="center" wrapText="1"/>
    </xf>
    <xf numFmtId="15" fontId="0" fillId="0" borderId="1" xfId="0" applyNumberFormat="1" applyBorder="1" applyAlignment="1">
      <alignment horizontal="center"/>
    </xf>
    <xf numFmtId="0" fontId="5" fillId="0" borderId="0" xfId="0" applyFont="1" applyBorder="1"/>
    <xf numFmtId="0" fontId="5" fillId="0" borderId="14" xfId="0" applyFont="1" applyBorder="1"/>
    <xf numFmtId="0" fontId="5" fillId="0" borderId="7" xfId="0" applyFont="1" applyFill="1" applyBorder="1" applyAlignment="1">
      <alignment horizontal="left" vertical="center"/>
    </xf>
    <xf numFmtId="15" fontId="5" fillId="0" borderId="7" xfId="0" applyNumberFormat="1" applyFont="1" applyFill="1" applyBorder="1" applyAlignment="1">
      <alignment horizontal="left" vertical="center"/>
    </xf>
    <xf numFmtId="0" fontId="12" fillId="0" borderId="7" xfId="0" applyFont="1" applyFill="1" applyBorder="1" applyAlignment="1" applyProtection="1">
      <alignment vertical="center" wrapText="1"/>
      <protection locked="0"/>
    </xf>
    <xf numFmtId="15" fontId="5" fillId="0" borderId="1" xfId="0" applyNumberFormat="1" applyFont="1" applyFill="1" applyBorder="1" applyAlignment="1">
      <alignment horizontal="center"/>
    </xf>
    <xf numFmtId="21" fontId="5" fillId="0" borderId="1" xfId="0" applyNumberFormat="1" applyFont="1" applyFill="1" applyBorder="1" applyAlignment="1">
      <alignment horizontal="left" vertical="top" wrapText="1"/>
    </xf>
    <xf numFmtId="0" fontId="5" fillId="0" borderId="1" xfId="0" applyFont="1" applyBorder="1"/>
    <xf numFmtId="0" fontId="5" fillId="0" borderId="1" xfId="0" applyFont="1" applyBorder="1" applyAlignment="1">
      <alignment horizontal="left"/>
    </xf>
    <xf numFmtId="15" fontId="5" fillId="0" borderId="1" xfId="0" applyNumberFormat="1" applyFont="1" applyBorder="1" applyAlignment="1">
      <alignment horizontal="left"/>
    </xf>
    <xf numFmtId="0" fontId="5" fillId="0" borderId="1" xfId="0" quotePrefix="1" applyFont="1" applyFill="1" applyBorder="1" applyAlignment="1">
      <alignment horizontal="left" vertical="center"/>
    </xf>
    <xf numFmtId="0" fontId="5" fillId="0" borderId="0" xfId="0" applyFont="1" applyFill="1"/>
    <xf numFmtId="0" fontId="5" fillId="13" borderId="1" xfId="0" applyFont="1" applyFill="1" applyBorder="1" applyAlignment="1">
      <alignment horizontal="left" vertical="top" wrapText="1"/>
    </xf>
    <xf numFmtId="1" fontId="17" fillId="0" borderId="1" xfId="0" applyNumberFormat="1" applyFont="1" applyFill="1" applyBorder="1" applyAlignment="1">
      <alignment horizontal="center" vertical="center"/>
    </xf>
    <xf numFmtId="0" fontId="5" fillId="5" borderId="0" xfId="0" applyFont="1" applyFill="1"/>
    <xf numFmtId="0" fontId="5" fillId="31" borderId="1" xfId="0" applyFont="1" applyFill="1" applyBorder="1" applyAlignment="1">
      <alignment horizontal="left" vertical="center"/>
    </xf>
    <xf numFmtId="0" fontId="5" fillId="0" borderId="0" xfId="0" applyFont="1" applyAlignment="1">
      <alignment horizontal="left" vertical="center" wrapText="1"/>
    </xf>
    <xf numFmtId="0" fontId="7" fillId="0" borderId="0" xfId="0" quotePrefix="1" applyFont="1" applyAlignment="1">
      <alignment horizontal="left" vertical="center"/>
    </xf>
    <xf numFmtId="0" fontId="5" fillId="0" borderId="0" xfId="0" applyFont="1" applyAlignment="1">
      <alignment horizontal="left" vertical="center"/>
    </xf>
    <xf numFmtId="0" fontId="5" fillId="5" borderId="2" xfId="0" applyFont="1" applyFill="1" applyBorder="1" applyAlignment="1">
      <alignment horizontal="left" vertical="center"/>
    </xf>
    <xf numFmtId="0" fontId="5" fillId="5" borderId="3" xfId="0" applyFont="1" applyFill="1" applyBorder="1" applyAlignment="1">
      <alignment horizontal="left" vertical="center"/>
    </xf>
    <xf numFmtId="0" fontId="5" fillId="5" borderId="4" xfId="0" applyFont="1" applyFill="1" applyBorder="1" applyAlignment="1">
      <alignment horizontal="left" vertical="center"/>
    </xf>
    <xf numFmtId="0" fontId="9" fillId="5" borderId="1" xfId="0" applyFont="1" applyFill="1" applyBorder="1" applyAlignment="1">
      <alignment horizontal="left" vertical="center" wrapText="1"/>
    </xf>
    <xf numFmtId="0" fontId="9" fillId="4" borderId="1" xfId="0" applyFont="1" applyFill="1" applyBorder="1" applyAlignment="1">
      <alignment horizontal="left" vertical="center" wrapText="1"/>
    </xf>
    <xf numFmtId="0" fontId="9" fillId="4" borderId="1" xfId="0" applyFont="1" applyFill="1" applyBorder="1" applyAlignment="1">
      <alignment horizontal="left" vertical="center"/>
    </xf>
    <xf numFmtId="0" fontId="9" fillId="14" borderId="1" xfId="0" applyFont="1" applyFill="1" applyBorder="1" applyAlignment="1">
      <alignment horizontal="left" vertical="center" wrapText="1"/>
    </xf>
    <xf numFmtId="0" fontId="13" fillId="13" borderId="1" xfId="0" applyFont="1" applyFill="1" applyBorder="1" applyAlignment="1">
      <alignment horizontal="left" vertical="center"/>
    </xf>
    <xf numFmtId="0" fontId="9" fillId="6" borderId="1" xfId="0" applyFont="1" applyFill="1" applyBorder="1" applyAlignment="1">
      <alignment horizontal="left" vertical="center"/>
    </xf>
    <xf numFmtId="0" fontId="9" fillId="13" borderId="1" xfId="0" applyFont="1" applyFill="1" applyBorder="1" applyAlignment="1">
      <alignment horizontal="left" vertical="center" wrapText="1"/>
    </xf>
    <xf numFmtId="0" fontId="12" fillId="0" borderId="1" xfId="0" applyFont="1" applyFill="1" applyBorder="1" applyAlignment="1" applyProtection="1">
      <alignment horizontal="left" vertical="center" wrapText="1"/>
      <protection locked="0"/>
    </xf>
    <xf numFmtId="164" fontId="5" fillId="0" borderId="1" xfId="0" applyNumberFormat="1" applyFont="1" applyFill="1" applyBorder="1" applyAlignment="1">
      <alignment horizontal="left" vertical="top" wrapText="1"/>
    </xf>
    <xf numFmtId="0" fontId="5" fillId="0" borderId="0" xfId="0" applyFont="1" applyFill="1" applyAlignment="1">
      <alignment horizontal="left"/>
    </xf>
    <xf numFmtId="0" fontId="28" fillId="27" borderId="10" xfId="0" applyFont="1" applyFill="1" applyBorder="1" applyAlignment="1">
      <alignment horizontal="center" vertical="center" wrapText="1"/>
    </xf>
    <xf numFmtId="0" fontId="28" fillId="27" borderId="11" xfId="0" applyFont="1" applyFill="1" applyBorder="1" applyAlignment="1">
      <alignment horizontal="center" vertical="center" wrapText="1"/>
    </xf>
    <xf numFmtId="0" fontId="29" fillId="5" borderId="11" xfId="0" applyFont="1" applyFill="1" applyBorder="1" applyAlignment="1">
      <alignment horizontal="center" vertical="center" wrapText="1"/>
    </xf>
    <xf numFmtId="0" fontId="30" fillId="2" borderId="12" xfId="0" applyFont="1" applyFill="1" applyBorder="1" applyAlignment="1">
      <alignment horizontal="left" vertical="center"/>
    </xf>
    <xf numFmtId="0" fontId="30" fillId="2" borderId="13" xfId="0" applyFont="1" applyFill="1" applyBorder="1" applyAlignment="1">
      <alignment horizontal="left" vertical="center"/>
    </xf>
    <xf numFmtId="15" fontId="30" fillId="2" borderId="13" xfId="0" applyNumberFormat="1" applyFont="1" applyFill="1" applyBorder="1" applyAlignment="1">
      <alignment horizontal="right" vertical="center"/>
    </xf>
    <xf numFmtId="0" fontId="31" fillId="2" borderId="13" xfId="0" applyFont="1" applyFill="1" applyBorder="1" applyAlignment="1">
      <alignment horizontal="right" vertical="center" wrapText="1"/>
    </xf>
    <xf numFmtId="0" fontId="30" fillId="2" borderId="13" xfId="0" applyFont="1" applyFill="1" applyBorder="1" applyAlignment="1">
      <alignment horizontal="left" vertical="center" wrapText="1"/>
    </xf>
    <xf numFmtId="0" fontId="30" fillId="0" borderId="13" xfId="0" applyFont="1" applyBorder="1" applyAlignment="1">
      <alignment horizontal="left" vertical="center"/>
    </xf>
    <xf numFmtId="0" fontId="5" fillId="3" borderId="1" xfId="0" applyFont="1" applyFill="1" applyBorder="1" applyAlignment="1">
      <alignment horizontal="left" vertical="center"/>
    </xf>
    <xf numFmtId="0" fontId="5" fillId="0" borderId="0" xfId="0" applyFont="1" applyAlignment="1">
      <alignment horizontal="left" vertical="top"/>
    </xf>
    <xf numFmtId="0" fontId="9" fillId="5" borderId="1" xfId="0" applyFont="1" applyFill="1" applyBorder="1" applyAlignment="1">
      <alignment horizontal="left" vertical="top" wrapText="1"/>
    </xf>
    <xf numFmtId="0" fontId="5" fillId="0" borderId="1" xfId="0" applyFont="1" applyBorder="1" applyAlignment="1">
      <alignment horizontal="left" vertical="top"/>
    </xf>
    <xf numFmtId="15" fontId="5" fillId="0" borderId="1" xfId="0" applyNumberFormat="1" applyFont="1" applyFill="1" applyBorder="1" applyAlignment="1">
      <alignment horizontal="left" vertical="top" wrapText="1"/>
    </xf>
    <xf numFmtId="1" fontId="17" fillId="32" borderId="1" xfId="0" applyNumberFormat="1" applyFont="1" applyFill="1" applyBorder="1" applyAlignment="1">
      <alignment horizontal="center" vertical="center"/>
    </xf>
    <xf numFmtId="0" fontId="12" fillId="0" borderId="1" xfId="0" applyFont="1" applyFill="1" applyBorder="1" applyAlignment="1">
      <alignment horizontal="left" vertical="top" wrapText="1"/>
    </xf>
    <xf numFmtId="164" fontId="5" fillId="0" borderId="1" xfId="0" applyNumberFormat="1" applyFont="1" applyFill="1" applyBorder="1" applyAlignment="1">
      <alignment horizontal="center"/>
    </xf>
    <xf numFmtId="0" fontId="12" fillId="0" borderId="1" xfId="0" applyFont="1" applyBorder="1" applyAlignment="1">
      <alignment horizontal="left" vertical="top" wrapText="1"/>
    </xf>
    <xf numFmtId="164" fontId="17" fillId="0" borderId="1" xfId="0" applyNumberFormat="1" applyFont="1" applyBorder="1" applyAlignment="1">
      <alignment horizontal="center" vertical="center"/>
    </xf>
    <xf numFmtId="1" fontId="17" fillId="0" borderId="1" xfId="0" applyNumberFormat="1" applyFont="1" applyBorder="1" applyAlignment="1">
      <alignment horizontal="center" vertical="center"/>
    </xf>
    <xf numFmtId="0" fontId="5" fillId="0" borderId="0" xfId="0" applyFont="1" applyBorder="1" applyAlignment="1">
      <alignment horizontal="left"/>
    </xf>
    <xf numFmtId="0" fontId="12" fillId="0" borderId="1" xfId="0" applyFont="1" applyBorder="1" applyAlignment="1">
      <alignment horizontal="left"/>
    </xf>
    <xf numFmtId="0" fontId="12" fillId="0" borderId="1" xfId="0" applyFont="1" applyFill="1" applyBorder="1" applyAlignment="1">
      <alignment horizontal="left" vertical="center"/>
    </xf>
    <xf numFmtId="164" fontId="5" fillId="3" borderId="1" xfId="0" applyNumberFormat="1" applyFont="1" applyFill="1" applyBorder="1" applyAlignment="1">
      <alignment horizontal="left" vertical="center"/>
    </xf>
    <xf numFmtId="15" fontId="5" fillId="3" borderId="1" xfId="0" applyNumberFormat="1" applyFont="1" applyFill="1" applyBorder="1" applyAlignment="1">
      <alignment horizontal="left" vertical="center"/>
    </xf>
    <xf numFmtId="1" fontId="32" fillId="0" borderId="1" xfId="0" applyNumberFormat="1" applyFont="1" applyFill="1" applyBorder="1" applyAlignment="1">
      <alignment horizontal="center" vertical="center"/>
    </xf>
    <xf numFmtId="0" fontId="32" fillId="0" borderId="1" xfId="0" applyFont="1" applyFill="1" applyBorder="1" applyAlignment="1">
      <alignment horizontal="center" vertical="center"/>
    </xf>
    <xf numFmtId="0" fontId="5" fillId="0" borderId="5" xfId="0" applyFont="1" applyFill="1" applyBorder="1" applyAlignment="1">
      <alignment horizontal="left" vertical="center"/>
    </xf>
    <xf numFmtId="0" fontId="0" fillId="0" borderId="1" xfId="0" applyBorder="1" applyAlignment="1">
      <alignment horizontal="center" vertical="center"/>
    </xf>
    <xf numFmtId="164" fontId="0" fillId="0" borderId="1" xfId="0" applyNumberFormat="1" applyBorder="1" applyAlignment="1">
      <alignment horizontal="center" vertical="center"/>
    </xf>
    <xf numFmtId="0" fontId="15" fillId="33" borderId="1" xfId="0" applyFont="1" applyFill="1" applyBorder="1" applyAlignment="1">
      <alignment horizontal="center" vertical="center"/>
    </xf>
    <xf numFmtId="0" fontId="33" fillId="31" borderId="0" xfId="0" applyFont="1" applyFill="1" applyAlignment="1">
      <alignment horizontal="center" vertical="center"/>
    </xf>
    <xf numFmtId="15" fontId="5" fillId="0" borderId="1" xfId="0" applyNumberFormat="1" applyFont="1" applyBorder="1" applyAlignment="1">
      <alignment horizontal="left" vertical="top"/>
    </xf>
    <xf numFmtId="0" fontId="5" fillId="0" borderId="9" xfId="0" applyFont="1" applyFill="1" applyBorder="1" applyAlignment="1">
      <alignment horizontal="center"/>
    </xf>
    <xf numFmtId="164" fontId="5" fillId="3" borderId="1" xfId="0" applyNumberFormat="1" applyFont="1" applyFill="1" applyBorder="1" applyAlignment="1">
      <alignment horizontal="center" vertical="center" wrapText="1"/>
    </xf>
    <xf numFmtId="164" fontId="5" fillId="3" borderId="9" xfId="0" applyNumberFormat="1" applyFont="1" applyFill="1" applyBorder="1" applyAlignment="1">
      <alignment horizontal="center" vertical="center" wrapText="1"/>
    </xf>
    <xf numFmtId="0" fontId="0" fillId="0" borderId="0" xfId="0" applyFill="1" applyBorder="1"/>
    <xf numFmtId="0" fontId="34" fillId="0" borderId="0" xfId="0" applyFont="1" applyFill="1" applyBorder="1" applyAlignment="1">
      <alignment horizontal="center" vertical="center"/>
    </xf>
    <xf numFmtId="0" fontId="34" fillId="0" borderId="0" xfId="0" applyFont="1" applyFill="1" applyBorder="1" applyAlignment="1">
      <alignment vertical="center"/>
    </xf>
    <xf numFmtId="0" fontId="23" fillId="0" borderId="0" xfId="0" applyFont="1" applyFill="1" applyBorder="1" applyAlignment="1">
      <alignment horizontal="center" vertical="center"/>
    </xf>
    <xf numFmtId="1" fontId="17" fillId="0" borderId="1" xfId="0" applyNumberFormat="1" applyFont="1" applyBorder="1" applyAlignment="1">
      <alignment horizontal="left" vertical="center"/>
    </xf>
    <xf numFmtId="1" fontId="35" fillId="0" borderId="1" xfId="0" applyNumberFormat="1" applyFont="1" applyBorder="1" applyAlignment="1">
      <alignment horizontal="left" vertical="center"/>
    </xf>
    <xf numFmtId="1" fontId="36" fillId="0" borderId="1" xfId="0" applyNumberFormat="1" applyFont="1" applyFill="1" applyBorder="1" applyAlignment="1">
      <alignment horizontal="left" vertical="center"/>
    </xf>
    <xf numFmtId="0" fontId="34" fillId="0" borderId="1" xfId="0" applyFont="1" applyFill="1" applyBorder="1" applyAlignment="1">
      <alignment horizontal="center" vertical="center"/>
    </xf>
    <xf numFmtId="0" fontId="23" fillId="0" borderId="1" xfId="0" applyFont="1" applyFill="1" applyBorder="1" applyAlignment="1">
      <alignment horizontal="center" vertical="center"/>
    </xf>
    <xf numFmtId="1" fontId="0" fillId="0" borderId="1" xfId="0" applyNumberFormat="1" applyBorder="1" applyAlignment="1">
      <alignment horizontal="center"/>
    </xf>
    <xf numFmtId="1" fontId="0" fillId="0" borderId="1" xfId="0" applyNumberFormat="1" applyBorder="1" applyAlignment="1">
      <alignment horizontal="center" vertical="center"/>
    </xf>
    <xf numFmtId="1" fontId="5" fillId="0" borderId="1" xfId="0" applyNumberFormat="1" applyFont="1" applyFill="1" applyBorder="1" applyAlignment="1">
      <alignment horizontal="center" vertical="center"/>
    </xf>
    <xf numFmtId="0" fontId="5" fillId="0" borderId="7" xfId="0" applyFont="1" applyFill="1" applyBorder="1" applyAlignment="1">
      <alignment horizontal="left" vertical="center" wrapText="1"/>
    </xf>
    <xf numFmtId="1" fontId="5" fillId="0" borderId="1" xfId="0" applyNumberFormat="1" applyFont="1" applyFill="1" applyBorder="1" applyAlignment="1">
      <alignment horizontal="left" vertical="center"/>
    </xf>
    <xf numFmtId="0" fontId="5" fillId="0" borderId="7" xfId="0" applyFont="1" applyFill="1" applyBorder="1" applyAlignment="1">
      <alignment horizontal="center" vertical="center"/>
    </xf>
    <xf numFmtId="164" fontId="5" fillId="0" borderId="7" xfId="0" applyNumberFormat="1" applyFont="1" applyFill="1" applyBorder="1" applyAlignment="1">
      <alignment horizontal="left" vertical="center"/>
    </xf>
    <xf numFmtId="0" fontId="5" fillId="0" borderId="1" xfId="0" applyFont="1" applyFill="1" applyBorder="1" applyAlignment="1">
      <alignment horizontal="left"/>
    </xf>
    <xf numFmtId="0" fontId="12" fillId="0" borderId="1" xfId="0" applyFont="1" applyFill="1" applyBorder="1" applyAlignment="1">
      <alignment horizontal="left"/>
    </xf>
    <xf numFmtId="164" fontId="5" fillId="0" borderId="1" xfId="0" applyNumberFormat="1" applyFont="1" applyBorder="1" applyAlignment="1">
      <alignment horizontal="left"/>
    </xf>
    <xf numFmtId="15" fontId="5" fillId="0" borderId="1" xfId="0" applyNumberFormat="1" applyFont="1" applyFill="1" applyBorder="1" applyAlignment="1">
      <alignment horizontal="center" vertical="center"/>
    </xf>
    <xf numFmtId="1" fontId="5" fillId="0" borderId="1" xfId="0" applyNumberFormat="1" applyFont="1" applyFill="1" applyBorder="1" applyAlignment="1">
      <alignment horizontal="center" vertical="center" wrapText="1"/>
    </xf>
    <xf numFmtId="15" fontId="0" fillId="0" borderId="1" xfId="0" applyNumberFormat="1" applyBorder="1" applyAlignment="1">
      <alignment horizontal="center" vertical="center"/>
    </xf>
    <xf numFmtId="0" fontId="5" fillId="3" borderId="7" xfId="0" applyFont="1" applyFill="1" applyBorder="1" applyAlignment="1">
      <alignment horizontal="center" vertical="center" wrapText="1"/>
    </xf>
    <xf numFmtId="0" fontId="9" fillId="18" borderId="1" xfId="0" applyFont="1" applyFill="1" applyBorder="1" applyAlignment="1">
      <alignment horizontal="center" vertical="center" wrapText="1"/>
    </xf>
    <xf numFmtId="0" fontId="0" fillId="5" borderId="0" xfId="0" applyFill="1"/>
    <xf numFmtId="1" fontId="5" fillId="0" borderId="1" xfId="0" applyNumberFormat="1" applyFont="1" applyFill="1" applyBorder="1" applyAlignment="1">
      <alignment horizontal="center"/>
    </xf>
    <xf numFmtId="0" fontId="5" fillId="0" borderId="1" xfId="0" applyFont="1" applyBorder="1" applyAlignment="1">
      <alignment horizontal="center" vertical="center"/>
    </xf>
    <xf numFmtId="0" fontId="5" fillId="0" borderId="0" xfId="0" applyFont="1" applyFill="1" applyBorder="1" applyAlignment="1">
      <alignment horizontal="left" vertical="center"/>
    </xf>
    <xf numFmtId="15" fontId="10" fillId="0" borderId="1" xfId="0" applyNumberFormat="1" applyFont="1" applyFill="1" applyBorder="1" applyAlignment="1">
      <alignment horizontal="left" vertical="center"/>
    </xf>
    <xf numFmtId="15" fontId="5" fillId="0" borderId="1" xfId="0" applyNumberFormat="1" applyFont="1" applyBorder="1" applyAlignment="1">
      <alignment horizontal="center"/>
    </xf>
    <xf numFmtId="0" fontId="12" fillId="0" borderId="1" xfId="0" applyFont="1" applyBorder="1" applyAlignment="1">
      <alignment horizontal="left" wrapText="1"/>
    </xf>
    <xf numFmtId="0" fontId="39" fillId="34" borderId="0" xfId="0" applyFont="1" applyFill="1" applyAlignment="1">
      <alignment horizontal="center" vertical="center"/>
    </xf>
    <xf numFmtId="0" fontId="5" fillId="0" borderId="0" xfId="0" applyFont="1" applyFill="1" applyBorder="1"/>
    <xf numFmtId="0" fontId="17" fillId="31" borderId="1" xfId="0" applyFont="1" applyFill="1" applyBorder="1" applyAlignment="1">
      <alignment horizontal="center" vertical="center"/>
    </xf>
    <xf numFmtId="15" fontId="5" fillId="35" borderId="1" xfId="0" applyNumberFormat="1" applyFont="1" applyFill="1" applyBorder="1" applyAlignment="1">
      <alignment horizontal="left" vertical="center"/>
    </xf>
    <xf numFmtId="3" fontId="5" fillId="0" borderId="1" xfId="0" applyNumberFormat="1" applyFont="1" applyFill="1" applyBorder="1" applyAlignment="1">
      <alignment horizontal="left" vertical="center"/>
    </xf>
    <xf numFmtId="14" fontId="5" fillId="0" borderId="1" xfId="0" applyNumberFormat="1" applyFont="1" applyFill="1" applyBorder="1" applyAlignment="1" applyProtection="1">
      <alignment horizontal="left" vertical="center"/>
      <protection locked="0"/>
    </xf>
    <xf numFmtId="0" fontId="5" fillId="0" borderId="1" xfId="0" applyFont="1" applyBorder="1" applyAlignment="1">
      <alignment horizontal="left" vertical="center"/>
    </xf>
    <xf numFmtId="16" fontId="0" fillId="0" borderId="0" xfId="0" applyNumberFormat="1"/>
    <xf numFmtId="0" fontId="12" fillId="0" borderId="1" xfId="0" applyFont="1" applyBorder="1" applyAlignment="1">
      <alignment horizontal="left" vertical="center" wrapText="1"/>
    </xf>
    <xf numFmtId="0" fontId="5" fillId="3" borderId="1" xfId="0" applyNumberFormat="1" applyFont="1" applyFill="1" applyBorder="1" applyAlignment="1">
      <alignment horizontal="left" vertical="center"/>
    </xf>
    <xf numFmtId="0" fontId="12" fillId="3" borderId="1" xfId="0" applyFont="1" applyFill="1" applyBorder="1" applyAlignment="1" applyProtection="1">
      <alignment vertical="center" wrapText="1"/>
      <protection locked="0"/>
    </xf>
    <xf numFmtId="0" fontId="12" fillId="3" borderId="1" xfId="0" applyFont="1" applyFill="1" applyBorder="1" applyAlignment="1" applyProtection="1">
      <alignment horizontal="left" vertical="center" wrapText="1"/>
      <protection locked="0"/>
    </xf>
    <xf numFmtId="164" fontId="5" fillId="3" borderId="1" xfId="0" applyNumberFormat="1" applyFont="1" applyFill="1" applyBorder="1" applyAlignment="1">
      <alignment horizontal="left" vertical="top" wrapText="1"/>
    </xf>
    <xf numFmtId="0" fontId="40" fillId="0" borderId="0" xfId="0" applyFont="1" applyFill="1" applyBorder="1"/>
    <xf numFmtId="0" fontId="40" fillId="0" borderId="0" xfId="0" applyFont="1" applyFill="1" applyBorder="1" applyAlignment="1">
      <alignment horizontal="center" vertical="center"/>
    </xf>
    <xf numFmtId="1" fontId="5" fillId="0" borderId="0" xfId="0" quotePrefix="1" applyNumberFormat="1" applyFont="1" applyFill="1" applyBorder="1" applyAlignment="1">
      <alignment horizontal="left" vertical="center" wrapText="1"/>
    </xf>
    <xf numFmtId="1" fontId="5" fillId="3" borderId="1" xfId="0" applyNumberFormat="1" applyFont="1" applyFill="1" applyBorder="1" applyAlignment="1">
      <alignment horizontal="left" vertical="center" wrapText="1"/>
    </xf>
    <xf numFmtId="164" fontId="10" fillId="0" borderId="1" xfId="0" applyNumberFormat="1" applyFont="1" applyFill="1" applyBorder="1" applyAlignment="1">
      <alignment horizontal="center" vertical="center"/>
    </xf>
    <xf numFmtId="164" fontId="10" fillId="0" borderId="1" xfId="0" applyNumberFormat="1" applyFont="1" applyFill="1" applyBorder="1" applyAlignment="1">
      <alignment horizontal="center"/>
    </xf>
    <xf numFmtId="0" fontId="12" fillId="36" borderId="1" xfId="0" applyFont="1" applyFill="1" applyBorder="1" applyAlignment="1">
      <alignment horizontal="left" vertical="top" wrapText="1"/>
    </xf>
    <xf numFmtId="0" fontId="43" fillId="0" borderId="1" xfId="0" applyFont="1" applyBorder="1"/>
    <xf numFmtId="1" fontId="5" fillId="0" borderId="1" xfId="0" applyNumberFormat="1" applyFont="1" applyBorder="1" applyAlignment="1">
      <alignment horizontal="center" vertical="center"/>
    </xf>
    <xf numFmtId="15" fontId="10" fillId="0" borderId="1" xfId="0" applyNumberFormat="1" applyFont="1" applyBorder="1" applyAlignment="1">
      <alignment horizontal="left"/>
    </xf>
    <xf numFmtId="0" fontId="5" fillId="13" borderId="1" xfId="0" applyFont="1" applyFill="1" applyBorder="1" applyAlignment="1">
      <alignment horizontal="left" vertical="center" wrapText="1"/>
    </xf>
    <xf numFmtId="0" fontId="5" fillId="13" borderId="1" xfId="0" applyFont="1" applyFill="1" applyBorder="1" applyAlignment="1">
      <alignment horizontal="left"/>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 fillId="13" borderId="1" xfId="0" applyFont="1" applyFill="1" applyBorder="1"/>
    <xf numFmtId="15" fontId="5" fillId="13" borderId="1" xfId="0" applyNumberFormat="1" applyFont="1" applyFill="1" applyBorder="1" applyAlignment="1">
      <alignment horizontal="left"/>
    </xf>
    <xf numFmtId="0" fontId="10" fillId="13" borderId="1" xfId="0" applyNumberFormat="1" applyFont="1" applyFill="1" applyBorder="1" applyAlignment="1">
      <alignment horizontal="left" vertical="center"/>
    </xf>
    <xf numFmtId="0" fontId="10" fillId="13" borderId="1" xfId="0" applyFont="1" applyFill="1" applyBorder="1" applyAlignment="1">
      <alignment horizontal="left" vertical="center"/>
    </xf>
    <xf numFmtId="15" fontId="5" fillId="13" borderId="1" xfId="0" applyNumberFormat="1" applyFont="1" applyFill="1" applyBorder="1" applyAlignment="1">
      <alignment horizontal="left" vertical="center"/>
    </xf>
    <xf numFmtId="0" fontId="12" fillId="13" borderId="1" xfId="0" applyFont="1" applyFill="1" applyBorder="1" applyAlignment="1" applyProtection="1">
      <alignment vertical="center" wrapText="1"/>
      <protection locked="0"/>
    </xf>
    <xf numFmtId="0" fontId="12" fillId="13" borderId="1" xfId="0" applyFont="1" applyFill="1" applyBorder="1" applyAlignment="1" applyProtection="1">
      <alignment horizontal="left" vertical="center" wrapText="1"/>
      <protection locked="0"/>
    </xf>
    <xf numFmtId="0" fontId="5" fillId="13" borderId="1" xfId="0" applyFont="1" applyFill="1" applyBorder="1" applyAlignment="1">
      <alignment horizontal="left" vertical="top"/>
    </xf>
    <xf numFmtId="0" fontId="5" fillId="13" borderId="1" xfId="0" applyFont="1" applyFill="1" applyBorder="1" applyAlignment="1">
      <alignment horizontal="center"/>
    </xf>
    <xf numFmtId="1" fontId="5" fillId="13" borderId="1" xfId="0" applyNumberFormat="1" applyFont="1" applyFill="1" applyBorder="1" applyAlignment="1">
      <alignment horizontal="left" vertical="center" wrapText="1"/>
    </xf>
    <xf numFmtId="164" fontId="5" fillId="13" borderId="1" xfId="0" applyNumberFormat="1" applyFont="1" applyFill="1" applyBorder="1" applyAlignment="1">
      <alignment horizontal="center" vertical="center" wrapText="1"/>
    </xf>
    <xf numFmtId="164" fontId="5" fillId="13" borderId="1" xfId="0" applyNumberFormat="1" applyFont="1" applyFill="1" applyBorder="1" applyAlignment="1">
      <alignment horizontal="center" vertical="center"/>
    </xf>
    <xf numFmtId="164" fontId="5" fillId="13" borderId="1" xfId="0" applyNumberFormat="1" applyFont="1" applyFill="1" applyBorder="1" applyAlignment="1">
      <alignment horizontal="center"/>
    </xf>
    <xf numFmtId="0" fontId="5" fillId="13" borderId="0" xfId="0" applyFont="1" applyFill="1"/>
    <xf numFmtId="0" fontId="12" fillId="13" borderId="1" xfId="0" applyFont="1" applyFill="1" applyBorder="1" applyAlignment="1">
      <alignment horizontal="left" vertical="top" wrapText="1"/>
    </xf>
    <xf numFmtId="0" fontId="10" fillId="0" borderId="1" xfId="0" applyFont="1" applyBorder="1" applyAlignment="1">
      <alignment horizontal="left" wrapText="1"/>
    </xf>
    <xf numFmtId="0" fontId="10" fillId="0" borderId="1" xfId="0" applyNumberFormat="1" applyFont="1" applyFill="1" applyBorder="1" applyAlignment="1">
      <alignment horizontal="center" vertical="center"/>
    </xf>
    <xf numFmtId="0" fontId="10" fillId="3" borderId="1" xfId="0" applyNumberFormat="1" applyFont="1" applyFill="1" applyBorder="1" applyAlignment="1">
      <alignment horizontal="center" vertical="center"/>
    </xf>
    <xf numFmtId="0" fontId="10" fillId="3" borderId="1" xfId="0" applyFont="1" applyFill="1" applyBorder="1" applyAlignment="1">
      <alignment horizontal="center" vertical="center"/>
    </xf>
    <xf numFmtId="15" fontId="12" fillId="0" borderId="1" xfId="0" applyNumberFormat="1" applyFont="1" applyFill="1" applyBorder="1" applyAlignment="1" applyProtection="1">
      <alignment vertical="center" wrapText="1"/>
      <protection locked="0"/>
    </xf>
    <xf numFmtId="0" fontId="12" fillId="0" borderId="0" xfId="0" applyFont="1" applyAlignment="1">
      <alignment horizontal="left" vertical="top" wrapText="1"/>
    </xf>
    <xf numFmtId="0" fontId="12" fillId="3" borderId="1" xfId="0" applyFont="1" applyFill="1" applyBorder="1" applyAlignment="1">
      <alignment horizontal="left" vertical="top" wrapText="1"/>
    </xf>
    <xf numFmtId="0" fontId="5" fillId="0" borderId="1" xfId="0" applyFont="1" applyFill="1" applyBorder="1" applyAlignment="1">
      <alignment vertical="center"/>
    </xf>
    <xf numFmtId="15" fontId="12" fillId="0" borderId="1" xfId="0" applyNumberFormat="1" applyFont="1" applyFill="1" applyBorder="1" applyAlignment="1">
      <alignment horizontal="left" vertical="center"/>
    </xf>
    <xf numFmtId="0" fontId="5" fillId="0" borderId="2" xfId="0" applyFont="1" applyFill="1" applyBorder="1" applyAlignment="1">
      <alignment horizontal="left" vertical="center"/>
    </xf>
    <xf numFmtId="0" fontId="5" fillId="40" borderId="1" xfId="0" applyFont="1" applyFill="1" applyBorder="1" applyAlignment="1">
      <alignment horizontal="left" vertical="center"/>
    </xf>
    <xf numFmtId="15" fontId="5" fillId="5" borderId="1" xfId="0" applyNumberFormat="1" applyFont="1" applyFill="1" applyBorder="1" applyAlignment="1">
      <alignment horizontal="left" vertical="center"/>
    </xf>
    <xf numFmtId="0" fontId="5" fillId="0" borderId="4" xfId="0" applyFont="1" applyFill="1" applyBorder="1" applyAlignment="1">
      <alignment horizontal="center" vertical="center"/>
    </xf>
    <xf numFmtId="164" fontId="5" fillId="0" borderId="1" xfId="0" applyNumberFormat="1" applyFont="1" applyFill="1" applyBorder="1" applyAlignment="1">
      <alignment horizontal="center" vertical="center" wrapText="1"/>
    </xf>
    <xf numFmtId="0" fontId="5" fillId="0" borderId="0" xfId="0" applyFont="1" applyFill="1" applyAlignment="1">
      <alignment horizontal="center" vertical="center" wrapText="1"/>
    </xf>
    <xf numFmtId="0" fontId="5" fillId="15" borderId="1" xfId="0" quotePrefix="1" applyFont="1" applyFill="1" applyBorder="1" applyAlignment="1">
      <alignment horizontal="left" vertical="center"/>
    </xf>
    <xf numFmtId="0" fontId="44" fillId="14" borderId="1" xfId="0" applyFont="1" applyFill="1" applyBorder="1" applyAlignment="1">
      <alignment horizontal="center" vertical="center" wrapText="1"/>
    </xf>
    <xf numFmtId="0" fontId="5" fillId="18" borderId="3" xfId="0" applyFont="1" applyFill="1" applyBorder="1" applyAlignment="1">
      <alignment horizontal="center" vertical="center"/>
    </xf>
    <xf numFmtId="0" fontId="0" fillId="0" borderId="1" xfId="0" applyNumberFormat="1" applyBorder="1"/>
    <xf numFmtId="0" fontId="9" fillId="4" borderId="1" xfId="0" applyFont="1" applyFill="1" applyBorder="1" applyAlignment="1">
      <alignment horizontal="center" wrapText="1"/>
    </xf>
    <xf numFmtId="0" fontId="12" fillId="0" borderId="1" xfId="0" applyFont="1" applyFill="1" applyBorder="1" applyAlignment="1">
      <alignment horizontal="center" vertical="center"/>
    </xf>
    <xf numFmtId="0" fontId="5" fillId="18" borderId="3" xfId="0" applyFont="1" applyFill="1" applyBorder="1" applyAlignment="1">
      <alignment horizontal="center" vertical="center"/>
    </xf>
    <xf numFmtId="0" fontId="0" fillId="0" borderId="17" xfId="0" applyBorder="1" applyAlignment="1">
      <alignment horizontal="left"/>
    </xf>
    <xf numFmtId="0" fontId="0" fillId="0" borderId="17" xfId="0" applyBorder="1" applyAlignment="1">
      <alignment horizontal="center" vertical="center" wrapText="1"/>
    </xf>
    <xf numFmtId="0" fontId="0" fillId="0" borderId="17" xfId="0" pivotButton="1" applyBorder="1" applyAlignment="1">
      <alignment horizontal="center" vertical="center" wrapText="1"/>
    </xf>
    <xf numFmtId="0" fontId="0" fillId="0" borderId="1" xfId="0" applyBorder="1" applyAlignment="1">
      <alignment vertical="center"/>
    </xf>
    <xf numFmtId="15" fontId="5" fillId="0" borderId="1" xfId="0" applyNumberFormat="1" applyFont="1" applyFill="1" applyBorder="1" applyAlignment="1">
      <alignment vertical="center"/>
    </xf>
    <xf numFmtId="0" fontId="12" fillId="0" borderId="1" xfId="0" applyFont="1" applyBorder="1" applyAlignment="1">
      <alignment horizontal="center" vertical="center"/>
    </xf>
    <xf numFmtId="0" fontId="12" fillId="0" borderId="1" xfId="0" applyFont="1" applyFill="1" applyBorder="1" applyAlignment="1">
      <alignment horizontal="left" vertical="center" wrapText="1"/>
    </xf>
    <xf numFmtId="1" fontId="5" fillId="0" borderId="1" xfId="0" quotePrefix="1" applyNumberFormat="1" applyFont="1" applyFill="1" applyBorder="1" applyAlignment="1">
      <alignment horizontal="center" vertical="center" wrapText="1"/>
    </xf>
    <xf numFmtId="0" fontId="5" fillId="0" borderId="0" xfId="0" applyFont="1" applyFill="1" applyBorder="1" applyAlignment="1">
      <alignment horizontal="left"/>
    </xf>
    <xf numFmtId="0" fontId="12" fillId="0" borderId="0" xfId="0" applyFont="1" applyBorder="1" applyAlignment="1">
      <alignment horizontal="left"/>
    </xf>
    <xf numFmtId="0" fontId="0" fillId="0" borderId="0" xfId="0" applyBorder="1" applyAlignment="1">
      <alignment horizontal="center" vertical="center"/>
    </xf>
    <xf numFmtId="15" fontId="5" fillId="0" borderId="0" xfId="0" applyNumberFormat="1" applyFont="1" applyFill="1" applyBorder="1" applyAlignment="1">
      <alignment vertical="center"/>
    </xf>
    <xf numFmtId="0" fontId="0" fillId="0" borderId="0" xfId="0" applyBorder="1" applyAlignment="1">
      <alignment vertical="center"/>
    </xf>
    <xf numFmtId="1" fontId="5" fillId="0" borderId="0" xfId="0" quotePrefix="1" applyNumberFormat="1" applyFont="1" applyFill="1" applyBorder="1" applyAlignment="1">
      <alignment horizontal="center" vertical="center" wrapText="1"/>
    </xf>
    <xf numFmtId="15" fontId="5" fillId="0" borderId="0" xfId="0" applyNumberFormat="1" applyFont="1" applyFill="1" applyBorder="1" applyAlignment="1">
      <alignment horizontal="center" vertical="center"/>
    </xf>
    <xf numFmtId="0" fontId="5" fillId="0" borderId="7" xfId="0" applyFont="1" applyBorder="1"/>
    <xf numFmtId="0" fontId="5" fillId="0" borderId="18" xfId="0" applyFont="1" applyBorder="1"/>
    <xf numFmtId="0" fontId="5" fillId="3" borderId="0" xfId="0" applyFont="1" applyFill="1" applyBorder="1" applyAlignment="1">
      <alignment horizontal="center" vertical="center" wrapText="1"/>
    </xf>
    <xf numFmtId="0" fontId="0" fillId="0" borderId="17" xfId="0" applyNumberFormat="1" applyBorder="1" applyAlignment="1">
      <alignment horizontal="center" vertical="center"/>
    </xf>
    <xf numFmtId="0" fontId="5" fillId="15" borderId="1" xfId="0" applyFont="1" applyFill="1" applyBorder="1" applyAlignment="1">
      <alignment horizontal="left" vertical="center"/>
    </xf>
    <xf numFmtId="0" fontId="12" fillId="0" borderId="1" xfId="0" applyFont="1" applyFill="1" applyBorder="1" applyAlignment="1">
      <alignment horizontal="left" wrapText="1"/>
    </xf>
    <xf numFmtId="0" fontId="5" fillId="0" borderId="0" xfId="0" applyFont="1" applyFill="1" applyBorder="1" applyAlignment="1">
      <alignment horizontal="center" vertical="center" wrapText="1"/>
    </xf>
    <xf numFmtId="0" fontId="45" fillId="0" borderId="10" xfId="0" applyFont="1" applyBorder="1" applyAlignment="1">
      <alignment vertical="center"/>
    </xf>
    <xf numFmtId="0" fontId="45" fillId="0" borderId="11" xfId="0" applyFont="1" applyBorder="1" applyAlignment="1">
      <alignment vertical="center"/>
    </xf>
    <xf numFmtId="0" fontId="45" fillId="0" borderId="11" xfId="0" applyFont="1" applyBorder="1" applyAlignment="1">
      <alignment horizontal="center" vertical="center"/>
    </xf>
    <xf numFmtId="0" fontId="45" fillId="41" borderId="12" xfId="0" applyFont="1" applyFill="1" applyBorder="1" applyAlignment="1">
      <alignment horizontal="right" vertical="center"/>
    </xf>
    <xf numFmtId="0" fontId="45" fillId="41" borderId="13" xfId="0" applyFont="1" applyFill="1" applyBorder="1" applyAlignment="1">
      <alignment horizontal="right" vertical="center"/>
    </xf>
    <xf numFmtId="0" fontId="45" fillId="41" borderId="13" xfId="0" applyFont="1" applyFill="1" applyBorder="1" applyAlignment="1">
      <alignment vertical="center"/>
    </xf>
    <xf numFmtId="15" fontId="45" fillId="41" borderId="13" xfId="0" applyNumberFormat="1" applyFont="1" applyFill="1" applyBorder="1" applyAlignment="1">
      <alignment horizontal="center" vertical="center"/>
    </xf>
    <xf numFmtId="0" fontId="45" fillId="0" borderId="12" xfId="0" applyFont="1" applyBorder="1" applyAlignment="1">
      <alignment horizontal="right" vertical="center"/>
    </xf>
    <xf numFmtId="0" fontId="45" fillId="0" borderId="13" xfId="0" applyFont="1" applyBorder="1" applyAlignment="1">
      <alignment horizontal="right" vertical="center"/>
    </xf>
    <xf numFmtId="0" fontId="45" fillId="0" borderId="13" xfId="0" applyFont="1" applyBorder="1" applyAlignment="1">
      <alignment vertical="center"/>
    </xf>
    <xf numFmtId="15" fontId="45" fillId="0" borderId="13" xfId="0" applyNumberFormat="1" applyFont="1" applyBorder="1" applyAlignment="1">
      <alignment horizontal="center" vertical="center"/>
    </xf>
    <xf numFmtId="0" fontId="45" fillId="5" borderId="11" xfId="0" applyFont="1" applyFill="1" applyBorder="1" applyAlignment="1">
      <alignment horizontal="center" vertical="center"/>
    </xf>
    <xf numFmtId="15" fontId="45" fillId="41" borderId="10" xfId="0" applyNumberFormat="1" applyFont="1" applyFill="1" applyBorder="1" applyAlignment="1">
      <alignment horizontal="center" vertical="center"/>
    </xf>
    <xf numFmtId="1" fontId="5" fillId="3" borderId="1" xfId="0" applyNumberFormat="1" applyFont="1" applyFill="1" applyBorder="1" applyAlignment="1">
      <alignment horizontal="center" vertical="center" wrapText="1"/>
    </xf>
    <xf numFmtId="0" fontId="0" fillId="0" borderId="17" xfId="0" pivotButton="1" applyBorder="1" applyAlignment="1">
      <alignment horizontal="left"/>
    </xf>
    <xf numFmtId="14" fontId="0" fillId="0" borderId="17" xfId="0" applyNumberFormat="1" applyBorder="1" applyAlignment="1">
      <alignment horizontal="left"/>
    </xf>
    <xf numFmtId="0" fontId="10" fillId="0" borderId="1" xfId="0" applyFont="1" applyBorder="1" applyAlignment="1">
      <alignment horizontal="center" vertical="center"/>
    </xf>
    <xf numFmtId="15" fontId="5" fillId="0" borderId="1" xfId="0" applyNumberFormat="1" applyFont="1" applyBorder="1" applyAlignment="1">
      <alignment horizontal="center" vertical="center"/>
    </xf>
    <xf numFmtId="15" fontId="5" fillId="3" borderId="1" xfId="0" applyNumberFormat="1" applyFont="1" applyFill="1" applyBorder="1" applyAlignment="1">
      <alignment horizontal="center" vertical="center"/>
    </xf>
    <xf numFmtId="0" fontId="10" fillId="0" borderId="1" xfId="0" applyFont="1" applyBorder="1" applyAlignment="1">
      <alignment horizontal="left" vertical="top" wrapText="1"/>
    </xf>
    <xf numFmtId="0" fontId="12" fillId="31" borderId="1" xfId="0" applyFont="1" applyFill="1" applyBorder="1" applyAlignment="1">
      <alignment horizontal="left" vertical="center"/>
    </xf>
    <xf numFmtId="0" fontId="5" fillId="42" borderId="1" xfId="0" applyFont="1" applyFill="1" applyBorder="1" applyAlignment="1">
      <alignment horizontal="left" vertical="center"/>
    </xf>
    <xf numFmtId="0" fontId="5" fillId="42" borderId="1" xfId="0" applyFont="1" applyFill="1" applyBorder="1" applyAlignment="1">
      <alignment horizontal="left"/>
    </xf>
    <xf numFmtId="0" fontId="5" fillId="42" borderId="1" xfId="0" applyFont="1" applyFill="1" applyBorder="1" applyAlignment="1">
      <alignment horizontal="left" vertical="center" wrapText="1"/>
    </xf>
    <xf numFmtId="0" fontId="12" fillId="42" borderId="1" xfId="0" applyFont="1" applyFill="1" applyBorder="1" applyAlignment="1">
      <alignment horizontal="center" vertical="center"/>
    </xf>
    <xf numFmtId="0" fontId="12" fillId="42" borderId="1" xfId="0" applyFont="1" applyFill="1" applyBorder="1" applyAlignment="1">
      <alignment horizontal="left" vertical="center"/>
    </xf>
    <xf numFmtId="0" fontId="5" fillId="42" borderId="1" xfId="0" applyFont="1" applyFill="1" applyBorder="1" applyAlignment="1">
      <alignment horizontal="center" vertical="center"/>
    </xf>
    <xf numFmtId="164" fontId="5" fillId="42" borderId="1" xfId="0" applyNumberFormat="1" applyFont="1" applyFill="1" applyBorder="1" applyAlignment="1">
      <alignment horizontal="left" vertical="center"/>
    </xf>
    <xf numFmtId="0" fontId="10" fillId="42" borderId="1" xfId="0" applyNumberFormat="1" applyFont="1" applyFill="1" applyBorder="1" applyAlignment="1">
      <alignment horizontal="center" vertical="center"/>
    </xf>
    <xf numFmtId="0" fontId="10" fillId="42" borderId="1" xfId="0" applyFont="1" applyFill="1" applyBorder="1" applyAlignment="1">
      <alignment horizontal="center" vertical="center"/>
    </xf>
    <xf numFmtId="15" fontId="5" fillId="42" borderId="1" xfId="0" applyNumberFormat="1" applyFont="1" applyFill="1" applyBorder="1" applyAlignment="1">
      <alignment horizontal="left" vertical="center"/>
    </xf>
    <xf numFmtId="0" fontId="12" fillId="42" borderId="1" xfId="0" applyFont="1" applyFill="1" applyBorder="1" applyAlignment="1" applyProtection="1">
      <alignment vertical="center" wrapText="1"/>
      <protection locked="0"/>
    </xf>
    <xf numFmtId="0" fontId="12" fillId="42" borderId="1" xfId="0" applyFont="1" applyFill="1" applyBorder="1" applyAlignment="1" applyProtection="1">
      <alignment horizontal="left" vertical="center" wrapText="1"/>
      <protection locked="0"/>
    </xf>
    <xf numFmtId="164" fontId="5" fillId="42" borderId="1" xfId="0" applyNumberFormat="1" applyFont="1" applyFill="1" applyBorder="1" applyAlignment="1">
      <alignment horizontal="left" vertical="top" wrapText="1"/>
    </xf>
    <xf numFmtId="164" fontId="5" fillId="42" borderId="1" xfId="0" applyNumberFormat="1" applyFont="1" applyFill="1" applyBorder="1" applyAlignment="1">
      <alignment horizontal="center" vertical="center"/>
    </xf>
    <xf numFmtId="164" fontId="5" fillId="42" borderId="1" xfId="0" applyNumberFormat="1" applyFont="1" applyFill="1" applyBorder="1" applyAlignment="1">
      <alignment horizontal="center"/>
    </xf>
    <xf numFmtId="0" fontId="12" fillId="42" borderId="1" xfId="0" applyFont="1" applyFill="1" applyBorder="1" applyAlignment="1">
      <alignment horizontal="left" vertical="top" wrapText="1"/>
    </xf>
    <xf numFmtId="0" fontId="5" fillId="42" borderId="0" xfId="0" applyFont="1" applyFill="1"/>
    <xf numFmtId="0" fontId="22" fillId="0" borderId="1" xfId="0" applyFont="1" applyFill="1" applyBorder="1" applyAlignment="1">
      <alignment horizontal="center" vertical="center" wrapText="1"/>
    </xf>
    <xf numFmtId="0" fontId="32" fillId="0" borderId="1" xfId="0" applyFont="1" applyFill="1" applyBorder="1" applyAlignment="1">
      <alignment horizontal="center" vertical="center" wrapText="1"/>
    </xf>
    <xf numFmtId="164" fontId="5" fillId="0" borderId="0" xfId="0" applyNumberFormat="1" applyFont="1"/>
    <xf numFmtId="0" fontId="37" fillId="0" borderId="1" xfId="0" applyFont="1" applyBorder="1"/>
    <xf numFmtId="0" fontId="5" fillId="0" borderId="15" xfId="0" applyFont="1" applyFill="1" applyBorder="1" applyAlignment="1">
      <alignment horizontal="left" vertical="center"/>
    </xf>
    <xf numFmtId="0" fontId="5" fillId="37" borderId="1" xfId="0" applyFont="1" applyFill="1" applyBorder="1" applyAlignment="1">
      <alignment horizontal="left"/>
    </xf>
    <xf numFmtId="164" fontId="5" fillId="42" borderId="1" xfId="0" applyNumberFormat="1" applyFont="1" applyFill="1" applyBorder="1" applyAlignment="1">
      <alignment horizontal="center" vertical="center" wrapText="1"/>
    </xf>
    <xf numFmtId="0" fontId="10" fillId="0" borderId="1" xfId="0" applyFont="1" applyFill="1" applyBorder="1" applyAlignment="1">
      <alignment horizontal="left" vertical="top" wrapText="1"/>
    </xf>
    <xf numFmtId="0" fontId="5" fillId="0" borderId="7" xfId="0" applyFont="1" applyFill="1" applyBorder="1" applyAlignment="1">
      <alignment horizontal="center"/>
    </xf>
    <xf numFmtId="0" fontId="5" fillId="0" borderId="16" xfId="0" applyFont="1" applyBorder="1"/>
    <xf numFmtId="15" fontId="12" fillId="0" borderId="1" xfId="0" applyNumberFormat="1" applyFont="1" applyFill="1" applyBorder="1" applyAlignment="1" applyProtection="1">
      <alignment horizontal="left" vertical="center" wrapText="1"/>
      <protection locked="0"/>
    </xf>
    <xf numFmtId="0" fontId="5" fillId="0" borderId="7" xfId="0" applyNumberFormat="1" applyFont="1" applyFill="1" applyBorder="1" applyAlignment="1">
      <alignment horizontal="left" vertical="center"/>
    </xf>
    <xf numFmtId="0" fontId="10" fillId="0" borderId="7" xfId="0" applyNumberFormat="1" applyFont="1" applyFill="1" applyBorder="1" applyAlignment="1">
      <alignment horizontal="left" vertical="center"/>
    </xf>
    <xf numFmtId="0" fontId="10" fillId="0" borderId="7" xfId="0" applyFont="1" applyFill="1" applyBorder="1" applyAlignment="1">
      <alignment horizontal="left" vertical="center"/>
    </xf>
    <xf numFmtId="0" fontId="5" fillId="0" borderId="7" xfId="0" applyFont="1" applyFill="1" applyBorder="1" applyAlignment="1">
      <alignment horizontal="left" wrapText="1"/>
    </xf>
    <xf numFmtId="0" fontId="5" fillId="0" borderId="18" xfId="0" applyFont="1" applyFill="1" applyBorder="1" applyAlignment="1">
      <alignment horizontal="left" vertical="center"/>
    </xf>
    <xf numFmtId="0" fontId="5" fillId="13" borderId="0" xfId="0" applyFont="1" applyFill="1" applyBorder="1"/>
    <xf numFmtId="164" fontId="5" fillId="0" borderId="9" xfId="0" applyNumberFormat="1" applyFont="1" applyFill="1" applyBorder="1" applyAlignment="1">
      <alignment horizontal="center" vertical="center"/>
    </xf>
    <xf numFmtId="15" fontId="5" fillId="0" borderId="0" xfId="0" applyNumberFormat="1" applyFont="1" applyAlignment="1">
      <alignment horizontal="left"/>
    </xf>
    <xf numFmtId="167" fontId="5" fillId="3" borderId="1" xfId="0"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0" fontId="5" fillId="14" borderId="0" xfId="0"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center" wrapText="1"/>
    </xf>
    <xf numFmtId="0" fontId="5" fillId="0" borderId="0" xfId="0" applyFont="1" applyFill="1" applyBorder="1" applyAlignment="1">
      <alignment horizontal="left" wrapText="1"/>
    </xf>
    <xf numFmtId="0" fontId="10" fillId="0" borderId="0" xfId="0" applyFont="1" applyBorder="1" applyAlignment="1">
      <alignment horizontal="left" vertical="top" wrapText="1"/>
    </xf>
    <xf numFmtId="0" fontId="12" fillId="0" borderId="0" xfId="0" applyFont="1" applyBorder="1" applyAlignment="1">
      <alignment horizontal="left" vertical="top" wrapText="1"/>
    </xf>
    <xf numFmtId="0" fontId="12" fillId="3" borderId="0" xfId="0" applyFont="1" applyFill="1" applyBorder="1" applyAlignment="1">
      <alignment horizontal="left" vertical="top" wrapText="1"/>
    </xf>
    <xf numFmtId="0" fontId="12" fillId="0" borderId="0" xfId="0" applyFont="1" applyFill="1" applyBorder="1" applyAlignment="1">
      <alignment horizontal="left" wrapText="1"/>
    </xf>
    <xf numFmtId="0" fontId="12" fillId="0" borderId="0" xfId="0" applyFont="1" applyBorder="1" applyAlignment="1">
      <alignment horizontal="left" vertical="center" wrapText="1"/>
    </xf>
    <xf numFmtId="0" fontId="12" fillId="0" borderId="0" xfId="0" applyFont="1" applyBorder="1" applyAlignment="1">
      <alignment horizontal="left" wrapText="1"/>
    </xf>
    <xf numFmtId="0" fontId="10" fillId="0" borderId="0" xfId="0" applyFont="1" applyBorder="1" applyAlignment="1">
      <alignment horizontal="left" wrapText="1"/>
    </xf>
    <xf numFmtId="0" fontId="12" fillId="36" borderId="0" xfId="0" applyFont="1" applyFill="1" applyBorder="1" applyAlignment="1">
      <alignment horizontal="left" vertical="top" wrapText="1"/>
    </xf>
    <xf numFmtId="0" fontId="5" fillId="13" borderId="0" xfId="0" applyFont="1" applyFill="1" applyBorder="1" applyAlignment="1">
      <alignment horizontal="left" vertical="top" wrapText="1"/>
    </xf>
    <xf numFmtId="0" fontId="12" fillId="13" borderId="0" xfId="0" applyFont="1" applyFill="1" applyBorder="1" applyAlignment="1">
      <alignment horizontal="left" vertical="top" wrapText="1"/>
    </xf>
    <xf numFmtId="0" fontId="5" fillId="0" borderId="0" xfId="0" applyFont="1" applyFill="1" applyBorder="1" applyAlignment="1">
      <alignment horizontal="left" vertical="top" wrapText="1"/>
    </xf>
    <xf numFmtId="21" fontId="5" fillId="0" borderId="0" xfId="0" applyNumberFormat="1" applyFont="1" applyFill="1" applyBorder="1" applyAlignment="1">
      <alignment horizontal="left" vertical="top" wrapText="1"/>
    </xf>
    <xf numFmtId="0" fontId="5" fillId="24" borderId="1" xfId="0" applyFont="1" applyFill="1" applyBorder="1" applyAlignment="1">
      <alignment horizontal="left" vertical="center"/>
    </xf>
    <xf numFmtId="0" fontId="5" fillId="0" borderId="1" xfId="0" applyFont="1" applyFill="1" applyBorder="1" applyAlignment="1">
      <alignment horizontal="left" vertical="top"/>
    </xf>
    <xf numFmtId="0" fontId="5" fillId="5" borderId="0" xfId="0" applyFont="1" applyFill="1" applyBorder="1"/>
    <xf numFmtId="0" fontId="12" fillId="5" borderId="1" xfId="0" applyFont="1" applyFill="1" applyBorder="1" applyAlignment="1">
      <alignment horizontal="left" vertical="center" wrapText="1"/>
    </xf>
    <xf numFmtId="1" fontId="5" fillId="0" borderId="1" xfId="0" applyNumberFormat="1" applyFont="1" applyFill="1" applyBorder="1" applyAlignment="1">
      <alignment horizontal="left" vertical="top" wrapText="1"/>
    </xf>
    <xf numFmtId="0" fontId="5" fillId="3" borderId="18" xfId="0" applyFont="1" applyFill="1" applyBorder="1" applyAlignment="1">
      <alignment horizontal="center" vertical="center" wrapText="1"/>
    </xf>
    <xf numFmtId="0" fontId="5" fillId="5" borderId="1" xfId="0" applyFont="1" applyFill="1" applyBorder="1" applyAlignment="1">
      <alignment horizontal="left" vertical="center"/>
    </xf>
    <xf numFmtId="0" fontId="5" fillId="43" borderId="1" xfId="0" applyFont="1" applyFill="1" applyBorder="1" applyAlignment="1">
      <alignment horizontal="left" vertical="center"/>
    </xf>
    <xf numFmtId="0" fontId="12" fillId="43" borderId="1" xfId="0" applyFont="1" applyFill="1" applyBorder="1" applyAlignment="1">
      <alignment horizontal="left" vertical="center"/>
    </xf>
    <xf numFmtId="0" fontId="22" fillId="43" borderId="1" xfId="0" applyFont="1" applyFill="1" applyBorder="1" applyAlignment="1">
      <alignment horizontal="center" vertical="center" wrapText="1"/>
    </xf>
    <xf numFmtId="15" fontId="0" fillId="43" borderId="1" xfId="0" applyNumberFormat="1" applyFill="1" applyBorder="1"/>
    <xf numFmtId="0" fontId="0" fillId="43" borderId="1" xfId="0" applyFill="1" applyBorder="1"/>
    <xf numFmtId="1" fontId="5" fillId="43" borderId="1" xfId="0" applyNumberFormat="1" applyFont="1" applyFill="1" applyBorder="1" applyAlignment="1">
      <alignment horizontal="left" vertical="center" wrapText="1"/>
    </xf>
    <xf numFmtId="0" fontId="5" fillId="43" borderId="1" xfId="0" applyFont="1" applyFill="1" applyBorder="1" applyAlignment="1">
      <alignment horizontal="left" vertical="center" wrapText="1"/>
    </xf>
    <xf numFmtId="15" fontId="5" fillId="43" borderId="1" xfId="0" applyNumberFormat="1" applyFont="1" applyFill="1" applyBorder="1" applyAlignment="1">
      <alignment horizontal="center" vertical="center"/>
    </xf>
    <xf numFmtId="164" fontId="5" fillId="0" borderId="0" xfId="0" applyNumberFormat="1" applyFont="1" applyAlignment="1">
      <alignment horizontal="center" vertical="center"/>
    </xf>
    <xf numFmtId="164" fontId="5" fillId="0" borderId="7" xfId="0" applyNumberFormat="1" applyFont="1" applyFill="1" applyBorder="1" applyAlignment="1">
      <alignment horizontal="center" vertical="top" wrapText="1"/>
    </xf>
    <xf numFmtId="1" fontId="5" fillId="0" borderId="7" xfId="0" quotePrefix="1" applyNumberFormat="1" applyFont="1" applyFill="1" applyBorder="1" applyAlignment="1">
      <alignment horizontal="left" vertical="center" wrapText="1"/>
    </xf>
    <xf numFmtId="0" fontId="5" fillId="0" borderId="1" xfId="0" applyFont="1" applyFill="1" applyBorder="1"/>
    <xf numFmtId="0" fontId="5" fillId="0" borderId="16" xfId="0" applyFont="1" applyBorder="1" applyAlignment="1">
      <alignment horizontal="left"/>
    </xf>
    <xf numFmtId="0" fontId="10" fillId="0" borderId="1" xfId="0" applyFont="1" applyBorder="1" applyAlignment="1">
      <alignment horizontal="left"/>
    </xf>
    <xf numFmtId="0" fontId="5" fillId="18" borderId="1" xfId="0" applyFont="1" applyFill="1" applyBorder="1" applyAlignment="1">
      <alignment horizontal="left" vertical="center"/>
    </xf>
    <xf numFmtId="0" fontId="5" fillId="5" borderId="1" xfId="0" applyFont="1" applyFill="1" applyBorder="1" applyAlignment="1">
      <alignment horizontal="center" vertical="center" wrapText="1"/>
    </xf>
    <xf numFmtId="0" fontId="5" fillId="14" borderId="2" xfId="0" applyFont="1" applyFill="1" applyBorder="1" applyAlignment="1">
      <alignment horizontal="center" vertical="center"/>
    </xf>
    <xf numFmtId="0" fontId="5" fillId="14" borderId="3" xfId="0" applyFont="1" applyFill="1" applyBorder="1" applyAlignment="1">
      <alignment horizontal="center" vertical="center"/>
    </xf>
    <xf numFmtId="0" fontId="5" fillId="14" borderId="4" xfId="0" applyFont="1" applyFill="1" applyBorder="1" applyAlignment="1">
      <alignment horizontal="center" vertical="center"/>
    </xf>
    <xf numFmtId="0" fontId="8" fillId="13" borderId="2" xfId="0" applyFont="1" applyFill="1" applyBorder="1" applyAlignment="1">
      <alignment horizontal="center" vertical="center"/>
    </xf>
    <xf numFmtId="0" fontId="8" fillId="13" borderId="3" xfId="0" applyFont="1" applyFill="1" applyBorder="1" applyAlignment="1">
      <alignment horizontal="center" vertical="center"/>
    </xf>
    <xf numFmtId="0" fontId="8" fillId="13" borderId="4" xfId="0" applyFont="1" applyFill="1" applyBorder="1" applyAlignment="1">
      <alignment horizontal="center" vertical="center"/>
    </xf>
    <xf numFmtId="0" fontId="5" fillId="6" borderId="2" xfId="0" applyFont="1" applyFill="1" applyBorder="1" applyAlignment="1">
      <alignment horizontal="center" vertical="center"/>
    </xf>
    <xf numFmtId="0" fontId="5" fillId="6" borderId="3" xfId="0" applyFont="1" applyFill="1" applyBorder="1" applyAlignment="1">
      <alignment horizontal="center" vertical="center"/>
    </xf>
    <xf numFmtId="0" fontId="5" fillId="6" borderId="4" xfId="0" applyFont="1" applyFill="1" applyBorder="1" applyAlignment="1">
      <alignment horizontal="center" vertical="center"/>
    </xf>
    <xf numFmtId="1" fontId="0" fillId="0" borderId="0" xfId="0" applyNumberFormat="1" applyAlignment="1">
      <alignment horizontal="center"/>
    </xf>
    <xf numFmtId="0" fontId="5" fillId="18" borderId="2" xfId="0" applyFont="1" applyFill="1" applyBorder="1" applyAlignment="1">
      <alignment horizontal="center" vertical="center"/>
    </xf>
    <xf numFmtId="0" fontId="5" fillId="18" borderId="3" xfId="0" applyFont="1" applyFill="1" applyBorder="1" applyAlignment="1">
      <alignment horizontal="center" vertical="center"/>
    </xf>
    <xf numFmtId="0" fontId="5" fillId="18" borderId="4" xfId="0" applyFont="1" applyFill="1" applyBorder="1" applyAlignment="1">
      <alignment horizontal="center" vertical="center"/>
    </xf>
    <xf numFmtId="0" fontId="5" fillId="14" borderId="3" xfId="0" applyFont="1" applyFill="1" applyBorder="1" applyAlignment="1">
      <alignment horizontal="left" vertical="center"/>
    </xf>
    <xf numFmtId="0" fontId="5" fillId="14" borderId="4" xfId="0" applyFont="1" applyFill="1" applyBorder="1" applyAlignment="1">
      <alignment horizontal="left" vertical="center"/>
    </xf>
    <xf numFmtId="0" fontId="8" fillId="13" borderId="2" xfId="0" applyFont="1" applyFill="1" applyBorder="1" applyAlignment="1">
      <alignment horizontal="left" vertical="center"/>
    </xf>
    <xf numFmtId="0" fontId="8" fillId="13" borderId="3" xfId="0" applyFont="1" applyFill="1" applyBorder="1" applyAlignment="1">
      <alignment horizontal="left" vertical="center"/>
    </xf>
    <xf numFmtId="0" fontId="8" fillId="13" borderId="4" xfId="0" applyFont="1" applyFill="1" applyBorder="1" applyAlignment="1">
      <alignment horizontal="left" vertical="center"/>
    </xf>
    <xf numFmtId="0" fontId="5" fillId="6" borderId="2" xfId="0" applyFont="1" applyFill="1" applyBorder="1" applyAlignment="1">
      <alignment horizontal="left" vertical="center"/>
    </xf>
    <xf numFmtId="0" fontId="5" fillId="6" borderId="3" xfId="0" applyFont="1" applyFill="1" applyBorder="1" applyAlignment="1">
      <alignment horizontal="left" vertical="center"/>
    </xf>
    <xf numFmtId="0" fontId="5" fillId="6" borderId="4" xfId="0" applyFont="1" applyFill="1" applyBorder="1" applyAlignment="1">
      <alignment horizontal="left" vertical="center"/>
    </xf>
    <xf numFmtId="0" fontId="5" fillId="5" borderId="1" xfId="0" applyFont="1" applyFill="1" applyBorder="1" applyAlignment="1">
      <alignment horizontal="left" vertical="center"/>
    </xf>
    <xf numFmtId="0" fontId="5" fillId="5" borderId="1" xfId="0" applyFont="1" applyFill="1" applyBorder="1" applyAlignment="1">
      <alignment horizontal="left" vertical="top"/>
    </xf>
    <xf numFmtId="0" fontId="5" fillId="5" borderId="1" xfId="0" applyFont="1" applyFill="1" applyBorder="1" applyAlignment="1">
      <alignment horizontal="center" vertical="center"/>
    </xf>
    <xf numFmtId="0" fontId="5" fillId="14" borderId="4" xfId="0" applyFont="1" applyFill="1" applyBorder="1" applyAlignment="1">
      <alignment horizontal="center" vertical="top" wrapText="1"/>
    </xf>
    <xf numFmtId="15" fontId="5" fillId="0" borderId="1" xfId="0" applyNumberFormat="1" applyFont="1" applyFill="1" applyBorder="1" applyAlignment="1">
      <alignment horizontal="left" vertical="center" wrapText="1"/>
    </xf>
    <xf numFmtId="164" fontId="5" fillId="0" borderId="9" xfId="0" applyNumberFormat="1" applyFont="1" applyFill="1" applyBorder="1" applyAlignment="1">
      <alignment horizontal="center" vertical="center" wrapText="1"/>
    </xf>
    <xf numFmtId="164" fontId="5" fillId="3" borderId="1" xfId="0" applyNumberFormat="1" applyFont="1" applyFill="1" applyBorder="1" applyAlignment="1">
      <alignment horizontal="left" vertical="center" wrapText="1"/>
    </xf>
    <xf numFmtId="0" fontId="5" fillId="0" borderId="7" xfId="0" pivotButton="1" applyFont="1" applyBorder="1" applyAlignment="1">
      <alignment horizontal="center" vertical="center"/>
    </xf>
    <xf numFmtId="0" fontId="5" fillId="0" borderId="1" xfId="0" pivotButton="1"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NumberFormat="1" applyFont="1" applyBorder="1" applyAlignment="1">
      <alignment horizontal="center"/>
    </xf>
    <xf numFmtId="0" fontId="5" fillId="0" borderId="7" xfId="0" pivotButton="1" applyFont="1" applyBorder="1"/>
    <xf numFmtId="0" fontId="5" fillId="0" borderId="1" xfId="0" pivotButton="1" applyFont="1" applyBorder="1"/>
    <xf numFmtId="0" fontId="5" fillId="0" borderId="1" xfId="0" pivotButton="1" applyFont="1" applyBorder="1" applyAlignment="1">
      <alignment horizontal="center" vertical="center"/>
    </xf>
    <xf numFmtId="0" fontId="8" fillId="38" borderId="1" xfId="0" applyFont="1" applyFill="1" applyBorder="1" applyAlignment="1">
      <alignment horizontal="center" vertical="center" wrapText="1"/>
    </xf>
    <xf numFmtId="0" fontId="5" fillId="39" borderId="1" xfId="0" applyFont="1" applyFill="1" applyBorder="1"/>
    <xf numFmtId="0" fontId="5" fillId="39" borderId="1" xfId="0" applyNumberFormat="1" applyFont="1" applyFill="1" applyBorder="1" applyAlignment="1">
      <alignment horizontal="center"/>
    </xf>
    <xf numFmtId="0" fontId="5" fillId="36" borderId="1" xfId="0" applyNumberFormat="1" applyFont="1" applyFill="1" applyBorder="1" applyAlignment="1">
      <alignment horizontal="center"/>
    </xf>
    <xf numFmtId="0" fontId="5" fillId="36" borderId="1" xfId="0" applyFont="1" applyFill="1" applyBorder="1"/>
    <xf numFmtId="0" fontId="5" fillId="0" borderId="4" xfId="0" applyFont="1" applyFill="1" applyBorder="1" applyAlignment="1">
      <alignment horizontal="center"/>
    </xf>
  </cellXfs>
  <cellStyles count="7">
    <cellStyle name="Normal" xfId="0" builtinId="0"/>
    <cellStyle name="Normal 14" xfId="4"/>
    <cellStyle name="Normal 2" xfId="3"/>
    <cellStyle name="Normal 3" xfId="2"/>
    <cellStyle name="Normal 3 3" xfId="1"/>
    <cellStyle name="Normal 4" xfId="5"/>
    <cellStyle name="Normal 4 2" xfId="6"/>
  </cellStyles>
  <dxfs count="2841">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wrapText="1" readingOrder="0"/>
    </dxf>
    <dxf>
      <alignment horizontal="center" readingOrder="0"/>
    </dxf>
    <dxf>
      <alignment vertical="center" readingOrder="0"/>
    </dxf>
    <dxf>
      <alignment horizontal="left"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horizont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92D050"/>
        </patternFill>
      </fill>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alignment horizontal="center" readingOrder="0"/>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fill>
        <patternFill patternType="solid">
          <bgColor rgb="FFFFFF00"/>
        </patternFill>
      </fill>
    </dxf>
    <dxf>
      <fill>
        <patternFill>
          <bgColor rgb="FFFFFF00"/>
        </patternFill>
      </fill>
    </dxf>
    <dxf>
      <fill>
        <patternFill patternType="solid">
          <bgColor rgb="FFFFC000"/>
        </patternFill>
      </fill>
    </dxf>
    <dxf>
      <fill>
        <patternFill patternType="solid">
          <bgColor rgb="FFFFC000"/>
        </patternFill>
      </fill>
    </dxf>
    <dxf>
      <alignment vertical="center"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wrapText="1" readingOrder="0"/>
    </dxf>
    <dxf>
      <alignment wrapText="1" readingOrder="0"/>
    </dxf>
    <dxf>
      <alignment wrapText="1" readingOrder="0"/>
    </dxf>
    <dxf>
      <alignment wrapText="1" readingOrder="0"/>
    </dxf>
    <dxf>
      <alignment vertical="center" readingOrder="0"/>
    </dxf>
    <dxf>
      <alignment horizontal="center" readingOrder="0"/>
    </dxf>
    <dxf>
      <alignment vertical="center" readingOrder="0"/>
    </dxf>
    <dxf>
      <alignment wrapText="1" readingOrder="0"/>
    </dxf>
    <dxf>
      <fill>
        <patternFill patternType="solid">
          <bgColor theme="8" tint="0.39997558519241921"/>
        </patternFill>
      </fill>
    </dxf>
    <dxf>
      <fill>
        <patternFill patternType="solid">
          <bgColor theme="5" tint="0.39997558519241921"/>
        </patternFill>
      </fill>
    </dxf>
    <dxf>
      <fill>
        <patternFill>
          <bgColor theme="4" tint="0.39997558519241921"/>
        </patternFill>
      </fill>
    </dxf>
    <dxf>
      <alignment wrapText="1" readingOrder="0"/>
    </dxf>
    <dxf>
      <alignment wrapText="1" readingOrder="0"/>
    </dxf>
    <dxf>
      <alignment vertical="center" readingOrder="0"/>
    </dxf>
    <dxf>
      <alignment horizontal="center" readingOrder="0"/>
    </dxf>
    <dxf>
      <fill>
        <patternFill>
          <bgColor theme="6" tint="-0.249977111117893"/>
        </patternFill>
      </fill>
    </dxf>
    <dxf>
      <font>
        <color theme="0"/>
      </font>
    </dxf>
    <dxf>
      <alignment wrapText="1" readingOrder="0"/>
    </dxf>
    <dxf>
      <fill>
        <patternFill patternType="solid">
          <bgColor theme="4" tint="0.39997558519241921"/>
        </patternFill>
      </fill>
    </dxf>
    <dxf>
      <fill>
        <patternFill>
          <bgColor theme="4"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alignment wrapText="1"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vertical="center"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24994659260841701"/>
        </patternFill>
      </fill>
    </dxf>
    <dxf>
      <fill>
        <patternFill>
          <bgColor theme="5" tint="0.79998168889431442"/>
        </patternFill>
      </fill>
    </dxf>
    <dxf>
      <fill>
        <patternFill>
          <bgColor rgb="FFFFFF00"/>
        </patternFill>
      </fill>
    </dxf>
    <dxf>
      <fill>
        <patternFill>
          <bgColor rgb="FF0070C0"/>
        </patternFill>
      </fill>
    </dxf>
    <dxf>
      <fill>
        <patternFill>
          <bgColor rgb="FF00B0F0"/>
        </patternFill>
      </fill>
    </dxf>
    <dxf>
      <fill>
        <patternFill>
          <bgColor rgb="FFFFFF00"/>
        </patternFill>
      </fill>
    </dxf>
    <dxf>
      <fill>
        <patternFill>
          <bgColor rgb="FFFFC000"/>
        </patternFill>
      </fill>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alignment vertical="center" readingOrder="0"/>
    </dxf>
    <dxf>
      <alignment vertical="center" readingOrder="0"/>
    </dxf>
    <dxf>
      <alignment horizontal="center" readingOrder="0"/>
    </dxf>
    <dxf>
      <alignment horizontal="center" readingOrder="0"/>
    </dxf>
    <dxf>
      <alignment wrapText="1" readingOrder="0"/>
    </dxf>
    <dxf>
      <alignment wrapText="1" readingOrder="0"/>
    </dxf>
    <dxf>
      <alignment vertical="center" readingOrder="0"/>
    </dxf>
    <dxf>
      <alignment horizontal="center" readingOrder="0"/>
    </dxf>
    <dxf>
      <alignment horizontal="left" readingOrder="0"/>
    </dxf>
    <dxf>
      <alignment horizontal="left" readingOrder="0"/>
    </dxf>
    <dxf>
      <alignment horizontal="left"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wrapText="1" readingOrder="0"/>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4" tint="0.39997558519241921"/>
        </patternFill>
      </fill>
    </dxf>
    <dxf>
      <fill>
        <patternFill patternType="solid">
          <bgColor theme="4" tint="0.39997558519241921"/>
        </patternFill>
      </fill>
    </dxf>
    <dxf>
      <alignment wrapText="1" readingOrder="0"/>
    </dxf>
    <dxf>
      <font>
        <color theme="0"/>
      </font>
    </dxf>
    <dxf>
      <fill>
        <patternFill>
          <bgColor theme="6" tint="-0.249977111117893"/>
        </patternFill>
      </fill>
    </dxf>
    <dxf>
      <alignment horizontal="center" readingOrder="0"/>
    </dxf>
    <dxf>
      <alignment vertical="center" readingOrder="0"/>
    </dxf>
    <dxf>
      <alignment wrapText="1" readingOrder="0"/>
    </dxf>
    <dxf>
      <alignment wrapText="1" readingOrder="0"/>
    </dxf>
    <dxf>
      <fill>
        <patternFill>
          <bgColor theme="4" tint="0.39997558519241921"/>
        </patternFill>
      </fill>
    </dxf>
    <dxf>
      <fill>
        <patternFill patternType="solid">
          <bgColor theme="5" tint="0.39997558519241921"/>
        </patternFill>
      </fill>
    </dxf>
    <dxf>
      <fill>
        <patternFill patternType="solid">
          <bgColor theme="8" tint="0.39997558519241921"/>
        </patternFill>
      </fill>
    </dxf>
    <dxf>
      <alignment wrapText="1" readingOrder="0"/>
    </dxf>
    <dxf>
      <alignment vertical="center" readingOrder="0"/>
    </dxf>
    <dxf>
      <alignment horizontal="center" readingOrder="0"/>
    </dxf>
    <dxf>
      <alignment vertical="center" readingOrder="0"/>
    </dxf>
    <dxf>
      <alignment wrapText="1" readingOrder="0"/>
    </dxf>
    <dxf>
      <alignment wrapText="1" readingOrder="0"/>
    </dxf>
    <dxf>
      <alignment wrapText="1" readingOrder="0"/>
    </dxf>
    <dxf>
      <alignment wrapText="1" readingOrder="0"/>
    </dxf>
    <dxf>
      <alignment horizontal="center" readingOrder="0"/>
    </dxf>
    <dxf>
      <alignment vertical="center" readingOrder="0"/>
    </dxf>
    <dxf>
      <alignment wrapText="1" readingOrder="0"/>
    </dxf>
    <dxf>
      <alignment wrapText="1" readingOrder="0"/>
    </dxf>
    <dxf>
      <alignment vertical="center" readingOrder="0"/>
    </dxf>
    <dxf>
      <alignment horizontal="center" readingOrder="0"/>
    </dxf>
    <dxf>
      <alignment vertical="center" readingOrder="0"/>
    </dxf>
    <dxf>
      <fill>
        <patternFill patternType="solid">
          <bgColor rgb="FFFFC000"/>
        </patternFill>
      </fill>
    </dxf>
    <dxf>
      <fill>
        <patternFill patternType="solid">
          <bgColor rgb="FFFFC000"/>
        </patternFill>
      </fill>
    </dxf>
    <dxf>
      <fill>
        <patternFill>
          <bgColor rgb="FFFFFF00"/>
        </patternFill>
      </fill>
    </dxf>
    <dxf>
      <fill>
        <patternFill patternType="solid">
          <bgColor rgb="FFFFFF00"/>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alignment horizontal="center" readingOrder="0"/>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border>
        <horizontal style="thin">
          <color indexed="64"/>
        </horizontal>
      </border>
    </dxf>
    <dxf>
      <fill>
        <patternFill patternType="solid">
          <bgColor rgb="FF92D050"/>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readingOrder="0"/>
    </dxf>
    <dxf>
      <alignment vertic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horizontal="center" readingOrder="0"/>
    </dxf>
    <dxf>
      <alignment horizontal="center" readingOrder="0"/>
    </dxf>
    <dxf>
      <alignment wrapText="1" readingOrder="0"/>
    </dxf>
    <dxf>
      <alignment wrapText="1" readingOrder="0"/>
    </dxf>
    <dxf>
      <alignment vertical="center" readingOrder="0"/>
    </dxf>
    <dxf>
      <alignment vertical="center" readingOrder="0"/>
    </dxf>
    <dxf>
      <alignment horizontal="left" readingOrder="0"/>
    </dxf>
    <dxf>
      <alignment vertical="center" readingOrder="0"/>
    </dxf>
    <dxf>
      <alignment horizontal="center" readingOrder="0"/>
    </dxf>
    <dxf>
      <alignment wrapText="1" readingOrder="0"/>
    </dxf>
    <dxf>
      <alignment vertical="center" readingOrder="0"/>
    </dxf>
  </dxfs>
  <tableStyles count="0" defaultTableStyle="TableStyleMedium2" defaultPivotStyle="PivotStyleLight16"/>
  <colors>
    <mruColors>
      <color rgb="FFFFFFCC"/>
      <color rgb="FF5EF927"/>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2</xdr:col>
      <xdr:colOff>6350</xdr:colOff>
      <xdr:row>7</xdr:row>
      <xdr:rowOff>6350</xdr:rowOff>
    </xdr:from>
    <xdr:to>
      <xdr:col>4</xdr:col>
      <xdr:colOff>412750</xdr:colOff>
      <xdr:row>10</xdr:row>
      <xdr:rowOff>107950</xdr:rowOff>
    </xdr:to>
    <xdr:sp macro="" textlink="">
      <xdr:nvSpPr>
        <xdr:cNvPr id="2" name="Rounded Rectangle 1"/>
        <xdr:cNvSpPr/>
      </xdr:nvSpPr>
      <xdr:spPr>
        <a:xfrm>
          <a:off x="1225550" y="1295400"/>
          <a:ext cx="1625600" cy="654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SPK</a:t>
          </a:r>
        </a:p>
      </xdr:txBody>
    </xdr:sp>
    <xdr:clientData/>
  </xdr:twoCellAnchor>
  <xdr:twoCellAnchor>
    <xdr:from>
      <xdr:col>5</xdr:col>
      <xdr:colOff>603250</xdr:colOff>
      <xdr:row>7</xdr:row>
      <xdr:rowOff>0</xdr:rowOff>
    </xdr:from>
    <xdr:to>
      <xdr:col>8</xdr:col>
      <xdr:colOff>400050</xdr:colOff>
      <xdr:row>10</xdr:row>
      <xdr:rowOff>101600</xdr:rowOff>
    </xdr:to>
    <xdr:sp macro="" textlink="">
      <xdr:nvSpPr>
        <xdr:cNvPr id="3" name="Rounded Rectangle 2"/>
        <xdr:cNvSpPr/>
      </xdr:nvSpPr>
      <xdr:spPr>
        <a:xfrm>
          <a:off x="3651250" y="1289050"/>
          <a:ext cx="1625600" cy="654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STO</a:t>
          </a:r>
        </a:p>
      </xdr:txBody>
    </xdr:sp>
    <xdr:clientData/>
  </xdr:twoCellAnchor>
  <xdr:twoCellAnchor>
    <xdr:from>
      <xdr:col>9</xdr:col>
      <xdr:colOff>488950</xdr:colOff>
      <xdr:row>7</xdr:row>
      <xdr:rowOff>0</xdr:rowOff>
    </xdr:from>
    <xdr:to>
      <xdr:col>12</xdr:col>
      <xdr:colOff>285750</xdr:colOff>
      <xdr:row>10</xdr:row>
      <xdr:rowOff>101600</xdr:rowOff>
    </xdr:to>
    <xdr:sp macro="" textlink="">
      <xdr:nvSpPr>
        <xdr:cNvPr id="4" name="Rounded Rectangle 3"/>
        <xdr:cNvSpPr/>
      </xdr:nvSpPr>
      <xdr:spPr>
        <a:xfrm>
          <a:off x="5975350" y="1289050"/>
          <a:ext cx="1625600" cy="654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STIP</a:t>
          </a:r>
        </a:p>
      </xdr:txBody>
    </xdr:sp>
    <xdr:clientData/>
  </xdr:twoCellAnchor>
  <xdr:twoCellAnchor>
    <xdr:from>
      <xdr:col>13</xdr:col>
      <xdr:colOff>311150</xdr:colOff>
      <xdr:row>7</xdr:row>
      <xdr:rowOff>0</xdr:rowOff>
    </xdr:from>
    <xdr:to>
      <xdr:col>16</xdr:col>
      <xdr:colOff>107950</xdr:colOff>
      <xdr:row>10</xdr:row>
      <xdr:rowOff>101600</xdr:rowOff>
    </xdr:to>
    <xdr:sp macro="" textlink="">
      <xdr:nvSpPr>
        <xdr:cNvPr id="5" name="Rounded Rectangle 4"/>
        <xdr:cNvSpPr/>
      </xdr:nvSpPr>
      <xdr:spPr>
        <a:xfrm>
          <a:off x="8235950" y="1289050"/>
          <a:ext cx="1625600" cy="6540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RFI</a:t>
          </a:r>
        </a:p>
      </xdr:txBody>
    </xdr:sp>
    <xdr:clientData/>
  </xdr:twoCellAnchor>
  <xdr:twoCellAnchor>
    <xdr:from>
      <xdr:col>4</xdr:col>
      <xdr:colOff>552450</xdr:colOff>
      <xdr:row>7</xdr:row>
      <xdr:rowOff>171450</xdr:rowOff>
    </xdr:from>
    <xdr:to>
      <xdr:col>5</xdr:col>
      <xdr:colOff>400050</xdr:colOff>
      <xdr:row>9</xdr:row>
      <xdr:rowOff>76200</xdr:rowOff>
    </xdr:to>
    <xdr:sp macro="" textlink="">
      <xdr:nvSpPr>
        <xdr:cNvPr id="6" name="Right Arrow 5"/>
        <xdr:cNvSpPr/>
      </xdr:nvSpPr>
      <xdr:spPr>
        <a:xfrm>
          <a:off x="2990850" y="1460500"/>
          <a:ext cx="457200" cy="273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381000</xdr:colOff>
      <xdr:row>8</xdr:row>
      <xdr:rowOff>107950</xdr:rowOff>
    </xdr:from>
    <xdr:to>
      <xdr:col>13</xdr:col>
      <xdr:colOff>228600</xdr:colOff>
      <xdr:row>10</xdr:row>
      <xdr:rowOff>12700</xdr:rowOff>
    </xdr:to>
    <xdr:sp macro="" textlink="">
      <xdr:nvSpPr>
        <xdr:cNvPr id="7" name="Right Arrow 6"/>
        <xdr:cNvSpPr/>
      </xdr:nvSpPr>
      <xdr:spPr>
        <a:xfrm>
          <a:off x="7696200" y="1581150"/>
          <a:ext cx="457200" cy="273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533400</xdr:colOff>
      <xdr:row>8</xdr:row>
      <xdr:rowOff>57150</xdr:rowOff>
    </xdr:from>
    <xdr:to>
      <xdr:col>9</xdr:col>
      <xdr:colOff>381000</xdr:colOff>
      <xdr:row>9</xdr:row>
      <xdr:rowOff>146050</xdr:rowOff>
    </xdr:to>
    <xdr:sp macro="" textlink="">
      <xdr:nvSpPr>
        <xdr:cNvPr id="8" name="Right Arrow 7"/>
        <xdr:cNvSpPr/>
      </xdr:nvSpPr>
      <xdr:spPr>
        <a:xfrm>
          <a:off x="5410200" y="1530350"/>
          <a:ext cx="457200" cy="273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56</xdr:col>
      <xdr:colOff>0</xdr:colOff>
      <xdr:row>0</xdr:row>
      <xdr:rowOff>0</xdr:rowOff>
    </xdr:from>
    <xdr:to>
      <xdr:col>56</xdr:col>
      <xdr:colOff>304800</xdr:colOff>
      <xdr:row>3</xdr:row>
      <xdr:rowOff>57150</xdr:rowOff>
    </xdr:to>
    <xdr:sp macro="" textlink="">
      <xdr:nvSpPr>
        <xdr:cNvPr id="2" name="avatar" descr="data:image/pjpeg;base64,/9j/4AAQSkZJRgABAQEAYABgAAD/2wBDAAEBAQEBAQEBAQEBAQEBAQEBAQEBAQEBAQEBAQEBAQEBAQEBAQEBAQEBAQEBAQEBAQEBAQEBAQEBAQEBAQEBAQH/2wBDAQEBAQEBAQEBAQEBAQEBAQEBAQEBAQEBAQEBAQEBAQEBAQEBAQEBAQEBAQEBAQEBAQEBAQEBAQEBAQEBAQEBAQH/wAARCABAAE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iiivhzzwooooAKKKKACiiigAooooAK5zxZ4x8I+AtBvfFPjrxT4c8F+GNNNsuo+I/Fmt6b4d0Gwa9uobGzW91fV7mz0+1N3e3NvZ2wnuEM91PDbxbpZURujr8a/wDgpfeS/H343fsj/sE6PcTm1+KHjqD4rfF+OxlaK6tfhj4NGolImkjJ2pqNnp/ja+g84xpHq3h7RnBd3jAwxNZ0KMqkYqc24Qpwbtz1Kk404Rvq9ZSV7LZN9CJy5I3Su7pJbXlJqKV7Pqz9efDnibw54x0PTvE3hHX9E8U+G9YgNzpPiDw5qtjreiapbCR4TcadqumT3VhewiWKSIy208qCSN0LbkYDbr8cf+CSPivWPAWnftC/sT+NbySbxV+y/wDFXXoPDrXOYm1L4f8AibVtQkt7zT4GO57Ma9a3+vNMNqLa+M9ITaodS37HUsLX+s0KdXl5JSTVSF78lWDcKkL6fDOMkrq9rBTnzwUrWe0l2ktJL5NMKKKK6CwooooARmVFZ2IVVBZmYhVVVGSSSQAABkkkADknFfzVfBPwt+0/+27+13+03+2N+zd8ZvC/wg0zwv4l/wCFL+AvFPifwTpnjuDVvBljaW8a2ugWGt6Xq+naTPJpOkaB4i1W5igW8M3jO5toJxb3V8tx/Sdd2lrqFpdWF/bQXtje281peWd1DHcWt3a3MbQ3FtcwSq8U8E8LvFNDIrRyRuyOpViDyXgL4bfDv4V6I/hn4Y+A/B3w78OS38+qSaD4H8M6N4U0aTU7qK3gudRfTNCsrGye+uIbS1inu2hM8sdtAkkjLDGF48VhXiamH5qkoUqM51ZRhKUJzqcnLSanBqUVDmnJtSTbsZ1Ie0cLtqMW5NJtNtK0bSTTVrt6eR/PXdeHv2hP2Fv+CinwH+N/7R3xU8N/FC0/ai+3fCXx5468M+FbHwTpxiS38M+G9Lh1/TNK0/TNKgk0S+/4QTXP7RFokl5pmjagrl5LS4mH9JNcF4++Ffwx+K1jp+l/FD4deBviNpuk341XStP8deE9C8WWWmamIZLcajp9rr1hfw2d8IJZIftVukc/lSPHv2MQe9owmFeFdeMZuVKpVVWCnKU6kZSilV5pybcuaa51dt3lK4U6fs3JJ3i5cyu23dpc129Xdq979QooorsNAooooAKKKKACiiigAooooA//2Q=="/>
        <xdr:cNvSpPr>
          <a:spLocks noChangeAspect="1" noChangeArrowheads="1"/>
        </xdr:cNvSpPr>
      </xdr:nvSpPr>
      <xdr:spPr bwMode="auto">
        <a:xfrm>
          <a:off x="426339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RM/XL/TEMPLATE%20UPDATE%20PROGRESS%20REPORT%20B2S%20XL%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5"/>
      <sheetName val="Sheet9"/>
      <sheetName val="Sheet12"/>
      <sheetName val="Sheet15"/>
      <sheetName val="Sheet11"/>
      <sheetName val="Sheet14"/>
      <sheetName val="Sheet10"/>
      <sheetName val="Sheet3"/>
      <sheetName val="Sheet8"/>
      <sheetName val="Sheet35"/>
      <sheetName val="Pivot"/>
      <sheetName val="B2S &amp; COLO"/>
      <sheetName val="Sheet36"/>
      <sheetName val="Pico &amp; P2M"/>
      <sheetName val="Sheet20"/>
      <sheetName val="Request PMIS"/>
      <sheetName val="PKP"/>
      <sheetName val="Sheet7"/>
      <sheetName val="Sheet6"/>
      <sheetName val="Sheet16"/>
      <sheetName val="Sheet13"/>
      <sheetName val="COLO 2021"/>
      <sheetName val="All Relocation"/>
      <sheetName val="AKUISISI IBST"/>
      <sheetName val="Sheet2"/>
      <sheetName val="TEMPLATE PR (2)"/>
      <sheetName val="List"/>
      <sheetName val="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4">
          <cell r="C4" t="str">
            <v>01.SPK propossed return</v>
          </cell>
          <cell r="D4" t="str">
            <v>SPK propossed return</v>
          </cell>
          <cell r="E4" t="str">
            <v>01</v>
          </cell>
          <cell r="F4" t="str">
            <v>01.SPK PROPOSSED RETURN</v>
          </cell>
          <cell r="G4" t="str">
            <v>SPK PROPOSSED RETURN</v>
          </cell>
          <cell r="H4">
            <v>0</v>
          </cell>
          <cell r="I4" t="str">
            <v>01</v>
          </cell>
          <cell r="J4" t="str">
            <v>SPK PROPOSSED RETURN</v>
          </cell>
          <cell r="K4" t="str">
            <v>01.SPK RETURN</v>
          </cell>
        </row>
        <row r="5">
          <cell r="C5" t="str">
            <v>02.SPK returned</v>
          </cell>
          <cell r="D5" t="str">
            <v>SPK returned</v>
          </cell>
          <cell r="E5" t="str">
            <v>02</v>
          </cell>
          <cell r="F5" t="str">
            <v>02.SPK RETURNED</v>
          </cell>
          <cell r="G5" t="str">
            <v>SPK RETURNED</v>
          </cell>
          <cell r="H5">
            <v>0</v>
          </cell>
          <cell r="I5" t="str">
            <v>02</v>
          </cell>
          <cell r="J5" t="str">
            <v>SPK RETURNED</v>
          </cell>
          <cell r="K5" t="str">
            <v>01.SPK RETURN</v>
          </cell>
        </row>
        <row r="6">
          <cell r="C6" t="str">
            <v>03.Survey ny start</v>
          </cell>
          <cell r="D6" t="str">
            <v>Survey ny start</v>
          </cell>
          <cell r="E6" t="str">
            <v>03</v>
          </cell>
          <cell r="F6" t="str">
            <v>03.SURVEY PROCESS</v>
          </cell>
          <cell r="G6" t="str">
            <v>SURVEY PROCESS</v>
          </cell>
          <cell r="H6">
            <v>0</v>
          </cell>
          <cell r="I6" t="str">
            <v>03</v>
          </cell>
          <cell r="J6" t="str">
            <v>SURVEY PROCESS</v>
          </cell>
          <cell r="K6" t="str">
            <v>02.PRE-SITAC</v>
          </cell>
        </row>
        <row r="7">
          <cell r="C7" t="str">
            <v>04.Survey OG</v>
          </cell>
          <cell r="D7" t="str">
            <v>Survey OG</v>
          </cell>
          <cell r="E7" t="str">
            <v>03</v>
          </cell>
          <cell r="F7" t="str">
            <v>03.SURVEY PROCESS</v>
          </cell>
          <cell r="G7" t="str">
            <v>SURVEY PROCESS</v>
          </cell>
          <cell r="H7">
            <v>0</v>
          </cell>
          <cell r="I7" t="str">
            <v>04</v>
          </cell>
          <cell r="J7" t="str">
            <v>HUNTING</v>
          </cell>
          <cell r="K7" t="str">
            <v>02.PRE-SITAC</v>
          </cell>
        </row>
        <row r="8">
          <cell r="C8" t="str">
            <v>05.Hunting OG</v>
          </cell>
          <cell r="D8" t="str">
            <v>Hunting OG</v>
          </cell>
          <cell r="E8" t="str">
            <v>04</v>
          </cell>
          <cell r="F8" t="str">
            <v>04.HUNTING</v>
          </cell>
          <cell r="G8" t="str">
            <v>HUNTING</v>
          </cell>
          <cell r="H8">
            <v>0</v>
          </cell>
          <cell r="I8" t="str">
            <v>05</v>
          </cell>
          <cell r="J8" t="str">
            <v>REHUNTING</v>
          </cell>
          <cell r="K8" t="str">
            <v>02.PRE-SITAC</v>
          </cell>
        </row>
        <row r="9">
          <cell r="C9" t="str">
            <v>06.Rehunting OG</v>
          </cell>
          <cell r="D9" t="str">
            <v>Rehunting OG</v>
          </cell>
          <cell r="E9" t="str">
            <v>05</v>
          </cell>
          <cell r="F9" t="str">
            <v>05.REHUNTING</v>
          </cell>
          <cell r="G9" t="str">
            <v>REHUNTING</v>
          </cell>
          <cell r="H9">
            <v>0</v>
          </cell>
          <cell r="I9" t="str">
            <v>06</v>
          </cell>
          <cell r="J9" t="str">
            <v>ERM PROCESS</v>
          </cell>
          <cell r="K9" t="str">
            <v>02.PRE-SITAC</v>
          </cell>
        </row>
        <row r="10">
          <cell r="C10" t="str">
            <v>07.ESR preparation</v>
          </cell>
          <cell r="D10" t="str">
            <v>ESR preparation</v>
          </cell>
          <cell r="E10" t="str">
            <v>06</v>
          </cell>
          <cell r="F10" t="str">
            <v>06.ERM PROCESS</v>
          </cell>
          <cell r="G10" t="str">
            <v>ERM PROCESS</v>
          </cell>
          <cell r="H10">
            <v>0</v>
          </cell>
          <cell r="I10" t="str">
            <v>07</v>
          </cell>
          <cell r="J10" t="str">
            <v>SITAC PROCESS</v>
          </cell>
          <cell r="K10" t="str">
            <v>02.PRE-SITAC</v>
          </cell>
        </row>
        <row r="11">
          <cell r="C11" t="str">
            <v>08.Under RNP review</v>
          </cell>
          <cell r="D11" t="str">
            <v>Under RNP review</v>
          </cell>
          <cell r="E11" t="str">
            <v>06</v>
          </cell>
          <cell r="F11" t="str">
            <v>06.ERM PROCESS</v>
          </cell>
          <cell r="G11" t="str">
            <v>ERM PROCESS</v>
          </cell>
          <cell r="H11">
            <v>0</v>
          </cell>
          <cell r="I11" t="str">
            <v>08</v>
          </cell>
          <cell r="J11" t="str">
            <v>GOVERNMENT PERMIT PROCESS</v>
          </cell>
          <cell r="K11" t="str">
            <v>02.PRE-SITAC</v>
          </cell>
        </row>
        <row r="12">
          <cell r="C12" t="str">
            <v>09.Under TNP review</v>
          </cell>
          <cell r="D12" t="str">
            <v>Under TNP review</v>
          </cell>
          <cell r="E12" t="str">
            <v>06</v>
          </cell>
          <cell r="F12" t="str">
            <v>06.ERM PROCESS</v>
          </cell>
          <cell r="G12" t="str">
            <v>ERM PROCESS</v>
          </cell>
          <cell r="H12">
            <v>0</v>
          </cell>
          <cell r="I12" t="str">
            <v>09</v>
          </cell>
          <cell r="J12" t="str">
            <v>CME HOLD</v>
          </cell>
          <cell r="K12" t="str">
            <v>02.PRE-SITAC</v>
          </cell>
        </row>
        <row r="13">
          <cell r="C13" t="str">
            <v>10.Under PWR review</v>
          </cell>
          <cell r="D13" t="str">
            <v>Under PWR review</v>
          </cell>
          <cell r="E13" t="str">
            <v>06</v>
          </cell>
          <cell r="F13" t="str">
            <v>06.ERM PROCESS</v>
          </cell>
          <cell r="G13" t="str">
            <v>ERM PROCESS</v>
          </cell>
          <cell r="H13">
            <v>0</v>
          </cell>
          <cell r="I13" t="str">
            <v>10</v>
          </cell>
          <cell r="J13" t="str">
            <v>CME PREPARATION</v>
          </cell>
          <cell r="K13" t="str">
            <v>02.PRE-SITAC</v>
          </cell>
        </row>
        <row r="14">
          <cell r="C14" t="str">
            <v>11.BAN / BAK Process</v>
          </cell>
          <cell r="D14" t="str">
            <v>BAN / BAK Process</v>
          </cell>
          <cell r="E14" t="str">
            <v>07</v>
          </cell>
          <cell r="F14" t="str">
            <v>07.SITAC PROCESS</v>
          </cell>
          <cell r="G14" t="str">
            <v>SITAC PROCESS</v>
          </cell>
          <cell r="H14">
            <v>0</v>
          </cell>
          <cell r="I14" t="str">
            <v>11</v>
          </cell>
          <cell r="J14" t="str">
            <v>BORE PILE OG</v>
          </cell>
          <cell r="K14" t="str">
            <v>03.SITAC</v>
          </cell>
        </row>
        <row r="15">
          <cell r="C15" t="str">
            <v>12.CP Process</v>
          </cell>
          <cell r="D15" t="str">
            <v>CP Process</v>
          </cell>
          <cell r="E15" t="str">
            <v>07</v>
          </cell>
          <cell r="F15" t="str">
            <v>07.SITAC PROCESS</v>
          </cell>
          <cell r="G15" t="str">
            <v>SITAC PROCESS</v>
          </cell>
          <cell r="H15">
            <v>0</v>
          </cell>
          <cell r="I15" t="str">
            <v>12</v>
          </cell>
          <cell r="J15" t="str">
            <v>EXCAVATION OG</v>
          </cell>
          <cell r="K15" t="str">
            <v>03.SITAC</v>
          </cell>
        </row>
        <row r="16">
          <cell r="C16" t="str">
            <v>13.Rekom L/C process</v>
          </cell>
          <cell r="D16" t="str">
            <v>Rekom L/C process</v>
          </cell>
          <cell r="E16" t="str">
            <v>07</v>
          </cell>
          <cell r="F16" t="str">
            <v>07.SITAC PROCESS</v>
          </cell>
          <cell r="G16" t="str">
            <v>SITAC PROCESS</v>
          </cell>
          <cell r="H16">
            <v>0</v>
          </cell>
          <cell r="I16" t="str">
            <v>13</v>
          </cell>
          <cell r="J16" t="str">
            <v>REBARING OG</v>
          </cell>
          <cell r="K16" t="str">
            <v>03.SITAC</v>
          </cell>
        </row>
        <row r="17">
          <cell r="C17" t="str">
            <v>14.Waiting Government disposition</v>
          </cell>
          <cell r="D17" t="str">
            <v>Waiting Government disposition</v>
          </cell>
          <cell r="E17" t="str">
            <v>08</v>
          </cell>
          <cell r="F17" t="str">
            <v>08.GOVERNMENT PERMIT PROCESS</v>
          </cell>
          <cell r="G17" t="str">
            <v>GOVERNMENT PERMIT PROCESS</v>
          </cell>
          <cell r="H17">
            <v>0</v>
          </cell>
          <cell r="I17" t="str">
            <v>14</v>
          </cell>
          <cell r="J17" t="str">
            <v>POURING CONCRETE OG</v>
          </cell>
          <cell r="K17" t="str">
            <v>04.PERMIT</v>
          </cell>
        </row>
        <row r="18">
          <cell r="C18" t="str">
            <v>15.IMB Apply</v>
          </cell>
          <cell r="D18" t="str">
            <v>IMB Apply</v>
          </cell>
          <cell r="E18" t="str">
            <v>08</v>
          </cell>
          <cell r="F18" t="str">
            <v>08.GOVERNMENT PERMIT PROCESS</v>
          </cell>
          <cell r="G18" t="str">
            <v>GOVERNMENT PERMIT PROCESS</v>
          </cell>
          <cell r="H18">
            <v>0</v>
          </cell>
          <cell r="I18" t="str">
            <v>15</v>
          </cell>
          <cell r="J18" t="str">
            <v>CURRING TIME</v>
          </cell>
          <cell r="K18" t="str">
            <v>04.PERMIT</v>
          </cell>
        </row>
        <row r="19">
          <cell r="C19" t="str">
            <v>16.IMB waiting survey</v>
          </cell>
          <cell r="D19" t="str">
            <v>IMB waiting survey</v>
          </cell>
          <cell r="E19" t="str">
            <v>08</v>
          </cell>
          <cell r="F19" t="str">
            <v>08.GOVERNMENT PERMIT PROCESS</v>
          </cell>
          <cell r="G19" t="str">
            <v>GOVERNMENT PERMIT PROCESS</v>
          </cell>
          <cell r="H19">
            <v>0</v>
          </cell>
          <cell r="I19" t="str">
            <v>16</v>
          </cell>
          <cell r="J19" t="str">
            <v>TOWER ERECTION OG</v>
          </cell>
          <cell r="K19" t="str">
            <v>04.PERMIT</v>
          </cell>
        </row>
        <row r="20">
          <cell r="C20" t="str">
            <v>17.Waiting IPBP released</v>
          </cell>
          <cell r="D20" t="str">
            <v>Waiting IPBP released</v>
          </cell>
          <cell r="E20" t="str">
            <v>08</v>
          </cell>
          <cell r="F20" t="str">
            <v>08.GOVERNMENT PERMIT PROCESS</v>
          </cell>
          <cell r="G20" t="str">
            <v>GOVERNMENT PERMIT PROCESS</v>
          </cell>
          <cell r="H20">
            <v>0</v>
          </cell>
          <cell r="I20" t="str">
            <v>17</v>
          </cell>
          <cell r="J20" t="str">
            <v>RBS/BTS FOUNDATION OG</v>
          </cell>
          <cell r="K20" t="str">
            <v>04.PERMIT</v>
          </cell>
        </row>
        <row r="21">
          <cell r="C21" t="str">
            <v>18.CME Hold</v>
          </cell>
          <cell r="D21" t="str">
            <v>CME Hold</v>
          </cell>
          <cell r="E21" t="str">
            <v>09</v>
          </cell>
          <cell r="F21" t="str">
            <v>09.CME HOLD</v>
          </cell>
          <cell r="G21" t="str">
            <v>CME HOLD</v>
          </cell>
          <cell r="H21">
            <v>0</v>
          </cell>
          <cell r="I21" t="str">
            <v>18</v>
          </cell>
          <cell r="J21" t="str">
            <v>F &amp; Y  OG</v>
          </cell>
          <cell r="K21" t="str">
            <v>05.CME</v>
          </cell>
        </row>
        <row r="22">
          <cell r="C22" t="str">
            <v>19.Mobilisasi dan Demobilisasi</v>
          </cell>
          <cell r="D22" t="str">
            <v>Mobilisai dan Demobilisasi</v>
          </cell>
          <cell r="E22" t="str">
            <v>10</v>
          </cell>
          <cell r="F22" t="str">
            <v>10.CME PREPARATION</v>
          </cell>
          <cell r="G22" t="str">
            <v>CME PREPARATION</v>
          </cell>
          <cell r="H22">
            <v>0</v>
          </cell>
          <cell r="I22" t="str">
            <v>19</v>
          </cell>
          <cell r="J22" t="str">
            <v>MECHANICAL &amp; ELECTRICAL OG</v>
          </cell>
          <cell r="K22" t="str">
            <v>05.CME</v>
          </cell>
        </row>
        <row r="23">
          <cell r="C23" t="str">
            <v>20.APD &amp; Design Process</v>
          </cell>
          <cell r="D23" t="str">
            <v>APD &amp; Design Process</v>
          </cell>
          <cell r="E23" t="str">
            <v>10</v>
          </cell>
          <cell r="F23" t="str">
            <v>10.CME PREPARATION</v>
          </cell>
          <cell r="G23" t="str">
            <v>CME PREPARATION</v>
          </cell>
          <cell r="H23">
            <v>0</v>
          </cell>
          <cell r="I23" t="str">
            <v>20</v>
          </cell>
          <cell r="J23" t="str">
            <v>SRFI</v>
          </cell>
          <cell r="K23" t="str">
            <v>05.CME</v>
          </cell>
        </row>
        <row r="24">
          <cell r="C24" t="str">
            <v>21.Bouwplank</v>
          </cell>
          <cell r="D24" t="str">
            <v>Bouwplank</v>
          </cell>
          <cell r="E24" t="str">
            <v>10</v>
          </cell>
          <cell r="F24" t="str">
            <v>10.CME PREPARATION</v>
          </cell>
          <cell r="G24" t="str">
            <v>CME PREPARATION</v>
          </cell>
          <cell r="H24">
            <v>0</v>
          </cell>
          <cell r="I24" t="str">
            <v>21</v>
          </cell>
          <cell r="J24" t="str">
            <v>RFI</v>
          </cell>
          <cell r="K24" t="str">
            <v>05.CME</v>
          </cell>
        </row>
        <row r="25">
          <cell r="C25" t="str">
            <v xml:space="preserve">22.Bore pile Rebaring &amp; Pouring </v>
          </cell>
          <cell r="D25" t="str">
            <v xml:space="preserve">Bore pile Rebaring &amp; Pouring </v>
          </cell>
          <cell r="E25" t="str">
            <v>11</v>
          </cell>
          <cell r="F25" t="str">
            <v>11.BORE PILE OG</v>
          </cell>
          <cell r="G25" t="str">
            <v>BORE PILE OG</v>
          </cell>
          <cell r="H25">
            <v>0</v>
          </cell>
          <cell r="I25">
            <v>0</v>
          </cell>
          <cell r="J25">
            <v>0</v>
          </cell>
          <cell r="K25" t="str">
            <v>05.CME</v>
          </cell>
        </row>
        <row r="26">
          <cell r="C26" t="str">
            <v>23.Excavation</v>
          </cell>
          <cell r="D26" t="str">
            <v>Excavation</v>
          </cell>
          <cell r="E26" t="str">
            <v>12</v>
          </cell>
          <cell r="F26" t="str">
            <v>12.EXCAVATION OG</v>
          </cell>
          <cell r="G26" t="str">
            <v>EXCAVATION OG</v>
          </cell>
          <cell r="H26">
            <v>0</v>
          </cell>
          <cell r="I26">
            <v>0</v>
          </cell>
          <cell r="J26">
            <v>0</v>
          </cell>
          <cell r="K26" t="str">
            <v>05.CME</v>
          </cell>
        </row>
        <row r="27">
          <cell r="C27" t="str">
            <v>24.Rebaring</v>
          </cell>
          <cell r="D27" t="str">
            <v>Rebaring</v>
          </cell>
          <cell r="E27" t="str">
            <v>13</v>
          </cell>
          <cell r="F27" t="str">
            <v>13.REBARING OG</v>
          </cell>
          <cell r="G27" t="str">
            <v>REBARING OG</v>
          </cell>
          <cell r="H27">
            <v>0</v>
          </cell>
          <cell r="I27">
            <v>0</v>
          </cell>
          <cell r="J27">
            <v>0</v>
          </cell>
          <cell r="K27" t="str">
            <v>05.CME</v>
          </cell>
        </row>
        <row r="28">
          <cell r="C28" t="str">
            <v>25.Pouring Concrete</v>
          </cell>
          <cell r="D28" t="str">
            <v>Pouring Concrete</v>
          </cell>
          <cell r="E28" t="str">
            <v>14</v>
          </cell>
          <cell r="F28" t="str">
            <v>14.POURING CONCRETE OG</v>
          </cell>
          <cell r="G28" t="str">
            <v>POURING CONCRETE OG</v>
          </cell>
          <cell r="H28">
            <v>0</v>
          </cell>
          <cell r="I28">
            <v>0</v>
          </cell>
          <cell r="J28">
            <v>0</v>
          </cell>
          <cell r="K28" t="str">
            <v>05.CME</v>
          </cell>
        </row>
        <row r="29">
          <cell r="C29" t="str">
            <v>26.Back Filling</v>
          </cell>
          <cell r="D29" t="str">
            <v>Back Filling</v>
          </cell>
          <cell r="E29" t="str">
            <v>14</v>
          </cell>
          <cell r="F29" t="str">
            <v>14.POURING CONCRETE OG</v>
          </cell>
          <cell r="G29" t="str">
            <v>POURING CONCRETE OG</v>
          </cell>
          <cell r="H29">
            <v>0</v>
          </cell>
          <cell r="I29">
            <v>0</v>
          </cell>
          <cell r="J29">
            <v>0</v>
          </cell>
          <cell r="K29" t="str">
            <v>05.CME</v>
          </cell>
        </row>
        <row r="30">
          <cell r="C30" t="str">
            <v>27.Curring Time</v>
          </cell>
          <cell r="D30" t="str">
            <v>Curring Time</v>
          </cell>
          <cell r="E30" t="str">
            <v>15</v>
          </cell>
          <cell r="F30" t="str">
            <v>15.CURRING TIME</v>
          </cell>
          <cell r="G30" t="str">
            <v>CURRING TIME</v>
          </cell>
          <cell r="H30">
            <v>0</v>
          </cell>
          <cell r="I30">
            <v>0</v>
          </cell>
          <cell r="J30">
            <v>0</v>
          </cell>
          <cell r="K30" t="str">
            <v>05.CME</v>
          </cell>
        </row>
        <row r="31">
          <cell r="C31" t="str">
            <v>28.Baseframe Installation (RT)</v>
          </cell>
          <cell r="D31" t="str">
            <v>Baseframe Installation (RT)</v>
          </cell>
          <cell r="E31" t="str">
            <v>16</v>
          </cell>
          <cell r="F31" t="str">
            <v>16.TOWER ERECTION OG</v>
          </cell>
          <cell r="G31" t="str">
            <v>TOWER ERECTION OG</v>
          </cell>
          <cell r="H31">
            <v>0</v>
          </cell>
          <cell r="I31">
            <v>0</v>
          </cell>
          <cell r="J31">
            <v>0</v>
          </cell>
          <cell r="K31" t="str">
            <v>05.CME</v>
          </cell>
        </row>
        <row r="32">
          <cell r="C32" t="str">
            <v>29.Erection</v>
          </cell>
          <cell r="D32" t="str">
            <v>Erection</v>
          </cell>
          <cell r="E32" t="str">
            <v>16</v>
          </cell>
          <cell r="F32" t="str">
            <v>16.TOWER ERECTION OG</v>
          </cell>
          <cell r="G32" t="str">
            <v>TOWER ERECTION OG</v>
          </cell>
          <cell r="H32">
            <v>0</v>
          </cell>
          <cell r="I32">
            <v>0</v>
          </cell>
          <cell r="J32">
            <v>0</v>
          </cell>
          <cell r="K32" t="str">
            <v>05.CME</v>
          </cell>
        </row>
        <row r="33">
          <cell r="C33" t="str">
            <v>30.VCT &amp; HCT Instalation</v>
          </cell>
          <cell r="D33" t="str">
            <v>VCT &amp; HCT Instalation</v>
          </cell>
          <cell r="E33" t="str">
            <v>16</v>
          </cell>
          <cell r="F33" t="str">
            <v>16.TOWER ERECTION OG</v>
          </cell>
          <cell r="G33" t="str">
            <v>TOWER ERECTION OG</v>
          </cell>
          <cell r="H33">
            <v>0</v>
          </cell>
          <cell r="I33">
            <v>0</v>
          </cell>
          <cell r="J33">
            <v>0</v>
          </cell>
          <cell r="K33" t="str">
            <v>05.CME</v>
          </cell>
        </row>
        <row r="34">
          <cell r="C34" t="str">
            <v xml:space="preserve">31.RBS/BTS Foundation </v>
          </cell>
          <cell r="D34" t="str">
            <v xml:space="preserve">RBS/BTS Foundation </v>
          </cell>
          <cell r="E34" t="str">
            <v>17</v>
          </cell>
          <cell r="F34" t="str">
            <v>17.RBS/BTS FOUNDATION OG</v>
          </cell>
          <cell r="G34" t="str">
            <v>RBS/BTS FOUNDATION OG</v>
          </cell>
          <cell r="H34">
            <v>0</v>
          </cell>
          <cell r="I34">
            <v>0</v>
          </cell>
          <cell r="J34">
            <v>0</v>
          </cell>
          <cell r="K34" t="str">
            <v>05.CME</v>
          </cell>
        </row>
        <row r="35">
          <cell r="C35" t="str">
            <v>32.F &amp; Y process</v>
          </cell>
          <cell r="D35" t="str">
            <v>F &amp; Y process</v>
          </cell>
          <cell r="E35" t="str">
            <v>18</v>
          </cell>
          <cell r="F35" t="str">
            <v>18.F &amp; Y  OG</v>
          </cell>
          <cell r="G35" t="str">
            <v>F &amp; Y  OG</v>
          </cell>
          <cell r="H35">
            <v>0</v>
          </cell>
          <cell r="I35">
            <v>0</v>
          </cell>
          <cell r="J35">
            <v>0</v>
          </cell>
          <cell r="K35" t="str">
            <v>05.CME</v>
          </cell>
        </row>
        <row r="36">
          <cell r="C36" t="str">
            <v>33.ME &amp; Grounding system process</v>
          </cell>
          <cell r="D36" t="str">
            <v>ME &amp; Grounding system process</v>
          </cell>
          <cell r="E36" t="str">
            <v>19</v>
          </cell>
          <cell r="F36" t="str">
            <v>19.MECHANICAL &amp; ELECTRICAL OG</v>
          </cell>
          <cell r="G36" t="str">
            <v>MECHANICAL &amp; ELECTRICAL OG</v>
          </cell>
          <cell r="H36">
            <v>0</v>
          </cell>
          <cell r="I36">
            <v>0</v>
          </cell>
          <cell r="J36">
            <v>0</v>
          </cell>
          <cell r="K36" t="str">
            <v>05.CME</v>
          </cell>
        </row>
        <row r="37">
          <cell r="C37" t="str">
            <v>34.Pemasangan &amp; Instalasi Panel KWH &amp; ACPDB</v>
          </cell>
          <cell r="D37" t="str">
            <v>Pemasangan &amp; Instalasi Panel KWH &amp; ACPDB</v>
          </cell>
          <cell r="E37" t="str">
            <v>19</v>
          </cell>
          <cell r="F37" t="str">
            <v>19.MECHANICAL &amp; ELECTRICAL OG</v>
          </cell>
          <cell r="G37" t="str">
            <v>MECHANICAL &amp; ELECTRICAL OG</v>
          </cell>
          <cell r="H37">
            <v>0</v>
          </cell>
          <cell r="I37">
            <v>0</v>
          </cell>
          <cell r="J37">
            <v>0</v>
          </cell>
          <cell r="K37" t="str">
            <v>05.CME</v>
          </cell>
        </row>
        <row r="38">
          <cell r="C38" t="str">
            <v>35.Pemasangan KWH Box dan pole</v>
          </cell>
          <cell r="D38" t="str">
            <v>Pemasangan KWH Box dan pole</v>
          </cell>
          <cell r="E38" t="str">
            <v>19</v>
          </cell>
          <cell r="F38" t="str">
            <v>19.MECHANICAL &amp; ELECTRICAL OG</v>
          </cell>
          <cell r="G38" t="str">
            <v>MECHANICAL &amp; ELECTRICAL OG</v>
          </cell>
          <cell r="H38">
            <v>0</v>
          </cell>
          <cell r="I38">
            <v>0</v>
          </cell>
          <cell r="J38">
            <v>0</v>
          </cell>
          <cell r="K38" t="str">
            <v>05.CME</v>
          </cell>
        </row>
        <row r="39">
          <cell r="C39" t="str">
            <v>36.PLN application</v>
          </cell>
          <cell r="D39" t="str">
            <v>PLN application</v>
          </cell>
          <cell r="E39" t="str">
            <v>20</v>
          </cell>
          <cell r="F39" t="str">
            <v>20.SRFI</v>
          </cell>
          <cell r="G39" t="str">
            <v>SRFI</v>
          </cell>
          <cell r="H39">
            <v>0</v>
          </cell>
          <cell r="I39">
            <v>0</v>
          </cell>
          <cell r="J39">
            <v>0</v>
          </cell>
          <cell r="K39" t="str">
            <v>06.SRFI</v>
          </cell>
        </row>
        <row r="40">
          <cell r="C40" t="str">
            <v>37.Power connection process</v>
          </cell>
          <cell r="D40" t="str">
            <v>Power connection process</v>
          </cell>
          <cell r="E40" t="str">
            <v>20</v>
          </cell>
          <cell r="F40" t="str">
            <v>20.SRFI</v>
          </cell>
          <cell r="G40" t="str">
            <v>SRFI</v>
          </cell>
          <cell r="H40">
            <v>0</v>
          </cell>
          <cell r="I40">
            <v>0</v>
          </cell>
          <cell r="J40">
            <v>0</v>
          </cell>
          <cell r="K40" t="str">
            <v>06.SRFI</v>
          </cell>
        </row>
        <row r="41">
          <cell r="C41" t="str">
            <v>38.RFI</v>
          </cell>
          <cell r="D41" t="str">
            <v>RFI</v>
          </cell>
          <cell r="E41" t="str">
            <v>21</v>
          </cell>
          <cell r="F41" t="str">
            <v>21.RFI</v>
          </cell>
          <cell r="G41" t="str">
            <v>RFI</v>
          </cell>
          <cell r="H41">
            <v>0</v>
          </cell>
          <cell r="I41">
            <v>0</v>
          </cell>
          <cell r="J41">
            <v>0</v>
          </cell>
          <cell r="K41" t="str">
            <v>07.RFI</v>
          </cell>
        </row>
        <row r="42">
          <cell r="C42" t="str">
            <v>39.RFI MBTS</v>
          </cell>
          <cell r="D42" t="str">
            <v>RFI MBTS</v>
          </cell>
          <cell r="E42" t="str">
            <v>21</v>
          </cell>
          <cell r="F42" t="str">
            <v>21.RFI</v>
          </cell>
          <cell r="G42" t="str">
            <v>RFI</v>
          </cell>
          <cell r="H42">
            <v>0</v>
          </cell>
          <cell r="I42">
            <v>0</v>
          </cell>
          <cell r="J42">
            <v>0</v>
          </cell>
          <cell r="K42" t="str">
            <v>07.RFI</v>
          </cell>
        </row>
      </sheetData>
      <sheetData sheetId="2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Nur Indah Setyawati" refreshedDate="44592.46244988426" createdVersion="6" refreshedVersion="5" minRefreshableVersion="3" recordCount="1292">
  <cacheSource type="worksheet">
    <worksheetSource ref="E4:BG1609" sheet="DATA"/>
  </cacheSource>
  <cacheFields count="55">
    <cacheField name="SITE ID TP" numFmtId="0">
      <sharedItems containsBlank="1" containsMixedTypes="1" containsNumber="1" containsInteger="1" minValue="20600109" maxValue="2815952010"/>
    </cacheField>
    <cacheField name="SITE NAME TP" numFmtId="0">
      <sharedItems containsBlank="1"/>
    </cacheField>
    <cacheField name="Status" numFmtId="0">
      <sharedItems containsBlank="1" count="23">
        <s v="RELOCATION"/>
        <m/>
        <s v="NEW ORDER 2022-2024"/>
        <s v="ACTIVE - BLITZKRIEG 2021 [NEW]"/>
        <s v="RORO JONGRANG 2021 [NEW]"/>
        <s v="COMMITMENT 2021"/>
        <s v="NEW SITE 2022-REPEATER"/>
        <s v="ACTIVE - BLITZKRIEG"/>
        <s v="ACTIVE - BLITZKRIEG 2021 [NEW]-H2"/>
        <s v="ACTIVE"/>
        <s v="ACTIVE - RELOCATION"/>
        <s v="ACTIVE - RELOCATION TBG to TBG"/>
        <s v="ACTIVE - CME by XL"/>
        <s v="ACTIVE - CME by XL (RELOCATION)"/>
        <s v="SPK RETURN"/>
        <s v="SPK RETURN BY XL"/>
        <s v="X ACTIVE - SPK 2019"/>
        <s v="SPK RETURN - CME by XL (RELOCATION)"/>
        <s v="X RELOC TBG"/>
        <s v="X RENEWAL"/>
        <s v="ACTIVE - ORION"/>
        <s v="BLITZKRIEG 2021 [NEW]" u="1"/>
        <s v="X ACTIVE - RELOCATION (By Asset 2019)" u="1"/>
      </sharedItems>
    </cacheField>
    <cacheField name="COMPANY ID" numFmtId="0">
      <sharedItems containsBlank="1"/>
    </cacheField>
    <cacheField name="SSR Longitude" numFmtId="0">
      <sharedItems containsBlank="1" containsMixedTypes="1" containsNumber="1" minValue="95.321470000000005" maxValue="123.773"/>
    </cacheField>
    <cacheField name="SSR Latitude" numFmtId="0">
      <sharedItems containsBlank="1" containsMixedTypes="1" containsNumber="1" minValue="-10.320499999999999" maxValue="171476126"/>
    </cacheField>
    <cacheField name="Proposed RF Height" numFmtId="0">
      <sharedItems containsBlank="1" containsMixedTypes="1" containsNumber="1" minValue="0" maxValue="72"/>
    </cacheField>
    <cacheField name="RF AZIMUTH" numFmtId="0">
      <sharedItems containsBlank="1" containsMixedTypes="1" containsNumber="1" containsInteger="1" minValue="0" maxValue="0"/>
    </cacheField>
    <cacheField name="PROJECT YEAR" numFmtId="0">
      <sharedItems containsBlank="1" containsMixedTypes="1" containsNumber="1" containsInteger="1" minValue="2019" maxValue="2022"/>
    </cacheField>
    <cacheField name="PROJECT NAME" numFmtId="0">
      <sharedItems containsBlank="1"/>
    </cacheField>
    <cacheField name="SITE ADDRESS" numFmtId="0">
      <sharedItems containsBlank="1"/>
    </cacheField>
    <cacheField name="TECH PART" numFmtId="0">
      <sharedItems containsBlank="1"/>
    </cacheField>
    <cacheField name="SITE ID XL" numFmtId="0">
      <sharedItems/>
    </cacheField>
    <cacheField name="SITE NAME XL" numFmtId="0">
      <sharedItems/>
    </cacheField>
    <cacheField name="SOW" numFmtId="0">
      <sharedItems containsBlank="1" count="3">
        <s v="COLO"/>
        <s v="B2S"/>
        <m u="1"/>
      </sharedItems>
    </cacheField>
    <cacheField name="CME BY" numFmtId="0">
      <sharedItems containsBlank="1"/>
    </cacheField>
    <cacheField name="REGION XL" numFmtId="0">
      <sharedItems/>
    </cacheField>
    <cacheField name="REGIONAL TBG" numFmtId="0">
      <sharedItems containsBlank="1"/>
    </cacheField>
    <cacheField name="PROVINCE" numFmtId="0">
      <sharedItems containsBlank="1"/>
    </cacheField>
    <cacheField name="KABUPATEN" numFmtId="0">
      <sharedItems containsBlank="1"/>
    </cacheField>
    <cacheField name="SPK NO." numFmtId="0">
      <sharedItems containsSemiMixedTypes="0" containsString="0" containsNumber="1" containsInteger="1" minValue="6614296" maxValue="6617996"/>
    </cacheField>
    <cacheField name="SPK DATE" numFmtId="0">
      <sharedItems containsSemiMixedTypes="0" containsNonDate="0" containsDate="1" containsString="0" minDate="2019-12-06T00:00:00" maxDate="2022-02-01T00:00:00"/>
    </cacheField>
    <cacheField name="SPK RECEIVE ON EMAIL" numFmtId="0">
      <sharedItems containsNonDate="0" containsDate="1" containsString="0" containsBlank="1" minDate="2022-01-24T00:00:00" maxDate="2022-02-01T00:00:00"/>
    </cacheField>
    <cacheField name="SPK DURATION _x000a_(DAY)" numFmtId="0">
      <sharedItems containsSemiMixedTypes="0" containsString="0" containsNumber="1" containsInteger="1" minValue="0" maxValue="747"/>
    </cacheField>
    <cacheField name="SPK DURATION _x000a_(RANGE)" numFmtId="0">
      <sharedItems/>
    </cacheField>
    <cacheField name="RFI TARGET _x000a_(D)" numFmtId="0">
      <sharedItems containsSemiMixedTypes="0" containsNonDate="0" containsDate="1" containsString="0" minDate="2020-01-05T00:00:00" maxDate="2022-06-25T00:00:00"/>
    </cacheField>
    <cacheField name="RFI TARGET _x000a_(W)" numFmtId="0">
      <sharedItems containsDate="1" containsMixedTypes="1" minDate="2022-02-13T00:00:00" maxDate="2022-02-14T00:00:00"/>
    </cacheField>
    <cacheField name="RFI TARGET _x000a_(M)" numFmtId="0">
      <sharedItems/>
    </cacheField>
    <cacheField name="SOFT RFI PLAN (D)" numFmtId="0">
      <sharedItems containsDate="1" containsBlank="1" containsMixedTypes="1" minDate="2019-07-30T00:00:00" maxDate="2022-01-02T00:00:00"/>
    </cacheField>
    <cacheField name="SOFT RFI PLAN (W)" numFmtId="0">
      <sharedItems/>
    </cacheField>
    <cacheField name="SOFT RFI PLAN (M)" numFmtId="0">
      <sharedItems/>
    </cacheField>
    <cacheField name="RFI (D)" numFmtId="0">
      <sharedItems containsDate="1" containsMixedTypes="1" minDate="2020-01-04T00:00:00" maxDate="2022-12-15T00:00:00"/>
    </cacheField>
    <cacheField name="RFI (W)" numFmtId="0">
      <sharedItems/>
    </cacheField>
    <cacheField name="RFI (M)" numFmtId="0">
      <sharedItems count="28">
        <s v="Jan-2022"/>
        <s v="TBD"/>
        <s v="Mar-2022"/>
        <s v="Dec-2022"/>
        <s v="Nov-2021"/>
        <s v="Dec-2021"/>
        <s v="Oct-2021"/>
        <s v="Sep-2021"/>
        <s v="Aug-2021"/>
        <s v="May-2021"/>
        <s v="Dec-2020"/>
        <s v="Jul-2021"/>
        <s v="Apr-2021"/>
        <s v="Oct-2020"/>
        <s v="Feb-2021"/>
        <s v="Jan-2021"/>
        <s v="Aug-2020"/>
        <s v="Nov-2020"/>
        <s v="Mar-2021"/>
        <s v="Jul-2020"/>
        <s v="Jun-2020"/>
        <s v="Feb-2022"/>
        <s v="Apr-2020"/>
        <s v="Mar-2020"/>
        <s v="Sep-2020"/>
        <s v="May-2020"/>
        <s v="Feb-2020"/>
        <s v="Jan-2020"/>
      </sharedItems>
    </cacheField>
    <cacheField name="RFI REV. (D)" numFmtId="0">
      <sharedItems containsDate="1" containsBlank="1" containsMixedTypes="1" minDate="2020-01-04T00:00:00" maxDate="2022-03-22T00:00:00"/>
    </cacheField>
    <cacheField name="RFI REV. (W)" numFmtId="0">
      <sharedItems/>
    </cacheField>
    <cacheField name="RFI REV. (M)" numFmtId="0">
      <sharedItems/>
    </cacheField>
    <cacheField name="xcheck tbig" numFmtId="0">
      <sharedItems containsBlank="1"/>
    </cacheField>
    <cacheField name="TRANSPORT TYPE" numFmtId="0">
      <sharedItems containsBlank="1"/>
    </cacheField>
    <cacheField name="PSB PLN SUBMITTED" numFmtId="0">
      <sharedItems containsDate="1" containsBlank="1" containsMixedTypes="1" minDate="2020-01-27T00:00:00" maxDate="2022-01-31T00:00:00"/>
    </cacheField>
    <cacheField name="PSB PLN RECEIVED" numFmtId="0">
      <sharedItems containsNonDate="0" containsDate="1" containsString="0" containsBlank="1" minDate="2021-10-27T00:00:00" maxDate="2021-12-15T00:00:00"/>
    </cacheField>
    <cacheField name="PLN ID" numFmtId="0">
      <sharedItems containsBlank="1" containsMixedTypes="1" containsNumber="1" containsInteger="1" minValue="111120218485" maxValue="5370411044558"/>
    </cacheField>
    <cacheField name="KVA" numFmtId="0">
      <sharedItems containsBlank="1" containsMixedTypes="1" containsNumber="1" minValue="5.5" maxValue="41.5"/>
    </cacheField>
    <cacheField name="PLAN MOS" numFmtId="0">
      <sharedItems containsNonDate="0" containsString="0" containsBlank="1"/>
    </cacheField>
    <cacheField name="STO DATE" numFmtId="0">
      <sharedItems containsDate="1" containsBlank="1" containsMixedTypes="1" minDate="2020-01-21T00:00:00" maxDate="2022-01-27T00:00:00"/>
    </cacheField>
    <cacheField name="CME START" numFmtId="0">
      <sharedItems containsNonDate="0" containsDate="1" containsString="0" containsBlank="1" minDate="2021-09-21T00:00:00" maxDate="2021-10-09T00:00:00"/>
    </cacheField>
    <cacheField name="SOFT RFI" numFmtId="0">
      <sharedItems containsNonDate="0" containsDate="1" containsString="0" containsBlank="1" minDate="2020-02-06T00:00:00" maxDate="2021-12-25T00:00:00"/>
    </cacheField>
    <cacheField name="RFI" numFmtId="0">
      <sharedItems containsNonDate="0" containsDate="1" containsString="0" containsBlank="1" minDate="2020-02-04T00:00:00" maxDate="2022-01-24T00:00:00"/>
    </cacheField>
    <cacheField name="RFI Actual (W)" numFmtId="0">
      <sharedItems containsBlank="1"/>
    </cacheField>
    <cacheField name="MOS" numFmtId="0">
      <sharedItems containsNonDate="0" containsString="0" containsBlank="1"/>
    </cacheField>
    <cacheField name="UNLOCK" numFmtId="0">
      <sharedItems containsNonDate="0" containsDate="1" containsString="0" containsBlank="1" minDate="2020-05-04T00:00:00" maxDate="2020-09-28T00:00:00"/>
    </cacheField>
    <cacheField name="CURRENT PROGRESS" numFmtId="0">
      <sharedItems count="27">
        <s v="31.RBS/BTS Foundation "/>
        <s v="07.ESR preparation"/>
        <s v="04.Survey OG"/>
        <s v="25.Pouring Concrete"/>
        <s v="35.Pemasangan KWH Box dan pole"/>
        <s v="36.PLN application"/>
        <s v="37.Power connection process"/>
        <s v="19.Mobilisasi dan Demobilisasi"/>
        <s v="38.RFI"/>
        <s v="02.SPK returned"/>
        <s v="34.Pemasangan &amp; Instalasi Panel KWH &amp; ACPDB"/>
        <s v="08.Under RNP review"/>
        <s v="23.Bore pile Rebaring &amp; Pouring "/>
        <s v="20.APD &amp; Design Process"/>
        <s v="12.CP Process"/>
        <s v="06.Rehunting OG"/>
        <s v="13.Rekom L/C process"/>
        <s v="01.SPK propossed return"/>
        <s v="05.Hunting OG"/>
        <s v="24.Rebaring" u="1"/>
        <s v="08.RNP review nok" u="1"/>
        <s v="27.Curring Time" u="1"/>
        <s v="21.Bouwplank" u="1"/>
        <s v="22.Excavation" u="1"/>
        <s v="33.ME &amp; Grounding system process" u="1"/>
        <s v="29.Erection" u="1"/>
        <s v="14.Waiting Government disposition" u="1"/>
      </sharedItems>
    </cacheField>
    <cacheField name="PROGRESS SUMMARY" numFmtId="0">
      <sharedItems count="19">
        <s v="17.RBS/BTS FOUNDATION OG"/>
        <s v="06.ERM PROCESS"/>
        <s v="03.SURVEY PROCESS"/>
        <s v="14.POURING CONCRETE OG"/>
        <s v="19.MECHANICAL &amp; ELECTRICAL OG"/>
        <s v="20.SRFI"/>
        <s v="10.CME PREPARATION"/>
        <s v="21.RFI"/>
        <s v="02.SPK RETURNED"/>
        <s v="11.BORE PILE OG"/>
        <s v="07.SITAC PROCESS"/>
        <s v="05.REHUNTING"/>
        <s v="01.SPK PROPOSSED RETURN"/>
        <s v="04.HUNTING"/>
        <s v="08.GOVERNMENT PERMIT PROCESS" u="1"/>
        <s v="13.REBARING OG" u="1"/>
        <s v="16.TOWER ERECTION OG" u="1"/>
        <s v="15.CURRING TIME" u="1"/>
        <s v="12.EXCAVATION OG" u="1"/>
      </sharedItems>
    </cacheField>
    <cacheField name="PROBLEM CLASS" numFmtId="0">
      <sharedItems containsBlank="1"/>
    </cacheField>
    <cacheField name="DETAIL PROBLEM" numFmtId="0">
      <sharedItems containsBlank="1"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ur Indah Setyawati" refreshedDate="44670.24794872685" createdVersion="5" refreshedVersion="5" minRefreshableVersion="3" recordCount="1644">
  <cacheSource type="worksheet">
    <worksheetSource ref="A4:BJ1673" sheet="DATA"/>
  </cacheSource>
  <cacheFields count="71">
    <cacheField name="NO" numFmtId="0">
      <sharedItems containsBlank="1" containsMixedTypes="1" containsNumber="1" minValue="1" maxValue="968"/>
    </cacheField>
    <cacheField name="TP PROJECT CODE" numFmtId="0">
      <sharedItems containsNonDate="0" containsString="0" containsBlank="1"/>
    </cacheField>
    <cacheField name="SITE ID XL" numFmtId="0">
      <sharedItems/>
    </cacheField>
    <cacheField name="Sonumb" numFmtId="0">
      <sharedItems containsBlank="1" containsMixedTypes="1" containsNumber="1" containsInteger="1" minValue="20200602551" maxValue="30743250031"/>
    </cacheField>
    <cacheField name="SITE ID TP" numFmtId="0">
      <sharedItems containsBlank="1" containsMixedTypes="1" containsNumber="1" containsInteger="1" minValue="20139105" maxValue="2816241001"/>
    </cacheField>
    <cacheField name="SITE NAME TP" numFmtId="0">
      <sharedItems containsBlank="1"/>
    </cacheField>
    <cacheField name="Status" numFmtId="0">
      <sharedItems containsBlank="1"/>
    </cacheField>
    <cacheField name="COMPANY ID" numFmtId="0">
      <sharedItems containsBlank="1"/>
    </cacheField>
    <cacheField name="SSR Longitude" numFmtId="0">
      <sharedItems containsBlank="1" containsMixedTypes="1" containsNumber="1" minValue="95.321470000000005" maxValue="123.773"/>
    </cacheField>
    <cacheField name="SSR Latitude" numFmtId="0">
      <sharedItems containsBlank="1" containsMixedTypes="1" containsNumber="1" minValue="-10.320499999999999" maxValue="171476126"/>
    </cacheField>
    <cacheField name="Proposed RF Height" numFmtId="0">
      <sharedItems containsBlank="1" containsMixedTypes="1" containsNumber="1" minValue="0" maxValue="72"/>
    </cacheField>
    <cacheField name="RF AZIMUTH" numFmtId="0">
      <sharedItems containsBlank="1" containsMixedTypes="1" containsNumber="1" containsInteger="1" minValue="0" maxValue="347"/>
    </cacheField>
    <cacheField name="PROJECT YEAR" numFmtId="0">
      <sharedItems containsBlank="1" containsMixedTypes="1" containsNumber="1" containsInteger="1" minValue="0" maxValue="2022"/>
    </cacheField>
    <cacheField name="PROJECT NAME" numFmtId="0">
      <sharedItems containsBlank="1"/>
    </cacheField>
    <cacheField name="SITE ADDRESS" numFmtId="0">
      <sharedItems containsBlank="1"/>
    </cacheField>
    <cacheField name="TECH PART" numFmtId="0">
      <sharedItems containsBlank="1"/>
    </cacheField>
    <cacheField name="SITE ID XL2" numFmtId="0">
      <sharedItems/>
    </cacheField>
    <cacheField name="SITE NAME XL" numFmtId="0">
      <sharedItems/>
    </cacheField>
    <cacheField name="SOW" numFmtId="0">
      <sharedItems/>
    </cacheField>
    <cacheField name="CME BY" numFmtId="0">
      <sharedItems containsBlank="1"/>
    </cacheField>
    <cacheField name="REGION XL" numFmtId="0">
      <sharedItems/>
    </cacheField>
    <cacheField name="REGIONAL TBG" numFmtId="0">
      <sharedItems containsBlank="1" count="18">
        <s v="JABODETABEK"/>
        <s v="SUMBAGSEL"/>
        <s v="SULAWESI"/>
        <s v="SUMBAGUT"/>
        <s v="BALINUSRA"/>
        <s v="JATENG"/>
        <s v="JATIM"/>
        <s v="KALIMANTAN"/>
        <s v="JABAR"/>
        <s v="SUMBAGTENG"/>
        <s v="JABODETABEK (INNER)"/>
        <s v="SUMBGSEL"/>
        <s v="JAWA TIMUR"/>
        <s v="LAMPUNG"/>
        <s v="JABODETABEK (OUTER)"/>
        <m/>
        <s v=" JABODETABEK (INNER)"/>
        <s v=" JABODETABEK (OUTER)"/>
      </sharedItems>
    </cacheField>
    <cacheField name="PROVINCE" numFmtId="0">
      <sharedItems containsBlank="1"/>
    </cacheField>
    <cacheField name="KABUPATEN" numFmtId="0">
      <sharedItems containsBlank="1"/>
    </cacheField>
    <cacheField name="SPK NO." numFmtId="0">
      <sharedItems containsSemiMixedTypes="0" containsString="0" containsNumber="1" containsInteger="1" minValue="6614108" maxValue="6618206"/>
    </cacheField>
    <cacheField name="SPK DATE" numFmtId="0">
      <sharedItems containsSemiMixedTypes="0" containsNonDate="0" containsDate="1" containsString="0" minDate="2019-08-12T00:00:00" maxDate="2022-04-13T00:00:00" count="168">
        <d v="2021-09-07T00:00:00"/>
        <d v="2022-01-25T00:00:00"/>
        <d v="2021-10-25T00:00:00"/>
        <d v="2022-04-06T00:00:00"/>
        <d v="2022-04-12T00:00:00"/>
        <d v="2022-03-11T00:00:00"/>
        <d v="2021-12-16T00:00:00"/>
        <d v="2022-01-24T00:00:00"/>
        <d v="2022-01-28T00:00:00"/>
        <d v="2022-02-07T00:00:00"/>
        <d v="2022-03-28T00:00:00"/>
        <d v="2022-03-24T00:00:00"/>
        <d v="2022-03-22T00:00:00"/>
        <d v="2022-03-16T00:00:00"/>
        <d v="2022-03-18T00:00:00"/>
        <d v="2022-03-07T00:00:00"/>
        <d v="2021-11-09T00:00:00"/>
        <d v="2022-03-09T00:00:00"/>
        <d v="2022-04-08T00:00:00"/>
        <d v="2022-03-08T00:00:00"/>
        <d v="2022-02-02T00:00:00"/>
        <d v="2022-02-04T00:00:00"/>
        <d v="2022-02-08T00:00:00"/>
        <d v="2022-02-03T00:00:00"/>
        <d v="2022-02-15T00:00:00"/>
        <d v="2021-11-18T00:00:00"/>
        <d v="2022-04-05T00:00:00"/>
        <d v="2022-02-25T00:00:00"/>
        <d v="2022-02-24T00:00:00"/>
        <d v="2022-02-23T00:00:00"/>
        <d v="2022-01-31T00:00:00"/>
        <d v="2022-03-29T00:00:00"/>
        <d v="2022-03-03T00:00:00"/>
        <d v="2021-03-18T00:00:00"/>
        <d v="2021-10-22T00:00:00"/>
        <d v="2021-09-27T00:00:00"/>
        <d v="2021-08-27T00:00:00"/>
        <d v="2022-03-21T00:00:00"/>
        <d v="2021-08-16T00:00:00"/>
        <d v="2022-03-17T00:00:00"/>
        <d v="2022-01-20T00:00:00"/>
        <d v="2022-01-19T00:00:00"/>
        <d v="2022-01-18T00:00:00"/>
        <d v="2022-01-14T00:00:00"/>
        <d v="2021-12-27T00:00:00"/>
        <d v="2021-12-22T00:00:00"/>
        <d v="2021-12-12T00:00:00"/>
        <d v="2021-12-07T00:00:00"/>
        <d v="2021-12-02T00:00:00"/>
        <d v="2021-11-29T00:00:00"/>
        <d v="2021-11-23T00:00:00"/>
        <d v="2021-11-19T00:00:00"/>
        <d v="2021-11-08T00:00:00"/>
        <d v="2021-11-05T00:00:00"/>
        <d v="2021-11-01T00:00:00"/>
        <d v="2022-04-07T00:00:00"/>
        <d v="2021-10-21T00:00:00"/>
        <d v="2021-10-18T00:00:00"/>
        <d v="2021-10-15T00:00:00"/>
        <d v="2021-10-06T00:00:00"/>
        <d v="2021-10-05T00:00:00"/>
        <d v="2021-09-26T00:00:00"/>
        <d v="2021-09-24T00:00:00"/>
        <d v="2021-09-23T00:00:00"/>
        <d v="2021-09-17T00:00:00"/>
        <d v="2021-09-08T00:00:00"/>
        <d v="2021-09-02T00:00:00"/>
        <d v="2021-08-30T00:00:00"/>
        <d v="2021-08-26T00:00:00"/>
        <d v="2021-08-25T00:00:00"/>
        <d v="2021-08-24T00:00:00"/>
        <d v="2021-08-23T00:00:00"/>
        <d v="2022-04-11T00:00:00"/>
        <d v="2021-08-13T00:00:00"/>
        <d v="2021-08-12T00:00:00"/>
        <d v="2021-08-10T00:00:00"/>
        <d v="2021-08-09T00:00:00"/>
        <d v="2021-08-06T00:00:00"/>
        <d v="2021-08-05T00:00:00"/>
        <d v="2021-08-04T00:00:00"/>
        <d v="2021-08-03T00:00:00"/>
        <d v="2021-07-12T00:00:00"/>
        <d v="2021-06-22T00:00:00"/>
        <d v="2021-05-29T00:00:00"/>
        <d v="2021-04-29T00:00:00"/>
        <d v="2021-04-28T00:00:00"/>
        <d v="2021-03-22T00:00:00"/>
        <d v="2021-03-09T00:00:00"/>
        <d v="2021-01-22T00:00:00"/>
        <d v="2021-01-15T00:00:00"/>
        <d v="2021-01-13T00:00:00"/>
        <d v="2021-01-08T00:00:00"/>
        <d v="2021-01-05T00:00:00"/>
        <d v="2020-12-30T00:00:00"/>
        <d v="2020-12-17T00:00:00"/>
        <d v="2020-12-14T00:00:00"/>
        <d v="2020-12-07T00:00:00"/>
        <d v="2020-12-03T00:00:00"/>
        <d v="2020-12-02T00:00:00"/>
        <d v="2020-11-25T00:00:00"/>
        <d v="2020-11-24T00:00:00"/>
        <d v="2020-11-20T00:00:00"/>
        <d v="2020-11-19T00:00:00"/>
        <d v="2020-11-16T00:00:00"/>
        <d v="2020-11-13T00:00:00"/>
        <d v="2020-11-12T00:00:00"/>
        <d v="2020-11-04T00:00:00"/>
        <d v="2020-10-28T00:00:00"/>
        <d v="2020-10-23T00:00:00"/>
        <d v="2020-10-20T00:00:00"/>
        <d v="2020-10-09T00:00:00"/>
        <d v="2020-10-02T00:00:00"/>
        <d v="2020-10-01T00:00:00"/>
        <d v="2020-09-25T00:00:00"/>
        <d v="2020-09-23T00:00:00"/>
        <d v="2020-09-21T00:00:00"/>
        <d v="2020-09-17T00:00:00"/>
        <d v="2020-09-14T00:00:00"/>
        <d v="2020-09-11T00:00:00"/>
        <d v="2020-09-07T00:00:00"/>
        <d v="2020-09-04T00:00:00"/>
        <d v="2020-09-03T00:00:00"/>
        <d v="2020-09-01T00:00:00"/>
        <d v="2020-08-31T00:00:00"/>
        <d v="2020-08-28T00:00:00"/>
        <d v="2020-08-27T00:00:00"/>
        <d v="2020-08-26T00:00:00"/>
        <d v="2020-08-18T00:00:00"/>
        <d v="2020-07-21T00:00:00"/>
        <d v="2020-07-15T00:00:00"/>
        <d v="2020-07-14T00:00:00"/>
        <d v="2020-07-07T00:00:00"/>
        <d v="2020-07-06T00:00:00"/>
        <d v="2020-07-02T00:00:00"/>
        <d v="2020-07-01T00:00:00"/>
        <d v="2020-06-26T00:00:00"/>
        <d v="2020-06-24T00:00:00"/>
        <d v="2020-06-23T00:00:00"/>
        <d v="2020-06-19T00:00:00"/>
        <d v="2020-06-13T00:00:00"/>
        <d v="2020-05-12T00:00:00"/>
        <d v="2020-04-24T00:00:00"/>
        <d v="2020-04-23T00:00:00"/>
        <d v="2020-04-17T00:00:00"/>
        <d v="2020-04-16T00:00:00"/>
        <d v="2020-04-14T00:00:00"/>
        <d v="2020-04-13T00:00:00"/>
        <d v="2020-04-08T00:00:00"/>
        <d v="2020-04-03T00:00:00"/>
        <d v="2020-03-27T00:00:00"/>
        <d v="2020-03-19T00:00:00"/>
        <d v="2020-03-16T00:00:00"/>
        <d v="2020-03-13T00:00:00"/>
        <d v="2020-03-09T00:00:00"/>
        <d v="2020-02-26T00:00:00"/>
        <d v="2020-02-18T00:00:00"/>
        <d v="2020-02-17T00:00:00"/>
        <d v="2020-02-13T00:00:00"/>
        <d v="2020-02-10T00:00:00"/>
        <d v="2020-02-07T00:00:00"/>
        <d v="2020-02-04T00:00:00"/>
        <d v="2020-01-31T00:00:00"/>
        <d v="2020-01-16T00:00:00"/>
        <d v="2020-01-15T00:00:00"/>
        <d v="2020-01-13T00:00:00"/>
        <d v="2020-01-10T00:00:00"/>
        <d v="2019-12-06T00:00:00"/>
        <d v="2019-08-12T00:00:00"/>
      </sharedItems>
    </cacheField>
    <cacheField name="SPK RECEIVE ON EMAIL" numFmtId="0">
      <sharedItems containsNonDate="0" containsDate="1" containsString="0" containsBlank="1" minDate="2022-01-24T00:00:00" maxDate="2022-04-13T00:00:00"/>
    </cacheField>
    <cacheField name="SPK DURATION _x000a_(DAY)" numFmtId="0">
      <sharedItems containsSemiMixedTypes="0" containsString="0" containsNumber="1" containsInteger="1" minValue="-15" maxValue="981"/>
    </cacheField>
    <cacheField name="SPK DURATION _x000a_(RANGE)" numFmtId="0">
      <sharedItems/>
    </cacheField>
    <cacheField name="RFI TARGET _x000a_(D)" numFmtId="0">
      <sharedItems containsDate="1" containsMixedTypes="1" minDate="2019-09-11T00:00:00" maxDate="2022-09-10T00:00:00"/>
    </cacheField>
    <cacheField name="RFI TARGET _x000a_(W)" numFmtId="0">
      <sharedItems containsDate="1" containsMixedTypes="1" minDate="2022-02-13T00:00:00" maxDate="2022-02-14T00:00:00"/>
    </cacheField>
    <cacheField name="RFI TARGET _x000a_(M)" numFmtId="0">
      <sharedItems/>
    </cacheField>
    <cacheField name="SOFT RFI PLAN (D)" numFmtId="0">
      <sharedItems containsDate="1" containsBlank="1" containsMixedTypes="1" minDate="2019-07-30T00:00:00" maxDate="2022-04-11T00:00:00"/>
    </cacheField>
    <cacheField name="SOFT RFI PLAN (W)" numFmtId="0">
      <sharedItems/>
    </cacheField>
    <cacheField name="SOFT RFI PLAN (M)" numFmtId="0">
      <sharedItems/>
    </cacheField>
    <cacheField name="RFI (D)" numFmtId="15">
      <sharedItems containsDate="1" containsMixedTypes="1" minDate="2020-01-04T00:00:00" maxDate="2022-09-01T00:00:00"/>
    </cacheField>
    <cacheField name="RFI (W)" numFmtId="0">
      <sharedItems/>
    </cacheField>
    <cacheField name="RFI (M)" numFmtId="0">
      <sharedItems/>
    </cacheField>
    <cacheField name="RFI REV. (D)" numFmtId="0">
      <sharedItems containsDate="1" containsBlank="1" containsMixedTypes="1" minDate="2020-01-04T00:00:00" maxDate="2022-09-01T00:00:00"/>
    </cacheField>
    <cacheField name="RFI REV. (W)" numFmtId="0">
      <sharedItems/>
    </cacheField>
    <cacheField name="RFI REV. (M)" numFmtId="0">
      <sharedItems/>
    </cacheField>
    <cacheField name="TRANSPORT TYPE" numFmtId="0">
      <sharedItems containsBlank="1"/>
    </cacheField>
    <cacheField name="PSB PLN SUBMITTED" numFmtId="0">
      <sharedItems containsDate="1" containsBlank="1" containsMixedTypes="1" minDate="2020-01-27T00:00:00" maxDate="2022-04-15T00:00:00"/>
    </cacheField>
    <cacheField name="PSB PLN RECEIVED" numFmtId="0">
      <sharedItems containsNonDate="0" containsDate="1" containsString="0" containsBlank="1" minDate="2021-10-27T00:00:00" maxDate="2022-04-15T00:00:00"/>
    </cacheField>
    <cacheField name="PLN ID" numFmtId="0">
      <sharedItems containsBlank="1" containsMixedTypes="1" containsNumber="1" containsInteger="1" minValue="111120218485" maxValue="5370411044558"/>
    </cacheField>
    <cacheField name="KVA" numFmtId="0">
      <sharedItems containsBlank="1" containsMixedTypes="1" containsNumber="1" minValue="5.5" maxValue="41.5"/>
    </cacheField>
    <cacheField name="PLAN MOS" numFmtId="0">
      <sharedItems containsNonDate="0" containsString="0" containsBlank="1"/>
    </cacheField>
    <cacheField name="STO DATE" numFmtId="0">
      <sharedItems containsDate="1" containsBlank="1" containsMixedTypes="1" minDate="2020-01-21T00:00:00" maxDate="2022-04-15T00:00:00"/>
    </cacheField>
    <cacheField name="CME START" numFmtId="0">
      <sharedItems containsNonDate="0" containsDate="1" containsString="0" containsBlank="1" minDate="2021-09-21T00:00:00" maxDate="2022-05-27T00:00:00"/>
    </cacheField>
    <cacheField name="SOFT RFI" numFmtId="0">
      <sharedItems containsNonDate="0" containsDate="1" containsString="0" containsBlank="1" minDate="2020-02-06T00:00:00" maxDate="2022-04-15T00:00:00"/>
    </cacheField>
    <cacheField name="RFI" numFmtId="0">
      <sharedItems containsNonDate="0" containsDate="1" containsString="0" containsBlank="1" minDate="2020-02-04T00:00:00" maxDate="2022-04-19T00:00:00"/>
    </cacheField>
    <cacheField name="RFI Actual (W)" numFmtId="0">
      <sharedItems containsBlank="1"/>
    </cacheField>
    <cacheField name="MOS" numFmtId="0">
      <sharedItems containsNonDate="0" containsString="0" containsBlank="1"/>
    </cacheField>
    <cacheField name="UNLOCK" numFmtId="0">
      <sharedItems containsDate="1" containsBlank="1" containsMixedTypes="1" minDate="1899-12-30T00:00:00" maxDate="2022-04-17T00:00:00"/>
    </cacheField>
    <cacheField name="SIMPLY MILESTONE" numFmtId="0">
      <sharedItems containsBlank="1"/>
    </cacheField>
    <cacheField name="CURRENT PROGRESS" numFmtId="0">
      <sharedItems/>
    </cacheField>
    <cacheField name="PROGRESS SUMMARY" numFmtId="0">
      <sharedItems containsBlank="1"/>
    </cacheField>
    <cacheField name="PROBLEM CLASS" numFmtId="0">
      <sharedItems containsBlank="1"/>
    </cacheField>
    <cacheField name="DETAIL PROBLEM" numFmtId="0">
      <sharedItems containsBlank="1" containsMixedTypes="1" containsNumber="1" containsInteger="1" minValue="0" maxValue="0" longText="1"/>
    </cacheField>
    <cacheField name="spk mo" numFmtId="0">
      <sharedItems containsBlank="1" count="6">
        <s v="C021"/>
        <s v="JAN"/>
        <m/>
        <s v="APR"/>
        <s v="FEB"/>
        <s v="MAR"/>
      </sharedItems>
    </cacheField>
    <cacheField name="PICA" numFmtId="0">
      <sharedItems containsBlank="1" count="26">
        <m/>
        <s v="HOLD LUWUK"/>
        <s v="CORPORATE AREA"/>
        <s v="PERMIT ISSUE, PEMDA"/>
        <s v="MULTIPLE IW FAILED"/>
        <s v="SITE NO POWER"/>
        <s v="HARDSITAC, HIGH CAPEX"/>
        <s v="HARDSITAC, LAHAN DEVELOPER"/>
        <s v="DELIVERY MATERIAL ISLAND AREA"/>
        <s v="PERMIT ISSUE, LAHAN"/>
        <s v="LONG SITAC PROCESS, IW"/>
        <s v="KKOP"/>
        <s v="MORATORIUM GOWA"/>
        <s v="HARDSITAC, COMMUNITY REJECTION"/>
        <s v="HARDSITAC, LACK OF FREE SPACE"/>
        <s v="BATAM AREA"/>
        <s v="HARDSITAC, NEAR EXISTING"/>
        <s v="COMMCASE"/>
        <s v="PERUBAHAN PERUNTUKAN LAHAN"/>
        <s v="NEED APP SOLAR PANEL, NO POWER"/>
        <s v="PERFORMANCE MITRA"/>
        <s v="HARDSITAC, COMMUNITY ISSUE"/>
        <s v="CHANGE SOW MCP"/>
        <s v="ERECTION HOLD"/>
        <s v="POWER ISSUE"/>
        <s v="LONGSITAC PROCESS, IW" u="1"/>
      </sharedItems>
    </cacheField>
    <cacheField name="LT" numFmtId="0">
      <sharedItems containsString="0" containsBlank="1" containsNumber="1" containsInteger="1" minValue="7" maxValue="224"/>
    </cacheField>
    <cacheField name="PLAN START CME" numFmtId="0">
      <sharedItems containsDate="1" containsBlank="1" containsMixedTypes="1" minDate="1899-12-30T00:00:00" maxDate="2022-06-07T00:00:00"/>
    </cacheField>
    <cacheField name="RFI PLAN INTERNAL" numFmtId="0">
      <sharedItems containsDate="1" containsBlank="1" containsMixedTypes="1" minDate="2022-04-15T00:00:00" maxDate="2022-07-11T00:00:00"/>
    </cacheField>
    <cacheField name="LT SPK TO PLAN RFI" numFmtId="0">
      <sharedItems containsBlank="1" containsMixedTypes="1" containsNumber="1" containsInteger="1" minValue="23" maxValue="270"/>
    </cacheField>
    <cacheField name="LT CATEGORY TO RFI INT" numFmtId="0">
      <sharedItems containsBlank="1" count="5">
        <s v="&gt;120d"/>
        <s v="0-90d"/>
        <m/>
        <s v="TBD"/>
        <s v="91-120d"/>
      </sharedItems>
    </cacheField>
    <cacheField name="DUE DATE 90D" numFmtId="0">
      <sharedItems containsNonDate="0" containsDate="1" containsString="0" containsBlank="1" minDate="2021-12-06T00:00:00" maxDate="2022-07-12T00:00:00"/>
    </cacheField>
    <cacheField name="DUE DATE 120D" numFmtId="0">
      <sharedItems containsNonDate="0" containsDate="1" containsString="0" containsBlank="1" minDate="2022-01-05T00:00:00" maxDate="2022-08-11T00:00:00"/>
    </cacheField>
    <cacheField name="285 B2S" numFmtId="0">
      <sharedItems containsBlank="1" count="2">
        <s v="285 B2S"/>
        <m/>
      </sharedItems>
    </cacheField>
    <cacheField name="xx" numFmtId="0">
      <sharedItems containsString="0" containsBlank="1" containsNumber="1" containsInteger="1" minValue="436" maxValue="481"/>
    </cacheField>
    <cacheField name="yy"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ur Indah Setyawati" refreshedDate="44679.397544212959" createdVersion="5" refreshedVersion="5" minRefreshableVersion="3" recordCount="1671">
  <cacheSource type="worksheet">
    <worksheetSource ref="F4:BG1675" sheet="DATA"/>
  </cacheSource>
  <cacheFields count="54">
    <cacheField name="SITE NAME TP" numFmtId="0">
      <sharedItems containsBlank="1"/>
    </cacheField>
    <cacheField name="Status" numFmtId="0">
      <sharedItems containsBlank="1" count="34">
        <s v="SPK RETURN"/>
        <s v="SPK RETURN BY XL"/>
        <s v="RELOCATION"/>
        <s v="RORO JONGRANG 2021 [NEW]"/>
        <s v="BP2022"/>
        <s v="ACTIVE - RELOCATION"/>
        <s v="ACTIVE - BLITZKRIEG 2021 [NEW]"/>
        <s v="NEW SITE 2022-REPEATER"/>
        <m/>
        <s v="ACTIVE - BLITZKRIEG"/>
        <s v="SPK RETURN - CME by XL (RELOCATION)"/>
        <s v="ACTIVE - ORION"/>
        <s v="ACTIVE"/>
        <s v="X RELOC TBG"/>
        <s v="X RELOC BY TP"/>
        <s v="X ACTIVE - RELOCATION (By Asset 2019)"/>
        <s v="COMMITMENT 2021 (pengganti site REPEATER JAKATAN PARI)"/>
        <s v="X RENEWAL"/>
        <s v="ACTIVE - BLITZKRIEG H2"/>
        <s v="Newsite 2022 - DENSI"/>
        <s v="Newsite 2020 - Additional"/>
        <s v="NEW COLO"/>
        <s v="ACTIVE - BLITZKRIEG 2021 [NEW]-H2"/>
        <s v="ACTIVE - CME by XL"/>
        <s v="ACTIVE - RELOCATION TBG to TBG"/>
        <s v="ACTIVE - CME by XL (RELOCATION)"/>
        <s v="X ACTIVE - SPK 2019"/>
        <s v="RELOC BY TP" u="1"/>
        <s v="COMMITMENT 2021" u="1"/>
        <s v="REPEATER" u="1"/>
        <s v="NEW ORDER 2022-2024" u="1"/>
        <s v="X RELOCATION BY TP" u="1"/>
        <s v="RELOCATION BY TP" u="1"/>
        <s v="NEW SITE 2022-B2" u="1"/>
      </sharedItems>
    </cacheField>
    <cacheField name="COMPANY ID" numFmtId="0">
      <sharedItems containsBlank="1"/>
    </cacheField>
    <cacheField name="SSR Longitude" numFmtId="0">
      <sharedItems containsBlank="1" containsMixedTypes="1" containsNumber="1" minValue="95.321470000000005" maxValue="123.773"/>
    </cacheField>
    <cacheField name="SSR Latitude" numFmtId="0">
      <sharedItems containsBlank="1" containsMixedTypes="1" containsNumber="1" minValue="-10.320499999999999" maxValue="171476126"/>
    </cacheField>
    <cacheField name="Proposed RF Height" numFmtId="0">
      <sharedItems containsBlank="1" containsMixedTypes="1" containsNumber="1" minValue="0" maxValue="72"/>
    </cacheField>
    <cacheField name="RF AZIMUTH" numFmtId="0">
      <sharedItems containsBlank="1" containsMixedTypes="1" containsNumber="1" containsInteger="1" minValue="0" maxValue="347"/>
    </cacheField>
    <cacheField name="PROJECT YEAR" numFmtId="0">
      <sharedItems containsBlank="1" containsMixedTypes="1" containsNumber="1" containsInteger="1" minValue="0" maxValue="2022"/>
    </cacheField>
    <cacheField name="PROJECT NAME" numFmtId="0">
      <sharedItems containsBlank="1" count="28">
        <s v="JEDI 2020 [NEW]"/>
        <m/>
        <s v="ORION [NEW]"/>
        <s v="RORO JONGRANG 2021 [NEW]"/>
        <s v="New site 2022 - P2"/>
        <s v="Newsite 2022 - B2"/>
        <s v="New site 2022 - P1"/>
        <s v="COMMITMENT NEW ORDER B2S 2022-2024"/>
        <s v="NEW SITE 2022-REPEATER"/>
        <s v="Newsite 2021"/>
        <s v="Newsite 2022 - P2"/>
        <s v="BLITZKRIEG 2021 [NEW]"/>
        <s v="Newsite 2021 - H2"/>
        <s v="COMMITMENT NEW ORDER COLO 2022-2024"/>
        <s v="RELOCATION"/>
        <s v="Newsite 2022 - P1"/>
        <s v="RELOCATION - XL"/>
        <s v="RELOCATION - PROTELINDO"/>
        <s v="Newsite 2022 - Repeater"/>
        <s v="RELOCATION RIGHT"/>
        <s v="New site 2021"/>
        <s v="New site 2021 - H2"/>
        <s v="Newsite 2022 - DENSI"/>
        <s v="Newsite 2020 - Additional"/>
        <s v="Newsite Repeater"/>
        <s v="RELOCATION - SKP"/>
        <s v="ACTIVE - BLITZKRIEG 2021 [NEW]"/>
        <s v="New COLO"/>
      </sharedItems>
    </cacheField>
    <cacheField name="SITE ADDRESS" numFmtId="0">
      <sharedItems containsBlank="1"/>
    </cacheField>
    <cacheField name="TECH PART" numFmtId="0">
      <sharedItems containsBlank="1" count="7">
        <s v="HTI"/>
        <s v="CAA"/>
        <s v="EID"/>
        <s v="NOKIA"/>
        <s v="ALT"/>
        <m/>
        <s v="ALITA" u="1"/>
      </sharedItems>
    </cacheField>
    <cacheField name="SITE ID XL" numFmtId="0">
      <sharedItems containsBlank="1"/>
    </cacheField>
    <cacheField name="SITE NAME XL" numFmtId="0">
      <sharedItems containsBlank="1"/>
    </cacheField>
    <cacheField name="SOW" numFmtId="0">
      <sharedItems containsBlank="1" count="3">
        <s v="B2S"/>
        <s v="COLO"/>
        <m/>
      </sharedItems>
    </cacheField>
    <cacheField name="CME BY" numFmtId="0">
      <sharedItems containsBlank="1" count="4">
        <s v="TBG"/>
        <s v="XL"/>
        <m/>
        <s v="HTI"/>
      </sharedItems>
    </cacheField>
    <cacheField name="REGION XL" numFmtId="0">
      <sharedItems containsBlank="1" count="6">
        <s v="EAST"/>
        <s v="WEST"/>
        <s v="CENTRAL"/>
        <s v="JABO"/>
        <s v="Jabodetabek"/>
        <m/>
      </sharedItems>
    </cacheField>
    <cacheField name="REGIONAL TBG" numFmtId="0">
      <sharedItems containsBlank="1"/>
    </cacheField>
    <cacheField name="PROVINCE" numFmtId="0">
      <sharedItems containsBlank="1"/>
    </cacheField>
    <cacheField name="KABUPATEN" numFmtId="0">
      <sharedItems containsBlank="1"/>
    </cacheField>
    <cacheField name="SPK NO." numFmtId="0">
      <sharedItems containsString="0" containsBlank="1" containsNumber="1" containsInteger="1" minValue="6614108" maxValue="6618227"/>
    </cacheField>
    <cacheField name="SPK DATE" numFmtId="0">
      <sharedItems containsNonDate="0" containsDate="1" containsString="0" containsBlank="1" minDate="2019-08-12T00:00:00" maxDate="2022-04-27T00:00:00"/>
    </cacheField>
    <cacheField name="SPK RECEIVE ON EMAIL" numFmtId="0">
      <sharedItems containsNonDate="0" containsDate="1" containsString="0" containsBlank="1" minDate="2022-01-24T00:00:00" maxDate="2022-04-27T00:00:00"/>
    </cacheField>
    <cacheField name="SPK DURATION _x000a_(DAY)" numFmtId="0">
      <sharedItems containsString="0" containsBlank="1" containsNumber="1" containsInteger="1" minValue="-15" maxValue="990"/>
    </cacheField>
    <cacheField name="SPK DURATION _x000a_(RANGE)" numFmtId="0">
      <sharedItems containsBlank="1" count="7">
        <s v="&gt; 150 days"/>
        <s v="31 - 60 days"/>
        <s v="61 - 90 days"/>
        <s v="91 - 120 days"/>
        <s v="&lt; 30 days"/>
        <s v="121 - 150 days"/>
        <m/>
      </sharedItems>
    </cacheField>
    <cacheField name="RFI TARGET _x000a_(D)" numFmtId="0">
      <sharedItems containsDate="1" containsBlank="1" containsMixedTypes="1" minDate="2019-09-11T00:00:00" maxDate="2022-09-24T00:00:00"/>
    </cacheField>
    <cacheField name="RFI TARGET _x000a_(W)" numFmtId="0">
      <sharedItems containsDate="1" containsBlank="1" containsMixedTypes="1" minDate="2022-02-13T00:00:00" maxDate="2022-02-14T00:00:00"/>
    </cacheField>
    <cacheField name="RFI TARGET _x000a_(M)" numFmtId="0">
      <sharedItems containsBlank="1"/>
    </cacheField>
    <cacheField name="SOFT RFI PLAN (D)" numFmtId="0">
      <sharedItems containsDate="1" containsBlank="1" containsMixedTypes="1" minDate="2019-07-30T00:00:00" maxDate="2022-04-11T00:00:00"/>
    </cacheField>
    <cacheField name="SOFT RFI PLAN (W)" numFmtId="0">
      <sharedItems containsBlank="1"/>
    </cacheField>
    <cacheField name="SOFT RFI PLAN (M)" numFmtId="0">
      <sharedItems containsBlank="1"/>
    </cacheField>
    <cacheField name="RFI (D)" numFmtId="0">
      <sharedItems containsDate="1" containsBlank="1" containsMixedTypes="1" minDate="2020-01-04T00:00:00" maxDate="2022-09-01T00:00:00"/>
    </cacheField>
    <cacheField name="RFI (W)" numFmtId="0">
      <sharedItems containsBlank="1" count="105">
        <s v="TBD"/>
        <s v="W14-2022"/>
        <s v="W18-2022"/>
        <s v="W04-2022"/>
        <s v="W13-2022"/>
        <s v="W20-2022"/>
        <s v="W17-2022"/>
        <s v="W15-2022"/>
        <s v="W06-2022"/>
        <s v="W21-2022"/>
        <s v="W49-2020"/>
        <s v="W51-2020"/>
        <s v="W22-2022"/>
        <s v="W23-2022"/>
        <s v="W24-2022"/>
        <s v="W26-2022"/>
        <s v="W31-2022"/>
        <s v="W36-2022"/>
        <s v="W11-2020"/>
        <s v="W52-2021"/>
        <s v="W33-2020"/>
        <s v="W03-2022"/>
        <s v="W48-2021"/>
        <s v="W44-2021"/>
        <s v="W16-2022"/>
        <s v="W19-2022"/>
        <s v="W12-2022"/>
        <s v="W05-2022"/>
        <s v="W09-2022"/>
        <s v="W43-2021"/>
        <s v="W46-2021"/>
        <s v="W08-2022"/>
        <s v="W53-2021"/>
        <s v="W49-2021"/>
        <s v="W51-2021"/>
        <s v="W10-2022"/>
        <s v="W47-2021"/>
        <s v="W40-2021"/>
        <s v="W42-2021"/>
        <s v="W41-2021"/>
        <s v="W45-2021"/>
        <s v="W39-2021"/>
        <s v="W38-2021"/>
        <s v="W36-2021"/>
        <s v="W37-2021"/>
        <s v="W33-2021"/>
        <s v="W21-2021"/>
        <s v="W52-2020"/>
        <s v="W17-2021"/>
        <s v="W48-2020"/>
        <s v="W31-2020"/>
        <s v="W50-2020"/>
        <s v="W20-2021"/>
        <s v="W06-2021"/>
        <s v="W05-2021"/>
        <s v="W03-2021"/>
        <s v="W47-2020"/>
        <s v="W02-2021"/>
        <s v="W53-2020"/>
        <s v="W44-2020"/>
        <s v="W34-2020"/>
        <s v="W43-2020"/>
        <s v="W41-2020"/>
        <s v="W42-2020"/>
        <s v="W40-2020"/>
        <s v="W30-2020"/>
        <s v="W28-2020"/>
        <s v="W32-2020"/>
        <s v="W29-2020"/>
        <s v="W36-2020"/>
        <s v="W27-2020"/>
        <s v="W08-2021"/>
        <s v="W23-2020"/>
        <s v="W25-2020"/>
        <s v="W20-2020"/>
        <s v="W18-2021"/>
        <s v="W18-2020"/>
        <s v="W24-2020"/>
        <s v="W16-2020"/>
        <s v="W15-2020"/>
        <s v="W17-2020"/>
        <s v="W11-2021"/>
        <s v="W12-2020"/>
        <s v="W10-2020"/>
        <s v="W07-2020"/>
        <s v="W09-2020"/>
        <s v="W08-2020"/>
        <s v="W37-2020"/>
        <s v="W50-2021"/>
        <s v="W02-2022"/>
        <s v="W01-2022"/>
        <s v="W30-2021"/>
        <s v="W15-2021"/>
        <s v="W12-2021"/>
        <s v="W09-2021"/>
        <s v="W10-2021"/>
        <s v="W39-2020"/>
        <s v="W19-2020"/>
        <s v="W35-2020"/>
        <s v="W38-2020"/>
        <s v="W01-2020"/>
        <m/>
        <s v="W11-2022" u="1"/>
        <s v="W51-2022" u="1"/>
        <s v="W13-2021" u="1"/>
      </sharedItems>
    </cacheField>
    <cacheField name="RFI (M)" numFmtId="0">
      <sharedItems containsBlank="1"/>
    </cacheField>
    <cacheField name="RFI REV. (D)" numFmtId="0">
      <sharedItems containsDate="1" containsBlank="1" containsMixedTypes="1" minDate="2020-01-04T00:00:00" maxDate="2022-09-01T00:00:00"/>
    </cacheField>
    <cacheField name="RFI REV. (W)" numFmtId="0">
      <sharedItems containsBlank="1" count="110">
        <s v="TBD"/>
        <s v="W14-2022"/>
        <s v="W18-2022"/>
        <s v="W04-2022"/>
        <s v="W13-2022"/>
        <s v="W20-2022"/>
        <s v="W19-2022"/>
        <s v="W21-2022"/>
        <s v="W49-2020"/>
        <s v="W51-2020"/>
        <s v=""/>
        <s v="W22-2022"/>
        <s v="W23-2022"/>
        <s v="W24-2022"/>
        <s v="W26-2022"/>
        <s v="W31-2022"/>
        <s v="W36-2022"/>
        <s v="W33-2020"/>
        <s v="W10-2022"/>
        <s v="W15-2022"/>
        <s v="W44-2021"/>
        <s v="W16-2022"/>
        <s v="W12-2022"/>
        <s v="W17-2022"/>
        <s v="W50-2021"/>
        <s v="W43-2021"/>
        <s v="W46-2021"/>
        <s v="W09-2022"/>
        <s v="W03-2022"/>
        <s v="W02-2022"/>
        <s v="W49-2021"/>
        <s v="W52-2021"/>
        <s v="W53-2021"/>
        <s v="W47-2021"/>
        <s v="W48-2021"/>
        <s v="W06-2022"/>
        <s v="W45-2021"/>
        <s v="W41-2021"/>
        <s v="W42-2021"/>
        <s v="W40-2021"/>
        <s v="W39-2021"/>
        <s v="W38-2021"/>
        <s v="W36-2021"/>
        <s v="W37-2021"/>
        <s v="W33-2021"/>
        <s v="W21-2021"/>
        <s v="W08-2021"/>
        <s v="W17-2021"/>
        <s v="W11-2021"/>
        <s v="W09-2021"/>
        <s v="W06-2021"/>
        <s v="W19-2021"/>
        <s v="W05-2021"/>
        <s v="W14-2021"/>
        <s v="W03-2021"/>
        <s v="W12-2021"/>
        <s v="W48-2020"/>
        <s v="W02-2021"/>
        <s v="W52-2020"/>
        <s v="W53-2020"/>
        <s v="W07-2021"/>
        <s v="W47-2020"/>
        <s v="W50-2020"/>
        <s v="W42-2020"/>
        <s v="W44-2020"/>
        <s v="W43-2020"/>
        <s v="W46-2020"/>
        <s v="W41-2020"/>
        <s v="W40-2020"/>
        <s v="W37-2020"/>
        <s v="W36-2020"/>
        <s v="W39-2020"/>
        <s v="W35-2020"/>
        <s v="W38-2020"/>
        <s v="W30-2020"/>
        <s v="W32-2020"/>
        <s v="W31-2020"/>
        <s v="W18-2021"/>
        <s v="W34-2020"/>
        <s v="W29-2020"/>
        <s v="W04-2021"/>
        <s v="W28-2020"/>
        <s v="W24-2020"/>
        <s v="W23-2020"/>
        <s v="W19-2020"/>
        <s v="W20-2020"/>
        <s v="W27-2020"/>
        <s v="W10-2021"/>
        <s v="W15-2020"/>
        <s v="W12-2020"/>
        <s v="W11-2020"/>
        <s v="W13-2020"/>
        <s v="W10-2020"/>
        <s v="W07-2020"/>
        <s v="W08-2020"/>
        <s v="W09-2020"/>
        <s v="W07-2022"/>
        <s v="W30-2021"/>
        <s v="W22-2021"/>
        <s v="W15-2021"/>
        <s v="W24-2021"/>
        <s v="W25-2021"/>
        <s v="W26-2020"/>
        <s v="W21-2020"/>
        <s v="W28-2021"/>
        <s v="W01-2020"/>
        <m/>
        <s v="W51-2021" u="1"/>
        <s v="W05-2022" u="1"/>
        <s v="W08-2022" u="1"/>
      </sharedItems>
    </cacheField>
    <cacheField name="RFI REV. (M)" numFmtId="0">
      <sharedItems containsBlank="1"/>
    </cacheField>
    <cacheField name="TRANSPORT TYPE" numFmtId="0">
      <sharedItems containsBlank="1"/>
    </cacheField>
    <cacheField name="PSB PLN SUBMITTED" numFmtId="0">
      <sharedItems containsDate="1" containsBlank="1" containsMixedTypes="1" minDate="2020-01-27T00:00:00" maxDate="2022-04-29T00:00:00"/>
    </cacheField>
    <cacheField name="PSB PLN RECEIVED" numFmtId="0">
      <sharedItems containsNonDate="0" containsDate="1" containsString="0" containsBlank="1" minDate="2021-10-27T00:00:00" maxDate="2022-04-29T00:00:00"/>
    </cacheField>
    <cacheField name="PLN ID" numFmtId="0">
      <sharedItems containsBlank="1" containsMixedTypes="1" containsNumber="1" containsInteger="1" minValue="111120218485" maxValue="5370411044558"/>
    </cacheField>
    <cacheField name="KVA" numFmtId="0">
      <sharedItems containsBlank="1" containsMixedTypes="1" containsNumber="1" minValue="5.5" maxValue="41.5"/>
    </cacheField>
    <cacheField name="PLAN MOS" numFmtId="0">
      <sharedItems containsDate="1" containsBlank="1" containsMixedTypes="1" minDate="2022-04-13T00:00:00" maxDate="2022-04-28T00:00:00"/>
    </cacheField>
    <cacheField name="STO DATE" numFmtId="0">
      <sharedItems containsDate="1" containsBlank="1" containsMixedTypes="1" minDate="2020-01-21T00:00:00" maxDate="2022-04-28T00:00:00"/>
    </cacheField>
    <cacheField name="CME START" numFmtId="0">
      <sharedItems containsNonDate="0" containsDate="1" containsString="0" containsBlank="1" minDate="2021-09-21T00:00:00" maxDate="2022-05-27T00:00:00"/>
    </cacheField>
    <cacheField name="SOFT RFI" numFmtId="0">
      <sharedItems containsNonDate="0" containsDate="1" containsString="0" containsBlank="1" minDate="2020-02-06T00:00:00" maxDate="2022-04-15T00:00:00"/>
    </cacheField>
    <cacheField name="RFI" numFmtId="0">
      <sharedItems containsNonDate="0" containsDate="1" containsString="0" containsBlank="1" minDate="2020-02-04T00:00:00" maxDate="2022-04-29T00:00:00"/>
    </cacheField>
    <cacheField name="RFI Actual (W)" numFmtId="0">
      <sharedItems containsBlank="1"/>
    </cacheField>
    <cacheField name="MOS" numFmtId="0">
      <sharedItems containsNonDate="0" containsString="0" containsBlank="1"/>
    </cacheField>
    <cacheField name="UNLOCK" numFmtId="0">
      <sharedItems containsNonDate="0" containsDate="1" containsString="0" containsBlank="1" minDate="2020-05-04T00:00:00" maxDate="2020-09-28T00:00:00"/>
    </cacheField>
    <cacheField name="SIMPLY MILESTONE" numFmtId="0">
      <sharedItems containsBlank="1"/>
    </cacheField>
    <cacheField name="CURRENT PROGRESS" numFmtId="0">
      <sharedItems containsBlank="1" count="38">
        <s v="01.SPK propossed return"/>
        <s v="02.SPK returned"/>
        <s v="38.RFI"/>
        <s v="36.PLN application"/>
        <s v="07.ESR preparation"/>
        <s v="37.Power connection process"/>
        <s v="31.RBS/BTS Foundation "/>
        <s v="12.CP Process"/>
        <s v="04.Survey OG"/>
        <s v="29.Erection"/>
        <s v="05.Hunting OG"/>
        <s v="19.Mobilisasi dan Demobilisasi"/>
        <s v="26.Back Filling"/>
        <s v="27.Curring Time"/>
        <s v="25.Pouring Concrete"/>
        <s v="23.Bore pile Rebaring &amp; Pouring "/>
        <s v="08.Under RNP review"/>
        <s v="10.Under PWR review"/>
        <s v="09.Under TNP review"/>
        <s v="20.APD &amp; Design Process"/>
        <s v="21.Bouwplank"/>
        <s v="22.Excavation"/>
        <s v="16.IMB waiting survey"/>
        <s v="33.ME &amp; Grounding system process"/>
        <s v="03.Survey ny start"/>
        <s v="24.Rebaring"/>
        <s v="06.Rehunting OG"/>
        <s v="13.Rekom L/C process"/>
        <s v="11.BAN / BAK Process"/>
        <s v="08.RNP review nok"/>
        <s v="35.Pemasangan KWH Box dan pole"/>
        <s v="10.Under CIVIL review"/>
        <m/>
        <s v="18.CME Hold" u="1"/>
        <s v="09.TNP review nok" u="1"/>
        <s v="34.Pemasangan &amp; Instalasi Panel KWH &amp; ACPDB" u="1"/>
        <s v="30.VCT &amp; HCT Instalation" u="1"/>
        <s v="15.IMB Apply" u="1"/>
      </sharedItems>
    </cacheField>
    <cacheField name="PROGRESS SUMMARY" numFmtId="0">
      <sharedItems containsBlank="1"/>
    </cacheField>
    <cacheField name="PROBLEM CLASS" numFmtId="0">
      <sharedItems containsBlank="1" count="147">
        <m/>
        <s v="CAA PROPOSE RETURN"/>
        <s v="SPK RECALL (menunggu approval region dan msa untuk redesign ke site 309742001)"/>
        <s v="RND NOK : FAR FROM NOM"/>
        <s v="NOK BY XL : CHANGE PLAN"/>
        <s v="Drop by TBG (HARD COMMCASE)"/>
        <s v="DROP BY XL RND NOK : NEAR EXISTING XL"/>
        <s v="RND NOK : NEED 40 METER"/>
        <s v="RETURN BY XL"/>
        <s v="RETURN BY XL CHANGE TO COLO"/>
        <s v="SPK RETURN BY XL DUE TO CHANGE SITE ID"/>
        <s v="CHANGE TO COLO"/>
        <s v="CURRENTLY NO ISSUE"/>
        <s v="CLOSED - RFI DONE"/>
        <s v="Restricted Area (GOWA)"/>
        <s v="Terdapat hystory hard comcase di SAR NOM"/>
        <s v="Area Developer (Pakuwon)"/>
        <s v="CHANGED TO COLO PKP"/>
        <s v="PROPOSE CHANGE TO COLO"/>
        <s v="ANTENA HEIGH TOO LOW, XL PROPOSE RETURN"/>
        <s v="IMB TIDAK BISA TERBIT"/>
        <s v="SPK RETURN BY XL"/>
        <s v="CHANGE KANDIDAT TO WANUSOBO"/>
        <s v="ISSUE KAWASAN PIK"/>
        <s v="OUTCELL LABUHAN BATU (IMB TIDAK BISA TERBIT)"/>
        <s v="DROP BY XL RE-DESIGN"/>
        <s v="PLN ISSUE (NO PLN)"/>
        <s v="ISSUE PERMIT"/>
        <s v="LAHAN CORPORATE"/>
        <s v="HARD COMMCASE"/>
        <s v="DROP BY TBG TOWER RELOCATE"/>
        <s v="SPK RECALL (Tower Guyed Mast. Plan permanenisasi max 20m, terlalu rendah.)"/>
        <s v="DROP BY XL, RND NOK XL EXISTED"/>
        <s v="DROP BY XL ISSUE RND NOK CHANGE DESIGN"/>
        <s v="DROP BY TBG TOWER DISMANTLE"/>
        <s v="TNP NOK : SITE NOT LOS"/>
        <s v="Perda Issue (Ketinggian Menara)"/>
        <s v="Hard Candidate"/>
        <s v="NOM berada di existing site XL yang hard comcase (radius isu dari NOM lebih dari 500m)"/>
        <s v="Penolakan warga dalam radius 200m dari NOM"/>
        <s v="COMMCASE"/>
        <s v="RND not OK"/>
        <s v="IMB NY Release"/>
        <s v="lahan corporate PIK"/>
        <s v="isu cell plan/perda, tidak di ijinkan membangun tower di cellplan yang sudah ada existing tower, propose colo ke existing MCP TBG not OK by RND"/>
        <s v="Lahan corporate MODERNLAND"/>
        <s v="Propose RND min 25M"/>
        <s v="isu perijinan, Perda membatasi max ketinggian hanya 20m sehingga tidak memenuhi requirement/propose RND"/>
        <s v="Area Developer (Citraland)"/>
        <s v="Lower due to Perda Jarak min Antar Tower, Terdapat hystory hard comcase di SAR NOM"/>
        <s v="NEED STRENGTENING (NY PARALEL)"/>
        <s v="STR DONE"/>
        <s v="NEED STRENGTENING PARALEL, OVERBLAST"/>
        <s v="NEED STRENGTENING PARALEL"/>
        <s v="NEED STRENGTENING PARALEL &amp; COMMCASE"/>
        <s v="PENOLAKAN WARGA"/>
        <s v="WAITING EXTEND TOWER, RFI&amp;STR DONE"/>
        <s v="KWH KOSONG"/>
        <s v="NEED STRENGTENING PARALEL, OVB"/>
        <s v="STR DONE, OVERBLAST"/>
        <s v="OVB"/>
        <s v="NEED STRENGTENING (NY PARALEL) &amp; COMMCASE"/>
        <s v="NEED STRENGTENING (NY PARALEL) &amp; RND NOK: NEED 50M"/>
        <s v="KKOP ISSUE"/>
        <s v="WAIT SURVEY PLN"/>
        <s v="EXTEND TOWER (NY PARALEL)"/>
        <s v="NEED TOWER SST (NY PARALEL)"/>
        <s v="RND NOK: CHANGE DESIGN"/>
        <s v="WAIT PSB"/>
        <s v="EID WAIT PO"/>
        <s v="NO POWER, TBG PROPOSE SOLAR CELL"/>
        <s v="PERMANENISASI"/>
        <s v="RND NOK"/>
        <s v="PROPOSE TO COLO"/>
        <s v="RFI COMBAT"/>
        <s v="PROPOSED TO COLO"/>
        <s v="CELL PLAN ISSUE"/>
        <s v="HARDSITAC NO FREE SPACE"/>
        <s v="HARDSITAC CORPORATE LONSUM"/>
        <s v="PERGUB ISSUE"/>
        <s v="NEAR EXISTING XL"/>
        <s v="SAR ON TN KOMODO"/>
        <s v="SITE NO POWER"/>
        <s v="LAHAN CORPORATE SUCOFINDO"/>
        <s v="ISSUE PERUNTUKAN LAHAN UNTUK BENDUNGAN"/>
        <s v="HARDSITAC LACK OF FREE SPACE"/>
        <s v="GO SRFI"/>
        <s v="LMS CHANGED TO NOKIA"/>
        <s v="38.RFI"/>
        <s v="PARALEL STRENGTENING"/>
        <s v="PERMANENISASI &amp; COMMCASE" u="1"/>
        <s v="PARALEL STRENGTENING &amp; COMMCASE" u="1"/>
        <s v="OUTCELL LABUHAN BATU" u="1"/>
        <s v="RND NPK: NEED EXTEND" u="1"/>
        <s v="STACKING" u="1"/>
        <s v="NEED STRENGTENING, COMCASE" u="1"/>
        <s v="SITE NY READY RFS" u="1"/>
        <s v="NEED APD" u="1"/>
        <s v="HARDSITAC CORPORATE" u="1"/>
        <s v="TNP NOK : SITE ISOLATED" u="1"/>
        <s v="PERKUATAN" u="1"/>
        <s v="PO CME ISSUE BY XL" u="1"/>
        <s v="LAHAN HUTAN" u="1"/>
        <s v="REJECT WARGA" u="1"/>
        <s v="RND NPK: NEED EXTEND (NY PARALEL)" u="1"/>
        <s v="INTERNAL HTI-XL" u="1"/>
        <s v="ISSUE MRATORIUM GOWA" u="1"/>
        <s v="NEED STRENGTENING PARALEL &amp; KWH KOSONG" u="1"/>
        <s v="OUTCELL" u="1"/>
        <s v="TNP NOK : NOT LOSS" u="1"/>
        <s v="HOLD BY XL, WAIT ARAHAN PAK ROY PLN CONNECTION" u="1"/>
        <s v="EXTEND TOWER 3 M &amp; COMCASE" u="1"/>
        <s v="GO RFI" u="1"/>
        <s v="HARDSITAC" u="1"/>
        <s v="LAHAN KODAM" u="1"/>
        <s v="SPK B2S BUT ACTUAL COLO" u="1"/>
        <s v="OVERBLAST" u="1"/>
        <s v="PLN ISSUE" u="1"/>
        <s v="RND NOK: NEED 20M" u="1"/>
        <s v="RND NOK: NEED TOWER SST (NY PARALEL)" u="1"/>
        <s v="HOLD BY XL, SITE ISOLATED" u="1"/>
        <s v="LAHAN CORPORATE PT PAMA PERSADA" u="1"/>
        <s v="HOLD BY XL, SITE DEPENDENCY DENGAN SITE LAIN" u="1"/>
        <s v="SLOPE 45 DEGREES" u="1"/>
        <s v="REHUNTING" u="1"/>
        <s v="HOLD BY PMO" u="1"/>
        <s v="PLN BY CORPORATE" u="1"/>
        <s v="RND NOK: CHANGE DESIGN (NY PARALEL)" u="1"/>
        <s v="STRENGHTENING" u="1"/>
        <s v="NEED STRENGTENING/PERMANENISASI (NY PARALEL)" u="1"/>
        <s v="SURVEY PLN" u="1"/>
        <s v="NEED STRENGTENING &amp; RND NOK: NEED 50M" u="1"/>
        <s v="GO SRFI, BUT RFI MID APR" u="1"/>
        <s v="WAITING APPROVAL JENDRAL MABES TNI" u="1"/>
        <s v="WAIT KWH METER" u="1"/>
        <s v="RND NOK: FAR FROM NOM" u="1"/>
        <s v="PERKUATAN TOWER" u="1"/>
        <s v="REKOMENDASI PUPR NOK" u="1"/>
        <s v="ISSUE PENOLAKAN 1 DESA" u="1"/>
        <s v="PROCESS PKS PLN BY BM" u="1"/>
        <s v="NEED STRENGTENING PARALEL, COMCASE" u="1"/>
        <s v="PERKUATAN &amp; BLOCKING BY LL" u="1"/>
        <s v="NEED STRENGTENING" u="1"/>
        <s v="PERMANENISASI COMBAT" u="1"/>
        <s v="PERMANENISASI (NY PARALEL) &amp; RND NOK: NEED 50M" u="1"/>
        <s v="LAHAN CORPORATE BATUBARA" u="1"/>
        <s v="PERMANENISASI &amp; RND NOK: NEED 50M" u="1"/>
      </sharedItems>
    </cacheField>
    <cacheField name="DETAIL PROBLEM" numFmtId="0">
      <sharedItems containsBlank="1"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92">
  <r>
    <n v="1266962010"/>
    <s v="IBS GALAXI RAYA"/>
    <x v="0"/>
    <s v="TB"/>
    <s v="106°58.6.46'E"/>
    <s v="6°15.0.25'S"/>
    <n v="32.5"/>
    <s v="90/210/330"/>
    <n v="2021"/>
    <s v="RELOCATION"/>
    <m/>
    <s v="EID"/>
    <s v="JAW-JB-BKS-0648"/>
    <s v="JAKASAMPURNA MALABAR RELOCATION 2"/>
    <x v="0"/>
    <s v="XL"/>
    <s v="JABO"/>
    <s v="JABODETABEK"/>
    <s v="Jawa Barat"/>
    <s v="Kota Bekasi"/>
    <n v="6617758"/>
    <d v="2021-11-01T00:00:00"/>
    <m/>
    <n v="91"/>
    <s v="91 - 120 days"/>
    <d v="2021-12-01T00:00:00"/>
    <s v="W49-2021"/>
    <s v="Dec-2021"/>
    <s v="TBD"/>
    <s v="TBD"/>
    <s v="TBD"/>
    <d v="2022-01-14T00:00:00"/>
    <s v="W03-2022"/>
    <x v="0"/>
    <d v="2022-01-31T00:00:00"/>
    <s v="W06-2022"/>
    <s v="Jan-2022"/>
    <m/>
    <s v="MW"/>
    <m/>
    <m/>
    <m/>
    <m/>
    <m/>
    <d v="2021-11-22T00:00:00"/>
    <m/>
    <m/>
    <m/>
    <m/>
    <m/>
    <m/>
    <x v="0"/>
    <x v="0"/>
    <s v="CURRENTLY NO ISSUE"/>
    <s v="19:01:22-16:01:22: PONDASI OG_x000a_12:01:22-12:21-15:12:21: STO DECLARE 22 NOV, EID TERIMA PO 15 DEC, PLAN RFI 14 JAN_x000a_15:12:21-28:11:21: STO DECLARED, WAIT RFI BY EID, EID WAIT PO FROM XL _x000a_21:11:21-07:11:21: NEED REVIEW RNP EID_x000a_03:11:21: ERM PROCESS"/>
  </r>
  <r>
    <n v="41295109"/>
    <s v="PT. ADEI PLANTATION 2"/>
    <x v="1"/>
    <s v="TB"/>
    <s v="101°19.42.47'E"/>
    <s v="1°4.53.25'N"/>
    <n v="50"/>
    <s v="80/190/315"/>
    <n v="2022"/>
    <m/>
    <s v="Komplek Perumahan PT. Adei Plantation &amp; Industry KM 5 Kebun Km 4 Divisi 15 RT 04 RW05 Desa Tengganau Kecamatan Pinggir Kab. Bengkalis"/>
    <s v="HTI"/>
    <s v="SUM-RI-BLS-1133"/>
    <s v="PINGGIR_TENGGANAU"/>
    <x v="0"/>
    <s v="TBG"/>
    <s v="WEST"/>
    <s v="SUMBAGTENG"/>
    <s v="Riau"/>
    <s v="Kab. Bengkalis"/>
    <n v="6617946"/>
    <d v="2022-01-25T00:00:00"/>
    <m/>
    <n v="6"/>
    <s v="&lt; 30 days"/>
    <d v="2022-02-24T00:00:00"/>
    <s v="W09-2022"/>
    <s v="Feb-2022"/>
    <s v="TBD"/>
    <s v="TBD"/>
    <s v="TBD"/>
    <s v="TBD"/>
    <s v="TBD"/>
    <x v="1"/>
    <s v="TBD"/>
    <s v="TBD"/>
    <s v="TBD"/>
    <m/>
    <s v="MW"/>
    <m/>
    <m/>
    <m/>
    <m/>
    <m/>
    <m/>
    <m/>
    <m/>
    <m/>
    <m/>
    <m/>
    <m/>
    <x v="1"/>
    <x v="1"/>
    <s v="CURRENTLY NO ISSUE"/>
    <s v="30:01:22: NEED REVIEW TNP ALITA_x000a_26:01:22: ERM PROCESS_x000a_25:01:22: SPK RELEASED"/>
  </r>
  <r>
    <m/>
    <m/>
    <x v="2"/>
    <s v="TB"/>
    <s v="99°51.21.81'E"/>
    <s v="2°3.52.46'N"/>
    <n v="50"/>
    <s v="50/150/290"/>
    <s v="2022-2024"/>
    <s v="COMMITMENT NEW ORDER B2S 2022-2024"/>
    <m/>
    <s v="HTI"/>
    <s v="SUM-SU-AKK-2238"/>
    <s v="KELURAHAN_UJUNG_BANDAR"/>
    <x v="1"/>
    <s v="TBG"/>
    <s v="WEST"/>
    <s v="SUMBAGUT"/>
    <s v="Sumatera Utara"/>
    <s v="Kab. Labuhanbat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49.46.6'E"/>
    <s v="2°6.45.54'N"/>
    <n v="50"/>
    <s v="50/16/260"/>
    <s v="2022-2024"/>
    <s v="COMMITMENT NEW ORDER B2S 2022-2024"/>
    <m/>
    <s v="HTI"/>
    <s v="SUM-SU-AKK-2241"/>
    <s v="KELURAHAN_PADANG_MATINGGI"/>
    <x v="1"/>
    <s v="TBG"/>
    <s v="WEST"/>
    <s v="SUMBAGUT"/>
    <s v="Sumatera Utara"/>
    <s v="Kab. Labuhanbat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21.58.5'E"/>
    <s v="0°29.35.74'N"/>
    <n v="40"/>
    <s v="30/160/250"/>
    <s v="2022-2024"/>
    <s v="COMMITMENT NEW ORDER B2S 2022-2024"/>
    <m/>
    <s v="HTI"/>
    <s v="SUM-RI-PBR-1203"/>
    <s v="KELURAHAN_BINAWIDYA"/>
    <x v="1"/>
    <s v="TBG"/>
    <s v="WEST"/>
    <s v="SUMBAGTENG"/>
    <s v="Riau"/>
    <s v="Kota Pekanbar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7.36.93'E"/>
    <s v="3°32.47.07'N"/>
    <n v="50"/>
    <s v="10/110/210"/>
    <s v="2022-2024"/>
    <s v="COMMITMENT NEW ORDER B2S 2022-2024"/>
    <m/>
    <s v="HTI"/>
    <s v="SUM-SU-SRH-2243"/>
    <s v="PEMATANG_GUNTUNG"/>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8.25.16'E"/>
    <s v="3°19.22.37'N"/>
    <n v="40"/>
    <s v="0/190/270"/>
    <s v="2022-2024"/>
    <s v="COMMITMENT NEW ORDER B2S 2022-2024"/>
    <m/>
    <s v="HTI"/>
    <s v="SUM-SU-LMP-2231"/>
    <s v="LAUT_TADOR_TANJUNG_SERI"/>
    <x v="1"/>
    <s v="TBG"/>
    <s v="WEST"/>
    <s v="SUMBAGUT"/>
    <s v="Sumatera Utara"/>
    <s v="Kab. Batu B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9.44.51'E"/>
    <s v="3°18.9.43'N"/>
    <n v="40"/>
    <s v="0/180/270"/>
    <s v="2022-2024"/>
    <s v="COMMITMENT NEW ORDER B2S 2022-2024"/>
    <m/>
    <s v="HTI"/>
    <s v="SUM-SU-LMP-2232"/>
    <s v="SIMPANG_KOPI"/>
    <x v="1"/>
    <s v="TBG"/>
    <s v="WEST"/>
    <s v="SUMBAGUT"/>
    <s v="Sumatera Utara"/>
    <s v="Kab. Batu B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40.13.03'E"/>
    <s v="3°41.31.86'N"/>
    <n v="30"/>
    <s v="90/200/340"/>
    <s v="2022-2024"/>
    <s v="COMMITMENT NEW ORDER B2S 2022-2024"/>
    <m/>
    <s v="HTI"/>
    <s v="SUM-SU-MDN-2245"/>
    <s v="MEDAN_DELI_TITIPAPAN"/>
    <x v="1"/>
    <s v="TBG"/>
    <s v="WEST"/>
    <s v="SUMBAGUT"/>
    <s v="Sumatera Utara"/>
    <s v="Kota Med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40.42.56'E"/>
    <s v="3°39.40.31'N"/>
    <n v="30"/>
    <s v="90/210/330"/>
    <s v="2022-2024"/>
    <s v="COMMITMENT NEW ORDER B2S 2022-2024"/>
    <m/>
    <s v="HTI"/>
    <s v="SUM-SU-MDN-2244"/>
    <s v="MEDAN_DELI_MABAR"/>
    <x v="1"/>
    <s v="TBG"/>
    <s v="WEST"/>
    <s v="SUMBAGUT"/>
    <s v="Sumatera Utara"/>
    <s v="Kota Med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11.52.8'E"/>
    <s v="4°2.54.49'S"/>
    <n v="60"/>
    <s v="150/205/285"/>
    <s v="2022-2024"/>
    <s v="COMMITMENT NEW ORDER B2S 2022-2024"/>
    <m/>
    <s v="HTI"/>
    <s v="SUM-SS-BTA-1088"/>
    <s v="LUBUK_BATANG_BARU"/>
    <x v="1"/>
    <s v="TBG"/>
    <s v="WEST"/>
    <s v="SUMBAGSEL"/>
    <s v="Sumatera Selatan"/>
    <s v="Kab. Ogan Komering Ul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43.13.77'E"/>
    <s v="3°32.22.9'N"/>
    <n v="30"/>
    <s v="80/200/310"/>
    <s v="2022-2024"/>
    <s v="COMMITMENT NEW ORDER B2S 2022-2024"/>
    <m/>
    <s v="HTI"/>
    <s v="SUM-SU-MDN-2242"/>
    <s v="MEDAN_AMPLAS_TIMBANG_DELI"/>
    <x v="1"/>
    <s v="TBG"/>
    <s v="WEST"/>
    <s v="SUMBAGUT"/>
    <s v="Sumatera Utara"/>
    <s v="Kota Med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57.24.93'E"/>
    <s v="3°33.30.4'N"/>
    <n v="50"/>
    <s v="40/170/260"/>
    <s v="2022-2024"/>
    <s v="COMMITMENT NEW ORDER B2S 2022-2024"/>
    <m/>
    <s v="HTI"/>
    <s v="SUM-SU-SRH-2244"/>
    <s v="CITAMAN_JERNIH"/>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50.28.64'E"/>
    <s v="2°6.7.28'N"/>
    <n v="50"/>
    <s v="100/200/290"/>
    <s v="2022-2024"/>
    <s v="COMMITMENT NEW ORDER B2S 2022-2024"/>
    <m/>
    <s v="HTI"/>
    <s v="SUM-SU-AKK-2246"/>
    <s v="KELURAHAN_SIOLDENGAN"/>
    <x v="1"/>
    <s v="TBG"/>
    <s v="WEST"/>
    <s v="SUMBAGUT"/>
    <s v="Sumatera Utara"/>
    <s v="Kab. Labuhanbat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16.48.0'E"/>
    <s v="4°27.9.0'S"/>
    <n v="60"/>
    <s v="80/130/330"/>
    <s v="2022-2024"/>
    <s v="COMMITMENT NEW ORDER B2S 2022-2024"/>
    <m/>
    <s v="HTI"/>
    <s v="SUM-SS-MPR-1284"/>
    <s v="JAYAPURA_BUNGA_MAYANG"/>
    <x v="1"/>
    <s v="TBG"/>
    <s v="WEST"/>
    <s v="SUMBAGSEL"/>
    <s v="Sumatera Selatan"/>
    <s v="Kab. Ogan Komering Ulu T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36.45.22'E"/>
    <s v="4°52.48.11'S"/>
    <n v="60"/>
    <s v="105/125/300"/>
    <s v="2022-2024"/>
    <s v="COMMITMENT NEW ORDER B2S 2022-2024"/>
    <m/>
    <s v="HTI"/>
    <s v="SUM-LA-KTB-1149"/>
    <s v="ABUNG_TINGGI_ULAK_RENGAS"/>
    <x v="1"/>
    <s v="TBG"/>
    <s v="WEST"/>
    <s v="LAMPUNG"/>
    <s v="Lampung"/>
    <s v="Kab. Lampung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58.52.34'E"/>
    <s v="3°31.6.86'N"/>
    <n v="60"/>
    <s v="90/220/320"/>
    <s v="2022-2024"/>
    <s v="COMMITMENT NEW ORDER B2S 2022-2024"/>
    <m/>
    <s v="HTI"/>
    <s v="SUM-SU-SRH-2245"/>
    <s v="MELATI_II"/>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43.13'E"/>
    <s v="3°36.38.69'N"/>
    <n v="50"/>
    <s v="40/170/280"/>
    <s v="2022-2024"/>
    <s v="COMMITMENT NEW ORDER B2S 2022-2024"/>
    <m/>
    <s v="HTI"/>
    <s v="SUM-SU-SRH-2248"/>
    <s v="LUBUK_SABAN"/>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2.40.5'E"/>
    <s v="3°19.25.86'N"/>
    <n v="50"/>
    <s v="90/170/250"/>
    <s v="2022-2024"/>
    <s v="COMMITMENT NEW ORDER B2S 2022-2024"/>
    <m/>
    <s v="HTI"/>
    <s v="SUM-SU-SRH-2250"/>
    <s v="TANAH_BESIH"/>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4.45.86'E"/>
    <s v="3°20.40.87'N"/>
    <n v="50"/>
    <s v="0/90/180"/>
    <s v="2022-2024"/>
    <s v="COMMITMENT NEW ORDER B2S 2022-2024"/>
    <m/>
    <s v="HTI"/>
    <s v="SUM-SU-SRH-2247"/>
    <s v="TEBING_SYAHBANDAR_PENGGALANGAN"/>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21.0'E"/>
    <s v="3°19.15.2'N"/>
    <n v="50"/>
    <s v="0/90/260"/>
    <s v="2022-2024"/>
    <s v="COMMITMENT NEW ORDER B2S 2022-2024"/>
    <m/>
    <s v="HTI"/>
    <s v="SUM-SU-SRH-2249"/>
    <s v="KERAPUH"/>
    <x v="1"/>
    <s v="TBG"/>
    <s v="WEST"/>
    <s v="SUMBAGUT"/>
    <s v="Sumatera Utara"/>
    <s v="Kab. Serdang Bedag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25.8.54'E"/>
    <s v="3°21.36.36'N"/>
    <n v="50"/>
    <s v="120/240/320"/>
    <s v="2022-2024"/>
    <s v="COMMITMENT NEW ORDER B2S 2022-2024"/>
    <m/>
    <s v="HTI"/>
    <s v="SUM-SU-LMP-2235"/>
    <s v="MEDANG_DERAS_LALANG"/>
    <x v="1"/>
    <s v="TBG"/>
    <s v="WEST"/>
    <s v="SUMBAGUT"/>
    <s v="Sumatera Utara"/>
    <s v="Kab. Batu B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3°40.58.59'E"/>
    <s v="3°43.39.37'S"/>
    <n v="60"/>
    <s v="10/90/200"/>
    <s v="2022-2024"/>
    <s v="COMMITMENT NEW ORDER B2S 2022-2024"/>
    <m/>
    <s v="HTI"/>
    <s v="SUM-SS-LHT-1236"/>
    <s v="SIRAH_PULAU"/>
    <x v="1"/>
    <s v="TBG"/>
    <s v="WEST"/>
    <s v="SUMBAGSEL"/>
    <s v="Sumatera Selatan"/>
    <s v="Kab. Lahat"/>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50.6.62'E"/>
    <s v="0°6.11.97'N"/>
    <n v="50"/>
    <s v="10/290/260"/>
    <s v="2022-2024"/>
    <s v="COMMITMENT NEW ORDER B2S 2022-2024"/>
    <m/>
    <s v="HTI"/>
    <s v="SUM-SB-SPE-0821"/>
    <s v="JL_TUANGKU_IMAM_BONJOL"/>
    <x v="1"/>
    <s v="TBG"/>
    <s v="WEST"/>
    <s v="SUMBAGTENG"/>
    <s v="Sumatera Barat"/>
    <s v="Kab. Pasaman Barat"/>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38.19.13'E"/>
    <s v="2°0.26.91'N"/>
    <n v="60"/>
    <s v="30/130/320"/>
    <s v="2022-2024"/>
    <s v="COMMITMENT NEW ORDER B2S 2022-2024"/>
    <m/>
    <s v="HTI"/>
    <s v="SUM-RI-UJT-0951"/>
    <s v="TELUKNILAP"/>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50.51.59'E"/>
    <s v="0°37.52.5'N"/>
    <n v="60"/>
    <s v="60/170/260"/>
    <s v="2022-2024"/>
    <s v="COMMITMENT NEW ORDER B2S 2022-2024"/>
    <m/>
    <s v="HTI"/>
    <s v="SUM-RI-BKN-1167"/>
    <s v="KUSAU_MAKMUR"/>
    <x v="1"/>
    <s v="TBG"/>
    <s v="WEST"/>
    <s v="SUMBAGTENG"/>
    <s v="Riau"/>
    <s v="Kab. Kampa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56.53.34'E"/>
    <s v="1°36.6.56'N"/>
    <n v="50"/>
    <s v="0/100/290"/>
    <s v="2022-2024"/>
    <s v="COMMITMENT NEW ORDER B2S 2022-2024"/>
    <m/>
    <s v="HTI"/>
    <s v="SUM-RI-UJT-0957"/>
    <s v="KELURAHAN_BANJAR_XII"/>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20.25.61'E"/>
    <s v="1°46.19.02'N"/>
    <n v="50"/>
    <s v="10/90/190"/>
    <s v="2022-2024"/>
    <s v="COMMITMENT NEW ORDER B2S 2022-2024"/>
    <m/>
    <s v="HTI"/>
    <s v="SUM-RI-DUM-1155"/>
    <s v="KELURAHAN_LUBUK_GAUNG"/>
    <x v="1"/>
    <s v="TBG"/>
    <s v="WEST"/>
    <s v="SUMBAGTENG"/>
    <s v="Riau"/>
    <s v="Kota Duma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4.19.2'E"/>
    <s v="1°40.58.98'N"/>
    <n v="50"/>
    <s v="40/230/310"/>
    <s v="2022-2024"/>
    <s v="COMMITMENT NEW ORDER B2S 2022-2024"/>
    <m/>
    <s v="HTI"/>
    <s v="SUM-RI-UJT-0953"/>
    <s v="LABUHAN_PAPAN"/>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24.28.3'E"/>
    <s v="3°54.17.94'S"/>
    <n v="60"/>
    <s v="60/215/330"/>
    <s v="2022-2024"/>
    <s v="COMMITMENT NEW ORDER B2S 2022-2024"/>
    <m/>
    <s v="HTI"/>
    <s v="SUM-SS-BTA-1081"/>
    <s v="SINAR_PENINJAUAN_SRI_MULYA"/>
    <x v="1"/>
    <s v="TBG"/>
    <s v="WEST"/>
    <s v="SUMBAGSEL"/>
    <s v="Sumatera Selatan"/>
    <s v="Kab. Ogan Komering Ulu"/>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40.19.43'E"/>
    <s v="3°31.23.16'N"/>
    <n v="40"/>
    <s v="90/210/320"/>
    <s v="2022-2024"/>
    <s v="COMMITMENT NEW ORDER B2S 2022-2024"/>
    <m/>
    <s v="HTI"/>
    <s v="SUM-SU-MDN-2236"/>
    <s v="MEDAN_JOHOR_GEDUNG_JOHOR"/>
    <x v="1"/>
    <s v="TBG"/>
    <s v="WEST"/>
    <s v="SUMBAGUT"/>
    <s v="Sumatera Utara"/>
    <s v="Kota Med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20.34.37'E"/>
    <s v="3°19.21.0'N"/>
    <n v="50"/>
    <s v="130/240/320"/>
    <s v="2022-2024"/>
    <s v="COMMITMENT NEW ORDER B2S 2022-2024"/>
    <m/>
    <s v="HTI"/>
    <s v="SUM-SU-LMP-2234"/>
    <s v="KELURAHAN_PERKEBUNAN_SIPARE_PARE"/>
    <x v="1"/>
    <s v="TBG"/>
    <s v="WEST"/>
    <s v="SUMBAGUT"/>
    <s v="Sumatera Utara"/>
    <s v="Kab. Batu B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52.9.15'E"/>
    <s v="0°22.48.97'N"/>
    <n v="50"/>
    <s v="90/170/350"/>
    <s v="2022-2024"/>
    <s v="COMMITMENT NEW ORDER B2S 2022-2024"/>
    <m/>
    <s v="HTI"/>
    <s v="SUM-RI-PKK-1155"/>
    <s v="KELURAHAN_PANGKALAN_KERINCI_TIMUR"/>
    <x v="1"/>
    <s v="TBG"/>
    <s v="WEST"/>
    <s v="SUMBAGTENG"/>
    <s v="Riau"/>
    <s v="Kab. Pelalaw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38.9.56'E"/>
    <s v="0°10.11.14'S"/>
    <n v="50"/>
    <s v="100/180/260"/>
    <s v="2022-2024"/>
    <s v="COMMITMENT NEW ORDER B2S 2022-2024"/>
    <m/>
    <s v="HTI"/>
    <s v="SUM-SB-SRK-0944"/>
    <s v="HARAU_LUBUAK_BATINGKOK"/>
    <x v="1"/>
    <s v="TBG"/>
    <s v="WEST"/>
    <s v="SUMBAGTENG"/>
    <s v="Sumatera Barat"/>
    <s v="Kab. Lima Puluh Kot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48.56.84'E"/>
    <s v="1°28.54.23'N"/>
    <n v="50"/>
    <s v="20/200/320"/>
    <s v="2022-2024"/>
    <s v="COMMITMENT NEW ORDER B2S 2022-2024"/>
    <m/>
    <s v="HTI"/>
    <s v="SUM-RI-UJT-0961"/>
    <s v="PUJUD_SUKA_JADI"/>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54.6.2'E"/>
    <s v="2°30.49.44'S"/>
    <n v="60"/>
    <s v="90/160/350"/>
    <s v="2022-2024"/>
    <s v="COMMITMENT NEW ORDER B2S 2022-2024"/>
    <m/>
    <s v="HTI"/>
    <s v="SUM-SS-RPT-1104"/>
    <s v="KRANI_JAYA"/>
    <x v="1"/>
    <s v="TBG"/>
    <s v="WEST"/>
    <s v="SUMBAGSEL"/>
    <s v="Sumatera Selatan"/>
    <s v="Kab. Musi Rawas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52.45.76'E"/>
    <s v="2°45.26.5'S"/>
    <n v="60"/>
    <s v="0/80/200"/>
    <s v="2022-2024"/>
    <s v="COMMITMENT NEW ORDER B2S 2022-2024"/>
    <m/>
    <s v="HTI"/>
    <s v="SUM-SS-RPT-1106"/>
    <s v="BINGIN_RUPIT"/>
    <x v="1"/>
    <s v="TBG"/>
    <s v="WEST"/>
    <s v="SUMBAGSEL"/>
    <s v="Sumatera Selatan"/>
    <s v="Kab. Musi Rawas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49.50.75'E"/>
    <s v="2°48.45.02'S"/>
    <n v="60"/>
    <s v="30/230/320"/>
    <s v="2022-2024"/>
    <s v="COMMITMENT NEW ORDER B2S 2022-2024"/>
    <m/>
    <s v="HTI"/>
    <s v="SUM-SS-RPT-1109"/>
    <s v="RUPIT_NOMAN_BARU"/>
    <x v="1"/>
    <s v="TBG"/>
    <s v="WEST"/>
    <s v="SUMBAGSEL"/>
    <s v="Sumatera Selatan"/>
    <s v="Kab. Musi Rawas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48.40.04'E"/>
    <s v="0°43.2.85'N"/>
    <n v="50"/>
    <s v="0/80/180"/>
    <s v="2022-2024"/>
    <s v="COMMITMENT NEW ORDER B2S 2022-2024"/>
    <m/>
    <s v="HTI"/>
    <s v="SUM-RI-SAK-1161"/>
    <s v="PANGKALAN_PISANG"/>
    <x v="1"/>
    <s v="TBG"/>
    <s v="WEST"/>
    <s v="SUMBAGTENG"/>
    <s v="Riau"/>
    <s v="Kab. Siak"/>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55.11.27'E"/>
    <s v="0°37.52.13'N"/>
    <n v="50"/>
    <s v="90/270/350"/>
    <s v="2022-2024"/>
    <s v="COMMITMENT NEW ORDER B2S 2022-2024"/>
    <m/>
    <s v="HTI"/>
    <s v="SUM-RI-BKN-1168"/>
    <s v="RIMBA_BERINGIN"/>
    <x v="1"/>
    <s v="TBG"/>
    <s v="WEST"/>
    <s v="SUMBAGTENG"/>
    <s v="Riau"/>
    <s v="Kab. Kampa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26.2.4'E"/>
    <s v="1°48.8.06'N"/>
    <n v="60"/>
    <s v="130/210/340"/>
    <s v="2022-2024"/>
    <s v="COMMITMENT NEW ORDER B2S 2022-2024"/>
    <m/>
    <s v="HTI"/>
    <s v="SUM-RI-UJT-0949"/>
    <s v="BAGANSINEMBAH_BARAT"/>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30.26.15'E"/>
    <s v="0°56.36.47'S"/>
    <n v="50"/>
    <s v="10/200/270"/>
    <s v="2022-2024"/>
    <s v="COMMITMENT NEW ORDER B2S 2022-2024"/>
    <m/>
    <s v="HTI"/>
    <s v="SUM-SB-PLJ-0775"/>
    <s v="EMPAT_KOTO_PULAU_PUNJUNG"/>
    <x v="1"/>
    <s v="TBG"/>
    <s v="WEST"/>
    <s v="SUMBAGTENG"/>
    <s v="Sumatera Barat"/>
    <s v="Kab. Dharmasray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23.12.48'E"/>
    <s v="2°48.55.58'N"/>
    <n v="60"/>
    <s v="90/180/300"/>
    <s v="2022-2024"/>
    <s v="COMMITMENT NEW ORDER B2S 2022-2024"/>
    <m/>
    <s v="HTI"/>
    <s v="SUM-SU-SDK-2229"/>
    <s v="BANDAR_HUTA_USANG"/>
    <x v="1"/>
    <s v="TBG"/>
    <s v="WEST"/>
    <s v="SUMBAGUT"/>
    <s v="Sumatera Utara"/>
    <s v="Kab. Dair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0°27.50.4'E"/>
    <s v="1°49.3.14'N"/>
    <n v="50"/>
    <s v="60/140/300"/>
    <s v="2022-2024"/>
    <s v="COMMITMENT NEW ORDER B2S 2022-2024"/>
    <m/>
    <s v="HTI"/>
    <s v="SUM-RI-UJT-0952"/>
    <s v="BAGAN_SINEMBAH_RAYA_PANCA_MUKTI"/>
    <x v="1"/>
    <s v="TBG"/>
    <s v="WEST"/>
    <s v="SUMBAGTENG"/>
    <s v="Riau"/>
    <s v="Kab. Rokan Hili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54.5.61'E"/>
    <s v="2°44.17.43'S"/>
    <n v="50"/>
    <s v="50/230/330"/>
    <s v="2022-2024"/>
    <s v="COMMITMENT NEW ORDER B2S 2022-2024"/>
    <m/>
    <s v="HTI"/>
    <s v="SUM-SS-RPT-1105"/>
    <s v="MUARA_RUPIT"/>
    <x v="1"/>
    <s v="TBG"/>
    <s v="WEST"/>
    <s v="SUMBAGSEL"/>
    <s v="Sumatera Selatan"/>
    <s v="Kab. Musi Rawas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22.23.15'E"/>
    <s v="4°23.38.55'S"/>
    <n v="50"/>
    <s v="50/110/275"/>
    <s v="2022-2024"/>
    <s v="COMMITMENT NEW ORDER B2S 2022-2024"/>
    <m/>
    <s v="HTI"/>
    <s v="SUM-LA-BBU-0868"/>
    <s v="WAY_PISANG"/>
    <x v="1"/>
    <s v="TBG"/>
    <s v="WEST"/>
    <s v="LAMPUNG"/>
    <s v="Lampung"/>
    <s v="Kab. Way Kan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3°55.4.8'E"/>
    <s v="4°46.42.49'S"/>
    <n v="65"/>
    <s v="110/260/355"/>
    <s v="2022-2024"/>
    <s v="COMMITMENT NEW ORDER B2S 2022-2024"/>
    <m/>
    <s v="HTI"/>
    <s v="SUM-SS-MRD-1004"/>
    <s v="AIR_RUPIK"/>
    <x v="1"/>
    <s v="TBG"/>
    <s v="WEST"/>
    <s v="SUMBAGSEL"/>
    <s v="Sumatera Selatan"/>
    <s v="Kab. Ogan Komering Ulu Se"/>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9°15.43.99'E"/>
    <s v="3°18.9.84'N"/>
    <n v="50"/>
    <s v="40/220/290"/>
    <s v="2022-2024"/>
    <s v="COMMITMENT NEW ORDER B2S 2022-2024"/>
    <m/>
    <s v="HTI"/>
    <s v="SUM-SU-LMP-2230"/>
    <s v="LAUT_TADOR_LAUT_TADOR"/>
    <x v="1"/>
    <s v="TBG"/>
    <s v="WEST"/>
    <s v="SUMBAGUT"/>
    <s v="Sumatera Utara"/>
    <s v="Kab. Batu B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3°1.40.8'E"/>
    <s v="2°28.29.32'S"/>
    <n v="60"/>
    <s v="45/180/300"/>
    <s v="2022-2024"/>
    <s v="COMMITMENT NEW ORDER B2S 2022-2024"/>
    <m/>
    <s v="HTI"/>
    <s v="SUM-SS-RPT-1101"/>
    <s v="BUMI_MAKMUR"/>
    <x v="1"/>
    <s v="TBG"/>
    <s v="WEST"/>
    <s v="SUMBAGSEL"/>
    <s v="Sumatera Selatan"/>
    <s v="Kab. Musi Rawas Utara"/>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11.32.01'E"/>
    <s v="4°20.20.92'S"/>
    <n v="60"/>
    <s v="20/90/265"/>
    <s v="2022-2024"/>
    <s v="COMMITMENT NEW ORDER B2S 2022-2024"/>
    <m/>
    <s v="HTI"/>
    <s v="SUM-LA-TWG-1029"/>
    <s v="PAGAR_DEWA_SUKA_MULYA"/>
    <x v="1"/>
    <s v="TBG"/>
    <s v="WEST"/>
    <s v="LAMPUNG"/>
    <s v="Lampung"/>
    <s v="Kab. Tulang Bawang Barat"/>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2.56.4'E"/>
    <s v="0°43.50.71'N"/>
    <n v="50"/>
    <s v="0/130/240"/>
    <s v="2022-2024"/>
    <s v="COMMITMENT NEW ORDER B2S 2022-2024"/>
    <m/>
    <s v="HTI"/>
    <s v="SUM-RI-BKN-1170"/>
    <s v="KIJANG_REJO"/>
    <x v="1"/>
    <s v="TBG"/>
    <s v="WEST"/>
    <s v="SUMBAGTENG"/>
    <s v="Riau"/>
    <s v="Kab. Kampa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51.50.27'E"/>
    <s v="3°48.29.86'S"/>
    <n v="60"/>
    <s v="150/210/325"/>
    <s v="2022-2024"/>
    <s v="COMMITMENT NEW ORDER B2S 2022-2024"/>
    <m/>
    <s v="HTI"/>
    <s v="SUM-SS-MPR-1280"/>
    <s v="WANASARI"/>
    <x v="1"/>
    <s v="TBG"/>
    <s v="WEST"/>
    <s v="SUMBAGSEL"/>
    <s v="Sumatera Selatan"/>
    <s v="Kab. Ogan Komering Ulu T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20.47.67'E"/>
    <s v="5°24.45.55'S"/>
    <n v="60"/>
    <s v="10/150/230"/>
    <s v="2022-2024"/>
    <s v="COMMITMENT NEW ORDER B2S 2022-2024"/>
    <m/>
    <s v="HTI"/>
    <s v="SUM-LA-KLA-1141"/>
    <s v="TANJUNG_BINTANG_LEMATANG"/>
    <x v="1"/>
    <s v="TBG"/>
    <s v="WEST"/>
    <s v="LAMPUNG"/>
    <s v="Lampung"/>
    <s v="Kab. Lampung Selata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39.39.7'E"/>
    <s v="4°6.3.8'S"/>
    <n v="60"/>
    <s v="30/185/275"/>
    <s v="2022-2024"/>
    <s v="COMMITMENT NEW ORDER B2S 2022-2024"/>
    <m/>
    <s v="HTI"/>
    <s v="SUM-SS-MPR-1266"/>
    <s v="BEDILAN"/>
    <x v="1"/>
    <s v="TBG"/>
    <s v="WEST"/>
    <s v="SUMBAGSEL"/>
    <s v="Sumatera Selatan"/>
    <s v="Kab. Ogan Komering Ulu Ti"/>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3°21.44.07'E"/>
    <s v="1°2.48.43'N"/>
    <n v="50"/>
    <s v="100/190/340"/>
    <s v="2022-2024"/>
    <s v="COMMITMENT NEW ORDER B2S 2022-2024"/>
    <m/>
    <s v="HTI"/>
    <s v="SUM-KR-TBK-0588"/>
    <s v="PARIT_BENUT"/>
    <x v="1"/>
    <s v="TBG"/>
    <s v="WEST"/>
    <s v="SUMBAGTENG"/>
    <s v="Kepulauan Riau"/>
    <s v="Kab. Karimun"/>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1°7.36.49'E"/>
    <s v="0°37.39.48'N"/>
    <n v="50"/>
    <s v="100/230/320"/>
    <s v="2022-2024"/>
    <s v="COMMITMENT NEW ORDER B2S 2022-2024"/>
    <m/>
    <s v="HTI"/>
    <s v="SUM-RI-BKN-1164"/>
    <s v="GADING_SARI"/>
    <x v="1"/>
    <s v="TBG"/>
    <s v="WEST"/>
    <s v="SUMBAGTENG"/>
    <s v="Riau"/>
    <s v="Kab. Kampar"/>
    <n v="6617950"/>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7.53.92'E"/>
    <s v="2°51.19.67'S"/>
    <n v="60"/>
    <s v="50/140/310"/>
    <s v="2022-2024"/>
    <s v="COMMITMENT NEW ORDER B2S 2022-2024"/>
    <m/>
    <s v="HTI"/>
    <s v="SUL-SN-PLP-1338"/>
    <s v="LALONG_WALENRANG"/>
    <x v="1"/>
    <s v="TBG"/>
    <s v="East"/>
    <s v="SULAWESI"/>
    <s v="Sulawesi Selatan"/>
    <s v="Kab. Luw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4°22.19.2'E"/>
    <s v="3°10.59.16'S"/>
    <n v="65"/>
    <s v="65/150/250"/>
    <s v="2022-2024"/>
    <s v="COMMITMENT NEW ORDER B2S 2022-2024"/>
    <m/>
    <s v="HTI"/>
    <s v="KAL-KT-KLK-0704"/>
    <s v="TAMBAN_LUAR_BATAGUH"/>
    <x v="1"/>
    <s v="TBG"/>
    <s v="Central"/>
    <s v="KALIMANTAN"/>
    <s v="Kalimantan Tengah"/>
    <s v="Kab. Kapuas"/>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35.15.46'E"/>
    <s v="4°31.6.68'S"/>
    <n v="60"/>
    <s v="20/110/210"/>
    <s v="2022-2024"/>
    <s v="COMMITMENT NEW ORDER B2S 2022-2024"/>
    <m/>
    <s v="HTI"/>
    <s v="SUL-SN-BAR-1313"/>
    <s v="LALABATA_TANETE_RILAU"/>
    <x v="1"/>
    <s v="TBG"/>
    <s v="East"/>
    <s v="SULAWESI"/>
    <s v="Sulawesi Selatan"/>
    <s v="Kab. Barr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5.22.93'E"/>
    <s v="2°41.12.66'S"/>
    <n v="50"/>
    <s v="90/240/340"/>
    <s v="2022-2024"/>
    <s v="COMMITMENT NEW ORDER B2S 2022-2024"/>
    <m/>
    <s v="HTI"/>
    <s v="SUM-BB-MGR-0528"/>
    <s v="KELAPA_KAMPIT_MAYANG"/>
    <x v="1"/>
    <s v="TBG"/>
    <s v="WEST"/>
    <s v="SUMBAGSEL"/>
    <s v="Kepulauan Bangka Belitung"/>
    <s v="Kab. Belitung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32.5.19'E"/>
    <s v="3°27.14.71'S"/>
    <n v="50"/>
    <s v="50/180/280"/>
    <s v="2022-2024"/>
    <s v="COMMITMENT NEW ORDER B2S 2022-2024"/>
    <m/>
    <s v="HTI"/>
    <s v="SUM-BE-CRP-0185"/>
    <s v="CURUPTIMUR_KARANGANYAR"/>
    <x v="1"/>
    <s v="TBG"/>
    <s v="WEST"/>
    <s v="LAMPUNG"/>
    <s v="Bengkulu"/>
    <s v="Kab. Rejang Lebo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2.50.8'E"/>
    <s v="2°42.13.95'S"/>
    <n v="50"/>
    <s v="0/100/260"/>
    <s v="2022-2024"/>
    <s v="COMMITMENT NEW ORDER B2S 2022-2024"/>
    <m/>
    <s v="HTI"/>
    <s v="SUM-BB-MGR-0530"/>
    <s v="KELAPA_KAMPIT_MENTAWAK"/>
    <x v="1"/>
    <s v="TBG"/>
    <s v="WEST"/>
    <s v="SUMBAGSEL"/>
    <s v="Kepulauan Bangka Belitung"/>
    <s v="Kab. Belitung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5.47.6'E"/>
    <s v="7°21.39.57'S"/>
    <n v="30"/>
    <s v="90/180/320"/>
    <s v="2022-2024"/>
    <s v="COMMITMENT NEW ORDER B2S 2022-2024"/>
    <m/>
    <s v="HTI"/>
    <s v="JAW-JB-SPA-4240"/>
    <s v="CIKUNTEN"/>
    <x v="1"/>
    <s v="TBG"/>
    <s v="Central"/>
    <s v="JABAR"/>
    <s v="Jawa Barat"/>
    <s v="Kab. Tasikmalay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51.43.56'E"/>
    <s v="7°13.20.75'S"/>
    <n v="40"/>
    <s v="125/250/310"/>
    <s v="2022-2024"/>
    <s v="COMMITMENT NEW ORDER B2S 2022-2024"/>
    <m/>
    <s v="HTI"/>
    <s v="JAW-JB-GRT-4257"/>
    <s v="CINTARASA"/>
    <x v="1"/>
    <s v="TBG"/>
    <s v="Central"/>
    <s v="JABAR"/>
    <s v="Jawa Barat"/>
    <s v="Kab. Garut"/>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55.28.33'E"/>
    <s v="5°29.54.05'S"/>
    <n v="60"/>
    <s v="40/150/320"/>
    <s v="2022-2024"/>
    <s v="COMMITMENT NEW ORDER B2S 2022-2024"/>
    <m/>
    <s v="HTI"/>
    <s v="SUL-SN-BAN-0963"/>
    <s v="BONTO_MACCINI_SINOA"/>
    <x v="1"/>
    <s v="TBG"/>
    <s v="East"/>
    <s v="SULAWESI"/>
    <s v="Sulawesi Selatan"/>
    <s v="Kab. Bantae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2°32.6.87'E"/>
    <s v="4°2.13.03'S"/>
    <n v="50"/>
    <s v="70/180/260"/>
    <s v="2022-2024"/>
    <s v="COMMITMENT NEW ORDER B2S 2022-2024"/>
    <m/>
    <s v="HTI"/>
    <s v="SUL-SG-KDI-0372"/>
    <s v="KELURAHAN_MOKOAU_KAMBU"/>
    <x v="1"/>
    <s v="TBG"/>
    <s v="East"/>
    <s v="SULAWESI"/>
    <s v="Sulawesi Tenggara"/>
    <s v="Kota Kendari"/>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48.54.31'E"/>
    <s v="2°32.7.67'S"/>
    <n v="60"/>
    <s v="0/180/270"/>
    <s v="2022-2024"/>
    <s v="COMMITMENT NEW ORDER B2S 2022-2024"/>
    <m/>
    <s v="HTI"/>
    <s v="SUL-SN-MLL-01572"/>
    <s v="BAYONDO_TOMONI"/>
    <x v="1"/>
    <s v="TBG"/>
    <s v="East"/>
    <s v="SULAWESI"/>
    <s v="Sulawesi Selatan"/>
    <s v="Kab. Luwu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52.10.82'E"/>
    <s v="4°3.55.14'S"/>
    <n v="60"/>
    <s v="0/90/250"/>
    <s v="2022-2024"/>
    <s v="COMMITMENT NEW ORDER B2S 2022-2024"/>
    <m/>
    <s v="HTI"/>
    <s v="SUL-SN-SDR-1283"/>
    <s v="WANIO_TIMORENG_PANCA_LAUTAN"/>
    <x v="1"/>
    <s v="TBG"/>
    <s v="East"/>
    <s v="SULAWESI"/>
    <s v="Sulawesi Selatan"/>
    <s v="Kab. Sidenreng Rappa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49.52.49'E"/>
    <s v="4°4.0.85'S"/>
    <n v="60"/>
    <s v="0/160/260"/>
    <s v="2022-2024"/>
    <s v="COMMITMENT NEW ORDER B2S 2022-2024"/>
    <m/>
    <s v="HTI"/>
    <s v="SUL-SN-SDR-1284"/>
    <s v="KELURAHAN_BILOKKA_PANCA_LAUTAN"/>
    <x v="1"/>
    <s v="TBG"/>
    <s v="East"/>
    <s v="SULAWESI"/>
    <s v="Sulawesi Selatan"/>
    <s v="Kab. Sidenreng Rappa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3°5.16.24'E"/>
    <s v="7°5.23.71'S"/>
    <n v="50"/>
    <s v="85/230/350"/>
    <s v="2022-2024"/>
    <s v="COMMITMENT NEW ORDER B2S 2022-2024"/>
    <m/>
    <s v="HTI"/>
    <s v="JAW-JI-BKL-4329"/>
    <s v="BLEGA_BATES"/>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47.6.0'E"/>
    <s v="4°16.37.7'S"/>
    <n v="60"/>
    <s v="15/120/220"/>
    <s v="2022-2024"/>
    <s v="COMMITMENT NEW ORDER B2S 2022-2024"/>
    <m/>
    <s v="HTI"/>
    <s v="SUM-BE-TAS-0219"/>
    <s v="PADANG_PERI"/>
    <x v="1"/>
    <s v="TBG"/>
    <s v="WEST"/>
    <s v="LAMPUNG"/>
    <s v="Bengkulu"/>
    <s v="Kab. Selum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4°58.1.2'E"/>
    <s v="1°43.34.0'N"/>
    <n v="60"/>
    <s v="0/140/270"/>
    <s v="2022-2024"/>
    <s v="COMMITMENT NEW ORDER B2S 2022-2024"/>
    <m/>
    <s v="HTI"/>
    <s v="SUL-SA-ARM-0429"/>
    <s v="PAPUTUNGAN_LIKUPANG_BARAT"/>
    <x v="1"/>
    <s v="TBG"/>
    <s v="East"/>
    <s v="SULAWESI"/>
    <s v="Sulawesi Utara"/>
    <s v="Kab. Minahasa Utar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3°4.36.86'E"/>
    <s v="7°7.8.48'S"/>
    <n v="50"/>
    <s v="100/250/340"/>
    <s v="2022-2024"/>
    <s v="COMMITMENT NEW ORDER B2S 2022-2024"/>
    <m/>
    <s v="HTI"/>
    <s v="JAW-JI-BKL-4323"/>
    <s v="KARANG_GAYAM_BLEGA"/>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29.16.48'E"/>
    <s v="2°35.51.76'S"/>
    <n v="60"/>
    <s v="1/90/260"/>
    <s v="2022-2024"/>
    <s v="COMMITMENT NEW ORDER B2S 2022-2024"/>
    <m/>
    <s v="HTI"/>
    <s v="SUL-SN-MSB-1555"/>
    <s v="SALULEMO_SUKAMAJU"/>
    <x v="1"/>
    <s v="TBG"/>
    <s v="East"/>
    <s v="SULAWESI"/>
    <s v="Sulawesi Selatan"/>
    <s v="Kab. Luwu Utar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34.35.47'E"/>
    <s v="3°50.4.25'N"/>
    <n v="50"/>
    <s v="80/160/300"/>
    <s v="2022-2024"/>
    <s v="COMMITMENT NEW ORDER B2S 2022-2024"/>
    <m/>
    <s v="HTI"/>
    <s v="SUM-AC-STB-2231"/>
    <s v="SECANGGANG_KARANG_GADING"/>
    <x v="1"/>
    <s v="TBG"/>
    <s v="WEST"/>
    <s v="SUMBAGUT"/>
    <s v="Aceh"/>
    <s v="Kab. Langkat"/>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98°23.44.16'E"/>
    <s v="3°42.49.0'N"/>
    <n v="60"/>
    <s v="0/80/270"/>
    <s v="2022-2024"/>
    <s v="COMMITMENT NEW ORDER B2S 2022-2024"/>
    <m/>
    <s v="HTI"/>
    <s v="SUM-AC-STB-2235"/>
    <s v="PERTUMBUKAN"/>
    <x v="1"/>
    <s v="TBG"/>
    <s v="WEST"/>
    <s v="SUMBAGUT"/>
    <s v="Aceh"/>
    <s v="Kab. Langkat"/>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3°1.52.32'E"/>
    <s v="7°10.56.28'S"/>
    <n v="50"/>
    <s v="20/190/250"/>
    <s v="2022-2024"/>
    <s v="COMMITMENT NEW ORDER B2S 2022-2024"/>
    <m/>
    <s v="HTI"/>
    <s v="JAW-JI-BKL-4325"/>
    <s v="MODUNG_SRABI_BARAT"/>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2°48.7.2'E"/>
    <s v="4°20.45.49'S"/>
    <n v="60"/>
    <s v="25/100/240"/>
    <s v="2022-2024"/>
    <s v="COMMITMENT NEW ORDER B2S 2022-2024"/>
    <m/>
    <s v="HTI"/>
    <s v="SUM-BE-TAS-0218"/>
    <s v="SERIAN_BANDUNG"/>
    <x v="1"/>
    <s v="TBG"/>
    <s v="WEST"/>
    <s v="LAMPUNG"/>
    <s v="Bengkulu"/>
    <s v="Kab. Selum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4°46.34.03'E"/>
    <s v="1°15.39.51'N"/>
    <n v="60"/>
    <s v="130/220/350"/>
    <s v="2022-2024"/>
    <s v="COMMITMENT NEW ORDER B2S 2022-2024"/>
    <m/>
    <s v="HTI"/>
    <s v="SUL-SA-TNN-0432"/>
    <s v="KAUNERAN_SONDER"/>
    <x v="1"/>
    <s v="TBG"/>
    <s v="East"/>
    <s v="SULAWESI"/>
    <s v="Sulawesi Utara"/>
    <s v="Kab. Minahas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3°59.14.23'E"/>
    <s v="1°7.15.44'N"/>
    <n v="30"/>
    <s v="0/180/280"/>
    <s v="2022-2024"/>
    <s v="COMMITMENT NEW ORDER B2S 2022-2024"/>
    <m/>
    <s v="HTI"/>
    <s v="SUM-KR-BTM-0623"/>
    <s v="TIBAN_INDAH"/>
    <x v="1"/>
    <s v="TBG"/>
    <s v="WEST"/>
    <s v="SUMBAGTENG"/>
    <s v="Kepulauan Riau"/>
    <s v="Kota Batam"/>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48.9.97'E"/>
    <s v="7°1.17.65'S"/>
    <n v="50"/>
    <s v="60/160/270"/>
    <s v="2022-2024"/>
    <s v="COMMITMENT NEW ORDER B2S 2022-2024"/>
    <m/>
    <s v="HTI"/>
    <s v="JAW-JI-BKL-4326"/>
    <s v="BURNEH_SOBIH"/>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50.25.87'E"/>
    <s v="7°7.42.74'S"/>
    <n v="50"/>
    <s v="30/120/220"/>
    <s v="2022-2024"/>
    <s v="COMMITMENT NEW ORDER B2S 2022-2024"/>
    <m/>
    <s v="HTI"/>
    <s v="JAW-JI-BKL-4334"/>
    <s v="TRAGAH_ALANG-ALANG"/>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58.16.47'E"/>
    <s v="7°12.35.93'S"/>
    <n v="50"/>
    <s v="30/145/290"/>
    <s v="2022-2024"/>
    <s v="COMMITMENT NEW ORDER B2S 2022-2024"/>
    <m/>
    <s v="HTI"/>
    <s v="JAW-JB-GRT-4268"/>
    <s v="SITUGEDE"/>
    <x v="1"/>
    <s v="TBG"/>
    <s v="Central"/>
    <s v="JABAR"/>
    <s v="Jawa Barat"/>
    <s v="Kab. Garut"/>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10.32.56'E"/>
    <s v="7°32.9.06'S"/>
    <n v="50"/>
    <s v="75/235/300"/>
    <s v="2022-2024"/>
    <s v="COMMITMENT NEW ORDER B2S 2022-2024"/>
    <m/>
    <s v="HTI"/>
    <s v="JAW-JI-JBG-5135"/>
    <s v="PERAK_PLOSOGENUK"/>
    <x v="1"/>
    <s v="TBG"/>
    <s v="East"/>
    <s v="JATIM"/>
    <s v="Jawa Timur"/>
    <s v="Kab. Jomba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3°4.59.92'E"/>
    <s v="7°6.25.17'S"/>
    <n v="50"/>
    <s v="100/170/290"/>
    <s v="2022-2024"/>
    <s v="COMMITMENT NEW ORDER B2S 2022-2024"/>
    <m/>
    <s v="HTI"/>
    <s v="JAW-JI-BKL-4322"/>
    <s v="BLEGA_KARANG_GAYAM"/>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53.6.0'E"/>
    <s v="0°56.0.42'S"/>
    <n v="50"/>
    <s v="10/110/270"/>
    <s v="2022-2024"/>
    <s v="COMMITMENT NEW ORDER B2S 2022-2024"/>
    <m/>
    <s v="HTI"/>
    <s v="SUL-ST-SGB-1017"/>
    <s v="KALUKUBULA_SIGI_BIROMARU"/>
    <x v="1"/>
    <s v="TBG"/>
    <s v="East"/>
    <s v="SULAWESI"/>
    <s v="Sulawesi Tengah"/>
    <s v="Kab. Sigi"/>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4°54.59.4'E"/>
    <s v="1°34.6.13'N"/>
    <n v="50"/>
    <s v="110/190/270"/>
    <s v="2022-2024"/>
    <s v="COMMITMENT NEW ORDER B2S 2022-2024"/>
    <m/>
    <s v="HTI"/>
    <s v="SUL-SA-ARM-0427"/>
    <s v="WUSA_TALAWAAN"/>
    <x v="1"/>
    <s v="TBG"/>
    <s v="East"/>
    <s v="SULAWESI"/>
    <s v="Sulawesi Utara"/>
    <s v="Kab. Minahasa Utar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12.53.47'E"/>
    <s v="3°5.7.52'S"/>
    <n v="60"/>
    <s v="50/210/300"/>
    <s v="2022-2024"/>
    <s v="COMMITMENT NEW ORDER B2S 2022-2024"/>
    <m/>
    <s v="HTI"/>
    <s v="SUL-SN-PLP-1344"/>
    <s v="TIROMANDA_BUA"/>
    <x v="1"/>
    <s v="TBG"/>
    <s v="East"/>
    <s v="SULAWESI"/>
    <s v="Sulawesi Selatan"/>
    <s v="Kab. Luw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55.23.02'E"/>
    <s v="7°10.45.95'S"/>
    <n v="50"/>
    <s v="100/250/330"/>
    <s v="2022-2024"/>
    <s v="COMMITMENT NEW ORDER B2S 2022-2024"/>
    <m/>
    <s v="HTI"/>
    <s v="JAW-JI-BKL-4331"/>
    <s v="MODUNG_ALAS_KOKON"/>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2.16.41'E"/>
    <s v="6°44.25.48'S"/>
    <n v="40"/>
    <s v="90/180/270"/>
    <s v="2022-2024"/>
    <s v="COMMITMENT NEW ORDER B2S 2022-2024"/>
    <m/>
    <s v="HTI"/>
    <s v="JAW-JB-CJR-4335"/>
    <s v="CIPANAS_CIPANAS"/>
    <x v="1"/>
    <s v="TBG"/>
    <s v="Central"/>
    <s v="JABAR"/>
    <s v="Jawa Barat"/>
    <s v="Kab. Cianj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4°7.37.65'E"/>
    <s v="1°9.41.69'N"/>
    <n v="40"/>
    <s v="0/160/280"/>
    <s v="2022-2024"/>
    <s v="COMMITMENT NEW ORDER B2S 2022-2024"/>
    <m/>
    <s v="HTI"/>
    <s v="SUM-KR-BTM-0622"/>
    <s v="NONGSA_BATU_BESAR"/>
    <x v="1"/>
    <s v="TBG"/>
    <s v="WEST"/>
    <s v="SUMBAGTENG"/>
    <s v="Kepulauan Riau"/>
    <s v="Kota Batam"/>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7.51.15'E"/>
    <s v="2°42.31.48'S"/>
    <n v="60"/>
    <s v="0/110/340"/>
    <s v="2022-2024"/>
    <s v="COMMITMENT NEW ORDER B2S 2022-2024"/>
    <m/>
    <s v="HTI"/>
    <s v="SUM-BB-MGR-0525"/>
    <s v="DAMAR_AIR_KELIK"/>
    <x v="1"/>
    <s v="TBG"/>
    <s v="WEST"/>
    <s v="SUMBAGSEL"/>
    <s v="Kepulauan Bangka Belitung"/>
    <s v="Kab. Belitung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35.3.25'E"/>
    <s v="5°17.29.4'S"/>
    <n v="60"/>
    <s v="90/190/280"/>
    <s v="2022-2024"/>
    <s v="COMMITMENT NEW ORDER B2S 2022-2024"/>
    <m/>
    <s v="HTI"/>
    <s v="SUL-SN-SGM-1609"/>
    <s v="MONCONGLOE_MANUJU"/>
    <x v="1"/>
    <s v="TBG"/>
    <s v="East"/>
    <s v="SULAWESI"/>
    <s v="Sulawesi Selatan"/>
    <s v="Kab. Gow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16.41.62'E"/>
    <s v="2°52.10.83'S"/>
    <n v="40"/>
    <s v="0/130/250"/>
    <s v="2022-2024"/>
    <s v="COMMITMENT NEW ORDER B2S 2022-2024"/>
    <m/>
    <s v="HTI"/>
    <s v="SUM-BB-MGR-0526"/>
    <s v="MANGGAR_MEKAR_JAYA"/>
    <x v="1"/>
    <s v="TBG"/>
    <s v="WEST"/>
    <s v="SUMBAGSEL"/>
    <s v="Kepulauan Bangka Belitung"/>
    <s v="Kab. Belitung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5°8.57.2'E"/>
    <s v="1°26.49.68'N"/>
    <n v="50"/>
    <s v="20/180/270"/>
    <s v="2022-2024"/>
    <s v="COMMITMENT NEW ORDER B2S 2022-2024"/>
    <m/>
    <s v="HTI"/>
    <s v="SUL-SA-BIT-0396"/>
    <s v="WANGURER_UTARA_MADIDIR"/>
    <x v="1"/>
    <s v="TBG"/>
    <s v="East"/>
    <s v="SULAWESI"/>
    <s v="Sulawesi Utara"/>
    <s v="Kota Bitu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28.8.4'E"/>
    <s v="7°51.53.1'S"/>
    <n v="30"/>
    <s v="60/280/350"/>
    <s v="2022-2024"/>
    <s v="COMMITMENT NEW ORDER B2S 2022-2024"/>
    <m/>
    <s v="HTI"/>
    <s v="JAW-JI-PNG-4308"/>
    <s v="BABADAN_KERTOSARI"/>
    <x v="1"/>
    <s v="TBG"/>
    <s v="East"/>
    <s v="JATIM"/>
    <s v="Jawa Timur"/>
    <s v="Kab. Ponorogo"/>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15.21.14'E"/>
    <s v="3°10.16.77'S"/>
    <n v="60"/>
    <s v="70/180/330"/>
    <s v="2022-2024"/>
    <s v="COMMITMENT NEW ORDER B2S 2022-2024"/>
    <m/>
    <s v="HTI"/>
    <s v="SUL-SN-PLP-1341"/>
    <s v="MARIO_PONRANG"/>
    <x v="1"/>
    <s v="TBG"/>
    <s v="East"/>
    <s v="SULAWESI"/>
    <s v="Sulawesi Selatan"/>
    <s v="Kab. Luw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8°14.11.85'E"/>
    <s v="2°48.47.7'S"/>
    <n v="50"/>
    <s v="50/190/330"/>
    <s v="2022-2024"/>
    <s v="COMMITMENT NEW ORDER B2S 2022-2024"/>
    <m/>
    <s v="HTI"/>
    <s v="SUM-BB-MGR-0529"/>
    <s v="DAMAR_SUKAMANDI"/>
    <x v="1"/>
    <s v="TBG"/>
    <s v="WEST"/>
    <s v="SUMBAGSEL"/>
    <s v="Kepulauan Bangka Belitung"/>
    <s v="Kab. Belitung Tim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24.21.6'E"/>
    <s v="7°48.58.79'S"/>
    <n v="70"/>
    <s v="90/190/290"/>
    <s v="2022-2024"/>
    <s v="COMMITMENT NEW ORDER B2S 2022-2024"/>
    <m/>
    <s v="HTI"/>
    <s v="JAW-JI-PNG-4307"/>
    <s v="SUKOREJO_SIDOREJO"/>
    <x v="1"/>
    <s v="TBG"/>
    <s v="East"/>
    <s v="JATIM"/>
    <s v="Jawa Timur"/>
    <s v="Kab. Ponorogo"/>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0.49.98'E"/>
    <s v="2°6.52.29'S"/>
    <n v="50"/>
    <s v="10/120/270"/>
    <s v="2022-2024"/>
    <s v="COMMITMENT NEW ORDER B2S 2022-2024"/>
    <m/>
    <s v="HTI"/>
    <s v="SUM-BB-SGL-0540"/>
    <s v="PETALING_BANJAR"/>
    <x v="1"/>
    <s v="TBG"/>
    <s v="WEST"/>
    <s v="SUMBAGSEL"/>
    <s v="Kepulauan Bangka Belitung"/>
    <s v="Kab. Bangk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12.54.0'E"/>
    <s v="2°53.35.52'S"/>
    <n v="60"/>
    <s v="120/200/290"/>
    <s v="2022-2024"/>
    <s v="COMMITMENT NEW ORDER B2S 2022-2024"/>
    <m/>
    <s v="HTI"/>
    <s v="SUL-SN-PLP-1340"/>
    <s v="SEBA-SEBA_WALENRANG_TIMUR"/>
    <x v="1"/>
    <s v="TBG"/>
    <s v="East"/>
    <s v="SULAWESI"/>
    <s v="Sulawesi Selatan"/>
    <s v="Kab. Luw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54.57.56'E"/>
    <s v="7°3.38.17'S"/>
    <n v="50"/>
    <s v="70/180/300"/>
    <s v="2022-2024"/>
    <s v="COMMITMENT NEW ORDER B2S 2022-2024"/>
    <m/>
    <s v="HTI"/>
    <s v="JAW-JI-BKL-4328"/>
    <s v="GALIS_SADAH"/>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2°57.10.22'E"/>
    <s v="7°7.27.48'S"/>
    <n v="50"/>
    <s v="70/170/290"/>
    <s v="2022-2024"/>
    <s v="COMMITMENT NEW ORDER B2S 2022-2024"/>
    <m/>
    <s v="HTI"/>
    <s v="JAW-JI-BKL-4327"/>
    <s v="PEKADDAN_GALIS"/>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58.54.03'E"/>
    <s v="4°19.47.4'S"/>
    <n v="60"/>
    <s v="40/150/240"/>
    <s v="2022-2024"/>
    <s v="COMMITMENT NEW ORDER B2S 2022-2024"/>
    <m/>
    <s v="HTI"/>
    <s v="SUL-SN-WNS-0979"/>
    <s v="KELURAHAN_UJUNG_LILIRILAU"/>
    <x v="1"/>
    <s v="TBG"/>
    <s v="East"/>
    <s v="SULAWESI"/>
    <s v="Sulawesi Selatan"/>
    <s v="Kab. Soppe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8.3.49'E"/>
    <s v="2°47.0.09'S"/>
    <n v="60"/>
    <s v="0/10/280"/>
    <s v="2022-2024"/>
    <s v="COMMITMENT NEW ORDER B2S 2022-2024"/>
    <m/>
    <s v="HTI"/>
    <s v="SUL-SN-PLP-1342"/>
    <s v="BUNTU_AWO'_WALENRANG_UTARA"/>
    <x v="1"/>
    <s v="TBG"/>
    <s v="East"/>
    <s v="SULAWESI"/>
    <s v="Sulawesi Selatan"/>
    <s v="Kab. Luwu"/>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5°1.57.67'E"/>
    <s v="1°16.55.66'N"/>
    <n v="60"/>
    <s v="40/130/260"/>
    <s v="2022-2024"/>
    <s v="COMMITMENT NEW ORDER B2S 2022-2024"/>
    <m/>
    <s v="HTI"/>
    <s v="SUL-SA-TNN-0433"/>
    <s v="MAKALISUNG_KOMBI"/>
    <x v="1"/>
    <s v="TBG"/>
    <s v="East"/>
    <s v="SULAWESI"/>
    <s v="Sulawesi Utara"/>
    <s v="Kab. Minahasa"/>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3°1.32.23'E"/>
    <s v="7°9.3.13'S"/>
    <n v="50"/>
    <s v="90/190/340"/>
    <s v="2022-2024"/>
    <s v="COMMITMENT NEW ORDER B2S 2022-2024"/>
    <m/>
    <s v="HTI"/>
    <s v="JAW-JI-BKL-4324"/>
    <s v="BLEGA_KAMPAO"/>
    <x v="1"/>
    <s v="TBG"/>
    <s v="East"/>
    <s v="JATIM"/>
    <s v="Jawa Timur"/>
    <s v="Kab. Bangkalan"/>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21.22.04'E"/>
    <s v="7°17.23.16'S"/>
    <n v="50"/>
    <s v="55/225/340"/>
    <s v="2022-2024"/>
    <s v="COMMITMENT NEW ORDER B2S 2022-2024"/>
    <m/>
    <s v="HTI"/>
    <s v="JAW-JB-CJR-4341"/>
    <s v="SUKABAKTI"/>
    <x v="1"/>
    <s v="TBG"/>
    <s v="Central"/>
    <s v="JABAR"/>
    <s v="Jawa Barat"/>
    <s v="Kab. Cianjur"/>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5°16.24.44'E"/>
    <s v="2°14.26.39'S"/>
    <n v="60"/>
    <s v="55/150/330"/>
    <s v="2022-2024"/>
    <s v="COMMITMENT NEW ORDER B2S 2022-2024"/>
    <m/>
    <s v="HTI"/>
    <s v="KAL-KS-TJG-1107"/>
    <s v="KARANGAN_PUTIH_KELUA"/>
    <x v="1"/>
    <s v="TBG"/>
    <s v="Central"/>
    <s v="KALIMANTAN"/>
    <s v="Kalimantan Selatan"/>
    <s v="Kab. Tabalo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52.41.39'E"/>
    <s v="4°20.18.64'S"/>
    <n v="50"/>
    <s v="50/150/250"/>
    <s v="2022-2024"/>
    <s v="COMMITMENT NEW ORDER B2S 2022-2024"/>
    <m/>
    <s v="HTI"/>
    <s v="SUL-SN-WNS-0985"/>
    <s v="KELURAHAN_LAPAJUNG_LALABATA"/>
    <x v="1"/>
    <s v="TBG"/>
    <s v="East"/>
    <s v="SULAWESI"/>
    <s v="Sulawesi Selatan"/>
    <s v="Kab. Soppeng"/>
    <n v="6617949"/>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8°43.45.16'E"/>
    <s v="8°42.34.71'S"/>
    <n v="60"/>
    <s v="50/190/290"/>
    <s v="2022-2024"/>
    <s v="COMMITMENT NEW ORDER B2S 2022-2024"/>
    <m/>
    <s v="ALT"/>
    <s v="NUS-NB-WHO-5383"/>
    <s v="LAJU_LANGGUDU"/>
    <x v="1"/>
    <s v="TBG"/>
    <s v="East"/>
    <s v="BALINUSRA"/>
    <s v="Nusa Tenggara Barat"/>
    <s v="Kab. Bima"/>
    <n v="6617947"/>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20°29.56.0'E"/>
    <s v="8°36.51.47'S"/>
    <n v="60"/>
    <s v="40/130/220"/>
    <s v="2022-2024"/>
    <s v="COMMITMENT NEW ORDER B2S 2022-2024"/>
    <m/>
    <s v="ALT"/>
    <s v="NUS-NT-RTG-0328"/>
    <s v="WAE_RII"/>
    <x v="1"/>
    <s v="TBG"/>
    <s v="East"/>
    <s v="BALINUSRA"/>
    <s v="Nusa Tenggara Timur"/>
    <s v="Kab. Manggarai"/>
    <n v="6617947"/>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9°0.23.07'E"/>
    <s v="8°31.58.84'S"/>
    <n v="60"/>
    <s v="30/180/300"/>
    <s v="2022-2024"/>
    <s v="COMMITMENT NEW ORDER B2S 2022-2024"/>
    <m/>
    <s v="ALT"/>
    <s v="NUS-NB-WHO-5382"/>
    <s v="KOWO_WERA"/>
    <x v="1"/>
    <s v="TBG"/>
    <s v="East"/>
    <s v="BALINUSRA"/>
    <s v="Nusa Tenggara Barat"/>
    <s v="Kab. Bima"/>
    <n v="6617947"/>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48.37.93'E"/>
    <s v="6°55.44.16'S"/>
    <n v="50"/>
    <s v="90/210/330"/>
    <s v="2022-2024"/>
    <s v="COMMITMENT NEW ORDER B2S 2022-2024"/>
    <m/>
    <s v="EID"/>
    <s v="JAW-JT-KDS-0844"/>
    <s v="KUDUS_UNDAAN"/>
    <x v="1"/>
    <s v="TBG"/>
    <s v="Central"/>
    <s v="JATENG"/>
    <s v="Jawa Tengah"/>
    <s v="Kab. Kudus"/>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51.27.67'E"/>
    <s v="6°13.18.23'S"/>
    <n v="25"/>
    <s v="70/210/320"/>
    <s v="2022-2024"/>
    <s v="COMMITMENT NEW ORDER B2S 2022-2024"/>
    <m/>
    <s v="EID"/>
    <s v="JAW-JK-KYB-0296"/>
    <s v="SAWO_KECI_BUKIT_DURI"/>
    <x v="1"/>
    <s v="TBG"/>
    <s v="Jabodetabek"/>
    <s v="JABODETABEK"/>
    <s v="DKI Jakarta"/>
    <s v="Kota Adm. Jakarta Selat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9.19.48'E"/>
    <s v="7°33.28.73'S"/>
    <n v="50"/>
    <s v="90/210/330"/>
    <s v="2022-2024"/>
    <s v="COMMITMENT NEW ORDER B2S 2022-2024"/>
    <m/>
    <s v="EID"/>
    <s v="JAW-JT-MKD-1126"/>
    <s v="MAGELANG_TEMPURAN"/>
    <x v="1"/>
    <s v="TBG"/>
    <s v="Central"/>
    <s v="JATENG"/>
    <s v="Jawa Tengah"/>
    <s v="Kab. Mage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50.54.89'E"/>
    <s v="6°20.2.04'S"/>
    <n v="50"/>
    <s v="60/240/320"/>
    <s v="2022-2024"/>
    <s v="COMMITMENT NEW ORDER B2S 2022-2024"/>
    <m/>
    <s v="EID"/>
    <s v="JAW-BT-PDG-0618"/>
    <s v="BANYUBIRU_TEMBONG"/>
    <x v="1"/>
    <s v="TBG"/>
    <s v="Jabodetabek"/>
    <s v="JABODETABEK"/>
    <s v="Banten"/>
    <s v="Kab. Pandeg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52.1.52'E"/>
    <s v="6°10.59.0'S"/>
    <n v="30"/>
    <s v="40/210/295"/>
    <s v="2022-2024"/>
    <s v="COMMITMENT NEW ORDER B2S 2022-2024"/>
    <m/>
    <s v="EID"/>
    <s v="JAW-JK-KYB-0468"/>
    <s v="RAWASARI_BARAT"/>
    <x v="1"/>
    <s v="TBG"/>
    <s v="Jabodetabek"/>
    <s v="JABODETABEK"/>
    <s v="DKI Jakarta"/>
    <s v="Kota Adm. Jakarta Pus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3.50.88'E"/>
    <s v="6°20.24.66'S"/>
    <n v="50"/>
    <s v="120/240/330"/>
    <s v="2022-2024"/>
    <s v="COMMITMENT NEW ORDER B2S 2022-2024"/>
    <m/>
    <s v="EID"/>
    <s v="JAW-BT-PDG-0620"/>
    <s v="SUKASARI_KADUHEJO"/>
    <x v="1"/>
    <s v="TBG"/>
    <s v="Jabodetabek"/>
    <s v="JABODETABEK"/>
    <s v="Banten"/>
    <s v="Kab. Pandeg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6.34.74'E"/>
    <s v="7°37.45.59'S"/>
    <n v="60"/>
    <s v="90/210/330"/>
    <s v="2022-2024"/>
    <s v="COMMITMENT NEW ORDER B2S 2022-2024"/>
    <m/>
    <s v="EID"/>
    <s v="JAW-JT-KRG-2158"/>
    <s v="KARANGLO_KARANGANYAR"/>
    <x v="1"/>
    <s v="TBG"/>
    <s v="Central"/>
    <s v="JATENG"/>
    <s v="Jawa Tengah"/>
    <s v="Kab. Karanganyar"/>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50.32.08'E"/>
    <s v="6°22.3.67'S"/>
    <n v="50"/>
    <s v="100/210/345"/>
    <s v="2022-2024"/>
    <s v="COMMITMENT NEW ORDER B2S 2022-2024"/>
    <m/>
    <s v="EID"/>
    <s v="JAW-BT-PDG-0622"/>
    <s v="MAKUI_BANYUMEKAR"/>
    <x v="1"/>
    <s v="TBG"/>
    <s v="Jabodetabek"/>
    <s v="JABODETABEK"/>
    <s v="Banten"/>
    <s v="Kab. Pandeg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9°31.17.59'E"/>
    <s v="7°1.3.59'S"/>
    <n v="50"/>
    <s v="0/100/280"/>
    <s v="2022-2024"/>
    <s v="COMMITMENT NEW ORDER B2S 2022-2024"/>
    <m/>
    <s v="EID"/>
    <s v="JAW-JT-KJN-1006"/>
    <s v="KARANGREJO_KESESI"/>
    <x v="1"/>
    <s v="TBG"/>
    <s v="Central"/>
    <s v="JATENG"/>
    <s v="Jawa Tengah"/>
    <s v="Kab. Pekalong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49.43.43'E"/>
    <s v="7°6.55.48'S"/>
    <n v="60"/>
    <s v="10/150/270"/>
    <s v="2022-2024"/>
    <s v="COMMITMENT NEW ORDER B2S 2022-2024"/>
    <m/>
    <s v="EID"/>
    <s v="JAW-JT-PWD-0047"/>
    <s v="KARANGWADER_GROBOGAN"/>
    <x v="1"/>
    <s v="TBG"/>
    <s v="Central"/>
    <s v="JATENG"/>
    <s v="Jawa Tengah"/>
    <s v="Kab. Grobog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51.53.06'E"/>
    <s v="7°6.26.57'S"/>
    <n v="60"/>
    <s v="90/180/300"/>
    <s v="2022-2024"/>
    <s v="COMMITMENT NEW ORDER B2S 2022-2024"/>
    <m/>
    <s v="EID"/>
    <s v="JAW-JT-PWD-0050"/>
    <s v="CANDISARI_GROBOGAN"/>
    <x v="1"/>
    <s v="TBG"/>
    <s v="Central"/>
    <s v="JATENG"/>
    <s v="Jawa Tengah"/>
    <s v="Kab. Grobog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33.55.08'E"/>
    <s v="6°15.39.33'S"/>
    <n v="40"/>
    <s v="30/180/325"/>
    <s v="2022-2024"/>
    <s v="COMMITMENT NEW ORDER B2S 2022-2024"/>
    <m/>
    <s v="EID"/>
    <s v="JAW-BT-TGR-0096"/>
    <s v="CURUG_WETAN"/>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9°31.50.41'E"/>
    <s v="7°2.28.82'S"/>
    <n v="50"/>
    <s v="90/200/310"/>
    <s v="2022-2024"/>
    <s v="COMMITMENT NEW ORDER B2S 2022-2024"/>
    <m/>
    <s v="EID"/>
    <s v="JAW-JT-KJN-0994"/>
    <s v="PEKALONGAN_KESESI"/>
    <x v="1"/>
    <s v="TBG"/>
    <s v="Central"/>
    <s v="JATENG"/>
    <s v="Jawa Tengah"/>
    <s v="Kab. Pekalong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0.0.38'E"/>
    <s v="6°23.18.8'S"/>
    <n v="50"/>
    <s v="40/130/280"/>
    <s v="2022-2024"/>
    <s v="COMMITMENT NEW ORDER B2S 2022-2024"/>
    <m/>
    <s v="EID"/>
    <s v="JAW-BT-RKB-0775"/>
    <s v="CIGOONG_UTARA_CIKULUR"/>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26.25.2'E"/>
    <s v="7°14.10.27'S"/>
    <n v="60"/>
    <s v="0/120/270"/>
    <s v="2022-2024"/>
    <s v="COMMITMENT NEW ORDER B2S 2022-2024"/>
    <m/>
    <s v="EID"/>
    <s v="JAW-JT-BLA-0127"/>
    <s v="BLORA_KRADENAN"/>
    <x v="1"/>
    <s v="TBG"/>
    <s v="Central"/>
    <s v="JATENG"/>
    <s v="Jawa Tengah"/>
    <s v="Kab. Blora"/>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0.51.99'E"/>
    <s v="6°5.9.8'S"/>
    <n v="30"/>
    <s v="90/220/350"/>
    <s v="2022-2024"/>
    <s v="COMMITMENT NEW ORDER B2S 2022-2024"/>
    <m/>
    <s v="EID"/>
    <s v="JAW-BT-TGR-0120"/>
    <s v="BELIMBING_CENGKLONG"/>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4.50.49'E"/>
    <s v="6°8.12.51'S"/>
    <n v="30"/>
    <s v="10/100/170/250"/>
    <s v="2022-2024"/>
    <s v="COMMITMENT NEW ORDER B2S 2022-2024"/>
    <m/>
    <s v="EID"/>
    <s v="JAW-JK-GGP-0459"/>
    <s v="KEBON_JAHE_KAPUK"/>
    <x v="1"/>
    <s v="TBG"/>
    <s v="Jabodetabek"/>
    <s v="JABODETABEK"/>
    <s v="DKI Jakarta"/>
    <s v="Kota Adm. Jakarta Bar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3.3.6'E"/>
    <s v="7°34.14.16'S"/>
    <n v="70"/>
    <s v="90/220/330"/>
    <s v="2022-2024"/>
    <s v="COMMITMENT NEW ORDER B2S 2022-2024"/>
    <m/>
    <s v="EID"/>
    <s v="JAW-JT-KRG-2156"/>
    <s v="KARANGANYAR_MOJOGEDANG"/>
    <x v="1"/>
    <s v="TBG"/>
    <s v="Central"/>
    <s v="JATENG"/>
    <s v="Jawa Tengah"/>
    <s v="Kab. Karanganyar"/>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6.8.39'E"/>
    <s v="6°16.51.79'S"/>
    <n v="50"/>
    <s v="90/220/350"/>
    <s v="2022-2024"/>
    <s v="COMMITMENT NEW ORDER B2S 2022-2024"/>
    <m/>
    <s v="EID"/>
    <s v="JAW-BT-TGR-0109"/>
    <s v="JEUNGJING_CISOKA"/>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2.52.32'E"/>
    <s v="6°20.4.3'S"/>
    <n v="50"/>
    <s v="60/150/270"/>
    <s v="2022-2024"/>
    <s v="COMMITMENT NEW ORDER B2S 2022-2024"/>
    <m/>
    <s v="EID"/>
    <s v="JAW-BT-RKB-0763"/>
    <s v="CITRA_MAJA_RAYA"/>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50.47.39'E"/>
    <s v="6°22.48.58'S"/>
    <n v="50"/>
    <s v="40/120/220"/>
    <s v="2022-2024"/>
    <s v="COMMITMENT NEW ORDER B2S 2022-2024"/>
    <m/>
    <s v="EID"/>
    <s v="JAW-BT-PDG-0621"/>
    <s v="RANCATEUREUP_LABUAN"/>
    <x v="1"/>
    <s v="TBG"/>
    <s v="Jabodetabek"/>
    <s v="JABODETABEK"/>
    <s v="Banten"/>
    <s v="Kab. Pandeg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34.55.21'E"/>
    <s v="6°17.42.68'S"/>
    <n v="40"/>
    <s v="0/90/200"/>
    <s v="2022-2024"/>
    <s v="COMMITMENT NEW ORDER B2S 2022-2024"/>
    <m/>
    <s v="EID"/>
    <s v="JAW-BT-TGR-0111"/>
    <s v="STPI_PLP_KEMUNING"/>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1.22.31'E"/>
    <s v="6°23.21.02'S"/>
    <n v="70"/>
    <s v="70/170/300"/>
    <s v="2022-2024"/>
    <s v="COMMITMENT NEW ORDER B2S 2022-2024"/>
    <m/>
    <s v="EID"/>
    <s v="JAW-BT-RKB-0766"/>
    <s v="CIGOONG_SELATAN_CIKULUR"/>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9°42.18.0'E"/>
    <s v="6°53.30.23'S"/>
    <n v="35"/>
    <s v="100/200/290"/>
    <s v="2022-2024"/>
    <s v="COMMITMENT NEW ORDER B2S 2022-2024"/>
    <m/>
    <s v="EID"/>
    <s v="JAW-JT-PKL-1303"/>
    <s v="JALAN_KI_MANGUNSARKORO"/>
    <x v="1"/>
    <s v="TBG"/>
    <s v="Central"/>
    <s v="JATENG"/>
    <s v="Jawa Tengah"/>
    <s v="Kota Pekalongan"/>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7.6.57'E"/>
    <s v="6°14.34.97'S"/>
    <n v="50"/>
    <s v="0/110/220"/>
    <s v="2022-2024"/>
    <s v="COMMITMENT NEW ORDER B2S 2022-2024"/>
    <m/>
    <s v="EID"/>
    <s v="JAW-BT-TGR-0110"/>
    <s v="PETE_TEGAL_SARI"/>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9.3.05'E"/>
    <s v="6°20.47.28'S"/>
    <n v="40"/>
    <s v="0/90/180/270"/>
    <s v="2022-2024"/>
    <s v="COMMITMENT NEW ORDER B2S 2022-2024"/>
    <m/>
    <s v="EID"/>
    <s v="JAW-JB-CKR-0126"/>
    <s v="DAMAR_CIBATU"/>
    <x v="1"/>
    <s v="TBG"/>
    <s v="Jabodetabek"/>
    <s v="JABODETABEK"/>
    <s v="Jawa Barat"/>
    <s v="Kab. Bekasi"/>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11.50.0'E"/>
    <s v="7°14.36.9'S"/>
    <n v="70"/>
    <s v="80/180/290"/>
    <s v="2022-2024"/>
    <s v="COMMITMENT NEW ORDER B2S 2022-2024"/>
    <m/>
    <s v="EID"/>
    <s v="JAW-JT-TMG-2674"/>
    <s v="TEMANGGUNG_KANDANGAN"/>
    <x v="1"/>
    <s v="TBG"/>
    <s v="Central"/>
    <s v="JATENG"/>
    <s v="Jawa Tengah"/>
    <s v="Kab. Temanggu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27.52'E"/>
    <s v="6°46.34.75'S"/>
    <n v="70"/>
    <s v="60/250"/>
    <s v="2022-2024"/>
    <s v="COMMITMENT NEW ORDER B2S 2022-2024"/>
    <m/>
    <s v="EID"/>
    <s v="JAW-BT-RKB-0770"/>
    <s v="KERSARATU_MALINGPING"/>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8.35.17'E"/>
    <s v="6°9.30.68'S"/>
    <n v="25"/>
    <s v="0/90/239"/>
    <s v="2022-2024"/>
    <s v="COMMITMENT NEW ORDER B2S 2022-2024"/>
    <m/>
    <s v="EID"/>
    <s v="JAW-JK-GGP-0463"/>
    <s v="TANAH_SEREAL_TAMBORA"/>
    <x v="1"/>
    <s v="TBG"/>
    <s v="Jabodetabek"/>
    <s v="JABODETABEK"/>
    <s v="DKI Jakarta"/>
    <s v="Kota Adm. Jakarta Bar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6.44.4'E"/>
    <s v="6°18.59.22'S"/>
    <n v="70"/>
    <s v="70/190/320"/>
    <s v="2022-2024"/>
    <s v="COMMITMENT NEW ORDER B2S 2022-2024"/>
    <m/>
    <s v="EID"/>
    <s v="JAW-BT-RKB-0773"/>
    <s v="SUKAMANAH_RANGKASBITUNG"/>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0.7.81'E"/>
    <s v="6°19.44.51'S"/>
    <n v="50"/>
    <s v="50/130/230"/>
    <s v="2022-2024"/>
    <s v="COMMITMENT NEW ORDER B2S 2022-2024"/>
    <m/>
    <s v="EID"/>
    <s v="JAW-BT-SRG-0057"/>
    <s v="CIKANDE_CEMPLANG"/>
    <x v="1"/>
    <s v="TBG"/>
    <s v="Jabodetabek"/>
    <s v="JABODETABEK"/>
    <s v="Banten"/>
    <s v="Kab. S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26.7.41'E"/>
    <s v="6°42.29.96'S"/>
    <n v="60"/>
    <s v="30/110/210"/>
    <s v="2022-2024"/>
    <s v="COMMITMENT NEW ORDER B2S 2022-2024"/>
    <m/>
    <s v="EID"/>
    <s v="JAW-JT-RBG-1776"/>
    <s v="REMBANG_LASEM"/>
    <x v="1"/>
    <s v="TBG"/>
    <s v="Central"/>
    <s v="JATENG"/>
    <s v="Jawa Tengah"/>
    <s v="Kab. Remb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8.0.66'E"/>
    <s v="6°6.44.88'S"/>
    <n v="50"/>
    <s v="100/260/350"/>
    <s v="2022-2024"/>
    <s v="COMMITMENT NEW ORDER B2S 2022-2024"/>
    <m/>
    <s v="EID"/>
    <s v="JAW-BT-TGR-0108"/>
    <s v="ABAS_KEMIRI"/>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8.30.72'E"/>
    <s v="6°20.58.6'S"/>
    <n v="50"/>
    <s v="60/180/260"/>
    <s v="2022-2024"/>
    <s v="COMMITMENT NEW ORDER B2S 2022-2024"/>
    <m/>
    <s v="EID"/>
    <s v="JAW-BT-RKB-0767"/>
    <s v="PARAGE_CIKULUR"/>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6.18.52'E"/>
    <s v="6°9.26.13'S"/>
    <n v="40"/>
    <s v="90/210/330"/>
    <s v="2022-2024"/>
    <s v="COMMITMENT NEW ORDER B2S 2022-2024"/>
    <m/>
    <s v="EID"/>
    <s v="JAW-BT-SRG-0053"/>
    <s v="KUSAMBI_CAWANG"/>
    <x v="1"/>
    <s v="TBG"/>
    <s v="Jabodetabek"/>
    <s v="JABODETABEK"/>
    <s v="Banten"/>
    <s v="Kab. S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8.1.18'E"/>
    <s v="6°9.36.64'S"/>
    <n v="30"/>
    <s v="90/210/325"/>
    <s v="2022-2024"/>
    <s v="COMMITMENT NEW ORDER B2S 2022-2024"/>
    <m/>
    <s v="EID"/>
    <s v="JAW-JK-GGP-0456"/>
    <s v="SETIA_KAWAN_KALI_ANYAR"/>
    <x v="1"/>
    <s v="TBG"/>
    <s v="Jabodetabek"/>
    <s v="JABODETABEK"/>
    <s v="DKI Jakarta"/>
    <s v="Kota Adm. Jakarta Bar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9.54.84'E"/>
    <s v="6°10.51.68'S"/>
    <n v="30"/>
    <s v="20/140/285"/>
    <s v="2022-2024"/>
    <s v="COMMITMENT NEW ORDER B2S 2022-2024"/>
    <m/>
    <s v="EID"/>
    <s v="JAW-BT-SRG-0056"/>
    <s v="MODERN_NAMBO_ILIR"/>
    <x v="1"/>
    <s v="TBG"/>
    <s v="Jabodetabek"/>
    <s v="JABODETABEK"/>
    <s v="Banten"/>
    <s v="Kab. S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7.49.78'E"/>
    <s v="6°8.39.81'S"/>
    <n v="20"/>
    <s v="150/260/340"/>
    <s v="2022-2024"/>
    <s v="COMMITMENT NEW ORDER B2S 2022-2024"/>
    <m/>
    <s v="EID"/>
    <s v="JAW-JK-GGP-0458"/>
    <s v="ANGKE_JAYA_TAMBORA"/>
    <x v="1"/>
    <s v="TBG"/>
    <s v="Jabodetabek"/>
    <s v="JABODETABEK"/>
    <s v="DKI Jakarta"/>
    <s v="Kota Adm. Jakarta Bar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34.22.08'E"/>
    <s v="7°25.3.81'S"/>
    <n v="70"/>
    <s v="70/220/340"/>
    <s v="2022-2024"/>
    <s v="COMMITMENT NEW ORDER B2S 2022-2024"/>
    <m/>
    <s v="EID"/>
    <s v="JAW-JT-UNR-2561"/>
    <s v="SEMARANG_TENGARAN"/>
    <x v="1"/>
    <s v="TBG"/>
    <s v="Central"/>
    <s v="JATENG"/>
    <s v="Jawa Tengah"/>
    <s v="Kab. Sema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13.53.86'E"/>
    <s v="7°21.38.31'S"/>
    <n v="70"/>
    <s v="70/170/290"/>
    <s v="2022-2024"/>
    <s v="COMMITMENT NEW ORDER B2S 2022-2024"/>
    <m/>
    <s v="EID"/>
    <s v="JAW-JT-TMG-2675"/>
    <s v="TEMANGGUNG_KRANGGAN"/>
    <x v="1"/>
    <s v="TBG"/>
    <s v="Central"/>
    <s v="JATENG"/>
    <s v="Jawa Tengah"/>
    <s v="Kab. Temanggu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41.56.07'E"/>
    <s v="6°3.22.25'S"/>
    <n v="40"/>
    <s v="0/90/180/270"/>
    <s v="2022-2024"/>
    <s v="COMMITMENT NEW ORDER B2S 2022-2024"/>
    <m/>
    <s v="EID"/>
    <s v="JAW-BT-TGR-0113"/>
    <s v="SALEMBARAN_JAYA_KOSAMBI"/>
    <x v="1"/>
    <s v="TBG"/>
    <s v="Jabodetabek"/>
    <s v="JABODETABEK"/>
    <s v="Banten"/>
    <s v="Kab. Tange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1°17.33.01'E"/>
    <s v="6°44.29.08'S"/>
    <n v="60"/>
    <s v="0/120/210"/>
    <s v="2022-2024"/>
    <s v="COMMITMENT NEW ORDER B2S 2022-2024"/>
    <m/>
    <s v="EID"/>
    <s v="JAW-JT-RBG-1775"/>
    <s v="REMBANG_KALIORI"/>
    <x v="1"/>
    <s v="TBG"/>
    <s v="Central"/>
    <s v="JATENG"/>
    <s v="Jawa Tengah"/>
    <s v="Kab. Remb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51.24.88'E"/>
    <s v="6°9.58.21'S"/>
    <n v="25"/>
    <s v="90/210/330"/>
    <s v="2022-2024"/>
    <s v="COMMITMENT NEW ORDER B2S 2022-2024"/>
    <m/>
    <s v="EID"/>
    <s v="JAW-JK-KYB-0467"/>
    <s v="CEMPAKA_HARAPAN_MULIA"/>
    <x v="1"/>
    <s v="TBG"/>
    <s v="Jabodetabek"/>
    <s v="JABODETABEK"/>
    <s v="DKI Jakarta"/>
    <s v="Kota Adm. Jakarta Pusat"/>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2.32.61'E"/>
    <s v="6°24.28.89'S"/>
    <n v="70"/>
    <s v="60/160/250"/>
    <s v="2022-2024"/>
    <s v="COMMITMENT NEW ORDER B2S 2022-2024"/>
    <m/>
    <s v="EID"/>
    <s v="JAW-BT-RKB-0768"/>
    <s v="LEBAK_CIMARGA"/>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58.51.85'E"/>
    <s v="7°42.16.65'S"/>
    <n v="60"/>
    <s v="90/210/330"/>
    <s v="2022-2024"/>
    <s v="COMMITMENT NEW ORDER B2S 2022-2024"/>
    <m/>
    <s v="EID"/>
    <s v="JAW-JT-KRG-2162"/>
    <s v="KARANGANYAR_JUMAPOLO"/>
    <x v="1"/>
    <s v="TBG"/>
    <s v="Central"/>
    <s v="JATENG"/>
    <s v="Jawa Tengah"/>
    <s v="Kab. Karanganyar"/>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5°58.48.72'E"/>
    <s v="6°24.39.52'S"/>
    <n v="50"/>
    <s v="20/170/270"/>
    <s v="2022-2024"/>
    <s v="COMMITMENT NEW ORDER B2S 2022-2024"/>
    <m/>
    <s v="EID"/>
    <s v="JAW-BT-PDG-0619"/>
    <s v="MEKARWANGI_SODONG"/>
    <x v="1"/>
    <s v="TBG"/>
    <s v="Jabodetabek"/>
    <s v="JABODETABEK"/>
    <s v="Banten"/>
    <s v="Kab. Pandeg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23.28.46'E"/>
    <s v="5°28.42.77'S"/>
    <n v="30"/>
    <s v="90/210/330"/>
    <s v="2022-2024"/>
    <s v="COMMITMENT NEW ORDER B2S 2022-2024"/>
    <m/>
    <s v="EID"/>
    <s v="JAW-JK-KSU-1133"/>
    <s v="PULAU_HARAPAN"/>
    <x v="1"/>
    <s v="TBG"/>
    <s v="Jabodetabek"/>
    <s v="JABODETABEK"/>
    <s v="DKI Jakarta"/>
    <s v="Kab. Adm. Kep. Seribu"/>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6°10.37.2'E"/>
    <s v="6°19.20.32'S"/>
    <n v="50"/>
    <s v="100/190/280"/>
    <s v="2022-2024"/>
    <s v="COMMITMENT NEW ORDER B2S 2022-2024"/>
    <m/>
    <s v="EID"/>
    <s v="JAW-BT-RKB-0774"/>
    <s v="BANJARSARI_WARUNGGUNUNG"/>
    <x v="1"/>
    <s v="TBG"/>
    <s v="Jabodetabek"/>
    <s v="JABODETABEK"/>
    <s v="Banten"/>
    <s v="Kab. Lebak"/>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07°10.29.06'E"/>
    <s v="6°18.21.78'S"/>
    <n v="30"/>
    <s v="10/170/270"/>
    <s v="2022-2024"/>
    <s v="COMMITMENT NEW ORDER B2S 2022-2024"/>
    <m/>
    <s v="EID"/>
    <s v="JAW-JB-CKR-0120"/>
    <s v="THAMRIN_JABABEKA"/>
    <x v="1"/>
    <s v="TBG"/>
    <s v="Jabodetabek"/>
    <s v="JABODETABEK"/>
    <s v="Jawa Barat"/>
    <s v="Kab. Bekasi"/>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37.45.29'E"/>
    <s v="7°20.32.77'S"/>
    <n v="50"/>
    <s v="10/120/240"/>
    <s v="2022-2024"/>
    <s v="COMMITMENT NEW ORDER B2S 2022-2024"/>
    <m/>
    <s v="EID"/>
    <s v="JAW-JT-UNR-2562"/>
    <s v="SEMARANG_SURUH"/>
    <x v="1"/>
    <s v="TBG"/>
    <s v="Central"/>
    <s v="JATENG"/>
    <s v="Jawa Tengah"/>
    <s v="Kab. Semar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30.0.0'E"/>
    <s v="7°25.10.06'S"/>
    <n v="50"/>
    <s v="60/150/270"/>
    <s v="2022-2024"/>
    <s v="COMMITMENT NEW ORDER B2S 2022-2024"/>
    <m/>
    <s v="EID"/>
    <s v="JAW-JT-BYL-0359"/>
    <s v="BOYOLALI_AMPEL"/>
    <x v="1"/>
    <s v="TBG"/>
    <s v="Central"/>
    <s v="JATENG"/>
    <s v="Jawa Tengah"/>
    <s v="Kab. Boyolali"/>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m/>
    <m/>
    <x v="2"/>
    <s v="TB"/>
    <s v="110°16.12.34'E"/>
    <s v="7°34.16.96'S"/>
    <n v="50"/>
    <s v="0/140/230"/>
    <s v="2022-2024"/>
    <s v="COMMITMENT NEW ORDER B2S 2022-2024"/>
    <m/>
    <s v="EID"/>
    <s v="JAW-JT-MKD-1140"/>
    <s v="JALAN_BOJONG_MAGELANG"/>
    <x v="1"/>
    <s v="TBG"/>
    <s v="Central"/>
    <s v="JATENG"/>
    <s v="Jawa Tengah"/>
    <s v="Kab. Magelang"/>
    <n v="6617948"/>
    <d v="2022-01-25T00:00:00"/>
    <d v="2022-01-28T00:00:00"/>
    <n v="6"/>
    <s v="&lt; 30 days"/>
    <d v="2022-06-24T00:00:00"/>
    <s v="W26-2022"/>
    <s v="Jun-2022"/>
    <s v="TBD"/>
    <s v="TBD"/>
    <s v="TBD"/>
    <s v="TBD"/>
    <s v="TBD"/>
    <x v="1"/>
    <s v="TBD"/>
    <s v="TBD"/>
    <s v="TBD"/>
    <m/>
    <s v="MW"/>
    <m/>
    <m/>
    <m/>
    <m/>
    <m/>
    <m/>
    <m/>
    <m/>
    <m/>
    <m/>
    <m/>
    <m/>
    <x v="2"/>
    <x v="2"/>
    <s v="CURRENTLY NO ISSUE"/>
    <s v="30:01:22: SURVEY OG_x000a_28:01:22: SPK RECEIVED FROM EMAIL LMS"/>
  </r>
  <r>
    <n v="120407109"/>
    <s v="BIRU - STO MAJALAYA"/>
    <x v="2"/>
    <s v="MSI"/>
    <s v="107°44.3.48'E"/>
    <s v="7°3.59.9'S"/>
    <n v="40"/>
    <s v="50/210/355"/>
    <s v="2022-2024"/>
    <s v="COMMITMENT NEW ORDER COLO 2022-2024"/>
    <s v="JL. Waru Setanggal Kp. Sukamandi RT. 01/12 Ds. Paduluan Kec. Majalaya Kab. Bandung"/>
    <s v="HTI"/>
    <s v="JAW-JB-SOR-4415"/>
    <s v="PADAULUN"/>
    <x v="0"/>
    <s v="TBG"/>
    <s v="Central"/>
    <s v="JABAR"/>
    <s v="Jawa Barat"/>
    <s v="Kab. Bandung"/>
    <n v="661798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BG-2020060"/>
    <m/>
    <x v="2"/>
    <s v="TB"/>
    <s v="112°58.4.01'E"/>
    <s v="7°9.48.92'S"/>
    <n v="50"/>
    <s v="85/200/310"/>
    <s v="2022-2024"/>
    <s v="COMMITMENT NEW ORDER COLO 2022-2024"/>
    <m/>
    <s v="HTI"/>
    <s v="JAW-JI-BKL-4330"/>
    <s v="PATENGTENG_MODUNG"/>
    <x v="0"/>
    <s v="TBG"/>
    <s v="East"/>
    <s v="JATIM"/>
    <s v="Jawa Timur"/>
    <s v="Kab. Bangkalan"/>
    <n v="6617996"/>
    <d v="2022-01-31T00:00:00"/>
    <d v="2022-01-31T00:00:00"/>
    <n v="0"/>
    <s v="&lt; 30 days"/>
    <d v="2022-03-02T00:00:00"/>
    <s v="W10-2022"/>
    <s v="Mar-2022"/>
    <s v="TBD"/>
    <s v="TBD"/>
    <s v="TBD"/>
    <s v="TBD"/>
    <s v="TBD"/>
    <x v="1"/>
    <s v="TBD"/>
    <s v="TBD"/>
    <s v="TBD"/>
    <m/>
    <s v="MW"/>
    <m/>
    <m/>
    <m/>
    <m/>
    <m/>
    <m/>
    <m/>
    <m/>
    <m/>
    <m/>
    <m/>
    <m/>
    <x v="1"/>
    <x v="1"/>
    <s v="CURRENTLY NO ISSUE"/>
    <s v="31:01:22: SPK RELEASED"/>
  </r>
  <r>
    <s v="TBG06_EJ047"/>
    <s v="BENJENG 2"/>
    <x v="2"/>
    <s v="PMS"/>
    <s v="112°30.36.68'E"/>
    <s v="7°10.59.41'S"/>
    <n v="40"/>
    <s v="0/120/240"/>
    <s v="2022-2024"/>
    <s v="COMMITMENT NEW ORDER COLO 2022-2024"/>
    <s v="Jl. Raya Benjeng, Kec.Benjeng, Kab.Gresik Prov.Jawa Timur"/>
    <s v="HTI"/>
    <s v="JAW-JI-GSK-4340"/>
    <s v="DUDUKSAMPEYAN_SUMENGKO"/>
    <x v="0"/>
    <s v="TBG"/>
    <s v="East"/>
    <s v="JATIM"/>
    <s v="Jawa Timur"/>
    <s v="Kab. Gresik"/>
    <n v="661798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BG06_EJ051"/>
    <s v="BENJENG BLANDONG"/>
    <x v="2"/>
    <s v="PMS"/>
    <s v="112°27.25.06'E"/>
    <s v="7°17.58.31'S"/>
    <n v="40"/>
    <s v="70/235/325"/>
    <s v="2022-2024"/>
    <s v="COMMITMENT NEW ORDER COLO 2022-2024"/>
    <s v="Desa Banjar Agung Dusun Banjar Melati RT.03 RW.01 Kec.Balongpanggang, Kab.Gresik Prov.Jawa Timur"/>
    <s v="HTI"/>
    <s v="JAW-JI-GSK-4339"/>
    <s v="BALONGPANGGANG_WOTANSARI"/>
    <x v="0"/>
    <s v="TBG"/>
    <s v="East"/>
    <s v="JATIM"/>
    <s v="Jawa Timur"/>
    <s v="Kab. Gresik"/>
    <n v="661798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0007109"/>
    <s v="DATAE DCS"/>
    <x v="2"/>
    <s v="TRB"/>
    <s v="119°42.51.8'E"/>
    <s v="3°54.46.19'S"/>
    <n v="70"/>
    <s v="50/240"/>
    <s v="2022-2024"/>
    <s v="COMMITMENT NEW ORDER COLO 2022-2024"/>
    <s v="Jl. Poros Sidrap - Pare, Kampung Datae Kel. Lawowoi Kec. Wattang Puluh Kab. Sidrap, Sulawesi Selatan"/>
    <s v="HTI"/>
    <s v="SUL-SN-SDR-1279"/>
    <s v="KELURAHAN_LAWAWOI_WATANG_PULU"/>
    <x v="0"/>
    <s v="TBG"/>
    <s v="East"/>
    <s v="SULAWESI"/>
    <s v="Sulawesi Selatan"/>
    <s v="Kab. Sidenreng Rappang"/>
    <n v="6617994"/>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30798109"/>
    <s v="API_SC_PNN168W"/>
    <x v="2"/>
    <s v="TB"/>
    <s v="100°27.27.36'E"/>
    <s v="1°15.41.47'S"/>
    <n v="40"/>
    <s v="50/130/340"/>
    <s v="2022-2024"/>
    <s v="COMMITMENT NEW ORDER COLO 2022-2024"/>
    <s v="Jl. Kambeh, Karang Tangah, Desa Pulau Karam, Kec. Koto XI Tarusam, Kab. Pesisir Selatan, Prov. Sumatera Barat"/>
    <s v="HTI"/>
    <s v="SUM-SB-PNN-0804"/>
    <s v="PULAU_KARAM_AMPANG_PULAI"/>
    <x v="0"/>
    <s v="TBG"/>
    <s v="WEST"/>
    <s v="SUMBAGTENG"/>
    <s v="Sumatera Barat"/>
    <s v="Kab. Pesisir Selat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5632007"/>
    <s v="IBS KRAKATAU UJUNG"/>
    <x v="2"/>
    <s v="TB"/>
    <s v="98°40.39.54'E"/>
    <s v="3°38.5.44'N"/>
    <n v="40"/>
    <s v="90/210/280"/>
    <s v="2022-2024"/>
    <s v="COMMITMENT NEW ORDER COLO 2022-2024"/>
    <s v="Gg. Mufakat No. 5, Jl. Perwira, Lingkungan VIII, Kelurahan Pulo Brayan Bengkel, Kecamatan Medan Timur, Kota Medan, Provinsi Sumatera Utara"/>
    <s v="HTI"/>
    <s v="SUM-SU-MDN-2234"/>
    <s v="PB_BENGKEL_BARU"/>
    <x v="0"/>
    <s v="TBG"/>
    <s v="WEST"/>
    <s v="SUMBAGUT"/>
    <s v="Sumatera Utara"/>
    <s v="Kota Med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0600109"/>
    <s v="GRIYA MARTUBUNG"/>
    <x v="2"/>
    <s v="TB"/>
    <s v="98°41.9.17'E"/>
    <s v="3°41.40.91'N"/>
    <n v="35"/>
    <s v="20/100/160"/>
    <s v="2022-2024"/>
    <s v="COMMITMENT NEW ORDER COLO 2022-2024"/>
    <s v="Jl. Pancing I/Gg. Rela Lingkungan III Kel. Besar (Kampung Besar), Kecamatan Medan Labuhan "/>
    <s v="HTI"/>
    <s v="SUM-SU-MDN-2231"/>
    <s v="MEDAN_LABUHAN_BESAR"/>
    <x v="0"/>
    <s v="TBG"/>
    <s v="WEST"/>
    <s v="SUMBAGUT"/>
    <s v="Sumatera Utara"/>
    <s v="Kota Med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07109"/>
    <s v="PERUMAHAN WARGA"/>
    <x v="2"/>
    <s v="TB "/>
    <s v="99°40.30.47'E"/>
    <s v="2°55.37.88'N"/>
    <n v="40"/>
    <s v="90/180/260"/>
    <s v="2022-2024"/>
    <s v="COMMITMENT NEW ORDER COLO 2022-2024"/>
    <s v="Jl. Kebun Kelapa Dusun IV, Desa Hessa Air Genting, Kec. Air Batu , Kab. Asahan, Prov. Sumatera Utara"/>
    <s v="HTI"/>
    <s v="SUM-SU-KIS-2227"/>
    <s v="HESSA_AIR_GENTING"/>
    <x v="0"/>
    <s v="TBG"/>
    <s v="WEST"/>
    <s v="SUMBAGUT"/>
    <s v="Sumatera Utara"/>
    <s v="Kab. Asah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0521109"/>
    <s v="DESA BATANG TENGAH"/>
    <x v="2"/>
    <s v="TB "/>
    <s v="102°4.37.6'E"/>
    <s v="1°29.54.82'N"/>
    <n v="55"/>
    <s v="50/140/290"/>
    <s v="2022-2024"/>
    <s v="COMMITMENT NEW ORDER COLO 2022-2024"/>
    <s v="Jl. Utama Gang Abdullah RT 05 RW 03 Desa Pangkalan Batang, Kec. Bengkalis, Kab. Bengkalis, Prov. Riau"/>
    <s v="HTI"/>
    <s v="SUM-RI-BLS-1141"/>
    <s v="PANGKALAN_BATANG"/>
    <x v="0"/>
    <s v="TBG"/>
    <s v="WEST"/>
    <s v="SUMBAGTENG"/>
    <s v="Riau"/>
    <s v="Kab. Bengkalis"/>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6622007"/>
    <s v="IBS IBS_MED0053_NORTH SUMATERA"/>
    <x v="2"/>
    <s v="TB "/>
    <s v="98°22.42.17'E"/>
    <s v="2°43.57.94'N"/>
    <n v="50"/>
    <s v="60/170/280"/>
    <s v="2022-2024"/>
    <s v="COMMITMENT NEW ORDER COLO 2022-2024"/>
    <s v="Jl. Taman Wisata Iman, Dusun II, Desa Sitinjo, Kecamatan Sitinjo, Kabupaten Dairi, Propinsi Sumatera Utara"/>
    <s v="HTI"/>
    <s v="SUM-SU-SDK-2227"/>
    <s v="SITINJO_I"/>
    <x v="0"/>
    <s v="TBG"/>
    <s v="WEST"/>
    <s v="SUMBAGUT"/>
    <s v="Sumatera Utara"/>
    <s v="Kab. Dair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813109"/>
    <s v="TERUKIS RAHAYU OKUT"/>
    <x v="2"/>
    <s v="TB "/>
    <s v="104°19.43.54'E"/>
    <s v="4°17.36.13'S"/>
    <n v="40"/>
    <s v="45/130/245"/>
    <s v="2022-2024"/>
    <s v="COMMITMENT NEW ORDER COLO 2022-2024"/>
    <s v="Jl. Merdeka, Kel. Sungai Tuha Jaya RT 01 RW 01, Kec. Martapura, Kab. OKU Timur Prov. Sumatera Selatan"/>
    <s v="HTI"/>
    <s v="SUM-SS-MPR-1259"/>
    <s v="SUNGAI_TUHA_JAYA"/>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1133109"/>
    <s v="UJT PANIPAHAN 2"/>
    <x v="2"/>
    <s v="TB "/>
    <s v="100°19.37.42'E"/>
    <s v="2°28.45.48'N"/>
    <n v="50"/>
    <s v="70/220/350"/>
    <s v="2022-2024"/>
    <s v="COMMITMENT NEW ORDER COLO 2022-2024"/>
    <s v="Jl. Teluk Pulai, RT 002 RW 009, Kepenghuluan Teluk Pulai, Kec. Pasir Limau Kapas, Kab. Rokan Hilir, Prov. Riau"/>
    <s v="HTI"/>
    <s v="SUM-RI-UJT-0948"/>
    <s v="TELUKPULAI"/>
    <x v="0"/>
    <s v="TBG"/>
    <s v="WEST"/>
    <s v="SUMBAGUT"/>
    <s v="Riau"/>
    <s v="Kab. Rokan Hilir"/>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278109"/>
    <s v="DESA SERIANG"/>
    <x v="2"/>
    <s v="TB "/>
    <s v="103°8.38.4'E"/>
    <s v="3°9.53.86'S"/>
    <n v="50"/>
    <s v="160/270/340"/>
    <s v="2022-2024"/>
    <s v="COMMITMENT NEW ORDER COLO 2022-2024"/>
    <s v="RT.01 Dusun 4 Desa Jaya Bakti Kec. Tuah Negeri Kab. Musi Rawas Prov. Sumsel"/>
    <s v="HTI"/>
    <s v="SUM-SS-MBL-1206"/>
    <s v="JAYA_BHAKTI"/>
    <x v="0"/>
    <s v="TBG"/>
    <s v="WEST"/>
    <s v="SUMBAGSEL"/>
    <s v="Sumatera Selatan"/>
    <s v="Kab. Musi Rawas"/>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227109"/>
    <s v="DESA SUGI WARAS"/>
    <x v="2"/>
    <s v="TB "/>
    <s v="103°8.56.4'E"/>
    <s v="3°15.11.16'S"/>
    <n v="60"/>
    <s v="40/230/300"/>
    <s v="2022-2024"/>
    <s v="COMMITMENT NEW ORDER COLO 2022-2024"/>
    <s v="Desa Sugih Waras,Kecamatan Suka Karya Kabupaten Musi Rawas, Provinsi Sumatera Selatan"/>
    <s v="HTI"/>
    <s v="SUM-SS-MBL-1202"/>
    <s v="SUKOWARNO"/>
    <x v="0"/>
    <s v="TBG"/>
    <s v="WEST"/>
    <s v="SUMBAGSEL"/>
    <s v="Sumatera Selatan"/>
    <s v="Kab. Musi Rawas"/>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29109"/>
    <s v="SEI BAMBAN"/>
    <x v="2"/>
    <s v="TB "/>
    <s v="99°7.59.16'E"/>
    <s v="3°24.15.01'N"/>
    <n v="50"/>
    <s v="40/140/220"/>
    <s v="2022-2024"/>
    <s v="COMMITMENT NEW ORDER COLO 2022-2024"/>
    <s v="Dusun X Kelapa Tinggi, Desa Sei Belutu, Kec. Sei Bamban, Kab. Serdang Bedagai, Prov. Sumatera Utara"/>
    <s v="HTI"/>
    <s v="SUM-SU-SRH-2239"/>
    <s v="SEI_BELUTU"/>
    <x v="0"/>
    <s v="TBG"/>
    <s v="WEST"/>
    <s v="SUMBAGUT"/>
    <s v="Sumatera Utara"/>
    <s v="Kab. Serdang Bedaga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7562001"/>
    <s v="IBS DESA SIDOMULYO"/>
    <x v="2"/>
    <s v="TB "/>
    <s v="103°53.34.8'E"/>
    <s v="3°29.52.55'S"/>
    <n v="60"/>
    <s v="35/130/220"/>
    <s v="2022-2024"/>
    <s v="COMMITMENT NEW ORDER COLO 2022-2024"/>
    <s v="Desa Fajar Indah, Kecamatan Gunung Megang, Kabupaten Muara Enim, Provinsi Sumatera Selatan"/>
    <s v="HTI"/>
    <s v="SUM-SS-MRE-1237"/>
    <s v="PAJAR_INDAH"/>
    <x v="0"/>
    <s v="TBG"/>
    <s v="WEST"/>
    <s v="SUMBAGSEL"/>
    <s v="Sumatera Selatan"/>
    <s v="Kab. Muara Enim"/>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03109"/>
    <s v="SUKA PINDAH OKU"/>
    <x v="2"/>
    <s v="TB "/>
    <s v="104°29.45.6'E"/>
    <s v="3°47.5.64'S"/>
    <n v="50"/>
    <s v="50/120/200"/>
    <s v="2022-2024"/>
    <s v="COMMITMENT NEW ORDER COLO 2022-2024"/>
    <s v="Dusun IV RT.000 RW.000 Desa Suka Pindah, Kec. Kedaton Peninjauan Raya, Kab. Ogan Komering Ulu, Prov. Sumatera Selatan"/>
    <s v="HTI"/>
    <s v="SUM-SS-BTA-1092"/>
    <s v="SUKA_PINDAH"/>
    <x v="0"/>
    <s v="TBG"/>
    <s v="WEST"/>
    <s v="SUMBAGSEL"/>
    <s v="Sumatera Selatan"/>
    <s v="Kab. Ogan Komering Ul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0535109"/>
    <s v="JL. PEMUDI"/>
    <x v="2"/>
    <s v="TB "/>
    <s v="101°24.35.42'E"/>
    <s v="0°32.43.8'N"/>
    <n v="35"/>
    <s v="0/100/270"/>
    <s v="2022-2024"/>
    <s v="COMMITMENT NEW ORDER COLO 2022-2024"/>
    <s v="Jl. Pemudi Gang Aman RT 05 RW 09 Kel Tampan Kec Payung Sekaki Kota Pekanbaru"/>
    <s v="HTI"/>
    <s v="SUM-RI-PBR-1201"/>
    <s v="KELURAHAN_TIRTASIAK"/>
    <x v="0"/>
    <s v="TBG"/>
    <s v="WEST"/>
    <s v="SUMBAGTENG"/>
    <s v="Riau"/>
    <s v="Kota Pekanbar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389109"/>
    <s v="DESA KARANG SAMBUNG"/>
    <x v="2"/>
    <s v="TB "/>
    <s v="104°44.16.08'E"/>
    <s v="4°0.21.53'S"/>
    <n v="50"/>
    <s v="35/190/255"/>
    <s v="2022-2024"/>
    <s v="COMMITMENT NEW ORDER COLO 2022-2024"/>
    <s v="Karang Endah RT.007 RW.003 DesaKarang Endah, Kec. Semendawai Suku III, Kab. Ogan Komering Ulu Timur"/>
    <s v="HTI"/>
    <s v="SUM-SS-MPR-1274"/>
    <s v="SEMENDAWAI_SUKU_III_KARANG_ENDAH"/>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191109"/>
    <s v="SEMENDAWAI SUKU III"/>
    <x v="2"/>
    <s v="TB "/>
    <s v="104°41.13.67'E"/>
    <s v="4°0.42.7'S"/>
    <n v="60"/>
    <s v="80/220/295"/>
    <s v="2022-2024"/>
    <s v="COMMITMENT NEW ORDER COLO 2022-2024"/>
    <s v="Jl. Taman Harjo RT 003 RW 002 Desa Taman Harjo Kecamatan Semendawai Suku III, Kab. Oku Timur"/>
    <s v="HTI"/>
    <s v="SUM-SS-MPR-1272"/>
    <s v="TAMAN_HARJO"/>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388109"/>
    <s v="DESA KARANG MENJANGAN"/>
    <x v="2"/>
    <s v="TB "/>
    <s v="104°50.30.52'E"/>
    <s v="3°56.56.54'S"/>
    <n v="50"/>
    <s v="105/205/320"/>
    <s v="2022-2024"/>
    <s v="COMMITMENT NEW ORDER COLO 2022-2024"/>
    <s v="Karang Menjangan RT.003 RW.002 Desa Karang Menjangan, Kec. Semendawai Timur, Kab. Ogan Komering Ulu Timur, Prov. Sumatra Selatan"/>
    <s v="HTI"/>
    <s v="SUM-SS-MPR-1276"/>
    <s v="KARANG_MENJANGAN"/>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6762004"/>
    <s v="IBS GUMAWANG_OGT"/>
    <x v="2"/>
    <s v="TB "/>
    <s v="104°44.37.97'E"/>
    <s v="4°1.30.4'S"/>
    <n v="60"/>
    <s v="80/185/300"/>
    <s v="2022-2024"/>
    <s v="COMMITMENT NEW ORDER COLO 2022-2024"/>
    <s v="Purwodadi Rt.003 Dusun IV Desa Purwodadi Kecamatan Belitang Mulya Kabupaten Ogan Komering Ulu Timur Provinsi Sumatra Selatan"/>
    <s v="HTI"/>
    <s v="SUM-SS-MPR-1271"/>
    <s v="BELITANG_MULYA_SRI_MULYO"/>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276109"/>
    <s v="TAMAN AGUNG"/>
    <x v="2"/>
    <s v="TB "/>
    <s v="104°39.43.16'E"/>
    <s v="4°0.26.32'S"/>
    <n v="65"/>
    <s v="70/170/270"/>
    <s v="2022-2024"/>
    <s v="COMMITMENT NEW ORDER COLO 2022-2024"/>
    <s v="Kampung I, TR.01 / RW 01. Desa Mojorahayu, Kec. Semendawai Suku III, Kab. OKU Timur, Prov. Sumatera Selatan"/>
    <s v="HTI"/>
    <s v="SUM-SS-MPR-1273"/>
    <s v="MARGODADI"/>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76109"/>
    <s v="API_KARANG MANIK BELITANG"/>
    <x v="2"/>
    <s v="TB "/>
    <s v="104°48.29.41'E"/>
    <s v="4°2.22.16'S"/>
    <n v="50"/>
    <s v="30/210/260"/>
    <s v="2022-2024"/>
    <s v="COMMITMENT NEW ORDER COLO 2022-2024"/>
    <s v="Karang Manik Belitang RT 009 RW 002 Desa Karang Manik Kec. Belitang II Kab. OKU TIMUR Prov. Sumatera Selatan"/>
    <s v="HTI"/>
    <s v="SUM-SS-MPR-1286"/>
    <s v="KARANG_MANIK"/>
    <x v="0"/>
    <s v="TBG"/>
    <s v="WEST"/>
    <s v="SUMBAGSEL"/>
    <s v="Sumatera Selatan"/>
    <s v="Kab. Ogan Komering Ulu T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5242003"/>
    <s v="IBS KOMPLEKS SATRIA"/>
    <x v="2"/>
    <s v="TB "/>
    <s v="99°10.37.06'E"/>
    <s v="3°20.11.11'N"/>
    <n v="50"/>
    <s v="70/190/310"/>
    <s v="2022-2024"/>
    <s v="COMMITMENT NEW ORDER COLO 2022-2024"/>
    <s v="Jl. Baja Gg Perak Lingkungan 004, Kelurahan Pertambangan Hulu, Kecamatan Padang Hilir, Kota Tebing Tinggi, Provinsi Sumatera Utara_x000a__x000a_"/>
    <s v="HTI"/>
    <s v="SUM-SU-TBT-2220"/>
    <s v="TAMBANGAN_HULU"/>
    <x v="0"/>
    <s v="TBG"/>
    <s v="WEST"/>
    <s v="SUMBAGUT"/>
    <s v="Sumatera Utara"/>
    <s v="Kota Tebing Tinggi"/>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6272007"/>
    <s v="IBS JL MAWAR"/>
    <x v="2"/>
    <s v="TB "/>
    <s v="98°39.39.62'E"/>
    <s v="3°39.46.74'N"/>
    <n v="30"/>
    <s v="90/180/260"/>
    <s v="2022-2024"/>
    <s v="COMMITMENT NEW ORDER COLO 2022-2024"/>
    <s v="Jl Mawar Link 27, Kelurahan Tanjung Mulia, Kecamatan Medan Deli, Kota Medan, Provinsi Sumatera Utara_x000a__x000a_"/>
    <s v="HTI"/>
    <s v="SUM-SU-MDN-2235"/>
    <s v="TANJUNG_MULIA_HILIR"/>
    <x v="0"/>
    <s v="TBG"/>
    <s v="WEST"/>
    <s v="SUMBAGUT"/>
    <s v="Sumatera Utara"/>
    <s v="Kota Med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6092001"/>
    <s v="IBS TANJUNG GADING"/>
    <x v="2"/>
    <s v="TB "/>
    <s v="99°20.42.5'E"/>
    <s v="3°18.5.58'N"/>
    <n v="50"/>
    <s v="60/190/270"/>
    <s v="2022-2024"/>
    <s v="COMMITMENT NEW ORDER COLO 2022-2024"/>
    <s v="Jl. Medan - Kisaran KM.100 Simpang Benteng, Desa Sipare-pare, Kecamatan Air Putih, Kabupaten Batu Bara, Provinsi Sumatera Utara_x000a__x000a_"/>
    <s v="HTI"/>
    <s v="SUM-SU-LMP-2233"/>
    <s v="SEI_SUKA_TANJUNG_GADING"/>
    <x v="0"/>
    <s v="TBG"/>
    <s v="WEST"/>
    <s v="SUMBAGUT"/>
    <s v="Sumatera Utara"/>
    <s v="Kab. Batu Bara"/>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4962003"/>
    <s v="IBS BAJAK II"/>
    <x v="2"/>
    <s v="TB "/>
    <s v="98°41.58.03'E"/>
    <s v="3°32.6.88'N"/>
    <n v="40"/>
    <s v="120/240/340"/>
    <s v="2022-2024"/>
    <s v="COMMITMENT NEW ORDER COLO 2022-2024"/>
    <s v="Gg. Coklat, Jl. Bajak II, Kelurahan Harjosari II, Kecamatan Medan Amplas, Kota Medan, Provinsi Sumatera Utara_x000a__x000a_"/>
    <s v="HTI"/>
    <s v="SUM-SU-MDN-2237"/>
    <s v="MEDAN_AMPLAS_HARJOSARI_II"/>
    <x v="0"/>
    <s v="TBG"/>
    <s v="WEST"/>
    <s v="SUMBAGUT"/>
    <s v="Sumatera Utara"/>
    <s v="Kota Medan"/>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087109"/>
    <s v="SUNGAI ARE"/>
    <x v="2"/>
    <s v="TB "/>
    <s v="103°30.56.48'E"/>
    <s v="4°29.9.38'S"/>
    <n v="65"/>
    <s v="100/240/335"/>
    <s v="2022-2024"/>
    <s v="COMMITMENT NEW ORDER COLO 2022-2024"/>
    <s v="Desa Simpang Luas Kec Sungai Are Kab OKU Selatan"/>
    <s v="HTI"/>
    <s v="SUM-SS-MRD-1011"/>
    <s v="SIMPANG_LUAS"/>
    <x v="0"/>
    <s v="TBG"/>
    <s v="WEST"/>
    <s v="SUMBAGSEL"/>
    <s v="Sumatera Selatan"/>
    <s v="Kab. Ogan Komering Ulu Se"/>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393109"/>
    <s v="DESA TANJUNG BULAN ULU"/>
    <x v="2"/>
    <s v="TB "/>
    <s v="103°36.22.18'E"/>
    <s v="4°29.31.7'S"/>
    <n v="40"/>
    <s v="120/290"/>
    <s v="2022-2024"/>
    <s v="COMMITMENT NEW ORDER COLO 2022-2024"/>
    <s v="Dusun I Desa Tanjung Bulan Kec. Pilau Beringin Kab. Ogan Komering Ulu Selatan Prov. Sumatra Selatan"/>
    <s v="HTI"/>
    <s v="SUM-SS-MRD-1008"/>
    <s v="TANJUNG_BULAN_ULU"/>
    <x v="0"/>
    <s v="TBG"/>
    <s v="WEST"/>
    <s v="SUMBAGSEL"/>
    <s v="Sumatera Selatan"/>
    <s v="Kab. Ogan Komering Ulu Se"/>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309991023"/>
    <s v="AGAM AMPEK ANGKEK"/>
    <x v="2"/>
    <s v="TB"/>
    <s v="100°25.42.74'E"/>
    <s v="0°18.47.04'S"/>
    <n v="50"/>
    <s v="80/170/250"/>
    <s v="2022-2024"/>
    <s v="COMMITMENT NEW ORDER COLO 2022-2024"/>
    <s v="Jorong Sitapuang, Nagari Balai Gurah, Kecamatan Ampek Angkek_x000a__x000a_Kabupaten Agam, Propinsi Sumatera Barat._x000a__x000a_"/>
    <s v="HTI"/>
    <s v="SUM-SB-LBB-0836"/>
    <s v="AMPEK_ANGKEK_PASIA"/>
    <x v="0"/>
    <s v="TBG"/>
    <s v="WEST"/>
    <s v="SUMBAGTENG"/>
    <s v="Sumatera Barat"/>
    <s v="Kab. Agam"/>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047109"/>
    <s v="PIUS3"/>
    <x v="2"/>
    <s v="TB "/>
    <s v="103°46.40.19'E"/>
    <s v="4°28.31.69'S"/>
    <n v="65"/>
    <s v="50/145/205"/>
    <s v="2022-2024"/>
    <s v="COMMITMENT NEW ORDER COLO 2022-2024"/>
    <s v="Desa PengadonanKec. Kisam Hilir"/>
    <s v="HTI"/>
    <s v="SUM-SS-MRD-1007"/>
    <s v="PULAU_KEMILING"/>
    <x v="0"/>
    <s v="TBG"/>
    <s v="WEST"/>
    <s v="SUMBAGSEL"/>
    <s v="Sumatera Selatan"/>
    <s v="Kab. Ogan Komering Ulu Se"/>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395109"/>
    <s v="DESA ANUGERAH"/>
    <x v="2"/>
    <s v="TB "/>
    <s v="103°43.58.87'E"/>
    <s v="4°30.55.08'S"/>
    <n v="40"/>
    <s v="70/270"/>
    <s v="2022-2024"/>
    <s v="COMMITMENT NEW ORDER COLO 2022-2024"/>
    <s v="Dusun II, Desa Anugerah, Kec. Pulau Beringin, Kab. Ogan Komering Ulu Selatan, Prov. Sumatera Selatan"/>
    <s v="HTI"/>
    <s v="SUM-SS-MRD-1012"/>
    <s v="ANUGERAH_KEMU"/>
    <x v="0"/>
    <s v="TBG"/>
    <s v="WEST"/>
    <s v="SUMBAGSEL"/>
    <s v="Sumatera Selatan"/>
    <s v="Kab. Ogan Komering Ulu Se"/>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064109"/>
    <s v="SUMSEL2014_2G15"/>
    <x v="2"/>
    <s v="TB "/>
    <s v="104°28.37.6'E"/>
    <s v="3°54.6.44'S"/>
    <n v="65"/>
    <s v="75/185/270"/>
    <s v="2022-2024"/>
    <s v="COMMITMENT NEW ORDER COLO 2022-2024"/>
    <s v="Jl. Poros, Blok G Dsn. III, Ds. Tanjung Makmur, Kab. Ogan Komering Ulu, Prov. Sumatera Selatan"/>
    <s v="HTI"/>
    <s v="SUM-SS-BTA-1084"/>
    <s v="TANJUNG_MAKMUR"/>
    <x v="0"/>
    <s v="TBG"/>
    <s v="WEST"/>
    <s v="SUMBAGSEL"/>
    <s v="Sumatera Selatan"/>
    <s v="Kab. Ogan Komering Ul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02109"/>
    <s v="DESA BUNGLAI"/>
    <x v="2"/>
    <s v="TB "/>
    <s v="104°25.58.22'E"/>
    <s v="3°50.29.18'S"/>
    <n v="40"/>
    <s v="55/255/290"/>
    <s v="2022-2024"/>
    <s v="COMMITMENT NEW ORDER COLO 2022-2024"/>
    <s v="Desa Bunglai RT.009, Desa Bunglai, Kec. Kedaton Peninjauan Raya, Kab. Ogan Komering Ulu, Prop. Sumatera Selatan"/>
    <s v="HTI"/>
    <s v="SUM-SS-BTA-1093"/>
    <s v="BUNGLAI"/>
    <x v="0"/>
    <s v="TBG"/>
    <s v="WEST"/>
    <s v="SUMBAGSEL"/>
    <s v="Sumatera Selatan"/>
    <s v="Kab. Ogan Komering Ul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20109"/>
    <s v="BENAWA"/>
    <x v="2"/>
    <s v="TB "/>
    <s v="104°44.45.6'E"/>
    <s v="3°35.52.4'S"/>
    <n v="40"/>
    <s v="40/210/355"/>
    <s v="2022-2024"/>
    <s v="COMMITMENT NEW ORDER COLO 2022-2024"/>
    <s v="Dusun V Desa Benawa, Kec. Teluk Gelam, Kab. OKI, Prov. Sumatera SelatanKec. Teluk GelamKab. OKI, Provinsi Sumatera Selatan"/>
    <s v="HTI"/>
    <s v="SUM-SS-KAG-1256"/>
    <s v="BENAWA"/>
    <x v="0"/>
    <s v="TBG"/>
    <s v="WEST"/>
    <s v="SUMBAGSEL"/>
    <s v="Sumatera Selatan"/>
    <s v="Kab. Ogan Komering Ilir"/>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37109"/>
    <s v="BELIMBING"/>
    <x v="2"/>
    <s v="TB "/>
    <s v="104°18.49.54'E"/>
    <s v="3°57.42.73'S"/>
    <n v="60"/>
    <s v="5/190/315"/>
    <s v="2022-2024"/>
    <s v="COMMITMENT NEW ORDER COLO 2022-2024"/>
    <s v="Dusun IV, Desa Durian, Kec. Peninjauan, Kab. Ogan Komering Ulu, Prov. Sumatera Selatan"/>
    <s v="HTI"/>
    <s v="SUM-SS-BTA-1097"/>
    <s v="PENINJAUAN_DURIAN"/>
    <x v="0"/>
    <s v="TBG"/>
    <s v="WEST"/>
    <s v="SUMBAGSEL"/>
    <s v="Sumatera Selatan"/>
    <s v="Kab. Ogan Komering Ul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086109"/>
    <s v="SINDANG DANAU"/>
    <x v="2"/>
    <s v="TB "/>
    <s v="103°33.44.1'E"/>
    <s v="4°27.6.7'S"/>
    <n v="65"/>
    <s v="15/100/200"/>
    <s v="2022-2024"/>
    <s v="COMMITMENT NEW ORDER COLO 2022-2024"/>
    <s v="Desa Ulu Danau Kec. Sindang Danau OKU SUMSEL"/>
    <s v="HTI"/>
    <s v="SUM-SS-MRD-1014"/>
    <s v="PEMATANG_DANAU"/>
    <x v="0"/>
    <s v="TBG"/>
    <s v="WEST"/>
    <s v="SUMBAGSEL"/>
    <s v="Sumatera Selatan"/>
    <s v="Kab. Ogan Komering Ulu Se"/>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1401109"/>
    <s v="PENINJAUAN 2"/>
    <x v="2"/>
    <s v="TB "/>
    <s v="104°24.38.63'E"/>
    <s v="3°51.36.14'S"/>
    <n v="50"/>
    <s v="60/160/255"/>
    <s v="2022-2024"/>
    <s v="COMMITMENT NEW ORDER COLO 2022-2024"/>
    <s v="Dusun IV RT.002 Desa Saung Naga, Kec. Peninjauan, Kab. Ogan Komering Ulu, Prov. Sumatera Selatan"/>
    <s v="HTI"/>
    <s v="SUM-SS-BTA-1096"/>
    <s v="SAUNG_NAGA"/>
    <x v="0"/>
    <s v="TBG"/>
    <s v="WEST"/>
    <s v="SUMBAGSEL"/>
    <s v="Sumatera Selatan"/>
    <s v="Kab. Ogan Komering Ulu"/>
    <n v="6617992"/>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441472004"/>
    <s v="IBS SOWAN LOR"/>
    <x v="2"/>
    <s v="TB"/>
    <s v="110°40.15.24'E"/>
    <s v="6°41.4.06'S"/>
    <n v="68"/>
    <s v="20/100/190"/>
    <s v="2022-2024"/>
    <s v="COMMITMENT NEW ORDER COLO 2022-2024"/>
    <s v="Desa Sowan Lor RT.013 RW.003 Kec.Kedung, Kab.Jepara Prov. Jawa Tengah"/>
    <s v="EID"/>
    <s v="JAW-JT-JPA-0710"/>
    <s v="SOWAN_LOR_JEPARA"/>
    <x v="0"/>
    <s v="TBG"/>
    <s v="Central"/>
    <s v="JATENG"/>
    <s v="Jawa Tengah"/>
    <s v="Kab. Jepara"/>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2770126"/>
    <s v="KARANGPANDAN-MATESIH"/>
    <x v="2"/>
    <s v="TB"/>
    <s v="111°3.40.43'E"/>
    <s v="7°37.55.34'S"/>
    <n v="39"/>
    <s v="10/110/250"/>
    <s v="2022-2024"/>
    <s v="COMMITMENT NEW ORDER COLO 2022-2024"/>
    <s v="Desa Pablengan Dukuh Karangtengah Kec. Matesih, Kab. Karanganyar Prov. Jawa Tengah"/>
    <s v="EID"/>
    <s v="JAW-JT-KRG-2152"/>
    <s v="PABLENGAN_KARANGANYAR"/>
    <x v="0"/>
    <s v="TBG"/>
    <s v="Central"/>
    <s v="JATENG"/>
    <s v="Jawa Tengah"/>
    <s v="Kab. Karanganyar"/>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0161109"/>
    <s v="GONILAN UTARA"/>
    <x v="2"/>
    <s v="TB"/>
    <s v="110°46.5.99'E"/>
    <s v="7°31.39.79'S"/>
    <n v="26"/>
    <s v="0/120/240"/>
    <s v="2022-2024"/>
    <s v="COMMITMENT NEW ORDER COLO 2022-2024"/>
    <s v="Desa Gedongan - Tanon Lor RT.02 RW.01 Kec. Colomadu, Kab. Karanganyar Prov. Jawa Tengah"/>
    <s v="EID"/>
    <s v="JAW-JT-KRG-2154"/>
    <s v="GONILAN_UTARA"/>
    <x v="0"/>
    <s v="TBG"/>
    <s v="Central"/>
    <s v="JATENG"/>
    <s v="Jawa Tengah"/>
    <s v="Kab. Karanganyar"/>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5279126"/>
    <s v="ANGGADITA KLARI"/>
    <x v="2"/>
    <s v="TB"/>
    <s v="107°20.19.14'E"/>
    <s v="6°20.41.39'S"/>
    <n v="40"/>
    <s v="90/210/330"/>
    <s v="2022-2024"/>
    <s v="COMMITMENT NEW ORDER COLO 2022-2024"/>
    <s v="Desa Anggadita Dusun Sukamakmur RT.011 RW.004, Kec. Klari, Kab. Karawang Prov. Jawa Barat"/>
    <s v="EID"/>
    <s v="JAW-JB-KWG-1101"/>
    <s v="ANGGADITA_KLARI"/>
    <x v="0"/>
    <s v="TBG"/>
    <s v="Jabodetabek"/>
    <s v="JABODETABEK (OUTER)"/>
    <s v="Jawa Barat"/>
    <s v="Kab. Karawang"/>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6482023"/>
    <s v="IBS AMN"/>
    <x v="2"/>
    <s v="TB"/>
    <s v="109°1.11.89'E"/>
    <s v="7°42.13.07'S"/>
    <n v="35"/>
    <s v="60/180/270"/>
    <s v="2022-2024"/>
    <s v="COMMITMENT NEW ORDER COLO 2022-2024"/>
    <s v="Jl. Kendeng No. 307 RT. 07 RW. 15, Kelurahan Sidanegara, Kecamatan Cilacap Tengah, Kabupaten Cilacap, Provinsi Jawa Tengah"/>
    <s v="EID"/>
    <s v="JAW-JT-CLP-0565"/>
    <s v="JALAN_KENDENG_CILACAP"/>
    <x v="0"/>
    <s v="TBG"/>
    <s v="Central"/>
    <s v="JATENG"/>
    <s v="Jawa Tengah"/>
    <s v="Kab. Cilacap"/>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3162010"/>
    <s v="IBS JARANMATI BULUSARI"/>
    <x v="2"/>
    <s v="TB"/>
    <s v="111°9.55.22'E"/>
    <s v="7°50.4.52'S"/>
    <n v="49"/>
    <s v="40/160/300"/>
    <s v="2022-2024"/>
    <s v="COMMITMENT NEW ORDER COLO 2022-2024"/>
    <s v="Desa Bulusari-Jaranmati RT.02 RW.09 Kec. Slogohimo, Kab.Wonogiri Prov. Jawa Tengah"/>
    <s v="EID"/>
    <s v="JAW-JT-WNG-2766"/>
    <s v="JARANMATI_BULUSARI"/>
    <x v="0"/>
    <s v="TBG"/>
    <s v="Central"/>
    <s v="JATENG"/>
    <s v="Jawa Tengah"/>
    <s v="Kab. Wonogiri"/>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2672010"/>
    <s v="IBS ZSLO_0909"/>
    <x v="2"/>
    <s v="TB"/>
    <s v="110°41.45.6'E"/>
    <s v="7°28.12.79'S"/>
    <n v="39"/>
    <s v="50/180/300"/>
    <s v="2022-2024"/>
    <s v="COMMITMENT NEW ORDER COLO 2022-2024"/>
    <s v="Desa Jagoan - Karang Pilang RT.005 RW.001 Kec.Sambi, Kab.Boyolali Prov. Jawa Tengah"/>
    <s v="EID"/>
    <s v="JAW-JT-BYL-0260"/>
    <s v="BOYOLALI_SAMBI"/>
    <x v="0"/>
    <s v="TBG"/>
    <s v="Central"/>
    <s v="JATENG"/>
    <s v="Jawa Tengah"/>
    <s v="Kab. Boyolali"/>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1582004"/>
    <s v="IBS LOGENDER"/>
    <x v="2"/>
    <s v="TB"/>
    <s v="111°6.43.06'E"/>
    <s v="7°8.5.28'S"/>
    <n v="59"/>
    <s v="10/90/180"/>
    <s v="2022-2024"/>
    <s v="COMMITMENT NEW ORDER COLO 2022-2024"/>
    <s v="Desa Tuko, Logender RT.001 RW.011 Kec. Pulokulon, Kab. Grobogan Prov. Jawa Tengah"/>
    <s v="EID"/>
    <s v="JAW-JT-PWD-0044"/>
    <s v="LOGENDER_GROBOGAN"/>
    <x v="0"/>
    <s v="TBG"/>
    <s v="Central"/>
    <s v="JATENG"/>
    <s v="Jawa Tengah"/>
    <s v="Kab. Grobog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61782001"/>
    <s v="PT. DIAMOND GOLDSTORAGE"/>
    <x v="2"/>
    <s v="TB"/>
    <s v="107°6.22.97'E"/>
    <s v="6°18.11.34'S"/>
    <n v="40"/>
    <s v="20/140/270"/>
    <s v="2022-2024"/>
    <s v="COMMITMENT NEW ORDER COLO 2022-2024"/>
    <s v="Desa DanauIndah Kp. Jarakosta RT.003 RW.001, Kec. Cikarang Barat, Kab. Bekasi Prov. Jawa Barat"/>
    <s v="EID"/>
    <s v="JAW-JB-CKR-0125"/>
    <s v="JARAKOSTA_DANAUINDAH"/>
    <x v="0"/>
    <s v="TBG"/>
    <s v="Jabodetabek"/>
    <s v="JABODETABEK (OUTER)"/>
    <s v="Jawa Barat"/>
    <s v="Kab. Bekasi"/>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3512004"/>
    <s v="IBS KEDUNGWARU KIDUL"/>
    <x v="2"/>
    <s v="TB "/>
    <s v="110°47.20.4'E"/>
    <s v="6°49.32.74'S"/>
    <n v="39"/>
    <s v="40/130/320"/>
    <s v="2022-2024"/>
    <s v="COMMITMENT NEW ORDER COLO 2022-2024"/>
    <s v="Desa Kedungwaru kidul RT.05 RW.03 Kec. Karanganyar, Kab. Demak Prov. Jawa Tengah"/>
    <s v="EID"/>
    <s v="JAW-JT-DMK-0620"/>
    <s v="KEDUNGWARU_KIDUL"/>
    <x v="0"/>
    <s v="TBG"/>
    <s v="Central"/>
    <s v="JATENG"/>
    <s v="Jawa Tengah"/>
    <s v="Kab. Demak"/>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1497126"/>
    <s v="JALANPATIADMT"/>
    <x v="2"/>
    <s v="TB "/>
    <s v="105°52.44.44'E"/>
    <s v="6°26.8.02'S"/>
    <n v="42"/>
    <s v="70/180/290"/>
    <s v="2022-2024"/>
    <s v="COMMITMENT NEW ORDER COLO 2022-2024"/>
    <s v="Desa Bulagor Kp. Pematang RT.03 RW.01 Kec. Pagelaran, Kab. Pandeglang Prov. Banten"/>
    <s v="EID"/>
    <s v="JAW-BT-PDG-0617"/>
    <s v="BULAGOR_PAGELARAN"/>
    <x v="0"/>
    <s v="TBG"/>
    <s v="Jabodetabek"/>
    <s v="JABODETABEK (OUTER)"/>
    <s v="Banten"/>
    <s v="Kab. Pandeglang"/>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2202007"/>
    <s v="IBS IBS_PHASE 4C_1029_CJA"/>
    <x v="2"/>
    <s v="TB "/>
    <s v="110°43.26.4'E"/>
    <s v="7°4.39.32'S"/>
    <n v="49"/>
    <s v="60/180/320"/>
    <s v="2022-2024"/>
    <s v="COMMITMENT NEW ORDER COLO 2022-2024"/>
    <s v="Desa Latak RT.003 RW.002 Kec. Godong, Kab. Grobogan Prov. Jawa Tengah"/>
    <s v="EID"/>
    <s v="JAW-JT-PWD-0046"/>
    <s v="LATAK_GROBOGAN"/>
    <x v="0"/>
    <s v="TBG"/>
    <s v="Central"/>
    <s v="JATENG"/>
    <s v="Jawa Tengah"/>
    <s v="Kab. Grobog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33781001"/>
    <s v="PEPETEGOWANU"/>
    <x v="2"/>
    <s v="TB "/>
    <s v="110°39.14.54'E"/>
    <s v="7°1.23.09'S"/>
    <n v="39"/>
    <s v="60/150/320"/>
    <s v="2022-2024"/>
    <s v="COMMITMENT NEW ORDER COLO 2022-2024"/>
    <s v="Desa Pepe Dusun Pepe Krajan RT.002 RW.002 Kec. Tegowanu, Kab. Grobogan Prov. Jawa Tengah"/>
    <s v="EID"/>
    <s v="JAW-JT-PWD-0048"/>
    <s v="PEPETEGOWANU_GROBOGAN"/>
    <x v="0"/>
    <s v="TBG"/>
    <s v="Central"/>
    <s v="JATENG"/>
    <s v="Jawa Tengah"/>
    <s v="Kab. Grobog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1853109"/>
    <s v="DLISEN LIMPUNG"/>
    <x v="2"/>
    <s v="TB "/>
    <s v="109°55.40.15'E"/>
    <s v="7°0.29.09'S"/>
    <n v="60"/>
    <s v="80/180/340"/>
    <s v="2022-2024"/>
    <s v="COMMITMENT NEW ORDER COLO 2022-2024"/>
    <s v="Desa Babadan Dk.Banaran RT.01 RW.03 Kec.Limpung, Kab.Batang Prov. Jawa Tengah"/>
    <s v="EID"/>
    <s v="JAW-JT-BTG-0234"/>
    <s v="DLISEN_LIMPUNG"/>
    <x v="0"/>
    <s v="TBG"/>
    <s v="Central"/>
    <s v="JATENG"/>
    <s v="Jawa Tengah"/>
    <s v="Kab. Batang"/>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2914109"/>
    <s v="API_Pasirsari Pekalongan"/>
    <x v="2"/>
    <s v="TB "/>
    <s v="109°37.33.67'E"/>
    <s v="6°54.19.44'S"/>
    <n v="50"/>
    <s v="60/180/300"/>
    <s v="2022-2024"/>
    <s v="COMMITMENT NEW ORDER COLO 2022-2024"/>
    <s v="Jl. Parkit GG. 8, Kel. Dadirejo, Kec. Tirto, Kab. Pekalongan Prov. Jawa Tengah"/>
    <s v="EID"/>
    <s v="JAW-JT-KJN-1009"/>
    <s v="PASIRSARI_PEKALONGAN"/>
    <x v="0"/>
    <s v="TBG"/>
    <s v="Central"/>
    <s v="JATENG"/>
    <s v="Jawa Tengah"/>
    <s v="Kab. Pekalong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2754126"/>
    <s v="RAYA BLORA-PURWODADI"/>
    <x v="2"/>
    <s v="TB"/>
    <s v="111°7.8.62'E"/>
    <s v="7°4.57.54'S"/>
    <n v="30"/>
    <s v="30/120/270"/>
    <s v="2022-2024"/>
    <s v="COMMITMENT NEW ORDER COLO 2022-2024"/>
    <s v="Desa Dapurno Dusun Pengkol RT.003 Rw.005 Kec. Wirosari, Kab. Grobogan Prov. Jawa Tengah_x000a__x000a_"/>
    <s v="EID"/>
    <s v="JAW-JT-PWD-0045"/>
    <s v="GROBOGAN_WIROSARI"/>
    <x v="0"/>
    <s v="TBG"/>
    <s v="Central"/>
    <s v="JATENG"/>
    <s v="Jawa Tengah"/>
    <s v="Kab. Grobog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3812004"/>
    <s v="IBS SOL0095"/>
    <x v="2"/>
    <s v="TB"/>
    <s v="110°33.43.88'E"/>
    <s v="7°45.5.72'S"/>
    <n v="39"/>
    <s v="0/150/260"/>
    <s v="2022-2024"/>
    <s v="COMMITMENT NEW ORDER COLO 2022-2024"/>
    <s v="Desa Ceporan Dusun Kebonagung RT.1 RW.3 kec. Gantiwarno, Kab. Klaten Prov. Jawa Tengah"/>
    <s v="EID"/>
    <s v="JAW-JT-KLN-0930"/>
    <s v="CEPORAN_KLATEN"/>
    <x v="0"/>
    <s v="TBG"/>
    <s v="Central"/>
    <s v="JATENG"/>
    <s v="Jawa Tengah"/>
    <s v="Kab. Klate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33281023"/>
    <s v="CILACAP CIPARI"/>
    <x v="2"/>
    <s v="TB"/>
    <s v="108°44.26.23'E"/>
    <s v="7°25.52.36'S"/>
    <n v="49"/>
    <s v="90/220/320"/>
    <s v="2022-2024"/>
    <s v="COMMITMENT NEW ORDER COLO 2022-2024"/>
    <s v="Jl. Wijaya Kusuma No.45, Desa Mulyadadi RT.006 RW.002 Kec. Cipari, Kab. Cilacap Prov. Jawa Tengah"/>
    <s v="EID"/>
    <s v="JAW-JT-CLP-0567"/>
    <s v="PURWASARI_WANAREJA"/>
    <x v="0"/>
    <s v="TBG"/>
    <s v="Central"/>
    <s v="JATENG"/>
    <s v="Jawa Tengah"/>
    <s v="Kab. Cilacap"/>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1144109"/>
    <s v="TPI BONANG"/>
    <x v="2"/>
    <s v="TB"/>
    <s v="110°33.11.48'E"/>
    <s v="6°49.52.36'S"/>
    <n v="34"/>
    <s v="110/230/310"/>
    <s v="2022-2024"/>
    <s v="COMMITMENT NEW ORDER COLO 2022-2024"/>
    <s v="Desa Morodemak RT.07 RW.02 Kec. Bonang, Kab. Demak Prov. Jawa Tengah"/>
    <s v="EID"/>
    <s v="JAW-JT-DMK-0625"/>
    <s v="BONANG_DEMAK"/>
    <x v="0"/>
    <s v="TBG"/>
    <s v="Central"/>
    <s v="JATENG"/>
    <s v="Jawa Tengah"/>
    <s v="Kab. Demak"/>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33422001"/>
    <s v="MILINGAN BATANG"/>
    <x v="2"/>
    <s v="TB"/>
    <s v="109°44.34.22'E"/>
    <s v="6°53.36.1'S"/>
    <n v="45"/>
    <s v="60/180/300"/>
    <s v="2022-2024"/>
    <s v="COMMITMENT NEW ORDER COLO 2022-2024"/>
    <s v="Desa Klidang Lor RT.02 RW.02, Kec. Batang, Kab. Batang Prov. Jawa Tengah"/>
    <s v="EID"/>
    <s v="JAW-JT-BTG-0230"/>
    <s v="MILINGAN_BATANG"/>
    <x v="0"/>
    <s v="TBG"/>
    <s v="Central"/>
    <s v="JATENG"/>
    <s v="Jawa Tengah"/>
    <s v="Kab. Batang"/>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1888109"/>
    <s v="GONDANG TEMBALANG"/>
    <x v="2"/>
    <s v="TB "/>
    <s v="110°26.33.36'E"/>
    <s v="7°4.3.18'S"/>
    <n v="30"/>
    <s v="20/140/250"/>
    <s v="2022-2024"/>
    <s v="COMMITMENT NEW ORDER COLO 2022-2024"/>
    <s v="Kel. Kramas RT.02 RW.03 Kec. Tembalang, Kota Semarang Prov. Jawa Tengah"/>
    <s v="EID"/>
    <s v="JAW-JT-SMG-0626"/>
    <s v="GONDANG_TEMBALANG"/>
    <x v="0"/>
    <s v="TBG"/>
    <s v="Central"/>
    <s v="JATENG"/>
    <s v="Jawa Tengah"/>
    <s v="Kota Semarang"/>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0862003"/>
    <s v="IBS TRITIH KULON"/>
    <x v="2"/>
    <s v="TB "/>
    <s v="109°1.47.1'E"/>
    <s v="7°40.59.95'S"/>
    <n v="30"/>
    <s v="30/150/270"/>
    <s v="2022-2024"/>
    <s v="COMMITMENT NEW ORDER COLO 2022-2024"/>
    <s v="Jl. Jati, RT 006/ 009, Desa Tritih Kulon, Kec. Cilacap Utara, Kab. Cilacap _x000a__x000a_"/>
    <s v="EID"/>
    <s v="JAW-JT-CLP-0563"/>
    <s v="JALAN_JATI_CILACAP"/>
    <x v="0"/>
    <s v="TBG"/>
    <s v="Central"/>
    <s v="JATENG"/>
    <s v="Jawa Tengah"/>
    <s v="Kab. Cilacap"/>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509422007"/>
    <s v="IBS PRAMBANAN"/>
    <x v="2"/>
    <s v="TB"/>
    <s v="110°28.55.16'E"/>
    <s v="7°45.30.38'S"/>
    <n v="50"/>
    <s v="30/150/270"/>
    <s v="2022-2024"/>
    <s v="COMMITMENT NEW ORDER COLO 2022-2024"/>
    <s v="Kel.Tamanmartani Dukuh Kepatihan Kec.Kalasan, Kab.Sleman Prov. DI Yogyakarta"/>
    <s v="EID"/>
    <s v="JAW-YO-SMN-0076"/>
    <s v="PRAMBANAN_SLEMAN"/>
    <x v="0"/>
    <s v="TBG"/>
    <s v="Central"/>
    <s v="JATENG"/>
    <s v="DI Yogyakarta"/>
    <s v="Kab. Sleman"/>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42792010"/>
    <s v="IBS ZSMG_1578"/>
    <x v="2"/>
    <s v="TB"/>
    <s v="110°45.18.0'E"/>
    <s v="6°39.3.71'S"/>
    <n v="39"/>
    <s v="90/210/330"/>
    <s v="2022-2024"/>
    <s v="COMMITMENT NEW ORDER COLO 2022-2024"/>
    <s v="Desa Mindahan Kidul RT.3 RW.5 Kec.Batealit, Kab.Jepara Prov. Jawa Tengah"/>
    <s v="EID"/>
    <s v="JAW-JT-JPA-0714"/>
    <s v="MINDAHAN_KIDUL_JEPARA"/>
    <x v="0"/>
    <s v="TBG"/>
    <s v="Central"/>
    <s v="JATENG"/>
    <s v="Jawa Tengah"/>
    <s v="Kab. Jepara"/>
    <n v="6617993"/>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50092104"/>
    <s v="TRIMULYO"/>
    <x v="2"/>
    <s v="SMI"/>
    <s v="110°23.5.24'E"/>
    <s v="7°53.40.92'S"/>
    <n v="50"/>
    <s v="60/190/300"/>
    <s v="2022-2024"/>
    <s v="COMMITMENT NEW ORDER COLO 2022-2024"/>
    <s v="Kel.Trimulyo Dsn.Bendogorok Rt.3 Kec.Jetis, Kab.Bantul Prov. DI Yogyakarta"/>
    <s v="EID"/>
    <s v="JAW-YO-BTL-0140"/>
    <s v="TRIMULYO_BANTUL"/>
    <x v="0"/>
    <s v="TBG"/>
    <s v="Central"/>
    <s v="JATENG"/>
    <s v="DI Yogyakarta"/>
    <s v="Kab. Bantul"/>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0599104"/>
    <s v="MANGGUNG"/>
    <x v="2"/>
    <s v="SMI"/>
    <s v="110°46.43.93'E"/>
    <s v="7°29.22.88'S"/>
    <n v="28"/>
    <s v="90/230/340"/>
    <s v="2022-2024"/>
    <s v="COMMITMENT NEW ORDER COLO 2022-2024"/>
    <s v="Desa Manggung, Ds Manggun RT 3/1 Kec. Ngemplak, Kab. Boyolali Prov. Jawa Tengah"/>
    <s v="EID"/>
    <s v="JAW-JT-BYL-0261"/>
    <s v="MANGGUNG_BOYOLALI"/>
    <x v="0"/>
    <s v="TBG"/>
    <s v="Central"/>
    <s v="JATENG"/>
    <s v="Jawa Tengah"/>
    <s v="Kab. Boyolali"/>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0733104"/>
    <s v="KARANGREJA"/>
    <x v="2"/>
    <s v="SMI"/>
    <s v="109°20.44.77'E"/>
    <s v="7°13.15.56'S"/>
    <n v="70"/>
    <s v="60/230/300"/>
    <s v="2022-2024"/>
    <s v="COMMITMENT NEW ORDER COLO 2022-2024"/>
    <s v="Desa Gondang RT 03/01, Kec. Karangreja, Kab. Purbalingga Prov. Jawa Tengah"/>
    <s v="EID"/>
    <s v="JAW-JT-PBG-1223"/>
    <s v="PURBALINGGA_KARANGREJA"/>
    <x v="0"/>
    <s v="TBG"/>
    <s v="Central"/>
    <s v="JATENG"/>
    <s v="Jawa Tengah"/>
    <s v="Kab. Purbalingga"/>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0214104"/>
    <s v="CILAYANG"/>
    <x v="2"/>
    <s v="SMI"/>
    <s v="106°25.5.34'E"/>
    <s v="6°24.36.54'S"/>
    <n v="52"/>
    <s v="50/190/320"/>
    <s v="2022-2024"/>
    <s v="COMMITMENT NEW ORDER COLO 2022-2024"/>
    <s v="Desa Cilayang Kp. Cilayang RT.04 RW.01 kec. Curugbitung, Kab. Lebak Prov. Banten"/>
    <s v="EID"/>
    <s v="JAW-BT-RKB-0587"/>
    <s v="CILAYANG_LEBAK"/>
    <x v="0"/>
    <s v="TBG"/>
    <s v="Jabodetabek"/>
    <s v="JABODETABEK (OUTER)"/>
    <s v="Banten"/>
    <s v="Kab. Lebak"/>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0219104"/>
    <s v="CILEBANG"/>
    <x v="2"/>
    <s v="SMI"/>
    <s v="106°17.15.07'E"/>
    <s v="6°39.29.45'S"/>
    <n v="72"/>
    <s v="110/210/330"/>
    <s v="2022-2024"/>
    <s v="COMMITMENT NEW ORDER COLO 2022-2024"/>
    <s v="Jl. Gunung Bongkok Cilebang, Desa Cilebang RT.02 RW.02 Kec. Sobang, Kab. Lebak Prov. Banten"/>
    <s v="EID"/>
    <s v="JAW-BT-RKB-0591"/>
    <s v="SUKAJAYA_SOBANG"/>
    <x v="0"/>
    <s v="TBG"/>
    <s v="Jabodetabek"/>
    <s v="JABODETABEK (OUTER)"/>
    <s v="Banten"/>
    <s v="Kab. Lebak"/>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0238104"/>
    <s v="BATUKUDA"/>
    <x v="2"/>
    <s v="SMI"/>
    <s v="106°0.26.24'E"/>
    <s v="6°3.12.24'S"/>
    <n v="46"/>
    <s v="20/210/290"/>
    <s v="2022-2024"/>
    <s v="COMMITMENT NEW ORDER COLO 2022-2024"/>
    <s v="Desa Batu Kuda Kp. Sambi Landak RT.08 RW.02 Kec. Mancak, Kab. Serang Prov. Banten"/>
    <s v="EID"/>
    <s v="JAW-BT-SRG-0051"/>
    <s v="BATUKUDA_SERANG"/>
    <x v="0"/>
    <s v="TBG"/>
    <s v="Jabodetabek"/>
    <s v="JABODETABEK (OUTER)"/>
    <s v="Banten"/>
    <s v="Kab. Serang"/>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0836104"/>
    <s v="CURUG AGUNG"/>
    <x v="2"/>
    <s v="SMI"/>
    <s v="106°6.47.09'E"/>
    <s v="6°12.56.77'S"/>
    <n v="50"/>
    <s v="60/160/260"/>
    <s v="2022-2024"/>
    <s v="COMMITMENT NEW ORDER COLO 2022-2024"/>
    <s v="Desa Curug Agung Kp. Masigit RT.02 RW.02 Kec. Baros, Kab. Serang Prov. Banten"/>
    <s v="EID"/>
    <s v="JAW-BT-SRG-0058"/>
    <s v="CURUG_AGUNG"/>
    <x v="0"/>
    <s v="TBG"/>
    <s v="Jabodetabek"/>
    <s v="JABODETABEK (OUTER)"/>
    <s v="Banten"/>
    <s v="Kab. Serang"/>
    <n v="6617989"/>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61854109"/>
    <s v="REJOSARI"/>
    <x v="2"/>
    <s v="SKP"/>
    <s v="112°27.14.4'E"/>
    <s v="7°6.31.03'S"/>
    <n v="40"/>
    <s v="65/90/295"/>
    <s v="2022-2024"/>
    <s v="COMMITMENT NEW ORDER COLO 2022-2024"/>
    <s v="Desa Sidobinangun Dusun Sidobinangun RT.01 RW.01 Kec.Deket, Kab.Lamongan Prov.Jawa Timur"/>
    <s v="HTI"/>
    <s v="JAW-JI-LMG-4297"/>
    <s v="DEKET_SIDOBINANGUN"/>
    <x v="0"/>
    <s v="TBG"/>
    <s v="East"/>
    <s v="JATIM"/>
    <s v="Jawa Timur"/>
    <s v="Kab. Lamongan"/>
    <n v="6617985"/>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630104"/>
    <s v="MARON"/>
    <x v="2"/>
    <s v="SMI"/>
    <s v="112°3.25.2'E"/>
    <s v="8°11.47.22'S"/>
    <n v="70"/>
    <s v="105/215/290"/>
    <s v="2022-2024"/>
    <s v="COMMITMENT NEW ORDER COLO 2022-2024"/>
    <s v="Desa Maron RT.03/RW.01, Kec. Kademangan, Kab. Blitar Prov. Jawa Timur"/>
    <s v="HTI"/>
    <s v="JAW-JI-KNR-4289"/>
    <s v="KADEMANGAN_MARON"/>
    <x v="0"/>
    <s v="TBG"/>
    <s v="East"/>
    <s v="JATIM"/>
    <s v="Jawa Timur"/>
    <s v="Kab. Blitar"/>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611104"/>
    <s v="MODUNG"/>
    <x v="2"/>
    <s v="SMI"/>
    <s v="112°56.24.72'E"/>
    <s v="7°11.18.49'S"/>
    <n v="70"/>
    <s v="0/100/300"/>
    <s v="2022-2024"/>
    <s v="COMMITMENT NEW ORDER COLO 2022-2024"/>
    <s v="Desa Modung, Kampung Modung Temor Kec. Modung, Kab. Bangkalan Prov. Jawa Timur"/>
    <s v="HTI"/>
    <s v="JAW-JI-BKL-4321"/>
    <s v="MODUNG_KWANYAR"/>
    <x v="0"/>
    <s v="TBG"/>
    <s v="East"/>
    <s v="JATIM"/>
    <s v="Jawa Timur"/>
    <s v="Kab. Bangkalan"/>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278104"/>
    <s v="MAJAPAHIT"/>
    <x v="2"/>
    <s v="SMI"/>
    <s v="105°14.40.9'E"/>
    <s v="4°59.28.2'S"/>
    <n v="60"/>
    <s v="5/140/210"/>
    <s v="2022-2024"/>
    <s v="COMMITMENT NEW ORDER COLO 2022-2024"/>
    <s v="Dusun V RT.03 RW.02 Kel. Mojopahit Kec. Punggur, Kab. Lampung Tengah Prov. Lampung"/>
    <s v="HTI"/>
    <s v="SUM-LA-GNS-1139"/>
    <s v="MOJOPAHIT"/>
    <x v="0"/>
    <s v="TBG"/>
    <s v="WEST"/>
    <s v="LAMPUNG"/>
    <s v="Lampung"/>
    <s v="Kab. Lampung Tengah"/>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269104"/>
    <s v="TANJUNG_KARI"/>
    <x v="2"/>
    <s v="SMI"/>
    <s v="103°39.53.28'E"/>
    <s v="4°28.40.91'S"/>
    <n v="65"/>
    <s v="25/160/265"/>
    <s v="2022-2024"/>
    <s v="COMMITMENT NEW ORDER COLO 2022-2024"/>
    <s v="Desa Tanjung Kari, Kec. Pulau Beringin, Kab. OKU Selatan Prov. Sumatera Selatan"/>
    <s v="HTI"/>
    <s v="SUM-SS-MRD-1002"/>
    <s v="TANJUNG_KARI"/>
    <x v="0"/>
    <s v="TBG"/>
    <s v="WEST"/>
    <s v="SUMBAGSEL"/>
    <s v="Sumatera Selatan"/>
    <s v="Kab. Ogan Komering Ulu Se"/>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217104"/>
    <s v="MARGOSARI"/>
    <x v="2"/>
    <s v="SMI"/>
    <s v="104°53.0.56'E"/>
    <s v="5°16.14.48'S"/>
    <n v="60"/>
    <s v="100/210/355"/>
    <s v="2022-2024"/>
    <s v="COMMITMENT NEW ORDER COLO 2022-2024"/>
    <s v="DESA MAGOSARI KEC PAGELARAN KAB TANGGAMUS PROP LAMPUNG"/>
    <s v="HTI"/>
    <s v="SUM-LA-PRW-1126"/>
    <s v="MARGOSARI"/>
    <x v="0"/>
    <s v="TBG"/>
    <s v="WEST"/>
    <s v="LAMPUNG"/>
    <s v="Lampung"/>
    <s v="Kab. Pringsewu"/>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0223104"/>
    <s v="RAMBAH_SAMO"/>
    <x v="2"/>
    <s v="SMI"/>
    <s v="100°21.9.65'E"/>
    <s v="0°50.11.8'N"/>
    <n v="50"/>
    <s v="60/120/300"/>
    <s v="2022-2024"/>
    <s v="COMMITMENT NEW ORDER COLO 2022-2024"/>
    <s v="Lubuk Limau Kota Lama RT.01 RW.02 Darussalam, Kel. Kota Lama, Kec. Kunto, Kab. Rokan Hulu, Prov. Riau"/>
    <s v="HTI"/>
    <s v="SUM-RI-PRP-1110"/>
    <s v="RAMBAH_SUKA_MAJU"/>
    <x v="0"/>
    <s v="TBG"/>
    <s v="WEST"/>
    <s v="SUMBAGTENG"/>
    <s v="Riau"/>
    <s v="Kab. Rokan Hulu"/>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945104"/>
    <s v="TEMANDANG"/>
    <x v="2"/>
    <s v="SMI"/>
    <s v="111°56.49.2'E"/>
    <s v="6°51.58.03'S"/>
    <n v="50"/>
    <s v="120/190/280"/>
    <s v="2022-2024"/>
    <s v="COMMITMENT NEW ORDER COLO 2022-2024"/>
    <s v="Desa Pongpongan Kec.Merakurak, Kab.Tuban Prov.Jawa Timur"/>
    <s v="HTI"/>
    <s v="JAW-JI-TBN-4072"/>
    <s v="MERAKURAK_PONGPONGAN"/>
    <x v="0"/>
    <s v="TBG"/>
    <s v="East"/>
    <s v="JATIM"/>
    <s v="Jawa Timur"/>
    <s v="Kab. Tuban"/>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180104"/>
    <s v="AIRPORT_LAMPUNG"/>
    <x v="2"/>
    <s v="SMI"/>
    <s v="105°11.11.47'E"/>
    <s v="5°16.3.54'S"/>
    <n v="40"/>
    <s v="0/80/270"/>
    <s v="2022-2024"/>
    <s v="COMMITMENT NEW ORDER COLO 2022-2024"/>
    <s v="Jl. Raya candi mas gg panahan _x0009__x0009__x0009__x0009__x0009__x0009__x000a__x000a_komp bandara branti ds candi mas_x0009__x0009__x0009__x0009__x0009__x0009__x000a__x000a_"/>
    <s v="HTI"/>
    <s v="SUM-LA-KLA-1135"/>
    <s v="NATAR_CANDI_MAS"/>
    <x v="0"/>
    <s v="TBG"/>
    <s v="WEST"/>
    <s v="LAMPUNG"/>
    <s v="Lampung"/>
    <s v="Kab. Lampung Selatan"/>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200104"/>
    <s v="PASAR_WIYONO"/>
    <x v="2"/>
    <s v="SMI"/>
    <s v="105°8.30.34'E"/>
    <s v="5°22.54.37'S"/>
    <n v="50"/>
    <s v="140/255/300"/>
    <s v="2022-2024"/>
    <s v="COMMITMENT NEW ORDER COLO 2022-2024"/>
    <s v="Jl. Proklamasi RT/RW. 02/07 Pasar Wiyono,Gedong Tataan ,kab.Pesawaran_x000a__x000a_"/>
    <s v="HTI"/>
    <s v="SUM-LA-GDT-1131"/>
    <s v="GEDONG_TATAAN_WIYONO"/>
    <x v="0"/>
    <s v="TBG"/>
    <s v="WEST"/>
    <s v="LAMPUNG"/>
    <s v="Lampung"/>
    <s v="Kab. Pesawaran"/>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827104"/>
    <s v="MANISREJO"/>
    <x v="2"/>
    <s v="SMI"/>
    <s v="111°35.0.38'E"/>
    <s v="7°40.3.04'S"/>
    <n v="40"/>
    <s v="10/160/265"/>
    <s v="2022-2024"/>
    <s v="COMMITMENT NEW ORDER COLO 2022-2024"/>
    <s v="Jl. Raya Dungus, Desa Karangrejo RT.12 RW.02 Kec.Wungu, Kab.Madiun Prov.Jawa Timur"/>
    <s v="HTI"/>
    <s v="JAW-JI-MJY-4144"/>
    <s v="WUNGU_KARANGREJO"/>
    <x v="0"/>
    <s v="TBG"/>
    <s v="East"/>
    <s v="JATIM"/>
    <s v="Jawa Timur"/>
    <s v="Kab. Madiun"/>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290104"/>
    <s v="SUKANEGERI"/>
    <x v="2"/>
    <s v="SMI"/>
    <s v="104°36.54.36'E"/>
    <s v="3°48.48.6'S"/>
    <n v="65"/>
    <s v="40/190/330"/>
    <s v="2022-2024"/>
    <s v="COMMITMENT NEW ORDER COLO 2022-2024"/>
    <s v="Desa Sukanegeri, Kel. Sukanegeri RT 2, Kec. Semendawai Barat, Kab. OKU Timur Prov. Sumatera Selatan"/>
    <s v="HTI"/>
    <s v="SUM-SS-MPR-1279"/>
    <s v="SEMENDAWAI_BARAT_SUKA_NEGERI"/>
    <x v="0"/>
    <s v="TBG"/>
    <s v="WEST"/>
    <s v="SUMBAGSEL"/>
    <s v="Sumatera Selatan"/>
    <s v="Kab. Ogan Komering Ulu Ti"/>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287104"/>
    <s v="TAWANG REJO"/>
    <x v="2"/>
    <s v="SMI"/>
    <s v="104°38.3.01'E"/>
    <s v="4°11.37.79'S"/>
    <n v="65"/>
    <s v="110/245/335"/>
    <s v="2022-2024"/>
    <s v="COMMITMENT NEW ORDER COLO 2022-2024"/>
    <s v="Dusun Tri Tunggal, Desa Tawang Rejo RT 01, kec. Bilatang, Kab. OKU Timur Prov. Sumatera Selatan"/>
    <s v="HTI"/>
    <s v="SUM-SS-MPR-1262"/>
    <s v="JL_KALANG_TAWANGREJO"/>
    <x v="0"/>
    <s v="TBG"/>
    <s v="WEST"/>
    <s v="SUMBAGSEL"/>
    <s v="Sumatera Selatan"/>
    <s v="Kab. Ogan Komering Ulu Ti"/>
    <n v="6617988"/>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BG05_NSM178"/>
    <s v="KUALA MADU"/>
    <x v="2"/>
    <s v="BK "/>
    <s v="98°30.11.88'E"/>
    <s v="3°42.49.0'N"/>
    <n v="50"/>
    <s v="0/130/230"/>
    <s v="2022-2024"/>
    <s v="COMMITMENT NEW ORDER COLO 2022-2024"/>
    <s v="Jl. Amarta Karang Rejo Langkat Sumatera Utara Sumatera Utara"/>
    <s v="HTI"/>
    <s v="SUM-AC-STB-2239"/>
    <s v="STABAT_KARANG_REJO"/>
    <x v="0"/>
    <s v="TBG"/>
    <s v="WEST"/>
    <s v="SUMBAGUT"/>
    <s v="Aceh"/>
    <s v="Kab. Langkat"/>
    <n v="6617980"/>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41618109"/>
    <s v="KEBEN TAMBAKROMO"/>
    <x v="2"/>
    <s v="SKP"/>
    <s v="111°3.31.72'E"/>
    <s v="6°53.9.17'S"/>
    <n v="60"/>
    <s v="110/270/350"/>
    <s v="2022-2024"/>
    <s v="COMMITMENT NEW ORDER COLO 2022-2024"/>
    <s v="Desa Keben Ds. Keben RT.004 RW.02 Kec. Tambakromo, Kab. Pati Prov. Jawa Tengah"/>
    <s v="EID"/>
    <s v="JAW-JT-PTI-1430"/>
    <s v="KEBEN_TAMBAKROMO"/>
    <x v="0"/>
    <s v="TBG"/>
    <s v="Central"/>
    <s v="JATENG"/>
    <s v="Jawa Tengah"/>
    <s v="Kab. Pati"/>
    <n v="6617987"/>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2814422003"/>
    <s v="IBS KAYANGAN SOPENG"/>
    <x v="2"/>
    <s v="TB"/>
    <s v="119°53.14.35'E"/>
    <s v="4°21.38.16'S"/>
    <n v="60"/>
    <s v="40/170/280"/>
    <s v="2022-2024"/>
    <s v="COMMITMENT NEW ORDER COLO 2022-2024"/>
    <s v="Jl. Kayangan, Kelurahan Lemba, Kecamatan Lalabata, Kabupaten Soppeng, Provinsi Sulawesi Selatan_x000a__x000a_"/>
    <s v="HTI"/>
    <s v="SUL-SN-WNS-0973"/>
    <s v="KELURAHAN_LEMBA_LALABATA"/>
    <x v="0"/>
    <s v="TBG"/>
    <s v="East"/>
    <s v="SULAWESI"/>
    <s v="Sulawesi Selatan"/>
    <s v="Kab. Soppe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236109"/>
    <s v="API_Selotong Secanggang"/>
    <x v="2"/>
    <s v="TB"/>
    <s v="98°33.33.12'E"/>
    <s v="3°52.9.98'N"/>
    <n v="50"/>
    <s v="100/210/300"/>
    <s v="2022-2024"/>
    <s v="COMMITMENT NEW ORDER COLO 2022-2024"/>
    <s v="Jl. Besat Selotong / Jl. Tambak, Dusun I, Desa Selotong, Kec. Secanggang, Kab. Langkat, Prov. Sumatera Utara"/>
    <s v="HTI"/>
    <s v="SUM-AC-STB-2232"/>
    <s v="SELOTONG"/>
    <x v="0"/>
    <s v="TBG"/>
    <s v="WEST"/>
    <s v="SUMBAGUT"/>
    <s v="Aceh"/>
    <s v="Kab. Langk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71662023"/>
    <s v="IBS IN20_WJ_0230"/>
    <x v="2"/>
    <s v="TB"/>
    <s v="107°21.27.68'E"/>
    <s v="6°49.56.28'S"/>
    <n v="40"/>
    <s v="10/70/115"/>
    <s v="2022-2024"/>
    <s v="COMMITMENT NEW ORDER COLO 2022-2024"/>
    <s v="Kp. Warung Jambe RT00 RW015, Kel Rajamandala Kulon, Kec. Cipatat Kabupaten Bandung Barat"/>
    <s v="HTI"/>
    <s v="JAW-JB-NPH-4377"/>
    <s v="CIPATAT_RAJAMANDALAKULON"/>
    <x v="0"/>
    <s v="TBG"/>
    <s v="Central"/>
    <s v="JABAR"/>
    <s v="Jawa Barat"/>
    <s v="Kab. Bandung Bar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934109"/>
    <s v="JALAN MESUJI"/>
    <x v="2"/>
    <s v="TB"/>
    <s v="102°55.44.4'E"/>
    <s v="1°2.36.53'S"/>
    <n v="50"/>
    <s v="20/230/320"/>
    <s v="2022-2024"/>
    <s v="COMMITMENT NEW ORDER COLO 2022-2024"/>
    <s v="Jl. Sedap Malam  RT.009 RW.002, KEL/Desa Sri Agung, Kec. Batang Asam, Kab. Tanjung Jabung Barat. Provinsi Jambi"/>
    <s v="HTI"/>
    <s v="SUM-JA-KLT-0473"/>
    <s v="SRI_AGUNG"/>
    <x v="0"/>
    <s v="TBG"/>
    <s v="WEST"/>
    <s v="SUMBAGSEL"/>
    <s v="Jambi"/>
    <s v="Kab. Tanjung Jabung Bar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928109"/>
    <s v="DESARUANG TENGAH"/>
    <x v="2"/>
    <s v="TB"/>
    <s v="105°41.32.96'E"/>
    <s v="5°46.17.33'S"/>
    <n v="50"/>
    <s v="60/115/330"/>
    <s v="2022-2024"/>
    <s v="COMMITMENT NEW ORDER COLO 2022-2024"/>
    <s v="Desa Gedong Harta RT.002 RW.001, Kec. Penengahan, Kab. Lampung Selatan Prov. Lampung"/>
    <s v="HTI"/>
    <s v="SUM-LA-KLA-1139"/>
    <s v="GEDUNG_HARTA"/>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5601109"/>
    <s v="BO-CILEUNGSIR-RANCAH"/>
    <x v="2"/>
    <s v="TB"/>
    <s v="108°29.9.6'E"/>
    <s v="7°12.37.08'S"/>
    <n v="40"/>
    <s v="30/130/265"/>
    <s v="2022-2024"/>
    <s v="COMMITMENT NEW ORDER COLO 2022-2024"/>
    <s v="Desa Cileungsir, Pangrumasan RT.11 RW.11, Kec. Rancah, Kab. Ciamis Prov. Jawa Barat"/>
    <s v="HTI"/>
    <s v="JAW-JB-CMS-4298"/>
    <s v="CILEUNGSIR"/>
    <x v="0"/>
    <s v="TBG"/>
    <s v="Central"/>
    <s v="JABAR"/>
    <s v="Jawa Barat"/>
    <s v="Kab. Ciamis"/>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101123"/>
    <s v="TANJUNG SENANG LAMPUNG"/>
    <x v="2"/>
    <s v="TB"/>
    <s v="105°16.49.08'E"/>
    <s v="5°20.52.73'S"/>
    <n v="50"/>
    <s v="25/205/275"/>
    <s v="2022-2024"/>
    <s v="COMMITMENT NEW ORDER COLO 2022-2024"/>
    <s v="Jl. AMD RT.012 LK. I, Kel. Way Kandis, Kec. Tanjung Senang, Kota Bandar Lampung, Prov. Lampung"/>
    <s v="HTI"/>
    <s v="SUM-LA-KLA-1148"/>
    <s v="TANJUNG_SENANG_WAY_KANDIS"/>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618126"/>
    <s v="POM PADANGAN/PASAR KLOTOK"/>
    <x v="2"/>
    <s v="TB "/>
    <s v="111°38.9.38'E"/>
    <s v="7°9.42.77'S"/>
    <n v="50"/>
    <s v="20/110/285"/>
    <s v="2022-2024"/>
    <s v="COMMITMENT NEW ORDER COLO 2022-2024"/>
    <s v="Desa Banjar Dowo, Kel. Banjar Rejo Rt. 08 Rw. 02 Kec. Padangan, Kab. Bojonegoro Prov. Jawa Timur"/>
    <s v="HTI"/>
    <s v="JAW-JI-BJN-4302"/>
    <s v="PADANGAN_BANJARJO"/>
    <x v="0"/>
    <s v="TBG"/>
    <s v="East"/>
    <s v="JATIM"/>
    <s v="Jawa Timur"/>
    <s v="Kab. Bojonegor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90244109"/>
    <s v="RIMBO RECAP"/>
    <x v="2"/>
    <s v="TB "/>
    <s v="102°29.46.28'E"/>
    <s v="3°30.6.23'S"/>
    <n v="60"/>
    <s v="20/80/280"/>
    <s v="2022-2024"/>
    <s v="COMMITMENT NEW ORDER COLO 2022-2024"/>
    <s v="Jl. Desa Puguk Lalang, Dusun I Desa Puguk Lalang, Kec. Curup Selatan, Kab. Rejang Lebong Prov. Bengkulu"/>
    <s v="HTI"/>
    <s v="SUM-BE-CRP-0181"/>
    <s v="PUNGGUK_LALANG"/>
    <x v="0"/>
    <s v="TBG"/>
    <s v="WEST"/>
    <s v="LAMPUNG"/>
    <s v="Bengkulu"/>
    <s v="Kab. Rejang Lebo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15082001"/>
    <s v="IBS PASAR PIKAE"/>
    <x v="2"/>
    <s v="TB "/>
    <s v="119°39.46.22'E"/>
    <s v="4°11.56.83'S"/>
    <n v="60"/>
    <s v="70/210/340"/>
    <s v="2022-2024"/>
    <s v="COMMITMENT NEW ORDER COLO 2022-2024"/>
    <s v="Dusun Lanrae, Desa Nepo, Kecamatan Mallusetasi, Kabupaten Barru, Provinsi Sulawesi Selatan"/>
    <s v="HTI"/>
    <s v="SUL-SN-BAR-1314"/>
    <s v="NEPO_MALLUSETASI"/>
    <x v="0"/>
    <s v="TBG"/>
    <s v="East"/>
    <s v="SULAWESI"/>
    <s v="Sulawesi Selatan"/>
    <s v="Kab. Barru"/>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26109"/>
    <s v="STUNGKIT -3"/>
    <x v="2"/>
    <s v="TB "/>
    <s v="98°21.57.96'E"/>
    <s v="3°40.41.99'N"/>
    <n v="40"/>
    <s v="20/210/300"/>
    <s v="2022-2024"/>
    <s v="COMMITMENT NEW ORDER COLO 2022-2024"/>
    <s v="Jl. Stungkit, Dusun III, Desa Stungkit, Kec. Wampu, Kab. Langkat, Prov. Sumatera Utara"/>
    <s v="HTI"/>
    <s v="SUM-AC-STB-2233"/>
    <s v="WAMPU_STUNGKIT"/>
    <x v="0"/>
    <s v="TBG"/>
    <s v="WEST"/>
    <s v="SUMBAGUT"/>
    <s v="Aceh"/>
    <s v="Kab. Langk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12109"/>
    <s v="SICANGGANG HINAI"/>
    <x v="2"/>
    <s v="TB "/>
    <s v="98°29.25.08'E"/>
    <s v="3°51.36.0'N"/>
    <n v="50"/>
    <s v="100/210/280"/>
    <s v="2022-2024"/>
    <s v="COMMITMENT NEW ORDER COLO 2022-2024"/>
    <s v="Lingkungan VII, Kel. Hinai Kiri, Kec. Secanggang, Kab. Langkat, Prov. Sumatera Utara"/>
    <s v="HTI"/>
    <s v="SUM-AC-STB-2229"/>
    <s v="HINAI_KIRI"/>
    <x v="0"/>
    <s v="TBG"/>
    <s v="WEST"/>
    <s v="SUMBAGUT"/>
    <s v="Aceh"/>
    <s v="Kab. Langk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15952010"/>
    <s v="IBS IBS_PANINCONG"/>
    <x v="2"/>
    <s v="TB "/>
    <s v="119°53.19.18'E"/>
    <s v="4°12.27.94'S"/>
    <n v="45"/>
    <s v="0/180/270"/>
    <s v="2022-2024"/>
    <s v="COMMITMENT NEW ORDER COLO 2022-2024"/>
    <s v="Jl. Panincong, RT.02, RW.08, Desa Panincong, Kec. _x000a__x000a_Marioriawa, Kab. Soppeng, Sul-Sel"/>
    <s v="HTI"/>
    <s v="SUL-SN-WNS-0980"/>
    <s v="PANINCONG_MARIORIAWA"/>
    <x v="0"/>
    <s v="TBG"/>
    <s v="East"/>
    <s v="SULAWESI"/>
    <s v="Sulawesi Selatan"/>
    <s v="Kab. Soppe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90285101"/>
    <s v="KARANG ANYAR PAL VIII"/>
    <x v="2"/>
    <s v="TB "/>
    <s v="102°28.26.4'E"/>
    <s v="3°22.24.78'S"/>
    <n v="40"/>
    <s v="115/215/320"/>
    <s v="2022-2024"/>
    <s v="COMMITMENT NEW ORDER COLO 2022-2024"/>
    <s v="Jl. Lintas Curup - Muara Aman, Gang Dahlia, Dusun I, Desa PAL VIII, Kec. Bermani Ulu Raya, Kab. Rejang Lebong Prov. Bengkulu"/>
    <s v="HTI"/>
    <s v="SUM-BE-CRP-0192"/>
    <s v="BERMANI_ULU_RAYA_PALVIII"/>
    <x v="0"/>
    <s v="TBG"/>
    <s v="WEST"/>
    <s v="LAMPUNG"/>
    <s v="Bengkulu"/>
    <s v="Kab. Rejang Lebo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90208109"/>
    <s v="DESA TELADAN"/>
    <x v="2"/>
    <s v="TB "/>
    <s v="102°31.51.6'E"/>
    <s v="3°29.25.48'S"/>
    <n v="40"/>
    <s v="0/90/270"/>
    <s v="2022-2024"/>
    <s v="COMMITMENT NEW ORDER COLO 2022-2024"/>
    <s v="Jl. Pembangunan, Desa Teladan Kec. Curup Selatan, Kab. Rejang Lebong Prov. Bengkulu"/>
    <s v="HTI"/>
    <s v="SUM-BE-CRP-0189"/>
    <s v="CURUP_SELATAN_TELADAN"/>
    <x v="0"/>
    <s v="TBG"/>
    <s v="WEST"/>
    <s v="LAMPUNG"/>
    <s v="Bengkulu"/>
    <s v="Kab. Rejang Lebo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089109"/>
    <s v="DESA SABAH BALAU"/>
    <x v="2"/>
    <s v="TB "/>
    <s v="105°20.18.56'E"/>
    <s v="5°22.7.07'S"/>
    <n v="60"/>
    <s v="15/100/270"/>
    <s v="2022-2024"/>
    <s v="COMMITMENT NEW ORDER COLO 2022-2024"/>
    <s v="Jl. Perjuangan Dusun 3A RT.02/01, Desa Sabah Balau, Kec. Tanjung Bintang, Kab. Lampung Selatan, Lampung."/>
    <s v="HTI"/>
    <s v="SUM-LA-KLA-1145"/>
    <s v="TANJUNG_BINTANG_SABAH_BALAU"/>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506091001"/>
    <s v="PINANG KENCANA TBG"/>
    <x v="2"/>
    <s v="TB "/>
    <s v="104°31.29.86'E"/>
    <s v="0°55.59.41'N"/>
    <n v="30"/>
    <s v="20/120/300"/>
    <s v="2022-2024"/>
    <s v="COMMITMENT NEW ORDER COLO 2022-2024"/>
    <s v="Kampung Karangrejo RT 001 RW 008 Kelurahan Pinang Kencana, Kecamatan Tanjung Pinang Timur Kota Tanjung Pinang Provinsi Kepulauan Riau"/>
    <s v="HTI"/>
    <s v="SUM-KR-TPG-0598"/>
    <s v="PINANG_KENCANA_GANET"/>
    <x v="0"/>
    <s v="TBG"/>
    <s v="WEST"/>
    <s v="SUMBAGTENG"/>
    <s v="Kepulauan Riau"/>
    <s v="Kota Tanjung Pina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71348126"/>
    <s v="CANGGU AVENUE"/>
    <x v="2"/>
    <s v="TB "/>
    <s v="115°8.31.85'E"/>
    <s v="8°38.32.75'S"/>
    <n v="30"/>
    <s v="30/200/290"/>
    <s v="2022-2024"/>
    <s v="COMMITMENT NEW ORDER COLO 2022-2024"/>
    <s v="Kab Badung - Bali"/>
    <s v="HTI"/>
    <s v="BAL-BA-MGW-1569"/>
    <s v="CANGGU_KUTA_UTARA"/>
    <x v="0"/>
    <s v="TBG"/>
    <s v="East"/>
    <s v="BALINUSRA"/>
    <s v="Bali"/>
    <s v="Kab. Badu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90170109"/>
    <s v="BENGKULU2014_2G5"/>
    <x v="2"/>
    <s v="TB "/>
    <s v="102°21.23.18'E"/>
    <s v="3°53.59.25'S"/>
    <n v="50"/>
    <s v="20/150/310"/>
    <s v="2022-2024"/>
    <s v="COMMITMENT NEW ORDER COLO 2022-2024"/>
    <s v="Jl. Raya Bengkulu Seluma No. 61, Desa Babatan RT. 01, Kec. Sukaraja Kab. Seluma Prov. Bengkulu"/>
    <s v="HTI"/>
    <s v="SUM-BE-TAS-0214"/>
    <s v="SUKARAJA_BABATAN"/>
    <x v="0"/>
    <s v="TBG"/>
    <s v="WEST"/>
    <s v="LAMPUNG"/>
    <s v="Bengkulu"/>
    <s v="Kab. Seluma"/>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3631001"/>
    <s v="INSTITUT TEKNOLOGI SUMATERA"/>
    <x v="2"/>
    <s v="TB "/>
    <s v="105°18.24.2'E"/>
    <s v="5°21.37.13'S"/>
    <n v="40"/>
    <s v="85/170/290"/>
    <s v="2022-2024"/>
    <s v="COMMITMENT NEW ORDER COLO 2022-2024"/>
    <s v="Jl Terusan Ryacudu Desa Way Huwi Kecamatan Jati Agung Kabupaten Lampung Selatan Provinsi Lampung"/>
    <s v="HTI"/>
    <s v="SUM-LA-KLA-1147"/>
    <s v="WAY_HUI"/>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54381004"/>
    <s v="BANGSONGAN"/>
    <x v="2"/>
    <s v="TB "/>
    <s v="112°4.1.85'E"/>
    <s v="7°44.20.26'S"/>
    <n v="40"/>
    <s v="100/220/305"/>
    <s v="2022-2024"/>
    <s v="COMMITMENT NEW ORDER COLO 2022-2024"/>
    <s v="DUSUN BANGSONGAN RT.001/RW.001 Desa Bangsongan Kecamatan Kayen Kidul Kabupaten Kediri Provinsi Jawa Timur_x000a__x000a_"/>
    <s v="HTI"/>
    <s v="JAW-JI-KDR-4349"/>
    <s v="KAYEN_KIDUL_SENDEN"/>
    <x v="0"/>
    <s v="TBG"/>
    <s v="East"/>
    <s v="JATIM"/>
    <s v="Jawa Timur"/>
    <s v="Kab. Kediri"/>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15882010"/>
    <s v="IBS IBS_BULUCINDEA"/>
    <x v="2"/>
    <s v="TB "/>
    <s v="119°29.53.92'E"/>
    <s v="4°48.45.54'S"/>
    <n v="50"/>
    <s v="80/160/250"/>
    <s v="2022-2024"/>
    <s v="COMMITMENT NEW ORDER COLO 2022-2024"/>
    <s v="Jl Biringkassi Dalam RT 08 Desa Bulucindea Kec Bungoro Kab Pangkep"/>
    <s v="HTI"/>
    <s v="SUL-SN-PKJ-1595"/>
    <s v="BULU_TELLUE_TONDONG_TALLASA"/>
    <x v="0"/>
    <s v="TBG"/>
    <s v="East"/>
    <s v="SULAWESI"/>
    <s v="Sulawesi Selatan"/>
    <s v="Kab. Pangkajene Kepulau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21109"/>
    <s v="HINAI KIRI HULU"/>
    <x v="2"/>
    <s v="TB "/>
    <s v="98°27.46.15'E"/>
    <s v="3°49.35.15'N"/>
    <n v="50"/>
    <s v="10/140/280"/>
    <s v="2022-2024"/>
    <s v="COMMITMENT NEW ORDER COLO 2022-2024"/>
    <s v="JL. Caraka , Dusun II , Desa Hinai Kanan, Kec. Hinai, Kab. Langkat, Prov. Sumatera Utara."/>
    <s v="HTI"/>
    <s v="SUM-AC-STB-2225"/>
    <s v="HINAI_KANAN"/>
    <x v="0"/>
    <s v="TBG"/>
    <s v="WEST"/>
    <s v="SUMBAGUT"/>
    <s v="Aceh"/>
    <s v="Kab. Langk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502109"/>
    <s v="LAMPUNG2G54"/>
    <x v="2"/>
    <s v="TB "/>
    <s v="104°46.55.92'E"/>
    <s v="4°42.42.41'S"/>
    <n v="50"/>
    <s v="20/180/290"/>
    <s v="2022-2024"/>
    <s v="COMMITMENT NEW ORDER COLO 2022-2024"/>
    <s v="Desa Gedung Ketapang RT 05 RW 02, Kec. Sungkai Selatan, Kab Lampung Utara Prov. Lampung"/>
    <s v="HTI"/>
    <s v="SUM-LA-KTB-1146"/>
    <s v="GEDUNG_KETAPANG"/>
    <x v="0"/>
    <s v="TBG"/>
    <s v="WEST"/>
    <s v="LAMPUNG"/>
    <s v="Lampung"/>
    <s v="Kab. Lampung Utara"/>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48232007"/>
    <s v="IBS BADEGAN"/>
    <x v="2"/>
    <s v="TB "/>
    <s v="111°21.53.93'E"/>
    <s v="7°52.16.18'S"/>
    <n v="40"/>
    <s v="160/260/340"/>
    <s v="2022-2024"/>
    <s v="COMMITMENT NEW ORDER COLO 2022-2024"/>
    <s v="Desa Bandar Alim Dusun Bandar Alim Lor RT.01 RW.01 Kec.Badegan, Kab.Ponorogo Prov.Jawa Timur"/>
    <s v="HTI"/>
    <s v="JAW-JI-PNG-4309"/>
    <s v="BADEGAN_BANDARALIM"/>
    <x v="0"/>
    <s v="TBG"/>
    <s v="East"/>
    <s v="JATIM"/>
    <s v="Jawa Timur"/>
    <s v="Kab. Ponorog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100109"/>
    <s v="DESA UMBUL JERUK"/>
    <x v="2"/>
    <s v="TB "/>
    <s v="105°36.56.81'E"/>
    <s v="5°30.1.44'S"/>
    <n v="60"/>
    <s v="120/205/335"/>
    <s v="2022-2024"/>
    <s v="COMMITMENT NEW ORDER COLO 2022-2024"/>
    <s v="Dusun 4 Jl. Andalas RT.01/04, Kel. Beringin Kencana, Kec. Candipuro, Kab. Lampung Selatan, Lampung."/>
    <s v="HTI"/>
    <s v="SUM-LA-KLA-1128"/>
    <s v="SINAR_PASEMAH"/>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4016109"/>
    <s v="DINOYODEKET2"/>
    <x v="2"/>
    <s v="TB "/>
    <s v="112°26.51.36'E"/>
    <s v="7°5.17.12'S"/>
    <n v="40"/>
    <s v="0/100/200"/>
    <s v="2022-2024"/>
    <s v="COMMITMENT NEW ORDER COLO 2022-2024"/>
    <s v="Desa Dinoyo, Keputran RT 11 RW 03 Kec. Deket, Kab. Lamongan Prov. Jawa Timur"/>
    <s v="HTI"/>
    <s v="JAW-JI-LMG-4305"/>
    <s v="DEKET_DINOYO"/>
    <x v="0"/>
    <s v="TBG"/>
    <s v="East"/>
    <s v="JATIM"/>
    <s v="Jawa Timur"/>
    <s v="Kab. Lamong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418109"/>
    <s v="NGANTRU NGASEM"/>
    <x v="2"/>
    <s v="TB "/>
    <s v="111°45.35.35'E"/>
    <s v="7°13.9.19'S"/>
    <n v="70"/>
    <s v="10/175/270"/>
    <s v="2022-2024"/>
    <s v="COMMITMENT NEW ORDER COLO 2022-2024"/>
    <s v="Desa Ngantru Dsn. Ngantru RT.21 RW.02  Kec.Ngasem, Kab.Bojonegoro Prov.Jawa Timur"/>
    <s v="HTI"/>
    <s v="JAW-JI-BJN-4298"/>
    <s v="NGASEM_NGANTRU"/>
    <x v="0"/>
    <s v="TBG"/>
    <s v="East"/>
    <s v="JATIM"/>
    <s v="Jawa Timur"/>
    <s v="Kab. Bojonegor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1089109"/>
    <s v="BUKIT KEMUNING"/>
    <x v="2"/>
    <s v="TB "/>
    <s v="100°54.18.0'E"/>
    <s v="0°38.41.1'N"/>
    <n v="40"/>
    <s v="40/120/320"/>
    <s v="2022-2024"/>
    <s v="COMMITMENT NEW ORDER COLO 2022-2024"/>
    <s v="Jl. Poros RT 08 RW 03 Dusun 2, Desa Bukit Kemuning, Kec. Tapung Hulu, Kab. Kampar, Prov. Riau"/>
    <s v="HTI"/>
    <s v="SUM-RI-BKN-1169"/>
    <s v="BUKIT_KEMUNING"/>
    <x v="0"/>
    <s v="TBG"/>
    <s v="WEST"/>
    <s v="SUMBAGTENG"/>
    <s v="Riau"/>
    <s v="Kab. Kampar"/>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3629126"/>
    <s v="PAMONGAN MOJO"/>
    <x v="2"/>
    <s v="TB "/>
    <s v="111°53.13.2'E"/>
    <s v="7°53.45.96'S"/>
    <n v="40"/>
    <s v="50/125/275"/>
    <s v="2022-2024"/>
    <s v="COMMITMENT NEW ORDER COLO 2022-2024"/>
    <s v="Desa Pamongan Dusun Pamongan RT.010 RW.04 Kec.Mojo, Kab.Kediri Prov.Jawa Timur"/>
    <s v="HTI"/>
    <s v="JAW-JI-KDR-4333"/>
    <s v="MOJO_PAMONGAN"/>
    <x v="0"/>
    <s v="TBG"/>
    <s v="East"/>
    <s v="JATIM"/>
    <s v="Jawa Timur"/>
    <s v="Kab. Kediri"/>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087109"/>
    <s v="KAMPUNG UMBUL KUNCI"/>
    <x v="2"/>
    <s v="TB "/>
    <s v="105°13.38.03'E"/>
    <s v="5°28.11.96'S"/>
    <n v="60"/>
    <s v="145/200"/>
    <s v="2022-2024"/>
    <s v="COMMITMENT NEW ORDER COLO 2022-2024"/>
    <s v="Jl. Kunci, Kel. Keteguhan, Kec. Teluk Betung Barat, Bandar Lampung.Kel. KeteguhanKec. Teluk Betung Selatan"/>
    <s v="HTI"/>
    <s v="SUM-LA-GDT-1132"/>
    <s v="JL_UMBUL_KUNCI_KETEGUHAN"/>
    <x v="0"/>
    <s v="TBG"/>
    <s v="WEST"/>
    <s v="LAMPUNG"/>
    <s v="Lampung"/>
    <s v="Kab. Pesawar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3590109"/>
    <s v="KARANGBINANGUN"/>
    <x v="2"/>
    <s v="TB "/>
    <s v="112°28.42.89'E"/>
    <s v="7°1.36.88'S"/>
    <n v="40"/>
    <s v="15/80/200"/>
    <s v="2022-2024"/>
    <s v="COMMITMENT NEW ORDER COLO 2022-2024"/>
    <s v="Jl. Pendowo Limo, Desa Sambopinggir RT.03 RW.01 Kec.Karangbinangun, Kab.Lamongan Prov.Jawa Timur"/>
    <s v="HTI"/>
    <s v="JAW-JI-LMG-4301"/>
    <s v="KARANGBINANGUN_SAMBOPINGGIR"/>
    <x v="0"/>
    <s v="TBG"/>
    <s v="East"/>
    <s v="JATIM"/>
    <s v="Jawa Timur"/>
    <s v="Kab. Lamong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563109"/>
    <s v="SEMARANG"/>
    <x v="2"/>
    <s v="TB "/>
    <s v="104°33.9.04'E"/>
    <s v="4°42.56.52'S"/>
    <n v="40"/>
    <s v="60/165/300"/>
    <s v="2022-2024"/>
    <s v="COMMITMENT NEW ORDER COLO 2022-2024"/>
    <s v="Jl. Veteran No.196, Desa Bhakti Negara RT.1, Kel. Baradatu, Kab. Way Kanan Timur Prov. Lampung"/>
    <s v="HTI"/>
    <s v="SUM-LA-BBU-0865"/>
    <s v="BHAKTI_NEGARA"/>
    <x v="0"/>
    <s v="TBG"/>
    <s v="WEST"/>
    <s v="LAMPUNG"/>
    <s v="Lampung"/>
    <s v="Kab. Way Kan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414109"/>
    <s v="MANISRENGGO KOTA KEDIRI"/>
    <x v="2"/>
    <s v="TB "/>
    <s v="112°0.46.19'E"/>
    <s v="7°51.43.09'S"/>
    <n v="40"/>
    <s v="65/145/300"/>
    <s v="2022-2024"/>
    <s v="COMMITMENT NEW ORDER COLO 2022-2024"/>
    <s v="Desa Banjarejo Dusun Paras RT.001 RW.001 Kec.Ngadiluwih, Kab.Kediri Prov.Jawa Timur"/>
    <s v="HTI"/>
    <s v="JAW-JI-KDR-4350"/>
    <s v="PESANTREN_TOSAREN"/>
    <x v="0"/>
    <s v="TBG"/>
    <s v="East"/>
    <s v="JATIM"/>
    <s v="Jawa Timur"/>
    <s v="Kota Kediri"/>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15462007"/>
    <s v="IBS IBS_PHASE 4C_2262_SSL/MARITENGNGAE_SIDRAP"/>
    <x v="2"/>
    <s v="TB "/>
    <s v="119°47.56.76'E"/>
    <s v="3°56.20.15'S"/>
    <n v="60"/>
    <s v="40/160/320"/>
    <s v="2022-2024"/>
    <s v="COMMITMENT NEW ORDER COLO 2022-2024"/>
    <s v="Jl. Amparita - Soppeng, Kelurahan Rijang Pittu, Kecamatan Maritengngae, Kabupaten Sidenreng Rappang, Provinsi Sulawesi Selatan"/>
    <s v="HTI"/>
    <s v="SUL-SN-SDR-1282"/>
    <s v="KELURAHAN_RIJANG_PITU_MARITENGNGAE"/>
    <x v="0"/>
    <s v="TBG"/>
    <s v="East"/>
    <s v="SULAWESI"/>
    <s v="Sulawesi Selatan"/>
    <s v="Kab. Sidenreng Rappa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031109"/>
    <s v="SEMULI JAYA 2"/>
    <x v="2"/>
    <s v="TB "/>
    <s v="104°59.59.6'E"/>
    <s v="4°46.27.77'S"/>
    <n v="50"/>
    <s v="0/90/180"/>
    <s v="2022-2024"/>
    <s v="COMMITMENT NEW ORDER COLO 2022-2024"/>
    <s v="Dusun V Semuli Jaya RT.001 Desa Semuli Jaya, Kec. Abung Semuli, Kab. Lampung Utara, Prov. Lampung"/>
    <s v="HTI"/>
    <s v="SUM-LA-KTB-1142"/>
    <s v="SEMULI_JAYA"/>
    <x v="0"/>
    <s v="TBG"/>
    <s v="WEST"/>
    <s v="LAMPUNG"/>
    <s v="Lampung"/>
    <s v="Kab. Lampung Utara"/>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0962109"/>
    <s v="TBG BAPANGI"/>
    <x v="2"/>
    <s v="TB "/>
    <s v="119°50.3.7'E"/>
    <s v="4°5.7.4'S"/>
    <n v="50"/>
    <s v="0/120/260"/>
    <s v="2022-2024"/>
    <s v="COMMITMENT NEW ORDER COLO 2022-2024"/>
    <s v="Dusun Bingkulu Rt. 001 Rw. 001 Desa Bapangi Kec. Panca Lautang  Kab.Sidenreng Rappang Prov. Sulawesi Selatan"/>
    <s v="HTI"/>
    <s v="SUL-SN-SDR-1285"/>
    <s v="BAPANGI_PANCA_LAUTAN"/>
    <x v="0"/>
    <s v="TBG"/>
    <s v="East"/>
    <s v="SULAWESI"/>
    <s v="Sulawesi Selatan"/>
    <s v="Kab. Sidenreng Rappa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036109"/>
    <s v="DESA SINAR PALEMBANG"/>
    <x v="2"/>
    <s v="TB "/>
    <s v="105°32.33.47'E"/>
    <s v="5°32.4.67'S"/>
    <n v="60"/>
    <s v="65/155/350"/>
    <s v="2022-2024"/>
    <s v="COMMITMENT NEW ORDER COLO 2022-2024"/>
    <s v="Desa Sinar Palembang RT.002 RW.001, Kec. Candipuro, Kab. Lampung Selatan Prov. Lampung"/>
    <s v="HTI"/>
    <s v="SUM-LA-KLA-1134"/>
    <s v="SINAR_PALEMBANG"/>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059109"/>
    <s v="DS TAMBAK MERAH"/>
    <x v="2"/>
    <s v="TB "/>
    <s v="111°40.0.41'E"/>
    <s v="7°6.56.7'S"/>
    <n v="70"/>
    <s v="90/230/320"/>
    <s v="2022-2024"/>
    <s v="COMMITMENT NEW ORDER COLO 2022-2024"/>
    <s v="Desa Tambak Merak RT.03/RW.01 Kec. Kasiman, Kab. Bojonegoro Prov. Jawa Timur"/>
    <s v="HTI"/>
    <s v="JAW-JI-BJN-4307"/>
    <s v="KASIMAN_TAMBAKMERAK"/>
    <x v="0"/>
    <s v="TBG"/>
    <s v="East"/>
    <s v="JATIM"/>
    <s v="Jawa Timur"/>
    <s v="Kab. Bojonegor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4038109"/>
    <s v="API_Ploso Jombang2"/>
    <x v="2"/>
    <s v="TB "/>
    <s v="112°14.12.52'E"/>
    <s v="7°26.16.69'S"/>
    <n v="40"/>
    <s v="25/200/290"/>
    <s v="2022-2024"/>
    <s v="COMMITMENT NEW ORDER COLO 2022-2024"/>
    <s v="Jl. Karang Tanjung, Desa Pagertanjung Kec. Ploso, Kab. Jombang Prov. Jawa Timur"/>
    <s v="HTI"/>
    <s v="JAW-JI-JBG-5133"/>
    <s v="PLOSO_PAGERTANJUNG"/>
    <x v="0"/>
    <s v="TBG"/>
    <s v="East"/>
    <s v="JATIM"/>
    <s v="Jawa Timur"/>
    <s v="Kab. Jomba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534109"/>
    <s v="BULU SUGIHWARAS TBG"/>
    <x v="2"/>
    <s v="TB "/>
    <s v="111°58.33.6'E"/>
    <s v="7°19.55.2'S"/>
    <n v="70"/>
    <s v="5/150/250"/>
    <s v="2022-2024"/>
    <s v="COMMITMENT NEW ORDER COLO 2022-2024"/>
    <s v="Jl. Raya Bulu, Ds. Pamunggalan Kec. Sugihwaras, Kab. Bojonegoro Prov. Jawa Timur"/>
    <s v="HTI"/>
    <s v="JAW-JI-BJN-4303"/>
    <s v="SUGIHWARAS_PANUNGGALAN"/>
    <x v="0"/>
    <s v="TBG"/>
    <s v="East"/>
    <s v="JATIM"/>
    <s v="Jawa Timur"/>
    <s v="Kab. Bojonegor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70562007"/>
    <s v="IBS TRUNAMANGGALA"/>
    <x v="2"/>
    <s v="TB"/>
    <s v="107°55.19.2'E"/>
    <s v="6°48.26.68'S"/>
    <n v="40"/>
    <s v="70/180/275"/>
    <s v="2022-2024"/>
    <s v="COMMITMENT NEW ORDER COLO 2022-2024"/>
    <s v="Desa Trunamanggala Dusun Ciulur RT.01 RW.04 Kec. Cimalaka, Kab. Sumedang Prov. Jawa Barat"/>
    <s v="HTI"/>
    <s v="JAW-JB-SMD-4366"/>
    <s v="TRUNAMANGGALA"/>
    <x v="0"/>
    <s v="TBG"/>
    <s v="Central"/>
    <s v="JABAR"/>
    <s v="Jawa Barat"/>
    <s v="Kab. Sumeda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123109"/>
    <s v="ISLAMIC CENTER KOTA AGUNG"/>
    <x v="2"/>
    <s v="TB "/>
    <s v="104°38.37.97'E"/>
    <s v="5°29.14.5'S"/>
    <n v="50"/>
    <s v="35/115/300"/>
    <s v="2022-2024"/>
    <s v="COMMITMENT NEW ORDER COLO 2022-2024"/>
    <s v="Jl. Islamic Center, Dukuh Cunggung RT.04/02, Kel. Kedamaian, Kec. Kota Agung, Kab. Tanggamus Prov. Lampung"/>
    <s v="HTI"/>
    <s v="SUM-LA-KOT-1087"/>
    <s v="KOTA_AGUNG_KEDAMAIAN"/>
    <x v="0"/>
    <s v="TBG"/>
    <s v="WEST"/>
    <s v="LAMPUNG"/>
    <s v="Lampung"/>
    <s v="Kab. Tanggamus"/>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3422003"/>
    <s v="IBS LA00421"/>
    <x v="2"/>
    <s v="TB "/>
    <s v="104°53.41.7'E"/>
    <s v="4°45.42.6'S"/>
    <n v="55"/>
    <s v="10/125/215"/>
    <s v="2022-2024"/>
    <s v="COMMITMENT NEW ORDER COLO 2022-2024"/>
    <s v="Wono Mulyo RT 001/ 001, Desa Margorejo, Kec. Kotabumi Utara, Kab. Lampung Utara"/>
    <s v="HTI"/>
    <s v="SUM-LA-KTB-1143"/>
    <s v="KOTABUMI_UTARA_MARGO_REJO"/>
    <x v="0"/>
    <s v="TBG"/>
    <s v="WEST"/>
    <s v="LAMPUNG"/>
    <s v="Lampung"/>
    <s v="Kab. Lampung Utara"/>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1002126"/>
    <s v="WONOKARTO_SEKAMPUNG"/>
    <x v="2"/>
    <s v="TB "/>
    <s v="105°30.0.0'E"/>
    <s v="5°7.48.0'S"/>
    <n v="50"/>
    <s v="40/240/310"/>
    <s v="2022-2024"/>
    <s v="COMMITMENT NEW ORDER COLO 2022-2024"/>
    <s v="Dusun IV RT.008 RW.004, Desa Mekar Sari, Kec. Sekampung, Kab. Lampung Timur, Prov. Lampung"/>
    <s v="HTI"/>
    <s v="SUM-LA-SDN-1151"/>
    <s v="MEKAR_SARI"/>
    <x v="0"/>
    <s v="TBG"/>
    <s v="WEST"/>
    <s v="LAMPUNG"/>
    <s v="Lampung"/>
    <s v="Kab. Lampung Timur"/>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0417109"/>
    <s v="SEDENG KANOR"/>
    <x v="2"/>
    <s v="TB "/>
    <s v="112°1.8.76'E"/>
    <s v="7°8.24.61'S"/>
    <n v="70"/>
    <s v="100/210/325"/>
    <s v="2022-2024"/>
    <s v="COMMITMENT NEW ORDER COLO 2022-2024"/>
    <s v="Desa Sedeng Dusun Sedeng RT.01 RW.II Kec.Kanor, Kab.Bojonegoro Prov.Jawa Timur"/>
    <s v="HTI"/>
    <s v="JAW-JI-BJN-4292"/>
    <s v="KANOR_SEDENG"/>
    <x v="0"/>
    <s v="TBG"/>
    <s v="East"/>
    <s v="JATIM"/>
    <s v="Jawa Timur"/>
    <s v="Kab. Bojonegoro"/>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5426126"/>
    <s v="RAWABOGO-CIWIDEY"/>
    <x v="2"/>
    <s v="TB "/>
    <s v="107°26.23.53'E"/>
    <s v="7°4.33.06'S"/>
    <n v="40"/>
    <s v="145/240/310"/>
    <s v="2022-2024"/>
    <s v="COMMITMENT NEW ORDER COLO 2022-2024"/>
    <s v="Desa Rawabogo Kp. Cimapag RT.02 RW.02, Kec. Ciwidey, Kab. Bandung Prov. Jawa Barat"/>
    <s v="HTI"/>
    <s v="JAW-JB-SOR-4416"/>
    <s v="CIWIDEY_RAWABOGO"/>
    <x v="0"/>
    <s v="TBG"/>
    <s v="Central"/>
    <s v="JABAR"/>
    <s v="Jawa Barat"/>
    <s v="Kab. Bandung"/>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631109"/>
    <s v="BUNGA MAYANG 2"/>
    <x v="2"/>
    <s v="TB "/>
    <s v="104°50.11.47'E"/>
    <s v="4°36.1.84'S"/>
    <n v="50"/>
    <s v="95/250/315"/>
    <s v="2022-2024"/>
    <s v="COMMITMENT NEW ORDER COLO 2022-2024"/>
    <s v="Desa Kota napal RT. 02 RW. 03 Kec. Bunga Mayang Kab. Lampung Utara"/>
    <s v="HTI"/>
    <s v="SUM-LA-KTB-1147"/>
    <s v="KOTA_NAPAL"/>
    <x v="0"/>
    <s v="TBG"/>
    <s v="WEST"/>
    <s v="LAMPUNG"/>
    <s v="Lampung"/>
    <s v="Kab. Lampung Utara"/>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911109"/>
    <s v="PURWODADI DALAM"/>
    <x v="2"/>
    <s v="TB "/>
    <s v="105°25.13.08'E"/>
    <s v="5°22.39.04'S"/>
    <n v="60"/>
    <s v="55/235/280"/>
    <s v="2022-2024"/>
    <s v="COMMITMENT NEW ORDER COLO 2022-2024"/>
    <s v="Dusun III, RT.006 RW.003, Desa Purwodadi dalam, Kec. Tanjung sari, Kab.Lampung, Propinsi Lampung"/>
    <s v="HTI"/>
    <s v="SUM-LA-KLA-1133"/>
    <s v="PURWODADI_DALAM"/>
    <x v="0"/>
    <s v="TBG"/>
    <s v="WEST"/>
    <s v="LAMPUNG"/>
    <s v="Lampung"/>
    <s v="Kab. Lampung Selatan"/>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2016109"/>
    <s v="LADA HULU"/>
    <x v="2"/>
    <s v="TB "/>
    <s v="98°25.41.16'E"/>
    <s v="3°48.46.98'N"/>
    <n v="50"/>
    <s v="30/160/240"/>
    <s v="2022-2024"/>
    <s v="COMMITMENT NEW ORDER COLO 2022-2024"/>
    <s v="Jl. Penggabungan, Dusun VI, Desa Baru Pasar 8, Kec. Hinai, Kab. Langkat, Prov. Sumatera Utara"/>
    <s v="HTI"/>
    <s v="SUM-AC-STB-2230"/>
    <s v="BARU_PASAR_VIII"/>
    <x v="0"/>
    <s v="TBG"/>
    <s v="WEST"/>
    <s v="SUMBAGUT"/>
    <s v="Aceh"/>
    <s v="Kab. Langkat"/>
    <n v="6617991"/>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41235109"/>
    <s v="PEKAJANGAN"/>
    <x v="2"/>
    <s v="SKP"/>
    <s v="109°39.13.97'E"/>
    <s v="6°56.58.88'S"/>
    <n v="50"/>
    <s v="90/190/280"/>
    <s v="2022-2024"/>
    <s v="COMMITMENT NEW ORDER COLO 2022-2024"/>
    <s v="Gang 7 Pekajangan, Kec. Kedungwuni, Kab. Pekalongan, Prov. Jawa Tengah"/>
    <s v="EID"/>
    <s v="JAW-JT-KJN-0997"/>
    <s v="PEKAJANGAN_PEKALONGAN"/>
    <x v="0"/>
    <s v="TBG"/>
    <s v="Central"/>
    <s v="JATENG"/>
    <s v="Jawa Tengah"/>
    <s v="Kab. Pekalongan"/>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0204104"/>
    <s v="TUGU"/>
    <x v="2"/>
    <s v="SKP"/>
    <s v="109°27.29.2'E"/>
    <s v="7°37.57.65'S"/>
    <n v="69"/>
    <s v="0/110/200"/>
    <s v="2022-2024"/>
    <s v="COMMITMENT NEW ORDER COLO 2022-2024"/>
    <s v="Jl. Desa Tugu Prigi I,RT.03/05, Kec. Buayan, Kab. Kebumen Prov. Jawa Tengah"/>
    <s v="EID"/>
    <s v="JAW-JT-KBM-0636"/>
    <s v="TUGU_KEBUMEN"/>
    <x v="0"/>
    <s v="TBG"/>
    <s v="Central"/>
    <s v="JATENG"/>
    <s v="Jawa Tengah"/>
    <s v="Kab. Kebumen"/>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43142104"/>
    <s v="BLIGO_KAJ"/>
    <x v="2"/>
    <s v="SKP"/>
    <s v="109°39.12.02'E"/>
    <s v="6°55.59.16'S"/>
    <n v="39"/>
    <s v="60/180/300"/>
    <s v="2022-2024"/>
    <s v="COMMITMENT NEW ORDER COLO 2022-2024"/>
    <s v="Kel.Sapugarut Gang 1 RT.007 RW.003 Kec.Buaran, Kab.Pekalongan Prov. Jawa Tengah"/>
    <s v="EID"/>
    <s v="JAW-JT-KJN-1002"/>
    <s v="BLIGO_PEKALONGAN"/>
    <x v="0"/>
    <s v="TBG"/>
    <s v="Central"/>
    <s v="JATENG"/>
    <s v="Jawa Tengah"/>
    <s v="Kab. Pekalongan"/>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1404109"/>
    <s v="CIKUYASOLEAR"/>
    <x v="2"/>
    <s v="SKP"/>
    <s v="106°25.47.71'E"/>
    <s v="6°19.29.53'S"/>
    <n v="50"/>
    <s v="70/150/230"/>
    <s v="2022-2024"/>
    <s v="COMMITMENT NEW ORDER COLO 2022-2024"/>
    <s v="Desa Cileles Kp. Gardu RT.01 RW.01 Kec. Tigaraksa, Kab. Tangerang Prov. Banten"/>
    <s v="EID"/>
    <s v="JAW-BT-TGR-0119"/>
    <s v="RAYA_PINANG_CILELES"/>
    <x v="0"/>
    <s v="TBG"/>
    <s v="Jabodetabek"/>
    <s v="JABODETABEK (OUTER)"/>
    <s v="Banten"/>
    <s v="Kab. Tangerang"/>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2282109"/>
    <s v="JALAN KERAMAT SUKALARANG"/>
    <x v="2"/>
    <s v="SKP"/>
    <s v="107°0.24.98'E"/>
    <s v="6°52.2.1'S"/>
    <n v="60"/>
    <s v="60/150/240"/>
    <s v="2022-2024"/>
    <s v="COMMITMENT NEW ORDER COLO 2022-2024"/>
    <s v="Desa Sukalarang Kp. Karamat RT.003 RW.002, Kec. Sukalarang, Kab. Sukabumi Prov. Jawa Barat"/>
    <s v="EID"/>
    <s v="JAW-JB-SBM-2452"/>
    <s v="JALAN_KERAMAT_SUKALARANG"/>
    <x v="0"/>
    <s v="TBG"/>
    <s v="Jabodetabek"/>
    <s v="JABODETABEK (OUTER)"/>
    <s v="Jawa Barat"/>
    <s v="Kab. Sukabumi"/>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1236109"/>
    <s v="TELAGABESTARI"/>
    <x v="2"/>
    <s v="SKP"/>
    <s v="106°29.10.82'E"/>
    <s v="6°11.50.78'S"/>
    <n v="30"/>
    <s v="50/140/300"/>
    <s v="2022-2024"/>
    <s v="COMMITMENT NEW ORDER COLO 2022-2024"/>
    <s v="Desa Talaga Kp. Sikluk RT.2 RW.4 Kec. Cikupa, Kab. Tangerang Prov. Banten"/>
    <s v="EID"/>
    <s v="JAW-BT-TGR-0106"/>
    <s v="TELAGA_BESTARI"/>
    <x v="0"/>
    <s v="TBG"/>
    <s v="Jabodetabek"/>
    <s v="JABODETABEK (OUTER)"/>
    <s v="Banten"/>
    <s v="Kab. Tangerang"/>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31225109"/>
    <s v="LIONAIRWANAKERTA"/>
    <x v="2"/>
    <s v="SKP"/>
    <s v="106°29.36.42'E"/>
    <s v="6°11.28.03'S"/>
    <n v="36"/>
    <s v="5/110/220"/>
    <s v="2022-2024"/>
    <s v="COMMITMENT NEW ORDER COLO 2022-2024"/>
    <s v="Desa Wanakerta Kp. Sarongge RT.02 RW.06  Kec. Sindang Jaya , Kab. Tangerang Prov. Banten"/>
    <s v="EID"/>
    <s v="JAW-BT-TGR-0095"/>
    <s v="LION_AIR_WANAKERTA"/>
    <x v="0"/>
    <s v="TBG"/>
    <s v="Jabodetabek"/>
    <s v="JABODETABEK (OUTER)"/>
    <s v="Banten"/>
    <s v="Kab. Tangerang"/>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3234109"/>
    <s v="BABELAN KOTA 2"/>
    <x v="2"/>
    <s v="SKP"/>
    <s v="107°2.16.4'E"/>
    <s v="6°9.45.43'S"/>
    <n v="42"/>
    <s v="0/90/180/270"/>
    <s v="2022-2024"/>
    <s v="COMMITMENT NEW ORDER COLO 2022-2024"/>
    <s v="Desa Babelan Kota Kp. Pintu RT.001 RW.004, Kec. Babelan, Kab. Bekasi Prov. Jawa Barat"/>
    <s v="EID"/>
    <s v="JAW-JB-CKR-0104"/>
    <s v="BABELAN_KOTA"/>
    <x v="0"/>
    <s v="TBG"/>
    <s v="Jabodetabek"/>
    <s v="JABODETABEK (OUTER)"/>
    <s v="Jawa Barat"/>
    <s v="Kab. Bekasi"/>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n v="120651104"/>
    <s v="GUNUNG PADANG"/>
    <x v="2"/>
    <s v="SKP"/>
    <s v="107°1.26.26'E"/>
    <s v="6°56.58.63'S"/>
    <n v="72"/>
    <s v="135/280/350"/>
    <s v="2022-2024"/>
    <s v="COMMITMENT NEW ORDER COLO 2022-2024"/>
    <s v="Desa Cireunghas Kp. Nagrok , Kec. Cireunghas, Kab. Sukabumi Prov. Jawa Barat"/>
    <s v="EID"/>
    <s v="JAW-JB-SBM-2450"/>
    <s v="GUNUNG_PADANG"/>
    <x v="0"/>
    <s v="TBG"/>
    <s v="Jabodetabek"/>
    <s v="JABODETABEK (OUTER)"/>
    <s v="Jawa Barat"/>
    <s v="Kab. Sukabumi"/>
    <n v="6617984"/>
    <d v="2022-01-28T00:00:00"/>
    <d v="2022-01-28T00:00:00"/>
    <n v="3"/>
    <s v="&lt; 30 days"/>
    <d v="2022-02-27T00:00:00"/>
    <s v="W10-2022"/>
    <s v="Feb-2022"/>
    <s v="TBD"/>
    <s v="TBD"/>
    <s v="TBD"/>
    <s v="TBD"/>
    <s v="TBD"/>
    <x v="1"/>
    <s v="TBD"/>
    <s v="TBD"/>
    <s v="TBD"/>
    <m/>
    <s v="MW"/>
    <m/>
    <m/>
    <m/>
    <m/>
    <m/>
    <m/>
    <m/>
    <m/>
    <m/>
    <m/>
    <m/>
    <m/>
    <x v="1"/>
    <x v="1"/>
    <s v="CURRENTLY NO ISSUE"/>
    <s v="30:01:22: ESR REVIEW, NEED REVIEW RNP EID_x000a_28:01:22: SPK RELEASED"/>
  </r>
  <r>
    <s v="T000677"/>
    <s v="REP. SIDIKALANG-TONGGING"/>
    <x v="2"/>
    <s v="SKP"/>
    <s v="98°26.27.56'E"/>
    <s v="2°45.19.3'N"/>
    <n v="50"/>
    <s v="80/130/330"/>
    <s v="2022-2024"/>
    <s v="COMMITMENT NEW ORDER COLO 2022-2024"/>
    <s v="Desa Tanjung Beringin, Dusun I Sumbul"/>
    <s v="HTI"/>
    <s v="SUM-SU-SDK-2228"/>
    <s v="PAGAGAN_JULU_II"/>
    <x v="0"/>
    <s v="TBG"/>
    <s v="WEST"/>
    <s v="SUMBAGUT"/>
    <s v="Sumatera Utara"/>
    <s v="Kab. Dair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310084109"/>
    <s v="BISUI"/>
    <x v="2"/>
    <s v="SKP"/>
    <s v="125°5.51.11'E"/>
    <s v="1°26.48.88'N"/>
    <n v="60"/>
    <s v="60/170/320"/>
    <s v="2022-2024"/>
    <s v="COMMITMENT NEW ORDER COLO 2022-2024"/>
    <s v="Lingkungan II RT/RW 006/002 Kel. Tendeki, Kec. Matuari, Kota Bitung, Prov. Sulawesi Utara"/>
    <s v="HTI"/>
    <s v="SUL-SA-BIT-0393"/>
    <s v="TENDEKI_MATUARI"/>
    <x v="0"/>
    <s v="TBG"/>
    <s v="East"/>
    <s v="SULAWESI"/>
    <s v="Sulawesi Utara"/>
    <s v="Kota Bitu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139104"/>
    <s v="TUGUMULYO_BELITANG"/>
    <x v="2"/>
    <s v="SKP"/>
    <s v="104°39.1.87'E"/>
    <s v="4°4.50.38'S"/>
    <n v="60"/>
    <s v="100/180/350"/>
    <s v="2022-2024"/>
    <s v="COMMITMENT NEW ORDER COLO 2022-2024"/>
    <s v="Jl. Tugumulyo, RT/RW 02/07, Kec. Belitang Madang Raya, Kab. OKU Timur, Propinsi Sumatra Selatan"/>
    <s v="HTI"/>
    <s v="SUM-SS-MPR-1268"/>
    <s v="TULUS_AYU"/>
    <x v="0"/>
    <s v="TBG"/>
    <s v="WEST"/>
    <s v="SUMBAGSEL"/>
    <s v="Sumatera Selatan"/>
    <s v="Kab. Ogan Komering Ulu T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0173109"/>
    <s v="TBG LOMPOE TEMPE"/>
    <x v="2"/>
    <s v="SKP"/>
    <s v="119°53.17.16'E"/>
    <s v="4°10.39.47'S"/>
    <n v="60"/>
    <s v="10/180/250"/>
    <s v="2022-2024"/>
    <s v="COMMITMENT NEW ORDER COLO 2022-2024"/>
    <s v="Dusun Lompoe RT 001 RW 004 Desa Tellulimpoe Kec. Mario Riowa Kab. Soppeng"/>
    <s v="HTI"/>
    <s v="SUL-SN-WNS-0977"/>
    <s v="TELLULIMPOE_MARIORIAWA"/>
    <x v="0"/>
    <s v="TBG"/>
    <s v="East"/>
    <s v="SULAWESI"/>
    <s v="Sulawesi Selatan"/>
    <s v="Kab. Soppe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226109"/>
    <s v="PP. AL KAMAL"/>
    <x v="2"/>
    <s v="SKP"/>
    <s v="112°5.29.62'E"/>
    <s v="8°7.57.36'S"/>
    <n v="40"/>
    <s v="180/270/320"/>
    <s v="2022-2024"/>
    <s v="COMMITMENT NEW ORDER COLO 2022-2024"/>
    <s v="Desa Blimbing Dusun Blimbing, Rt.002 Rw.006 Kec.Rejotangan, Kab.Tulungagung Prov.Jawa Timur"/>
    <s v="HTI"/>
    <s v="JAW-JI-TLG-4251"/>
    <s v="REJOTANGAN_BLIMBING"/>
    <x v="0"/>
    <s v="TBG"/>
    <s v="East"/>
    <s v="JATIM"/>
    <s v="Jawa Timur"/>
    <s v="Kab. Tulungagu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149109"/>
    <s v="GELUMBANG 2"/>
    <x v="2"/>
    <s v="SKP"/>
    <s v="104°28.12.04'E"/>
    <s v="3°13.20.93'S"/>
    <n v="60"/>
    <s v="85/240/250"/>
    <s v="2022-2024"/>
    <s v="COMMITMENT NEW ORDER COLO 2022-2024"/>
    <s v="Jl. Raya Palembang - Prabumulih Kel. Sukamenang , Kec. Gelumbang, Kota Prabumulih, Prov. Sumatera Selatan"/>
    <s v="HTI"/>
    <s v="SUM-SS-MRE-1236"/>
    <s v="GELUMBANG_SUKA_MENANG"/>
    <x v="0"/>
    <s v="TBG"/>
    <s v="WEST"/>
    <s v="SUMBAGSEL"/>
    <s v="Sumatera Selatan"/>
    <s v="Kab. Muara Enim"/>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280182109"/>
    <s v="TBG LAMASI PANTAI"/>
    <x v="2"/>
    <s v="SKP"/>
    <s v="120°13.15.24'E"/>
    <s v="2°55.9.19'S"/>
    <n v="50"/>
    <s v="0/150/270"/>
    <s v="2022-2024"/>
    <s v="COMMITMENT NEW ORDER COLO 2022-2024"/>
    <s v="Dusun Lamasi Pantai desa Lamasi Pantai kec. Walenrang timur kab.Luwu Prop. Sulsel_x000a__x000a_"/>
    <s v="HTI"/>
    <s v="SUL-SN-PLP-1343"/>
    <s v="LAMASI_PANTAI_WALENRANG_TIMUR"/>
    <x v="0"/>
    <s v="TBG"/>
    <s v="East"/>
    <s v="SULAWESI"/>
    <s v="Sulawesi Selatan"/>
    <s v="Kab. Luwu"/>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077104"/>
    <s v="JAJARAN BARU MEGANG"/>
    <x v="2"/>
    <s v="SKP"/>
    <s v="103°0.18.0'E"/>
    <s v="2°57.8.6'S"/>
    <n v="60"/>
    <s v="150/250/330"/>
    <s v="2022-2024"/>
    <s v="COMMITMENT NEW ORDER COLO 2022-2024"/>
    <s v="Dusun 3 Desa Jajaran Baru 2 Kec Magang Sakti, Kab.Musi Rawas"/>
    <s v="HTI"/>
    <s v="SUM-SS-MBL-1201"/>
    <s v="JAJARAN_BARU_II"/>
    <x v="0"/>
    <s v="TBG"/>
    <s v="WEST"/>
    <s v="SUMBAGSEL"/>
    <s v="Sumatera Selatan"/>
    <s v="Kab. Musi Rawas"/>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144109"/>
    <s v="E_LUBUK LINGGAU UTARA-0"/>
    <x v="2"/>
    <s v="SKP"/>
    <s v="102°44.45.6'E"/>
    <s v="2°38.2.4'S"/>
    <n v="60"/>
    <s v="40/250/330"/>
    <s v="2022-2024"/>
    <s v="COMMITMENT NEW ORDER COLO 2022-2024"/>
    <s v="Kampung limo , Desa Sungai Baung, Kec. Rawas Ulu, Kab. Lubuk Linggau"/>
    <s v="HTI"/>
    <s v="SUM-SS-RPT-1103"/>
    <s v="SUNGAI_BAUNG"/>
    <x v="0"/>
    <s v="TBG"/>
    <s v="WEST"/>
    <s v="SUMBAGSEL"/>
    <s v="Sumatera Selatan"/>
    <s v="Kab. Musi Rawas Utara"/>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002786"/>
    <s v="HCPTSS-212369"/>
    <x v="2"/>
    <s v="SKP"/>
    <s v="119°51.21.35'E"/>
    <s v="4°6.32.87'S"/>
    <n v="60"/>
    <s v="150/240/330"/>
    <s v="2022-2024"/>
    <s v="COMMITMENT NEW ORDER COLO 2022-2024"/>
    <s v="Jl. Poros Sidrap Km 28 No.3, Kampung Laulaweng Rt.02/002 Kel. Monorasalo, Kec. Marioriawa, Kab. Soppeng Prov. Sulawesi Selatan"/>
    <s v="HTI"/>
    <s v="SUL-SN-WNS-0988"/>
    <s v="LARINGGI_MARIORIAWA"/>
    <x v="0"/>
    <s v="TBG"/>
    <s v="East"/>
    <s v="SULAWESI"/>
    <s v="Sulawesi Selatan"/>
    <s v="Kab. Soppe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4121107"/>
    <s v="GOLAN SUKOREJO"/>
    <x v="2"/>
    <s v="SKP"/>
    <s v="111°24.18.94'E"/>
    <s v="7°51.3.82'S"/>
    <n v="40"/>
    <s v="0/90/250"/>
    <s v="2022-2024"/>
    <s v="COMMITMENT NEW ORDER COLO 2022-2024"/>
    <s v="Desa Kauman Dukuh Kepek RT.02 RW.01 Kec.Kauman, Kab.Ponorogo Prov.Jawa Timur"/>
    <s v="HTI"/>
    <s v="JAW-JI-PNG-4304"/>
    <s v="SAMPUNG_KAUMAN"/>
    <x v="0"/>
    <s v="TBG"/>
    <s v="East"/>
    <s v="JATIM"/>
    <s v="Jawa Timur"/>
    <s v="Kab. Ponorogo"/>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128109"/>
    <s v="ARUM DALU"/>
    <x v="2"/>
    <s v="SKP"/>
    <s v="111°52.15.6'E"/>
    <s v="7°35.56.87'S"/>
    <n v="40"/>
    <s v="90/190/260"/>
    <s v="2022-2024"/>
    <s v="COMMITMENT NEW ORDER COLO 2022-2024"/>
    <s v="Desa Buduran RT.01 RW.05 Kec.Bagor, Kab.Nganjuk Prov.Jawa Timur"/>
    <s v="HTI"/>
    <s v="JAW-JI-NJK-4255"/>
    <s v="BAGOR_BUDURAN"/>
    <x v="0"/>
    <s v="TBG"/>
    <s v="East"/>
    <s v="JATIM"/>
    <s v="Jawa Timur"/>
    <s v="Kab. Nganjuk"/>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50038109"/>
    <s v="BATU LICIN"/>
    <x v="2"/>
    <s v="SKP"/>
    <s v="104°32.27.6'E"/>
    <s v="0°51.16.13'N"/>
    <n v="60"/>
    <s v="0/130/230"/>
    <s v="2022-2024"/>
    <s v="COMMITMENT NEW ORDER COLO 2022-2024"/>
    <s v="Kp. Wacopek, RT.01/04, Desa Gunung Lengkuas, Kec. Bintan Timur, Kab. Bintan, Prov. Kepulauan Riau"/>
    <s v="HTI"/>
    <s v="SUM-KR-BSB-0576"/>
    <s v="BINTAN_TIMUR_GUNUNG_LENGKUAS"/>
    <x v="0"/>
    <s v="TBG"/>
    <s v="WEST"/>
    <s v="SUMBAGTENG"/>
    <s v="Kepulauan Riau"/>
    <s v="Kab. Bintan"/>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002435"/>
    <s v="HCPTSK034-172402"/>
    <x v="2"/>
    <s v="SKP"/>
    <s v="114°51.19.8'E"/>
    <s v="3°25.25.54'S"/>
    <n v="30"/>
    <s v="80/225/315"/>
    <s v="2022-2024"/>
    <s v="COMMITMENT NEW ORDER COLO 2022-2024"/>
    <s v="Jl. Irigasi Tanjung Rema Barat, Kec. Martapura, Kab.Banjar Baru"/>
    <s v="HTI"/>
    <s v="KAL-KS-MTP-1117"/>
    <s v="TANJUNG_REMA_DARAT_MARTAPURA"/>
    <x v="0"/>
    <s v="TBG"/>
    <s v="Central"/>
    <s v="KALIMANTAN"/>
    <s v="Kalimantan Selatan"/>
    <s v="Kab. Banjar"/>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3032109"/>
    <s v="BDGN-101"/>
    <x v="2"/>
    <s v="SKP"/>
    <s v="107°33.59.11'E"/>
    <s v="6°55.34.1'S"/>
    <n v="30"/>
    <s v="90/210/330"/>
    <s v="2022-2024"/>
    <s v="COMMITMENT NEW ORDER COLO 2022-2024"/>
    <s v="Jl. Bojong Raya No.48, Kel. Caringin RT.09 RW.01, Kec. Bandung Kulon, Kota Bandung Prov. Jawa Barat"/>
    <s v="HTI"/>
    <s v="JAW-JB-BDG-4316"/>
    <s v="BANDUNG_KULON_CIBUNTU"/>
    <x v="0"/>
    <s v="TBG"/>
    <s v="Central"/>
    <s v="JABAR"/>
    <s v="Jawa Barat"/>
    <s v="Kota Bandu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2413104"/>
    <s v="CISANGKAN TIMUR"/>
    <x v="2"/>
    <s v="SKP"/>
    <s v="107°31.42.89'E"/>
    <s v="6°52.28.34'S"/>
    <n v="30"/>
    <s v="90/210/330"/>
    <s v="2022-2024"/>
    <s v="COMMITMENT NEW ORDER COLO 2022-2024"/>
    <s v="Jl. Lestari RT 8 RW 019, Kel. Padasuka Kec. Cimahi Tengah, Kota Cimahi Prov. Jawa Barat"/>
    <s v="HTI"/>
    <s v="JAW-JB-CMH-4322"/>
    <s v="VELODROME_CIMAHI_PADASUKA"/>
    <x v="0"/>
    <s v="TBG"/>
    <s v="Central"/>
    <s v="JABAR"/>
    <s v="Jawa Barat"/>
    <s v="Kota Cimah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070104"/>
    <s v="SP 1 DAN 2 TRANS SUBUR"/>
    <x v="2"/>
    <s v="SKP"/>
    <s v="103°10.15.6'E"/>
    <s v="2°48.22.5'S"/>
    <n v="60"/>
    <s v="90/190/270"/>
    <s v="2022-2024"/>
    <s v="COMMITMENT NEW ORDER COLO 2022-2024"/>
    <s v="Jl. Nakula, Dusun Sidomulyo,Desa SidomulyoKec. Muara Lakitan, Kab. Musi Rawas"/>
    <s v="HTI"/>
    <s v="SUM-SS-MBL-1210"/>
    <s v="MI_ALMUHAJIRIN_SIDOMULYO"/>
    <x v="0"/>
    <s v="TBG"/>
    <s v="WEST"/>
    <s v="SUMBAGSEL"/>
    <s v="Sumatera Selatan"/>
    <s v="Kab. Musi Rawas"/>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0320104"/>
    <s v="CINENGAH - GIRIMUKTI"/>
    <x v="2"/>
    <s v="SKP"/>
    <s v="107°20.2.51'E"/>
    <s v="6°57.58.03'S"/>
    <n v="70"/>
    <s v="210/280/345"/>
    <s v="2022-2024"/>
    <s v="COMMITMENT NEW ORDER COLO 2022-2024"/>
    <s v="Jl. Gunung Karang, Desa Karangsari RT.03 RW.05 Kec. Cipongkor, Kab. Bandung Barat Prov. Jawa Barat"/>
    <s v="HTI"/>
    <s v="JAW-JB-NPH-4385"/>
    <s v="CIPONGKOR_KARANGSARI"/>
    <x v="0"/>
    <s v="TBG"/>
    <s v="Central"/>
    <s v="JABAR"/>
    <s v="Jawa Barat"/>
    <s v="Kab. Bandung Barat"/>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073104"/>
    <s v="REMBAN"/>
    <x v="2"/>
    <s v="SKP"/>
    <s v="102°49.1.2'E"/>
    <s v="2°38.41.71'S"/>
    <n v="60"/>
    <s v="110.250/350"/>
    <s v="2022-2024"/>
    <s v="COMMITMENT NEW ORDER COLO 2022-2024"/>
    <s v="Simpang Desa, Desa Lubuk Kemang Lama, Kec. Rawas Ulu, Kab. Musi Rawas Utara, Sumsel"/>
    <s v="HTI"/>
    <s v="SUM-SS-RPT-1107"/>
    <s v="LUBUK_KEMANG"/>
    <x v="0"/>
    <s v="TBG"/>
    <s v="WEST"/>
    <s v="SUMBAGSEL"/>
    <s v="Sumatera Selatan"/>
    <s v="Kab. Musi Rawas Utara"/>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146109"/>
    <s v="NGANTRU"/>
    <x v="2"/>
    <s v="SKP"/>
    <s v="111°40.55.02'E"/>
    <s v="7°11.13.24'S"/>
    <n v="40"/>
    <s v="45/160/295"/>
    <s v="2022-2024"/>
    <s v="COMMITMENT NEW ORDER COLO 2022-2024"/>
    <s v="Desa Mojodelik Dusun Samben RT.01 RW.01  Kec. Gayam, Kab.Bojonegoro Prov.Jawa Timur"/>
    <s v="HTI"/>
    <s v="JAW-JI-BJN-4296"/>
    <s v="GAYAM_MOJODELIK"/>
    <x v="0"/>
    <s v="TBG"/>
    <s v="East"/>
    <s v="JATIM"/>
    <s v="Jawa Timur"/>
    <s v="Kab. Bojonegoro"/>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44971004"/>
    <s v="KEDUNGBONDO_BJO"/>
    <x v="2"/>
    <s v="SKP"/>
    <s v="111°57.7.2'E"/>
    <s v="7°10.12.76'S"/>
    <n v="50"/>
    <s v="75/160/240"/>
    <s v="2022-2024"/>
    <s v="COMMITMENT NEW ORDER COLO 2022-2024"/>
    <s v="Desa Prambatan RT 02 RW 01 Kec. Balen, Kab. Bojonegoro Prov. Jawa Timur"/>
    <s v="HTI"/>
    <s v="JAW-JI-BJN-4304"/>
    <s v="BALEN_PRAMBATAN"/>
    <x v="0"/>
    <s v="TBG"/>
    <s v="East"/>
    <s v="JATIM"/>
    <s v="Jawa Timur"/>
    <s v="Kab. Bojonegoro"/>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210109"/>
    <s v="PONPES GONTOR 3 KEDIRI"/>
    <x v="2"/>
    <s v="SKP"/>
    <s v="112°6.15.48'E"/>
    <s v="7°49.8.98'S"/>
    <n v="40"/>
    <s v="40/195/300"/>
    <s v="2022-2024"/>
    <s v="COMMITMENT NEW ORDER COLO 2022-2024"/>
    <s v="Jl. Pondok Gg.1, Desa Besuk Rt.006 Rw.003 Kec.Gurah, Kab.Kediri Prov.Jawa Timur"/>
    <s v="HTI"/>
    <s v="JAW-JI-KDR-4330"/>
    <s v="GURAH_BESUK"/>
    <x v="0"/>
    <s v="TBG"/>
    <s v="East"/>
    <s v="JATIM"/>
    <s v="Jawa Timur"/>
    <s v="Kab. Kedir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159104"/>
    <s v="TUGUMULYO_BELITANG"/>
    <x v="2"/>
    <s v="SKP"/>
    <s v="104°37.21.5'E"/>
    <s v="4°4.36.44'S"/>
    <n v="65"/>
    <s v="50/180/350"/>
    <s v="2022-2024"/>
    <s v="COMMITMENT NEW ORDER COLO 2022-2024"/>
    <s v="Jl. Tugumulyo, RT/RW 02/07, Kec. Belitang Madang Raya, Kab. OKU Timur, Propinsi Sumatra Selatan"/>
    <s v="HTI"/>
    <s v="SUM-SS-MPR-1270"/>
    <s v="BELITANG_MADANG_RAYA_TUGU_MULYO"/>
    <x v="0"/>
    <s v="TBG"/>
    <s v="WEST"/>
    <s v="SUMBAGSEL"/>
    <s v="Sumatera Selatan"/>
    <s v="Kab. Ogan Komering Ulu T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172109"/>
    <s v="BAGAWAN TABARI KEDIRI"/>
    <x v="2"/>
    <s v="SKP"/>
    <s v="112°5.13.2'E"/>
    <s v="7°47.24.0'S"/>
    <n v="40"/>
    <s v="105/225/295"/>
    <s v="2022-2024"/>
    <s v="COMMITMENT NEW ORDER COLO 2022-2024"/>
    <s v="Jl. Teratai RT.002 RW.002 Ds. Kambingan Kec. Pagu, Kab. Kediri Prov. Jawa Timur"/>
    <s v="HTI"/>
    <s v="JAW-JI-KDR-4332"/>
    <s v="PAGU_KAMBINGAN"/>
    <x v="0"/>
    <s v="TBG"/>
    <s v="East"/>
    <s v="JATIM"/>
    <s v="Jawa Timur"/>
    <s v="Kab. Kediri"/>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70141109"/>
    <s v="LUBUK TANJUNG"/>
    <x v="2"/>
    <s v="SKP"/>
    <s v="104°18.29.41'E"/>
    <s v="3°48.26.6'S"/>
    <n v="65"/>
    <s v="5/130/225"/>
    <s v="2022-2024"/>
    <s v="COMMITMENT NEW ORDER COLO 2022-2024"/>
    <s v="Jl. Blok F, Desa Mekartijaya, Kec. Peninjauan, Kab. Ogan Komering Ulu, Prov. Sumatera Selatan"/>
    <s v="HTI"/>
    <s v="SUM-SS-BTA-1085"/>
    <s v="PENINJAUAN_MAKARTI_JAYA"/>
    <x v="0"/>
    <s v="TBG"/>
    <s v="WEST"/>
    <s v="SUMBAGSEL"/>
    <s v="Sumatera Selatan"/>
    <s v="Kab. Ogan Komering Ulu"/>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s v="T002263"/>
    <s v="RAPPANG"/>
    <x v="2"/>
    <s v="SKP"/>
    <s v="119°49.2.42'E"/>
    <s v="3°50.54.82'S"/>
    <n v="50"/>
    <s v="80/250/350"/>
    <s v="2022-2024"/>
    <s v="COMMITMENT NEW ORDER COLO 2022-2024"/>
    <s v="Jl. Harapan Rappang Desa Rappang Kec. Panca Rijang  Kab. Sidrap"/>
    <s v="HTI"/>
    <s v="SUL-SN-SDR-1280"/>
    <s v="KELURAHAN_RAPPANG_PANCA_RIJANG"/>
    <x v="0"/>
    <s v="TBG"/>
    <s v="East"/>
    <s v="SULAWESI"/>
    <s v="Sulawesi Selatan"/>
    <s v="Kab. Sidenreng Rappang"/>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62208109"/>
    <s v="RSUD BARU BOJONEGORO"/>
    <x v="2"/>
    <s v="SKP"/>
    <s v="111°53.54.17'E"/>
    <s v="7°9.33.23'S"/>
    <n v="40"/>
    <s v="20/110/215"/>
    <s v="2022-2024"/>
    <s v="COMMITMENT NEW ORDER COLO 2022-2024"/>
    <s v="Jl. Veteran, Kel.Kadipaten RT.015 RW.01 Kec.Bojonegoro, Kab.Bojonegoro Prov.Jawa Timur"/>
    <s v="HTI"/>
    <s v="JAW-JI-BJN-4301"/>
    <s v="BOJONEGORO_SUKOREJO"/>
    <x v="0"/>
    <s v="TBG"/>
    <s v="East"/>
    <s v="JATIM"/>
    <s v="Jawa Timur"/>
    <s v="Kab. Bojonegoro"/>
    <n v="6617983"/>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40082109"/>
    <s v="SC_TH5093C (TEMBILAHAN KOTA)"/>
    <x v="2"/>
    <s v="SKP"/>
    <s v="103°9.16.96'E"/>
    <s v="0°19.44.54'S"/>
    <n v="40"/>
    <s v="30/230/290"/>
    <s v="2022-2024"/>
    <s v="COMMITMENT NEW ORDER COLO 2022-2024"/>
    <s v="Jl. Jendral Sudirman RT.06/RW.07, Kel. Tembilahan Kota, Kec. Tembilahan, Kab. Indragiri Hilir, Prov. Riau"/>
    <s v="HTI"/>
    <s v="SUM-RI-TBH-1089"/>
    <s v="TEMBILAHAN_HULU"/>
    <x v="0"/>
    <s v="TBG"/>
    <s v="WEST"/>
    <s v="SUMBAGTENG"/>
    <s v="Riau"/>
    <s v="Kab. Indragiri Hilir"/>
    <n v="6617986"/>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00238104"/>
    <s v="BDR_BARU_LIWA"/>
    <x v="2"/>
    <s v="SMI"/>
    <s v="104°3.7.2'E"/>
    <s v="4°58.5.84'S"/>
    <n v="65"/>
    <s v="95/170/350"/>
    <s v="2022-2024"/>
    <s v="COMMITMENT NEW ORDER COLO 2022-2024"/>
    <s v="Jl. Raya Lintas Barat, Kec. Sukau, Kab. Lampung Barat Prov. Lampung"/>
    <s v="HTI"/>
    <s v="SUM-LA-LIW-1097"/>
    <s v="SUKAU_BANDAR_BARU"/>
    <x v="0"/>
    <s v="TBG"/>
    <s v="WEST"/>
    <s v="LAMPUNG"/>
    <s v="Lampung"/>
    <s v="Kab. Lampung Barat"/>
    <n v="6617990"/>
    <d v="2022-01-28T00:00:00"/>
    <d v="2022-01-28T00:00:00"/>
    <n v="3"/>
    <s v="&lt; 30 days"/>
    <d v="2022-02-27T00:00:00"/>
    <s v="W10-2022"/>
    <s v="Feb-2022"/>
    <s v="TBD"/>
    <s v="TBD"/>
    <s v="TBD"/>
    <s v="TBD"/>
    <s v="TBD"/>
    <x v="1"/>
    <s v="TBD"/>
    <s v="TBD"/>
    <s v="TBD"/>
    <m/>
    <s v="MW"/>
    <m/>
    <m/>
    <m/>
    <m/>
    <m/>
    <m/>
    <m/>
    <m/>
    <m/>
    <m/>
    <m/>
    <m/>
    <x v="1"/>
    <x v="1"/>
    <s v="CURRENTLY NO ISSUE"/>
    <s v="30:01:22: ESR REVIEW, NEED REVIEW RNP HUAWEI_x000a_28:01:22: SPK RELEASED"/>
  </r>
  <r>
    <n v="123282109"/>
    <s v="KLAYAN JATIMAKMUR"/>
    <x v="0"/>
    <s v="SKP"/>
    <s v="106°55.36.37'E"/>
    <s v="6°16.20.42'S"/>
    <n v="30"/>
    <s v="90/210/330"/>
    <n v="2021"/>
    <m/>
    <s v="Jl. Klayan 1, Perum Jatiwaringin Asri Blok F7 No.1, Kec. Pondok Gede, Kota Bekasi Prov. Jawa Barat"/>
    <s v="EID"/>
    <s v="JAW-JB-BKS-0640"/>
    <s v="KUALA SIMPANG RELOCATION"/>
    <x v="0"/>
    <s v="TBG"/>
    <s v="JABO"/>
    <s v="JABODETABEK"/>
    <s v="Jawa Barat"/>
    <s v="Kota Bekasi"/>
    <n v="6617931"/>
    <d v="2022-01-20T00:00:00"/>
    <d v="2022-01-24T00:00:00"/>
    <n v="11"/>
    <s v="&lt; 30 days"/>
    <d v="2022-02-19T00:00:00"/>
    <s v="W08-2022"/>
    <s v="Feb-2022"/>
    <s v="TBD"/>
    <s v="TBD"/>
    <s v="TBD"/>
    <s v="TBD"/>
    <s v="TBD"/>
    <x v="1"/>
    <s v="TBD"/>
    <s v="TBD"/>
    <s v="TBD"/>
    <s v="MW"/>
    <s v="MW"/>
    <d v="2022-01-30T00:00:00"/>
    <m/>
    <m/>
    <m/>
    <m/>
    <d v="2022-01-26T00:00:00"/>
    <m/>
    <m/>
    <m/>
    <m/>
    <m/>
    <m/>
    <x v="1"/>
    <x v="1"/>
    <s v="PERMANENISASI"/>
    <s v="30:01:22: CME PREPARATION_x000a_26:01:22: ESR REVIEW_x000a_24:01:22: SPK RELEASED_x000a_"/>
  </r>
  <r>
    <n v="1448921003"/>
    <s v="KOLONEL SUTARTO JEBRES"/>
    <x v="3"/>
    <s v="TB"/>
    <n v="110.8514583"/>
    <n v="-7.5563167"/>
    <n v="30"/>
    <s v="90/210/330"/>
    <n v="2021"/>
    <s v="BLITZKRIEG 2021 [NEW]"/>
    <m/>
    <s v="EID"/>
    <s v="JAW-JT-SKT-2147"/>
    <s v="KOLONEL SUTARTO JEBRES"/>
    <x v="1"/>
    <s v="TBG"/>
    <s v="Central"/>
    <s v="JATENG"/>
    <s v="Jawa Tengah"/>
    <s v="Kota Surakarta"/>
    <n v="6617739"/>
    <d v="2021-10-22T00:00:00"/>
    <m/>
    <n v="101"/>
    <s v="91 - 120 days"/>
    <d v="2022-03-21T00:00:00"/>
    <s v="W13-2022"/>
    <s v="Mar-2022"/>
    <s v="TBD"/>
    <s v="TBD"/>
    <s v="TBD"/>
    <d v="2022-03-21T00:00:00"/>
    <s v="W13-2022"/>
    <x v="2"/>
    <d v="2022-03-21T00:00:00"/>
    <s v="W13-2022"/>
    <s v="Mar-2022"/>
    <s v="B2S TBD"/>
    <s v="MW"/>
    <d v="2021-12-28T00:00:00"/>
    <m/>
    <m/>
    <m/>
    <m/>
    <m/>
    <m/>
    <m/>
    <m/>
    <m/>
    <m/>
    <m/>
    <x v="3"/>
    <x v="3"/>
    <s v="STACKING"/>
    <s v="30:01:22-26:01:22: POURING, STACKING_x000a_23:01:22: PREPARE POURING_x000a_19:01:22: CURRING TIME OG_x000a_16:01:22: REBARING OG_x000a_12:01:22: PONDASI OG, REBARRING_x000a_09:01:22: EXCAVATION OG_x000a_05:01:22-02:01:22: APD RELEASED, CME PREPARATION, CME START 9 JAN_x000a_29:12:21-12:12:21: SOIL TEST DONE, WAIT APD RELEASED_x000a_08:12:21: REALISASI IW OG_x000a_05:12:21-28:11:21: IW OG, PLAN SOIL TEST 6 DEC_x000a_24:11:21: NEED APPROVAL XL RF 25 M (26m (stacking 14m + pole 12m), OG PROCESS APPROVAL KARENA REJECT WARGA RF 30M_x000a_21:11:21-17:11:21: IW OG (16 KK)_x000a_14:11:21-10:11:21: TNP REVIEW OG _x000a_08:11:21: RNP REVIEW OG _x000a_07:11:21: SURVEY OG, HARD SITAC, PLAN SUBMIT KANDIDAT W1 NOV "/>
  </r>
  <r>
    <n v="2815332004"/>
    <s v="IBS PAI_MAKASSAR"/>
    <x v="4"/>
    <s v="TB"/>
    <s v="119°30.47.63'E"/>
    <s v="5°4.56.42'S"/>
    <n v="30"/>
    <s v="30/155/335"/>
    <n v="2021"/>
    <s v="RORO JONGRANG 2021 [NEW]"/>
    <m/>
    <s v="HTI"/>
    <s v="SUL-SN-MKS-1581"/>
    <s v="CITRA_MART_PAI"/>
    <x v="0"/>
    <s v="XL"/>
    <s v="East"/>
    <s v="SULAWESI"/>
    <s v="Sulawesi Selatan"/>
    <s v="Kota Makassar"/>
    <n v="6617724"/>
    <d v="2021-10-18T00:00:00"/>
    <m/>
    <n v="105"/>
    <s v="91 - 120 days"/>
    <d v="2021-11-17T00:00:00"/>
    <s v="TBD"/>
    <s v="TBD"/>
    <s v="TBD"/>
    <s v="TBD"/>
    <s v="TBD"/>
    <d v="2022-12-14T00:00:00"/>
    <s v="W51-2022"/>
    <x v="3"/>
    <d v="2022-01-31T00:00:00"/>
    <s v="W06-2022"/>
    <s v="Jan-2022"/>
    <m/>
    <s v="MW"/>
    <m/>
    <m/>
    <m/>
    <m/>
    <m/>
    <d v="2021-11-01T00:00:00"/>
    <m/>
    <m/>
    <m/>
    <m/>
    <m/>
    <m/>
    <x v="4"/>
    <x v="4"/>
    <s v="CURRENTLY NO ISSUE"/>
    <s v="26:01:22: PEMASANGAN KWH &amp; CABLE TRAY_x000a_19:01:22-16:01:22: PONDASI BTS OG_x000a_12:01:22: WAITING PERMIT_x000a_02:01:22-16:12:21: PROSES FINALISASI SUBCON ASSIGNMENT_x000a_15:12:21-28:11:21: STO DECLARED, WAIT RFI BY HTI_x000a_21:11:21-18:11:21: UNDER ESR REVIEW"/>
  </r>
  <r>
    <n v="1447851003"/>
    <s v="DR RAJIMAN PAJANG"/>
    <x v="3"/>
    <s v="TB"/>
    <s v="110°47.24.52'E"/>
    <s v="7°34.4.38'S"/>
    <n v="35"/>
    <s v="45/120/185/330"/>
    <n v="2021"/>
    <s v="BLITZKRIEG 2021 [NEW]"/>
    <s v=""/>
    <s v="EID"/>
    <s v="JAW-JT-SKT-2146"/>
    <s v="DR RAJIMAN PAJANG"/>
    <x v="1"/>
    <s v="TBG"/>
    <s v="Central"/>
    <s v="JATENG"/>
    <s v="Jawa Tengah"/>
    <s v="Kota Surakarta"/>
    <n v="6617569"/>
    <d v="2021-08-27T00:00:00"/>
    <m/>
    <n v="157"/>
    <s v="&gt; 150 days"/>
    <d v="2022-01-24T00:00:00"/>
    <s v="W05-2022"/>
    <s v="Jan-2022"/>
    <d v="2021-12-15T00:00:00"/>
    <s v="W51-2021"/>
    <s v="Dec-2021"/>
    <d v="2022-01-24T00:00:00"/>
    <s v="W05-2022"/>
    <x v="0"/>
    <d v="2022-01-31T00:00:00"/>
    <s v="W06-2022"/>
    <s v="Jan-2022"/>
    <s v="B2S 2022"/>
    <s v="MW"/>
    <d v="2021-12-28T00:00:00"/>
    <m/>
    <m/>
    <m/>
    <m/>
    <m/>
    <m/>
    <m/>
    <m/>
    <m/>
    <m/>
    <m/>
    <x v="5"/>
    <x v="5"/>
    <s v="CURRENTLY NO ISSUE"/>
    <s v="30:01:22-26:01:22: SRFI, PLN CONNECTION_x000a_23:01:22: CURRING TIME, PREPARE ERECTION_x000a_19:01:22: POURING OG_x000a_16:01:22: REBARING OG_x000a_12:01:22: PONDASI OG, REBARRING_x000a_09:01:22: EXCAVATION OG_x000a_05:01:22-02:01:22: APD RELEASED, CME PREPARATION_x000a_29:12:21-26:12:21: SOIL TEST &amp; REKOM DONE, WAIT APD RELEASED_x000a_22:12:21: WAIT SOIL TEST DONE &amp; APD RELEASED &amp; PARALEL REKOM LURAH CAMAT_x000a_15:12:21: REALISASI IW, PARALEL REQ SOIL TEST_x000a_12:12:21: IW OG (5KK)_x000a_10:12:21: RNP TNP VALIDATION KANDIDAT N_x000a_08:12:21-05:12:21: KANDIDAT J GAGAL, KONFLIK KELUARGA, OG REHUNTING, PLAN SUBMIT KANDIDAT 9 DEC_x000a_01:12:21-30:11:21: KANDIDAT K&amp;L REEJCT WARGA, OG IW KANDIDAT J_x000a_28:11:21-24:11:21: KANDIDAT K&amp;L APPROVED, IW OG ON KANDIDAT K (TOTAL KK 20)_x000a_21:11:21: KANDIDAT H&amp;I REJECT WARGA, OG PROCESS REVIEW RNP TNP KANDIDAT J,K,&amp;L_x000a_17:11:21: IW OG PADA KANDIDAT H &amp; I, ANTENA HEIGHT 25 M MONOPOLE + 1 M _x000a_17:11:21-16:11:21: KANDIDAT G REJECT BY WARGA, OG PARALEL REVIEW RNP TNP KANDIDAT H &amp; I_x000a_14:11:21: UNDER TNP REVIEW KANDIDAT G_x000a_10:11:21-07:11:21: REHUNTING OG _x000a_03:11:21: KANDIDAT F TNP NOK BY TNP XL, PROSES REHUNTING _x000a_31:10:21: KANDIDAT NOK BY TNP XL, PROSES REHUNTING _x000a_27:10:21 - 23:10:21: IW OG HARD SITAC, SOSWAR ON SCHEDULE 25 OCT, PLAN IW CLEAR 30 OKT 21_x000a_20:10:21: IW OG, PLAN SOSWAR 25 OCT PLAN IW CLEAR W1 NOV_x000a_17:10:21-13:10:21: KANDIDAT C GAGAL IW, VALIDASI KANDIDAT D DONE, IW OG_x000a_10:10:21-06:10:21: IW OG, MASIH LURANG 2 KK LAGI, PLAN SONDIR 14 OCT_x000a_29:09:21: IW OG, MASIH KURANG 17 KK dari 25 KK, PLAN SONDIR 1 OCT _x000a_26:09:21-19:09:21: VALIDASI DONE, IW OG_x000a_15:09:21: 13:09:21: 08:09:21: VALIDASI DONE, IW OG PROSES PENDEKATAN 3 KK DARI 18 KK, PLAN CLEAR 20 SEP 2021_x000a_06:09:21: PLAN SUBMIT KANDIDAT 6 SEP 2021_x000a_01:09:21: HUNTING OG, PLAN SUBMIT KANDIDAT 7 SEP _x000a_08:20:2021: SPK RELEASED 27 AUG, HUNTING OG"/>
  </r>
  <r>
    <m/>
    <m/>
    <x v="5"/>
    <s v="TB"/>
    <s v="103°56.31.88'E"/>
    <s v="1°3.43.31'N"/>
    <n v="40"/>
    <s v="80/250/350"/>
    <n v="2021"/>
    <m/>
    <m/>
    <s v="HTI"/>
    <s v="SUM-KR-BTM-0611"/>
    <s v="TANJUNG_RIAU_PERUMAHAN_RICCI2"/>
    <x v="1"/>
    <s v="TBG"/>
    <s v="WEST"/>
    <s v="SUMBAGTENG"/>
    <s v="Kepulauan Riau"/>
    <s v="Kota Batam"/>
    <n v="6617944"/>
    <d v="2022-01-24T00:00:00"/>
    <m/>
    <n v="7"/>
    <s v="&lt; 30 days"/>
    <d v="2022-06-23T00:00:00"/>
    <s v="W26-2022"/>
    <s v="Jun-2022"/>
    <s v="TBD"/>
    <s v="TBD"/>
    <s v="TBD"/>
    <s v="TBD"/>
    <s v="TBD"/>
    <x v="1"/>
    <s v="TBD"/>
    <s v="TBD"/>
    <s v="TBD"/>
    <m/>
    <s v="MW"/>
    <m/>
    <m/>
    <m/>
    <m/>
    <m/>
    <m/>
    <m/>
    <m/>
    <m/>
    <m/>
    <m/>
    <m/>
    <x v="2"/>
    <x v="2"/>
    <s v="CURRENTLY NO ISSUE"/>
    <s v="30:01:22-26:01:22: SURVEY OG_x000a_24:01:22: SPK RELEASED"/>
  </r>
  <r>
    <n v="71410109"/>
    <s v="SIDANG MAS BANYUASIN"/>
    <x v="3"/>
    <s v="TB"/>
    <s v="104°19.55.02'E"/>
    <s v="2°58.12.43'S"/>
    <n v="45"/>
    <s v="30/190/290"/>
    <n v="2021"/>
    <s v="BLITZKRIEG 2021 [NEW]"/>
    <m/>
    <s v="HTI"/>
    <s v="SUM-SS-PKB-1247"/>
    <s v="SIDANG_MAS"/>
    <x v="0"/>
    <s v="XL"/>
    <s v="WEST"/>
    <s v="SUMBAGSEL"/>
    <s v="Sumatera Selatan"/>
    <s v="Kab. Banyuasin"/>
    <n v="6617768"/>
    <d v="2021-11-05T00:00:00"/>
    <m/>
    <n v="87"/>
    <s v="61 - 90 days"/>
    <d v="2021-12-05T00:00:00"/>
    <s v="W50-2021"/>
    <s v="Dec-2021"/>
    <s v="TBD"/>
    <s v="TBD"/>
    <s v="TBD"/>
    <d v="2022-12-14T00:00:00"/>
    <s v="W51-2022"/>
    <x v="3"/>
    <d v="2022-01-31T00:00:00"/>
    <s v="W06-2022"/>
    <s v="Jan-2022"/>
    <m/>
    <s v="MW"/>
    <m/>
    <m/>
    <m/>
    <m/>
    <m/>
    <d v="2021-11-15T00:00:00"/>
    <m/>
    <m/>
    <m/>
    <m/>
    <m/>
    <m/>
    <x v="6"/>
    <x v="5"/>
    <s v="CURRENTLY NO ISSUE"/>
    <s v="26:01:22: SRFI, PROCESS SURVEY PLN_x000a_19:01:22-16:01:22: WAITING PANEL KWH_x000a_12:01:22-29:12:21: WAIT PERMIT_x000a_26:12:21-16:12:21: PROSES FINALISASI SUBCON ASSIGNMENT, WAIT RFIN BY HTI_x000a_15:12:21-28:11:21: STO DECLARED, WAIT RFI BY HTI_x000a_21:11:21-07:11:21: ESR PROCESS OG,NEED REVIEW TNP ALITA"/>
  </r>
  <r>
    <n v="70217104"/>
    <s v="PETANANG"/>
    <x v="3"/>
    <s v="SMI"/>
    <s v="102°50.34.04'E"/>
    <s v="3°13.11.75'S"/>
    <n v="50"/>
    <s v="80/160/340"/>
    <n v="2021"/>
    <s v="BLITZKRIEG 2021 [NEW]"/>
    <m/>
    <s v="HTI"/>
    <s v="SUM-SS-LLG-1236"/>
    <s v="PETANANG_ULU"/>
    <x v="0"/>
    <s v="XL"/>
    <s v="WEST"/>
    <s v="SUMBAGSEL"/>
    <s v="Sumatera Selatan"/>
    <s v="Kota Lubuk Linggau"/>
    <n v="6617767"/>
    <d v="2021-11-05T00:00:00"/>
    <m/>
    <n v="87"/>
    <s v="61 - 90 days"/>
    <d v="2021-12-05T00:00:00"/>
    <s v="W50-2021"/>
    <s v="Dec-2021"/>
    <s v="TBD"/>
    <s v="TBD"/>
    <s v="TBD"/>
    <d v="2022-12-14T00:00:00"/>
    <s v="W51-2022"/>
    <x v="3"/>
    <d v="2022-01-31T00:00:00"/>
    <s v="W06-2022"/>
    <s v="Jan-2022"/>
    <m/>
    <s v="MW"/>
    <m/>
    <m/>
    <m/>
    <m/>
    <m/>
    <d v="2021-11-12T00:00:00"/>
    <m/>
    <m/>
    <m/>
    <m/>
    <m/>
    <m/>
    <x v="6"/>
    <x v="5"/>
    <s v="CURRENTLY NO ISSUE"/>
    <s v="26:01:22: SRFI, PROSES SURVEY PLN_x000a_19:01:22-16:01:22: PREPARE MATERIAL_x000a_12:01:22-29:12:21: WAIT PERMIT_x000a_26:12:21-16:12:21: PROSES FINALISASI SUBCON ASSIGNMENT, WAIT RFIN BY HTI_x000a_15:12:21-28:11:21: STO DECLARED, WAIT RFI BY HTI_x000a_21:11:21-17:11:21: STO RELEASED, WAIT RFI BY HTI_x000a_14:11:21-07:11:21: ESR PROCESS OG,NEED REVIEW TNP ALITA"/>
  </r>
  <r>
    <s v="022319123"/>
    <s v="TANJUNG BALAI SELATAN"/>
    <x v="3"/>
    <s v="TB"/>
    <s v="99°47.1.1'E"/>
    <s v="2°55.55.02'N"/>
    <n v="40"/>
    <s v="90/210/330"/>
    <n v="2021"/>
    <s v="BLITZKRIEG 2021 [NEW]"/>
    <m/>
    <s v="HTI"/>
    <s v="SUM-SU-TJB-2211"/>
    <s v="DATUK_BANDAR_PAHANG"/>
    <x v="0"/>
    <s v="XL"/>
    <s v="WEST"/>
    <s v="SUMBAGUT"/>
    <s v="Sumatera Utara"/>
    <s v="Kota Tanjung Balai"/>
    <n v="6617742"/>
    <d v="2021-10-25T00:00:00"/>
    <m/>
    <n v="98"/>
    <s v="91 - 120 days"/>
    <d v="2021-11-24T00:00:00"/>
    <s v="W48-2021"/>
    <s v="Nov-2021"/>
    <s v="TBD"/>
    <s v="TBD"/>
    <s v="TBD"/>
    <d v="2022-12-14T00:00:00"/>
    <s v="W51-2022"/>
    <x v="3"/>
    <d v="2022-01-31T00:00:00"/>
    <s v="W06-2022"/>
    <s v="Jan-2022"/>
    <m/>
    <s v="MW"/>
    <m/>
    <m/>
    <m/>
    <m/>
    <m/>
    <d v="2021-11-02T00:00:00"/>
    <m/>
    <m/>
    <m/>
    <m/>
    <m/>
    <m/>
    <x v="7"/>
    <x v="6"/>
    <s v="PERMANENISASI"/>
    <s v="26:01:22-12:01:22: WAITING PERMANENISASI GM KE SST_x000a_05:01:22-02:01:22: WAITING PERMIT_x000a_02:01:22-29:12:21: PERMANENISASI GM KE SST_x000a_26:12:21-16:12:21: PROSES FINALISASI SUBCON ASSIGNMENT, WAIT RFIN BY HTI_x000a_15:12:21-28:11:21: STO DECLARED, WAIT RFI BY HTI_x000a_21:11:21-03:11:21: NEED REVIEW RNP, STO DECLARE 2 NOV "/>
  </r>
  <r>
    <n v="171248126"/>
    <s v="DUKUH KUBU"/>
    <x v="3"/>
    <s v="TB"/>
    <s v="115°33.26.68'E"/>
    <s v="8°17.8.99'S"/>
    <n v="50"/>
    <s v="80/200/300"/>
    <n v="2021"/>
    <s v="BLITZKRIEG 2021 [NEW]"/>
    <m/>
    <s v="HTI"/>
    <s v="BAL-BA-KRA-1477"/>
    <s v="KUBU_DUKUH"/>
    <x v="0"/>
    <s v="XL"/>
    <s v="East"/>
    <s v="BALINUSRA"/>
    <s v="Bali"/>
    <s v="Kab. Karangasem"/>
    <n v="6617768"/>
    <d v="2021-11-05T00:00:00"/>
    <m/>
    <n v="87"/>
    <s v="61 - 90 days"/>
    <d v="2021-12-05T00:00:00"/>
    <s v="W50-2021"/>
    <s v="Dec-2021"/>
    <s v="TBD"/>
    <s v="TBD"/>
    <s v="TBD"/>
    <d v="2022-12-14T00:00:00"/>
    <s v="W51-2022"/>
    <x v="3"/>
    <d v="2022-01-31T00:00:00"/>
    <s v="W06-2022"/>
    <s v="Jan-2022"/>
    <m/>
    <s v="MW"/>
    <m/>
    <m/>
    <m/>
    <m/>
    <m/>
    <d v="2021-11-22T00:00:00"/>
    <m/>
    <m/>
    <m/>
    <m/>
    <m/>
    <m/>
    <x v="7"/>
    <x v="6"/>
    <s v="CURRENTLY NO ISSUE"/>
    <s v="26:01:22-16:01:22: PREPARE MATERIAL_x000a_12:01:22: PREPARE MATERIAL &amp; WAITING PERMIT_x000a_05:01:22-16:12:21: PROSES FINALISASI SUBCON ASSIGNMENT, WAIT RFIN BY HTI_x000a_15:12:21-28:11:21: STO DECLARED, WAIT RFI BY HTI_x000a_21:11:21-07:11:21: ESR PROCESS OG,NEED REVIEW RNP HUAWEI"/>
  </r>
  <r>
    <s v="0506581003"/>
    <s v="TANJUNG_KUMBIK_UTARA"/>
    <x v="3"/>
    <s v="TB"/>
    <s v="108°5.9.21'E"/>
    <s v="3°38.43.54'N"/>
    <n v="60"/>
    <s v="65/115/180"/>
    <n v="2021"/>
    <s v="BLITZKRIEG 2021 [NEW]"/>
    <s v="Karang Labak RT.004 RW.001 Desa Tanjung Kumbik Utara Kec. Pulau Tiga Barat Kab. Natuna Provinsi Kepulauan Riau_x000a_"/>
    <s v="HTI"/>
    <s v="SUM-KR-RAN-0601"/>
    <s v="TANJUNG_KUMBIK_UTARA"/>
    <x v="1"/>
    <s v="TBG"/>
    <s v="WEST"/>
    <s v="SUMBAGTENG"/>
    <s v="Kepulauan Riau"/>
    <s v="Kab. Natuna"/>
    <n v="6617438"/>
    <d v="2021-08-06T00:00:00"/>
    <m/>
    <n v="170"/>
    <s v="&gt; 150 days"/>
    <d v="2022-01-03T00:00:00"/>
    <s v="W02-2022"/>
    <s v="Jan-2022"/>
    <d v="2021-12-13T00:00:00"/>
    <s v="W51-2021"/>
    <s v="Dec-2021"/>
    <d v="2021-11-27T00:00:00"/>
    <s v="W48-2021"/>
    <x v="4"/>
    <d v="2022-01-21T00:00:00"/>
    <s v="W04-2022"/>
    <s v="Jan-2022"/>
    <s v="B2S NOV"/>
    <s v="MW"/>
    <d v="2021-10-03T00:00:00"/>
    <m/>
    <n v="183082846970"/>
    <n v="6.6"/>
    <m/>
    <s v="sto"/>
    <m/>
    <m/>
    <d v="2022-01-23T00:00:00"/>
    <s v="W05-2022"/>
    <m/>
    <m/>
    <x v="8"/>
    <x v="7"/>
    <s v="CLOSED - RFI DONE"/>
    <s v="23:01:22: RFIN_x000a_19:01:22: RFI, WAIT RFIN_x000a_16:01:22: SRFI, PLAN PLN CONNECT 17 JAN_x000a_12:01:22-29:12:21: ERECTION OG, BACKFILL &amp; PONDASI RBS OG_x000a_26:12:21: BACKFILL OG_x000a_22:12:21: POURING OG, PLAN ERECTION 25 DEC,  PLAN RFI 30 DEC_x000a_19:12:21: START POURING_x000a_15:12:21: PREPARE POURING PLAN ERECTION 15 DEC, PLAN RFI 26 DEC_x000a_12:12:21: REBARING OG_x000a_08:12:21: EXCAVATION DONE, LEAN CONCRETE PLAN 7 DEC, PLAN REBARING 8 DEC, PLAN COR 11 DEC, ETA TOWER 12 DEC, ON SITE 14 DEC KARENA LANGSIR, PLAN ERECTION 15 DEC, PLAN RFI 25 DEC_x000a_05:12:21: EXCAVATION MANUAL OG 70%, TERKENDALA CUACA, PARALEL LANGSIR MATERIAL COR, DELIVERY MATERIAL ETA 10 DEC_x000a_01:11:21-28:11:21: EXCAVATION MANUAL OG, PARALEL BARBERNDING, DELIVERY MATERIAL PLAN 27 NOV, ETA 12 DEC_x000a_24:11:21-21:11:21: EXCAVATION MANUAL OG, DELIVERY MATERIAL PLAN 27 NOV, ETA 12 DEC_x000a_17:11:21: EXCAVATION OG DILAKUKAN OLEH WARGA KARNE MINTA FULL DIKERJAIN WARGA, LAGI NEGOSIASI DGN WARGA PLAN DEAL 17 NOV, WAITING DEAL PPO LANGSIR MATERIAL, PLAN DEAL PPO 17 NOV, JIKA LANGSIR MATERIAL UDAH CONFIRM PPO, PLAN START BESOK &amp; DELIVERY TOWER VIA KAPAL H+1 (BESOK)_x000a_14:11:21-10:11:21: EXCAVATION OG _x000a_07:11:21: OG EXCAVATION MANUAL 8 NOV, Plan Tower naik kapal tgl 15 Nov, Tower Onsite 25 Nov via kapal_x000a_03:11:21: MATERIAL ON DELIVERY, PLAN ON SITE 10 NOV, TOWER SORTIR OG, PLAN EXCAVATION 5 NOV, ANCHOR&amp;TEMPLATE PLAN ON SITE 12 NOV, PLAN POURING 14 NOV, PLAN RFI 27 NOV_x000a_31:10:21 - 23:10:21: SITE KEPULAUAN NEED ADD TRANSPORT OG_x000a_20:10:21-17:10:21: NEED APPROVAL OPSIC, PENGAJUAN ADD TRANSPORT PLAN CME START W3 OCT_x000a_13:10:21: NY START CME NEED PENGAJUAN ADD TRANSPORT KARENA SITE BERADA DIKEPULAUAN, KEPULAUAN RIAU_x000a_10:10:21-06:10:21: REKOM DONE, MENUNGGU JADWAL SOILTEST, PLAN SOILTEST 10 OCT, ESTIMASI START GALIAN 10 OCT 2021_x000a_04:10:21-26:09:21: REKOM DONE, TIM SOILTEST MASIH MENUNGGU JADWAL KAPAL KE KEP NATUNA, KARENA JADWAL KAPAL MASIH BELUM MENENTU UNTUK SAAT INI_x000a_22:09:21: REKOM LURAH CAMAT DONE, SOILTEST OG_x000a_19:09:21: KANDIDAT D APPROVE  BY TNP VALIDASI UNDER RNP_x000a_15:09:21: 13:09:21: UNDER REVIEW REPEATER BY PAK SUKRI_x000a_08:09:21: 01:09:21: 25:08:21:22:08:21 : 18:08:21: 16:08:21: UNDER REVIEW TIM TNP, NEED REVIEW REPEATER_x000a_10:08:21 : REVIEW RNP DONE CANDIDAT A PRIORITY 1 CANDIDAT C PRIORITY 2, REVIEW TNP CANDIDAT A NOK, WAITING REVIEW CANDIDAT C_x000a_09:08:21 : SPK NEW BUILD RELEASED, HUNTING PROSES"/>
  </r>
  <r>
    <n v="270153109"/>
    <s v="TBG Kasimpa Jaya Muna"/>
    <x v="6"/>
    <s v="TB"/>
    <s v="122°23.21.05'E"/>
    <s v="4°52.29.53'S"/>
    <n v="43"/>
    <s v="30/235"/>
    <n v="2021"/>
    <s v="NEW SITE 2022-REPEATER"/>
    <s v="Jl. KUBIS Rt 004 / Rw 002Desa Kasimpa JayaKecamatan Tiworo Selatan, Kabupaten Muna"/>
    <s v="HTI"/>
    <s v="SUL-SG-RAH-0472"/>
    <s v="REPEATER KASIMPA JAYA"/>
    <x v="0"/>
    <s v="TBG"/>
    <s v="East"/>
    <s v="SULAWESI"/>
    <s v="Sulawesi Tenggara"/>
    <s v="Kab. Muna"/>
    <n v="6617860"/>
    <d v="2021-12-02T00:00:00"/>
    <m/>
    <n v="42"/>
    <s v="31 - 60 days"/>
    <d v="2022-01-01T00:00:00"/>
    <s v="W01-2022"/>
    <s v="Jan-2022"/>
    <s v="TBD"/>
    <s v="TBD"/>
    <s v="TBD"/>
    <d v="2022-01-12T00:00:00"/>
    <s v="W03-2022"/>
    <x v="0"/>
    <d v="2022-01-14T00:00:00"/>
    <s v="W03-2022"/>
    <s v="Jan-2022"/>
    <s v="B2S NOV"/>
    <s v="MW"/>
    <d v="2021-12-16T00:00:00"/>
    <m/>
    <n v="328200582331"/>
    <n v="6.6"/>
    <m/>
    <d v="2021-12-13T00:00:00"/>
    <m/>
    <m/>
    <d v="2022-01-13T00:00:00"/>
    <s v="W03-2022"/>
    <m/>
    <m/>
    <x v="8"/>
    <x v="7"/>
    <s v="CLOSED - RFI DONE"/>
    <s v="13:01:22: RFIN_x000a_12:01:22: SRFI, PLN CONNECTION OG_x000a_05:01:22-22:12:21: PONDASI RBS OG_x000a_19:12:21-15:12:21: STO DECLARED, CME PREPARATION_x000a_12:12:21: NEED REVIEW TNP ALITA_x000a_08:05:21-05:12:21: ERM PROCESS, NEED REVIEW RNP"/>
  </r>
  <r>
    <n v="210239109"/>
    <s v="TB_DWK"/>
    <x v="6"/>
    <s v="SKP"/>
    <s v="114°4.51.82'E"/>
    <s v="0°50.38.08'S"/>
    <n v="60"/>
    <s v="157/260"/>
    <n v="2021"/>
    <s v="NEW SITE 2022-REPEATER"/>
    <m/>
    <s v="HTI"/>
    <s v="KAL-KT-KLK-0696"/>
    <s v="REPEATER JAKATAN PARI"/>
    <x v="0"/>
    <s v="TBG"/>
    <s v="Central"/>
    <s v="KALIMANTAN"/>
    <s v="Kalimantan Tengah"/>
    <s v="Kab. Kapuas"/>
    <n v="6617861"/>
    <d v="2021-12-02T00:00:00"/>
    <m/>
    <n v="40"/>
    <s v="31 - 60 days"/>
    <d v="2022-01-01T00:00:00"/>
    <s v="W01-2022"/>
    <s v="Jan-2022"/>
    <s v="TBD"/>
    <s v="TBD"/>
    <s v="TBD"/>
    <d v="2022-01-21T00:00:00"/>
    <s v="W04-2022"/>
    <x v="0"/>
    <d v="2022-01-21T00:00:00"/>
    <s v="W04-2022"/>
    <s v="Jan-2022"/>
    <s v="B2S NOV"/>
    <s v="MW"/>
    <d v="2021-12-16T00:00:00"/>
    <m/>
    <m/>
    <m/>
    <m/>
    <d v="2021-12-13T00:00:00"/>
    <m/>
    <m/>
    <d v="2022-01-11T00:00:00"/>
    <s v="W03-2022"/>
    <m/>
    <m/>
    <x v="9"/>
    <x v="8"/>
    <s v="CLOSED - RFI DONE"/>
    <s v="11:01:22: RFIN BUT SPK RETURN_x000a_09:01:22: SRFI, PLN CONNECTION &amp; PARALEL PKS PLN BY CORPORATE_x000a_05:02:22-02:01:22: ME OG, REGIST PLN &amp; PARALEL PKS KE CORPORATE_x000a_29:12:21-26:12:21: PONDASI RBS OG_x000a_22:12:21-15:12:21: STO DECLARED, CME PREPARATION_x000a_12:12:21: NEED REVIEW TNP_x000a_08:12:21-05:12:21: ERM PROCESS, NEED REVIEW RNP"/>
  </r>
  <r>
    <n v="220757109"/>
    <s v="TBG GM DESA SIMPUNG LAYUNG"/>
    <x v="3"/>
    <s v="TB"/>
    <s v="115°34.9.44'E"/>
    <s v="1°54.46.22'S"/>
    <n v="45"/>
    <s v="10/105/295"/>
    <n v="2021"/>
    <s v="BLITZKRIEG 2021 [NEW]"/>
    <m/>
    <s v="HTI"/>
    <s v="KAL-KS-TJG-0954"/>
    <s v="MUARA_UYA_UWIE"/>
    <x v="0"/>
    <s v="TBG"/>
    <s v="Central"/>
    <s v="KALIMANTAN"/>
    <s v="Kalimantan Selatan"/>
    <s v="Kab. Tabalong"/>
    <n v="6617768"/>
    <d v="2021-11-05T00:00:00"/>
    <m/>
    <n v="67"/>
    <s v="61 - 90 days"/>
    <d v="2021-12-05T00:00:00"/>
    <s v="W50-2021"/>
    <s v="Dec-2021"/>
    <s v="TBD"/>
    <s v="TBD"/>
    <s v="TBD"/>
    <d v="2021-12-24T00:00:00"/>
    <s v="W52-2021"/>
    <x v="5"/>
    <d v="2022-01-10T00:00:00"/>
    <s v="W03-2022"/>
    <s v="Jan-2022"/>
    <m/>
    <s v="MW"/>
    <d v="2021-12-14T00:00:00"/>
    <m/>
    <n v="222400317590"/>
    <n v="6.6"/>
    <m/>
    <d v="2021-11-29T00:00:00"/>
    <m/>
    <m/>
    <d v="2022-01-11T00:00:00"/>
    <s v="W03-2022"/>
    <m/>
    <m/>
    <x v="8"/>
    <x v="7"/>
    <s v="CLOSED - RFI DONE"/>
    <s v="11:01:22: RFIN_x000a_09:01:22: SRFI_x000a_05:01:22-02:01:22: ME OG, REGIST PLN_x000a_29:12:21: PONDASI RBS OG, PREPARE ME_x000a_26:12:21: PONDASI RBS OG_x000a_22:12:21-15:12:21: CME PREPARATION_x000a_13:12:21: Ada perubahan komitmen dari reloc right 1200 ER menjadi komitmen New order 2021_x000a_12:12:21: STO DECLARE 29 NOV, WAIT RFI BY HTI_x000a_05:12:21-28:11:21: NEED REVIEW POWER HUWAWEI_x000a_21:11:21-07:11:21: ESR PROCESS OG,NEED REVIEW RNP HUAWEI"/>
  </r>
  <r>
    <n v="171190126"/>
    <s v="THE EYE VILLAS"/>
    <x v="3"/>
    <s v="TB"/>
    <s v="115°18.29.74'E"/>
    <s v="8°28.34.36'S"/>
    <n v="40"/>
    <s v="0/140/270"/>
    <n v="2021"/>
    <s v="BLITZKRIEG 2021 [NEW]"/>
    <s v="Desa Sumita Br.Sema Kec.Gianyar, Kab.Gianyar Prov.Bali"/>
    <s v="HTI"/>
    <s v="BAL-BA-GIN-1489"/>
    <s v="GIANYAR_SUMITA"/>
    <x v="0"/>
    <s v="TBG"/>
    <s v="East"/>
    <s v="BALINUSRA"/>
    <s v="Bali"/>
    <s v="Kab. Gianyar"/>
    <n v="6617836"/>
    <d v="2021-11-29T00:00:00"/>
    <m/>
    <n v="42"/>
    <s v="31 - 60 days"/>
    <d v="2021-12-29T00:00:00"/>
    <s v="W53-2021"/>
    <s v="Dec-2021"/>
    <d v="2021-10-08T00:00:00"/>
    <s v="W41-2021"/>
    <s v="Oct-2021"/>
    <d v="2022-01-20T00:00:00"/>
    <s v="W04-2022"/>
    <x v="0"/>
    <d v="2022-01-20T00:00:00"/>
    <s v="W04-2022"/>
    <s v="Jan-2022"/>
    <m/>
    <s v="MW"/>
    <d v="2021-12-21T00:00:00"/>
    <m/>
    <n v="552001743730"/>
    <n v="6.6"/>
    <m/>
    <d v="2021-12-15T00:00:00"/>
    <m/>
    <d v="2021-12-24T00:00:00"/>
    <d v="2022-01-10T00:00:00"/>
    <s v="W03-2022"/>
    <m/>
    <m/>
    <x v="8"/>
    <x v="7"/>
    <s v="CLOSED - RFI DONE"/>
    <s v="10:01:22: RFIN_x000a_09:01:22-07:12:22: RFI, WAIT RFIN_x000a_05:01:22-26:12:21: SRFI, KWH KOSONG, WAIT STOCK KWH_x000a_22:12:21: SRFI, OG PLN CONNECTION_x000a_19:12:21: CME OG, PLAN SRFI 20 DEC_x000a_15:12:21: NEED REVIEW POWER HUAWEI_x000a_12:12:21-08:12:21: NEED REVIEW TNP ALITA_x000a_05:12:21-30:11:21: ESR PROCESS"/>
  </r>
  <r>
    <s v="150701123"/>
    <s v="GODEAN SIDOREJO"/>
    <x v="3"/>
    <s v=""/>
    <s v="110°16.30.9'E"/>
    <s v="7°45.46.22'S"/>
    <n v="40"/>
    <s v="90/210/330"/>
    <n v="2021"/>
    <s v="BLITZKRIEG 2021 [NEW]"/>
    <s v="Kel.Sidoluhur-Berjo Wetan RT.002 RW.007 Kec.Godean, Kab.Sleman Prov. DI Yogyakarta"/>
    <s v="EID"/>
    <s v="JAW-YO-SMN-0064"/>
    <s v="SIDOREJO GODEAN"/>
    <x v="0"/>
    <s v="TBG"/>
    <s v="Central"/>
    <s v="JATENG"/>
    <s v="DI Yogyakarta"/>
    <s v="Kab. Sleman"/>
    <n v="6617674"/>
    <d v="2021-10-05T00:00:00"/>
    <m/>
    <n v="97"/>
    <s v="91 - 120 days"/>
    <d v="2021-11-04T00:00:00"/>
    <s v="W45-2021"/>
    <s v="Nov-2021"/>
    <d v="2021-11-05T00:00:00"/>
    <s v="W45-2021"/>
    <s v="Nov-2021"/>
    <d v="2021-11-25T00:00:00"/>
    <s v="W48-2021"/>
    <x v="4"/>
    <d v="2022-01-08T00:00:00"/>
    <s v="W02-2022"/>
    <s v="Jan-2022"/>
    <s v="COLO TBG DEC"/>
    <s v="MW"/>
    <d v="2021-12-06T00:00:00"/>
    <d v="2021-12-08T00:00:00"/>
    <n v="521041710933"/>
    <n v="7.7"/>
    <m/>
    <d v="2021-10-25T00:00:00"/>
    <m/>
    <m/>
    <d v="2022-01-10T00:00:00"/>
    <s v="W03-2022"/>
    <m/>
    <m/>
    <x v="8"/>
    <x v="7"/>
    <s v="CLOSED - RFI DONE"/>
    <s v="10:01:22: RFIN_x000a_09:01:22-08:01:22: RFI, WAIT RFIN_x000a_05:01:22-26:12:21: SRFI, PLN PROSES REGISTER, PLAN RFI W1 JAN 22_x000a_22:12:21: SRFI, OG PLN CONNECTION_x000a_19:12:21-15:12:21: ME OG_x000a_12:12:21-08:12:21: ERECTION ON TOP SECTION_x000a_05:12:21: CURRING TIME OG, PLAN ERECTION 7 DEC_x000a_01:12:21: POURING OG, PLAN RFI 20 DEC_x000a_28:11:21: PLAN POURING 30 NOV, PLAN RFI 20 DEC_x000a_24:11:21-21:11:21: REBARING OG, PLAN RFI 20 DEC _x000a_17:11:21: EXCAVATION OG _x000a_14:11:21-27:10:21: OPSIC OG, PLAN RELEASED END OF NOV, PLAN RFI EOM DECEMBER 28 DEC, COLO PADA SITE PERMANENISASI, _x000a_20:10:21-17:10:21-06:10:21: NEED REVIEW RNP EID"/>
  </r>
  <r>
    <n v="260093104"/>
    <s v="LUWUK KM 1"/>
    <x v="3"/>
    <s v="SKP"/>
    <s v="122�49.30.5'E"/>
    <s v="0�55.54.66'S"/>
    <n v="50"/>
    <s v="70/160/250"/>
    <n v="2021"/>
    <s v="BLITZKRIEG 2021 [NEW]"/>
    <s v="Jl. Batu Ceper KM 3, Kel. Bungin Timur Rt.05/Rw.02 Kec. Luwuk Banggai, Kab. Banggai Prov. Sulawesi Tengah"/>
    <s v="HTI"/>
    <s v="SUL-ST-LWK-1082"/>
    <s v="LUWUK_KILONGAN_PERMAI"/>
    <x v="0"/>
    <s v="TBG"/>
    <s v="East"/>
    <s v="SULAWESI"/>
    <s v="Sulawesi Tengah"/>
    <s v="Kab. Banggai"/>
    <n v="6617793"/>
    <d v="2021-11-18T00:00:00"/>
    <m/>
    <n v="47"/>
    <s v="31 - 60 days"/>
    <d v="2021-12-18T00:00:00"/>
    <s v="TBD"/>
    <s v="TBD"/>
    <s v="TBD"/>
    <s v="TBD"/>
    <s v="TBD"/>
    <d v="2021-12-29T00:00:00"/>
    <s v="W53-2021"/>
    <x v="5"/>
    <d v="2022-01-07T00:00:00"/>
    <s v="W02-2022"/>
    <s v="Jan-2022"/>
    <m/>
    <s v="MW"/>
    <d v="2021-12-08T00:00:00"/>
    <m/>
    <n v="319500337732"/>
    <n v="6.6"/>
    <m/>
    <d v="2021-12-07T00:00:00"/>
    <m/>
    <m/>
    <d v="2022-01-04T00:00:00"/>
    <s v="W02-2022"/>
    <m/>
    <m/>
    <x v="8"/>
    <x v="7"/>
    <s v="CLOSED - RFI DONE"/>
    <s v="04:01:22: RFIN_x000a_02:01:22: RFI, WAIT RFIN_x000a_29:12:21: ME OG, PLAN INSTALL 27 DEC, PLN REGIST OG_x000a_26:12:21-19:12:21: PONDASI BTS OG, PARALEL DELIVERY MATERIAL_x000a_15:12:21-12:12:21: CME PREPARATION, WAIT PSB RELEASED_x000a_08:12:21: STO DECLARE_x000a_05:12:21-24:11:21: ERM REJECTION, SITE ISSOLATED_x000a_21:11:21: ESR PROCESS"/>
  </r>
  <r>
    <m/>
    <s v="PULAU KARAS 2"/>
    <x v="4"/>
    <s v=""/>
    <s v="104°20.24.65'E"/>
    <s v="0°45.11.74'N"/>
    <n v="65"/>
    <s v="15/115/270"/>
    <n v="2021"/>
    <s v="RORO JONGRANG 2021 [NEW]"/>
    <s v="Kampung Padang, RT.04/03, Kel. Karas, Kec. Galang, Kota Batam, Prov. Kepulauan Riau"/>
    <s v="HTI"/>
    <s v="SUM-KR-BTM-0605"/>
    <s v="KARAS"/>
    <x v="0"/>
    <s v="TBG"/>
    <s v="WEST"/>
    <s v="SUMBAGTENG"/>
    <s v="Kepulauan Riau"/>
    <s v="Kota Batam"/>
    <n v="6617454"/>
    <d v="2021-08-09T00:00:00"/>
    <m/>
    <n v="147"/>
    <s v="121 - 150 days"/>
    <d v="2021-09-08T00:00:00"/>
    <s v="W37-2021"/>
    <s v="Sep-2021"/>
    <d v="2021-09-07T00:00:00"/>
    <s v="W37-2021"/>
    <s v="Sep-2021"/>
    <d v="2021-12-22T00:00:00"/>
    <s v="W52-2021"/>
    <x v="5"/>
    <d v="2022-01-03T00:00:00"/>
    <s v="W02-2022"/>
    <s v="Jan-2022"/>
    <m/>
    <s v="MW"/>
    <d v="2021-10-04T00:00:00"/>
    <m/>
    <m/>
    <m/>
    <m/>
    <d v="2021-12-06T00:00:00"/>
    <m/>
    <m/>
    <d v="2022-01-03T00:00:00"/>
    <s v="W02-2022"/>
    <m/>
    <m/>
    <x v="8"/>
    <x v="7"/>
    <s v="CLOSED - RFI DONE"/>
    <s v="03:01:22: RFIN_x000a_02:01:22: RFI, WAIT RFIN_x000a_29:12:21: SRFI, PLN CONNECTION OG, GANTI JARINGAN 800M DENGAN KABEL 35_x000a_26:12:21: ME OG_x000a_22:12:21: PONDASI BTS OG, PLAN RFI 24 DEC_x000a_19:12:21: DELIVERY MATERIAL, SITE KEPULAUAN, PLAN MATERIAL ON SITE 19 DES_x000a_15:12:21: PONDASI RBS OG, PLAN RFI 22 DEC_x000a_12:12:21-08:12:21: STO DECLARE 6 DEC, OG PROCESS ASSIGN MITRA &amp; WAIT CONFIRM PROCUREMENT, PLAN RFI 22 DEC_x000a_05:12:21-30:11:21: XL CONFIRM GO dengan PLN 12 Hrs + additional solusi power back up, Utk timing PLN connection agar d bahas dengan team PIC PMO XL &amp; PMO Technology Partner. STO NY DECLARE_x000a_28:11:21-03:11:21: WAIT KONFIRM TIM POWER XL, PLN HANYA TERSEDIA 12 JAM, NEED REVIEW POWER HUWAWEI_x000a_31:10:21 - 20:10:21-22:08:21: NEED REVIEW POWER HUAWEI_x000a_18:08:21: 16:08:21:09:08:21: 04:08:21 : SPK COLO RELEASED, ERM PROSES NEED REVIEW TNP ALITA"/>
  </r>
  <r>
    <s v="1272511003"/>
    <s v="MANGKUBUMI_CIPAWITRA"/>
    <x v="3"/>
    <s v="TB"/>
    <s v="108°9.16.7'E"/>
    <s v="7°19.37.99'S"/>
    <n v="40"/>
    <s v="15/100/180"/>
    <n v="2021"/>
    <s v="BLITZKRIEG 2021 [NEW]"/>
    <s v="Gn.Bango RT002 RW006 Kel.Cipawitra Kec.Mangkubumi Kota Tasikmalaya Prov Jabar"/>
    <s v="HTI"/>
    <s v="JAW-JB-TSM-4130"/>
    <s v="MANGKUBUMI_CIPAWITRA"/>
    <x v="1"/>
    <s v="TBG"/>
    <s v="Central"/>
    <s v="JABAR"/>
    <s v="Jawa Barat"/>
    <s v="Kota Tasikmalaya"/>
    <n v="6617420"/>
    <d v="2021-08-03T00:00:00"/>
    <m/>
    <n v="153"/>
    <s v="&gt; 150 days"/>
    <d v="2021-12-31T00:00:00"/>
    <s v="W53-2021"/>
    <s v="Dec-2021"/>
    <d v="2021-12-30T00:00:00"/>
    <s v="W53-2021"/>
    <s v="Dec-2021"/>
    <d v="2022-01-01T00:00:00"/>
    <s v="W01-2022"/>
    <x v="0"/>
    <d v="2022-01-03T00:00:00"/>
    <s v="W02-2022"/>
    <s v="Jan-2022"/>
    <s v="B2S TBD"/>
    <s v="MW"/>
    <d v="2021-12-08T00:00:00"/>
    <m/>
    <m/>
    <m/>
    <m/>
    <m/>
    <m/>
    <m/>
    <d v="2022-01-03T00:00:00"/>
    <s v="W02-2022"/>
    <m/>
    <m/>
    <x v="8"/>
    <x v="7"/>
    <s v="CLOSED - RFI DONE"/>
    <s v="03:01:22: RFIN_x000a_02:01:22-31:12:21: RFI, WAIT RFIN_x000a_29:12:21-26:12:21: ERECTION OG_x000a_22:12:21: CURRING TIME OG_x000a_19:12:21: REBARING OG, PLAN POURING 21 DES_x000a_15:12:21: LANTAI KERJA OG_x000a_12:12:21-08:12:21: EXCAVATION OG_x000a_05:12:21-01:12:21: TEAM PREPARATION CME, START CME 6 DEC_x000a_28:11:21: SOIL TEST DONE, OG DRAW DESIGN, PLAN RFI 31 DEC_x000a_24:11:21-17:11:21: NEED APPROVAL GM, RFC ACTUAL, OPSIC OG, PROSES LAGI UBAH OUTCELL JADI INCELL, PLAN GM 3 BULAN MENUNGGU IMB TERBIT_x000a_14:11:21: FINALISASI DENGAN PEMKOT 15 NOV, DIBANTU OLEH LSM TASIK, PLAN PENGGUNAAN GM, PENURUNAN KETINGGIAN DARI 52 TO 42 NY APPROVED TIM XL_x000a_10:11:21: PLAN PENGGUNAAN GUYEDMASK, WAIT APPROVAL PEMKOT PLAN FINAL APPROVAL 10 NOV 21_x000a_07:11:21-17:10:21: UNDER REVIEW RNP TERKAIT PENGAJUAN PENGGUNAAN GUYEDMASK, PENURUNAN KETINGGAN DARI 52 KE 42 NEED APPROVAL TEAM XL PRALEL MENUNGGU APPROVAL PEMKOT UNTUK IMPLEMENTASI_x000a_13:10:21: UNDER RNP REVIEW, NEED APPROVAL PENGAJUAN GUYED MASK_x000a_10:10:21: 26:09:21: IW OG, MASIH KURANG 2 KK DARI 14 KK, PLAN SOSWAR 10 OCT 2021_x000a_22:09:21-15:09:21: IW OG, SOSIALISASI WARGA DI UNDUR DIHARI SABTU 18 SEP 2021_x000a_13:09:21: 08:09:21: IW OG PLAN SELASA MALAM NGUMPUL SOSWAR_x000a_06:09:21: KANDIDAT APPROVE RNP AND TNP, IW OG_x000a_01:09:21: NOM OUTCELL, PROSES REHUNTING KANDIDAT_x000a_25:08:21: REKOM_x000a_22:08:21: PLAN SUBMIT KANDIDAT REVIEW RNP &amp; TNP_x000a_18:08:21: 16:08:21: 10:08:21 : 09:08:21 : SPK NEW BUILD RELEASED, HUNTING PROSES"/>
  </r>
  <r>
    <s v="2209061003"/>
    <s v="MANTEWE"/>
    <x v="3"/>
    <s v="TB"/>
    <s v="115°52.51.88'E"/>
    <s v="3°15.57.14'S"/>
    <n v="50"/>
    <s v="0/130/280"/>
    <n v="2021"/>
    <s v="BLITZKRIEG 2021 [NEW]"/>
    <s v="Jalan Transmigrasi RT. 10, Desa Sari Mulya,_x000a_Kecamatan Mentewe, Kabupaten Tanah Bumbu,_x000a_Propinsi Kalimantan Selatan_x000a_"/>
    <s v="HTI"/>
    <s v="KAL-KS-BLN-0964"/>
    <s v="MANTEWE"/>
    <x v="0"/>
    <s v="TBG"/>
    <s v="Central"/>
    <s v="KALIMANTAN"/>
    <s v="Kalimantan Selatan"/>
    <s v="Kab. Tanah Bumbu"/>
    <n v="6617643"/>
    <d v="2021-09-23T00:00:00"/>
    <m/>
    <n v="95"/>
    <s v="91 - 120 days"/>
    <d v="2022-02-20T00:00:00"/>
    <s v="W09-2022"/>
    <s v="Feb-2022"/>
    <s v="TBD"/>
    <s v="TBD"/>
    <s v="TBD"/>
    <d v="2021-11-22T00:00:00"/>
    <s v="W48-2021"/>
    <x v="4"/>
    <d v="2021-12-31T00:00:00"/>
    <s v="W53-2021"/>
    <s v="Dec-2021"/>
    <s v="COLO TBG DEC"/>
    <s v="MW"/>
    <d v="2021-11-10T00:00:00"/>
    <m/>
    <n v="223200582873"/>
    <n v="6.6"/>
    <m/>
    <d v="2021-11-22T00:00:00"/>
    <m/>
    <m/>
    <d v="2021-12-27T00:00:00"/>
    <s v="W53-2021"/>
    <m/>
    <m/>
    <x v="8"/>
    <x v="7"/>
    <s v="CLOSED - RFI DONE"/>
    <s v="27:12:21: RFIN_x000a_26:12:21-19:12:21: RFI, WAIT RFIN_x000a_15:12:21-05:12:21: ERECTION OG_x000a_01:12:21: CURING TIME OG_x000a_28:11:21: POURING DONE_x000a_24:11:21: REBARING OG_x000a_21:11:21: EXCAVATION OG _x000a_17:11:21-10:11:21: OG DELIVERY MATERIAL JADWAL KAPAL 12 NOV, ETA 22/11._x000a_07:11:21: TEAM PREPARATION &amp; BOREPILE PREPARATION OG_x000a_03:11:21: DESIGNPACK DONE, REKOM DONE, PLAN START CME 9 NOV_x000a_31:10:21-27:10:21: IW CLEAR, PARALEL SOIL TEST DONE _x000a_24:10:21-26:09:21: SPK RELEASED COLO, PEKERJAAN B2S NEEW REVIEW IMB"/>
  </r>
  <r>
    <n v="160632104"/>
    <s v="MARON_SRENGAT"/>
    <x v="3"/>
    <s v="SMI"/>
    <s v="112°4.54.59'E"/>
    <s v="8°5.50.03'S"/>
    <n v="50"/>
    <s v="150/220/340"/>
    <n v="2021"/>
    <s v="BLITZKRIEG 2021 [NEW]"/>
    <m/>
    <s v="HTI"/>
    <s v="JAW-JI-KNR-4196"/>
    <s v="SRENGAT_MARON"/>
    <x v="0"/>
    <s v="TBG"/>
    <s v="East"/>
    <s v="JATIM"/>
    <s v="Jawa Timur"/>
    <s v="Kab. Blitar"/>
    <n v="6617767"/>
    <d v="2021-11-05T00:00:00"/>
    <m/>
    <n v="49"/>
    <s v="31 - 60 days"/>
    <d v="2021-12-05T00:00:00"/>
    <s v="W50-2021"/>
    <s v="Dec-2021"/>
    <s v="TBD"/>
    <s v="TBD"/>
    <s v="TBD"/>
    <d v="2021-12-17T00:00:00"/>
    <s v="W51-2021"/>
    <x v="5"/>
    <d v="2021-12-31T00:00:00"/>
    <s v="W53-2021"/>
    <s v="Dec-2021"/>
    <m/>
    <s v="MW"/>
    <d v="2021-12-14T00:00:00"/>
    <d v="2021-12-14T00:00:00"/>
    <n v="514051659104"/>
    <n v="10.6"/>
    <m/>
    <d v="2021-11-22T00:00:00"/>
    <m/>
    <d v="2021-12-17T00:00:00"/>
    <d v="2021-12-24T00:00:00"/>
    <s v="W52-2021"/>
    <m/>
    <m/>
    <x v="8"/>
    <x v="7"/>
    <s v="CLOSED - RFI DONE"/>
    <s v="24:12:21: RFIN_x000a_22:12:12-19:12:21: SRFI TGL 17 DEC, OG PROCESS PLN CONNECTION_x000a_15:12:21: PONDASI BTS OG, WAIT PSB RELEASED_x000a_13:12:21: Ada perubahan komitmen dari reloc right 1200 ER menjadi komitmen New order 2021_x000a_12:12:21-28:11:21: STO DECLARED, WAIT RFI BY HTI_x000a_21:11:21-07:11:21: ESR PROCESS OG,NEED REVIEW RNP HUAWEI"/>
  </r>
  <r>
    <s v="1806861003"/>
    <s v="MONJOK BARAT RELOCATION"/>
    <x v="0"/>
    <s v="TB"/>
    <s v="116°6.28.18'E"/>
    <s v="8°34.29.53'S"/>
    <n v="30"/>
    <s v="80/190/300"/>
    <n v="2021"/>
    <s v="RELOCATION"/>
    <s v="JL. Hos Cokroaminoto Gang Mawar No.14 RT.01 Lingkungan Cemara, Kel. Monjok Barat, Kec. Selaparang, Kota Mataram, Prop. Nusa Tenggara Barat"/>
    <s v="CAA"/>
    <s v="NUS-NB-MTR-5391"/>
    <s v="MONJOK BARAT RELOCATION"/>
    <x v="1"/>
    <s v="TBG"/>
    <s v="East"/>
    <s v="BALINUSRA"/>
    <s v="Nusa Tenggara Barat"/>
    <s v="Kota Mataram"/>
    <n v="6617595"/>
    <d v="2021-09-07T00:00:00"/>
    <m/>
    <n v="105"/>
    <s v="91 - 120 days"/>
    <d v="2022-02-04T00:00:00"/>
    <s v="W06-2022"/>
    <s v="Feb-2022"/>
    <d v="2021-12-20T00:00:00"/>
    <s v="W52-2021"/>
    <s v="Dec-2021"/>
    <d v="2021-12-08T00:00:00"/>
    <s v="W50-2021"/>
    <x v="5"/>
    <d v="2021-12-21T00:00:00"/>
    <s v="W52-2021"/>
    <s v="Dec-2021"/>
    <s v="B2S DEC"/>
    <s v="MW"/>
    <d v="2021-11-12T00:00:00"/>
    <m/>
    <n v="441503329783"/>
    <n v="6.6"/>
    <m/>
    <m/>
    <m/>
    <m/>
    <d v="2021-12-21T00:00:00"/>
    <s v="W52-2021"/>
    <m/>
    <m/>
    <x v="8"/>
    <x v="7"/>
    <s v="CLOSED - RFI DONE"/>
    <s v="21:12:21: RFIN_x000a_19:12:21: RFI, WAIT FOR RFIN_x000a_15:12:21: ERECTION OG -2 SECTION, TERSTOP KARENA NGABEN &amp; HUJAN_x000a_12:12:21: ERECTION OG_x000a_08:12:21: CURING TIME, START ERECTION 10 DEC 21_x000a_05:12:21: POURING OG_x000a_01:12:21: REBARING OG, MATERIAL ONSITE DONE_x000a_28:11:21-24:11:21: REBARING OG, PLAN MOS 30 NOV (DELAY MATERIAL, TRUK RUSAK)_x000a_21:11:21: LANTAI KERJA OG, PLAN MOS 23 NOV_x000a_17:11:21: EXCAVATION OG_x000a_14:11:21: BOUWPLANK OG, PLAN EXCAVATION &amp; DELIVERY MATERIAL ON 15 NOV_x000a_10:11:21: SOIL TEST DONE, OG PROCESS DESIGN APD _x000a_07:11:21: REKOM CLEAR, SOILTEST OG, CME OG REQUEST GDL_x000a_03:11:21: REKOM OG, PLAN REKOM CLEAR 4 NOV_x000a_23:10:21: IW CLEAR, PREPARE ESKALASI SITAC, REKOM OG, PLAN REKOM CLEAR 5 NOV _x000a_20:10:21: IW CLEAR, PROSES REALISASI IW PLAN REKOM DAN SOILTEST W1 NOV_x000a_17:10:21-06:10:21: KANDIDAT APPROVE, IW OG, PLAN SOSWAR 14 OCT 2021_x000a_29:09:21: HUNTING SESUAI ARAHAN DONE, SUBMIT KANDIDAT DONE, PROSES REVIEW RNP_x000a_26:09:2021 - 22:09:21: REHUNTING SESUAI ARAHAN, PLAN SUBMIT KANDIDAT 27 SEP 2021_x000a_19:09:21: 15:09:21: 13:09:21: SPK RELEASED HUNTING OG"/>
  </r>
  <r>
    <n v="120165102"/>
    <s v="BARANANGSIANG BOGOR"/>
    <x v="0"/>
    <s v="PMS"/>
    <s v="106�49.18.16'E"/>
    <s v="6�36.16.13'S"/>
    <n v="36"/>
    <s v="50/140/260"/>
    <n v="2021"/>
    <s v="RELOCATION"/>
    <s v="Kel. Cimahpar Kp. Sawah RT.02 RW.11, Kec. Bogor Utara, Kota Bogor Prov. Jawa Barat"/>
    <s v="EID"/>
    <s v="JAW-JB-BGR-0235"/>
    <s v="JAGORAWI CIMAHPAR RELOCATION"/>
    <x v="0"/>
    <s v="TBG"/>
    <s v="JABO"/>
    <s v="JABODETABEK"/>
    <s v="Jawa Barat"/>
    <s v="Kota Bogor"/>
    <n v="6617795"/>
    <d v="2021-11-19T00:00:00"/>
    <m/>
    <n v="27"/>
    <s v="&lt; 30 days"/>
    <d v="2021-12-19T00:00:00"/>
    <s v="TBD"/>
    <s v="TBD"/>
    <s v="TBD"/>
    <s v="TBD"/>
    <s v="TBD"/>
    <d v="2021-12-19T00:00:00"/>
    <s v="W52-2021"/>
    <x v="5"/>
    <d v="2021-12-19T00:00:00"/>
    <s v="W52-2021"/>
    <s v="Dec-2021"/>
    <m/>
    <s v="MW"/>
    <d v="2021-11-29T00:00:00"/>
    <d v="2021-12-08T00:00:00"/>
    <n v="538216433530"/>
    <n v="7.7"/>
    <m/>
    <d v="2021-11-26T00:00:00"/>
    <m/>
    <m/>
    <d v="2021-12-16T00:00:00"/>
    <s v="W51-2021"/>
    <m/>
    <m/>
    <x v="8"/>
    <x v="7"/>
    <s v="CLOSED - RFI DONE"/>
    <s v="16:12:21: RFIN_x000a_15:12:21: RFI, WAIT RFIN_x000a_12:12:21: PONDASI DONE, OG PEMASANGAN TRAY_x000a_08:12:21-05:12:21: PONDASI OG_x000a_01:12:21-01:12:21: CME PREPARATION, WAIT PSB PLN RELEASED_x000a_28:11:21: STO DECLARE_x000a_24:11:21-21:11:21: ESR PROCESS, NEED REVIEW TNP ALITA"/>
  </r>
  <r>
    <n v="123549109"/>
    <s v="NEGLASARI"/>
    <x v="7"/>
    <s v="TB"/>
    <s v="106°46.40.01'E"/>
    <s v="6°47.41.64'S"/>
    <n v="40"/>
    <s v="70/200/270"/>
    <n v="2021"/>
    <s v="BLITZKRIEG 2021 [NEW]"/>
    <s v="Desa Nyangkowek Kp. Caringin RT.003 RW.006, Kec. Cicurug, Kab. Sukabumi Prov. Jawa Barat"/>
    <s v="EID"/>
    <s v="JAW-JB-SBM-2134"/>
    <s v="RAYA CIDAHU MEKARSARI"/>
    <x v="0"/>
    <s v="TBG"/>
    <s v="JABO"/>
    <s v="JABODETABEK"/>
    <s v="Jawa Barat"/>
    <s v="Kab. Sukabumi"/>
    <n v="6617812"/>
    <d v="2021-11-23T00:00:00"/>
    <m/>
    <n v="21"/>
    <s v="&lt; 30 days"/>
    <d v="2021-12-23T00:00:00"/>
    <s v="W52-2021"/>
    <s v="Dec-2021"/>
    <d v="2021-10-08T00:00:00"/>
    <s v="W41-2021"/>
    <s v="Oct-2021"/>
    <d v="2021-12-25T00:00:00"/>
    <s v="W52-2021"/>
    <x v="5"/>
    <d v="2021-12-25T00:00:00"/>
    <s v="W52-2021"/>
    <s v="Dec-2021"/>
    <m/>
    <s v="MW"/>
    <d v="2021-12-01T00:00:00"/>
    <d v="2021-12-08T00:00:00"/>
    <n v="536590596124"/>
    <n v="6.6"/>
    <m/>
    <d v="2021-11-30T00:00:00"/>
    <m/>
    <d v="2021-12-10T00:00:00"/>
    <d v="2021-12-14T00:00:00"/>
    <s v="W51-2021"/>
    <m/>
    <m/>
    <x v="8"/>
    <x v="7"/>
    <s v="CLOSED - RFI DONE"/>
    <s v="14:12:21: RFIN_x000a_12:12:21: SRFI, OG PLN CONNECTION_x000a_08:12:21-05:12:21: PONDASI OG_x000a_01:12:21-01:12:21: CME PREPARATION, WAIT PSB PLN RELEASED_x000a_28:11:21: NEED REVIEW POWER EID_x000a_24:11:21: ERM PROCESS"/>
  </r>
  <r>
    <s v="2901171003"/>
    <s v="MALUNDA_MALIAYA"/>
    <x v="3"/>
    <s v="TB"/>
    <s v="118°52.38.44'E"/>
    <s v="2°55.26.9'S"/>
    <n v="60"/>
    <s v="30/120/190"/>
    <n v="2021"/>
    <s v="BLITZKRIEG 2021 [NEW]"/>
    <s v="MALIAYA UTARA RT 000 RW 000, DESA MALIAYA, KEC. MALUNDA, KAB. MAJENE, PROV. SULAWESI BARAT"/>
    <s v="HTI"/>
    <s v="SUL-SR-MJN-0175"/>
    <s v="MALUNDA_MALIAYA"/>
    <x v="1"/>
    <s v="TBG"/>
    <s v="East"/>
    <s v="SULAWESI"/>
    <s v="Sulawesi Barat"/>
    <s v="Kab. Majene"/>
    <n v="6617465"/>
    <d v="2021-08-10T00:00:00"/>
    <m/>
    <n v="121"/>
    <s v="121 - 150 days"/>
    <d v="2022-01-07T00:00:00"/>
    <s v="W02-2022"/>
    <s v="Jan-2022"/>
    <d v="2021-12-17T00:00:00"/>
    <s v="W51-2021"/>
    <s v="Dec-2021"/>
    <d v="2021-10-30T00:00:00"/>
    <s v="W44-2021"/>
    <x v="6"/>
    <d v="2021-12-10T00:00:00"/>
    <s v="W50-2021"/>
    <s v="Dec-2021"/>
    <s v="B2S NOV"/>
    <s v="MW"/>
    <d v="2021-10-03T00:00:00"/>
    <m/>
    <m/>
    <m/>
    <m/>
    <m/>
    <m/>
    <m/>
    <d v="2021-12-09T00:00:00"/>
    <s v="W50-2021"/>
    <m/>
    <m/>
    <x v="8"/>
    <x v="7"/>
    <s v="CLOSED - RFI DONE"/>
    <s v="09:12:21: RFIN_x000a_08:12:21-05:12:21: RFI, WAITING FOR RFIN_x000a_01:12:21-28:11:21: SRFI, OG PLN CONNECTION, PLAN RFI 14 DEC 21_x000a_24:11:21-23:11:21: OVERBLAST, OG PROCESS PENGADAAN MATERIAL_x000a_21:11:21-17:11:21: SRFI, WAIT PLN CONNECTION, PENARIKAN JARINGAN (200-250 M), WAIT SURAT PLN SHARING INVEST (BANGUN TIANG &amp; NARIK JARINGAN KARENA JARINGAN TIDAK TERSEDIA), OG FU PLN, PLAN MENDAPAT JAWABAN PLN 22 NOV _x000a_14:11:21: OG PEKERJAAN PENARIKAN JARINGAN PLN, PLAN RFI 17 NOV _x000a_10:11:21-03:11:21: ERECTION OG, PLAN RFI 13 NOV, KENDALA CUACA BURUK_x000a_31:10:21: POURING DONE, START ERECTION 1 NOV 21_x000a_27:10:21: POURING DONE, PLAN START CME 30 OCT_x000a_23:10:21: REBARING OG, PLAN POURING 27/28 OCT 21_x000a_17:10:21: 13:10:21: MENUNGGU SURVEY PIHAK PU, PARALEL PERSIAPAN MATERIAL BESI, TEAM ON SITE_x000a_10:10:21: EXCAVATION TERTUNDA KARENA HARUS MENUNGGU SURVEY DARI KEMINFO, PLAN SURVEY 13 OCT_x000a_06:10:21: BOWPLANK OG, PLAN START GALIAN MENUNGGU TIM EXCAV ON SITE PLAN 10 OCT 2021_x000a_04:10:21: PREPARE TIM CME, MENUNGGU MATERIAL GALIAN, PLAN START GALIAN 13 OCT_x000a_29:09:21: APD&amp;DESIGPACK, MENUNGGU GDL RELEASED, PLAN GALIAN 7 OCT_x000a_26:09:21-22:09:21: REKOM LURAH DONE, REKOM CAMAT OG_x000a_15:09:21: IW CLEARE, PRSOES PENGAJUAN SOLTEST 16 SEP 2021_x000a_13:09:21: IW OG, SOSWAR 15 KK_x000a_08:09:21: BA KETENTUAN TINGGI TOWER DONE SUBMIT, VALIDASI DONE, IW OG 15 kk_x000a_06:09:21: NEED BA TERKAIT TINGGI TOWER YANG DIIZINKAN DI AREA TERSEBUT, PLAN SUBMIT BA 7 SEPT_x000a_01:09:21: 30:08:21: NEED PERUBAHAN KETINGGIAN KANDIDAT, PERATURAN PERDA SETEMPAT HANYA BOLEH MEMBANGUN MAX TINGGI TOWER 52M_x000a_25:08:21: VALIDASI UNDER RNP REVIEW_x000a_22:08:21: PLAN SUBMIT KANDIDAT 26 AUG_x000a_18:08:21: 08:12:2021 : SPK NEW BUILD RELEASED, HUNTING PROSES"/>
  </r>
  <r>
    <s v="1651702004"/>
    <s v="IBS TANJUNGUNUT"/>
    <x v="4"/>
    <s v="TB"/>
    <s v="111°58.30.5'E"/>
    <s v="8°8.54.24'S"/>
    <n v="50"/>
    <s v="5/75/280"/>
    <n v="2021"/>
    <s v="RORO JONGRANG 2021 [NEW]"/>
    <s v="Dsn. Banjaran RT 01 RW 01 Desa Domasan, Kecamatan Kalidawir, Kabupaten Tulungagung"/>
    <s v="HTI"/>
    <s v="JAW-JI-TLG-4243"/>
    <s v="KALIDAWIR DOMASAN"/>
    <x v="0"/>
    <s v="TBG"/>
    <s v="East"/>
    <s v="JATIM"/>
    <s v="Jawa Timur"/>
    <s v="Kab. Tulungagung"/>
    <n v="6617471"/>
    <d v="2021-08-12T00:00:00"/>
    <m/>
    <n v="116"/>
    <s v="91 - 120 days"/>
    <d v="2021-09-11T00:00:00"/>
    <s v="W37-2021"/>
    <s v="Sep-2021"/>
    <d v="2021-09-10T00:00:00"/>
    <s v="W37-2021"/>
    <s v="Sep-2021"/>
    <d v="2021-10-30T00:00:00"/>
    <s v="W44-2021"/>
    <x v="6"/>
    <d v="2021-12-10T00:00:00"/>
    <s v="W50-2021"/>
    <s v="Dec-2021"/>
    <s v="COLO TBG NOV"/>
    <s v="MW"/>
    <d v="2021-09-04T00:00:00"/>
    <m/>
    <m/>
    <m/>
    <m/>
    <d v="2021-10-04T00:00:00"/>
    <m/>
    <d v="2021-09-30T00:00:00"/>
    <d v="2021-12-06T00:00:00"/>
    <s v="W50-2021"/>
    <m/>
    <m/>
    <x v="8"/>
    <x v="7"/>
    <s v="CLOSED - RFI DONE"/>
    <s v="06:12:21: RFIN_x000a_05:12:21: RFI, WAIT FOR RFIN_x000a_01:12:21-28:11:21: COMCASE, LL MEMINTA KOMPENSASI 50JT, OG PROCESS PENDEKATAN KE LL_x000a_24:11:21: EXTEND TOWER STOP KARENA COMCASE, 30 NOV ESCORT BY ARCOM AGAR DAPAT DILANJUT EXTEND NYA_x000a_21:11:21-27:10:21: OG CONNECT PLN, STOCK KWH NOT YET READY, PLAN RFI 30 NOV_x000a_24:10:21: SRFI PROSES CONNECT PLN, PEKERJAAN EXTEND TOWER DONE_x000a_20:10:21-29:09:21: SRFI, MINUS EXTEND TOWER_x000a_26:09:21-08:09:21: PONDASI OG_x000a_06:09:21: CME PREPARATION_x000a_30:08:21:25:08:21:22:08:21: 18:08:21: READY TO DECLARE STO_x000a_16:08:21: NEED REVIEW CIVIL HTI_x000a_09:08:21: 04:08:21 : SPK COLO RELEASED, ERM PROSES"/>
  </r>
  <r>
    <s v="050044109"/>
    <s v="PULAU PEMPING"/>
    <x v="3"/>
    <s v="SKP"/>
    <s v="103°47.34.8'E"/>
    <s v="1°6.5.15'N"/>
    <n v="50"/>
    <s v="0/160/255"/>
    <n v="2021"/>
    <s v="BLITZKRIEG 2021 [NEW]"/>
    <s v="Kampung Tengah RT 003 RW01 Kel. Pemping, Kec. Belakang Padang, Kota Batam, Prov. Kepulauan Riau"/>
    <s v="HTI"/>
    <s v="SUM-KR-BTM-0617"/>
    <s v="PEMPING"/>
    <x v="0"/>
    <s v="TBG"/>
    <s v="WEST"/>
    <s v="SUMBAGTENG"/>
    <s v="Kepulauan Riau"/>
    <s v="Kota Batam"/>
    <n v="6617413"/>
    <d v="2021-08-04T00:00:00"/>
    <m/>
    <n v="121"/>
    <s v="121 - 150 days"/>
    <d v="2021-09-03T00:00:00"/>
    <s v="W36-2021"/>
    <s v="Sep-2021"/>
    <d v="2021-09-28T00:00:00"/>
    <s v="W40-2021"/>
    <s v="Sep-2021"/>
    <d v="2021-12-04T00:00:00"/>
    <s v="W49-2021"/>
    <x v="5"/>
    <d v="2021-12-03T00:00:00"/>
    <s v="W49-2021"/>
    <s v="Dec-2021"/>
    <s v="COLO TBG TBD"/>
    <s v="MW"/>
    <d v="2021-08-13T00:00:00"/>
    <m/>
    <n v="183041635485"/>
    <n v="6.6"/>
    <m/>
    <d v="2021-12-06T00:00:00"/>
    <m/>
    <d v="2021-11-18T00:00:00"/>
    <d v="2021-12-03T00:00:00"/>
    <s v="W49-2021"/>
    <m/>
    <m/>
    <x v="8"/>
    <x v="7"/>
    <s v="CLOSED - RFI DONE"/>
    <s v="03:12:21: RFIN_x000a_01:12:21-28:11:21: SRFI, PLN CONNECTION OG PLAN RFI 3 DEC _x000a_25:11:21: CONFIRM GO FROM XL PLN 14 JAM, NEED SUPPORT ADDITIONAL TIME BY HTI_x000a_24:11:21-03:11:21: POWER ISSUE HANYA TERSEDIA 14 JAM, WAITING REVIEW SOLUSI POWER&amp;PRICE CAPEX DARI XL, WAITING APPROVAL GO/NOT GO UNTUK SITE INI. PROPOSE HOLD ACCRUE_x000a_31:10:21-20:10:21-13:09:21: POWER ISSUE, STO RECALL POWER HANYA TERSEDIA 14 JAM_x000a_08:09:21: PLAN CONNECT MULTIGUNA DAYA 5.5, NEED APPROVAL XL_x000a_06:09:21: SRFI, REPLAN RFI 28 SEP NEED SURAT JAWABAN PLN TERKAIT POWER 12 JAM_x000a_01:09:21:30:08:21:25:08:21: PONDASI RBS BTS OG_x000a_22:08:21: 18:08:21: CME PREPARATION_x000a_10:08:21: 09:08:21: STO DECLARE 9 AUG, CME PREPARATION_x000a_04:08:21 : SPK COLO RELEASED, ERM PROSES"/>
  </r>
  <r>
    <s v="142643109"/>
    <s v="CANDIWULAN"/>
    <x v="3"/>
    <s v="TB"/>
    <s v="109°18.1.01'E"/>
    <s v="7°20.6.22'S"/>
    <n v="50"/>
    <s v="70/150/230"/>
    <n v="2021"/>
    <s v="ACTIVE - BLITZKRIEG 2021 [NEW]"/>
    <s v="Jl. Raya Tobong RT.013 RW.06 Desa Candiwulan Kec. Putatsari, Kab. Purbalingga Prov. Jawa Tengah"/>
    <s v="EID"/>
    <s v="JAW-JT-PBG-1233"/>
    <s v="CANDIWULAN KUTASARI"/>
    <x v="0"/>
    <s v="TBG"/>
    <s v="Central"/>
    <s v="JATENG"/>
    <s v="Jawa Tengah"/>
    <s v="Kab. Purbalingga"/>
    <n v="6617408"/>
    <d v="2021-08-03T00:00:00"/>
    <m/>
    <n v="122"/>
    <s v="121 - 150 days"/>
    <d v="2021-09-02T00:00:00"/>
    <s v="W36-2021"/>
    <s v="Sep-2021"/>
    <d v="2021-09-03T00:00:00"/>
    <s v="W36-2021"/>
    <s v="Sep-2021"/>
    <d v="2021-10-15T00:00:00"/>
    <s v="W42-2021"/>
    <x v="6"/>
    <d v="2021-12-07T00:00:00"/>
    <s v="W50-2021"/>
    <s v="Dec-2021"/>
    <s v="COLO TBG NOV"/>
    <s v="MW"/>
    <d v="2021-08-10T00:00:00"/>
    <m/>
    <n v="522032711320"/>
    <n v="7.7"/>
    <m/>
    <d v="2021-08-13T00:00:00"/>
    <m/>
    <m/>
    <d v="2021-12-03T00:00:00"/>
    <s v="W49-2021"/>
    <m/>
    <m/>
    <x v="8"/>
    <x v="7"/>
    <s v="CLOSED - RFI DONE"/>
    <s v="03:12:21: RFIN_x000a_01:12:21: RFI, WAIT FOR RFIN_x000a_28:11:21: REGISTER RELEASED, PLAN CONNECT 7 NOV, STILL WAIT FOR TRAVO, SUDAH ESKALASI KE MANAGER UP PLN NAMUN STOK TRAVO MASIH KOSONG_x000a_24:11:21-21:11:21: REGISTER RELEASED, PLAN CONNECT 30 NOV (HASIL ESKALASI KE MANAGER PLN UP3) -&gt; PLAN PERCEPATAN RFI 27 NOV_x000a_17:11:21-14:11:21: SRFI, PLAN CONNECT EOM NOV (HASIL ESKALASI KE MANAGER PLN UP3)_x000a_10:11:21: WAIT FOR TRAVO_x000a_07:11:21-06:09:21: SRFI, PLN OVERBLAST PROSES PENGADAAN TRAFO, ESTIMASI DARI PLN UNTUK PENGADAAN TRAFO KURANG LEBIH 2 MINGGU, PLAN RFI W2 NOV_x000a_01:09:21: ME OG REPLAN CONNECT PLN 10 SEPT_x000a_30:08:21: RBS/BTS PONDASI OG_x000a_25:08:21: MAPPING MITRA CME_x000a_22:08:21: 18:08:21: CME PREPARATION_x000a_16:08:21: STO DECLARE 13 AUG_x000a_09:08:21: 04:08:21 : SPK COLO RELEASED, ERM PROSES"/>
  </r>
  <r>
    <s v="1652521003"/>
    <s v="BUMIAJI_TULUNGREJO"/>
    <x v="3"/>
    <s v="TB"/>
    <s v="112°31.45.51'E"/>
    <s v="7°48.41.93'S"/>
    <n v="40"/>
    <s v="105/175/245"/>
    <n v="2021"/>
    <s v="BLITZKRIEG 2021 [NEW]"/>
    <s v="Dusun Gerdu RT 003 RW 017 Desa Tulungrejo Kec. Bumiaji Kota Batu Prov. Jawa Timur"/>
    <s v="HTI"/>
    <s v="JAW-JI-BTU-4117"/>
    <s v="BUMIAJI_TULUNGREJO"/>
    <x v="1"/>
    <s v="TBG"/>
    <s v="East"/>
    <s v="JATIM"/>
    <s v="Jawa Timur"/>
    <s v="Kota Batu"/>
    <n v="6617420"/>
    <d v="2021-08-03T00:00:00"/>
    <m/>
    <n v="120"/>
    <s v="91 - 120 days"/>
    <d v="2021-12-31T00:00:00"/>
    <s v="W53-2021"/>
    <s v="Dec-2021"/>
    <d v="2021-12-30T00:00:00"/>
    <s v="W53-2021"/>
    <s v="Dec-2021"/>
    <d v="2021-10-30T00:00:00"/>
    <s v="W44-2021"/>
    <x v="6"/>
    <d v="2021-12-10T00:00:00"/>
    <s v="W50-2021"/>
    <s v="Dec-2021"/>
    <s v="B2S DEC"/>
    <s v="MW"/>
    <s v=""/>
    <m/>
    <m/>
    <m/>
    <m/>
    <m/>
    <m/>
    <m/>
    <d v="2021-12-01T00:00:00"/>
    <s v="W49-2021"/>
    <m/>
    <m/>
    <x v="8"/>
    <x v="7"/>
    <s v="CLOSED - RFI DONE"/>
    <s v="01:12:21: RFIN_x000a_28:11:21: CURRING TIME, PLAN START ERECTION 29 NOV_x000a_24:11:21: PREPARE POURING, PLAN POURING START 25 NOV 21_x000a_21:11:21-17:11:21: REBARRING OG _x000a_14:11:21: EXCAVATION DONE, FORMWORK (LANTAI KERJA) OG, _x000a_10:11:21: IW &amp; REKOM DONE, PREPARE RFC, PLAN RFC 11 NOV_x000a_07:11:21: REALISASI IW DONE, SIGN LURAH DONE, SIGN CAMAT TARGET LUSA DONE_x000a_03:11:21: PROSES LEGAL DONE, OG FOLLOW UP BPN 4 NOV_x000a_31:10:21: REVIEW DONE, PROSES IW DAN REVIEW TERKAIT LEGALITAS (Legal LL, NIK KTP LL beda yg di IJB dan sekarang)_x000a_27:10:21: CANDIDAT APPROVED RNP, OG REVIEW, PLAN SUBMIT EKSKALASI SITAC 29 OCT_x000a_23:10:21: IW CLEAR, PERGESERAN KANDIDAT 19M DARI SBLMNYA&amp;NEED APPROVAL&amp;PLAN RESUBMIT 25 OCT, PARALEL KOORD LEGAL DOC LAHAN&amp;AJB, PLAN SUBMIT EKSKALASI SITAC 26 OCT_x000a_20:10:21-17:10:21: SENGKETA PEMILIH AHLI WARIS, COMMCASE PEROSES REHUNTING KANDIDAT BARU PLAN SUBMIT 21 OCT_x000a_13:10:21: CLEARING DOKUMEN DARI NOTARIS ANTARA PIHAK AHLI WARIS, PLAN SURAT RELEASED 19 OCT 2021_x000a_10:10:21-04:10:21: RFC DONE, CME START MASIH MENUNGGU OPSIC RELEASED_x000a_26:09:21-19:09:21: APD PROSES &amp; DESIGN, PLAN RFC 2 OCT 2021_x000a_15:09:21: REALISASI REKOM LURAH CAMAT, APD PROSES ON REQUEST_x000a_13:09:21: 08:09:21: 06:09:21: PROSES REKOM LURAH CAMAT, PARALEL PENGAJUAN SOILTEST_x000a_01:09:21: SUBMIT KANDIDAT UNDER REVIEW TNP, KANDIDAT A GAGAL IW_x000a_30:08:21: 25:08:21: IW OG, 22:08:21: VALIDASI TNP OK_x000a_18:08:21: HASIL VALIDASI RNP KANDIDAT OK, WAITING VALIDASI TNP BY ALITA_x000a_16:08:21: 10:08:21 : 09:08:21 : SPK NEW BUILD RELEASED, HUNTING PROSES"/>
  </r>
  <r>
    <s v="1652511003"/>
    <s v="BUMIAJI_PANDANREJO"/>
    <x v="3"/>
    <s v="TB"/>
    <s v="112°32.55.47'E"/>
    <s v="7°51.50.77'S"/>
    <n v="40"/>
    <s v="30/140/245"/>
    <n v="2021"/>
    <s v="BLITZKRIEG 2021 [NEW]"/>
    <s v="Dusun Sumbersari RT077 RW012 Desa Giripurno Kecamatan Bumiaji Kota Batu Provinsi Jawa Timur"/>
    <s v="HTI"/>
    <s v="JAW-JI-BTU-4114"/>
    <s v="BUMIAJI_PANDANREJO"/>
    <x v="1"/>
    <s v="TBG"/>
    <s v="East"/>
    <s v="JATIM"/>
    <s v="Jawa Timur"/>
    <s v="Kota Batu"/>
    <n v="6617420"/>
    <d v="2021-08-03T00:00:00"/>
    <m/>
    <n v="119"/>
    <s v="91 - 120 days"/>
    <d v="2021-12-31T00:00:00"/>
    <s v="W53-2021"/>
    <s v="Dec-2021"/>
    <d v="2021-12-30T00:00:00"/>
    <s v="W53-2021"/>
    <s v="Dec-2021"/>
    <d v="2021-11-20T00:00:00"/>
    <s v="W47-2021"/>
    <x v="4"/>
    <d v="2021-11-30T00:00:00"/>
    <s v="W49-2021"/>
    <s v="Nov-2021"/>
    <s v="B2S NOV"/>
    <s v="MW"/>
    <d v="2021-10-26T00:00:00"/>
    <d v="2021-10-27T00:00:00"/>
    <m/>
    <m/>
    <m/>
    <m/>
    <m/>
    <m/>
    <d v="2021-11-30T00:00:00"/>
    <s v="W49-2021"/>
    <m/>
    <m/>
    <x v="8"/>
    <x v="7"/>
    <s v="CLOSED - RFI DONE"/>
    <s v="30:11:21: RFIN_x000a_28:11:21: ERECTION DONE, ME OG &amp; PLN PROCESS_x000a_24:11:21: ERECTION OG, PLAN RFI 30 NOV_x000a_21:11:21-17:11:21: CURRING TIME OG _x000a_14:11:21: REBARING OG _x000a_10:11:21-07:11:21: EXCAVATION OG_x000a_03:11:21: BOUWPLANK OG, STAR CME 4 NOV _x000a_31:10:21: RFC, OG CME PREPARATION_x000a_27:10:21: REALISASI IW, SOILTEST OG_x000a_23:10:21: IW CLEAR, CANDIDAT APPROVED, OG CIRCULAR SITAC_x000a_17:10:21: TNP REVIEW, PARALEL IW OG_x000a_13:10:21: UNDER REVIEW RNP, PENGAJUAN KANDIDAT SESUAI ARAHAN DONE NEED HASIL VALIDASI RNP TNP_x000a_10:10:21-29:09:21: REHUNTING OG 3 KANDIDAT ARAHAN RNP, HARD KANDIDAT KARENA KAWASAN PADAT PENDUDUK, PLAN SUBMIT KANDIDAT 15 OCT 2021_x000a_26:09:21: KANDIDAT E NOK KARENA FAR FROM NOM REHUNTING SESUAI ARAHAN PAK RAHMAT_x000a_22:09:21: KANDIDAT E DONE SUBMIT UNDER REVIEW RNP_x000a_15:09:21: REHUNTING OG, PLAN SUBMIT KANDIDAT 20 SEP 2021_x000a_14:09:21: KANDIDAT GAGAL IW DARI 18 KK MENOLAK 4 KK_x000a_13:09:21: 08:09:21: VALIDASI KANDIDAT RNP &amp; TNP OK, LANJUT IW OG_x000a_06:09:21: KANDIDAT B GAGAL IW, PROSES REVALIDASI UNDER REVIEW RNP_x000a_01:09:21: SUBMIT KANDIDAT DONE, REVIEW TNP RNP DONE, KANDIDAT B GO SITAC IW OG_x000a_30:08:21: REVIEW TSSR, PLAN SUBMIT CANDIDAT 30 AUG_x000a_25:08:21: 22:08:21: REHUNTING SESUAI ARAHAN PAK RAHMAT, PLAN SUBMIT KANDIDAT 30 AUG_x000a_18:08:21: HASIL VALIDASI RNP KANDIDAT NOT OK, _x000a_16:08:21: 10:08:21 : 09:08:21 : SPK NEW BUILD RELEASED, HUNTING PROSES"/>
  </r>
  <r>
    <n v="110984109"/>
    <s v="VILA GADING INDAH"/>
    <x v="4"/>
    <s v="SKP"/>
    <s v="106°53'52.39''E"/>
    <s v="6°10'1.3''S"/>
    <m/>
    <m/>
    <n v="2021"/>
    <s v="RORO JONGRANG 2021 [NEW]"/>
    <s v="Jl. Perintis Kemerdekaan, Kel. Kelapa Gading Barat RT.01 RW.05, Kec. Kelapa Gading, Kota Jakarta Utara Prov. DKI Jakarta"/>
    <s v="EID"/>
    <s v="JAW-JK-TJP-0707"/>
    <s v="PELEPAH RAYA RELOCATION"/>
    <x v="0"/>
    <s v="TBG"/>
    <s v="JABO"/>
    <s v="JABODETABEK (INNER)"/>
    <s v="DKI Jakarta"/>
    <s v="Kota Adm. Jakarta Utara"/>
    <n v="6617777"/>
    <d v="2021-11-08T00:00:00"/>
    <m/>
    <n v="21"/>
    <s v="&lt; 30 days"/>
    <d v="2021-12-08T00:00:00"/>
    <s v="W50-2021"/>
    <s v="Dec-2021"/>
    <s v="TBD"/>
    <s v="TBD"/>
    <s v="TBD"/>
    <d v="2021-11-30T00:00:00"/>
    <s v="W49-2021"/>
    <x v="4"/>
    <d v="2021-11-28T00:00:00"/>
    <s v="W49-2021"/>
    <s v="Nov-2021"/>
    <s v="COLO TBG NOV"/>
    <s v="MW"/>
    <d v="2021-11-18T00:00:00"/>
    <d v="2021-11-22T00:00:00"/>
    <n v="545103628446"/>
    <n v="6.6"/>
    <m/>
    <d v="2021-11-16T00:00:00"/>
    <m/>
    <m/>
    <d v="2021-11-29T00:00:00"/>
    <s v="W49-2021"/>
    <m/>
    <m/>
    <x v="8"/>
    <x v="7"/>
    <s v="CLOSED - RFI DONE"/>
    <s v="29:11:21: RFIN_x000a_24:11:21: OG FABRIKASI MATERIAL BASEFRAME, START CME 25 NOV, PLAN RFI 28 NOV_x000a_21:11:21: WAIT PSB PLN RELEASE_x000a_17:11:21: STO DECLARE 16 NOV_x000a_14:11:21-10:11:21: ESR PROCESS OG"/>
  </r>
  <r>
    <s v="021291109"/>
    <s v="SC-BJ1507G"/>
    <x v="4"/>
    <s v="TB"/>
    <s v="98°24.23.62'E"/>
    <s v="3°37.23.09'N"/>
    <n v="50"/>
    <s v="45/230/330"/>
    <n v="2021"/>
    <s v="RORO JONGRANG 2021 [NEW]"/>
    <s v="Jl. Selayang, Lingk. XI Rambung Putih, Desa Pekan Selesai, Kec. Selesai, Kab. Langkat"/>
    <s v="HTI"/>
    <s v="SUM-SU-STB-2215"/>
    <s v="SELESAI_PEKAN_SELESAI"/>
    <x v="0"/>
    <s v="TBG"/>
    <s v="WEST"/>
    <s v="SUMBAGUT"/>
    <s v="Aceh"/>
    <s v="Kab. Langkat"/>
    <n v="6617470"/>
    <d v="2021-08-12T00:00:00"/>
    <m/>
    <n v="109"/>
    <s v="91 - 120 days"/>
    <d v="2021-09-11T00:00:00"/>
    <s v="W37-2021"/>
    <s v="Sep-2021"/>
    <d v="2021-09-10T00:00:00"/>
    <s v="W37-2021"/>
    <s v="Sep-2021"/>
    <d v="2021-11-30T00:00:00"/>
    <s v="W49-2021"/>
    <x v="4"/>
    <d v="2021-11-30T00:00:00"/>
    <s v="W49-2021"/>
    <s v="Nov-2021"/>
    <s v="COLO TBG NOV"/>
    <s v="MW"/>
    <d v="2021-09-04T00:00:00"/>
    <m/>
    <m/>
    <m/>
    <m/>
    <d v="2021-10-04T00:00:00"/>
    <m/>
    <m/>
    <d v="2021-11-29T00:00:00"/>
    <s v="W49-2021"/>
    <m/>
    <m/>
    <x v="8"/>
    <x v="7"/>
    <s v="CLOSED - RFI DONE"/>
    <s v="28:11:21: RFIN_x000a_28:11:21: PLN CONNECTION OG, PLAN RFI 29 NOV _x000a_24:11:21-03:11:21: OG PROCESSEXTEND TOWER, PLAN EXTEND SELESAI 26 NOV, PLAN RFI 30 NOV _x000a_31:10:21-13:09:21: NEED PENAMBAHAN KETINGGIAN TOWER, PROSES REVISI IMB, DAN PERLUASAN IW_x000a_08:09:21: 06:09:21: CME PREPARATION_x000a_30:08:21:25:08:21: STO READY TO DECLARE_x000a_22:08:21: NEED REVIEW TNP ALITA_x000a_18:08:21: ERM PROSES, NEED REVIEW RNP HTI_x000a_16:08:21:10:08:21 : SPK COLO RELEASED, ERM PROSES"/>
  </r>
  <r>
    <s v="1442452001"/>
    <s v="IBS SEBOTO AMPEL"/>
    <x v="7"/>
    <s v="TB"/>
    <s v="E°8.10.1'E"/>
    <s v="S°11.25.76'S"/>
    <n v="50"/>
    <s v="90/240/335"/>
    <n v="2021"/>
    <m/>
    <s v="Desa Rejosari Majan Kec. Kradenan, Kab. Grobogan Prov. Jawa Tengah"/>
    <s v="EID"/>
    <s v="JAW-JT-PWD-0026"/>
    <s v="HIKMAH REJOSARI"/>
    <x v="0"/>
    <s v="TBG"/>
    <s v="Central"/>
    <s v="JATENG"/>
    <s v="Jawa Tengah"/>
    <s v="Kab. Grobogan"/>
    <n v="6616739"/>
    <d v="2021-07-12T00:00:00"/>
    <m/>
    <n v="138"/>
    <s v="121 - 150 days"/>
    <d v="2021-08-11T00:00:00"/>
    <s v="W33-2021"/>
    <s v="Aug-2021"/>
    <d v="2021-08-12T00:00:00"/>
    <s v="W33-2021"/>
    <s v="Aug-2021"/>
    <d v="2021-09-30T00:00:00"/>
    <s v="W40-2021"/>
    <x v="7"/>
    <d v="2021-11-26T00:00:00"/>
    <s v="W48-2021"/>
    <s v="Nov-2021"/>
    <s v="COLO TBG NOV"/>
    <s v="MW"/>
    <d v="2021-11-24T00:00:00"/>
    <m/>
    <n v="525540201381"/>
    <n v="7.7"/>
    <m/>
    <d v="2021-07-19T00:00:00"/>
    <m/>
    <m/>
    <d v="2021-11-27T00:00:00"/>
    <s v="W48-2021"/>
    <m/>
    <m/>
    <x v="8"/>
    <x v="7"/>
    <s v="CLOSED - RFI DONE"/>
    <s v="27:11:21: RFIN_x000a_24:11:21-22:11:21: RFI, WAIT FOR RFIN_x000a_21:11:21: REGISTER EXPIRED, PLAN BAYAR 22 NOV, PLAN CONNECT 26 NOV _x000a_17:11:21-10:11:21: REVISI REGISTER OG, PLAN CONNECT 18 NOV_x000a_07:11:21-26:10:21: MENUNGGU MATERIAL TRAFO DARI PLN, PLAN W2 NOV_x000a_20:10:21-26:09:21: MENUNGGU PENGADAAN TRAFO DENGAN POWER NORMAL, UNTUK POWER 4.4 TIDAK DI APPROVED, MENUNGGU PROSES CONNECT DENGAN POWER NORMAL, ESTIMASI DARI PLN 1 BULAN_x000a_22:09:21: 19:09:21 UNDER REVIEW EID TERKAIT KELAYAKAN MG DENGAN POWER 4.4_x000a_15:09:21: OVERBLAST, NEED PENGADAAN TRAFO 7.7 Kva, MENUNGGU PENGADAAN TRAFO DARI PLN_x000a_13:09:21: 09:08:2021: PENGAJUAN MULTIGUNA 4.4 DITOLAK OLEH PAK IMAM, PROSES NEGOSIASI DENGAN PLN UNTUK PENAMBAHAN POWER 5.5 _x000a_09:06:2021: 08:01:2021: PENGAJUAN PLN MULTIGUNA DENGAN POWER 4.4 KE PIHAK PLN REPLAN CONNECT 13 SEPT_x000a_08:30:2021:08:25:2021: POWER CONNECTION PROSES, OVB DISETUJUI PLN DENGAN POWER 4.4_x000a_08:18:2021: 08:16:2021: ME &amp; GROUNDING SYSTEM, PLN OVERBLAST PROSES PEMBAGIAN BEBAN, REPLAN 30 AUG_x000a_08:10:2021: FABRIKASI MATERIAL, PONDASI OG REPLAN 27 AUG _x000a_08:04:2021: FABRIKASI MATERIAL COLO DI GUYEDMAST_x000a_08:02:2021: 07:29:2021 : Proses Perkuatan Tower, Paralel Pengerjaan  CME_x000a_07.26.21 : 07.22.21 : 07:19:21 SPK REACTIVE, CME PREPARATION NEED PERKUATAN TOWER_x000a_03.05.21 : SPK return by XL "/>
  </r>
  <r>
    <s v="150615126"/>
    <s v="TUNDAN NGRAME"/>
    <x v="3"/>
    <s v="TB"/>
    <s v="110°19.23.52'E"/>
    <s v="7°49.10.47'S"/>
    <n v="30"/>
    <s v="50/140/260/335"/>
    <n v="2021"/>
    <m/>
    <s v="Kel.Tamantirto RT.04 Kec.Kasihan, Kab.Bantul Prov. DI Yogyakarta"/>
    <s v="EID"/>
    <s v="JAW-YO-BTL-0132"/>
    <s v="TUNDAN NGRAME"/>
    <x v="0"/>
    <s v="XL"/>
    <s v="Central"/>
    <s v="JATENG"/>
    <s v="DI Yogyakarta"/>
    <s v="Kab. Bantul"/>
    <n v="6617725"/>
    <d v="2021-10-18T00:00:00"/>
    <m/>
    <n v="39"/>
    <s v="31 - 60 days"/>
    <d v="2021-11-17T00:00:00"/>
    <s v="W47-2021"/>
    <s v="Nov-2021"/>
    <s v="TBD"/>
    <s v="TBD"/>
    <s v="TBD"/>
    <d v="2021-11-30T00:00:00"/>
    <s v="W49-2021"/>
    <x v="4"/>
    <d v="2021-11-26T00:00:00"/>
    <s v="W48-2021"/>
    <s v="Nov-2021"/>
    <s v="COLO XL NOV"/>
    <s v="MW"/>
    <m/>
    <m/>
    <m/>
    <m/>
    <m/>
    <d v="2021-10-25T00:00:00"/>
    <m/>
    <m/>
    <d v="2021-11-26T00:00:00"/>
    <s v="W48-2021"/>
    <m/>
    <m/>
    <x v="8"/>
    <x v="7"/>
    <s v="CLOSED - RFI DONE"/>
    <s v="26:11:21: RFIN_x000a_24:11:21-03:11:21: WAITING RFI BY EID, STIP RELEASED 25 OCT, PLAN RFI 30 NOV_x000a_31:10:21-27:10:21: WAITING CAF REALESED SITE PAIRING XL_x000a_20:10:21: NEED REVIEW RNP HTI"/>
  </r>
  <r>
    <s v="230185104"/>
    <s v="KAMPUNG 4 (RRI TARAKAN)"/>
    <x v="0"/>
    <s v=""/>
    <s v="117°37.22.08'E"/>
    <s v="3°17.57.3'N"/>
    <n v="50"/>
    <s v="10/130/240"/>
    <n v="2021"/>
    <m/>
    <s v="Jl. Manburungan, Kel. Kampung 4 RT.09, Kec. Tarakan Timur, Kota Tarakan Prov. Kalimantan Utara"/>
    <s v="CAA"/>
    <s v="KAL-KU-TAR-0109"/>
    <s v="KAMPUNG4(RRITARAKAN) RELOCATION"/>
    <x v="0"/>
    <s v="TBG"/>
    <s v="JABO"/>
    <s v="KALIMANTAN"/>
    <s v="Kalimantan Utara"/>
    <s v="Kota Tarakan"/>
    <n v="6617683"/>
    <d v="2021-10-06T00:00:00"/>
    <m/>
    <n v="50"/>
    <s v="31 - 60 days"/>
    <d v="2021-11-05T00:00:00"/>
    <s v="W45-2021"/>
    <s v="Nov-2021"/>
    <s v="TBD"/>
    <s v="TBD"/>
    <s v="TBD"/>
    <s v="TBD"/>
    <s v="TBD"/>
    <x v="1"/>
    <d v="2021-11-28T00:00:00"/>
    <s v="W49-2021"/>
    <s v="Nov-2021"/>
    <s v="COLO TBG NOV"/>
    <s v="MW"/>
    <d v="2021-10-15T00:00:00"/>
    <m/>
    <n v="235200030349"/>
    <n v="6.6"/>
    <m/>
    <d v="2021-10-28T00:00:00"/>
    <m/>
    <m/>
    <d v="2021-11-25T00:00:00"/>
    <s v="W48-2021"/>
    <m/>
    <m/>
    <x v="8"/>
    <x v="7"/>
    <s v="CLOSED - RFI DONE"/>
    <s v="25:11:21: RFIN_x000a_24:11:21-21:11:21: WAIT FOR CONNECT PLN &amp; KWH METER, PLAN RFI 28 NOV _x000a_17:11:21: WAIT MATERIAL ONSITE 19 NOV, PLAN RFI 25 NOV_x000a_14:11:21: ME OG, PLAN FU PLN 15 NOV, PLAN CONNECT PLN 25 NOV_x000a_10:11:21: PONDASI BTS DONE, PARALEL WAIT PSB &amp; CONNECT PLN _x000a_07:11:21: BOUWPLANK OG_x000a_03:11:21: START PONDASI 4 NOV,OG DELIVERY MATERIAL ME &amp; MOUNTING_x000a_31:10:21: STO DECLARE 28 OCT, TEAM CME PREPARATION, PLAN PONDASI 5 NOV_x000a_20:10:21-17:10:21: NEED REVIEW RNP HTI_x000a_13:10:21: ERM PROSES"/>
  </r>
  <r>
    <s v="231345109"/>
    <s v="TB_ADANIGBL EX BUNYU_TIMUR_MG_C - RELOC"/>
    <x v="3"/>
    <s v="TB"/>
    <s v="117°51.0.97'E"/>
    <s v="3°31.16.9'N"/>
    <n v="50"/>
    <s v="30/150/240"/>
    <n v="2021"/>
    <s v="BLITZKRIEG 2021 [NEW]"/>
    <s v="(PT Adani Global) Ds Bunyu Timur, Kec Bunyu, Kota Tarakan, Prov Kalimantan Timur"/>
    <s v="HTI"/>
    <s v="KAL-KU-TJS-0088"/>
    <s v="BUNYU"/>
    <x v="0"/>
    <s v="TBG"/>
    <s v="JABO"/>
    <s v="KALIMANTAN"/>
    <s v="Kalimantan Utara"/>
    <s v="Kab. Bulungan"/>
    <n v="6617407"/>
    <d v="2021-08-03T00:00:00"/>
    <m/>
    <n v="114"/>
    <s v="91 - 120 days"/>
    <d v="2021-09-02T00:00:00"/>
    <s v="W36-2021"/>
    <s v="Sep-2021"/>
    <d v="2021-09-03T00:00:00"/>
    <s v="W36-2021"/>
    <s v="Sep-2021"/>
    <d v="2021-11-22T00:00:00"/>
    <s v="W48-2021"/>
    <x v="4"/>
    <d v="2021-11-25T00:00:00"/>
    <s v="W48-2021"/>
    <s v="Nov-2021"/>
    <s v="COLO TBG TBD"/>
    <s v="MW"/>
    <d v="2021-08-13T00:00:00"/>
    <m/>
    <m/>
    <m/>
    <m/>
    <d v="2021-08-12T00:00:00"/>
    <m/>
    <m/>
    <d v="2021-11-25T00:00:00"/>
    <s v="W48-2021"/>
    <m/>
    <m/>
    <x v="8"/>
    <x v="7"/>
    <s v="CLOSED - RFI DONE"/>
    <s v="25:11:21: RFIN_x000a_24:11:21: XL CONFIRMED PLN 15MIO/MONTH, OG PROSES BAK &amp; PKS DENGAN PT ADANI_x000a_21:11:21-24:10:21: PLN BY CORPORATE, MENUNGGU HASIL KEPUTUSAN DARI XL TERKAIT HARGA YANG DIBERIKAN OLEH PIHAK CORPORATE DGN HARGA 15JT/BLN _x000a_20:10:21-29:09:21: PLN BY CORPORATE, PROSES PENGAJUAN BA KEPADA PIHAK POWER XL, UNTUK DIAJUKAN KE CORPORATE PT ANDANI, TERKAIT KERJASAMA PENYAMBUNGAN PLN_x000a_26:09:21: SRFI, PLAN CONNECT MULTIGUNA_x000a_22:09:21:19:09:21: ME OG_x000a_15:09:21: PROSES PENGIRIMAN TRAY DAN PANEL ME DAN MOUNTING_x000a_13:09:21: 08:09:21: ME OG_x000a_06:09:21: PONDASI RBS/BTS OG_x000a_01:09:21: 30:08:21: 22:08:21: CME PREPARATION, NEED ADD TRANSPORT REPLAN 17 SEP_x000a_18:08:21: STO DECLARE 12 AUG _x000a_09:08:21: 04:08:21 : SPK COLO RELEASED, ERM PROSES"/>
  </r>
  <r>
    <s v="140863104"/>
    <s v="KEBUNAGUNG"/>
    <x v="3"/>
    <s v="SMI"/>
    <s v="110°57.17.17'E"/>
    <s v="7°45.20.23'S"/>
    <n v="50"/>
    <s v="0/115/180/250"/>
    <n v="2021"/>
    <m/>
    <s v="Talunombo Rt. 01/02, Kel. Bulusulur, Kec. Wonoharjo_x000d__x000a_Kab.Wonogiri."/>
    <s v="EID"/>
    <s v="JAW-JT-WNG-2771"/>
    <s v="MENTO WONOHARJO"/>
    <x v="0"/>
    <s v="TBG"/>
    <s v="Central"/>
    <s v="JATENG"/>
    <s v="Jawa Tengah"/>
    <s v="Kab. Wonogiri"/>
    <n v="6617416"/>
    <d v="2021-08-04T00:00:00"/>
    <m/>
    <n v="111"/>
    <s v="91 - 120 days"/>
    <d v="2021-09-03T00:00:00"/>
    <s v="W36-2021"/>
    <s v="Sep-2021"/>
    <d v="2021-09-04T00:00:00"/>
    <s v="W36-2021"/>
    <s v="Sep-2021"/>
    <d v="2021-10-15T00:00:00"/>
    <s v="W42-2021"/>
    <x v="6"/>
    <d v="2021-11-22T00:00:00"/>
    <s v="W48-2021"/>
    <s v="Nov-2021"/>
    <s v="COLO TBG NOV"/>
    <s v="MW"/>
    <d v="2021-08-10T00:00:00"/>
    <m/>
    <n v="526530134532"/>
    <n v="7.7"/>
    <m/>
    <d v="2021-08-16T00:00:00"/>
    <m/>
    <m/>
    <d v="2021-11-23T00:00:00"/>
    <s v="W48-2021"/>
    <m/>
    <m/>
    <x v="8"/>
    <x v="7"/>
    <s v="CLOSED - RFI DONE"/>
    <s v="23:11:21: RFIN_x000a_21:11:21-17:11:21: CONNECT PLN 16 NOV, NAMUN METERAN RUSAK (LAMPU INDIKATOR TDK NYALA, METERAN TIDAK BERPUTAR), OG PROCESS CONNECT PLN, PLAN CONNECT 22 NOV _x000a_16:11:21: CONNECT PLN DONE_x000a_14:11:21: SRFI, PLAN CONNECT 16 NOV_x000a_10:11:21: BPUJL PAID, PLAN CONNECT 13 NOV _x000a_10:11:21-15:09:21: SRFI, PLN OVB PROSES PENGAJUAN PENGADAAN TRAFO DARI PLN, PLAN RFI W2 NOV_x000a_13:09:21: ME OG_x000a_08:09:21: RBS BTS PONDASI_x000a_30:08:21: CME PREPARATION_x000a_30:08:21:25:08:21: MAPPING MITRA CME, CME PREPARATION_x000a_18:08:21:STO DECLARE 16 AUG_x000a_09:08:21: NEED REVIEW CIVIL EID_x000a_09:08:21: 04:08:21 : SPK COLO RELEASED, ERM PROSES"/>
  </r>
  <r>
    <s v="0225732007"/>
    <s v="IBS PLAZA MILLENIUM"/>
    <x v="0"/>
    <s v="TB"/>
    <s v="98°38.40.27'E"/>
    <s v="3°35.58.27'N"/>
    <n v="38"/>
    <s v=" 90/210/330"/>
    <n v="2021"/>
    <m/>
    <s v="Plaza Millenium, Jl. Kapten Muslim, Kelurahan Dwikora, Kecamatan Medan Helvetia, Kota Medan, Provinsi Sumatera Utara"/>
    <s v="CAA"/>
    <s v="SUM-SU-MDN-2213"/>
    <s v="MILLENIUM PLAZA RELOCATION"/>
    <x v="0"/>
    <s v="TBG"/>
    <s v="WEST"/>
    <s v="SUMBAGUT"/>
    <s v="Sumatera Utara"/>
    <s v="Kota Medan"/>
    <n v="6617705"/>
    <d v="2021-10-15T00:00:00"/>
    <m/>
    <n v="36"/>
    <s v="31 - 60 days"/>
    <d v="2021-11-14T00:00:00"/>
    <s v="W47-2021"/>
    <s v="Nov-2021"/>
    <s v="TBD"/>
    <s v="TBD"/>
    <s v="TBD"/>
    <d v="2021-11-21T00:00:00"/>
    <s v="W48-2021"/>
    <x v="4"/>
    <d v="2021-11-25T00:00:00"/>
    <s v="W48-2021"/>
    <s v="Nov-2021"/>
    <s v="COLO TBG NOV"/>
    <m/>
    <d v="2021-10-19T00:00:00"/>
    <m/>
    <m/>
    <m/>
    <m/>
    <d v="2021-10-18T00:00:00"/>
    <m/>
    <m/>
    <d v="2021-11-20T00:00:00"/>
    <s v="W47-2021"/>
    <m/>
    <m/>
    <x v="8"/>
    <x v="7"/>
    <s v="CLOSED - RFI DONE"/>
    <s v="20:11:21: RFIN_x000a_17:11:21-07:11:21: ME OG, KWH KOSONG PLAN CONNECT PLN 25 NOV_x000a_03:11:21: FABRIKASI BASEFRAME, PARALEL ONSITE ME OG, PLAN RFI 21 NOV_x000a_31:10:21-26:10:21: FABRIKASI BASEFRAME, PLAN DONE 31 OCT _x000a_24:10:21: CME PREPARATION_x000a_20:10:21: STO DECLARE 18 OCT PREPARE TEAM CME"/>
  </r>
  <r>
    <s v="1446911003"/>
    <s v="MUNTILAN RELOCATION"/>
    <x v="3"/>
    <s v="TB"/>
    <s v="110°18.21.04'E"/>
    <s v="7°36.47.83'S"/>
    <n v="60"/>
    <s v="50/160/310"/>
    <n v="2021"/>
    <m/>
    <s v="Dusun Jumoyo Kidul RT 003 RW 002 Desa Jumoyo Kecamatan  Salam Kabupaten Magelang Provinsi Jawa Tengah"/>
    <s v="EID"/>
    <s v="JAW-JT-MKD-1143"/>
    <s v="MUNTILAN RELOCATION"/>
    <x v="1"/>
    <s v="TBG"/>
    <s v="Central"/>
    <s v="JATENG"/>
    <s v="Jawa Tengah"/>
    <s v="Kab. Magelang"/>
    <n v="6617428"/>
    <d v="2021-08-05T00:00:00"/>
    <m/>
    <n v="107"/>
    <s v="91 - 120 days"/>
    <d v="2022-01-02T00:00:00"/>
    <s v="W02-2022"/>
    <s v="Jan-2022"/>
    <d v="2022-01-01T00:00:00"/>
    <s v="W01-2022"/>
    <s v="Jan-2022"/>
    <d v="2022-01-02T00:00:00"/>
    <s v="W02-2022"/>
    <x v="0"/>
    <d v="2021-11-30T00:00:00"/>
    <s v="W49-2021"/>
    <s v="Nov-2021"/>
    <s v="B2S NOV"/>
    <s v="MW"/>
    <d v="2021-11-24T00:00:00"/>
    <m/>
    <n v="521541397291"/>
    <n v="7.7"/>
    <m/>
    <m/>
    <m/>
    <m/>
    <d v="2021-11-20T00:00:00"/>
    <s v="W47-2021"/>
    <m/>
    <m/>
    <x v="8"/>
    <x v="7"/>
    <s v="CLOSED - RFI DONE"/>
    <s v="20:11:21: RFIN_x000a_17:11:21: ERECTION OG, PLAN SRFI 19 NOV, PLN 22, RFI 25 NOV _x000a_14:11:21: CURRING TIME OG, PLAN RFI 25 NOV _x000a_10:11:21: REBARING OG _x000a_07:11:21: BOREPILE OG _x000a_03:11:21: EXCAVATION OG _x000a_31:10:21-23:10:21: REKOM LURAH CAMAT OG, PARALEL SOIL TEST_x000a_20:10:21-13:10:21: IW CLEAR, CAPEX APPROVE, PERSIAPAN REKOM LURAH CAMAT PLAN REKOM OG W2 OCT_x000a_26:09:21: IW CLEAR, PLAN REKOM 25 SEP 2021_x000a_19:09:21: 15:09:21: PROSES IW MASIH KURANG 2 KK, RENEGO KOMPENSASI DIBANTU DENGAN PEJABAT SETEMPAT PLAN CLEAR 22 SEP 2021_x000a_13:09:21: 08:09:21: IW OG, RENEGOSIASI KOMPENSASI WARGA_x000a_06:09:21: IW OG KURANG 2 KK DARI TOTAL KK 25 KK_x000a_06:09:21: 01:09:21: KANDIDAT B SUBMIT DONE, IW OG 25 KK, PROSES SOSIALISAI WARGA _x000a_30:08:21: REHUNTING, GAGAL IW, PLAN SUBMIT CANDIDAT 1 SEPT_x000a_22:08:21: 18:08:21: 16:08:21: IW OG, PROSES PERIZINAN WARGA MASIH KURANG 4 KK lagi dari total 32 KK_x000a_10:08:21: VALIDASI RNP &amp; TNP DONE, KANDIDAT A GO, PROSES NEGOSIASI IW OG_x000a_09:08:21 : SPK NEW BUILD RELEASED, HUNTING PROSES"/>
  </r>
  <r>
    <s v="141621109"/>
    <s v="KARANG GAMBAS"/>
    <x v="3"/>
    <s v="SKP"/>
    <s v="109°18.50.0'E"/>
    <s v="7°21.41.47'S"/>
    <n v="50"/>
    <s v="65/180/245/315"/>
    <n v="2021"/>
    <m/>
    <s v="Jl. Raya Karang Lesem, Ds. Karang Lesem, Kec. Kutasari, Kab. Purbalingga"/>
    <s v="EID"/>
    <s v="JAW-JT-PBG-1234"/>
    <s v="KARANGKLESEM KUTASARI"/>
    <x v="0"/>
    <s v="TBG"/>
    <s v="Central"/>
    <s v="JATENG"/>
    <s v="Jawa Tengah"/>
    <s v="Kab. Purbalingga"/>
    <n v="6617414"/>
    <d v="2021-08-04T00:00:00"/>
    <m/>
    <n v="108"/>
    <s v="91 - 120 days"/>
    <d v="2021-09-03T00:00:00"/>
    <s v="W36-2021"/>
    <s v="Sep-2021"/>
    <d v="2021-09-04T00:00:00"/>
    <s v="W36-2021"/>
    <s v="Sep-2021"/>
    <d v="2021-10-15T00:00:00"/>
    <s v="W42-2021"/>
    <x v="6"/>
    <d v="2021-11-20T00:00:00"/>
    <s v="W47-2021"/>
    <s v="Nov-2021"/>
    <s v="COLO TBG NOV"/>
    <s v="MW"/>
    <d v="2021-08-10T00:00:00"/>
    <m/>
    <n v="522032706779"/>
    <n v="7.7"/>
    <m/>
    <d v="2021-08-16T00:00:00"/>
    <m/>
    <m/>
    <d v="2021-11-20T00:00:00"/>
    <s v="W47-2021"/>
    <m/>
    <m/>
    <x v="8"/>
    <x v="7"/>
    <s v="CLOSED - RFI DONE"/>
    <s v="20:11:21: RFIN_x000a_17:11:21: BPUJL paid, PLN OB trafo,  sudah berupaya mencara trafo dari PLN area lain blm berhasil, eskalasi ke management level PLN dan akan diupayakan menggunakan trafo rekondisi, PLAN RFI 20 NOV_x000a_14:11:21: PENAMBAHAN JTR 4 TIANG &amp; NEW TRAFO, INSTALASI MEMERLUKAN PEMADAMAN &amp; SOP PLN 6 HARI, PLAN CONNECT 16 NOV 21_x000a_10:11:21: OG WAIT KWH_x000a_07:11:21: REGIST RELEASED, PLAN CONNECT PLN 10-11 NOV 21_x000a_03:11:21-26:10:21: MENUNGGU MATERIAL TRAFO DARI PLN, PLAN W2 NOV_x000a_24:10:21-15:09:21: SRFI PLN OVB, PROSES PEMBAGIAN BEBAN POWER_x000a_13:09:21: SRFI_x000a_06:09:21: POWER CONNECTION PROSES_x000a_01:09:21: ME OG, REPLAN 6 SEPT_x000a_30:08:21: RBS/BTS PONDASI OG_x000a_25:08:21: MAPPING MITRA PREPARE CME_x000a_22:08:21:18:08:21: STO DECLARE 16 AUG_x000a_09:08:21: NEED REVIEW CIVIL EID_x000a_09:08:21: 04:08:21 : SPK COLO RELEASED, ERM PROSES"/>
  </r>
  <r>
    <s v="160122104"/>
    <s v="WATUAGUNG2"/>
    <x v="3"/>
    <s v="SKP"/>
    <s v="111°42.59.62'E"/>
    <s v="8°11.46.93'S"/>
    <n v="50"/>
    <s v="70/140/320"/>
    <n v="2021"/>
    <s v="BLITZKRIEG 2021 [NEW]"/>
    <s v="Jl. Raya Bandung, Desa Watuagung RT.19 Rw.05 Kec.Watulimo, Kab.Trenggalek Prov.Jawa Timur"/>
    <s v="HTI"/>
    <s v="JAW-JI-TRK-4258"/>
    <s v="WATULIMO_WATUAGUNG"/>
    <x v="0"/>
    <s v="TBG"/>
    <s v="East"/>
    <s v="JATIM"/>
    <s v="Jawa Timur"/>
    <s v="Kab. Trenggalek"/>
    <n v="6617492"/>
    <d v="2021-08-13T00:00:00"/>
    <m/>
    <n v="98"/>
    <s v="91 - 120 days"/>
    <d v="2021-09-12T00:00:00"/>
    <s v="W38-2021"/>
    <s v="Sep-2021"/>
    <d v="2021-09-11T00:00:00"/>
    <s v="W37-2021"/>
    <s v="Sep-2021"/>
    <d v="2021-09-28T00:00:00"/>
    <s v="W40-2021"/>
    <x v="7"/>
    <d v="2021-12-10T00:00:00"/>
    <s v="W50-2021"/>
    <s v="Dec-2021"/>
    <s v="COLO TBG DEC"/>
    <s v="MW"/>
    <d v="2021-08-28T00:00:00"/>
    <m/>
    <n v="515432223593"/>
    <n v="6.6"/>
    <m/>
    <d v="2021-08-24T00:00:00"/>
    <m/>
    <d v="2021-09-25T00:00:00"/>
    <d v="2021-11-19T00:00:00"/>
    <s v="W47-2021"/>
    <m/>
    <m/>
    <x v="8"/>
    <x v="7"/>
    <s v="CLOSED - RFI DONE"/>
    <s v="19:11:21: RFIN_x000a_17:11:21: BP PAID, PLAN DONE DARI PLN 23 NOV_x000a_07:10:21-27:10:21: OG PEMINDAHAN JALUR PLN KRN COMCASE, PLAN DONE W2 NOV _x000a_24:10:21-29:09:21: SRFI, ISSUE COMMCASE DAN UP DAYA SESUAI SURAT KEPUTUSAN DARI PLN ESTIMASI PENGERJAAN 3 MINGGU_x000a_06:09:21: POWER CONNECTION PROSES_x000a_06:09:21: CME PREPARATION_x000a_01:09:21: PONDASI OG_x000a_30:08:21: CME PREPARATION_x000a_25:08:21: STO DECLARE 24 AUG_x000a_22:08:21: ERM PROSES, NEED REVIEW CIVIL HTI_x000a_18:08:21: ERM PROSES, NEED REVIEW RNP HTI_x000a_16:08:21:10:08:21 : SPK COLO RELEASED, ERM PROSES"/>
  </r>
  <r>
    <s v="1267022010"/>
    <s v="IBS PARUNG PANJANG"/>
    <x v="8"/>
    <s v="TB"/>
    <s v="106°34.0.9'E"/>
    <s v="6°20.31.68'S"/>
    <n v="40"/>
    <s v="50/150/305"/>
    <n v="2021"/>
    <m/>
    <s v="Desa Parung Panjang Kp. Kaum RT.001 RW.001, Kec. Parung Panjang, Kab. Bogor Prov. Jawa Barat"/>
    <s v="EID"/>
    <s v="JAW-JB-CBI-0134"/>
    <s v="MOH_TOHA_PARUNG_PANJANG"/>
    <x v="0"/>
    <s v="TBG"/>
    <s v="Central"/>
    <s v="JABODETABEK (OUTER)"/>
    <s v="Jawa Barat"/>
    <s v="Kab. Bogor"/>
    <n v="6617462"/>
    <d v="2021-08-10T00:00:00"/>
    <m/>
    <n v="101"/>
    <s v="91 - 120 days"/>
    <d v="2021-09-09T00:00:00"/>
    <s v="W37-2021"/>
    <s v="Sep-2021"/>
    <d v="2021-09-08T00:00:00"/>
    <s v="W37-2021"/>
    <s v="Sep-2021"/>
    <d v="2021-11-22T00:00:00"/>
    <s v="W48-2021"/>
    <x v="4"/>
    <d v="2021-11-22T00:00:00"/>
    <s v="W48-2021"/>
    <s v="Nov-2021"/>
    <s v="COLO TBG NOV"/>
    <s v="MW"/>
    <d v="2021-11-09T00:00:00"/>
    <m/>
    <n v="538531213966"/>
    <n v="10.6"/>
    <m/>
    <d v="2021-10-25T00:00:00"/>
    <m/>
    <m/>
    <d v="2021-11-19T00:00:00"/>
    <s v="W47-2021"/>
    <m/>
    <m/>
    <x v="8"/>
    <x v="7"/>
    <s v="CLOSED - RFI DONE"/>
    <s v="19:11:21: RFIN_x000a_17:11:21: WAIT CONNECT PLN, PLAN RFI 22 NOV _x000a_14:11:21-10:11:21: CME DONE, WAIT CONNECT PLN &amp; PSB PLN RELEASED_x000a_07:11:21: CME OG, PONDASI _x000a_03:11:21: OG CAF REVISED, TIDAK PERLU STACKING _x000a_31:10:21-27:10:21: FABRIKASI STACKING BASEFRAME OG, PLAN RFI W3 NOV_x000a_19:09:21: STO RECALL HOLD PEKERJAAN _x000a_08:30:2021:08:22:2021: NEED REVIEW POWER HUAWEI (HOLD, SAMPAI DENGAN PEMBERITAHUAN DARI XL, PROJECT H2)_x000a_08:18:2021: ERM PROSES, NEED REVIEW RNP EID_x000a_08:16:2021 : 08:10:2021 : SPK COLO RELEASED, ERM PROSES"/>
  </r>
  <r>
    <n v="125059109"/>
    <s v="RNC_KARANGPAWITAN1_P2_SITE PLANNING 1_NEWSITE_407"/>
    <x v="3"/>
    <s v="SKP"/>
    <s v="108°6.23.62'E"/>
    <s v="7°36.53.93'S"/>
    <n v="50"/>
    <s v="0/120/240"/>
    <n v="2021"/>
    <s v="BLITZKRIEG 2021 [NEW]"/>
    <m/>
    <s v="HTI"/>
    <s v="JAW-JB-SPA-4115"/>
    <s v="BANTARKALONG_HEGARWANGI"/>
    <x v="0"/>
    <s v="XL"/>
    <s v="Central"/>
    <s v="JABAR"/>
    <s v="Jawa Barat"/>
    <s v="Kab. Tasikmalaya"/>
    <n v="6617766"/>
    <d v="2021-11-05T00:00:00"/>
    <m/>
    <n v="87"/>
    <s v="61 - 90 days"/>
    <d v="2021-12-05T00:00:00"/>
    <s v="W50-2021"/>
    <s v="Dec-2021"/>
    <s v="TBD"/>
    <s v="TBD"/>
    <s v="TBD"/>
    <d v="2022-12-14T00:00:00"/>
    <s v="W51-2022"/>
    <x v="3"/>
    <d v="2022-01-31T00:00:00"/>
    <s v="W06-2022"/>
    <s v="Jan-2022"/>
    <m/>
    <s v="MW"/>
    <m/>
    <m/>
    <m/>
    <m/>
    <m/>
    <d v="2021-11-15T00:00:00"/>
    <m/>
    <m/>
    <m/>
    <m/>
    <m/>
    <m/>
    <x v="7"/>
    <x v="6"/>
    <s v="CURRENTLY NO ISSUE"/>
    <s v="26:01:22-16:01:22: PREPARE MATERIAL_x000a_12:01:22: PROCESS PR PO TO INTISEL_x000a_05:01:22-16:12:21: PROSES FINALISASI SUBCON ASSIGNMENT, WAIT RFIN BY HTI_x000a_15:12:21-28:11:21: STO DECLARED, WAIT RFI BY HTI_x000a_21:11:21-07:11:21: ESR PROCESS OG,NEED REVIEW RNP HUAWEI"/>
  </r>
  <r>
    <s v="0226602010"/>
    <s v="IBS IBS_MED0010_NORTH SUMATERA"/>
    <x v="3"/>
    <s v="TB"/>
    <s v="99°57.59.11'E"/>
    <s v="2°7.6.67'N"/>
    <n v="50"/>
    <s v="60/170/260"/>
    <n v="2021"/>
    <m/>
    <s v="Dusun Sidodadi A, Kelurahan Kampung Padang, Kecamatan Pangkatan, Kabupaten Labuhanbatu, Propinsi Sumatera Utara"/>
    <s v="HTI"/>
    <s v="SUM-SU-AKK-2205"/>
    <s v="PERK._PANGKATAN"/>
    <x v="0"/>
    <s v="TBG"/>
    <s v="WEST"/>
    <s v="SUMBAGUT"/>
    <s v="Sumatera Utara"/>
    <s v="Kab. Labuhanbatu"/>
    <n v="6617716"/>
    <d v="2021-10-18T00:00:00"/>
    <m/>
    <n v="31"/>
    <s v="31 - 60 days"/>
    <d v="2021-11-17T00:00:00"/>
    <s v="W47-2021"/>
    <s v="Nov-2021"/>
    <s v="TBD"/>
    <s v="TBD"/>
    <s v="TBD"/>
    <d v="2021-11-18T00:00:00"/>
    <s v="W47-2021"/>
    <x v="4"/>
    <d v="2021-11-18T00:00:00"/>
    <s v="W47-2021"/>
    <s v="Nov-2021"/>
    <s v="COLO TBG NOV"/>
    <s v="MW"/>
    <d v="2021-10-28T00:00:00"/>
    <d v="2021-10-29T00:00:00"/>
    <m/>
    <m/>
    <m/>
    <d v="2021-10-26T00:00:00"/>
    <m/>
    <m/>
    <d v="2021-11-18T00:00:00"/>
    <s v="W47-2021"/>
    <m/>
    <m/>
    <x v="8"/>
    <x v="7"/>
    <s v="CLOSED - RFI DONE"/>
    <s v="19:11:21: RFIN_x000a_17:11:21-14:11:21: INSTALASI PANEL OG, PLAN RFI 18 NOV _x000a_10:11:21-07:11:21: ME OG _x000a_03:11:21: PONDASI RBS OG _x000a_31:10:21: CME PREPARATION, STO DECLARE 26 OCT, PLAN PONDASI 4 NOV_x000a_27:10:21-20:10:21: NEED REVIEW RNP HTI"/>
  </r>
  <r>
    <e v="#N/A"/>
    <s v="UJUNGPANDANG"/>
    <x v="4"/>
    <s v=""/>
    <s v="109°17.57.37'E"/>
    <s v="0°2.23.03'S"/>
    <n v="30"/>
    <s v="80/160/320"/>
    <n v="2021"/>
    <m/>
    <s v="Jl. Petani Rt 04 / 38 Kelurahan sungai jawiKec. Pontianak Kota. Pontianak kotaKalaimantan Barat"/>
    <s v="HTI"/>
    <s v="KAL-KB-PTK-0809"/>
    <s v="ABDULLAH_SAIGON"/>
    <x v="0"/>
    <s v="TBG"/>
    <s v="Jabodetabek"/>
    <s v="KALIMANTAN"/>
    <s v="Kalimantan Barat"/>
    <s v="Kota Pontianak"/>
    <n v="6617678"/>
    <d v="2021-10-06T00:00:00"/>
    <m/>
    <n v="43"/>
    <s v="31 - 60 days"/>
    <d v="2021-11-05T00:00:00"/>
    <s v="W45-2021"/>
    <s v="Nov-2021"/>
    <s v="TBD"/>
    <s v="TBD"/>
    <s v="TBD"/>
    <d v="2021-11-19T00:00:00"/>
    <s v="W47-2021"/>
    <x v="4"/>
    <d v="2021-11-22T00:00:00"/>
    <s v="W48-2021"/>
    <s v="Nov-2021"/>
    <s v="COLO TBG NOV"/>
    <s v="MW"/>
    <d v="2021-10-15T00:00:00"/>
    <m/>
    <n v="211002617744"/>
    <m/>
    <m/>
    <d v="2021-10-26T00:00:00"/>
    <m/>
    <d v="2021-11-12T00:00:00"/>
    <d v="2021-11-18T00:00:00"/>
    <s v="W47-2021"/>
    <m/>
    <m/>
    <x v="8"/>
    <x v="7"/>
    <s v="CLOSED - RFI DONE"/>
    <s v="18:11:21: RFIN_x000a_17:11:21: OG PROCESS PENCARIAN PENYAMBUNGAN SEMENTARA 5.5 KVA, PLAN PERMANEN 22 NOV _x000a_14:11:21: SRFI 12 NOV, PLAN FU PLN 15 NOV, PLAN CONNECT PLN 25 NOV_x000a_10:11:21: CME DONE, WAIT PSB &amp; CONNECT PLN _x000a_07:11:21-03:11:21: EXCAVATION OG, PONDASI OG _x000a_31:10:21: BOUWPLANK OG, PLAN START EXCAVATION 1 NOV _x000a_27:10:21-20:10:21: NEED REVIEW TNP ALITA_x000a_17:10:21-13:10:21: NEED REVIEW RNP HUAWEI"/>
  </r>
  <r>
    <s v="1445481004"/>
    <s v="LAU"/>
    <x v="3"/>
    <s v=""/>
    <s v="110°52.36.77'E"/>
    <s v="6°43.18.91'S"/>
    <n v="39"/>
    <s v="90/210/330"/>
    <n v="2021"/>
    <m/>
    <s v="Jl. Raya Jurang, Desa Lau RT.002 RW.003 Kec. Dawe, Kab. Kudus Prov. Jawa Tengah"/>
    <s v="EID"/>
    <s v="JAW-JT-KDS-0853"/>
    <s v="LAU DAWE KUDUS"/>
    <x v="0"/>
    <s v="TBG"/>
    <s v="Central"/>
    <s v="JATENG"/>
    <s v="Jawa Tengah"/>
    <s v="Kab. Kudus"/>
    <n v="6617674"/>
    <d v="2021-10-05T00:00:00"/>
    <m/>
    <n v="44"/>
    <s v="31 - 60 days"/>
    <d v="2021-11-04T00:00:00"/>
    <s v="W45-2021"/>
    <s v="Nov-2021"/>
    <d v="2021-11-05T00:00:00"/>
    <s v="W45-2021"/>
    <s v="Nov-2021"/>
    <d v="2021-11-18T00:00:00"/>
    <s v="W47-2021"/>
    <x v="4"/>
    <d v="2021-11-18T00:00:00"/>
    <s v="W47-2021"/>
    <s v="Nov-2021"/>
    <s v="COLO TBG NOV"/>
    <s v="MW"/>
    <d v="2021-10-25T00:00:00"/>
    <m/>
    <n v="520013357867"/>
    <n v="7.7"/>
    <m/>
    <d v="2021-10-19T00:00:00"/>
    <m/>
    <m/>
    <d v="2021-11-18T00:00:00"/>
    <s v="W47-2021"/>
    <m/>
    <m/>
    <x v="8"/>
    <x v="7"/>
    <s v="CLOSED - RFI DONE"/>
    <s v="18:11:21: RFIN_x000a_17:11:21: RFI, PLN DONE CONNECT, WAIT FOR RFIN_x000a_14:11:21-10:11:21: SRFI, PLAN CONNECT PLN, PLAN RFI 16 NOV_x000a_07:11:21: SHELTER INSTALATION OG_x000a_03:11:21-31:10:21: ME OG _x000a_27:10:21: PONDASI BTS OG _x000a_24:10:21: CME PREPARATION_x000a_20:10:21: STO DECLARE 19 OCT 2021, PREPARE TIM CME_x000a_17:10:21-06:10:21: NEED REVIEW RNP EID"/>
  </r>
  <r>
    <s v="163728126"/>
    <s v="SUMBERKEPUHLENGKONG"/>
    <x v="4"/>
    <s v="TB"/>
    <s v="112°20.44.55'E"/>
    <s v="7°40.37.13'S"/>
    <n v="50"/>
    <s v="135/255/330"/>
    <n v="2021"/>
    <s v="RORO JONGRANG 2021 [NEW]"/>
    <s v="Jl. Raya Pulosari RT 04 RW 04 Desa Pulosari Kecamatan Bareng Kabupaten Jombang"/>
    <s v="HTI"/>
    <s v="JAW-JI-JBG-4178"/>
    <s v="BARENG NGRIMBI"/>
    <x v="0"/>
    <s v="TBG"/>
    <s v="East"/>
    <s v="JATIM"/>
    <s v="Jawa Timur"/>
    <s v="Kab. Jombang"/>
    <n v="6617456"/>
    <d v="2021-08-09T00:00:00"/>
    <m/>
    <n v="101"/>
    <s v="91 - 120 days"/>
    <d v="2021-09-08T00:00:00"/>
    <s v="W37-2021"/>
    <s v="Sep-2021"/>
    <d v="2021-09-07T00:00:00"/>
    <s v="W37-2021"/>
    <s v="Sep-2021"/>
    <d v="2021-10-30T00:00:00"/>
    <s v="W44-2021"/>
    <x v="6"/>
    <d v="2021-11-23T00:00:00"/>
    <s v="W48-2021"/>
    <s v="Nov-2021"/>
    <s v="COLO TBG NOV"/>
    <s v="MW"/>
    <d v="2021-09-04T00:00:00"/>
    <m/>
    <n v="525540196895"/>
    <n v="6.6"/>
    <m/>
    <d v="2021-10-04T00:00:00"/>
    <m/>
    <d v="2021-09-30T00:00:00"/>
    <d v="2021-11-18T00:00:00"/>
    <s v="W47-2021"/>
    <m/>
    <m/>
    <x v="8"/>
    <x v="7"/>
    <s v="CLOSED - RFI DONE"/>
    <s v="18:11:21: RFIN_x000a_17:11:21: RFI, WAIT FOR RFIN_x000a_14:11:21-27:10:21: OVERBLAST, OG PROSES MANAJEMEN TRAFO, PLAN RFI 23 NOV_x000a_24:10:21-29:09:21: SRFI, MINUS EXTEND TOWER_x000a_26:09:21: ME OG, PARALEL REVISI IMB, DAN PERLUASAN IW EXTEND TOWER 3M_x000a_19:09:21:15:09:21: 13:09:21: 08:09:21: ME OG_x000a_06:09:21: CME PREPARATION_x000a_30:08:21: STO READY TO DECLARE_x000a_22:08:21: NEED REVIEW TNP ALITA_x000a_18:08:21: NEED REVIEW RNP HUWAWEI_x000a_16:08:21: 09:08:21 : SPK COLO RELEASED, ERM PROSES"/>
  </r>
  <r>
    <s v="141074109"/>
    <s v="BANGSRI GROBOGAN"/>
    <x v="3"/>
    <s v="TB"/>
    <s v="110°59.21.3'E"/>
    <s v="7°14.26.7'S"/>
    <n v="50"/>
    <s v="20/150/210"/>
    <n v="2021"/>
    <m/>
    <s v="Desa Bangsri RT. 05 / 02, Kec. Geyer, Kab. Grobokan Prov. Jawa Tengah"/>
    <s v="EID"/>
    <s v="JAW-JT-PWD-0034"/>
    <s v="BANGSRI GEYER GROBOGAN"/>
    <x v="0"/>
    <s v="TBG"/>
    <s v="Central"/>
    <s v="JATENG"/>
    <s v="Jawa Tengah"/>
    <s v="Kab. Grobogan"/>
    <n v="6617408"/>
    <d v="2021-08-03T00:00:00"/>
    <m/>
    <n v="107"/>
    <s v="91 - 120 days"/>
    <d v="2021-09-02T00:00:00"/>
    <s v="W36-2021"/>
    <s v="Sep-2021"/>
    <d v="2021-09-03T00:00:00"/>
    <s v="W36-2021"/>
    <s v="Sep-2021"/>
    <d v="2021-10-15T00:00:00"/>
    <s v="W42-2021"/>
    <x v="6"/>
    <d v="2021-11-18T00:00:00"/>
    <s v="W47-2021"/>
    <s v="Nov-2021"/>
    <s v="COLO TBG NOV"/>
    <s v="MW"/>
    <d v="2021-08-10T00:00:00"/>
    <m/>
    <n v="525540196895"/>
    <n v="7.7"/>
    <m/>
    <d v="2021-08-13T00:00:00"/>
    <m/>
    <m/>
    <d v="2021-11-18T00:00:00"/>
    <s v="W47-2021"/>
    <m/>
    <m/>
    <x v="8"/>
    <x v="7"/>
    <s v="CLOSED - RFI DONE"/>
    <s v="18:11:21: RFIN_x000a_17:11:21-10:11:21: BPUJL PAID, PLAN CONNECT 18 NOV _x000a_07:11:21-10:10:21: OVERBLAST, PROSES PENGADAAN TRAFO PLAN CONNECT W2 NOV_x000a_26:09:21-15:09:21: POWER CONNECTION PROSES, OVB TRAFO, PROSES PEMBAGIAN BEBAN POWER_x000a_13:09:21: 08:09:21: 06:09:21: ME OG REPLAN RFI W3 SEPT_x000a_01:09:21:30:08:21: RBS/BTS PONDASI OG REPLAN 13 SEPT_x000a_25:08:21: MAPPING MITRA CME_x000a_22:08:21: 18:08:21: CME PREPARATION_x000a_16:08:21: STO DECLARE 13 AUG_x000a_09:08:21: 04:08:21 : SPK COLO RELEASED, ERM PROSES"/>
  </r>
  <r>
    <s v="140825104"/>
    <s v="KALIJAMBESLO"/>
    <x v="3"/>
    <s v=""/>
    <s v="110°48.29.52'E"/>
    <s v="7°26.24.54'S"/>
    <n v="40"/>
    <s v="90/210/330"/>
    <n v="2021"/>
    <m/>
    <s v="Jl. Solo - Purwodadi KM. 15, RT. 08 / RW. 4, Ds. Pilangsari, Kel. Banaran, Kec. Kalijambe, Kab. Sragen Prov. Jawa Tengah"/>
    <s v="EID"/>
    <s v="JAW-JT-SGN-1825"/>
    <s v="KEBAYANAN BANARAN KALIJAMBE"/>
    <x v="0"/>
    <s v="TBG"/>
    <s v="Central"/>
    <s v="JATENG"/>
    <s v="Jawa Tengah"/>
    <s v="Kab. Sragen"/>
    <n v="6617673"/>
    <d v="2021-10-05T00:00:00"/>
    <m/>
    <n v="43"/>
    <s v="31 - 60 days"/>
    <d v="2021-11-04T00:00:00"/>
    <s v="W45-2021"/>
    <s v="Nov-2021"/>
    <d v="2021-11-05T00:00:00"/>
    <s v="W45-2021"/>
    <s v="Nov-2021"/>
    <d v="2021-11-22T00:00:00"/>
    <s v="W48-2021"/>
    <x v="4"/>
    <d v="2021-11-22T00:00:00"/>
    <s v="W48-2021"/>
    <s v="Nov-2021"/>
    <s v="COLO TBG NOV"/>
    <s v="MW"/>
    <d v="2021-10-25T00:00:00"/>
    <m/>
    <n v="520592269559"/>
    <n v="7.7"/>
    <m/>
    <d v="2021-10-21T00:00:00"/>
    <m/>
    <m/>
    <d v="2021-11-17T00:00:00"/>
    <s v="W47-2021"/>
    <m/>
    <m/>
    <x v="8"/>
    <x v="7"/>
    <s v="CLOSED - RFI DONE"/>
    <s v="17:11:21: RFIN_x000a_14:11:21-14:11:21: RFI, WAIT FOR RFIN, WAIT DOC RFIN MITRA_x000a_10:11:21: SRFI, WAITING CONNECT PLN, PLAN RFI 16 NOV_x000a_07:11:21: SHELATER INSTALLATION OG_x000a_03:11:21-31:10:21: ME OG, PLAN SRFI 3 NOV_x000a_27:10:21: CME PREPARATION _x000a_20:10:21: READY TO DECLARE STO_x000a_17:10:21-06:10:21: NEED REVIEW RNP EID"/>
  </r>
  <r>
    <s v="021221109"/>
    <s v="SUMBER_REJO"/>
    <x v="4"/>
    <s v="TB"/>
    <s v="98°45.45.65'E"/>
    <s v="3°36.47.95'N"/>
    <n v="40"/>
    <s v="45/180/255"/>
    <n v="2021"/>
    <m/>
    <s v="Jl. Pasar Belakang Pasar XI, Dusun XVI, Desa Bandar Klippa, Kec. Percut Sei Tuan, Kab. Deli Serdang, Prov. Sumatera Utara"/>
    <s v="HTI"/>
    <s v="SUM-SU-LBP-2256"/>
    <s v="PERCUT_SEI_TUAN_SAMBIREJO_TIMUR"/>
    <x v="0"/>
    <s v="TBG"/>
    <s v="WEST"/>
    <s v="SUMBAGUT"/>
    <s v="Sumatera Utara"/>
    <s v="Kab. Deli Serdang"/>
    <n v="6617678"/>
    <d v="2021-10-06T00:00:00"/>
    <m/>
    <n v="38"/>
    <s v="31 - 60 days"/>
    <d v="2021-11-05T00:00:00"/>
    <s v="W45-2021"/>
    <s v="Nov-2021"/>
    <s v="TBD"/>
    <s v="TBD"/>
    <s v="TBD"/>
    <d v="2021-11-10T00:00:00"/>
    <s v="W46-2021"/>
    <x v="4"/>
    <d v="2021-11-23T00:00:00"/>
    <s v="W48-2021"/>
    <s v="Nov-2021"/>
    <s v="COLO TBG NOV"/>
    <s v="MW"/>
    <d v="2021-10-15T00:00:00"/>
    <m/>
    <n v="128050016992"/>
    <n v="6.6"/>
    <m/>
    <d v="2021-10-14T00:00:00"/>
    <m/>
    <m/>
    <d v="2021-11-13T00:00:00"/>
    <s v="W46-2021"/>
    <m/>
    <m/>
    <x v="8"/>
    <x v="7"/>
    <s v="CLOSED - RFI DONE"/>
    <s v="13:11:21: RFIN_x000a_10:11:21-07:11:21: OG POWER CONNECTION, KWH KOSONG, PLAN CONNECT 23 NOV_x000a_03:11:21-26:10:21: ME OG_x000a_24:10:21: ME OG, PLAN RFI 6 NOV_x000a_20:10:21: RBS BTS PONDASI OG, PLAN ME GROUNDING 25 OCT_x000a_17:10:21: STO DECLARE 14 OCT CME PREPARATION_x000a_13:10:21: NEED REVIEW RNP HUAWEI_x000a_04:10:21: ERM PROSES"/>
  </r>
  <r>
    <s v="021215109"/>
    <s v="SYAHMAD"/>
    <x v="4"/>
    <s v="TB"/>
    <s v="98°51.46.37'E"/>
    <s v="3°34.15.06'N"/>
    <n v="40"/>
    <s v="70/155/270"/>
    <n v="2021"/>
    <m/>
    <s v="Jl. Purwo, Gg. Mangga, Desa Bakaran Batu, Kecamatan Lubuk PakamKabupaten Deli Serdang, Provinsi Sumatera Utara"/>
    <s v="HTI"/>
    <s v="SUM-SU-LBP-2252"/>
    <s v="PERDAMEAN_PURWO"/>
    <x v="0"/>
    <s v="TBG"/>
    <s v="WEST"/>
    <s v="SUMBAGUT"/>
    <s v="Sumatera Utara"/>
    <s v="Kab. Deli Serdang"/>
    <n v="6617678"/>
    <d v="2021-10-06T00:00:00"/>
    <m/>
    <n v="38"/>
    <s v="31 - 60 days"/>
    <d v="2021-11-05T00:00:00"/>
    <s v="W45-2021"/>
    <s v="Nov-2021"/>
    <s v="TBD"/>
    <s v="TBD"/>
    <s v="TBD"/>
    <d v="2021-11-10T00:00:00"/>
    <s v="W46-2021"/>
    <x v="4"/>
    <d v="2021-11-23T00:00:00"/>
    <s v="W48-2021"/>
    <s v="Nov-2021"/>
    <s v="COLO TBG NOV"/>
    <s v="MW"/>
    <d v="2021-10-15T00:00:00"/>
    <m/>
    <m/>
    <m/>
    <m/>
    <d v="2021-10-14T00:00:00"/>
    <m/>
    <m/>
    <d v="2021-11-13T00:00:00"/>
    <s v="W46-2021"/>
    <m/>
    <m/>
    <x v="8"/>
    <x v="7"/>
    <s v="CLOSED - RFI DONE"/>
    <s v="13:11:21: RFIN_x000a_10:11:21-07:11:21: OG POWER CONNECTION, KWH KOSONG, PLAN CONNECT 23 NOV_x000a_24:10:21: ME OG, PLAN RFI 6 NOV_x000a_20:10:21: RBS BTS PONDASI OG, PLAN ME GROUNDING 25 OCT_x000a_17:10:21: STO DECLARE 14 OCT CME PREPARATION_x000a_13:10:21: NEED REVIEW RNP HUAWEI_x000a_04:10:21: ERM PROSES"/>
  </r>
  <r>
    <s v="1441082003"/>
    <s v="IBS KIDANGAN JEPON"/>
    <x v="3"/>
    <s v="TB"/>
    <s v="111°28.16.0'E"/>
    <s v="6°55.58.62'S"/>
    <n v="55"/>
    <s v="100/175/280"/>
    <n v="2021"/>
    <m/>
    <s v="Jl. Ngrenak RT.001 RW.03, Kelurahan Sonokulon, Kecamatan Todanan, Kabupaten Blora, Provinsi Jawa Tengah"/>
    <s v="EID"/>
    <s v="JAW-JT-BLA-0138"/>
    <s v="SAMBONG_KAWENGAN"/>
    <x v="0"/>
    <s v="TBG"/>
    <s v="Central"/>
    <s v="JATENG"/>
    <s v="Jawa Tengah"/>
    <s v="Kab. Blora"/>
    <n v="6617535"/>
    <d v="2021-08-24T00:00:00"/>
    <m/>
    <n v="81"/>
    <s v="61 - 90 days"/>
    <d v="2021-09-23T00:00:00"/>
    <s v="W39-2021"/>
    <s v="Sep-2021"/>
    <s v="TBD"/>
    <s v="TBD"/>
    <s v="TBD"/>
    <d v="2021-10-25T00:00:00"/>
    <s v="W44-2021"/>
    <x v="6"/>
    <d v="2021-11-12T00:00:00"/>
    <s v="W46-2021"/>
    <s v="Nov-2021"/>
    <s v="COLO TBG NOV"/>
    <s v="MW"/>
    <d v="2021-11-22T00:00:00"/>
    <m/>
    <n v="520071607803"/>
    <n v="7.7"/>
    <m/>
    <d v="2021-09-06T00:00:00"/>
    <d v="2021-09-21T00:00:00"/>
    <m/>
    <d v="2021-11-13T00:00:00"/>
    <s v="W46-2021"/>
    <m/>
    <m/>
    <x v="8"/>
    <x v="7"/>
    <s v="CLOSED - RFI DONE"/>
    <s v="13:11:21: RFIN _x000a_10:11:21: RFI, WAIT RFIN PLAN 11 NOV _x000a_07:11:21: BPUJL PAID, PLAN CONNECT PLN 10-11 NOV_x000a_03:11:21: PLAN CONNECT PLN 5 NOV_x000a_31:10:21-27:10:21: SRFI, PLAN W1 NOV, PROSES TANAM TIANG BY PLN OG, WAITING STAOR REGIST 3DAYS_x000a_24:10:21-13:10:21: SRFI, PROSES CONNECT PLN BY LL_x000a_06:09:21: STO DECLARE_x000a_30:08:21: 25:08:21: SPK COLO RELEASED, SUBMIT ERM PROSES"/>
  </r>
  <r>
    <s v="071041109"/>
    <s v="ENIM2014_3G1"/>
    <x v="4"/>
    <s v="TB"/>
    <s v="103°47.48.84'E"/>
    <s v="3°45.52.02'S"/>
    <n v="35"/>
    <s v="35/155/210"/>
    <n v="2021"/>
    <s v="RORO JONGRANG 2021 [NEW]"/>
    <s v="Jl. Ling. Buluran Atas RT 01 RW 04 NO. 947, Ds. Tanjung Enim, Kec. Lawang Kidul, Kab. Muara Enim, Prov. Sumatera Selatan"/>
    <s v="HTI"/>
    <s v="SUM-SS-MRE-1233"/>
    <s v="TANJUNG_ENIM_LINTAS_TENGAH"/>
    <x v="0"/>
    <s v="TBG"/>
    <s v="WEST"/>
    <s v="SUMBAGSEL"/>
    <s v="Sumatera Selatan"/>
    <s v="Kab. Muara Enim"/>
    <n v="6617456"/>
    <d v="2021-08-09T00:00:00"/>
    <m/>
    <n v="95"/>
    <s v="91 - 120 days"/>
    <d v="2021-09-08T00:00:00"/>
    <s v="W37-2021"/>
    <s v="Sep-2021"/>
    <d v="2021-09-07T00:00:00"/>
    <s v="W37-2021"/>
    <s v="Sep-2021"/>
    <d v="2021-10-30T00:00:00"/>
    <s v="W44-2021"/>
    <x v="6"/>
    <d v="2021-11-12T00:00:00"/>
    <s v="W46-2021"/>
    <s v="Nov-2021"/>
    <s v="COLO TBG NOV"/>
    <s v="MW"/>
    <d v="2021-10-04T00:00:00"/>
    <m/>
    <n v="147100688003"/>
    <n v="6.6"/>
    <m/>
    <d v="2021-10-04T00:00:00"/>
    <m/>
    <d v="2021-11-09T00:00:00"/>
    <d v="2021-11-12T00:00:00"/>
    <s v="W46-2021"/>
    <m/>
    <m/>
    <x v="8"/>
    <x v="7"/>
    <s v="CLOSED - RFI DONE"/>
    <s v="12:11:21: RFIN_x000a_10:11:21: SRFI ANNOUNCE 9 NOV, POWER CONNECT WAIT CONFIRM XL, PLAN RFI 11 NOV_x000a_07:11:21: STACKING DONE, PLN OVERLOAD, OG FU PLN, PLAN SRFI 10NOV _x000a_03:11:21: PLN OVERLOAD, OG FU PLN, PLAN SRFI 10NOV _x000a_31:10:21: WAIT FOR LOADING MATERIAL _x000a_27:20:21: DELIVERY MATERIAL &amp; STACKING BASEFRAME ETA 28 OCT, PLAN RFI 31 OCT _x000a_24:10:21-26:09:21: SRFI_x000a_22:09:21: 19:09:21 15:09:21: RBS BTS FONDASI_x000a_13:09:21: CME PREPARATION_x000a_08:09:21: READY TO DECLARE STO_x000a_30:08:21:22:08:21: 18:08:21: NEED REVIEW TNP ALITA_x000a_16:08:21: 09:08:21 : SPK COLO RELEASED, ERM PROSES"/>
  </r>
  <r>
    <s v="040157109"/>
    <s v="KAMPUNG SEBERANG"/>
    <x v="4"/>
    <s v="TB"/>
    <s v="102°32.29.38'E"/>
    <s v="0°21.27.05'S"/>
    <n v="40"/>
    <s v="25/150/220"/>
    <n v="2021"/>
    <m/>
    <s v="Jl. Tengku Alim No.153 Rt.06 Kel. Kampung Pulau, Kec. Rengat, Kab. Indragiri Hulu, Prov. Riau"/>
    <s v="HTI"/>
    <s v="SUM-RI-RGT-0973"/>
    <s v="KAMPUNG_BESAR_SEBERANG"/>
    <x v="0"/>
    <s v="TBG"/>
    <s v="WEST"/>
    <s v="SUMBAGTENG"/>
    <s v="Riau"/>
    <s v="Kab. Indragiri Hulu"/>
    <n v="6617678"/>
    <d v="2021-10-06T00:00:00"/>
    <m/>
    <n v="36"/>
    <s v="31 - 60 days"/>
    <d v="2021-11-05T00:00:00"/>
    <s v="W45-2021"/>
    <s v="Nov-2021"/>
    <s v="TBD"/>
    <s v="TBD"/>
    <s v="TBD"/>
    <d v="2021-11-10T00:00:00"/>
    <s v="W46-2021"/>
    <x v="4"/>
    <d v="2021-11-14T00:00:00"/>
    <s v="W47-2021"/>
    <s v="Nov-2021"/>
    <s v="COLO TBG NOV"/>
    <s v="MW"/>
    <d v="2021-10-15T00:00:00"/>
    <m/>
    <n v="184103616402"/>
    <n v="6.6"/>
    <m/>
    <d v="2021-10-14T00:00:00"/>
    <m/>
    <d v="2021-11-08T00:00:00"/>
    <d v="2021-11-11T00:00:00"/>
    <s v="W46-2021"/>
    <m/>
    <m/>
    <x v="8"/>
    <x v="7"/>
    <s v="CLOSED - RFI DONE"/>
    <s v="11:11:21: RFIN _x000a_10:11:21: PLN DONE CONNECT, WAIT RFIN _x000a_08:11:21: SRFI NOTIF, OG CONNECT PLN _x000a_07:11:21: PONDASI RBS &amp; TRAY DONE, PLAN PLN CONNECT 8 Nov, PLAN RFI 9 Nov_x000a_03:11:21: OG CME, NO REGISTER DONE RELEASED, PLAN BAYAR BPUJL 4 NOV_x000a_31:10:21: WAIT PLN CONNECT_x000a_27:10:21: RBS BTS PONDASI OG, PLAN RFI W1 NOV_x000a_20:10:21: RBS BTS PONDASI OG, PLAN ME GROUNDING 25 OCT_x000a_17:10:21: STO DECLARE 14 OCT CME PREPARATION_x000a_13:10:21: NEED REVIEW RNP HUAWEI_x000a_04:10:21: ERM PROSES"/>
  </r>
  <r>
    <s v="040932109"/>
    <s v="SIMPANG EMPAT BELILAS"/>
    <x v="4"/>
    <s v="TB"/>
    <s v="102°24.34.38'E"/>
    <s v="0°33.41.62'S"/>
    <n v="50"/>
    <s v="10/100/240"/>
    <n v="2021"/>
    <s v="RORO JONGRANG 2021 [NEW]"/>
    <s v="Jl. Lintas Timur Sumatera Rt.04 Rw.06Kel. Pangkalan Kasai"/>
    <s v="HTI"/>
    <s v="SUM-RI-RGT-0976"/>
    <s v="PANGKALANKASAI_LINTAS_SUMATERA"/>
    <x v="0"/>
    <s v="TBG"/>
    <s v="WEST"/>
    <s v="SUMBAGTENG"/>
    <s v="Riau"/>
    <s v="Kab. Indragiri Hulu"/>
    <n v="6617456"/>
    <d v="2021-08-09T00:00:00"/>
    <m/>
    <n v="94"/>
    <s v="91 - 120 days"/>
    <d v="2021-09-08T00:00:00"/>
    <s v="W37-2021"/>
    <s v="Sep-2021"/>
    <d v="2021-09-07T00:00:00"/>
    <s v="W37-2021"/>
    <s v="Sep-2021"/>
    <d v="2021-10-28T00:00:00"/>
    <s v="W44-2021"/>
    <x v="6"/>
    <d v="2021-11-14T00:00:00"/>
    <s v="W47-2021"/>
    <s v="Nov-2021"/>
    <s v="COLO TBG NOV"/>
    <s v="MW"/>
    <d v="2021-09-04T00:00:00"/>
    <m/>
    <n v="184103616399"/>
    <n v="6.6"/>
    <m/>
    <d v="2021-10-04T00:00:00"/>
    <m/>
    <d v="2021-11-08T00:00:00"/>
    <d v="2021-11-11T00:00:00"/>
    <s v="W46-2021"/>
    <m/>
    <m/>
    <x v="8"/>
    <x v="7"/>
    <s v="CLOSED - RFI DONE"/>
    <s v="11:11:21: RFIN_x000a_10:11:21-08:11:21: PLN CONNECT DONE 9 NOV, WAIT FOR RFIN_x000a_07:11:21-03:11:21: OG CME, NO REGISTER DONE RELEASED, PLAN BAYAR BPUJL 4 NOV_x000a_31:10:21: PERKUATAN TOWER DONE, PLAN CONNECT PLN 10 NOV 2021_x000a_27:10:21: PEMASANGAN TRAY OG, PLAN RFI 29 OCT_x000a_23:10:21: PERKUATAN OG, PLAN PERKUATAN DONE 28 OCT_x000a_20:10:21-29:09:21: SRFI ISSUE EXTEND TOWER_x000a_22:09:21:19:09:21: ME OG_x000a_14:09:21: PONDASI OG_x000a_13:09:21: CME PREPARATION, NEED EXTEND TOWER PROSES REVISI IMB, DAN PERLUASAN IW_x000a_08:09:21: 06:09:21: CME PREPARATION_x000a_30:08:21:25:08:21:22:08:21: NEED REVIEW TNP ALITA_x000a_18:08:21: NEED REVIEW RNP HUWAWEI_x000a_16:08:21: 09:08:21 : SPK COLO RELEASED, ERM PROSES"/>
  </r>
  <r>
    <s v="210529109"/>
    <s v="TBG_DSANJIRKALAMPAN"/>
    <x v="3"/>
    <s v="TB"/>
    <s v="114°18.31.46'E"/>
    <s v="2°47.35.41'S"/>
    <n v="50"/>
    <s v="130/230/320"/>
    <n v="2021"/>
    <s v="BLITZKRIEG 2021 [NEW]"/>
    <s v="Jl. Pangkalima Kapang, RT/RW 08/- Desa Anjir Kalampan Kec. Kapuas Barat, Kab. Kapuas Prov. Kalimantan Tengah"/>
    <s v="HTI"/>
    <s v="KAL-KT-KLK-0426"/>
    <s v="KAPUAS_BARAT"/>
    <x v="0"/>
    <s v="TBG"/>
    <s v="Central"/>
    <s v="KALIMANTAN"/>
    <s v="Kalimantan Tengah"/>
    <s v="Kab. Kapuas"/>
    <n v="6617642"/>
    <d v="2021-09-23T00:00:00"/>
    <m/>
    <n v="48"/>
    <s v="31 - 60 days"/>
    <d v="2021-10-23T00:00:00"/>
    <s v="W43-2021"/>
    <s v="Oct-2021"/>
    <s v="TBD"/>
    <s v="TBD"/>
    <s v="TBD"/>
    <d v="2021-11-02T00:00:00"/>
    <s v="W45-2021"/>
    <x v="4"/>
    <d v="2021-11-08T00:00:00"/>
    <s v="W46-2021"/>
    <s v="Nov-2021"/>
    <s v="COLO TBG NOV"/>
    <s v="MW"/>
    <d v="2021-10-04T00:00:00"/>
    <m/>
    <n v="225100184795"/>
    <n v="6.6"/>
    <m/>
    <d v="2021-10-01T00:00:00"/>
    <m/>
    <m/>
    <d v="2021-11-10T00:00:00"/>
    <s v="W46-2021"/>
    <m/>
    <m/>
    <x v="8"/>
    <x v="7"/>
    <s v="CLOSED - RFI DONE"/>
    <s v="10:11:21: RFIN_x000a_07:11:21-31:10:21: RFI, WAIT FOR RFIN, PLAN RFIN 8 NOV _x000a_27:10:21: SRFI, PLAN RFI 29 OCT_x000a_24:10:21: SRFI, PLAN CONNECT 26 OCT_x000a_20:10:21-17:10:21: RBS BTS FOUNDATION PLAN ME GROUNDING 25 OCT_x000a_13:10:21-06:10:21: CME PREPARATION_x000a_04:10:21-26:09:21: SPK NEW RELEASED, ERM PROSES"/>
  </r>
  <r>
    <s v="030780126"/>
    <s v="BALAI PANJANG_LAREH SAGO HALABAN"/>
    <x v="4"/>
    <s v="TB"/>
    <s v="100°42.49.93'E"/>
    <s v="0°17.17.41'S"/>
    <n v="40"/>
    <s v="55/240/310"/>
    <n v="2021"/>
    <m/>
    <s v="Jorong Kayu Tanam, Nagari Labuah Gunuang, Kec. Lareh Sago Halaban, Kab. Lima Puluh Kota, Prov. Sumatera Barat"/>
    <s v="HTI"/>
    <s v="SUM-SB-SRK-0940"/>
    <s v="LABUAH_GUNUANG"/>
    <x v="0"/>
    <s v="TBG"/>
    <s v="WEST"/>
    <s v="SUMBAGTENG"/>
    <s v="Sumatera Barat"/>
    <s v="Kab. Lima Puluh Kota"/>
    <n v="6617678"/>
    <d v="2021-10-06T00:00:00"/>
    <m/>
    <n v="34"/>
    <s v="31 - 60 days"/>
    <d v="2021-11-05T00:00:00"/>
    <s v="W45-2021"/>
    <s v="Nov-2021"/>
    <s v="TBD"/>
    <s v="TBD"/>
    <s v="TBD"/>
    <d v="2021-11-15T00:00:00"/>
    <s v="W47-2021"/>
    <x v="4"/>
    <d v="2021-11-15T00:00:00"/>
    <s v="W47-2021"/>
    <s v="Nov-2021"/>
    <s v="COLO TBG NOV"/>
    <s v="MW"/>
    <d v="2021-10-15T00:00:00"/>
    <m/>
    <n v="134520326445"/>
    <n v="6.6"/>
    <m/>
    <d v="2021-10-13T00:00:00"/>
    <m/>
    <m/>
    <d v="2021-11-09T00:00:00"/>
    <s v="W46-2021"/>
    <m/>
    <m/>
    <x v="8"/>
    <x v="7"/>
    <s v="CLOSED - RFI DONE"/>
    <s v="09:11:21: RFIN _x000a_07:11:21-31:10:21: SRFI, WAIT CONNECT PLN, KWH KOSONG, PLAN CONNECT PLN 10 NOV, PLAN RFI 15 NOV_x000a_27:10:21: PEMASANGAN TRAY, PLAN TRAY DONE 29 OCT _x000a_23:10:21 - 20:10:21: PONDASI BTS OG, PLAN ME GROUNDING 25 OCT _x000a_17:10:21-13:10:21: STO DECLARE, CME PREPARARTION_x000a_10:10:21: NEED REVIEW TNP ALITA"/>
  </r>
  <r>
    <m/>
    <m/>
    <x v="3"/>
    <s v=""/>
    <s v="111°3.51.48'E"/>
    <s v="7°39.34.92'S"/>
    <n v="50"/>
    <s v="90/210/330"/>
    <n v="2021"/>
    <m/>
    <s v="Mendalan RT 002  RW 005 Desa Koripan Kecamatan Matesih Kabupaten Karanganyar  Provinsi Jawa Tengah "/>
    <s v="EID"/>
    <s v="JAW-JT-KRG-2137"/>
    <s v="TAWANGMANGU MATESI KORIPAN"/>
    <x v="1"/>
    <s v="TBG"/>
    <s v="Central"/>
    <s v="JATENG"/>
    <s v="Jawa Tengah"/>
    <s v="Kab. Karanganyar"/>
    <n v="6617448"/>
    <d v="2021-08-09T00:00:00"/>
    <m/>
    <n v="91"/>
    <s v="91 - 120 days"/>
    <d v="2022-01-06T00:00:00"/>
    <s v="W02-2022"/>
    <s v="Jan-2022"/>
    <d v="2021-12-07T00:00:00"/>
    <s v="W50-2021"/>
    <s v="Dec-2021"/>
    <d v="2021-10-30T00:00:00"/>
    <s v="W44-2021"/>
    <x v="6"/>
    <d v="2021-11-16T00:00:00"/>
    <s v="W47-2021"/>
    <s v="Nov-2021"/>
    <s v="B2S NOV"/>
    <s v="MW"/>
    <d v="2021-10-21T00:00:00"/>
    <m/>
    <m/>
    <m/>
    <m/>
    <m/>
    <m/>
    <m/>
    <d v="2021-11-08T00:00:00"/>
    <s v="W46-2021"/>
    <m/>
    <m/>
    <x v="8"/>
    <x v="7"/>
    <s v="CLOSED - RFI DONE"/>
    <s v="08:11:21: RFIN DONE_x000a_07:11:21-03:11:21: RFI, WAIT FOR RFIN, PLAN RFIN 8 NOV _x000a_31:10:21-27:10:21: SRFI_x000a_23:10:21: ERECTION OG, PLAN RFI ..., PSB RECIVED ON CHECK_x000a_20:10:21: CURRING TIME OG, PLAN ERECTION 25 OCT, NEED SK PLN_x000a_17:10:21-13:10:21: EXCAVATION OG, PLAN PENGECORAN 20 OCT 2021_x000a_10:10:21: TIM ON SITE, PLAN GALIAN 13 OCT_x000a_06:10:21-04:10:21: BOWPLANK OG, PLAN START GALIAN 8 OCT 2021_x000a_29:09:21-22:09:21: PROSES APD, PLAN START CME END OF SEPT_x000a_19:09:21: SOILTEST OG, PARALEL REALISASI REKOM LURAH CAMAT_x000a_15:09:21: 13:09:21: IW CLEAR, PROSES KORDINASI DENGAN PEMDA TERKAIT ISSUE OPSIC_x000a_08:09:21: REKOM OG, PARALEL SOILTEST_x000a_06:09:21: KANDIDAT APPROVE TNP &amp; RNP PROSES IW OG_x000a_10:08:21 : SPK RETURN BY XL PERUBAHAN DESIGN_x000a_09:08:21 : SPK NEW BUILD RELEASED"/>
  </r>
  <r>
    <s v="125067109"/>
    <s v="JALANPLERET"/>
    <x v="3"/>
    <s v="SKP"/>
    <s v="107°34.5.3'E"/>
    <s v="6°48.5.44'S"/>
    <n v="40"/>
    <s v="0/135/295"/>
    <n v="2021"/>
    <s v="BLITZKRIEG 2021 [NEW]"/>
    <s v="Desa Kertawangi Kp. Keboncau RT.02 RW.05 Kec. Cisarua, Kab. Bandung Barat Prov. Jawa Barat"/>
    <s v="HTI"/>
    <s v="JAW-JB-NPH-4133"/>
    <s v="CISARUA_KERTAWANGI"/>
    <x v="0"/>
    <s v="TBG"/>
    <s v="Central"/>
    <s v="JABAR"/>
    <s v="Jawa Barat"/>
    <s v="Kab. Bandung Barat"/>
    <n v="6617492"/>
    <d v="2021-08-13T00:00:00"/>
    <m/>
    <n v="85"/>
    <s v="61 - 90 days"/>
    <d v="2021-09-12T00:00:00"/>
    <s v="W38-2021"/>
    <s v="Sep-2021"/>
    <d v="2021-09-11T00:00:00"/>
    <s v="W37-2021"/>
    <s v="Sep-2021"/>
    <d v="2021-09-30T00:00:00"/>
    <s v="W40-2021"/>
    <x v="7"/>
    <d v="2021-11-13T00:00:00"/>
    <s v="W46-2021"/>
    <s v="Nov-2021"/>
    <s v="COLO TBG NOV"/>
    <s v="MW"/>
    <d v="2021-08-25T00:00:00"/>
    <m/>
    <n v="535891340762"/>
    <n v="6.6"/>
    <m/>
    <d v="2021-08-23T00:00:00"/>
    <m/>
    <m/>
    <d v="2021-11-06T00:00:00"/>
    <s v="W45-2021"/>
    <m/>
    <m/>
    <x v="8"/>
    <x v="7"/>
    <s v="CLOSED - RFI DONE"/>
    <s v="06:11:21: RFIN_x000a_03:11:21: PROCESS COLO OG, PONDASI OG, PLAN RFI 16 NOV _x000a_31:10:21: HARDCOMCASE, PLAN 29 REALISASI COMCASE, PLAN START CME 30 OCT_x000a_26:10:21 - 24:10:21-06:10:21:Adanya permintaan kompensasi Colo sebesar 20 jt. Sudah dilakukan negosiasi sebesar 3 jt. Akan dilakukan pertemuan kembali tanggal 9 Oktober 2021. Kalo warga tidak bisa menerima plan akan dikawal oleh Polsek. Target close 25 Oktober 2021_x000a_04:10:21-06:09:21: HARD COMMCASE PENYETOPAN BY WARGA, BELUM ADA ANGKA KEPUTUSAN UNTUK KOMPENSASI, FU BY ARCOM, PLAN CLOSED W1 OCT_x000a_08:01:2021:30:08:21: COMMCASE, ISSUE PENYETOPAN BY LL, PROSES NEGOSIASI BY TIM ARCOM (HARD COMECASE) PLAN OPEN W3 SEPT_x000a_25:08:21: STO DECLARE 23 AUG, CME PREPARATION _x000a_22:08:21: ERM PROSES, NEED REVIEW CIVIL HTI_x000a_18:08:21: ERM PROSES, NEED REVIEW RNP HTI_x000a_16:08:21:10:08:21 : SPK COLO RELEASED, ERM PROSES"/>
  </r>
  <r>
    <s v="0224932007"/>
    <s v="IBS KAMPUNG ANGGAS"/>
    <x v="4"/>
    <s v="TB"/>
    <s v="98°41.45.64'E"/>
    <s v="3°38.31.38'N"/>
    <n v="45"/>
    <s v="30/120/190"/>
    <n v="2021"/>
    <m/>
    <s v="Komplek Anugrah Jl. Anugrah 7 Desa Sampali, Kecamatan Percut Sei Tuan, Kabupaten Deli Serdang, Provinsi Sumatera Utara_x000a__x000a_"/>
    <s v="HTI"/>
    <s v="SUM-SU-LBP-2291"/>
    <s v="BATANG_KUIS_BAKARAN_BATU"/>
    <x v="0"/>
    <s v="TBG"/>
    <s v="WEST"/>
    <s v="SUMBAGUT"/>
    <s v="Sumatera Utara"/>
    <s v="Kab. Deli Serdang"/>
    <n v="6617678"/>
    <d v="2021-10-06T00:00:00"/>
    <m/>
    <n v="29"/>
    <s v="&lt; 30 days"/>
    <d v="2021-11-05T00:00:00"/>
    <s v="W45-2021"/>
    <s v="Nov-2021"/>
    <s v="TBD"/>
    <s v="TBD"/>
    <s v="TBD"/>
    <d v="2021-11-10T00:00:00"/>
    <s v="W46-2021"/>
    <x v="4"/>
    <d v="2021-11-10T00:00:00"/>
    <s v="W46-2021"/>
    <s v="Nov-2021"/>
    <s v="COLO TBG NOV"/>
    <s v="MW"/>
    <d v="2021-10-15T00:00:00"/>
    <m/>
    <m/>
    <m/>
    <m/>
    <d v="2021-10-14T00:00:00"/>
    <m/>
    <m/>
    <d v="2021-11-04T00:00:00"/>
    <s v="W45-2021"/>
    <m/>
    <m/>
    <x v="8"/>
    <x v="7"/>
    <s v="CLOSED - RFI DONE"/>
    <s v="04:11:21: RFIN_x000a_03:11:21: PLN CONNECTION OG, SRFI, PLAN RFI 6 NOV_x000a_31:10:21-26:10:21: ME OG, PLAN SFRI 31 OCT, RFI 6 NOV_x000a_24:10:21: ME OG, PLAN RFI 6 NOV_x000a_20:10:21: RBS BTS PONDASI OG, PLAN ME GROUNDING 25 OCT_x000a_17:10:21: STO DECLARE 14 OCT CME PREPARATION_x000a_13:10:21: NEED REVIEW RNP HUAWEI_x000a_04:10:21: ERM PROSES"/>
  </r>
  <r>
    <s v="220139104"/>
    <s v="MEKAR JAYA"/>
    <x v="3"/>
    <s v="SKP"/>
    <s v="116°3.23.26'E"/>
    <s v="2°55.40.22'S"/>
    <n v="50"/>
    <s v="20/180/315"/>
    <n v="2021"/>
    <s v="BLITZKRIEG 2021 [NEW]"/>
    <s v="Jl. Ratu Intan I Batu Gantang, Desa Bangkalaan Plelayu Rt 02 RW 01 Kec. Kelumpang Hulu, Kab. Kotabaru Prov. Kalimantan Selatan"/>
    <s v="HTI"/>
    <s v="KAL-KS-KBR-0981"/>
    <s v="KELUMPANG_HULU"/>
    <x v="0"/>
    <s v="TBG"/>
    <s v="Central"/>
    <s v="KALIMANTAN"/>
    <s v="Kalimantan Selatan"/>
    <s v="Kab. Kotabaru"/>
    <n v="6617641"/>
    <d v="2021-09-23T00:00:00"/>
    <m/>
    <n v="42"/>
    <s v="31 - 60 days"/>
    <d v="2021-10-23T00:00:00"/>
    <s v="W43-2021"/>
    <s v="Oct-2021"/>
    <s v="TBD"/>
    <s v="TBD"/>
    <s v="TBD"/>
    <d v="2021-11-02T00:00:00"/>
    <s v="W45-2021"/>
    <x v="4"/>
    <d v="2021-11-04T00:00:00"/>
    <s v="W45-2021"/>
    <s v="Nov-2021"/>
    <s v="COLO TBG NOV"/>
    <s v="MW"/>
    <d v="2021-10-07T00:00:00"/>
    <m/>
    <n v="223200578803"/>
    <n v="6.6"/>
    <m/>
    <d v="2021-10-01T00:00:00"/>
    <m/>
    <m/>
    <d v="2021-11-04T00:00:00"/>
    <s v="W45-2021"/>
    <m/>
    <m/>
    <x v="8"/>
    <x v="7"/>
    <s v="CLOSED - RFI DONE"/>
    <s v="04:11:21: RFIN_x000a_03:11:21-31:10:21: RFI, NEED RFIN, PLAN RFIN 4 NOV _x000a_27:10:21: SRFI, ISSUE KWH KOSONG PLAN RFI W1 NOV_x000a_24:10:21: CME DONE, SRFI, ISSUE KWH KOSONG PLAN MULTIGUNA 2 NOV_x000a_20:10:21-17:10:21: RBS BTS FOUNDATION PLAN ME GROUNDING 23 OCT_x000a_13:10:21-06:10:21: CME PREPARATION_x000a_04:10:21-26:09:21: SPK NEW RELEASED, ERM PROSES"/>
  </r>
  <r>
    <s v="170615109"/>
    <s v="2016_TKD BILOK 11"/>
    <x v="3"/>
    <s v="TB"/>
    <s v="115°11.28.21'E"/>
    <s v="8°42.37.69'S"/>
    <n v="20"/>
    <s v="0/140/260"/>
    <n v="2021"/>
    <m/>
    <s v="Jl. Taman Pancing, Kota Denpasar Prov. Bali"/>
    <s v="HTI"/>
    <s v="BAL-BA-DPR-1511"/>
    <s v="SOUTH_GLOGOR_CARIK_RELOCATION"/>
    <x v="0"/>
    <s v="TBG"/>
    <s v="East"/>
    <s v="BALINUSRA"/>
    <s v="Bali"/>
    <s v="Kota Denpasar"/>
    <n v="6617594"/>
    <d v="2021-09-07T00:00:00"/>
    <m/>
    <n v="56"/>
    <s v="31 - 60 days"/>
    <d v="2021-10-07T00:00:00"/>
    <s v="W41-2021"/>
    <s v="Oct-2021"/>
    <s v="TBD"/>
    <s v="TBD"/>
    <s v="TBD"/>
    <d v="2021-10-14T00:00:00"/>
    <s v="W42-2021"/>
    <x v="6"/>
    <d v="2021-11-10T00:00:00"/>
    <s v="W46-2021"/>
    <s v="Nov-2021"/>
    <s v="COLO TBG NOV"/>
    <s v="MW"/>
    <s v=""/>
    <m/>
    <n v="551400481716"/>
    <n v="6.6"/>
    <m/>
    <d v="2021-09-22T00:00:00"/>
    <m/>
    <m/>
    <d v="2021-11-02T00:00:00"/>
    <s v="W45-2021"/>
    <m/>
    <m/>
    <x v="8"/>
    <x v="7"/>
    <s v="CLOSED - RFI DONE"/>
    <s v="02:11:21: RFIN_x000a_30:10:21: RFI, WAIT FOR RFIN_x000a_27:10:21: PEMASANGAN PANEL KWH &amp; CONNECT PLN OG _x000a_26:10:21: ME OG _x000a_24:10:21-20:10:21: PROSES FABRIKASI PERKUATAN TOWER, PLAN DONE W3 OCT, PLAN RFI END OF OCT_x000a_17:10:21-06:10:21: PROSES PERKUATAN POLE_x000a_04:10:21: CME PREPARATION"/>
  </r>
  <r>
    <s v="1440572003"/>
    <s v="IBS TELOYO"/>
    <x v="3"/>
    <s v="TB"/>
    <s v="110°45.16.02'E"/>
    <s v="7°37.22.48'S"/>
    <n v="40"/>
    <s v="30/120/295"/>
    <n v="2021"/>
    <s v="BLITZKRIEG 2021 [NEW]"/>
    <s v="Desa Teloyo - Banjaran Teloyo RT.01 RW.03 Kec. Wonosari, Kab. Klaten Prov. Jawa Tengah"/>
    <s v="EID"/>
    <s v="JAW-JT-KLN-0919"/>
    <s v="TELOYO"/>
    <x v="0"/>
    <s v="TBG"/>
    <s v="Central"/>
    <s v="JATENG"/>
    <s v="Jawa Tengah"/>
    <s v="Kab. Klaten"/>
    <n v="6617651"/>
    <d v="2021-09-27T00:00:00"/>
    <m/>
    <n v="35"/>
    <s v="31 - 60 days"/>
    <d v="2021-10-27T00:00:00"/>
    <s v="W44-2021"/>
    <s v="Oct-2021"/>
    <s v="TBD"/>
    <s v="TBD"/>
    <s v="TBD"/>
    <d v="2021-10-30T00:00:00"/>
    <s v="W44-2021"/>
    <x v="6"/>
    <d v="2021-11-05T00:00:00"/>
    <s v="W45-2021"/>
    <s v="Nov-2021"/>
    <s v="COLO TBG NOV"/>
    <s v="MW"/>
    <d v="2021-10-04T00:00:00"/>
    <m/>
    <s v="524020698374"/>
    <n v="7.7"/>
    <m/>
    <d v="2021-10-07T00:00:00"/>
    <d v="2021-10-07T00:00:00"/>
    <m/>
    <d v="2021-11-01T00:00:00"/>
    <s v="W45-2021"/>
    <m/>
    <m/>
    <x v="8"/>
    <x v="7"/>
    <s v="CLOSED - RFI DONE"/>
    <s v="01:11:21:RFIN_x000a_31:10:21-27:10:21: SRFI_x000a_24:10:21-20:10:21: ME GROUNDING OG_x000a_17:10:21: PONDASI RBS BTS OG_x000a_13:10:21: CME PREPARATION, NEED SK PLN_x000a_06:10:21-04:10:21: ESR PROSES NEED REVIEW RNP EID"/>
  </r>
  <r>
    <s v="220747109"/>
    <s v="TBG GM DESA BANGKALANMELAYU"/>
    <x v="3"/>
    <s v="TB"/>
    <s v="115°17.2.65'E"/>
    <s v="2°51.33.05'S"/>
    <n v="60"/>
    <s v="25/90/225"/>
    <n v="2021"/>
    <s v="BLITZKRIEG 2021 [NEW]"/>
    <s v="Jl. H. Busra, Desa Malutu Rt.02 Rw.I Kec. Padang Batung, Kab. Hulu Sungai Selatan Prov. Kalimantan Selatan"/>
    <s v="HTI"/>
    <s v="KAL-KS-KGN-0944"/>
    <s v="PADANG_BATUNG"/>
    <x v="0"/>
    <s v="TBG"/>
    <s v="Central"/>
    <s v="KALIMANTAN"/>
    <s v="Kalimantan Selatan"/>
    <s v="Kab. Hulu Sungai Selatan"/>
    <n v="6617642"/>
    <d v="2021-09-23T00:00:00"/>
    <m/>
    <n v="39"/>
    <s v="31 - 60 days"/>
    <d v="2021-10-23T00:00:00"/>
    <s v="W43-2021"/>
    <s v="Oct-2021"/>
    <s v="TBD"/>
    <s v="TBD"/>
    <s v="TBD"/>
    <d v="2021-11-02T00:00:00"/>
    <s v="W45-2021"/>
    <x v="4"/>
    <d v="2021-11-02T00:00:00"/>
    <s v="W45-2021"/>
    <s v="Nov-2021"/>
    <s v="COLO TBG NOV"/>
    <s v="MW"/>
    <d v="2021-10-07T00:00:00"/>
    <m/>
    <n v="222200235589"/>
    <n v="6.6"/>
    <m/>
    <d v="2021-10-01T00:00:00"/>
    <m/>
    <d v="2021-11-01T00:00:00"/>
    <d v="2021-11-01T00:00:00"/>
    <s v="W45-2021"/>
    <m/>
    <m/>
    <x v="8"/>
    <x v="7"/>
    <s v="CLOSED - RFI DONE"/>
    <s v="01:11:21: RFIN_x000a_31:10:21: RFI, WAIT FOR RFIN_x000a_27:10:21: SRFI, ISSUE KWH KOSONG PLAN RFI W1 NOV _x000a_24:10:21: SRFI, ISSUE KWH KOSONG PLAN MULTIGUNA 2 NOV_x000a_20:10:21-17:10:21: RBS BTS FOUNDATION PLAN ME GROUNDING 25 OCT_x000a_13:10:21-06:10:21: CME PREPARATION_x000a_04:10:21-26:09:21: SPK NEW RELEASED, ERM PROSES"/>
  </r>
  <r>
    <s v="0716752004"/>
    <s v="IBS TANJUNG BAKIA"/>
    <x v="4"/>
    <s v="TB"/>
    <s v="104°41.55.9'E"/>
    <s v="2°58.0.37'S"/>
    <n v="50"/>
    <s v="90/190/290"/>
    <n v="2021"/>
    <s v="RORO JONGRANG 2021 [NEW]"/>
    <s v="Jl.Tanjung Bakia RT.06/RW.03 Kel.Bukit Baru Kec.Ilir Barat I, Kota.Palembang"/>
    <s v="HTI"/>
    <s v="SUM-SS-PLG-1275"/>
    <s v="TALANG_KELAPA_SUKOSARI"/>
    <x v="0"/>
    <s v="TBG"/>
    <s v="WEST"/>
    <s v="SUMBGSEL"/>
    <s v="Sumatera Selatan"/>
    <s v="Kota Palembang"/>
    <n v="6617657"/>
    <d v="2021-09-26T00:00:00"/>
    <m/>
    <n v="35"/>
    <s v="31 - 60 days"/>
    <d v="2021-10-26T00:00:00"/>
    <s v="W44-2021"/>
    <s v="Oct-2021"/>
    <s v="TBD"/>
    <s v="TBD"/>
    <s v="TBD"/>
    <d v="2021-11-14T00:00:00"/>
    <s v="W47-2021"/>
    <x v="4"/>
    <d v="2021-11-14T00:00:00"/>
    <s v="W47-2021"/>
    <s v="Nov-2021"/>
    <m/>
    <s v="MW"/>
    <d v="2021-10-04T00:00:00"/>
    <m/>
    <n v="141203544150"/>
    <n v="6.6"/>
    <m/>
    <d v="2021-10-14T00:00:00"/>
    <m/>
    <m/>
    <d v="2021-10-31T00:00:00"/>
    <s v="W45-2021"/>
    <m/>
    <m/>
    <x v="8"/>
    <x v="7"/>
    <s v="CLOSED - RFI DONE"/>
    <s v="31:10:21: RFIN_x000a_27:10:21-24:10:21: ME OG PLAN SRFI END OF OCT_x000a_20:10:21: RBS BTS PONDASI OG, PLAN ME GROUNDING 25 OCT_x000a_17:10:21: STO DECLARE 14 OCT CME PREPARATION_x000a_13:10:21: NEED REVIEW RNP HUAWEI_x000a_04:10:21: ERM PROSES"/>
  </r>
  <r>
    <s v="220630109"/>
    <s v="PAMALONGAN"/>
    <x v="3"/>
    <s v="SKP"/>
    <s v="114°52.40.48'E"/>
    <s v="3°49.49.94'S"/>
    <n v="39"/>
    <s v="45/240/320"/>
    <n v="2021"/>
    <s v="BLITZKRIEG 2021 [NEW]"/>
    <s v="Desa Pemalongan RT. 04 RW. 02 Kec. Bajuin, Kab. Tanah Laut Prov. Kalimantan Selatan"/>
    <s v="HTI"/>
    <s v="KAL-KS-PLI-0982"/>
    <s v="BATUAMPAR_DAMAR_LIMA"/>
    <x v="0"/>
    <s v="TBG"/>
    <s v="Central"/>
    <s v="KALIMANTAN"/>
    <s v="Kalimantan Selatan"/>
    <s v="Kab. Tanah Laut"/>
    <n v="6617641"/>
    <d v="2021-09-23T00:00:00"/>
    <m/>
    <n v="38"/>
    <s v="31 - 60 days"/>
    <d v="2021-10-23T00:00:00"/>
    <s v="W43-2021"/>
    <s v="Oct-2021"/>
    <s v="TBD"/>
    <s v="TBD"/>
    <s v="TBD"/>
    <d v="2021-11-02T00:00:00"/>
    <s v="W45-2021"/>
    <x v="4"/>
    <d v="2021-11-02T00:00:00"/>
    <s v="W45-2021"/>
    <s v="Nov-2021"/>
    <m/>
    <s v="MW"/>
    <d v="2021-10-07T00:00:00"/>
    <m/>
    <m/>
    <m/>
    <m/>
    <d v="2021-09-30T00:00:00"/>
    <m/>
    <m/>
    <d v="2021-10-31T00:00:00"/>
    <s v="W45-2021"/>
    <m/>
    <m/>
    <x v="8"/>
    <x v="7"/>
    <s v="CLOSED - RFI DONE"/>
    <s v="31:10:21: RFI, WAIT FOR RFIN_x000a_27:10:21: SRFI, ISSUE KWH KOSONG PLAN RFI W1 NOV_x000a_24:10:21: SRFI, ISSUE KWH KOSONG PLAN MULTIGUNA 2 NOV_x000a_20:10:21-17:10:21: RBS BTS FOUNDATION PLAN ME GROUNDING 25 OCT_x000a_13:10:21-06:10:21: CME PREPARATION_x000a_04:10:21-26:09:21: SPK NEW RELEASED, ERM PROSES"/>
  </r>
  <r>
    <s v="030687109"/>
    <s v="SAWAH KAREH"/>
    <x v="3"/>
    <s v="TB"/>
    <s v="100° 35' 28.43&quot; E"/>
    <s v="0° 32' 59.68&quot; S"/>
    <n v="60"/>
    <s v="80/150/300"/>
    <n v="2021"/>
    <s v="BLITZKRIEG 2021 [NEW]"/>
    <s v="Jorong Sawah Kareh, Kenagarian Balimbing, Kec. Rambatan, Kab. Tanah Datar, Prov. Sumatera Barat"/>
    <s v="HTI"/>
    <s v="SUM-SB-BSK-0856"/>
    <s v="SIMAWANG"/>
    <x v="0"/>
    <s v="TBG"/>
    <s v="WEST"/>
    <s v="SUMBAGTENG"/>
    <s v="Sumatera Barat"/>
    <s v="Kab. Tanah Datar"/>
    <n v="6617506"/>
    <d v="2021-08-16T00:00:00"/>
    <m/>
    <n v="76"/>
    <s v="61 - 90 days"/>
    <d v="2021-09-15T00:00:00"/>
    <s v="W38-2021"/>
    <s v="Sep-2021"/>
    <d v="2021-09-14T00:00:00"/>
    <s v="W38-2021"/>
    <s v="Sep-2021"/>
    <d v="2021-10-06T00:00:00"/>
    <s v="W41-2021"/>
    <x v="6"/>
    <d v="2021-10-30T00:00:00"/>
    <s v="W44-2021"/>
    <s v="Oct-2021"/>
    <m/>
    <s v="MW"/>
    <d v="2021-08-28T00:00:00"/>
    <m/>
    <s v="134510175465"/>
    <n v="6.6"/>
    <m/>
    <d v="2021-08-25T00:00:00"/>
    <m/>
    <m/>
    <d v="2021-10-31T00:00:00"/>
    <s v="W45-2021"/>
    <m/>
    <m/>
    <x v="8"/>
    <x v="7"/>
    <s v="CLOSED - RFI DONE"/>
    <s v="27:10:21: PLAN CONNECT PLAN 28 OCT_x000a_24:10:21-29:09:21: SRFI TRAY AND MOUNTING HOLD ISSUE PERKUATAN, PLAN CONNECT PLN 25 OCT_x000a_22:09:21: 19:09:21: ME OG_x000a_15:09:21: 13:09:21: ME OG_x000a_08:09:21: 06:09:21: PONDASI RBS/BTS OG_x000a_01:09:21:30:08:21:CME PREPARATION_x000a_25:08:21: STO DECLARE 25 AUG 2021_x000a_22:08:21: NEED REVIEW TNP ALITA_x000a_18:08:21: ERM PROSES, NEED REVIEW RNP HTI_x000a_16:08:21 : SPK COLO RELEASED, ERM PROSESS"/>
  </r>
  <r>
    <s v="0226822007"/>
    <s v="IBS MED0117"/>
    <x v="4"/>
    <s v="TB"/>
    <s v="98°44.42.5'E"/>
    <s v="3°37.9.95'N"/>
    <n v="30"/>
    <s v="0/160/270"/>
    <n v="2021"/>
    <s v="RORO JONGRANG 2021 [NEW]"/>
    <s v="Jl. Pembinaan, Dusun III, Kelurahan Bandar Setia, Kecamatan Percut Sei Tuan, Kabupaten Deli Serdang, Propinsi Sumatera Utara"/>
    <s v="HTI"/>
    <s v="SUM-SU-LBP-2269"/>
    <s v="TEMBUNG_PEMBANGUNAN"/>
    <x v="0"/>
    <s v="TBG"/>
    <s v="WEST"/>
    <s v="SUMBAGUT"/>
    <s v="Sumatera Utara"/>
    <s v="Kab. Deli Serdang"/>
    <n v="6617471"/>
    <d v="2021-08-12T00:00:00"/>
    <m/>
    <n v="80"/>
    <s v="61 - 90 days"/>
    <d v="2021-09-11T00:00:00"/>
    <s v="W37-2021"/>
    <s v="Sep-2021"/>
    <d v="2021-09-10T00:00:00"/>
    <s v="W37-2021"/>
    <s v="Sep-2021"/>
    <d v="2021-10-22T00:00:00"/>
    <s v="W43-2021"/>
    <x v="6"/>
    <d v="2021-10-30T00:00:00"/>
    <s v="W44-2021"/>
    <s v="Oct-2021"/>
    <m/>
    <s v="MW"/>
    <d v="2021-09-04T00:00:00"/>
    <m/>
    <s v="MULTIGUNA"/>
    <m/>
    <m/>
    <d v="2021-10-04T00:00:00"/>
    <m/>
    <m/>
    <d v="2021-10-31T00:00:00"/>
    <s v="W45-2021"/>
    <m/>
    <m/>
    <x v="8"/>
    <x v="7"/>
    <s v="CLOSED - RFI DONE"/>
    <s v="31:10:21: RFI, NEED RFIN_x000a_26:10:21: PENGADAAN KWH, PLAN CONNECT 29 OCT_x000a_24:10:21-19:09:21 SRFI_x000a_15:09:21: ME OG_x000a_13:09:21: PONDASI OG_x000a_08:09:21: 06:09:21: CME PREPARATION_x000a_30:08:21:25:08:21: STO READY TO DECLARE_x000a_22:08:21: ERM PROSES, NEED REVIEW CIVIL HTI_x000a_18:08:21: ERM PROSES, NEED REVIEW RNP HTI_x000a_16:08:21:10:08:21 : SPK COLO RELEASED, ERM PROSES"/>
  </r>
  <r>
    <s v="220009109"/>
    <s v="ANTAR JAYA"/>
    <x v="4"/>
    <s v="TB"/>
    <s v="114°41.39.05'E"/>
    <s v="2°52.46.67'S"/>
    <n v="62"/>
    <s v="135/185/320"/>
    <n v="2021"/>
    <s v="RORO JONGRANG 2021 [NEW]"/>
    <s v="Jl. Anjir Telaran, RT/RW 02, Ds. Antarjaya, Kec. Marabahan, Kab. Barito Kuala, Kalimantan Selatan"/>
    <s v="HTI"/>
    <s v="KAL-KS-MRH-1116"/>
    <s v="ANTAR_JAYA"/>
    <x v="0"/>
    <s v="TBG"/>
    <s v="Central"/>
    <s v="KALIMANTAN"/>
    <s v="Kalimantan Selatan"/>
    <s v="Kab. Barito Kuala"/>
    <n v="6617456"/>
    <d v="2021-08-09T00:00:00"/>
    <m/>
    <n v="83"/>
    <s v="61 - 90 days"/>
    <d v="2021-09-08T00:00:00"/>
    <s v="W37-2021"/>
    <s v="Sep-2021"/>
    <d v="2021-09-07T00:00:00"/>
    <s v="W37-2021"/>
    <s v="Sep-2021"/>
    <d v="2021-10-24T00:00:00"/>
    <s v="W44-2021"/>
    <x v="6"/>
    <d v="2021-10-30T00:00:00"/>
    <s v="W44-2021"/>
    <s v="Oct-2021"/>
    <m/>
    <s v="MW"/>
    <d v="2021-10-04T00:00:00"/>
    <m/>
    <s v="221500569291"/>
    <n v="6.6"/>
    <m/>
    <d v="2021-10-04T00:00:00"/>
    <m/>
    <d v="2021-10-01T00:00:00"/>
    <d v="2021-10-31T00:00:00"/>
    <s v="W45-2021"/>
    <m/>
    <m/>
    <x v="8"/>
    <x v="7"/>
    <s v="CLOSED - RFI DONE"/>
    <s v="31:10:21: RFI, WAIT FOR RFIN_x000a_27:10:21: NEED APPROVAL XL KONEKSI MULTIGUNA_x000a_24:10:21: MENUNGGU KONFIRMASI DARI PIHAK HTI TERKAIT KETERSEDIAAN PERANGKT (PLAN PL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r>
  <r>
    <s v="020255104"/>
    <s v="PS_7_BTG_KUIS"/>
    <x v="4"/>
    <s v="SMI"/>
    <s v="98°47.9.82'E"/>
    <s v="3°36.32.83'N"/>
    <n v="40"/>
    <s v="80/240/340"/>
    <n v="2021"/>
    <s v="RORO JONGRANG 2021 [NEW]"/>
    <s v="Gang Sejahtera Utama Desa Sei Rotan Kecamatan Percut Sei Tuan, Kab. Deli Serdang, Prov. Sumatera Utara"/>
    <s v="HTI"/>
    <s v="SUM-SU-LBP-2249"/>
    <s v="SAMBIREJO_TIMUR_MEDAN_BATANGKUIS"/>
    <x v="0"/>
    <s v="TBG"/>
    <s v="WEST"/>
    <s v="SUMBAGUT"/>
    <s v="Sumatera Utara"/>
    <s v="Kab. Deli Serdang"/>
    <n v="6617453"/>
    <d v="2021-08-09T00:00:00"/>
    <m/>
    <n v="83"/>
    <s v="61 - 90 days"/>
    <d v="2021-09-08T00:00:00"/>
    <s v="W37-2021"/>
    <s v="Sep-2021"/>
    <d v="2021-09-07T00:00:00"/>
    <s v="W37-2021"/>
    <s v="Sep-2021"/>
    <d v="2021-10-19T00:00:00"/>
    <s v="W43-2021"/>
    <x v="6"/>
    <d v="2021-10-30T00:00:00"/>
    <s v="W44-2021"/>
    <s v="Oct-2021"/>
    <m/>
    <s v="MW"/>
    <d v="2021-09-04T00:00:00"/>
    <m/>
    <s v="MULTIGUNA"/>
    <m/>
    <m/>
    <d v="2021-10-04T00:00:00"/>
    <m/>
    <m/>
    <d v="2021-10-31T00:00:00"/>
    <s v="W45-2021"/>
    <m/>
    <m/>
    <x v="8"/>
    <x v="7"/>
    <s v="CLOSED - RFI DONE"/>
    <s v="31:10:21: RFI, NEED RFIN _x000a_26:10:21 - 24:10:21-22:10:21: WAITING KWH, PLAN CONNECT TGL 27_x000a_20:10:21-19:09:21: SRFI_x000a_15:09:21: ME OG_x000a_13:09:21: PONDASI OG_x000a_08:09:21: 06:09:21: CME PREPARATION_x000a_30:08:21:25:08:21: STO READY TO DECLARE_x000a_22:08:21: NEED REVIEW CIVIL HUAWEI_x000a_18:08:21: NEED REVIEW TNP ALITA_x000a_16:08:21: 09:08:21 : SPK COLO RELEASED, ERM PROSES"/>
  </r>
  <r>
    <s v="210605107"/>
    <s v="GUNUNG MAS KATINGAN"/>
    <x v="3"/>
    <s v="SKP"/>
    <s v="113°6.0.36'E"/>
    <s v="1°26.2.69'S"/>
    <n v="40"/>
    <s v="0/200/280"/>
    <n v="2021"/>
    <s v="BLITZKRIEG 2021 [NEW]"/>
    <s v="Jl. Dibun Isar RT.006 RW.002 Desa Samba Katung Kec.Katingan Tengah Kab.Katingan Prov.Kalsel"/>
    <s v="HTI"/>
    <s v="KAL-KT-KSN-0434"/>
    <s v="KATINGAN_TENGAH"/>
    <x v="0"/>
    <s v="TBG"/>
    <s v="Central"/>
    <s v="KALIMANTAN"/>
    <s v="Kalimantan Tengah"/>
    <s v="Kab. Katingan"/>
    <n v="6617641"/>
    <d v="2021-09-23T00:00:00"/>
    <m/>
    <n v="37"/>
    <s v="31 - 60 days"/>
    <d v="2021-10-23T00:00:00"/>
    <s v="W43-2021"/>
    <s v="Oct-2021"/>
    <s v="TBD"/>
    <s v="TBD"/>
    <s v="TBD"/>
    <d v="2021-11-02T00:00:00"/>
    <s v="W45-2021"/>
    <x v="4"/>
    <d v="2021-11-02T00:00:00"/>
    <s v="W45-2021"/>
    <s v="Nov-2021"/>
    <m/>
    <s v="MW"/>
    <d v="2021-10-04T00:00:00"/>
    <m/>
    <s v="224200225871"/>
    <n v="6.6"/>
    <m/>
    <d v="2021-10-01T00:00:00"/>
    <m/>
    <m/>
    <d v="2021-10-30T00:00:00"/>
    <s v="W44-2021"/>
    <m/>
    <m/>
    <x v="8"/>
    <x v="7"/>
    <s v="CLOSED - RFI DONE"/>
    <s v="27:10:21: SRFI, KWH KOSONG PLAN RFI W1 NOV_x000a_24:10:21: SRFI, KWH KOSONG PLAN MULTIGUNA 2 NOV_x000a_20:10:21-17:10:21: RBS BTS FOUNDATION PLAN ME GROUNDING 25 OCT_x000a_13:10:21-06:10:21: CME PREPARATION_x000a_04:10:21-26:09:21: SPK NEW RELEASED, ERM PROSES"/>
  </r>
  <r>
    <s v="210539109"/>
    <s v="TBG DESA SIDOREJO"/>
    <x v="3"/>
    <s v="TB"/>
    <s v="114°24.17.68'E"/>
    <s v="3°11.51.32'S"/>
    <n v="40"/>
    <s v="60/200/270"/>
    <n v="2021"/>
    <s v="BLITZKRIEG 2021 [NEW]"/>
    <s v="Desa Siderejo RT 006/002 Kec. Tamban Catur, Kab. Kapuas Prov. Kalimantan Tengah"/>
    <s v="HTI"/>
    <s v="KAL-KT-KLK-0425"/>
    <s v="TAMBAN_CATUR"/>
    <x v="0"/>
    <s v="TBG"/>
    <s v="Central"/>
    <s v="KALIMANTAN"/>
    <s v="Kalimantan Tengah"/>
    <s v="Kab. Kapuas"/>
    <n v="6617642"/>
    <d v="2021-09-23T00:00:00"/>
    <m/>
    <n v="37"/>
    <s v="31 - 60 days"/>
    <d v="2021-10-23T00:00:00"/>
    <s v="W43-2021"/>
    <s v="Oct-2021"/>
    <s v="TBD"/>
    <s v="TBD"/>
    <s v="TBD"/>
    <d v="2021-11-02T00:00:00"/>
    <s v="W45-2021"/>
    <x v="4"/>
    <d v="2021-10-30T00:00:00"/>
    <s v="W44-2021"/>
    <s v="Oct-2021"/>
    <m/>
    <s v="MW"/>
    <d v="2021-10-04T00:00:00"/>
    <m/>
    <s v="225000369738"/>
    <n v="6.6"/>
    <m/>
    <d v="2021-10-01T00:00:00"/>
    <m/>
    <m/>
    <d v="2021-10-30T00:00:00"/>
    <s v="W44-2021"/>
    <m/>
    <m/>
    <x v="8"/>
    <x v="7"/>
    <s v="CLOSED - RFI DONE"/>
    <s v="27:10:21-24:10:21: SRFI, PLAN CONNECT 28 OCT_x000a_20:10:21-17:10:21: RBS BTS FOUNDATION PLAN ME GROUNDING 24 OCT_x000a_13:10:21-06:10:21: CME PREPARATION_x000a_04:10:21-26:09:21: SPK NEW RELEASED, ERM PROSES"/>
  </r>
  <r>
    <s v="124935126"/>
    <s v="SETRA DUTA"/>
    <x v="3"/>
    <s v="TB"/>
    <s v="107°34.9.62'E"/>
    <s v="6°52.24.96'S"/>
    <n v="20"/>
    <s v="0/120/240"/>
    <n v="2021"/>
    <s v="BLITZKRIEG 2021 [NEW]"/>
    <s v="Desa Sariwangi Kp. Babakan Lembur Tengah No.1 RT.01 RW.07 Kec. Parongpong, Kab. Bandung Barat Prov. Jawa Barat"/>
    <s v="HTI"/>
    <s v="JAW-JB-NPH-4176"/>
    <s v="PARONGPONG_SARIWANGI"/>
    <x v="0"/>
    <s v="TBG"/>
    <s v="Central"/>
    <s v="JABAR"/>
    <s v="Jawa Barat"/>
    <s v="Kab. Bandung Barat"/>
    <n v="6617406"/>
    <d v="2021-08-03T00:00:00"/>
    <m/>
    <n v="88"/>
    <s v="61 - 90 days"/>
    <d v="2021-09-02T00:00:00"/>
    <s v="W36-2021"/>
    <s v="Sep-2021"/>
    <d v="2021-09-03T00:00:00"/>
    <s v="W36-2021"/>
    <s v="Sep-2021"/>
    <d v="2021-10-10T00:00:00"/>
    <s v="W42-2021"/>
    <x v="6"/>
    <d v="2021-10-30T00:00:00"/>
    <s v="W44-2021"/>
    <s v="Oct-2021"/>
    <m/>
    <s v="MW"/>
    <d v="2021-08-25T00:00:00"/>
    <m/>
    <s v="535812240425"/>
    <n v="6.6"/>
    <m/>
    <d v="2021-08-18T00:00:00"/>
    <m/>
    <m/>
    <d v="2021-10-30T00:00:00"/>
    <s v="W44-2021"/>
    <m/>
    <m/>
    <x v="8"/>
    <x v="7"/>
    <s v="CLOSED - RFI DONE"/>
    <s v="30:10:21: RFIN_x000a_27:10:21: BLOCKING BY LL, PLAN 28 OCT OPEN, PLAN RFI 30 OCT_x000a_25:10:21: FABRIKASI MATERIAL OG, PLAN DONE 29 OCT_x000a_24:10:21-06:10:21:Sudah dilakukan kunjungan ke LL terkait dengan adanya penambahan colo XL. LL meminta untuk penambahan perangkat dilakukan dibawah dengan expand lahan sebesar 50 jt / tahun. karena ditakutkan tidak kuat untuk ditempat di tower. Plan kunjungan kembali tanggal 8 Oktober 2021. Target Close 25 Oktober 2021._x000a_04:10:21: PERKUATAN TOWER DONE, SITE COMMCASE LL MINTA PERLUASAN EXPAND LAHAN_x000a_26:09:21-01:09:21: NEED PERKUATAN TOWER, PROSES PERKUATAN BASEFRAME TOWER_x000a_30:08:21: 25:08:21:CME PREPARATION_x000a_22:08:21: STO DECLARE 18 AUG_x000a_16:08:21: NEED REVIEW CIVIL HTI_x000a_09:08:21: 04:08:21 : SPK COLO RELEASED, ERM PROSES"/>
  </r>
  <r>
    <s v="1011121023"/>
    <s v="PUJODADI TRIMURJO"/>
    <x v="4"/>
    <s v=""/>
    <s v="105°15.58.36'E"/>
    <s v="5°5.3.44'S"/>
    <n v="40"/>
    <s v="150/280/350"/>
    <n v="2021"/>
    <m/>
    <s v="Dusun IV RT.015/008, Desa Pujodadi, Kec. Trimurjo, Kab. Lampung Tengah, Prov. Lampung."/>
    <s v="HTI"/>
    <s v="SUM-LA-GNS-1137"/>
    <s v="BUMI_NABUNG_UTARA"/>
    <x v="0"/>
    <s v="TBG"/>
    <s v="WEST"/>
    <s v="SUMBAGSEL"/>
    <s v="Lampung"/>
    <s v="Kab. Lampung Tengah"/>
    <n v="6617678"/>
    <d v="2021-10-06T00:00:00"/>
    <m/>
    <n v="23"/>
    <s v="&lt; 30 days"/>
    <d v="2021-11-05T00:00:00"/>
    <s v="W45-2021"/>
    <s v="Nov-2021"/>
    <s v="TBD"/>
    <s v="TBD"/>
    <s v="TBD"/>
    <d v="2021-11-15T00:00:00"/>
    <s v="W47-2021"/>
    <x v="4"/>
    <d v="2021-11-15T00:00:00"/>
    <s v="W47-2021"/>
    <s v="Nov-2021"/>
    <m/>
    <s v="MW"/>
    <d v="2021-10-15T00:00:00"/>
    <m/>
    <n v="172801510119"/>
    <n v="6.6"/>
    <m/>
    <d v="2021-10-13T00:00:00"/>
    <m/>
    <m/>
    <d v="2021-10-29T00:00:00"/>
    <s v="W44-2021"/>
    <m/>
    <m/>
    <x v="8"/>
    <x v="7"/>
    <s v="CLOSED - RFI DONE"/>
    <s v="29:10:21: RFIN_x000a_27:10:21: SRFI, PLAN RFI 29 OCT_x000a_24:10:21-20:10:21: ME GROUNDING OG_x000a_17:10:21: RBS/BTS FONDATION, NEED SK PLN_x000a_13:10:21: STO DECLARE, CME PREPARATION_x000a_10:10:21: NEED REVIEW RNP HUAWEI"/>
  </r>
  <r>
    <s v="1718991003"/>
    <s v="DENPASARTIMUR_SUMERTAKAJA"/>
    <x v="3"/>
    <s v="TB"/>
    <s v="115°13.54.94'E"/>
    <s v="8°38.33.39'S"/>
    <n v="30"/>
    <s v="60/170/290"/>
    <n v="2021"/>
    <s v="BLITZKRIEG 2021 [NEW]"/>
    <s v="JL. Turi Gg Umasari No.2 Br Tegalkuwalon Desa Sumerta Kaja Kec Denpasar Timur Kota Denpasar"/>
    <s v="HTI"/>
    <s v="BAL-BA-DPR-1519"/>
    <s v="DENPASARTIMUR_SUMERTAKAJA"/>
    <x v="1"/>
    <s v="TBG"/>
    <s v="East"/>
    <s v="BALINUSRA"/>
    <s v="Bali"/>
    <s v="Kota Denpasar"/>
    <n v="6617429"/>
    <d v="2021-08-05T00:00:00"/>
    <m/>
    <n v="85"/>
    <s v="61 - 90 days"/>
    <d v="2022-01-02T00:00:00"/>
    <s v="W02-2022"/>
    <s v="Jan-2022"/>
    <d v="2021-12-12T00:00:00"/>
    <s v="W51-2021"/>
    <s v="Dec-2021"/>
    <d v="2021-10-30T00:00:00"/>
    <s v="W44-2021"/>
    <x v="6"/>
    <d v="2021-10-30T00:00:00"/>
    <s v="W44-2021"/>
    <s v="Oct-2021"/>
    <m/>
    <s v="MW"/>
    <s v=""/>
    <m/>
    <n v="551004998418"/>
    <n v="6.6"/>
    <m/>
    <d v="2021-10-02T00:00:00"/>
    <m/>
    <m/>
    <d v="2021-10-29T00:00:00"/>
    <s v="W44-2021"/>
    <m/>
    <m/>
    <x v="8"/>
    <x v="7"/>
    <s v="CLOSED - RFI DONE"/>
    <s v="27:10:21: SRFI, PROSES ISDP OG_x000a_23:10:21: ERECTION OG -2 SECTION, PLAN RFI 29 OCT 21_x000a_20:10:21-17:10:21: ERECTION OG, NEED SK PLN_x000a_13:10:21: CURRING TIME OG, PLAN ERECTION 23 OCT NEED SK PLN_x000a_10:10:21: EXCAVATION DONE, REBARRING OG, PLAN PENGECORAN W3 OCT NEED SK PLN_x000a_06:10:21:STO DECLARE, EXCAVATION OG PLAN REBARRING 15 OCT 2021_x000a_04:10:21: NY CME WAITING PERMIT_x000a_26:09:21: APD PROSES, PLAN CME START 30 SEP_x000a_22:09:21: 19:09:21: REKOM CLEAR PLAN 21 SEP _x000a_15:09:21: REALISASI REKOM LURAH CAMAT, PARALEL PROSES APD PERCEPATAN_x000a_13:09:13: SOILTEST DONE REQUEST, FU UNTUK JADWAL SOILTEST_x000a_08:09:21: IW CLEAR, PLAN SOILTEST 11 SEPT _x000a_01:09:21: 30:08:21: VALIDASI DONE, IW CLEAR, PROSES SOUNDING PERIJINAN TERKAIT TIPE TOWER YANG DIPERBOLEHKAN DIBANGUN DIDAERAH TERSEBUT_x000a_25:08:21: SUBMIT KANDIDAT C HUNTING SESUAI ARAHAN PAK RAHMAT, VALIDASI RNP OK, VALIDASI TNP OG_x000a_22:08:21: 18:08:21: KANDIDAT B NOK HASIL VALIDASI RNP, REHUNTING SESUAI ARAHAN KORDINAT PAK RAHMAT_x000a_16:08:21 : SUBMIT KANDIDAT B VALIDASI RNP &amp; TNP, KANDIDAT A GAGAL IW _x000a_10:08:21 : VALIDASI RNP &amp; TNP DONE, CANDIDAT A GO, PROSES BAN/BAK_x000a_09:08:21 : SPK NEW BUILD RELEASED, HUNTING PROSES"/>
  </r>
  <r>
    <s v="1272501003"/>
    <s v="MALAUSMA_BANYUSARI"/>
    <x v="3"/>
    <s v="TB"/>
    <s v="108°15.10.51'E"/>
    <s v="7°2.37.55'S"/>
    <n v="50"/>
    <s v="0/120/50"/>
    <n v="2021"/>
    <s v="BLITZKRIEG 2021 [NEW]"/>
    <s v="Dusun Malausma Kidul RT. 001/ 001 Desa Malausma Kec. Malausma Kabupaten Majalengka Provinsi Jawa Barat"/>
    <s v="HTI"/>
    <s v="JAW-JB-MJL-4124"/>
    <s v="MALAUSMA_BANYUSARI"/>
    <x v="1"/>
    <s v="TBG"/>
    <s v="Central"/>
    <s v="JABAR"/>
    <s v="Jawa Barat"/>
    <s v="Kab. Majalengka"/>
    <n v="6617420"/>
    <d v="2021-08-03T00:00:00"/>
    <m/>
    <n v="87"/>
    <s v="61 - 90 days"/>
    <d v="2021-12-31T00:00:00"/>
    <s v="W53-2021"/>
    <s v="Dec-2021"/>
    <d v="2021-12-30T00:00:00"/>
    <s v="W53-2021"/>
    <s v="Dec-2021"/>
    <d v="2021-10-30T00:00:00"/>
    <s v="W44-2021"/>
    <x v="6"/>
    <d v="2021-10-30T00:00:00"/>
    <s v="W44-2021"/>
    <s v="Oct-2021"/>
    <m/>
    <s v="MW"/>
    <d v="2021-09-07T00:00:00"/>
    <m/>
    <n v="535212664637"/>
    <n v="5.5"/>
    <m/>
    <d v="2021-09-07T00:00:00"/>
    <m/>
    <m/>
    <d v="2021-10-29T00:00:00"/>
    <s v="W44-2021"/>
    <m/>
    <m/>
    <x v="8"/>
    <x v="7"/>
    <s v="CLOSED - RFI DONE"/>
    <s v="29:10:21: RFIN_x000a_27:10:21: ME OG, PLAN 29 OCT PLN CONNECT _x000a_23:10:21: ERECTION OG, PLAN RFI 31 OCT, CURRENTLY FU PLN KE ULP MAJALENGKA_x000a_20:10:21: CURRING TIME OG, PLAN ERECTION 25 OCT_x000a_17:10:21-13:10:21: REBARRING OG, PLAN PENGECORAN W3 OCT_x000a_06:10:21: EXCAVATION OG, PLAN REBARRING 10 OCT 2021_x000a_04:10:21: BOWPLANK OG, PLAN MULAI START GALIAN 6 OCT 2021_x000a_26:09:21: APD&amp;DESIGN RELEASED, PREPARE TIM CME, CME START 29 SEP 2021_x000a_22:09:21: PERGESERAN KANDIDAT DISEBABKAN PENOLAKAN WARGA, KANDIDAT SUBMIT SOILTEST OG_x000a_19:09:21: 15:09:21: 13:09:21: 08:09:21: POURING OG (PROSES STOP MENUNGGU KUNJUNGAN KEMENINFO)_x000a_06:09:21: PEMBESIAN OG_x000a_01:09:21: EXCAVATION OG_x000a_30:08:21: RFC _x000a_08:24:2021:22:08:21: PROSES REALISASI REKOM dan IW, PARALEL SOILTEST_x000a_18:08:21: PENGAJUAN KANDIDAT B, KANDIDAT A FAIL KARENA PERLUASAN DAERAH PERLUASAN BANGUNAN SEKOLAH_x000a_16:08:21: 10:08:21 : RNP TNP REVIEW DONE CANDIDAT A GO, PROSES NEGO IW OG_x000a_09:08:21 : SPK NEW BUILD RELEASED, UNDER RNP REVIEW"/>
  </r>
  <r>
    <s v="1320422001"/>
    <s v="IBS NEGLASARI"/>
    <x v="0"/>
    <s v="TB"/>
    <s v="106°38.21.16'E"/>
    <s v="6°9.47.77'S"/>
    <n v="40"/>
    <s v="0/90/180/270"/>
    <n v="2021"/>
    <s v="RELOCATION"/>
    <s v="Jl. Pembangunan VI, Kel. Karang Sari Kp. Karang Sari RT.1 RW.12 Kec. Neglasari, Kota Tangerang Prov. Banten"/>
    <s v="EID"/>
    <s v="JAW-BT-TNG-1524"/>
    <s v="KARANGSARI PEMBANGUNAN RELIOCATION"/>
    <x v="0"/>
    <s v="TBG"/>
    <s v="Central"/>
    <s v="JABODETABEK"/>
    <s v="Banten"/>
    <s v="Kota Tangerang"/>
    <n v="6617648"/>
    <d v="2021-09-24T00:00:00"/>
    <m/>
    <n v="33"/>
    <s v="31 - 60 days"/>
    <d v="2021-10-24T00:00:00"/>
    <s v="W44-2021"/>
    <s v="Oct-2021"/>
    <s v="TBD"/>
    <s v="TBD"/>
    <s v="TBD"/>
    <d v="2021-11-15T00:00:00"/>
    <s v="W47-2021"/>
    <x v="4"/>
    <d v="2021-11-15T00:00:00"/>
    <s v="W47-2021"/>
    <s v="Nov-2021"/>
    <m/>
    <s v="MW"/>
    <d v="2021-10-04T00:00:00"/>
    <m/>
    <n v="566101065949"/>
    <n v="6.6"/>
    <m/>
    <d v="2021-10-01T00:00:00"/>
    <m/>
    <m/>
    <d v="2021-10-27T00:00:00"/>
    <s v="W44-2021"/>
    <m/>
    <m/>
    <x v="8"/>
    <x v="7"/>
    <s v="CLOSED - RFI DONE"/>
    <s v="27:10:21: RFIN_x000a_24:10:21-17:10:21: ME OG_x000a_13:10:21: PONDASI RBS BTS OG_x000a_13:10:21-06:10:21: CME PREPARATION, PLAN INFOR DARI PAK HAKIM HANYA SAMPAI SRFI_x000a_26:09:21: SPK NEW RELEASED, ERM PROSES"/>
  </r>
  <r>
    <s v="1441002007"/>
    <s v="IBS DEMETA BAMBAN KEREP"/>
    <x v="0"/>
    <s v="TB"/>
    <s v="110°21.22.61'E"/>
    <s v="7°1.1.34'S"/>
    <n v="30"/>
    <s v="90/210/330"/>
    <n v="2021"/>
    <s v="RELOCATION"/>
    <s v="Jl. Pucung, Kel. Bamban Kerep RT.04 RW.01 Kec. Ngaliyan, Kota Semarang Prov. Jawa Tengah"/>
    <s v="EID"/>
    <s v="JAW-JT-SMG-0624"/>
    <s v="PUCUNG RAYA INDUSTRI RELOCATION"/>
    <x v="0"/>
    <s v="TBG"/>
    <s v="Central"/>
    <s v="JATENG"/>
    <s v="Jawa Tengah"/>
    <s v="Kota Semarang"/>
    <n v="6617648"/>
    <d v="2021-09-24T00:00:00"/>
    <m/>
    <n v="33"/>
    <s v="31 - 60 days"/>
    <d v="2021-10-24T00:00:00"/>
    <s v="W44-2021"/>
    <s v="Oct-2021"/>
    <s v="TBD"/>
    <s v="TBD"/>
    <s v="TBD"/>
    <d v="2021-10-24T00:00:00"/>
    <s v="W44-2021"/>
    <x v="6"/>
    <d v="2021-10-28T00:00:00"/>
    <s v="W44-2021"/>
    <s v="Oct-2021"/>
    <m/>
    <s v="MW"/>
    <d v="2021-10-04T00:00:00"/>
    <m/>
    <n v="523024864892"/>
    <n v="7.7"/>
    <m/>
    <s v=""/>
    <m/>
    <m/>
    <d v="2021-10-27T00:00:00"/>
    <s v="W44-2021"/>
    <m/>
    <m/>
    <x v="8"/>
    <x v="7"/>
    <s v="CLOSED - RFI DONE"/>
    <s v="27:10:21: RFIN_x000a_24:10:21-20:10:21: SRFI PROSES CONNECT PLN_x000a_13:10:21: PONDASI RBS OG_x000a_10:10:21: CME PREPARATION_x000a_04:10:2021-26:09:21: NEED REVIEW RNP EID"/>
  </r>
  <r>
    <s v="220246109"/>
    <s v="PLAN MACRO CLUSTER (WBB BANJARMASIN) 30"/>
    <x v="4"/>
    <s v="SKP"/>
    <s v="114°43.5.38'E"/>
    <s v="3°27.36.2'S"/>
    <n v="50"/>
    <s v="90/260/340"/>
    <n v="2021"/>
    <s v="RORO JONGRANG 2021 [NEW]"/>
    <s v="Jl. Ahmad Yani KM 21 Gg.Kenanga 1 Rt.06/02, Kel. Landasan Ulin Barat Kec. Liang Anggang, Kalimantan Selatan"/>
    <s v="HTI"/>
    <s v="KAL-KS-BJB-1113"/>
    <s v="LANDASAN_ULIN_SELATAN"/>
    <x v="0"/>
    <s v="TBG"/>
    <s v="Central"/>
    <s v="KALIMANTAN"/>
    <s v="Kalimantan Selatan"/>
    <s v="Kota Banjarbaru"/>
    <n v="6617469"/>
    <d v="2021-08-12T00:00:00"/>
    <m/>
    <n v="75"/>
    <s v="61 - 90 days"/>
    <d v="2021-09-11T00:00:00"/>
    <s v="W37-2021"/>
    <s v="Sep-2021"/>
    <d v="2021-09-10T00:00:00"/>
    <s v="W37-2021"/>
    <s v="Sep-2021"/>
    <d v="2021-10-24T00:00:00"/>
    <s v="W44-2021"/>
    <x v="6"/>
    <d v="2021-10-27T00:00:00"/>
    <s v="W44-2021"/>
    <s v="Oct-2021"/>
    <m/>
    <s v="MW"/>
    <d v="2021-10-04T00:00:00"/>
    <m/>
    <n v="221600433107"/>
    <n v="6.6"/>
    <m/>
    <d v="2021-10-04T00:00:00"/>
    <m/>
    <d v="2021-10-10T00:00:00"/>
    <d v="2021-10-26T00:00:00"/>
    <s v="W44-2021"/>
    <m/>
    <m/>
    <x v="8"/>
    <x v="7"/>
    <s v="CLOSED - RFI DONE"/>
    <s v="26:10:21: RFIN, MINUS DOC PLN PSB _x000a_24:10:21: SRFI, WAITING KONFIRMASI KETERSEDIAAN PERANGKAT DARI PIHAK HTI (PLN PLA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r>
  <r>
    <s v="1650362001"/>
    <s v="IBS KALITENGAH_SDA_SDA"/>
    <x v="4"/>
    <s v="TB"/>
    <s v="112°43.5.2'E"/>
    <s v="7°30.22.79'S"/>
    <n v="35"/>
    <s v="160/265/350"/>
    <n v="2021"/>
    <s v="RORO JONGRANG 2021 [NEW]"/>
    <s v="Putat RT. 2 RW 1, Desa Putat, Kecamatan Tanggulangin, Kabupaten Sidoarjo, Provinsi Jawa Timur"/>
    <s v="HTI"/>
    <s v="JAW-JI-SDA-4316"/>
    <s v="TANGGULANGIN KALITENGAH"/>
    <x v="0"/>
    <s v="TBG"/>
    <s v="East"/>
    <s v="JATIM"/>
    <s v="Jawa Timur"/>
    <s v="Kab. Sidoarjo"/>
    <n v="6617471"/>
    <d v="2021-08-12T00:00:00"/>
    <m/>
    <n v="74"/>
    <s v="61 - 90 days"/>
    <d v="2021-09-11T00:00:00"/>
    <s v="W37-2021"/>
    <s v="Sep-2021"/>
    <d v="2021-09-10T00:00:00"/>
    <s v="W37-2021"/>
    <s v="Sep-2021"/>
    <d v="2021-10-20T00:00:00"/>
    <s v="W43-2021"/>
    <x v="6"/>
    <d v="2021-10-20T00:00:00"/>
    <s v="W43-2021"/>
    <s v="Oct-2021"/>
    <m/>
    <s v="MW"/>
    <d v="2021-09-04T00:00:00"/>
    <m/>
    <s v="MULTIGUNA"/>
    <m/>
    <m/>
    <d v="2021-10-04T00:00:00"/>
    <m/>
    <d v="2021-09-25T00:00:00"/>
    <d v="2021-10-25T00:00:00"/>
    <s v="W44-2021"/>
    <m/>
    <m/>
    <x v="8"/>
    <x v="7"/>
    <s v="CLOSED - RFI DONE"/>
    <s v="25:10:21: RFIN_x000a_20:10:21-15:09:21: SRFI_x000a_13:09:21:06:09:21: CME PREPARATION_x000a_30:08:21:25:08:21: STO READY TO DECLARE_x000a_22:08:21: ERM PROSES, NEED REVIEW CIVIL HTI_x000a_18:08:21: ERM PROSES, NEED REVIEW RNP HTI_x000a_16:08:21:10:08:21 : SPK COLO RELEASED, ERM PROSES"/>
  </r>
  <r>
    <s v="162648109"/>
    <s v="KARANGDUREN2TBG"/>
    <x v="4"/>
    <s v="TB"/>
    <s v="113°30.41.44'E"/>
    <s v="8°15.43.38'S"/>
    <n v="50"/>
    <s v="65/205/335"/>
    <n v="2021"/>
    <s v="RORO JONGRANG 2021 [NEW]"/>
    <s v="Dusun Kedungnilo RT 010 RW 07 Desa Karangsemanding Kec. Balung, Kab. Jember Prov. Jawa Timur"/>
    <s v="HTI"/>
    <s v="JAW-JI-JMR-5123"/>
    <s v="BALUNG KARANG SEMANDING"/>
    <x v="0"/>
    <s v="TBG"/>
    <s v="East"/>
    <s v="JATIM"/>
    <s v="Jawa Timur"/>
    <s v="Kab. Jember"/>
    <n v="6617456"/>
    <d v="2021-08-09T00:00:00"/>
    <m/>
    <n v="77"/>
    <s v="61 - 90 days"/>
    <d v="2021-09-08T00:00:00"/>
    <s v="W37-2021"/>
    <s v="Sep-2021"/>
    <d v="2021-09-07T00:00:00"/>
    <s v="W37-2021"/>
    <s v="Sep-2021"/>
    <d v="2021-10-20T00:00:00"/>
    <s v="W43-2021"/>
    <x v="6"/>
    <d v="2021-10-20T00:00:00"/>
    <s v="W43-2021"/>
    <s v="Oct-2021"/>
    <m/>
    <s v="MW"/>
    <d v="2021-08-18T00:00:00"/>
    <m/>
    <s v="516041138833"/>
    <n v="6.6"/>
    <m/>
    <d v="2021-10-04T00:00:00"/>
    <m/>
    <d v="2021-09-30T00:00:00"/>
    <d v="2021-10-25T00:00:00"/>
    <s v="W44-2021"/>
    <m/>
    <m/>
    <x v="8"/>
    <x v="7"/>
    <s v="CLOSED - RFI DONE"/>
    <s v="20:10:21-15:09:21: SRFI_x000a_13:09:21: ME OG_x000a_ 08:09:21: RBS BTS PONDASI OG_x000a_30:08:21:25:08:21:22:08:21: 18:08:21: READY TO DECLARE STO_x000a_16:08:21: NEED REVIEW CIVIL HTI_x000a_09:08:21: 04:08:21 : SPK COLO RELEASED, ERM PROSES"/>
  </r>
  <r>
    <s v="160198104"/>
    <s v="TEROSAN"/>
    <x v="4"/>
    <s v="SKP"/>
    <s v="113°6.58.36'E"/>
    <s v="6°56.41.82'S"/>
    <n v="50"/>
    <s v="0/150/245"/>
    <n v="2021"/>
    <s v="RORO JONGRANG 2021 [NEW]"/>
    <s v="Desa Terosan Ban-Ban kec.Banyuates kab.Sampang"/>
    <s v="HTI"/>
    <s v="JAW-JI-SPG-4231"/>
    <s v="BANYUATES TEROSAN"/>
    <x v="0"/>
    <s v="TBG"/>
    <s v="East"/>
    <s v="JATIM"/>
    <s v="Jawa Timur"/>
    <s v="Kab. Sampang"/>
    <n v="6617454"/>
    <d v="2021-08-09T00:00:00"/>
    <m/>
    <n v="77"/>
    <s v="61 - 90 days"/>
    <d v="2021-09-08T00:00:00"/>
    <s v="W37-2021"/>
    <s v="Sep-2021"/>
    <d v="2021-09-07T00:00:00"/>
    <s v="W37-2021"/>
    <s v="Sep-2021"/>
    <d v="2021-10-26T00:00:00"/>
    <s v="W44-2021"/>
    <x v="6"/>
    <d v="2021-10-26T00:00:00"/>
    <s v="W44-2021"/>
    <s v="Oct-2021"/>
    <m/>
    <s v="MW"/>
    <d v="2021-09-04T00:00:00"/>
    <m/>
    <s v="MULTGUNA"/>
    <m/>
    <m/>
    <d v="2021-10-04T00:00:00"/>
    <m/>
    <d v="2021-09-24T00:00:00"/>
    <d v="2021-10-25T00:00:00"/>
    <s v="W44-2021"/>
    <m/>
    <m/>
    <x v="8"/>
    <x v="7"/>
    <s v="CLOSED - RFI DONE"/>
    <s v="20:10:21-15:09:21: SRFI_x000a_13:09:21: 08:09:21: PONDASI OG_x000a_06:09:21: CME PREPARATION_x000a_30:08:21:25:08:21:22:08:21: 18:08:21: READY TO DECLARE STO_x000a_16:08:21: NEED REVIEW CIVIL HTI_x000a_09:08:21: 04:08:21 : SPK COLO RELEASED, ERM PROSES"/>
  </r>
  <r>
    <s v="160462104"/>
    <s v="TAMBERULAOK"/>
    <x v="4"/>
    <s v="SKP"/>
    <s v="113°26.22.99'E"/>
    <s v="6°57.31.28'S"/>
    <n v="50"/>
    <s v="5/85/260"/>
    <n v="2021"/>
    <s v="RORO JONGRANG 2021 [NEW]"/>
    <s v="Jl. Raya Karang Penang Dusun Gua Timur Desa Pangereman Kecamatan Batu marmar Kabupaten Pamekasan"/>
    <s v="HTI"/>
    <s v="JAW-JI-PMK-4237"/>
    <s v="BATUMARMAR PANGERREMAN"/>
    <x v="0"/>
    <s v="TBG"/>
    <s v="East"/>
    <s v="JATIM"/>
    <s v="Jawa Timur"/>
    <s v="Kab. Pamekasan"/>
    <n v="6617454"/>
    <d v="2021-08-09T00:00:00"/>
    <m/>
    <n v="77"/>
    <s v="61 - 90 days"/>
    <d v="2021-09-08T00:00:00"/>
    <s v="W37-2021"/>
    <s v="Sep-2021"/>
    <d v="2021-09-07T00:00:00"/>
    <s v="W37-2021"/>
    <s v="Sep-2021"/>
    <d v="2021-10-28T00:00:00"/>
    <s v="W44-2021"/>
    <x v="6"/>
    <d v="2021-10-28T00:00:00"/>
    <s v="W44-2021"/>
    <s v="Oct-2021"/>
    <m/>
    <s v="MW"/>
    <d v="2021-09-04T00:00:00"/>
    <m/>
    <s v="MULTIGUNA"/>
    <m/>
    <m/>
    <d v="2021-10-04T00:00:00"/>
    <m/>
    <d v="2021-09-25T00:00:00"/>
    <d v="2021-10-25T00:00:00"/>
    <s v="W44-2021"/>
    <m/>
    <m/>
    <x v="8"/>
    <x v="7"/>
    <s v="CLOSED - RFI DONE"/>
    <s v="25:10:21: RFIN_x000a_20:10:21-15:09:21: SRFI_x000a_13:09:21:06:09:21: CME PREPARATION_x000a_30:08:21:25:08:21: 22:08:21: STO READY TO DECLARE_x000a_18:08:21: NEED REVIEW POWER HTI_x000a_16:08:21: 09:08:21 : SPK COLO RELEASED, ERM PROSES"/>
  </r>
  <r>
    <s v="160219104"/>
    <s v="BIRA BARAT"/>
    <x v="4"/>
    <s v="SKP"/>
    <s v="113°19.57.11'E"/>
    <s v="6°56.23.86'S"/>
    <n v="50"/>
    <s v="45/200/300"/>
    <n v="2021"/>
    <s v="RORO JONGRANG 2021 [NEW]"/>
    <s v="Dsn.Langslebar Laok Ds.Bira Timur, Kec.Sukobanah Kab.Sampang, Prov.Jawa Timur"/>
    <s v="HTI"/>
    <s v="JAW-JI-SPG-4230"/>
    <s v="KETAPANG PANCOR"/>
    <x v="0"/>
    <s v="TBG"/>
    <s v="East"/>
    <s v="JATIM"/>
    <s v="Jawa Timur"/>
    <s v="Kab. Sampang"/>
    <n v="6617454"/>
    <d v="2021-08-09T00:00:00"/>
    <m/>
    <n v="77"/>
    <s v="61 - 90 days"/>
    <d v="2021-09-08T00:00:00"/>
    <s v="W37-2021"/>
    <s v="Sep-2021"/>
    <d v="2021-09-07T00:00:00"/>
    <s v="W37-2021"/>
    <s v="Sep-2021"/>
    <d v="2021-10-28T00:00:00"/>
    <s v="W44-2021"/>
    <x v="6"/>
    <d v="2021-10-28T00:00:00"/>
    <s v="W44-2021"/>
    <s v="Oct-2021"/>
    <m/>
    <s v="MW"/>
    <d v="2021-09-04T00:00:00"/>
    <m/>
    <s v="MULTIGUNA"/>
    <m/>
    <m/>
    <d v="2021-10-04T00:00:00"/>
    <m/>
    <m/>
    <d v="2021-10-25T00:00:00"/>
    <s v="W44-2021"/>
    <m/>
    <m/>
    <x v="8"/>
    <x v="7"/>
    <s v="CLOSED - RFI DONE"/>
    <s v="25:10:21: RFIN_x000a_20:10:21-15:09:21: SRFI_x000a_13:09:21: 08:09:21: PONDASI OG_x000a_06:09:21: CME PREPARATION_x000a_30:08:21:25:08:21:22:08:21: 18:08:21: READY TO DECLARE STO_x000a_16:08:21: NEED REVIEW CIVIL HTI_x000a_09:08:21: 04:08:21 : SPK COLO RELEASED, ERM PROSES"/>
  </r>
  <r>
    <s v="160197104"/>
    <s v="LAR LAR"/>
    <x v="4"/>
    <s v="SKP"/>
    <s v="113°14.6.83'E"/>
    <s v="6°57.33.26'S"/>
    <n v="50"/>
    <s v="10/90/250"/>
    <n v="2021"/>
    <s v="RORO JONGRANG 2021 [NEW]"/>
    <s v="Dusun Toguran Desa Tlagah kec.Banyuates kab.Sampang"/>
    <s v="HTI"/>
    <s v="JAW-JI-SPG-4232"/>
    <s v="KETAPANG PAOPALELAOK"/>
    <x v="0"/>
    <s v="TBG"/>
    <s v="East"/>
    <s v="JATIM"/>
    <s v="Jawa Timur"/>
    <s v="Kab. Sampang"/>
    <n v="6617454"/>
    <d v="2021-08-09T00:00:00"/>
    <m/>
    <n v="77"/>
    <s v="61 - 90 days"/>
    <d v="2021-09-08T00:00:00"/>
    <s v="W37-2021"/>
    <s v="Sep-2021"/>
    <d v="2021-09-07T00:00:00"/>
    <s v="W37-2021"/>
    <s v="Sep-2021"/>
    <d v="2021-10-26T00:00:00"/>
    <s v="W44-2021"/>
    <x v="6"/>
    <d v="2021-10-26T00:00:00"/>
    <s v="W44-2021"/>
    <s v="Oct-2021"/>
    <m/>
    <s v="MW"/>
    <d v="2021-09-04T00:00:00"/>
    <m/>
    <s v="MULTIGUNA"/>
    <m/>
    <m/>
    <d v="2021-10-04T00:00:00"/>
    <m/>
    <d v="2021-09-24T00:00:00"/>
    <d v="2021-10-25T00:00:00"/>
    <s v="W44-2021"/>
    <m/>
    <m/>
    <x v="8"/>
    <x v="7"/>
    <s v="CLOSED - RFI DONE"/>
    <s v="25:10:21: RFIN_x000a_20:10:21-15:09:21: SRFI_x000a_13:09:21: 08:09:21: PONDASI OG_x000a_06:09:21: CME PREPARATION_x000a_30:08:21:25:08:21:22:08:21: 18:08:21: READY TO DECLARE STO_x000a_16:08:21: NEED REVIEW CIVIL HTI_x000a_09:08:21: 04:08:21 : SPK COLO RELEASED, ERM PROSES"/>
  </r>
  <r>
    <s v="163526126"/>
    <s v="TANAHWULAN MAESAN"/>
    <x v="4"/>
    <s v="TB"/>
    <s v="113°45.14.47'E"/>
    <s v="8°1.44.69'S"/>
    <n v="50"/>
    <s v="40/105/235"/>
    <n v="2021"/>
    <s v="RORO JONGRANG 2021 [NEW]"/>
    <s v="Dusun Krajan RT08/RW01, Desa Tanah Wulan, Kecamatan Maesan, Kabupaten Bondowoso"/>
    <s v="HTI"/>
    <s v="JAW-JI-BDW-3623"/>
    <s v="MAESAN TANAH WULAN"/>
    <x v="0"/>
    <s v="TBG"/>
    <s v="East"/>
    <s v="JATIM"/>
    <s v="Jawa Timur"/>
    <s v="Kab. Bondowoso"/>
    <n v="6617456"/>
    <d v="2021-08-09T00:00:00"/>
    <m/>
    <n v="77"/>
    <s v="61 - 90 days"/>
    <d v="2021-09-08T00:00:00"/>
    <s v="W37-2021"/>
    <s v="Sep-2021"/>
    <d v="2021-09-07T00:00:00"/>
    <s v="W37-2021"/>
    <s v="Sep-2021"/>
    <d v="2021-10-30T00:00:00"/>
    <s v="W44-2021"/>
    <x v="6"/>
    <d v="2021-10-30T00:00:00"/>
    <s v="W44-2021"/>
    <s v="Oct-2021"/>
    <m/>
    <s v="MW"/>
    <d v="2021-09-04T00:00:00"/>
    <m/>
    <s v="MULTIGUNA"/>
    <m/>
    <m/>
    <d v="2021-10-04T00:00:00"/>
    <m/>
    <d v="2021-09-30T00:00:00"/>
    <d v="2021-10-25T00:00:00"/>
    <s v="W44-2021"/>
    <m/>
    <m/>
    <x v="8"/>
    <x v="7"/>
    <s v="CLOSED - RFI DONE"/>
    <s v="20:10:21-29:09:21: SRFI, MINUS EXTEND TOWER_x000a_26:09:21-13:09:21: CME NY START, PROSES PENAMBAHAN KETINGGIAN TOWER, NEED REVISI IMB_x000a_06:09:21: CME PREPARATION_x000a_30:08:21: STO READY TO DECLARE_x000a_22:08:21: NEED REVIEW TNP ALITA_x000a_18:08:21: NEED REVIEW RNP HUWAWEI_x000a_16:08:21: 09:08:21 : SPK COLO RELEASED, ERM PROSES"/>
  </r>
  <r>
    <s v="162223109"/>
    <s v="GEMBLEB TRENGGALEK"/>
    <x v="4"/>
    <s v="SKP"/>
    <s v="111°45.33.01'E"/>
    <s v="8°4.52.14'S"/>
    <n v="40"/>
    <s v="185/250/345"/>
    <n v="2021"/>
    <s v="RORO JONGRANG 2021 [NEW]"/>
    <s v="Dusun Kayu Jaran RT.09/RW.03, Ds. Gembleb, Kec. Pogalan, Kab. Trenggalek Prov. Jawa Timur"/>
    <s v="HTI"/>
    <s v="JAW-JI-TRK-4264"/>
    <s v="POGALAN GEMBLEB"/>
    <x v="0"/>
    <s v="TBG"/>
    <s v="East"/>
    <s v="JATIM"/>
    <s v="Jawa Timur"/>
    <s v="Kab. Trenggalek"/>
    <n v="6617454"/>
    <d v="2021-08-09T00:00:00"/>
    <m/>
    <n v="77"/>
    <s v="61 - 90 days"/>
    <d v="2021-09-08T00:00:00"/>
    <s v="W37-2021"/>
    <s v="Sep-2021"/>
    <d v="2021-09-07T00:00:00"/>
    <s v="W37-2021"/>
    <s v="Sep-2021"/>
    <d v="2021-10-20T00:00:00"/>
    <s v="W43-2021"/>
    <x v="6"/>
    <d v="2021-10-20T00:00:00"/>
    <s v="W43-2021"/>
    <s v="Oct-2021"/>
    <m/>
    <s v="MW"/>
    <d v="2021-09-04T00:00:00"/>
    <m/>
    <s v="MULTIGUNA"/>
    <m/>
    <m/>
    <d v="2021-10-04T00:00:00"/>
    <m/>
    <m/>
    <d v="2021-10-25T00:00:00"/>
    <s v="W44-2021"/>
    <m/>
    <m/>
    <x v="8"/>
    <x v="7"/>
    <s v="CLOSED - RFI DONE"/>
    <s v="25:10:21: RFIN_x000a_20:10:21-29:09:21: SRFI_x000a_15:09:21: ME OG_x000a_13:09:21: 08:09:21: PONDASI OG_x000a_06:09:21: CME PREPARATION_x000a_30:08:21:25:08:21:22:08:21: 18:08:21: READY TO DECLARE STO_x000a_16:08:21: NEED REVIEW CIVIL HTI_x000a_09:08:21: 04:08:21 : SPK COLO RELEASED, ERM PROSES"/>
  </r>
  <r>
    <s v="160479104"/>
    <s v="KALIKEJAMBON"/>
    <x v="4"/>
    <s v="SKP"/>
    <s v="112°15.12.71'E"/>
    <s v="7°29.39.66'S"/>
    <n v="50"/>
    <s v="110/190/340"/>
    <n v="2021"/>
    <s v="RORO JONGRANG 2021 [NEW]"/>
    <s v="Jl. Melati RT.01 RW.03 Ds. Kedunglosari Kec. Tembelang, Kab. Jombang Prov. Jawa Timur"/>
    <s v="HTI"/>
    <s v="JAW-JI-JBG-4167"/>
    <s v="TEMBELANG KEDUNGLOSARI"/>
    <x v="0"/>
    <s v="TBG"/>
    <s v="East"/>
    <s v="JATIM"/>
    <s v="Jawa Timur"/>
    <s v="Kab. Jombang"/>
    <n v="6617454"/>
    <d v="2021-08-09T00:00:00"/>
    <m/>
    <n v="77"/>
    <s v="61 - 90 days"/>
    <d v="2021-09-08T00:00:00"/>
    <s v="W37-2021"/>
    <s v="Sep-2021"/>
    <d v="2021-09-07T00:00:00"/>
    <s v="W37-2021"/>
    <s v="Sep-2021"/>
    <d v="2021-10-26T00:00:00"/>
    <s v="W44-2021"/>
    <x v="6"/>
    <d v="2021-10-26T00:00:00"/>
    <s v="W44-2021"/>
    <s v="Oct-2021"/>
    <m/>
    <s v="MW"/>
    <d v="2021-09-04T00:00:00"/>
    <m/>
    <s v="MULTIGUNA"/>
    <m/>
    <m/>
    <d v="2021-10-04T00:00:00"/>
    <m/>
    <d v="2021-09-25T00:00:00"/>
    <d v="2021-10-25T00:00:00"/>
    <s v="W44-2021"/>
    <m/>
    <m/>
    <x v="8"/>
    <x v="7"/>
    <s v="CLOSED - RFI DONE"/>
    <s v="25:10:21: RFIN_x000a_20:10:21-15:09:21: SRFI_x000a_13:09:21: 08:09:21: PONDASI OG_x000a_06:09:21: CME PREPARATION_x000a_30:08:21:25:08:21:22:08:21: 18:08:21: READY TO DECLARE STO_x000a_16:08:21: NEED REVIEW CIVIL HTI_x000a_09:08:21: 04:08:21 : SPK COLO RELEASED, ERM PROSES"/>
  </r>
  <r>
    <s v="164120107"/>
    <s v="BANYUDONO PONOROGO"/>
    <x v="4"/>
    <s v="SKP"/>
    <s v="111°29.10.25'E"/>
    <s v="7°48.23.11'S"/>
    <n v="40"/>
    <s v="50/130/280"/>
    <n v="2021"/>
    <s v="RORO JONGRANG 2021 [NEW]"/>
    <s v="Dukuh Malang RT01 RW01 Desa Lembah Kecamatan Babadan Kabupaten Ponorogo"/>
    <s v="HTI"/>
    <s v="JAW-JI-PNG-4290"/>
    <s v="BABADAN LEMBAH"/>
    <x v="0"/>
    <s v="TBG"/>
    <s v="East"/>
    <s v="JATIM"/>
    <s v="Jawa Timur"/>
    <s v="Kab. Ponorogo"/>
    <n v="6617454"/>
    <d v="2021-08-09T00:00:00"/>
    <m/>
    <n v="74"/>
    <s v="61 - 90 days"/>
    <d v="2021-09-08T00:00:00"/>
    <s v="W37-2021"/>
    <s v="Sep-2021"/>
    <d v="2021-09-07T00:00:00"/>
    <s v="W37-2021"/>
    <s v="Sep-2021"/>
    <d v="2021-10-22T00:00:00"/>
    <s v="W43-2021"/>
    <x v="6"/>
    <d v="2021-10-28T00:00:00"/>
    <s v="W44-2021"/>
    <s v="Oct-2021"/>
    <m/>
    <s v="MW"/>
    <d v="2021-09-04T00:00:00"/>
    <m/>
    <s v="MULTIGUNA"/>
    <m/>
    <m/>
    <d v="2021-10-04T00:00:00"/>
    <m/>
    <d v="2021-09-24T00:00:00"/>
    <d v="2021-10-22T00:00:00"/>
    <s v="W43-2021"/>
    <m/>
    <m/>
    <x v="8"/>
    <x v="7"/>
    <s v="CLOSED - RFI DONE"/>
    <s v="21:10:21-15:09:21: SRFI_x000a_13:09:21:08:09:21: ME OG_x000a_06:09:21: CME PREPARATION_x000a_30:08:21:25:08:21: STO READY TO DECLARE_x000a_22:08:21: NEED REVIEW CIVIL HTI_x000a_18:08:21: NEED REVIEW RNP HUWAWEI_x000a_16:08:21: 09:08:21 : SPK COLO RELEASED, ERM PROSES"/>
  </r>
  <r>
    <s v="100213104"/>
    <s v="PSR_PRINGSEWU"/>
    <x v="4"/>
    <s v="SMI"/>
    <s v="104°58.28.81'E"/>
    <s v="5°20.56.72'S"/>
    <n v="40"/>
    <s v="80/220/320"/>
    <n v="2021"/>
    <s v="RORO JONGRANG 2021 [NEW]"/>
    <s v="KEL PRINGSEWU BARAT KEC PRINGSEWU _x000d__x000a_KEC. TANJUNG SENANG KODYA BANDAR LAMPUNG,LAMPUNG"/>
    <s v="HTI"/>
    <s v="SUM-LA-PRW-1123"/>
    <s v="PRINGSEWU_UTARA"/>
    <x v="0"/>
    <s v="TBG"/>
    <s v="WEST"/>
    <s v="LAMPUNG"/>
    <s v="Lampung"/>
    <s v="Kab. Pringsewu"/>
    <n v="6617453"/>
    <d v="2021-08-09T00:00:00"/>
    <m/>
    <n v="74"/>
    <s v="61 - 90 days"/>
    <d v="2021-09-08T00:00:00"/>
    <s v="W37-2021"/>
    <s v="Sep-2021"/>
    <d v="2021-09-07T00:00:00"/>
    <s v="W37-2021"/>
    <s v="Sep-2021"/>
    <d v="2021-10-20T00:00:00"/>
    <s v="W43-2021"/>
    <x v="6"/>
    <d v="2021-10-20T00:00:00"/>
    <s v="W43-2021"/>
    <s v="Oct-2021"/>
    <m/>
    <s v="MW"/>
    <d v="2021-08-18T00:00:00"/>
    <m/>
    <n v="172501081176"/>
    <n v="6.6"/>
    <m/>
    <d v="2021-10-04T00:00:00"/>
    <d v="2021-10-08T00:00:00"/>
    <d v="2021-09-22T00:00:00"/>
    <d v="2021-10-22T00:00:00"/>
    <s v="W43-2021"/>
    <m/>
    <m/>
    <x v="8"/>
    <x v="7"/>
    <s v="CLOSED - RFI DONE"/>
    <s v="22:10:21: RFIN SENT_x000a_20:10:21-13:09:21: SRFI_x000a_08:09:21: ME OG_x000a_06:09:21: CME PREPARATION_x000a_30:08:21:25:08:21:22:08:21: 18:08:21: READY TO DECLARE STO_x000a_16:08:21: NEED REVIEW CIVIL HTI_x000a_09:08:21: 04:08:21 : SPK COLO RELEASED, ERM PROSES"/>
  </r>
  <r>
    <s v="162124109"/>
    <s v="KADIPATEN PONOROGO"/>
    <x v="4"/>
    <s v="SKP"/>
    <s v="111°30.17.32'E"/>
    <s v="7°50.49.7'S"/>
    <n v="40"/>
    <s v="70/245/340"/>
    <n v="2021"/>
    <s v="RORO JONGRANG 2021 [NEW]"/>
    <s v="Jl. Margomulyo, RT04/RW01. Kel. Setono. Kec. Jenangan, Kab. Ponorogo Prov. Jawa Timur"/>
    <s v="HTI"/>
    <s v="JAW-JI-PNG-4293"/>
    <s v="JENANGAN SETONO"/>
    <x v="0"/>
    <s v="TBG"/>
    <s v="East"/>
    <s v="JATIM"/>
    <s v="Jawa Timur"/>
    <s v="Kab. Ponorogo"/>
    <n v="6617454"/>
    <d v="2021-08-09T00:00:00"/>
    <m/>
    <n v="73"/>
    <s v="61 - 90 days"/>
    <d v="2021-09-08T00:00:00"/>
    <s v="W37-2021"/>
    <s v="Sep-2021"/>
    <d v="2021-09-07T00:00:00"/>
    <s v="W37-2021"/>
    <s v="Sep-2021"/>
    <d v="2021-10-22T00:00:00"/>
    <s v="W43-2021"/>
    <x v="6"/>
    <d v="2021-10-22T00:00:00"/>
    <s v="W43-2021"/>
    <s v="Oct-2021"/>
    <m/>
    <s v="MW"/>
    <d v="2021-09-04T00:00:00"/>
    <m/>
    <n v="515402549214"/>
    <n v="6.6"/>
    <m/>
    <d v="2021-10-04T00:00:00"/>
    <m/>
    <d v="2021-09-24T00:00:00"/>
    <d v="2021-10-21T00:00:00"/>
    <s v="W43-2021"/>
    <m/>
    <m/>
    <x v="8"/>
    <x v="7"/>
    <s v="CLOSED - RFI DONE"/>
    <s v="21:10:21: RFI_x000a_24:10:21-15:09:21: SRFI_x000a_13:09:21:08:09:21: ME OG_x000a_06:09:21: CME PREPARATION_x000a_30:08:21:25:08:21: STO READY TO DECLARE_x000a_22:08:21: NEED REVIEW CIVIL HTI_x000a_18:08:21: NEED REVIEW RNP HUWAWEI_x000a_16:08:21: 09:08:21 : SPK COLO RELEASED, ERM PROSES"/>
  </r>
  <r>
    <s v="164108107"/>
    <s v="BESOWO KEPUNG"/>
    <x v="4"/>
    <s v="SKP"/>
    <s v="112°16.24.67'E"/>
    <s v="7°45.51.98'S"/>
    <n v="40"/>
    <s v="50/155/330"/>
    <n v="2021"/>
    <s v="RORO JONGRANG 2021 [NEW]"/>
    <s v="Dusun Jatirejo RT 09 RW 03 Desa Damarwulan Kec. Kepung, Kab. Kediri Prov. Jawa Timur"/>
    <s v="HTI"/>
    <s v="JAW-JI-KDR-4324"/>
    <s v="KEPUNG DAMARWULAN"/>
    <x v="0"/>
    <s v="TBG"/>
    <s v="East"/>
    <s v="JATIM"/>
    <s v="Jawa Timur"/>
    <s v="Kab. Kediri"/>
    <n v="6617454"/>
    <d v="2021-08-09T00:00:00"/>
    <m/>
    <n v="73"/>
    <s v="61 - 90 days"/>
    <d v="2021-09-08T00:00:00"/>
    <s v="W37-2021"/>
    <s v="Sep-2021"/>
    <d v="2021-09-07T00:00:00"/>
    <s v="W37-2021"/>
    <s v="Sep-2021"/>
    <d v="2021-10-22T00:00:00"/>
    <s v="W43-2021"/>
    <x v="6"/>
    <d v="2021-10-22T00:00:00"/>
    <s v="W43-2021"/>
    <s v="Oct-2021"/>
    <m/>
    <s v="MW"/>
    <d v="2021-09-04T00:00:00"/>
    <m/>
    <s v="514541403592"/>
    <n v="6.6"/>
    <m/>
    <d v="2021-10-04T00:00:00"/>
    <m/>
    <d v="2021-09-24T00:00:00"/>
    <d v="2021-10-21T00:00:00"/>
    <s v="W43-2021"/>
    <m/>
    <m/>
    <x v="8"/>
    <x v="7"/>
    <s v="CLOSED - RFI DONE"/>
    <s v="20:10:21-15:09:21: SRFI_x000a_13:09:21:08:09:21: ME OG_x000a_06:09:21: CME PREPARATION_x000a_30:08:21:25:08:21: 22:08:21: STO READY TO DECLARE_x000a_18:08:21: NEED REVIEW RNP HUWAWEI_x000a_16:08:21: 09:08:21 : SPK COLO RELEASED, ERM PROSES"/>
  </r>
  <r>
    <s v="TBG03_EJ127"/>
    <s v="CARUBAN"/>
    <x v="4"/>
    <s v="TB"/>
    <s v="111°39.27.25'E"/>
    <s v="7°32.28.07'S"/>
    <n v="30"/>
    <s v="15/185/310"/>
    <n v="2021"/>
    <s v="RORO JONGRANG 2021 [NEW]"/>
    <s v="Desa Bangunsari Kec. Mejayan Kab. Madiun Prov Jawa Timur"/>
    <s v="HTI"/>
    <s v="JAW-JI-MJY-4141"/>
    <s v="MEJAYAN BANGUNSARI"/>
    <x v="0"/>
    <s v="TBG"/>
    <s v="East"/>
    <s v="JATIM"/>
    <s v="Jawa Timur"/>
    <s v="Kab. Madiun"/>
    <n v="6617456"/>
    <d v="2021-08-09T00:00:00"/>
    <m/>
    <n v="73"/>
    <s v="61 - 90 days"/>
    <d v="2021-09-08T00:00:00"/>
    <s v="W37-2021"/>
    <s v="Sep-2021"/>
    <d v="2021-09-07T00:00:00"/>
    <s v="W37-2021"/>
    <s v="Sep-2021"/>
    <d v="2021-10-20T00:00:00"/>
    <s v="W43-2021"/>
    <x v="6"/>
    <d v="2021-10-20T00:00:00"/>
    <s v="W43-2021"/>
    <s v="Oct-2021"/>
    <m/>
    <s v="MW"/>
    <d v="2021-09-04T00:00:00"/>
    <m/>
    <s v="515071136343"/>
    <n v="6.6"/>
    <m/>
    <d v="2021-10-04T00:00:00"/>
    <m/>
    <d v="2021-09-24T00:00:00"/>
    <d v="2021-10-21T00:00:00"/>
    <s v="W43-2021"/>
    <m/>
    <m/>
    <x v="8"/>
    <x v="7"/>
    <s v="CLOSED - RFI DONE"/>
    <s v="20:10:21-15:09:21: SRFI_x000a_13:09:21: 08:09:21: PONDASI OG_x000a_06:09:21: CME PREPARATION_x000a_30:08:21:25:08:21:22:08:21: 18:08:21: READY TO DECLARE STO_x000a_16:08:21: NEED REVIEW CIVIL HTI_x000a_09:08:21: 04:08:21 : SPK COLO RELEASED, ERM PROSES"/>
  </r>
  <r>
    <s v="161779109"/>
    <s v="MLANDANGAN"/>
    <x v="4"/>
    <s v="SKP"/>
    <s v="111°55.2.89'E"/>
    <s v="7°39.48.89'S"/>
    <n v="40"/>
    <s v="100/200/275"/>
    <n v="2021"/>
    <s v="RORO JONGRANG 2021 [NEW]"/>
    <s v="Dusun Babadan, RT. 001. RW. 004, Desa Babadan, Kec. Pace, Kab. Nganjuk - Jawa Timur"/>
    <s v="HTI"/>
    <s v="JAW-JI-NJK-4250"/>
    <s v="PACE BABADAN"/>
    <x v="0"/>
    <s v="TBG"/>
    <s v="East"/>
    <s v="JATIM"/>
    <s v="Jawa Timur"/>
    <s v="Kab. Nganjuk"/>
    <n v="6617454"/>
    <d v="2021-08-09T00:00:00"/>
    <m/>
    <n v="73"/>
    <s v="61 - 90 days"/>
    <d v="2021-09-08T00:00:00"/>
    <s v="W37-2021"/>
    <s v="Sep-2021"/>
    <d v="2021-09-07T00:00:00"/>
    <s v="W37-2021"/>
    <s v="Sep-2021"/>
    <d v="2021-10-22T00:00:00"/>
    <s v="W43-2021"/>
    <x v="6"/>
    <d v="2021-10-22T00:00:00"/>
    <s v="W43-2021"/>
    <s v="Oct-2021"/>
    <m/>
    <s v="MW"/>
    <d v="2021-09-04T00:00:00"/>
    <m/>
    <s v="514601929137"/>
    <n v="6.6"/>
    <m/>
    <d v="2021-10-04T00:00:00"/>
    <m/>
    <d v="2021-09-24T00:00:00"/>
    <d v="2021-10-21T00:00:00"/>
    <s v="W43-2021"/>
    <m/>
    <m/>
    <x v="8"/>
    <x v="7"/>
    <s v="CLOSED - RFI DONE"/>
    <s v="20:10:21-15:09:21: SRFI_x000a_13:09:21:08:09:21: ME OG_x000a_06:09:21: CME PREPARATION_x000a_30:08:21:25:08:21: STO READY TO DECLARE_x000a_22:08:21: NEED REVIEW CIVIL HTI_x000a_18:08:21: NEED REVIEW RNP HUWAWEI_x000a_16:08:21: 09:08:21 : SPK COLO RELEASED, ERM PROSES"/>
  </r>
  <r>
    <s v="160633104"/>
    <s v="SELOPURO_KOTA"/>
    <x v="4"/>
    <s v="SMI"/>
    <s v="112°18.12.38'E"/>
    <s v="8°9.14.51'S"/>
    <n v="40"/>
    <s v="10/185/295"/>
    <n v="2021"/>
    <s v="RORO JONGRANG 2021 [NEW]"/>
    <s v="Dusun Gading, RT 4 RW 8 Desa Selopuro Kec. Selopuro, Kab. Blitar Prov. Jawa Timur"/>
    <s v="HTI"/>
    <s v="JAW-JI-KNR-4282"/>
    <s v="SELOPURO SELOPURO"/>
    <x v="0"/>
    <s v="TBG"/>
    <s v="East"/>
    <s v="JATIM"/>
    <s v="Jawa Timur"/>
    <s v="Kab. Blitar"/>
    <n v="6617453"/>
    <d v="2021-08-09T00:00:00"/>
    <m/>
    <n v="73"/>
    <s v="61 - 90 days"/>
    <d v="2021-09-08T00:00:00"/>
    <s v="W37-2021"/>
    <s v="Sep-2021"/>
    <d v="2021-09-07T00:00:00"/>
    <s v="W37-2021"/>
    <s v="Sep-2021"/>
    <d v="2021-10-28T00:00:00"/>
    <s v="W44-2021"/>
    <x v="6"/>
    <d v="2021-10-28T00:00:00"/>
    <s v="W44-2021"/>
    <s v="Oct-2021"/>
    <m/>
    <s v="MW"/>
    <d v="2021-09-04T00:00:00"/>
    <m/>
    <n v="514080992478"/>
    <m/>
    <m/>
    <d v="2021-10-04T00:00:00"/>
    <m/>
    <d v="2021-09-25T00:00:00"/>
    <d v="2021-10-21T00:00:00"/>
    <s v="W43-2021"/>
    <m/>
    <m/>
    <x v="8"/>
    <x v="7"/>
    <s v="CLOSED - RFI DONE"/>
    <s v="20:10:21-15:09:21: SRFI_x000a_13:09:21: ME OG _x000a_08:09:21: PONDASI OG_x000a_06:09:21: CME PREPARATION_x000a_30:08:21:25:08:21:22:08:21: 18:08:21: READY TO DECLARE STO_x000a_16:08:21: NEED REVIEW CIVIL HTI_x000a_09:08:21: 04:08:21 : SPK COLO RELEASED, ERM PROSES"/>
  </r>
  <r>
    <s v="050486103"/>
    <s v="MEKAR TAMAN SARI - RELOC"/>
    <x v="4"/>
    <s v="TI"/>
    <s v="103°58.11.75'E"/>
    <s v="1°6.13.14'N"/>
    <n v="30"/>
    <s v="20/190/290"/>
    <n v="2021"/>
    <s v="RORO JONGRANG 2021 [NEW]"/>
    <s v="Perum Tiban Koperasi Blok K No. 85 Kel. Tiban Baru Kec. Sekupang - Kota Batam"/>
    <s v="HTI"/>
    <s v="SUM-KR-BTM-0606"/>
    <s v="TIBAN_BARU"/>
    <x v="0"/>
    <s v="TBG"/>
    <s v="WEST"/>
    <s v="SUMBAGTENG"/>
    <s v="Kepulauan Riau"/>
    <s v="Kota Batam"/>
    <n v="6617455"/>
    <d v="2021-08-09T00:00:00"/>
    <m/>
    <n v="73"/>
    <s v="61 - 90 days"/>
    <d v="2021-09-08T00:00:00"/>
    <s v="W37-2021"/>
    <s v="Sep-2021"/>
    <d v="2021-09-07T00:00:00"/>
    <s v="W37-2021"/>
    <s v="Sep-2021"/>
    <d v="2021-10-20T00:00:00"/>
    <s v="W43-2021"/>
    <x v="6"/>
    <d v="2021-10-20T00:00:00"/>
    <s v="W43-2021"/>
    <s v="Oct-2021"/>
    <m/>
    <s v="MW"/>
    <d v="2021-09-04T00:00:00"/>
    <m/>
    <s v="152002074451"/>
    <n v="6.6"/>
    <m/>
    <d v="2021-10-04T00:00:00"/>
    <m/>
    <d v="2021-09-21T00:00:00"/>
    <d v="2021-10-21T00:00:00"/>
    <s v="W43-2021"/>
    <m/>
    <m/>
    <x v="8"/>
    <x v="7"/>
    <s v="CLOSED - RFI DONE"/>
    <s v="20:10:21-19:09:21: SRFI, ISSUE PERKUATAN_x000a_15:09:21: ME OG_x000a_ 13:09:21: 08:09:21: RBS/BTS PONDASI_x000a_06:09:21: CME PREPARATION_x000a_30:08:21:25:08:21:22:08:21: NEED REVIEW CIVIL HUAWEI_x000a_18:08:21: NEED REVIEW TNP ALITA_x000a_16:08:21: 09:08:21 : SPK COLO RELEASED, ERM PROSES"/>
  </r>
  <r>
    <s v="125285109"/>
    <s v="RANCAH-KAWALI"/>
    <x v="3"/>
    <s v="TB"/>
    <s v="108°21.8.32'E"/>
    <s v="7°11.45.24'S"/>
    <n v="30"/>
    <s v="70/260/355"/>
    <n v="2021"/>
    <s v="BLITZKRIEG 2021 [NEW]"/>
    <s v="Jl. Dusun Desa Kulon, Desa Ciakar RT.03 RW.06, Kec. Cipaku, Kab. Ciamis Prov. Jawa Barat"/>
    <s v="HTI"/>
    <s v="JAW-JB-CMS-4142"/>
    <s v="CIPAKU_CIAKAR"/>
    <x v="0"/>
    <s v="TBG"/>
    <s v="Central"/>
    <s v="JABAR"/>
    <s v="Jawa Barat"/>
    <s v="Kab. Ciamis"/>
    <n v="6617493"/>
    <d v="2021-08-13T00:00:00"/>
    <m/>
    <n v="68"/>
    <s v="61 - 90 days"/>
    <d v="2021-09-12T00:00:00"/>
    <s v="W38-2021"/>
    <s v="Sep-2021"/>
    <d v="2021-09-11T00:00:00"/>
    <s v="W37-2021"/>
    <s v="Sep-2021"/>
    <d v="2021-09-30T00:00:00"/>
    <s v="W40-2021"/>
    <x v="7"/>
    <d v="2021-10-25T00:00:00"/>
    <s v="W44-2021"/>
    <s v="Oct-2021"/>
    <m/>
    <s v="MW"/>
    <d v="2021-08-25T00:00:00"/>
    <m/>
    <s v="532314733498"/>
    <n v="6.6"/>
    <m/>
    <d v="2021-08-23T00:00:00"/>
    <m/>
    <m/>
    <d v="2021-10-20T00:00:00"/>
    <s v="W43-2021"/>
    <m/>
    <m/>
    <x v="8"/>
    <x v="7"/>
    <s v="CLOSED - RFI DONE"/>
    <s v="20:10:21: RFIN_x000a_17:10:21-06:10:21:Case terkait dengan permintaan kompensasi Colo oleh warga sebesar 25 jt dilakukan negosiasi sampai turun diangka 15 jt. Hari ini sudah dilakukan negosiasi kembali ke warga sesuai dengan arahan management yaitu 10 jt tetapi warga tetap meminta 15 jt. Plan koordinasi dengan RM. Target Close 9 Oktober 2021._x000a_04:10:21-01:09:21: COMECASE, PENYETOPAN BY LL,  PROSES NEGOSIASI BY TIM ARCOM SEDANG MENUJU KE CIAMIS UNTUK MELANJUTKAN PROSES NEGOSIASI, PLAN CLEAR 30 SEP_x000a_30:08:21: 25:08:21: STO DECLARE 23 AUG CME PREPARATION_x000a_22:08:21: ERM PROSES, NEED REVIEW CIVIL HTI_x000a_18:08:21: ERM PROSES, NEED REVIEW RNP HTI_x000a_16:08:21:10:08:21 : SPK COLO RELEASED, ERM PROSES"/>
  </r>
  <r>
    <s v="164235104"/>
    <s v="JOMBATAN_JMB"/>
    <x v="4"/>
    <s v="SKP"/>
    <s v="112°13.33.64'E"/>
    <s v="7°32.56.15'S"/>
    <n v="30"/>
    <s v="105/155/330"/>
    <n v="2021"/>
    <s v="RORO JONGRANG 2021 [NEW]"/>
    <s v="Jl. Dewi Sartika, Desa Sengon RT.007 RW.01B kec.Jombang, Kab.Jombang Prov.Jawa Timur"/>
    <s v="HTI"/>
    <s v="JAW-JI-JBG-4179"/>
    <s v="JOMBANG SENGON"/>
    <x v="0"/>
    <s v="TBG"/>
    <s v="East"/>
    <s v="JATIM"/>
    <s v="Jawa Timur"/>
    <s v="Kab. Jombang"/>
    <n v="6617466"/>
    <d v="2021-08-12T00:00:00"/>
    <m/>
    <n v="69"/>
    <s v="61 - 90 days"/>
    <d v="2021-09-11T00:00:00"/>
    <s v="W37-2021"/>
    <s v="Sep-2021"/>
    <d v="2021-09-10T00:00:00"/>
    <s v="W37-2021"/>
    <s v="Sep-2021"/>
    <d v="2021-10-19T00:00:00"/>
    <s v="W43-2021"/>
    <x v="6"/>
    <d v="2021-10-19T00:00:00"/>
    <s v="W43-2021"/>
    <s v="Oct-2021"/>
    <m/>
    <s v="MW"/>
    <d v="2021-09-04T00:00:00"/>
    <m/>
    <s v="514531761385"/>
    <n v="6.6"/>
    <m/>
    <d v="2021-10-04T00:00:00"/>
    <m/>
    <d v="2021-09-25T00:00:00"/>
    <d v="2021-10-20T00:00:00"/>
    <s v="W43-2021"/>
    <m/>
    <m/>
    <x v="8"/>
    <x v="7"/>
    <s v="CLOSED - RFI DONE"/>
    <s v="17:10:21-29:09:21: POWER CONNECTION PROSES_x000a_22:09:21:19:09:21: 15:09:21: SRFI_x000a_13:09:21: 08:09:21: ME OG_x000a_06:09:21: CME PREPARATION_x000a_30:08:21:25:08:21: 22:08:21: READY TO DECLARE STO_x000a_18:08:21: ERM PROSES, NEED REVIEW RNP HTI_x000a_16:08:21:10:08:21 : SPK COLO RELEASED, ERM PROSES"/>
  </r>
  <r>
    <s v="1649832007"/>
    <s v="IBS WILIS TULUNGAGUNG"/>
    <x v="4"/>
    <s v="TB"/>
    <s v="111°51.42.52'E"/>
    <s v="8°2.54.02'S"/>
    <n v="30"/>
    <s v="130/230/340"/>
    <n v="2021"/>
    <s v="RORO JONGRANG 2021 [NEW]"/>
    <s v="Jl. Willis Gang 3, RT. 02 RW. 03, Kelurahan Kalangbret, Kecamatan Kauman, Kabupaten Tulungagung, Provinsi Jawa Timur_x000a_"/>
    <s v="HTI"/>
    <s v="JAW-JI-TLG-4245"/>
    <s v="KAUMAN KALANGBRET"/>
    <x v="0"/>
    <s v="TBG"/>
    <s v="East"/>
    <s v="JATIM"/>
    <s v="Jawa Timur"/>
    <s v="Kab. Tulungagung"/>
    <n v="6617471"/>
    <d v="2021-08-12T00:00:00"/>
    <m/>
    <n v="69"/>
    <s v="61 - 90 days"/>
    <d v="2021-09-11T00:00:00"/>
    <s v="W37-2021"/>
    <s v="Sep-2021"/>
    <d v="2021-09-10T00:00:00"/>
    <s v="W37-2021"/>
    <s v="Sep-2021"/>
    <d v="2021-10-18T00:00:00"/>
    <s v="W43-2021"/>
    <x v="6"/>
    <d v="2021-10-18T00:00:00"/>
    <s v="W43-2021"/>
    <s v="Oct-2021"/>
    <m/>
    <s v="MW"/>
    <d v="2021-09-04T00:00:00"/>
    <m/>
    <s v="MULTIGUNA"/>
    <m/>
    <m/>
    <d v="2021-10-04T00:00:00"/>
    <m/>
    <m/>
    <d v="2021-10-20T00:00:00"/>
    <s v="W43-2021"/>
    <m/>
    <m/>
    <x v="8"/>
    <x v="7"/>
    <s v="CLOSED - RFI DONE"/>
    <s v="17:10:21-29:09:21: SRFI_x000a_22:09:21: ME OG_x000a_19:09:21:15:09:21: 13:09:21: 08:09:21: PONDASI OG_x000a_06:09:21: CME PREPARATION_x000a_30:08:21:25:08:21:22:08:21: 18:08:21: READY TO DECLARE STO_x000a_16:08:21: NEED REVIEW CIVIL HTI_x000a_09:08:21: 04:08:21 : SPK COLO RELEASED, ERM PROSES"/>
  </r>
  <r>
    <s v="160218104"/>
    <s v="TOBAI TIMUR"/>
    <x v="4"/>
    <s v="SKP"/>
    <s v="113°23.31.31'E"/>
    <s v="6°56.57.88'S"/>
    <n v="50"/>
    <s v="0/130/260"/>
    <n v="2021"/>
    <s v="RORO JONGRANG 2021 [NEW]"/>
    <s v="Dusun Derbing Desa Pancor, Kec.Ketapang Kab.Sampang, Prov.Jawa Timur"/>
    <s v="HTI"/>
    <s v="JAW-JI-SPG-4233"/>
    <s v="SOKOBANAH BIRA TIMUR"/>
    <x v="0"/>
    <s v="TBG"/>
    <s v="East"/>
    <s v="JATIM"/>
    <s v="Jawa Timur"/>
    <s v="Kab. Sampang"/>
    <n v="6617454"/>
    <d v="2021-08-09T00:00:00"/>
    <m/>
    <n v="72"/>
    <s v="61 - 90 days"/>
    <d v="2021-09-08T00:00:00"/>
    <s v="W37-2021"/>
    <s v="Sep-2021"/>
    <d v="2021-09-07T00:00:00"/>
    <s v="W37-2021"/>
    <s v="Sep-2021"/>
    <d v="2021-10-19T00:00:00"/>
    <s v="W43-2021"/>
    <x v="6"/>
    <d v="2021-10-19T00:00:00"/>
    <s v="W43-2021"/>
    <s v="Oct-2021"/>
    <m/>
    <s v="MW"/>
    <d v="2021-08-18T00:00:00"/>
    <m/>
    <s v="MULTIGUNA"/>
    <m/>
    <m/>
    <d v="2021-10-04T00:00:00"/>
    <m/>
    <d v="2021-09-24T00:00:00"/>
    <d v="2021-10-20T00:00:00"/>
    <s v="W43-2021"/>
    <m/>
    <m/>
    <x v="8"/>
    <x v="7"/>
    <s v="CLOSED - RFI DONE"/>
    <s v="17:10:21-15:09:21: SRFI_x000a_13:09:21: 08:09:21: PONDASI OG_x000a_06:09:21: CME PREPARATION_x000a_30:08:21:25:08:21:22:08:21: 18:08:21: READY TO DECLARE STO_x000a_16:08:21: NEED REVIEW CIVIL HTI_x000a_09:08:21: 04:08:21 : SPK COLO RELEASED, ERM PROSES"/>
  </r>
  <r>
    <s v="125398126"/>
    <s v="SITUMANDALA-RANCAH"/>
    <x v="4"/>
    <s v="TB"/>
    <s v="108°31.57.54'E"/>
    <s v="7°12.9.14'S"/>
    <n v="50"/>
    <s v="0/120/240"/>
    <n v="2021"/>
    <s v="RORO JONGRANG 2021 [NEW]"/>
    <s v="Desa Sukasari Dusun Nangela RT.001 RW.001, Kec. Tambaksari, Kab. Ciamis Prov. Jawa Barat"/>
    <s v="HTI"/>
    <s v="JAW-JB-CMS-4284"/>
    <s v="TAMBAKSARI_SUKASARI"/>
    <x v="0"/>
    <s v="TBG"/>
    <s v="Central"/>
    <s v="JABAR"/>
    <s v="Jawa Barat"/>
    <s v="Kab. Ciamis"/>
    <n v="6617456"/>
    <d v="2021-08-09T00:00:00"/>
    <m/>
    <n v="72"/>
    <s v="61 - 90 days"/>
    <d v="2021-09-08T00:00:00"/>
    <s v="W37-2021"/>
    <s v="Sep-2021"/>
    <d v="2021-09-07T00:00:00"/>
    <s v="W37-2021"/>
    <s v="Sep-2021"/>
    <d v="2021-10-20T00:00:00"/>
    <s v="W43-2021"/>
    <x v="6"/>
    <d v="2021-10-20T00:00:00"/>
    <s v="W43-2021"/>
    <s v="Oct-2021"/>
    <m/>
    <s v="MW"/>
    <d v="2021-09-04T00:00:00"/>
    <m/>
    <s v="532217794155"/>
    <n v="6.6"/>
    <m/>
    <d v="2021-10-04T00:00:00"/>
    <m/>
    <m/>
    <d v="2021-10-20T00:00:00"/>
    <s v="W43-2021"/>
    <m/>
    <m/>
    <x v="8"/>
    <x v="7"/>
    <s v="CLOSED - RFI DONE"/>
    <s v="17:10:21-04:10:21: SRFI MINUS EXTEND TOWER_x000a_26:09:21-08:09:21: RBS BTS PONDASI, NEED EXTEND TOWER 3 M_x000a_06:09:21: CME PREPARATION_x000a_30:08:21: STO READY TO DECLARE_x000a_22:08:21: NEED REVIEW TNP ALITA_x000a_18:08:21: NEED REVIEW RNP HUWAWEI_x000a_16:08:21: 09:08:21 : SPK COLO RELEASED, ERM PROSES"/>
  </r>
  <r>
    <s v="1650712001"/>
    <s v="IBS SC_EJ_INFILL48"/>
    <x v="4"/>
    <s v="TB"/>
    <s v="111°26.19.85'E"/>
    <s v="7°24.45.86'S"/>
    <n v="30"/>
    <s v="0/100/245"/>
    <n v="2021"/>
    <s v="RORO JONGRANG 2021 [NEW]"/>
    <s v="Dusun Padas RT. 003 RW. 014, Kelurahan Jururejo, Kecamatan Ngawi, Kabupaten Ngawi, Provinsi Jawa Timur"/>
    <s v="HTI"/>
    <s v="JAW-JI-NGW-3676"/>
    <s v="JURUREJO NGAWI "/>
    <x v="0"/>
    <s v="TBG"/>
    <s v="East"/>
    <s v="JATIM"/>
    <s v="Jawa Timur"/>
    <s v="Kab. Ngawi"/>
    <n v="6617471"/>
    <d v="2021-08-12T00:00:00"/>
    <m/>
    <n v="68"/>
    <s v="61 - 90 days"/>
    <d v="2021-09-11T00:00:00"/>
    <s v="W37-2021"/>
    <s v="Sep-2021"/>
    <d v="2021-09-10T00:00:00"/>
    <s v="W37-2021"/>
    <s v="Sep-2021"/>
    <d v="2021-10-20T00:00:00"/>
    <s v="W43-2021"/>
    <x v="6"/>
    <d v="2021-10-20T00:00:00"/>
    <s v="W43-2021"/>
    <s v="Oct-2021"/>
    <m/>
    <s v="MW"/>
    <d v="2021-09-04T00:00:00"/>
    <m/>
    <s v="515042230448"/>
    <n v="6.6"/>
    <m/>
    <d v="2021-10-04T00:00:00"/>
    <m/>
    <m/>
    <d v="2021-10-19T00:00:00"/>
    <s v="W43-2021"/>
    <m/>
    <m/>
    <x v="8"/>
    <x v="7"/>
    <s v="CLOSED - RFI DONE"/>
    <s v="17:10:21-29:09:21: COMMCASE OPPEN, SRFI OG_x000a_29:09:21-22:09:21: ME OG, COMMCASE PROSES NEGOSIASI DENGAN LL TERKAIT EXPAND LAHAN OLEH TIM ARCOM_x000a_19:09:21:15:09:21: 13:09:21: 08:09:21: PONDASI OG_x000a_06:09:21: CME PREPARATION_x000a_30:08:21:25:08:21:22:08:21: 18:08:21: READY TO DECLARE STO_x000a_16:08:21: NEED REVIEW CIVIL HTI_x000a_09:08:21: 04:08:21 : SPK COLO RELEASED, ERM PROSES"/>
  </r>
  <r>
    <s v="1647422004"/>
    <s v="IBS PLEMAHAN PAGU"/>
    <x v="4"/>
    <s v="TB"/>
    <s v="112°9.17.86'E"/>
    <s v="7°44.32.93'S"/>
    <n v="40"/>
    <s v="20/240/295"/>
    <n v="2021"/>
    <s v="RORO JONGRANG 2021 [NEW]"/>
    <s v="Tegowangi RT.03 RW.03, Desa Tegowangi, Kecamatan Plemahan, Kabupaten Kediri, Provinsi Jawa Timur_x000a_"/>
    <s v="HTI"/>
    <s v="JAW-JI-KDR-4322"/>
    <s v="PLEMAHAN TEGOWANGI"/>
    <x v="0"/>
    <s v="TBG"/>
    <s v="East"/>
    <s v="JATIM"/>
    <s v="Jawa Timur"/>
    <s v="Kab. Kediri"/>
    <n v="6617471"/>
    <d v="2021-08-12T00:00:00"/>
    <m/>
    <n v="68"/>
    <s v="61 - 90 days"/>
    <d v="2021-09-11T00:00:00"/>
    <s v="W37-2021"/>
    <s v="Sep-2021"/>
    <d v="2021-09-10T00:00:00"/>
    <s v="W37-2021"/>
    <s v="Sep-2021"/>
    <d v="2021-10-18T00:00:00"/>
    <s v="W43-2021"/>
    <x v="6"/>
    <d v="2021-10-18T00:00:00"/>
    <s v="W43-2021"/>
    <s v="Oct-2021"/>
    <m/>
    <s v="MW"/>
    <d v="2021-09-04T00:00:00"/>
    <m/>
    <s v="MULTIGUNA"/>
    <m/>
    <m/>
    <d v="2021-10-04T00:00:00"/>
    <m/>
    <d v="2021-09-25T00:00:00"/>
    <d v="2021-10-19T00:00:00"/>
    <s v="W43-2021"/>
    <m/>
    <m/>
    <x v="8"/>
    <x v="7"/>
    <s v="CLOSED - RFI DONE"/>
    <s v="17:10:21-15:09:21: SRFI_x000a_13:09:21: 08:09:21: PONDASI OG_x000a_06:09:21: CME PREPARATION_x000a_30:08:21:25:08:21:22:08:21: 18:08:21: READY TO DECLARE STO_x000a_16:08:21: NEED REVIEW CIVIL HTI_x000a_09:08:21: 04:08:21 : SPK COLO RELEASED, ERM PROSES"/>
  </r>
  <r>
    <s v="060083104"/>
    <s v="KUMPEH"/>
    <x v="4"/>
    <s v="SMI"/>
    <s v="103°38.56.51'E"/>
    <s v="1°33.53.86'S"/>
    <n v="50"/>
    <s v="120/250/320"/>
    <n v="2021"/>
    <s v="RORO JONGRANG 2021 [NEW]"/>
    <s v="Jl. Raden Patah, Kel. Sijinjing RT 05 RW 02, Kec. Jambi Timur, Kota Jambi, Prov. Jambi"/>
    <s v="HTI"/>
    <s v="SUM-JA-JMB-0503"/>
    <s v="SIJENJANG"/>
    <x v="0"/>
    <s v="TBG"/>
    <s v="WEST"/>
    <s v="SUMBAGSEL"/>
    <s v="Jambi"/>
    <s v="Kota Jambi"/>
    <n v="6617467"/>
    <d v="2021-08-12T00:00:00"/>
    <m/>
    <n v="68"/>
    <s v="61 - 90 days"/>
    <d v="2021-09-11T00:00:00"/>
    <s v="W37-2021"/>
    <s v="Sep-2021"/>
    <d v="2021-09-10T00:00:00"/>
    <s v="W37-2021"/>
    <s v="Sep-2021"/>
    <d v="2021-10-30T00:00:00"/>
    <s v="W44-2021"/>
    <x v="6"/>
    <d v="2021-10-30T00:00:00"/>
    <s v="W44-2021"/>
    <s v="Oct-2021"/>
    <m/>
    <s v="MW"/>
    <d v="2021-10-04T00:00:00"/>
    <m/>
    <s v="143005622990"/>
    <n v="6.6"/>
    <m/>
    <d v="2021-10-04T00:00:00"/>
    <m/>
    <m/>
    <d v="2021-10-19T00:00:00"/>
    <s v="W43-2021"/>
    <m/>
    <m/>
    <x v="8"/>
    <x v="7"/>
    <s v="CLOSED - RFI DONE"/>
    <s v="10:10:21: RBS BTS PONDASI OG_x000a_06:10:21: STO DECLARE, CME PREPARATION_x000a_04:10:21-26:09:21: READY TO DECLARE STO_x000a_22:09:21: 19:09:21:13:09:21: NEED REVIEW POWER HTI_x000a_08:09:21: RND NOK_x000a_08:24:2021:22:08:21: 18:08:21: NEED REVIEW RNP HUWAWEI, ERM PROSES_x000a_16:08:21: 09:08:21 : SPK COLO RELEASED, ERM PROSES"/>
  </r>
  <r>
    <s v="164067104"/>
    <s v="JAMBESARI - RELOC"/>
    <x v="4"/>
    <s v="SMI"/>
    <s v="113°50.28.03'E"/>
    <s v="7°58.49.87'S"/>
    <n v="50"/>
    <s v="25/125/205"/>
    <n v="2021"/>
    <s v="RORO JONGRANG 2021 [NEW]"/>
    <s v="Dusun Krajan RT.01 RW.01 Desa Jambesari Kec. Jambesari, Kab. Bondowoso Prov. Jawa Timur"/>
    <s v="HTI"/>
    <s v="JAW-JI-BDW-3619"/>
    <s v="JAMBESARI DARUS SHOLAH JAMBESARI"/>
    <x v="0"/>
    <s v="TBG"/>
    <s v="East"/>
    <s v="JATIM"/>
    <s v="Jawa Timur"/>
    <s v="Kab. Bondowoso"/>
    <n v="6617453"/>
    <d v="2021-08-09T00:00:00"/>
    <m/>
    <n v="71"/>
    <s v="61 - 90 days"/>
    <d v="2021-09-08T00:00:00"/>
    <s v="W37-2021"/>
    <s v="Sep-2021"/>
    <d v="2021-09-07T00:00:00"/>
    <s v="W37-2021"/>
    <s v="Sep-2021"/>
    <d v="2021-10-19T00:00:00"/>
    <s v="W43-2021"/>
    <x v="6"/>
    <d v="2021-10-19T00:00:00"/>
    <s v="W43-2021"/>
    <s v="Oct-2021"/>
    <m/>
    <s v="MW"/>
    <d v="2021-09-04T00:00:00"/>
    <m/>
    <s v="MULTIGUNA"/>
    <m/>
    <m/>
    <d v="2021-10-04T00:00:00"/>
    <m/>
    <m/>
    <d v="2021-10-19T00:00:00"/>
    <s v="W43-2021"/>
    <m/>
    <m/>
    <x v="8"/>
    <x v="7"/>
    <s v="CLOSED - RFI DONE"/>
    <s v="17:10:21-29:09:21: POWER CONNECTION PROSES_x000a_19:09:21: 15:09:21: ME OG_x000a_13:09:21:06:09:21: CME PREPARATION_x000a_30:08:21:25:08:21: STO READY TO DECLARE_x000a_22:08:21: NEED REVIEW CIVIL HTI_x000a_18:08:21: NEED REVIEW RNP HUWAWEI_x000a_16:08:21: 09:08:21 : SPK COLO RELEASED, ERM PROSES"/>
  </r>
  <r>
    <s v="164015109"/>
    <s v="LOPANGKEMBANGBAHU"/>
    <x v="4"/>
    <s v="TB"/>
    <s v="112°22.11.96'E"/>
    <s v="7°10.25.25'S"/>
    <n v="40"/>
    <s v="75/205/275"/>
    <n v="2021"/>
    <s v="RORO JONGRANG 2021 [NEW]"/>
    <s v="Desa Lopang, Mojomanis RT001 RW001 Kec. Kembangbahu, Kab. Lamongan Prov. Jawa Timur"/>
    <s v="HTI"/>
    <s v="JAW-JI-LMG-4294"/>
    <s v="LOPANG KEMBANGBAHU "/>
    <x v="0"/>
    <s v="TBG"/>
    <s v="East"/>
    <s v="JATIM"/>
    <s v="Jawa Timur"/>
    <s v="Kab. Lamongan"/>
    <n v="6617456"/>
    <d v="2021-08-09T00:00:00"/>
    <m/>
    <n v="71"/>
    <s v="61 - 90 days"/>
    <d v="2021-09-08T00:00:00"/>
    <s v="W37-2021"/>
    <s v="Sep-2021"/>
    <d v="2021-09-07T00:00:00"/>
    <s v="W37-2021"/>
    <s v="Sep-2021"/>
    <d v="2021-10-20T00:00:00"/>
    <s v="W43-2021"/>
    <x v="6"/>
    <d v="2021-10-20T00:00:00"/>
    <s v="W43-2021"/>
    <s v="Oct-2021"/>
    <m/>
    <s v="MW"/>
    <d v="2021-09-04T00:00:00"/>
    <m/>
    <s v="518031807284"/>
    <n v="6.6"/>
    <m/>
    <d v="2021-10-04T00:00:00"/>
    <m/>
    <m/>
    <d v="2021-10-19T00:00:00"/>
    <s v="W43-2021"/>
    <m/>
    <m/>
    <x v="8"/>
    <x v="7"/>
    <s v="CLOSED - RFI DONE"/>
    <s v="17:10:21-15:09:21: SRFI_x000a_13:09:21:08:09:21: ME OG_x000a_06:09:21: CME PREPARATION_x000a_30:08:21:25:08:21: STO READY TO DECLARE_x000a_22:08:21: NEED REVIEW POWER HUAWEI_x000a_18:08:21: 16:08:21:09:08:21: 04:08:21 : SPK COLO RELEASED, ERM PROSES NEED REVIEW TNP ALITA"/>
  </r>
  <r>
    <s v="161862109"/>
    <s v="TURIREJO"/>
    <x v="4"/>
    <s v="SKP"/>
    <s v="112°40.42.35'E"/>
    <s v="7°49.53.9'S"/>
    <n v="40"/>
    <s v="90/290/350"/>
    <n v="2021"/>
    <s v="RORO JONGRANG 2021 [NEW]"/>
    <s v="Jl. Ketindan RT. 04/ RW. 04 Ds. Ketindan Kec Lawang Kab Malang"/>
    <s v="HTI"/>
    <s v="JAW-JI-KPN-4406"/>
    <s v="NGANTANG MULYOREJO"/>
    <x v="0"/>
    <s v="TBG"/>
    <s v="East"/>
    <s v="JATIM"/>
    <s v="Jawa Timur"/>
    <s v="Kab. Malang"/>
    <n v="6617454"/>
    <d v="2021-08-09T00:00:00"/>
    <m/>
    <n v="71"/>
    <s v="61 - 90 days"/>
    <d v="2021-09-08T00:00:00"/>
    <s v="W37-2021"/>
    <s v="Sep-2021"/>
    <d v="2021-09-07T00:00:00"/>
    <s v="W37-2021"/>
    <s v="Sep-2021"/>
    <d v="2021-10-20T00:00:00"/>
    <s v="W43-2021"/>
    <x v="6"/>
    <d v="2021-10-20T00:00:00"/>
    <s v="W43-2021"/>
    <s v="Oct-2021"/>
    <m/>
    <s v="MW"/>
    <d v="2021-09-04T00:00:00"/>
    <m/>
    <s v="MULTIGUNA"/>
    <m/>
    <m/>
    <d v="2021-10-04T00:00:00"/>
    <m/>
    <d v="2021-09-25T00:00:00"/>
    <d v="2021-10-19T00:00:00"/>
    <s v="W43-2021"/>
    <m/>
    <m/>
    <x v="8"/>
    <x v="7"/>
    <s v="CLOSED - RFI DONE"/>
    <s v="17:10:21-29:09:21: SRFI_x000a_22:09:21: 19:09:21:15:09:21: ME OG_x000a_13:09:21: 08:09:21: PONDASI OG_x000a_06:09:21: CME PREPARATION_x000a_30:08:21:25:08:21:22:08:21: 18:08:21: READY TO DECLARE STO_x000a_16:08:21: NEED REVIEW CIVIL HTI_x000a_09:08:21: 04:08:21 : SPK COLO RELEASED, ERM PROSES"/>
  </r>
  <r>
    <s v="161790109"/>
    <s v="JAMBESARI"/>
    <x v="4"/>
    <s v="SKP"/>
    <s v="112°43.36.52'E"/>
    <s v="8°4.26.83'S"/>
    <n v="50"/>
    <s v="60/130/320"/>
    <n v="2021"/>
    <s v="RORO JONGRANG 2021 [NEW]"/>
    <s v="Dusun Ngembal RT 015 RW 04 Desa Ngembal Kec. Wajak Kab. Malang Jawa TimurKec. Wajak"/>
    <s v="HTI"/>
    <s v="JAW-JI-KPN-4407"/>
    <s v="NGEMBAL WAJAK"/>
    <x v="0"/>
    <s v="TBG"/>
    <s v="East"/>
    <s v="JATIM"/>
    <s v="Jawa Timur"/>
    <s v="Kab. Malang"/>
    <n v="6617454"/>
    <d v="2021-08-09T00:00:00"/>
    <m/>
    <n v="71"/>
    <s v="61 - 90 days"/>
    <d v="2021-09-08T00:00:00"/>
    <s v="W37-2021"/>
    <s v="Sep-2021"/>
    <d v="2021-09-07T00:00:00"/>
    <s v="W37-2021"/>
    <s v="Sep-2021"/>
    <d v="2021-10-30T00:00:00"/>
    <s v="W44-2021"/>
    <x v="6"/>
    <d v="2021-10-30T00:00:00"/>
    <s v="W44-2021"/>
    <s v="Oct-2021"/>
    <m/>
    <s v="MW"/>
    <d v="2021-09-04T00:00:00"/>
    <m/>
    <s v="513020736952"/>
    <n v="6.6"/>
    <m/>
    <d v="2021-10-04T00:00:00"/>
    <m/>
    <m/>
    <d v="2021-10-19T00:00:00"/>
    <s v="W43-2021"/>
    <m/>
    <m/>
    <x v="8"/>
    <x v="7"/>
    <s v="CLOSED - RFI DONE"/>
    <s v="17:10:21-29:09:21: SRFI, MINUS EXTEND TOWER_x000a_26-09:21-08:09:21: PONDASI OG, PARALEL PROSES PERLUASAN IW DAN REVISI IMB_x000a_06:09:21: CME PREPARATION_x000a_30:08:21:25:08:21:22:08:21: 18:08:21: READY TO DECLARE STO_x000a_16:08:21: NEED REVIEW CIVIL HTI_x000a_09:08:21: 04:08:21 : SPK COLO RELEASED, ERM PROSES"/>
  </r>
  <r>
    <s v="162143109"/>
    <s v="TAMANSARI PONOROGO"/>
    <x v="4"/>
    <s v="SKP"/>
    <s v="111°29.22.63'E"/>
    <s v="7°57.50.58'S"/>
    <n v="50"/>
    <s v="40/95/320"/>
    <n v="2021"/>
    <s v="RORO JONGRANG 2021 [NEW]"/>
    <s v="Dukuh Ngelo rt.02 rw.01 Ds. Bacangan Kec. Sambit, Kab. Ponorogo Prov. Jawa Timur"/>
    <s v="HTI"/>
    <s v="JAW-JI-PNG-4298"/>
    <s v="SAMBIT BANCANGAN"/>
    <x v="0"/>
    <s v="TBG"/>
    <s v="East"/>
    <s v="JATIM"/>
    <s v="Jawa Timur"/>
    <s v="Kab. Ponorogo"/>
    <n v="6617454"/>
    <d v="2021-08-09T00:00:00"/>
    <m/>
    <n v="71"/>
    <s v="61 - 90 days"/>
    <d v="2021-09-08T00:00:00"/>
    <s v="W37-2021"/>
    <s v="Sep-2021"/>
    <d v="2021-09-07T00:00:00"/>
    <s v="W37-2021"/>
    <s v="Sep-2021"/>
    <d v="2021-10-19T00:00:00"/>
    <s v="W43-2021"/>
    <x v="6"/>
    <d v="2021-10-19T00:00:00"/>
    <s v="W43-2021"/>
    <s v="Oct-2021"/>
    <m/>
    <s v="MW"/>
    <d v="2021-08-18T00:00:00"/>
    <m/>
    <s v="MULTIGUNA"/>
    <m/>
    <m/>
    <d v="2021-10-04T00:00:00"/>
    <m/>
    <d v="2021-09-24T00:00:00"/>
    <d v="2021-10-19T00:00:00"/>
    <s v="W43-2021"/>
    <m/>
    <m/>
    <x v="8"/>
    <x v="7"/>
    <s v="CLOSED - RFI DONE"/>
    <s v="17:10:21-15:09:21: SRFI_x000a_13:09:21:08:09:21: ME OG_x000a_06:09:21: CME PREPARATION_x000a_30:08:21:25:08:21:22:08:21: 18:08:21: READY TO DECLARE STO_x000a_16:08:21: NEED REVIEW CIVIL HTI_x000a_09:08:21: 04:08:21 : SPK COLO RELEASED, ERM PROSES"/>
  </r>
  <r>
    <s v="160693104"/>
    <s v="SUMBERBULU"/>
    <x v="4"/>
    <s v="SMI"/>
    <s v="114°10.51.42'E"/>
    <s v="8°13.38.68'S"/>
    <n v="50"/>
    <s v="135/250/325"/>
    <n v="2021"/>
    <s v="RORO JONGRANG 2021 [NEW]"/>
    <s v="Dusun Sumberagung RT/RW  1/1, Desa Sumberbulu Kec. Songgon, Kab. Banyuwangi Prov. Jawa Timur"/>
    <s v="HTI"/>
    <s v="JAW-JI-BYW-4148"/>
    <s v="SONGGON SUMBERBULU KOESNO REJO"/>
    <x v="0"/>
    <s v="TBG"/>
    <s v="East"/>
    <s v="JATIM"/>
    <s v="Jawa Timur"/>
    <s v="Kab. Banyuwangi"/>
    <n v="6617453"/>
    <d v="2021-08-09T00:00:00"/>
    <m/>
    <n v="71"/>
    <s v="61 - 90 days"/>
    <d v="2021-09-08T00:00:00"/>
    <s v="W37-2021"/>
    <s v="Sep-2021"/>
    <d v="2021-09-07T00:00:00"/>
    <s v="W37-2021"/>
    <s v="Sep-2021"/>
    <d v="2021-10-19T00:00:00"/>
    <s v="W43-2021"/>
    <x v="6"/>
    <d v="2021-10-19T00:00:00"/>
    <s v="W43-2021"/>
    <s v="Oct-2021"/>
    <m/>
    <s v="MW"/>
    <d v="2021-09-04T00:00:00"/>
    <m/>
    <s v="516711495042"/>
    <n v="6.6"/>
    <m/>
    <d v="2021-10-04T00:00:00"/>
    <m/>
    <m/>
    <d v="2021-10-19T00:00:00"/>
    <s v="W43-2021"/>
    <m/>
    <m/>
    <x v="8"/>
    <x v="7"/>
    <s v="CLOSED - RFI DONE"/>
    <s v="17:10:21-29:09:21: POWER CONNECTION PROSES_x000a_19:09:21:15:09:21: ME OG_x000a_13:09:21:06:09:21: CME PREPARATION_x000a_30:08:21:25:08:21: STO READY TO DECLARE_x000a_22:08:21: NEED REVIEW CIVIL HTI_x000a_18:08:21: NEED REVIEW RNP HUWAWEI_x000a_16:08:21: 09:08:21 : SPK COLO RELEASED, ERM PROSES"/>
  </r>
  <r>
    <s v="163977109"/>
    <s v="BANGUNREJO SUKOREJO"/>
    <x v="4"/>
    <s v="TB"/>
    <s v="111°23.39.77'E"/>
    <s v="7°50.39.41'S"/>
    <n v="40"/>
    <s v="105/220/310"/>
    <n v="2021"/>
    <s v="RORO JONGRANG 2021 [NEW]"/>
    <s v="Dukuh Ngambakan RT01 RW01, Desa Bangunrejo, Kecamatan Sukorejo, Kabupaten Ponorogo"/>
    <s v="HTI"/>
    <s v="JAW-JI-PNG-4295"/>
    <s v="SUKOREJO BANGUNREJO"/>
    <x v="0"/>
    <s v="TBG"/>
    <s v="East"/>
    <s v="JATIM"/>
    <s v="Jawa Timur"/>
    <s v="Kab. Ponorogo"/>
    <n v="6617456"/>
    <d v="2021-08-09T00:00:00"/>
    <m/>
    <n v="71"/>
    <s v="61 - 90 days"/>
    <d v="2021-09-08T00:00:00"/>
    <s v="W37-2021"/>
    <s v="Sep-2021"/>
    <d v="2021-09-07T00:00:00"/>
    <s v="W37-2021"/>
    <s v="Sep-2021"/>
    <d v="2021-10-20T00:00:00"/>
    <s v="W43-2021"/>
    <x v="6"/>
    <d v="2021-10-20T00:00:00"/>
    <s v="W43-2021"/>
    <s v="Oct-2021"/>
    <m/>
    <s v="MW"/>
    <d v="2021-09-04T00:00:00"/>
    <m/>
    <n v="515402549206"/>
    <m/>
    <m/>
    <d v="2021-10-04T00:00:00"/>
    <m/>
    <d v="2021-09-24T00:00:00"/>
    <d v="2021-10-19T00:00:00"/>
    <s v="W43-2021"/>
    <m/>
    <m/>
    <x v="8"/>
    <x v="7"/>
    <s v="CLOSED - RFI DONE"/>
    <s v="17:10:21-15:09:21: SRFI_x000a_13:09:21:08:09:21: ME OG_x000a_06:09:21: CME PREPARATION_x000a_30:08:21:25:08:21: STO READY TO DECLARE_x000a_22:08:21: NEED REVIEW CIVIL HTI_x000a_18:08:21: NEED REVIEW RNP HUWAWEI_x000a_16:08:21: 09:08:21 : SPK COLO RELEASED, ERM PROSES"/>
  </r>
  <r>
    <s v="160009102"/>
    <s v="NGAWONGGO"/>
    <x v="4"/>
    <s v="TI"/>
    <s v="112°42.22.93'E"/>
    <s v="8°4.2.35'S"/>
    <n v="50"/>
    <s v="80/190/275"/>
    <n v="2021"/>
    <s v="RORO JONGRANG 2021 [NEW]"/>
    <s v="Desa Purwosekar, Kamp. Purboyo Kec. Tajinan, Kab. Malang Prov. Jawa Timur"/>
    <s v="HTI"/>
    <s v="JAW-JI-KPN-4414"/>
    <s v="TAJINAN PURWOSEKAR"/>
    <x v="0"/>
    <s v="TBG"/>
    <s v="East"/>
    <s v="JATIM"/>
    <s v="Jawa Timur"/>
    <s v="Kab. Malang"/>
    <n v="6617455"/>
    <d v="2021-08-09T00:00:00"/>
    <m/>
    <n v="71"/>
    <s v="61 - 90 days"/>
    <d v="2021-09-08T00:00:00"/>
    <s v="W37-2021"/>
    <s v="Sep-2021"/>
    <d v="2021-09-07T00:00:00"/>
    <s v="W37-2021"/>
    <s v="Sep-2021"/>
    <d v="2021-10-20T00:00:00"/>
    <s v="W43-2021"/>
    <x v="6"/>
    <d v="2021-10-20T00:00:00"/>
    <s v="W43-2021"/>
    <s v="Oct-2021"/>
    <m/>
    <s v="MW"/>
    <d v="2021-08-18T00:00:00"/>
    <m/>
    <s v="MULTIGUNA"/>
    <m/>
    <m/>
    <d v="2021-10-04T00:00:00"/>
    <m/>
    <d v="2021-09-25T00:00:00"/>
    <d v="2021-10-19T00:00:00"/>
    <s v="W43-2021"/>
    <m/>
    <m/>
    <x v="8"/>
    <x v="7"/>
    <s v="CLOSED - RFI DONE"/>
    <s v="17:10:21-29:09:21: SRFI_x000a_15:09:21: ME OG_x000a_13:09:21: 08:09:21: RBS BTS PONDASI IG_x000a_06:09:21: CME PREPARATION_x000a_30:08:21:25:08:21:22:08:21: 18:08:21: READY TO DECLARE STO_x000a_16:08:21: NEED REVIEW CIVIL HTI_x000a_09:08:21: 04:08:21 : SPK COLO RELEASED, ERM PROSES"/>
  </r>
  <r>
    <m/>
    <m/>
    <x v="1"/>
    <s v="TB"/>
    <s v="106°57.55.01'E"/>
    <s v="6°16.44.0'S"/>
    <n v="35"/>
    <s v="40/170/250"/>
    <n v="2021"/>
    <m/>
    <m/>
    <s v="EID"/>
    <s v="JAW-JB-BKS-0646"/>
    <s v="SUBUR JATI ASIH RELOCATION"/>
    <x v="1"/>
    <s v="TBG"/>
    <s v="JABO"/>
    <s v="JABODETABEK"/>
    <s v="Jawa Barat"/>
    <s v="Kota Bekasi"/>
    <n v="6617895"/>
    <d v="2021-12-22T00:00:00"/>
    <m/>
    <n v="40"/>
    <s v="31 - 60 days"/>
    <d v="2022-05-21T00:00:00"/>
    <s v="W21-2022"/>
    <s v="May-2022"/>
    <s v="TBD"/>
    <s v="TBD"/>
    <s v="TBD"/>
    <s v="TBD"/>
    <s v="TBD"/>
    <x v="1"/>
    <s v="TBD"/>
    <s v="TBD"/>
    <s v="TBD"/>
    <m/>
    <s v="MW"/>
    <m/>
    <m/>
    <m/>
    <m/>
    <m/>
    <m/>
    <m/>
    <m/>
    <m/>
    <m/>
    <m/>
    <m/>
    <x v="9"/>
    <x v="8"/>
    <s v="SPK RETURN BY XL"/>
    <s v="23:12:21: SPK RETURN BY XL DUE TO CHANGE PLAN_x000a_22:12:21: NEW SPK B2S"/>
  </r>
  <r>
    <s v="162198109"/>
    <s v="TAMANAN3"/>
    <x v="4"/>
    <s v="SKP"/>
    <s v="113°48.47.84'E"/>
    <s v="7°59.54.82'S"/>
    <n v="50"/>
    <s v="90/250/350"/>
    <n v="2021"/>
    <s v="RORO JONGRANG 2021 [NEW]"/>
    <s v="Dusun Krajan Barat RT 06 RW 02 Kel. Wonosuko Kec. Tamanan Kab. BondowosoKec. Tamanan"/>
    <s v="HTI"/>
    <s v="JAW-JI-BDW-3622"/>
    <s v="TAMANAN WONOSUKO"/>
    <x v="0"/>
    <s v="TBG"/>
    <s v="East"/>
    <s v="JATIM"/>
    <s v="Jawa Timur"/>
    <s v="Kab. Bondowoso"/>
    <n v="6617454"/>
    <d v="2021-08-09T00:00:00"/>
    <m/>
    <n v="71"/>
    <s v="61 - 90 days"/>
    <d v="2021-09-08T00:00:00"/>
    <s v="W37-2021"/>
    <s v="Sep-2021"/>
    <d v="2021-09-07T00:00:00"/>
    <s v="W37-2021"/>
    <s v="Sep-2021"/>
    <d v="2021-10-19T00:00:00"/>
    <s v="W43-2021"/>
    <x v="6"/>
    <d v="2021-10-19T00:00:00"/>
    <s v="W43-2021"/>
    <s v="Oct-2021"/>
    <m/>
    <s v="MW"/>
    <d v="2021-09-04T00:00:00"/>
    <m/>
    <s v="MULTIGUNA"/>
    <m/>
    <m/>
    <d v="2021-10-04T00:00:00"/>
    <m/>
    <m/>
    <d v="2021-10-19T00:00:00"/>
    <s v="W43-2021"/>
    <m/>
    <m/>
    <x v="8"/>
    <x v="7"/>
    <s v="CLOSED - RFI DONE"/>
    <s v="17:10:21-29:09:21: POWER CONNECTION PROSES_x000a_19:09:21: 15:09:21: ME OG_x000a_13:09:21:06:09:21: CME PREPARATION_x000a_30:08:21:25:08:21: 22:08:21: STO READY TO DECLARE_x000a_18:08:21: NEED REVIEW POWER HTI_x000a_16:08:21: 09:08:21 : SPK COLO RELEASED, ERM PROSES"/>
  </r>
  <r>
    <s v="162699109"/>
    <s v="PERTIGAANTUMPANGTBG"/>
    <x v="4"/>
    <s v="TB"/>
    <s v="112°45.55.87'E"/>
    <s v="8°1.13.15'S"/>
    <n v="50"/>
    <s v="10/225/300"/>
    <n v="2021"/>
    <s v="RORO JONGRANG 2021 [NEW]"/>
    <s v="Dusun Prapatan Tulusayu RT.39 RW.05 Ds. Tulusayu Kec. Tumpang, Kab. Malang Prov. Jawa Timur"/>
    <s v="HTI"/>
    <s v="JAW-JI-KPN-4401"/>
    <s v="TULUSBESAR TUMPANG "/>
    <x v="0"/>
    <s v="TBG"/>
    <s v="East"/>
    <s v="JATIM"/>
    <s v="Jawa Timur"/>
    <s v="Kab. Malang"/>
    <n v="6617456"/>
    <d v="2021-08-09T00:00:00"/>
    <m/>
    <n v="71"/>
    <s v="61 - 90 days"/>
    <d v="2021-09-08T00:00:00"/>
    <s v="W37-2021"/>
    <s v="Sep-2021"/>
    <d v="2021-09-07T00:00:00"/>
    <s v="W37-2021"/>
    <s v="Sep-2021"/>
    <d v="2021-10-18T00:00:00"/>
    <s v="W43-2021"/>
    <x v="6"/>
    <d v="2021-10-18T00:00:00"/>
    <s v="W43-2021"/>
    <s v="Oct-2021"/>
    <m/>
    <s v="MW"/>
    <d v="2021-09-04T00:00:00"/>
    <m/>
    <s v="MULTIGUNA"/>
    <m/>
    <m/>
    <d v="2021-10-04T00:00:00"/>
    <m/>
    <d v="2021-09-25T00:00:00"/>
    <d v="2021-10-19T00:00:00"/>
    <s v="W43-2021"/>
    <m/>
    <m/>
    <x v="8"/>
    <x v="7"/>
    <s v="CLOSED - RFI DONE"/>
    <s v="17:10:21-15:09:21: SRFI_x000a_13:09:21: 08:09:21: POWER CONNECTION PROSES_x000a_06:09:21: CME PREPARATION_x000a_30:08:21:25:08:21: 22:08:21: STO READY TO DECLARE_x000a_18:08:21: NEED REVIEW POWER HTI_x000a_16:08:21: 09:08:21 : SPK COLO RELEASED, ERM PROSES"/>
  </r>
  <r>
    <s v="160862104"/>
    <s v="BANYUBIRU_NWI"/>
    <x v="4"/>
    <s v="SMI"/>
    <s v="111°12.23.58'E"/>
    <s v="7°26.35.52'S"/>
    <n v="50"/>
    <s v="85/160/285"/>
    <n v="2021"/>
    <s v="RORO JONGRANG 2021 [NEW]"/>
    <s v="Dusun Kedunggudel RT/RW 04/02 Kedunggudel, Kab. Ngawi Prov. Jawa Timur"/>
    <s v="HTI"/>
    <s v="JAW-JI-NGW-3667"/>
    <s v="WIDODAREN KEDUNGGUDEL"/>
    <x v="0"/>
    <s v="TBG"/>
    <s v="East"/>
    <s v="JATIM"/>
    <s v="Jawa Timur"/>
    <s v="Kab. Ngawi"/>
    <n v="6617453"/>
    <d v="2021-08-09T00:00:00"/>
    <m/>
    <n v="71"/>
    <s v="61 - 90 days"/>
    <d v="2021-09-08T00:00:00"/>
    <s v="W37-2021"/>
    <s v="Sep-2021"/>
    <d v="2021-09-07T00:00:00"/>
    <s v="W37-2021"/>
    <s v="Sep-2021"/>
    <d v="2021-10-22T00:00:00"/>
    <s v="W43-2021"/>
    <x v="6"/>
    <d v="2021-10-22T00:00:00"/>
    <s v="W43-2021"/>
    <s v="Oct-2021"/>
    <m/>
    <s v="MW"/>
    <d v="2021-09-04T00:00:00"/>
    <m/>
    <s v="MULTIGUNA"/>
    <m/>
    <m/>
    <d v="2021-10-04T00:00:00"/>
    <m/>
    <d v="2021-09-24T00:00:00"/>
    <d v="2021-10-19T00:00:00"/>
    <s v="W43-2021"/>
    <m/>
    <m/>
    <x v="8"/>
    <x v="7"/>
    <s v="CLOSED - RFI DONE"/>
    <s v="17:10:21-15:09:21: SRFI_x000a_13:09:21:08:09:21: ME OG_x000a_06:09:21: CME PREPARATION_x000a_30:08:21:25:08:21: 22:08:21: STO READY TO DECLARE_x000a_18:08:21: NEED REVIEW POWER HTI_x000a_16:08:21: 09:08:21 : SPK COLO RELEASED, ERM PROSES"/>
  </r>
  <r>
    <s v="290013109"/>
    <s v="SAPPOANG GSM"/>
    <x v="3"/>
    <s v="TRB"/>
    <s v="119°17.24.54'E"/>
    <s v="3°23.47.83'S"/>
    <n v="50"/>
    <s v="120/180/320"/>
    <n v="2021"/>
    <s v="BLITZKRIEG 2021 [NEW]"/>
    <s v="Jl. Family, Dusun SappoangDesa Patampanua Kec. Matakali"/>
    <s v="HTI"/>
    <s v="SUL-SR-PLW-0179"/>
    <s v="MATAKALI_PATAMPANUA"/>
    <x v="0"/>
    <s v="TBG"/>
    <s v="East"/>
    <s v="SULAWESI"/>
    <s v="Sulawesi Barat"/>
    <s v="Kab. Polewali Mandar"/>
    <n v="6617443"/>
    <d v="2021-08-06T00:00:00"/>
    <m/>
    <n v="74"/>
    <s v="61 - 90 days"/>
    <d v="2021-09-05T00:00:00"/>
    <s v="W37-2021"/>
    <s v="Sep-2021"/>
    <d v="2021-09-30T00:00:00"/>
    <s v="W40-2021"/>
    <s v="Sep-2021"/>
    <d v="2021-10-15T00:00:00"/>
    <s v="W42-2021"/>
    <x v="6"/>
    <d v="2021-10-30T00:00:00"/>
    <s v="W44-2021"/>
    <s v="Oct-2021"/>
    <m/>
    <s v="MW"/>
    <d v="2021-08-28T00:00:00"/>
    <m/>
    <s v="329500381474"/>
    <n v="6.6"/>
    <m/>
    <d v="2021-08-25T00:00:00"/>
    <m/>
    <m/>
    <d v="2021-10-19T00:00:00"/>
    <s v="W43-2021"/>
    <m/>
    <m/>
    <x v="8"/>
    <x v="7"/>
    <s v="CLOSED - RFI DONE"/>
    <s v="20:10:21-29:09:21: SRFI MINUS EXTEND TOWER_x000a_26:09:21:-22:09:21: ME OG, ISSUE EXTEND TOWER PROSES PERLUAWASAN IW DAN REVISI IMB_x000a_13:09:21: 08:09:21: ISSUE PROPOSE KETINGGIAN DI 44 SEDANGKAN TOWER EXISTING HANYA 42, PROSES EXTEND TOWER 45 HARI_x000a_06:09:21: 01:09:21: CME PREPARATION PROPOSE PENAMBAHAN KETINGGIAN TOWER, PROSES DELIVERY MATERIAL_x000a_30:08:21:25:08:21: STO DECLARE 25 AUG_x000a_22:08:21: 18:08:21: 16:08:21: 09:08:21 : SPK COLO RELEASED, ERM PROSES"/>
  </r>
  <r>
    <s v="1648622004"/>
    <s v="IBS BANCAR"/>
    <x v="4"/>
    <s v="TB"/>
    <s v="111°47.1.53'E"/>
    <s v="6°47.0.78'S"/>
    <n v="50"/>
    <s v="0/120/280"/>
    <n v="2021"/>
    <s v="RORO JONGRANG 2021 [NEW]"/>
    <s v="Dusun Bancar RT. 06 RW. 02, Kelurahan Bancar, Kecamatan Bancar, Kabupaten Tuban, Provinsi Jawa Timur_x000a_"/>
    <s v="HTI"/>
    <s v="JAW-JI-TBN-4070"/>
    <s v="BANCAR BANCAR"/>
    <x v="0"/>
    <s v="TBG"/>
    <s v="East"/>
    <s v="JATIM"/>
    <s v="Jawa Timur"/>
    <s v="Kab. Tuban"/>
    <n v="6617471"/>
    <d v="2021-08-12T00:00:00"/>
    <m/>
    <n v="67"/>
    <s v="61 - 90 days"/>
    <d v="2021-09-11T00:00:00"/>
    <s v="W37-2021"/>
    <s v="Sep-2021"/>
    <d v="2021-09-10T00:00:00"/>
    <s v="W37-2021"/>
    <s v="Sep-2021"/>
    <d v="2021-10-18T00:00:00"/>
    <s v="W43-2021"/>
    <x v="6"/>
    <d v="2021-10-18T00:00:00"/>
    <s v="W43-2021"/>
    <s v="Oct-2021"/>
    <m/>
    <s v="MW"/>
    <d v="2021-09-04T00:00:00"/>
    <m/>
    <s v="MULTIGUNA"/>
    <m/>
    <m/>
    <d v="2021-10-04T00:00:00"/>
    <m/>
    <d v="2021-09-25T00:00:00"/>
    <d v="2021-10-18T00:00:00"/>
    <s v="W43-2021"/>
    <m/>
    <m/>
    <x v="8"/>
    <x v="7"/>
    <s v="CLOSED - RFI DONE"/>
    <s v="17:10:21-15:09:21: SRFI_x000a_13:09:21:08:09:21: ME OG_x000a_06:09:21: CME PREPARATION_x000a_30:08:21:25:08:21: STO READY TO DECLARE_x000a_22:08:21: ERM PROSES, NEED REVIEW CIVIL HTI_x000a_18:08:21: ERM PROSES, NEED REVIEW RNP HTI_x000a_16:08:21:10:08:21 : SPK COLO RELEASED, ERM PROSES"/>
  </r>
  <r>
    <s v="0415232001"/>
    <s v="IBS BANGKINANG"/>
    <x v="4"/>
    <s v="TB"/>
    <s v="101°1.2.52'E"/>
    <s v="0°19.40.25'N"/>
    <n v="40"/>
    <s v="40/110/280"/>
    <n v="2021"/>
    <s v="RORO JONGRANG 2021 [NEW]"/>
    <s v="Jl. Subrantas Siswanto Lingkungan Candika, Kelurahan Langgining, Kecamatan Bangkinang, Kabupaten Kampar, Provinsi Riau"/>
    <s v="HTI"/>
    <s v="SUM-RI-BKN-1159"/>
    <s v="BANGKINANG_KOTA_LANGGINI"/>
    <x v="0"/>
    <s v="TBG"/>
    <s v="WEST"/>
    <s v="SUMBAGTENG"/>
    <s v="Riau"/>
    <s v="Kab. Kampar"/>
    <n v="6617471"/>
    <d v="2021-08-12T00:00:00"/>
    <m/>
    <n v="67"/>
    <s v="61 - 90 days"/>
    <d v="2021-09-11T00:00:00"/>
    <s v="W37-2021"/>
    <s v="Sep-2021"/>
    <d v="2021-09-10T00:00:00"/>
    <s v="W37-2021"/>
    <s v="Sep-2021"/>
    <d v="2021-10-28T00:00:00"/>
    <s v="W44-2021"/>
    <x v="6"/>
    <d v="2021-10-28T00:00:00"/>
    <s v="W44-2021"/>
    <s v="Oct-2021"/>
    <m/>
    <s v="MW"/>
    <d v="2021-09-04T00:00:00"/>
    <m/>
    <s v="181901192343"/>
    <n v="6.6"/>
    <m/>
    <d v="2021-10-04T00:00:00"/>
    <m/>
    <m/>
    <d v="2021-10-18T00:00:00"/>
    <s v="W43-2021"/>
    <m/>
    <m/>
    <x v="8"/>
    <x v="7"/>
    <s v="CLOSED - RFI DONE"/>
    <s v="17:10:21-29:09:21: SRFI, ISSUE PERKUATAN_x000a_22:09:21:19:09:21: ME OG_x000a_15:09:21: 13:09:21: PONDASI BTS RBS NEED PERKUATA, PROSES FABRIKASI PERKUATAN_x000a_08:09:21: 06:09:21: CME PREPARATION_x000a_30:08:21:25:08:21:22:08:21: ERM PROSES, NEED REVIEW CIVIL HTI_x000a_18:08:21: ERM PROSES, NEED REVIEW RNP HTI_x000a_16:08:21:10:08:21 : SPK COLO RELEASED, ERM PROSES"/>
  </r>
  <r>
    <s v="1649472001"/>
    <s v="IBS PULO GEDANG"/>
    <x v="4"/>
    <s v="TB"/>
    <s v="112°14.54.31'E"/>
    <s v="7°27.22.5'S"/>
    <n v="50"/>
    <s v="100/180/250"/>
    <n v="2021"/>
    <s v="RORO JONGRANG 2021 [NEW]"/>
    <s v="Jl. Delima RT. 08 RW. 05 Dukuhan Kedung Bajul, Kelurahan Pulo Gedang, Kecamatan Tembelang, Kabupaten Jombang, Provinsi Jawa Timur_x000d__x000a_"/>
    <s v="HTI"/>
    <s v="JAW-JI-JBG-4175"/>
    <s v="TEMBELANG PULO GEDANG"/>
    <x v="0"/>
    <s v="TBG"/>
    <s v="East"/>
    <s v="JATIM"/>
    <s v="Jawa Timur"/>
    <s v="Kab. Jombang"/>
    <n v="6617471"/>
    <d v="2021-08-12T00:00:00"/>
    <m/>
    <n v="67"/>
    <s v="61 - 90 days"/>
    <d v="2021-09-11T00:00:00"/>
    <s v="W37-2021"/>
    <s v="Sep-2021"/>
    <d v="2021-09-10T00:00:00"/>
    <s v="W37-2021"/>
    <s v="Sep-2021"/>
    <d v="2021-10-18T00:00:00"/>
    <s v="W43-2021"/>
    <x v="6"/>
    <d v="2021-10-18T00:00:00"/>
    <s v="W43-2021"/>
    <s v="Oct-2021"/>
    <m/>
    <s v="MW"/>
    <d v="2021-09-04T00:00:00"/>
    <m/>
    <s v="MULTIGUNA"/>
    <m/>
    <m/>
    <d v="2021-10-04T00:00:00"/>
    <m/>
    <m/>
    <d v="2021-10-18T00:00:00"/>
    <s v="W43-2021"/>
    <m/>
    <m/>
    <x v="8"/>
    <x v="7"/>
    <s v="CLOSED - RFI DONE"/>
    <s v="17:10:21-15:09:21: SRFI_x000a_13:09:21: 08:09:21: ME OG_x000a_06:09:21: CME PREPARATION_x000a_30:08:21:25:08:21: 22:08:21: READY TO DECLARE STO_x000a_18:08:21: ERM PROSES, NEED REVIEW RNP HTI_x000a_16:08:21:10:08:21 : SPK COLO RELEASED, ERM PROSES"/>
  </r>
  <r>
    <s v="020268104"/>
    <s v="KARANG_SARI"/>
    <x v="4"/>
    <s v="SMI"/>
    <s v="99°7.24.6'E"/>
    <s v="3°0.16.09'N"/>
    <n v="50"/>
    <s v="60/180/310"/>
    <n v="2021"/>
    <s v="RORO JONGRANG 2021 [NEW]"/>
    <s v="Jl. Kuncara, Dusun 8 No. 73, Kel. Karang Anyar, Kec. Gunung Maligas, Kab. Simalungun, Prov. Sumatera Utara"/>
    <s v="HTI"/>
    <s v="SUM-SU-PMS-2239"/>
    <s v="GUNUNG_MALIGAS_KARANG_ANYAR"/>
    <x v="0"/>
    <s v="TBG"/>
    <s v="WEST"/>
    <s v="SUMBAGUT"/>
    <s v="Sumatera Utara"/>
    <s v="Kab. Simalungun"/>
    <n v="6617453"/>
    <d v="2021-08-09T00:00:00"/>
    <m/>
    <n v="70"/>
    <s v="61 - 90 days"/>
    <d v="2021-09-08T00:00:00"/>
    <s v="W37-2021"/>
    <s v="Sep-2021"/>
    <d v="2021-09-07T00:00:00"/>
    <s v="W37-2021"/>
    <s v="Sep-2021"/>
    <d v="2021-10-19T00:00:00"/>
    <s v="W43-2021"/>
    <x v="6"/>
    <d v="2021-10-19T00:00:00"/>
    <s v="W43-2021"/>
    <s v="Oct-2021"/>
    <m/>
    <s v="MW"/>
    <d v="2021-08-18T00:00:00"/>
    <m/>
    <s v="121011230546"/>
    <n v="6.6"/>
    <m/>
    <d v="2021-10-04T00:00:00"/>
    <m/>
    <m/>
    <d v="2021-10-18T00:00:00"/>
    <s v="W43-2021"/>
    <m/>
    <m/>
    <x v="8"/>
    <x v="7"/>
    <s v="CLOSED - RFI DONE"/>
    <s v="17:10:21-15:09:21: SRFI_x000a_13:09:21: PONDASI OG_x000a_08:09:21: 06:09:21: 30:08:21:25:08:21: CME PREPARATION_x000a_22:08:21: 18:08:21: READY TO DECLARE STO_x000a_16:08:21: NEED REVIEW CIVIL HTI_x000a_09:08:21: 04:08:21 : SPK COLO RELEASED, ERM PROSES"/>
  </r>
  <r>
    <s v="161342102"/>
    <s v="PULO"/>
    <x v="4"/>
    <s v="TB"/>
    <s v="112°30.15.48'E"/>
    <s v="7°18.1.37'S"/>
    <n v="50"/>
    <s v="80/235/295"/>
    <n v="2021"/>
    <s v="RORO JONGRANG 2021 [NEW]"/>
    <s v="Jl Desa Tulung, RT 02 RW 01, Desa Tulung, Kecamatan Kedamean"/>
    <s v="HTI"/>
    <s v="JAW-JI-GSK-4332"/>
    <s v="KEDAMEAN TULUNG"/>
    <x v="0"/>
    <s v="TBG"/>
    <s v="East"/>
    <s v="JATIM"/>
    <s v="Jawa Timur"/>
    <s v="Kab. Gresik"/>
    <n v="6617456"/>
    <d v="2021-08-09T00:00:00"/>
    <m/>
    <n v="70"/>
    <s v="61 - 90 days"/>
    <d v="2021-09-08T00:00:00"/>
    <s v="W37-2021"/>
    <s v="Sep-2021"/>
    <d v="2021-09-07T00:00:00"/>
    <s v="W37-2021"/>
    <s v="Sep-2021"/>
    <d v="2021-10-30T00:00:00"/>
    <s v="W44-2021"/>
    <x v="6"/>
    <d v="2021-10-30T00:00:00"/>
    <s v="W44-2021"/>
    <s v="Oct-2021"/>
    <m/>
    <s v="MW"/>
    <d v="2021-09-04T00:00:00"/>
    <m/>
    <s v="511812349935"/>
    <n v="6.6"/>
    <m/>
    <d v="2021-10-04T00:00:00"/>
    <m/>
    <d v="2021-10-19T00:00:00"/>
    <d v="2021-10-18T00:00:00"/>
    <s v="W43-2021"/>
    <m/>
    <m/>
    <x v="8"/>
    <x v="7"/>
    <s v="CLOSED - RFI DONE"/>
    <s v="17:10:21-29:09:21: SRFI, MINUS EXTEND TOWER_x000a_26:09:21: ME OG, PARALEL REVISI IMB, DAN PERLUASAN IW EXTEND TOWER 3M_x000a_19:09:21:15:09:21: 13:09:21:08:09:21: ME OG_x000a_06:09:21: CME PREPARATION_x000a_30:08:21: STO READY TO DECLARE_x000a_22:08:21: NEED REVIEW TNP ALITA_x000a_18:08:21: NEED REVIEW RNP HUWAWEI_x000a_16:08:21: 09:08:21 : SPK COLO RELEASED, ERM PROSES"/>
  </r>
  <r>
    <s v="161819109"/>
    <s v="ADIMULYA"/>
    <x v="4"/>
    <s v="SKP"/>
    <s v="112°35.0.82'E"/>
    <s v="8°7.59.2'S"/>
    <n v="40"/>
    <s v="45/110/285"/>
    <n v="2021"/>
    <s v="RORO JONGRANG 2021 [NEW]"/>
    <s v="Dusun Adikurnia RT 04 RW 03 Kel. Ardirejo Kec. Kepanjen, Kab. Malang Prov. Jawa Timur"/>
    <s v="HTI"/>
    <s v="JAW-JI-KPN-4397"/>
    <s v="KEPANJEN ARDIREJO"/>
    <x v="0"/>
    <s v="TBG"/>
    <s v="East"/>
    <s v="JATIM"/>
    <s v="Jawa Timur"/>
    <s v="Kab. Malang"/>
    <n v="6617454"/>
    <d v="2021-08-09T00:00:00"/>
    <m/>
    <n v="70"/>
    <s v="61 - 90 days"/>
    <d v="2021-09-08T00:00:00"/>
    <s v="W37-2021"/>
    <s v="Sep-2021"/>
    <d v="2021-09-07T00:00:00"/>
    <s v="W37-2021"/>
    <s v="Sep-2021"/>
    <d v="2021-10-26T00:00:00"/>
    <s v="W44-2021"/>
    <x v="6"/>
    <d v="2021-10-26T00:00:00"/>
    <s v="W44-2021"/>
    <s v="Oct-2021"/>
    <m/>
    <s v="MW"/>
    <d v="2021-09-04T00:00:00"/>
    <m/>
    <s v="513051713510"/>
    <s v="6.6."/>
    <m/>
    <d v="2021-10-04T00:00:00"/>
    <m/>
    <d v="2021-09-25T00:00:00"/>
    <d v="2021-10-18T00:00:00"/>
    <s v="W43-2021"/>
    <m/>
    <m/>
    <x v="8"/>
    <x v="7"/>
    <s v="CLOSED - RFI DONE"/>
    <s v="17:10:21-15:09:21: SRFI_x000a_13:09:21: 08:09:21: PONDASI OG_x000a_06:09:21: CME PREPARATION_x000a_30:08:21:25:08:21:22:08:21: 18:08:21: READY TO DECLARE STO_x000a_16:08:21: NEED REVIEW CIVIL HTI_x000a_09:08:21: 04:08:21 : SPK COLO RELEASED, ERM PROSES"/>
  </r>
  <r>
    <s v="161818109"/>
    <s v="NGASEM MALANG"/>
    <x v="4"/>
    <s v="SKP"/>
    <s v="112°33.30.92'E"/>
    <s v="8°6.9.04'S"/>
    <n v="40"/>
    <s v="95/255/350"/>
    <n v="2021"/>
    <s v="RORO JONGRANG 2021 [NEW]"/>
    <s v="Dukuh Sanan RT. 002 RW. 02 Desa NgasemKecamatan Ngajum"/>
    <s v="HTI"/>
    <s v="JAW-JI-KPN-4403"/>
    <s v="NGAJUM NGASEM"/>
    <x v="0"/>
    <s v="TBG"/>
    <s v="East"/>
    <s v="JATIM"/>
    <s v="Jawa Timur"/>
    <s v="Kab. Malang"/>
    <n v="6617454"/>
    <d v="2021-08-09T00:00:00"/>
    <m/>
    <n v="70"/>
    <s v="61 - 90 days"/>
    <d v="2021-09-08T00:00:00"/>
    <s v="W37-2021"/>
    <s v="Sep-2021"/>
    <d v="2021-09-07T00:00:00"/>
    <s v="W37-2021"/>
    <s v="Sep-2021"/>
    <d v="2021-10-26T00:00:00"/>
    <s v="W44-2021"/>
    <x v="6"/>
    <d v="2021-10-26T00:00:00"/>
    <s v="W44-2021"/>
    <s v="Oct-2021"/>
    <m/>
    <s v="MW"/>
    <d v="2021-09-04T00:00:00"/>
    <m/>
    <s v="513051713528"/>
    <n v="6.6"/>
    <m/>
    <d v="2021-10-04T00:00:00"/>
    <m/>
    <d v="2021-09-25T00:00:00"/>
    <d v="2021-10-18T00:00:00"/>
    <s v="W43-2021"/>
    <m/>
    <m/>
    <x v="8"/>
    <x v="7"/>
    <s v="CLOSED - RFI DONE"/>
    <s v="17:10:21-15:09:21: SRFI_x000a_13:09:21: 08:09:21: PONDASI OG_x000a_06:09:21: CME PREPARATION_x000a_30:08:21:25:08:21:22:08:21: 18:08:21: READY TO DECLARE STO_x000a_16:08:21: NEED REVIEW CIVIL HTI_x000a_09:08:21: 04:08:21 : SPK COLO RELEASED, ERM PROSES"/>
  </r>
  <r>
    <s v="060347109"/>
    <s v="AGUS SALIM JBI"/>
    <x v="4"/>
    <s v="TB"/>
    <s v="103°37.3.58'E"/>
    <s v="1°38.17.59'S"/>
    <n v="30"/>
    <s v="15/140/270"/>
    <n v="2021"/>
    <s v="RORO JONGRANG 2021 [NEW]"/>
    <s v="Jl. H.A. Roni Sani RT 2 Kel. Paal Lima, Kec. Kota Baru, Kota Jambi, Prov. Jambi"/>
    <s v="HTI"/>
    <s v="SUM-JA-JMB-0502"/>
    <s v="PAAL_LIMA"/>
    <x v="0"/>
    <s v="TBG"/>
    <s v="WEST"/>
    <s v="SUMBAGSEL"/>
    <s v="Jambi"/>
    <s v="Kota Jambi"/>
    <n v="6617456"/>
    <d v="2021-08-09T00:00:00"/>
    <m/>
    <n v="70"/>
    <s v="61 - 90 days"/>
    <d v="2021-09-08T00:00:00"/>
    <s v="W37-2021"/>
    <s v="Sep-2021"/>
    <d v="2021-09-07T00:00:00"/>
    <s v="W37-2021"/>
    <s v="Sep-2021"/>
    <d v="2021-10-18T00:00:00"/>
    <s v="W43-2021"/>
    <x v="6"/>
    <d v="2021-10-18T00:00:00"/>
    <s v="W43-2021"/>
    <s v="Oct-2021"/>
    <m/>
    <s v="MW"/>
    <d v="2021-09-04T00:00:00"/>
    <m/>
    <s v="143105973982"/>
    <n v="6.6"/>
    <m/>
    <d v="2021-10-04T00:00:00"/>
    <m/>
    <d v="2021-09-16T00:00:00"/>
    <d v="2021-10-18T00:00:00"/>
    <s v="W43-2021"/>
    <m/>
    <m/>
    <x v="8"/>
    <x v="7"/>
    <s v="CLOSED - RFI DONE"/>
    <s v="17:10:21-15:09:21: SRFI_x000a_13:09:21: ME OG_x000a_08:09:21: 06:09:21: CME PREPARATION_x000a_30:08:21:25:08:21:22:08:21: 18:08:21: NEED REVIEW TNP ALITA_x000a_16:08:21: 09:08:21 : SPK COLO RELEASED, ERM PROSES"/>
  </r>
  <r>
    <s v="071030109"/>
    <s v="JAMBI2G59"/>
    <x v="4"/>
    <s v="TB"/>
    <s v="103°40.41.38'E"/>
    <s v="2°4.29.35'S"/>
    <n v="40"/>
    <s v="10/100/190"/>
    <n v="2021"/>
    <s v="RORO JONGRANG 2021 [NEW]"/>
    <s v="Lingkungan I RT 12 RW 01Kel. Bayung Lencir, Kec. Bayung Lencir. Kab. Muba Provinsi SUMSEL"/>
    <s v="HTI"/>
    <s v="SUM-SS-SKY-1238"/>
    <s v="SIMPANG_BAYAT"/>
    <x v="0"/>
    <s v="TBG"/>
    <s v="WEST"/>
    <s v="SUMBAGSEL"/>
    <s v="Sumatera Selatan"/>
    <s v="Kab. Musi Banyuasin"/>
    <n v="6617456"/>
    <d v="2021-08-09T00:00:00"/>
    <m/>
    <n v="70"/>
    <s v="61 - 90 days"/>
    <d v="2021-09-08T00:00:00"/>
    <s v="W37-2021"/>
    <s v="Sep-2021"/>
    <d v="2021-09-07T00:00:00"/>
    <s v="W37-2021"/>
    <s v="Sep-2021"/>
    <d v="2021-10-18T00:00:00"/>
    <s v="W43-2021"/>
    <x v="6"/>
    <d v="2021-10-18T00:00:00"/>
    <s v="W43-2021"/>
    <s v="Oct-2021"/>
    <m/>
    <s v="MW"/>
    <d v="2021-09-04T00:00:00"/>
    <m/>
    <s v="143509478756"/>
    <n v="6.6"/>
    <m/>
    <d v="2021-10-04T00:00:00"/>
    <m/>
    <m/>
    <d v="2021-10-18T00:00:00"/>
    <s v="W43-2021"/>
    <m/>
    <m/>
    <x v="8"/>
    <x v="7"/>
    <s v="CLOSED - RFI DONE"/>
    <s v="17:10:21-19:09:21: SRFI_x000a_15:09:21: ME OG_x000a_13:09:21: ME OG_x000a_06:09:21: CME PREPARATION_x000a_30:08:21:25:08:21: STO READY TO DECLARE_x000a_22:08:21: NEED REVIEW CIVIL HUAWEI_x000a_18:08:21: NEED REVIEW TNP ALITA_x000a_16:08:21: 09:08:21 : SPK COLO RELEASED, ERM PROSES"/>
  </r>
  <r>
    <s v="020277104"/>
    <s v="RTANAHJAWA"/>
    <x v="4"/>
    <s v="SMI"/>
    <s v="99°6.43.52'E"/>
    <s v="2°53.19.25'N"/>
    <n v="50"/>
    <s v="100/175/320"/>
    <n v="2021"/>
    <s v="RORO JONGRANG 2021 [NEW]"/>
    <s v="Jl. Lintas Sumatera RT I Hataran Jawa, Desa Marubun Jaya, Kec. Tanah Jawa, Kab. Simalungun, Prov. Sumatera Utara"/>
    <s v="HTI"/>
    <s v="SUM-SU-PMS-2236"/>
    <s v="TANAH_JAWA_PARBALOGAN"/>
    <x v="0"/>
    <s v="TBG"/>
    <s v="WEST"/>
    <s v="SUMBAGUT"/>
    <s v="Sumatera Utara"/>
    <s v="Kab. Simalungun"/>
    <n v="6617453"/>
    <d v="2021-08-09T00:00:00"/>
    <m/>
    <n v="70"/>
    <s v="61 - 90 days"/>
    <d v="2021-09-08T00:00:00"/>
    <s v="W37-2021"/>
    <s v="Sep-2021"/>
    <d v="2021-09-07T00:00:00"/>
    <s v="W37-2021"/>
    <s v="Sep-2021"/>
    <d v="2021-10-19T00:00:00"/>
    <s v="W43-2021"/>
    <x v="6"/>
    <d v="2021-10-19T00:00:00"/>
    <s v="W43-2021"/>
    <s v="Oct-2021"/>
    <m/>
    <s v="MW"/>
    <d v="2021-08-18T00:00:00"/>
    <m/>
    <s v="121170471564"/>
    <n v="6.6"/>
    <m/>
    <d v="2021-10-04T00:00:00"/>
    <m/>
    <m/>
    <d v="2021-10-18T00:00:00"/>
    <s v="W43-2021"/>
    <m/>
    <m/>
    <x v="8"/>
    <x v="7"/>
    <s v="CLOSED - RFI DONE"/>
    <s v="17:10:21-15:09:21: SRFI_x000a_13:09:21: PONDASI OG_x000a_08:09:21: 08:06:2021: CME PREPARATION _x000a_30:08:21:25:08:21:22:08:21: 18:08:21: READY TO DECLARE STO_x000a_16:08:21: NEED REVIEW CIVIL HTI_x000a_09:08:21: 04:08:21 : SPK COLO RELEASED, ERM PROSES"/>
  </r>
  <r>
    <s v="160899104"/>
    <s v="TULUNG_PON"/>
    <x v="3"/>
    <s v="SMI"/>
    <s v="111°22.27.48'E"/>
    <s v="7°49.19.74'S"/>
    <n v="50"/>
    <s v="60/135/225"/>
    <n v="2021"/>
    <m/>
    <s v="Desa Tulung Kec.Sampung, Kab.Ponorogo Prov.Jawa Timur"/>
    <s v="HTI"/>
    <s v="JAW-JI-PNG-4300"/>
    <s v="SAMPUNG_TULUNG"/>
    <x v="0"/>
    <s v="TBG"/>
    <s v="East"/>
    <s v="JAWA TIMUR"/>
    <s v="Jawa Timur"/>
    <s v="Kab. Ponorogo"/>
    <n v="6617627"/>
    <d v="2021-09-17T00:00:00"/>
    <m/>
    <n v="30"/>
    <s v="&lt; 30 days"/>
    <d v="2021-10-17T00:00:00"/>
    <s v="W43-2021"/>
    <s v="Oct-2021"/>
    <s v="TBD"/>
    <s v="TBD"/>
    <s v="TBD"/>
    <d v="2021-10-17T00:00:00"/>
    <s v="W43-2021"/>
    <x v="6"/>
    <d v="2021-10-17T00:00:00"/>
    <s v="W43-2021"/>
    <s v="Oct-2021"/>
    <m/>
    <s v="MW"/>
    <d v="2021-10-04T00:00:00"/>
    <m/>
    <n v="515402547522"/>
    <m/>
    <m/>
    <d v="2021-10-01T00:00:00"/>
    <m/>
    <m/>
    <d v="2021-10-17T00:00:00"/>
    <s v="W43-2021"/>
    <m/>
    <m/>
    <x v="8"/>
    <x v="7"/>
    <s v="CLOSED - RFI DONE"/>
    <s v="20:10:21-13:10:21: SRFI_x000a_13:10:21-04:10:21: CME PREPARATION"/>
  </r>
  <r>
    <s v="022231109"/>
    <s v="API_DUSUN VIIA KARANG ANYAR"/>
    <x v="4"/>
    <s v="TB"/>
    <s v="98°53.52.12'E"/>
    <s v="3°36.48.92'N"/>
    <n v="40"/>
    <s v="80/240/330"/>
    <n v="2021"/>
    <s v="RORO JONGRANG 2021 [NEW]"/>
    <s v="Desa Karang Anyar, Kec. Beringin, Kab. Deli Serdang, Prov. Sumatera Utara"/>
    <s v="HTI"/>
    <s v="SUM-SU-LBP-2278"/>
    <s v="BERINGIN_SIDODADI_RAMUNIA"/>
    <x v="0"/>
    <s v="TBG"/>
    <s v="WEST"/>
    <s v="SUMBAGUT"/>
    <s v="Sumatera Utara"/>
    <s v="Kab. Deli Serdang"/>
    <n v="6617456"/>
    <d v="2021-08-09T00:00:00"/>
    <m/>
    <n v="68"/>
    <s v="61 - 90 days"/>
    <d v="2021-09-08T00:00:00"/>
    <s v="W37-2021"/>
    <s v="Sep-2021"/>
    <d v="2021-09-07T00:00:00"/>
    <s v="W37-2021"/>
    <s v="Sep-2021"/>
    <d v="2021-10-23T00:00:00"/>
    <s v="W43-2021"/>
    <x v="6"/>
    <d v="2021-10-23T00:00:00"/>
    <s v="W43-2021"/>
    <s v="Oct-2021"/>
    <m/>
    <s v="MW"/>
    <d v="2021-09-04T00:00:00"/>
    <m/>
    <s v="126120948671"/>
    <n v="6.6"/>
    <m/>
    <d v="2021-10-04T00:00:00"/>
    <m/>
    <m/>
    <d v="2021-10-16T00:00:00"/>
    <s v="W42-2021"/>
    <m/>
    <m/>
    <x v="8"/>
    <x v="7"/>
    <s v="CLOSED - RFI DONE"/>
    <s v="13:10:21-19:09:21: SRFI_x000a_15:09:21: ME OG_x000a_13:09:21: PONDASI OG_x000a_08:09:21: 06:09:21: CME PREPARATION_x000a_30:08:21:25:08:21: STO READY TO DECLARE_x000a_22:08:21: NEED REVIEW CIVIL HUAWEI_x000a_18:08:21: NEED REVIEW TNP ALITA_x000a_16:08:21: 09:08:21 : SPK COLO RELEASED, ERM PROSES"/>
  </r>
  <r>
    <s v="TBG06_EJ065"/>
    <s v="SUMBEREJO"/>
    <x v="4"/>
    <s v="PMS"/>
    <s v="112°11.28.75'E"/>
    <s v="7°31.11.53'S"/>
    <n v="50"/>
    <s v="30/105/310"/>
    <n v="2021"/>
    <s v="RORO JONGRANG 2021 [NEW]"/>
    <s v="Jl. Desa Sumberejo RT.06 RW.01 Kel. Sumberejo Kec. Jombang, Kab. Jombang Prov. Jawa Timur"/>
    <s v="HTI"/>
    <s v="JAW-JI-JBG-4177"/>
    <s v="JOMBANG SUMBERJO"/>
    <x v="0"/>
    <s v="TBG"/>
    <s v="East"/>
    <s v="JATIM"/>
    <s v="Jawa Timur"/>
    <s v="Kab. Jombang"/>
    <n v="6617452"/>
    <d v="2021-08-09T00:00:00"/>
    <m/>
    <n v="68"/>
    <s v="61 - 90 days"/>
    <d v="2021-09-08T00:00:00"/>
    <s v="W37-2021"/>
    <s v="Sep-2021"/>
    <d v="2021-09-07T00:00:00"/>
    <s v="W37-2021"/>
    <s v="Sep-2021"/>
    <d v="2021-10-17T00:00:00"/>
    <s v="W43-2021"/>
    <x v="6"/>
    <d v="2021-10-17T00:00:00"/>
    <s v="W43-2021"/>
    <s v="Oct-2021"/>
    <m/>
    <s v="MW"/>
    <d v="2021-08-18T00:00:00"/>
    <m/>
    <s v="514531761654"/>
    <n v="6.6"/>
    <m/>
    <d v="2021-10-04T00:00:00"/>
    <m/>
    <m/>
    <d v="2021-10-16T00:00:00"/>
    <s v="W42-2021"/>
    <m/>
    <m/>
    <x v="8"/>
    <x v="7"/>
    <s v="CLOSED - RFI DONE"/>
    <s v="13:10:21-15:09:21: SRFI_x000a_13:09:21: 08:09:21: POWER CONNECTION PROSES_x000a_06:09:21: CME PREPARATION_x000a_30:08:21:25:08:21:22:08:21: 18:08:21: READY TO DECLARE STO_x000a_16:08:21: NEED REVIEW CIVIL HTI_x000a_09:08:21: 04:08:21 : SPK COLO RELEASED, ERM PROSES"/>
  </r>
  <r>
    <s v="022061109"/>
    <s v="TAMBAK CEKUR"/>
    <x v="4"/>
    <s v="TB"/>
    <s v="98°54.50.54'E"/>
    <s v="3°26.0.78'N"/>
    <n v="40"/>
    <s v="110/230/310"/>
    <n v="2021"/>
    <s v="RORO JONGRANG 2021 [NEW]"/>
    <s v="Desa Timbang Deli,kecamatan galang, kabupaten deli serdang."/>
    <s v="HTI"/>
    <s v="SUM-SU-LBP-2296"/>
    <s v="SUNGGAL_MEDAN_KRIO"/>
    <x v="0"/>
    <s v="TBG"/>
    <s v="WEST"/>
    <s v="SUMBAGUT"/>
    <s v="Sumatera Utara"/>
    <s v="Kab. Deli Serdang"/>
    <n v="6617456"/>
    <d v="2021-08-09T00:00:00"/>
    <m/>
    <n v="68"/>
    <s v="61 - 90 days"/>
    <d v="2021-09-08T00:00:00"/>
    <s v="W37-2021"/>
    <s v="Sep-2021"/>
    <d v="2021-09-07T00:00:00"/>
    <s v="W37-2021"/>
    <s v="Sep-2021"/>
    <d v="2021-10-22T00:00:00"/>
    <s v="W43-2021"/>
    <x v="6"/>
    <d v="2021-10-22T00:00:00"/>
    <s v="W43-2021"/>
    <s v="Oct-2021"/>
    <m/>
    <s v="MW"/>
    <d v="2021-09-04T00:00:00"/>
    <m/>
    <s v="126170618607"/>
    <n v="6.6"/>
    <m/>
    <d v="2021-10-04T00:00:00"/>
    <m/>
    <m/>
    <d v="2021-10-16T00:00:00"/>
    <s v="W42-2021"/>
    <m/>
    <m/>
    <x v="8"/>
    <x v="7"/>
    <s v="CLOSED - RFI DONE"/>
    <s v="13:10:21-19:09:21: SRFI_x000a_15:09:21: ME OG_x000a_13:09:21: PONDASI OG_x000a_06:09:21: CME PREAPRATION_x000a_30:08:21:25:08:21: STO READY TO DECLARE_x000a_22:08:21: NEED REVIEW CIVIL HUAWEI_x000a_18:08:21: NEED REVIEW TNP ALITA_x000a_16:08:21: 09:08:21 : SPK COLO RELEASED, ERM PROSES"/>
  </r>
  <r>
    <s v="T000821"/>
    <s v="SUKAMAJU"/>
    <x v="4"/>
    <s v="SKP"/>
    <s v="105°14.41.21'E"/>
    <s v="5°28.16.46'S"/>
    <n v="51"/>
    <s v="15/170/275"/>
    <n v="2021"/>
    <s v="RORO JONGRANG 2021 [NEW]"/>
    <s v="Jl. Laksamana RE. Martadinata Kel. Sukamaju Teluk Betung Barat  "/>
    <s v="HTI"/>
    <s v="SUM-LA-BDL-1130"/>
    <s v="TIMUR_SUKAMAJU_REMARTADINATA"/>
    <x v="0"/>
    <s v="TBG"/>
    <s v="WEST"/>
    <s v="LAMPUNG"/>
    <s v="Lampung"/>
    <s v="Kota Bandar Lampung"/>
    <n v="6617490"/>
    <d v="2021-08-13T00:00:00"/>
    <m/>
    <n v="63"/>
    <s v="61 - 90 days"/>
    <d v="2021-09-12T00:00:00"/>
    <s v="W38-2021"/>
    <s v="Sep-2021"/>
    <d v="2021-09-11T00:00:00"/>
    <s v="W37-2021"/>
    <s v="Sep-2021"/>
    <d v="2021-10-20T00:00:00"/>
    <s v="W43-2021"/>
    <x v="6"/>
    <d v="2021-10-20T00:00:00"/>
    <s v="W43-2021"/>
    <s v="Oct-2021"/>
    <m/>
    <s v="MW"/>
    <d v="2021-09-04T00:00:00"/>
    <m/>
    <s v="171802765325"/>
    <n v="6.6"/>
    <m/>
    <d v="2021-10-04T00:00:00"/>
    <m/>
    <m/>
    <d v="2021-10-15T00:00:00"/>
    <s v="W42-2021"/>
    <m/>
    <m/>
    <x v="8"/>
    <x v="7"/>
    <s v="CLOSED - RFI DONE"/>
    <s v="13:10:21-13:09:21: SRFI_x000a_08:09:21: POWER CONNECTION PROSES_x000a_06:09:21: CME PREPARATION_x000a_30:08:21:25:08:21: STO READY TO DECLARE_x000a_22:08:21: ERM PROSES, NEED REVIEW CIVIL HTI_x000a_18:08:21: ERM PROSES, NEED REVIEW RNP HTI_x000a_16:08:21:10:08:21 : SPK COLO RELEASED, ERM PROSES"/>
  </r>
  <r>
    <s v="010362109"/>
    <s v="PRADA / TBG_NAD117-PINEUNG"/>
    <x v="4"/>
    <s v="TB"/>
    <s v="95°20.21.66'E"/>
    <s v="5°30.6.46'N"/>
    <n v="40"/>
    <s v="40/160/260"/>
    <n v="2021"/>
    <s v="RORO JONGRANG 2021 [NEW]"/>
    <s v="Desa Lamkawe, Kec. Darul Imarah, Kab. Aceh Besar, Prov. Nanggro Aceh Darusalam"/>
    <s v="HTI"/>
    <s v="SUM-AC-JTH-0741"/>
    <s v="LAM_KAWE"/>
    <x v="0"/>
    <s v="TBG"/>
    <s v="WEST"/>
    <s v="SUMBAGUT"/>
    <s v="Aceh"/>
    <s v="Kab. Aceh Besar"/>
    <n v="6617470"/>
    <d v="2021-08-12T00:00:00"/>
    <m/>
    <n v="64"/>
    <s v="61 - 90 days"/>
    <d v="2021-09-11T00:00:00"/>
    <s v="W37-2021"/>
    <s v="Sep-2021"/>
    <d v="2021-09-10T00:00:00"/>
    <s v="W37-2021"/>
    <s v="Sep-2021"/>
    <d v="2021-10-20T00:00:00"/>
    <s v="W43-2021"/>
    <x v="6"/>
    <d v="2021-10-20T00:00:00"/>
    <s v="W43-2021"/>
    <s v="Oct-2021"/>
    <m/>
    <s v="MW"/>
    <d v="2021-09-04T00:00:00"/>
    <m/>
    <s v="111120269512"/>
    <n v="6.6"/>
    <m/>
    <d v="2021-10-04T00:00:00"/>
    <m/>
    <m/>
    <d v="2021-10-15T00:00:00"/>
    <s v="W42-2021"/>
    <m/>
    <m/>
    <x v="8"/>
    <x v="7"/>
    <s v="CLOSED - RFI DONE"/>
    <s v="13:10:21-19:09:21: SRFI_x000a_15:09:21: ME OG_x000a_13:09:21:PONDASI OG_x000a_08:09:21: 06:09:21: CME PREPARATION_x000a_30:08:21:25:08:21: STO READY TO DECLARE_x000a_22:08:21: NEED REVIEW CIVIL HTI_x000a_18:08:21: ERM PROSES, NEED REVIEW TNP ALITA_x000a_16:08:21:10:08:21 : SPK COLO RELEASED, ERM PROSES"/>
  </r>
  <r>
    <s v="260135109"/>
    <s v="TAIPA"/>
    <x v="4"/>
    <s v="SKP"/>
    <s v="119°52.9.31'E"/>
    <s v="0°46.28.05'S"/>
    <n v="50"/>
    <s v="150/250/350"/>
    <n v="2021"/>
    <s v="RORO JONGRANG 2021 [NEW]"/>
    <s v="Jl. Taluadea, Kel Taipa Kec. Palu Utara Kota Palu"/>
    <s v="HTI"/>
    <s v="SUL-ST-PAL-1123"/>
    <s v="PALU_UTARA_TAIPA"/>
    <x v="0"/>
    <s v="TBG"/>
    <s v="East"/>
    <s v="SULAWESI"/>
    <s v="Sulawesi Tengah"/>
    <s v="Kota Palu"/>
    <n v="6617469"/>
    <d v="2021-08-12T00:00:00"/>
    <m/>
    <n v="64"/>
    <s v="61 - 90 days"/>
    <d v="2021-09-11T00:00:00"/>
    <s v="W37-2021"/>
    <s v="Sep-2021"/>
    <d v="2021-09-10T00:00:00"/>
    <s v="W37-2021"/>
    <s v="Sep-2021"/>
    <d v="2021-10-28T00:00:00"/>
    <s v="W44-2021"/>
    <x v="6"/>
    <d v="2021-10-28T00:00:00"/>
    <s v="W44-2021"/>
    <s v="Oct-2021"/>
    <m/>
    <s v="MW"/>
    <d v="2021-10-04T00:00:00"/>
    <m/>
    <s v="312300275192"/>
    <n v="6.6"/>
    <m/>
    <d v="2021-10-04T00:00:00"/>
    <m/>
    <m/>
    <d v="2021-10-15T00:00:00"/>
    <s v="W42-2021"/>
    <m/>
    <m/>
    <x v="8"/>
    <x v="7"/>
    <s v="CLOSED - RFI DONE"/>
    <s v="13:10:21-29:09:21: SRFI,BP PAID_x000a_26:09:21-22:09:21: ME OG_x000a_13:09:21: CME PREPARATION_x000a_08:09:21: READY DECLARE STO_x000a_30:08:21:22:08:21: NEED REVIEW TNP ALITA_x000a_18:08:21: ERM PROSES, NEED REVIEW RNP HTI_x000a_16:08:21:10:08:21 : SPK COLO RELEASED, ERM PROSES"/>
  </r>
  <r>
    <s v="0717922023"/>
    <s v="IBS SAKO"/>
    <x v="4"/>
    <s v="TB"/>
    <s v="104°48.23.53'E"/>
    <s v="2°54.47.04'S"/>
    <n v="40"/>
    <s v="70/150/260"/>
    <n v="2021"/>
    <s v="RORO JONGRANG 2021 [NEW]"/>
    <s v="JLN. SEMATANG BORANG RT.006 RW. 010 KEL.SAKO KEC.SAKO KOTA PALEMBANG"/>
    <s v="HTI"/>
    <s v="SUM-SS-PLG-1274"/>
    <s v="SAKO_SAKO"/>
    <x v="0"/>
    <s v="TBG"/>
    <s v="WEST"/>
    <s v="SUMBAGSEL"/>
    <s v="Sumatera Selatan"/>
    <s v="Kota Palembang"/>
    <n v="6617470"/>
    <d v="2021-08-12T00:00:00"/>
    <m/>
    <n v="64"/>
    <s v="61 - 90 days"/>
    <d v="2021-09-11T00:00:00"/>
    <s v="W37-2021"/>
    <s v="Sep-2021"/>
    <d v="2021-09-10T00:00:00"/>
    <s v="W37-2021"/>
    <s v="Sep-2021"/>
    <d v="2021-10-26T00:00:00"/>
    <s v="W44-2021"/>
    <x v="6"/>
    <d v="2021-10-26T00:00:00"/>
    <s v="W44-2021"/>
    <s v="Oct-2021"/>
    <m/>
    <s v="MW"/>
    <d v="2021-10-04T00:00:00"/>
    <m/>
    <s v="141103467801"/>
    <n v="6.6"/>
    <m/>
    <d v="2021-10-04T00:00:00"/>
    <m/>
    <m/>
    <d v="2021-10-15T00:00:00"/>
    <s v="W42-2021"/>
    <m/>
    <m/>
    <x v="8"/>
    <x v="7"/>
    <s v="CLOSED - RFI DONE"/>
    <s v="10:10:21: RBS BTS PONDASI OG_x000a_06:10:21: STO DECLARE 4 OCT, CME PREPARATION_x000a_04:10:21-26:09:21: READY TO DECLARE STO_x000a_22:09:21: 19:09:21: 13:09:21: NEED REVIEW POWER HTI_x000a_08:09:21: RND NOK_x000a_22:08:21: 18:08:21: NEED REVIEW RNP HUWAWEI, ERM PROSES_x000a_16:08:21: 09:08:21 : SPK COLO RELEASED, ERM PROSES"/>
  </r>
  <r>
    <s v="1647592001"/>
    <s v="IBS GN JIDOR/KALIGADUNG"/>
    <x v="4"/>
    <s v="TB"/>
    <s v="112°48.44.96'E"/>
    <s v="8°13.38.93'S"/>
    <n v="50"/>
    <s v="165/260/340"/>
    <n v="2021"/>
    <s v="RORO JONGRANG 2021 [NEW]"/>
    <s v="Gunung Jidor RT. 04 RW. 01 Desa Gadungsari, Kecamatan Tirtoyudo, Kabupaten Malang, Provinsi Jawa Timur_x000a_"/>
    <s v="HTI"/>
    <s v="JAW-JI-KPN-4398"/>
    <s v="TIRTOYUDO GADUNGSARI"/>
    <x v="0"/>
    <s v="TBG"/>
    <s v="East"/>
    <s v="JATIM"/>
    <s v="Jawa Timur"/>
    <s v="Kab. Malang"/>
    <n v="6617471"/>
    <d v="2021-08-12T00:00:00"/>
    <m/>
    <n v="64"/>
    <s v="61 - 90 days"/>
    <d v="2021-09-11T00:00:00"/>
    <s v="W37-2021"/>
    <s v="Sep-2021"/>
    <d v="2021-09-10T00:00:00"/>
    <s v="W37-2021"/>
    <s v="Sep-2021"/>
    <d v="2021-10-15T00:00:00"/>
    <s v="W42-2021"/>
    <x v="6"/>
    <d v="2021-10-15T00:00:00"/>
    <s v="W42-2021"/>
    <s v="Oct-2021"/>
    <m/>
    <s v="MW"/>
    <d v="2021-09-04T00:00:00"/>
    <m/>
    <s v="513080337178"/>
    <n v="6.6"/>
    <m/>
    <d v="2021-10-04T00:00:00"/>
    <m/>
    <m/>
    <d v="2021-10-15T00:00:00"/>
    <s v="W42-2021"/>
    <m/>
    <m/>
    <x v="8"/>
    <x v="7"/>
    <s v="CLOSED - RFI DONE"/>
    <s v="13:10:21-29:09:21: POWER CONNECTION PROSES_x000a_22:09:21: ME OG_x000a_19:09:21:15:09:21: 13:09:21: 08:09:21: PONDASI OG_x000a_06:09:21: CME PREPARATION_x000a_30:08:21:25:08:21:22:08:21: 18:08:21: READY TO DECLARE STO_x000a_16:08:21: NEED REVIEW CIVIL HTI_x000a_09:08:21: 04:08:21 : SPK COLO RELEASED, ERM PROSES"/>
  </r>
  <r>
    <s v="122372109"/>
    <s v="WANGUNJAYA-BANJARWANGI"/>
    <x v="4"/>
    <s v="SKP"/>
    <s v="107°54.1.4'E"/>
    <s v="7°25.2.78'S"/>
    <n v="50"/>
    <s v="90/140/320"/>
    <n v="2021"/>
    <s v="RORO JONGRANG 2021 [NEW]"/>
    <s v="Desa Kadongdong Kp. Bukit Dipa RT.04 RW.01, Kec. Banjarwangi, Kab. Garut Prov. Jawa Barat"/>
    <s v="HTI"/>
    <s v="JAW-JB-GRT-4251"/>
    <s v="BANJARWANGI_KADONGDONG"/>
    <x v="0"/>
    <s v="TBG"/>
    <s v="Central"/>
    <s v="JABAR"/>
    <s v="Jawa Barat"/>
    <s v="Kab. Garut"/>
    <n v="6617454"/>
    <d v="2021-08-09T00:00:00"/>
    <m/>
    <n v="67"/>
    <s v="61 - 90 days"/>
    <d v="2021-09-08T00:00:00"/>
    <s v="W37-2021"/>
    <s v="Sep-2021"/>
    <d v="2021-09-07T00:00:00"/>
    <s v="W37-2021"/>
    <s v="Sep-2021"/>
    <d v="2021-10-15T00:00:00"/>
    <s v="W42-2021"/>
    <x v="6"/>
    <d v="2021-10-15T00:00:00"/>
    <s v="W42-2021"/>
    <s v="Oct-2021"/>
    <m/>
    <s v="MW"/>
    <d v="2021-08-18T00:00:00"/>
    <m/>
    <s v="532762045566"/>
    <n v="6.6"/>
    <m/>
    <d v="2021-10-04T00:00:00"/>
    <m/>
    <d v="2021-08-27T00:00:00"/>
    <d v="2021-10-15T00:00:00"/>
    <s v="W42-2021"/>
    <m/>
    <m/>
    <x v="8"/>
    <x v="7"/>
    <s v="CLOSED - RFI DONE"/>
    <s v="13:10:21-19:09:21: POWER CONNECTION PROSES_x000a_13:09:21: 01:09:21: 30:08:21: 25:08:21: SRFI_x000a_22:08:21: Pondasi Done, ME OG_x000a_18:08:21: CME PREPARATION_x000a_16:08:21: REAY TO DECLARE_x000a_09:08:21: 04:08:21 : SPK COLO RELEASED, ERM PROSES"/>
  </r>
  <r>
    <s v="100343104"/>
    <s v="JL_SAMRATULANGI"/>
    <x v="4"/>
    <s v="SMI"/>
    <s v="105°19.4.69'E"/>
    <s v="5°24.27.04'S"/>
    <n v="50"/>
    <s v="45/165/300"/>
    <n v="2021"/>
    <s v="RORO JONGRANG 2021 [NEW]"/>
    <s v="Jl. Pangeran Ryacudu, Kel. Campang Rayas RT.01/02 , Kec. Tanjung Karang Timur, Kota Bandar Lampung Prov. Lampung"/>
    <s v="HTI"/>
    <s v="SUM-LA-BDL-1128"/>
    <s v="CAMPANG_RAYA_SOETTA"/>
    <x v="0"/>
    <s v="TBG"/>
    <s v="WEST"/>
    <s v="LAMPUNG"/>
    <s v="Lampung"/>
    <s v="Kota Bandar Lampung"/>
    <n v="6617453"/>
    <d v="2021-08-09T00:00:00"/>
    <m/>
    <n v="67"/>
    <s v="61 - 90 days"/>
    <d v="2021-09-08T00:00:00"/>
    <s v="W37-2021"/>
    <s v="Sep-2021"/>
    <d v="2021-09-07T00:00:00"/>
    <s v="W37-2021"/>
    <s v="Sep-2021"/>
    <d v="2021-10-15T00:00:00"/>
    <s v="W42-2021"/>
    <x v="6"/>
    <d v="2021-10-15T00:00:00"/>
    <s v="W42-2021"/>
    <s v="Oct-2021"/>
    <m/>
    <s v="MW"/>
    <d v="2021-08-18T00:00:00"/>
    <m/>
    <s v="171202936753"/>
    <n v="6.6"/>
    <m/>
    <d v="2021-10-04T00:00:00"/>
    <m/>
    <d v="2021-08-31T00:00:00"/>
    <d v="2021-10-15T00:00:00"/>
    <s v="W42-2021"/>
    <m/>
    <m/>
    <x v="8"/>
    <x v="7"/>
    <s v="CLOSED - RFI DONE"/>
    <s v="13:10:21-25:08:21:SRFI_x000a_22:08:21:RBS BTS FOUNDATION_x000a_18:08:21: READY TO DECLARE STO_x000a_16:08:21: NEED REVIEW CIVIL HTI_x000a_09:08:21: 04:08:21 : SPK COLO RELEASED, ERM PROSES"/>
  </r>
  <r>
    <s v="TBG05_EJ216"/>
    <s v="ARJOWILANGUN"/>
    <x v="4"/>
    <s v="BK"/>
    <s v="112°25.40.55'E"/>
    <s v="8°11.6.32'S"/>
    <n v="50"/>
    <s v="10/110/265"/>
    <n v="2021"/>
    <s v="RORO JONGRANG 2021 [NEW]"/>
    <s v="Dukuh Barisan RT 13 / RW 02, Kel. Arjowilangun, Kec. Kalipare, Kab. Malang Prov. Jawa Timur"/>
    <s v="HTI"/>
    <s v="JAW-JI-KPN-4411"/>
    <s v="KALIPARE ARJOWILANGUN"/>
    <x v="0"/>
    <s v="TBG"/>
    <s v="East"/>
    <s v="JATIM"/>
    <s v="Jawa Timur"/>
    <s v="Kab. Malang"/>
    <n v="6617449"/>
    <d v="2021-08-09T00:00:00"/>
    <m/>
    <n v="67"/>
    <s v="61 - 90 days"/>
    <d v="2021-09-08T00:00:00"/>
    <s v="W37-2021"/>
    <s v="Sep-2021"/>
    <d v="2021-09-07T00:00:00"/>
    <s v="W37-2021"/>
    <s v="Sep-2021"/>
    <d v="2021-10-17T00:00:00"/>
    <s v="W43-2021"/>
    <x v="6"/>
    <d v="2021-10-17T00:00:00"/>
    <s v="W43-2021"/>
    <s v="Oct-2021"/>
    <m/>
    <s v="MW"/>
    <d v="2021-09-04T00:00:00"/>
    <m/>
    <s v="513100329904"/>
    <n v="6.6"/>
    <m/>
    <d v="2021-10-04T00:00:00"/>
    <m/>
    <m/>
    <d v="2021-10-15T00:00:00"/>
    <s v="W42-2021"/>
    <m/>
    <m/>
    <x v="8"/>
    <x v="7"/>
    <s v="CLOSED - RFI DONE"/>
    <s v="13:10:21-15:09:21: SRFI_x000a_13:09:21: 08:09:21: PONDASI OG_x000a_06:09:21: CME PREPARATION_x000a_30:08:21:25:08:21:22:08:21: 18:08:21: READY TO DECLARE STO_x000a_16:08:21: NEED REVIEW CIVIL HTI_x000a_09:08:21: 04:08:21 : SPK COLO RELEASED, ERM PROSES"/>
  </r>
  <r>
    <s v="070743109"/>
    <s v="OKI14"/>
    <x v="4"/>
    <s v="TB"/>
    <s v="104°51.10.22'E"/>
    <s v="3°23.38.62'S"/>
    <n v="40"/>
    <s v="130/200/270"/>
    <n v="2021"/>
    <s v="RORO JONGRANG 2021 [NEW]"/>
    <s v="Jl. Sepucuk, Kel. Kota Raya, Kec. Kota Kayuagung, Kab. OKI, Prop. Sumsel"/>
    <s v="HTI"/>
    <s v="SUM-SS-KAG-1243"/>
    <s v="KUTARAYA"/>
    <x v="0"/>
    <s v="TBG"/>
    <s v="WEST"/>
    <s v="SUMBAGSEL"/>
    <s v="Sumatera Selatan"/>
    <s v="Kab. Ogan Komering Ilir"/>
    <n v="6617456"/>
    <d v="2021-08-09T00:00:00"/>
    <m/>
    <n v="67"/>
    <s v="61 - 90 days"/>
    <d v="2021-09-08T00:00:00"/>
    <s v="W37-2021"/>
    <s v="Sep-2021"/>
    <d v="2021-09-07T00:00:00"/>
    <s v="W37-2021"/>
    <s v="Sep-2021"/>
    <d v="2021-10-18T00:00:00"/>
    <s v="W43-2021"/>
    <x v="6"/>
    <d v="2021-10-18T00:00:00"/>
    <s v="W43-2021"/>
    <s v="Oct-2021"/>
    <m/>
    <s v="MW"/>
    <d v="2021-09-04T00:00:00"/>
    <m/>
    <s v="149100127229"/>
    <n v="6.6"/>
    <m/>
    <d v="2021-10-04T00:00:00"/>
    <m/>
    <m/>
    <d v="2021-10-15T00:00:00"/>
    <s v="W42-2021"/>
    <m/>
    <m/>
    <x v="8"/>
    <x v="7"/>
    <s v="CLOSED - RFI DONE"/>
    <s v="13:10:21-15:09:21: SRFI_x000a_13:09:21: ME OG_x000a_08:09:21: PONDASI RBS BTS OG_x000a_06:09:21: CME PREPARATION_x000a_30:08:21:25:08:21: STO READY TO DECLARE_x000a_22:08:21: NEED REVIEW CIVIL HUAWEI_x000a_18:08:21: NEED REVIEW TNP ALITA_x000a_16:08:21: 09:08:21 : SPK COLO RELEASED, ERM PROSES"/>
  </r>
  <r>
    <s v="060239109"/>
    <s v="JAMBI10"/>
    <x v="4"/>
    <s v="TB"/>
    <s v="103°35.32.82'E"/>
    <s v="1°35.50.57'S"/>
    <n v="30"/>
    <s v="70/165/265"/>
    <n v="2021"/>
    <s v="RORO JONGRANG 2021 [NEW]"/>
    <s v="Jl. Danau Sipin,RT 024, kel. Legok, Kec. Telanai Pura, Kota Jambi, Prop. Jambi"/>
    <s v="HTI"/>
    <s v="SUM-JA-JMB-0507"/>
    <s v="LEGOK"/>
    <x v="0"/>
    <s v="TBG"/>
    <s v="WEST"/>
    <s v="SUMBAGSEL"/>
    <s v="Jambi"/>
    <s v="Kota Jambi"/>
    <n v="6617456"/>
    <d v="2021-08-09T00:00:00"/>
    <m/>
    <n v="67"/>
    <s v="61 - 90 days"/>
    <d v="2021-09-08T00:00:00"/>
    <s v="W37-2021"/>
    <s v="Sep-2021"/>
    <d v="2021-09-07T00:00:00"/>
    <s v="W37-2021"/>
    <s v="Sep-2021"/>
    <d v="2021-10-18T00:00:00"/>
    <s v="W43-2021"/>
    <x v="6"/>
    <d v="2021-10-18T00:00:00"/>
    <s v="W43-2021"/>
    <s v="Oct-2021"/>
    <m/>
    <s v="MW"/>
    <d v="2021-09-04T00:00:00"/>
    <m/>
    <s v="143005622696"/>
    <n v="6.6"/>
    <m/>
    <d v="2021-10-04T00:00:00"/>
    <m/>
    <m/>
    <d v="2021-10-15T00:00:00"/>
    <s v="W42-2021"/>
    <m/>
    <m/>
    <x v="8"/>
    <x v="7"/>
    <s v="CLOSED - RFI DONE"/>
    <s v="13:10:21-15:09:21: SRFI_x000a_13:09:21: RBS BTS PONDASI_x000a_08:09:21: 06:09:21: CME PREPARATION_x000a_30:08:21:25:08:21:22:08:21: NEED REVIEW CIVIL HUAWEI_x000a_18:08:21: NEED REVIEW TNP ALITA_x000a_16:08:21: 09:08:21 : SPK COLO RELEASED, ERM PROSES"/>
  </r>
  <r>
    <s v="121098104"/>
    <s v="NODAL BANJARWANGI"/>
    <x v="4"/>
    <s v="SMI"/>
    <s v="107°53.2.8'E"/>
    <s v="7°28.34.14'S"/>
    <n v="50"/>
    <s v="5/65/135"/>
    <n v="2021"/>
    <s v="RORO JONGRANG 2021 [NEW]"/>
    <s v="Desa Girimukti Kp. Gunung Kec. Singajaya, Kab. Garut Prov. Jawa Barat"/>
    <s v="HTI"/>
    <s v="JAW-JB-GRT-4250"/>
    <s v="SINGAJAYA_GIRIMUKTI"/>
    <x v="0"/>
    <s v="TBG"/>
    <s v="Central"/>
    <s v="JABAR"/>
    <s v="Jawa Barat"/>
    <s v="Kab. Garut"/>
    <n v="6617453"/>
    <d v="2021-08-09T00:00:00"/>
    <m/>
    <n v="67"/>
    <s v="61 - 90 days"/>
    <d v="2021-09-08T00:00:00"/>
    <s v="W37-2021"/>
    <s v="Sep-2021"/>
    <d v="2021-09-07T00:00:00"/>
    <s v="W37-2021"/>
    <s v="Sep-2021"/>
    <d v="2021-10-15T00:00:00"/>
    <s v="W42-2021"/>
    <x v="6"/>
    <d v="2021-10-15T00:00:00"/>
    <s v="W42-2021"/>
    <s v="Oct-2021"/>
    <m/>
    <s v="MW"/>
    <d v="2021-08-18T00:00:00"/>
    <m/>
    <s v="MULTIGUNA"/>
    <m/>
    <m/>
    <d v="2021-10-04T00:00:00"/>
    <m/>
    <m/>
    <d v="2021-10-15T00:00:00"/>
    <s v="W42-2021"/>
    <m/>
    <m/>
    <x v="8"/>
    <x v="7"/>
    <s v="CLOSED - RFI DONE"/>
    <s v="26:10:21: RFIN_x000a_13:10:21-04:10:21: SRFI_x000a_19:09:21: ME OG_x000a_13:09:21: 08:09:21: PONDASI RBS/BTS OG_x000a_01:09:21: CME PREPARATION_x000a_30:08:21:25:08:21:22:08:21: 18:08:21: READY TO DECLARE STO_x000a_16:08:21: NEED REVIEW CIVIL HTI_x000a_09:08:21: 04:08:21 : SPK COLO RELEASED, ERM PROSES"/>
  </r>
  <r>
    <s v="060165109"/>
    <s v="SELARAS PINANG JBI"/>
    <x v="4"/>
    <s v="TB"/>
    <s v="103°36.49.93'E"/>
    <s v="1°34.58.55'S"/>
    <n v="30"/>
    <s v="15/75/255"/>
    <n v="2021"/>
    <s v="RORO JONGRANG 2021 [NEW]"/>
    <s v="JL.KH Somat Kelurahan Arab Melayu Kecamatan Pelayang Kotamadya Jambi Provinsi Jambi"/>
    <s v="HTI"/>
    <s v="SUM-JA-JMB-0504"/>
    <s v="TENGAH_ULU_GEDONG"/>
    <x v="0"/>
    <s v="TBG"/>
    <s v="WEST"/>
    <s v="SUMBAGSEL"/>
    <s v="Jambi"/>
    <s v="Kota Jambi"/>
    <n v="6617456"/>
    <d v="2021-08-09T00:00:00"/>
    <m/>
    <n v="67"/>
    <s v="61 - 90 days"/>
    <d v="2021-09-08T00:00:00"/>
    <s v="W37-2021"/>
    <s v="Sep-2021"/>
    <d v="2021-09-07T00:00:00"/>
    <s v="W37-2021"/>
    <s v="Sep-2021"/>
    <d v="2021-10-20T00:00:00"/>
    <s v="W43-2021"/>
    <x v="6"/>
    <d v="2021-10-20T00:00:00"/>
    <s v="W43-2021"/>
    <s v="Oct-2021"/>
    <m/>
    <s v="MW"/>
    <d v="2021-08-18T00:00:00"/>
    <m/>
    <s v="143205451254"/>
    <n v="6.6"/>
    <m/>
    <d v="2021-10-04T00:00:00"/>
    <m/>
    <d v="2021-10-13T00:00:00"/>
    <d v="2021-10-15T00:00:00"/>
    <s v="W42-2021"/>
    <m/>
    <m/>
    <x v="8"/>
    <x v="7"/>
    <s v="CLOSED - RFI DONE"/>
    <s v="13:10:21-06:10:21: SRFI_x000a_04:10:21-29:09:21: ME OG_x000a_26:09:21-13:09:21: RBS BTS PONDASI OG_x000a_06:09:21: CME PREPARARTION_x000a_30:08:21:25:08:21:22:08:21: 18:08:21: READY TO DECLARE STO_x000a_16:08:21: NEED REVIEW CIVIL HTI_x000a_09:08:21: 04:08:21 : SPK COLO RELEASED, ERM PROSES"/>
  </r>
  <r>
    <s v="163717126"/>
    <s v="DAWUHANTRENGGALEK"/>
    <x v="4"/>
    <s v="TB"/>
    <s v="111°44.30.01'E"/>
    <s v="7°59.52.51'S"/>
    <n v="40"/>
    <s v="65/200/320"/>
    <n v="2021"/>
    <s v="RORO JONGRANG 2021 [NEW]"/>
    <s v="Dusun Cari RT 013 RW RW 004 Desa Dawuhan Kec. Trenggalek, Kab. Trenggalek Prov. Jawa Timur"/>
    <s v="HTI"/>
    <s v="JAW-JI-TRK-4263"/>
    <s v="TRENGGALEK DAWUHAN"/>
    <x v="0"/>
    <s v="TBG"/>
    <s v="East"/>
    <s v="JATIM"/>
    <s v="Jawa Timur"/>
    <s v="Kab. Trenggalek"/>
    <n v="6617456"/>
    <d v="2021-08-09T00:00:00"/>
    <m/>
    <n v="67"/>
    <s v="61 - 90 days"/>
    <d v="2021-09-08T00:00:00"/>
    <s v="W37-2021"/>
    <s v="Sep-2021"/>
    <d v="2021-09-07T00:00:00"/>
    <s v="W37-2021"/>
    <s v="Sep-2021"/>
    <d v="2021-10-15T00:00:00"/>
    <s v="W42-2021"/>
    <x v="6"/>
    <d v="2021-10-15T00:00:00"/>
    <s v="W42-2021"/>
    <s v="Oct-2021"/>
    <m/>
    <s v="MW"/>
    <d v="2021-09-04T00:00:00"/>
    <m/>
    <s v="MULTIGUNA"/>
    <m/>
    <m/>
    <d v="2021-10-04T00:00:00"/>
    <m/>
    <m/>
    <d v="2021-10-15T00:00:00"/>
    <s v="W42-2021"/>
    <m/>
    <m/>
    <x v="8"/>
    <x v="7"/>
    <s v="CLOSED - RFI DONE"/>
    <s v="13:10:21-29:09:21: SRFI_x000a_19:09:21:15:09:21: ME OG_x000a_12:09:21: 08:09:21: PONDASI OG_x000a_06:09:21: CME PREPARATION_x000a_30:08:21:25:08:21:22:08:21: 18:08:21: READY TO DECLARE STO_x000a_16:08:21: NEED REVIEW CIVIL HTI_x000a_09:08:21: 04:08:21 : SPK COLO RELEASED, ERM PROSES"/>
  </r>
  <r>
    <s v="163958109"/>
    <s v="SUKORENOUMBULSARI"/>
    <x v="4"/>
    <s v="TB"/>
    <s v="113°23.52.58'E"/>
    <s v="8°15.5.62'S"/>
    <n v="40"/>
    <s v="10/200/290"/>
    <n v="2021"/>
    <s v="RORO JONGRANG 2021 [NEW]"/>
    <s v="Dusun Kandangrejo, RT01/RW17, Desa Sukoreno, Kec. Umbulsari, Kab. Jember Prov. Jawa Timur"/>
    <s v="HTI"/>
    <s v="JAW-JI-JMR-5127"/>
    <s v="UMBULSARI SUKORENO"/>
    <x v="0"/>
    <s v="TBG"/>
    <s v="East"/>
    <s v="JATIM"/>
    <s v="Jawa Timur"/>
    <s v="Kab. Jember"/>
    <n v="6617456"/>
    <d v="2021-08-09T00:00:00"/>
    <m/>
    <n v="67"/>
    <s v="61 - 90 days"/>
    <d v="2021-09-08T00:00:00"/>
    <s v="W37-2021"/>
    <s v="Sep-2021"/>
    <d v="2021-09-07T00:00:00"/>
    <s v="W37-2021"/>
    <s v="Sep-2021"/>
    <d v="2021-10-15T00:00:00"/>
    <s v="W42-2021"/>
    <x v="6"/>
    <d v="2021-10-15T00:00:00"/>
    <s v="W42-2021"/>
    <s v="Oct-2021"/>
    <m/>
    <s v="MW"/>
    <d v="2021-09-04T00:00:00"/>
    <m/>
    <s v="MULTIGUNA"/>
    <m/>
    <m/>
    <d v="2021-10-04T00:00:00"/>
    <m/>
    <m/>
    <d v="2021-10-15T00:00:00"/>
    <s v="W42-2021"/>
    <m/>
    <m/>
    <x v="8"/>
    <x v="7"/>
    <s v="CLOSED - RFI DONE"/>
    <s v="13:10:21-29:09:21: SRFI_x000a_19:09:21:15:09:21: ME OG_x000a_13:09:21: 08:09:21: PONDASI OG_x000a_06:09:21: CME PREPARATION_x000a_30:08:21:25:08:21:22:08:21: 18:08:21: READY TO DECLARE STO_x000a_16:08:21: NEED REVIEW CIVIL HTI_x000a_09:08:21: 04:08:21 : SPK COLO RELEASED, ERM PROSES"/>
  </r>
  <r>
    <s v="0226992001"/>
    <s v="IBS MULIOREJO"/>
    <x v="4"/>
    <s v="TB"/>
    <s v="98°33.59.51'E"/>
    <s v="3°36.3.74'N"/>
    <n v="30"/>
    <s v="90/220/300"/>
    <n v="2021"/>
    <s v="RORO JONGRANG 2021 [NEW]"/>
    <s v="Jl. Setia, Dusun VII, Desa Muliorejo, Kecamatan Sunggal, Kabupaten Deli Serdang, Propinsi Sumatera Utara"/>
    <s v="HTI"/>
    <s v="SUM-SU-LBP-2290"/>
    <s v="LUBUK_PAKAM_TANJUNG_GARBUS_I"/>
    <x v="0"/>
    <s v="TBG"/>
    <s v="WEST"/>
    <s v="SUMBAGUT"/>
    <s v="Sumatera Utara"/>
    <s v="Kab. Deli Serdang"/>
    <n v="6617547"/>
    <d v="2021-08-26T00:00:00"/>
    <m/>
    <n v="49"/>
    <s v="31 - 60 days"/>
    <d v="2021-09-25T00:00:00"/>
    <s v="W39-2021"/>
    <s v="Sep-2021"/>
    <d v="2021-09-25T00:00:00"/>
    <s v="W39-2021"/>
    <s v="Sep-2021"/>
    <d v="2021-10-22T00:00:00"/>
    <s v="W43-2021"/>
    <x v="6"/>
    <d v="2021-10-22T00:00:00"/>
    <s v="W43-2021"/>
    <s v="Oct-2021"/>
    <m/>
    <s v="MW"/>
    <d v="2021-09-04T00:00:00"/>
    <m/>
    <s v="122021125525"/>
    <n v="6.6"/>
    <m/>
    <d v="2021-10-04T00:00:00"/>
    <m/>
    <m/>
    <d v="2021-10-14T00:00:00"/>
    <s v="W42-2021"/>
    <m/>
    <m/>
    <x v="8"/>
    <x v="7"/>
    <s v="CLOSED - RFI DONE"/>
    <s v="13:10:21-19:09:21: SRFI_x000a_15:09:21: ME OG_x000a_13:09:21: PONDASI OG_x000a_08:09:21: 06:09:21: CME PREPARATION"/>
  </r>
  <r>
    <s v="1012982003"/>
    <s v="IBS YOSODADI"/>
    <x v="4"/>
    <s v="TB"/>
    <s v="105°19.29.43'E"/>
    <s v="5°6.53.1'S"/>
    <n v="30"/>
    <s v="70/160/350"/>
    <n v="2021"/>
    <s v="RORO JONGRANG 2021 [NEW]"/>
    <s v="Yosodadi RT. 8 RW. 3 Desa Yosodadi, Kecamatan Metro Timur, Kota Metro, Provinsi Lampung_x000a_"/>
    <s v="HTI"/>
    <s v="SUM-LA-MET-1131"/>
    <s v="METRO_TIMUR_YOSODADI"/>
    <x v="0"/>
    <s v="TBG"/>
    <s v="WEST"/>
    <s v="LAMPUNG"/>
    <s v="Lampung"/>
    <s v="Kota Metro"/>
    <n v="6617471"/>
    <d v="2021-08-12T00:00:00"/>
    <m/>
    <n v="63"/>
    <s v="61 - 90 days"/>
    <d v="2021-09-11T00:00:00"/>
    <s v="W37-2021"/>
    <s v="Sep-2021"/>
    <d v="2021-09-10T00:00:00"/>
    <s v="W37-2021"/>
    <s v="Sep-2021"/>
    <d v="2021-10-20T00:00:00"/>
    <s v="W43-2021"/>
    <x v="6"/>
    <d v="2021-10-20T00:00:00"/>
    <s v="W43-2021"/>
    <s v="Oct-2021"/>
    <m/>
    <s v="MW"/>
    <d v="2021-09-04T00:00:00"/>
    <m/>
    <s v="172000864111"/>
    <n v="6.6"/>
    <m/>
    <d v="2021-10-04T00:00:00"/>
    <m/>
    <m/>
    <d v="2021-10-14T00:00:00"/>
    <s v="W42-2021"/>
    <m/>
    <m/>
    <x v="8"/>
    <x v="7"/>
    <s v="CLOSED - RFI DONE"/>
    <s v="13:10:21-26:09:21: SRFI_x000a_22:09:21: 19:09:21:15:09:21: 13:09:21: ME OG_x000a_08:09:21: RBS BTS PONDASI OG_x000a_06:09:21: CME PREPARATION_x000a_30:08:21:25:08:21: STO READY TO DECLARE_x000a_22:08:21: NEED REVIEW CIVIL HTI_x000a_18:08:21: ERM PROSES, NEED REVIEW TNP ALITA_x000a_16:08:21:10:08:21 : SPK COLO RELEASED, ERM PROSES"/>
  </r>
  <r>
    <s v="022011109"/>
    <s v="KEBUN LADA -2"/>
    <x v="4"/>
    <s v="TB"/>
    <s v="98°25.54.25'E"/>
    <s v="3°50.26.25'N"/>
    <n v="50"/>
    <s v="30/150/260"/>
    <n v="2021"/>
    <s v="RORO JONGRANG 2021 [NEW]"/>
    <s v="Jl. Pendidikan, Dusun II, Desa Tanjung Mulia, Kec. Hinai, Kab. Langkat, Prov. Sumatera Utara"/>
    <s v="HTI"/>
    <s v="SUM-SU-STB-2218"/>
    <s v="PERK_TANJUNG__BERINGIN"/>
    <x v="0"/>
    <s v="TBG"/>
    <s v="WEST"/>
    <s v="SUMBAGUT"/>
    <s v="Aceh"/>
    <s v="Kab. Langkat"/>
    <n v="6617470"/>
    <d v="2021-08-12T00:00:00"/>
    <m/>
    <n v="63"/>
    <s v="61 - 90 days"/>
    <d v="2021-09-11T00:00:00"/>
    <s v="W37-2021"/>
    <s v="Sep-2021"/>
    <d v="2021-09-10T00:00:00"/>
    <s v="W37-2021"/>
    <s v="Sep-2021"/>
    <d v="2021-10-20T00:00:00"/>
    <s v="W43-2021"/>
    <x v="6"/>
    <d v="2021-10-20T00:00:00"/>
    <s v="W43-2021"/>
    <s v="Oct-2021"/>
    <m/>
    <s v="MW"/>
    <d v="2021-09-04T00:00:00"/>
    <m/>
    <s v="122150553680"/>
    <n v="6.6"/>
    <m/>
    <d v="2021-10-04T00:00:00"/>
    <m/>
    <m/>
    <d v="2021-10-14T00:00:00"/>
    <s v="W42-2021"/>
    <m/>
    <m/>
    <x v="8"/>
    <x v="7"/>
    <s v="CLOSED - RFI DONE"/>
    <s v="13:10:21-19:09:21: SRFI_x000a_15:09:21: ME OG_x000a_13:09:21: PONDASI OG_x000a_08:09:21: 06:09:21: CME PREPARATION_x000a_30:08:21:25:08:21: STO READY TO DECLARE_x000a_22:08:21: NEED REVIEW TNP ALITA_x000a_18:08:21: ERM PROSES, NEED REVIEW RNP HTI_x000a_16:08:21:10:08:21 : SPK COLO RELEASED, ERM PROSES"/>
  </r>
  <r>
    <s v="120642104"/>
    <s v="GETASAN"/>
    <x v="4"/>
    <s v="SKP"/>
    <s v="108°27.48.64'E"/>
    <s v="6°44.24.11'S"/>
    <n v="30"/>
    <s v="40/180/315"/>
    <n v="2021"/>
    <s v="RORO JONGRANG 2021 [NEW]"/>
    <s v="Jl. Pangeran Antasari, Desa Kejuden Kp. Kejuden RT.03 RW.05, Kec. Depok, Kab. Cirebon Prov. Jawa Barat"/>
    <s v="HTI"/>
    <s v="JAW-JB-SBR-4245"/>
    <s v="DEPOK_KEJUDEN"/>
    <x v="0"/>
    <s v="TBG"/>
    <s v="Central"/>
    <s v="JABAR"/>
    <s v="Jawa Barat"/>
    <s v="Kab. Cirebon"/>
    <n v="6617454"/>
    <d v="2021-08-09T00:00:00"/>
    <m/>
    <n v="66"/>
    <s v="61 - 90 days"/>
    <d v="2021-09-08T00:00:00"/>
    <s v="W37-2021"/>
    <s v="Sep-2021"/>
    <d v="2021-09-07T00:00:00"/>
    <s v="W37-2021"/>
    <s v="Sep-2021"/>
    <d v="2021-10-20T00:00:00"/>
    <s v="W43-2021"/>
    <x v="6"/>
    <d v="2021-10-20T00:00:00"/>
    <s v="W43-2021"/>
    <s v="Oct-2021"/>
    <m/>
    <s v="MW"/>
    <d v="2021-09-04T00:00:00"/>
    <m/>
    <s v="533313478137"/>
    <n v="6.6"/>
    <m/>
    <d v="2021-10-04T00:00:00"/>
    <m/>
    <m/>
    <d v="2021-10-14T00:00:00"/>
    <s v="W42-2021"/>
    <m/>
    <m/>
    <x v="8"/>
    <x v="7"/>
    <s v="CLOSED - RFI DONE"/>
    <s v="13:10:21-19:09:21: POWER CONNECTION PROSES_x000a_13:09:21: 08:09:21: ME OG_x000a_06:09:21: CME PREPARATION_x000a_30:08:21:25:08:21: 22:08:21: READY TO DECLARE STO_x000a_18:08:21: 16:08:21: NEED REVIEW CIVIL HTI_x000a_09:08:21: 04:08:21 : SPK COLO RELEASED, ERM PROSES"/>
  </r>
  <r>
    <s v="163610126"/>
    <s v="KEDUNGREJO JABON"/>
    <x v="4"/>
    <s v="TB"/>
    <s v="112°45.8.42'E"/>
    <s v="7°34.21.61'S"/>
    <n v="37"/>
    <s v="25/110/270"/>
    <n v="2021"/>
    <s v="RORO JONGRANG 2021 [NEW]"/>
    <s v="Dusun  Kluthuk  RT.  014  RW.  005  Desa Kedungrejo Kec. Jabon Kab. Sidoarjo"/>
    <s v="HTI"/>
    <s v="JAW-JI-SDA-4315"/>
    <s v="JABON KEDUNGREJO"/>
    <x v="0"/>
    <s v="TBG"/>
    <s v="East"/>
    <s v="JATIM"/>
    <s v="Jawa Timur"/>
    <s v="Kab. Sidoarjo"/>
    <n v="6617456"/>
    <d v="2021-08-09T00:00:00"/>
    <m/>
    <n v="66"/>
    <s v="61 - 90 days"/>
    <d v="2021-09-08T00:00:00"/>
    <s v="W37-2021"/>
    <s v="Sep-2021"/>
    <d v="2021-09-07T00:00:00"/>
    <s v="W37-2021"/>
    <s v="Sep-2021"/>
    <d v="2021-10-15T00:00:00"/>
    <s v="W42-2021"/>
    <x v="6"/>
    <d v="2021-10-15T00:00:00"/>
    <s v="W42-2021"/>
    <s v="Oct-2021"/>
    <m/>
    <s v="MW"/>
    <d v="2021-09-04T00:00:00"/>
    <m/>
    <s v="511821708283"/>
    <n v="6.6"/>
    <m/>
    <d v="2021-10-04T00:00:00"/>
    <m/>
    <m/>
    <d v="2021-10-14T00:00:00"/>
    <s v="W42-2021"/>
    <m/>
    <m/>
    <x v="8"/>
    <x v="7"/>
    <s v="CLOSED - RFI DONE"/>
    <s v="13:10:21-29:09:21: SRFI_x000a_22:09:21: ME OG_x000a_19:09:21:15:09:21: 13:09:21: 08:09:21: PONDASI OG_x000a_06:09:21: CME PREPARATION_x000a_30:08:21:25:08:21:22:08:21: 18:08:21: READY TO DECLARE STO_x000a_16:08:21: NEED REVIEW CIVIL HTI_x000a_09:08:21: 04:08:21 : SPK COLO RELEASED, ERM PROSES"/>
  </r>
  <r>
    <s v="1270682004"/>
    <s v="IBS SUKARAHARJA / CIANJUR"/>
    <x v="4"/>
    <s v="TB"/>
    <s v="106°59.53.23'E"/>
    <s v="7°13.55.96'S"/>
    <n v="50"/>
    <s v="75/220/320"/>
    <n v="2021"/>
    <s v="RORO JONGRANG 2021 [NEW]"/>
    <s v="Jl. Desa Sukawangi, Desa Sukaraharja RT.03 RW.07, Kec. Kadupandak, Kab. Cianjur Prov. Jawa Barat"/>
    <s v="HTI"/>
    <s v="JAW-JB-CJR-4244"/>
    <s v="KADUPANDAK_SUKARAHARJA"/>
    <x v="0"/>
    <s v="TBG"/>
    <s v="Central"/>
    <s v="JABAR"/>
    <s v="Jawa Barat"/>
    <s v="Kab. Cianjur"/>
    <n v="6617456"/>
    <d v="2021-08-09T00:00:00"/>
    <m/>
    <n v="66"/>
    <s v="61 - 90 days"/>
    <d v="2021-09-08T00:00:00"/>
    <s v="W37-2021"/>
    <s v="Sep-2021"/>
    <d v="2021-09-07T00:00:00"/>
    <s v="W37-2021"/>
    <s v="Sep-2021"/>
    <d v="2021-10-20T00:00:00"/>
    <s v="W43-2021"/>
    <x v="6"/>
    <d v="2021-10-20T00:00:00"/>
    <s v="W43-2021"/>
    <s v="Oct-2021"/>
    <m/>
    <s v="MW"/>
    <d v="2021-09-04T00:00:00"/>
    <m/>
    <s v="536911857056"/>
    <n v="6.6"/>
    <m/>
    <d v="2021-10-04T00:00:00"/>
    <m/>
    <d v="2021-09-10T00:00:00"/>
    <d v="2021-10-14T00:00:00"/>
    <s v="W42-2021"/>
    <m/>
    <m/>
    <x v="8"/>
    <x v="7"/>
    <s v="CLOSED - RFI DONE"/>
    <s v="13:10:21-13:09:21: POWER CONNECTION PROSES_x000a_08:09:21: ME OG_x000a_06:09:21: CME PREPARATION_x000a_30:08:21: 25:08:21:22:08:21: READY TO DECLARE STO_x000a_18:08:21: 16:08:21: NEED REVIEW CIVIL HTI_x000a_09:08:21: 04:08:21 : SPK COLO RELEASED, ERM PROSES"/>
  </r>
  <r>
    <s v="021236109"/>
    <s v="SAWIT_REJO"/>
    <x v="4"/>
    <s v="TB"/>
    <s v="98°32.16.48'E"/>
    <s v="3°33.22.03'N"/>
    <n v="45"/>
    <s v="0/150/260"/>
    <n v="2021"/>
    <s v="RORO JONGRANG 2021 [NEW]"/>
    <s v="Gang Perkutut Desa Sei Mencirim Kecamatan Sunggal Kabupaten Deli Serdang Provinsi Sumatera Utara"/>
    <s v="HTI"/>
    <s v="SUM-SU-LBP-2257"/>
    <s v="KUTALIMBARU_SAWIT_REJO"/>
    <x v="0"/>
    <s v="TBG"/>
    <s v="WEST"/>
    <s v="SUMBAGUT"/>
    <s v="Sumatera Utara"/>
    <s v="Kab. Deli Serdang"/>
    <n v="6617456"/>
    <d v="2021-08-09T00:00:00"/>
    <m/>
    <n v="66"/>
    <s v="61 - 90 days"/>
    <d v="2021-09-08T00:00:00"/>
    <s v="W37-2021"/>
    <s v="Sep-2021"/>
    <d v="2021-09-07T00:00:00"/>
    <s v="W37-2021"/>
    <s v="Sep-2021"/>
    <d v="2021-10-23T00:00:00"/>
    <s v="W43-2021"/>
    <x v="6"/>
    <d v="2021-10-23T00:00:00"/>
    <s v="W43-2021"/>
    <s v="Oct-2021"/>
    <m/>
    <s v="MW"/>
    <d v="2021-09-04T00:00:00"/>
    <m/>
    <s v="122021125694"/>
    <n v="6.6"/>
    <m/>
    <d v="2021-10-04T00:00:00"/>
    <m/>
    <m/>
    <d v="2021-10-14T00:00:00"/>
    <s v="W42-2021"/>
    <m/>
    <m/>
    <x v="8"/>
    <x v="7"/>
    <s v="CLOSED - RFI DONE"/>
    <s v="13:10:21-19:09:21: SRFI_x000a_15:09:21: ME OG_x000a_13:09:21: 08:09:21: RBS/BTS PONDASI OG_x000a_06:09:21: CME PREPARATION_x000a_30:08:21:25:08:21: STO READY TO DECLARE_x000a_22:08:21: NEED REVIEW CIVIL HUAWEI_x000a_18:08:21: NEED REVIEW TNP ALITA_x000a_16:08:21: 09:08:21 : SPK COLO RELEASED, ERM PROSES"/>
  </r>
  <r>
    <s v="260008109"/>
    <s v="SKP UNISMUH EX PLE2"/>
    <x v="4"/>
    <s v="SKP"/>
    <s v="119°52.56.78'E"/>
    <s v="0°52.22.12'S"/>
    <n v="40"/>
    <s v="60/150/250"/>
    <n v="2021"/>
    <s v="RORO JONGRANG 2021 [NEW]"/>
    <s v="Kampus Unismuh, Jl. Hangtuah Kec.Palu Timur Kota Palu"/>
    <s v="HTI"/>
    <s v="SUL-ST-PAL-1124"/>
    <s v="MANTIKULORE_TALISE"/>
    <x v="0"/>
    <s v="TBG"/>
    <s v="East"/>
    <s v="SULAWESI"/>
    <s v="Sulawesi Tengah"/>
    <s v="Kota Palu"/>
    <n v="6617454"/>
    <d v="2021-08-09T00:00:00"/>
    <m/>
    <n v="66"/>
    <s v="61 - 90 days"/>
    <d v="2021-09-08T00:00:00"/>
    <s v="W37-2021"/>
    <s v="Sep-2021"/>
    <d v="2021-09-07T00:00:00"/>
    <s v="W37-2021"/>
    <s v="Sep-2021"/>
    <d v="2021-10-28T00:00:00"/>
    <s v="W44-2021"/>
    <x v="6"/>
    <d v="2021-10-28T00:00:00"/>
    <s v="W44-2021"/>
    <s v="Oct-2021"/>
    <m/>
    <s v="MW"/>
    <d v="2021-10-04T00:00:00"/>
    <m/>
    <s v="312101265485"/>
    <n v="6.6"/>
    <m/>
    <d v="2021-10-04T00:00:00"/>
    <m/>
    <m/>
    <d v="2021-10-14T00:00:00"/>
    <s v="W42-2021"/>
    <m/>
    <m/>
    <x v="8"/>
    <x v="7"/>
    <s v="CLOSED - RFI DONE"/>
    <s v="13:10:21-29:09:21: SRFI, BP PAID_x000a_26:09:21-22:09:21: ME OG_x000a_13:09:21: CME PREPARATION_x000a_08:09:21: READY TO DECLARE STO_x000a_30:08:21:22:08:21: NEED REVIEW TNP ALITA_x000a_18:08:21: NEED REVIEW RNP HUWAWEI_x000a_16:08:21: 09:08:21 : SPK COLO RELEASED, ERM PROSES"/>
  </r>
  <r>
    <s v="022014109"/>
    <s v="SMA 1 SELESAI"/>
    <x v="4"/>
    <s v="TB"/>
    <s v="98°24.2.05'E"/>
    <s v="3°36.11.05'N"/>
    <n v="40"/>
    <s v="25/120/230"/>
    <n v="2021"/>
    <s v="RORO JONGRANG 2021 [NEW]"/>
    <s v="Lingkungan VIII Pasar II, Kel. Pekan Selesai, Kec. Selesai, Kab. Langkat, Prov. Sumatera Utara"/>
    <s v="HTI"/>
    <s v="SUM-SU-STB-2219"/>
    <s v="PEKAN_SELESAI"/>
    <x v="0"/>
    <s v="TBG"/>
    <s v="WEST"/>
    <s v="SUMBAGUT"/>
    <s v="Aceh"/>
    <s v="Kab. Langkat"/>
    <n v="6617456"/>
    <d v="2021-08-09T00:00:00"/>
    <m/>
    <n v="66"/>
    <s v="61 - 90 days"/>
    <d v="2021-09-08T00:00:00"/>
    <s v="W37-2021"/>
    <s v="Sep-2021"/>
    <d v="2021-09-07T00:00:00"/>
    <s v="W37-2021"/>
    <s v="Sep-2021"/>
    <d v="2021-10-21T00:00:00"/>
    <s v="W43-2021"/>
    <x v="6"/>
    <d v="2021-10-21T00:00:00"/>
    <s v="W43-2021"/>
    <s v="Oct-2021"/>
    <m/>
    <s v="MW"/>
    <d v="2021-09-04T00:00:00"/>
    <m/>
    <s v="122030622843"/>
    <n v="6.6"/>
    <m/>
    <d v="2021-10-04T00:00:00"/>
    <m/>
    <m/>
    <d v="2021-10-14T00:00:00"/>
    <s v="W42-2021"/>
    <m/>
    <m/>
    <x v="8"/>
    <x v="7"/>
    <s v="CLOSED - RFI DONE"/>
    <s v="13:10:21-19:09:21: SRFI_x000a_15:09:21: ME OG_x000a_13:09:21: PONDASI OG_x000a_08:09:21: 06:09:21: CME PREPARATION_x000a_30:08:21:25:08:21: STO READY TO DECLARE_x000a_22:08:21: NEED REVIEW CIVIL HUAWEI_x000a_18:08:21: NEED REVIEW TNP ALITA_x000a_16:08:21: 09:08:21 : SPK COLO RELEASED, ERM PROSES"/>
  </r>
  <r>
    <s v="161903109"/>
    <s v="POHJENTREK"/>
    <x v="4"/>
    <s v="SKP"/>
    <s v="112°53.41.32'E"/>
    <s v="7°40.12.65'S"/>
    <n v="40"/>
    <s v="40/110/310"/>
    <n v="2021"/>
    <s v="RORO JONGRANG 2021 [NEW]"/>
    <s v="Jl Sastro Surotoko Desa Kel Wirogunan kec Purworejo Kab Pasuruan Jawa Timur"/>
    <s v="HTI"/>
    <s v="JAW-JI-PSN-4127"/>
    <s v="PURWOREJO WIROGUNAN"/>
    <x v="0"/>
    <s v="TBG"/>
    <s v="East"/>
    <s v="JATIM"/>
    <s v="Jawa Timur"/>
    <s v="Kota Pasuruan"/>
    <n v="6617454"/>
    <d v="2021-08-09T00:00:00"/>
    <m/>
    <n v="66"/>
    <s v="61 - 90 days"/>
    <d v="2021-09-08T00:00:00"/>
    <s v="W37-2021"/>
    <s v="Sep-2021"/>
    <d v="2021-09-07T00:00:00"/>
    <s v="W37-2021"/>
    <s v="Sep-2021"/>
    <d v="2021-10-22T00:00:00"/>
    <s v="W43-2021"/>
    <x v="6"/>
    <d v="2021-10-22T00:00:00"/>
    <s v="W43-2021"/>
    <s v="Oct-2021"/>
    <m/>
    <s v="MW"/>
    <d v="2021-09-04T00:00:00"/>
    <m/>
    <s v="513500998222"/>
    <n v="6.6"/>
    <m/>
    <d v="2021-10-04T00:00:00"/>
    <m/>
    <m/>
    <d v="2021-10-14T00:00:00"/>
    <s v="W42-2021"/>
    <m/>
    <m/>
    <x v="8"/>
    <x v="7"/>
    <s v="CLOSED - RFI DONE"/>
    <s v="13:10:21-29:09:21: SRFI_x000a_22:09:21: ME OG_x000a_19:09:21:15:09:21: 13:09:21: 08:09:21: PONDASI OG_x000a_06:09:21: CME PREPARATION_x000a_30:08:21:25:08:21:22:08:21: 18:08:21: READY TO DECLARE STO_x000a_16:08:21: NEED REVIEW CIVIL HTI_x000a_09:08:21: 04:08:21 : SPK COLO RELEASED, ERM PROSES"/>
  </r>
  <r>
    <s v="021739109"/>
    <s v="JLN HULAKMA SINAGA"/>
    <x v="4"/>
    <s v="TB"/>
    <s v="99°5.49.6'E"/>
    <s v="2°58.36.48'N"/>
    <n v="40"/>
    <s v="90/180/320"/>
    <n v="2021"/>
    <s v="RORO JONGRANG 2021 [NEW]"/>
    <s v="Jl. Lorong Cempaka Bawah No. 0, Kel. Rambung Merah, Kec. Siantar, Kab. Simalungun, Prov. Sumatera Utara"/>
    <s v="HTI"/>
    <s v="SUM-SU-PMS-2238"/>
    <s v="SIANTAR_PAMATANG_SIMALUNGUN"/>
    <x v="0"/>
    <s v="TBG"/>
    <s v="WEST"/>
    <s v="SUMBAGUT"/>
    <s v="Sumatera Utara"/>
    <s v="Kab. Simalungun"/>
    <n v="6617456"/>
    <d v="2021-08-09T00:00:00"/>
    <m/>
    <n v="66"/>
    <s v="61 - 90 days"/>
    <d v="2021-09-08T00:00:00"/>
    <s v="W37-2021"/>
    <s v="Sep-2021"/>
    <d v="2021-09-07T00:00:00"/>
    <s v="W37-2021"/>
    <s v="Sep-2021"/>
    <d v="2021-10-24T00:00:00"/>
    <s v="W44-2021"/>
    <x v="6"/>
    <d v="2021-10-24T00:00:00"/>
    <s v="W44-2021"/>
    <s v="Oct-2021"/>
    <m/>
    <s v="MW"/>
    <d v="2021-09-04T00:00:00"/>
    <m/>
    <s v="121011230561"/>
    <n v="6.6"/>
    <m/>
    <d v="2021-10-04T00:00:00"/>
    <m/>
    <m/>
    <d v="2021-10-14T00:00:00"/>
    <s v="W42-2021"/>
    <m/>
    <m/>
    <x v="8"/>
    <x v="7"/>
    <s v="CLOSED - RFI DONE"/>
    <s v="13:10:21-19:09:21: SRFI_x000a_15:09:21: ME OG_x000a_13:09:21: PONDASI OG_x000a_08:09:21: 06:09:21: CME PREPARATION_x000a_30:08:21:25:08:21: STO READY TO DECLARE_x000a_22:08:21: 18:08:21: NEED REVIEW TNP ALITA_x000a_16:08:21: 09:08:21 : SPK COLO RELEASED, ERM PROSES"/>
  </r>
  <r>
    <s v="121027104"/>
    <s v="KARANGMULYA"/>
    <x v="4"/>
    <s v="SMI"/>
    <s v="108°27.20.7'E"/>
    <s v="6°45.33.66'S"/>
    <n v="30"/>
    <s v="90/180/355"/>
    <n v="2021"/>
    <s v="RORO JONGRANG 2021 [NEW]"/>
    <s v="Jl. Ageng Serang, Desa Kenangan RT.06 RW.01, Kec. Sumber, Kab. Cirebon Prov. Jawa Barat"/>
    <s v="HTI"/>
    <s v="JAW-JB-SBR-4246"/>
    <s v="SUMBER_KENANGA"/>
    <x v="0"/>
    <s v="TBG"/>
    <s v="Central"/>
    <s v="JABAR"/>
    <s v="Jawa Barat"/>
    <s v="Kab. Cirebon"/>
    <n v="6617453"/>
    <d v="2021-08-09T00:00:00"/>
    <m/>
    <n v="66"/>
    <s v="61 - 90 days"/>
    <d v="2021-09-08T00:00:00"/>
    <s v="W37-2021"/>
    <s v="Sep-2021"/>
    <d v="2021-09-07T00:00:00"/>
    <s v="W37-2021"/>
    <s v="Sep-2021"/>
    <d v="2021-10-15T00:00:00"/>
    <s v="W42-2021"/>
    <x v="6"/>
    <d v="2021-10-15T00:00:00"/>
    <s v="W42-2021"/>
    <s v="Oct-2021"/>
    <m/>
    <s v="MW"/>
    <d v="2021-09-04T00:00:00"/>
    <m/>
    <s v="533313478129"/>
    <n v="6.6"/>
    <m/>
    <d v="2021-10-04T00:00:00"/>
    <m/>
    <m/>
    <d v="2021-10-14T00:00:00"/>
    <s v="W42-2021"/>
    <m/>
    <m/>
    <x v="8"/>
    <x v="7"/>
    <s v="CLOSED - RFI DONE"/>
    <s v="13:10:21-19:09:21: POWER CONNECTION PROSES_x000a_13:09:21: 08:09:21: ME OG_x000a_06:09:21: CME PREPARATION_x000a_30:08:21:25:08:21: 22:08:21: READY TO DECLARE STO_x000a_18:08:21: 16:08:21: NEED REVIEW CIVIL HTI_x000a_09:08:21: 04:08:21 : SPK COLO RELEASED, ERM PROSES"/>
  </r>
  <r>
    <s v="070710109"/>
    <s v="KELAPA RAYA 2"/>
    <x v="4"/>
    <s v="TB"/>
    <s v="104°41.16.26'E"/>
    <s v="2°57.13.46'S"/>
    <n v="30"/>
    <s v="70/150/310"/>
    <n v="2021"/>
    <s v="RORO JONGRANG 2021 [NEW]"/>
    <s v="Jl. Kelapa RT 013 RW 005, Kel. Talang kelapa, Kec. Alang Alang Lebar, Kota Palembang, Prop. Sumsel"/>
    <s v="HTI"/>
    <s v="SUM-SS-PLG-1271"/>
    <s v="ALANGLEBAR_TALANG_KELAPA"/>
    <x v="0"/>
    <s v="TBG"/>
    <s v="WEST"/>
    <s v="SUMBAGSEL"/>
    <s v="Sumatera Selatan"/>
    <s v="Kota Palembang"/>
    <n v="6617456"/>
    <d v="2021-08-09T00:00:00"/>
    <m/>
    <n v="65"/>
    <s v="61 - 90 days"/>
    <d v="2021-09-08T00:00:00"/>
    <s v="W37-2021"/>
    <s v="Sep-2021"/>
    <d v="2021-09-07T00:00:00"/>
    <s v="W37-2021"/>
    <s v="Sep-2021"/>
    <d v="2021-10-18T00:00:00"/>
    <s v="W43-2021"/>
    <x v="6"/>
    <d v="2021-10-18T00:00:00"/>
    <s v="W43-2021"/>
    <s v="Oct-2021"/>
    <m/>
    <s v="MW"/>
    <d v="2021-09-04T00:00:00"/>
    <m/>
    <s v="141203537053"/>
    <n v="6.6"/>
    <m/>
    <d v="2021-10-04T00:00:00"/>
    <m/>
    <m/>
    <d v="2021-10-13T00:00:00"/>
    <s v="W42-2021"/>
    <m/>
    <m/>
    <x v="8"/>
    <x v="7"/>
    <s v="CLOSED - RFI DONE"/>
    <s v="13:10:21-26:09:21: SRFI, ISSUE PERKUATAN TOWER_x000a_22:09:21: 19:09:21: 15:09:21: ME OG_x000a_13:09:2021: 08:09:21: 06:09:21: CME PREPARATION_x000a_30:08:21:25:08:21: STO READY TO DECLARE_x000a_22:08:21: NEED REVIEW CIVIL HUAWEI_x000a_18:08:21: NEED REVIEW TNP ALITA_x000a_16:08:21: 09:08:21 : SPK COLO RELEASED, ERM PROSES"/>
  </r>
  <r>
    <s v="100184104"/>
    <s v="KALIANDA_KOTA"/>
    <x v="4"/>
    <s v="SMI"/>
    <s v="105°35.27.13'E"/>
    <s v="5°44.4.88'S"/>
    <n v="40"/>
    <s v="70/185/335"/>
    <n v="2021"/>
    <s v="RORO JONGRANG 2021 [NEW]"/>
    <s v="Jl. Kusuma Bangsa No.28, Kel. Kalianda RT.07/01, Kec. Kalianda, Kab. Lampung Selatan Prov. Lampung"/>
    <s v="HTI"/>
    <s v="SUM-LA-KLA-1121"/>
    <s v="KALIANDA_KALIANDA"/>
    <x v="0"/>
    <s v="TBG"/>
    <s v="WEST"/>
    <s v="LAMPUNG"/>
    <s v="Lampung"/>
    <s v="Kab. Lampung Selatan"/>
    <n v="6617453"/>
    <d v="2021-08-09T00:00:00"/>
    <m/>
    <n v="65"/>
    <s v="61 - 90 days"/>
    <d v="2021-09-08T00:00:00"/>
    <s v="W37-2021"/>
    <s v="Sep-2021"/>
    <d v="2021-09-07T00:00:00"/>
    <s v="W37-2021"/>
    <s v="Sep-2021"/>
    <d v="2021-10-20T00:00:00"/>
    <s v="W43-2021"/>
    <x v="6"/>
    <d v="2021-10-20T00:00:00"/>
    <s v="W43-2021"/>
    <s v="Oct-2021"/>
    <m/>
    <s v="MW"/>
    <d v="2021-09-04T00:00:00"/>
    <m/>
    <s v="171300676079"/>
    <n v="6.6"/>
    <m/>
    <d v="2021-10-04T00:00:00"/>
    <m/>
    <m/>
    <d v="2021-10-13T00:00:00"/>
    <s v="W42-2021"/>
    <m/>
    <m/>
    <x v="8"/>
    <x v="7"/>
    <s v="CLOSED - RFI DONE"/>
    <s v="10:10:21-19:09:21: SRFI_x000a_15:09:21: 13:09:21: ME OG_x000a_08:09:21: PONDASI RBS BTS OG_x000a_06:09:21: CME PREPARATION_x000a_30:08:21:25:08:21: 22:08:21: STO READY TO DECLARE_x000a_18:08:21: NEED REVIEW POWER HTI_x000a_16:08:21: 09:08:21 : SPK COLO RELEASED, ERM PROSES"/>
  </r>
  <r>
    <s v="071065109"/>
    <s v="SUMSEL2G179"/>
    <x v="4"/>
    <s v="TB"/>
    <s v="103°46.4.22'E"/>
    <s v="3°37.29.39'S"/>
    <n v="40"/>
    <s v="10/125/240"/>
    <n v="2021"/>
    <s v="RORO JONGRANG 2021 [NEW]"/>
    <s v="Dsn.1 Ds kebun no.63 Kec Muara Enim Kab.Muara Enim Prov. Sumatera Selatan"/>
    <s v="HTI"/>
    <s v="SUM-SS-MRE-1229"/>
    <s v="KEPUR"/>
    <x v="0"/>
    <s v="TBG"/>
    <s v="WEST"/>
    <s v="SUMBAGSEL"/>
    <s v="Sumatera Selatan"/>
    <s v="Kab. Muara Enim"/>
    <n v="6617456"/>
    <d v="2021-08-09T00:00:00"/>
    <m/>
    <n v="65"/>
    <s v="61 - 90 days"/>
    <d v="2021-09-08T00:00:00"/>
    <s v="W37-2021"/>
    <s v="Sep-2021"/>
    <d v="2021-09-07T00:00:00"/>
    <s v="W37-2021"/>
    <s v="Sep-2021"/>
    <d v="2021-10-18T00:00:00"/>
    <s v="W43-2021"/>
    <x v="6"/>
    <d v="2021-10-18T00:00:00"/>
    <s v="W43-2021"/>
    <s v="Oct-2021"/>
    <m/>
    <s v="MW"/>
    <d v="2021-09-04T00:00:00"/>
    <m/>
    <s v="147100685541"/>
    <n v="6.6"/>
    <m/>
    <d v="2021-10-04T00:00:00"/>
    <m/>
    <m/>
    <d v="2021-10-13T00:00:00"/>
    <s v="W42-2021"/>
    <m/>
    <m/>
    <x v="8"/>
    <x v="7"/>
    <s v="CLOSED - RFI DONE"/>
    <s v="13:10:21-19:09:21: SRFI_x000a_15:09:21: ME OG_x000a_13:09:21: PONDASI OG_x000a_06:09:21: CME PREPARATION _x000a_30:08:21:25:08:21: STO READY TO DECLARE_x000a_22:08:21: NEED REVIEW CIVIL HUAWEI_x000a_18:08:21: NEED REVIEW TNP ALITA_x000a_16:08:21: 09:08:21 : SPK COLO RELEASED, ERM PROSES"/>
  </r>
  <r>
    <s v="122406109"/>
    <s v="KOTABARU - BALEPARE ( BTS HOTEL )"/>
    <x v="4"/>
    <s v="SKP"/>
    <s v="107°29.29.76'E"/>
    <s v="6°51.33.84'S"/>
    <n v="30"/>
    <s v="0/160/270"/>
    <n v="2021"/>
    <s v="RORO JONGRANG 2021 [NEW]"/>
    <s v="Desa Cipeundey Kp. Pajagalan RT.005 RW.02 Kec. Padalarang, Kab. Bandung Barat Prov. Jawa Barat"/>
    <s v="HTI"/>
    <s v="JAW-JB-NPH-4233"/>
    <s v="PADALARANG_CIPEUNDEUY"/>
    <x v="0"/>
    <s v="TBG"/>
    <s v="Central"/>
    <s v="JABAR"/>
    <s v="Jawa Barat"/>
    <s v="Kab. Bandung Barat"/>
    <n v="6617454"/>
    <d v="2021-08-09T00:00:00"/>
    <m/>
    <n v="65"/>
    <s v="61 - 90 days"/>
    <d v="2021-09-08T00:00:00"/>
    <s v="W37-2021"/>
    <s v="Sep-2021"/>
    <d v="2021-09-07T00:00:00"/>
    <s v="W37-2021"/>
    <s v="Sep-2021"/>
    <d v="2021-10-15T00:00:00"/>
    <s v="W42-2021"/>
    <x v="6"/>
    <d v="2021-10-15T00:00:00"/>
    <s v="W42-2021"/>
    <s v="Oct-2021"/>
    <m/>
    <s v="MW"/>
    <d v="2021-08-18T00:00:00"/>
    <m/>
    <s v="535852190263"/>
    <n v="6.6"/>
    <m/>
    <d v="2021-10-04T00:00:00"/>
    <m/>
    <d v="2021-08-31T00:00:00"/>
    <d v="2021-10-13T00:00:00"/>
    <s v="W42-2021"/>
    <m/>
    <m/>
    <x v="8"/>
    <x v="7"/>
    <s v="CLOSED - RFI DONE"/>
    <s v="10:10:21-01:09:21: SRFI _x000a_30:08:21: PONDASI BTS/RBS DONE_x000a_25:08:21: Pondasi RBS/BTS OG_x000a_22:08:21: CME PREPARATION_x000a_18:08:21: READY TO DECLARE STO_x000a_16:08:21: NEED REVIEW CIVIL HTI_x000a_09:08:21: 04:08:21 : SPK COLO RELEASED, ERM PROSES"/>
  </r>
  <r>
    <s v="070773109"/>
    <s v="BETUTU LAMA"/>
    <x v="4"/>
    <s v="TB"/>
    <s v="104°39.37.26'E"/>
    <s v="2°54.22.25'S"/>
    <n v="30"/>
    <s v="20/110/190"/>
    <n v="2021"/>
    <s v="RORO JONGRANG 2021 [NEW]"/>
    <s v="Jl. Pangkalan Benteng, Kel. Sukajad RT 46 RW 17, Kec. Talang Kelapa, Kab. Banyuasin Prov. Sumatera Selatan"/>
    <s v="HTI"/>
    <s v="SUM-SS-PKB-1258"/>
    <s v="SUKOMORO_ALHIDAYAH"/>
    <x v="0"/>
    <s v="TBG"/>
    <s v="WEST"/>
    <s v="SUMBAGSEL"/>
    <s v="Sumatera Selatan"/>
    <s v="Kab. Banyuasin"/>
    <n v="6617456"/>
    <d v="2021-08-09T00:00:00"/>
    <m/>
    <n v="65"/>
    <s v="61 - 90 days"/>
    <d v="2021-09-08T00:00:00"/>
    <s v="W37-2021"/>
    <s v="Sep-2021"/>
    <d v="2021-09-07T00:00:00"/>
    <s v="W37-2021"/>
    <s v="Sep-2021"/>
    <d v="2021-10-18T00:00:00"/>
    <s v="W43-2021"/>
    <x v="6"/>
    <d v="2021-10-18T00:00:00"/>
    <s v="W43-2021"/>
    <s v="Oct-2021"/>
    <m/>
    <s v="MW"/>
    <d v="2021-09-04T00:00:00"/>
    <m/>
    <s v="141203537046"/>
    <n v="6.6"/>
    <m/>
    <d v="2021-10-04T00:00:00"/>
    <m/>
    <m/>
    <d v="2021-10-13T00:00:00"/>
    <s v="W42-2021"/>
    <m/>
    <m/>
    <x v="8"/>
    <x v="7"/>
    <s v="CLOSED - RFI DONE"/>
    <s v="13:10:21-26:09:21: SRFI_x000a_22:09:21: 19:09:21: ME OG_x000a_15:09:21: PONDSI OG_x000a_13:09:21: ME OG_x000a_08:09:21:06:09:21: CME PREPARATION_x000a_30:08:21:25:08:21: STO READY TO DECLARE_x000a_22:08:21: 18:08:21: NEED REVIEW TNP ALITA_x000a_16:08:21: 09:08:21 : SPK COLO RELEASED, ERM PROSES"/>
  </r>
  <r>
    <s v="070734109"/>
    <s v="SUKOMORO 3"/>
    <x v="4"/>
    <s v="TB"/>
    <s v="104°38.47.47'E"/>
    <s v="2°54.44.17'S"/>
    <n v="35"/>
    <s v="150/220/340"/>
    <n v="2021"/>
    <s v="RORO JONGRANG 2021 [NEW]"/>
    <s v="Jl. Simpang Pasir Putih KM17, Kel. Sukajadi RT/RW 54/20, Kec. Talang Kelapa, Kab. Banyuasin Prov. Sumatera Selatan"/>
    <s v="HTI"/>
    <s v="SUM-SS-PKB-1256"/>
    <s v="SUKOMORO_PALEMBANG_BETUNG"/>
    <x v="0"/>
    <s v="TBG"/>
    <s v="WEST"/>
    <s v="SUMBAGSEL"/>
    <s v="Sumatera Selatan"/>
    <s v="Kab. Banyuasin"/>
    <n v="6617456"/>
    <d v="2021-08-09T00:00:00"/>
    <m/>
    <n v="65"/>
    <s v="61 - 90 days"/>
    <d v="2021-09-08T00:00:00"/>
    <s v="W37-2021"/>
    <s v="Sep-2021"/>
    <d v="2021-09-07T00:00:00"/>
    <s v="W37-2021"/>
    <s v="Sep-2021"/>
    <d v="2021-10-18T00:00:00"/>
    <s v="W43-2021"/>
    <x v="6"/>
    <d v="2021-10-18T00:00:00"/>
    <s v="W43-2021"/>
    <s v="Oct-2021"/>
    <m/>
    <s v="MW"/>
    <d v="2021-09-04T00:00:00"/>
    <m/>
    <s v="141203537020"/>
    <n v="6.6"/>
    <m/>
    <d v="2021-10-04T00:00:00"/>
    <m/>
    <m/>
    <d v="2021-10-13T00:00:00"/>
    <s v="W42-2021"/>
    <m/>
    <m/>
    <x v="8"/>
    <x v="7"/>
    <s v="CLOSED - RFI DONE"/>
    <s v="13:10:21-19:09:21: SRFI_x000a_15:09:21: ME OG_x000a_06:09:21: CME PREPARATION_x000a_30:08:21:25:08:21: STO READY TO DECLARE_x000a_22:08:21: NEED REVIEW CIVIL HTI_x000a_18:08:21: NEED REVIEW TNP ALITA_x000a_16:08:21: 09:08:21 : SPK COLO RELEASED, ERM PROSES"/>
  </r>
  <r>
    <s v="TBG05_SSM132"/>
    <s v="PERUM TLG. KELAPA"/>
    <x v="4"/>
    <s v="BK"/>
    <s v="104°41.38.08'E"/>
    <s v="2°56.15.07'S"/>
    <n v="40"/>
    <s v="0/180/250"/>
    <n v="2021"/>
    <s v="RORO JONGRANG 2021 [NEW]"/>
    <s v="Jl. Perumas Talang Kelapa Kel. Talang Kelapa Kec. Alang-Alang Lebar, Kota Palembang, Prov. Sumatera Selatan"/>
    <s v="HTI"/>
    <s v="SUM-SS-PLG-1273"/>
    <s v="TALANG_KELAPA_JALAN_BYPASS"/>
    <x v="0"/>
    <s v="TBG"/>
    <s v="WEST"/>
    <s v="SUMBAGSEL"/>
    <s v="Sumatera Selatan"/>
    <s v="Kota Palembang"/>
    <n v="6617449"/>
    <d v="2021-08-09T00:00:00"/>
    <m/>
    <n v="65"/>
    <s v="61 - 90 days"/>
    <d v="2021-09-08T00:00:00"/>
    <s v="W37-2021"/>
    <s v="Sep-2021"/>
    <d v="2021-09-07T00:00:00"/>
    <s v="W37-2021"/>
    <s v="Sep-2021"/>
    <d v="2021-10-22T00:00:00"/>
    <s v="W43-2021"/>
    <x v="6"/>
    <d v="2021-10-22T00:00:00"/>
    <s v="W43-2021"/>
    <s v="Oct-2021"/>
    <m/>
    <s v="MW"/>
    <d v="2021-09-04T00:00:00"/>
    <m/>
    <s v="141203537038"/>
    <n v="6.6"/>
    <m/>
    <d v="2021-10-04T00:00:00"/>
    <m/>
    <m/>
    <d v="2021-10-13T00:00:00"/>
    <s v="W42-2021"/>
    <m/>
    <m/>
    <x v="8"/>
    <x v="7"/>
    <s v="CLOSED - RFI DONE"/>
    <s v="13:10:21-26:09:21: SRFI_x000a_22:09:21: 19:09:21:15:09:21: 13:09:21: ME OG_x000a_08:09:21:06:09:21: CME PREPARATION_x000a_30:08:21:25:08:21: STO READY TO DECLARE_x000a_22:08:21: NEED REVIEW CIVIL HUAWEI_x000a_18:08:21: NEED REVIEW TNP ALITA_x000a_16:08:21: 09:08:21 : SPK COLO RELEASED, ERM PROSES"/>
  </r>
  <r>
    <s v="142409126"/>
    <s v="LAMPER KIDUL 1"/>
    <x v="3"/>
    <s v="TB"/>
    <s v="110°26.19.28'E"/>
    <s v="7°0.13.82'S"/>
    <n v="18"/>
    <s v="10/120/220"/>
    <n v="2021"/>
    <m/>
    <s v="Jl. Jeruk Raya No.7, Kec. Semarang Selatan, Kota Semarang Prov. Jawa Tengah"/>
    <s v="EID"/>
    <s v="JAW-JT-SMG-0621"/>
    <s v="RAMBUTAN RAYA LAMPERLOR"/>
    <x v="0"/>
    <s v="TBG"/>
    <s v="Central"/>
    <s v="JATENG"/>
    <s v="Jawa Tengah"/>
    <s v="Kota Semarang"/>
    <n v="6617535"/>
    <d v="2021-08-24T00:00:00"/>
    <m/>
    <n v="49"/>
    <s v="31 - 60 days"/>
    <d v="2021-09-23T00:00:00"/>
    <s v="W39-2021"/>
    <s v="Sep-2021"/>
    <d v="2021-09-24T00:00:00"/>
    <s v="W39-2021"/>
    <s v="Sep-2021"/>
    <d v="2021-09-24T00:00:00"/>
    <s v="W39-2021"/>
    <x v="7"/>
    <d v="2021-10-18T00:00:00"/>
    <s v="W43-2021"/>
    <s v="Oct-2021"/>
    <m/>
    <s v="MW"/>
    <d v="2021-09-08T00:00:00"/>
    <m/>
    <s v="523013628582"/>
    <n v="7.7"/>
    <m/>
    <d v="2021-09-14T00:00:00"/>
    <m/>
    <m/>
    <d v="2021-10-12T00:00:00"/>
    <s v="W42-2021"/>
    <m/>
    <m/>
    <x v="8"/>
    <x v="7"/>
    <s v="CLOSED - RFI DONE"/>
    <s v="10:10:21-10:10:21: SRFI, BPUJL PAID_x000a_26:09:21-30:08:21: NEED REVIEW RND EID_x000a_25:08:21: SPK COLO RELEASED, SUBMIT ERM PROSES"/>
  </r>
  <r>
    <s v="120251104"/>
    <s v="KERTAHARJA"/>
    <x v="4"/>
    <s v="SKP"/>
    <s v="108°24.35.75'E"/>
    <s v="7°18.14.54'S"/>
    <n v="50"/>
    <s v="105/250/325"/>
    <n v="2021"/>
    <s v="RORO JONGRANG 2021 [NEW]"/>
    <s v="Desa Kertaharja Dusun Kolot RT.02 RW.15, Kec. Cijeungjing, Kab. Ciamis Prov. Jawa Barat"/>
    <s v="HTI"/>
    <s v="JAW-JB-CMS-4237"/>
    <s v="CIJEUNGJING_KERTAHARJA"/>
    <x v="0"/>
    <s v="TBG"/>
    <s v="Central"/>
    <s v="JABAR"/>
    <s v="Jawa Barat"/>
    <s v="Kab. Ciamis"/>
    <n v="6617454"/>
    <d v="2021-08-09T00:00:00"/>
    <m/>
    <n v="64"/>
    <s v="61 - 90 days"/>
    <d v="2021-09-08T00:00:00"/>
    <s v="W37-2021"/>
    <s v="Sep-2021"/>
    <d v="2021-09-07T00:00:00"/>
    <s v="W37-2021"/>
    <s v="Sep-2021"/>
    <d v="2021-09-30T00:00:00"/>
    <s v="W40-2021"/>
    <x v="7"/>
    <d v="2021-10-15T00:00:00"/>
    <s v="W42-2021"/>
    <s v="Oct-2021"/>
    <m/>
    <s v="MW"/>
    <d v="2021-08-18T00:00:00"/>
    <m/>
    <s v="532314731884"/>
    <n v="6.6"/>
    <m/>
    <d v="2021-08-13T00:00:00"/>
    <m/>
    <m/>
    <d v="2021-10-12T00:00:00"/>
    <s v="W42-2021"/>
    <m/>
    <m/>
    <x v="8"/>
    <x v="7"/>
    <s v="CLOSED - RFI DONE"/>
    <s v="06:10:21: ISSUE CLOSED, ME OG PLAN SRFI 13 OCT 2021_x000a_04:10:21-13:09:21: COMMCASE, PROSES MEDIASI KE PIHAK KEPALA DESA, WARGA MEMINTA HIGH KOMPENSASI PLAN CLOSED W1 OCT_x000a_08:09:21: 06:09:21: 01:09:21: 30:08:21:25:08:21: COMMCASE, PENYETOPAN PEKERJAAN OLEH LL, PROSES NEGOSIASI BY TIM ARCOM PLAN OPEN 11 SEP_x000a_22:08:21: 18:08:21: CME PREPARATION_x000a_16:08:21: STO DECLARE 13 AUG_x000a_09:08:21: 04:08:21 : SPK COLO RELEASED, ERM PROSES"/>
  </r>
  <r>
    <n v="170863109"/>
    <s v="2016_DENBANTAS 1"/>
    <x v="4"/>
    <m/>
    <s v="115°8.9.24'E"/>
    <s v="8°31.28.31'S"/>
    <n v="25"/>
    <s v="90/210/330"/>
    <n v="2021"/>
    <s v="RORO JONGRANG 2021 [NEW]"/>
    <m/>
    <s v="HTI"/>
    <s v="BAL-BA-TAB-1496"/>
    <s v="TABANAN DENBANTAS"/>
    <x v="0"/>
    <s v="XL"/>
    <s v="East"/>
    <s v="BALINUSRA"/>
    <s v="Bali"/>
    <s v="Kab. Tabanan"/>
    <n v="6617706"/>
    <d v="2021-10-15T00:00:00"/>
    <m/>
    <n v="108"/>
    <s v="91 - 120 days"/>
    <d v="2021-11-14T00:00:00"/>
    <s v="W47-2021"/>
    <s v="Nov-2021"/>
    <s v="TBD"/>
    <s v="TBD"/>
    <s v="TBD"/>
    <d v="2022-12-14T00:00:00"/>
    <s v="W51-2022"/>
    <x v="3"/>
    <d v="2022-01-31T00:00:00"/>
    <s v="W06-2022"/>
    <s v="Jan-2022"/>
    <m/>
    <s v="MW"/>
    <m/>
    <m/>
    <m/>
    <m/>
    <m/>
    <d v="2021-10-29T00:00:00"/>
    <m/>
    <m/>
    <m/>
    <m/>
    <m/>
    <m/>
    <x v="7"/>
    <x v="6"/>
    <s v="CURRENTLY NO ISSUE"/>
    <s v="26:01:22-16:01:22: PREPARE MATERIAL_x000a_12:01:22: PROCESS PR PO TO POCA_x000a_05:01:22-16:12:21: PROSES FINALISASI SUBCON ASSIGNMENT, WAIT RFIN BY HTI_x000a_15:12:21-28:11:21: MOBDEMOB OG, WAIT RFI BY HTI_x000a_24:11:21-17:11:21: MCP 26, OG PROCESS PERKUATAN, APPROVED REVISI DESIGN DI KONSULTAN, FABRIKASI MATERIAL PERKUATAN ESTIMASI 2 MINGGU SETELAH HASIL DESIGN APPROVED, PENGIRIMAN PERKUATAN MATERIAL 4 HARI, PEKERJAAN PERKUATAN 5 HARI, ESTIMASI START CME COLO 3 MINGGU _x000a_14:11:21: OG PROCESS PERKUATAN, ADA REVISI DESIGN DI KONSULTAN, FABRIKASI MATERIAL PERKUATAN ESTIMASI 2 MINGGU SETELAH HASIL DESIGN APPROVED, PENGIRIMAN PERKUATAN MATERIAL 4 HARI, PEKERJAAN PERKUATAN 5 HARI, ESTIMASI START CME COLO 3 MINGGU _x000a_10:11:21-07:11:21: ESR PREPARATION OG_x000a_03:11:21: STO DECLARE 29 OKTOBER 2021_x000a_31:10:21-27:10:21: REVIEW TNP OG_x000a_20:10:21: NEED REVIEW RNP HTI"/>
  </r>
  <r>
    <s v="021411109"/>
    <s v="TERATAI PATUMBAK"/>
    <x v="4"/>
    <s v="TB"/>
    <s v="98°41.48.7'E"/>
    <s v="3°30.36.61'N"/>
    <n v="40"/>
    <s v="50/170/310"/>
    <n v="2021"/>
    <s v="RORO JONGRANG 2021 [NEW]"/>
    <s v="Jl. Sari Dusun VI Pasar V Teratai B Marindal I Desa Marindal I Kec. patumbak Kab. deli Serdang"/>
    <s v="HTI"/>
    <s v="SUM-SU-LBP-2259"/>
    <s v="DELI_TUA_MEKAR_SARI"/>
    <x v="0"/>
    <s v="TBG"/>
    <s v="WEST"/>
    <s v="SUMBAGUT"/>
    <s v="Sumatera Utara"/>
    <s v="Kab. Deli Serdang"/>
    <n v="6617456"/>
    <d v="2021-08-09T00:00:00"/>
    <m/>
    <n v="64"/>
    <s v="61 - 90 days"/>
    <d v="2021-09-08T00:00:00"/>
    <s v="W37-2021"/>
    <s v="Sep-2021"/>
    <d v="2021-09-07T00:00:00"/>
    <s v="W37-2021"/>
    <s v="Sep-2021"/>
    <d v="2021-10-22T00:00:00"/>
    <s v="W43-2021"/>
    <x v="6"/>
    <d v="2021-10-22T00:00:00"/>
    <s v="W43-2021"/>
    <s v="Oct-2021"/>
    <m/>
    <s v="MW"/>
    <d v="2021-09-04T00:00:00"/>
    <m/>
    <s v="120150006031"/>
    <n v="6.6"/>
    <m/>
    <d v="2021-10-04T00:00:00"/>
    <m/>
    <m/>
    <d v="2021-10-12T00:00:00"/>
    <s v="W42-2021"/>
    <m/>
    <m/>
    <x v="8"/>
    <x v="7"/>
    <s v="CLOSED - RFI DONE"/>
    <s v="10:10:21-15:09:21: SRFI_x000a_13:09:21: 08:09:21: 06:09:21: 30:08:21:25:08:21: RBS BTS FOUNDATION_x000a_22:08:21: STO READY TO DECLARE_x000a_18:08:21: NEED REVIEW POWER HTI_x000a_16:08:21: 09:08:21 : SPK COLO RELEASED, ERM PROSES"/>
  </r>
  <r>
    <s v="163438109"/>
    <s v="BABADAN 4"/>
    <x v="4"/>
    <s v="TB"/>
    <s v="111°31.57.25'E"/>
    <s v="7°47.41.32'S"/>
    <n v="40"/>
    <s v="0/180/270"/>
    <n v="2021"/>
    <s v="RORO JONGRANG 2021 [NEW]"/>
    <s v="Dusun Gunting RT. 25 RW.06 desa Kradinan Kec Dolopo Kab Madiun"/>
    <s v="HTI"/>
    <s v="JAW-JI-MJY-4142"/>
    <s v="DOLOPO KRADINAN"/>
    <x v="0"/>
    <s v="TBG"/>
    <s v="East"/>
    <s v="JATIM"/>
    <s v="Jawa Timur"/>
    <s v="Kab. Madiun"/>
    <n v="6617456"/>
    <d v="2021-08-09T00:00:00"/>
    <m/>
    <n v="64"/>
    <s v="61 - 90 days"/>
    <d v="2021-09-08T00:00:00"/>
    <s v="W37-2021"/>
    <s v="Sep-2021"/>
    <d v="2021-09-07T00:00:00"/>
    <s v="W37-2021"/>
    <s v="Sep-2021"/>
    <d v="2021-10-18T00:00:00"/>
    <s v="W43-2021"/>
    <x v="6"/>
    <d v="2021-10-18T00:00:00"/>
    <s v="W43-2021"/>
    <s v="Oct-2021"/>
    <m/>
    <s v="MW"/>
    <d v="2021-09-04T00:00:00"/>
    <m/>
    <s v="MULTIGUNA"/>
    <m/>
    <m/>
    <d v="2021-10-04T00:00:00"/>
    <m/>
    <m/>
    <d v="2021-10-12T00:00:00"/>
    <s v="W42-2021"/>
    <m/>
    <m/>
    <x v="8"/>
    <x v="7"/>
    <s v="CLOSED - RFI DONE"/>
    <s v="10:10:21-15:09:21: SRFI_x000a_13:09:21:08:09:21: ME OG_x000a_06:09:21: CME PREPARATION_x000a_30:08:21:25:08:21: STO READY TO DECLARE_x000a_22:08:21: NEED REVIEW POWER HUAWEI_x000a_18:08:21: 16:08:21:09:08:21: 04:08:21 : SPK COLO RELEASED, ERM PROSES NEED REVIEW TNP ALITA"/>
  </r>
  <r>
    <s v="121435104"/>
    <s v="JATINEGARA"/>
    <x v="4"/>
    <s v="SMI"/>
    <s v="108°25.29.35'E"/>
    <s v="7°10.21.11'S"/>
    <n v="50"/>
    <s v="30/170/255"/>
    <n v="2021"/>
    <s v="RORO JONGRANG 2021 [NEW]"/>
    <s v="Dusun Wetan Desa Bayasari Blok Pondok Cibadun, Kec. Jatinagara, Kab. Ciamis Prov. Jawa Barat"/>
    <s v="HTI"/>
    <s v="JAW-JB-CMS-4235"/>
    <s v="JATINAGARA_BAYASARI"/>
    <x v="0"/>
    <s v="TBG"/>
    <s v="Central"/>
    <s v="JABAR"/>
    <s v="Jawa Barat"/>
    <s v="Kab. Ciamis"/>
    <n v="6617453"/>
    <d v="2021-08-09T00:00:00"/>
    <m/>
    <n v="64"/>
    <s v="61 - 90 days"/>
    <d v="2021-09-08T00:00:00"/>
    <s v="W37-2021"/>
    <s v="Sep-2021"/>
    <d v="2021-09-07T00:00:00"/>
    <s v="W37-2021"/>
    <s v="Sep-2021"/>
    <d v="2021-10-15T00:00:00"/>
    <s v="W42-2021"/>
    <x v="6"/>
    <d v="2021-10-15T00:00:00"/>
    <s v="W42-2021"/>
    <s v="Oct-2021"/>
    <m/>
    <s v="MW"/>
    <d v="2021-08-18T00:00:00"/>
    <m/>
    <s v="532314731868"/>
    <n v="6.6"/>
    <m/>
    <d v="2021-10-04T00:00:00"/>
    <m/>
    <m/>
    <d v="2021-10-12T00:00:00"/>
    <s v="W42-2021"/>
    <m/>
    <m/>
    <x v="8"/>
    <x v="7"/>
    <s v="CLOSED - RFI DONE"/>
    <s v="10:10:21-19:09:21: POWER CONNECTION PROSES_x000a_13:09:21: 08:09:21: 06:09:21: RBS/BTS FOUNDATION_x000a_30:08:21:25:08:21:22:08:21: READY TO DECLARE STO_x000a_18:08:21: 16:08:21: NEED REVIEW CIVIL HTI_x000a_09:08:21: 04:08:21 : SPK COLO RELEASED, ERM PROSES"/>
  </r>
  <r>
    <s v="160151104"/>
    <s v="KENDAL"/>
    <x v="4"/>
    <s v="SKP"/>
    <s v="111°18.43.45'E"/>
    <s v="7°32.37.03'S"/>
    <n v="50"/>
    <s v="205/255/355"/>
    <n v="2021"/>
    <s v="RORO JONGRANG 2021 [NEW]"/>
    <s v="Dusun Jatirejo desa patalan Rt 03 Rw 03 kec Kendal kab ngawi"/>
    <s v="HTI"/>
    <s v="JAW-JI-NGW-3672"/>
    <s v="KENDAL PATALAN"/>
    <x v="0"/>
    <s v="TBG"/>
    <s v="East"/>
    <s v="JATIM"/>
    <s v="Jawa Timur"/>
    <s v="Kab. Ngawi"/>
    <n v="6617454"/>
    <d v="2021-08-09T00:00:00"/>
    <m/>
    <n v="64"/>
    <s v="61 - 90 days"/>
    <d v="2021-09-08T00:00:00"/>
    <s v="W37-2021"/>
    <s v="Sep-2021"/>
    <d v="2021-09-07T00:00:00"/>
    <s v="W37-2021"/>
    <s v="Sep-2021"/>
    <d v="2021-10-20T00:00:00"/>
    <s v="W43-2021"/>
    <x v="6"/>
    <d v="2021-10-20T00:00:00"/>
    <s v="W43-2021"/>
    <s v="Oct-2021"/>
    <m/>
    <s v="MW"/>
    <d v="2021-09-04T00:00:00"/>
    <m/>
    <s v="MULTIGUNA"/>
    <m/>
    <m/>
    <d v="2021-10-04T00:00:00"/>
    <m/>
    <m/>
    <d v="2021-10-12T00:00:00"/>
    <s v="W42-2021"/>
    <m/>
    <m/>
    <x v="8"/>
    <x v="7"/>
    <s v="CLOSED - RFI DONE"/>
    <s v="10:10:21-15:09:21: SRFI_x000a_13:09:21:08:09:21: ME OG_x000a_06:09:21: CME PREPARATION_x000a_30:08:21:25:08:21: 22:08:21: STO READY TO DECLARE_x000a_18:08:21: NEED REVIEW POWER HTI_x000a_16:08:21: 09:08:21 : SPK COLO RELEASED, ERM PROSES"/>
  </r>
  <r>
    <s v="163433109"/>
    <s v="TRUNOJOYO 2"/>
    <x v="4"/>
    <s v="TB"/>
    <s v="111°25.27.55'E"/>
    <s v="7°24.11.23'S"/>
    <n v="30"/>
    <s v="10/95/225"/>
    <n v="2021"/>
    <s v="RORO JONGRANG 2021 [NEW]"/>
    <s v="Jl. Garuda RT 03 RW 01 Desa Grudo Kec. Ngawi, Kab. Ngawi Prov. Jawa Timur"/>
    <s v="HTI"/>
    <s v="JAW-JI-NGW-3677"/>
    <s v="NGAWI GRUDO"/>
    <x v="0"/>
    <s v="TBG"/>
    <s v="East"/>
    <s v="JATIM"/>
    <s v="Jawa Timur"/>
    <s v="Kab. Ngawi"/>
    <n v="6617456"/>
    <d v="2021-08-09T00:00:00"/>
    <m/>
    <n v="64"/>
    <s v="61 - 90 days"/>
    <d v="2021-09-08T00:00:00"/>
    <s v="W37-2021"/>
    <s v="Sep-2021"/>
    <d v="2021-09-07T00:00:00"/>
    <s v="W37-2021"/>
    <s v="Sep-2021"/>
    <d v="2021-10-15T00:00:00"/>
    <s v="W42-2021"/>
    <x v="6"/>
    <d v="2021-10-15T00:00:00"/>
    <s v="W42-2021"/>
    <s v="Oct-2021"/>
    <m/>
    <s v="MW"/>
    <d v="2021-09-04T00:00:00"/>
    <m/>
    <s v="MULTIGUNA"/>
    <m/>
    <m/>
    <d v="2021-10-04T00:00:00"/>
    <m/>
    <m/>
    <d v="2021-10-12T00:00:00"/>
    <s v="W42-2021"/>
    <m/>
    <m/>
    <x v="8"/>
    <x v="7"/>
    <s v="CLOSED - RFI DONE"/>
    <s v="10:10:21-15:09:21: SRFI_x000a_13:09:21: 08:09:21: PONDASI OG_x000a_06:09:21: CME PREPARATION_x000a_30:08:21:25:08:21:22:08:21: 18:08:21: READY TO DECLARE STO_x000a_16:08:21: NEED REVIEW CIVIL HTI_x000a_09:08:21: 04:08:21 : SPK COLO RELEASED, ERM PROSES"/>
  </r>
  <r>
    <s v="021211109"/>
    <s v="BANGUN_REJO_2"/>
    <x v="4"/>
    <s v="TB"/>
    <s v="98°46.42.7'E"/>
    <s v="3°30.1.72'N"/>
    <n v="50"/>
    <s v="0/170/270"/>
    <n v="2021"/>
    <s v="RORO JONGRANG 2021 [NEW]"/>
    <s v="Jl. Bandar Labuhan No. 83, Dusun V, Desa Bandar Labuhan, Kec. Tanjung Morawa, Kab. Deli Serdang, Prov. Sumatera Utara"/>
    <s v="HTI"/>
    <s v="SUM-SU-LBP-2271"/>
    <s v="LIMAU_MANIS"/>
    <x v="0"/>
    <s v="TBG"/>
    <s v="WEST"/>
    <s v="SUMBAGUT"/>
    <s v="Sumatera Utara"/>
    <s v="Kab. Deli Serdang"/>
    <n v="6617470"/>
    <d v="2021-08-12T00:00:00"/>
    <m/>
    <n v="60"/>
    <s v="31 - 60 days"/>
    <d v="2021-09-11T00:00:00"/>
    <s v="W37-2021"/>
    <s v="Sep-2021"/>
    <d v="2021-09-10T00:00:00"/>
    <s v="W37-2021"/>
    <s v="Sep-2021"/>
    <d v="2021-10-20T00:00:00"/>
    <s v="W43-2021"/>
    <x v="6"/>
    <d v="2021-10-20T00:00:00"/>
    <s v="W43-2021"/>
    <s v="Oct-2021"/>
    <m/>
    <s v="MW"/>
    <d v="2021-09-04T00:00:00"/>
    <m/>
    <s v="126131201701"/>
    <n v="6.6"/>
    <m/>
    <d v="2021-10-04T00:00:00"/>
    <m/>
    <m/>
    <d v="2021-10-11T00:00:00"/>
    <s v="W42-2021"/>
    <m/>
    <m/>
    <x v="8"/>
    <x v="7"/>
    <s v="CLOSED - RFI DONE"/>
    <s v="10:10:21-19:09:21: SRFI_x000a_15:09:21: ME OG_x000a_13:09:21: 08:09:21: RBS/BTS PONDASI OG_x000a_06:09:21: CME PREPARATION_x000a_30:08:21:25:08:21: STO READY TO DECLARE_x000a_22:08:21: NEED REVIEW CIVIL HTI_x000a_18:08:21: ERM PROSES, NEED REVIEW TNP ALITA_x000a_16:08:21:10:08:21 : SPK COLO RELEASED, ERM PROSES"/>
  </r>
  <r>
    <s v="0717512007"/>
    <s v="IBS TALANG BETUTU SUKARAMI"/>
    <x v="4"/>
    <s v="TB"/>
    <s v="104°40.23.56'E"/>
    <s v="2°53.53.05'S"/>
    <n v="30"/>
    <s v="90/180/350"/>
    <n v="2021"/>
    <s v="RORO JONGRANG 2021 [NEW]"/>
    <s v="Jl. H.M. Yusuf Senen, RT. 005 RW. 002, Kelurahan Talang Betutu, Kecamatan Sukarami, Kota Palembang, Provinsi Sumatera Selatan"/>
    <s v="HTI"/>
    <s v="SUM-SS-PKB-1262"/>
    <s v="SUKOMORO_BOM_BARLAN"/>
    <x v="0"/>
    <s v="TBG"/>
    <s v="WEST"/>
    <s v="SUMBAGSEL"/>
    <s v="Sumatera Selatan"/>
    <s v="Kab. Banyuasin"/>
    <n v="6617471"/>
    <d v="2021-08-12T00:00:00"/>
    <m/>
    <n v="60"/>
    <s v="31 - 60 days"/>
    <d v="2021-09-11T00:00:00"/>
    <s v="W37-2021"/>
    <s v="Sep-2021"/>
    <d v="2021-09-10T00:00:00"/>
    <s v="W37-2021"/>
    <s v="Sep-2021"/>
    <d v="2021-10-25T00:00:00"/>
    <s v="W44-2021"/>
    <x v="6"/>
    <d v="2021-10-25T00:00:00"/>
    <s v="W44-2021"/>
    <s v="Oct-2021"/>
    <m/>
    <s v="MW"/>
    <d v="2021-10-04T00:00:00"/>
    <m/>
    <s v="141203538574"/>
    <n v="6.6"/>
    <m/>
    <d v="2021-10-04T00:00:00"/>
    <m/>
    <m/>
    <d v="2021-10-11T00:00:00"/>
    <s v="W42-2021"/>
    <m/>
    <m/>
    <x v="8"/>
    <x v="7"/>
    <s v="CLOSED - RFI DONE"/>
    <s v="10:10:21-06:10:21: SRFI_x000a_04:10:21-19:09:21: ME OG_x000a_15:09:21: PONDASI OG_x000a_13:09:21: CME PREPARATION_x000a_08:09:21: READY TO DECLARE STO_x000a_30:08:21: 22:08:21: NEED REVIEW RNP HUAWEI_x000a_18:08:21: ERM PROSES, NEED REVIEW RNP HTI_x000a_16:08:21:10:08:21 : SPK COLO RELEASED, ERM PROSES"/>
  </r>
  <r>
    <s v="0717522007"/>
    <s v="IBS PERUM HANDAYANI"/>
    <x v="4"/>
    <s v="TB"/>
    <s v="104°39.51.69'E"/>
    <s v="2°53.26.58'S"/>
    <n v="30"/>
    <s v="30/220/290"/>
    <n v="2021"/>
    <s v="RORO JONGRANG 2021 [NEW]"/>
    <s v="Jl. Kelompok Tani Dusun, Desa Pangkalan Benteng, Kecamatan Talang Kelapa, Kabupaten Banyuasin, Provinsi Sumatera Selatan"/>
    <s v="HTI"/>
    <s v="SUM-SS-PKB-1260"/>
    <s v="SUKOMORO_PANGKALAN_BENTENG"/>
    <x v="0"/>
    <s v="TBG"/>
    <s v="WEST"/>
    <s v="SUMBAGSEL"/>
    <s v="Sumatera Selatan"/>
    <s v="Kab. Banyuasin"/>
    <n v="6617471"/>
    <d v="2021-08-12T00:00:00"/>
    <m/>
    <n v="60"/>
    <s v="31 - 60 days"/>
    <d v="2021-09-11T00:00:00"/>
    <s v="W37-2021"/>
    <s v="Sep-2021"/>
    <d v="2021-09-10T00:00:00"/>
    <s v="W37-2021"/>
    <s v="Sep-2021"/>
    <d v="2021-10-18T00:00:00"/>
    <s v="W43-2021"/>
    <x v="6"/>
    <d v="2021-10-18T00:00:00"/>
    <s v="W43-2021"/>
    <s v="Oct-2021"/>
    <m/>
    <s v="MW"/>
    <d v="2021-09-04T00:00:00"/>
    <m/>
    <s v="141203536711"/>
    <n v="6.6"/>
    <m/>
    <d v="2021-10-04T00:00:00"/>
    <m/>
    <m/>
    <d v="2021-10-11T00:00:00"/>
    <s v="W42-2021"/>
    <m/>
    <m/>
    <x v="8"/>
    <x v="7"/>
    <s v="CLOSED - RFI DONE"/>
    <s v="10:10:21-19:09:21: SRFI _x000a_15:09:21: 13:09:21: ME OG_x000a_08:09:21: PONDASI RBS/BTS OG_x000a_06:09:21: CME PREPARATION_x000a_30:08:21:25:08:21: STO READY TO DECLARE_x000a_22:08:21: NEED REVIEW TNP ALITA_x000a_18:08:21: ERM PROSES, NEED REVIEW RNP HTI_x000a_16:08:21:10:08:21 : SPK COLO RELEASED, ERM PROSES"/>
  </r>
  <r>
    <s v="040851109"/>
    <s v="SITE MANDAU"/>
    <x v="4"/>
    <s v="TB"/>
    <s v="101°11.30.16'E"/>
    <s v="1°16.16.36'N"/>
    <n v="40"/>
    <s v="50/120/310"/>
    <n v="2021"/>
    <s v="RORO JONGRANG 2021 [NEW]"/>
    <s v="Jl. Dewi Sartika Gg. Al- Hidayah No.27 Kel Duri Barat, Kec. Mandau, Kab. Bengkalis, Prov. Riau"/>
    <s v="HTI"/>
    <s v="SUM-RI-BLS-1135"/>
    <s v="DURI_BARAT"/>
    <x v="0"/>
    <s v="TBG"/>
    <s v="WEST"/>
    <s v="SUMBAGTENG"/>
    <s v="Riau"/>
    <s v="Kab. Bengkalis"/>
    <n v="6617456"/>
    <d v="2021-08-09T00:00:00"/>
    <m/>
    <n v="63"/>
    <s v="61 - 90 days"/>
    <d v="2021-09-08T00:00:00"/>
    <s v="W37-2021"/>
    <s v="Sep-2021"/>
    <d v="2021-09-07T00:00:00"/>
    <s v="W37-2021"/>
    <s v="Sep-2021"/>
    <d v="2021-10-14T00:00:00"/>
    <s v="W42-2021"/>
    <x v="6"/>
    <d v="2021-10-14T00:00:00"/>
    <s v="W42-2021"/>
    <s v="Oct-2021"/>
    <m/>
    <s v="MW"/>
    <d v="2021-09-04T00:00:00"/>
    <m/>
    <s v="182103587972"/>
    <n v="6.6"/>
    <m/>
    <d v="2021-10-04T00:00:00"/>
    <m/>
    <m/>
    <d v="2021-10-11T00:00:00"/>
    <s v="W42-2021"/>
    <m/>
    <m/>
    <x v="8"/>
    <x v="7"/>
    <s v="CLOSED - RFI DONE"/>
    <s v="10:10:21-29:09:21: SRFI_x000a_22:09:21:19:09:21: SRFI_x000a_15:09:21: ME OG_x000a_13:09:21: 08:09:21: RBS/BTS PONDASI OG_x000a_06:09:21: PREPARE TIM, CME PREPARATION_x000a_30:08:21:25:08:21:22:08:21: NEED REVIEW CIVIL HUAWEI_x000a_18:08:21: NEED REVIEW TNP ALITA_x000a_16:08:21: 09:08:21 : SPK COLO RELEASED, ERM PROSES"/>
  </r>
  <r>
    <s v="100060110"/>
    <s v="KALIBENING"/>
    <x v="4"/>
    <s v="MSI"/>
    <s v="105°19.13.04'E"/>
    <s v="5°5.12.8'S"/>
    <n v="50"/>
    <s v="25/140/275"/>
    <n v="2021"/>
    <s v="RORO JONGRANG 2021 [NEW]"/>
    <s v="Jl. WR. Supratman RT. 14/07 Lingkungan IV Kel. Karang Rejo Kec. Metro Utara Kota Metro"/>
    <s v="HTI"/>
    <s v="SUM-LA-MET-1128"/>
    <s v="METRO_UTARA_BANJAR_SARI"/>
    <x v="0"/>
    <s v="TBG"/>
    <s v="WEST"/>
    <s v="LAMPUNG"/>
    <s v="Lampung"/>
    <s v="Kota Metro"/>
    <n v="6617450"/>
    <d v="2021-08-09T00:00:00"/>
    <m/>
    <n v="63"/>
    <s v="61 - 90 days"/>
    <d v="2021-09-08T00:00:00"/>
    <s v="W37-2021"/>
    <s v="Sep-2021"/>
    <d v="2021-09-07T00:00:00"/>
    <s v="W37-2021"/>
    <s v="Sep-2021"/>
    <d v="2021-10-20T00:00:00"/>
    <s v="W43-2021"/>
    <x v="6"/>
    <d v="2021-10-20T00:00:00"/>
    <s v="W43-2021"/>
    <s v="Oct-2021"/>
    <m/>
    <s v="MW"/>
    <d v="2021-09-04T00:00:00"/>
    <m/>
    <s v="172801507598"/>
    <n v="6.6"/>
    <m/>
    <d v="2021-10-04T00:00:00"/>
    <m/>
    <m/>
    <d v="2021-10-11T00:00:00"/>
    <s v="W42-2021"/>
    <m/>
    <m/>
    <x v="8"/>
    <x v="7"/>
    <s v="CLOSED - RFI DONE"/>
    <s v="10:10:21-15:09:21: SRFI_x000a_13:09:21: ME OG_x000a_06:09:21: CME PREPARATION_x000a_30:08:21:25:08:21: 22:08:21: STO READY TO DECLARE_x000a_18:08:21: NEED REVIEW POWER HTI_x000a_16:08:21: 09:08:21 : SPK COLO RELEASED, ERM PROSES"/>
  </r>
  <r>
    <s v="041316109"/>
    <s v="API_SC_SSI132W"/>
    <x v="4"/>
    <s v="TB"/>
    <s v="102°2.46.43'E"/>
    <s v="0°48.32.69'N"/>
    <n v="40"/>
    <s v="60/180/290"/>
    <n v="2021"/>
    <s v="RORO JONGRANG 2021 [NEW]"/>
    <s v="Jl. Syarif Ali, RT 06 RW 01, Kel. Rempak, Kec. Siak, Kab. Siak, Prov. Riau"/>
    <s v="HTI"/>
    <s v="SUM-RI-SAK-1157"/>
    <s v="SIAK_KAMPUNG_REMPAK"/>
    <x v="0"/>
    <s v="TBG"/>
    <s v="WEST"/>
    <s v="SUMBAGTENG"/>
    <s v="Riau"/>
    <s v="Kab. Siak"/>
    <n v="6617456"/>
    <d v="2021-08-09T00:00:00"/>
    <m/>
    <n v="63"/>
    <s v="61 - 90 days"/>
    <d v="2021-09-08T00:00:00"/>
    <s v="W37-2021"/>
    <s v="Sep-2021"/>
    <d v="2021-09-07T00:00:00"/>
    <s v="W37-2021"/>
    <s v="Sep-2021"/>
    <d v="2021-10-20T00:00:00"/>
    <s v="W43-2021"/>
    <x v="6"/>
    <d v="2021-10-20T00:00:00"/>
    <s v="W43-2021"/>
    <s v="Oct-2021"/>
    <m/>
    <s v="MW"/>
    <d v="2021-09-04T00:00:00"/>
    <m/>
    <s v="181700530296"/>
    <n v="6.6"/>
    <m/>
    <d v="2021-10-04T00:00:00"/>
    <m/>
    <d v="2021-09-22T00:00:00"/>
    <d v="2021-10-11T00:00:00"/>
    <s v="W42-2021"/>
    <m/>
    <m/>
    <x v="8"/>
    <x v="7"/>
    <s v="CLOSED - RFI DONE"/>
    <s v="10:10:21-19:09:21: SRFI_x000a_15:09:21: ME OG_x000a_13:09:21: 08:09:21: 06:09:21: CME PREPARATION_x000a_30:08:21:25:08:21:22:08:21: 18:08:21: NEED REVIEW TNP ALITA_x000a_16:08:21: 09:08:21 : SPK COLO RELEASED, ERM PROSES"/>
  </r>
  <r>
    <s v="141662109"/>
    <s v="KEDUNGMENJANGAN"/>
    <x v="3"/>
    <s v="SKP"/>
    <s v="109°22.27.59'E"/>
    <s v="7°24.30.74'S"/>
    <n v="50"/>
    <s v="25/200/275"/>
    <n v="2021"/>
    <m/>
    <s v="Desa Kedung Menjangan RT.02 RW.01,  Kec. Purbalingga, Kab. Purbalingga Prov. Jawa Tengah"/>
    <s v="EID"/>
    <s v="JAW-JT-PBG-1224"/>
    <s v="KEDUNGMENJANGAN PURBALINGGA"/>
    <x v="0"/>
    <s v="TBG"/>
    <s v="Central"/>
    <s v="JATENG"/>
    <s v="Jawa Tengah"/>
    <s v="Kab. Purbalingga"/>
    <n v="6617414"/>
    <d v="2021-08-04T00:00:00"/>
    <m/>
    <n v="68"/>
    <s v="61 - 90 days"/>
    <d v="2021-09-03T00:00:00"/>
    <s v="W36-2021"/>
    <s v="Sep-2021"/>
    <d v="2021-09-04T00:00:00"/>
    <s v="W36-2021"/>
    <s v="Sep-2021"/>
    <d v="2021-10-18T00:00:00"/>
    <s v="W43-2021"/>
    <x v="6"/>
    <d v="2021-10-18T00:00:00"/>
    <s v="W43-2021"/>
    <s v="Oct-2021"/>
    <m/>
    <s v="MW"/>
    <d v="2021-08-10T00:00:00"/>
    <m/>
    <s v="522032690027"/>
    <n v="7.7"/>
    <m/>
    <d v="2021-08-16T00:00:00"/>
    <m/>
    <m/>
    <d v="2021-10-11T00:00:00"/>
    <s v="W42-2021"/>
    <m/>
    <m/>
    <x v="8"/>
    <x v="7"/>
    <s v="CLOSED - RFI DONE"/>
    <s v="10:10:21: SRFI, MINUS PONDASI STACKING, GDL READY 6 OCT, PLAN CONNECT 8 OCT_x000a_26:09:21-19:09:21: ME OG_x000a_15:09:21: PONDASI STACKING OG, MATERIAL &amp; GDL ON PROSES_x000a_13:09:21: 06:09:21: PROSES GDL STACKING _x000a_01:09:21: FABRIKASI MATERIAL STACKING PLAN DONE W3 SEPT, REPLAN W2 OCT_x000a_30:08:21: RBS/BTS PONDASI OG_x000a_08:24:2021: CME PREPARATION_x000a_22:08:21:18:08:21: STO DECLARE 16 AUG_x000a_09:08:21: NEED REVIEW CIVIL EID_x000a_09:08:21: 04:08:21 : SPK COLO RELEASED, ERM PROSES"/>
  </r>
  <r>
    <s v="021918109"/>
    <s v="PELITA 2 GG SAUDARA"/>
    <x v="4"/>
    <s v="TB"/>
    <s v="99°38.1.1'E"/>
    <s v="2°58.53.18'N"/>
    <n v="30"/>
    <s v="30/150/220"/>
    <n v="2021"/>
    <s v="RORO JONGRANG 2021 [NEW]"/>
    <s v="Jl. SM. Raja Gang Rahmad I Lingkungan VII Kelurahan Kisaran Timur Kecamatan Kota Kisaran Timur"/>
    <s v="HTI"/>
    <s v="SUM-SU-KIS-1901"/>
    <s v="TELADAN_PELITA"/>
    <x v="0"/>
    <s v="TBG"/>
    <s v="WEST"/>
    <s v="SUMBAGUT"/>
    <s v="Sumatera Utara"/>
    <s v="Kab. Asahan"/>
    <n v="6617547"/>
    <d v="2021-08-26T00:00:00"/>
    <m/>
    <n v="44"/>
    <s v="31 - 60 days"/>
    <d v="2021-09-25T00:00:00"/>
    <s v="W39-2021"/>
    <s v="Sep-2021"/>
    <d v="2021-09-25T00:00:00"/>
    <s v="W39-2021"/>
    <s v="Sep-2021"/>
    <d v="2021-10-28T00:00:00"/>
    <s v="W44-2021"/>
    <x v="6"/>
    <d v="2021-10-28T00:00:00"/>
    <s v="W44-2021"/>
    <s v="Oct-2021"/>
    <m/>
    <s v="MW"/>
    <d v="2021-10-04T00:00:00"/>
    <m/>
    <s v="121111105973"/>
    <n v="6.6"/>
    <m/>
    <d v="2021-10-04T00:00:00"/>
    <m/>
    <m/>
    <d v="2021-10-09T00:00:00"/>
    <s v="W41-2021"/>
    <m/>
    <m/>
    <x v="8"/>
    <x v="7"/>
    <s v="CLOSED - RFI DONE"/>
    <s v="06:10:21-19:09:21: SRFI_x000a_15:09:21: RBS/BTS PONDASI_x000a_13:09:21: CME PREPARATION"/>
  </r>
  <r>
    <s v="125419126"/>
    <s v="MEKARSARI-CIMAUNG"/>
    <x v="4"/>
    <s v="TB"/>
    <s v="107°34.22.98'E"/>
    <s v="7°7.8.36'S"/>
    <n v="50"/>
    <s v="175/250/305"/>
    <n v="2021"/>
    <s v="RORO JONGRANG 2021 [NEW]"/>
    <s v="Desa Mekarsari Kp. Cigoong RT.02 RW.05, Kec. Cimaung, Kab. Bandung Prov. Jawa Barat"/>
    <s v="HTI"/>
    <s v="JAW-JB-SOR-4227"/>
    <s v="CIMAUNG_MEKARSARI"/>
    <x v="0"/>
    <s v="TBG"/>
    <s v="Central"/>
    <s v="JABAR"/>
    <s v="Jawa Barat"/>
    <s v="Kab. Bandung"/>
    <n v="6617456"/>
    <d v="2021-08-09T00:00:00"/>
    <m/>
    <n v="61"/>
    <s v="61 - 90 days"/>
    <d v="2021-09-08T00:00:00"/>
    <s v="W37-2021"/>
    <s v="Sep-2021"/>
    <d v="2021-09-07T00:00:00"/>
    <s v="W37-2021"/>
    <s v="Sep-2021"/>
    <d v="2021-10-20T00:00:00"/>
    <s v="W43-2021"/>
    <x v="6"/>
    <d v="2021-10-20T00:00:00"/>
    <s v="W43-2021"/>
    <s v="Oct-2021"/>
    <m/>
    <s v="MW"/>
    <d v="2021-09-04T00:00:00"/>
    <m/>
    <s v="535342211870"/>
    <n v="6.6"/>
    <m/>
    <d v="2021-10-04T00:00:00"/>
    <m/>
    <m/>
    <d v="2021-10-09T00:00:00"/>
    <s v="W41-2021"/>
    <m/>
    <m/>
    <x v="8"/>
    <x v="7"/>
    <s v="CLOSED - RFI DONE"/>
    <s v="06:10:21-04:10:21: SRFI, MINUS EXTEND TOWER_x000a_26:09:21-06:09:21: PONDASI RBS/BTS, ISSUE NEED EXTEND TOWER, PROSES REVISI PERMIT UNTUK PENAMBAHAN TOWER_x000a_30:08:21: STO READY TO DECLARE_x000a_22:08:21: NEED REVIEW TNP ALITA_x000a_18:08:21: NEED REVIEW RNP HUWAWEI_x000a_16:08:21: 09:08:21 : SPK COLO RELEASED, ERM PROSES"/>
  </r>
  <r>
    <s v="140418109"/>
    <s v="JANGLI 2"/>
    <x v="3"/>
    <s v="MSI"/>
    <s v="110°25.39.22'E"/>
    <s v="7°2.24.11'S"/>
    <n v="20"/>
    <s v="80/225/350"/>
    <n v="2021"/>
    <m/>
    <s v="Jl. Bukit Khayangan No.2 Kel. Ngesrep Kec. Banyumanik, Kota Semarang Prov. Jawa Tengah"/>
    <s v="EID"/>
    <s v="JAW-JT-SMG-0619"/>
    <s v="NGESREP BANYUMANIK"/>
    <x v="0"/>
    <s v="TBG"/>
    <s v="Central"/>
    <s v="JATENG"/>
    <s v="Jawa Tengah"/>
    <s v="Kota Semarang"/>
    <n v="6617478"/>
    <d v="2021-08-12T00:00:00"/>
    <m/>
    <n v="57"/>
    <s v="31 - 60 days"/>
    <d v="2021-09-11T00:00:00"/>
    <s v="W37-2021"/>
    <s v="Sep-2021"/>
    <d v="2021-09-10T00:00:00"/>
    <s v="W37-2021"/>
    <s v="Sep-2021"/>
    <d v="2021-09-30T00:00:00"/>
    <s v="W40-2021"/>
    <x v="7"/>
    <d v="2021-10-08T00:00:00"/>
    <s v="W41-2021"/>
    <s v="Oct-2021"/>
    <m/>
    <s v="MW"/>
    <d v="2021-09-08T00:00:00"/>
    <m/>
    <s v="523041096366"/>
    <n v="7.7"/>
    <m/>
    <d v="2021-09-13T00:00:00"/>
    <m/>
    <m/>
    <d v="2021-10-08T00:00:00"/>
    <s v="W41-2021"/>
    <m/>
    <m/>
    <x v="8"/>
    <x v="7"/>
    <s v="CLOSED - RFI DONE"/>
    <s v="06:10:21: SRFI, PROSES REGISTRASI PLN, PLAN CONNECT 8 OCT 2021_x000a_26:09:21: ME OG_x000a_19:09:21: PONDASI BTS OG_x000a_15:09:21: 13:09:21: STO DECLARE 13 SEP, CME PREPARATION_x000a_06:09:21: 30:08:21: 22:08:21: 18:08:21: ERM PROSES, NEED REVIEW RNP EID_x000a_16:08:21: 08:12:2021 : SPK COLO RELEASED, SUBMIT ERM PROSES"/>
  </r>
  <r>
    <s v="071048109"/>
    <s v="SUMSEL2G08"/>
    <x v="4"/>
    <s v="TB"/>
    <s v="104°24.9.14'E"/>
    <s v="2°52.44.69'S"/>
    <n v="40"/>
    <s v="30/230/320"/>
    <n v="2021"/>
    <s v="RORO JONGRANG 2021 [NEW]"/>
    <s v="Jl. Bom Berlian, RT.025 RW.010, Kel. Pangkalan Balai, Kec. Banyuasin III, Kab. Banyuasin, Prov. Sumatera Selatan"/>
    <s v="HTI"/>
    <s v="SUM-SS-PKB-1261"/>
    <s v="BANYUASINIII_PANGKALAN_BALAI"/>
    <x v="0"/>
    <s v="TBG"/>
    <s v="WEST"/>
    <s v="SUMBAGSEL"/>
    <s v="Sumatera Selatan"/>
    <s v="Kab. Banyuasin"/>
    <n v="6617456"/>
    <d v="2021-08-09T00:00:00"/>
    <m/>
    <n v="60"/>
    <s v="31 - 60 days"/>
    <d v="2021-09-08T00:00:00"/>
    <s v="W37-2021"/>
    <s v="Sep-2021"/>
    <d v="2021-09-07T00:00:00"/>
    <s v="W37-2021"/>
    <s v="Sep-2021"/>
    <d v="2021-10-18T00:00:00"/>
    <s v="W43-2021"/>
    <x v="6"/>
    <d v="2021-10-18T00:00:00"/>
    <s v="W43-2021"/>
    <s v="Oct-2021"/>
    <m/>
    <s v="MW"/>
    <d v="2021-09-04T00:00:00"/>
    <m/>
    <s v="142300883781"/>
    <n v="6.6"/>
    <m/>
    <d v="2021-10-04T00:00:00"/>
    <m/>
    <m/>
    <d v="2021-10-08T00:00:00"/>
    <s v="W41-2021"/>
    <m/>
    <m/>
    <x v="8"/>
    <x v="7"/>
    <s v="CLOSED - RFI DONE"/>
    <s v="06:10:21-19:09:21: SRFI _x000a_15:09:21: ME OG_x000a_13:09:21: ME OG_x000a_06:09:21: CME PREPARATION_x000a_30:08:21:25:08:21: STO READY TO DECLARE_x000a_22:08:21: 18:08:21: NEED REVIEW TNP ALITA_x000a_16:08:21: 09:08:21 : SPK COLO RELEASED, ERM PROSES"/>
  </r>
  <r>
    <s v="121343104"/>
    <s v="KAWUNGANTEN"/>
    <x v="4"/>
    <s v="SMI"/>
    <s v="107°43.52.18'E"/>
    <s v="6°29.1.72'S"/>
    <n v="50"/>
    <s v="110/245/340"/>
    <n v="2021"/>
    <s v="RORO JONGRANG 2021 [NEW]"/>
    <s v="Desa Kawunganten Kp. Kawunganten, Kec. Cikaum, Kab. Subang Prov. Jawa Barat"/>
    <s v="HTI"/>
    <s v="JAW-JB-SNG-4264"/>
    <s v="CIKAUM_KAWUNGANTEN"/>
    <x v="0"/>
    <s v="TBG"/>
    <s v="Central"/>
    <s v="JABAR"/>
    <s v="Jawa Barat"/>
    <s v="Kab. Subang"/>
    <n v="6617453"/>
    <d v="2021-08-09T00:00:00"/>
    <m/>
    <n v="60"/>
    <s v="31 - 60 days"/>
    <d v="2021-09-08T00:00:00"/>
    <s v="W37-2021"/>
    <s v="Sep-2021"/>
    <d v="2021-09-07T00:00:00"/>
    <s v="W37-2021"/>
    <s v="Sep-2021"/>
    <d v="2021-10-15T00:00:00"/>
    <s v="W42-2021"/>
    <x v="6"/>
    <d v="2021-10-15T00:00:00"/>
    <s v="W42-2021"/>
    <s v="Oct-2021"/>
    <m/>
    <s v="MW"/>
    <d v="2021-09-04T00:00:00"/>
    <m/>
    <s v="534254181689"/>
    <n v="6.6"/>
    <m/>
    <d v="2021-10-04T00:00:00"/>
    <m/>
    <m/>
    <d v="2021-10-08T00:00:00"/>
    <s v="W41-2021"/>
    <m/>
    <m/>
    <x v="8"/>
    <x v="7"/>
    <s v="CLOSED - RFI DONE"/>
    <s v="10:10:21-08:09:21: SRFI_x000a_06:09:21: CME PREPARATION_x000a_30:08:21:25:08:21: 22:08:21: READY TO DECLARE STO_x000a_18:08:21: 16:08:21: NEED REVIEW CIVIL HTI_x000a_09:08:21: 04:08:21 : SPK COLO RELEASED, ERM PROSES"/>
  </r>
  <r>
    <s v="1263631023"/>
    <s v="CISAGA CIAMIS"/>
    <x v="4"/>
    <s v="TB"/>
    <s v="108°29.52.15'E"/>
    <s v="7°20.42.29'S"/>
    <n v="50"/>
    <s v="50/115/295"/>
    <n v="2021"/>
    <s v="RORO JONGRANG 2021 [NEW]"/>
    <s v="Desa Mekarmukti Dusun Batununggul RT.008 RW.003, Kec. Cisaga, Kab. Ciamis Prov. Jawa Barat"/>
    <s v="HTI"/>
    <s v="JAW-JB-CMS-4280"/>
    <s v="CISAGA_MEKARMUKTI"/>
    <x v="0"/>
    <s v="TBG"/>
    <s v="Central"/>
    <s v="JABAR"/>
    <s v="Jawa Barat"/>
    <s v="Kab. Ciamis"/>
    <n v="6617456"/>
    <d v="2021-08-09T00:00:00"/>
    <m/>
    <n v="60"/>
    <s v="31 - 60 days"/>
    <d v="2021-09-08T00:00:00"/>
    <s v="W37-2021"/>
    <s v="Sep-2021"/>
    <d v="2021-09-07T00:00:00"/>
    <s v="W37-2021"/>
    <s v="Sep-2021"/>
    <d v="2021-10-20T00:00:00"/>
    <s v="W43-2021"/>
    <x v="6"/>
    <d v="2021-10-20T00:00:00"/>
    <s v="W43-2021"/>
    <s v="Oct-2021"/>
    <m/>
    <s v="MW"/>
    <d v="2021-09-04T00:00:00"/>
    <m/>
    <s v="532217794148"/>
    <n v="6.6"/>
    <m/>
    <d v="2021-10-04T00:00:00"/>
    <m/>
    <m/>
    <d v="2021-10-08T00:00:00"/>
    <s v="W41-2021"/>
    <m/>
    <m/>
    <x v="8"/>
    <x v="7"/>
    <s v="CLOSED - RFI DONE"/>
    <s v="10:10:21-19:09:21: POWER CONNECTION PROSES_x000a_13:09:21: ME OG_x000a_08:09:21: PONDASI OG_x000a_06:09:21: CME PREPARATION_x000a_30:08:21:25:08:21:22:08:21: READY TO DECLARE STO_x000a_18:08:21: 16:08:21: NEED REVIEW CIVIL HTI_x000a_09:08:21: 04:08:21 : SPK COLO RELEASED, ERM PROSES"/>
  </r>
  <r>
    <s v="1436521023"/>
    <s v="KEDU TEMANGGUNG"/>
    <x v="3"/>
    <s v="TB"/>
    <s v="110°8.32.46'E"/>
    <s v="7°15.57.85'S"/>
    <n v="60"/>
    <s v="55/150/255"/>
    <n v="2021"/>
    <m/>
    <s v="Desa Karangtejo Dusun Krajan Barat RT.002 RW.002 Kec. Kedu, Kab. Temanggung Prov. Jawa Tengah"/>
    <s v="EID"/>
    <s v="JAW-JT-TMG-2665"/>
    <s v="KUNDISARI KEDU TEMANGGUNG"/>
    <x v="0"/>
    <s v="TBG"/>
    <s v="Central"/>
    <s v="JATENG"/>
    <s v="Jawa Tengah"/>
    <s v="Kab. Temanggung"/>
    <n v="6617531"/>
    <d v="2021-08-23T00:00:00"/>
    <m/>
    <n v="45"/>
    <s v="31 - 60 days"/>
    <d v="2021-09-22T00:00:00"/>
    <s v="W39-2021"/>
    <s v="Sep-2021"/>
    <d v="2021-09-24T00:00:00"/>
    <s v="W39-2021"/>
    <s v="Sep-2021"/>
    <d v="2021-09-24T00:00:00"/>
    <s v="W39-2021"/>
    <x v="7"/>
    <d v="2021-10-15T00:00:00"/>
    <s v="W42-2021"/>
    <s v="Oct-2021"/>
    <m/>
    <s v="MW"/>
    <d v="2021-09-08T00:00:00"/>
    <m/>
    <s v="521561278616"/>
    <n v="7.7"/>
    <m/>
    <d v="2021-09-03T00:00:00"/>
    <m/>
    <m/>
    <d v="2021-10-07T00:00:00"/>
    <s v="W41-2021"/>
    <m/>
    <m/>
    <x v="8"/>
    <x v="7"/>
    <s v="CLOSED - RFI DONE"/>
    <s v="06:10:21-15:09:21: SRFI, PLN OVB, PROSES PENGADAAN TRAFO DARI PLN_x000a_13:09:21: PONDASI DONE, ME OG_x000a_08:09:21: CME PREPARATION_x000a_30:08:21: ERM PROSES NEED REVIEW RND EID"/>
  </r>
  <r>
    <s v="170921126"/>
    <s v="KEROBOKAN KAJA_04"/>
    <x v="3"/>
    <s v="TB"/>
    <s v="115°10.20.03'E"/>
    <s v="8°37.44.04'S"/>
    <n v="20"/>
    <s v="40/200/290"/>
    <n v="2021"/>
    <s v="BLITZKRIEG 2021 [NEW]"/>
    <s v="Jl. raya dalung permai, dalung, kec. kuta utara, kab. badung"/>
    <s v="HTI"/>
    <s v="BAL-BA-MGW-1551"/>
    <s v="KUTAUTARA_DALUNG"/>
    <x v="0"/>
    <s v="TBG"/>
    <s v="East"/>
    <s v="BALINUSRA"/>
    <s v="Bali"/>
    <s v="Kab. Badung"/>
    <n v="6617482"/>
    <d v="2021-08-12T00:00:00"/>
    <m/>
    <n v="56"/>
    <s v="31 - 60 days"/>
    <d v="2021-09-11T00:00:00"/>
    <s v="W37-2021"/>
    <s v="Sep-2021"/>
    <d v="2021-09-10T00:00:00"/>
    <s v="W37-2021"/>
    <s v="Sep-2021"/>
    <d v="2021-09-28T00:00:00"/>
    <s v="W40-2021"/>
    <x v="7"/>
    <d v="2021-10-07T00:00:00"/>
    <s v="W41-2021"/>
    <s v="Oct-2021"/>
    <m/>
    <s v="MW"/>
    <d v="2021-09-07T00:00:00"/>
    <m/>
    <s v="551103986435"/>
    <n v="6.6"/>
    <m/>
    <d v="2021-09-03T00:00:00"/>
    <m/>
    <m/>
    <d v="2021-10-07T00:00:00"/>
    <s v="W41-2021"/>
    <m/>
    <m/>
    <x v="8"/>
    <x v="7"/>
    <s v="CLOSED - RFI DONE"/>
    <s v="06:10:21-29:09:21: PROSES GALVANIS MOUNTING STAR, PLAN DONE 1 OCT, LANJUT INSTALASI MOUNTING 2 HARI_x000a_26:09:21: SRFI_x000a_22:09:21: 19:09:21: ME OG_x000a_15:09:21: 13:09:21: CME PREPARATION, FABRIKASI MOUNTING STAR_x000a_06:09:21: STO DECLARE 3 SEPT 2021, PREPARE TIM CME"/>
  </r>
  <r>
    <s v="1647262003"/>
    <s v="IBS SEMBAYAT"/>
    <x v="3"/>
    <s v="TB"/>
    <s v="112°34.26.22'E"/>
    <s v="7°4.12.86'S"/>
    <n v="53"/>
    <s v="0/170/180"/>
    <n v="2021"/>
    <s v="BLITZKRIEG 2021 [NEW]"/>
    <s v="Jl. Pendopo, Desa Sembayat RT.19 RW.04 Kec.Manyar, Kab.Gresik Prov.Jawa Timur"/>
    <s v="HTI"/>
    <s v="JAW-JI-GSK-4326"/>
    <s v="MANYAR_GRESIK"/>
    <x v="0"/>
    <s v="TBG"/>
    <s v="East"/>
    <s v="JATIM"/>
    <s v="Jawa Timur"/>
    <s v="Kab. Gresik"/>
    <n v="6617584"/>
    <d v="2021-09-02T00:00:00"/>
    <m/>
    <n v="34"/>
    <s v="31 - 60 days"/>
    <d v="2021-10-02T00:00:00"/>
    <s v="W40-2021"/>
    <s v="Oct-2021"/>
    <d v="2021-10-02T00:00:00"/>
    <s v="W40-2021"/>
    <s v="Oct-2021"/>
    <d v="2021-10-08T00:00:00"/>
    <s v="W41-2021"/>
    <x v="6"/>
    <d v="2021-10-10T00:00:00"/>
    <s v="W42-2021"/>
    <s v="Oct-2021"/>
    <m/>
    <s v="MW"/>
    <d v="2021-09-21T00:00:00"/>
    <m/>
    <s v="511201194981"/>
    <n v="6.6"/>
    <m/>
    <d v="2021-09-09T00:00:00"/>
    <m/>
    <m/>
    <d v="2021-10-06T00:00:00"/>
    <s v="W41-2021"/>
    <m/>
    <m/>
    <x v="8"/>
    <x v="7"/>
    <s v="CLOSED - RFI DONE"/>
    <s v="04:10:21-29:09:21: POWER CONNECTION PROSES_x000a_22:09:21: 19:09:21: ME OG_x000a_13:09:21: STO DECLARE 9 SEP, CME PREPARATION_x000a_09:08:2021: NEED REVIEW TNP ALITA_x000a_09:01:2021: ERM PROSES"/>
  </r>
  <r>
    <s v="170363109"/>
    <s v="SANUR KAJA 10"/>
    <x v="3"/>
    <s v="TB"/>
    <s v="115°15.4.03'E"/>
    <s v="8°40.8.26'S"/>
    <n v="20"/>
    <s v="145/260/350"/>
    <n v="2021"/>
    <s v="BLITZKRIEG 2021 [NEW]"/>
    <s v="Jl. Sedap Malam No.16 Kec. Denpasar Selatan, Kota Denpasar Prov. Bali"/>
    <s v="HTI"/>
    <s v="BAL-BA-DPR-1517"/>
    <s v="DENPASAR SELATAN_SANUR KAJA"/>
    <x v="0"/>
    <s v="TBG"/>
    <s v="East"/>
    <s v="BALINUSRA"/>
    <s v="Bali"/>
    <s v="Kota Denpasar"/>
    <n v="6617564"/>
    <d v="2021-08-27T00:00:00"/>
    <m/>
    <n v="40"/>
    <s v="31 - 60 days"/>
    <d v="2021-09-26T00:00:00"/>
    <s v="W40-2021"/>
    <s v="Sep-2021"/>
    <d v="2021-09-26T00:00:00"/>
    <s v="W40-2021"/>
    <s v="Sep-2021"/>
    <d v="2021-09-26T00:00:00"/>
    <s v="W40-2021"/>
    <x v="7"/>
    <d v="2021-10-07T00:00:00"/>
    <s v="W41-2021"/>
    <s v="Oct-2021"/>
    <m/>
    <s v="MW"/>
    <d v="2021-09-07T00:00:00"/>
    <m/>
    <s v="551400476186"/>
    <n v="6.6"/>
    <m/>
    <d v="2021-09-03T00:00:00"/>
    <m/>
    <m/>
    <d v="2021-10-06T00:00:00"/>
    <s v="W41-2021"/>
    <m/>
    <m/>
    <x v="8"/>
    <x v="7"/>
    <s v="CLOSED - RFI DONE"/>
    <s v="04:10:21-29:09:21: PROSES GALVANIS MOUNTING STAR, PLAN DONE 1 OCT, LANJUT INSTALASI MOUNTING 2 HARI_x000a_26:09:21: SRFI_x000a_22:09:21: 19:09:21: ME OG_x000a_15:09:21: 13:09:21: CME PREPARATION, FABRIKASI MOUNTING STAR_x000a_06:09:21: STO DECLARE 3 SEPT 2021, PREPARE TIM CME"/>
  </r>
  <r>
    <s v="030433109"/>
    <s v="PAD MC 58 / LUBUK GADING PERMAI"/>
    <x v="4"/>
    <s v="TB"/>
    <s v="100°19.26.65'E"/>
    <s v="0°50.5.86'S"/>
    <n v="40"/>
    <s v="90/165/300"/>
    <n v="2021"/>
    <s v="RORO JONGRANG 2021 [NEW]"/>
    <s v="Lubuk Buaya RT. 004 / RW. 002, Kel. Lubuk Buaya, Kec. Koto Tengah, Kota Padang, Prov. Sumatera Barat"/>
    <s v="HTI"/>
    <s v="SUM-SB-PAD-0879"/>
    <s v="KOTO_TANGAH_LUBUK_BUAYA"/>
    <x v="0"/>
    <s v="TBG"/>
    <s v="WEST"/>
    <s v="SUMBAGTENG"/>
    <s v="Sumatera Barat"/>
    <s v="Kota Padang"/>
    <n v="6617456"/>
    <d v="2021-08-09T00:00:00"/>
    <m/>
    <n v="58"/>
    <s v="31 - 60 days"/>
    <d v="2021-09-08T00:00:00"/>
    <s v="W37-2021"/>
    <s v="Sep-2021"/>
    <d v="2021-09-07T00:00:00"/>
    <s v="W37-2021"/>
    <s v="Sep-2021"/>
    <d v="2021-10-08T00:00:00"/>
    <s v="W41-2021"/>
    <x v="6"/>
    <d v="2021-10-08T00:00:00"/>
    <s v="W41-2021"/>
    <s v="Oct-2021"/>
    <m/>
    <s v="MW"/>
    <d v="2021-08-18T00:00:00"/>
    <m/>
    <s v="131023834095"/>
    <n v="6.6"/>
    <m/>
    <d v="2021-10-04T00:00:00"/>
    <m/>
    <m/>
    <d v="2021-10-06T00:00:00"/>
    <s v="W41-2021"/>
    <m/>
    <m/>
    <x v="8"/>
    <x v="7"/>
    <s v="CLOSED - RFI DONE"/>
    <s v="04:10:21-19:09:21: SRFI_x000a_15:09:21: ME OG_x000a_13:09:21: 08:09:21: RBS/BTS PONDASI_x000a_06:09:21: PREPARE TIM, CME PREPARATION_x000a_30:08:21:25:08:21:22:08:21: 18:08:21: READY TO DECLARE STO_x000a_16:08:21: NEED REVIEW CIVIL HTI_x000a_09:08:21: 04:08:21 : SPK COLO RELEASED, ERM PROSES"/>
  </r>
  <r>
    <s v="070977109"/>
    <s v="KENTEN KERAMAT"/>
    <x v="4"/>
    <s v="TB"/>
    <s v="104°46.13.94'E"/>
    <s v="2°54.29.48'S"/>
    <n v="30"/>
    <s v="130/220/350"/>
    <n v="2021"/>
    <s v="RORO JONGRANG 2021 [NEW]"/>
    <s v="Jl. Pangeran Ayin Simpang Talang Keramat Kel. Kenten Kec. Talang Kelapa Kab. Banyuasin Prop. Sumsl"/>
    <s v="HTI"/>
    <s v="SUM-SS-PKB-1257"/>
    <s v="TALANG_BULUH"/>
    <x v="0"/>
    <s v="TBG"/>
    <s v="WEST"/>
    <s v="SUMBAGSEL"/>
    <s v="Sumatera Selatan"/>
    <s v="Kab. Banyuasin"/>
    <n v="6617456"/>
    <d v="2021-08-09T00:00:00"/>
    <m/>
    <n v="58"/>
    <s v="31 - 60 days"/>
    <d v="2021-09-08T00:00:00"/>
    <s v="W37-2021"/>
    <s v="Sep-2021"/>
    <d v="2021-09-07T00:00:00"/>
    <s v="W37-2021"/>
    <s v="Sep-2021"/>
    <d v="2021-10-18T00:00:00"/>
    <s v="W43-2021"/>
    <x v="6"/>
    <d v="2021-10-18T00:00:00"/>
    <s v="W43-2021"/>
    <s v="Oct-2021"/>
    <m/>
    <s v="MW"/>
    <d v="2021-09-04T00:00:00"/>
    <m/>
    <s v="141103466674"/>
    <n v="6.6"/>
    <m/>
    <d v="2021-10-04T00:00:00"/>
    <m/>
    <m/>
    <d v="2021-10-06T00:00:00"/>
    <s v="W41-2021"/>
    <m/>
    <m/>
    <x v="8"/>
    <x v="7"/>
    <s v="CLOSED - RFI DONE"/>
    <s v="04:10:21-26:09:21: SRFI_x000a_22:09:21: 19:09:21: 15:09:21: 13:09:21: PONDASI OG_x000a_06:09:21: CME PREPARATION_x000a_30:08:21:25:08:21: STO READY TO DECLARE_x000a_22:08:21: NEED REVIEW CIVIL HUAWEI_x000a_18:08:21: NEED REVIEW TNP ALITA_x000a_16:08:21: 09:08:21 : SPK COLO RELEASED, ERM PROSES"/>
  </r>
  <r>
    <s v="060415109"/>
    <s v="JAMBI2G37"/>
    <x v="4"/>
    <s v="TB"/>
    <s v="103°51.54.11'E"/>
    <s v="1°42.55.51'S"/>
    <n v="60"/>
    <s v="120/205/340"/>
    <n v="2021"/>
    <s v="RORO JONGRANG 2021 [NEW]"/>
    <s v="Jl. Nusantara Rt 001 Rw.001 Desa Sumber Agung, Kec. Sungai Gelam Kab. Muaro Jambi Jambi"/>
    <s v="HTI"/>
    <s v="SUM-JA-SNT-0710"/>
    <s v="SUNGAI_GELAM_SUMBER_AGUNG"/>
    <x v="0"/>
    <s v="TBG"/>
    <s v="WEST"/>
    <s v="SUMBAGSEL"/>
    <s v="Jambi"/>
    <s v="Kab. Muaro Jambi"/>
    <n v="6617456"/>
    <d v="2021-08-09T00:00:00"/>
    <m/>
    <n v="57"/>
    <s v="31 - 60 days"/>
    <d v="2021-09-08T00:00:00"/>
    <s v="W37-2021"/>
    <s v="Sep-2021"/>
    <d v="2021-09-07T00:00:00"/>
    <s v="W37-2021"/>
    <s v="Sep-2021"/>
    <d v="2021-10-18T00:00:00"/>
    <s v="W43-2021"/>
    <x v="6"/>
    <d v="2021-10-18T00:00:00"/>
    <s v="W43-2021"/>
    <s v="Oct-2021"/>
    <m/>
    <s v="MW"/>
    <d v="2021-08-18T00:00:00"/>
    <m/>
    <s v="143105959365"/>
    <n v="6.6"/>
    <m/>
    <d v="2021-10-04T00:00:00"/>
    <m/>
    <d v="2021-09-03T00:00:00"/>
    <d v="2021-10-05T00:00:00"/>
    <s v="W41-2021"/>
    <m/>
    <m/>
    <x v="8"/>
    <x v="7"/>
    <s v="CLOSED - RFI DONE"/>
    <s v="04:10:21-01:09:21: SRFI_x000a_30:08:21: ME OG_x000a_25:08:21: RBS BTS FOUNDATION_x000a_22:08:21: 18:08:21: READY TO DECLARE STO_x000a_16:08:21: NEED REVIEW CIVIL HTI_x000a_09:08:21: 04:08:21 : SPK COLO RELEASED, ERM PROSES"/>
  </r>
  <r>
    <s v="210138104"/>
    <s v="MENDAWAI_KATINGAN"/>
    <x v="3"/>
    <s v="SMI"/>
    <s v="113°16.18.37'E"/>
    <s v="2°59.35.81'S"/>
    <n v="60"/>
    <s v="0/180/300"/>
    <n v="2021"/>
    <s v="BLITZKRIEG 2021 [NEW]"/>
    <s v="JL.Dahlia Ds.Mendawai Kec.Mendawai, Kab. Katingan Kalimantan Tengah"/>
    <s v="HTI"/>
    <s v="KAL-KT-KSN-0435"/>
    <s v="MENDAWAI_MENDAWAI"/>
    <x v="0"/>
    <s v="TBG"/>
    <s v="Central"/>
    <s v="KALIMANTAN"/>
    <s v="Kalimantan Tengah"/>
    <s v="Kab. Katingan"/>
    <n v="6617415"/>
    <d v="2021-08-04T00:00:00"/>
    <m/>
    <n v="62"/>
    <s v="61 - 90 days"/>
    <d v="2021-09-03T00:00:00"/>
    <s v="W36-2021"/>
    <s v="Sep-2021"/>
    <d v="2021-09-04T00:00:00"/>
    <s v="W36-2021"/>
    <s v="Sep-2021"/>
    <d v="2021-09-30T00:00:00"/>
    <s v="W40-2021"/>
    <x v="7"/>
    <d v="2021-10-08T00:00:00"/>
    <s v="W41-2021"/>
    <s v="Oct-2021"/>
    <m/>
    <s v="MW"/>
    <d v="2021-09-07T00:00:00"/>
    <m/>
    <n v="224400773973"/>
    <n v="6.6"/>
    <m/>
    <s v=""/>
    <m/>
    <m/>
    <d v="2021-10-05T00:00:00"/>
    <s v="W41-2021"/>
    <m/>
    <m/>
    <x v="8"/>
    <x v="7"/>
    <s v="CLOSED - RFI DONE"/>
    <s v="04:10:21-29:09:21: SRFI, PLAN CONNECT PLN 30 SEP, COLLECTING DOC RFIN_x000a_26:09:21: ME OG, MATERIAL TRAY ON DELIVERY KARENA AKSES MENUJU SITE HANYA BISA MENGGUNAKAN KAPAL KELOTOK, IMBAS BANJIR JALANAN MASIH BELUM BISA DILEWATI_x000a_19:09:21: PONDASI BTS OG_x000a_15:09:21: 13:09:21: 08:09:21: 06:09:21: STO DECLARE 2 SEPT 2021, PREPARE TIM CME, REPLAN RFI W4 SEPT_x000a_30:08:21:22:08:21: NEED REVIEW TNP ALITA_x000a_22:09:21: PONDASI BTS OG_x000a_22:08:21: 18:08:21: 16:08:21:09:08:21: 04:08:21 : SPK COLO RELEASED, ERM PROSES NEED REVIEW TNP ALITA"/>
  </r>
  <r>
    <s v="021276109"/>
    <s v="PERDAMAIAN2"/>
    <x v="4"/>
    <s v="TB"/>
    <s v="99°52.15.1'E"/>
    <s v="2°3.2.63'N"/>
    <n v="40"/>
    <s v="20/100/200"/>
    <n v="2021"/>
    <s v="RORO JONGRANG 2021 [NEW]"/>
    <s v="Jl. Kancil No 5, Kel. Perdamaian, Kec. Rantau Selatan, Kab. Labuhanbatu, Prov. Sumatera Utara"/>
    <s v="HTI"/>
    <s v="SUM-SU-AKK-2215"/>
    <s v="RANTAU_SELATAN_SIGAMBAL"/>
    <x v="0"/>
    <s v="TBG"/>
    <s v="WEST"/>
    <s v="SUMBAGUT"/>
    <s v="Sumatera Utara"/>
    <s v="Kab. Labuhanbatu"/>
    <n v="6617456"/>
    <d v="2021-08-09T00:00:00"/>
    <m/>
    <n v="56"/>
    <s v="31 - 60 days"/>
    <d v="2021-09-08T00:00:00"/>
    <s v="W37-2021"/>
    <s v="Sep-2021"/>
    <d v="2021-09-07T00:00:00"/>
    <s v="W37-2021"/>
    <s v="Sep-2021"/>
    <d v="2021-10-08T00:00:00"/>
    <s v="W41-2021"/>
    <x v="6"/>
    <d v="2021-10-11T00:00:00"/>
    <s v="W42-2021"/>
    <s v="Oct-2021"/>
    <m/>
    <s v="MW"/>
    <d v="2021-08-18T00:00:00"/>
    <m/>
    <s v="125010773394"/>
    <n v="6.6"/>
    <m/>
    <d v="2021-10-04T00:00:00"/>
    <m/>
    <m/>
    <d v="2021-10-04T00:00:00"/>
    <s v="W41-2021"/>
    <m/>
    <m/>
    <x v="8"/>
    <x v="7"/>
    <s v="CLOSED - RFI DONE"/>
    <s v="04:10:21-15:09:21: SRFI_x000a_13:09:21: 08:09:21: Power Connection Proses_x000a_06:09:21: 30:08:21:25:08:21: CME PREPARATION_x000a_22:08:21: 18:08:21: READY TO DECLARE STO_x000a_16:08:21: NEED REVIEW CIVIL HTI_x000a_09:08:21: 04:08:21 : SPK COLO RELEASED, ERM PROSES"/>
  </r>
  <r>
    <s v="022216109"/>
    <s v="SEI SEMBILANG / DESA SIGAOL BARAT"/>
    <x v="3"/>
    <s v="TB"/>
    <s v="99°3.2.27'E"/>
    <s v="2°23.51.4'N"/>
    <n v="40"/>
    <s v="40/200/310"/>
    <n v="2021"/>
    <s v="BLITZKRIEG 2021 [NEW]"/>
    <s v="Dusun Silima Kuta, Desa Sigaol Barat, Kec. Uluan, Kab. Toba Samosir, Prov. Sumatera Utara"/>
    <s v="HTI"/>
    <s v="SUM-SU-BLG-2136"/>
    <s v="SIGAOL_BARAT"/>
    <x v="0"/>
    <s v="TBG"/>
    <s v="WEST"/>
    <s v="SUMBAGUT"/>
    <s v="Sumatera Utara"/>
    <s v="Kab. Toba Samosir"/>
    <n v="6617547"/>
    <d v="2021-08-26T00:00:00"/>
    <m/>
    <n v="37"/>
    <s v="31 - 60 days"/>
    <d v="2021-09-25T00:00:00"/>
    <s v="W39-2021"/>
    <s v="Sep-2021"/>
    <d v="2021-09-25T00:00:00"/>
    <s v="W39-2021"/>
    <s v="Sep-2021"/>
    <d v="2021-09-25T00:00:00"/>
    <s v="W39-2021"/>
    <x v="7"/>
    <d v="2021-09-25T00:00:00"/>
    <s v="W39-2021"/>
    <s v="Sep-2021"/>
    <m/>
    <s v="MW"/>
    <d v="2021-09-07T00:00:00"/>
    <m/>
    <s v="123100306398"/>
    <n v="6.6"/>
    <m/>
    <d v="2021-09-03T00:00:00"/>
    <m/>
    <m/>
    <d v="2021-10-02T00:00:00"/>
    <s v="W40-2021"/>
    <m/>
    <m/>
    <x v="8"/>
    <x v="7"/>
    <s v="CLOSED - RFI DONE"/>
    <s v="29:09:21: SRFI_x000a_22:09:21: 19:09:21: ME OG_x000a_13:09:21: 06:09:21: STO DECLARE 3 SEPT 2021, PREPARE TIM CME"/>
  </r>
  <r>
    <s v="161258109"/>
    <s v="TUNJUNGREJO TBG"/>
    <x v="3"/>
    <s v="TB"/>
    <s v="113°12.3.71'E"/>
    <s v="8°14.26.09'S"/>
    <n v="40"/>
    <s v="30/190/290"/>
    <n v="2021"/>
    <s v="BLITZKRIEG 2021 [NEW]"/>
    <s v="Desa Wegalih Dusun Meleman RT.02 RW.04 Kec.Yosowilangun, Kab.Lumajang Prov.Jawa Timur"/>
    <s v="HTI"/>
    <s v="JAW-JI-LMJ-4235"/>
    <s v="YOSOWILANGUN_WOTGALIH"/>
    <x v="0"/>
    <s v="TBG"/>
    <s v="East"/>
    <s v="JATIM"/>
    <s v="Jawa Timur"/>
    <s v="Kab. Lumajang"/>
    <n v="6617406"/>
    <d v="2021-08-26T00:00:00"/>
    <m/>
    <n v="35"/>
    <s v="31 - 60 days"/>
    <d v="2021-09-25T00:00:00"/>
    <s v="W39-2021"/>
    <s v="Sep-2021"/>
    <d v="2021-09-26T00:00:00"/>
    <s v="W40-2021"/>
    <s v="Sep-2021"/>
    <d v="2021-09-26T00:00:00"/>
    <s v="W40-2021"/>
    <x v="7"/>
    <d v="2021-09-26T00:00:00"/>
    <s v="W40-2021"/>
    <s v="Sep-2021"/>
    <m/>
    <s v="MW"/>
    <d v="2021-09-07T00:00:00"/>
    <m/>
    <s v="MULTIGUNA"/>
    <m/>
    <m/>
    <d v="2021-09-03T00:00:00"/>
    <m/>
    <m/>
    <d v="2021-09-30T00:00:00"/>
    <s v="W40-2021"/>
    <m/>
    <m/>
    <x v="8"/>
    <x v="7"/>
    <s v="CLOSED - RFI DONE"/>
    <s v="29:09:21-19:09:21: SRFI_x000a_19:09:21:15:09:21: 13:09:21: ME OG_x000a_08:09:21: PONDASI OG_x000a_06:09:21: STO DECLARE 3 SEPT 2021, PREPARE TIM CME REPLAN RFI W4 SEPT_x000a_30:08:21: 22:08:21: 16:08:21: 09:08:21: 04:08:21 : SPK COLO RELEASED, ERM PROSES"/>
  </r>
  <r>
    <s v="162120109"/>
    <s v="TULUNGREJO BATU"/>
    <x v="3"/>
    <s v="SKP"/>
    <s v="112°32.19.32'E"/>
    <s v="7°51.12.64'S"/>
    <n v="40"/>
    <s v="150/245/305"/>
    <n v="2021"/>
    <s v="BLITZKRIEG 2021 [NEW]"/>
    <s v="Desa Bumiaji Dusun Banaran RT.04 RW.05 Kec. Bumiaji, Kota Batu Prov.Jawa Timur"/>
    <s v="HTI"/>
    <s v="JAW-JI-BTU-4120"/>
    <s v="BUMIAJI_BUMIAJI"/>
    <x v="0"/>
    <s v="TBG"/>
    <s v="East"/>
    <s v="JATIM"/>
    <s v="Jawa Timur"/>
    <s v="Kota Batu"/>
    <n v="6617492"/>
    <d v="2021-08-13T00:00:00"/>
    <m/>
    <n v="48"/>
    <s v="31 - 60 days"/>
    <d v="2021-09-12T00:00:00"/>
    <s v="W38-2021"/>
    <s v="Sep-2021"/>
    <d v="2021-09-11T00:00:00"/>
    <s v="W37-2021"/>
    <s v="Sep-2021"/>
    <d v="2021-09-28T00:00:00"/>
    <s v="W40-2021"/>
    <x v="7"/>
    <d v="2021-09-28T00:00:00"/>
    <s v="W40-2021"/>
    <s v="Sep-2021"/>
    <m/>
    <s v="MW"/>
    <d v="2021-09-13T00:00:00"/>
    <m/>
    <s v="513031057963"/>
    <n v="6.6"/>
    <m/>
    <d v="2021-09-03T00:00:00"/>
    <m/>
    <m/>
    <d v="2021-09-30T00:00:00"/>
    <s v="W40-2021"/>
    <m/>
    <m/>
    <x v="8"/>
    <x v="7"/>
    <s v="CLOSED - RFI DONE"/>
    <s v="29:09:21-15:09:21: SRFI_x000a_13:09:21: ME OG_x000a_08:09:21: RBS BTS PONDASI OG_x000a_06:09:21: STO DECLARE 3 SEP 2021, PREPARE TIM CME_x000a_30:08:21: 22:08:21: 18:08:21: ERM PROSES, NEED REVIEW ALITA_x000a_16:08:21: 08:12:2021 : SPK COLO RELEASED, SUBMIT ERM PROSES"/>
  </r>
  <r>
    <s v="090241126"/>
    <s v="PASAR BARU KOTA BANI"/>
    <x v="3"/>
    <s v="TB"/>
    <s v="101°40.19.96'E"/>
    <s v="3°13.42.92'S"/>
    <n v="40"/>
    <s v="60/200/260"/>
    <n v="2021"/>
    <s v="BLITZKRIEG 2021 [NEW]"/>
    <s v="Dusun Jaya RT.09, Desa Air Muring, Kec. Putri Hijau, Kab. Bengkulu Utara Prov. Bengkulu"/>
    <s v="HTI"/>
    <s v="SUM-BE-AGM-0205"/>
    <s v="KOTA_BANI"/>
    <x v="0"/>
    <s v="TBG"/>
    <s v="WEST"/>
    <s v="LAMPUNG"/>
    <s v="Bengkulu"/>
    <s v="Kab. Bengkulu Utara"/>
    <n v="6617547"/>
    <d v="2021-08-26T00:00:00"/>
    <m/>
    <n v="34"/>
    <s v="31 - 60 days"/>
    <d v="2021-09-25T00:00:00"/>
    <s v="W39-2021"/>
    <s v="Sep-2021"/>
    <d v="2021-09-25T00:00:00"/>
    <s v="W39-2021"/>
    <s v="Sep-2021"/>
    <d v="2021-09-25T00:00:00"/>
    <s v="W39-2021"/>
    <x v="7"/>
    <d v="2021-09-25T00:00:00"/>
    <s v="W39-2021"/>
    <s v="Sep-2021"/>
    <m/>
    <s v="MW"/>
    <d v="2021-09-07T00:00:00"/>
    <m/>
    <s v="146802513523"/>
    <n v="6.6"/>
    <m/>
    <d v="2021-08-31T00:00:00"/>
    <m/>
    <m/>
    <d v="2021-09-29T00:00:00"/>
    <s v="W40-2021"/>
    <m/>
    <m/>
    <x v="8"/>
    <x v="7"/>
    <s v="CLOSED - RFI DONE"/>
    <s v="26:09:21: SRFI_x000a_22:09:21: 19:09:21: 15:09:21: PLN CONNECTION_x000a_13:09:21: RBS/BTS FOUNDATION_x000a_06:09:21: CME PREPARATION_x000a_06:09:21: STO DECLARE 2 SEPT 2021, PREPARE TIM CME"/>
  </r>
  <r>
    <s v="0902961001"/>
    <s v="PASARBEMBAH"/>
    <x v="3"/>
    <s v="TB"/>
    <s v="102°12.18.45'E"/>
    <s v="3°38.24.75'S"/>
    <n v="40"/>
    <s v="50/120/300"/>
    <n v="2021"/>
    <s v="BLITZKRIEG 2021 [NEW]"/>
    <s v="Jl. Lintas Bengkulu Utara, Dusun I, Desa Pasar Bembah, Kec. Air Napal, Kab. Bengkulu Utara Prov. Bengkulu"/>
    <s v="HTI"/>
    <s v="SUM-BE-AGM-0209"/>
    <s v="PASAR_BEMBAH"/>
    <x v="0"/>
    <s v="TBG"/>
    <s v="WEST"/>
    <s v="LAMPUNG"/>
    <s v="Bengkulu"/>
    <s v="Kab. Bengkulu Utara"/>
    <n v="6617547"/>
    <d v="2021-08-26T00:00:00"/>
    <m/>
    <n v="34"/>
    <s v="31 - 60 days"/>
    <d v="2021-09-25T00:00:00"/>
    <s v="W39-2021"/>
    <s v="Sep-2021"/>
    <d v="2021-09-25T00:00:00"/>
    <s v="W39-2021"/>
    <s v="Sep-2021"/>
    <d v="2021-09-25T00:00:00"/>
    <s v="W39-2021"/>
    <x v="7"/>
    <d v="2021-09-25T00:00:00"/>
    <s v="W39-2021"/>
    <s v="Sep-2021"/>
    <m/>
    <s v="MW"/>
    <d v="2021-09-07T00:00:00"/>
    <m/>
    <s v="146606891915"/>
    <n v="6.6"/>
    <m/>
    <d v="2021-09-02T00:00:00"/>
    <m/>
    <m/>
    <d v="2021-09-29T00:00:00"/>
    <s v="W40-2021"/>
    <m/>
    <m/>
    <x v="8"/>
    <x v="7"/>
    <s v="CLOSED - RFI DONE"/>
    <s v="26:09:21: SRFI_x000a_22:09:21: 19:09:21: ME OG_x000a_15:09:21: BOWPLANK_x000a_13:09:21: 06:09:21: STO DECLARE 3 SEPT 2021, PREPARE TIM CME"/>
  </r>
  <r>
    <s v="1646021023"/>
    <s v="SAMBIT PONOROGO"/>
    <x v="3"/>
    <s v="TB"/>
    <s v="111°32.4.2'E"/>
    <s v="7°58.37.56'S"/>
    <n v="50"/>
    <s v="0/120/240"/>
    <n v="2021"/>
    <s v="BLITZKRIEG 2021 [NEW]"/>
    <s v="Desa Grogol Dukuh Klanan RT.01 RW.01 Kec.Sawoo, Kab.Ponorogo Prov.Jawa Timur"/>
    <s v="HTI"/>
    <s v="JAW-JI-PNG-4282"/>
    <s v="SAWOO_GROGOL"/>
    <x v="0"/>
    <s v="TBG"/>
    <s v="East"/>
    <s v="JATIM"/>
    <s v="Jawa Timur"/>
    <s v="Kab. Ponorogo"/>
    <n v="6617493"/>
    <d v="2021-08-13T00:00:00"/>
    <m/>
    <n v="47"/>
    <s v="31 - 60 days"/>
    <d v="2021-09-12T00:00:00"/>
    <s v="W38-2021"/>
    <s v="Sep-2021"/>
    <d v="2021-09-11T00:00:00"/>
    <s v="W37-2021"/>
    <s v="Sep-2021"/>
    <d v="2021-09-30T00:00:00"/>
    <s v="W40-2021"/>
    <x v="7"/>
    <d v="2021-09-30T00:00:00"/>
    <s v="W40-2021"/>
    <s v="Sep-2021"/>
    <m/>
    <s v="MW"/>
    <d v="2021-09-07T00:00:00"/>
    <m/>
    <s v="515413779249"/>
    <n v="6.6"/>
    <m/>
    <d v="2021-09-03T00:00:00"/>
    <m/>
    <m/>
    <d v="2021-09-29T00:00:00"/>
    <s v="W40-2021"/>
    <m/>
    <m/>
    <x v="8"/>
    <x v="7"/>
    <s v="CLOSED - RFI DONE"/>
    <s v="26:09:21-15:09:21: SRFI_x000a_08:09:21: RBS BTS PONDASI OG_x000a_06:09:21: STO DECLARE 3 SEPT 2021, PREPARE TIM CME, REPLAN RFI W4 SEPT_x000a_30:08:21:22:08:21: NEED REVIEW TNP ALITA_x000a_18:08:21: ERM PROSES, NEED REVIEW RNP HTI_x000a_16:08:21:10:08:21 : SPK COLO RELEASED, ERM PROSES"/>
  </r>
  <r>
    <s v="171600126"/>
    <s v="MAMBAL_7"/>
    <x v="3"/>
    <s v="TB"/>
    <s v="115°14.6.0'E"/>
    <s v="8°32.57.12'S"/>
    <n v="20"/>
    <s v="90/190/280"/>
    <n v="2021"/>
    <s v="BLITZKRIEG 2021 [NEW]"/>
    <s v="Jl. Kenanga, Desa Mekar Bhuwana, Abiansemal, Kab Badung"/>
    <s v="HTI"/>
    <s v="BAL-BA-MGW-1549"/>
    <s v="ABIANSEMAL_MEKAR BHUANA"/>
    <x v="0"/>
    <s v="TBG"/>
    <s v="East"/>
    <s v="BALINUSRA"/>
    <s v="Bali"/>
    <s v="Kab. Badung"/>
    <n v="6617564"/>
    <d v="2021-08-27T00:00:00"/>
    <m/>
    <n v="32"/>
    <s v="31 - 60 days"/>
    <d v="2021-09-26T00:00:00"/>
    <s v="W40-2021"/>
    <s v="Sep-2021"/>
    <d v="2021-09-26T00:00:00"/>
    <s v="W40-2021"/>
    <s v="Sep-2021"/>
    <d v="2021-09-26T00:00:00"/>
    <s v="W40-2021"/>
    <x v="7"/>
    <d v="2021-09-26T00:00:00"/>
    <s v="W40-2021"/>
    <s v="Sep-2021"/>
    <m/>
    <s v="MW"/>
    <d v="2021-09-07T00:00:00"/>
    <m/>
    <n v="551103984464"/>
    <n v="6.6"/>
    <m/>
    <d v="2021-09-03T00:00:00"/>
    <m/>
    <m/>
    <d v="2021-09-28T00:00:00"/>
    <s v="W40-2021"/>
    <m/>
    <m/>
    <x v="8"/>
    <x v="7"/>
    <s v="CLOSED - RFI DONE"/>
    <s v="26:09:21: SRFI_x000a_22:09:21:19:09:21: 15:09:21: ME DONE, MINUS MOUNTING &amp; PLN_x000a_13:09:21: PONDASO OG, PARALEL FABRIKASI MOUNTING STAR_x000a_06:09:21: STO DECLARE 3 SEPT 2021, PREPARE TIM CME"/>
  </r>
  <r>
    <s v="210074109"/>
    <s v="PANGKOH"/>
    <x v="3"/>
    <s v="SKP"/>
    <s v="113°25.48.68'E"/>
    <s v="1°58.45.91'S"/>
    <n v="60"/>
    <s v="0/200/300"/>
    <n v="2021"/>
    <s v="BLITZKRIEG 2021 [NEW]"/>
    <s v="Jl. PLN Desa Luwuk Kanan RT. 05/02 Kec. Tasik Payawan, Kab. Katingan, Kalimantan Tengah"/>
    <s v="HTI"/>
    <s v="KAL-KT-KSN-0433"/>
    <s v="LUWUK_KANAN"/>
    <x v="0"/>
    <s v="TBG"/>
    <s v="Central"/>
    <s v="KALIMANTAN"/>
    <s v="Kalimantan Tengah"/>
    <s v="Kab. Katingan"/>
    <n v="6617413"/>
    <d v="2021-08-04T00:00:00"/>
    <m/>
    <n v="55"/>
    <s v="31 - 60 days"/>
    <d v="2021-09-03T00:00:00"/>
    <s v="W36-2021"/>
    <s v="Sep-2021"/>
    <d v="2021-09-04T00:00:00"/>
    <s v="W36-2021"/>
    <s v="Sep-2021"/>
    <d v="2021-09-25T00:00:00"/>
    <s v="W39-2021"/>
    <x v="7"/>
    <d v="2021-09-25T00:00:00"/>
    <s v="W39-2021"/>
    <s v="Sep-2021"/>
    <m/>
    <s v="MW"/>
    <d v="2021-08-25T00:00:00"/>
    <m/>
    <s v="MULTIGUNA"/>
    <m/>
    <m/>
    <d v="2021-08-23T00:00:00"/>
    <m/>
    <m/>
    <d v="2021-09-28T00:00:00"/>
    <s v="W40-2021"/>
    <m/>
    <m/>
    <x v="8"/>
    <x v="7"/>
    <s v="CLOSED - RFI DONE"/>
    <s v="26:09:21: SRFI, CONNECT PLAN MULTIGUNA_x000a_22:09:21: 19:09:21: PONDASI BTS OG_x000a_15:09:21: 13:09:21: 08:09:21: NY START KARENA SITE MASIH BANJIR _x000a_06:09:21: 01:09:21: 30:08:21: NY START CME KARENA AREA SITE BANJIR REPLAN W3 SEP_x000a_25:08:21:STO DECLARE 25 AUG_x000a_22:08:21: NEED REVIEW POWER HUAWEI_x000a_18:08:21: 16:08:21:09:08:21: 04:08:21 : SPK COLO RELEASED, ERM PROSES NEED REVIEW TNP ALITA"/>
  </r>
  <r>
    <s v="080126104"/>
    <s v="GUNUNG TAJAM"/>
    <x v="4"/>
    <s v="SMI"/>
    <s v="107°50.48.34'E"/>
    <s v="2°45.44.53'S"/>
    <n v="50"/>
    <s v="50/170/320"/>
    <n v="2021"/>
    <s v="RORO JONGRANG 2021 [NEW]"/>
    <s v="Jl. Gunung Tajam, Rt.10/03 Dusun Air Begantung Kel. Kacang Butor, Kec. Badau, Kab. Belitung"/>
    <s v="HTI"/>
    <s v="SUM-BB-TDN-0531"/>
    <s v="KACANG_BOTOR_BANDARA"/>
    <x v="0"/>
    <s v="TBG"/>
    <s v="WEST"/>
    <s v="SUMBAGSEL"/>
    <s v="Kepulauan Bangka Belitung"/>
    <s v="Kab. Belitung"/>
    <n v="6617453"/>
    <d v="2021-08-09T00:00:00"/>
    <m/>
    <n v="49"/>
    <s v="31 - 60 days"/>
    <d v="2021-09-08T00:00:00"/>
    <s v="W37-2021"/>
    <s v="Sep-2021"/>
    <d v="2021-09-07T00:00:00"/>
    <s v="W37-2021"/>
    <s v="Sep-2021"/>
    <d v="2021-09-28T00:00:00"/>
    <s v="W40-2021"/>
    <x v="7"/>
    <d v="2021-09-30T00:00:00"/>
    <s v="W40-2021"/>
    <s v="Sep-2021"/>
    <m/>
    <s v="MW"/>
    <d v="2021-08-18T00:00:00"/>
    <m/>
    <s v="MULTIGUNA"/>
    <m/>
    <m/>
    <d v="2021-08-13T00:00:00"/>
    <m/>
    <m/>
    <d v="2021-09-27T00:00:00"/>
    <s v="W40-2021"/>
    <m/>
    <m/>
    <x v="8"/>
    <x v="7"/>
    <s v="CLOSED - RFI DONE"/>
    <s v="22:09:21: 19:09:21:13:09:21: 08:09:21: 06:09:21: SRFI_x000a_01:09:21:30:08:21: 25:08:21: PONDASI RBS BTS OG_x000a_22:08:21: 18:08:21: CME PREPARATION_x000a_16:08:21: STO DECLARE 13 AUG_x000a_09:08:21: 04:08:21 : SPK COLO RELEASED, ERM PROSES"/>
  </r>
  <r>
    <s v="030240109"/>
    <s v="DMT BANJA LAWEH"/>
    <x v="3"/>
    <s v="TB"/>
    <s v="100° 28' 15.74&quot; E"/>
    <s v="0° 3' 4.25&quot; S"/>
    <n v="60"/>
    <s v="0/130/280"/>
    <n v="2021"/>
    <s v="BLITZKRIEG 2021 [NEW]"/>
    <s v="Jorong Banja LAweh Godang Nagari Banja Laweh  Kecamatan Bukit Barisan Kabupaten Lima Puluh Kota Prop Sumbar"/>
    <s v="HTI"/>
    <s v="SUM-SB-SRK-0856"/>
    <s v="BANJA_LOWEH"/>
    <x v="0"/>
    <s v="TBG"/>
    <s v="WEST"/>
    <s v="SUMBAGTENG"/>
    <s v="Sumatera Barat"/>
    <s v="Kab. Lima Puluh Kota"/>
    <n v="6617506"/>
    <d v="2021-08-16T00:00:00"/>
    <m/>
    <n v="39"/>
    <s v="31 - 60 days"/>
    <d v="2021-09-15T00:00:00"/>
    <s v="W38-2021"/>
    <s v="Sep-2021"/>
    <d v="2021-09-14T00:00:00"/>
    <s v="W38-2021"/>
    <s v="Sep-2021"/>
    <d v="2021-09-14T00:00:00"/>
    <s v="W38-2021"/>
    <x v="7"/>
    <d v="2021-09-14T00:00:00"/>
    <s v="W38-2021"/>
    <s v="Sep-2021"/>
    <m/>
    <s v="MW"/>
    <d v="2021-08-28T00:00:00"/>
    <m/>
    <s v="134530260068"/>
    <n v="6.6"/>
    <m/>
    <d v="2021-08-24T00:00:00"/>
    <m/>
    <m/>
    <d v="2021-09-24T00:00:00"/>
    <s v="W39-2021"/>
    <m/>
    <m/>
    <x v="8"/>
    <x v="7"/>
    <s v="CLOSED - RFI DONE"/>
    <s v="22:09:21: SRFI_x000a_19:09:21: ME OG_x000a_15:09:21: 13:09:21: ME OG_x000a_08:09:21: 06:09:21: RBS/BTS FOUNDATION_x000a_01:09:21:30:08:21: CME PREPARATION_x000a_25:08:21: STO DECLARE 24 AUG_x000a_22:08:21: ERM PROSES, NEED REVIEW CIVIL HTI_x000a_18:08:21: ERM PROSES, NEED REVIEW RNP HTI_x000a_16:08:21:10:08:21 : SPK COLO RELEASED, ERM PROSES"/>
  </r>
  <r>
    <s v="041142109"/>
    <s v="LINTAS OKURA"/>
    <x v="3"/>
    <s v="TB"/>
    <s v="101° 30' 14&quot; E"/>
    <s v="0° 35' 31.02&quot; N"/>
    <n v="40"/>
    <s v="30/100/270"/>
    <n v="2021"/>
    <s v="BLITZKRIEG 2021 [NEW]"/>
    <s v="Jl. Raja Panjang RT003/RW002, Kel. Tebing Tinggi Okura, Kec. Rumbai Pesisir, Kota Pekanbaru, Prov. Riau"/>
    <s v="HTI"/>
    <s v="SUM-RI-PBR-1163"/>
    <s v="TEBING_TINGGI_OKURA"/>
    <x v="0"/>
    <s v="TBG"/>
    <s v="WEST"/>
    <s v="SUMBAGTENG"/>
    <s v="Riau"/>
    <s v="Kota Pekanbaru"/>
    <n v="6617506"/>
    <d v="2021-08-16T00:00:00"/>
    <m/>
    <n v="39"/>
    <s v="31 - 60 days"/>
    <d v="2021-09-15T00:00:00"/>
    <s v="W38-2021"/>
    <s v="Sep-2021"/>
    <d v="2021-09-14T00:00:00"/>
    <s v="W38-2021"/>
    <s v="Sep-2021"/>
    <d v="2021-09-21T00:00:00"/>
    <s v="W39-2021"/>
    <x v="7"/>
    <d v="2021-09-21T00:00:00"/>
    <s v="W39-2021"/>
    <s v="Sep-2021"/>
    <m/>
    <s v="MW"/>
    <d v="2021-09-07T00:00:00"/>
    <m/>
    <s v="181300639577"/>
    <n v="6.6"/>
    <m/>
    <d v="2021-08-27T00:00:00"/>
    <m/>
    <m/>
    <d v="2021-09-24T00:00:00"/>
    <s v="W39-2021"/>
    <m/>
    <m/>
    <x v="8"/>
    <x v="7"/>
    <s v="CLOSED - RFI DONE"/>
    <s v="22:09:21: 19:09:21:15:09:21: 13:09:21: 08:09:21: RBS/BTS  PONDASI_x000a_06:09:21: 01:09:21: CME PREPARATION_x000a_30:08:21:25:08:21:22:08:21: NEED REVIEW TNP ALITA_x000a_18:08:21: ERM PROSES, NEED REVIEW RNP HTI_x000a_16:08:21 : SPK COLO RELEASED, ERM PROSESS"/>
  </r>
  <r>
    <s v="163081109"/>
    <s v="PHYRUSBIRUDRIYOREJO"/>
    <x v="3"/>
    <s v="TB"/>
    <s v="112°34.26.54'E"/>
    <s v="7°18.9.68'S"/>
    <n v="40"/>
    <s v="20/210/275"/>
    <n v="2021"/>
    <s v="BLITZKRIEG 2021 [NEW]"/>
    <s v="Desa Mojotengah Dusun Ngemplak Wonoayu Ceper RT.04 RW.02 Kec.Menganti, Kab.Gresik Prov.Jawa Timur"/>
    <s v="HTI"/>
    <s v="JAW-JI-GSK-4324"/>
    <s v="MENGANTI_BOTENG"/>
    <x v="0"/>
    <s v="TBG"/>
    <s v="East"/>
    <s v="JATIM"/>
    <s v="Jawa Timur"/>
    <s v="Kab. Gresik"/>
    <n v="6617493"/>
    <d v="2021-08-13T00:00:00"/>
    <m/>
    <n v="42"/>
    <s v="31 - 60 days"/>
    <d v="2021-09-12T00:00:00"/>
    <s v="W38-2021"/>
    <s v="Sep-2021"/>
    <d v="2021-09-11T00:00:00"/>
    <s v="W37-2021"/>
    <s v="Sep-2021"/>
    <d v="2021-09-28T00:00:00"/>
    <s v="W40-2021"/>
    <x v="7"/>
    <d v="2021-09-28T00:00:00"/>
    <s v="W40-2021"/>
    <s v="Sep-2021"/>
    <m/>
    <s v="MW"/>
    <d v="2021-09-07T00:00:00"/>
    <m/>
    <s v="511812345050"/>
    <n v="6.6"/>
    <m/>
    <d v="2021-09-03T00:00:00"/>
    <m/>
    <m/>
    <d v="2021-09-24T00:00:00"/>
    <s v="W39-2021"/>
    <m/>
    <m/>
    <x v="8"/>
    <x v="7"/>
    <s v="CLOSED - RFI DONE"/>
    <s v="22:09:21: 19:09:21: 15:09:21: SRFI_x000a_13:09:21: PONDASI RBS BTS OG_x000a_08:09:21: PREPARE TIM AND MATERIAL CME_x000a_06:09:21: STO DECLARE 3 SEPTEMBER, PREPARE TIM CME REPLAN CONNECT W4 SEPT_x000a_30:08:21:22:08:21: NEED REVIEW TNP ALITA_x000a_18:08:21: ERM PROSES, NEED REVIEW RNP HTI_x000a_16:08:21:10:08:21 : SPK COLO RELEASED, ERM PROSES"/>
  </r>
  <r>
    <s v="125480126"/>
    <s v="SURYALAYA-PAGERAGUNG"/>
    <x v="3"/>
    <s v="TB"/>
    <s v="108°11.43.62'E"/>
    <s v="7°7.8.66'S"/>
    <s v="50.00.00"/>
    <s v="25/90/260"/>
    <n v="2021"/>
    <s v="BLITZKRIEG 2021 [NEW]"/>
    <s v="Kp. Puteran Kaler RT.04 RW.02 Desa Puteran Kec. Pagerageung, Kab. Tasikmalaya Prov. Jawa Barat"/>
    <s v="HTI"/>
    <s v="JAW-JB-SPA-4181"/>
    <s v="PAGERAGEUNG_PUTERAN"/>
    <x v="0"/>
    <s v="TBG"/>
    <s v="Central"/>
    <s v="JABAR"/>
    <s v="Jawa Barat"/>
    <s v="Kab. Tasikmalaya"/>
    <n v="6617406"/>
    <d v="2021-08-03T00:00:00"/>
    <m/>
    <n v="52"/>
    <s v="31 - 60 days"/>
    <d v="2021-09-02T00:00:00"/>
    <s v="W36-2021"/>
    <s v="Sep-2021"/>
    <d v="2021-09-03T00:00:00"/>
    <s v="W36-2021"/>
    <s v="Sep-2021"/>
    <d v="2021-09-30T00:00:00"/>
    <s v="W40-2021"/>
    <x v="7"/>
    <d v="2021-09-30T00:00:00"/>
    <s v="W40-2021"/>
    <s v="Sep-2021"/>
    <m/>
    <s v="MW"/>
    <d v="2021-08-13T00:00:00"/>
    <m/>
    <s v="532513684626"/>
    <n v="6.6"/>
    <m/>
    <d v="2021-08-09T00:00:00"/>
    <m/>
    <m/>
    <d v="2021-09-24T00:00:00"/>
    <s v="W39-2021"/>
    <m/>
    <m/>
    <x v="8"/>
    <x v="7"/>
    <s v="CLOSED - RFI DONE"/>
    <s v="19:09:21: 13:09:21: 08:09:21: SPECIAL DESIGN STACING, FLEXIBLE STACKING READY 15 SEP, REPLAN RFI 30 SEPT_x000a_06:09:21: 01:09:21: PONDASI OG REPLAN RFI 13 SEP_x000a_30:08:21: 08:24:2021: 22:08:21: 18:08:21: MOBILISASI DAN DEMOBILISASI, CME PREPARATION_x000a_09:08:21: STO DECLARE 9 AUG_x000a_04:08:21 : SPK COLO RELEASED, ERM PROSES"/>
  </r>
  <r>
    <s v="141129109"/>
    <s v="REJOSARI KARANGANYAR"/>
    <x v="3"/>
    <s v="TB"/>
    <s v="110°50.8.23'E"/>
    <s v="7°29.3.12'S"/>
    <s v="55.00.00"/>
    <s v="55/190/310"/>
    <n v="2021"/>
    <m/>
    <s v="Dsn Kricikan RT.03 RW.03 Ds. Rejosari, Kec. Gondangrejo, Kab Karanganyar"/>
    <s v="EID"/>
    <s v="JAW-JT-KRG-2147"/>
    <s v="PEMERINTAH REJOSARI"/>
    <x v="0"/>
    <s v="TBG"/>
    <s v="Central"/>
    <s v="JATENG"/>
    <s v="Jawa Tengah"/>
    <s v="Kab. Karanganyar"/>
    <n v="6617408"/>
    <d v="2021-08-03T00:00:00"/>
    <m/>
    <n v="51"/>
    <s v="31 - 60 days"/>
    <d v="2021-09-02T00:00:00"/>
    <s v="W36-2021"/>
    <s v="Sep-2021"/>
    <d v="2021-09-03T00:00:00"/>
    <s v="W36-2021"/>
    <s v="Sep-2021"/>
    <d v="2021-09-21T00:00:00"/>
    <s v="W39-2021"/>
    <x v="7"/>
    <d v="2021-09-21T00:00:00"/>
    <s v="W39-2021"/>
    <s v="Sep-2021"/>
    <m/>
    <s v="MW"/>
    <d v="2021-08-10T00:00:00"/>
    <m/>
    <s v="520521495640"/>
    <n v="7.7"/>
    <m/>
    <d v="2021-08-13T00:00:00"/>
    <m/>
    <m/>
    <d v="2021-09-23T00:00:00"/>
    <s v="W39-2021"/>
    <m/>
    <m/>
    <x v="8"/>
    <x v="7"/>
    <s v="CLOSED - RFI DONE"/>
    <s v="19:09:21:15:09:21: POWER CONNECTION PROSES_x000a_13:09:21: 08:09:21: ME OG_x000a_01:09:21: 30:08:21: RBS/BTS PONDASI OG REPLAN W2 SEPT_x000a_25:08:21: MAPPING MITRA CME_x000a_22:08:21: 18:08:21: CME PREPARATION_x000a_16:08:21: STO DECLARE 13 AUG_x000a_09:08:21: 04:08:21 : SPK COLO RELEASED, ERM PROSES"/>
  </r>
  <r>
    <s v="0223851003"/>
    <s v="MEDAN TENGGARADENAI"/>
    <x v="9"/>
    <s v="TB"/>
    <n v="98.726635000000002"/>
    <s v=" 3.557791"/>
    <n v="40"/>
    <s v="70/140/270"/>
    <n v="2020"/>
    <s v="JEDI 2020 [NEW]"/>
    <s v="Jl. Keramat Indah Lingkungan IX, Kelurahan Medan Tenggara, Kecamatan Medan Denai, Kota Medan"/>
    <s v="HTI"/>
    <s v="SUM-SU-MDN-2182"/>
    <s v="MEDAN TENGGARADENAI"/>
    <x v="1"/>
    <s v="TBG"/>
    <s v="WEST"/>
    <s v="SUMBAGUT"/>
    <s v="Kota Medan"/>
    <s v="KOTA MEDAN"/>
    <n v="6614816"/>
    <d v="2020-07-01T00:00:00"/>
    <m/>
    <n v="449"/>
    <s v="&gt; 150 days"/>
    <d v="2020-11-28T00:00:00"/>
    <s v="W48-2020"/>
    <s v="Nov-2020"/>
    <d v="2021-03-06T00:00:00"/>
    <s v="W10-2021"/>
    <s v="Mar-2021"/>
    <d v="2021-09-25T00:00:00"/>
    <s v="W39-2021"/>
    <x v="7"/>
    <d v="2021-09-25T00:00:00"/>
    <s v="W39-2021"/>
    <s v="Sep-2021"/>
    <m/>
    <s v="FO"/>
    <m/>
    <m/>
    <s v="120031093960"/>
    <n v="6.6"/>
    <m/>
    <d v="2021-03-03T00:00:00"/>
    <m/>
    <m/>
    <d v="2021-09-23T00:00:00"/>
    <s v="W39-2021"/>
    <m/>
    <m/>
    <x v="8"/>
    <x v="7"/>
    <s v="CLOSED - RFI DONE"/>
    <s v="22:09:21: 19:09:21:15:09:21: 13:09:21: 09:08:2021: POWER CONNECTION PROSES_x000a_09:06:2021: POURING OG_x000a_09:01:2021: REBARING OG, PLAN COR 5 SEPT_x000a_08:30:2021: 08:18:21: 08:09:21: 08.09.21 : Proses Review BOQ dan SPH, Rectivasi site Plan W1 Sep_x000a_08:04:21: 07.29.21: design perkuatan akibat stolen material released, proses review untuk pelaksanaan perkuatan, paralel proses penunjukan mitra _x000a_07:.26:21: 07:19:21 : Tower Issue, Proses Pembangunan ulang tower, perlu dilakukan analisa terkait pembongkaran angkur, dan pembongkaran Cor Plan Done 31 Jul Plan start CME W1 Aug_x000a_29.04.21 : RFIN Sent, MMP FO NY RFS_x000a_19.04.21 : SPK FO issue, PLN connection hold_x000a_08.03.21 : SRFIN sent_x000a_04.03.21 : finishing pagar, SRFI_x000a_01.03.21 : erection done, ME OG_x000a_25.02.21 : erection OG_x000a_22.02.21 : pouring done, prepare start erection_x000a_18.02.21 : pembesian OG_x000a_11.02.21 : 08.02.21 : galian OG_x000a_04.02.21 : plan hari ini start galian_x000a_28.01.21 : bouwplank, plan CME start 2 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p paralel pengurusan KKOP dan soiltest_x000a_30.11.20 : soitest ongoing, paralel proses rekom KKOP estimasi 1 s.d 2 minggu _x000a_19.11.20 : issue KKOP kota medan_x000a_16.11.20 : 12.11.20 : IW clear, proses realisasi IW, target RFC 29 Nov_x000a_09.11.20 : IW clear, proses realisasi IW ongoing_x000a_05.11.20 : submit kandidat baru, kandidat D RF TX OK, IW ongoing_x000a_02.11.20 : 29.10.20 : 26.10.20 : propose re-validasi penurunan ketinggian tower menjadi 36m untuk menghindari penolakan 1KK (warga tidak berada di lokasi)_x000a_22.10.20 : IW minus 1KK dari 20KK lokasi di kandidat B bergeser sekitar 30m, target clear 24 Oct_x000a_19.10.20 : kembali ke kand A, IW ongoing target clear 26 Oct_x000a_15.10.20 : 12.10.20 : 08.10.20 : proses rehunting _x000a_05.10.20 : IW on going 7kk/15kk_x000a_01.10.20 : kand C gagal IW proses rehunting_x000a_24.09.20 : iw ongoing_x000a_21.09.20 : TNP OK MW 40m/0.6, IW ongoing, kurang 12 kk lagi_x000a_17.09.20 : 16.09.20 : kand C RND OK RF 40m, proses review TNP_x000a_14.09.20 : proses pengurusan legalitas lahan (kand B), paralel submit kandidat baru (cand C) under review TNP_x000a_10.09.20 : proses pengurusan legalitas lahan_x000a_03.09.20 : iw clear proses nego dengan warga terkait kompensasi_x000a_31.08.20 : proses eskalasi sitac_x000a_27.08.20 : iw clear isu kompensasi clear_x000a_24.08.20 : masih IW on going kurang 11 kk, plan IW clear 28 Aug_x000a_17.08.20 : TNP OK, IW ongoing target IW Clear 20 Aug 20_x000a_13.08.20 : TNP review, paralel IW on going 23 kk, yg sdh done 9 kk target 20 agustus 20_x000a_10.08.20 : TNP review, IW on going 4kk/23kk, plan IW clear 15 Aug_x000a_06.08.20 : submit kandidat baru (cand B) approved dgn RF 40m, proses review TNP_x000a_03.08.20 : 30.07.20 : 27.07.20 : IW on going, plan CME Start 14/8_x000a_23.07.20 : kandidat A TX OK dgn MW height 40m/0.6, proses IW on going_x000a_20.07.20 : kandidat A RNP OK dengan RF 40m, menunggu review TX_x000a_16.07.20 : Ok candidate A, tower 42_x000a_16.07.20 : 13 jul submit kandidat A koordinat 98.72653, 3.55915 propose SST 42, menunggu review RNP_x000a_13.07.20 : hunting_x000a_09.07.20 : on going survey, kandidat di pemukiman padat_x000a_01.07.20 : SPK release"/>
  </r>
  <r>
    <s v="0308971001"/>
    <s v="KAPALO KOTO TBG"/>
    <x v="3"/>
    <s v="TB"/>
    <s v="100° 38' 25.87&quot; E"/>
    <s v="0° 15' 39.04&quot; S"/>
    <n v="40"/>
    <s v="0/80/150"/>
    <n v="2021"/>
    <s v="BLITZKRIEG 2021 [NEW]"/>
    <s v="Jl. Ki hajar dewantara RT.003 RW.002,Desa Kapalo Koto Ampangan,Kec.Payakumbuh Selatan,Kota Payakumbuh Provinsi Sumatera Barat"/>
    <s v="HTI"/>
    <s v="SUM-SB-PYH-0842"/>
    <s v="KAPALO_KOTO"/>
    <x v="0"/>
    <s v="TBG"/>
    <s v="WEST"/>
    <s v="SUMBAGTENG"/>
    <s v="Sumatera Barat"/>
    <s v="Kota Payakumbuh"/>
    <n v="6617506"/>
    <d v="2021-08-16T00:00:00"/>
    <m/>
    <n v="37"/>
    <s v="31 - 60 days"/>
    <d v="2021-09-15T00:00:00"/>
    <s v="W38-2021"/>
    <s v="Sep-2021"/>
    <d v="2021-09-14T00:00:00"/>
    <s v="W38-2021"/>
    <s v="Sep-2021"/>
    <d v="2021-09-14T00:00:00"/>
    <s v="W38-2021"/>
    <x v="7"/>
    <d v="2021-09-14T00:00:00"/>
    <s v="W38-2021"/>
    <s v="Sep-2021"/>
    <m/>
    <s v="MW"/>
    <d v="2021-08-28T00:00:00"/>
    <m/>
    <s v="134520321399"/>
    <n v="6.6"/>
    <m/>
    <d v="2021-08-23T00:00:00"/>
    <m/>
    <m/>
    <d v="2021-09-22T00:00:00"/>
    <s v="W39-2021"/>
    <m/>
    <m/>
    <x v="8"/>
    <x v="7"/>
    <s v="CLOSED - RFI DONE"/>
    <s v="19:09:21: ME OG_x000a_15:09:21: 13:09:21: 08:09:21: ME OG_x000a_06:09:21: PONDASI RBS/BTS OG_x000a_01:09:21:30:08:21: CME PREPARATION_x000a_25:08:21: STO DECLARE 23 AUG_x000a_22:08:21: ERM PROSES, NEED REVIEW CIVIL HTI_x000a_18:08:21: ERM PROSES, NEED REVIEW RNP HTI_x000a_16:08:21 : SPK COLO RELEASED, ERM PROSESS"/>
  </r>
  <r>
    <s v="050035109"/>
    <s v="CEMAGA (BUNGURAN SELATAN)"/>
    <x v="3"/>
    <s v="SKP"/>
    <s v="108°21.45.04'E"/>
    <s v="3°47.0.1'N"/>
    <n v="60"/>
    <s v="60/200/300"/>
    <n v="2021"/>
    <s v="BLITZKRIEG 2021 [NEW]"/>
    <s v="Jl. Lada Hitam, Rt.03/01, Desa Cemaga, Kec. Bunguran Selatan, Kab. Natuna, Prov. Kepulauan Riau"/>
    <s v="HTI"/>
    <s v="SUM-KR-RAN-0613"/>
    <s v="BUNGURAN_SELATAN_CEMAGA"/>
    <x v="0"/>
    <s v="TBG"/>
    <s v="WEST"/>
    <s v="SUMBAGTENG"/>
    <s v="Kepulauan Riau"/>
    <s v="Kab. Natuna"/>
    <n v="6617413"/>
    <d v="2021-08-04T00:00:00"/>
    <m/>
    <n v="49"/>
    <s v="31 - 60 days"/>
    <d v="2021-09-03T00:00:00"/>
    <s v="W36-2021"/>
    <s v="Sep-2021"/>
    <d v="2021-09-04T00:00:00"/>
    <s v="W36-2021"/>
    <s v="Sep-2021"/>
    <d v="2021-09-21T00:00:00"/>
    <s v="W39-2021"/>
    <x v="7"/>
    <d v="2021-09-21T00:00:00"/>
    <s v="W39-2021"/>
    <s v="Sep-2021"/>
    <m/>
    <s v="MW"/>
    <d v="2021-08-13T00:00:00"/>
    <m/>
    <s v="183082843368"/>
    <n v="6.6"/>
    <m/>
    <d v="2021-08-09T00:00:00"/>
    <m/>
    <m/>
    <d v="2021-09-22T00:00:00"/>
    <s v="W39-2021"/>
    <m/>
    <m/>
    <x v="8"/>
    <x v="7"/>
    <s v="CLOSED - RFI DONE"/>
    <s v="19:09:21:15:09:21: SRFI_x000a_15:09:21: SRFI_x000a_13:09:21: 08:09:21: 06:09:21: ME OG, RE PLAN RFI W2 SEPT 17 SEPT 2021_x000a_01:09:21:30:08:21:25:08:21: PONDASI RBS/BTS OG_x000a_22:08:21: 18:08:21: CME PREPARATION_x000a_10:08:21: 09:08:21: STO DECLARE 9 AUG, CME PREPARATION_x000a_04:08:21 : SPK COLO RELEASED, ERM PROSES"/>
  </r>
  <r>
    <s v="060352109"/>
    <s v="EKA JAYA 2"/>
    <x v="3"/>
    <s v="TB"/>
    <s v="103° 39' 37.19&quot; E"/>
    <s v="1° 37' 6.02&quot; S"/>
    <n v="40"/>
    <s v="190/280/350"/>
    <n v="2021"/>
    <s v="BLITZKRIEG 2021 [NEW]"/>
    <s v="Jl. Sersan Darpin RT 01 Kel. Ekajaya Kec. Jambi Selatan Kota Jambi Prop. Jambi"/>
    <s v="HTI"/>
    <s v="SUM-JA-JMB-0487"/>
    <s v="PAAL_MERAH_EKAJAYA"/>
    <x v="0"/>
    <s v="TBG"/>
    <s v="WEST"/>
    <s v="SUMBAGSEL"/>
    <s v="Jambi"/>
    <s v="Kota Jambi"/>
    <n v="6617506"/>
    <d v="2021-08-16T00:00:00"/>
    <m/>
    <n v="35"/>
    <s v="31 - 60 days"/>
    <d v="2021-09-15T00:00:00"/>
    <s v="W38-2021"/>
    <s v="Sep-2021"/>
    <d v="2021-09-14T00:00:00"/>
    <s v="W38-2021"/>
    <s v="Sep-2021"/>
    <d v="2021-09-20T00:00:00"/>
    <s v="W39-2021"/>
    <x v="7"/>
    <d v="2021-09-20T00:00:00"/>
    <s v="W39-2021"/>
    <s v="Sep-2021"/>
    <m/>
    <s v="MW"/>
    <d v="2021-08-28T00:00:00"/>
    <m/>
    <s v="143105959962"/>
    <n v="6.6"/>
    <m/>
    <d v="2021-08-25T00:00:00"/>
    <m/>
    <m/>
    <d v="2021-09-20T00:00:00"/>
    <s v="W39-2021"/>
    <m/>
    <m/>
    <x v="8"/>
    <x v="7"/>
    <s v="CLOSED - RFI DONE"/>
    <s v="19:09:21: 15:09:21: PLN CONNECTION, KWH KOSONG, PLAN CONNECT 17 SEPT_x000a_13:09:21: 08:09:21: POWER CONNECTION PROSES _x000a_06:09:21: RBS/BTS FOUNDATION_x000a_01:09:21: CME PREPARATION_x000a_30:08:21:25:08:21: STO DECLARE 25 AUG_x000a_25:08:21:22:08:21: NEED REVIEW TNP ALITA_x000a_18:08:21: ERM PROSES, NEED REVIEW RNP HTI_x000a_16:08:21 : SPK COLO RELEASED, ERM PROSESS"/>
  </r>
  <r>
    <s v="140756104"/>
    <s v="KALIGESING"/>
    <x v="3"/>
    <s v="SMI"/>
    <s v="110°7.13.8'E"/>
    <s v="7°43.9.01'S"/>
    <n v="50"/>
    <s v="0/100/170/270"/>
    <n v="2021"/>
    <m/>
    <s v="Ds. Pandan Rejo RT 03/01 Kec. Kaligesing Kab. Purworejo 54175"/>
    <s v="EID"/>
    <s v="JAW-JT-PWR-1670"/>
    <s v="PANDANREJO KALIGESING"/>
    <x v="0"/>
    <s v="TBG"/>
    <s v="Central"/>
    <s v="JATENG"/>
    <s v="Jawa Tengah"/>
    <s v="Kab. Purworejo"/>
    <n v="6617416"/>
    <d v="2021-08-04T00:00:00"/>
    <m/>
    <n v="47"/>
    <s v="31 - 60 days"/>
    <d v="2021-09-03T00:00:00"/>
    <s v="W36-2021"/>
    <s v="Sep-2021"/>
    <d v="2021-09-04T00:00:00"/>
    <s v="W36-2021"/>
    <s v="Sep-2021"/>
    <d v="2021-09-21T00:00:00"/>
    <s v="W39-2021"/>
    <x v="7"/>
    <d v="2021-09-21T00:00:00"/>
    <s v="W39-2021"/>
    <s v="Sep-2021"/>
    <m/>
    <s v="MW"/>
    <d v="2021-08-10T00:00:00"/>
    <m/>
    <s v="521521373838"/>
    <n v="7.7"/>
    <m/>
    <d v="2021-08-13T00:00:00"/>
    <m/>
    <m/>
    <d v="2021-09-20T00:00:00"/>
    <s v="W39-2021"/>
    <m/>
    <m/>
    <x v="8"/>
    <x v="7"/>
    <s v="CLOSED - RFI DONE"/>
    <s v="19:09:21: 15:09:21: 13:09:21: 08:09:21: 06:09:21: POWER CONNECTION PROCESS BP PAID_x000a_01:09:21: ME OG REPLAN CONNECT PLN 10 SEPT_x000a_30:08:21: RBS/BTS PONDASI OG_x000a_25:08:21: MAPPING MITRA CME_x000a_22:08:21: 18:08:21: CME PREPARATION_x000a_16:08:21: STO DECLARE 13 AUG_x000a_09:08:21: 04:08:21 : SPK COLO RELEASED, ERM PROSES"/>
  </r>
  <r>
    <s v="161326109"/>
    <s v="KETAWANG LAOK GULUK GULUK TBG"/>
    <x v="3"/>
    <s v="TB"/>
    <s v="113°39.35.17'E"/>
    <s v="7°1.54.98'S"/>
    <s v="50.00.00"/>
    <s v="105/180/255"/>
    <n v="2021"/>
    <s v="BLITZKRIEG 2021 [NEW]"/>
    <s v="Desa Larangan, Kec. Gending, Kab. Sumenep Prov. Jawa Timur"/>
    <s v="HTI"/>
    <s v="JAW-JI-SMP-4293"/>
    <s v="GULUKGULUK_KETAWANGLAOK"/>
    <x v="0"/>
    <s v="TBG"/>
    <s v="East"/>
    <s v="JATIM"/>
    <s v="Jawa Timur"/>
    <s v="Kab. Sumenep"/>
    <n v="6617407"/>
    <d v="2021-08-03T00:00:00"/>
    <m/>
    <n v="48"/>
    <s v="31 - 60 days"/>
    <d v="2021-09-02T00:00:00"/>
    <s v="W36-2021"/>
    <s v="Sep-2021"/>
    <d v="2021-09-03T00:00:00"/>
    <s v="W36-2021"/>
    <s v="Sep-2021"/>
    <d v="2021-09-21T00:00:00"/>
    <s v="W39-2021"/>
    <x v="7"/>
    <d v="2021-09-21T00:00:00"/>
    <s v="W39-2021"/>
    <s v="Sep-2021"/>
    <m/>
    <s v="MW"/>
    <d v="2021-08-13T00:00:00"/>
    <m/>
    <s v="MULTIGUNA"/>
    <m/>
    <m/>
    <d v="2021-08-10T00:00:00"/>
    <m/>
    <m/>
    <d v="2021-09-20T00:00:00"/>
    <s v="W39-2021"/>
    <m/>
    <m/>
    <x v="8"/>
    <x v="7"/>
    <s v="CLOSED - RFI DONE"/>
    <s v="19:09:21:15:09:21: 13:09:21:06:09:21:01:09:21:30:08:21:Power Connection Proses,KWH N/A_x000a_25:08:21: 22:08:21: 18:08:21: ME OG_x000a_16:08:21: PONDASI BTS OG_x000a_09:08:21: STO DECLARE 10 AUG_x000a_04:08:21 : SPK COLO RELEASED, ERM PROSES"/>
  </r>
  <r>
    <s v="160535109"/>
    <s v="PANCUR TEMAYANG TBG"/>
    <x v="3"/>
    <s v="TB"/>
    <s v="111°55.18.41'E"/>
    <s v="7°17.56.94'S"/>
    <s v="50.00.00"/>
    <s v="100/190/320"/>
    <n v="2021"/>
    <s v="BLITZKRIEG 2021 [NEW]"/>
    <s v="Desa Glagahan (Belakang Masjid Desa Glagahan) Kec. Sugihwaras, Kab. Bojonegoro Prov. Jawa Timur"/>
    <s v="HTI"/>
    <s v="JAW-JI-BJN-4290"/>
    <s v="SUGIHWARAS_GLAGAHAN"/>
    <x v="0"/>
    <s v="TBG"/>
    <s v="East"/>
    <s v="JATIM"/>
    <s v="Jawa Timur"/>
    <s v="Kab. Bojonegoro"/>
    <n v="6617407"/>
    <d v="2021-08-03T00:00:00"/>
    <m/>
    <n v="48"/>
    <s v="31 - 60 days"/>
    <d v="2021-09-02T00:00:00"/>
    <s v="W36-2021"/>
    <s v="Sep-2021"/>
    <d v="2021-09-03T00:00:00"/>
    <s v="W36-2021"/>
    <s v="Sep-2021"/>
    <d v="2021-09-21T00:00:00"/>
    <s v="W39-2021"/>
    <x v="7"/>
    <d v="2021-09-21T00:00:00"/>
    <s v="W39-2021"/>
    <s v="Sep-2021"/>
    <m/>
    <s v="MW"/>
    <d v="2021-08-13T00:00:00"/>
    <m/>
    <m/>
    <m/>
    <m/>
    <d v="2021-08-10T00:00:00"/>
    <m/>
    <m/>
    <d v="2021-09-20T00:00:00"/>
    <s v="W39-2021"/>
    <m/>
    <m/>
    <x v="8"/>
    <x v="7"/>
    <s v="CLOSED - RFI DONE"/>
    <s v="19:09:21: 15:09:21: 13:09:21: 06:09:21: 01:09:21: 30:08:21:Power Connection Proses, KWH N/A_x000a_25:08:21: 22:08:21: 18:08:21: ME OG_x000a_16:08:21: PONDASI BTS OG_x000a_09:08:21: STO DECLARE 10 AUG_x000a_04:08:21 : SPK COLO RELEASED, ERM PROSES"/>
  </r>
  <r>
    <s v="050033109"/>
    <s v="ROAD TO SP1"/>
    <x v="3"/>
    <s v="SKP"/>
    <s v="108°21.22.97'E"/>
    <s v="3°51.55.51'N"/>
    <n v="60"/>
    <s v="50/120/285"/>
    <n v="2021"/>
    <s v="BLITZKRIEG 2021 [NEW]"/>
    <s v="Jl. Raya Sebakung  Rt.01 RW.01, Kel. Batu Gajah, Kec. Bunguran Timur, Kab. Natuna, Prov. Kepulauan Riau"/>
    <s v="HTI"/>
    <s v="SUM-KR-RAN-0612"/>
    <s v="BATU_GAJAH"/>
    <x v="0"/>
    <s v="TBG"/>
    <s v="WEST"/>
    <s v="SUMBAGTENG"/>
    <s v="Kepulauan Riau"/>
    <s v="Kab. Natuna"/>
    <n v="6617413"/>
    <d v="2021-08-04T00:00:00"/>
    <m/>
    <n v="44"/>
    <s v="31 - 60 days"/>
    <d v="2021-09-03T00:00:00"/>
    <s v="W36-2021"/>
    <s v="Sep-2021"/>
    <d v="2021-09-04T00:00:00"/>
    <s v="W36-2021"/>
    <s v="Sep-2021"/>
    <d v="2021-09-17T00:00:00"/>
    <s v="W38-2021"/>
    <x v="7"/>
    <d v="2021-09-17T00:00:00"/>
    <s v="W38-2021"/>
    <s v="Sep-2021"/>
    <m/>
    <s v="MW"/>
    <d v="2021-08-13T00:00:00"/>
    <m/>
    <s v="183082843350"/>
    <n v="6.6"/>
    <m/>
    <d v="2021-08-09T00:00:00"/>
    <m/>
    <m/>
    <d v="2021-09-17T00:00:00"/>
    <s v="W38-2021"/>
    <m/>
    <m/>
    <x v="8"/>
    <x v="7"/>
    <s v="CLOSED - RFI DONE"/>
    <s v="15:09:21: SRFI_x000a_13:09:21: 08:09:21: 06:09:21: ME OG, REPLAN RFI 17 SEP_x000a_01:09:21:30:08:21:25:08:21: PONDASI RBS BTS OG_x000a_22:08:21: 18:08:21: CME PREPARATION_x000a_10:08:21: 09:08:21: STO DECLARE 9 AUG, CME PREPARATION_x000a_04:08:21 : SPK COLO RELEASED, ERM PROSES"/>
  </r>
  <r>
    <s v="040875109"/>
    <s v="WBB PANGKALAN KERINCI 2"/>
    <x v="4"/>
    <s v="TB"/>
    <s v="101°50.48.23'E"/>
    <s v="0°24.15.62'N"/>
    <n v="50"/>
    <s v="130/240/340"/>
    <n v="2021"/>
    <s v="RORO JONGRANG 2021 [NEW]"/>
    <s v="Jl. Kilometer 2 Langgam RT 06 RW 10 Pangkalan Kerinci Kota, Pangkalan Kerinci, Pelalawan, Riau"/>
    <s v="HTI"/>
    <s v="SUM-RI-PKK-1154"/>
    <s v="PANGKALAN_KERINCI_BARAT"/>
    <x v="0"/>
    <s v="TBG"/>
    <s v="WEST"/>
    <s v="SUMBAGTENG"/>
    <s v="Riau"/>
    <s v="Kab. Pelalawan"/>
    <n v="6617456"/>
    <d v="2021-08-09T00:00:00"/>
    <m/>
    <n v="38"/>
    <s v="31 - 60 days"/>
    <d v="2021-09-08T00:00:00"/>
    <s v="W37-2021"/>
    <s v="Sep-2021"/>
    <d v="2021-09-07T00:00:00"/>
    <s v="W37-2021"/>
    <s v="Sep-2021"/>
    <d v="2021-09-17T00:00:00"/>
    <s v="W38-2021"/>
    <x v="7"/>
    <d v="2021-09-17T00:00:00"/>
    <s v="W38-2021"/>
    <s v="Sep-2021"/>
    <m/>
    <s v="MW"/>
    <d v="2021-08-18T00:00:00"/>
    <m/>
    <s v="5898"/>
    <n v="6.6"/>
    <m/>
    <d v="2021-08-13T00:00:00"/>
    <m/>
    <m/>
    <d v="2021-09-16T00:00:00"/>
    <s v="W38-2021"/>
    <m/>
    <m/>
    <x v="8"/>
    <x v="7"/>
    <s v="CLOSED - RFI DONE"/>
    <s v="13:09:21: PLN OG, BY CORPORATE_x000a_08:09:21: 06:09:21: 01:09:21:POWER CONNECTION PROSES_x000a_30:08:21:ME OG_x000a_25:08:21: PONDASI RBS BTS OG_x000a_22:08:21: 18:08:21: CME PREPARATION_x000a_16:08:21: STO DECLARE 13 AUG_x000a_09:08:21: 04:08:21 : SPK COLO RELEASED, ERM PROSES"/>
  </r>
  <r>
    <s v="141137109"/>
    <s v="SENDANGMULYO TIRTOMOYO"/>
    <x v="3"/>
    <s v="TB"/>
    <s v="111°1.24.24'E"/>
    <s v="7°56.26.88'S"/>
    <n v="50"/>
    <s v="50/120/260"/>
    <n v="2021"/>
    <s v="BLITZKRIEG 2021 [NEW]"/>
    <s v="Desa Sendang Mulyo Dusun Kerjo RT.001 RW.01 Kec. Tirtomoyo, Kab.Wonogiri Prov. Jawa Tengah"/>
    <s v="EID"/>
    <s v="JAW-JT-WNG-2776"/>
    <s v="SENDANGMULYO TIRTOMOYO"/>
    <x v="0"/>
    <s v="TBG"/>
    <s v="Central"/>
    <s v="JATENG"/>
    <s v="Jawa Tengah"/>
    <s v="Kab. Wonogiri"/>
    <n v="6617432"/>
    <d v="2021-08-06T00:00:00"/>
    <m/>
    <n v="41"/>
    <s v="31 - 60 days"/>
    <d v="2021-09-05T00:00:00"/>
    <s v="W37-2021"/>
    <s v="Sep-2021"/>
    <d v="2021-09-05T00:00:00"/>
    <s v="W37-2021"/>
    <s v="Sep-2021"/>
    <d v="2021-09-17T00:00:00"/>
    <s v="W38-2021"/>
    <x v="7"/>
    <d v="2021-09-17T00:00:00"/>
    <s v="W38-2021"/>
    <s v="Sep-2021"/>
    <m/>
    <s v="MW"/>
    <s v=""/>
    <m/>
    <s v="526530126806"/>
    <n v="7.7"/>
    <m/>
    <d v="2021-08-13T00:00:00"/>
    <m/>
    <m/>
    <d v="2021-09-16T00:00:00"/>
    <s v="W38-2021"/>
    <m/>
    <m/>
    <x v="8"/>
    <x v="7"/>
    <s v="CLOSED - RFI DONE"/>
    <s v="15:09:21: POWER CONNECTION PROSES_x000a_13:09:21:08:09:21: ME OG_x000a_06:09:21: RBS/BTS PONDASI REPLAN RFI W4 SEPT 2021"/>
  </r>
  <r>
    <n v="210286109"/>
    <s v="BATU KOTAM"/>
    <x v="1"/>
    <s v="SKP"/>
    <s v="114°5.55.25'E"/>
    <s v="1°6.10.73'S"/>
    <n v="68"/>
    <s v="31/268"/>
    <n v="2021"/>
    <m/>
    <m/>
    <s v="HTI"/>
    <s v="KAL-KT-KLK-0698"/>
    <s v="REPEATER TUMBANG TUKUN"/>
    <x v="0"/>
    <s v="TBG"/>
    <s v="Central"/>
    <s v="KALIMANTAN"/>
    <s v="Kalimantan Tengah"/>
    <s v="Kab. Kapuas"/>
    <n v="6617882"/>
    <d v="2021-12-12T00:00:00"/>
    <m/>
    <n v="50"/>
    <s v="31 - 60 days"/>
    <d v="2022-01-11T00:00:00"/>
    <s v="W03-2022"/>
    <s v="Jan-2022"/>
    <s v="TBD"/>
    <s v="TBD"/>
    <s v="TBD"/>
    <s v="TBD"/>
    <s v="TBD"/>
    <x v="1"/>
    <s v="TBD"/>
    <s v="TBD"/>
    <s v="TBD"/>
    <s v="MW"/>
    <s v="MW"/>
    <d v="2021-12-28T00:00:00"/>
    <m/>
    <m/>
    <m/>
    <m/>
    <m/>
    <m/>
    <m/>
    <m/>
    <m/>
    <m/>
    <m/>
    <x v="9"/>
    <x v="8"/>
    <s v="PLN ISSUE (NO PLN)"/>
    <s v="11:01:22: SPK RETURN BY XL_x000a_12:01:22-26:12:21: NEED REVIEW&amp;APPROVAL POWER XL (ESKALASI BUDGET), ACTUAL TIDAK ADA PLN_x000a_22:12:21: NEED REVIEW TNP ALITA_x000a_19:12:21-12:12:21: NEW SPK, NEED REVIEW POWER HUAWEI"/>
  </r>
  <r>
    <s v="1436551023"/>
    <s v="BOYOLALI NOGOSARI"/>
    <x v="3"/>
    <s v="TB"/>
    <s v="110°46.22.73'E"/>
    <s v="7°28.24.2'S"/>
    <s v="50.00.00"/>
    <s v="20/110/200/280"/>
    <n v="2021"/>
    <m/>
    <s v="Desa Sembungan - Karang joho RT.014 RT.003 Kec.Nogosari, Kab.Boyolali Prov. Jawa Tengah"/>
    <s v="EID"/>
    <s v="JAW-JT-BYL-0242"/>
    <s v="KETITANG NOGOSARI"/>
    <x v="0"/>
    <s v="TBG"/>
    <s v="Central"/>
    <s v="JATENG"/>
    <s v="Jawa Tengah"/>
    <s v="Kab. Boyolali"/>
    <n v="6617408"/>
    <d v="2021-08-03T00:00:00"/>
    <m/>
    <n v="44"/>
    <s v="31 - 60 days"/>
    <d v="2021-09-02T00:00:00"/>
    <s v="W36-2021"/>
    <s v="Sep-2021"/>
    <d v="2021-09-03T00:00:00"/>
    <s v="W36-2021"/>
    <s v="Sep-2021"/>
    <d v="2021-09-17T00:00:00"/>
    <s v="W38-2021"/>
    <x v="7"/>
    <d v="2021-09-17T00:00:00"/>
    <s v="W38-2021"/>
    <s v="Sep-2021"/>
    <m/>
    <s v="MW"/>
    <d v="2021-08-10T00:00:00"/>
    <m/>
    <s v="520551311502"/>
    <n v="7.7"/>
    <m/>
    <d v="2021-08-20T00:00:00"/>
    <m/>
    <m/>
    <d v="2021-09-16T00:00:00"/>
    <s v="W38-2021"/>
    <m/>
    <m/>
    <x v="8"/>
    <x v="7"/>
    <s v="CLOSED - RFI DONE"/>
    <s v="15:09:21: 13:09:21: SRFI_x000a_06:09:21: 01:09:21: 30:08:21: RBS/BTS PONDASI OG_x000a_25:08:21:09:08:21: SPK COLO ACTUAL PENGERJAAN B2S NEED OPSIC, PLAN RFI W3 OCT_x000a_04:08:21 : SPK COLO RELEASED, ERM PROSES ADA POTENSI KETERLAMBATAN DI PROSES KARENA MASIH MENUNGGU IMB RELEASED"/>
  </r>
  <r>
    <s v="142768126"/>
    <s v="MOJOGEDANG TOHKUNING"/>
    <x v="3"/>
    <s v="TB"/>
    <s v="111°2.13.6'E"/>
    <s v="7°35.35.34'S"/>
    <s v="40.00.00"/>
    <s v="20/90/290"/>
    <n v="2021"/>
    <m/>
    <s v="Sentul RT 03 RW 01Kel. Sewurejo, Kec. Mojogedang, Kab. Karanganyar"/>
    <s v="EID"/>
    <s v="JAW-JT-KRG-2132"/>
    <s v="MOJOGEDANG SEWUREJO"/>
    <x v="0"/>
    <s v="TBG"/>
    <s v="Central"/>
    <s v="JATENG"/>
    <s v="Jawa Tengah"/>
    <s v="Kab. Karanganyar"/>
    <n v="6617408"/>
    <d v="2021-08-03T00:00:00"/>
    <m/>
    <n v="44"/>
    <s v="31 - 60 days"/>
    <d v="2021-09-02T00:00:00"/>
    <s v="W36-2021"/>
    <s v="Sep-2021"/>
    <d v="2021-09-03T00:00:00"/>
    <s v="W36-2021"/>
    <s v="Sep-2021"/>
    <d v="2021-09-14T00:00:00"/>
    <s v="W38-2021"/>
    <x v="7"/>
    <d v="2021-09-14T00:00:00"/>
    <s v="W38-2021"/>
    <s v="Sep-2021"/>
    <m/>
    <s v="MW"/>
    <d v="2021-08-10T00:00:00"/>
    <m/>
    <s v="526550131833"/>
    <n v="7.7"/>
    <m/>
    <d v="2021-08-13T00:00:00"/>
    <m/>
    <m/>
    <d v="2021-09-16T00:00:00"/>
    <s v="W38-2021"/>
    <m/>
    <m/>
    <x v="8"/>
    <x v="7"/>
    <s v="CLOSED - RFI DONE"/>
    <s v="15:09:21: SRFI_x000a_13:09:21: 08:09:21: 06:09:21: 01:09:21: ME OG REPLAN CONNECT PLN W3 SEP_x000a_30:08:21: RBS/BTS PONDASI OG_x000a_25:08:21: MAPPING MITRA CME_x000a_22:08:21: 18:08:21: CME PREPARATION_x000a_16:08:21: STO DECLARE 13 AUG_x000a_09:08:21: 04:08:21 : SPK COLO RELEASED, ERM PROSES"/>
  </r>
  <r>
    <s v="020252104"/>
    <s v="GALANG2"/>
    <x v="4"/>
    <s v="SMI"/>
    <s v="98°54.7.99'E"/>
    <s v="3°29.28.72'N"/>
    <n v="55"/>
    <s v="30/110/180"/>
    <n v="2021"/>
    <s v="RORO JONGRANG 2021 [NEW]"/>
    <s v="Jl. Galang, Dusun SATU, Desa Tanah Aabng, Kec. Galang, Kab. Deli Serdang, Prov. Sumatera Utara"/>
    <s v="HTI"/>
    <s v="SUM-SU-LBP-2286"/>
    <s v="KOTASAN"/>
    <x v="0"/>
    <s v="TBG"/>
    <s v="WEST"/>
    <s v="SUMBAGUT"/>
    <s v="Sumatera Utara"/>
    <s v="Kab. Deli Serdang"/>
    <n v="6617453"/>
    <d v="2021-08-09T00:00:00"/>
    <m/>
    <n v="37"/>
    <s v="31 - 60 days"/>
    <d v="2021-09-08T00:00:00"/>
    <s v="W37-2021"/>
    <s v="Sep-2021"/>
    <d v="2021-09-07T00:00:00"/>
    <s v="W37-2021"/>
    <s v="Sep-2021"/>
    <d v="2021-09-16T00:00:00"/>
    <s v="W38-2021"/>
    <x v="7"/>
    <d v="2021-09-16T00:00:00"/>
    <s v="W38-2021"/>
    <s v="Sep-2021"/>
    <m/>
    <s v="MW"/>
    <d v="2021-08-18T00:00:00"/>
    <m/>
    <s v="126170617328"/>
    <n v="6.6"/>
    <m/>
    <d v="2021-08-13T00:00:00"/>
    <m/>
    <m/>
    <d v="2021-09-15T00:00:00"/>
    <s v="W38-2021"/>
    <m/>
    <m/>
    <x v="8"/>
    <x v="7"/>
    <s v="CLOSED - RFI DONE"/>
    <s v="15:09:21: 13:09:21: 08:09:21: 01:09:21:30:08:21: SRFI_x000a_25:08:21:PONDASI RBS/BTS OG_x000a_22:08:21: 18:08:21: CME PREPARATION_x000a_16:08:21: STO DECLARE 13 AUG_x000a_09:08:21: 04:08:21 : SPK COLO RELEASED, ERM PROSES"/>
  </r>
  <r>
    <s v="125274126"/>
    <s v="JL GANDASOLI KIDUL"/>
    <x v="4"/>
    <s v="TB"/>
    <s v="107°32.43.84'E"/>
    <s v="7°2.1.07'S"/>
    <n v="30"/>
    <s v="50/220/315"/>
    <n v="2021"/>
    <s v="RORO JONGRANG 2021 [NEW]"/>
    <s v="Desa Gandasari Kp. Patrol RT.004 RW.009, Kec. Katapang, Kab. Bandung Prov. Jawa Barat"/>
    <s v="HTI"/>
    <s v="JAW-JB-SOR-4230"/>
    <s v="SOREANG_CINGCIN"/>
    <x v="0"/>
    <s v="TBG"/>
    <s v="Central"/>
    <s v="JABAR"/>
    <s v="Jawa Barat"/>
    <s v="Kab. Bandung"/>
    <n v="6617456"/>
    <d v="2021-08-09T00:00:00"/>
    <m/>
    <n v="36"/>
    <s v="31 - 60 days"/>
    <d v="2021-09-08T00:00:00"/>
    <s v="W37-2021"/>
    <s v="Sep-2021"/>
    <d v="2021-09-07T00:00:00"/>
    <s v="W37-2021"/>
    <s v="Sep-2021"/>
    <d v="2021-09-17T00:00:00"/>
    <s v="W38-2021"/>
    <x v="7"/>
    <d v="2021-09-17T00:00:00"/>
    <s v="W38-2021"/>
    <s v="Sep-2021"/>
    <m/>
    <s v="MW"/>
    <d v="2021-08-18T00:00:00"/>
    <m/>
    <s v="535322166314"/>
    <n v="6.6"/>
    <m/>
    <d v="2021-08-13T00:00:00"/>
    <m/>
    <m/>
    <d v="2021-09-14T00:00:00"/>
    <s v="W38-2021"/>
    <m/>
    <m/>
    <x v="8"/>
    <x v="7"/>
    <s v="CLOSED - RFI DONE"/>
    <s v="13:09:21: 08:09:21: POWER CONNECTION PROSES_x000a_06:09:21: RBS/BTS PONDASI _x000a_01:09:21:30:08:21: 25:08:21:22:08:21: 18:08:21: CME PREPARATION_x000a_16:08:21: STO DECLARE 13 AUG_x000a_09:08:21: 04:08:21 : SPK COLO RELEASED, ERM PROSES"/>
  </r>
  <r>
    <s v="0716682004"/>
    <s v="IBS TULUNG_HARAPAN_OGT"/>
    <x v="3"/>
    <s v="TB"/>
    <s v="104°51.0.22'E"/>
    <s v="3°54.35.6'S"/>
    <n v="50"/>
    <s v="0/100/200"/>
    <n v="2021"/>
    <s v="BLITZKRIEG 2021 [NEW]"/>
    <s v="Jl. Desa Karang Mulya Rt.003/002, Desa Karang Mulya, Kec. Semendawai Timur, Kab. Ogan Komering Ulu Timur, Sumatera Selatan"/>
    <s v="HTI"/>
    <s v="SUM-SS-MPR-1249"/>
    <s v="SEMENDAWAI_TIMUR_TULUNGHARAPAN"/>
    <x v="0"/>
    <s v="TBG"/>
    <s v="WEST"/>
    <s v="SUMBAGSEL"/>
    <s v="Sumatera Selatan"/>
    <s v="Kab. Ogan Komering Ulu Ti"/>
    <n v="6617459"/>
    <d v="2021-08-10T00:00:00"/>
    <m/>
    <n v="34"/>
    <s v="31 - 60 days"/>
    <d v="2021-09-09T00:00:00"/>
    <s v="W37-2021"/>
    <s v="Sep-2021"/>
    <d v="2021-09-08T00:00:00"/>
    <s v="W37-2021"/>
    <s v="Sep-2021"/>
    <d v="2021-09-14T00:00:00"/>
    <s v="W38-2021"/>
    <x v="7"/>
    <d v="2021-09-14T00:00:00"/>
    <s v="W38-2021"/>
    <s v="Sep-2021"/>
    <m/>
    <s v="MW"/>
    <d v="2021-08-28T00:00:00"/>
    <m/>
    <s v="149300178407"/>
    <n v="6.6"/>
    <m/>
    <d v="2021-08-23T00:00:00"/>
    <m/>
    <m/>
    <d v="2021-09-13T00:00:00"/>
    <s v="W38-2021"/>
    <m/>
    <m/>
    <x v="8"/>
    <x v="7"/>
    <s v="CLOSED - RFI DONE"/>
    <s v="08:09:21: 06:09:21: SRFI _x000a_01:09:21: ME OG_x000a_30:08:21: RBS/BTS FOUNDATION_x000a_25:08:21: STO DECLARE 23 AUG_x000a_22:08:21: ERM PROSES, NEED REVIEW CIVIL HTI_x000a_18:08:21: ERM PROSES, NEED REVIEW RNP HTI_x000a_16:08:21:10:08:21 : SPK COLO RELEASED, ERM PROSES"/>
  </r>
  <r>
    <s v="122409109"/>
    <s v="SERELA-DIVRE3 / BIRU-STOMAJALAYA2"/>
    <x v="4"/>
    <s v="SKP"/>
    <s v="107°44.13.6'E"/>
    <s v="7°3.11.16'S"/>
    <n v="30"/>
    <s v="20/120/295"/>
    <n v="2021"/>
    <s v="RORO JONGRANG 2021 [NEW]"/>
    <s v="Desa Padaulun Kp. Cihareuyheuy RT.01 RT.06 Kec. Majalaya, Kab. Bandung Prov. Jawa Barat"/>
    <s v="HTI"/>
    <s v="JAW-JB-SOR-4228"/>
    <s v="MAJALAYA_PADAULUN"/>
    <x v="0"/>
    <s v="TBG"/>
    <s v="Central"/>
    <s v="JABAR"/>
    <s v="Jawa Barat"/>
    <s v="Kab. Bandung"/>
    <n v="6617454"/>
    <d v="2021-08-09T00:00:00"/>
    <m/>
    <n v="35"/>
    <s v="31 - 60 days"/>
    <d v="2021-09-08T00:00:00"/>
    <s v="W37-2021"/>
    <s v="Sep-2021"/>
    <d v="2021-09-07T00:00:00"/>
    <s v="W37-2021"/>
    <s v="Sep-2021"/>
    <d v="2021-09-13T00:00:00"/>
    <s v="W38-2021"/>
    <x v="7"/>
    <d v="2021-09-13T00:00:00"/>
    <s v="W38-2021"/>
    <s v="Sep-2021"/>
    <m/>
    <s v="MW"/>
    <d v="2021-08-18T00:00:00"/>
    <m/>
    <s v="535312300377"/>
    <n v="6.6"/>
    <m/>
    <d v="2021-08-12T00:00:00"/>
    <m/>
    <m/>
    <d v="2021-09-13T00:00:00"/>
    <s v="W38-2021"/>
    <m/>
    <m/>
    <x v="8"/>
    <x v="7"/>
    <s v="CLOSED - RFI DONE"/>
    <s v="13:09:21: PLN OG_x000a_08:09:21: 09:06: 2021 POWER CONNECTION PROSES_x000a_01:09:21: 30:08:21: 25:08:21:22:08:21: 18:08:21: CME PREPARATION_x000a_16:08:21: STO DECLARE 12 AUG_x000a_09:08:21: 04:08:21 : SPK COLO RELEASED, ERM PROSES"/>
  </r>
  <r>
    <s v="160170104"/>
    <s v="PAGERWOJO"/>
    <x v="3"/>
    <s v="SKP"/>
    <s v="112°22.47.42'E"/>
    <s v="8°8.0.2'S"/>
    <n v="50"/>
    <s v="10/120/270"/>
    <n v="2021"/>
    <s v="BLITZKRIEG 2021 [NEW]"/>
    <s v="Jl. Wahidin Sudirohusodo, Desa Pagerwojo Rt.20 RW.05 Kec.Kesamben, Kab.Blitar Prov.Jawa Timur"/>
    <s v="HTI"/>
    <s v="JAW-JI-KNR-4184"/>
    <s v="KESAMBEN_PAGERGUNUNG"/>
    <x v="0"/>
    <s v="TBG"/>
    <s v="East"/>
    <s v="JATIM"/>
    <s v="Jawa Timur"/>
    <s v="Kab. Blitar"/>
    <n v="6617411"/>
    <d v="2021-08-04T00:00:00"/>
    <m/>
    <n v="40"/>
    <s v="31 - 60 days"/>
    <d v="2021-09-03T00:00:00"/>
    <s v="W36-2021"/>
    <s v="Sep-2021"/>
    <d v="2021-09-04T00:00:00"/>
    <s v="W36-2021"/>
    <s v="Sep-2021"/>
    <d v="2021-09-15T00:00:00"/>
    <s v="W38-2021"/>
    <x v="7"/>
    <d v="2021-09-15T00:00:00"/>
    <s v="W38-2021"/>
    <s v="Sep-2021"/>
    <m/>
    <s v="MW"/>
    <d v="2021-08-18T00:00:00"/>
    <m/>
    <s v="514080989069"/>
    <n v="6.6"/>
    <m/>
    <d v="2021-08-13T00:00:00"/>
    <m/>
    <m/>
    <d v="2021-09-13T00:00:00"/>
    <s v="W38-2021"/>
    <m/>
    <m/>
    <x v="8"/>
    <x v="7"/>
    <s v="CLOSED - RFI DONE"/>
    <s v="13:09:21: 06:09:21: 01:09:21:30:08:21:Power Connection Proses_x000a_25:08:21: 22:08:21: 18:08:21: ME OG_x000a_16:08:21: PONDASI BTS OG_x000a_09:08:21: STO DECLARE 10 AUG_x000a_04:08:21 : SPK COLO RELEASED, ERM PROSES"/>
  </r>
  <r>
    <s v="160518109"/>
    <s v="SUKORAME TBG"/>
    <x v="3"/>
    <s v="TB"/>
    <s v="112°21.59.04'E"/>
    <s v="8°13.16.61'S"/>
    <s v="50.00.00"/>
    <s v="0/120/230"/>
    <n v="2021"/>
    <s v="BLITZKRIEG 2021 [NEW]"/>
    <s v="Jl. Melati RT.03 RW.04 Ds/ Kelurahan Birowo Kec Binangun Kab Blitar"/>
    <s v="HTI"/>
    <s v="JAW-JI-KNR-4191"/>
    <s v="BINANGUN_BIROWO"/>
    <x v="0"/>
    <s v="TBG"/>
    <s v="East"/>
    <s v="JATIM"/>
    <s v="Jawa Timur"/>
    <s v="Kab. Blitar"/>
    <n v="6617406"/>
    <d v="2021-08-03T00:00:00"/>
    <m/>
    <n v="41"/>
    <s v="31 - 60 days"/>
    <d v="2021-09-02T00:00:00"/>
    <s v="W36-2021"/>
    <s v="Sep-2021"/>
    <d v="2021-09-03T00:00:00"/>
    <s v="W36-2021"/>
    <s v="Sep-2021"/>
    <d v="2021-09-14T00:00:00"/>
    <s v="W38-2021"/>
    <x v="7"/>
    <d v="2021-09-14T00:00:00"/>
    <s v="W38-2021"/>
    <s v="Sep-2021"/>
    <m/>
    <s v="MW"/>
    <d v="2021-08-18T00:00:00"/>
    <m/>
    <s v="MULTIGUNA"/>
    <m/>
    <m/>
    <d v="2021-08-12T00:00:00"/>
    <m/>
    <m/>
    <d v="2021-09-13T00:00:00"/>
    <s v="W38-2021"/>
    <m/>
    <m/>
    <x v="8"/>
    <x v="7"/>
    <s v="CLOSED - RFI DONE"/>
    <s v="13:09:21: 06:09:21: 01:09:21:30:08:21:Power Connection Proses_x000a_25:08:21: 22:08:21: 18:08:21: ME OG_x000a_16:08:21: PONDASI BTS OG_x000a_09:08:21: STO DECLARE 10 AUG_x000a_04:08:21 : SPK COLO RELEASED, ERM PROSES"/>
  </r>
  <r>
    <s v="142444109"/>
    <s v="PEKALONGAN"/>
    <x v="3"/>
    <s v="TB"/>
    <s v="109°19.10.78'E"/>
    <s v="7°17.59.32'S"/>
    <s v="50.00.00"/>
    <s v="70/230/315"/>
    <n v="2021"/>
    <m/>
    <s v="Desa Pengalusan RT.002/RW.001 Kec. Mrebet, Kab. Purbalingga Prov. Jawa Tengah"/>
    <s v="EID"/>
    <s v="JAW-JT-PBG-1232"/>
    <s v="PAGERANDONG MREBET"/>
    <x v="0"/>
    <s v="TBG"/>
    <s v="Central"/>
    <s v="JATENG"/>
    <s v="Jawa Tengah"/>
    <s v="Kab. Purbalingga"/>
    <n v="6617408"/>
    <d v="2021-08-03T00:00:00"/>
    <m/>
    <n v="41"/>
    <s v="31 - 60 days"/>
    <d v="2021-09-02T00:00:00"/>
    <s v="W36-2021"/>
    <s v="Sep-2021"/>
    <d v="2021-09-03T00:00:00"/>
    <s v="W36-2021"/>
    <s v="Sep-2021"/>
    <d v="2021-09-14T00:00:00"/>
    <s v="W38-2021"/>
    <x v="7"/>
    <d v="2021-09-14T00:00:00"/>
    <s v="W38-2021"/>
    <s v="Sep-2021"/>
    <m/>
    <s v="MW"/>
    <d v="2021-08-10T00:00:00"/>
    <m/>
    <s v="522032686844"/>
    <n v="7.7"/>
    <m/>
    <d v="2021-08-12T00:00:00"/>
    <m/>
    <m/>
    <d v="2021-09-13T00:00:00"/>
    <s v="W38-2021"/>
    <m/>
    <m/>
    <x v="8"/>
    <x v="7"/>
    <s v="CLOSED - RFI DONE"/>
    <s v="13:09:21: 08:09:21: POWER CONNECTION PROSES_x000a_01:09:21: ME OG REPLAN CONNECT PLN 10 SEPT_x000a_30:08:21: RBS/BTS PONDASI OG_x000a_25:08:21: MAPPING MITRA CME_x000a_22:08:21: 18:08:21: CME PREPARATION_x000a_16:08:21: STO DECLARE 13 AUG_x000a_09:08:21: 04:08:21 : SPK COLO RELEASED, ERM PROSES"/>
  </r>
  <r>
    <s v="120230104"/>
    <s v="BANTARDAWA"/>
    <x v="4"/>
    <s v="SKP"/>
    <s v="108°36.53.82'E"/>
    <s v="7°25.5.84'S"/>
    <n v="50"/>
    <s v="0/95/205"/>
    <n v="2021"/>
    <s v="RORO JONGRANG 2021 [NEW]"/>
    <s v="Desa Padaringan Dusun Rata Harta RT.11 RW.03, Kec. Purwadadi, Kab. Ciamis Prov. Jawa Barat"/>
    <s v="HTI"/>
    <s v="JAW-JB-CMS-4236"/>
    <s v="PURWADADI_PADARINGAN"/>
    <x v="0"/>
    <s v="TBG"/>
    <s v="Central"/>
    <s v="JABAR"/>
    <s v="Jawa Barat"/>
    <s v="Kab. Ciamis"/>
    <n v="6617454"/>
    <d v="2021-08-09T00:00:00"/>
    <m/>
    <n v="32"/>
    <s v="31 - 60 days"/>
    <d v="2021-09-08T00:00:00"/>
    <s v="W37-2021"/>
    <s v="Sep-2021"/>
    <d v="2021-09-07T00:00:00"/>
    <s v="W37-2021"/>
    <s v="Sep-2021"/>
    <d v="2021-09-13T00:00:00"/>
    <s v="W38-2021"/>
    <x v="7"/>
    <d v="2021-09-13T00:00:00"/>
    <s v="W38-2021"/>
    <s v="Sep-2021"/>
    <m/>
    <s v="MW"/>
    <d v="2021-08-18T00:00:00"/>
    <m/>
    <s v="532217786318"/>
    <n v="6.6"/>
    <m/>
    <d v="2021-08-13T00:00:00"/>
    <m/>
    <m/>
    <d v="2021-09-10T00:00:00"/>
    <s v="W37-2021"/>
    <m/>
    <m/>
    <x v="8"/>
    <x v="7"/>
    <s v="CLOSED - RFI DONE"/>
    <s v="08:09:21: 01:09:21:30:08:21: 25:08:21: SRFI_x000a_22:08:21: Pondasi Done, ME OG_x000a_18:08:21: CME PREPARATION_x000a_16:08:21: STO DECLARE 13 AUG_x000a_09:08:21: 04:08:21 : SPK COLO RELEASED, ERM PROSES"/>
  </r>
  <r>
    <s v="125477126"/>
    <s v="WATUWELAH-PERBUTULAN"/>
    <x v="4"/>
    <s v="TB"/>
    <s v="108°29.20.51'E"/>
    <s v="6°44.19.1'S"/>
    <n v="30"/>
    <s v="15/95/190"/>
    <n v="2021"/>
    <s v="RORO JONGRANG 2021 [NEW]"/>
    <s v="Jl. I Gede Mayaguna, Kel. Pasalakan RT.01 RW.05, Kec. Sumber, Kab. Cirebon Prov. Jawa Barat"/>
    <s v="HTI"/>
    <s v="JAW-JB-SBR-4248"/>
    <s v="SUMBER_PASALAKAN"/>
    <x v="0"/>
    <s v="TBG"/>
    <s v="Central"/>
    <s v="JABAR"/>
    <s v="Jawa Barat"/>
    <s v="Kab. Cirebon"/>
    <n v="6617456"/>
    <d v="2021-08-09T00:00:00"/>
    <m/>
    <n v="32"/>
    <s v="31 - 60 days"/>
    <d v="2021-09-08T00:00:00"/>
    <s v="W37-2021"/>
    <s v="Sep-2021"/>
    <d v="2021-09-07T00:00:00"/>
    <s v="W37-2021"/>
    <s v="Sep-2021"/>
    <d v="2021-09-13T00:00:00"/>
    <s v="W38-2021"/>
    <x v="7"/>
    <d v="2021-09-13T00:00:00"/>
    <s v="W38-2021"/>
    <s v="Sep-2021"/>
    <m/>
    <s v="MW"/>
    <d v="2021-08-18T00:00:00"/>
    <m/>
    <s v="533313465243"/>
    <n v="6.6"/>
    <m/>
    <d v="2021-08-13T00:00:00"/>
    <m/>
    <m/>
    <d v="2021-09-10T00:00:00"/>
    <s v="W37-2021"/>
    <m/>
    <m/>
    <x v="8"/>
    <x v="7"/>
    <s v="CLOSED - RFI DONE"/>
    <s v="08:09:21: 01:09:21:30:08:21: 25:08:21: SRFI_x000a_22:08:21: Pondasi Done, ME OG_x000a_18:08:21: CME PREPARATION_x000a_16:08:21: STO DECLARE 13 AUG_x000a_09:08:21: 04:08:21 : SPK COLO RELEASED, ERM PROSES"/>
  </r>
  <r>
    <s v="122232109"/>
    <s v="CIJAMBU-DSGENTENG"/>
    <x v="4"/>
    <s v="SKP"/>
    <s v="107°47.50.6'E"/>
    <s v="6°51.4.82'S"/>
    <n v="50"/>
    <s v="150/220/320"/>
    <n v="2021"/>
    <s v="RORO JONGRANG 2021 [NEW]"/>
    <s v="Desa Kadakajaya Dusun Cijambu RT.04 RW.03 Kec. Tanjungsari, Kab. Indramayu Prov. Jawa Barat"/>
    <s v="HTI"/>
    <s v="JAW-JB-SMD-4268"/>
    <s v="TANJUNGSARI_KADAKAJAYA"/>
    <x v="0"/>
    <s v="TBG"/>
    <s v="Central"/>
    <s v="JABAR"/>
    <s v="Jawa Barat"/>
    <s v="Kab. Sumedang"/>
    <n v="6617454"/>
    <d v="2021-08-09T00:00:00"/>
    <m/>
    <n v="32"/>
    <s v="31 - 60 days"/>
    <d v="2021-09-08T00:00:00"/>
    <s v="W37-2021"/>
    <s v="Sep-2021"/>
    <d v="2021-09-07T00:00:00"/>
    <s v="W37-2021"/>
    <s v="Sep-2021"/>
    <d v="2021-09-13T00:00:00"/>
    <s v="W38-2021"/>
    <x v="7"/>
    <d v="2021-09-13T00:00:00"/>
    <s v="W38-2021"/>
    <s v="Sep-2021"/>
    <m/>
    <s v="MW"/>
    <d v="2021-08-18T00:00:00"/>
    <m/>
    <s v="535172077424"/>
    <n v="6.6"/>
    <m/>
    <d v="2021-08-16T00:00:00"/>
    <m/>
    <m/>
    <d v="2021-09-10T00:00:00"/>
    <s v="W37-2021"/>
    <m/>
    <m/>
    <x v="8"/>
    <x v="7"/>
    <s v="CLOSED - RFI DONE"/>
    <s v="08:09:21: 01:09:21:SRFI_x000a_30:08:21: PONDASI DONE_x000a_25:08:21: PONDASI RBS/BTS OG_x000a_22:08:21: CME PREPARATION_x000a_18:08:21: STO DECLARE 16 AUG_x000a_16:08:21: 09:08:21 : SPK COLO RELEASED, ERM PROSES"/>
  </r>
  <r>
    <s v="280119109"/>
    <s v="LARA BAEBUNTA"/>
    <x v="3"/>
    <s v="TB"/>
    <s v="120°17.35.38'E"/>
    <s v="2°41.28.25'S"/>
    <n v="60"/>
    <s v="0/160/220"/>
    <n v="2021"/>
    <s v="BLITZKRIEG 2021 [NEW]"/>
    <s v="Dusun Lara Desa Lara Kec. Baebunta Kab. Luwu Utara Sulawesi Selatan "/>
    <s v="HTI"/>
    <s v="SUL-SN-MSB-1435"/>
    <s v="BAEBUNTA_LARA"/>
    <x v="0"/>
    <s v="TBG"/>
    <s v="East"/>
    <s v="SULAWESI"/>
    <s v="Sulawesi Selatan"/>
    <s v="Kab. Luwu Utara"/>
    <n v="6617435"/>
    <d v="2021-08-06T00:00:00"/>
    <m/>
    <n v="35"/>
    <s v="31 - 60 days"/>
    <d v="2021-09-05T00:00:00"/>
    <s v="W37-2021"/>
    <s v="Sep-2021"/>
    <d v="2021-09-06T00:00:00"/>
    <s v="W37-2021"/>
    <s v="Sep-2021"/>
    <d v="2021-09-10T00:00:00"/>
    <s v="W37-2021"/>
    <x v="7"/>
    <d v="2021-09-10T00:00:00"/>
    <s v="W37-2021"/>
    <s v="Sep-2021"/>
    <m/>
    <s v="MW"/>
    <d v="2021-08-18T00:00:00"/>
    <m/>
    <s v="326600638615"/>
    <n v="6.6"/>
    <m/>
    <d v="2021-08-16T00:00:00"/>
    <m/>
    <m/>
    <d v="2021-09-10T00:00:00"/>
    <s v="W37-2021"/>
    <m/>
    <m/>
    <x v="8"/>
    <x v="7"/>
    <s v="CLOSED - RFI DONE"/>
    <s v="08:09:21: PROSES CONNECT PLN, MENUNGGU JADWAL PLN_x000a_06:09:21: 01:09:21: 30:08:21: Power Connection Proses_x000a_25:08:21:PONDASI BTS RBS OG_x000a_22:08:21: 18:08:21: CME PREPARATION_x000a_16:08:21: STO DECLARE 16 AUG_x000a_09:08:21: 04:08:21 : SPK COLO RELEASED, ERM PROSES"/>
  </r>
  <r>
    <s v="140558104"/>
    <s v="GUMIWANG"/>
    <x v="3"/>
    <s v="SMI"/>
    <s v="109°36.17.32'E"/>
    <s v="7°24.24.12'S"/>
    <n v="50"/>
    <s v="60/150/240/330"/>
    <n v="2021"/>
    <m/>
    <s v="RT02/01 Kel. Binorong, Kec. Bawang, Kab. Banjarnegara"/>
    <s v="EID"/>
    <s v="JAW-JT-BNR-0267"/>
    <s v="AJIBARANG SECANG BINORONG"/>
    <x v="0"/>
    <s v="TBG"/>
    <s v="Central"/>
    <s v="JATENG"/>
    <s v="Jawa Tengah"/>
    <s v="Kab. Banjarnegara"/>
    <n v="6617416"/>
    <d v="2021-08-04T00:00:00"/>
    <m/>
    <n v="37"/>
    <s v="31 - 60 days"/>
    <d v="2021-09-03T00:00:00"/>
    <s v="W36-2021"/>
    <s v="Sep-2021"/>
    <d v="2021-09-04T00:00:00"/>
    <s v="W36-2021"/>
    <s v="Sep-2021"/>
    <d v="2021-09-10T00:00:00"/>
    <s v="W37-2021"/>
    <x v="7"/>
    <d v="2021-09-10T00:00:00"/>
    <s v="W37-2021"/>
    <s v="Sep-2021"/>
    <m/>
    <s v="MW"/>
    <d v="2021-08-10T00:00:00"/>
    <m/>
    <s v="522042906872"/>
    <n v="7.7"/>
    <m/>
    <d v="2021-08-12T00:00:00"/>
    <m/>
    <m/>
    <d v="2021-09-10T00:00:00"/>
    <s v="W37-2021"/>
    <m/>
    <m/>
    <x v="8"/>
    <x v="7"/>
    <s v="CLOSED - RFI DONE"/>
    <s v="08:09:21: POWER CONNECTION PROSES_x000a_01:09:21: ME OG REPLAN CONNECT PLN 10 SEPT_x000a_30:08:21: RBS/BTS PONDASI OG_x000a_25:08:21: MAPPING MITRA CME_x000a_22:08:21: 18:08:21: CME PREPARATION_x000a_16:08:21: STO DECLARE 13 AUG_x000a_09:08:21: 04:08:21 : SPK COLO RELEASED, ERM PROSES"/>
  </r>
  <r>
    <n v="231297109"/>
    <s v="SEBIDAY"/>
    <x v="3"/>
    <s v="SKP"/>
    <s v="116°38.34.74'E"/>
    <s v="3°30.38.52'N"/>
    <n v="40"/>
    <s v="90/220/300"/>
    <n v="2021"/>
    <s v="BLITZKRIEG 2021 [NEW]"/>
    <m/>
    <s v="HTI"/>
    <s v="KAL-KU-MLN-0094"/>
    <s v="MALINAU_BARAT_SEMPAYANG"/>
    <x v="0"/>
    <s v="XL"/>
    <s v="JABO"/>
    <s v="KALIMANTAN"/>
    <s v="Kalimantan Utara"/>
    <s v="Kab. Malinau"/>
    <n v="6617766"/>
    <d v="2021-11-05T00:00:00"/>
    <m/>
    <n v="87"/>
    <s v="61 - 90 days"/>
    <d v="2021-12-05T00:00:00"/>
    <s v="W50-2021"/>
    <s v="Dec-2021"/>
    <s v="TBD"/>
    <s v="TBD"/>
    <s v="TBD"/>
    <d v="2022-12-14T00:00:00"/>
    <s v="W51-2022"/>
    <x v="3"/>
    <d v="2022-01-31T00:00:00"/>
    <s v="W06-2022"/>
    <s v="Jan-2022"/>
    <m/>
    <s v="MW"/>
    <m/>
    <m/>
    <m/>
    <m/>
    <m/>
    <d v="2021-11-24T00:00:00"/>
    <m/>
    <m/>
    <m/>
    <m/>
    <m/>
    <m/>
    <x v="7"/>
    <x v="6"/>
    <s v="CURRENTLY NO ISSUE"/>
    <s v="26:01:22-16:01:22: PREPARE MATERIAL_x000a_12:01:22-16:12:21: PROSES FINALISASI SUBCON ASSIGNMENT, WAIT RFIN BY HTI_x000a_15:12:21-28:11:21: STO DECLARE, WAIT RFI BY HTI_x000a_21:11:21-07:11:21: ESR PROCESS OG,NEED REVIEW RNP HUAWEI"/>
  </r>
  <r>
    <s v="141700109"/>
    <s v="KARANGANYAR"/>
    <x v="3"/>
    <s v="SKP"/>
    <s v="109°23.38.4'E"/>
    <s v="7°17.17.38'S"/>
    <n v="50"/>
    <s v="75/265/320"/>
    <n v="2021"/>
    <m/>
    <s v="Jl. Selipan RT 01/ RW 02 Kel. Bugkanel Kec. Karang Anyar, Kab. Purbalingga Prov. Jawa Tengah"/>
    <s v="EID"/>
    <s v="JAW-JT-PBG-1231"/>
    <s v="BUNGKANEL KARANGANYAR"/>
    <x v="0"/>
    <s v="TBG"/>
    <s v="Central"/>
    <s v="JATENG"/>
    <s v="Jawa Tengah"/>
    <s v="Kab. Purbalingga"/>
    <n v="6617414"/>
    <d v="2021-08-04T00:00:00"/>
    <m/>
    <n v="37"/>
    <s v="31 - 60 days"/>
    <d v="2021-09-03T00:00:00"/>
    <s v="W36-2021"/>
    <s v="Sep-2021"/>
    <d v="2021-09-04T00:00:00"/>
    <s v="W36-2021"/>
    <s v="Sep-2021"/>
    <d v="2021-09-14T00:00:00"/>
    <s v="W38-2021"/>
    <x v="7"/>
    <d v="2021-09-14T00:00:00"/>
    <s v="W38-2021"/>
    <s v="Sep-2021"/>
    <m/>
    <s v="MW"/>
    <d v="2021-08-10T00:00:00"/>
    <m/>
    <s v="522032690035"/>
    <n v="7.7"/>
    <m/>
    <d v="2021-08-13T00:00:00"/>
    <m/>
    <m/>
    <d v="2021-09-10T00:00:00"/>
    <s v="W37-2021"/>
    <m/>
    <m/>
    <x v="8"/>
    <x v="7"/>
    <s v="CLOSED - RFI DONE"/>
    <s v="08:09:21: 06:09:21: POWER CONNECTION PROSES_x000a_01:09:21: ME OG REPLAN CONNECT PLN 10 SEPT_x000a_30:08:21: RBS/BTS PONDASI OG_x000a_25:08:21: MAPPING MITRA CME_x000a_22:08:21: 18:08:21: CME PREPARATION_x000a_16:08:21: STO DECLARE 13 AUG_x000a_09:08:21: 04:08:21 : SPK COLO RELEASED, ERM PROSES"/>
  </r>
  <r>
    <s v="1441712004"/>
    <s v="IBS WORO KRANGGAN"/>
    <x v="7"/>
    <s v="TB"/>
    <s v="E°33.42.01'E"/>
    <s v="S°40.14.52'S"/>
    <n v="50"/>
    <s v="20/95/165/290"/>
    <n v="2021"/>
    <m/>
    <s v="Jl. Telon, Desa Woro Kec. Kragan, Kab. Rembang Prov. Jawa Tengah"/>
    <s v="EID"/>
    <s v="JAW-JT-RBG-1787"/>
    <s v="TELON WORO"/>
    <x v="0"/>
    <s v="TBG"/>
    <s v="Central"/>
    <s v="JATENG"/>
    <s v="Jawa Tengah"/>
    <s v="Kab. Rembang"/>
    <n v="6616739"/>
    <d v="2021-07-12T00:00:00"/>
    <m/>
    <n v="60"/>
    <s v="31 - 60 days"/>
    <d v="2021-08-11T00:00:00"/>
    <s v="W33-2021"/>
    <s v="Aug-2021"/>
    <d v="2021-08-12T00:00:00"/>
    <s v="W33-2021"/>
    <s v="Aug-2021"/>
    <d v="2021-09-10T00:00:00"/>
    <s v="W37-2021"/>
    <x v="7"/>
    <d v="2021-09-10T00:00:00"/>
    <s v="W37-2021"/>
    <s v="Sep-2021"/>
    <m/>
    <s v="MW"/>
    <m/>
    <m/>
    <s v="520062016878"/>
    <n v="7.7"/>
    <m/>
    <d v="2021-07-14T00:00:00"/>
    <m/>
    <m/>
    <d v="2021-09-10T00:00:00"/>
    <s v="W37-2021"/>
    <m/>
    <m/>
    <x v="8"/>
    <x v="7"/>
    <s v="CLOSED - RFI DONE"/>
    <s v="09:08:2021: 09:06:2021: PLAN CONNECT 10 SEPT_x000a_09:01:2021:08:30:2021:08:25:2021: REGISTER RELEASED 27 AUG, PLAN CONNECT 7 SEPT 2021 WAITING JADWAL PLN_x000a_08:22:2021: 08:18:2021: XL APPROVE CONNECT DENGAN 5,5, WAITING KONFIRMASI DENGAN PMO EID CENTRAL PAK TEGUH PLAN 23 AUG 2021_x000a_08:16:2021: 08:10:2021 : MENUNGGU PERSETUJUAN XL TERKAIT PENYAMBUNGAN PLN DENGAN POWER 5.5Kva_x000a_08:09:2021 : 08:04:2021: 08:02:2021: SRFI 2 Aug SK PLN RELEASED, PLN PROSES REGISTER_x000a_07.29.2021 : Pondasi BTS Done, ME OG, PSB PLN NY Released_x000a_07.26.21 : 07.22.21 : 07:19:21 SPK REACTIVE, CME PREPARATION_x000a_03.05.21 : SPK return by XL "/>
  </r>
  <r>
    <s v="0716832001"/>
    <s v="IBS BAKUNG"/>
    <x v="3"/>
    <s v="TB"/>
    <s v="104° 34' 23.27&quot; E"/>
    <s v="3° 11' 37.97&quot; S"/>
    <n v="60"/>
    <s v="60/120/270"/>
    <n v="2021"/>
    <s v="BLITZKRIEG 2021 [NEW]"/>
    <s v="Jl. Palembang - Prabumulih, Desa Lorok, Kecamatan Inderalaya Utara, Kabupaten Ogan Ilir, Provinsi Sumatera Selatan_x000a_"/>
    <s v="HTI"/>
    <s v="SUM-SS-IDL-1239"/>
    <s v="PARIT"/>
    <x v="0"/>
    <s v="TBG"/>
    <s v="WEST"/>
    <s v="SUMBAGSEL"/>
    <s v="Sumatera Selatan"/>
    <s v="Kab. Ogan Ilir"/>
    <n v="6617506"/>
    <d v="2021-08-16T00:00:00"/>
    <m/>
    <n v="24"/>
    <s v="&lt; 30 days"/>
    <d v="2021-09-15T00:00:00"/>
    <s v="W38-2021"/>
    <s v="Sep-2021"/>
    <d v="2021-09-14T00:00:00"/>
    <s v="W38-2021"/>
    <s v="Sep-2021"/>
    <d v="2021-09-15T00:00:00"/>
    <s v="W38-2021"/>
    <x v="7"/>
    <d v="2021-09-15T00:00:00"/>
    <s v="W38-2021"/>
    <s v="Sep-2021"/>
    <m/>
    <s v="MW"/>
    <d v="2021-08-28T00:00:00"/>
    <m/>
    <s v="149000137996"/>
    <n v="6.6"/>
    <m/>
    <d v="2021-08-25T00:00:00"/>
    <m/>
    <m/>
    <d v="2021-09-09T00:00:00"/>
    <s v="W37-2021"/>
    <m/>
    <m/>
    <x v="8"/>
    <x v="7"/>
    <s v="CLOSED - RFI DONE"/>
    <s v="08:09:21: ME OG_x000a_06:09:21: RBS/BTS FOUNDATION_x000a_01:09:21: 30:08:21:25:08:21: STO DECLARE 25 AUG_x000a_22:08:21: 18:08:21: ERM PROSES, NEED REVIEW RNP HTI_x000a_16:08:21 : SPK COLO RELEASED, ERM PROSESS"/>
  </r>
  <r>
    <s v="T002857"/>
    <s v="KALIMAS - 140190"/>
    <x v="3"/>
    <s v="SKP"/>
    <s v="109°13.30.25'E"/>
    <s v="0°5.14.78'S"/>
    <n v="50"/>
    <s v="60/260/340"/>
    <n v="2021"/>
    <s v="BLITZKRIEG 2021 [NEW]"/>
    <s v="Jl.Kalimas Tengah Rt.005 Rw.002 Desa Kalimas Kec.Sungai Kakap Kab.Kubu Raya"/>
    <s v="HTI"/>
    <s v="KAL-KB-SRY-0813"/>
    <s v="SUNGAIKAKAP_PUNGGUR_KECIL"/>
    <x v="0"/>
    <s v="TBG"/>
    <s v="JABO"/>
    <s v="KALIMANTAN"/>
    <s v="Kalimantan Barat"/>
    <s v="Kab. Kubu Raya"/>
    <n v="6617413"/>
    <d v="2021-08-04T00:00:00"/>
    <m/>
    <n v="36"/>
    <s v="31 - 60 days"/>
    <d v="2021-09-03T00:00:00"/>
    <s v="W36-2021"/>
    <s v="Sep-2021"/>
    <d v="2021-09-04T00:00:00"/>
    <s v="W36-2021"/>
    <s v="Sep-2021"/>
    <d v="2021-09-03T00:00:00"/>
    <s v="W36-2021"/>
    <x v="7"/>
    <d v="2021-09-03T00:00:00"/>
    <s v="W36-2021"/>
    <s v="Sep-2021"/>
    <m/>
    <s v="MW"/>
    <d v="2021-08-28T00:00:00"/>
    <m/>
    <s v="211211726985"/>
    <n v="6.6"/>
    <m/>
    <d v="2021-08-23T00:00:00"/>
    <m/>
    <m/>
    <d v="2021-09-09T00:00:00"/>
    <s v="W37-2021"/>
    <m/>
    <m/>
    <x v="8"/>
    <x v="7"/>
    <s v="CLOSED - RFI DONE"/>
    <s v="09:08:2021: POWER CONNECTION PROSES_x000a_09:06:2021: 09:01:2021: PONDASI RBS/BTS OG REPLAN 13 SEP_x000a_08:30:2021: CME PREPARATION_x000a_08:25:2021: STO DECLARE 23 AUG_x000a_08:22:2021: NEED REVIEW POWER HUAWEI_x000a_08:18:2021: 08:16:2021:08:09:2021: 08:04:2021 : SPK COLO RELEASED, ERM PROSES NEED REVIEW TNP ALITA"/>
  </r>
  <r>
    <s v="141046109"/>
    <s v="BANDUNGHARJO"/>
    <x v="3"/>
    <s v="TB"/>
    <s v="110°52.12.25'E"/>
    <s v="6°25.32.3'S"/>
    <s v="70.00.00"/>
    <s v="55/175/335"/>
    <n v="2021"/>
    <m/>
    <s v="Jl. Bandungharjo Kelet, RT003 RW006 Desa Bandungharjo Kec. Donorojo, Kab. Jepara Prov. Jawa Tengah"/>
    <s v="EID"/>
    <s v="JAW-JT-JPA-0705"/>
    <s v="BENTENG PORTUGIS BANDUNGHARJO"/>
    <x v="0"/>
    <s v="TBG"/>
    <s v="Central"/>
    <s v="JATENG"/>
    <s v="Jawa Tengah"/>
    <s v="Kab. Jepara"/>
    <n v="6617408"/>
    <d v="2021-08-03T00:00:00"/>
    <m/>
    <n v="37"/>
    <s v="31 - 60 days"/>
    <d v="2021-09-02T00:00:00"/>
    <s v="W36-2021"/>
    <s v="Sep-2021"/>
    <d v="2021-09-03T00:00:00"/>
    <s v="W36-2021"/>
    <s v="Sep-2021"/>
    <d v="2021-09-02T00:00:00"/>
    <s v="W36-2021"/>
    <x v="7"/>
    <d v="2021-09-02T00:00:00"/>
    <s v="W36-2021"/>
    <s v="Sep-2021"/>
    <m/>
    <s v="MW"/>
    <d v="2021-08-10T00:00:00"/>
    <m/>
    <s v="520031344866"/>
    <n v="7.7"/>
    <m/>
    <d v="2021-08-12T00:00:00"/>
    <m/>
    <m/>
    <d v="2021-09-09T00:00:00"/>
    <s v="W37-2021"/>
    <m/>
    <m/>
    <x v="8"/>
    <x v="7"/>
    <s v="CLOSED - RFI DONE"/>
    <s v="08:09:21: POWER CONNECTION PROSES_x000a_01:09:21: ME OG REPLAN CONNECT PLN 10 SEPT_x000a_30:08:21: RBS/BTS PONDASI OG_x000a_25:08:21: MAPPING MITRA CME_x000a_22:08:21: 18:08:21: CME PREPARATION_x000a_16:08:21: STO DECLARE 13 AUG_x000a_09:08:21: 04:08:21 : SPK COLO RELEASED, ERM PROSES"/>
  </r>
  <r>
    <s v="150631109"/>
    <s v="API_SRIMULYO PIYUNGAN"/>
    <x v="3"/>
    <s v="TB"/>
    <s v="110°28.7.03'E"/>
    <s v="7°49.20.35'S"/>
    <s v="38.00.00"/>
    <s v="10/105/180/275"/>
    <n v="2021"/>
    <m/>
    <s v="JL. Krasaan  Desa Jogotirto Kec Berbah Kab. Sleman DI Yogyakarta"/>
    <s v="EID"/>
    <s v="JAW-YO-SMN-0060"/>
    <s v="BERBAH PIYUNGAN JOGOTIRTO"/>
    <x v="0"/>
    <s v="TBG"/>
    <s v="Central"/>
    <s v="JATENG"/>
    <s v="DI Yogyakarta"/>
    <s v="Kab. Sleman"/>
    <n v="6617408"/>
    <d v="2021-08-03T00:00:00"/>
    <m/>
    <n v="37"/>
    <s v="31 - 60 days"/>
    <d v="2021-09-02T00:00:00"/>
    <s v="W36-2021"/>
    <s v="Sep-2021"/>
    <d v="2021-09-03T00:00:00"/>
    <s v="W36-2021"/>
    <s v="Sep-2021"/>
    <d v="2021-09-15T00:00:00"/>
    <s v="W38-2021"/>
    <x v="7"/>
    <d v="2021-09-15T00:00:00"/>
    <s v="W38-2021"/>
    <s v="Sep-2021"/>
    <m/>
    <s v="MW"/>
    <d v="2021-08-10T00:00:00"/>
    <m/>
    <s v="521012969733"/>
    <n v="7.7"/>
    <m/>
    <d v="2021-08-23T00:00:00"/>
    <m/>
    <m/>
    <d v="2021-09-09T00:00:00"/>
    <s v="W37-2021"/>
    <m/>
    <m/>
    <x v="8"/>
    <x v="7"/>
    <s v="CLOSED - RFI DONE"/>
    <s v="06:09:21: SRFI POWER CONNECTION PROSES REPLAN RFI 15 SEP 2021_x000a_30:08:21: RBS/BTS PONDASI OG_x000a_25:08:21: STO DECLARE 23 AUG, MAPPING MITRA CME, CME PREPARATION_x000a_22:08:21: STO READY TO DECLARE_x000a_18:08:21: ESR PROSES, NEED REVIEW TNP ALITA_x000a_16:08:21: 09:08:21: 04:08:21 : SPK COLO RELEASED, ERM PROSES"/>
  </r>
  <r>
    <s v="022031109"/>
    <s v="MUARA MANOMPAS"/>
    <x v="3"/>
    <s v="TB"/>
    <s v="98°57.3.24'E"/>
    <s v="1°25.54.98'N"/>
    <s v="50.00.00"/>
    <s v="0/80/255"/>
    <n v="2021"/>
    <s v="BLITZKRIEG 2021 [NEW]"/>
    <s v="Jl. Poros, Desa Muara Manompas, Kec. Muara Batang Toru , Kab. Tapanuli SelatanKab. Tapanuli Selatan, Prov. Sumatera Utara."/>
    <s v="HTI"/>
    <s v="SUM-SU-PSP-2161"/>
    <s v="HUTARAJA_MUARA_BATANG"/>
    <x v="0"/>
    <s v="TBG"/>
    <s v="WEST"/>
    <s v="SUMBAGUT"/>
    <s v="Sumatera Utara"/>
    <s v="Kab. Tapanuli Selatan"/>
    <n v="6617407"/>
    <d v="2021-08-03T00:00:00"/>
    <m/>
    <n v="37"/>
    <s v="31 - 60 days"/>
    <d v="2021-09-02T00:00:00"/>
    <s v="W36-2021"/>
    <s v="Sep-2021"/>
    <d v="2021-09-03T00:00:00"/>
    <s v="W36-2021"/>
    <s v="Sep-2021"/>
    <d v="2021-09-02T00:00:00"/>
    <s v="W36-2021"/>
    <x v="7"/>
    <d v="2021-09-02T00:00:00"/>
    <s v="W36-2021"/>
    <s v="Sep-2021"/>
    <m/>
    <s v="MW"/>
    <d v="2021-08-13T00:00:00"/>
    <m/>
    <s v="124011355349"/>
    <n v="6.6"/>
    <m/>
    <d v="2021-08-10T00:00:00"/>
    <m/>
    <m/>
    <d v="2021-09-09T00:00:00"/>
    <s v="W37-2021"/>
    <m/>
    <m/>
    <x v="8"/>
    <x v="7"/>
    <s v="CLOSED - RFI DONE"/>
    <s v="08:09:21: 01:09:21:30:08:21: SRFI POWER CONNECTION PROSES_x000a_25:08:21: 22:08:21: 18:08:21: ME OG_x000a_16:08:21: PONDASI BTS OG_x000a_09:08:21: STO DECLARE 10 AUG_x000a_04:08:21 : SPK COLO RELEASED, ERM PROSES"/>
  </r>
  <r>
    <s v="1441672004"/>
    <s v="IBS GEDONG"/>
    <x v="7"/>
    <s v="TB"/>
    <s v="E°51.53.35'E"/>
    <s v="S°59.30.55'S"/>
    <n v="50"/>
    <s v="65/140/225/340"/>
    <n v="2021"/>
    <m/>
    <s v="Desa Tegalsumur Dusun Gedong RT.001 RW.006 Kec. Brati, Kab. Grobogan Prov. Jawa Tengah"/>
    <s v="EID"/>
    <s v="JAW-JT-PWD-0024"/>
    <s v="SENTRAL GENTENG TEGALSUMUR"/>
    <x v="0"/>
    <s v="TBG"/>
    <s v="Central"/>
    <s v="JATENG"/>
    <s v="Jawa Tengah"/>
    <s v="Kab. Grobogan"/>
    <n v="6616739"/>
    <d v="2021-07-12T00:00:00"/>
    <m/>
    <n v="59"/>
    <s v="31 - 60 days"/>
    <d v="2021-08-11T00:00:00"/>
    <s v="W33-2021"/>
    <s v="Aug-2021"/>
    <d v="2021-08-12T00:00:00"/>
    <s v="W33-2021"/>
    <s v="Aug-2021"/>
    <d v="2021-08-11T00:00:00"/>
    <s v="W33-2021"/>
    <x v="8"/>
    <d v="2021-08-11T00:00:00"/>
    <s v="W33-2021"/>
    <s v="Aug-2021"/>
    <m/>
    <s v="MW"/>
    <m/>
    <m/>
    <s v="525530256376"/>
    <n v="7.7"/>
    <m/>
    <d v="2021-07-13T00:00:00"/>
    <m/>
    <m/>
    <d v="2021-09-09T00:00:00"/>
    <s v="W37-2021"/>
    <m/>
    <m/>
    <x v="8"/>
    <x v="7"/>
    <s v="CLOSED - RFI DONE"/>
    <s v="09:08:2021: 09:06:2021: PLAN CONNECT 10 SEPT_x000a_08:01:2021: 08:30:2021:08:25:2021:08:22:2021: 08:18:2021: REGISTER RELEASED, BPUJL PAID, PROSES CONNECT PLN PLAN CONNECT  REPLAN 6 SEPT, WAITING JADWAL PLN_x000a_08:16:2021: 08:10:2021 : 08:09:2021 : 08:04:2021: 08:02:2021: SRFI 2 Aug SK PLN RELEASED, PLN PROSES REGISTER_x000a_07.29.2021 : Pondasi BTS Done, ME OG, PSB PLN NY Released_x000a_07.26.21 : 07.22.21 : 07:19:21 SPK REACTIVE, CME PREPARATION_x000a_03.05.21 : SPK return by XL "/>
  </r>
  <r>
    <s v="070534109"/>
    <s v="KAYUARA SEKAYU"/>
    <x v="4"/>
    <s v="SKP"/>
    <s v="103°51.21.92'E"/>
    <s v="2°53.38.0'S"/>
    <n v="40"/>
    <s v="10/80/220"/>
    <n v="2021"/>
    <s v="RORO JONGRANG 2021 [NEW]"/>
    <s v="Jl. Merdeka LK 1, RT 001, RW 001, Kel. Kayuara, Kec. Sekayu, Kab. Muba, Prop. Sumsel"/>
    <s v="HTI"/>
    <s v="SUM-SS-SKY-1237"/>
    <s v="SEKAYU_KAYUARA"/>
    <x v="0"/>
    <s v="TBG"/>
    <s v="WEST"/>
    <s v="SUMBAGSEL"/>
    <s v="Sumatera Selatan"/>
    <s v="Kab. Musi Banyuasin"/>
    <n v="6617454"/>
    <d v="2021-08-09T00:00:00"/>
    <m/>
    <n v="30"/>
    <s v="&lt; 30 days"/>
    <d v="2021-09-08T00:00:00"/>
    <s v="W37-2021"/>
    <s v="Sep-2021"/>
    <d v="2021-09-07T00:00:00"/>
    <s v="W37-2021"/>
    <s v="Sep-2021"/>
    <d v="2021-09-08T00:00:00"/>
    <s v="W37-2021"/>
    <x v="7"/>
    <d v="2021-09-08T00:00:00"/>
    <s v="W37-2021"/>
    <s v="Sep-2021"/>
    <m/>
    <s v="MW"/>
    <d v="2021-08-18T00:00:00"/>
    <m/>
    <s v="1422011034653"/>
    <n v="6.6"/>
    <m/>
    <d v="2021-08-12T00:00:00"/>
    <m/>
    <m/>
    <d v="2021-09-08T00:00:00"/>
    <s v="W37-2021"/>
    <m/>
    <m/>
    <x v="8"/>
    <x v="7"/>
    <s v="CLOSED - RFI DONE"/>
    <s v="09:06:2021: 09:01:2021: 08:30:2021: SRFI_x000a_08:25:2021: ME OG_x000a_08:22:2021: RBS/BTS FOUNDATION_x000a_08:18:2021: CME PREPARATION_x000a_08:16:2021: STO DECLARE_x000a_08:09:2021: 08:04:2021 : SPK COLO RELEASED, ERM PROSES"/>
  </r>
  <r>
    <s v="040205104"/>
    <s v="KELAKAP_TUJUH"/>
    <x v="4"/>
    <s v="SMI"/>
    <s v="101°24.58.61'E"/>
    <s v="1°39.53.96'N"/>
    <n v="45"/>
    <s v="60/210/310"/>
    <n v="2021"/>
    <s v="RORO JONGRANG 2021 [NEW]"/>
    <s v="Jl. Dock Gg. Pinang Merah Kel.Ratu Sima Kec. Dumao Barat Kota Dumai"/>
    <s v="HTI"/>
    <s v="SUM-RI-DUM-1145"/>
    <s v="RATU_SIMA"/>
    <x v="0"/>
    <s v="TBG"/>
    <s v="WEST"/>
    <s v="SUMBAGTENG"/>
    <s v="Riau"/>
    <s v="Kota Dumai"/>
    <n v="6617453"/>
    <d v="2021-08-09T00:00:00"/>
    <m/>
    <n v="28"/>
    <s v="&lt; 30 days"/>
    <d v="2021-09-08T00:00:00"/>
    <s v="W37-2021"/>
    <s v="Sep-2021"/>
    <d v="2021-09-07T00:00:00"/>
    <s v="W37-2021"/>
    <s v="Sep-2021"/>
    <d v="2021-09-08T00:00:00"/>
    <s v="W37-2021"/>
    <x v="7"/>
    <d v="2021-09-08T00:00:00"/>
    <s v="W37-2021"/>
    <s v="Sep-2021"/>
    <m/>
    <s v="MW"/>
    <d v="2021-08-18T00:00:00"/>
    <m/>
    <s v="182501156609"/>
    <n v="6.6"/>
    <m/>
    <d v="2021-08-12T00:00:00"/>
    <m/>
    <m/>
    <d v="2021-09-06T00:00:00"/>
    <s v="W37-2021"/>
    <m/>
    <m/>
    <x v="8"/>
    <x v="7"/>
    <s v="CLOSED - RFI DONE"/>
    <s v="09:06:2021: 09:06:2021: 09:01:2021:POWER CONNECTION PROSES_x000a_08:30:2021:ME OG_x000a_08:25:2021: PONDASI RBS BTS OG_x000a_08:22:2021: 08:18:2021: CME PREPARATION_x000a_08:16:2021: STO DECLARE 12 AUG_x000a_08:09:2021: 08:04:2021 : SPK COLO RELEASED, ERM PROSES"/>
  </r>
  <r>
    <s v="125201109"/>
    <s v="BLOKPILANG-BBKNREDOWETAN"/>
    <x v="3"/>
    <s v="SKP"/>
    <s v="108°0.31.1'E"/>
    <s v="6°22.49.26'S"/>
    <n v="40"/>
    <s v="90/210/330"/>
    <n v="2021"/>
    <s v="BLITZKRIEG 2021 [NEW]"/>
    <s v="Jl. Bongas Pentil, Desa Bongas RT.06 RW.02, Kec. Bongas, Kab. Indramayu Prov. Jawa Barat"/>
    <s v="HTI"/>
    <s v="JAW-JB-IDM-4118"/>
    <s v="BONGAS_BONGAS"/>
    <x v="0"/>
    <s v="TBG"/>
    <s v="Central"/>
    <s v="JABAR"/>
    <s v="Jawa Barat"/>
    <s v="Kab. Indramayu"/>
    <n v="6617413"/>
    <d v="2021-08-04T00:00:00"/>
    <m/>
    <n v="33"/>
    <s v="31 - 60 days"/>
    <d v="2021-09-03T00:00:00"/>
    <s v="W36-2021"/>
    <s v="Sep-2021"/>
    <d v="2021-09-04T00:00:00"/>
    <s v="W36-2021"/>
    <s v="Sep-2021"/>
    <d v="2021-09-03T00:00:00"/>
    <s v="W36-2021"/>
    <x v="7"/>
    <d v="2021-09-03T00:00:00"/>
    <s v="W36-2021"/>
    <s v="Sep-2021"/>
    <m/>
    <s v="MW"/>
    <d v="2021-08-13T00:00:00"/>
    <m/>
    <s v="534020127495"/>
    <n v="6.6"/>
    <m/>
    <d v="2021-08-09T00:00:00"/>
    <m/>
    <m/>
    <d v="2021-09-06T00:00:00"/>
    <s v="W37-2021"/>
    <m/>
    <m/>
    <x v="8"/>
    <x v="7"/>
    <s v="CLOSED - RFI DONE"/>
    <s v="09:06:2021: RFI_x000a_09:01:2021:08:30:2021: SRFI_x000a_08:25:2021: Power Connection Proses, revisi SK PLN NY Released_x000a_08:22:2021:08:18:2021: ME OG_x000a_08:16:2021: PONDASI BTS DONE, TRAY MOUNTING DONE, WAITING PANEL ONSITE_x000a_08:09:2021: STO DECLARE 9 AUG, CME PREPARATION_x000a_08:04:2021 : SPK COLO RELEASED, ERM PROSES"/>
  </r>
  <r>
    <s v="124102109"/>
    <s v="PERTAMINA-KESENDEN"/>
    <x v="3"/>
    <s v="SKP"/>
    <s v="108°33.16.09'E"/>
    <s v="6°41.14.46'S"/>
    <n v="30"/>
    <s v="0/120/240"/>
    <n v="2021"/>
    <s v="BLITZKRIEG 2021 [NEW]"/>
    <s v="Jl. Raya Sunan Gunungjati Gg. Mushola, Desa Jadimulya RT.004 RW.003, Kec. Gunungjati, Kab. Cirebon Prov. Jawa Barat"/>
    <s v="HTI"/>
    <s v="JAW-JB-SBR-4158"/>
    <s v="GUNUNGJATI_JADIMULYA"/>
    <x v="0"/>
    <s v="TBG"/>
    <s v="Central"/>
    <s v="JABAR"/>
    <s v="Jawa Barat"/>
    <s v="Kab. Cirebon"/>
    <n v="6617413"/>
    <d v="2021-08-04T00:00:00"/>
    <m/>
    <n v="33"/>
    <s v="31 - 60 days"/>
    <d v="2021-09-03T00:00:00"/>
    <s v="W36-2021"/>
    <s v="Sep-2021"/>
    <d v="2021-09-04T00:00:00"/>
    <s v="W36-2021"/>
    <s v="Sep-2021"/>
    <d v="2021-09-03T00:00:00"/>
    <s v="W36-2021"/>
    <x v="7"/>
    <d v="2021-09-03T00:00:00"/>
    <s v="W36-2021"/>
    <s v="Sep-2021"/>
    <m/>
    <s v="MW"/>
    <d v="2021-08-13T00:00:00"/>
    <m/>
    <s v="533113543152"/>
    <n v="6.6"/>
    <m/>
    <d v="2021-08-10T00:00:00"/>
    <m/>
    <m/>
    <d v="2021-09-06T00:00:00"/>
    <s v="W37-2021"/>
    <m/>
    <m/>
    <x v="8"/>
    <x v="7"/>
    <s v="CLOSED - RFI DONE"/>
    <s v="09:06:2021: RFI_x000a_09:01:2021: 08:30:2021: SRFI_x000a_08:25:2021: Power Connection Proses, revisi SK PLN NY Released_x000a_08:22:2021:08:18:2021: ME OG_x000a_08:16:2021: PONDASI BTS DONE, TRAY MOUNTING DONE, WAITING PANEL ONSITE_x000a_08:09:2021: STO DECLARE 10 AUG, CME PREPARATION_x000a_08:04:2021 : SPK COLO RELEASED, ERM PROSES"/>
  </r>
  <r>
    <s v="121000104"/>
    <s v="CINTAJAYA_CMS"/>
    <x v="3"/>
    <s v="SMI"/>
    <s v="108°40.31.44'E"/>
    <s v="7°23.36.49'S"/>
    <n v="50"/>
    <s v="0/120/240"/>
    <n v="2021"/>
    <s v="BLITZKRIEG 2021 [NEW]"/>
    <s v="Desa Cintajaya Kp. Nambo RT.026 RW.05, Kec. Lakbok, Kab. Ciamis Prov. Jawa Barat"/>
    <s v="HTI"/>
    <s v="JAW-JB-CMS-4109"/>
    <s v="LAKBOK_CINTAJAYA"/>
    <x v="0"/>
    <s v="TBG"/>
    <s v="Central"/>
    <s v="JABAR"/>
    <s v="Jawa Barat"/>
    <s v="Kab. Ciamis"/>
    <n v="6617415"/>
    <d v="2021-08-04T00:00:00"/>
    <m/>
    <n v="33"/>
    <s v="31 - 60 days"/>
    <d v="2021-09-03T00:00:00"/>
    <s v="W36-2021"/>
    <s v="Sep-2021"/>
    <d v="2021-09-04T00:00:00"/>
    <s v="W36-2021"/>
    <s v="Sep-2021"/>
    <d v="2021-09-03T00:00:00"/>
    <s v="W36-2021"/>
    <x v="7"/>
    <d v="2021-09-03T00:00:00"/>
    <s v="W36-2021"/>
    <s v="Sep-2021"/>
    <m/>
    <s v="MW"/>
    <d v="2021-08-13T00:00:00"/>
    <m/>
    <s v="532217785722"/>
    <n v="6.6"/>
    <m/>
    <d v="2021-08-09T00:00:00"/>
    <m/>
    <m/>
    <d v="2021-09-06T00:00:00"/>
    <s v="W37-2021"/>
    <m/>
    <m/>
    <x v="8"/>
    <x v="7"/>
    <s v="CLOSED - RFI DONE"/>
    <s v="09:06:2021: RFI_x000a_09:01:2021: 08:30:2021: 08:25:2021: Power Connection Proses, revisi SK PLN NY Released_x000a_08:22:2021:08:18:2021: ME OG_x000a_08:16:2021: PONDASI BTS DONE, TRAY MOUNTING DONE, WAITING PANEL ONSITE_x000a_08:09:2021: STO DECLARE 9 AUG, CME PREPARATION_x000a_08:04:2021 : SPK COLO RELEASED, ERM PROSES"/>
  </r>
  <r>
    <s v="120131109"/>
    <s v="DSMRGAMUKTI-BANYUSARI"/>
    <x v="3"/>
    <s v="TB"/>
    <s v="108°15.57.19'E"/>
    <s v="7°1.49.66'S"/>
    <s v="50.00.00"/>
    <s v="90/210/330"/>
    <n v="2021"/>
    <s v="BLITZKRIEG 2021 [NEW]"/>
    <s v="Desa Lebakwangi Blok Cikadu Kec. Malausma, Kab. Majalengka Prov. Jawa Barat"/>
    <s v="HTI"/>
    <s v="JAW-JB-MJL-4125"/>
    <s v="MALAUSMA_LEBAKWANGI_GELORA"/>
    <x v="0"/>
    <s v="TBG"/>
    <s v="Central"/>
    <s v="JABAR"/>
    <s v="Jawa Barat"/>
    <s v="Kab. Majalengka"/>
    <n v="6617406"/>
    <d v="2021-08-03T00:00:00"/>
    <m/>
    <n v="34"/>
    <s v="31 - 60 days"/>
    <d v="2021-09-02T00:00:00"/>
    <s v="W36-2021"/>
    <s v="Sep-2021"/>
    <d v="2021-09-03T00:00:00"/>
    <s v="W36-2021"/>
    <s v="Sep-2021"/>
    <d v="2021-09-02T00:00:00"/>
    <s v="W36-2021"/>
    <x v="7"/>
    <d v="2021-09-02T00:00:00"/>
    <s v="W36-2021"/>
    <s v="Sep-2021"/>
    <m/>
    <s v="MW"/>
    <d v="2021-08-25T00:00:00"/>
    <m/>
    <s v="535212645919"/>
    <n v="6.6"/>
    <m/>
    <d v="2021-08-18T00:00:00"/>
    <m/>
    <m/>
    <d v="2021-09-06T00:00:00"/>
    <s v="W37-2021"/>
    <m/>
    <m/>
    <x v="8"/>
    <x v="7"/>
    <s v="CLOSED - RFI DONE"/>
    <s v="09:06:2021: POWER CONNECTION PROSES_x000a_09:01:2021: ME OG_x000a_08:30:2021: PONDASI OG_x000a_08:25:2021: CME PREPARATION_x000a_08:22:2021: STO DECLARE 18 AUG_x000a_08:16:2021: NEED REVIEW CIVIL HTI_x000a_08:09:2021: 08:04:2021 : SPK COLO RELEASED, ERM PROSES"/>
  </r>
  <r>
    <s v="2815612010"/>
    <s v="IBS IBS_MAK0055_SULTAN"/>
    <x v="3"/>
    <s v="TB"/>
    <s v="119°35.57.84'E"/>
    <s v="4°40.42.64'S"/>
    <s v="50.00.00"/>
    <s v="120/220/300"/>
    <n v="2021"/>
    <s v="BLITZKRIEG 2021 [NEW]"/>
    <s v="Jl desa Punranga RT 003 RW 001 Desa Punranga Kec Marang Kab Pangkep"/>
    <s v="HTI"/>
    <s v="SUL-SN-PKJ-1402"/>
    <s v="MARANG_PUNRANGA"/>
    <x v="0"/>
    <s v="TBG"/>
    <s v="East"/>
    <s v="SULAWESI"/>
    <s v="Sulawesi Selatan"/>
    <s v="Kab. Pangkajene Kepulauan"/>
    <n v="6617407"/>
    <d v="2021-08-03T00:00:00"/>
    <m/>
    <n v="34"/>
    <s v="31 - 60 days"/>
    <d v="2021-09-02T00:00:00"/>
    <s v="W36-2021"/>
    <s v="Sep-2021"/>
    <d v="2021-09-03T00:00:00"/>
    <s v="W36-2021"/>
    <s v="Sep-2021"/>
    <d v="2021-09-02T00:00:00"/>
    <s v="W36-2021"/>
    <x v="7"/>
    <d v="2021-09-02T00:00:00"/>
    <s v="W36-2021"/>
    <s v="Sep-2021"/>
    <m/>
    <s v="MW"/>
    <d v="2021-08-18T00:00:00"/>
    <m/>
    <s v="320400177241"/>
    <n v="6.6"/>
    <m/>
    <d v="2021-08-16T00:00:00"/>
    <m/>
    <m/>
    <d v="2021-09-06T00:00:00"/>
    <s v="W37-2021"/>
    <m/>
    <m/>
    <x v="8"/>
    <x v="7"/>
    <s v="CLOSED - RFI DONE"/>
    <s v="09:06:2021: 09:01:2021: 08:30:2021: Power Connection Proses_x000a_08:25:2021: CME PREPARATION_x000a_08:22:2021: 08:16:2021: 08:09:2021: 08:04:2021 : SPK COLO RELEASED, ERM PROSES"/>
  </r>
  <r>
    <s v="070987109"/>
    <s v="SUMSEL2014_2G55"/>
    <x v="3"/>
    <s v="TB"/>
    <s v="104°36.3.24'E"/>
    <s v="4°12.40.46'S"/>
    <s v="60.00.00"/>
    <s v="60/250/350"/>
    <n v="2021"/>
    <s v="BLITZKRIEG 2021 [NEW]"/>
    <s v="Desa Sumber Mulyo  / Berasan Mulyo RT. 02 Rw. 07 Kec. Buay Madang Timur Kab. OKU Timur Prop. Sumsel"/>
    <s v="HTI"/>
    <s v="SUM-SS-MPR-1254"/>
    <s v="CUTNYAKDIEN_SUMBER_MULYO"/>
    <x v="0"/>
    <s v="TBG"/>
    <s v="WEST"/>
    <s v="SUMBAGSEL"/>
    <s v="Sumatera Selatan"/>
    <s v="Kab. Ogan Komering Ulu Ti"/>
    <n v="6617407"/>
    <d v="2021-08-03T00:00:00"/>
    <m/>
    <n v="31"/>
    <s v="31 - 60 days"/>
    <d v="2021-09-02T00:00:00"/>
    <s v="W36-2021"/>
    <s v="Sep-2021"/>
    <d v="2021-09-03T00:00:00"/>
    <s v="W36-2021"/>
    <s v="Sep-2021"/>
    <d v="2021-09-02T00:00:00"/>
    <s v="W36-2021"/>
    <x v="7"/>
    <d v="2021-09-02T00:00:00"/>
    <s v="W36-2021"/>
    <s v="Sep-2021"/>
    <m/>
    <s v="MW"/>
    <d v="2021-08-18T00:00:00"/>
    <m/>
    <s v="147600643560"/>
    <n v="6.6"/>
    <m/>
    <d v="2021-08-16T00:00:00"/>
    <m/>
    <m/>
    <d v="2021-09-03T00:00:00"/>
    <s v="W36-2021"/>
    <m/>
    <m/>
    <x v="8"/>
    <x v="7"/>
    <s v="CLOSED - RFI DONE"/>
    <s v="09:06:2021: 09:01:2021: 08:30:2021: 08:25:2021:08:22:2021: SRFI, POWER CONNECTION PROSES_x000a_08:22:2021:RBS/BTS FOUNDATION_x000a_08:18:2021: CME PREPARATION_x000a_08:16:2021: STO DECLARE 16 AUG_x000a_08:09:2021: 08:04:2021 : SPK COLO RELEASED, ERM PROSES"/>
  </r>
  <r>
    <s v="125137126"/>
    <s v="CIGURUWIK"/>
    <x v="3"/>
    <s v="TB"/>
    <s v="107°44.12.66'E"/>
    <s v="6°56.2.8'S"/>
    <s v="30.00.00"/>
    <s v="50/150/270"/>
    <n v="2021"/>
    <s v="BLITZKRIEG 2021 [NEW]"/>
    <s v="Desa Cinunuk Kp. Cijambe Wetan RT.004 RW.018, Kec. Cileunyi, Kab. Bandung Prov. Jawa Barat"/>
    <s v="HTI"/>
    <s v="JAW-JB-SOR-4411"/>
    <s v="CIMEKAR_MARGAMULYA"/>
    <x v="0"/>
    <s v="TBG"/>
    <s v="Central"/>
    <s v="JABAR"/>
    <s v="Jawa Barat"/>
    <s v="Kab. Bandung"/>
    <n v="6617407"/>
    <d v="2021-08-03T00:00:00"/>
    <m/>
    <n v="29"/>
    <s v="&lt; 30 days"/>
    <d v="2021-09-02T00:00:00"/>
    <s v="W36-2021"/>
    <s v="Sep-2021"/>
    <d v="2021-09-03T00:00:00"/>
    <s v="W36-2021"/>
    <s v="Sep-2021"/>
    <d v="2021-09-02T00:00:00"/>
    <s v="W36-2021"/>
    <x v="7"/>
    <d v="2021-09-02T00:00:00"/>
    <s v="W36-2021"/>
    <s v="Sep-2021"/>
    <m/>
    <s v="MW"/>
    <d v="2021-08-13T00:00:00"/>
    <m/>
    <s v="535716494163"/>
    <n v="6.6"/>
    <m/>
    <d v="2021-08-10T00:00:00"/>
    <m/>
    <m/>
    <d v="2021-09-01T00:00:00"/>
    <s v="W36-2021"/>
    <m/>
    <m/>
    <x v="8"/>
    <x v="7"/>
    <s v="CLOSED - RFI DONE"/>
    <s v="09:01:2021:08:30:2021: SRFI_x000a_08:25:2021: Power Connection Prosess waiting revisi SK PLN NY RELEASED_x000a_08:22:2021: Pondasi RBS done, ME OG_x000a_08:18:2021: MOBILISASI DAN DEMOBILISASI, CME PREPARATION_x000a_08:09:2021: STO DECLARE 10 AUG_x000a_08:04:2021 : SPK COLO RELEASED, ERM PROSES"/>
  </r>
  <r>
    <s v="140459104"/>
    <s v="PEGADINGAN"/>
    <x v="3"/>
    <s v="SKP"/>
    <s v="109°10.33.17'E"/>
    <s v="6°55.19.27'S"/>
    <n v="60"/>
    <s v="75/185/235/325"/>
    <n v="2021"/>
    <m/>
    <s v="Jl. Desa Tarup RT 03/ RW.02 Kel. Tarup / Kec. Tarup Tegal"/>
    <s v="EID"/>
    <s v="JAW-JT-TGL-2607"/>
    <s v="JOKO TINGKIR TARUB"/>
    <x v="0"/>
    <s v="TBG"/>
    <s v="Central"/>
    <s v="JATENG"/>
    <s v="Jawa Tengah"/>
    <s v="Kab. Tegal"/>
    <n v="6617414"/>
    <d v="2021-08-04T00:00:00"/>
    <m/>
    <n v="27"/>
    <s v="&lt; 30 days"/>
    <d v="2021-09-03T00:00:00"/>
    <s v="W36-2021"/>
    <s v="Sep-2021"/>
    <d v="2021-09-04T00:00:00"/>
    <s v="W36-2021"/>
    <s v="Sep-2021"/>
    <d v="2021-09-03T00:00:00"/>
    <s v="W36-2021"/>
    <x v="7"/>
    <d v="2021-09-03T00:00:00"/>
    <s v="W36-2021"/>
    <s v="Sep-2021"/>
    <m/>
    <s v="MW"/>
    <d v="2021-08-10T00:00:00"/>
    <m/>
    <s v="522521757456"/>
    <n v="7.7"/>
    <m/>
    <m/>
    <m/>
    <m/>
    <d v="2021-08-31T00:00:00"/>
    <s v="W36-2021"/>
    <m/>
    <m/>
    <x v="8"/>
    <x v="7"/>
    <s v="CLOSED - RFI DONE"/>
    <s v="08:30:2021: RBS/BTS PONDASI OG_x000a_08:25:2021: MAPPING MITRA CME_x000a_08:22:2021: 08:18:2021: CME PREPARATION_x000a_08:16:2021: STO DECLARE 13 AUG_x000a_08:09:2021: 08:04:2021 : SPK COLO RELEASED, ERM PROSES"/>
  </r>
  <r>
    <s v="142647109"/>
    <s v="BENER NGRAMPAL"/>
    <x v="10"/>
    <s v="TB"/>
    <s v="111°4.4.12'E"/>
    <s v="°24.53.17'S"/>
    <n v="45"/>
    <s v="90/210/330"/>
    <m/>
    <m/>
    <s v="Desa Bener Dukuh Mentir RT.07 RW.03 Kec. Ngrampal, Kab. Sragen Prov. Jawa Tengah"/>
    <s v="EID"/>
    <s v="JAW-JT-SGN-1836"/>
    <s v="WONOTOLO_GONDANG_RELOCATION"/>
    <x v="0"/>
    <m/>
    <s v="Central"/>
    <s v="JATENG"/>
    <s v="Jawa Tengah"/>
    <s v="Kab. Sragen"/>
    <n v="6616433"/>
    <d v="2020-11-16T00:00:00"/>
    <m/>
    <n v="288"/>
    <s v="&gt; 150 days"/>
    <d v="2020-12-16T00:00:00"/>
    <s v="W51-2020"/>
    <s v="Dec-2020"/>
    <d v="2021-01-21T00:00:00"/>
    <s v="W04-2021"/>
    <s v="Jan-2021"/>
    <d v="2021-05-20T00:00:00"/>
    <s v="W21-2021"/>
    <x v="9"/>
    <d v="2021-08-30T00:00:00"/>
    <s v="W36-2021"/>
    <s v="Aug-2021"/>
    <m/>
    <s v="MW"/>
    <m/>
    <m/>
    <s v="520582110815"/>
    <n v="11"/>
    <m/>
    <m/>
    <m/>
    <m/>
    <d v="2021-08-31T00:00:00"/>
    <s v="W36-2021"/>
    <m/>
    <m/>
    <x v="8"/>
    <x v="7"/>
    <s v="CLOSED - RFI DONE"/>
    <s v="08:30:2021:08:25:2021:08:18:2021: BPUJL PAID, PROSES CONNECTION PLN, PENAMBAHAN JARINGAN 11 KVa, CONFIRM BY PAK IMAM XL, PLAN CONNECT 30 AUG_x000a_08:16:2021: 08:10:2021: 08:09:2021: 08:04:2021: PLN ON PROGRESS, PLAN 9 AUG REGISTER RELEASED, NEED APPROVAL EMS DAN KELENGKAPAN DOK PLN_x000a_07:29:2021: 07.26.2021 :  distri busi travo Ny ready, terkendala oleh PPKM, PLN belum bisa melayani pengajuan PLN dengan Jaringan_x000a_07.22.2021: 07:19:2021: 07:15:2021: 07:12:2021: 07.08.2021 : 07.05.2021 : 07.01.2021 : 06.28.2021 : 06.24.2021 : OB Travo, proses eskalasi distribusi travo, travo Ny Ready masih menunggu antrian pemasangan dari PLN Seragen, revisi plan RFI 23 Jul, proses terkendala karena lockdown di seragen_x000a_06.21.2021 : 06.17.2021 : Waiting Material Travo, masih dalam antrian PLN Revisi Plan 25 Jun_x000a_06.14.2021 : 06.10.2021 : Survey PLN Done, Proses Perhitungan Register_x000a_06.07.2021 : 06.02.2021 : Overblast Travo  menunggu approval UP3 Penggantian Travo_x000a_05.31.21 : 05.26.21 : 05.23.21 : 05.19.21 : 05.17.21 : Power Connection Process, Proses Register_x000a_05.10.21 : 03.06.21 : 29.04.21 : Konfirmasi Lanjut PLN Connection, Waiting PSB Released_x000a_19.04.21 : SRFIN sent, PLN connection hold (menunggu plan relokasi perangkat XL)_x000a__x000a_07.01.21 : aktual SRFI_x000a_28.12.20 : CME preparation_x000a_03.12.20 : 23.11.20 : ESR submitted, under RNP review_x000a_16.11.20 : SPK colo release"/>
  </r>
  <r>
    <s v="1442442001"/>
    <s v="IBS BLUE KALIMATI JUWANGI"/>
    <x v="7"/>
    <s v="TB"/>
    <s v="E°41.43.22'E"/>
    <s v="S°14.26.2'S"/>
    <n v="50"/>
    <s v="20/90/170/270"/>
    <n v="2021"/>
    <m/>
    <s v="Desa Krobokan RT.019 RW.001 Kec.Juwangi, Kab.Boyolali Prov. Jawa Tengah"/>
    <s v="EID"/>
    <s v="JAW-JT-BYL-0238"/>
    <s v="ALHUDA KROBOKAN"/>
    <x v="0"/>
    <s v="TBG"/>
    <s v="Central"/>
    <s v="JATENG"/>
    <s v="Jawa Tengah"/>
    <s v="Kab. Boyolali"/>
    <n v="6616739"/>
    <d v="2021-07-12T00:00:00"/>
    <m/>
    <n v="46"/>
    <s v="31 - 60 days"/>
    <d v="2021-08-11T00:00:00"/>
    <s v="W33-2021"/>
    <s v="Aug-2021"/>
    <d v="2021-08-12T00:00:00"/>
    <s v="W33-2021"/>
    <s v="Aug-2021"/>
    <d v="2021-08-11T00:00:00"/>
    <s v="W33-2021"/>
    <x v="8"/>
    <d v="2021-08-11T00:00:00"/>
    <s v="W33-2021"/>
    <s v="Aug-2021"/>
    <m/>
    <s v="MW"/>
    <m/>
    <m/>
    <s v="525520287756"/>
    <n v="7.7"/>
    <m/>
    <m/>
    <m/>
    <m/>
    <d v="2021-08-27T00:00:00"/>
    <s v="W35-2021"/>
    <m/>
    <m/>
    <x v="8"/>
    <x v="7"/>
    <s v="CLOSED - RFI DONE"/>
    <s v="08:25:2021: PLN CONNECTED, COLLECT DOKUMENTASI RFI_x000a_08:22:2021 : 08:18:2021: 08:16:2021: 08:10:2021: SRFI, PROSES REGISTER PLN, SURVEY DONE RE PLAN 23 AUG 2021_x000a_08:09:2021: 08:04:2021: 08:02:2021 : SRFI, SK PLN RELEASED, PLN PROSES REGISTER_x000a_07:29:21: PONDASI DONE, ME PG, SK PLN NY RELEASED_x000a_07.26.21 : 07.22.21 : 07:19:21 SPK REACTIVE, CME PREPARATION_x000a_03.05.21 : SPK return by XL "/>
  </r>
  <r>
    <s v="1261081023"/>
    <s v="TAPOS DEPOK"/>
    <x v="3"/>
    <s v="TB"/>
    <s v="106°53.2.08'E"/>
    <s v="6°24.40.1'S"/>
    <s v="30.00.00"/>
    <s v="40/130/220/310"/>
    <n v="2021"/>
    <m/>
    <s v="Kel. Cilangkap Kp. Setu RT.004 RW.008, Kec. Tapos, Kota Depok Prov. Jawa Barat"/>
    <s v="EID"/>
    <s v="JAW-JB-DPK-0484"/>
    <s v="DEPOK TAPOS CILANGKAP"/>
    <x v="0"/>
    <s v="TBG"/>
    <s v="JABO"/>
    <s v="JABODETABEK (INNER)"/>
    <s v="Jawa Barat"/>
    <s v="Kota Depok"/>
    <n v="6617408"/>
    <d v="2021-08-03T00:00:00"/>
    <m/>
    <n v="20"/>
    <s v="&lt; 30 days"/>
    <d v="2021-09-02T00:00:00"/>
    <s v="W36-2021"/>
    <s v="Sep-2021"/>
    <d v="2021-09-03T00:00:00"/>
    <s v="W36-2021"/>
    <s v="Sep-2021"/>
    <d v="2021-09-02T00:00:00"/>
    <s v="W36-2021"/>
    <x v="7"/>
    <d v="2021-09-02T00:00:00"/>
    <s v="W36-2021"/>
    <s v="Sep-2021"/>
    <m/>
    <s v="MW"/>
    <d v="2021-08-10T00:00:00"/>
    <m/>
    <s v="538722715028"/>
    <n v="6.6"/>
    <m/>
    <m/>
    <m/>
    <m/>
    <d v="2021-08-23T00:00:00"/>
    <s v="W35-2021"/>
    <m/>
    <m/>
    <x v="8"/>
    <x v="7"/>
    <s v="CLOSED - RFI DONE"/>
    <s v="08:22:2021 RFI 08:22:2021: SRFI, POWER CONNECTION PROSES_x000a_08:18:2021: ME OG_x000a_08:16:2021: STO DECLARE, RBS/BTS FOUNDATION_x000a_08:09:2021: 08:04:2021 : SPK COLO RELEASED, ERM PROSES"/>
  </r>
  <r>
    <s v="1441822004"/>
    <s v="IBS SIGEDONG"/>
    <x v="7"/>
    <s v="TB"/>
    <s v="E°7.34.28'E"/>
    <s v="S°12.45.94'S"/>
    <n v="50"/>
    <s v="145/240/320"/>
    <n v="2021"/>
    <m/>
    <s v="Jl. Dukuh Ratna, Desa Sigedong RT.003 RW.002 Kec.Bumijawa, Kab. Tegal Prov. Jawa Tengah"/>
    <s v="EID"/>
    <s v="JAW-JT-TGL-2613"/>
    <s v="SIGEDONG BUMIJAWA"/>
    <x v="0"/>
    <s v="TBG"/>
    <s v="Central"/>
    <s v="JATENG"/>
    <s v="Jawa Tengah"/>
    <s v="Kab. Tegal"/>
    <n v="6616739"/>
    <d v="2021-07-12T00:00:00"/>
    <m/>
    <n v="35"/>
    <s v="31 - 60 days"/>
    <d v="2021-08-11T00:00:00"/>
    <s v="W33-2021"/>
    <s v="Aug-2021"/>
    <d v="2021-08-12T00:00:00"/>
    <s v="W33-2021"/>
    <s v="Aug-2021"/>
    <d v="2021-08-11T00:00:00"/>
    <s v="W33-2021"/>
    <x v="8"/>
    <d v="2021-08-11T00:00:00"/>
    <s v="W33-2021"/>
    <s v="Aug-2021"/>
    <m/>
    <s v="MW"/>
    <m/>
    <m/>
    <s v="522591209411"/>
    <n v="6.6"/>
    <m/>
    <m/>
    <m/>
    <m/>
    <d v="2021-08-16T00:00:00"/>
    <s v="W34-2021"/>
    <m/>
    <m/>
    <x v="8"/>
    <x v="7"/>
    <s v="CLOSED - RFI DONE"/>
    <s v="08:16:2021: 08:10:2021: SRFI, BPUJL PAID, CONNECTION PROSESS_x000a_08:09:2021: SRFI, PLN PROSES REGISTER_x000a_08:04:2021: 08:02:2021 : ME OG, SK PLN RELEASED_x000a_07:29:2021 : PONDASI DONE, ME OG, SK PLN NY RELEASED_x000a_07.26.21 : 07.22.21 : 07:19:21 SPK REACTIVE, CME PREPARATION_x000a_03.05.21 : SPK return by XL "/>
  </r>
  <r>
    <s v="TBG02_BTN017"/>
    <s v="CENGKARENG"/>
    <x v="10"/>
    <s v="TI"/>
    <s v="106°44.38.47'E"/>
    <s v="6°8.53.52'S"/>
    <n v="38"/>
    <s v="90/210/330"/>
    <m/>
    <m/>
    <s v="Jl. Mawar, Kel. Kapuk RT.07 RW.09 Kec. Cengkareng, Kota Jakarta Barat Prov. DKI Jakarta"/>
    <s v="EID"/>
    <s v="JAW-JK-GGP-0493"/>
    <s v="WARU_RAYA_KAPUK_RELOCATION"/>
    <x v="0"/>
    <m/>
    <s v="JABO"/>
    <s v="JABODETABEK (INNER)"/>
    <s v="DKI Jakarta"/>
    <s v="JAKARTA BARAT"/>
    <n v="6616407"/>
    <d v="2020-11-16T00:00:00"/>
    <m/>
    <n v="273"/>
    <s v="&gt; 150 days"/>
    <d v="2020-12-16T00:00:00"/>
    <s v="W51-2020"/>
    <s v="Dec-2020"/>
    <d v="2021-01-12T00:00:00"/>
    <s v="W03-2021"/>
    <s v="Jan-2021"/>
    <d v="2020-12-16T00:00:00"/>
    <s v="W51-2020"/>
    <x v="10"/>
    <d v="2020-12-16T00:00:00"/>
    <s v="W51-2020"/>
    <s v="Dec-2020"/>
    <m/>
    <s v="MW"/>
    <m/>
    <m/>
    <s v="MULTIGUNA"/>
    <n v="5.5"/>
    <m/>
    <m/>
    <m/>
    <m/>
    <d v="2021-08-16T00:00:00"/>
    <s v="W34-2021"/>
    <m/>
    <m/>
    <x v="8"/>
    <x v="7"/>
    <s v="CLOSED - RFI DONE"/>
    <s v="08:16:21: RFI MULTIGUNA_x000a_08:10:21: 08:04:21: 08:02:21 : Proses Connect PLN, SK PLN RELEASED, BPUJL PAID, WAITING SPK PENYAMBUNGAN RELEASED_x000a_07.29.21 : Confirm Connect PLN By Pak Hakim Plan 15 Aug_x000a_07.22.21: 07:19:21: 07:15:21: 07.08.21 : 07.05.21 : 06.24.21 : 06.21.21 : 06.16.21 : XL Req Hold PLN Connection ( Pak Hakim )_x000a_19.04.21 : SRFIN sent, PLN connection hold (menunggu plan relokasi perangkat XL)_x000a_07.01.21 : SRFI sent_x000a_28.12.20 : pondasi BTS done, instalasi tray _x000a_21.12.20 : 17.12.20 : pondasi ongoing_x000a_07.12.20 : RNP TNP OK, rejected by civil, proses upload APD_x000a_30.11.20 : 23.11.20 : ESR submitted, under RNP review_x000a_16.11.20 : SPK colo release"/>
  </r>
  <r>
    <s v="100630109"/>
    <s v="BUDUT METRO"/>
    <x v="10"/>
    <s v="TB"/>
    <s v="E°18.7.52'E"/>
    <s v="S°7.5.2'S"/>
    <n v="39"/>
    <s v="110/180/350"/>
    <m/>
    <s v="RELOCATION"/>
    <s v="Jl. Anggrek RT. 009 RW. 002 Kel. Metro Kec. Metro Pusat Kota Metro_x000a_Lampung"/>
    <s v="HTI"/>
    <s v="SUM-LA-MET-0656"/>
    <s v="METRO RELOCATION"/>
    <x v="0"/>
    <s v="TBG"/>
    <s v="WEST"/>
    <s v="LAMPUNG"/>
    <s v="Lampung"/>
    <s v="kota metro"/>
    <n v="6617226"/>
    <d v="2021-06-22T00:00:00"/>
    <m/>
    <n v="53"/>
    <s v="31 - 60 days"/>
    <d v="2021-07-22T00:00:00"/>
    <s v="W30-2021"/>
    <s v="Jul-2021"/>
    <d v="2021-08-14T00:00:00"/>
    <s v="W33-2021"/>
    <s v="Aug-2021"/>
    <d v="2021-07-22T00:00:00"/>
    <s v="W30-2021"/>
    <x v="11"/>
    <d v="2021-07-22T00:00:00"/>
    <s v="W30-2021"/>
    <s v="Jul-2021"/>
    <m/>
    <s v="MW"/>
    <m/>
    <m/>
    <s v="172000856747"/>
    <n v="6.6"/>
    <m/>
    <m/>
    <m/>
    <m/>
    <d v="2021-08-14T00:00:00"/>
    <s v="W33-2021"/>
    <m/>
    <m/>
    <x v="8"/>
    <x v="7"/>
    <s v="CLOSED - RFI DONE"/>
    <s v="08:10:21: 08:09:21: Power Connection Proses_x000a_08:04:21: 08:02:21: 07:29:21: SRFI, PLN CONNECT HOLD BY XL_x000a_07:19:2021 : Mechanical &amp; Electrical Proses_x000a_07:19:2021: RBS dan BTS Foundation, SK PLN NY RELEASED_x000a_07:15:2021 : CME PREPARATION"/>
  </r>
  <r>
    <s v="1650972007"/>
    <s v="IBS LEBAK REJO"/>
    <x v="7"/>
    <s v="TB"/>
    <s v="E°45.55.69'E"/>
    <s v="S°49.35.33'S"/>
    <n v="50"/>
    <s v="90/155/310"/>
    <n v="2021"/>
    <s v="BLITZKRIEG 2021 [NEW]"/>
    <s v="Desa Lebak Rejo Dusun Cari RT.003 RW.002 Kec.Purwodadi, Kab.Pasuruan Prov.Jawa Timur"/>
    <s v="HTI"/>
    <s v="JAW-JI-PSR-4262"/>
    <s v="PURWODADI_LEBAKREJO"/>
    <x v="0"/>
    <s v="TBG"/>
    <s v="East"/>
    <m/>
    <s v="Jawa Timur"/>
    <s v="Kab. Pasuruan"/>
    <n v="6616738"/>
    <d v="2021-07-12T00:00:00"/>
    <m/>
    <n v="32"/>
    <s v="31 - 60 days"/>
    <d v="2021-08-11T00:00:00"/>
    <s v="W33-2021"/>
    <s v="Aug-2021"/>
    <d v="2021-08-12T00:00:00"/>
    <s v="W33-2021"/>
    <s v="Aug-2021"/>
    <d v="2021-08-11T00:00:00"/>
    <s v="W33-2021"/>
    <x v="8"/>
    <d v="2021-08-11T00:00:00"/>
    <s v="W33-2021"/>
    <s v="Aug-2021"/>
    <m/>
    <m/>
    <m/>
    <m/>
    <s v="513580994612"/>
    <n v="6.6"/>
    <m/>
    <d v="2021-07-21T00:00:00"/>
    <m/>
    <m/>
    <d v="2021-08-13T00:00:00"/>
    <s v="W33-2021"/>
    <m/>
    <m/>
    <x v="8"/>
    <x v="7"/>
    <s v="CLOSED - RFI DONE"/>
    <s v="08:10:21: 08:09:21: 08:04:21: Power Connection Proses_x000a_08:02:21: 07:29:21: SRFI,SK RELEASED 2 Aug_x000a_07.26.21 : Pondasi RBS/BTS OG, SK PLN NY Released_x000a_07.22.21: 07:19:21 SPK REACTIVE, CME PREPARATION_x000a_03.05.21 : SPK return by XL "/>
  </r>
  <r>
    <s v="0717782001"/>
    <s v="IBS PADAMARAN TIMUR"/>
    <x v="7"/>
    <s v="TB"/>
    <s v="E°4.42.34'E"/>
    <s v="S°33.48.93'S"/>
    <n v="60"/>
    <s v="20/110/220"/>
    <n v="2021"/>
    <s v="BLITZKRIEG 2021 [NEW]"/>
    <s v="RT. 001 RW. 004, Desa Sumber Hidup, Kecamatan Padamaran Timur, Kabupaten Ogan Komering Ilir, Provinsi Sumatera Selatan"/>
    <s v="HTI"/>
    <s v="SUM-SS-KAG-1238"/>
    <s v="SUMBER_HIDUP"/>
    <x v="0"/>
    <s v="TBG"/>
    <s v="WEST"/>
    <s v="SUMBAGSEL"/>
    <s v="Sumatera Selatan"/>
    <s v="Kab. Ogan Komering Ilir"/>
    <n v="6616738"/>
    <d v="2021-07-12T00:00:00"/>
    <m/>
    <n v="31"/>
    <s v="31 - 60 days"/>
    <d v="2021-08-11T00:00:00"/>
    <s v="W33-2021"/>
    <s v="Aug-2021"/>
    <d v="2021-08-12T00:00:00"/>
    <s v="W33-2021"/>
    <s v="Aug-2021"/>
    <d v="2021-08-11T00:00:00"/>
    <s v="W33-2021"/>
    <x v="8"/>
    <d v="2021-08-11T00:00:00"/>
    <s v="W33-2021"/>
    <s v="Aug-2021"/>
    <m/>
    <s v="MW"/>
    <m/>
    <m/>
    <n v="149300173782"/>
    <n v="6.6"/>
    <m/>
    <d v="2021-07-13T00:00:00"/>
    <m/>
    <m/>
    <d v="2021-08-12T00:00:00"/>
    <s v="W33-2021"/>
    <m/>
    <m/>
    <x v="8"/>
    <x v="7"/>
    <s v="CLOSED - RFI DONE"/>
    <s v="08:12:2021: RFI_x000a_08:10:21:08:09:21: 08:04:21: Power Connection Proses_x000a_08:02:21 : 07:29:21: SRFI, SK RELEASED 2 AUG,_x000a_07:26:21: Pondasi RBS dan BTS OG, SK PLN NY Released_x000a_07.22.21: 07:19:21 SPK REACTIVE, CME PREPARATION_x000a_03.05.21 : SPK return by XL "/>
  </r>
  <r>
    <s v="1443752004"/>
    <s v="IBS SURODADI KEDUNG"/>
    <x v="7"/>
    <s v="TB"/>
    <s v="E°39.1.47'E"/>
    <s v="S°41.18.6'S"/>
    <n v="50"/>
    <s v="60/200/300"/>
    <n v="2021"/>
    <m/>
    <s v="Surodadi RT 012 RW 04 Desa Surodadi Kecamatan Kedung kabupaten Jepara, Jawa Tengah"/>
    <s v="EID"/>
    <s v="JAW-JT-JPA-0701"/>
    <s v="GANG JAMBU SURODADI"/>
    <x v="0"/>
    <s v="TBG"/>
    <s v="Central"/>
    <s v="JATENG"/>
    <s v="Jawa Tengah"/>
    <s v="Kab. Jepara"/>
    <n v="6616739"/>
    <d v="2021-03-18T00:00:00"/>
    <m/>
    <n v="137"/>
    <s v="121 - 150 days"/>
    <d v="2021-04-17T00:00:00"/>
    <s v="W16-2021"/>
    <s v="Apr-2021"/>
    <d v="2021-05-07T00:00:00"/>
    <s v="W19-2021"/>
    <s v="May-2021"/>
    <d v="2021-05-20T00:00:00"/>
    <s v="W21-2021"/>
    <x v="9"/>
    <d v="2021-05-20T00:00:00"/>
    <s v="W21-2021"/>
    <s v="May-2021"/>
    <m/>
    <s v="MW"/>
    <d v="2021-11-16T00:00:00"/>
    <m/>
    <s v="520022060900"/>
    <n v="7.7"/>
    <m/>
    <m/>
    <m/>
    <m/>
    <d v="2021-08-02T00:00:00"/>
    <s v="W32-2021"/>
    <m/>
    <m/>
    <x v="8"/>
    <x v="7"/>
    <s v="CLOSED - RFI DONE"/>
    <s v="08:02:2021: 07.29.2021: PLN Proses Multiguna Plan W1 Aug_x000a_07.26.2021 :  BPUJL Paid, Proses Connect PLN Plan Connect 29 Jul_x000a_07.22.2021: 07:19:2021: Power Connection Prosess, waiting connect PLN_x000a_07:15:2021 : 07:12:2021: ME &amp; Grounding System_x000a_07.08.2021 : RBS/BTS Foundation_x000a_07.05.2021 : 07.01.2021 : comcase, plan solve 5 Jul, plan cme start 7 Jul, revisi plan RFI 20 Jul_x000a_06.28.2021 : 06.24.2021 : CME Hold Comecase issue, proses approval pengajuan kompensasi, plan close end JUN revisi Plan RFI W3 JUL_x000a_06.21.2021 : 06.07.2021 : 06.07.2021 : 06.02.2021 : 05.26.2021 : 05.23.2021 : 05.17.2021 : 05.10.21 : 05.06.2021 : CME Hold karena Issue Access Block by LO_x000a_05.03.2021 CME PREPARATION"/>
  </r>
  <r>
    <s v="T000186"/>
    <s v="SRIWIJAYA"/>
    <x v="10"/>
    <s v="SKP"/>
    <s v="103°34.4.58'E"/>
    <s v="1°37.40.4'S"/>
    <n v="33"/>
    <s v="90/210/330"/>
    <m/>
    <s v="RELOCATION"/>
    <s v="Jl. TP. Sriwijaya LR Kejayaan RT 19/05 Desa Rawasari Kota Baru Jambi 36125"/>
    <s v="HTI"/>
    <s v="SUM-JA-JMB-0495"/>
    <s v="PAGARDRUM RELOCATION"/>
    <x v="0"/>
    <s v="TBG"/>
    <s v="WEST"/>
    <s v="SUMBAGSEL"/>
    <s v="Jambi"/>
    <s v="Kota Jambi"/>
    <n v="6617090"/>
    <d v="2021-03-09T00:00:00"/>
    <m/>
    <n v="143"/>
    <s v="121 - 150 days"/>
    <d v="2021-04-08T00:00:00"/>
    <s v="W15-2021"/>
    <s v="Apr-2021"/>
    <d v="2021-04-18T00:00:00"/>
    <s v="W17-2021"/>
    <s v="Apr-2021"/>
    <d v="2021-04-08T00:00:00"/>
    <s v="W15-2021"/>
    <x v="12"/>
    <d v="2021-04-08T00:00:00"/>
    <s v="W15-2021"/>
    <s v="Apr-2021"/>
    <m/>
    <s v="MW"/>
    <m/>
    <m/>
    <s v="143105944428"/>
    <n v="6.6"/>
    <m/>
    <m/>
    <m/>
    <m/>
    <d v="2021-07-30T00:00:00"/>
    <s v="W31-2021"/>
    <m/>
    <m/>
    <x v="8"/>
    <x v="7"/>
    <s v="CLOSED - RFI DONE"/>
    <s v="02:08:21: RFI MULTIGUNA, RFIN SEND 30 JUL_x000a_07:29:21: PROSES CONNECT PLN AKAN DI MULTIGUNAKAN_x000a_07:26:21: Connect PLN Proses menunggu ketersediaan distribusi KWH dari PLN_x000a_07:22:21 : Power Connection Prosess, SK PLN Released_x000a_07:19:21 : Confirm Connect PLN By XL, Need SK PLN, SK NY Released_x000a_07:15:21 : 07.08.21 : 07.05.21 : 06.28.21 : 06.21.21 : 19.04.21 : SRFIN sent, PLN connection hold (menunggu plan relokasi perangkat XL)_x000a_19.04.21 : SRFIN sent_x000a_15.04.21 : ME OG, plan SRFI 16 Apr_x000a_08.04.21 : CME preparation_x000a_01.04.21 : STO announced _x000a_09.03.21 : SPK release"/>
  </r>
  <r>
    <m/>
    <m/>
    <x v="11"/>
    <s v=""/>
    <s v="107°26.44.64'E"/>
    <s v="6°29.33.48'S"/>
    <n v="40"/>
    <s v="90/210/330"/>
    <m/>
    <s v="RELOCATION"/>
    <m/>
    <s v="HTI"/>
    <s v="JAW-JB-PWK-4062"/>
    <s v="CIBENING PURWAKARTA RELOCATION"/>
    <x v="1"/>
    <s v="TBG"/>
    <s v="Central"/>
    <s v="JABAR"/>
    <s v="Jawa Barat"/>
    <s v="Kab. Purwakarta"/>
    <n v="6616184"/>
    <d v="2020-09-03T00:00:00"/>
    <m/>
    <n v="312"/>
    <s v="&gt; 150 days"/>
    <d v="2021-01-31T00:00:00"/>
    <s v="W06-2021"/>
    <s v="Jan-2021"/>
    <d v="2021-02-22T00:00:00"/>
    <s v="W09-2021"/>
    <s v="Feb-2021"/>
    <d v="2020-10-03T00:00:00"/>
    <s v="W40-2020"/>
    <x v="13"/>
    <d v="2020-10-03T00:00:00"/>
    <s v="W40-2020"/>
    <s v="Oct-2020"/>
    <m/>
    <s v="MW"/>
    <m/>
    <m/>
    <s v="534443844470"/>
    <n v="6.6"/>
    <m/>
    <m/>
    <m/>
    <m/>
    <d v="2021-07-12T00:00:00"/>
    <s v="W29-2021"/>
    <m/>
    <m/>
    <x v="8"/>
    <x v="7"/>
    <s v="CLOSED - RFI DONE"/>
    <s v="07:15:2021: Proses Reloc Perangkat _x000a_07.12.21 : 07.08.21 : Plan Reloc Perangkat 12 Jul_x000a_07.05.21 : 07.01.21 : 06.24.21 : 06.21.21 : 06.17.21 : 06.14.21 : Power Connection Prosess_x000a_06.10.21 : Instalasi Mounting _x000a_06.07.21 : 06.02.21 : 05.31.21 : 05.26.21 : 05.23.21: Proses Connected PLN, Connect PLN OG, Waiting Mounting Plan Mounting &amp; Connect Pln W1 Jun_x000a_05:19:21 : 05.10.21 : PSB PLN Released, Power Connection Proses_x000a_11.02.21 : CME done, SRFI, PLN connection waiting confirmation from XL_x000a_21.12.20 : rebaring, plan pengecoran start 23 Dec_x000a_30.11.20 : 19.11.20 : pondasi ongoing_x000a_15.10.20 : 12.10.20 : 08.10.20 : 05.10.20 : 01.10.20 : 28.09.20 : start CME menunggu proses perijinan, existing site akan di didmantle setelah site reloc RFI_x000a_24.09.20 : 21.09.20 : 17.09.20 : 14.09.20 : prepare start CME by Waskita Karya, existing site terkena gusur proyek jalan tol_x000a_"/>
  </r>
  <r>
    <s v="142902109"/>
    <s v="GENUKSURAN PURWODADI"/>
    <x v="9"/>
    <s v="TB"/>
    <n v="110.8823"/>
    <n v="-7.10806"/>
    <n v="50"/>
    <s v="20/95/185/270"/>
    <m/>
    <m/>
    <s v="Dusun Doplang, RT.001 RW.004, Kelurahan Genuksuran, Kecamatan Purwodadi, Kabupaten Grobogan"/>
    <s v="EID"/>
    <s v="JAW-JT-PWD-0016"/>
    <s v="GENUKSURAN PURWODADI"/>
    <x v="0"/>
    <m/>
    <s v="Central"/>
    <s v="JATENG"/>
    <s v="Jawa Tengah"/>
    <s v="GROBOGAN"/>
    <n v="6614397"/>
    <d v="2020-01-15T00:00:00"/>
    <m/>
    <n v="534"/>
    <s v="&gt; 150 days"/>
    <d v="2020-02-14T00:00:00"/>
    <s v="W07-2020"/>
    <s v="Feb-2020"/>
    <d v="2020-04-03T00:00:00"/>
    <s v="W14-2020"/>
    <s v="Apr-2020"/>
    <d v="2021-02-28T00:00:00"/>
    <s v="W10-2021"/>
    <x v="14"/>
    <d v="2021-07-05T00:00:00"/>
    <s v="W28-2021"/>
    <s v="Jul-2021"/>
    <m/>
    <s v="FO (Change to MW as temp solution)"/>
    <d v="2021-02-11T00:00:00"/>
    <m/>
    <s v="525530246280"/>
    <n v="7.7"/>
    <m/>
    <m/>
    <m/>
    <d v="2020-04-02T00:00:00"/>
    <d v="2021-07-02T00:00:00"/>
    <s v="W27-2021"/>
    <m/>
    <m/>
    <x v="8"/>
    <x v="7"/>
    <s v="CLOSED - RFI DONE"/>
    <s v="07.01.21 : 06.28.21 : 06.24.21 : Power Connection Prosess, BPUJL Paid, revisi Plan RFI 5 Jul_x000a_06.21.21 : 06.17.21 : 06.14.21 : Register Released, Plan Connect 21 Jun_x000a_06.10.21 : Register Paid, Proses Persiapan instalasi Travo_x000a_06.07.21 : 06.02.21  :05.31.21 : 05.26.21 : 05.26.21 : 05.23.21 : 05.19.21 : FU PLN Terkair ketersedian Travo, revise RFI Plan W2 Jun_x000a_05.17.21 : 05.10.21 : 05.06.21 : 26.04.21 : 22.04.21 : OG pengadaan material trafo by PLN, estimasi s.d End of May_x000a_15.04.21 : waiting approval pembagian beban trafo PLN_x000a_12.04.21 : 05.04.21 : koordinasi dengan UP lain untuk peminjaman stock Trafo, plan RFI 25 Apr_x000a_01.04.21 : 29.03.21 : OG register PLN_x000a_25.03.21 : overblast tarfo, propose connect Multiguna (waiting info PLN)_x000a_25.02.21 : OG PLN connection_x000a_11.02.21 : perubahan transport FO -&gt; MW, waiting PSB release_x000a_03.08.20 : 20.07.20 : 16.07.20 : 09.07.20 : 02.07.20 : 29.06.20 : PLN Connection menunggu konfirmasi dari XL, plan RFI adalah SK PLN release+14 hari_x000a_28.05.20 : 21.05.20 : waiting plan MOS &amp; konfirmasi request PLN connection dari XL/Tech part_x000a_02.04.20 : email SRFIN sent_x000a_25.03.20 : SRFI_x000a_11.03.20 : 03.04.20 : plan RFIN 03.05.20_x000a_26.02.20 : SRFI, plan RFI+ MG 28 Feb_x000a_20.02.20 : RBS Foundation done_x000a_13.02.20 : OG RBS Foundation_x000a_06.02.20 : 30.01.19 : Mobilisasi team, delivery material, plan start CME 1 Feb"/>
  </r>
  <r>
    <s v="1432311003"/>
    <s v="TEMANGGUNG BULU"/>
    <x v="9"/>
    <s v="TB"/>
    <n v="110.152"/>
    <n v="-7.3059700000000003"/>
    <n v="50"/>
    <s v="15/145/275"/>
    <m/>
    <m/>
    <s v="JOHO SELATAN RT 001/ RW 001 DESA JOHO, KEC. TEMANGGUNG, KAB. TEMANGGUNG"/>
    <s v="EID"/>
    <s v="JAW-JT-TMG-2656"/>
    <s v="TEMANGGUNG BULU"/>
    <x v="1"/>
    <s v="TBG"/>
    <s v="Central"/>
    <s v="JATENG"/>
    <s v="Jawa Tengah"/>
    <s v="TEMANGGUNG"/>
    <n v="6614368"/>
    <d v="2020-01-13T00:00:00"/>
    <m/>
    <n v="536"/>
    <s v="&gt; 150 days"/>
    <d v="2020-06-11T00:00:00"/>
    <s v="W24-2020"/>
    <s v="Jun-2020"/>
    <d v="2020-05-15T00:00:00"/>
    <s v="W20-2020"/>
    <s v="May-2020"/>
    <d v="2021-02-28T00:00:00"/>
    <s v="W10-2021"/>
    <x v="14"/>
    <d v="2021-07-06T00:00:00"/>
    <s v="W28-2021"/>
    <s v="Jul-2021"/>
    <m/>
    <s v="FO (Change to MW as temp solution)"/>
    <d v="2021-02-11T00:00:00"/>
    <m/>
    <s v="521552117528"/>
    <n v="7.7"/>
    <m/>
    <m/>
    <m/>
    <d v="2020-06-25T00:00:00"/>
    <d v="2021-07-02T00:00:00"/>
    <s v="W27-2021"/>
    <m/>
    <m/>
    <x v="8"/>
    <x v="7"/>
    <s v="CLOSED - RFI DONE"/>
    <s v="07.01.21 : BPUJL Paid, plan connect 6 Jul, revisi RFI 6 Jul_x000a_06.24.21 : Registrasi PLN NY Released, plan Released 1 Jul, replan RFI 3 Jul_x000a_06.24.21: proses rekom PLN Released, Revisi Plan RFI 28 JUN_x000a_06.21.21 : 06.17.21 : 06.14.21 : 06.10.21 : Percepatan Pengurusan OPSIC (Ganti mitra OPSIC) estimasi 25 Jun_x000a_06.07.21 : 06.02.21 : 05.31.21 : 05.23.21 : 05.26.21 : 05.23.21 : 05.19.21 : Percepatan Pengurusan OPSIC estimasi solve W2 Jun Revise RFI W2 Jun_x000a_05.17.21 : 05.10.21 : 05.05.21 : 22.04.21 : 12.04.21 : hasil Surat Jawaban PLN connection akan dilayani jika IMB sudah release, OG percepatan ijin permit, revise RFI Plan W2 Jun_x000a_05.04.21 : 01.04.21 : plan PLN connect W2 Apr, waiting register released_x000a_29.03.21 : OG register PLN_x000a_25.03.21 : propose percepatan connect Multiguna, revise RFI plan end of Mar _x000a_25.02.21 : OG PLN connection_x000a_25.02.21 : OG PLN connection_x000a_11.02.21 : perubahan transport FO -&gt; MW, waiting PSB release_x000a_03.08.20 : 20.07.20 : 29.06.20 : PLN Connection menunggu konfirmasi dari XL, plan RFI adalah SK PLN release+14 hari_x000a_25.06.20 : email SRFI-N sent_x000a_25.06.20 : erection on going (top), plan SRFI today_x000a_22.06.20 : erection on going 3 section_x000a_18.06.20 : curingtime_x000a_15.06.20 : pouring concrete_x000a_11.06.20 : 08.06.20 : 04.06.20 : rebarring on going, tim baru start lg 2 jun_x000a_01.06.20 : rebarring on going_x000a_28.05.20 : excavation done_x000a_21.05.20 : excavation on going_x000a_14.05.20 : excavation on going_x000a_08.05.20 : stop isu perijinan_x000a_30.04.20 : excavation_x000a_23.04.20 : 16.04.20 : 09.04.20 : proses perijinan_x000a_02.04.20 : 25.03.20 : start CME masih menunggu konfirmasi perijinan area Temanggung_x000a_19.03.20 : prepare start CME, plan minggu ini_x000a_28.02.20 : proses perijinan, proses design pack (APD), plan design done minggu depan, material tower ready_x000a_20.02.20 : proses rekom L/C dan penjadwalan soiltest_x000a_13.02.20 : IW on going_x000a_06.02.20 : kand A = validasi done, Candidate A RF TX OK_x000a__x000a_"/>
  </r>
  <r>
    <s v="180381126"/>
    <s v="PAGESANGAN_2"/>
    <x v="10"/>
    <s v="TB"/>
    <s v="116°7.10.85'E"/>
    <s v="8°35.37.68'S"/>
    <n v="17"/>
    <s v="90/210/330"/>
    <n v="2020"/>
    <s v="JEDI 2020 [NEW]"/>
    <s v="Jl. Sriwijaya No.136, Cilinaya, Cakranegara, Kota Mataram Prov. Nusa Tenggara Barat"/>
    <s v="HTI"/>
    <s v="NUS-NB-MTR-5387"/>
    <s v="SRIWIJ_RELOCATION"/>
    <x v="0"/>
    <s v="TBG"/>
    <s v="East"/>
    <s v="BALINUSRA"/>
    <s v="Nusa Tenggara Barat"/>
    <s v="Kota Mataram"/>
    <n v="6616471"/>
    <d v="2020-11-19T00:00:00"/>
    <m/>
    <n v="224"/>
    <s v="&gt; 150 days"/>
    <d v="2020-12-19T00:00:00"/>
    <s v="W51-2020"/>
    <s v="Dec-2020"/>
    <d v="2020-12-23T00:00:00"/>
    <s v="W52-2020"/>
    <s v="Dec-2020"/>
    <d v="2020-12-19T00:00:00"/>
    <s v="W51-2020"/>
    <x v="10"/>
    <d v="2020-12-19T00:00:00"/>
    <s v="W51-2020"/>
    <s v="Dec-2020"/>
    <m/>
    <s v="MW"/>
    <m/>
    <m/>
    <s v="441103373705"/>
    <n v="6.6"/>
    <m/>
    <d v="2020-12-04T00:00:00"/>
    <m/>
    <m/>
    <d v="2021-07-01T00:00:00"/>
    <s v="W27-2021"/>
    <m/>
    <m/>
    <x v="8"/>
    <x v="7"/>
    <s v="CLOSED - RFI DONE"/>
    <s v="07.01.21 : 06.28.21 : 06.21.21 : Power Connection Proses_x000a_06.21.21 : PSB PLN Released_x000a_06.17.21 : PSB PLN on Request_x000a_19.04.21 : SRFIN sent, PLN connection hold (menunggu plan relokasi perangkat XL)_x000a_04.01.21 : PLN connection hold, menunggu konfirmasi dari XL _x000a_28.12.20 : SRFIN sent_x000a_21.12.20 : 17.12.20 : fabrikasi material, plan MOS 22 Dec_x000a_14.12.20 : CME preparation_x000a_07.12.20 : ESR done, proses input stip_x000a_03.12.20 : RNP OK, under TNP review_x000a_19.11.20 : SPK colo release"/>
  </r>
  <r>
    <s v="1439982007"/>
    <s v="IBS TENGGALES"/>
    <x v="7"/>
    <s v="TB"/>
    <s v="E°53.32.82'E"/>
    <s v="S°48.19.48'S"/>
    <n v="40"/>
    <s v="0/90/180/270"/>
    <n v="2021"/>
    <m/>
    <s v="Dukuh Rau RT.003 RW. 004, Desa Tenggeles, Kecamatan Mejabo, Kabupaten Kudus, Provinsi Jawa Tengah"/>
    <s v="EID"/>
    <s v="JAW-JT-KDS-0858"/>
    <s v="KALANGAN TENGGELES"/>
    <x v="0"/>
    <s v="TBG"/>
    <s v="Central"/>
    <s v="JATENG"/>
    <s v="Jawa Tengah"/>
    <s v="Kab. Kudus"/>
    <n v="6616739"/>
    <d v="2021-03-18T00:00:00"/>
    <m/>
    <n v="104"/>
    <s v="91 - 120 days"/>
    <d v="2021-04-17T00:00:00"/>
    <s v="W16-2021"/>
    <s v="Apr-2021"/>
    <d v="2021-05-07T00:00:00"/>
    <s v="W19-2021"/>
    <s v="May-2021"/>
    <d v="2021-05-20T00:00:00"/>
    <s v="W21-2021"/>
    <x v="9"/>
    <d v="2021-05-20T00:00:00"/>
    <s v="W21-2021"/>
    <s v="May-2021"/>
    <m/>
    <s v="MW"/>
    <d v="2021-11-16T00:00:00"/>
    <m/>
    <n v="520013335752"/>
    <m/>
    <m/>
    <m/>
    <m/>
    <m/>
    <d v="2021-06-30T00:00:00"/>
    <s v="W27-2021"/>
    <m/>
    <m/>
    <x v="8"/>
    <x v="7"/>
    <s v="CLOSED - RFI DONE"/>
    <s v="06.28.2021 : Power Connection Process, plan connect multiguna 29 Jun_x000a_06.24.2021 : 06.21.2021 :06.17.2021 : Power Connection Process, Registrasi PLN NY Released revisi plan RFI 25 Jun_x000a_06.14.2021 : 06.10.2021 : ME Grounding System Process_x000a_06.07.2021 : 06.02.2021 : Comecase Open, CME Start, BTS RBS Foundation_x000a_05.26.2021 : 05.23.2021 : 05.23.2021 : 05.19.2021 : 05.17.2021 : 05.10.21 : 05.06.2021 : CME Hold karena Issue Access Block by LO_x000a_05.03.2021 CME PREPARATION"/>
  </r>
  <r>
    <s v="120082109"/>
    <s v="PURIASIHMD-NUANSAINDAHMG"/>
    <x v="10"/>
    <s v="TRB"/>
    <s v="107°40'12.2''E"/>
    <s v="6°56'40.7''S"/>
    <n v="25"/>
    <s v="90/210/330"/>
    <n v="2020"/>
    <s v="JEDI 2020 [NEW]"/>
    <s v="Jl. Mercuri Timur No.1, Kel. Manjahlega Kec. Rancasari, Kota Bandung Prov. Jawa Barat"/>
    <s v="HTI"/>
    <s v="JAW-JB-BDG-4000"/>
    <s v="MERKURIMARGAHAYURAYA RELOCATION"/>
    <x v="0"/>
    <s v="TBG"/>
    <s v="Central"/>
    <s v="JABAR"/>
    <s v="Jawa Barat"/>
    <s v="Bandung"/>
    <n v="6616405"/>
    <d v="2020-11-19T00:00:00"/>
    <m/>
    <n v="223"/>
    <s v="&gt; 150 days"/>
    <d v="2020-12-19T00:00:00"/>
    <s v="W51-2020"/>
    <s v="Dec-2020"/>
    <d v="2021-03-06T00:00:00"/>
    <s v="W10-2021"/>
    <s v="Mar-2021"/>
    <d v="2020-12-19T00:00:00"/>
    <s v="W51-2020"/>
    <x v="10"/>
    <d v="2020-12-19T00:00:00"/>
    <s v="W51-2020"/>
    <s v="Dec-2020"/>
    <m/>
    <s v="MW"/>
    <m/>
    <m/>
    <s v="535679800473"/>
    <n v="6.6"/>
    <m/>
    <d v="2021-01-20T00:00:00"/>
    <m/>
    <m/>
    <d v="2021-06-30T00:00:00"/>
    <s v="W27-2021"/>
    <m/>
    <m/>
    <x v="8"/>
    <x v="7"/>
    <s v="CLOSED - RFI DONE"/>
    <s v="06.28.21 : 06.24.21 : Power Connection Proses, proses perluasan jaringan kabel, karena kabel existing kecil_x000a_06.21.21 : PSB PLN Released_x000a_06.19.21 : PSB PLN on Request_x000a_19.04.21 : SRFIN sent, PLN connection hold (menunggu plan relokasi perangkat XL)_x000a_01.03.21 : SRFI_x000a_25.02.21 : pondasi OG_x000a_18.02.21 : CME start_x000a_11.02.21 : estimasi MOS 20 Jan_x000a_08.01.21 : fabrikasi baseframe OG_x000a_28.01.21 : perubahan APD propose pondasi stacking karena terdapat isu lahan _x000a_20.01.21 : STO announced (email Pak Yanse)_x000a_19.11.21 : SPK colo release"/>
  </r>
  <r>
    <s v="T000512"/>
    <s v="MARHOREJO"/>
    <x v="10"/>
    <s v="SKP"/>
    <s v="112°44.37.07'E"/>
    <s v="7°19.6.82'S"/>
    <n v="34"/>
    <s v="90/210/330"/>
    <n v="2020"/>
    <s v="JEDI 2020 [NEW]"/>
    <s v="Jl. Raya Margorejo Indah Kav.A 131 - 132, Kel.Margorejo Kec.Wonocolo, Kota Surabaya Prov.Jawa Timur"/>
    <s v="HTI"/>
    <s v="JAW-JI-SBY-4373"/>
    <s v="JEMURWONOSARI_RELOCATION"/>
    <x v="0"/>
    <s v="TBG"/>
    <s v="East"/>
    <s v="JATIM"/>
    <s v="Jawa Timur"/>
    <s v="Jawa Timur"/>
    <n v="6616574"/>
    <d v="2020-12-17T00:00:00"/>
    <m/>
    <n v="190"/>
    <s v="&gt; 150 days"/>
    <d v="2021-01-16T00:00:00"/>
    <s v="W03-2021"/>
    <s v="Jan-2021"/>
    <d v="2021-02-15T00:00:00"/>
    <s v="W08-2021"/>
    <s v="Feb-2021"/>
    <d v="2021-01-16T00:00:00"/>
    <s v="W03-2021"/>
    <x v="15"/>
    <d v="2021-01-16T00:00:00"/>
    <s v="W03-2021"/>
    <s v="Jan-2021"/>
    <m/>
    <s v="MW"/>
    <m/>
    <m/>
    <s v="511434384609"/>
    <n v="6.6"/>
    <m/>
    <d v="2020-12-23T00:00:00"/>
    <m/>
    <m/>
    <d v="2021-06-25T00:00:00"/>
    <s v="W26-2021"/>
    <m/>
    <m/>
    <x v="8"/>
    <x v="7"/>
    <s v="CLOSED - RFI DONE"/>
    <s v="06.24.21 : Power Connection Prosess_x000a_06.21.21 : PSB PLN Released_x000a_06.19.21 : PSB PLN on Request_x000a_19.04.21 : SRFIN sent, PLN connection hold (menunggu plan relokasi perangkat XL)_x000a_01.02.21 : open akses, pondasi OG_x000a_21.01.21 : plan CME start W1 Feb_x000a_18.01.21 : 14.01.21 : proses perijinan (lahan corporate) untuk start CME_x000a_11.01.21 : CME preparation_x000a_04.01.21 : 21.12.20 : ESR preparation_x000a_17.12.20 : SPK release"/>
  </r>
  <r>
    <s v="T000002"/>
    <s v="RRI PALAWA"/>
    <x v="10"/>
    <s v="SKP"/>
    <s v="115°13.40.01'E"/>
    <s v="8°39.19.69'S"/>
    <n v="37"/>
    <s v="90/210/330"/>
    <n v="2020"/>
    <s v="JEDI 2020 [NEW]"/>
    <s v="Jl. Plawa No. 95 Br. Pagan Kelod Desa Sumerta Kauh Denpasar Timur Denpasar "/>
    <s v="HTI"/>
    <s v="BAL-BA-DPR-1508"/>
    <s v="KECUBUNG_DENPASAR_RELOCATION"/>
    <x v="0"/>
    <s v="TBG"/>
    <s v="East"/>
    <s v="BALINUSRA"/>
    <s v="Bali"/>
    <s v="Kota Denpasar"/>
    <n v="6616398"/>
    <d v="2020-11-19T00:00:00"/>
    <m/>
    <n v="217"/>
    <s v="&gt; 150 days"/>
    <d v="2020-12-19T00:00:00"/>
    <s v="W51-2020"/>
    <s v="Dec-2020"/>
    <d v="2020-12-23T00:00:00"/>
    <s v="W52-2020"/>
    <s v="Dec-2020"/>
    <d v="2020-12-19T00:00:00"/>
    <s v="W51-2020"/>
    <x v="10"/>
    <d v="2020-12-19T00:00:00"/>
    <s v="W51-2020"/>
    <s v="Dec-2020"/>
    <m/>
    <s v="MW"/>
    <d v="2021-02-15T00:00:00"/>
    <m/>
    <s v="5510011211112"/>
    <s v="6.6 Kva"/>
    <m/>
    <d v="2020-12-02T00:00:00"/>
    <m/>
    <m/>
    <d v="2021-06-24T00:00:00"/>
    <s v="W26-2021"/>
    <m/>
    <m/>
    <x v="8"/>
    <x v="7"/>
    <s v="CLOSED - RFI DONE"/>
    <s v="06.24.21 : RFI_x000a_06.21.21 : 06.17.21 : Konfirmasi Lanjut untuk proses connect PLN, PSB PLN on Request_x000a_19.04.21 : SRFIN sent, PLN connection hold (menunggu plan relokasi perangkat XL)_x000a_04.01.21 : PLN connection hold, menunggu konfirmasi dari XL _x000a_28.12.20 : SRFIN sent_x000a_21.12.20 : aktual SRFI, menunggu konfirmasi dari XL untuk connect PLN (PSB already requested)_x000a_17.12.20 : pondasi BTS &amp; cable tray ongoing, material ME grounding on delivery -&gt; plan MOS 21 Dec_x000a_14.12.20 : CME preparation_x000a_07.12.20 : ESR done, proses input stip_x000a_30.11.20 : RNP OK, under TNP review_x000a_19.11.20 : SPK colo release"/>
  </r>
  <r>
    <s v="1268502003"/>
    <s v="IBS KLAYAN"/>
    <x v="7"/>
    <s v="TB"/>
    <s v="E°32.34.48'E"/>
    <s v="S°40.31.26'S"/>
    <n v="30"/>
    <s v="0/120/240"/>
    <n v="2021"/>
    <s v="BLITZKRIEG 2021 [NEW]"/>
    <s v="Jl. Sunan Gunung Jati Blok Astana RT. 01 RW. 01 Desa Astana, Kecamatan Gunungjati, Kabupaten Cirebon, Provinsi Jawa Barat_x000a_"/>
    <s v="HTI"/>
    <s v="JAW-JB-SBR-4114"/>
    <s v="GUNUNGJATI_ASTANA"/>
    <x v="0"/>
    <s v="TBG"/>
    <s v="Central"/>
    <s v="JABAR"/>
    <s v="Jawa Barat"/>
    <s v="Kab. Cirebon"/>
    <n v="6616738"/>
    <d v="2021-03-18T00:00:00"/>
    <m/>
    <n v="91"/>
    <s v="91 - 120 days"/>
    <d v="2021-04-17T00:00:00"/>
    <s v="W16-2021"/>
    <s v="Apr-2021"/>
    <d v="2021-05-07T00:00:00"/>
    <s v="W19-2021"/>
    <s v="May-2021"/>
    <d v="2021-05-20T00:00:00"/>
    <s v="W21-2021"/>
    <x v="9"/>
    <d v="2021-05-20T00:00:00"/>
    <s v="W21-2021"/>
    <s v="May-2021"/>
    <m/>
    <s v="MW"/>
    <m/>
    <m/>
    <s v="533113526981"/>
    <n v="6.6"/>
    <m/>
    <d v="2021-05-06T00:00:00"/>
    <m/>
    <m/>
    <d v="2021-06-17T00:00:00"/>
    <s v="W25-2021"/>
    <m/>
    <m/>
    <x v="8"/>
    <x v="7"/>
    <s v="CLOSED - RFI DONE"/>
    <s v="06.17.2021 : 06.14.2021 : Power Connection Prosess_x000a_06.10.2021 : RBS/BTS Foundation_x000a_06.07.2021 : Comecase solve 4 Jun, CME OG, RBS &amp; BTS Foundation_x000a_06.02.2021 : 05.31.2021 :05.26.2021 : 05.23.2021 : 05.19.2021 : Comecase Issue, nego biaya kompensasi dengan tim Arcom_x000a_05.17.2021 : 05.10.2021 CME HOLD, ISSUE COMMCASE, MASIH PROSES NEGOSIASI DENGA WARGA PLAN SOLVE 19 MAY_x000a_05.05.2021 CME PREPARATION, COMMCASE ISSUE, PROSES NEGOSIASI DENGAN WARGA_x000a_05.03.2021 CME PREPARATION"/>
  </r>
  <r>
    <s v="1441172004"/>
    <s v="IBS NGUMBUL TODANAN"/>
    <x v="7"/>
    <s v="TB"/>
    <s v="E°8.19.36'E"/>
    <s v="S°57.4.64'S"/>
    <n v="50"/>
    <s v="100/140/255"/>
    <n v="2021"/>
    <m/>
    <s v="Dukuh Manggir RT.003 RW.01, Desa Ngumbul, Kecamatan Todanan, Kabupaten Blora, Provinsi Jawa Tengah"/>
    <s v="EID"/>
    <s v="JAW-JT-BLA-0139"/>
    <s v="BADAR NGUMBUL"/>
    <x v="0"/>
    <s v="TBG"/>
    <s v="Central"/>
    <s v="JATENG"/>
    <s v="Jawa Tengah"/>
    <s v="Kab. Blora"/>
    <n v="6616739"/>
    <d v="2021-03-18T00:00:00"/>
    <m/>
    <n v="82"/>
    <s v="61 - 90 days"/>
    <d v="2021-04-17T00:00:00"/>
    <s v="W16-2021"/>
    <s v="Apr-2021"/>
    <d v="2021-05-07T00:00:00"/>
    <s v="W19-2021"/>
    <s v="May-2021"/>
    <d v="2021-05-20T00:00:00"/>
    <s v="W21-2021"/>
    <x v="9"/>
    <d v="2021-05-20T00:00:00"/>
    <s v="W21-2021"/>
    <s v="May-2021"/>
    <m/>
    <s v="MW"/>
    <m/>
    <m/>
    <s v="520071594307"/>
    <n v="7.7"/>
    <m/>
    <m/>
    <m/>
    <m/>
    <d v="2021-06-08T00:00:00"/>
    <s v="W24-2021"/>
    <m/>
    <m/>
    <x v="8"/>
    <x v="7"/>
    <s v="CLOSED - RFI DONE"/>
    <s v="06.02.2021 : 05.31.2021 : 05.26.2021 : 05.23.2021 : 05.19.2021 : Power Connection Prosess, Proses Register PLN_x000a_05.17.2021 : 05.10.2021 : 05.06.2021 RBS/BTS FOUNDATION OG _x000a_05.03.2021 CME PREPARATION"/>
  </r>
  <r>
    <s v="1442642010"/>
    <s v="IBS PUCUNG BEDUG"/>
    <x v="7"/>
    <s v="TB"/>
    <s v="E°35.15.36'E"/>
    <s v="S°28.19.6'S"/>
    <n v="50"/>
    <s v="65/170/265/330"/>
    <n v="2021"/>
    <m/>
    <s v="Desa Pucungbedug RT. 002 / RW. 004, Desa Pucungbedug, Kecamatan Purwanegara, Kabupaten Banjarnegara, Propinsi Jawa Tengah"/>
    <s v="EID"/>
    <s v="JAW-JT-BNR-0263"/>
    <s v="MANDIRAJA SADANG PUCUNGBEDUG"/>
    <x v="0"/>
    <s v="TBG"/>
    <s v="Central"/>
    <s v="JATENG"/>
    <s v="Jawa Tengah"/>
    <s v="Kab. Banjarnegara"/>
    <n v="6616739"/>
    <d v="2021-03-18T00:00:00"/>
    <m/>
    <n v="82"/>
    <s v="61 - 90 days"/>
    <d v="2021-04-17T00:00:00"/>
    <s v="W16-2021"/>
    <s v="Apr-2021"/>
    <d v="2021-05-07T00:00:00"/>
    <s v="W19-2021"/>
    <s v="May-2021"/>
    <d v="2021-05-20T00:00:00"/>
    <s v="W21-2021"/>
    <x v="9"/>
    <d v="2021-05-20T00:00:00"/>
    <s v="W21-2021"/>
    <s v="May-2021"/>
    <m/>
    <s v="MW"/>
    <m/>
    <m/>
    <s v="522042889330"/>
    <n v="7.7"/>
    <m/>
    <m/>
    <m/>
    <m/>
    <d v="2021-06-08T00:00:00"/>
    <s v="W24-2021"/>
    <m/>
    <m/>
    <x v="8"/>
    <x v="7"/>
    <s v="CLOSED - RFI DONE"/>
    <s v="06.02.2021 : 05.31.2021 : 05.26.2021 :05.23.2021 : 05.19.2021 : 05.17.2021 : 05.10.2021 : 05.06.2021 RBS/BTS FOUNDATION OG WAITING MATERIAL ON SITE PLAN MOS 22 MAY_x000a_05.03.2021 CME PREPARATION"/>
  </r>
  <r>
    <s v="1443352004"/>
    <s v="IBS MERTASARI"/>
    <x v="7"/>
    <s v="TB"/>
    <s v="E°33.19.51'E"/>
    <s v="S°27.10.94'S"/>
    <n v="50"/>
    <s v="30/210/300"/>
    <n v="2021"/>
    <m/>
    <s v="Mertasari RT.002 RW.002, Desa Mertasari, Kec. Purwanegara, Kab. Banjarnegara, Prop. Jawa Tengah"/>
    <s v="EID"/>
    <s v="JAW-JT-BNR-0269"/>
    <s v="MERTASARI PURWANEGARA"/>
    <x v="0"/>
    <s v="TBG"/>
    <s v="Central"/>
    <s v="JATENG"/>
    <s v="Jawa Tengah"/>
    <s v="Kab. Banjarnegara"/>
    <n v="6616739"/>
    <d v="2021-03-18T00:00:00"/>
    <m/>
    <n v="82"/>
    <s v="61 - 90 days"/>
    <d v="2021-04-17T00:00:00"/>
    <s v="W16-2021"/>
    <s v="Apr-2021"/>
    <d v="2021-05-07T00:00:00"/>
    <s v="W19-2021"/>
    <s v="May-2021"/>
    <d v="2021-05-20T00:00:00"/>
    <s v="W21-2021"/>
    <x v="9"/>
    <d v="2021-05-20T00:00:00"/>
    <s v="W21-2021"/>
    <s v="May-2021"/>
    <m/>
    <s v="MW"/>
    <m/>
    <m/>
    <s v="522042889720"/>
    <n v="7.7"/>
    <m/>
    <m/>
    <m/>
    <m/>
    <d v="2021-06-08T00:00:00"/>
    <s v="W24-2021"/>
    <m/>
    <m/>
    <x v="8"/>
    <x v="7"/>
    <s v="CLOSED - RFI DONE"/>
    <s v="06.02.2021 : Power Connection Process_x000a_05.31.2021 : 05.26.2021 : 05.23.2021 : 05.17.2021 : 05.10.2021 : 05.06.2021 RBS/BTS FOUNDATION OG WAITING MATERIAL ON SITE PLAN MOS 22 MAY_x000a_05.03.2021 CME PREPARATION"/>
  </r>
  <r>
    <s v="1442752010"/>
    <s v="IBS ZSMG_1524"/>
    <x v="7"/>
    <s v="TB"/>
    <s v="E°45.28.73'E"/>
    <s v="S°33.50.87'S"/>
    <n v="42"/>
    <s v="45/130/230/300"/>
    <n v="2021"/>
    <m/>
    <s v="Guyangan rt 2 rw 5 Desa Guyangan kec Bangsri"/>
    <s v="EID"/>
    <s v="JAW-JT-JPA-0702"/>
    <s v="NURUL HIKMAH GUYANGAN"/>
    <x v="0"/>
    <s v="TBG"/>
    <s v="Central"/>
    <s v="JATENG"/>
    <s v="Jawa Tengah"/>
    <s v="Kab. Jepara"/>
    <n v="6616739"/>
    <d v="2021-03-18T00:00:00"/>
    <m/>
    <n v="82"/>
    <s v="61 - 90 days"/>
    <d v="2021-04-17T00:00:00"/>
    <s v="W16-2021"/>
    <s v="Apr-2021"/>
    <d v="2021-05-07T00:00:00"/>
    <s v="W19-2021"/>
    <s v="May-2021"/>
    <d v="2021-05-20T00:00:00"/>
    <s v="W21-2021"/>
    <x v="9"/>
    <d v="2021-05-20T00:00:00"/>
    <s v="W21-2021"/>
    <s v="May-2021"/>
    <m/>
    <s v="MW"/>
    <m/>
    <m/>
    <s v="MULTIGUNA"/>
    <m/>
    <m/>
    <m/>
    <m/>
    <m/>
    <d v="2021-06-08T00:00:00"/>
    <s v="W24-2021"/>
    <m/>
    <m/>
    <x v="8"/>
    <x v="7"/>
    <s v="CLOSED - RFI DONE"/>
    <s v="06.02.2021 : 05.31.2021 : 05.26.2021 : Power Connection Prosess, Proses Register PLN_x000a_05.23.2021 : 05.23.2021 : 05.19.2021 : POWER CONNECTION PROSESS_x000a_05.17.2021 : 05.10.2021 : 05.06.2021 RBS/BTS FOUNDATION OG _x000a_05.03.2021 CME PREPARATION"/>
  </r>
  <r>
    <s v="1442652010"/>
    <s v="IBS KERAJAN KARANGSARI"/>
    <x v="7"/>
    <s v="TB"/>
    <s v="E°34.24.42'E"/>
    <s v="S°21.15.37'S"/>
    <n v="50"/>
    <s v="80/140/260"/>
    <n v="2021"/>
    <m/>
    <s v="Kerajan RT 06 RW 01 Desa Karangsari Kecamatan Punggelan Kabupaten Banjarnegara PropinsiJawa Barat"/>
    <s v="EID"/>
    <s v="JAW-JT-BNR-0266"/>
    <s v="PUNGGELAN KARANGSARI"/>
    <x v="0"/>
    <s v="TBG"/>
    <s v="Central"/>
    <s v="JATENG"/>
    <s v="Jawa Tengah"/>
    <s v="Kab. Banjarnegara"/>
    <n v="6616739"/>
    <d v="2021-03-18T00:00:00"/>
    <m/>
    <n v="82"/>
    <s v="61 - 90 days"/>
    <d v="2021-04-17T00:00:00"/>
    <s v="W16-2021"/>
    <s v="Apr-2021"/>
    <d v="2021-05-07T00:00:00"/>
    <s v="W19-2021"/>
    <s v="May-2021"/>
    <d v="2021-05-20T00:00:00"/>
    <s v="W21-2021"/>
    <x v="9"/>
    <d v="2021-05-20T00:00:00"/>
    <s v="W21-2021"/>
    <s v="May-2021"/>
    <m/>
    <s v="MW"/>
    <m/>
    <m/>
    <s v="522042889609"/>
    <n v="7.7"/>
    <m/>
    <m/>
    <m/>
    <m/>
    <d v="2021-06-08T00:00:00"/>
    <s v="W24-2021"/>
    <m/>
    <m/>
    <x v="8"/>
    <x v="7"/>
    <s v="CLOSED - RFI DONE"/>
    <s v="06.02.2021 : 05.31.2021 : 05.26.2021 : Power Connection Prosess, Proses Register PLN_x000a_05.26.2021 : ME and Grounding system process_x000a_05.23.2021 : 05.19.2021 : 05.17.2021 : 05.10.2021 : 05.06.2021 RBS/BTS FOUNDATION OG WAITING MATERIAL ON SITE PLAN MOS 22 MAY_x000a_05.03.2021 CME PREPARATION"/>
  </r>
  <r>
    <s v="1442972010"/>
    <s v="IBS TARUMAN"/>
    <x v="7"/>
    <s v="TB"/>
    <s v="E°50.46.42'E"/>
    <s v="S°0.55.56'S"/>
    <n v="50"/>
    <s v="70/190/300"/>
    <n v="2021"/>
    <m/>
    <s v="Dsn. Taruman RT 003 RW 002 Desa Taruman Kecamatan Klambu Kabuaten Grobogan Propinsi Jawa Tengah"/>
    <s v="EID"/>
    <s v="JAW-JT-PWD-0031"/>
    <s v="RAYA TARUMAN KUDUS"/>
    <x v="0"/>
    <s v="TBG"/>
    <s v="Central"/>
    <s v="JATENG"/>
    <s v="Jawa Tengah"/>
    <s v="Kab. Grobogan"/>
    <n v="6616739"/>
    <d v="2021-03-18T00:00:00"/>
    <m/>
    <n v="82"/>
    <s v="61 - 90 days"/>
    <d v="2021-04-17T00:00:00"/>
    <s v="W16-2021"/>
    <s v="Apr-2021"/>
    <d v="2021-05-07T00:00:00"/>
    <s v="W19-2021"/>
    <s v="May-2021"/>
    <d v="2021-05-20T00:00:00"/>
    <s v="W21-2021"/>
    <x v="9"/>
    <d v="2021-05-20T00:00:00"/>
    <s v="W21-2021"/>
    <s v="May-2021"/>
    <m/>
    <s v="MW"/>
    <m/>
    <m/>
    <s v="525530241829"/>
    <n v="7.7"/>
    <m/>
    <m/>
    <m/>
    <m/>
    <d v="2021-06-08T00:00:00"/>
    <s v="W24-2021"/>
    <m/>
    <m/>
    <x v="8"/>
    <x v="7"/>
    <s v="CLOSED - RFI DONE"/>
    <s v="06.02.2021 :05.31.2021 : 05.26.2021 : Power Connection Prosess, Proses Register PLN_x000a_05.23.2021 : 05.23.2021 : 05.19.2021 : 05.17.2021 : 05.10.2021 : 05.06.2021 RBS/BTS FOUNDATION OG PLAN MOS 22 MAY 2021_x000a_05.03.2021 CME PREPARATION"/>
  </r>
  <r>
    <s v="1443622004"/>
    <s v="IBS SEM0347"/>
    <x v="7"/>
    <s v="TB"/>
    <s v="E°7.12.0'E"/>
    <s v="S°8.54.24'S"/>
    <n v="50"/>
    <s v="10/90/240"/>
    <n v="2021"/>
    <m/>
    <s v="Dusun Banyu Urip, Rt.02 Rw.06, Desa BanjarSari, Kecamatan Kradenan Kab Grobogan"/>
    <s v="EID"/>
    <s v="JAW-JT-PWD-0021"/>
    <s v="TUKO JALUR REL"/>
    <x v="0"/>
    <s v="TBG"/>
    <s v="Central"/>
    <s v="JATENG"/>
    <s v="Jawa Tengah"/>
    <s v="Kab. Grobogan"/>
    <n v="6616739"/>
    <d v="2021-03-18T00:00:00"/>
    <m/>
    <n v="82"/>
    <s v="61 - 90 days"/>
    <d v="2021-04-17T00:00:00"/>
    <s v="W16-2021"/>
    <s v="Apr-2021"/>
    <d v="2021-05-07T00:00:00"/>
    <s v="W19-2021"/>
    <s v="May-2021"/>
    <d v="2021-05-20T00:00:00"/>
    <s v="W21-2021"/>
    <x v="9"/>
    <d v="2021-05-20T00:00:00"/>
    <s v="W21-2021"/>
    <s v="May-2021"/>
    <m/>
    <s v="MW"/>
    <m/>
    <m/>
    <s v="525540179638"/>
    <n v="7.7"/>
    <m/>
    <m/>
    <m/>
    <m/>
    <d v="2021-06-08T00:00:00"/>
    <s v="W24-2021"/>
    <m/>
    <m/>
    <x v="8"/>
    <x v="7"/>
    <s v="CLOSED - RFI DONE"/>
    <s v="06.02.2021 : 05.31.2021 : 05.26.2021 : 05.23.2021 : Power Connection Prosess, Proses Register PLN_x000a_05.19.2021 : 05.17.2021 : 05.10.2021 : 05.06.2021 RBS/BTS FOUNDATION OG PLAN MOS 22 MAY_x000a_05.03.2021 CME PREPARATION"/>
  </r>
  <r>
    <s v="140606104"/>
    <s v="PLTUCILACAP"/>
    <x v="10"/>
    <s v="SMI"/>
    <s v="109°4.54.95'E"/>
    <s v="7°40.37.98'S"/>
    <n v="47"/>
    <s v="90/210/330"/>
    <m/>
    <m/>
    <s v="Jl. Nanas RT.02/01, Ds. Karang Kandri Kec. Kesugihan, Kab. Cilacap Prov. Jawa Tengah"/>
    <s v="EID"/>
    <s v="JAW-JT-CLP-0552"/>
    <s v="MERTASINGA_RELOCATION"/>
    <x v="0"/>
    <m/>
    <s v="Central"/>
    <s v="JATENG"/>
    <s v="Jawa Tengah"/>
    <s v="Cilacap"/>
    <n v="6616432"/>
    <d v="2020-11-16T00:00:00"/>
    <m/>
    <n v="204"/>
    <s v="&gt; 150 days"/>
    <d v="2020-12-16T00:00:00"/>
    <s v="W51-2020"/>
    <s v="Dec-2020"/>
    <d v="2021-01-11T00:00:00"/>
    <s v="W03-2021"/>
    <s v="Jan-2021"/>
    <d v="2021-05-20T00:00:00"/>
    <s v="W21-2021"/>
    <x v="9"/>
    <d v="2021-06-07T00:00:00"/>
    <s v="W24-2021"/>
    <s v="Jun-2021"/>
    <m/>
    <s v="MW"/>
    <d v="2020-12-08T00:00:00"/>
    <m/>
    <s v="525011382041"/>
    <n v="7.7"/>
    <m/>
    <m/>
    <m/>
    <m/>
    <d v="2021-06-08T00:00:00"/>
    <s v="W24-2021"/>
    <m/>
    <m/>
    <x v="8"/>
    <x v="7"/>
    <s v="CLOSED - RFI DONE"/>
    <s v="06.07.2021 : 06.02.2021 : 05.31.21 : 05.26.21 : 05.23.21 : 05.19.21 : 05.17.21 : Power Connection Process, Proses Register_x000a_05.10.21 : 03.06.21 : 29.04.21 : Konfirmasi Lanjut PLN Connection, Waiting PSB Released_x000a_19.04.21 : SRFIN sent, PLN connection hold (menunggu plan relokasi perangkat XL)_x000a__x000a_11.01.21 : PLN connection need confirmation from XL, actual SRFI_x000a_28.12.20 : aktual SRFI, proses PLN connection_x000a_21.12.20 : 17.12.20 : pondasi BTS ongoing_x000a_14.12.20 : start CME_x000a_10.12.20 : prepare start CME_x000a_07.12.20 : ESR done_x000a_03.12.20 : under power-civil review_x000a_30.11.20 : 23.11.20 : ESR submitted, under RNP review_x000a_16.11.20 : SPK colo release"/>
  </r>
  <r>
    <s v="1443032010"/>
    <s v="IBS JENAR KIDUL"/>
    <x v="7"/>
    <s v="TB"/>
    <s v="E°59.43.03'E"/>
    <s v="S°48.30.88'S"/>
    <n v="50"/>
    <s v="90/170/280/345"/>
    <n v="2021"/>
    <m/>
    <s v="Dusun Kauman, RT 002/001 Desa Jenar Kidul, Kec.Purwodadi, Kabupaten Purworejo, Provinsi Jawa Tengah."/>
    <s v="EID"/>
    <s v="JAW-JT-PWR-1671"/>
    <s v="SANGUBANYU JENAR KIDUL"/>
    <x v="0"/>
    <s v="TBG"/>
    <s v="Central"/>
    <s v="JATENG"/>
    <s v="Jawa Tengah"/>
    <s v="Kab. Purworejo"/>
    <n v="6616739"/>
    <d v="2021-03-18T00:00:00"/>
    <m/>
    <n v="79"/>
    <s v="61 - 90 days"/>
    <d v="2021-04-17T00:00:00"/>
    <s v="W16-2021"/>
    <s v="Apr-2021"/>
    <d v="2021-05-07T00:00:00"/>
    <s v="W19-2021"/>
    <s v="May-2021"/>
    <d v="2021-05-20T00:00:00"/>
    <s v="W21-2021"/>
    <x v="9"/>
    <d v="2021-05-20T00:00:00"/>
    <s v="W21-2021"/>
    <s v="May-2021"/>
    <m/>
    <s v="MW"/>
    <m/>
    <m/>
    <s v="MULTIGUNA"/>
    <m/>
    <m/>
    <m/>
    <m/>
    <m/>
    <d v="2021-06-05T00:00:00"/>
    <s v="W23-2021"/>
    <m/>
    <m/>
    <x v="8"/>
    <x v="7"/>
    <s v="CLOSED - RFI DONE"/>
    <s v="06.02.2021 : 05.31.2021 : 05.26.2021 : 05.23.2021 : 05.19.2021 : Power Connection Prosess, Proses Register PLN_x000a_05.17.2021 : 05.10.2021 : 05.06.2021 RBS/BTS FOUNDATION OG _x000a_05.03.2021 CME PREPARATION"/>
  </r>
  <r>
    <s v="1262331003"/>
    <s v="ERMAWAR RELOCATION"/>
    <x v="9"/>
    <s v="TB"/>
    <s v="107°37.14.35'E"/>
    <s v="6°54.41.4'S"/>
    <n v="30"/>
    <s v="90/210/330"/>
    <m/>
    <s v="RELOCATION"/>
    <s v="Jl. lombok No. 10 Kelurahan Merdeka kecamatan sumur Bandung Kota Bandung"/>
    <s v="HTI"/>
    <s v="JAW-JB-BDG-4060"/>
    <s v="ERMAWAR RELOCATION"/>
    <x v="1"/>
    <s v="TBG"/>
    <s v="Central"/>
    <s v="JABAR"/>
    <s v="Jawa Barat"/>
    <s v="Kota Bandung"/>
    <n v="6615569"/>
    <d v="2020-08-18T00:00:00"/>
    <m/>
    <n v="291"/>
    <s v="&gt; 150 days"/>
    <d v="2021-01-15T00:00:00"/>
    <s v="W03-2021"/>
    <s v="Jan-2021"/>
    <d v="2021-03-22T00:00:00"/>
    <s v="W13-2021"/>
    <s v="Mar-2021"/>
    <d v="2020-10-20T00:00:00"/>
    <s v="W43-2020"/>
    <x v="13"/>
    <d v="2021-06-15T00:00:00"/>
    <s v="W25-2021"/>
    <s v="Jun-2021"/>
    <m/>
    <s v="MW"/>
    <m/>
    <m/>
    <s v="535635861701"/>
    <n v="6.6"/>
    <m/>
    <m/>
    <m/>
    <m/>
    <d v="2021-06-05T00:00:00"/>
    <s v="W23-2021"/>
    <m/>
    <m/>
    <x v="8"/>
    <x v="7"/>
    <s v="CLOSED - RFI DONE"/>
    <s v="06.02.21 : ERECTION OG, BPUJL Paid_x000a_05.31.2021 : 05.26.21 : 05.23.21 : CURRING TIME, PLAN ERECTION 1 JUN_x000a_05.19.21 : 05.17.21 : Rebaring Plan Cor 21 May 2021_x000a_05.10.21 : Proses Galian _x000a_05.06.21 : Rekom Proses, Paralel Bowplank_x000a_05.04.21 : PKS done review by KODAM, proses sirkules ttd aslogkodam estimasi sampai dengan end of April_x000a_23.03.21 : proses negosiasi PKS dengan JASDAM dan KODAM karena masing2 instansi meminta PKS dengan poin ketentuan yang berbeda_x000a_08.03.21 : re-plan target PKS done W2 Mar_x000a_11.02.21 : estimasi PKS fully signed W4 Feb_x000a_01.02.21 : kandidat MCP approved, BAK process_x000a_28.01.21 : 21.01.21 : submit TSSR (panoramic view) kandidat MCP, under RND review_x000a_14.01.21 : note -&gt; target RFC Feb, target RFI akhir Mar 2021_x000a_11.01.21 : rehunting, isu ketinggian menara max 20m_x000a_28.12.20 : 21.12.20 : pole milik JASDAM kondisi aktual tidak memungkinkan untuk relokasi perangkat (keropos) dan dilakukan perkuatan. kandidat MCP 20 yang diajukan rejected by RNP_x000a_26.11.20 : kandidat E propose MCP 20 proses review oleh planning XL karena kandidat dekat dengan kawasan militer, menunggu konfirmasi dari instansi terkait_x000a_12.11.20 : proses nego dengan JASDAM, paralel submit kandidat baru propose tower MCP 20 (perda kota Bandung)_x000a_09.11.20 : 05.11.20 : 02.11.20 : kembali ke kand A, proses negosiasi ulang dengan JASDAM terkait instalasi pole _x000a_26.10.20 : 22.10.20 : 19.10.20 : kand A failed, proses rehunting_x000a_15.10.20 : menunggu approval kodam untuk start CME dan paralel proses approval eskalasi sitac_x000a_12.10.20 : 08.10.20 : menunggu approval kodam untuk start CME_x000a_05.10.20 : RFC, menunggu review TNP CAA_x000a_05.10.20 : 01.10.20 : realisasi IW done, rekom done, waiting review TNP_x000a_28.09.20 : plan hari ini atau besok finalisasi harga sewa, wait info status TNP review_x000a_24.09.20 : 21.09.20 : 18.09.20 : proses review TNP CAA (Pak Said), angka sudah ada dari KODAM, proses eskalasi_x000a_17.09.20 : proses finalisasi dengan KODAM, hari ini plan menghadap jasdam utk biayanya_x000a_14.09.20 : kembali ke kandidat A, proses review TNP, paralel finalisasi dengan KODAM_x000a_10.09.20 : kandidat A failed, proses rehunting_x000a_07.09.20 : 03.09.20 : propose pasang di pole milik TNI, proses review RND_x000a_28.08.20 : submit kand A, B, C, D ditiang stadion, kand E max 25m sesual Perwal"/>
  </r>
  <r>
    <s v="120481109"/>
    <s v="LEUWI GAJAH"/>
    <x v="10"/>
    <s v="MSI"/>
    <s v="E°33.56.88'E"/>
    <s v="S°54.0.04'S"/>
    <n v="30"/>
    <s v="45/120/300"/>
    <m/>
    <s v="RELOCATION"/>
    <s v="Jl.Cibeureum Komplek Saptamarga RT.4 RW.4 Kel.Campaka Kec.Andir, Kota Bandung "/>
    <s v="HTI"/>
    <s v="JAW-JB-BDG-4215"/>
    <s v="BANDARA HUSEIN SASTRANEGARA RELOCATION"/>
    <x v="0"/>
    <s v="TBG"/>
    <s v="Central"/>
    <s v="JABAR"/>
    <s v="Jawa Barat"/>
    <s v="Kota Bandung"/>
    <n v="6617180"/>
    <d v="2021-04-29T00:00:00"/>
    <m/>
    <n v="32"/>
    <s v="31 - 60 days"/>
    <d v="2021-05-29T00:00:00"/>
    <s v="W22-2021"/>
    <s v="May-2021"/>
    <d v="2021-05-27T00:00:00"/>
    <s v="W22-2021"/>
    <s v="May-2021"/>
    <d v="2021-05-20T00:00:00"/>
    <s v="W21-2021"/>
    <x v="9"/>
    <d v="2021-05-27T00:00:00"/>
    <s v="W22-2021"/>
    <s v="May-2021"/>
    <m/>
    <m/>
    <m/>
    <m/>
    <s v="535556193516"/>
    <n v="6.6"/>
    <m/>
    <m/>
    <m/>
    <m/>
    <d v="2021-05-31T00:00:00"/>
    <s v="W23-2021"/>
    <m/>
    <m/>
    <x v="8"/>
    <x v="7"/>
    <s v="CLOSED - RFI DONE"/>
    <s v="05.31.2021 : Power Connection Process, Plan Connect PLN W1 Jun_x000a_05.26.2021 : 05.23.2021 : ME OG, PSB Released, OG Register_x000a_05.17.2021 : 05.10.2021 CME Preparation"/>
  </r>
  <r>
    <s v="2815892010"/>
    <s v="IBS IBS_PUNDATA BAJI"/>
    <x v="7"/>
    <s v="TB"/>
    <s v="E°29.33.72'E"/>
    <s v="S°46.24.71'S"/>
    <n v="50"/>
    <s v="0/90/170"/>
    <n v="2021"/>
    <s v="BLITZKRIEG 2021 [NEW]"/>
    <s v="Maccini Baji RT001 RW 004 Kel Pundata Baji Kec Labakkang Kab Pangkep"/>
    <s v="HTI"/>
    <s v="SUL-SN-PKJ-1436"/>
    <s v="LABAKKANG_PUNDATABAJI"/>
    <x v="0"/>
    <s v="TBG"/>
    <s v="East"/>
    <s v="SULAWESI"/>
    <s v="Sulawesi Selatan"/>
    <s v="Kab. Pangkajene Kepulauan"/>
    <n v="6616795"/>
    <d v="2021-03-18T00:00:00"/>
    <m/>
    <n v="73"/>
    <s v="61 - 90 days"/>
    <d v="2021-04-17T00:00:00"/>
    <s v="W16-2021"/>
    <s v="Apr-2021"/>
    <d v="2021-05-07T00:00:00"/>
    <s v="W19-2021"/>
    <s v="May-2021"/>
    <d v="2021-05-20T00:00:00"/>
    <s v="W21-2021"/>
    <x v="9"/>
    <d v="2021-05-20T00:00:00"/>
    <s v="W21-2021"/>
    <s v="May-2021"/>
    <m/>
    <s v="MW"/>
    <m/>
    <m/>
    <s v="320400169070"/>
    <n v="6.6"/>
    <m/>
    <d v="2021-05-06T00:00:00"/>
    <m/>
    <m/>
    <d v="2021-05-30T00:00:00"/>
    <s v="W23-2021"/>
    <m/>
    <m/>
    <x v="8"/>
    <x v="7"/>
    <s v="CLOSED - RFI DONE"/>
    <s v="05.26.2021 : 05.23.2021 : Power Connection Process, Plan RFI end of May_x000a_05.19.2021 : 05.17.2021 : BTS Foundation Done ME &amp; Grounding OG, Waiting instruksi bayar BP oleh PLN_x000a_05.10.2021 : Pondasi RBS OG, Material on  site Plan 15 May_x000a_05.06.2021 : 05.03.2021 CME PREPARATION"/>
  </r>
  <r>
    <s v="T000313"/>
    <s v="IPTN"/>
    <x v="10"/>
    <s v="SKP"/>
    <s v="107°34.22.8'E"/>
    <s v="6°53.42.14'S"/>
    <n v="30"/>
    <s v="90/210/330"/>
    <m/>
    <s v="RELOCATION"/>
    <s v="Jl. Agusta RT/RW 04/08, Komplek Sukaraja II, Lanud Husein Sastranegara, kota Bandung"/>
    <s v="HTI"/>
    <s v="JAW-JB-BDG-4214"/>
    <s v="PASIRKALIKI SUKARAJA RELOCATION"/>
    <x v="0"/>
    <s v="TBG"/>
    <s v="Central"/>
    <s v="JABAR"/>
    <s v="Jawa Barat"/>
    <s v="Kota Bandung"/>
    <n v="6617179"/>
    <d v="2021-04-28T00:00:00"/>
    <m/>
    <n v="30"/>
    <s v="&lt; 30 days"/>
    <d v="2021-05-28T00:00:00"/>
    <s v="W22-2021"/>
    <s v="May-2021"/>
    <d v="2021-05-27T00:00:00"/>
    <s v="W22-2021"/>
    <s v="May-2021"/>
    <d v="2021-05-20T00:00:00"/>
    <s v="W21-2021"/>
    <x v="9"/>
    <d v="2021-05-27T00:00:00"/>
    <s v="W22-2021"/>
    <s v="May-2021"/>
    <m/>
    <m/>
    <m/>
    <m/>
    <s v="535812217807"/>
    <n v="6.6"/>
    <m/>
    <m/>
    <m/>
    <m/>
    <d v="2021-05-28T00:00:00"/>
    <s v="W22-2021"/>
    <m/>
    <m/>
    <x v="8"/>
    <x v="7"/>
    <s v="CLOSED - RFI DONE"/>
    <s v="05.26.2021 : Power Connection Prosess, Plan RFI W1 Jun_x000a_05.23.2021 : ME OG, PSB Released, OG Register_x000a_05.17.2021 : 05.10.2021 CME Preparation"/>
  </r>
  <r>
    <s v="1441482004"/>
    <s v="IBS BODEH WETAN"/>
    <x v="7"/>
    <s v="TB"/>
    <s v="E°33.30.82'E"/>
    <s v="S°36.40.72'S"/>
    <n v="50"/>
    <s v="110/200/290"/>
    <n v="2021"/>
    <m/>
    <s v="Bodeh Wetan RT. 03 RW. 01, Kelurahan Wonorejo, Kecamatan Karanganyar, Kabupaten Kebumen, Provinsi Jawa Tengah"/>
    <s v="EID"/>
    <s v="JAW-JT-KBM-0632"/>
    <s v="WONOREJO KARANGANYAR"/>
    <x v="0"/>
    <s v="TBG"/>
    <s v="Central"/>
    <s v="JATENG"/>
    <s v="Jawa Tengah"/>
    <s v="Kab. Kebumen"/>
    <n v="6616739"/>
    <d v="2021-03-18T00:00:00"/>
    <m/>
    <n v="70"/>
    <s v="61 - 90 days"/>
    <d v="2021-04-17T00:00:00"/>
    <s v="W16-2021"/>
    <s v="Apr-2021"/>
    <d v="2021-05-07T00:00:00"/>
    <s v="W19-2021"/>
    <s v="May-2021"/>
    <d v="2021-05-20T00:00:00"/>
    <s v="W21-2021"/>
    <x v="9"/>
    <d v="2021-05-20T00:00:00"/>
    <s v="W21-2021"/>
    <s v="May-2021"/>
    <m/>
    <s v="MW"/>
    <m/>
    <m/>
    <s v="525031599037"/>
    <n v="7.7"/>
    <m/>
    <m/>
    <m/>
    <m/>
    <d v="2021-05-27T00:00:00"/>
    <s v="W22-2021"/>
    <m/>
    <m/>
    <x v="8"/>
    <x v="7"/>
    <s v="CLOSED - RFI DONE"/>
    <s v="05.26.2021 : Power Connection Prosess_x000a_05.23.2021 : 05.17.2021 : 05.10.2021 : 05.06.2021 RBS/BTS FOUNDATION OG WAITING MATERIAL ON SITE PLAN MOS 22 MAY_x000a_05.03.2021 CME PREPARATION"/>
  </r>
  <r>
    <s v="1443202010"/>
    <s v="IBS SEMAYU - KERTEK"/>
    <x v="7"/>
    <s v="TB"/>
    <s v="E°56.2.4'E"/>
    <s v="S°24.30.17'S"/>
    <n v="50"/>
    <s v="0/60/160/225"/>
    <n v="2021"/>
    <m/>
    <s v="Jalan Semayu-Kertek , RT 02/RW 02 . Kel Semayu , Kec Selomerto , Kab Wonosobo Jawa Tengah"/>
    <s v="EID"/>
    <s v="JAW-JT-WSB-2944"/>
    <s v="PANDAN KELAYANG SEMAYU"/>
    <x v="0"/>
    <s v="TBG"/>
    <s v="Central"/>
    <s v="JATENG"/>
    <s v="Jawa Tengah"/>
    <s v="Kab. Wonosobo"/>
    <n v="6616739"/>
    <d v="2021-03-18T00:00:00"/>
    <m/>
    <n v="69"/>
    <s v="61 - 90 days"/>
    <d v="2021-04-17T00:00:00"/>
    <s v="W16-2021"/>
    <s v="Apr-2021"/>
    <d v="2021-05-07T00:00:00"/>
    <s v="W19-2021"/>
    <s v="May-2021"/>
    <d v="2021-05-20T00:00:00"/>
    <s v="W21-2021"/>
    <x v="9"/>
    <d v="2021-05-20T00:00:00"/>
    <s v="W21-2021"/>
    <s v="May-2021"/>
    <m/>
    <s v="MW"/>
    <m/>
    <m/>
    <s v="522052411547"/>
    <n v="7.7"/>
    <m/>
    <m/>
    <m/>
    <m/>
    <d v="2021-05-26T00:00:00"/>
    <s v="W22-2021"/>
    <m/>
    <m/>
    <x v="8"/>
    <x v="7"/>
    <s v="CLOSED - RFI DONE"/>
    <s v="05.26.2021 : RFI_x000a_05.23.2021 : 05.19.2021 : 05.17.2021 : 05.10.2021 : 05.06.2021 RBS/BTS FOUNDATION OG WAITING MATERIAL ON SITE PLAN MOS 22 MAY 2021_x000a_05.03.2021 CME PREPARATION"/>
  </r>
  <r>
    <s v="110452109"/>
    <s v="JALAN DESA PEGADUNGAN"/>
    <x v="10"/>
    <s v="SKP"/>
    <s v="106°42.46.73'E"/>
    <s v="6°8.45.96'S"/>
    <n v="27"/>
    <s v="90/210/330"/>
    <m/>
    <m/>
    <s v="Jl. Utan Jati No.27, Kel. Pegadungan RT.009 RW.11 Kec. KaliDeres, Kota Jakarta Barat Prov. DKI Jakarta"/>
    <s v="EID"/>
    <s v="JAW-JK-GGP-0500"/>
    <s v="TAMPAK_SIRING_PEGADUNGAN_RELOCATION"/>
    <x v="0"/>
    <m/>
    <s v="JABO"/>
    <s v="JABODETABEK (INNER)"/>
    <s v="DKI Jakarta"/>
    <s v="Kota Adm. Jakarta Barat"/>
    <n v="6616399"/>
    <d v="2020-11-19T00:00:00"/>
    <m/>
    <n v="188"/>
    <s v="&gt; 150 days"/>
    <d v="2020-12-19T00:00:00"/>
    <s v="W51-2020"/>
    <s v="Dec-2020"/>
    <d v="2021-01-15T00:00:00"/>
    <s v="W03-2021"/>
    <s v="Jan-2021"/>
    <d v="2021-05-20T00:00:00"/>
    <s v="W21-2021"/>
    <x v="9"/>
    <d v="2021-05-20T00:00:00"/>
    <s v="W21-2021"/>
    <s v="May-2021"/>
    <m/>
    <s v="MW"/>
    <m/>
    <m/>
    <s v="546303217777"/>
    <n v="6.6"/>
    <m/>
    <m/>
    <m/>
    <m/>
    <d v="2021-05-26T00:00:00"/>
    <s v="W22-2021"/>
    <m/>
    <m/>
    <x v="8"/>
    <x v="7"/>
    <s v="CLOSED - RFI DONE"/>
    <s v="05.26.2021 : RFI_x000a_05.23.21 : 05.19.21 : Power Connection Prosess, Plan connect PLN 20 May_x000a_05.17.21 : 05.10.21 : 05.06.21 : PSB Done Released, Power Connection Process_x000a_03.05.21 : 29.04.21 : Konfirmasi Lanjut PLN Connection, Waiting PSB Released_x000a_19.04.21 : SRFIN sent, PLN connection hold (menunggu plan relokasi perangkat XL)_x000a_07.01.21 : SRFI_x000a_28.12.20 : pondasi done, ME installation_x000a_21.12.20 : pondasi BTS ongoing_x000a_17.12.20 : cme preparation_x000a_30.11.20 : 26.11.20 : ESR submitted, under RNP review_x000a_19.11.20 : SPK colo release"/>
  </r>
  <r>
    <s v="2815062001"/>
    <s v="IBS MANGKOSO"/>
    <x v="7"/>
    <s v="TB"/>
    <s v="E°37.49.8'E"/>
    <s v="S°15.49.28'S"/>
    <n v="50"/>
    <s v="40/140/280"/>
    <n v="2021"/>
    <s v="BLITZKRIEG 2021 [NEW]"/>
    <s v="Lingkungan Polewali, Kelurahan Kiru Kiru, Kecamatan Soppeng Riaja, Kabupaten Barru, Provinsi Sulawesi Selatan"/>
    <s v="HTI"/>
    <s v="SUL-SN-BAR-1424"/>
    <s v="SOPPENG_RIAJA"/>
    <x v="0"/>
    <s v="TBG"/>
    <s v="East"/>
    <s v="SULAWESI"/>
    <s v="Sulawesi Selatan"/>
    <s v="Kab. Barru"/>
    <n v="6616738"/>
    <d v="2021-03-18T00:00:00"/>
    <m/>
    <n v="67"/>
    <s v="61 - 90 days"/>
    <d v="2021-04-17T00:00:00"/>
    <s v="W16-2021"/>
    <s v="Apr-2021"/>
    <d v="2021-05-07T00:00:00"/>
    <s v="W19-2021"/>
    <s v="May-2021"/>
    <d v="2021-05-20T00:00:00"/>
    <s v="W21-2021"/>
    <x v="9"/>
    <d v="2021-05-20T00:00:00"/>
    <s v="W21-2021"/>
    <s v="May-2021"/>
    <m/>
    <s v="MW"/>
    <m/>
    <m/>
    <s v="325200404764"/>
    <n v="6.6"/>
    <m/>
    <d v="2021-05-06T00:00:00"/>
    <m/>
    <m/>
    <d v="2021-05-24T00:00:00"/>
    <s v="W22-2021"/>
    <m/>
    <m/>
    <x v="8"/>
    <x v="7"/>
    <s v="CLOSED - RFI DONE"/>
    <s v="05.26.2021 : RFI_x000a_05.19.2021 : 05.17.2021 : 05.10.2021 : Pondasi RBS OG, Material on  site Plan 15 May_x000a_05.06.2021 : 05.03.2021 CME PREPARATION"/>
  </r>
  <r>
    <s v="1443022010"/>
    <s v="IBS TEGALISER KLIWONAN"/>
    <x v="7"/>
    <s v="TB"/>
    <s v="E°57.12.96'E"/>
    <s v="S°45.23.94'S"/>
    <n v="50"/>
    <s v="15/95/185/260"/>
    <n v="2021"/>
    <m/>
    <s v="Dusun Tegaliser, RT 001/003 Desa Kliwonan, Kec Banyuurip, Kabupaten Purworejo, Provinsi Jawa Tengah."/>
    <s v="EID"/>
    <s v="JAW-JT-PWR-1672"/>
    <s v="TAQWA KLIWONAN"/>
    <x v="0"/>
    <s v="TBG"/>
    <s v="Central"/>
    <s v="JATENG"/>
    <s v="Jawa Tengah"/>
    <s v="Kab. Purworejo"/>
    <n v="6616739"/>
    <d v="2021-03-18T00:00:00"/>
    <m/>
    <n v="67"/>
    <s v="61 - 90 days"/>
    <d v="2021-04-17T00:00:00"/>
    <s v="W16-2021"/>
    <s v="Apr-2021"/>
    <d v="2021-05-07T00:00:00"/>
    <s v="W19-2021"/>
    <s v="May-2021"/>
    <d v="2021-05-20T00:00:00"/>
    <s v="W21-2021"/>
    <x v="9"/>
    <d v="2021-05-20T00:00:00"/>
    <s v="W21-2021"/>
    <s v="May-2021"/>
    <m/>
    <s v="MW"/>
    <m/>
    <m/>
    <s v="521521358172"/>
    <n v="7.7"/>
    <m/>
    <m/>
    <m/>
    <m/>
    <d v="2021-05-24T00:00:00"/>
    <s v="W22-2021"/>
    <m/>
    <m/>
    <x v="8"/>
    <x v="7"/>
    <s v="CLOSED - RFI DONE"/>
    <s v="05.26.2021 : RFI_x000a_05.23.2021 : 05.19.2021 : POWER CONNECTION PROSESS_x000a_05.17.2021 : 05.10.2021 : 05.06.2021 RBS/BTS FOUNDATION OG _x000a_05.03.2021 CME PREPARATION"/>
  </r>
  <r>
    <s v="1261511023"/>
    <s v="CILAMPENI KATAPANG"/>
    <x v="9"/>
    <s v="TB"/>
    <s v="107°32.58.88'null"/>
    <s v="6°59.31.7'S"/>
    <n v="30"/>
    <s v="90/210/300"/>
    <n v="2020"/>
    <s v="JEDI 2020 [NEW]"/>
    <s v="Desa Cilampeni Kp. Baraja No.04 RT.02 RW.20, Kec. Katapang, Kab. Bandung Prov. Jawa Barat"/>
    <s v="HTI"/>
    <s v="JAW-JB-SOR-3662"/>
    <s v="CILAMPENI_KATAPANG"/>
    <x v="0"/>
    <s v="TBG"/>
    <s v="Central"/>
    <s v="JABAR"/>
    <s v="Jawa Barat"/>
    <s v="KAB. BANDUNG"/>
    <n v="6616670"/>
    <d v="2021-01-13T00:00:00"/>
    <m/>
    <n v="131"/>
    <s v="121 - 150 days"/>
    <d v="2021-02-12T00:00:00"/>
    <s v="W07-2021"/>
    <s v="Feb-2021"/>
    <d v="2021-03-06T00:00:00"/>
    <s v="W10-2021"/>
    <s v="Mar-2021"/>
    <d v="2021-05-10T00:00:00"/>
    <s v="W20-2021"/>
    <x v="9"/>
    <d v="2021-05-08T00:00:00"/>
    <s v="W19-2021"/>
    <s v="May-2021"/>
    <m/>
    <s v="FO (Change to MW as temp solution)"/>
    <m/>
    <m/>
    <s v="535322143774"/>
    <n v="6.6"/>
    <m/>
    <d v="2021-01-15T00:00:00"/>
    <m/>
    <m/>
    <d v="2021-05-24T00:00:00"/>
    <s v="W22-2021"/>
    <m/>
    <m/>
    <x v="8"/>
    <x v="7"/>
    <s v="CLOSED - RFI DONE"/>
    <s v="05.23.21 : RFI_x000a_05.19.21 : Power Connection Proses No register Released,  Proses pembayaran BPUJL_x000a_05.17.21 : Power Connection Proses No register Released,  Plan Connect 27 May_x000a_05.03.21 : Power Connection Proses_x000a_26.04.21 : FO change to MW, waiting PSB release_x000a_19.04.21 : SPK FO issue, PLN connection hold_x000a_01.03.21 : SRFI_x000a_22.02.21 : CME start, pondasi OG_x000a_01.02.21 : CME hold, site disegel satpol PP_x000a_28.01.21 : pondasi BTS OG_x000a_21.01.21 : CME preparation_x000a_14.01.21 : ESR preparation_x000a_13.01.21 : SPK colo release"/>
  </r>
  <r>
    <s v="2815592010"/>
    <s v="IBS IBS_PHASE 4C_2592_SSL"/>
    <x v="7"/>
    <s v="TB"/>
    <s v="E°8.42.78'E"/>
    <s v="S°29.4.62'S"/>
    <n v="50"/>
    <s v="60/140/340"/>
    <n v="2021"/>
    <s v="BLITZKRIEG 2021 [NEW]"/>
    <s v="Dusun Bonto Ulu RT. 001 RW. 001, Kelurahan Dampang, Kecamatan Gantarang, Kabupaten Bulukumba, Provinsi Sulawesi Selatan"/>
    <s v="HTI"/>
    <s v="SUL-SN-BLK-1534"/>
    <s v="GANTARANG_DAMPANG"/>
    <x v="0"/>
    <s v="TBG"/>
    <s v="East"/>
    <s v="SULAWESI"/>
    <s v="Sulawesi Selatan"/>
    <s v="Kab. Bulukumba"/>
    <n v="6616829"/>
    <d v="2021-03-18T00:00:00"/>
    <m/>
    <n v="65"/>
    <s v="61 - 90 days"/>
    <d v="2021-04-17T00:00:00"/>
    <s v="W16-2021"/>
    <s v="Apr-2021"/>
    <d v="2021-05-07T00:00:00"/>
    <s v="W19-2021"/>
    <s v="May-2021"/>
    <d v="2021-05-20T00:00:00"/>
    <s v="W21-2021"/>
    <x v="9"/>
    <d v="2021-05-20T00:00:00"/>
    <s v="W21-2021"/>
    <s v="May-2021"/>
    <m/>
    <s v="MW"/>
    <m/>
    <m/>
    <s v="327100643379"/>
    <n v="6.6"/>
    <m/>
    <d v="2021-04-23T00:00:00"/>
    <m/>
    <m/>
    <d v="2021-05-22T00:00:00"/>
    <s v="W21-2021"/>
    <m/>
    <m/>
    <x v="8"/>
    <x v="7"/>
    <s v="CLOSED - RFI DONE"/>
    <s v="05.23.2021 : RFI_x000a_05.19.2021 : Power Connection Process, BP Paid, FU connection PLN_x000a_05.17.2021 : BTS Foundation Done ME &amp; Grounding OG_x000a_05.10.2021 : Pondasi RBS OG, Material on  site Plan 15 May_x000a_05.06.2021 : 05.03.2021 CME PREPARATION"/>
  </r>
  <r>
    <s v="2815192001"/>
    <s v="IBS SAOTENGNGA"/>
    <x v="7"/>
    <s v="TB"/>
    <s v="E°7.34.07'E"/>
    <s v="S°10.31.04'S"/>
    <n v="50"/>
    <s v="50/200/270"/>
    <n v="2021"/>
    <s v="BLITZKRIEG 2021 [NEW]"/>
    <s v="Dusun Kaleleng, Desa Saotengnga, Kecamatan Sinjai Tengah, Kabupaten Sinjai, Provinsi Sulawesi Selatan"/>
    <s v="HTI"/>
    <s v="SUL-SN-SNJ-1465"/>
    <s v="SINJAI_TENGAH_SAOTENGNGA"/>
    <x v="0"/>
    <s v="TBG"/>
    <s v="East"/>
    <s v="SULAWESI"/>
    <s v="Sulawesi Selatan"/>
    <s v="Kab. Sinjai"/>
    <n v="6616829"/>
    <d v="2021-03-18T00:00:00"/>
    <m/>
    <n v="65"/>
    <s v="61 - 90 days"/>
    <d v="2021-04-17T00:00:00"/>
    <s v="W16-2021"/>
    <s v="Apr-2021"/>
    <d v="2021-05-07T00:00:00"/>
    <s v="W19-2021"/>
    <s v="May-2021"/>
    <d v="2021-05-20T00:00:00"/>
    <s v="W21-2021"/>
    <x v="9"/>
    <d v="2021-05-20T00:00:00"/>
    <s v="W21-2021"/>
    <s v="May-2021"/>
    <m/>
    <s v="MW"/>
    <m/>
    <m/>
    <s v="327600444269"/>
    <n v="6.6"/>
    <m/>
    <d v="2021-05-06T00:00:00"/>
    <m/>
    <m/>
    <d v="2021-05-22T00:00:00"/>
    <s v="W21-2021"/>
    <m/>
    <m/>
    <x v="8"/>
    <x v="7"/>
    <s v="CLOSED - RFI DONE"/>
    <s v="05.23.2021 : RFI _x000a_05.19.2021 : Power Connection Process, BP Paid, FU connection PLN_x000a_05.17.2021 : BTS Foundation Done ME &amp; Grounding OG_x000a_05.10.2021 : Pondasi RBS OG, Material on  site Plan 15 May_x000a_05.06.2021 : 05.03.2021 CME PREPARATION"/>
  </r>
  <r>
    <s v="110955109"/>
    <s v="BUMI CENGKARENG INDAH"/>
    <x v="10"/>
    <s v="SKP"/>
    <s v="106°44.11.33'E"/>
    <s v="6°8.20.04'S"/>
    <n v="27"/>
    <s v="90/210/330"/>
    <m/>
    <m/>
    <s v="Kel. Cengkareng, Kampung Rawa Kedaung Rt.06 RW.04 Kec. Cengkareng, Kota Jakarta Barat Prov. DKI Jakarta"/>
    <s v="EID"/>
    <s v="JAW-JK-GGP-0496"/>
    <s v="PERUM_CENGKARENG_INDAH_RELOCATION"/>
    <x v="0"/>
    <m/>
    <s v="JABO"/>
    <s v="JABODETABEK (INNER)"/>
    <s v="DKI Jakarta"/>
    <s v="Kota Adm. Jakarta Barat"/>
    <n v="6616399"/>
    <d v="2020-11-19T00:00:00"/>
    <m/>
    <n v="183"/>
    <s v="&gt; 150 days"/>
    <d v="2020-12-19T00:00:00"/>
    <s v="W51-2020"/>
    <s v="Dec-2020"/>
    <d v="2021-01-22T00:00:00"/>
    <s v="W04-2021"/>
    <s v="Jan-2021"/>
    <d v="2021-05-20T00:00:00"/>
    <s v="W21-2021"/>
    <x v="9"/>
    <d v="2021-05-20T00:00:00"/>
    <s v="W21-2021"/>
    <s v="May-2021"/>
    <m/>
    <s v="MW"/>
    <m/>
    <m/>
    <s v="546303217769"/>
    <n v="6.6"/>
    <m/>
    <m/>
    <m/>
    <m/>
    <d v="2021-05-21T00:00:00"/>
    <s v="W21-2021"/>
    <m/>
    <m/>
    <x v="8"/>
    <x v="7"/>
    <s v="CLOSED - RFI DONE"/>
    <s v="05.24.21 : RFI_x000a_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1.01.21 : SRFIN sent_x000a_18.01.21 : 11.01.21 : 07.01.21 : pondasi stacking ongoing_x000a_28.12.20 : 21.12.20 : fabrikasi material stacking baseframe_x000a_17.12.20 : cme preparation_x000a_30.11.20 : 26.11.20 : ESR submitted, under RNP review_x000a_19.11.20 : SPK colo release"/>
  </r>
  <r>
    <s v="1441682004"/>
    <s v="IBS WONOSUKO KEMIRI"/>
    <x v="7"/>
    <s v="TB"/>
    <s v="E°55.16.41'E"/>
    <s v="S°39.10.22'S"/>
    <n v="50"/>
    <s v="20/160/260"/>
    <n v="2021"/>
    <m/>
    <s v="Dusun Panunggalan RT.03 RW.02, Desa Wonosuko, Kecamatan Kemiri, Kabupaten Purworejo, Provinsi Jawa Tengah"/>
    <s v="EID"/>
    <s v="JAW-JT-PWR-1668"/>
    <s v="WONOSUKO KEMIRI"/>
    <x v="0"/>
    <s v="TBG"/>
    <s v="Central"/>
    <s v="JATENG"/>
    <s v="Jawa Tengah"/>
    <s v="Kab. Purworejo"/>
    <n v="6616739"/>
    <d v="2021-03-18T00:00:00"/>
    <m/>
    <n v="63"/>
    <s v="61 - 90 days"/>
    <d v="2021-04-17T00:00:00"/>
    <s v="W16-2021"/>
    <s v="Apr-2021"/>
    <d v="2021-05-07T00:00:00"/>
    <s v="W19-2021"/>
    <s v="May-2021"/>
    <d v="2021-05-20T00:00:00"/>
    <s v="W21-2021"/>
    <x v="9"/>
    <d v="2021-05-20T00:00:00"/>
    <s v="W21-2021"/>
    <s v="May-2021"/>
    <m/>
    <s v="MW"/>
    <m/>
    <m/>
    <s v="521531192282"/>
    <n v="7.7"/>
    <m/>
    <m/>
    <m/>
    <m/>
    <d v="2021-05-20T00:00:00"/>
    <s v="W21-2021"/>
    <m/>
    <m/>
    <x v="8"/>
    <x v="7"/>
    <s v="CLOSED - RFI DONE"/>
    <s v="05.19.2021 : POWER CONNECTION PROSES_x000a_05.17.2021 : 05.10.2021 : 05.06.2021 RBS/BTS FOUNDATION OG _x000a_05.03.2021 CME PREPARATION"/>
  </r>
  <r>
    <s v="123542109"/>
    <s v="PURI GANDUL ASRI"/>
    <x v="10"/>
    <s v="TB"/>
    <s v="106°47.34.87'E"/>
    <s v="6°20.36.46'S"/>
    <n v="35"/>
    <s v="90/210/330"/>
    <m/>
    <m/>
    <s v="Jl. Jamhur No.4, Kel. Gandul RT.004 RW.01, Kec. Cinere, Kota Depok Prov. Jawa Barat"/>
    <s v="EID"/>
    <s v="JAW-JB-DPK-0464"/>
    <s v="DAMAI_GANDUL_RELOCATION"/>
    <x v="0"/>
    <m/>
    <s v="JABO"/>
    <s v="JABODETABEK (OUTER)"/>
    <s v="Jawa Barat"/>
    <s v="Kota Depok"/>
    <n v="6616402"/>
    <d v="2020-11-19T00:00:00"/>
    <m/>
    <n v="182"/>
    <s v="&gt; 150 days"/>
    <d v="2020-12-19T00:00:00"/>
    <s v="W51-2020"/>
    <s v="Dec-2020"/>
    <d v="2021-01-22T00:00:00"/>
    <s v="W04-2021"/>
    <s v="Jan-2021"/>
    <d v="2021-05-20T00:00:00"/>
    <s v="W21-2021"/>
    <x v="9"/>
    <d v="2021-05-20T00:00:00"/>
    <s v="W21-2021"/>
    <s v="May-2021"/>
    <m/>
    <s v="MW"/>
    <m/>
    <m/>
    <s v="543602655218"/>
    <n v="6.6"/>
    <m/>
    <m/>
    <m/>
    <m/>
    <d v="2021-05-20T00:00:00"/>
    <s v="W21-2021"/>
    <m/>
    <m/>
    <x v="8"/>
    <x v="7"/>
    <s v="CLOSED - RFI DONE"/>
    <s v="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5.01.21 : SRFIN sent_x000a_11.01.21 : pondasi stacking ongoing_x000a_28.12.20 : fabrikasi material stacking single row_x000a_21.12.20 : 17.12.20 : cme preparation_x000a_30.11.20 : 26.11.20 : ESR submitted, under RNP review_x000a_19.11.20 : SPK colo release"/>
  </r>
  <r>
    <s v="1270752004"/>
    <s v="IBS IBS_PHASE 4C_1243_WJA"/>
    <x v="7"/>
    <s v="TB"/>
    <s v="E°34.31.12'E"/>
    <s v="S°54.32.08'S"/>
    <n v="30"/>
    <s v="0/120/240"/>
    <n v="2021"/>
    <s v="BLITZKRIEG 2021 [NEW]"/>
    <s v="Jl. Maleber Utara No.105, Kelurahan Garuda, Kecamatan Andir, Kota Bandung, Provinsi Jawa Barat"/>
    <s v="HTI"/>
    <s v="JAW-JB-BDG-4086"/>
    <s v="ANDIR_GARUDA"/>
    <x v="0"/>
    <s v="TBG"/>
    <s v="Central"/>
    <s v="JABAR"/>
    <s v="Jawa Barat"/>
    <s v="Kota Bandung"/>
    <n v="6616738"/>
    <d v="2021-03-18T00:00:00"/>
    <m/>
    <n v="62"/>
    <s v="61 - 90 days"/>
    <d v="2021-04-17T00:00:00"/>
    <s v="W16-2021"/>
    <s v="Apr-2021"/>
    <d v="2021-05-07T00:00:00"/>
    <s v="W19-2021"/>
    <s v="May-2021"/>
    <d v="2021-05-20T00:00:00"/>
    <s v="W21-2021"/>
    <x v="9"/>
    <d v="2021-05-20T00:00:00"/>
    <s v="W21-2021"/>
    <s v="May-2021"/>
    <m/>
    <s v="MW"/>
    <m/>
    <m/>
    <s v="535556192713"/>
    <n v="6.6"/>
    <m/>
    <d v="2021-04-28T00:00:00"/>
    <m/>
    <m/>
    <d v="2021-05-19T00:00:00"/>
    <s v="W21-2021"/>
    <m/>
    <m/>
    <x v="8"/>
    <x v="7"/>
    <s v="CLOSED - RFI DONE"/>
    <s v="05.19.2021 : RFI_x000a_05.17.2021 : BPUJL Paid, Plan Connect 27 May_x000a_05.10.2021 : 05.06.2021 RBS/BTS FOUNDATION OG PLAN MATERIAL ON SITE 11 MAY_x000a_05.03.2021 CME PREPARATION"/>
  </r>
  <r>
    <s v="TBG05_NJKT195"/>
    <s v="SEMPER BARAT"/>
    <x v="10"/>
    <s v="BK"/>
    <s v="106°55.33.24'E"/>
    <s v="6°7.39.94'S"/>
    <n v="35"/>
    <s v="90/210/330"/>
    <m/>
    <m/>
    <s v="Jl. Semper Barat I, Kel. Semper Barat RT.008 RW.006 Kec. Cilincing, Kota Jakarta Utara Prov. DKI Jakarta"/>
    <s v="EID"/>
    <s v="JAW-JK-TJP-0670"/>
    <s v="BRANTAS_SEMPER_BARAT_RELOCATION"/>
    <x v="0"/>
    <m/>
    <s v="JABO"/>
    <s v="JABODETABEK (INNER)"/>
    <s v="DKI Jakarta"/>
    <s v="Kota Adm. Jakarta Utara"/>
    <n v="6616406"/>
    <d v="2020-11-19T00:00:00"/>
    <m/>
    <n v="181"/>
    <s v="&gt; 150 days"/>
    <d v="2020-12-19T00:00:00"/>
    <s v="W51-2020"/>
    <s v="Dec-2020"/>
    <d v="2021-01-23T00:00:00"/>
    <s v="W04-2021"/>
    <s v="Jan-2021"/>
    <d v="2021-05-20T00:00:00"/>
    <s v="W21-2021"/>
    <x v="9"/>
    <d v="2021-05-20T00:00:00"/>
    <s v="W21-2021"/>
    <s v="May-2021"/>
    <m/>
    <s v="MW"/>
    <m/>
    <m/>
    <s v="545302846613"/>
    <s v="6.6"/>
    <m/>
    <m/>
    <m/>
    <m/>
    <d v="2021-05-19T00:00:00"/>
    <s v="W21-2021"/>
    <m/>
    <m/>
    <x v="8"/>
    <x v="7"/>
    <s v="CLOSED - RFI DONE"/>
    <s v="05.19.21 : RFI _x000a_05.17.21 : 05.10.21 : 05.06.21 : PSB Done Released, Power Connection Process_x000a_03.05.21 : 29.04.21 : Konfirmasi Lanjut PLN Connection, Waiting PSB Released_x000a_19.04.21 : SRFIN sent, PLN connection hold (menunggu plan relokasi perangkat XL)_x000a_11.01.21 : SRFI sent_x000a_28.12.20 : CME preparation_x000a_19.11.20 : SPK colo release"/>
  </r>
  <r>
    <s v="110502109"/>
    <s v="JOGLO BARU"/>
    <x v="10"/>
    <s v="SKP"/>
    <s v="106°43.18.62'E"/>
    <s v="6°12.58.1'S"/>
    <n v="23"/>
    <s v="90/210/330"/>
    <m/>
    <m/>
    <s v="Jl. Masjid Darul hikmah , Joglo Baru RT.05 RW.06 Kel. Joglo, Kec. Kembangan, Kota Jakarta Barat Prov. DKI Jakarta"/>
    <s v="EID"/>
    <s v="JAW-JK-GGP-0497"/>
    <s v="KOMP._WALIKOTA_JOGLO_RELOCATION"/>
    <x v="0"/>
    <m/>
    <s v="JABO"/>
    <s v="JABODETABEK (INNER)"/>
    <s v="DKI Jakarta"/>
    <s v="Kota Adm. Jakarta Barat"/>
    <n v="6616399"/>
    <d v="2020-11-19T00:00:00"/>
    <m/>
    <n v="180"/>
    <s v="&gt; 150 days"/>
    <d v="2020-12-19T00:00:00"/>
    <s v="W51-2020"/>
    <s v="Dec-2020"/>
    <d v="2021-01-22T00:00:00"/>
    <s v="W04-2021"/>
    <s v="Jan-2021"/>
    <d v="2021-05-20T00:00:00"/>
    <s v="W21-2021"/>
    <x v="9"/>
    <d v="2021-05-20T00:00:00"/>
    <s v="W21-2021"/>
    <s v="May-2021"/>
    <m/>
    <s v="MW"/>
    <m/>
    <m/>
    <s v="543301815499"/>
    <n v="6.6"/>
    <m/>
    <m/>
    <m/>
    <m/>
    <d v="2021-05-18T00:00:00"/>
    <s v="W21-2021"/>
    <m/>
    <m/>
    <x v="8"/>
    <x v="7"/>
    <s v="CLOSED - RFI DONE"/>
    <s v="05.19.21 : RFI_x000a_05.17.21 : 05.10.21 : 05.06.21 : PSB Done Released, Power Connection Process_x000a_03.05.21 : 29.04.21 : Konfirmasi Lanjut PLN Connection, Waiting PSB Released_x000a_19.04.21 : SRFIN sent, PLN connection hold (menunggu plan relokasi perangkat XL)_x000a__x000a_28.01.21 : SRFIN sent_x000a_18.01.21 : 11.01.21 : pondasi stacking ongoing, plan material stacking ready 13 Jan_x000a_28.12.20 : 21.12.20 : 17.12.20 : fabrikasi material stacking baseframe_x000a_30.11.20 : 26.11.20 : ESR submitted, under RNP review_x000a_19.11.20 : SPK colo release"/>
  </r>
  <r>
    <s v="1271052010"/>
    <s v="IBS IBS_PHASE 4C_1252_WJA"/>
    <x v="7"/>
    <s v="TB"/>
    <s v="E°29.52.98'E"/>
    <s v="S°55.4.73'S"/>
    <n v="30"/>
    <s v="0/120/240"/>
    <n v="2021"/>
    <s v="BLITZKRIEG 2021 [NEW]"/>
    <s v="Kp Resmi Galih rt 1 rw 1 Desa Batujajar Timur"/>
    <s v="HTI"/>
    <s v="JAW-JB-NPH-4096"/>
    <s v="BATUJAJAR_RESMI_GALIH"/>
    <x v="0"/>
    <s v="TBG"/>
    <s v="Central"/>
    <s v="JABAR"/>
    <s v="Jawa Barat"/>
    <s v="Kab. Bandung Barat"/>
    <n v="6616738"/>
    <d v="2021-03-18T00:00:00"/>
    <m/>
    <n v="60"/>
    <s v="31 - 60 days"/>
    <d v="2021-04-17T00:00:00"/>
    <s v="W16-2021"/>
    <s v="Apr-2021"/>
    <d v="2021-05-07T00:00:00"/>
    <s v="W19-2021"/>
    <s v="May-2021"/>
    <d v="2021-05-20T00:00:00"/>
    <s v="W21-2021"/>
    <x v="9"/>
    <d v="2021-05-20T00:00:00"/>
    <s v="W21-2021"/>
    <s v="May-2021"/>
    <m/>
    <s v="MW"/>
    <m/>
    <m/>
    <s v="535852155825"/>
    <s v="6.6 Kva"/>
    <m/>
    <d v="2021-04-20T00:00:00"/>
    <m/>
    <m/>
    <d v="2021-05-17T00:00:00"/>
    <s v="W21-2021"/>
    <m/>
    <m/>
    <x v="8"/>
    <x v="7"/>
    <s v="CLOSED - RFI DONE"/>
    <s v="05.17.2021 RFI_x000a_05.10.2021 MECHANICAL AND ELECTRICAL PROCESS PLAN SRFI 10 MAY_x000a_05.06.2021 RBS/BTS FOUNDATION OG _x000a_05.03.2021 CME PREPARATION"/>
  </r>
  <r>
    <s v="1649462001"/>
    <s v="IBS SUKODADI"/>
    <x v="7"/>
    <s v="TB"/>
    <s v="E°12.47.69'E"/>
    <s v="S°22.5.36'S"/>
    <n v="50"/>
    <s v="90/180/260"/>
    <n v="2021"/>
    <s v="BLITZKRIEG 2021 [NEW]"/>
    <s v="Dusun Klubuk Timur RT. 002 RW. 006, Desa Sukodadi, Kecamatan Kabuh, Kabupaten Jombang, Provinsi Jawa Timur_x000a_"/>
    <s v="HTI"/>
    <s v="JAW-JI-JBG-4163"/>
    <s v="KABUH_SUKODADI"/>
    <x v="0"/>
    <s v="TBG"/>
    <s v="East"/>
    <s v="JATIM"/>
    <s v="Jawa Timur"/>
    <s v="Kab. Jombang"/>
    <n v="6616738"/>
    <d v="2021-03-18T00:00:00"/>
    <m/>
    <n v="60"/>
    <s v="31 - 60 days"/>
    <d v="2021-04-17T00:00:00"/>
    <s v="W16-2021"/>
    <s v="Apr-2021"/>
    <d v="2021-05-07T00:00:00"/>
    <s v="W19-2021"/>
    <s v="May-2021"/>
    <d v="2021-05-20T00:00:00"/>
    <s v="W21-2021"/>
    <x v="9"/>
    <d v="2021-05-20T00:00:00"/>
    <s v="W21-2021"/>
    <s v="May-2021"/>
    <m/>
    <s v="MW"/>
    <m/>
    <m/>
    <s v="514550982308"/>
    <s v="6.6 Kva"/>
    <m/>
    <d v="2021-05-21T00:00:00"/>
    <m/>
    <m/>
    <d v="2021-05-17T00:00:00"/>
    <s v="W21-2021"/>
    <m/>
    <m/>
    <x v="8"/>
    <x v="7"/>
    <s v="CLOSED - RFI DONE"/>
    <s v="05.10.2021 Power Connection Process_x000a_05.06.2021 RBS/BTS FOUNDATION OG _x000a_05.03.2021 CME PREPARATION"/>
  </r>
  <r>
    <n v="210596107"/>
    <s v="KATINGAN HILIR-3"/>
    <x v="3"/>
    <s v="SKP"/>
    <s v="113°19.4.55'E"/>
    <s v="1°52.48.72'S"/>
    <n v="45"/>
    <s v="120/205/310"/>
    <n v="2021"/>
    <s v="BLITZKRIEG 2021 [NEW]"/>
    <m/>
    <s v="HTI"/>
    <s v="KAL-KT-KSN-0432"/>
    <s v="KATINGAN_HILIR_TELANGKAH"/>
    <x v="0"/>
    <s v="XL"/>
    <s v="Central"/>
    <s v="KALIMANTAN"/>
    <s v="Kalimantan Tengah"/>
    <s v="Kab. Katingan"/>
    <n v="6617766"/>
    <d v="2021-11-05T00:00:00"/>
    <m/>
    <n v="87"/>
    <s v="61 - 90 days"/>
    <d v="2021-12-05T00:00:00"/>
    <s v="W50-2021"/>
    <s v="Dec-2021"/>
    <s v="TBD"/>
    <s v="TBD"/>
    <s v="TBD"/>
    <d v="2022-12-14T00:00:00"/>
    <s v="W51-2022"/>
    <x v="3"/>
    <d v="2022-01-31T00:00:00"/>
    <s v="W06-2022"/>
    <s v="Jan-2022"/>
    <m/>
    <s v="MW"/>
    <m/>
    <m/>
    <m/>
    <m/>
    <m/>
    <d v="2021-11-22T00:00:00"/>
    <m/>
    <m/>
    <m/>
    <m/>
    <m/>
    <m/>
    <x v="7"/>
    <x v="6"/>
    <s v="CURRENTLY NO ISSUE"/>
    <s v="26:01:22-16:01:22: PREPARE MATERIAL_x000a_12:01:22-16:12:21: PROSES FINALISASI SUBCON ASSIGNMENT, WAIT RFIN BY HTI_x000a_15:12:21-28:11:21: STO DECLARED, WAIT RFI BY HTI_x000a_21:11:21-07:11:21: ESR PROCESS OG, NEED REVIEW TNP ALITA"/>
  </r>
  <r>
    <s v="1649402001"/>
    <s v="IBS PANCENG"/>
    <x v="7"/>
    <s v="TB"/>
    <s v="E°26.18.91'E"/>
    <s v="S°55.8.29'S"/>
    <n v="50"/>
    <s v="20/90/170"/>
    <n v="2021"/>
    <s v="BLITZKRIEG 2021 [NEW]"/>
    <s v="Jl. Raya Deandles Panceng RT. 001 RW. 001, Kelurahan Prupuh, Kecamatan Panceng, Kabupaten Gresik, Provinsi Jawa Timur_x000a_"/>
    <s v="HTI"/>
    <s v="JAW-JI-GSK-4327"/>
    <s v="PANCENG_PANTENAN"/>
    <x v="0"/>
    <s v="TBG"/>
    <s v="East"/>
    <s v="JATIM"/>
    <s v="Jawa Timur"/>
    <s v="Kab. Gresik"/>
    <n v="6616738"/>
    <d v="2021-03-18T00:00:00"/>
    <m/>
    <n v="60"/>
    <s v="31 - 60 days"/>
    <d v="2021-04-17T00:00:00"/>
    <s v="W16-2021"/>
    <s v="Apr-2021"/>
    <d v="2021-05-07T00:00:00"/>
    <s v="W19-2021"/>
    <s v="May-2021"/>
    <d v="2021-05-20T00:00:00"/>
    <s v="W21-2021"/>
    <x v="9"/>
    <d v="2021-05-20T00:00:00"/>
    <s v="W21-2021"/>
    <s v="May-2021"/>
    <m/>
    <s v="MW"/>
    <m/>
    <m/>
    <s v="511211859728"/>
    <s v="6.6 Kva"/>
    <m/>
    <d v="2021-05-06T00:00:00"/>
    <m/>
    <m/>
    <d v="2021-05-17T00:00:00"/>
    <s v="W21-2021"/>
    <m/>
    <m/>
    <x v="8"/>
    <x v="7"/>
    <s v="CLOSED - RFI DONE"/>
    <s v="05.11.2021 RFI_x000a_05.10.2021 Power Connection Process_x000a_05.06.2021 RBS/BTS FOUNDATION OG _x000a_05.03.2021 CME PREPARATION"/>
  </r>
  <r>
    <s v="T000787"/>
    <s v="PAGELARAN"/>
    <x v="10"/>
    <s v="SKP"/>
    <s v="106°47.1.93'E"/>
    <s v="6°37.25.07'S"/>
    <n v="40"/>
    <s v="90/210/330"/>
    <m/>
    <m/>
    <s v="Jl. Sakura, Kel. Kotabatu RT.02/09 Kec. Ciomas, Kab. Bogor Prov. Jawa Barat"/>
    <s v="EID"/>
    <s v="JAW-JB-CBI-0094"/>
    <s v="YUSUP_CIAPUS_RELOCATION"/>
    <x v="0"/>
    <m/>
    <s v="JABO"/>
    <s v="JABODETABEK (OUTER)"/>
    <s v="Jawa Barat"/>
    <s v="Kab. Bogor"/>
    <n v="6616573"/>
    <d v="2020-12-14T00:00:00"/>
    <m/>
    <n v="154"/>
    <s v="&gt; 150 days"/>
    <d v="2021-01-13T00:00:00"/>
    <s v="W03-2021"/>
    <s v="Jan-2021"/>
    <d v="2021-02-06T00:00:00"/>
    <s v="W06-2021"/>
    <s v="Feb-2021"/>
    <d v="2021-05-20T00:00:00"/>
    <s v="W21-2021"/>
    <x v="9"/>
    <d v="2021-05-20T00:00:00"/>
    <s v="W21-2021"/>
    <s v="May-2021"/>
    <m/>
    <s v="MW"/>
    <m/>
    <m/>
    <s v="538315745780"/>
    <n v="6.6"/>
    <m/>
    <m/>
    <m/>
    <m/>
    <d v="2021-05-17T00:00:00"/>
    <s v="W21-2021"/>
    <m/>
    <m/>
    <x v="8"/>
    <x v="7"/>
    <s v="CLOSED - RFI DONE"/>
    <s v="05.21.21 : RFI_x000a_05.17.21 : 05.10.21 : 05.06.21 : Power Connection Process_x000a_03.05.21 : 29.04.21 : Konfirmasi Lanjut PLN Connection, Waiting PSB Released_x000a_19.04.21 : SRFIN sent, PLN connection hold (menunggu plan relokasi perangkat XL)_x000a_11.01.21 : CME preparation_x000a_14.12.20 : SPK COLO release"/>
  </r>
  <r>
    <s v="1644451003"/>
    <s v="TAMBAK PINGGIR RELOCATION"/>
    <x v="10"/>
    <s v="TB"/>
    <n v="112.76071"/>
    <n v="-7.3535899999999996"/>
    <n v="30"/>
    <s v="90/210/330"/>
    <m/>
    <s v="RELOCATION"/>
    <s v="Ngeni Rt 03 Rw 02 Desa Kepuhkiriman Kec Waru Kab Sidoarjo "/>
    <s v="HTI"/>
    <s v="JAW-JI-SDA-4296"/>
    <s v="TAMBAK PINGGIR RELOCATION"/>
    <x v="1"/>
    <s v="TBG"/>
    <s v="East"/>
    <s v="JATIM"/>
    <s v="Jawa Timur"/>
    <s v="Kab. Sidoarjo"/>
    <n v="6614727"/>
    <d v="2020-06-13T00:00:00"/>
    <m/>
    <n v="338"/>
    <s v="&gt; 150 days"/>
    <d v="2020-11-10T00:00:00"/>
    <s v="W46-2020"/>
    <s v="Nov-2020"/>
    <d v="2021-01-15T00:00:00"/>
    <s v="W03-2021"/>
    <s v="Jan-2021"/>
    <d v="2021-05-20T00:00:00"/>
    <s v="W21-2021"/>
    <x v="9"/>
    <d v="2021-05-24T00:00:00"/>
    <s v="W22-2021"/>
    <s v="May-2021"/>
    <m/>
    <s v="MW"/>
    <m/>
    <m/>
    <n v="511464354400"/>
    <n v="6.6"/>
    <m/>
    <m/>
    <m/>
    <m/>
    <d v="2021-05-17T00:00:00"/>
    <s v="W21-2021"/>
    <m/>
    <m/>
    <x v="8"/>
    <x v="7"/>
    <s v="CLOSED - RFI DONE"/>
    <s v="05.19.21 : RFI_x000a_05.10.21 : 05.06.21 : 03.05.21 : Power Connection Process_x000a_29.04.21 : Konfirmasi Lanjut PLN Connection, Waiting PSB Released_x000a_19.04.21 : SRFIN sent, PLN connection hold (menunggu plan relokasi perangkat XL)_x000a_07.01.21 : SRFI sent_x000a_04.01.21 : prepare erection_x000a_28.12.20 : curring time_x000a_21.12.20 : 14.12.20 : galian ongoing_x000a_10.12.20 : 7.12.20 : 03.12.20 : 30.11.20 : 26.11.20 : plan start CME 1 Dec, menunggu IMB release , estimasi CME start 14 Dec_x000a_12.11.20 : rekom done, paralel proses review design tower kamuflase_x000a_09.11.20 : 05.11.20 : proses review design tower kamuflase_x000a_02.11.20 : 29.10.20 : kand D CAA approved dengan tinggi tower 25m, IW Clear, proses realisasi IW_x000a_26.10.20 : menunggu approval CAA terkait reduce ketinggian tower menjadi 25m_x000a_22.10.20 : 19.10.20 : IW clear di ketinggian 25m, propose penurunan ketinggian ke CAA dari tower 32 ke 25m_x000a_15.10.20 : proses IW ongoing pada kand E dalam radius untuk tower 25m, CAA OK tinggi tower 25m_x000a_13.10.20 : IW radius 25m done, plan sore ini pengajuan validasi tinggi 25m ke RND XL Pak Fikky dan Bu Dina (CAA)_x000a_12.10.20 : 08.10.20 : CAA NOK kand D dgn ketinggian 20m (dekat existing), proses IW di kand D dengan ketinggian tower 25m, paralel hunting alternatif kandidat_x000a_05.10.20 : proses nego ketinggian + submit JR, under review CAA_x000a_01.10.20 : hasil review CAA koordinat OK, namun request ketinggian tower mendekati existing min. 30m_x000a_28.09.20 : 24.09.20 : 21.09.20 : 18.09.20 : proses review RND CAA (Pak Kustriono/Bu Dhina), paralel IW clear, XL meminta 32m tetapi hanya bisa 20m (RT)_x000a_17.09.20 : MOM ; Soswar done tadi malam, IW clear_x000a_17.09.20 : kand C gagal IW, proses review RNP kandidat baru (kand D) propose RT total 20m karena kandidat di dalam cellplan sehingga tidak diijinkan mendirikan tower macro (Perwali Kab Sidoarjo) , sekitar NOM terkendala isu provokasi warga di tower dismantle milik XL _x000a_14.09.20 : 10.09.20 : 07.09.20 : IW ongoing (kurang 2kk), mediasi dengan warga yang menolak, plan IW Clear 9 Sep _x000a_31.08.20 : 27.08.20 : reschedule resoswar forum malam ini._x000a_24.08.20 : 23.08.20 : malam ini akan di lakukan resoswar lagi_x000a_17.08.20 : proses resoswar minggu ini_x000a_13.08.20 : IW ongoing, plan sabtu 15 Jul 20 clear soswar forum_x000a_10.08.20 : IW on going_x000a_06.08.20 : kandidat C TX OK, MW height 28m, diameter 0.6m, IW on going_x000a_03.08.20 : 30.07.20 : kandidat C proses review TNP oleh CAA XL , paralel on going IW_x000a_23.07.20 :20.07.20 : 16.07.20 : kandidat C menunggu review TNP (sudah 1 minggu)_x000a_13.07.20 : 09.07.20 : kandidat C approved by RNP koordinat 112.76121, -7.35448 propose MP 30 m (RF 28.5m OK)_x000a_29.06.20 : Hunting_x000a_23.06.20 : RND XL (Pak Fikky) not OK, kedua kandidat tsb mendekati existing XL lainnya. arahan rehunting ke selatan radius 100m dr NOM Existing XL._x000a_23.06.20 : hasil analisa sitac :_x000a_NOM berada pada existing XL  Issue Penolakan &amp; provokasi dari batas lahan existing yang menjadi Penyebab dismantle existing tersebut. Tower Dismantle 22/6/20 dikarenakan Perbup Kab Sidoarjo No. 34 Tahun 2018, bahwasanya titik nominal dan kandidat berada di zona penataan menara_x000a_Mengacu Perda tersebut jarak antar menara  300m &gt;&gt; Potensi dari hasil penjajakan di area NOM yang possible ada candidate yang bisa kita propose dengan Camuflase dan reduce ke 20 / 18 m MCP dan Rooftop  9/12m &gt;&gt; InSAR 300m dari NOM terdapat 2 Eksisting dengan tenant XL dan Indosat. _x000a_Submit kand A --&gt; Need REDUCE &gt;&gt; Regulasi Jarak Antar Menara, Areal Pemukiman Padat, (Komplek Kepuh Permai , Potensial IW 50% ± 40KK , Cand GF (Bongkar Rumah)_x000a_Submit kand B --&gt; Areal Pemukiman Padat, (Komplek Kepuh Permai , Potensial IW 50% ± 40KK , Cand RT tinggi bangunan 6m + Stacking 4m Propose Pole 9/12m . _x000a__x000a_22.06.20 : STIP 8 survey release_x000a_16.06.20 : ketinggian 17.5m Not OK by RND XL (pak Fikky)_x000a_15.06.20 : berdasarkan hasil assessment/desktop analisis, NOM berada di pemukiman padat, SAR 100m tidak ada space utk proposes GF MCP atau 30m, max tinggi bangunan 2 lantai (RT 7.5m + stacking 4m + pole 6M = 17.5m)_x000a_13.06.20 : SPK release_x000a_"/>
  </r>
  <r>
    <s v="0717742001"/>
    <s v="IBS PENDOPO"/>
    <x v="7"/>
    <s v="TB"/>
    <s v="E°50.38.54'E"/>
    <s v="S°17.40.92'S"/>
    <n v="50"/>
    <s v="40/115/330"/>
    <n v="2021"/>
    <s v="BLITZKRIEG 2021 [NEW]"/>
    <s v="Jl. Golf Permai Dusun I, Desa Talang Ubi Selatan, Kecamatan Talang Ubi, Kabupaten Penukal Abab Lematang Ilir, Provinsi Sumatera Selatan"/>
    <s v="HTI"/>
    <s v="SUM-SS-TLU-1001"/>
    <s v="HANDAYANI_MULYA"/>
    <x v="0"/>
    <s v="TBG"/>
    <s v="WEST"/>
    <s v="SUMBAGSEL"/>
    <s v="Sumatera Selatan"/>
    <s v="Kab. Penukal Abab Lematan"/>
    <n v="6617038"/>
    <d v="2021-03-18T00:00:00"/>
    <m/>
    <n v="55"/>
    <s v="31 - 60 days"/>
    <d v="2021-04-17T00:00:00"/>
    <s v="W16-2021"/>
    <s v="Apr-2021"/>
    <d v="2021-05-07T00:00:00"/>
    <s v="W19-2021"/>
    <s v="May-2021"/>
    <d v="2021-05-20T00:00:00"/>
    <s v="W21-2021"/>
    <x v="9"/>
    <d v="2021-05-20T00:00:00"/>
    <s v="W21-2021"/>
    <s v="May-2021"/>
    <m/>
    <s v="MW"/>
    <m/>
    <m/>
    <s v="147900579083"/>
    <n v="6.6"/>
    <m/>
    <d v="2021-04-23T00:00:00"/>
    <m/>
    <m/>
    <d v="2021-05-12T00:00:00"/>
    <s v="W20-2021"/>
    <m/>
    <m/>
    <x v="8"/>
    <x v="7"/>
    <s v="CLOSED - RFI DONE"/>
    <s v="05.10.2021 Power Connection Process_x000a_05.06.2021 RBS/BTS FOUNDATION OG _x000a_05.03.2021 CME PREPARATION"/>
  </r>
  <r>
    <s v="1269852004"/>
    <s v="IBS BOJONGLOA - LEMBUR SITU"/>
    <x v="7"/>
    <s v="TB"/>
    <s v="E°53.17.22'E"/>
    <s v="S°57.57.63'S"/>
    <n v="40"/>
    <s v="0/90/280"/>
    <n v="2021"/>
    <m/>
    <s v="Jl. Nanggerang, RT. 01 RW. 12, Kelurahan Lembursitu, Kecamatan Lembursitu, Kota Sukabumi, Provinsi Jawa Barat"/>
    <s v="EID"/>
    <s v="JAW-JB-SKB-2382"/>
    <s v="NANGARENG LEMBURSITU"/>
    <x v="0"/>
    <s v="TBG"/>
    <s v="JABO"/>
    <s v="JABODETABEK (OUTER)"/>
    <s v="Jawa Barat"/>
    <s v="Kota Sukabumi"/>
    <n v="6616739"/>
    <d v="2021-03-18T00:00:00"/>
    <m/>
    <n v="55"/>
    <s v="31 - 60 days"/>
    <d v="2021-04-17T00:00:00"/>
    <s v="W16-2021"/>
    <s v="Apr-2021"/>
    <d v="2021-05-07T00:00:00"/>
    <s v="W19-2021"/>
    <s v="May-2021"/>
    <d v="2021-05-20T00:00:00"/>
    <s v="W21-2021"/>
    <x v="9"/>
    <d v="2021-05-20T00:00:00"/>
    <s v="W21-2021"/>
    <s v="May-2021"/>
    <m/>
    <s v="MW"/>
    <m/>
    <m/>
    <s v="536112268555"/>
    <s v="6.6 Kva"/>
    <m/>
    <m/>
    <m/>
    <m/>
    <d v="2021-05-12T00:00:00"/>
    <s v="W20-2021"/>
    <m/>
    <m/>
    <x v="8"/>
    <x v="7"/>
    <s v="CLOSED - RFI DONE"/>
    <s v="05.17.2021 RFI_x000a_05.10.2021 Power Connection Process, menunggu PLN_x000a_05.06.2021 RBS/BTS FOUNDATION OG _x000a_05.03.2021 CME PREPARATION"/>
  </r>
  <r>
    <s v="1718612003"/>
    <s v="IBS MUSI"/>
    <x v="7"/>
    <s v="TB"/>
    <s v="E°44.24.72'E"/>
    <s v="S°10.10.45'S"/>
    <n v="50"/>
    <s v="30/120/300"/>
    <n v="2021"/>
    <s v="BLITZKRIEG 2021 [NEW]"/>
    <s v="Jl. Musi, Kelurahan Musi, Kecamatan Gerokgak, Kabupaten Buleleng, Provinsi Bali_x000a_"/>
    <s v="HTI"/>
    <s v="BAL-BA-SGR-1499"/>
    <s v="GEROKGAK_PENYABANGAN"/>
    <x v="0"/>
    <s v="TBG"/>
    <s v="East"/>
    <s v="BALINUSRA"/>
    <s v="Bali"/>
    <s v="Kab. Buleleng"/>
    <n v="6616738"/>
    <d v="2021-03-18T00:00:00"/>
    <m/>
    <n v="54"/>
    <s v="31 - 60 days"/>
    <d v="2021-04-17T00:00:00"/>
    <s v="W16-2021"/>
    <s v="Apr-2021"/>
    <d v="2021-05-07T00:00:00"/>
    <s v="W19-2021"/>
    <s v="May-2021"/>
    <d v="2021-05-20T00:00:00"/>
    <s v="W21-2021"/>
    <x v="9"/>
    <d v="2021-05-20T00:00:00"/>
    <s v="W21-2021"/>
    <s v="May-2021"/>
    <m/>
    <s v="MW"/>
    <m/>
    <m/>
    <s v="553400347596"/>
    <s v="6.6 Kva"/>
    <m/>
    <d v="2021-05-06T00:00:00"/>
    <m/>
    <m/>
    <d v="2021-05-11T00:00:00"/>
    <s v="W20-2021"/>
    <m/>
    <m/>
    <x v="8"/>
    <x v="7"/>
    <s v="CLOSED - RFI DONE"/>
    <s v="05.11.2021 RFI_x000a_05.10.2021 SRFI Power Connection Process_x000a_05.06.2021 RBS/BTS FOUNDATION OG _x000a_05.03.2021 CME PREPARATION"/>
  </r>
  <r>
    <s v="TBG06_WJ086"/>
    <s v="SARIJADI"/>
    <x v="1"/>
    <s v="PMS"/>
    <s v="107°34.27.16'E"/>
    <s v="6°52.39.61'S"/>
    <n v="38"/>
    <s v="70/190/280"/>
    <n v="2021"/>
    <m/>
    <m/>
    <s v="HTI"/>
    <s v="JAW-JB-BDG-4084"/>
    <s v="SARIMANIS"/>
    <x v="0"/>
    <s v="TBG"/>
    <s v="Central"/>
    <s v="JABAR"/>
    <s v="Jawa Barat"/>
    <s v="Kota Bandung"/>
    <n v="6617811"/>
    <d v="2021-11-23T00:00:00"/>
    <m/>
    <n v="69"/>
    <s v="61 - 90 days"/>
    <d v="2021-12-23T00:00:00"/>
    <s v="W52-2021"/>
    <s v="Dec-2021"/>
    <d v="2021-10-08T00:00:00"/>
    <s v="W41-2021"/>
    <s v="Oct-2021"/>
    <s v="TBD"/>
    <s v="TBD"/>
    <x v="1"/>
    <s v="TBD"/>
    <s v="TBD"/>
    <s v="TBD"/>
    <m/>
    <s v="MW"/>
    <m/>
    <m/>
    <m/>
    <m/>
    <m/>
    <m/>
    <m/>
    <m/>
    <m/>
    <m/>
    <m/>
    <m/>
    <x v="9"/>
    <x v="8"/>
    <s v="CURRENTLY NO ISSUE"/>
    <s v="24:11:21: SPK RETURN, HARDCOMCASE_x000a_24:11:21: ERM PROCESS"/>
  </r>
  <r>
    <s v="1129561003"/>
    <s v="POLE_KAWASAN_INDUSTRI_RELOCATION"/>
    <x v="10"/>
    <s v="TB"/>
    <s v="106°42.54.56'E"/>
    <s v="6°6.2.65'S"/>
    <n v="21"/>
    <s v="90/210/330"/>
    <m/>
    <m/>
    <s v="Jl. Kapuk Kamal Raya, Kel. Kamal Muara RT.12 RW.01, Kec. Penjaringan, Kota Jakarta Utara Prov. DKI Jakarta"/>
    <s v="EID"/>
    <s v="JAW-JK-TJP-0653"/>
    <s v="POLE_KAWASAN_INDUSTRI_RELOCATION"/>
    <x v="1"/>
    <s v="TBG"/>
    <s v="JABO"/>
    <s v="JABODETABEK (INNER)"/>
    <s v="DKI Jakarta"/>
    <s v="Kota Adm. Jakarta Utara"/>
    <n v="6616516"/>
    <d v="2020-11-25T00:00:00"/>
    <m/>
    <n v="167"/>
    <s v="&gt; 150 days"/>
    <d v="2021-04-24T00:00:00"/>
    <s v="W17-2021"/>
    <s v="Apr-2021"/>
    <d v="2021-04-23T00:00:00"/>
    <s v="W17-2021"/>
    <s v="Apr-2021"/>
    <d v="2021-05-20T00:00:00"/>
    <s v="W21-2021"/>
    <x v="9"/>
    <d v="2021-05-20T00:00:00"/>
    <s v="W21-2021"/>
    <s v="May-2021"/>
    <m/>
    <s v="MW"/>
    <m/>
    <m/>
    <n v="542103852978"/>
    <s v="6.6Kva"/>
    <m/>
    <m/>
    <m/>
    <m/>
    <d v="2021-05-11T00:00:00"/>
    <s v="W20-2021"/>
    <m/>
    <m/>
    <x v="8"/>
    <x v="7"/>
    <s v="CLOSED - RFI DONE"/>
    <s v="05.11.21 : RFI_x000a_05.10.21 : 05.06.21 : Power Connection Process_x000a_03.05.21 : 29.04.21 : Konfirmasi Lanjut PLN Connection, Waiting PSB Released_x000a_19.04.21 : SRFIN sent, PLN connection hold (menunggu plan relokasi perangkat XL)_x000a__x000a_25.01.21 : SRFIN sent, PLN waiting confirmation from XL_x000a__x000a_18.01.21 : pouring OG_x000a_14.01.21 : CME preparation_x000a_11.01.21 : rekom ongoing_x000a_04.01.21 : kand D RF TX OK, IW ongoing_x000a_21.12.20 : 17.12.20 : submit kand A,B,C, under RNP review"/>
  </r>
  <r>
    <s v="123322109"/>
    <s v="HPINDAHBEKASIMW"/>
    <x v="10"/>
    <s v="SKP"/>
    <s v="106°59.24.25'E"/>
    <s v="6°11.32.64'S"/>
    <n v="32"/>
    <s v="90/210/330"/>
    <m/>
    <m/>
    <s v="Kel. Pejuang Kp. Kaliabang Bahagia RT.001 RW.004, Kec. Medan Satria, Kota Bekasi Prov. Jawa Barat"/>
    <s v="EID"/>
    <s v="JAW-JB-BKS-0695"/>
    <s v="MESJID_PEJUANG_RELOCATION"/>
    <x v="0"/>
    <m/>
    <s v="JABO"/>
    <s v="JABODETABEK (OUTER)"/>
    <s v="Jawa Barat"/>
    <s v="Kota Bekasi"/>
    <n v="6616399"/>
    <d v="2020-11-19T00:00:00"/>
    <m/>
    <n v="173"/>
    <s v="&gt; 150 days"/>
    <d v="2020-12-19T00:00:00"/>
    <s v="W51-2020"/>
    <s v="Dec-2020"/>
    <d v="2021-01-22T00:00:00"/>
    <s v="W04-2021"/>
    <s v="Jan-2021"/>
    <d v="2021-05-20T00:00:00"/>
    <s v="W21-2021"/>
    <x v="9"/>
    <d v="2021-05-20T00:00:00"/>
    <s v="W21-2021"/>
    <s v="May-2021"/>
    <m/>
    <s v="MW"/>
    <m/>
    <m/>
    <n v="545302845296"/>
    <s v="6.6Kva"/>
    <m/>
    <m/>
    <m/>
    <m/>
    <d v="2021-05-11T00:00:00"/>
    <s v="W20-2021"/>
    <m/>
    <m/>
    <x v="8"/>
    <x v="7"/>
    <s v="CLOSED - RFI DONE"/>
    <s v="05.10.21 : 05.06.21 : PSB Done Released, Power Connection Process_x000a_03.05.21 : 29.04.21 : Konfirmasi Lanjut PLN Connection, Waiting PSB Released_x000a_19.04.21 : SRFIN sent, PLN connection hold (menunggu plan relokasi perangkat XL)_x000a_14.01.21 : SRFIN sent_x000a_07.01.21 : SRFI_x000a_28.12.20 : 21.12.20 : CME preparation_x000a_30.11.20 : 26.11.20 : ESR submitted, under RNP review_x000a_19.11.20 : SPK colo release"/>
  </r>
  <r>
    <s v="120454109"/>
    <s v="SUKAMANTRI"/>
    <x v="10"/>
    <s v="MSI"/>
    <s v="107° 9' 59.98&quot; E"/>
    <s v="6° 8' 36.31&quot; S"/>
    <n v="47"/>
    <s v="90/210/330"/>
    <m/>
    <m/>
    <s v="Jl. Desa Sukakarya RT.13 RW.01, Kec. Sukakarya, Kab. Bekasi Prov. Jawa Barat"/>
    <s v="EID"/>
    <s v="JAW-JB-CKR-0065"/>
    <s v="SUKAMANTRI_BEKASI_RELOCATION"/>
    <x v="0"/>
    <m/>
    <s v="JABO"/>
    <s v="JABODETABEK (OUTER)"/>
    <s v="Jawa Barat"/>
    <s v="Kab. Bekasi"/>
    <n v="6616403"/>
    <d v="2020-11-19T00:00:00"/>
    <m/>
    <n v="173"/>
    <s v="&gt; 150 days"/>
    <d v="2020-12-19T00:00:00"/>
    <s v="W51-2020"/>
    <s v="Dec-2020"/>
    <d v="2021-01-21T00:00:00"/>
    <s v="W04-2021"/>
    <s v="Jan-2021"/>
    <d v="2021-05-20T00:00:00"/>
    <s v="W21-2021"/>
    <x v="9"/>
    <d v="2021-05-20T00:00:00"/>
    <s v="W21-2021"/>
    <s v="May-2021"/>
    <m/>
    <s v="MW"/>
    <m/>
    <m/>
    <n v="5370411044558"/>
    <s v="6.6Kva"/>
    <m/>
    <m/>
    <m/>
    <m/>
    <d v="2021-05-11T00:00:00"/>
    <s v="W20-2021"/>
    <m/>
    <m/>
    <x v="8"/>
    <x v="7"/>
    <s v="CLOSED - RFI DONE"/>
    <s v="05.11.21 : RFI_x000a_05.10.21 : 05.10.2021 : 05.06.21 : Power Connection Process_x000a_03.05.21 : 29.04.21 : Konfirmasi Lanjut PLN Connection, Waiting PSB Released_x000a_19.04.21 : SRFIN sent, PLN connection hold (menunggu plan relokasi perangkat XL)_x000a_07.01.21 : SRFIN sent_x000a_28.12.20 : CME preparation_x000a_16.12.20 : STO announced_x000a_19.11.20 : SPK colo release"/>
  </r>
  <r>
    <s v="180034109"/>
    <s v="JURIT EX SEREMBAU"/>
    <x v="9"/>
    <s v="TB"/>
    <n v="116.43859"/>
    <n v="-8.5419599999999996"/>
    <n v="50"/>
    <s v="0/120/240"/>
    <n v="2020"/>
    <s v="JEDI 2020 [NEW]"/>
    <s v="Dusun Banok, Desa Jurit, Kec. Pringgasela"/>
    <s v="HTI"/>
    <s v="NUS-NB-SEL-4333"/>
    <s v="PRINGGASELA_PENGADANGAN"/>
    <x v="0"/>
    <s v="TBG"/>
    <s v="East"/>
    <s v="BALINUSRA"/>
    <s v="Nusa Tenggara Barat"/>
    <s v="KAB. LOMBOK TIMUR"/>
    <n v="6614644"/>
    <d v="2020-04-14T00:00:00"/>
    <m/>
    <n v="384"/>
    <s v="&gt; 150 days"/>
    <d v="2020-05-14T00:00:00"/>
    <s v="W20-2020"/>
    <s v="May-2020"/>
    <d v="2020-05-27T00:00:00"/>
    <s v="W22-2020"/>
    <s v="May-2020"/>
    <d v="2021-04-30T00:00:00"/>
    <s v="W18-2021"/>
    <x v="12"/>
    <d v="2021-05-03T00:00:00"/>
    <s v="W19-2021"/>
    <s v="May-2021"/>
    <m/>
    <s v="FO (Change to MW as temp solution)"/>
    <d v="2021-02-15T00:00:00"/>
    <m/>
    <n v="441204257552"/>
    <s v="6.6 Kva"/>
    <m/>
    <d v="2020-05-04T00:00:00"/>
    <m/>
    <d v="2020-05-27T00:00:00"/>
    <d v="2021-05-03T00:00:00"/>
    <s v="W19-2021"/>
    <m/>
    <m/>
    <x v="8"/>
    <x v="7"/>
    <s v="CLOSED - RFI DONE"/>
    <s v="04.05.21 : RFI_x000a_03.05.21 : Power Connection Process_x000a_26.04.21 : FO change to MW, OG PLN connection, RFI Plan 30 Apr_x000a_19.04.21 : SPK FO issue, PLN connection hold _x000a_06.08.20 : 29.06.20 : PLN connection menunggu konfirmasi XL (FO readiness XL)_x000a_28.05.20 : SRFI, email SRFIN sent 27 may_x000a_25.05.20 : 08.05.20 : Preparation team &amp; material_x000a_30.04.20 : eskalasi ke TNP XL, karna plan menggunakan FO ada pergantian infonya jadi menggunakan MW tapi belum keluar link budgetnya sampai sekarang"/>
  </r>
  <r>
    <s v="180206110"/>
    <s v="RAKAM"/>
    <x v="9"/>
    <s v="TB"/>
    <n v="116.52563000000001"/>
    <n v="-8.6538599999999999"/>
    <n v="30"/>
    <s v="60/180/300"/>
    <n v="2020"/>
    <s v="JEDI 2020 [NEW]"/>
    <s v="Jl. Diponegoro  Lingk. Kampung Baru RT.13 Kel.Majidi Kec. Selong Kab. Lombok Timur - NTB"/>
    <s v="HTI"/>
    <s v="NUS-NB-SEL-4332"/>
    <s v="SELONG_MAJIDI"/>
    <x v="0"/>
    <s v="TBG"/>
    <s v="East"/>
    <s v="BALINUSRA"/>
    <s v="Nusa Tenggara Barat"/>
    <s v="KAB. LOMBOK TIMUR"/>
    <n v="6614644"/>
    <d v="2020-04-14T00:00:00"/>
    <m/>
    <n v="384"/>
    <s v="&gt; 150 days"/>
    <d v="2020-05-14T00:00:00"/>
    <s v="W20-2020"/>
    <s v="May-2020"/>
    <d v="2020-06-04T00:00:00"/>
    <s v="W23-2020"/>
    <s v="Jun-2020"/>
    <d v="2021-04-30T00:00:00"/>
    <s v="W18-2021"/>
    <x v="12"/>
    <d v="2021-04-30T00:00:00"/>
    <s v="W18-2021"/>
    <s v="Apr-2021"/>
    <m/>
    <s v="FO (Change to MW as temp solution)"/>
    <d v="2021-02-15T00:00:00"/>
    <m/>
    <n v="441204257209"/>
    <s v="6.6 Kva"/>
    <m/>
    <d v="2020-05-04T00:00:00"/>
    <m/>
    <d v="2020-06-04T00:00:00"/>
    <d v="2021-05-03T00:00:00"/>
    <s v="W19-2021"/>
    <m/>
    <m/>
    <x v="8"/>
    <x v="7"/>
    <s v="CLOSED - RFI DONE"/>
    <s v="04.05.21 : RFI _x000a_03.05.21 : Power Connection Process_x000a_26.04.21 : FO change to MW, OG PLN connection, BPUJL paid_x000a_19.04.21 : SPK FO issue, PLN connection hold_x000a_06.08.20 - 29.06.20 : PLN connection menunggu konfirmasi XL (FO readiness XL)_x000a_04.06.20 : SRFIN sent_x000a_28.05.20 : delivery material baseframe dan ME, plan SRFI 30 May_x000a_25.05.20 : 08.05.20 : Preparation team &amp; material_x000a_30.04.20 : eskalasi ke TNP XL, karna plan menggunakan FO ada pergantian infonya jadi menggunakan MW tapi belum keluar link budgetnya sampai sekarang"/>
  </r>
  <r>
    <s v="110433104"/>
    <s v="SIMATUPANG REP"/>
    <x v="10"/>
    <s v="SKP"/>
    <s v="106°46.50.16'E"/>
    <s v="6°17.47.18'S"/>
    <n v="25"/>
    <s v="90/210/330"/>
    <m/>
    <m/>
    <s v="Jl. Adhiyaksa VII, Kel. Lebak Bulus RT.03 RW.05 Kec. Cilandak, Kota Jakarta Selatan Prov. DKI Jakarta"/>
    <s v="EID"/>
    <s v="JAW-JK-KYB-0280"/>
    <s v="TAMAN LEBAK BULUS RELOCATION"/>
    <x v="0"/>
    <m/>
    <s v="JABO"/>
    <s v="JABODETABEK (INNER)"/>
    <s v="DKI Jakarta"/>
    <s v="JAKARTA SELATAN"/>
    <n v="6616762"/>
    <d v="2021-01-22T00:00:00"/>
    <m/>
    <n v="94"/>
    <s v="91 - 120 days"/>
    <d v="2021-02-21T00:00:00"/>
    <s v="W09-2021"/>
    <s v="Feb-2021"/>
    <d v="2021-03-12T00:00:00"/>
    <s v="W11-2021"/>
    <s v="Mar-2021"/>
    <d v="2021-04-30T00:00:00"/>
    <s v="W18-2021"/>
    <x v="12"/>
    <d v="2021-04-30T00:00:00"/>
    <s v="W18-2021"/>
    <s v="Apr-2021"/>
    <m/>
    <s v="MW"/>
    <m/>
    <m/>
    <s v="543602649171"/>
    <n v="6.6"/>
    <m/>
    <m/>
    <m/>
    <m/>
    <d v="2021-04-26T00:00:00"/>
    <s v="W18-2021"/>
    <m/>
    <m/>
    <x v="8"/>
    <x v="7"/>
    <s v="CLOSED - RFI DONE"/>
    <s v="26.04.21 : RFIN sent_x000a_26.04.21 : PLN Connected_x000a_22.04.21 : PLN process, RFI Plan 30 Apr_x000a_19.04.21 : PSB released, proses register PLN_x000a_15.04.21 : email konfirmasi konek PLN 14/04, waiting SK PLN release_x000a_08.03.21 : erection stacking OG_x000a_01.03.21 : curring time pondasi stacking, waiting fabrikasi stacking _x000a_22.02.21 : 18.02.21 : 15.02.21 : fabrikasi material stacking OG_x000a_08.02.21 : RNP TNP OK_x000a_28.01.21 : ESR submitted, under RNP review_x000a_22.01.21 : SPK COLO release"/>
  </r>
  <r>
    <s v="1260791003"/>
    <s v="REJASARI_Banjar"/>
    <x v="9"/>
    <s v="TB"/>
    <n v="108.6159"/>
    <n v="-7.3768700000000003"/>
    <n v="30"/>
    <s v="120/240/350"/>
    <n v="2020"/>
    <s v="JEDI 2020 [NEW]"/>
    <s v="DUSUN SAMPIH RT.005 RW.008 DESA REJASARI KECAMATAN LANGENSARI KOTA BANJAR"/>
    <s v="HTI"/>
    <s v="JAW-JB-BJR-3857"/>
    <s v="REJASARI_Banjar"/>
    <x v="1"/>
    <s v="TBG"/>
    <s v="Central"/>
    <s v="JABAR"/>
    <s v="Jawa Barat"/>
    <s v="KOTA BANJAR"/>
    <n v="6614369"/>
    <d v="2020-01-13T00:00:00"/>
    <m/>
    <n v="468"/>
    <s v="&gt; 150 days"/>
    <d v="2020-06-11T00:00:00"/>
    <s v="W24-2020"/>
    <s v="Jun-2020"/>
    <d v="2020-07-30T00:00:00"/>
    <s v="W31-2020"/>
    <s v="Jul-2020"/>
    <d v="2021-02-06T00:00:00"/>
    <s v="W06-2021"/>
    <x v="14"/>
    <d v="2021-04-25T00:00:00"/>
    <s v="W18-2021"/>
    <s v="Apr-2021"/>
    <m/>
    <s v="FO (Change to MW as temp solution)"/>
    <d v="2021-01-18T00:00:00"/>
    <m/>
    <n v="532217757641"/>
    <n v="6.6"/>
    <m/>
    <d v="2020-08-11T00:00:00"/>
    <m/>
    <d v="2020-08-21T00:00:00"/>
    <d v="2021-04-25T00:00:00"/>
    <s v="W18-2021"/>
    <m/>
    <m/>
    <x v="8"/>
    <x v="7"/>
    <s v="CLOSED - RFI DONE"/>
    <s v="25.04.21 : RFIN sent_x000a_15.04.21 : material Trafo ready 20 Apr, plan RFI W18_x000a_08.04.21 : material PLN (Trafo) NY ready, revise RFI plan 15 Apr_x000a_05.04.21 : Material PLN NY ready, SJ PLN released, plan connect 10 Apr_x000a_25.03.21 : negosiasi sharing cost Overblast, revise RFI plan W1 Apr_x000a_08.02.21 : trafo overblast_x000a_21.01.21 : PSB released, PLN connection OG_x000a_21.08.20 : SRFIN sent_x000a_17.08.20 : 13.08.20 : tinjauan lokasi/survey done, CME sudah di ijinkan continu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21.05.20 : 14.05.20 : erection 1 section STOP by perijinan_x000a_08.05.20 : curingtime_x000a_30.04.20 : 23.04.20 : 16.04.20 : 09.04.20 : CME start after proses perijinan_x000a_02.04.20 : RFC, proses perijinan_x000a_25.03.20 : proses soiltest_x000a_19.03.20 : 11.03.20 : Rekom on going_x000a_20.02.20 : 13.02.20 : IW on going_x000a_06.02.20 : Kand A = RF OK, TX review_x000a_"/>
  </r>
  <r>
    <s v="0223841003"/>
    <s v="LAHAN/TUBUH AIR"/>
    <x v="9"/>
    <s v="TB"/>
    <n v="98.735709999999997"/>
    <s v="  3.575153"/>
    <n v="30"/>
    <s v="50/210/300"/>
    <n v="2020"/>
    <s v="JEDI 2020 [NEW]"/>
    <s v="Jl. Jermal VII sudut Gg. Murni Kel. Denai, Kecamatan Medan Denai"/>
    <s v="HTI"/>
    <s v="SUM-SU-LBP-2171"/>
    <s v="LAHAN/TUBUH AIR"/>
    <x v="1"/>
    <s v="TBG"/>
    <s v="WEST"/>
    <s v="SUMBAGUT"/>
    <s v="Kep. Bangka Belitung"/>
    <s v="KAB. DELI SERDANG"/>
    <n v="6614816"/>
    <d v="2020-07-01T00:00:00"/>
    <m/>
    <n v="284"/>
    <s v="&gt; 150 days"/>
    <d v="2020-11-28T00:00:00"/>
    <s v="W48-2020"/>
    <s v="Nov-2020"/>
    <d v="2021-03-10T00:00:00"/>
    <s v="W11-2021"/>
    <s v="Mar-2021"/>
    <d v="2021-04-18T00:00:00"/>
    <s v="W17-2021"/>
    <x v="12"/>
    <d v="2021-04-18T00:00:00"/>
    <s v="W17-2021"/>
    <s v="Apr-2021"/>
    <m/>
    <s v="FO"/>
    <m/>
    <m/>
    <m/>
    <m/>
    <m/>
    <d v="2021-03-03T00:00:00"/>
    <m/>
    <m/>
    <d v="2021-04-11T00:00:00"/>
    <s v="W16-2021"/>
    <m/>
    <m/>
    <x v="8"/>
    <x v="7"/>
    <s v="CLOSED - RFI DONE"/>
    <s v="12.04.21 : RFIN sent_x000a_08.04.21 : OG PLN Connection_x000a_15.03.21 : SRFI_x000a_08.03.21 : 04.03.21 : erection OG_x000a_01.03.21 : pouring OG_x000a_25.02.21 : rebaring OG_x000a_18.02.21 : 11.02.21 : 08.02.21 : galian OG_x000a_04.02.21 : plan hari ini start galian_x000a_28.01.21 : bouwplank, plan CME start 2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 Dec, paralel pengurusan KKOP dan soiltest_x000a_30.11.20 : 19.11.20 : proses realisasi IW, issue KKOP kota medan (estimasi 1 s.d 2 minggu)_x000a_16.11.20 : 12.11.20 : IW clear, proses realisasi IW, target RFC W5 Nov_x000a_09.11.20 : plan IW clear 10 Nov_x000a_05.11.20 : 02.11.20 : 29.10.20 : 26.10.20 : 22.10.20 : IW minus 12KK, estimasi IW clear 26 Oct_x000a_19.10.20 : kand G TNP OK, IW ongoing target clear 26 Oct_x000a_15.10.20 : kand F failed, submit kandidat baru -&gt; cand G RNP OK 26.5m, proses review TNP paralel IW_x000a_12.10.20 : TNP OK, MW 30m/0.3, negosiasi harga paralel IW ongoing_x000a_08.10.20 : IW on going, paralel review TNP kandidat F _x000a_05.10.20 : TNP review, paralel IW on going 4kk/30kk_x000a_02.10.20 : submit kand F, RND OK 30m, wait TNP review_x000a_01.10.20 : kand E RF OK 30m, MW 30m/0.3, IW ongoing_x000a_25.09.20 : submit kand E 3.57619 98°44'4.24''E, SST 32, review RND_x000a_21.09.20 : kand D IW failed karena jarak 100m terdapat tower yang comcase, proses rehunting_x000a_17.09.20 : kand D TNP OK -&gt; MW 30m/0.3, IW ongoing_x000a_14.09.20 : 10.09.20 : kand D RF OK 30m, proses review TNP_x000a_07.09.20 : 03.09.20 : propose RENOM RNP NOK, need arahan planning XL_x000a_31.08.20 : 27.08.20 : 24.08.20 : propose re-NOM karena radius 500m dari nom adalah area comcase existing tower (ada existing tower yg hardcomcase dkt NOM) _x000a_17.08.20 : hard kandidat issue penolakan warga dan banyak lahan sengketa ex PTPN, masih proses rehunting_x000a_13.08.20 : 10.08.20 : kand C &amp; E NOK, kand A &amp; B IW failed , rehunting kand E, plan submit kand 14 Aug_x000a_06.08.20 : kandidat C NOK karena dekat dengan existing, proses rehunting dgn arahan 98.735309, 3.573964_x000a_03.08.20 : rehunting C_x000a_03.08.20 : 29 Jul submit kandidat B namun NOK by RNP karena dekat dgn existing, proses rehunting kand C_x000a_30.07.20 : rehunting, plan submit kandidat baru senin 2 Agustus_x000a_27.07.20 : kandidat A NOK, RND request ketinggian min 30m, namun terkendala penolakan warga (hanya provide MT 25m)_x000a_20.07.20 : submit kandidat A propose MT 25, menunggu review RNP_x000a_16.07.20 : plan besok submit kandidat_x000a_13.07.20 : hunting_x000a_09.07.20 : on going survey, kandidat di pemukiman padat_x000a_01.07.20 : SPK release"/>
  </r>
  <r>
    <s v="0413871003"/>
    <s v="BUKIT DATUK"/>
    <x v="9"/>
    <s v="TB"/>
    <n v="101.419258"/>
    <s v=" 1.653956"/>
    <n v="40"/>
    <s v="90/180/270"/>
    <n v="2020"/>
    <s v="JEDI 2020 [NEW]"/>
    <s v="Jalan Kaswari Perumahan Pertamina Blok D RT 25 Kelurahan Bukit Datuk Kecamatan Dumai Selatan Kota Dumai Provinsi Riau"/>
    <s v="HTI"/>
    <s v="SUM-RI-DUM-1106"/>
    <s v="BUKIT DATUK"/>
    <x v="1"/>
    <s v="TBG"/>
    <s v="WEST"/>
    <s v="SUMBAGTENG"/>
    <s v="Kep. Bangka Belitung"/>
    <s v="KOTA DUMAI"/>
    <n v="6614889"/>
    <d v="2020-07-14T00:00:00"/>
    <m/>
    <n v="270"/>
    <s v="&gt; 150 days"/>
    <d v="2020-12-11T00:00:00"/>
    <s v="W50-2020"/>
    <s v="Dec-2020"/>
    <d v="2021-02-19T00:00:00"/>
    <s v="W08-2021"/>
    <s v="Feb-2021"/>
    <d v="2020-12-10T00:00:00"/>
    <s v="W50-2020"/>
    <x v="10"/>
    <d v="2021-03-15T00:00:00"/>
    <s v="W12-2021"/>
    <s v="Mar-2021"/>
    <m/>
    <s v="MW"/>
    <d v="2020-10-27T00:00:00"/>
    <m/>
    <s v="716094"/>
    <m/>
    <m/>
    <d v="2020-12-23T00:00:00"/>
    <m/>
    <m/>
    <d v="2021-04-10T00:00:00"/>
    <s v="W15-2021"/>
    <m/>
    <m/>
    <x v="8"/>
    <x v="7"/>
    <s v="CLOSED - RFI DONE"/>
    <s v="12.04.21 : RFIN sent_x000a_29.03.21 : tower done, ME OG, RFI Plan 31 Mar_x000a_25.03.21 : erection OG, section 7 _x000a_23.03.21 : erection OG section 6, paralel pemasangan kabel PLN underground (power by Pertamina)_x000a_15.03.21 : start erection_x000a_08.03.21 : backfilling OG, plan erection start 10 Mar_x000a_04.03.21 : pouring OG, plan erection start 8 Mar_x000a_01.03.21 : plan pouring start 3 Mar_x000a_25.02.21 : pembesian OG, kontur lahan cenderung turun menimbulkan genangan air akibat curah hujan tinggi. plan pouring start 3 Mar_x000a_22.02.21 : 18.02.21 : wellpile done, prepare lantai kerja (kondisi tanah membutuhkan cerucuk)_x000a_11.02.21 : OG pengecoran borpile titik ke-2 dan 3 _x000a_04.01.21 : borepile OG 25%, kendala curah hujan tinggi, galian kedalaman 1.5-2m terdapat tumpukan batang poton harus dipotong manual_x000a_01.02.21 : 28.01.21 : galian OG, plan pengecoran 10 Feb_x000a_21.01.21 : re-design pondasi karena di kedalaman 1m terdapat tumpukan batang pohon_x000a_14.01.21 : 11.01.21 : borepile ongoing, plan pouring 22 Jan_x000a_07.01.21 : 04.01.21 : borepile ongoing, plan pouring 9 Jan_x000a_28.12.20 : 21.12.20 : 17.12.20 : galian ongoing_x000a_14.12.20 : 07.12.20 : soiltest dan APD ongoing target done 16 Dec, proses sign PKS PERTAMINA target penyelesaian 12 Dec_x000a_30.11.20 : proses ijin ke PERTAMINA untuk pekerjaan soiltest_x000a_19.11.20 : 16.11.20 : 12.11.20 : proses rekom lurah camat, plan RFC W5 Nov_x000a_09.11.20 : IW clear, plan rekom done 14 Nov_x000a_05.11.20 : 02.11.20 : PSB released, proses pengajuan sambungan listrik ke PERTAMINA dengan melampirkan SK PSB PLN_x000a_29.10.20 : tarif PLN approved by XL, proses request PSB PLN_x000a_26.10.20 : need konfirmasi XL terkait tarif listrik yang diajukan oleh PERTAMINA_x000a_22.10.20 : PLN tdk bisa supply Listrik, sdh kita FU ke pertamina untuk Konfirmasi bisa ga mereka supply Listrik_x000a_19.10.20 :15.10.20 : 12.10.20 : 08.10.20 : 05.10.20 : 01.10.20 : sudah mendapat ijin dari pertamina, Hari ini akli merapat ke PLN membawa surat Persetujuan dr Pertamina, menunggu konfirmasi dari PLN terkait pemasangan_x000a_28.09.20 : Update dari pertamina plan minggu ini merelease surat resmi kesediaan/ijin penggunaan existing jaringan kabel bawah tanahnya. untuk selanjutnya meminta konfirmasi resmi dari PLN._x000a_21.09.20 : 17.09.20 : menunggu feedback persetujuan PLN, Survey PLN dgn pertamina blm bisa dilakukan, karena perumahan pertamina Lock down karena ada yg positive covid. Komunikasi by verbal dengan pihak PLN Terkait rencana penggunakan Jaringan existing pertamina dari PLN minta surat resmi dari pertamina, ini blm di dapatkan dan baru dapat jawaban via email dr pertamina_x000a_10.09.20 : jawaban dari pertamina bersedia untuk mensuply power ke site Bukit Datuk, proses pengajuan kerjasama koneksi Power dengan Pertamina_x000a_07.09.20 : proses koordinasi dengan PLN dan Pertamina mengenai opsi connect langsung ke PLN dan teknis pembangunan/penggunaan jaringan di dalam komplek Pertamina_x000a_03.09.20 : 31.08.20 : 27.08.20 : 24.08.20 : 17.08.20 : kandidat A RF TX OK, IW CLEAR, menunggu approval XL terkait issue CDC_x000a_13.08.20 : 12.08.20 : hasil joint survey dgn pertamina submit kandidat A (101.41786, 1.65304) under RNP review, isu site Need CDC, karena Power by PERTAMINA daya terbatas (kandidat berada di Komplek Pertamina Dumai). Sama seperti existing site SUM-RI-DUM-0752 - Bukit Datuk Kota Dumai_x000a_10.08.20 : plan joint survey besok 12 Aug, target rekom KKOP18 Aug_x000a_06.08.20 : Sudah ada feedback dari Pertamina, plan joint survey dg Pertamina Selasa 11 Aug 20_x000a_05.08.20 : menunggu feedback dari Pertamina terkait perijinan sewa lahan_x000a_03.08.20 : 30.07.20 : 27.07.20 : 24.07.20 : NOM BERADA DI LAHAN PERTAMINA, PROSES PENGAJUAN SURAT KERJA SAMA KE PERTAMINA_x000a_"/>
  </r>
  <r>
    <s v="123417121"/>
    <s v="BULAK 22 MC-T-GF"/>
    <x v="9"/>
    <s v="TB"/>
    <s v="107°1.35.87'null"/>
    <s v="6°15.18.94'S"/>
    <n v="18"/>
    <s v="30/240/320"/>
    <m/>
    <m/>
    <s v="Jalan Bulak Kapal Permai No.22-36, Tambun Selatan, Bekasi, Jawa Barat 17510"/>
    <s v="EID"/>
    <s v="JAW-JB-BKS-0710"/>
    <s v="Joyomartono Bekasi Timur"/>
    <x v="0"/>
    <m/>
    <s v="JABO"/>
    <s v="JABODETABEK (OUTER)"/>
    <s v="Jawa Barat"/>
    <s v="Kota Bekasi"/>
    <n v="6616509"/>
    <d v="2020-11-24T00:00:00"/>
    <m/>
    <n v="133"/>
    <s v="121 - 150 days"/>
    <d v="2020-12-24T00:00:00"/>
    <s v="W52-2020"/>
    <s v="Dec-2020"/>
    <d v="2021-01-23T00:00:00"/>
    <s v="W04-2021"/>
    <s v="Jan-2021"/>
    <s v="TBD"/>
    <s v="TBD"/>
    <x v="1"/>
    <d v="2021-04-02T00:00:00"/>
    <s v="W14-2021"/>
    <s v="Apr-2021"/>
    <m/>
    <s v="FO"/>
    <m/>
    <m/>
    <n v="537116695042"/>
    <n v="6.6"/>
    <m/>
    <m/>
    <m/>
    <m/>
    <d v="2021-04-06T00:00:00"/>
    <s v="W15-2021"/>
    <m/>
    <m/>
    <x v="8"/>
    <x v="7"/>
    <s v="CLOSED - RFI DONE"/>
    <s v="05.04.21 : aktual RFI, plan submit RFIN 8 Apr_x000a_07.01.21 : SRFI sent_x000a_28.12.20 : 21.12.20 : 14.12.20 : fabrikasi material bracket dudukan BTS, mounting_x000a_07.12.20 : ESR done, proses input stip_x000a_03.12.20 : under power-civil review_x000a_30.11.20 : ESR submitted, under RNP review_x000a_24.11.20 : SPK colo release"/>
  </r>
  <r>
    <s v="1317691003"/>
    <s v="WIJAYAKUSUMA CEGER"/>
    <x v="9"/>
    <s v="TB"/>
    <n v="106.7286"/>
    <n v="-6.2614109999999998"/>
    <n v="35"/>
    <s v="90/210/330"/>
    <m/>
    <m/>
    <s v="KP.Blok kelapa Rt.06,Rw.05,Kelurahan.jurang Mangu Barat,Kecamatan.pondok Aren,kota tangerang selatan,Provinsi Banten"/>
    <s v="EID"/>
    <s v="JAW-BT-CPT-0472"/>
    <s v="WIJAYAKUSUMA CEGER"/>
    <x v="1"/>
    <s v="TBG"/>
    <s v="JABO"/>
    <s v="JABODETABEK (OUTER)"/>
    <s v="Banten"/>
    <s v="KOTA TANGERANG SELAT"/>
    <n v="6614368"/>
    <d v="2020-01-13T00:00:00"/>
    <m/>
    <n v="444"/>
    <s v="&gt; 150 days"/>
    <d v="2020-06-11T00:00:00"/>
    <s v="W24-2020"/>
    <s v="Jun-2020"/>
    <d v="2021-02-25T00:00:00"/>
    <s v="W09-2021"/>
    <s v="Feb-2021"/>
    <d v="2020-08-25T00:00:00"/>
    <s v="W35-2020"/>
    <x v="16"/>
    <d v="2021-03-31T00:00:00"/>
    <s v="W14-2021"/>
    <s v="Mar-2021"/>
    <m/>
    <s v="MW"/>
    <d v="2020-08-30T00:00:00"/>
    <m/>
    <m/>
    <m/>
    <m/>
    <m/>
    <m/>
    <m/>
    <d v="2021-04-01T00:00:00"/>
    <s v="W14-2021"/>
    <m/>
    <m/>
    <x v="8"/>
    <x v="7"/>
    <s v="CLOSED - RFI DONE"/>
    <s v="01.04.21 : RFIN sent_x000a_29.03.21 : CME done, OG PLN connection_x000a_23.03.21 : galian OG_x000a_15.03.21 : rekom camat done, CME preparation_x000a_04.03.21 : rekom OG, plan CME start W2 Mar_x000a_22.02.21 : IW CLEAR, realisasi IW OG, plan CME start W2 Mar_x000a_18.02.21 : target IW clear 20 Feb_x000a_11.02.21 : target penyelesaian mediasi warga 15 Feb, paralel IW OG di kandidat alternatif _x000a_28.02.21 : proses mediasi warga yg menolak dengan bantuan BABINSA dilaksanakan 29 Jan, plan IW clear 30 Jan_x000a_18.01.21 : 14.01.21 : CME belum bisa start karena ada 1 warga yg menyatakan belum clear (IW terlewat) -&gt; note : start CME latest W4 Jan_x000a_28.12.20 : CME preparation_x000a_21.12.20 : realisasi IW done, plan CME start 23 Dec_x000a_17.14.20 : isu commcase clear, proses realisasi IW _x000a_10.12.20 : penyelesaian mediasi lanjutan 11 Dec_x000a_07.12.20 : 03.12.20 : plan issue clear W2 Dec_x000a_26.11.20 : 23.11.20 : 19.11.20 : penyelesaian issue commcase warga luar radius, plan issue closed dan RFC W5 Nov_x000a_16.11.20 : proses IW ongoing karena ada pergeseran kandidat_x000a_05.11.20 : plan solved minggu depan, target RFI diupayakan end of Nov_x000a_02.11.20 : 22.10.20 : 19.10.20 : 15.10.20 : 12.10.20 : 08.10.20 : 05.10.20 : erection masih stop, proses renegosiasi dan pendekatan dengan warga yang luar radius_x000a_01.10.20 : Pekerjaan erection di STOP kembali oleh warga, Plan dilakukan mediasi kembali tgl 03/10, rev RFI plan 15 oct_x000a_28.09.20 : 24.09.20 : Erection OG, Plan Finish 27/09, ME Done 28/09, Plan RFI 30/09_x000a_21.09.20 : Erection Stop Commcase warga radius_x000a_17.09.20 : penyelesaian COMCASE warga radius, pencabutan BAP ke kepolisian, plan Start Erection 21/09, Finish 23/09, Plan S RFI 25/09_x000a_14.09.20 : plan isu clear dan lanjut ME 18 sep 20_x000a_10.09.20 : 07.09.20 : 03.09.20 : erection STOP, minus 1 section &amp; mounting, proses penyelesaian isu commcase, plan solve minggu depan_x000a_31.08.20 : 27.08.20 : comcase, erection on going_x000a_24.08.20 : 17.08.20 : 13.08.20 : COMCASE warga radius, Plan Mediasi dengan perangkat lingkungan Done, OG FU permintaan warga_x000a_10.08.20 : comcase, revisi plan RFI 28 Aug_x000a_06.08.20 : erection on going, COMCASE warga radius, Plan Mediasi dengan perangkat lingkungan 08/08_x000a_03.08.20 : 30.07.20 : Plan erection Tower Done 31/07_x000a_23.07.20 : Erection Tower Start 23/07, Finish 25/07, S RFI 29/07_x000a_20.07.20 : Curing Time_x000a_16.07.20 : rebarring_x000a_13.07.20 : 09.07.20 : excavation_x000a_02.07.20 : rekom process, plan rekom done 7 jul, plan start CME 9 jul, plan SRFI 5 aug 20_x000a_29.06.20 : IW clear_x000a_25.06.20 : IW on going, kurang 2kk, MCP 25m, , plan IW clear paling lambat Senin 29 Juni or drop by XL_x000a_25.06.20 : submit kandidat C , RNP approved RF 24m, Plan IW Done Jun 2020_x000a_22.06.20 : 18.06.20 : IW on going, Plan IW Done Jun 2020_x000a_15.06.20 : 11.06.20 : rehunting, plan IW done jun 20 ,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13.02.20 : 06.02.20 : Hunting kandidat_x000a_"/>
  </r>
  <r>
    <s v="120939104"/>
    <s v="GEMPOL_RAGAS"/>
    <x v="9"/>
    <s v="SMI"/>
    <s v="107°3.56.34'E"/>
    <s v="6°9.54.5'S"/>
    <n v="50"/>
    <s v="180/270/350"/>
    <m/>
    <m/>
    <s v="Jl. Raya Gabus Gedong, Desa Srimukti RT.01 RW.06, Kec. Tambun Utara, Kab. Bekasi Prov. Jawa Barat"/>
    <s v="EID"/>
    <s v="JAW-JB-BKS-0680"/>
    <s v="SRIAMUR BEKASI"/>
    <x v="0"/>
    <m/>
    <s v="JABO"/>
    <s v="JABODETABEK (OUTER)"/>
    <s v="Jawa Barat"/>
    <s v="Kab. Bekasi"/>
    <n v="6616417"/>
    <d v="2020-11-04T00:00:00"/>
    <m/>
    <n v="147"/>
    <s v="121 - 150 days"/>
    <d v="2020-12-04T00:00:00"/>
    <s v="W49-2020"/>
    <s v="Dec-2020"/>
    <s v="CME BY XL"/>
    <s v=""/>
    <s v=""/>
    <s v="TBD"/>
    <s v="TBD"/>
    <x v="1"/>
    <d v="2021-03-30T00:00:00"/>
    <s v="W14-2021"/>
    <s v="Mar-2021"/>
    <m/>
    <s v="MW"/>
    <m/>
    <m/>
    <n v="537321689024"/>
    <n v="6.6"/>
    <m/>
    <m/>
    <m/>
    <m/>
    <d v="2021-03-31T00:00:00"/>
    <s v="W14-2021"/>
    <m/>
    <m/>
    <x v="8"/>
    <x v="7"/>
    <s v="CLOSED - RFI DONE"/>
    <s v="01.04.21 : RFIN sent_x000a_29.03.21 : 18.03.21 : SRFIN sent, OG PLN connection_x000a_15.03.21 : stacking baseframe OG, issue CME distop oleh pengurus DKM masjid (commcase)_x000a_08.03.21 : Perubahan komitmen menjadi CME by TBG, CME preparation_x000a_28.01.21 : STO announced CME by XL_x000a_19.01.21 : ESR submitted_x000a_04.11.20 : SPK COLO release"/>
  </r>
  <r>
    <s v="1434141003"/>
    <s v="GAJAH MADA PURWODADI"/>
    <x v="9"/>
    <s v="TB"/>
    <n v="110.9037939"/>
    <n v="-7.0908397000000001"/>
    <n v="50"/>
    <s v="75/140/310"/>
    <m/>
    <m/>
    <s v="Jl. Gajah Mada RT 06 RW 01 Kelurahan Kuripan Kecamatan Purwodadi Kabupaten Grobogan Jawa Tengah "/>
    <s v="EID"/>
    <s v="JAW-JT-PWD-0014"/>
    <s v="Gajah Mada Purwodadi"/>
    <x v="1"/>
    <s v="TBG"/>
    <s v="Central"/>
    <s v="JATENG"/>
    <s v="DI Yogyakarta"/>
    <s v="GROBOGAN"/>
    <n v="6614888"/>
    <d v="2020-07-14T00:00:00"/>
    <m/>
    <n v="255"/>
    <s v="&gt; 150 days"/>
    <d v="2020-12-11T00:00:00"/>
    <s v="W50-2020"/>
    <s v="Dec-2020"/>
    <d v="2020-10-25T00:00:00"/>
    <s v="W44-2020"/>
    <s v="Oct-2020"/>
    <d v="2021-02-28T00:00:00"/>
    <s v="W10-2021"/>
    <x v="14"/>
    <d v="2021-03-13T00:00:00"/>
    <s v="W11-2021"/>
    <s v="Mar-2021"/>
    <m/>
    <s v="FO (Change to MW as temp solution)"/>
    <d v="2021-02-11T00:00:00"/>
    <m/>
    <n v="525530230524"/>
    <n v="7.7"/>
    <m/>
    <m/>
    <m/>
    <m/>
    <d v="2021-03-26T00:00:00"/>
    <s v="W13-2021"/>
    <m/>
    <m/>
    <x v="8"/>
    <x v="7"/>
    <s v="CLOSED - RFI DONE"/>
    <s v="25.03.21 : PLN connected, plan submit RFIN hari ini_x000a_25.02.21 : OG PLN connection_x000a_11.02.21 : perubahan transport FO -&gt; MW, waiting PSB release_x000a_19.10.20 : doc SRFI sent_x000a_15.10.20 : SRFI actual, preparing doc SRFIN, plan submit latest 16 oct 20_x000a_12.10.20 : ME on going, finishing F &amp; Y_x000a_08.10.20 : erection done, ME dan F&amp;Y on going_x000a_05.10.20 : erection on going, plan besok top section_x000a_01.10.20 : pouring done, curing time, plan start erection minggu 4 oct 20_x000a_28.09.20 : rebarring, plan cor 28 sep 20_x000a_24.09.20 : on going pondasi sumuran, progress terkendala galian longsor, plan cor 28 sep 20_x000a_21.09.20 : revisi design done 19 sep, pekerjaan pondasi start dengan new design (pondasi sumuran)_x000a_17.09.20 : proses revisi design pondasi karena borepile longsor terus_x000a_14.09.20 : 10.09.20 : start excavation_x000a_07.09.20 : plan sudah bisa start CME minggu depan, paralel dengan proses perijinan_x000a_03.09.20 : status RFC, proses perijinan_x000a_31.08.20 : 27.08.20 : rekom camat done, soiltest done, proses design pack_x000a_24.08.20 : realisasi IW done, proses rekom_x000a_17.08.20 : 13.08.20 : IW clear, proses eskalasi biaya sitac_x000a_06.08.20 : kandidat B approved by TNP, MW height 50m/0.6, proses IW ongoing_x000a_03.08.20 : kandidat B OK RF 50m, proses review TNP _x000a_30.07.20 : kandidat A terkendala issue penolakan warga, submit kandidat baru bergeser 30m (cand B koordinat 110.903722, -7.091994) under RNP review_x000a_27.07.20 : 23.07.20 : kandidat A koordinat 110.903722, -7.09175 approved by RND dengan RF 50m, waiting TNP review_x000a_20.07.20 : hunting"/>
  </r>
  <r>
    <s v="1643281003"/>
    <s v="RAYA_SIDOREJO_KRIAN"/>
    <x v="9"/>
    <s v="TB"/>
    <n v="112.625051"/>
    <n v="-7.3797079999999999"/>
    <n v="40"/>
    <s v="70/250/330"/>
    <n v="2020"/>
    <s v="JEDI 2020 [NEW]"/>
    <s v="Dusun Banjar Pertapan RT.05 RW. 05 Desa Pertapan Maduretno Kec. Taman Kab. Sidoarjo"/>
    <s v="HTI"/>
    <s v="JAW-JI-SDA-4082"/>
    <s v="Raya_Sidorejo_Krian"/>
    <x v="1"/>
    <s v="TBG"/>
    <s v="East"/>
    <s v="JATIM"/>
    <s v="Jawa Timur"/>
    <s v="KAB. SIDOARJO"/>
    <n v="6614369"/>
    <d v="2020-01-13T00:00:00"/>
    <m/>
    <n v="437"/>
    <s v="&gt; 150 days"/>
    <d v="2020-06-11T00:00:00"/>
    <s v="W24-2020"/>
    <s v="Jun-2020"/>
    <d v="2020-06-24T00:00:00"/>
    <s v="W26-2020"/>
    <s v="Jun-2020"/>
    <d v="2021-02-06T00:00:00"/>
    <s v="W06-2021"/>
    <x v="14"/>
    <d v="2021-03-29T00:00:00"/>
    <s v="W14-2021"/>
    <s v="Mar-2021"/>
    <m/>
    <s v="FO (Change to MW as temp solution)"/>
    <d v="2021-01-18T00:00:00"/>
    <m/>
    <n v="511610624782"/>
    <n v="6.6"/>
    <m/>
    <d v="2020-06-17T00:00:00"/>
    <m/>
    <d v="2020-06-24T00:00:00"/>
    <d v="2021-03-25T00:00:00"/>
    <s v="W13-2021"/>
    <m/>
    <m/>
    <x v="8"/>
    <x v="7"/>
    <s v="CLOSED - RFI DONE"/>
    <s v="23.03.21 : PLN Connected, collecting RFI documentation_x000a_18.03.21 : plan connect 18/03_x000a_08.03.21 : MoM 04/3, OG perluasan jaringan, revise RFI plan 29/3_x000a_18.02.21 : PLN connection daya 6.6 kVA, materail PLN NY ready_x000a_26.01.21 : OG perluasan jaringan_x000a_21.01.21 : PSB released, PLN connection OG_x000a_23.07.20 : 09.07.20 : PLN Connection menunggu konfirmasi dari XL_x000a_29.06.20 : PLN Connection menunggu konfirmasi dari XL_x000a_24.06.20 : email SRFI-N sent_x000a_22.06.20 : SRFI, wait confirmation XL for PLN connection_x000a_01.06.20 : SRFI actual, collecting doc SRFIN_x000a_28.05.20 : erection done, ME OG_x000a_25.05.20 : 14.05.20 : Rebaring, mat angkur tower plan mos 14/5, plan cor 16/5, mat pagar me plan mos 20/5_x000a_08.05.20 : bouwplank_x000a_30.04.20 : proses apply perijinan, CME start wait perijinan release_x000a_23.04.20 : 16.04.20 : designpack dan bouwplank, proses perijinan_x000a_09.04.20 : on going soiltest, collecting berkas legal untuk apply perijinan_x000a_02.04.20 : 25.03.20 : IW clear, proses eskalasi SITAC_x000a_19.03.20 : IW on going, need approval kandidat_x000a_11.03.20 : IW on going_x000a_26.02.20 : (-07°22'28.6&quot; 112°37'30.7&quot;), IW on going 90% ( 25 kk)_x000a_20.02.20 : IW On going_x000a_13.02.20 : IW on going_x000a_06.02.20 : kand A = validasi done, Candidate A RF TX OK_x000a_27.01.20 : kand A = 112.62483 -7.3773333 265.14 GF SST 42"/>
  </r>
  <r>
    <s v="1643451003"/>
    <s v="RENGEL_CAMPUREJO"/>
    <x v="9"/>
    <s v="TB"/>
    <n v="112.044274"/>
    <n v="-7.0688389999999997"/>
    <n v="50"/>
    <s v="60/140/210"/>
    <n v="2020"/>
    <s v="JEDI 2020 [NEW]"/>
    <s v="Dsn Ketapang RT 01 RW 01 Desa Campurejo Kec Rengel Kab Tuban"/>
    <s v="HTI"/>
    <s v="JAW-JI-TBN-4056"/>
    <s v="RENGEL_CAMPUREJO"/>
    <x v="1"/>
    <s v="TBG"/>
    <s v="East"/>
    <s v="JATIM"/>
    <s v="Jawa Timur"/>
    <s v="KAB. TUBAN"/>
    <n v="6614369"/>
    <d v="2020-01-13T00:00:00"/>
    <m/>
    <n v="430"/>
    <s v="&gt; 150 days"/>
    <d v="2020-06-11T00:00:00"/>
    <s v="W24-2020"/>
    <s v="Jun-2020"/>
    <d v="2020-07-31T00:00:00"/>
    <s v="W31-2020"/>
    <s v="Jul-2020"/>
    <d v="2021-02-06T00:00:00"/>
    <s v="W06-2021"/>
    <x v="14"/>
    <d v="2021-03-29T00:00:00"/>
    <s v="W14-2021"/>
    <s v="Mar-2021"/>
    <m/>
    <s v="FO (Change to MW as temp solution)"/>
    <d v="2021-01-18T00:00:00"/>
    <m/>
    <n v="518023274670"/>
    <n v="6.6"/>
    <m/>
    <d v="2020-06-16T00:00:00"/>
    <m/>
    <d v="2020-07-13T00:00:00"/>
    <d v="2021-03-18T00:00:00"/>
    <s v="W12-2021"/>
    <m/>
    <m/>
    <x v="8"/>
    <x v="7"/>
    <s v="CLOSED - RFI DONE"/>
    <s v="18.03.21 : _x000a_15.03.21 : PLN connected, prepare RFIN_x000a_08.03.21 : replan RFI 29 Mar_x000a_11.02.21 : Isu overblast trafo (Surat Jawaban per 10 Feb), Revise RFI Plan W2 Mar_x000a_26.01.21 : BP Paid, Proses PK di UP3_x000a_21.01.21 : PSB released, PLN connection OG_x000a_23.07.20 : 13.07.20 : email SRFI-N sent,  PLN connection menunggu konfirmasi dari XL_x000a_09.07.20 : 29.06.20 : PLN connection menunggu konfirmasi dari XL_x000a_25.06.20 : SRFI, collecting doc RFIN_x000a_22.06.20 : ME on going_x000a_18.06.20 : erection done, tower painting paralel BTS foundation on going_x000a_11.06.20 : 08.06.20 : borepile on going_x000a_04.06.20 : 01.06.20 : excavation_x000a_28.05.20 : excavation_x000a_25.05.20 : 08.05.20 : bouwplank, proses perijinan_x000a_30.04.20 : bouwplank, proses perijinan_x000a_23.04.20 : 16.04.20 : 09.04.20 :  proses perijinan, CME start after perijinan_x000a_06.04.20 : CME start after IMB_x000a_02.04.20 : RFC, proses perijinan_x000a_25.03.20 : proses perijinan_x000a_19.03.20 : 11.03.20 : Proses perijinan, RFC, proses DP lahan_x000a_28.02.20 : on going proses rekom l/c_x000a_27.02.20 : IW done, kand 07°03'59.3&quot;S 112°02'38.5&quot;E, 12 KK IW done, Proses Collect Dokumen RFL ._x000a_24.02.20 : IW done, Realisasi IW Done, collect legal sitac, soiltest done _x000a_20.02.20 : IW clear, proses realisasi IW dan penjadwalan soiltest_x000a_13.02.20 : IW on going_x000a_06.02.20 : Kand E = RF OK, TX review_x000a_05.02.20 : kand E = submit E 112.04403 -7.066472 264.57 GF SST 52 In Cellplan Tuban. Pergeseran dari kandidat A yang sudah approved sebelumnya_x000a_28.01.20 : kand A =  RND 50 110/195/270 28Jan20 : Ok candidate A, tower 52_x000a_27.01.20 : _x000a_kand A = 112.04481 -7.066806 233.56 GF SST 52 Out Cellplan Tuban. Pengajuan Permohonan pertimbangan cellplan OG_x000a_kand B = 112.04622 -7.070556 287.51 GF SST 52 Out Cellplan Tuban. Pengajuan Permohonan pertimbangan cellplan OG_x000a_kand C = 112.04335 -7.066815 247.08 GF SST 52 In Cellplan Tuban_x000a_kand D = 112.04252 -7.067451 247.21 GF SST 52 In Cellplan Tuban"/>
  </r>
  <r>
    <s v="1644511003"/>
    <s v="KEPANJEN_KIDUL_SENTUL"/>
    <x v="9"/>
    <s v="TB"/>
    <n v="112.19522000000001"/>
    <n v="-8.0684100000000001"/>
    <n v="50"/>
    <s v="110/185/285"/>
    <n v="2020"/>
    <s v="JEDI 2020 [NEW]"/>
    <s v="JL. CUT NYAK DIEN RT.002 RW.008, KELURAHAN SENTUL, KEC. KEPANJENKIDUL, KOTA BLITAR, PROP. JAWA TIMUR"/>
    <s v="HTI"/>
    <s v="JAW-JI-BLT-1917"/>
    <s v="KEPANJEN_KIDUL_SENTUL"/>
    <x v="1"/>
    <s v="TBG"/>
    <s v="East"/>
    <s v="JATIM"/>
    <s v="Jawa Timur"/>
    <s v="KOTA BLITAR"/>
    <n v="6614889"/>
    <d v="2020-07-14T00:00:00"/>
    <m/>
    <n v="245"/>
    <s v="&gt; 150 days"/>
    <d v="2020-12-11T00:00:00"/>
    <s v="W50-2020"/>
    <s v="Dec-2020"/>
    <d v="2021-02-20T00:00:00"/>
    <s v="W08-2021"/>
    <s v="Feb-2021"/>
    <d v="2020-12-11T00:00:00"/>
    <s v="W50-2020"/>
    <x v="10"/>
    <s v="TBD"/>
    <s v="TBD"/>
    <s v="TBD"/>
    <m/>
    <s v="FO"/>
    <d v="2021-02-15T00:00:00"/>
    <m/>
    <s v="MULTIGUNA"/>
    <m/>
    <m/>
    <d v="2021-01-26T00:00:00"/>
    <m/>
    <m/>
    <d v="2021-03-16T00:00:00"/>
    <s v="W12-2021"/>
    <m/>
    <m/>
    <x v="8"/>
    <x v="7"/>
    <s v="CLOSED - RFI DONE"/>
    <s v="01.03.21 : SRFI_x000a_22.02.21 : plan erection start 23-Feb_x000a_18.02.21 : curring time_x000a_15.02.21 : pouring OG_x000a_11.02.21 : 08.01.21 : plan cor borpile 8 Jan_x000a_04.02.21 : borepile OG_x000a_01.02.21 : CME stop penolakan warga, penyelesaian melalui soswar plan hari ini_x000a_28.01.21 : galian OG_x000a_21.01.21 : 18.01.21 : CME belum bisa start, IMB NY release -&gt; plan W5 Jan_x000a_11.01.21 : 07.01.21 : estimasi ijin prinsip release 15 Jan, plan CME start 16 Jan_x000a_28.12.20 : menunggu ijin prinsip(IMB) release _x000a_21.12.20 : 17.12.20 : 14.12.20 : issue CME hold, warga meminta kompensasi. CME bisa start kembali setelah Ijin prinsip (produk perijinan) release estimasi minggu ini 18 Dec_x000a_07.12.20 : 03.12.20 : start CME_x000a_26.11.20 : soiltest done, plan RFC 27 Nov_x000a_19.11.20 : 12.11.20 : realisasi IW done, rekom done, proses soiltest plan RFC W5 Nov_x000a_09.11.20 : 05.11.20 : TNP OK, proses realisasi IW _x000a_02.11.20 : kand C RF OK 50m, under TNP review, status IW CLEAR_x000a_29.10.20 : submit kand C propose tower kamuflase 52m (isu perwali kota blitar), under RNP review_x000a_26.10.20 : 22.10.20 : 19.10.20 :  IW failed berdasarkan hasil soswar pada 17 Oct, proses rehunting paralel dilakukan IW, plan dapat kandiddat 20 Oct_x000a_15.10.20 : proses negosiasi nilai sewa lahan di kandidat baru, prepare submit kandidat setelah mediasi dengan warga  _x000a_12.10.20 : 08.10.20 : prepare submit kandidat, plan submit 8 Oct_x000a_05.10.20 : 01.10.20 : kandidat B gagal IW, proses rehunting_x000a_28.09.20 : IW on going_x000a_24.09.20 : review TNP OK kand B H: 50 0.6 233.53 per 23 sep_x000a_23.09.20 : submit review TNP kand B Tower 52m, kand A rejected, proses IW ongoing di kandidat baru (cand B RF OK 50m) paralel review TNP_x000a_22.09.20 : submit kand B 52m  review RND Ok candidate B, tower 52 (112.19139 -8.070778 / 112° 11' 29.00&quot; E 08° 04' 14.80&quot; S) RF 50m 10/140/210 _x000a_21.09.20 : pengajuan validasi, paralel IW on going_x000a_17.09.20 : proses soiltest, plan rekom PUPR done 18 Sept_x000a_14.09.20 : 10.09.20 : IW CLEAR, masih menunggu feedback rekom PUPR_x000a_07.09.20 : proses soswar mediasi dengan warga yang belum bertanda tangan (minus 3KK dari total 9KK) target IW CLEAR 9 Sep, paralel follow up rekom PUPR_x000a_03.09.20 : 31.08.20 : menunggu rekom PUPR, paralel masih IW ongoing _x000a_27.08.20 : kand A RF 50m OK, TNP OK -&gt; MW 50m/0.6, IW ongoing_x000a_24.08.20 : submit kandidat A (112.190669, -8.070917) outSAR issue perwali Kota Blitar, under RNP review_x000a_17.08.20 : 13.08.20 : need eskalasi RND terkait isu perwali (jarak antar menara), PU belum setuju dengan NOM, koordinasi permintaan arahan dari PU minggu ini._x000a_10.08.20 : 10.08.20 : 06.08.20 : need approval perluasaan SAR karena titik NOM berada di kawasan padat penduduk (tidak mendapat izin PUPR Blitar) dan dekat tower existing dgn jarak 55m dr NOM (ISSUE PERWALI BLITAR - Jarak antar Menara memiliki kecukupan jarak udara minimal 500m dari menara eksisting )_x000a_03.08.20 : 30.07.20 :  27.07.20 : 23.07.20 : hunting_x000a_20.07.20 : hunting_x000a_"/>
  </r>
  <r>
    <s v="1644491003"/>
    <s v="SUKOREJO_TANJUNGSARI"/>
    <x v="9"/>
    <s v="TB"/>
    <n v="112.13956"/>
    <n v="-8.08338"/>
    <n v="50"/>
    <s v="125/230/340"/>
    <n v="2020"/>
    <s v="JEDI 2020 [NEW]"/>
    <s v="Jl. Kali Sampit RT.004 RW.005, Kel. Tanjungsari, Kec. Sukorejo, Kota Blitar , Jawa Timur"/>
    <s v="HTI"/>
    <s v="JAW-JI-BLT-1911"/>
    <s v="SUKOREJO_TANJUNGSARI"/>
    <x v="1"/>
    <s v="TBG"/>
    <s v="East"/>
    <s v="JATIM"/>
    <s v="Jawa Timur"/>
    <s v="KOTA BLITAR"/>
    <n v="6614889"/>
    <d v="2020-07-14T00:00:00"/>
    <m/>
    <n v="245"/>
    <s v="&gt; 150 days"/>
    <d v="2020-12-11T00:00:00"/>
    <s v="W50-2020"/>
    <s v="Dec-2020"/>
    <d v="2020-12-10T00:00:00"/>
    <s v="W50-2020"/>
    <s v="Dec-2020"/>
    <d v="2021-02-06T00:00:00"/>
    <s v="W06-2021"/>
    <x v="14"/>
    <d v="2021-03-29T00:00:00"/>
    <s v="W14-2021"/>
    <s v="Mar-2021"/>
    <m/>
    <s v="FO (Change to MW as temp solution)"/>
    <d v="2021-01-18T00:00:00"/>
    <m/>
    <n v="514021910138"/>
    <n v="6.6"/>
    <m/>
    <d v="2020-11-11T00:00:00"/>
    <m/>
    <m/>
    <d v="2021-03-16T00:00:00"/>
    <s v="W12-2021"/>
    <m/>
    <m/>
    <x v="8"/>
    <x v="7"/>
    <s v="CLOSED - RFI DONE"/>
    <s v="15.03.21 : 08.03.21 : MoM 04/3, OG perluasan jaringan, revise RFI plan 29/3_x000a_18.02.21 : PLN connection daya 23 kVA, setelah 1 bulan di downgrade 6.6 kVA_x000a_26.01.21 : survey done, need perluasan jaringan (penambahan 2 tiang)_x000a_21.01.21 : PSB released, PLN connection OG_x000a_19.11.20 : SRFIN sent_x000a_16.12.20 : aktual SRFI_x000a_12.11.20 : ME ongoing_x000a_09.11.20 : 05.11.20 : erection ongoing_x000a_02.11.20 : pondasi ongoing_x000a_29.10.20 : 22.10.20 : bouwplank, prepare start CME_x000a_19.10.20 : rekom lurah camat done, RFC_x000a_15.10.20 : rekom dan perijinan done, proses review design kamuflase tower 52m_x000a_12.10.20 : rekom lurah done, plan rekom camat 12 Oct_x000a_08.10.20 : plan rekom camat dan rekom lurah clear hari ini_x000a_05.10.20 : menunggu terbit rekom PU, plan minggu ini_x000a_01.10.20 : 28.09.20 : plan sign Kelengkapan doc SKRK hari jumat, sekaligus IP dr PU, setelah IP release dilanjutkan proses sign lurah krn untuk Kota blitar, setingkat kelurahan dan kecamatan sign kelengkapan dokument after sign dr PU, _x000a_24.09.20 : 21.09.20 : rekom PUPR done, ongoing rekom camat_x000a_17.09.20 : plan rekom PUPR done 18 Sep_x000a_14.09.20 : 10.09.20 : IW CLEAR, masih menunggu feedback rekom PUPR_x000a_07.09.20 : 03.09.20 : 31.08.20 : IW ongoing, paralel menunggu rekom PUPR_x000a_27.08.20 : kand A RF 50m OK, TNP OK -&gt; MW 50m/0.6, IW ongoing_x000a_24.08.20 : submit kandidat A (112.135278, -8.08308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24m  dr NOM (ISSUE PERWALI BLITAR - Jarak antar Menara memiliki kecukupan jarak udara minimal 500m dari menara eksisting )_x000a_03.08.20 : 30.07.20 : 27.07.20 : 23.07.20 : hunting"/>
  </r>
  <r>
    <s v="1643511003"/>
    <s v="SANAN_BENDO"/>
    <x v="9"/>
    <s v="TB"/>
    <n v="112.1781"/>
    <n v="-8.0862099999999995"/>
    <n v="30"/>
    <s v="10/130/240"/>
    <n v="2020"/>
    <s v="JEDI 2020 [NEW]"/>
    <s v="JL. BRAU RT.005 RW.010 KELURAHAN BENDOGERIT KEC. SANANWETAN KOTA BLITAR PROP. JAWA TIMUR"/>
    <s v="HTI"/>
    <s v="JAW-JI-BLT-1915"/>
    <s v="SANAN_BENDO"/>
    <x v="1"/>
    <s v="TBG"/>
    <s v="East"/>
    <s v="JATIM"/>
    <s v="Jawa Timur"/>
    <s v="KOTA BLITAR"/>
    <n v="6614396"/>
    <d v="2020-01-15T00:00:00"/>
    <m/>
    <n v="426"/>
    <s v="&gt; 150 days"/>
    <d v="2020-06-13T00:00:00"/>
    <s v="W24-2020"/>
    <s v="Jun-2020"/>
    <d v="2020-08-01T00:00:00"/>
    <s v="W31-2020"/>
    <s v="Aug-2020"/>
    <d v="2021-02-06T00:00:00"/>
    <s v="W06-2021"/>
    <x v="14"/>
    <d v="2021-03-29T00:00:00"/>
    <s v="W14-2021"/>
    <s v="Mar-2021"/>
    <m/>
    <s v="FO (Change to MW as temp solution)"/>
    <d v="2021-01-18T00:00:00"/>
    <m/>
    <s v="MULTIGUNA"/>
    <m/>
    <m/>
    <d v="2020-07-22T00:00:00"/>
    <m/>
    <d v="2020-09-01T00:00:00"/>
    <d v="2021-03-16T00:00:00"/>
    <s v="W12-2021"/>
    <m/>
    <m/>
    <x v="8"/>
    <x v="7"/>
    <s v="CLOSED - RFI DONE"/>
    <s v="15.03.21 : 08.03.21 : MoM 04/3, OG perluasan jaringan, revise RFI plan 29/3_x000a_18.02.21 : PLN connection daya 33 kVA, setelah 1 bulan dilakukan downgrade ke 6.6 kVA _x000a_26.01.21 : survey done, OG perluasan jaringan_x000a_21.01.21 : PSB released, PLN connection OG_x000a_01.09.20 : email SRFI-N sent_x000a_23.07.20 : SRFI actual, collecting doc SRFIN, PLN connection menunggu konfirmasi dari XL_x000a_16.07.20 : ME on going, erection &amp; TBS foundation done, plan SRFI 17 jul_x000a_13.07.20 : 06.07.20 : erection hold karena isu perijinan_x000a_02.07.20 : erection on going_x000a_29.06.20 : rebaring og, tower onsite_x000a_25.06.20 : rebarring_x000a_22.06.20 : 18.06.20 : persiapan start galian dengan excavator_x000a_15.06.20 : 11.06.20 : plan RFC 29 Jun, jadwal survey diskominfo minggu depan_x000a_08.06.20 : DESIGN PROSES ,COLLECT DOC RFL AND PKS, IW CLEAR_x000a_04.06.20 : 01.06.20 : 28.05.20 : 21.05.20 : 14.05.20 : iw on going_x000a_08.05.20 : TNP review_x000a_30.04.20 : rehunting_x000a_23.04.20 : 16.04.20 : IW clear, review eskalasi sitac_x000a_09.04.20 : IW clear, proses renego fasum_x000a_02.04.20 : 25.03.20 : Candidat NOK, Rehunting_x000a_19.03.20 : IW clear, proses renego fasum_x000a_11.03.20 : IW on going_x000a_28.02.20 : 24.02.20 : Kand A =  (S : 8°05'06.46&quot; E : 112°10'46.88&quot;) IW tinggi 32 clear, need soswar IW 52 m, resoswar 25.2.20 , paralel rehunting cand pendampig_x000a_Warga Minta Soswar 52 Meter _x000a_20.02.20 : 20.02.20 : rehunting_x000a_13.02.20 : 06.02.20 : Hunting kandidat_x000a_17.01.20 : hasil assessment PDI done (email arief), proses input STIP 1 B2S"/>
  </r>
  <r>
    <s v="1643501003"/>
    <s v="SANANWETAN_GERIT"/>
    <x v="9"/>
    <s v="TB"/>
    <n v="112.17886"/>
    <n v="-8.0924200000000006"/>
    <n v="30"/>
    <s v="70/220/320"/>
    <n v="2020"/>
    <s v="JEDI 2020 [NEW]"/>
    <s v="JL. WR Supratman RT.001 RW.004 Kel. Bendogerit, Kecamatan Sananwetan, Kota Blitar, Propinsi Jawa Timur"/>
    <s v="HTI"/>
    <s v="JAW-JI-BLT-1914"/>
    <s v="SANANWETAN_GERIT"/>
    <x v="1"/>
    <s v="TBG"/>
    <s v="East"/>
    <s v="JATIM"/>
    <s v="Jawa Timur"/>
    <s v="KOTA BLITAR"/>
    <n v="6614396"/>
    <d v="2020-01-15T00:00:00"/>
    <m/>
    <n v="426"/>
    <s v="&gt; 150 days"/>
    <d v="2020-06-13T00:00:00"/>
    <s v="W24-2020"/>
    <s v="Jun-2020"/>
    <d v="2020-08-01T00:00:00"/>
    <s v="W31-2020"/>
    <s v="Aug-2020"/>
    <d v="2021-02-06T00:00:00"/>
    <s v="W06-2021"/>
    <x v="14"/>
    <d v="2021-03-29T00:00:00"/>
    <s v="W14-2021"/>
    <s v="Mar-2021"/>
    <m/>
    <s v="FO (Change to MW as temp solution)"/>
    <d v="2021-01-18T00:00:00"/>
    <m/>
    <n v="514021910120"/>
    <n v="6.6"/>
    <m/>
    <d v="2020-07-22T00:00:00"/>
    <m/>
    <d v="2020-09-01T00:00:00"/>
    <d v="2021-03-16T00:00:00"/>
    <s v="W12-2021"/>
    <m/>
    <m/>
    <x v="8"/>
    <x v="7"/>
    <s v="CLOSED - RFI DONE"/>
    <s v="15.03.21 : 08.03.21 : MoM 04/3, OG perluasan jaringan, revise RFI plan 29/3_x000a_18.02.21 : PLN connection daya 23 kVA, setelah 1 bulan dilakukan downgrade ke 6.6 kVA_x000a_26.01.21 : survey done, OG perluasan jaringan_x000a_21.01.21 : PSB released, PLN connection OG_x000a_01.09.20 : SRFIN sent_x000a_23.07.20 : 16.07.20 : SRFI actual, collecting doc SRFIN, PLN connection menunggu konfirmasi dari XL_x000a_16.07.20 : SRFI actual_x000a_13.07.20 : on going ME dan F&amp;Y_x000a_06.07.20 : ME on going_x000a_02.07.20 : erection on going_x000a_29.06.20 : rebaring done, tower keterlambatan jadwal loading, prepare cor_x000a_25.06.20 : rebarring_x000a_22.06.20 : 18.06.20 : on going borepile_x000a_15.06.20 : CME start bouwplank_x000a_11.06.20 : proses perijinan, plan start galian 12 jun 20_x000a_08.06.20 : 04.06.20 : 01.06.20 : CME start menunggu proses perijinan_x000a_28.05.20 : 25.05.20 : 14.05.20 : 08.05.20 : 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 collecting legal doc_x000a_20.02.20 : IW clear, proses eskalasi sitac_x000a_13.02.20 : 06.02.20 : Hunting kandidat_x000a_17.01.20 : hasil assessment PDI done (email arief), proses input STIP 1 B2S"/>
  </r>
  <r>
    <s v="0223861003"/>
    <s v="TOBA"/>
    <x v="9"/>
    <s v="TB"/>
    <n v="99.065770000000001"/>
    <n v="2.9475470000000001"/>
    <n v="35"/>
    <s v="20/130/250"/>
    <n v="2020"/>
    <s v="JEDI 2020 [NEW]"/>
    <s v="JL. MELANTON SIREGAR NO.12 kELURAHAN TOBA, KECAMATAN SIANTAR SELATAN KOTA PEMATANGSIANTAR"/>
    <s v="HTI"/>
    <s v="SUM-SU-PMS-2198"/>
    <s v="TOBA"/>
    <x v="1"/>
    <s v="TBG"/>
    <s v="WEST"/>
    <s v="SUMBAGUT"/>
    <s v="Kep. Bangka Belitung"/>
    <s v="KOTA PEMATANG SIANTA"/>
    <n v="6614816"/>
    <d v="2020-07-01T00:00:00"/>
    <m/>
    <n v="257"/>
    <s v="&gt; 150 days"/>
    <d v="2020-11-28T00:00:00"/>
    <s v="W48-2020"/>
    <s v="Nov-2020"/>
    <d v="2021-02-16T00:00:00"/>
    <s v="W08-2021"/>
    <s v="Feb-2021"/>
    <d v="2020-11-27T00:00:00"/>
    <s v="W48-2020"/>
    <x v="17"/>
    <d v="2021-03-10T00:00:00"/>
    <s v="W11-2021"/>
    <s v="Mar-2021"/>
    <m/>
    <s v="MW"/>
    <d v="2021-02-04T00:00:00"/>
    <m/>
    <n v="121011206385"/>
    <n v="6.6"/>
    <m/>
    <d v="2021-03-02T00:00:00"/>
    <m/>
    <m/>
    <d v="2021-03-15T00:00:00"/>
    <s v="W12-2021"/>
    <m/>
    <m/>
    <x v="8"/>
    <x v="7"/>
    <s v="CLOSED - RFI DONE"/>
    <s v="15.03.21 : erection OG_x000a_08.03.21 : HILTI baseframe OG_x000a_04.03.21 : material on site, CME start, plan HILTI start hari ini_x000a_01.03.21 : material baseframe on delivery_x000a_25.02. 21 : survey PLN done, material tower ETA 27 Feb_x000a_22.02.21 : estimasi MOS 24 Feb_x000a_11.02.21 : 04.02.21 : 28.01.21 : pabrikasi material baseframe OG, plan MOS 15 Feb_x000a_18.01.21 : plan IMB release 25 Jan_x000a_11.01.21 : 04.01.21 : permit ongoing, start CME setelah IMB release, plan release W3 Jan_x000a_28.12.20 : rekom done, waiting resi IMB release -&gt; plan 29 Dec_x000a_21.12.20 : 17.12.20 : soiltest done, REKOM L/C OG, plan CME start 28 Dec_x000a_14.12.20 : REKOM &amp; SOIL TEST OG, PLAN CME START 28 DES_x000a_07.12.20 : 03.12.20 : realisasi IW, paralel rekom ongoing, target RFC W2 Dec_x000a_30.11.20 : IW clear cand E, proses realisasi IW_x000a_23.11.20 : kembali ke kandidat E, target RCF W1 Dec_x000a_realisasi19.11.20 : IW Clear, proses rekom lurah/camat_x000a_16.11.20 : plan IW clear 18 Nov_x000a_12.11.20 : IW ongoing _x000a_09.11.20 : kand J RF OK, under TNP review_x000a_05.11.20 : kand I NOK, submit kand J under RNP review_x000a_02.11.20 : kand H NOK, submit kand I under RNP review_x000a_29.10.20 : 26.10.20 : kand G NOK, rehunting_x000a_22.10.20 : gagal IW kand E, submit kandidat baru -&gt; kand G under RNP review_x000a_19.10.20 : kembali ke kand E, IW ongoing 33KK , plan IW clear 25 Oct_x000a_15.10.20 : kand E failed, proses rehunting (kand F NOK karena dekat exisiting dan jauh dari NOM)_x000a_12.10.20 : TNP OK, IW ongoing di radius 32m _x000a_08.10.20 : re-validasi penaikan tinggi tower RT 12m + MT 20m -&gt; RF OK 30.5m, proses review TNP paralel IW ongoing_x000a_05.10.20 : submit kand E, RF NOK karena antena terlalu rendah, RND propose RT 12 + MT20m_x000a_01.10.20 : 24.09.20 : kand D gagal IW, proses rehunting_x000a_21.09.20 : TNP OK MW 35m/0.3, IW ongoing_x000a_17.09.20 : 14.09.20 : kembali ke kandidat D, proses review TNP,_x000a_10.09.20 : proses rehunting karena kandidat awal terdapat isu sengketa waris_x000a_07.09.20 : kandidat D RF OK 31.5m, proses review TNP_x000a_03.09.20 : ada pergeseran kandidat karena issue penolakan LL, cand D under RNP review _x000a_31.08.20 : 27.08.20 : eskalasi sitac approved, proses pembayaran ijin warga_x000a_27.08.20 : eskalasi sitac approved, proses pembayaran ijin warga_x000a_24.08.20 : proses eskalasi biaya sitac, paralel rekom on going_x000a_17.08.20 : 13.08.20 : IW Clear, proses rekom on going, plan rekom done 18 Aug_x000a_10.08.20  :kandidat C TX OK, MW height 35m/0.3, IW on going kurang 1 kk, plan IW clear 11 Aug_x000a_06.08.20 : 03.08.20 : kandidat C OK RF 34.5m, under TNP review_x000a_30.07.20 : kandidat B IW failed, submit kandidat baru (cand C koordinat 99.06763, 2.947627) under RNP review_x000a_27.07.20 : kandidat B RF 34.5m OK, menunggu review TNP, paralel IW on going_x000a_20.07.20 : kandidat A NOK karena dekat dengan existing dan terlalu jauh dari NOM, proses rehunting_x000a_16.07.20 : Not ok candidate A, too far from nom, near existing, rehunting kand B_x000a_13.07.20 : 13 jul submit kandidat A koordinat 99.06718, 2.94504 propose SST 36 menunggu review RNP_x000a_13.07.20 : hunting_x000a_09.07.20 : on going survey, kandidat di pemukiman padat_x000a_01.07.20 : SPK release"/>
  </r>
  <r>
    <s v="020083109"/>
    <s v="JL. RAHARJA EX SC-ME0073C"/>
    <x v="9"/>
    <s v="TB"/>
    <n v="98.618139999999997"/>
    <n v="3.54643"/>
    <n v="35"/>
    <s v="30/120/250"/>
    <n v="2020"/>
    <s v="JEDI 2020 [NEW]"/>
    <s v="JL.RAHARJA, KEL.TANJUNG SELAMAT, KEC.MEDAN TUNTUNGAN, KOTA MEDAN"/>
    <s v="HTI"/>
    <s v="SUM-SU-MDN-2183"/>
    <s v="TANJUNG SELAMAT_MEDAN"/>
    <x v="0"/>
    <s v="TBG"/>
    <s v="WEST"/>
    <s v="SUMBAGUT"/>
    <s v="Sumatera Utara"/>
    <s v="KOTA MEDAN"/>
    <n v="6614812"/>
    <d v="2020-07-01T00:00:00"/>
    <m/>
    <n v="255"/>
    <s v="&gt; 150 days"/>
    <d v="2020-07-31T00:00:00"/>
    <s v="W31-2020"/>
    <s v="Jul-2020"/>
    <d v="2020-07-30T00:00:00"/>
    <s v="W31-2020"/>
    <s v="Jul-2020"/>
    <d v="2021-02-20T00:00:00"/>
    <s v="W08-2021"/>
    <x v="14"/>
    <d v="2021-03-12T00:00:00"/>
    <s v="W11-2021"/>
    <s v="Mar-2021"/>
    <m/>
    <s v="FO (Change to MW as temp solution)"/>
    <d v="2021-01-18T00:00:00"/>
    <m/>
    <n v="129060088298"/>
    <n v="6.6"/>
    <m/>
    <d v="2020-07-06T00:00:00"/>
    <m/>
    <d v="2020-08-12T00:00:00"/>
    <d v="2021-03-13T00:00:00"/>
    <s v="W11-2021"/>
    <m/>
    <m/>
    <x v="8"/>
    <x v="7"/>
    <s v="CLOSED - RFI DONE"/>
    <s v="25.02.21 : BP paid, OG penggantian trafo dan tiang, plan connect W1 Mar_x000a_18.02.21 : Trafo overblast, revise RFI plan W2 Mar_x000a_ 13.08.20 : SRFIN sent_x000a_30.07.20 : Pondasi done_x000a_27.07.20 : 23.07.20 : Comcase, proses penyelesaian issue_x000a_13.07.20 : 09.07.20 : STO, CME preparation_x000a_01.07.20 : SPK release"/>
  </r>
  <r>
    <s v="162123109"/>
    <s v="TEGALARUM"/>
    <x v="9"/>
    <s v="SKP"/>
    <s v="114°9.14.47'E"/>
    <s v="8°20.52.91'S"/>
    <n v="40"/>
    <s v="140/275/350"/>
    <n v="2020"/>
    <s v="JEDI 2020 [NEW]"/>
    <s v="Dusun Jenisari RT. 01 RW.01 Desa Genteng Kulon Kec Genteng Kab Banyuwangi-Jawa Timur"/>
    <s v="HTI"/>
    <s v="JAW-JI-BYW-4121"/>
    <s v="GENTENG_GENTENG_KULON"/>
    <x v="0"/>
    <s v="TBG"/>
    <s v="East"/>
    <s v="JATIM"/>
    <s v="Jawa Timur"/>
    <s v="Kab. Banyuwangi"/>
    <n v="6616594"/>
    <d v="2020-12-30T00:00:00"/>
    <m/>
    <n v="72"/>
    <s v="61 - 90 days"/>
    <d v="2021-01-29T00:00:00"/>
    <s v="W05-2021"/>
    <s v="Jan-2021"/>
    <d v="2021-01-28T00:00:00"/>
    <s v="W05-2021"/>
    <s v="Jan-2021"/>
    <d v="2021-01-29T00:00:00"/>
    <s v="W05-2021"/>
    <x v="15"/>
    <s v="TBD"/>
    <s v="TBD"/>
    <s v="TBD"/>
    <m/>
    <s v="FO"/>
    <d v="2021-02-15T00:00:00"/>
    <m/>
    <n v="516731204445"/>
    <n v="6.6"/>
    <m/>
    <d v="2021-01-07T00:00:00"/>
    <m/>
    <m/>
    <d v="2021-03-12T00:00:00"/>
    <s v="W11-2021"/>
    <m/>
    <m/>
    <x v="8"/>
    <x v="7"/>
    <s v="CLOSED - RFI DONE"/>
    <s v="21.01.21 : pondasi done, ME OG_x000a_18.01.21 : pondasi OG_x000a_14.01.21 : cme preparation_x000a_07.01.21 : ESR preparation_x000a_30.12.20 : SPK release"/>
  </r>
  <r>
    <s v="164105107"/>
    <s v="SATREYAN KANIGORO"/>
    <x v="9"/>
    <s v="SKP"/>
    <s v="112°13.20.03'"/>
    <s v="8°8.48.08'S"/>
    <n v="41"/>
    <s v="0/60/300"/>
    <n v="2020"/>
    <s v="JEDI 2020 [NEW]"/>
    <s v="Lingkungan Sawahan RT 01 RW 05 Kel,  Satreyan Kec. Kanigoro Kab. Blitar  Prov Jawa TimurDESA SATREYAN KEC KANIGORO KAB BLITARPROV JAWA TIMUR"/>
    <s v="HTI"/>
    <s v="JAW-JI-KNR-4253"/>
    <s v="KANIGORO_SATREYAN"/>
    <x v="1"/>
    <s v="TBG"/>
    <s v="East"/>
    <s v="JATIM"/>
    <s v="Jawa Timur"/>
    <s v="KAB. BLITAR"/>
    <n v="6616350"/>
    <d v="2020-10-20T00:00:00"/>
    <m/>
    <n v="143"/>
    <s v="121 - 150 days"/>
    <d v="2021-03-19T00:00:00"/>
    <s v="W12-2021"/>
    <s v="Mar-2021"/>
    <d v="2020-12-10T00:00:00"/>
    <s v="W50-2020"/>
    <s v="Dec-2020"/>
    <d v="2021-02-06T00:00:00"/>
    <s v="W06-2021"/>
    <x v="14"/>
    <d v="2021-03-29T00:00:00"/>
    <s v="W14-2021"/>
    <s v="Mar-2021"/>
    <m/>
    <s v="FO (Change to MW as temp solution)"/>
    <d v="2020-10-27T00:00:00"/>
    <m/>
    <n v="514021907297"/>
    <n v="33"/>
    <m/>
    <d v="2020-12-28T00:00:00"/>
    <m/>
    <m/>
    <d v="2021-03-12T00:00:00"/>
    <s v="W11-2021"/>
    <m/>
    <m/>
    <x v="8"/>
    <x v="7"/>
    <s v="CLOSED - RFI DONE"/>
    <s v="08.03.21 : MoM 04/3, OG perluasan jaringan, revise RFI plan 29/3_x000a_18.02.21 : PLN connection daya 33 kVA, setelah pemakaian 1 bulan downgrade 6.6/13.2 kVA, HO PLN bisa dilakukan setelah downgrade 6.6 atau 13.2 kVA_x000a_26.01.21 : survey done, proses eskalasi approval daya PLN 33kVA, Revise RFI Plan W2 Mar_x000a_21.01.21 : PSB released, PLN connection OG_x000a_26.11.20 : SRFIN announce_x000a_23.11.20 : 19.11.20 : aktual SRFI_x000a_16.11.20 : 12.11.20 : ME ongoing_x000a_09.11.20 : 05.11.20 : curring time, proses permanenisasi_x000a_02.11.20 : 29.10.20 : prepare STO &amp; CME_x000a_20.10.20 : SPK release"/>
  </r>
  <r>
    <s v="1262221003"/>
    <s v="BINTARA KENCANA TIMUR"/>
    <x v="9"/>
    <s v="TB"/>
    <n v="106.95843000000001"/>
    <n v="-6.2245210000000002"/>
    <n v="30"/>
    <s v="30/150/280"/>
    <m/>
    <m/>
    <s v="Jl. Bintara 8 RT 04 RW 03 Kel. Bintara Kec. Bekasi Barat Kota Bekasi"/>
    <s v="EID"/>
    <s v="JAW-JB-BKS-0708"/>
    <s v="BINTARA KENCANA TIMUR"/>
    <x v="1"/>
    <s v="TBG"/>
    <s v="JABO"/>
    <s v="JABODETABEK (OUTER)"/>
    <s v="Jawa Barat"/>
    <s v="KOTA BEKASI"/>
    <n v="6614768"/>
    <d v="2020-06-23T00:00:00"/>
    <m/>
    <n v="262"/>
    <s v="&gt; 150 days"/>
    <d v="2020-11-20T00:00:00"/>
    <s v="W47-2020"/>
    <s v="Nov-2020"/>
    <d v="2021-02-22T00:00:00"/>
    <s v="W09-2021"/>
    <s v="Feb-2021"/>
    <d v="2020-11-19T00:00:00"/>
    <s v="W47-2020"/>
    <x v="17"/>
    <d v="2021-03-10T00:00:00"/>
    <s v="W11-2021"/>
    <s v="Mar-2021"/>
    <m/>
    <s v="MW"/>
    <d v="2021-02-02T00:00:00"/>
    <m/>
    <n v="544204798116"/>
    <n v="6.6"/>
    <m/>
    <m/>
    <m/>
    <m/>
    <d v="2021-03-12T00:00:00"/>
    <s v="W11-2021"/>
    <m/>
    <m/>
    <x v="8"/>
    <x v="7"/>
    <s v="CLOSED - RFI DONE"/>
    <s v="08.03.21 : erection OG_x000a_04.03.21 : 01.03.21 : Curring time, erection tower start tgl 04/02 finish 07/02, RFI 10/02_x000a_15.02.21 : pouring raft foundation OG_x000a_08.02.21 : borepile done_x000a_01.02.21 : 28.01.21 : borepile stacking OG, plan pengecoran 30 Jan_x000a_21.01.21 : 14.01.21 : galian OG_x000a_07.01.21 : bouwplank_x000a_28.12.20 : soiltest done, waiting APD _x000a_21.12.20 : 10.12.20 : soiltest dan APD ongoing_x000a_07.12.20 : 03.12.20 : 26.11.20 : rekom PUPR done, minus rekom camat, target clear minggu ini_x000a_23.11.20 : 19.11.20 : plan RFC W5 Nov, proses rekom PUPR ongoing_x000a_16.11.20 : proses rekom PUPR terkait zonasi tower, hammer test done_x000a_12.11.20 : 09.11.20 : confirm dijalankan kand D, IW clear, proses approval sitac_x000a_05.11.20 : 02.11.20 : 26.10.20 : 22.10.20 : re-validasi kandidat D dengan ketinggian tower 25m, under RNP review_x000a_19.10.20 : proses review design pole+stacking , TNP approved dengan MCP21_x000a_15.10.20 : 12.10.20 : RND NOK dengan penurunan tinggi tower menjadi 24m, jika ketinggian tetap 25m IW not secure_x000a_08.10.20 : 05.10.20 : proses nego RND untuk penurunan tinggi tower menjadi SST 24 karena isu penolakan warga di radius 26m_x000a_03.10.20 : RND EID propose di top 25m_x000a_02.10.20 : request revalidasi propose penurunan ketinggian tower menjadi 24m krn comcase/penolakan warga di radius 26m_x000a_01.10.20 : IW Clear, Proses Collect Dokumen IW. Plan REKOM LURCAM done 07/10_x000a_28.09.20 : 24.09.20 : IW on going_x000a_21.09.20 : 17.09.20 : Plan IW Clear 27/09, Terkendala 1 warga (+) Covid_x000a_14.09.20 : 10.09.20 : IW on going, Plan IW Clear 15/09_x000a_07.09.20 : IW on going_x000a_03.09.20 : submit kandidat baru inSAR (cand D 106.95764, -6.22488) under RNP review_x000a_31.08.20 : 27.08.20 : 24.08.20 : kand C (106.961380, -6.224510) NOK dekat dgn existing, proses rehunting arahan -6.225014, 106.958019_x000a_18.08.20 : IW failed, rehunting C_x000a_10.08.20 : 06.08.20 : Propose change SoW SPK B2S to SPK Colo _x000a_06.08.20 : submit kandidat B (106.959620 -6.226520) under RNP review_x000a_03.08.20 : 30.07.20 : 27.07.20 : 20.07.20 : 16.07.20 : kandidat A NOK near existing, proses rehunting_x000a_13.07.20 : 02.07.20 : 29.06.20 : hunting_x000a_25.06.20 : RND XL (Pak Siro) NOT OK CHANGE TO COLO karena dekat ke existing XL (300m).arahan propose B2S di titik (-6.224461, 106.957705)_x000a_24.06.20 : propose colo dg jarak 258m ke site 120820109 JATIKRAMAT INDAH 2 / MASJID ASYIFA, Tower kamuflase GF 31m_x000a_23.06.20 : SPK Release 23 jun 20"/>
  </r>
  <r>
    <s v="1643091003"/>
    <s v="KEBONAGUNG_KATIPUGAL"/>
    <x v="9"/>
    <s v="TB"/>
    <n v="111.16348000000001"/>
    <n v="-8.2483869999999992"/>
    <n v="40"/>
    <s v="90/180/300"/>
    <n v="2020"/>
    <s v="JEDI 2020 [NEW]"/>
    <s v="DUSUN KLEPU RT.001 RW.007, DESA KATIPUGAL, KECAMATAN KEBONAGUNG, KABUPATEN PACITAN, PROPINSI JAWA TIMUR"/>
    <s v="HTI"/>
    <s v="JAW-JI-PCT-4185"/>
    <s v="KEBONAGUNG_KATIPUGAL"/>
    <x v="1"/>
    <s v="TBG"/>
    <s v="East"/>
    <s v="JATIM"/>
    <s v="Jawa Timur"/>
    <s v="KAB. PACITAN"/>
    <n v="6614369"/>
    <d v="2020-01-13T00:00:00"/>
    <m/>
    <n v="421"/>
    <s v="&gt; 150 days"/>
    <d v="2020-06-11T00:00:00"/>
    <s v="W24-2020"/>
    <s v="Jun-2020"/>
    <d v="2020-10-20T00:00:00"/>
    <s v="W43-2020"/>
    <s v="Oct-2020"/>
    <d v="2021-02-06T00:00:00"/>
    <s v="W06-2021"/>
    <x v="14"/>
    <d v="2021-03-29T00:00:00"/>
    <s v="W14-2021"/>
    <s v="Mar-2021"/>
    <m/>
    <s v="FO (Change to MW as temp solution)"/>
    <d v="2021-01-18T00:00:00"/>
    <m/>
    <n v="515421485861"/>
    <n v="13.2"/>
    <m/>
    <d v="2020-09-14T00:00:00"/>
    <m/>
    <d v="2020-09-30T00:00:00"/>
    <d v="2021-03-09T00:00:00"/>
    <s v="W11-2021"/>
    <m/>
    <m/>
    <x v="8"/>
    <x v="7"/>
    <s v="CLOSED - RFI DONE"/>
    <s v="08.03.21 : PLN connected, NY RFIN -&gt; plan 08/3_x000a_18.02.21 : PLN connection daya 13.2 kVA, material PLN NY ready, revise RFI plan W2 Mar_x000a_26.01.21 : proses register, waiting PLN survey, Revise RFI Plan W2 Mar_x000a_21.01.21 : PSB released, PLN connection OG_x000a_30.09.20 : SRFIN sent_x000a_28.09.20 : 24.09.20 : curingtime_x000a_21.09.20 : plan cor hari ini_x000a_17.09.20 : lantai kerja done, rebarring ongoing_x000a_14.09.20 : 10.09.20 : rekom done, status RFC, start excavation_x000a_07.09.20 : 03.09.20 : RND OK kand C, tower 52m, TNP OK_x000a_31.08.20 : Reaktivasi SPK, validasi kand paralel IW clear_x000a_02.07.20 : MOM propose return, hard kandidat, terkait isu regulasi ketinggian tower_x000a_02.07.20 : IW on going, proses soswar door to door_x000a_29.06.20 : 25.06.20 : XL meminta untuk segera start CME minggu depan_x000a_22.06.20 : compile IW by WAG, issue pembatasan akses dr luar daerah, plan start CME 2 minggu kedepan, plan RFI end of July_x000a_18.06.20 : plan start CME 2 minggu kedepan, plan RFI end of July_x000a_15.06.20 : pembatasan akses dari luar daerah compile IW by WAG_x000a_11.06.20 : 08.06.20 : IW on going_x000a_04.06.20 : IW on going_x000a_01.06.20 : 28.05.20 : 25.05.20 : 14.05.20 : IW on going_x000a_08.05.20 : 30.04.20 : IW OG, paralel proses revalidasi_x000a_23.04.20 : 16.04.20 : 09.04.20 : continue iw on going_x000a_02.04.20 : IW on going soswar door to door terkendala isu COVID 19_x000a_25.03.20 : IW on going soswar door to door_x000a_24.03.20 : Cand. B Prepare Soswar Tanggal 18 di Balai Desa Dibatalkan. Akan Sosialisasi Door to Door tanggal 24 Maret (Larangan untuk soswar forum ) _x000a_19.03.20 : IW on going, need approval kandidat_x000a_11.03.20 : IW on going_x000a_28.02.20 : 24.02.20 : kand A (S : 8°14'49.9&quot; E : 111°09'49.30&quot;) 4 KK Sign 3 KK, cand B IW OG , soswar 27.2.20_x000a_20.02.20 : IW Clear, proses eskalasi sitac, recheck isu ketinggian penurunan dari 52  (failed) ke 42_x000a_13.02.20 : IW on going_x000a_06.02.20 : kand A = validasi done, Candidate A RF TX OK_x000a_"/>
  </r>
  <r>
    <s v="1643101003"/>
    <s v="KEBONAGUNG_MANTREN"/>
    <x v="9"/>
    <s v="TB"/>
    <n v="111.190995"/>
    <n v="-8.2264219999999995"/>
    <n v="50"/>
    <s v="0/120/240"/>
    <n v="2020"/>
    <s v="JEDI 2020 [NEW]"/>
    <s v="Dusun Krajan, RT.01 RW.04 Desa Mantren, Kecamatan Kebonagung, Kabupaten Pacitan, Propinsi Jawa Timur"/>
    <s v="HTI"/>
    <s v="JAW-JI-PCT-4186"/>
    <s v="KEBONAGUNG_MANTREN"/>
    <x v="1"/>
    <s v="TBG"/>
    <s v="East"/>
    <s v="JATIM"/>
    <s v="Jawa Timur"/>
    <s v="KAB. PACITAN"/>
    <n v="6614369"/>
    <d v="2020-01-13T00:00:00"/>
    <m/>
    <n v="421"/>
    <s v="&gt; 150 days"/>
    <d v="2020-06-11T00:00:00"/>
    <s v="W24-2020"/>
    <s v="Jun-2020"/>
    <d v="2020-05-27T00:00:00"/>
    <s v="W22-2020"/>
    <s v="May-2020"/>
    <d v="2021-02-06T00:00:00"/>
    <s v="W06-2021"/>
    <x v="14"/>
    <d v="2021-03-12T00:00:00"/>
    <s v="W11-2021"/>
    <s v="Mar-2021"/>
    <m/>
    <s v="FO (Change to MW as temp solution)"/>
    <d v="2021-01-18T00:00:00"/>
    <m/>
    <n v="515421485879"/>
    <n v="13.2"/>
    <m/>
    <d v="2020-06-17T00:00:00"/>
    <m/>
    <d v="2020-05-27T00:00:00"/>
    <d v="2021-03-09T00:00:00"/>
    <s v="W11-2021"/>
    <m/>
    <m/>
    <x v="8"/>
    <x v="7"/>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rebarring on going_x000a_02.04.20 : on going excavation_x000a_25.03.20 : Soiltest done, design done , Proses Perijinan_x000a_19.03.20 : 11.03.20 : proses soiltest, proses collect doc legal_x000a_28.02.20 : on going proses rekom l/c_x000a_24.02.20 : IW done, Soiltest done , design proses _x000a_17.02.20 : Capex Approved , realisasi IW , Penjadwalan soiltest done _x000a_20.02.20 : IW clear, proses realisasi IW dan penjadwalan soiltest_x000a_13.02.20 : TNP review_x000a_06.02.20 : Kand A = Rehunting, Candidate A RF NOK"/>
  </r>
  <r>
    <s v="1643111003"/>
    <s v="NGADIROJO_HADILUWIH"/>
    <x v="9"/>
    <s v="TB"/>
    <n v="111.308849"/>
    <n v="-8.2334160000000001"/>
    <n v="40"/>
    <s v="40/100/190"/>
    <n v="2020"/>
    <s v="JEDI 2020 [NEW]"/>
    <s v="Jl. Pacitan Trenggalek Dusun Garenglor RT 001 RW 002 Desa Hadiluwih Kecamatan Ngadirojo Kabupaten Pacitan"/>
    <s v="HTI"/>
    <s v="JAW-JI-PCT-4187"/>
    <s v="NGADIROJO_HADILUWIH"/>
    <x v="1"/>
    <s v="TBG"/>
    <s v="East"/>
    <s v="JATIM"/>
    <s v="Jawa Timur"/>
    <s v="KAB. PACITAN"/>
    <n v="6614369"/>
    <d v="2020-01-13T00:00:00"/>
    <m/>
    <n v="421"/>
    <s v="&gt; 150 days"/>
    <d v="2020-06-11T00:00:00"/>
    <s v="W24-2020"/>
    <s v="Jun-2020"/>
    <d v="2020-06-24T00:00:00"/>
    <s v="W26-2020"/>
    <s v="Jun-2020"/>
    <d v="2021-02-06T00:00:00"/>
    <s v="W06-2021"/>
    <x v="14"/>
    <d v="2021-03-12T00:00:00"/>
    <s v="W11-2021"/>
    <s v="Mar-2021"/>
    <m/>
    <s v="FO (Change to MW as temp solution)"/>
    <d v="2021-01-18T00:00:00"/>
    <m/>
    <n v="515421485887"/>
    <n v="13.2"/>
    <m/>
    <d v="2020-06-17T00:00:00"/>
    <m/>
    <d v="2020-06-24T00:00:00"/>
    <d v="2021-03-09T00:00:00"/>
    <s v="W11-2021"/>
    <m/>
    <m/>
    <x v="8"/>
    <x v="7"/>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4.06.20 : email SRFI-N sent_x000a_22.06.20 : SRFI, wait confirmation XL for PLN connection_x000a_01.06.20 : 29.05.20 : SRFI_x000a_28.05.20 : 25.05.20 : 14.05.20 : 13.05.20 ; Curing time, pond BTS done, mat tower plan mos 14/5_x000a_08.05.20 : rebaring og_x000a_30.04.20 : bor pile on going, proses perijinan_x000a_23.04.20 : 16.04.20 : proses perijinan, CME stop_x000a_09.04.20 : on going excavation_x000a_02.04.20 : on going excavation_x000a_25.03.20 : proses review sitac_x000a_19.03.20 : 11.03.20 : IW clear, proses eskalasi sitac_x000a_28.02.20 : 24.02.20 : Kand A (S : 8°14'2.00&quot; E : 111°18'29.50&quot;), IW on going, IW 18KK , kurang 8 KK, proses submit biaya sitac 26 Feb_x000a_20.02.20 : 13.02.20 : IW on going,  IW 7 KK_x000a_06.02.20 : kand A = validasi done, Candidate A RF TX OK_x000a_"/>
  </r>
  <r>
    <s v="1643081003"/>
    <s v="NGADIROJO_SIDOMULYO"/>
    <x v="9"/>
    <s v="TB"/>
    <n v="111.277368"/>
    <n v="-8.2514730000000007"/>
    <n v="50"/>
    <s v="0/130/300"/>
    <n v="2020"/>
    <s v="JEDI 2020 [NEW]"/>
    <s v="Dusun Tawang Kulon, RT.01 RW.10, Desa Sidomulyo, Kecamatan Ngadirojo, Kabupaten Pacitan, Propinsi Jawa Timur"/>
    <s v="HTI"/>
    <s v="JAW-JI-PCT-4184"/>
    <s v="NGADIROJO_SIDOMULYO"/>
    <x v="1"/>
    <s v="TBG"/>
    <s v="East"/>
    <s v="JATIM"/>
    <s v="Jawa Timur"/>
    <s v="KAB. PACITAN"/>
    <n v="6614369"/>
    <d v="2020-01-13T00:00:00"/>
    <m/>
    <n v="421"/>
    <s v="&gt; 150 days"/>
    <d v="2020-06-11T00:00:00"/>
    <s v="W24-2020"/>
    <s v="Jun-2020"/>
    <d v="2020-05-27T00:00:00"/>
    <s v="W22-2020"/>
    <s v="May-2020"/>
    <d v="2021-02-06T00:00:00"/>
    <s v="W06-2021"/>
    <x v="14"/>
    <d v="2021-03-12T00:00:00"/>
    <s v="W11-2021"/>
    <s v="Mar-2021"/>
    <m/>
    <s v="FO (Change to MW as temp solution)"/>
    <d v="2021-01-18T00:00:00"/>
    <m/>
    <n v="515421485853"/>
    <n v="13.2"/>
    <m/>
    <d v="2020-06-17T00:00:00"/>
    <m/>
    <d v="2020-05-27T00:00:00"/>
    <d v="2021-03-09T00:00:00"/>
    <s v="W11-2021"/>
    <m/>
    <m/>
    <x v="8"/>
    <x v="7"/>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_x000a_02.04.20 : 25.03.20 : Soiltest done, design done , Proses Perijinan_x000a_19.03.20 : 11.03.20 : proses soiltest, proses collect doc legal_x000a_28.02.20 : on going proses rekom l/c_x000a_24.02.20 : IW done, Soiltest Done_x000a_17.02.20 : Capex Approved , realisasi IW , Penjadwalan soiltest done _x000a_20.02.20 : IW clear, proses realisasi IW dan penjadwalan soiltest_x000a_13.02.20 : IW on going_x000a_06.02.20 : Kand B = Candidate B Submit_x000a_"/>
  </r>
  <r>
    <s v="220161104"/>
    <s v="SEPUNGGUR (RD TO PAGATAN)"/>
    <x v="9"/>
    <s v="SMI"/>
    <n v="115.96455"/>
    <n v="-3.52277"/>
    <n v="50"/>
    <s v="40/200/280"/>
    <n v="2020"/>
    <s v="JEDI 2020 [NEW]"/>
    <s v="RT 03 DS.SEPUNGGUR, KEC.KUSAN HILIR, KAB.TANAH BUMBU, KALIMANTAN SELATAN"/>
    <s v="HTI"/>
    <s v="KAL-KS-BLN-0907"/>
    <s v="SEPUNGGUR_KUSAN HILIR"/>
    <x v="0"/>
    <s v="TBG"/>
    <s v="Central"/>
    <s v="KALIMANTAN"/>
    <s v="Kalimantan Selatan"/>
    <s v="KAB. TANAH BUMBU"/>
    <n v="6614488"/>
    <d v="2020-03-13T00:00:00"/>
    <m/>
    <n v="360"/>
    <s v="&gt; 150 days"/>
    <d v="2020-04-12T00:00:00"/>
    <s v="W16-2020"/>
    <s v="Apr-2020"/>
    <d v="2020-06-04T00:00:00"/>
    <s v="W23-2020"/>
    <s v="Jun-2020"/>
    <d v="2021-03-12T00:00:00"/>
    <s v="W11-2021"/>
    <x v="18"/>
    <d v="2021-03-06T00:00:00"/>
    <s v="W10-2021"/>
    <s v="Mar-2021"/>
    <m/>
    <s v="FO"/>
    <d v="2021-02-15T00:00:00"/>
    <m/>
    <n v="223200540665"/>
    <n v="6.6"/>
    <m/>
    <d v="2020-03-19T00:00:00"/>
    <m/>
    <d v="2020-06-04T00:00:00"/>
    <d v="2021-03-08T00:00:00"/>
    <s v="W11-2021"/>
    <m/>
    <m/>
    <x v="8"/>
    <x v="7"/>
    <s v="CLOSED - RFI DONE"/>
    <s v="08.03.21 : RFI, NY RFIN -&gt; plan 8/03_x000a_04.03.21 : plan connect 6 Mar_x000a_01.03.21 : plan PLN connection W1 Mar_x000a_25.02.21 : plan survey PLN hari ini_x000a_16.07.20 : 09.07.20 : 02.07.20 : PLN connection menunggu konfirmasi XL, plan RFI adalah SK PLN release+14 hari_x000a_04.06.20 : email SRFI-N sent_x000a_28.05.20 : 22.04.20 : Soft RFI actual_x000a_20.04.20 : paln material hari ini on site, plan SRFI 2 hari lagi 22 Apr 20_x000a_16.04.20 : Pondasi done, plan material on site 18 Apr, plan SRFI 20 Apr_x000a_09.04.20 : BTS pondasi done, material paln onsite 14 Apr_x000a_02.04.20 : pabrikasi material, plan SRFI 20 Apr_x000a_"/>
  </r>
  <r>
    <s v="1432331003"/>
    <s v="CIPAJANG BANJARHARJO"/>
    <x v="9"/>
    <s v="TB"/>
    <n v="108.810023"/>
    <n v="-7.0626600000000002"/>
    <n v="50"/>
    <s v="70/140/280"/>
    <m/>
    <m/>
    <s v="PENANGGAPAN RT 001 RW 007 DESA PENANGGAPAN KEC. BANJARHARJO KAB. BREBES PROVINSI JAWA TENGAH"/>
    <s v="EID"/>
    <s v="JAW-JT-BBS-0155"/>
    <s v="Cipajang Banjarharjo"/>
    <x v="1"/>
    <s v="TBG"/>
    <s v="Central"/>
    <s v="JATENG"/>
    <s v="DI Yogyakarta"/>
    <s v="BREBES"/>
    <n v="6614368"/>
    <d v="2020-01-13T00:00:00"/>
    <m/>
    <n v="420"/>
    <s v="&gt; 150 days"/>
    <d v="2020-06-11T00:00:00"/>
    <s v="W24-2020"/>
    <s v="Jun-2020"/>
    <d v="2020-05-15T00:00:00"/>
    <s v="W20-2020"/>
    <s v="May-2020"/>
    <d v="2021-02-28T00:00:00"/>
    <s v="W10-2021"/>
    <x v="14"/>
    <d v="2021-03-06T00:00:00"/>
    <s v="W10-2021"/>
    <s v="Mar-2021"/>
    <m/>
    <s v="FO (Change to MW as temp solution)"/>
    <d v="2021-02-11T00:00:00"/>
    <m/>
    <n v="522582439529"/>
    <n v="7.7"/>
    <m/>
    <m/>
    <m/>
    <d v="2020-06-25T00:00:00"/>
    <d v="2021-03-08T00:00:00"/>
    <s v="W11-2021"/>
    <m/>
    <m/>
    <x v="8"/>
    <x v="7"/>
    <s v="CLOSED - RFI DONE"/>
    <s v="08.03.21 : PLN connected, NY RFIN -&gt; plan 08/3_x000a_25.02.21 : OG PLN connection_x000a_11.02.21 : perubahan transport FO -&gt; MW, waiting PSB release_x000a_03.08.20 : 20.07.20 : 16.07.20 : 09.07.20 : 02.07.20 : 29.06.20 : PLN Connection menunggu konfirmasi dari XL, plan RFI adalah SK PLN release+14 hari_x000a_25.06.20 : email SRFI-N sent_x000a_25.06.20 : SRFI, collecting doc SRFIN _x000a_22.06.20 : erection done, finishing,ME grounding OG_x000a_18.06.20 : erection on going_x000a_15.06.20 : STOP isu perijinan, proses negosiasi_x000a_11.06.20 : tower painting_x000a_04.06.20 : erection top_x000a_01.06.20 : 28.05.20 : 21.05.20 : 14.05.20 : erection on going_x000a_30.04.20 : curingtime_x000a_23.04.20 : 16.04.20 : galian done, lantai kerja, prepare rebarring_x000a_09.04.20 : on going galian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8.80813 -7.06279 (209m) propose Tower 52m, submit kand B di 108.80984 -7.06365 (112m) propose Tower 52m"/>
  </r>
  <r>
    <s v="0223981003"/>
    <s v="TORGAMBA AEKBATU"/>
    <x v="9"/>
    <s v="TB"/>
    <s v="100°10.40.75'E"/>
    <s v="1°42.15.93'N"/>
    <n v="50"/>
    <s v="90/210/330"/>
    <n v="2020"/>
    <s v="JEDI 2020 [NEW]"/>
    <s v="DUSUN TERATAI, DESA AEK RASO, KECAMATAN TORGAMBA, KABUPATEN LABUHANBATU SELATAN, PROVINSI SUMATERA UTARA"/>
    <s v="HTI"/>
    <s v="SUM-SU-KPI-2220"/>
    <s v="TORGAMBA AEKBATU"/>
    <x v="1"/>
    <s v="TBG"/>
    <s v="WEST"/>
    <s v="SUMBAGUT"/>
    <s v="Sumatera Utara"/>
    <s v="Kab. Labuhanbatu Selatan"/>
    <n v="6616173"/>
    <d v="2020-09-03T00:00:00"/>
    <m/>
    <n v="181"/>
    <s v="&gt; 150 days"/>
    <d v="2021-01-31T00:00:00"/>
    <s v="W06-2021"/>
    <s v="Jan-2021"/>
    <d v="2021-02-22T00:00:00"/>
    <s v="W09-2021"/>
    <s v="Feb-2021"/>
    <d v="2020-12-25T00:00:00"/>
    <s v="W52-2020"/>
    <x v="10"/>
    <d v="2021-02-26T00:00:00"/>
    <s v="W09-2021"/>
    <s v="Feb-2021"/>
    <m/>
    <s v="MW"/>
    <d v="2021-01-29T00:00:00"/>
    <m/>
    <n v="125100671476"/>
    <n v="6.6"/>
    <m/>
    <d v="2021-02-02T00:00:00"/>
    <m/>
    <m/>
    <d v="2021-03-03T00:00:00"/>
    <s v="W10-2021"/>
    <m/>
    <m/>
    <x v="8"/>
    <x v="7"/>
    <s v="CLOSED - RFI DONE"/>
    <s v="01.03.21 : RFI power by PLN Multiguna_x000a_25.02.21 : erection done, ME OG, plan PLN connect 28 Feb_x000a_22.02.21 : 18.02.21 : erection ongoing_x000a_11.02.21 : pouring done_x000a_08.02.21 : rebaring OG, plan pouring 10 Feb_x000a_04.02.21 : galian done, pembersihan area galian OG_x000a_28.01.21 : CME preparation, plan start 2 Feb_x000a_18.01.21 :14.01.21 : soiltest done, proses pengurusan surat kuasa SIOP estimasi penyelesaian 20 Jan (Ijin start CME by PTPN III confirm OK), plan CME start 27 Jan_x000a_11.01.21 : soiltest ongoing, plan CME start 27 Jan_x000a_04.01.21 : PKS signed_x000a_28.12.20 : proses PKS dan kelengkapan dok legalitas, plan cme start 5 Jan _x000a_21.12.20 : 17.12.20 : proses pembuatan PKS dengan PTPN III_x000a_07.12.20 : 30.11.20 : survey KJPP (Kantor Jasa Penilaian Publik) done, proses jawaban resmi PTPN estimasi release W1 Dec_x000a_19.11.20 : 16.11.20 : 12.11.20 : 09.11.20 : proses PKS dengan PTPN 3_x000a_05.11.20 : 02.11.20 : 29.10.20 :26.10.20 : 22.10.20 : 19.10.20 : menunggu surat jawaban dari PTPN 3 terkait hasil joint survey _x000a_15.10.20 : proses joint survey dengan mitra di lahan PTPN 3_x000a_12.10.20 : proses disposisi di kepala bagian PTPN 3_x000a_08.10.20 : 05.10.20 : menunggu feedback dari PTPN 3_x000a_01.10.20 : 24.09.20 : proses BAN/BAK dengan pihak PTPN_x000a_21.09.20 : TNP OK 50m/0.6, IW ongoing, lokasi berada di LAHAN PTPN III dan sudah di ajukan proposa kerjasama dengan PTPN III_x000a_17.09.20 : kand A RF OK 50m, proses review TNP_x000a_14.09.20 : hunting, lokasi di PTPN III"/>
  </r>
  <r>
    <s v="1317441003"/>
    <s v="TAMAN GOLF BOULEVARD"/>
    <x v="9"/>
    <s v="TB"/>
    <n v="106.649175"/>
    <n v="-6.1934760000000004"/>
    <n v="35"/>
    <s v="0/90/180/270"/>
    <m/>
    <m/>
    <s v="Jl. Raya Bukit golf RT. 04 Rw.014 Kel. Poris pelawad Indah kec. cipondoh Kota Tangerang"/>
    <s v="EID"/>
    <s v="JAW-BT-TNG-1458"/>
    <s v="Taman Golf Boulevard"/>
    <x v="1"/>
    <s v="TBG"/>
    <s v="JABO"/>
    <s v="JABODETABEK (INNER)"/>
    <s v="Banten"/>
    <s v="KOTA TANGERANG"/>
    <n v="6616544"/>
    <d v="2020-12-03T00:00:00"/>
    <m/>
    <n v="89"/>
    <s v="61 - 90 days"/>
    <d v="2021-05-02T00:00:00"/>
    <s v="W19-2021"/>
    <s v="May-2021"/>
    <d v="2021-02-26T00:00:00"/>
    <s v="W09-2021"/>
    <s v="Feb-2021"/>
    <d v="2021-02-26T00:00:00"/>
    <s v="W09-2021"/>
    <x v="14"/>
    <d v="2021-02-26T00:00:00"/>
    <s v="W09-2021"/>
    <s v="Feb-2021"/>
    <m/>
    <s v="MW"/>
    <d v="2021-02-02T00:00:00"/>
    <m/>
    <n v="566100979353"/>
    <n v="6.6"/>
    <m/>
    <m/>
    <m/>
    <m/>
    <d v="2021-03-02T00:00:00"/>
    <s v="W10-2021"/>
    <m/>
    <m/>
    <x v="8"/>
    <x v="7"/>
    <s v="CLOSED - RFI DONE"/>
    <s v="01.03.21 : PLN connected, prepare RFIN_x000a_22.02.21 : 18.02.21 : PLN connection OG_x000a_15.02.21 : ME installation, waiting PSB release_x000a_11.02.21 : pouring OG_x000a_08.02.21 : galian done, plan pouring 8 Jan_x000a_04.02.21 : galian OG_x000a_01.02.21 : CME preparation, plan start 02 Feb_x000a_28.01.21 : rekom done, plan CME start W1 Feb_x000a_14.01.21 : target penyelesaian rekom PUPR W4 Jan_x000a_11.01.21 : 21.12.20 : rekom L/C ongoing, need rekom PUPR_x000a_03.12.20 : SPK release"/>
  </r>
  <r>
    <s v="1260771003"/>
    <s v="NEGLASARI_BANJAR"/>
    <x v="9"/>
    <s v="TB"/>
    <n v="108.505117"/>
    <n v="-7.385618"/>
    <n v="40"/>
    <s v="20/180/280"/>
    <n v="2020"/>
    <s v="JEDI 2020 [NEW]"/>
    <s v="Dsn. Warungbuah Rt.021 / Rw 013 Desa Neglasari Kec Banjar Kota Banjar,Jawa Barat."/>
    <s v="HTI"/>
    <s v="JAW-JB-BJR-3855"/>
    <s v="NEGLASARI_BANJAR"/>
    <x v="1"/>
    <s v="TBG"/>
    <s v="Central"/>
    <s v="JABAR"/>
    <s v="Jawa Barat"/>
    <s v="KOTA BANJAR"/>
    <n v="6614369"/>
    <d v="2020-01-13T00:00:00"/>
    <m/>
    <n v="411"/>
    <s v="&gt; 150 days"/>
    <d v="2020-06-11T00:00:00"/>
    <s v="W24-2020"/>
    <s v="Jun-2020"/>
    <d v="2020-10-01T00:00:00"/>
    <s v="W40-2020"/>
    <s v="Oct-2020"/>
    <d v="2021-02-06T00:00:00"/>
    <s v="W06-2021"/>
    <x v="14"/>
    <d v="2021-02-25T00:00:00"/>
    <s v="W09-2021"/>
    <s v="Feb-2021"/>
    <m/>
    <s v="FO (Change to MW as temp solution)"/>
    <d v="2021-01-18T00:00:00"/>
    <m/>
    <n v="532217748191"/>
    <n v="6.6"/>
    <m/>
    <d v="2020-08-11T00:00:00"/>
    <m/>
    <d v="2020-10-06T00:00:00"/>
    <d v="2021-02-27T00:00:00"/>
    <s v="W09-2021"/>
    <m/>
    <m/>
    <x v="8"/>
    <x v="7"/>
    <s v="CLOSED - RFI DONE"/>
    <s v="01.03.21 : RFIN sent_x000a_08.02.21 : Perluasan jaringan OG_x000a_21.01.21 : PSB released, PLN connection OG_x000a_06.10.20 : 05.10.20 : SRFIN sent_x000a_01.10.20 : SRFI actual, collecting doc RFIN_x000a_28.09.20 : erection on going, paralel on going F&amp;Y_x000a_24.09.20 : erection on going, progress terkendala hujan 2 hari_x000a_21.09.20 : erection on going_x000a_17.09.20 : sortir material tower, prepare for erection start_x000a_14.09.20 : plan start CME 15 sep 20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tinjauan lokasi/survey done, waiting disposisi untuk continue CME, CME cor don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31.05.20 : erection STOP by satpol PP, isu perijinan kota Banjar_x000a_28.05.20 : 25.05.20 : erection start on going_x000a_14.05.20 : Curring Time_x000a_08.05.20 : rebarring_x000a_30.04.20 : proses perijinan_x000a_23.04.20 : 16.04.20 : proses rekom_x000a_09.04.20 : realisasi IW dan rekom_x000a_02.04.20 : pembayaran IW dan rekom on going_x000a_25.03.20 : proses verifikasi dan negosiasi eskalasi_x000a_19.03.20 : 11.03.20 : IW on going_x000a_20.02.20 : 13.02.20 : IW on going_x000a_06.02.20 : Kand A = RF OK, TX review_x000a_23.01.20 : kand A = RND 50 45/150/280 23Jan20 : Ok candidate A, tower 52_x000a_23.01.20 : kand A = submit 108°30'17.10&quot;E -7°23'7.50&quot;S SST42"/>
  </r>
  <r>
    <s v="2314771003"/>
    <s v="SEPINGGAN BARU"/>
    <x v="9"/>
    <s v="TB"/>
    <s v="116°54.29.89'E"/>
    <s v="1°13.53.32'S"/>
    <n v="40"/>
    <s v="90/210/330"/>
    <n v="2020"/>
    <s v="JEDI 2020 [NEW]"/>
    <s v="Jl.Sepinggan Baru Kel.Sepinggan Baru Kec. Balikpapan Selatan Kota Balikpapan"/>
    <s v="HTI"/>
    <s v="KAL-KI-BPP-0757"/>
    <s v="SEPINGGAN BARU"/>
    <x v="1"/>
    <s v="TBG"/>
    <s v="JABO"/>
    <s v="KALIMANTAN"/>
    <s v="Kalimantan Timur"/>
    <s v="Kota Balikpapan"/>
    <n v="6616173"/>
    <d v="2020-09-03T00:00:00"/>
    <m/>
    <n v="176"/>
    <s v="&gt; 150 days"/>
    <d v="2021-01-31T00:00:00"/>
    <s v="W06-2021"/>
    <s v="Jan-2021"/>
    <d v="2021-01-31T00:00:00"/>
    <s v="W06-2021"/>
    <s v="Jan-2021"/>
    <d v="2020-12-25T00:00:00"/>
    <s v="W52-2020"/>
    <x v="10"/>
    <d v="2021-02-15T00:00:00"/>
    <s v="W08-2021"/>
    <s v="Feb-2021"/>
    <m/>
    <s v="MW"/>
    <d v="2021-01-15T00:00:00"/>
    <m/>
    <n v="232002366637"/>
    <n v="6.6"/>
    <m/>
    <d v="2021-03-12T00:00:00"/>
    <m/>
    <m/>
    <d v="2021-02-26T00:00:00"/>
    <s v="W09-2021"/>
    <m/>
    <m/>
    <x v="8"/>
    <x v="7"/>
    <s v="CLOSED - RFI DONE"/>
    <s v="25.02.21 : RFI power by Multiguna_x000a_08.02.21 : PLN connection_x000a_01.02.21 : erection OG, prepare PLN connection_x000a_18.01.21 : pouring OG_x000a_14.01.21 : galian done, pembesian on going, plan pouring start 17 Jan_x000a_04.01.21: Rekom Camat Done 31 Dec 20, Proses submit dokumen ke Diskominfo plan 05 Jan 2021_x000a_28.12.20 : IW ongoing_x000a_21.12.20 : kand F failed, submit kandidat G -&gt; RF TX OK, IW ongoing_x000a_17.12.20 : TNP OK, IW ongoing_x000a_14.12.20 : kand F gagal IW, propose kandidat baru -&gt; kand G RF OK, under TNP review_x000a_10.12.20 : kandidat F RF OK, under TNP review_x000a_03.12.20 : kandidat sesuai arahan dekat sutet dengan jarak 170m, mobilisasi sulit karena tidak ada akses jalan (dekat jurang). proses joint survey dengan PT. Her untuk kandidat F jarak dari NOM 480m_x000a_30.11.20 : rehunting kandidat F_x000a_19.11.20 : arahan rehunting berada di lahan terjal dan dekat sutet, proses survey kondisi aktual terkait possibility pembangunan di area tsb_x000a_12.11.20 : kand E NOK by RND XL, proses rehunting (need arahan sesuai JR submitted)_x000a_09.11.20 : 05.11.20 : 02.11.20 : 29.10.20 : 26.10.20 : submit justfication report kand E, under RNP review_x000a_22.10.20 : kand D failed, submit kandidat E under RNP review (isu penolakan warga, paralel penyusunan JR)_x000a_19.10.20 : kand C failed, proses IW ongoing kand D (RF dan TX OK)_x000a_15.10.20 : kand C RF TX OK, proses negosiasi BAN_x000a_12.10.20 : kand B gagal IW, submit kandidat C proses review RNP_x000a_08.10.20 : under review TNP kand B_x000a_05.10.20 : kand A fail, submit kand B RF OK 40m, under TNP review_x000a_01.10.20 : negosiasi BAN di kand A, paralel rehunting kandidat baru_x000a_28.09.20 : IW on going, paralel proses negosiasi BAN/BAK, plan rabu joint survey untuk renego dg LL_x000a_21.09.20 : kand A RF 40m, MW 40m/0.6, IW ongoing_x000a_14.09.20 : hunting, sekitar NOM lahan developer HER 2 dan tidak mau di sewakan krn akan dibangun"/>
  </r>
  <r>
    <s v="141655109"/>
    <s v="CANGKRING"/>
    <x v="9"/>
    <s v="SKP"/>
    <n v="109.15694000000001"/>
    <n v="-6.9073900000000004"/>
    <n v="50"/>
    <s v="25/165/265"/>
    <m/>
    <m/>
    <s v="CANGKRING RT 013 RW 03 DESA CANGKRING KEC.TALANG, KAB.TEGAL, JAWA TENGAH"/>
    <s v="EID"/>
    <s v="JAW-JT-SLW-2320"/>
    <s v="DAWUHAN TALANG"/>
    <x v="0"/>
    <m/>
    <s v="Central"/>
    <s v="JATENG"/>
    <s v="DI Yogyakarta"/>
    <s v="TEGAL"/>
    <n v="6614810"/>
    <d v="2020-07-01T00:00:00"/>
    <m/>
    <n v="239"/>
    <s v="&gt; 150 days"/>
    <d v="2020-07-31T00:00:00"/>
    <s v="W31-2020"/>
    <s v="Jul-2020"/>
    <d v="2020-07-30T00:00:00"/>
    <s v="W31-2020"/>
    <s v="Jul-2020"/>
    <d v="2021-02-28T00:00:00"/>
    <s v="W10-2021"/>
    <x v="14"/>
    <d v="2021-02-28T00:00:00"/>
    <s v="W10-2021"/>
    <s v="Feb-2021"/>
    <m/>
    <s v="FO (Change to MW as temp solution)"/>
    <d v="2021-02-11T00:00:00"/>
    <m/>
    <n v="522521737122"/>
    <n v="7.7"/>
    <m/>
    <m/>
    <m/>
    <d v="2020-07-28T00:00:00"/>
    <d v="2021-02-25T00:00:00"/>
    <s v="W09-2021"/>
    <m/>
    <m/>
    <x v="8"/>
    <x v="7"/>
    <s v="CLOSED - RFI DONE"/>
    <s v="25.02.21 : PLN connected, RFIN ongoing collect document_x000a_11.02.21 : perubahan transport FO -&gt; MW, waiting PSB release_x000a_28.07.20 : email SRFI-N sent_x000a_27.07.20 : actual SRFI, collecting doc SRFIN_x000a_20.07.20 : 19.07.20 : start RBS foundation_x000a_13.07.20 : STIP done &amp; CME preparation_x000a_10.07.20 : RND &amp; TNP OK, GO CME_x000a_09.07.20 : under review RND EID_x000a_01.07.20 : SPK release"/>
  </r>
  <r>
    <s v="1644501003"/>
    <s v="SUKOREJO_TLUMPU"/>
    <x v="9"/>
    <s v="TB"/>
    <n v="112.15027600000001"/>
    <n v="-8.1121649999999992"/>
    <n v="40"/>
    <s v="0/150/240"/>
    <n v="2020"/>
    <s v="JEDI 2020 [NEW]"/>
    <s v="Jl. Durian RT04 RW04 Kelurahan Tlumpu Kecamatan Sukorejo Kota Blitar Jawa Timur"/>
    <s v="HTI"/>
    <s v="JAW-JI-BLT-1912"/>
    <s v="SUKOREJO_TLUMPU"/>
    <x v="1"/>
    <s v="TBG"/>
    <s v="East"/>
    <s v="JATIM"/>
    <s v="Jawa Timur"/>
    <s v="KOTA BLITAR"/>
    <n v="6614889"/>
    <d v="2020-07-14T00:00:00"/>
    <m/>
    <n v="225"/>
    <s v="&gt; 150 days"/>
    <d v="2020-12-11T00:00:00"/>
    <s v="W50-2020"/>
    <s v="Dec-2020"/>
    <d v="2021-01-31T00:00:00"/>
    <s v="W06-2021"/>
    <s v="Jan-2021"/>
    <d v="2020-12-10T00:00:00"/>
    <s v="W50-2020"/>
    <x v="10"/>
    <d v="2021-02-26T00:00:00"/>
    <s v="W09-2021"/>
    <s v="Feb-2021"/>
    <m/>
    <s v="MW"/>
    <d v="2021-01-08T00:00:00"/>
    <m/>
    <s v="MULTIGUNA"/>
    <m/>
    <m/>
    <d v="2021-01-07T00:00:00"/>
    <m/>
    <m/>
    <d v="2021-02-24T00:00:00"/>
    <s v="W09-2021"/>
    <m/>
    <m/>
    <x v="8"/>
    <x v="7"/>
    <s v="CLOSED - RFI DONE"/>
    <s v="25.02.21 : RFIN sent_x000a_15.02.21 : Perluasan jaringan material PLN NY ready_x000a_04.01.21 : PLN connection process_x000a_28.01.21 : SRFI, waiting PSB PLN (request 8 Jan), potensi perluasan jaringan _x000a_21.01.21 : pouring OG_x000a__x000a_18.01.21 : 14.01.21 : borepile OG_x000a_07.01.21 : galian ongoing_x000a_04.01.21 : 28.12.20 : 21.12.20 : 14.12.10 : realisasi IW dan soiltest ongoing, rekom lurah camat done_x000a_10.12.20 : realisasi IW ongoing_x000a_07.12.20 : 03.12.20 : 30.11.20 : kandidat F approved by RND XL, proses penyelesaian sosialisasi dan IW_x000a_26.11.20 : propose return (weekly meeting 26 Nov) _x000a_26.11.20 : prepare submit kandidat, proses finalisasi soswar kandidat baru (IW clear)_x000a_19.11.20 : rehunting kandidat F_x000a_12.11.20 : rehunting _x000a_09.11.20 : 05.11.20 : kand E NOK, rehunting dengan arahan 112.147988°,  -8.108774_x000a_ 29.10.20 : 26.10.20 : IW ongoing di kandidat E, proses door to door karena isu penolakan warga_x000a_22.10.20 : 19.10.20 : berdasarkan soswar pada 16 Oct -&gt; IW failed, proses rehunting kandidat _x000a_15.10.20 : koordinat arahan XL dan sekitarnya ada isu penolakan warga, sedang proses soswar di kandidat E jarak 200m ke arah selatan dari arahan XL , prepare submit kandidat setelah IW secure_x000a_12.10.20 : 08.10.20 : prepare submit kandidat, plan 8 Oct_x000a_05.10.20 : 01.10.20 : kand D reject karena dekat existing XL, proses rehunting_x000a_28.09.20 : 25.09.20 : submit review RND kand D 112.14265 -8.11535 SST 42m_x000a_24.09.20 : sudah terdapat 2 existing site dekat titik arahan RND sehingga terkendala Perwali Blitar mengenai minmal jarak antar Menara 500m_x000a_23.09.20 : arahan RND rehunting ke tikor berikut : 112.148664, -8.112365._x000a_22.09.20 : submit kand C SST 42m  review RND Not ok candidate C, too far from nom, near existing_x000a_21.09.20 : 17.09.20 : kand B NOK by RND, near existing XL (validasi 14 sep), proses rehunting kand C, plan submit besok_x000a_14.09.20 : kandidat B under RNP review_x000a_10.09.20 : 07.09.20 : kandidat A IW fail, proses rehunting_x000a_03.09.20 : 31.08.20 : rekom PUPR approved, IW ongoing_x000a_27.08.20 : kand A RF 40m OK, TNP OK -&gt; MW 40m/0.6, IW ongoing_x000a_24.08.20 : submit kandidat A (112.147139, -8.11863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400m dr NOM (ISSUE PERWALI BLITAR - Jarak antar Menara memiliki kecukupan jarak udara minimal 500m dari menara eksisting )_x000a_03.08.20 : 30.07.20 : 27.07.20 : 23.07.20 : hunting"/>
  </r>
  <r>
    <m/>
    <m/>
    <x v="10"/>
    <s v=""/>
    <s v="123°4.5.3'E"/>
    <s v="0°33.56.77'N"/>
    <n v="50"/>
    <s v="90/210/330"/>
    <m/>
    <s v="RELOCATION"/>
    <s v=""/>
    <s v="HTI"/>
    <s v="SUL-GO-GTO-0171"/>
    <s v="KOTA UTARA GORONTALO RELOCATION"/>
    <x v="1"/>
    <s v="TBG"/>
    <s v="East"/>
    <s v="SULAWESI"/>
    <s v="Gorontalo"/>
    <s v="Kota Gorontalo"/>
    <n v="6616689"/>
    <d v="2021-01-15T00:00:00"/>
    <m/>
    <n v="35"/>
    <s v="31 - 60 days"/>
    <d v="2021-06-14T00:00:00"/>
    <s v="W25-2021"/>
    <s v="Jun-2021"/>
    <d v="2021-06-13T00:00:00"/>
    <s v="W25-2021"/>
    <s v="Jun-2021"/>
    <d v="2021-02-20T00:00:00"/>
    <s v="W08-2021"/>
    <x v="14"/>
    <d v="2021-02-20T00:00:00"/>
    <s v="W08-2021"/>
    <s v="Feb-2021"/>
    <m/>
    <s v="MW"/>
    <d v="2021-02-04T00:00:00"/>
    <m/>
    <m/>
    <m/>
    <m/>
    <m/>
    <m/>
    <m/>
    <d v="2021-02-19T00:00:00"/>
    <s v="W08-2021"/>
    <m/>
    <m/>
    <x v="8"/>
    <x v="7"/>
    <s v="CLOSED - RFI DONE"/>
    <s v="11.02.21 : PLN connection OG_x000a_08.02.21 : erection OG, PSB released_x000a_15.01.21 : SPK B2S release"/>
  </r>
  <r>
    <s v="110467109"/>
    <s v="MASJID PULO GEBANG"/>
    <x v="9"/>
    <s v="SKP"/>
    <s v="106°58.1.45'E"/>
    <s v="6°12.32.9'S"/>
    <n v="30"/>
    <s v="90/210/330"/>
    <m/>
    <m/>
    <s v="Jl.Apel Raya No.01,Perum.Harapan Baru,kel.Kota baru Kec.Bekasi Barat Prop.Jawa Barat"/>
    <s v="EID"/>
    <s v="JAW-JB-BKS-0673"/>
    <s v="DELIMA HARAPAN BARU"/>
    <x v="0"/>
    <m/>
    <s v="JABO"/>
    <s v="JABODETABEK (OUTER)"/>
    <s v="Jawa Barat"/>
    <s v="Kota Bekasi"/>
    <n v="6616313"/>
    <d v="2020-10-09T00:00:00"/>
    <m/>
    <n v="132"/>
    <s v="121 - 150 days"/>
    <d v="2020-11-08T00:00:00"/>
    <s v="W46-2020"/>
    <s v="Nov-2020"/>
    <d v="2020-12-18T00:00:00"/>
    <s v="W51-2020"/>
    <s v="Dec-2020"/>
    <d v="2021-02-28T00:00:00"/>
    <s v="W10-2021"/>
    <x v="14"/>
    <d v="2021-02-28T00:00:00"/>
    <s v="W10-2021"/>
    <s v="Feb-2021"/>
    <m/>
    <s v="FO (Change to MW as temp solution)"/>
    <d v="2021-02-11T00:00:00"/>
    <m/>
    <s v="544204794340_x000a_"/>
    <n v="6.6"/>
    <m/>
    <m/>
    <m/>
    <m/>
    <d v="2021-02-18T00:00:00"/>
    <s v="W08-2021"/>
    <m/>
    <m/>
    <x v="8"/>
    <x v="7"/>
    <s v="CLOSED - RFI DONE"/>
    <s v="11.02.21 : perubahan transport FO to MW per 22 Jan_x000a_10.12.20 : SRFIN sent_x000a_03.12.20 : aktual SRFI_x000a_30.11.20 : fabrikasi material_x000a_26.11.20 : material on delivery, plan MOS 26 Nov_x000a_23.11.20 : site preparetion_x000a_19.11.20 : proses survey dan CME preparation_x000a_16.11.20 : plan CME start 21 Nov_x000a_12.11.20 : STO announced, prepare CME_x000a_05.11.20 : re-upload ESR karena terdapat reject civil (space kurang), proses review RNP_x000a_09.10.20 : SPK COLO release"/>
  </r>
  <r>
    <s v="2314721003"/>
    <s v="LEMPAKE_TIMUR"/>
    <x v="9"/>
    <s v="TB"/>
    <n v="117.20564400000001"/>
    <n v="-0.434388"/>
    <n v="50"/>
    <s v="80/230/300"/>
    <n v="2020"/>
    <s v="JEDI 2020 [NEW]"/>
    <s v="Jl. Purwodadi Rt.44 Kel. Lempake Kec. Samarinda Utara Kota. Samarinda Prov. Kalimantan Timur"/>
    <s v="HTI"/>
    <s v="KAL-KI-SMR-0756"/>
    <s v="LEMPAKE_TIMUR"/>
    <x v="1"/>
    <s v="TBG"/>
    <s v="JABO"/>
    <s v="KALIMANTAN"/>
    <s v="Kalimantan Timur"/>
    <s v="KOTA SAMARINDA"/>
    <n v="6614816"/>
    <d v="2020-07-01T00:00:00"/>
    <m/>
    <n v="232"/>
    <s v="&gt; 150 days"/>
    <d v="2020-11-28T00:00:00"/>
    <s v="W48-2020"/>
    <s v="Nov-2020"/>
    <d v="2020-12-15T00:00:00"/>
    <s v="W51-2020"/>
    <s v="Dec-2020"/>
    <d v="2021-02-06T00:00:00"/>
    <s v="W06-2021"/>
    <x v="14"/>
    <d v="2021-02-12T00:00:00"/>
    <s v="W07-2021"/>
    <s v="Feb-2021"/>
    <m/>
    <s v="FO (Change to MW as temp solution)"/>
    <d v="2021-01-18T00:00:00"/>
    <m/>
    <n v="231571776375"/>
    <n v="6.6"/>
    <m/>
    <d v="2020-10-06T00:00:00"/>
    <m/>
    <m/>
    <d v="2021-02-18T00:00:00"/>
    <s v="W08-2021"/>
    <m/>
    <m/>
    <x v="8"/>
    <x v="7"/>
    <s v="CLOSED - RFI DONE"/>
    <s v="11.02.21 : RFI power by multiguna_x000a_21.01.21 : PSB released, PLN connection OG_x000a_21.01.21 : PSB released, proses connect PLN_x000a_28.12.20 : SRFIN sent_x000a_21.12.20 : 17.12.20 : 14.12.20 : 10.12.20 : 07.12.20 : erection ongoing_x000a_03.12.20 : pouring done, prepare start erection_x000a_26.11.20 : 23.11.20 : pengecoran_x000a_19.11.20 : setting angkur, pengecoran start 20 Nov_x000a_12.11.20 : prepare pengecoran, proses review design oleh konsultan_x000a_09.11.20 : 05.11.20 : 02.11.20 : rebarring, plan pouring start 2 Nov (isu longsor karena curah hujan tinggi)_x000a_29.10.20 : 26.10.20 : pouring ongoing, plan RFI 15 Nov_x000a_22.10.20 : 19.10.20 : 15.10.20 : plan pouring 18 oct_x000a_12.10.20 : rebarring, plan cor 20 oct 20_x000a_08.10.20 : excavation done, lantai kerja done, prepare rebarring, material besi KS on site_x000a_05.10.20 : on going excavation_x000a_01.10.20 : plan start galian dengan excavator_x000a_28.09.20 : bouwplank, plan start CME 30 sep 20_x000a_21.09.20 : 17.09.20 : KOM , preparation, plan start CME W1 oct_x000a_14.09.20 : 10.09.20 : 07.09.20 : proses design pack_x000a_03.09.20 : soiltest on going hari ini_x000a_31.08.20 : proses perijinan dan proses soiltest_x000a_27.08.20 : rekom done, status RFC, proses perijinan_x000a_24.08.20 :17.08.20 : 13.08.20 : on going rekom_x000a_10.08.20 : IW done total 15kk, plan rekom done minggu ini_x000a_06.08.20 : IW clear, proses eskalasi sitac_x000a_03.08.20 : 30.07.20 : IW on going_x000a_23.07.20 : cand A reviewed by TNP dengan MW height 51m dan diameter 0.6m, proses IW ONGOING_x000a_20.07.20 : kandidat A RNP OK, waiting TNP review_x000a_16.07.20 : submit kandidat A koordinat 117.205639, -0.438806 (jarak dr NOM 491m -&gt; outSAR karena posisi NOM di atas bukit tidak ada akses jalan) under RNP review_x000a_13.07.20 : 09.07.20 : hunting_x000a_01.07.20 : SPK release"/>
  </r>
  <r>
    <s v="1643341003"/>
    <s v="BESUKI_KALIMAS"/>
    <x v="9"/>
    <s v="TB"/>
    <n v="113.69222000000001"/>
    <n v="-7.7434120000000002"/>
    <n v="40"/>
    <s v="0120/240"/>
    <n v="2020"/>
    <s v="JEDI 2020 [NEW]"/>
    <s v="Kp. Bringin RT 002 RW 001, Desa Langkap, Kec. Besuki, Kab. Situbond,o Jawa Timur"/>
    <s v="HTI"/>
    <s v="JAW-JI-SIT-3804"/>
    <s v="BESUKI_KALIMAS"/>
    <x v="1"/>
    <s v="TBG"/>
    <s v="East"/>
    <s v="JATIM"/>
    <s v="Jawa Timur"/>
    <s v="KAB. SITUBONDO"/>
    <n v="6614369"/>
    <d v="2020-01-13T00:00:00"/>
    <m/>
    <n v="402"/>
    <s v="&gt; 150 days"/>
    <d v="2020-06-11T00:00:00"/>
    <s v="W24-2020"/>
    <s v="Jun-2020"/>
    <d v="2020-06-15T00:00:00"/>
    <s v="W25-2020"/>
    <s v="Jun-2020"/>
    <d v="2021-02-06T00:00:00"/>
    <s v="W06-2021"/>
    <x v="14"/>
    <d v="2021-02-20T00:00:00"/>
    <s v="W08-2021"/>
    <s v="Feb-2021"/>
    <m/>
    <s v="FO (Change to MW as temp solution)"/>
    <d v="2021-01-18T00:00:00"/>
    <m/>
    <n v="516510648410"/>
    <n v="13.2"/>
    <m/>
    <d v="2020-06-04T00:00:00"/>
    <m/>
    <d v="2020-06-15T00:00:00"/>
    <d v="2021-02-18T00:00:00"/>
    <s v="W08-2021"/>
    <m/>
    <m/>
    <x v="8"/>
    <x v="7"/>
    <s v="CLOSED - RFI DONE"/>
    <s v="11.02.21 : Daya PLN connection 13.2 kVA, jaringan sudah ready_x000a_26.01.21 : BP Paid, need perluasan jaringan_x000a_21.01.21 : PSB released, PLN connection OG_x000a_23.07.20 : 09.07.20 : 29.06.20 : PLN Connection menunggu konfirmasi dari XL_x000a_22.06.20 : SRFI, wait confirmation XL for PLN connection_x000a_15.06.20 : email SRFIN sent_x000a_01.06.20 : 29.05.20 : SRFI_x000a_28.05.20 : 25.05.20 : 14.05.20 : 08.05.20 : ME og_x000a_30.04.20 : on going erection, BTS foundation dan ME installation_x000a_23.04.20 : 09.04.20 : rebarring borepile on going_x000a_02.04.20 : on going excavation_x000a_25.03.20 : PKS proses , proses perijinan, CME OG_x000a_19.03.20 : 11.03.20 : IW clear, proses realisasi IW, plan soiltest_x000a_28.02.20 : kand B = IW clear, proses eskalasi sitac (renego), collecting legal doc_x000a_20.02.20 : kand B = IW clear, proses collect legal doc_x000a_13.02.20 : kand A = IW on going_x000a_06.02.20 : kand A = validasi done, Candidate A RF TX OK_x000a_"/>
  </r>
  <r>
    <s v="1260761003"/>
    <s v="CIBEUREUM_BANJAR"/>
    <x v="9"/>
    <s v="TB"/>
    <n v="108.48590299999999"/>
    <n v="-7.3688409999999998"/>
    <n v="40"/>
    <s v="10/110/270"/>
    <n v="2020"/>
    <s v="JEDI 2020 [NEW]"/>
    <s v="DUSUN PASIRNAGARA RT.15 RW.003 DESA CIBEREUM  KECAMATAN BANJAR KOTA BANJAR"/>
    <s v="HTI"/>
    <s v="JAW-JB-BJR-3854"/>
    <s v="CIBEUREUM_BANJAR"/>
    <x v="1"/>
    <s v="TBG"/>
    <s v="Central"/>
    <s v="JABAR"/>
    <s v="Jawa Barat"/>
    <s v="KOTA BANJAR"/>
    <n v="6614369"/>
    <d v="2020-01-13T00:00:00"/>
    <m/>
    <n v="402"/>
    <s v="&gt; 150 days"/>
    <d v="2020-06-11T00:00:00"/>
    <s v="W24-2020"/>
    <s v="Jun-2020"/>
    <d v="2020-09-25T00:00:00"/>
    <s v="W39-2020"/>
    <s v="Sep-2020"/>
    <d v="2021-02-06T00:00:00"/>
    <s v="W06-2021"/>
    <x v="14"/>
    <d v="2021-02-25T00:00:00"/>
    <s v="W09-2021"/>
    <s v="Feb-2021"/>
    <m/>
    <s v="FO (Change to MW as temp solution)"/>
    <d v="2021-01-18T00:00:00"/>
    <m/>
    <n v="532217745783"/>
    <n v="6.6"/>
    <m/>
    <d v="2020-08-11T00:00:00"/>
    <m/>
    <d v="2020-09-30T00:00:00"/>
    <d v="2021-02-18T00:00:00"/>
    <s v="W08-2021"/>
    <m/>
    <m/>
    <x v="8"/>
    <x v="7"/>
    <s v="CLOSED - RFI DONE"/>
    <s v="18.02.21 : RFIN sent_x000a_08.02.21 : perluasan jaringan OG_x000a_21.01.21 : PSB released, PLN connection OG_x000a_01.10.20 : 30.09.20 : SRFIN sent_x000a_28.09.20 : 28.09.20 : SRFI, finishing F&amp;Y, paralel collecting doc RFIN plan submit 30 sep 20_x000a_24.09.20 : 21.09.20 : on going ME installation_x000a_17.09.20 : erection top section_x000a_14.09.20 : erection on going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10.08.20 : 06.08.20 : 03.08.20 : proses koordinasi penjadwalan survey dan rapat TKPRD_x000a_30.07.20 : 27.07.20 : 16.07.20 : CME belum dapat start karena isu perijinan kota banjar_x000a_09.07.20 : 06.07.20 : 02.07.20 : plan start cme lagi 13 jul 20, plan RFI end of Juli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14.05.20 : curingtime_x000a_08.05.20 : rebarring_x000a_30.04.20 : excavation_x000a_23.04.20 : 16.04.20 : 09.04.20 : CME start after proses perijinan_x000a_02.04.20 : RFC, proses perijinan_x000a_25.03.20 : proses soiltest_x000a_19.03.20 : 11.03.20 : Rekom on going_x000a_20.02.20 : IW clear_x000a_13.02.20 : IW on going_x000a_06.02.20 : kand A = validasi done, Candidate A RF TX OK_x000a_21.01.20 : Kand A = RND 50 0/120/275 21Jan20 : Ok candidate A, tower 52_x000a_20.01.20 : Kand A = submit kand A di 108.29'13.56&quot; -7.22'7.61"/>
  </r>
  <r>
    <s v="1643331003"/>
    <s v="KAPONGAN_KESAMBIRAMPAK"/>
    <x v="9"/>
    <s v="TB"/>
    <n v="114.06377500000001"/>
    <n v="-7.6899540000000002"/>
    <n v="40"/>
    <s v="0/100/240"/>
    <n v="2020"/>
    <s v="JEDI 2020 [NEW]"/>
    <s v="KP.Sarse RT. 002 RW. 003 Desa Kesambirampak Kecamatan Kapongan Kabupaten Situbondo Provinsi Jawa Timur"/>
    <s v="HTI"/>
    <s v="JAW-JI-SIT-3803"/>
    <s v="KAPONGAN_KESAMBIRAMPAK"/>
    <x v="1"/>
    <s v="TBG"/>
    <s v="East"/>
    <s v="JATIM"/>
    <s v="Jawa Timur"/>
    <s v="KAB. SITUBONDO"/>
    <n v="6614369"/>
    <d v="2020-01-13T00:00:00"/>
    <m/>
    <n v="402"/>
    <s v="&gt; 150 days"/>
    <d v="2020-06-11T00:00:00"/>
    <s v="W24-2020"/>
    <s v="Jun-2020"/>
    <d v="2020-08-14T00:00:00"/>
    <s v="W33-2020"/>
    <s v="Aug-2020"/>
    <d v="2021-02-06T00:00:00"/>
    <s v="W06-2021"/>
    <x v="14"/>
    <d v="2021-02-20T00:00:00"/>
    <s v="W08-2021"/>
    <s v="Feb-2021"/>
    <m/>
    <s v="FO (Change to MW as temp solution)"/>
    <d v="2021-01-18T00:00:00"/>
    <m/>
    <n v="516500950850"/>
    <n v="10.6"/>
    <m/>
    <d v="2020-06-19T00:00:00"/>
    <m/>
    <d v="2020-07-10T00:00:00"/>
    <d v="2021-02-18T00:00:00"/>
    <s v="W08-2021"/>
    <m/>
    <m/>
    <x v="8"/>
    <x v="7"/>
    <s v="CLOSED - RFI DONE"/>
    <s v="11.02.21 : PLN connection dengan daya 23 KVA, HO PLN diterima jika sudah downgrade 10.6 kVA, jaringan sudah ready_x000a_26.01.21 : BP paid, need perluasan jaringan_x000a_21.01.21 : PSB released, PLN connection OG_x000a_23.07.20 : 10.07.20 : email SRFI-N sent, PLN Connection menunggu konfirmasi dari XL_x000a_09.07.20 : PLN Connection menunggu konfirmasi dari XL_x000a_06.07.20 : SRFI actual, collecting doc RFIN_x000a_02.07.20 : 29.06.20 : erection og, pondari bts og, pondasi pagar og,_x000a_25.06.20 : erection on going_x000a_22.06.20 : curingtime &amp; backfilling_x000a_18.06.20 : rebarring done, plan cor 18/6_x000a_11.06.20 : excavation on going_x000a_08.06.20 : 04.06.20 : 01.06.20 : 28.05.20 : bouwplank, proses perijinan_x000a_25.05.20 : 14.05.20 ; plan start cme 16/5, gdl blm terbit_x000a_08.05.20 : bouwplank, proses perijinan_x000a_30.04.20 : bouwplank, proses perijinan_x000a_23.04.20 : 16.04.20 : designpack dan bouwplank, proses perijinan_x000a_09.04.20 : on going soiltest, collecting berkas legal untuk apply perijinan_x000a_02.04.20 : 25.03.20 : renego BAN LL tetap di harga awal , review eskalasi sitac_x000a_19.03.20 : 11.03.20 : IW clear, proses renego dan validasi biaya sitac_x000a_28.02.20 : 20.02.20 : IW on going, Sign IW kurang 1 kk dari 33 KK , _x000a_20.02.20 : IW On going_x000a_13.02.20 : IW on going_x000a_06.02.20 : kand A = validasi done, Candidate A RF TX OK_x000a_"/>
  </r>
  <r>
    <s v="1642961003"/>
    <s v="PASIRIAN_MADUREJO"/>
    <x v="9"/>
    <s v="TB"/>
    <n v="113.142093"/>
    <n v="-8.209956"/>
    <n v="50"/>
    <s v="0/120/240"/>
    <n v="2020"/>
    <s v="JEDI 2020 [NEW]"/>
    <s v="Dusun Krajan RT 17 RW 06 Desa Madurejo Kec. Pasirian Kab. Lumajang "/>
    <s v="HTI"/>
    <s v="JAW-JI-LMJ-4223"/>
    <s v="PASIRIAN_MADUREJO"/>
    <x v="1"/>
    <s v="TBG"/>
    <s v="East"/>
    <s v="JATIM"/>
    <s v="Jawa Timur"/>
    <s v="KAB. LUMAJANG"/>
    <n v="6614369"/>
    <d v="2020-01-13T00:00:00"/>
    <m/>
    <n v="400"/>
    <s v="&gt; 150 days"/>
    <d v="2020-06-11T00:00:00"/>
    <s v="W24-2020"/>
    <s v="Jun-2020"/>
    <d v="2020-06-30T00:00:00"/>
    <s v="W27-2020"/>
    <s v="Jun-2020"/>
    <d v="2021-02-06T00:00:00"/>
    <s v="W06-2021"/>
    <x v="14"/>
    <d v="2021-02-20T00:00:00"/>
    <s v="W08-2021"/>
    <s v="Feb-2021"/>
    <m/>
    <s v="FO (Change to MW as temp solution)"/>
    <d v="2021-01-18T00:00:00"/>
    <m/>
    <n v="516091070277"/>
    <n v="6.6"/>
    <m/>
    <d v="2020-06-12T00:00:00"/>
    <m/>
    <d v="2020-06-30T00:00:00"/>
    <d v="2021-02-16T00:00:00"/>
    <s v="W08-2021"/>
    <m/>
    <m/>
    <x v="8"/>
    <x v="7"/>
    <s v="CLOSED - RFI DONE"/>
    <s v="26.01.21 : OG perluasan jaringan, revise RFI plan W1 Mar_x000a_21.01.21 : PSB released, PLN connection OG_x000a_23.07.20 : 09.07.20 : 30.06.20 : email SRFI-N sent, PLN Connection menunggu konfirmasi dari XL_x000a_29.06.20 : PLN Connection menunggu konfirmasi dari XL_x000a_22.06.20 : SRFI, wait confirmation XL for PLN connection_x000a_01.06.20 : SRFI actual, collecting doc SRFIN_x000a_28.05.20 : erection on going_x000a_25.05.20 : 14.05.20 : 13.05.20 : rebaring, mat angtem dan tower plan mos 14/5, plan cor 17/5, mat pagar me sdh ada di sby_x000a_08.05.20 : excavation og_x000a_30.04.20 : bouwplank, proses perijinan_x000a_23.04.20 : 16.04.20 : 09.04.20 : designpack dan bouwplank, proses perijinan_x000a_02.04.20 : 25.03.20 : proses soiltest, collect legal doc_x000a_19.03.20 : IW clear, proses realisasi pembayaran IW, cek regulasi lahan pertanian_x000a_11.03.20 : IW clear, proses realisasi pembayaran IW_x000a_28.02.20 : IW clear, proses review eskalasi sitac_x000a_26.02.20 : Kand 8,211028 113,143222, IW clear 11 kk, proses submit eskalasi sitac (RT + RW : 11 KK)_x000a_20.02.20 : IW clear, proses eskalasi sitac_x000a_13.02.20 : IW on going_x000a_06.02.20 : kand A = validasi done, Candidate A RF TX OK_x000a_"/>
  </r>
  <r>
    <s v="2811091003"/>
    <s v="TANCUNG_TANASITOLO"/>
    <x v="9"/>
    <s v="TB"/>
    <s v="120°1.37.2'E"/>
    <s v="4°3.37.3'S"/>
    <n v="50"/>
    <s v="90/210/330"/>
    <n v="2020"/>
    <s v="JEDI 2020 [NEW]"/>
    <s v="TANCUNG, RT/RW. 001/002, KELURAHAN TANCUNG, KECAMATAN TANASITOLO, KABUPATEN WAJO, PROVINSI SULAWESI SELATAN."/>
    <s v="HTI"/>
    <s v="SUL-SN-SKG-1279"/>
    <s v="TANCUNG_TANASITOLO"/>
    <x v="1"/>
    <s v="TBG"/>
    <s v="East"/>
    <s v="SULAWESI"/>
    <s v="Sulawesi Selatan"/>
    <s v="Kab. Wajo"/>
    <n v="6616166"/>
    <d v="2020-09-01T00:00:00"/>
    <m/>
    <n v="167"/>
    <s v="&gt; 150 days"/>
    <d v="2021-01-29T00:00:00"/>
    <s v="W05-2021"/>
    <s v="Jan-2021"/>
    <d v="2020-12-25T00:00:00"/>
    <s v="W52-2020"/>
    <s v="Dec-2020"/>
    <d v="2021-02-06T00:00:00"/>
    <s v="W06-2021"/>
    <x v="14"/>
    <d v="2021-02-12T00:00:00"/>
    <s v="W07-2021"/>
    <s v="Feb-2021"/>
    <m/>
    <s v="FO (Change to MW as temp solution)"/>
    <d v="2021-01-18T00:00:00"/>
    <m/>
    <s v="322400382066"/>
    <n v="6.6"/>
    <m/>
    <d v="2020-10-20T00:00:00"/>
    <m/>
    <m/>
    <d v="2021-02-15T00:00:00"/>
    <s v="W08-2021"/>
    <m/>
    <m/>
    <x v="8"/>
    <x v="7"/>
    <s v="CLOSED - RFI DONE"/>
    <s v="15.02.21 : RFI power by multiguna_x000a_11.02.21 : penarikan jaringan done_x000a_08.02.21 : BP Paid, waiting jadwal connect PLN_x000a_21.01.21 : PSB released, PLN connection OG_x000a_21.01.21 : PSB released, proses connect PLN_x000a_16.11.20 : SRFIN sent_x000a_12.11.20 : 09.11.20 : 05.11.20 : aktual SRFI, proses penyusunan doc SRFIN_x000a_02.11.20 : erection done, ME ongoing_x000a_29.10.20 : 26.10.20 : 22.10.20 : start erection_x000a_19.10.20 : curring time_x000a_15.10.20 : plan pouring 17 oct, material tower dan angkur baru tiba di Makassar dan masih proses bongkar dipelabuhan_x000a_12.10.20 : galian done, on going rebarring, plan pouring 13 oct, material tower on delivery sudah sandar di Makasar dan proses bongkar_x000a_08.10.20 : RFC, start galian, material masih dalam proses pengiriman_x000a_05.10.20 : 01.10.20 : rekom done, proses collect doc perijinan_x000a_28.09.20 : on going rekom Camat_x000a_24.09.20 : IW clear, proses Rekom Lurah dan paralel proses APD, Soil Test done Hari Minggu kemarin_x000a_21.09.20 : 17.09.20 : RND dan TNP OK, IW on going_x000a_14.09.20 : hunting"/>
  </r>
  <r>
    <s v="1262231003"/>
    <s v="CIPAGERAN"/>
    <x v="9"/>
    <s v="TB"/>
    <n v="107.54345000000001"/>
    <n v="-6.8483400000000003"/>
    <n v="30"/>
    <s v="90/210/330"/>
    <n v="2020"/>
    <s v="JEDI 2020 [NEW]"/>
    <s v="Jl. Karya Bakti Kp. Lebak Saat RT.001/RW.018 Kelurahan Cipageran Kecamatan Cimahi Utara Kota Cimahi"/>
    <s v="HTI"/>
    <s v="JAW-JB-CMH-3439"/>
    <s v="CIPAGERAN"/>
    <x v="1"/>
    <s v="TBG"/>
    <s v="Central"/>
    <s v="JABAR"/>
    <s v="Jawa Barat"/>
    <s v="KOTA CIMAHI"/>
    <n v="6614889"/>
    <d v="2020-07-14T00:00:00"/>
    <m/>
    <n v="216"/>
    <s v="&gt; 150 days"/>
    <d v="2020-12-11T00:00:00"/>
    <s v="W50-2020"/>
    <s v="Dec-2020"/>
    <d v="2021-02-10T00:00:00"/>
    <s v="W07-2021"/>
    <s v="Feb-2021"/>
    <d v="2020-12-10T00:00:00"/>
    <s v="W50-2020"/>
    <x v="10"/>
    <d v="2021-02-15T00:00:00"/>
    <s v="W08-2021"/>
    <s v="Feb-2021"/>
    <m/>
    <s v="MW"/>
    <d v="2020-10-05T00:00:00"/>
    <m/>
    <s v="535812186522"/>
    <s v="6.6"/>
    <m/>
    <d v="2020-10-20T00:00:00"/>
    <m/>
    <m/>
    <d v="2021-02-15T00:00:00"/>
    <s v="W08-2021"/>
    <m/>
    <m/>
    <x v="8"/>
    <x v="7"/>
    <s v="CLOSED - RFI DONE"/>
    <s v="04.02.21 : erection tower done_x000a_28.01.21 : plan CME start W1 Feb_x000a_21.01.21 : plan IMB release 22 Jan_x000a_30.11.20 : IMB not yet release_x000a_09.11.20 : kondisi aktual sudah RFI namun ada isu perijinan sehingga tower harus dibongkar, proses erection dilakukan kembali setelah IMB terbit (plan 27 Nov 2020), plan RFI W2 Dec_x000a_05.11.20 : aktual RFI, minus finishing pagar (CME distop oleh pol PP)_x000a_02.11.20 : erection done, ME installation_x000a_29.10.20 : 26.10.20 : PLN connected, erection ongoing_x000a_22.10.20 : erection ongoing_x000a_19.10.20 : curring time_x000a_12.10.20 : rebarring_x000a_08.10.20 : on going excavation_x000a_05.10.20 : 04.10.20 : start excavation_x000a_01.10.20 : rekom done, RFC, plan start CME 2 Okt_x000a_28.09.20 : rekom on going, hari ini rekom lurah, besok rekom camat_x000a_24.09.20 : eskalasi approved, realisasi IW dan rekom target done minggu ini, proses APD_x000a_21.09.20 : proses eskalasi sitac, plan realisasi IW minggu ini, paralel proses rekom dan request soiltest_x000a_17.09.20 : IW Clear, review TNP OK RF 40m , TNP OK MW 40m/0.6, request soiltest, Plan bayar iw dan rekom Minggu dpn_x000a_14.09.20 : IW on going kand baru 75% plan IW clear besok, validasi kand akan diajukan setelah IW clear_x000a_10.09.20 : kandidat D failed, proses rehunting_x000a_07.09.20 : 03.09.20 : submit kandidat baru, cand D RF OK 30m_x000a_31.08.20 : 27.08.20 : Proses Finalisasi IW (negosiasi kompensasi)_x000a_24.08.20 : 23.08.20 : malam ini finalisasi IW, plan malam ini bisa clear_x000a_17.08.20 : 13.08.20 : 10.08.20 : IW on going kand A, IW 20% (total 24 KK), IW memerlukan pendekatan khusus karena rentan terhadap penolakan warga_x000a_06.08.20 : IW on going kand A_x000a_03.08.20 : 30.07.20 : kandidat A RF TX OK namun mengalami kendala gagal IW, plan submit kandidat baru (cand B) kamis 30 Jul_x000a_27.07.20 : kandidat A under TNP review_x000a_23.07.20 : kandidat A koordinat 107.541996, -6.849767 RND approved , RF 30m_x000a_20.07.20 : plan hari ini submit kandidat_x000a_16.07.20 : hunting"/>
  </r>
  <r>
    <s v="280665126"/>
    <s v="SMP NEGERI 4 SIBULUE"/>
    <x v="9"/>
    <s v="TB"/>
    <n v="120.395"/>
    <n v="-4.65801"/>
    <n v="50"/>
    <s v="50/130/215"/>
    <n v="2020"/>
    <s v="JEDI 2020 [NEW]"/>
    <s v="Jl. Hombes, RT. 03 RW.03 Dusun Kajuara, Desa Pakkasalo, Kec. Sibulue, Kab. BoneKec. sibulue, Kab. Bone"/>
    <s v="HTI"/>
    <s v="SUL-SN-WTP-1344"/>
    <s v="PAKKASALOSIBULUE"/>
    <x v="0"/>
    <s v="TBG"/>
    <s v="East"/>
    <s v="SULAWESI"/>
    <s v="Sulawesi Barat"/>
    <s v="BONE"/>
    <n v="6614794"/>
    <d v="2020-06-26T00:00:00"/>
    <m/>
    <n v="234"/>
    <s v="&gt; 150 days"/>
    <d v="2020-07-26T00:00:00"/>
    <s v="W31-2020"/>
    <s v="Jul-2020"/>
    <d v="2020-07-25T00:00:00"/>
    <s v="W30-2020"/>
    <s v="Jul-2020"/>
    <d v="2021-02-06T00:00:00"/>
    <s v="W06-2021"/>
    <x v="14"/>
    <d v="2021-02-12T00:00:00"/>
    <s v="W07-2021"/>
    <s v="Feb-2021"/>
    <m/>
    <s v="FO (Change to MW as temp solution)"/>
    <d v="2021-01-18T00:00:00"/>
    <m/>
    <s v="MULTIGUNA"/>
    <m/>
    <m/>
    <d v="2020-07-02T00:00:00"/>
    <m/>
    <d v="2020-08-05T00:00:00"/>
    <d v="2021-02-15T00:00:00"/>
    <s v="W08-2021"/>
    <m/>
    <m/>
    <x v="8"/>
    <x v="7"/>
    <s v="CLOSED - RFI DONE"/>
    <s v="15.02.21 : RFI (PLN Permanent), prepare RFIN_x000a_04.02.21 : PSB revisi released, PLN connection OG_x000a_26.01.21 : waiting PSB revisi daya 7.7 kVA_x000a_21.01.21 : PSB released, PLN connection OG_x000a_21.01.21 : PSB released, proses connect PLN_x000a_05.08.20 : email SRFI-N sent_x000a_06.08.20 - 29.07.20 : SRFI actual, collecting doc SRFIN, PLN connection menunggu konfirmasi XL (FO readiness XL)_x000a_27.07.20 : ME on going_x000a_23.07.20 : BTS foundation done, material on  port Makasar_x000a_20.07.20 : bts pondasi done, proses delivery material. Plan MOS 30.07.2020, akan dilakukan percepatan karena target SRFI 25 jun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r>
  <r>
    <s v="1317451003"/>
    <s v="MAWI KUNCIRAN INDAH"/>
    <x v="9"/>
    <s v="TB"/>
    <n v="106.68134499999999"/>
    <n v="-6.2279210000000003"/>
    <n v="35"/>
    <s v="20/90/180/280"/>
    <m/>
    <m/>
    <s v="Jl.K.H.Mas Mansyur,Gang H Mawi,RT.05/RW.15,Kelurahan.kunciran indah,Kecamatan Pinang,Kota Tangerang,Provinsi Banten"/>
    <s v="EID"/>
    <s v="JAW-BT-TNG-1470"/>
    <s v="Mawi Kunciran Indah"/>
    <x v="1"/>
    <s v="TBG"/>
    <s v="JABO"/>
    <s v="JABODETABEK (INNER)"/>
    <s v="Banten"/>
    <s v="KOTA TANGERANG"/>
    <n v="6614368"/>
    <d v="2020-01-13T00:00:00"/>
    <m/>
    <n v="399"/>
    <s v="&gt; 150 days"/>
    <d v="2020-06-11T00:00:00"/>
    <s v="W24-2020"/>
    <s v="Jun-2020"/>
    <d v="2020-08-28T00:00:00"/>
    <s v="W35-2020"/>
    <s v="Aug-2020"/>
    <d v="2021-02-18T00:00:00"/>
    <s v="W08-2021"/>
    <x v="14"/>
    <d v="2021-02-18T00:00:00"/>
    <s v="W08-2021"/>
    <s v="Feb-2021"/>
    <m/>
    <s v="FO (Change to MW as temp solution)"/>
    <d v="2020-12-08T00:00:00"/>
    <m/>
    <s v="566201597566"/>
    <n v="6.6"/>
    <m/>
    <m/>
    <m/>
    <d v="2020-09-03T00:00:00"/>
    <d v="2021-02-15T00:00:00"/>
    <s v="W08-2021"/>
    <m/>
    <m/>
    <x v="8"/>
    <x v="7"/>
    <s v="CLOSED - RFI DONE"/>
    <s v="15.02.21 : PLN connected, prepare RFIN_x000a_04.02.21 : PLN connection process_x000a_03.09.20 : SRFIN sent_x000a_31.08.20 : SRFI actual_x000a_27.08.20 : ME on going, Plan S RFI 28/08_x000a_24.08.20 : curingtime_x000a_17.08.20 : cor done, curing time, Plan start Erection 22/08 Finish 25/08, S RFI 28/08_x000a_13.08.20 : Rebaring pondasi, Plan Pouring 13/08_x000a_10.08.20 : start excavation_x000a_06.08.20 : Plan start CME 09/08_x000a_03.08.20 : 30.07.20 : Plan Start CME 03/08_x000a_23.07.20 : Plan Start CME 26/07_x000a_20.07.20 : 16.07.20 : RFC, proses perijinan_x000a_13.07.20 : rekom on going, Follow up dokumen pendukung legal tanah, Kuasa waris_x000a_09.07.20 : MOM : IW clear, isu PKS dg LL ada 2 pasal PKS yg blm clear, plan isu clear besok_x000a_06.07.20 : 02.07.20 : on going rekom, plan CME start 9 juli, plan SRFI 4 Aug_x000a_29.06.20 : on going rekom_x000a_25.06.20 : IW clear, besok realisasi, MCP 20m, plan rekom selesai senin/selasa 30 jun, plan start CME minggu depan_x000a_22.06.20 : 18.06.20 : IW clear 20m, RND OK 20m, plan start CME end of June_x000a_15.06.20 : 11.06.20 : IW clear, proses pengajuan eskalasi sitac_x000a_08.06.20 : 04.06.20 : 01.06.20 : IW on going_x000a_28.05.20 : 25.05.20 : 21.05.20 : IW on going_x000a_14.05.20 : TNP ok B, tower 20_x000a_08.05.20 : IW on going_x000a_30.04.20 : 23.04.20 : 16.04.20 : _x000a_09.04.20 : 02.04.20 : 25.03.20 : 19.03.20 : IW on going_x000a_11.03.20 : 20.02.20 : IW on going_x000a_13.02.20 : IW on going_x000a_06.02.20 : kand A = validasi done, Candidate A RF TX OK_x000a_"/>
  </r>
  <r>
    <s v="1317771003"/>
    <s v="PASIR JAYA JATIUWUNG"/>
    <x v="9"/>
    <s v="TB"/>
    <n v="106.566101"/>
    <n v="-6.1922040000000003"/>
    <n v="35"/>
    <s v="90/210/330"/>
    <m/>
    <m/>
    <s v="Kel. Pasir Jaya Kp. Pasir Rt.001 Rw.002 Kec. Jatiuwung, Kota Tangerang Prov. Banten"/>
    <s v="EID"/>
    <s v="JAW-BT-TNG-1465"/>
    <s v="PASIR JAYA JATIUWUNG"/>
    <x v="1"/>
    <s v="TBG"/>
    <s v="JABO"/>
    <s v="JABODETABEK (INNER)"/>
    <s v="Banten"/>
    <s v="KOTA TANGERANG"/>
    <n v="6614368"/>
    <d v="2020-01-13T00:00:00"/>
    <m/>
    <n v="399"/>
    <s v="&gt; 150 days"/>
    <d v="2020-06-11T00:00:00"/>
    <s v="W24-2020"/>
    <s v="Jun-2020"/>
    <d v="2020-11-30T00:00:00"/>
    <s v="W49-2020"/>
    <s v="Nov-2020"/>
    <d v="2021-02-18T00:00:00"/>
    <s v="W08-2021"/>
    <x v="14"/>
    <d v="2021-02-18T00:00:00"/>
    <s v="W08-2021"/>
    <s v="Feb-2021"/>
    <m/>
    <s v="FO (Change to MW as temp solution)"/>
    <d v="2020-12-08T00:00:00"/>
    <m/>
    <n v="566100973014"/>
    <n v="6.6"/>
    <m/>
    <m/>
    <m/>
    <m/>
    <d v="2021-02-15T00:00:00"/>
    <s v="W08-2021"/>
    <m/>
    <m/>
    <x v="8"/>
    <x v="7"/>
    <s v="CLOSED - RFI DONE"/>
    <s v="15.02.21 : PLN connected, prepare RFIN_x000a_11.02.21 : perubahan transport FO to MW per 22 Jan_x000a_04.02.21 : PLN connection process_x000a_03.12.20 : SRIN sent_x000a_26.11.20 : ME ongoing, plan SRFI 29 Nov_x000a_23.11.20 : ME installation ongoing_x000a_16.11.20 : 12.11.20 : erection done_x000a_09.11.20 : erection ongoing_x000a_05.11.20 : 02.11.20 : 26.10.20 : plan hari ini start pengecoran_x000a_22.10.20 : rebaring_x000a_19.10.20 : 15.10.20 : OG Borepile 9 Titik, kedalaman 6m_x000a_12.10.20 : plan start borepile 14 oct_x000a_08.10.20 : bouwplank, Plan MOS team Borepile 10/10_x000a_05.10.20 : 01.10.20 : CME Start memerlukan REKOM PUPR, Plan start CME 08/10_x000a_28.09.20 : SPK confirm lanjut, proses perijinan, bouwplank, plan start CME minggu ini, target SRFI 30 oct 20_x000a_14.09.20 : 03.09.20 : MOM : XL PROPOSE RETURN SPK_x000a_03.09.20 : 31.08.20 : 27.08.20 : 24.08.20 : start CME menunggu rekom PUPR release_x000a_17.08.20 : plan start CME  20 AUG_x000a_13.08.20 : MOM : fu rekom PUPR, paln start CME minggu depan_x000a_13.08.20 : 10.08.20 : 06.08.20 : MoM : plan start CME paling lamabat weekly minggu depan 13 Aug 20_x000a_06.08.20 : Need rekomendasi PUPR untuk start CME, Plan start CME 18/08_x000a_03.08.20 : 30.07.20 : 23.07.20 : 20.07.20 : Need rekomendasi PUPR untuk start CME, Plan start CME 24/07_x000a_16.07.20 : IW clear, proses perijinan_x000a_13.07.20 : 09.07.20 : MOM : IW clear, plan realisasi IW akhir minggu ini_x000a_06.07.20 : 02.07.20 : plan IW done 7 juli, plan start CME 15 jul, plan SRFI 12 Aug_x000a_29.06.20 : 25.06.20 : IW kurang 2 kk, SST 42m_x000a_25.06.20 : paralel submit kandidat E, RNP approved RF 40m, Plan IW Done Jun 2020_x000a_22.06.20 : 18.06.20 : IW on going, plan RFC end of June_x000a_15.06.20 : 11.06.20 : IW clear_x000a_08.06.20 : rehunting_x000a_04.06.20 : 01.06.20 : 29.05.20 : waiting RND review_x000a_28.05.20 : 25.05.20 : 08.05.20 : IW on going_x000a_30.04.20 : IW on going_x000a_23.04.20 : 16.04.20 : _x000a_09.04.20 : 02.04.20 : IW on going_x000a_25.03.20 : 19.03.20 : IW on going_x000a_12.03.20 : waiting RND validation_x000a_20.02.20 : 13.02.20 : 06.02.20 : Kand A = Rehunting, Candidate A RF NOK"/>
  </r>
  <r>
    <s v="1643301003"/>
    <s v="ASEMBAGUS_TRIGONCO"/>
    <x v="9"/>
    <s v="TB"/>
    <n v="114.2072"/>
    <n v="-7.7512619999999997"/>
    <n v="40"/>
    <s v="30/90/270"/>
    <n v="2020"/>
    <s v="JEDI 2020 [NEW]"/>
    <s v="Jl.Raasan RT 002 RW 001, Desa Trigonco, Kecamatan Asembagus, Kabupaten Situbondo, Provinsi Jawa Timur"/>
    <s v="HTI"/>
    <s v="JAW-JI-SIT-3800"/>
    <s v="ASEMBAGUS_TRIGONCO"/>
    <x v="1"/>
    <s v="TBG"/>
    <s v="East"/>
    <s v="JATIM"/>
    <s v="Jawa Timur"/>
    <s v="KAB. SITUBONDO"/>
    <n v="6614369"/>
    <d v="2020-01-13T00:00:00"/>
    <m/>
    <n v="396"/>
    <s v="&gt; 150 days"/>
    <d v="2020-06-11T00:00:00"/>
    <s v="W24-2020"/>
    <s v="Jun-2020"/>
    <d v="2020-05-22T00:00:00"/>
    <s v="W21-2020"/>
    <s v="May-2020"/>
    <d v="2021-02-06T00:00:00"/>
    <s v="W06-2021"/>
    <x v="14"/>
    <d v="2021-02-20T00:00:00"/>
    <s v="W08-2021"/>
    <s v="Feb-2021"/>
    <m/>
    <s v="FO (Change to MW as temp solution)"/>
    <d v="2021-01-18T00:00:00"/>
    <m/>
    <n v="516520538138"/>
    <n v="10.6"/>
    <m/>
    <d v="2020-06-05T00:00:00"/>
    <m/>
    <d v="2020-05-22T00:00:00"/>
    <d v="2021-02-12T00:00:00"/>
    <s v="W07-2021"/>
    <m/>
    <m/>
    <x v="8"/>
    <x v="7"/>
    <s v="CLOSED - RFI DONE"/>
    <s v="11.02.21 : note daya PLN connection dengan daya 10.6 dan 13.2 kVA diterima HO PLN, jika lebih dari 13.2 kVA menunggu downgrade terlebih dahulu baru bisa di HO PLN. Jaringan sudah ready_x000a_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09.04.20 : rebarring on going_x000a_02.04.20 : on going excavation_x000a_25.03.20 : PKS proses , proses perijinan, CME OG_x000a_19.03.20 : 11.03.20 : IW clear, proses realisasi IW, plan soiltest_x000a_28.02.20 : kand B = IW clear, proses eskalasi sitac (re nego), collecting legal doc_x000a_20.02.20 : kand B = IW clear, proses eskalasi sitac_x000a_13.02.20 : kand B = IW on going_x000a_06.02.20 : kand A = validasi done, Candidate A RF TX OK_x000a_"/>
  </r>
  <r>
    <s v="1643311003"/>
    <s v="BANYUPUTIH_SUMBEREJO"/>
    <x v="9"/>
    <s v="TB"/>
    <n v="114.274387"/>
    <n v="-7.7493780000000001"/>
    <n v="40"/>
    <s v="20/110/200"/>
    <n v="2020"/>
    <s v="JEDI 2020 [NEW]"/>
    <s v="KP.Sukorejo RT 02 RW 0,  Desa Sumberejo, Kecamatan Banyuputih, Kabupaten Situbondo, Prov. Jawa Timur"/>
    <s v="HTI"/>
    <s v="JAW-JI-SIT-3801"/>
    <s v="BANYUPUTIH_SUMBEREJO"/>
    <x v="1"/>
    <s v="TBG"/>
    <s v="East"/>
    <s v="JATIM"/>
    <s v="Jawa Timur"/>
    <s v="KAB. SITUBONDO"/>
    <n v="6614369"/>
    <d v="2020-01-13T00:00:00"/>
    <m/>
    <n v="396"/>
    <s v="&gt; 150 days"/>
    <d v="2020-06-11T00:00:00"/>
    <s v="W24-2020"/>
    <s v="Jun-2020"/>
    <d v="2020-05-22T00:00:00"/>
    <s v="W21-2020"/>
    <s v="May-2020"/>
    <d v="2021-02-06T00:00:00"/>
    <s v="W06-2021"/>
    <x v="14"/>
    <d v="2021-02-20T00:00:00"/>
    <s v="W08-2021"/>
    <s v="Feb-2021"/>
    <m/>
    <s v="FO (Change to MW as temp solution)"/>
    <d v="2021-01-18T00:00:00"/>
    <m/>
    <n v="516520538120"/>
    <n v="10.6"/>
    <m/>
    <d v="2020-04-23T00:00:00"/>
    <m/>
    <d v="2020-05-22T00:00:00"/>
    <d v="2021-02-12T00:00:00"/>
    <s v="W07-2021"/>
    <m/>
    <m/>
    <x v="8"/>
    <x v="7"/>
    <s v="CLOSED - RFI DONE"/>
    <s v="11.02.21 : note daya PLN connection dengan daya 10.6 dan 13.2 kVA diterima HO PLN, jika lebih dari 13.2 kVA menunggu downgrade terlebih dahulu baru bisa di HO PLN. Jaringan sudah ready_x000a_26.01.21 : BP Paid_x000a_21.01.21 : PSB released, PLN connection OG_x000a_23.07.20 : 09.07.20 : 29.06.20 : PLN Connection menunggu konfirmasi dari XL_x000a_22.06.20 : SRFI, wait confirmation XL for PLN connection_x000a_28.05.20 : 22.05.20 : email SRFI-N sent_x000a_08.05.20 : SRFI_x000a_30.04.20 :  erection done, on going tower painting_x000a_23.04.20 : 09.04.20 : erection on going_x000a_02.04.20 : on going excavation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IW on going_x000a_06.02.20 : kand A = validasi done, Candidate A RF TX OK_x000a_"/>
  </r>
  <r>
    <s v="1643461003"/>
    <s v="MONTONG_GUWOTERUS"/>
    <x v="9"/>
    <s v="TB"/>
    <n v="111.8293"/>
    <n v="-6.954809"/>
    <n v="50"/>
    <s v="10/90/280"/>
    <n v="2020"/>
    <s v="JEDI 2020 [NEW]"/>
    <s v="Jl. Montong Singgahan RT 08 RW 01 Dusun Jaten Desa Guwo Terus Kec Montong Kab Tuban"/>
    <s v="HTI"/>
    <s v="JAW-JI-TBN-4057"/>
    <s v="MONTONG_GUWOTERUS"/>
    <x v="1"/>
    <s v="TBG"/>
    <s v="East"/>
    <s v="JATIM"/>
    <s v="Jawa Timur"/>
    <s v="KAB. TUBAN"/>
    <n v="6614369"/>
    <d v="2020-01-13T00:00:00"/>
    <m/>
    <n v="396"/>
    <s v="&gt; 150 days"/>
    <d v="2020-06-11T00:00:00"/>
    <s v="W24-2020"/>
    <s v="Jun-2020"/>
    <d v="2020-07-03T00:00:00"/>
    <s v="W27-2020"/>
    <s v="Jul-2020"/>
    <d v="2021-02-06T00:00:00"/>
    <s v="W06-2021"/>
    <x v="14"/>
    <d v="2021-02-13T00:00:00"/>
    <s v="W07-2021"/>
    <s v="Feb-2021"/>
    <m/>
    <s v="FO (Change to MW as temp solution)"/>
    <d v="2021-01-18T00:00:00"/>
    <m/>
    <n v="518023274662"/>
    <n v="6.6"/>
    <m/>
    <d v="2020-06-12T00:00:00"/>
    <m/>
    <d v="2020-07-03T00:00:00"/>
    <d v="2021-02-12T00:00:00"/>
    <s v="W07-2021"/>
    <m/>
    <m/>
    <x v="8"/>
    <x v="7"/>
    <s v="CLOSED - RFI DONE"/>
    <s v="26.01.21 : BP Paid, Proses PK di UP3_x000a_21.01.21 : PSB released, PLN connection OG_x000a_23.07.20 : 09.07.20 : PLN connection menunggu konfirmasi dari XL_x000a_03.07.20 : email SRFI-N sent_x000a_29.06.20 : PLN connection menunggu konfirmasi dari XL_x000a_25.06.20 : SRFI, collecting doc RFIN_x000a_22.06.20 : 18.06.20 : curingtime, on going backfilling, plan start erection 18/6_x000a_11.06.20 : 08.06.20 : excavation on going_x000a_04.06.20 : 01.06.20 : excavation start_x000a_28.05.20 : bouwplank, proses perijinan_x000a_25.05.20 : 14.05.20 : bouwplank, proses perijinan_x000a_30.04.20 : bouwplank, proses perijinan_x000a_23.04.20 : 16.04.20 : 09.04.20 :  proses perijinan, CME start after perijinan_x000a_06.04.20 : CME start after IMB_x000a_02.04.20 : RFC, proses perijinan_x000a_25.03.20 : proses perijinan _x000a_19.03.20 : IW clear, doc legal complete, rekom on going_x000a_11.03.20 : proses soiltest, proses collect doc legal_x000a_28.02.20 : IW Clear, penyelesaian Case IW permintaan taliasih IW Sepadan yang masih tinggi/ effort pendekatan persuasif dibantu LL dan Tokoh._x000a_20.02.20 : IW clear 15kk, proses realisasi IW dan penjadwalan soiltest_x000a_13.02.20 : IW on going_x000a_06.02.20 : kand A = validasi done, Candidate A RF TX OK_x000a_28.01.20 : kand A =  RND 50 10/80/285 28Jan20 : Ok candidate A, tower 52_x000a_27.01.20 : _x000a_kand A = 111.82969 -6.9545 55.42 GF SST 52 In Cellplan Tuban_x000a_kand B = 111.83233 -6.954833 334.78 GF SST 52 In Cellplan Tuban_x000a_"/>
  </r>
  <r>
    <s v="1643471003"/>
    <s v="SEMANDING_BEKTIHARJO"/>
    <x v="9"/>
    <s v="TB"/>
    <n v="112.041751"/>
    <n v="-6.9435469999999997"/>
    <n v="50"/>
    <s v="70/210/290"/>
    <n v="2020"/>
    <s v="JEDI 2020 [NEW]"/>
    <s v="Dsn Krajan RT 01 RW 07 Desa Bektiharjo Kec Semanding Kab Tuban"/>
    <s v="HTI"/>
    <s v="JAW-JI-TBN-4058"/>
    <s v="SEMANDING_BEKTIHARJO"/>
    <x v="1"/>
    <s v="TBG"/>
    <s v="East"/>
    <s v="JATIM"/>
    <s v="Jawa Timur"/>
    <s v="KAB. TUBAN"/>
    <n v="6614369"/>
    <d v="2020-01-13T00:00:00"/>
    <m/>
    <n v="396"/>
    <s v="&gt; 150 days"/>
    <d v="2020-06-11T00:00:00"/>
    <s v="W24-2020"/>
    <s v="Jun-2020"/>
    <d v="2020-08-14T00:00:00"/>
    <s v="W33-2020"/>
    <s v="Aug-2020"/>
    <d v="2021-02-06T00:00:00"/>
    <s v="W06-2021"/>
    <x v="14"/>
    <d v="2021-02-13T00:00:00"/>
    <s v="W07-2021"/>
    <s v="Feb-2021"/>
    <m/>
    <s v="FO (Change to MW as temp solution)"/>
    <d v="2021-01-18T00:00:00"/>
    <m/>
    <n v="518023274654"/>
    <n v="6.6"/>
    <m/>
    <d v="2020-07-28T00:00:00"/>
    <m/>
    <d v="2020-09-01T00:00:00"/>
    <d v="2021-02-12T00:00:00"/>
    <s v="W07-2021"/>
    <m/>
    <m/>
    <x v="8"/>
    <x v="7"/>
    <s v="CLOSED - RFI DONE"/>
    <s v="26.01.21 : BP Paid, Proses PK di UP3_x000a_21.01.21 : PSB released, PLN connection OG_x000a_01.09.20 : email SRFI-N sent_x000a_23.07.20 : 16.07.20 : SRFI actual, collecting doc SRFIN, PLN connection menunggu konfirmasi dari XL_x000a_13.07.20 : on going ME dan F&amp;Y_x000a_06.07.20 : ME on going_x000a_02.07.20 : curingtime &amp; back filling, plan start erection 4 jul_x000a_29.06.20 : rebarring done, prepare cor_x000a_25.06.20 : rebarring_x000a_22.06.20 : 18.06.20 : excavation on going 50%_x000a_15.06.20 : CME on going / excavation_x000a_11.06.20 : proses perijinan, plan start galian 12 jun 20_x000a_08.06.20 : 04.06.20 : 01.06.20 : CME start menunggu proses perijinan_x000a_28.05.20 : 25.05.20 : 14.05.20 : 08.05.20 : proses design/bouwplank dan apply perijinan_x000a_30.04.20 : proses soil test, rekom, collecting doc legal_x000a_23.04.20 : 16.04.20 : IW clear, review eskalasi sitac_x000a_09.04.20 : IW clear_x000a_02.04.20 : 25.03.20 : IW OG 8kk, ( 3 KK OK )_x000a_19.03.20 : IW on going, need approval kandidat_x000a_11.03.20 : IW on going_x000a_20.02.20 : Cand outcell , propose opsi GM Permanet Incell Reject Kominfo , JR Cand C reject RNP _x000a_20.02.20 : 13.02.20 : 06.02.20 : Kand C = Rehunting, Candidate C RF NOK_x000a_05.02.20 : kand C = submit C 112.03717 -6.942 534.42 GF SST 52 In Cellplan Tuban sesuai arahan Pemda (terlampir), atau bisa dicek di web : https://zonasi.tubankab.go.id/_x000a_28.01.20 : kand A =  RND 50 70/160/280 28Jan20 : Ok candidate A, tower 52_x000a_27.01.20 : _x000a_kand A = 112.04178 -6.943333 23.98 GF SST 52 Out Cellplan Tuban. Pengajuan Permohonan pertimbangan cellplan OG_x000a_kand B = 112.04278 -6.9425 162.49 GF SST 52 Out Cellplan Tuban. Pengajuan Permohonan pertimbangan cellplan OG_x000a_kand C = 112.03717 -6.942 534.42 GF SST 52 In Cellplan Tuban"/>
  </r>
  <r>
    <s v="1806311003"/>
    <s v="GUNUNGSARI_JATISELA"/>
    <x v="9"/>
    <s v="TB"/>
    <s v="116°4.55.7'null"/>
    <s v="8°32.49.01'S"/>
    <n v="30"/>
    <s v="0/120/240"/>
    <n v="2020"/>
    <s v="JEDI 2020 [NEW]"/>
    <s v="Jl. Merdeka RT 02 Dusun Montong Pace, Desa Jatisela, Kecamatan Gunungsari, Kabupaten Lombok Barat, Propinsi Nusa Tenggara Barat"/>
    <s v="HTI"/>
    <s v="NUS-NB-GRG-4540"/>
    <s v="GUNUNGSARI_JATISELA"/>
    <x v="1"/>
    <s v="TBG"/>
    <s v="East"/>
    <s v="BALINUSRA"/>
    <s v="Nusa Tenggara Barat"/>
    <s v="Kab. Lombok Barat"/>
    <n v="6616259"/>
    <d v="2020-09-21T00:00:00"/>
    <m/>
    <n v="143"/>
    <s v="121 - 150 days"/>
    <d v="2021-02-18T00:00:00"/>
    <s v="W08-2021"/>
    <s v="Feb-2021"/>
    <d v="2020-12-15T00:00:00"/>
    <s v="W51-2020"/>
    <s v="Dec-2020"/>
    <d v="2021-02-06T00:00:00"/>
    <s v="W06-2021"/>
    <x v="14"/>
    <d v="2021-02-08T00:00:00"/>
    <s v="W07-2021"/>
    <s v="Feb-2021"/>
    <m/>
    <s v="FO (Change to MW as temp solution)"/>
    <d v="2021-01-18T00:00:00"/>
    <m/>
    <s v="441503241822_x000a_"/>
    <n v="6.6"/>
    <m/>
    <d v="2020-11-19T00:00:00"/>
    <m/>
    <m/>
    <d v="2021-02-11T00:00:00"/>
    <s v="W07-2021"/>
    <m/>
    <m/>
    <x v="8"/>
    <x v="7"/>
    <s v="CLOSED - RFI DONE"/>
    <s v="08.02.21 : PLN connected, prepare RFIN_x000a_21.01.21 : PSB released, PLN connection OG_x000a_14.12.20 : SRFIN sent_x000a_10.12.20 : SRFI_x000a_07.12.20 : erection done, ME installation_x000a_30.11.20 : erection ongoing_x000a_26.11.20 : prepare erection_x000a_23.11.20 : pondasi ongoing_x000a_12.09.20 : start galian_x000a_09.11.20 : 05.11.20 : 02.11.20 : 29.10.20 : 26.10.20 : rekom done, 28 Oct akan dilakukan survey perijinan untuk start CME _x000a_22.10.20 : 19.10.20 : 15.10.20 : on going realisasi IW dan proses rekom, plan rekom done 19 oct. Pararel proses request GDL material tower. Estimasi w4 okt atau w1 nov start CME (material sdh on site)_x000a_12.10.20 : 08.10.20 : 05.10.20 : plan realisasi dan rekom done di W2 oct, soiltest done, proses design APD_x000a_01.10.20 : IW clear, proses eskalasi biaya sitac dan prepare proses realisasi IW_x000a_28.09.20 : IW on going_x000a_21.09.20 : SPK B2S REACTIVATION Release, Reaktivasi site dengan release new SPK B2S, use old STIP_x000a_"/>
  </r>
  <r>
    <s v="160752104"/>
    <s v="KEDUNGBOTO"/>
    <x v="9"/>
    <s v="SMI"/>
    <n v="112.17831"/>
    <n v="-7.5143199999999997"/>
    <n v="50"/>
    <s v="90/210/330"/>
    <n v="2020"/>
    <s v="JEDI 2020 [NEW]"/>
    <s v="DSN. BALONG SARI RT/RW 02/01 JOMBANGDS. BALONGSARI KEC. MAGALUH,"/>
    <s v="HTI"/>
    <s v="JAW-JI-JBG-4151"/>
    <s v="MEGALUH BALONGSARI"/>
    <x v="0"/>
    <s v="TBG"/>
    <s v="East"/>
    <s v="JATIM"/>
    <s v="Jawa Timur"/>
    <s v="JOMBANG"/>
    <n v="6614792"/>
    <d v="2020-06-26T00:00:00"/>
    <m/>
    <n v="229"/>
    <s v="&gt; 150 days"/>
    <d v="2020-07-26T00:00:00"/>
    <s v="W31-2020"/>
    <s v="Jul-2020"/>
    <d v="2020-07-25T00:00:00"/>
    <s v="W30-2020"/>
    <s v="Jul-2020"/>
    <d v="2021-02-06T00:00:00"/>
    <s v="W06-2021"/>
    <x v="14"/>
    <d v="2021-02-13T00:00:00"/>
    <s v="W07-2021"/>
    <s v="Feb-2021"/>
    <m/>
    <s v="FO (Change to MW as temp solution)"/>
    <d v="2021-01-18T00:00:00"/>
    <m/>
    <n v="514531725092"/>
    <n v="6.6"/>
    <m/>
    <d v="2020-06-30T00:00:00"/>
    <m/>
    <d v="2020-08-14T00:00:00"/>
    <d v="2021-02-10T00:00:00"/>
    <s v="W07-2021"/>
    <m/>
    <m/>
    <x v="8"/>
    <x v="7"/>
    <s v="CLOSED - RFI DONE"/>
    <s v="26.01.21 : survey PLN done, proses pengajuan BPUJL_x000a_21.01.21 : PSB released, PLN connection OG_x000a_14.08.20 : email SRFI-N sent_x000a_23.07.20 : SRFI actual, collecting doc SRFIN, PLN connection proses menunggu konfirmasi dari XL_x000a_13.07.20 : 09.07.20 : BTS foundation on going_x000a_06.07.20 : preparation_x000a_02.07.20 : Go CME_x000a_29.06.20 : ERM on going_x000a_26.06.20 : SPK Release 26 jun 20"/>
  </r>
  <r>
    <s v="162136109"/>
    <s v="KEPUHARJO"/>
    <x v="9"/>
    <s v="SKP"/>
    <n v="113.212385"/>
    <n v="-8.1114239999999995"/>
    <n v="30"/>
    <s v="60/180/330"/>
    <n v="2020"/>
    <s v="JEDI 2020 [NEW]"/>
    <s v="DUSUN SIDOMUKTI, RT 003 RW 003, DESA KARANGSARI, KEC SUKODONO, KAB. LUMAJANG, Kab. Lumajang"/>
    <s v="HTI"/>
    <s v="JAW-JI-LMJ-4227"/>
    <s v="SUKODONO_KARANGSARI"/>
    <x v="0"/>
    <s v="TBG"/>
    <s v="East"/>
    <s v="JATIM"/>
    <s v="Jawa Timur"/>
    <s v="KAB. LUMAJANG"/>
    <n v="6614847"/>
    <d v="2020-07-06T00:00:00"/>
    <m/>
    <n v="217"/>
    <s v="&gt; 150 days"/>
    <d v="2020-08-05T00:00:00"/>
    <s v="W32-2020"/>
    <s v="Aug-2020"/>
    <d v="2020-08-04T00:00:00"/>
    <s v="W32-2020"/>
    <s v="Aug-2020"/>
    <d v="2021-02-06T00:00:00"/>
    <s v="W06-2021"/>
    <x v="14"/>
    <d v="2021-02-13T00:00:00"/>
    <s v="W07-2021"/>
    <s v="Feb-2021"/>
    <m/>
    <s v="FO (Change to MW as temp solution)"/>
    <d v="2021-01-18T00:00:00"/>
    <m/>
    <n v="516021562442"/>
    <n v="6.6"/>
    <m/>
    <d v="2020-07-13T00:00:00"/>
    <m/>
    <d v="2020-08-14T00:00:00"/>
    <d v="2021-02-08T00:00:00"/>
    <s v="W07-2021"/>
    <m/>
    <m/>
    <x v="8"/>
    <x v="7"/>
    <s v="CLOSED - RFI DONE"/>
    <s v="26.01.21 : Proses register, waiting PLN survey_x000a__x000a_21.01.21 : PSB released, PLN connection OG_x000a_14.08.20 : email SRFI-N sent_x000a_03.08.20 : SRFI actual_x000a_23.07.20 : ME on going_x000a_14.07.20 : proses input STIP Colo_x000a_06.07.20 : SPK release"/>
  </r>
  <r>
    <s v="160058109"/>
    <s v="DS. DOLOK GEDE EX DS TRACAL (SPLIT BULUBRANGSI_2)"/>
    <x v="9"/>
    <s v="TB"/>
    <n v="111.70559"/>
    <n v="-7.2493999999999996"/>
    <n v="50"/>
    <s v="90/210/330"/>
    <n v="2020"/>
    <s v="JEDI 2020 [NEW]"/>
    <s v="Dsn Kuluhan RT.13/RW.04 Desa Dolok GedeKecamatan Tambak Rejo"/>
    <s v="HTI"/>
    <s v="JAW-JI-BJN-4272"/>
    <s v="TAMBAKREJO DOLOKGEDE"/>
    <x v="0"/>
    <s v="TBG"/>
    <s v="East"/>
    <s v="JATIM"/>
    <s v="Jawa Timur"/>
    <s v="BOJONEGORO"/>
    <n v="6614794"/>
    <d v="2020-06-26T00:00:00"/>
    <m/>
    <n v="227"/>
    <s v="&gt; 150 days"/>
    <d v="2020-07-26T00:00:00"/>
    <s v="W31-2020"/>
    <s v="Jul-2020"/>
    <d v="2020-07-25T00:00:00"/>
    <s v="W30-2020"/>
    <s v="Jul-2020"/>
    <d v="2021-02-06T00:00:00"/>
    <s v="W06-2021"/>
    <x v="14"/>
    <d v="2021-02-13T00:00:00"/>
    <s v="W07-2021"/>
    <s v="Feb-2021"/>
    <m/>
    <s v="FO (Change to MW as temp solution)"/>
    <d v="2021-01-18T00:00:00"/>
    <m/>
    <n v="518050968326"/>
    <n v="6.6"/>
    <m/>
    <d v="2020-06-30T00:00:00"/>
    <m/>
    <d v="2020-08-14T00:00:00"/>
    <d v="2021-02-08T00:00:00"/>
    <s v="W07-2021"/>
    <m/>
    <m/>
    <x v="8"/>
    <x v="7"/>
    <s v="CLOSED - RFI DONE"/>
    <s v="26.01.21 : survey done, proses pengajuan BPUJL_x000a_21.01.21 : PSB released, PLN connection OG_x000a_14.08.20 : email SRFI-N sent_x000a_06.08.20 : 23.07.20 : SRFI actual, collecting doc SRFIN, PLN connection proses menunggu konfirmasi dari XL (FO readiness XL)_x000a_13.07.20 : 09.07.20 : BTS foundation on going_x000a_06.07.20 : preparation_x000a_02.07.20 : Go CME_x000a_29.06.20 : ERM on going_x000a_26.06.20 : SPK Release 26 jun 20"/>
  </r>
  <r>
    <s v="1643371003"/>
    <s v="TOGULUK_SUMENEP"/>
    <x v="9"/>
    <s v="TB"/>
    <n v="113.828057"/>
    <n v="-7.008343"/>
    <n v="40"/>
    <s v="90/180/250"/>
    <n v="2020"/>
    <s v="JEDI 2020 [NEW]"/>
    <s v="Dsn Batuan Barat, RT 03 RW 04, Desa Batuan, Kec Batuan, Kab Sumenep"/>
    <s v="HTI"/>
    <s v="JAW-JI-SMP-4112"/>
    <s v="Toguluk_Sumenep"/>
    <x v="1"/>
    <s v="TBG"/>
    <s v="East"/>
    <s v="JATIM"/>
    <s v="Jawa Timur"/>
    <s v="KAB. SUMENEP"/>
    <n v="6614369"/>
    <d v="2020-01-13T00:00:00"/>
    <m/>
    <n v="392"/>
    <s v="&gt; 150 days"/>
    <d v="2020-06-11T00:00:00"/>
    <s v="W24-2020"/>
    <s v="Jun-2020"/>
    <d v="2020-05-27T00:00:00"/>
    <s v="W22-2020"/>
    <s v="May-2020"/>
    <d v="2021-02-06T00:00:00"/>
    <s v="W06-2021"/>
    <x v="14"/>
    <d v="2021-02-13T00:00:00"/>
    <s v="W07-2021"/>
    <s v="Feb-2021"/>
    <m/>
    <s v="FO (Change to MW as temp solution)"/>
    <d v="2021-01-18T00:00:00"/>
    <m/>
    <n v="517101263634"/>
    <n v="6.6"/>
    <m/>
    <d v="2020-06-19T00:00:00"/>
    <m/>
    <d v="2020-05-27T00:00:00"/>
    <d v="2021-02-08T00:00:00"/>
    <s v="W07-2021"/>
    <m/>
    <m/>
    <x v="8"/>
    <x v="7"/>
    <s v="CLOSED - RFI DONE"/>
    <s v="26.01.21 : BP Paid, waiting KWH stock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 (50% done), terkendala rocky soil_x000a_02.04.20 : on going excavation_x000a_25.03.20 : Proses perijinan_x000a_19.03.20 : 11.03.20 : proses soiltest, proses collect doc legal_x000a_28.02.20 : on going proses rekom l/c_x000a_27.02.20 : IW done, kand 07°00'31.96&quot;S 113°49'37.37&quot;E, 11 KK IW Done, Proses Collect Dokumen legal ._x000a_24.02.20 : IW done, Realisasi IW Done , collect legal sitac, soiltest done _x000a_20.02.20 : IW clear, proses realisasi IW dan penjadwalan soiltest_x000a_13.02.20 : IW on going_x000a_06.02.20 : Kand B = Candidate B Submit_x000a_"/>
  </r>
  <r>
    <s v="160205104"/>
    <s v="TAGANGSER DAYA"/>
    <x v="9"/>
    <s v="SKP"/>
    <n v="113.537254"/>
    <n v="-6.9269449999999999"/>
    <n v="36"/>
    <s v="0/60/170"/>
    <n v="2020"/>
    <s v="JEDI 2020 [NEW]"/>
    <s v="Desa Tegangser Daya, Kecamatan Pasean, Kabupaten Pamekasan"/>
    <s v="HTI"/>
    <s v="JAW-JI-PMK-4123"/>
    <s v="PASEAN_TAGANGSER_DAJA"/>
    <x v="0"/>
    <s v="TBG"/>
    <s v="East"/>
    <s v="JATIM"/>
    <s v="Jawa Timur"/>
    <s v="KAB. PAMEKASAN"/>
    <n v="6614847"/>
    <d v="2020-07-06T00:00:00"/>
    <m/>
    <n v="213"/>
    <s v="&gt; 150 days"/>
    <d v="2020-08-05T00:00:00"/>
    <s v="W32-2020"/>
    <s v="Aug-2020"/>
    <d v="2020-08-04T00:00:00"/>
    <s v="W32-2020"/>
    <s v="Aug-2020"/>
    <d v="2021-02-06T00:00:00"/>
    <s v="W06-2021"/>
    <x v="14"/>
    <d v="2021-02-06T00:00:00"/>
    <s v="W06-2021"/>
    <s v="Feb-2021"/>
    <m/>
    <s v="FO (Change to MW as temp solution)"/>
    <d v="2021-01-18T00:00:00"/>
    <m/>
    <n v="517800628422"/>
    <n v="6.6"/>
    <m/>
    <d v="2020-07-13T00:00:00"/>
    <m/>
    <d v="2020-08-14T00:00:00"/>
    <d v="2021-02-04T00:00:00"/>
    <s v="W06-2021"/>
    <m/>
    <m/>
    <x v="8"/>
    <x v="7"/>
    <s v="CLOSED - RFI DONE"/>
    <s v="26.01.21 : survey done, proses pengajuan BPUJL_x000a_21.01.21 : PSB released, PLN connection OG_x000a_14.08.20 : email SRFI-N sent_x000a_03.08.20 : SRFI actual_x000a_23.07.20 : ME on going_x000a_14.07.20 : proses input STIP Colo_x000a_06.07.20 : SPK release"/>
  </r>
  <r>
    <s v="160691104"/>
    <s v="KARANGSARI"/>
    <x v="9"/>
    <s v="SMI"/>
    <n v="114.215279"/>
    <n v="-8.3370270000000009"/>
    <n v="50"/>
    <s v="90/210/330"/>
    <n v="2020"/>
    <s v="JEDI 2020 [NEW]"/>
    <s v="Desa Parijatah Kulon Kecamatan Srono, Kab Banyuwangi"/>
    <s v="HTI"/>
    <s v="JAW-JI-BYW-4131"/>
    <s v="SRONO PARIJATAH KULON"/>
    <x v="0"/>
    <s v="TBG"/>
    <s v="East"/>
    <s v="JATIM"/>
    <s v="Jawa Timur"/>
    <s v="BANYUWANGI"/>
    <n v="6614792"/>
    <d v="2020-06-26T00:00:00"/>
    <m/>
    <n v="223"/>
    <s v="&gt; 150 days"/>
    <d v="2020-07-26T00:00:00"/>
    <s v="W31-2020"/>
    <s v="Jul-2020"/>
    <d v="2020-07-25T00:00:00"/>
    <s v="W30-2020"/>
    <s v="Jul-2020"/>
    <d v="2021-02-06T00:00:00"/>
    <s v="W06-2021"/>
    <x v="14"/>
    <d v="2021-02-06T00:00:00"/>
    <s v="W06-2021"/>
    <s v="Feb-2021"/>
    <m/>
    <s v="FO (Change to MW as temp solution)"/>
    <d v="2021-01-18T00:00:00"/>
    <m/>
    <n v="516711456525"/>
    <n v="6.6"/>
    <m/>
    <d v="2020-07-03T00:00:00"/>
    <m/>
    <d v="2020-08-14T00:00:00"/>
    <d v="2021-02-04T00:00:00"/>
    <s v="W06-2021"/>
    <m/>
    <m/>
    <x v="8"/>
    <x v="7"/>
    <s v="CLOSED - RFI DONE"/>
    <s v="26.01.21 : BP paid_x000a_21.01.21 : PSB released, PLN connection OG_x000a_14.08.20 : email SRFI-N sent_x000a_23.07.20 : SRFI actual, collecting doc SRFIN, PLN connection proses menunggu konfirmasi dari XL_x000a_13.07.20 : 09.07.20 : BTS foundation on going_x000a_08.07.20 : CME preparation_x000a_02.07.20 : under review Civil Huawei_x000a_29.06.20 : ERM on going_x000a_26.06.20 : SPK Release 26 jun 20"/>
  </r>
  <r>
    <s v="1642941003"/>
    <s v="CANDIPURO_SUMBERMUJUR"/>
    <x v="9"/>
    <s v="TB"/>
    <n v="113.017636"/>
    <n v="-8.1319230000000005"/>
    <n v="50"/>
    <s v="50/130/250"/>
    <n v="2020"/>
    <s v="JEDI 2020 [NEW]"/>
    <s v="Dusun Umbulrejo, RT.011 RW.004, Desa Sumbermujur, Kecamatan Candipuro, Kabupaten Lumajang"/>
    <s v="HTI"/>
    <s v="JAW-JI-LMJ-4221"/>
    <s v="CANDIPURO_SUMBERMUJUR"/>
    <x v="1"/>
    <s v="TBG"/>
    <s v="East"/>
    <s v="JATIM"/>
    <s v="Jawa Timur"/>
    <s v="KAB. LUMAJANG"/>
    <n v="6614369"/>
    <d v="2020-01-13T00:00:00"/>
    <m/>
    <n v="388"/>
    <s v="&gt; 150 days"/>
    <d v="2020-06-11T00:00:00"/>
    <s v="W24-2020"/>
    <s v="Jun-2020"/>
    <d v="2020-05-22T00:00:00"/>
    <s v="W21-2020"/>
    <s v="May-2020"/>
    <d v="2021-02-06T00:00:00"/>
    <s v="W06-2021"/>
    <x v="14"/>
    <d v="2021-02-06T00:00:00"/>
    <s v="W06-2021"/>
    <s v="Feb-2021"/>
    <m/>
    <s v="FO (Change to MW as temp solution)"/>
    <d v="2021-01-18T00:00:00"/>
    <m/>
    <n v="516091068307"/>
    <n v="6.6"/>
    <m/>
    <d v="2020-06-17T00:00:00"/>
    <m/>
    <d v="2020-05-22T00:00:00"/>
    <d v="2021-02-04T00:00:00"/>
    <s v="W06-2021"/>
    <m/>
    <m/>
    <x v="8"/>
    <x v="7"/>
    <s v="CLOSED - RFI DONE"/>
    <s v="26.01.21 : BP Paid, Proses PK di UP3 Jember_x000a_21.01.21 : PSB released, PLN connection OG23.07.20 : 09.07.20 : PLN Connection menunggu konfirmasi dari XL_x000a_29.06.20 : PLN Connection menunggu konfirmasi dari XL_x000a_22.06.20 : SRFI, wait confirmation XL for PLN connection_x000a_22.05.20 : email SRFI-N sent_x000a_30.04.20 : SRFI actual_x000a_23.04.20 : 09.04.20 :  curing time_x000a_02.04.20 : on going excavation_x000a_25.03.20 : PKS proses , proses perijinan, CME OG_x000a_19.03.20 : proses rekom on going_x000a_11.03.20 : proses design, proses collect doc legal_x000a_28.02.20 : on going proses rekom l/c_x000a_24.02.20 : IW done, Realisasi IW Done , collect legal doc sitac, soiltest done _x000a_20.02.20 : IW clear, proses eskalasi sitac_x000a_13.02.20 : IW on going_x000a_06.02.20 : kand A = validasi done, Candidate A RF TX OK_x000a_"/>
  </r>
  <r>
    <s v="1643051003"/>
    <s v="DINAS_PERTANIAN_KANIGARAN"/>
    <x v="9"/>
    <s v="TB"/>
    <n v="113.20071"/>
    <n v="-7.7561119999999999"/>
    <n v="30"/>
    <s v="0/90/270"/>
    <n v="2020"/>
    <s v="JEDI 2020 [NEW]"/>
    <s v="Jl. Supriyadi Rt. 002 Rw. 009 Kelurahan Kanigaran Kecamatan Kanigaran Kota Probolinggo "/>
    <s v="HTI"/>
    <s v="JAW-JI-PBL-8117"/>
    <s v="DINAS_PERTANIAN_KANIGARAN"/>
    <x v="1"/>
    <s v="TBG"/>
    <s v="East"/>
    <s v="JATIM"/>
    <s v="Jawa Timur"/>
    <s v="KOTA PROBOLINGGO"/>
    <n v="6614369"/>
    <d v="2020-01-13T00:00:00"/>
    <m/>
    <n v="388"/>
    <s v="&gt; 150 days"/>
    <d v="2020-06-11T00:00:00"/>
    <s v="W24-2020"/>
    <s v="Jun-2020"/>
    <d v="2020-08-20T00:00:00"/>
    <s v="W34-2020"/>
    <s v="Aug-2020"/>
    <d v="2021-02-06T00:00:00"/>
    <s v="W06-2021"/>
    <x v="14"/>
    <d v="2021-02-06T00:00:00"/>
    <s v="W06-2021"/>
    <s v="Feb-2021"/>
    <m/>
    <s v="FO (Change to MW as temp solution)"/>
    <d v="2021-01-18T00:00:00"/>
    <m/>
    <n v="513562155046"/>
    <n v="6.6"/>
    <m/>
    <d v="2020-08-14T00:00:00"/>
    <m/>
    <d v="2020-09-01T00:00:00"/>
    <d v="2021-02-04T00:00:00"/>
    <s v="W06-2021"/>
    <m/>
    <m/>
    <x v="8"/>
    <x v="7"/>
    <s v="CLOSED - RFI DONE"/>
    <s v="26.01.21 : BP paid, perluasan jaringan 1 tiang kabel 90m OG_x000a_21.01.21 : PSB released, PLN connection OG_x000a_01.09.20 : email SRFI-N sent_x000a_24.08.20 : SRFI actual_x000a_17.08.20 : pouring concrete_x000a_10.08.20 : rebarring _x000a_06.08.20 : realisasi IW done, proses rekom done_x000a_23.07.20 : email CANCEL RETURN by XL, IW clear, proses realisasi IW, plan SRFI end of Aug_x000a_02.07.20 : MOM propose return, hard kandidat, terkait isu regulasi ketinggian tower_x000a_02.07.20 : IW on going, proses soswar forum_x000a_29.06.20 : 25.06.20 : XL meminta untuk segera start CME minggu depan_x000a_25.06.20 : ketinggian 32m NOK, RND propose 42m namun kendala di IW_x000a_22.06.20 : kandidat B approved by RND, nego propose ketinggian menara SST 32 karena kendala di proses IW dalam radius PT. Eratex, plan start CME 2 minggu kedepan, plan RFI end of July_x000a_18.06.20 : plan start CME 2 minggu kedepan, plan RFI end of July_x000a_15.06.20 : cand approved by operator, issue zona menara, IW on going_x000a_11.06.20 : 08.06.20 : IW on going_x000a_04.06.20 : IW on going_x000a_01.06.20 : 28.05.20 : 25.05.20 : 14.05.20 : IW on going_x000a_08.05.20 : 30.04.20 : rehunting_x000a_23.04.20 : 16.04.20 : 09.04.20 : 02.04.20 : 25.03.20 : rehunting_x000a_19.03.20 : propose colo, need JR_x000a_20.02.20 : 13.02.20 : 06.02.20 : Hunting kandidat_x000a_28.01.20 : propose colo ke site Pilang  7°45'11.41&quot;S 113°11'56.40&quot;E Not OK oleh RND, continue Hunting"/>
  </r>
  <r>
    <s v="040925109"/>
    <s v="TELAUK SAMAK"/>
    <x v="3"/>
    <s v="TB"/>
    <s v="101°23.41.6'E"/>
    <s v="0°38.12.95'N"/>
    <n v="40"/>
    <s v="0/100/270"/>
    <n v="2021"/>
    <s v="BLITZKRIEG 2021 [NEW]"/>
    <m/>
    <s v="HTI"/>
    <s v="SUM-RI-PBR-1162"/>
    <s v="RUMBAI_MUARA_FAJAR"/>
    <x v="0"/>
    <s v="XL"/>
    <s v="WEST"/>
    <s v="SUMBAGTENG"/>
    <s v="Riau"/>
    <s v="Kota Pekanbaru"/>
    <n v="6617715"/>
    <d v="2021-10-18T00:00:00"/>
    <m/>
    <n v="105"/>
    <s v="91 - 120 days"/>
    <d v="2021-11-17T00:00:00"/>
    <s v="W47-2021"/>
    <s v="Nov-2021"/>
    <s v="TBD"/>
    <s v="TBD"/>
    <s v="TBD"/>
    <d v="2022-12-14T00:00:00"/>
    <s v="W51-2022"/>
    <x v="3"/>
    <d v="2022-01-31T00:00:00"/>
    <s v="W06-2022"/>
    <s v="Jan-2022"/>
    <m/>
    <s v="MW"/>
    <m/>
    <m/>
    <m/>
    <m/>
    <m/>
    <d v="2021-11-03T00:00:00"/>
    <m/>
    <m/>
    <m/>
    <m/>
    <m/>
    <m/>
    <x v="6"/>
    <x v="5"/>
    <s v="CURRENTLY NO ISSUE"/>
    <s v="26:01:22-16:01:22: SRFI, PLN CONNECTION_x000a_12:01:22: FOUNDATION DONE, PLAN PLN NEXT WEEK &amp; WAITING SK PLN FROM XL_x000a_02:01:22-29:12:21: PONDASI OG_x000a_26:12:21-16:12:21: PROSES FINALISASI SUBCON ASSIGNMENT, WAIT RFIN BY HTI_x000a_15:12:21-28:11:21: STO DECLARED, WAIT RFI BY HTI_x000a_21:11:21-17:11:21: STO RELEASE, WAIT RFI BY HTI_x000a_14:11:21-03:11:21: WAIT APPROVAL TNP _x000a_31:10:21-20:10:21: NEED REVIEW RNP HUAWEI"/>
  </r>
  <r>
    <n v="21417109"/>
    <s v="Desa Sisoma"/>
    <x v="3"/>
    <s v="TB"/>
    <s v="99°25.57.9'E"/>
    <s v="1°2.3.37'N"/>
    <n v="60"/>
    <s v="90/180/340"/>
    <n v="2021"/>
    <s v="BLITZKRIEG 2021 [NEW]"/>
    <m/>
    <s v="HTI"/>
    <s v="SUM-SU-PSP-2163"/>
    <s v="INGUL_JAE"/>
    <x v="0"/>
    <s v="XL"/>
    <s v="WEST"/>
    <s v="SUMBAGUT"/>
    <s v="Sumatera Utara"/>
    <s v="Kab. Tapanuli Selatan"/>
    <n v="6617768"/>
    <d v="2021-11-05T00:00:00"/>
    <m/>
    <n v="87"/>
    <s v="61 - 90 days"/>
    <d v="2021-12-05T00:00:00"/>
    <s v="W50-2021"/>
    <s v="Dec-2021"/>
    <s v="TBD"/>
    <s v="TBD"/>
    <s v="TBD"/>
    <d v="2022-12-14T00:00:00"/>
    <s v="W51-2022"/>
    <x v="3"/>
    <d v="2022-01-31T00:00:00"/>
    <s v="W06-2022"/>
    <s v="Jan-2022"/>
    <m/>
    <s v="MW"/>
    <m/>
    <m/>
    <m/>
    <m/>
    <m/>
    <d v="2021-11-19T00:00:00"/>
    <m/>
    <m/>
    <m/>
    <m/>
    <m/>
    <m/>
    <x v="6"/>
    <x v="5"/>
    <s v="CURRENTLY NO ISSUE"/>
    <s v="26:01:22-16:01:22: SRFI, PLN CONNECTION_x000a_12:01:22: FOUNDATION DONE, PLAN PLN NEXT WEEK &amp; WAITING SK PLN FROM XL_x000a_02:01:22-29:12:21: RBS DONE, START ME OG_x000a_26:12:21-16:12:21: PROSES FINALISASI SUBCON ASSIGNMENT, WAIT RFIN BY HTI_x000a_15:12:21-28:11:21: STO DECLARED, WAIT RFI BY HTI_x000a_21:11:21-07:11:21: ESR PREPARATION OG,NEED REVIEW RNP HUAWEI"/>
  </r>
  <r>
    <n v="40119109"/>
    <s v="SC_RG5083A"/>
    <x v="3"/>
    <s v="TB"/>
    <s v="102°34.24.6'E"/>
    <s v="0°23.22.09'S"/>
    <n v="60"/>
    <s v="50/130/290"/>
    <n v="2021"/>
    <s v="BLITZKRIEG 2021 [NEW]"/>
    <m/>
    <s v="HTI"/>
    <s v="SUM-RI-RGT-0967"/>
    <s v="SUNGAI_BERINGIN"/>
    <x v="0"/>
    <s v="XL"/>
    <s v="WEST"/>
    <s v="SUMBAGTENG"/>
    <s v="Riau"/>
    <s v="Kab. Indragiri Hulu"/>
    <n v="6617768"/>
    <d v="2021-11-05T00:00:00"/>
    <m/>
    <n v="87"/>
    <s v="61 - 90 days"/>
    <d v="2021-12-05T00:00:00"/>
    <s v="W50-2021"/>
    <s v="Dec-2021"/>
    <s v="TBD"/>
    <s v="TBD"/>
    <s v="TBD"/>
    <d v="2022-12-14T00:00:00"/>
    <s v="W51-2022"/>
    <x v="3"/>
    <d v="2022-01-31T00:00:00"/>
    <s v="W06-2022"/>
    <s v="Jan-2022"/>
    <m/>
    <s v="MW"/>
    <m/>
    <m/>
    <m/>
    <m/>
    <m/>
    <d v="2021-11-19T00:00:00"/>
    <m/>
    <m/>
    <m/>
    <m/>
    <m/>
    <m/>
    <x v="6"/>
    <x v="5"/>
    <s v="CURRENTLY NO ISSUE"/>
    <s v="26:01:22-16:01:22: SRFI, PLN CONNECTION_x000a_12:01:22: PONDASI DONE, WAITING SK PLN FROM XL_x000a_05:01:22-29:12:21: WAIT PERMIT_x000a_26:12:21-16:12:21: PROSES FINALISASI SUBCON ASSIGNMENT, WAIT RFIN BY HTI_x000a_15:12:21-28:11:21: STO DECLARED, WAIT RFI BY HTI_x000a_21:11:21-07:11:21: ESR PREPARATION OG, NEED REVIEW RNP HUAWEI"/>
  </r>
  <r>
    <s v="1643041003"/>
    <s v="KADEMANGAN_KADEMANGAN"/>
    <x v="9"/>
    <s v="TB"/>
    <n v="113.179439"/>
    <n v="-7.7835650000000003"/>
    <n v="40"/>
    <s v="0/100/290"/>
    <n v="2020"/>
    <s v="JEDI 2020 [NEW]"/>
    <s v="Jl. Murbai Blok Sepeni RT 003 RW 005 Ds. Kademangan, Kec. Kademangan, Kota Probolingg"/>
    <s v="HTI"/>
    <s v="JAW-JI-PBL-2915"/>
    <s v="KADEMANGAN_KADEMANGAN"/>
    <x v="1"/>
    <s v="TBG"/>
    <s v="East"/>
    <s v="JATIM"/>
    <s v="Jawa Timur"/>
    <s v="KOTA PROBOLINGGO"/>
    <n v="6614369"/>
    <d v="2020-01-13T00:00:00"/>
    <m/>
    <n v="388"/>
    <s v="&gt; 150 days"/>
    <d v="2020-06-11T00:00:00"/>
    <s v="W24-2020"/>
    <s v="Jun-2020"/>
    <d v="2020-06-30T00:00:00"/>
    <s v="W27-2020"/>
    <s v="Jun-2020"/>
    <d v="2021-02-06T00:00:00"/>
    <s v="W06-2021"/>
    <x v="14"/>
    <d v="2021-02-06T00:00:00"/>
    <s v="W06-2021"/>
    <s v="Feb-2021"/>
    <m/>
    <s v="FO (Change to MW as temp solution)"/>
    <d v="2021-01-18T00:00:00"/>
    <m/>
    <n v="513562155020"/>
    <n v="6.6"/>
    <m/>
    <d v="2020-07-07T00:00:00"/>
    <m/>
    <d v="2020-06-30T00:00:00"/>
    <d v="2021-02-04T00:00:00"/>
    <s v="W06-2021"/>
    <m/>
    <m/>
    <x v="8"/>
    <x v="7"/>
    <s v="CLOSED - RFI DONE"/>
    <s v="26.01.21 : BP paid, need perluasan jaringan -&gt; penambahan 3 tiang_x000a_21.01.21 : PSB released, PLN connection OG_x000a_23.07.20 : 09.07.20 : PLN Connection menunggu konfirmasi dari XL_x000a_30.06.20 : email SRFI-N sent_x000a_29.06.20 : PLN Connection menunggu konfirmasi dari XL_x000a_29.06.20 : 22.06.20 : SRFI, wait confirmation XL for PLN connection_x000a_18.06.20 : 15.06.20 : SRFI actual_x000a_11.06.20 : 08.06.20 : tower erection on going_x000a_04.06.20 : 01.06.20 : tower erection on going_x000a_28.05.20 : prepare start erection_x000a_25.05.20 : 14.05.20 : 08.05.20 : 30.04.20 : proses design/bouwplank dan apply perijinan_x000a_23.04.20 : 16.04.20 : designpack dan bouwplank, proses perijinan_x000a_09.04.20 : on going soiltest, collecting berkas legal untuk apply perijinan_x000a_02.04.20 : 25.03.20 : renego BAN LL tetap di harga awal , resubit Capex, proses review eskalasi sitac_x000a_19.03.20 : 11.03.20 : 28.02.20 : kand A =  IW clear, proses review eskalasi sitac_x000a_26.02.20 : kand A = IW Clear 14 kk/done signed 11 kk), proses submit eskalasi sitac_x000a_20.02.20 : kand A = IW On going_x000a_13.02.20 : kand A = TNP review_x000a_06.02.20 : kand A = validasi done, Candidate A RF TX OK_x000a_"/>
  </r>
  <r>
    <s v="1643021003"/>
    <s v="KEDOPOK_JREBENG_WETAN"/>
    <x v="9"/>
    <s v="TB"/>
    <n v="113.212316"/>
    <n v="-7.7822480000000001"/>
    <n v="40"/>
    <s v="60/180/270"/>
    <n v="2020"/>
    <s v="JEDI 2020 [NEW]"/>
    <s v="RT 002 RW 002 DESA JREBENG KULON KEC. KEDOPOK KOTA PROBOLINGGO  "/>
    <s v="HTI"/>
    <s v="JAW-JI-PBL-2911"/>
    <s v="KEDOPOK_JREBENG_WETAN"/>
    <x v="1"/>
    <s v="TBG"/>
    <s v="East"/>
    <s v="JATIM"/>
    <s v="Jawa Timur"/>
    <s v="KOTA PROBOLINGGO"/>
    <n v="6614369"/>
    <d v="2020-01-13T00:00:00"/>
    <m/>
    <n v="388"/>
    <s v="&gt; 150 days"/>
    <d v="2020-06-11T00:00:00"/>
    <s v="W24-2020"/>
    <s v="Jun-2020"/>
    <d v="2020-08-18T00:00:00"/>
    <s v="W34-2020"/>
    <s v="Aug-2020"/>
    <d v="2021-02-06T00:00:00"/>
    <s v="W06-2021"/>
    <x v="14"/>
    <d v="2021-02-06T00:00:00"/>
    <s v="W06-2021"/>
    <s v="Feb-2021"/>
    <m/>
    <s v="FO (Change to MW as temp solution)"/>
    <d v="2021-01-18T00:00:00"/>
    <m/>
    <n v="513562155053"/>
    <n v="6.6"/>
    <m/>
    <d v="2020-08-31T00:00:00"/>
    <m/>
    <d v="2020-09-01T00:00:00"/>
    <d v="2021-02-04T00:00:00"/>
    <s v="W06-2021"/>
    <m/>
    <m/>
    <x v="8"/>
    <x v="7"/>
    <s v="CLOSED - RFI DONE"/>
    <s v="26.01.21 : BP paid, need perluasan jaringan penambahan 4 tiang_x000a_21.01.21 : PSB released, PLN connection OG_x000a_01.09.20 : email SRFI-N sent_x000a_24.08.20 : collecting doc SRFIN_x000a_18.08.20 : soft RFI, collecting doc SRFIN_x000a_10.08.20 : erection_x000a_06.08.20 : curingtime, plan start erection 8 Aug 20 _x000a_03.08.20 : 23.07.20 : galian OG _x000a_16.07.20 : start galian_x000a_13.07.20 : 02.07.20 : proses perijinan, plan start CME W2 Juli_x000a_29.06.20 : plan start CME W2 Juli or drop_x000a_25.06.20 : plan start CME minggu depan_x000a_22.06.20 : 18.06.20 : proses perijinan, plan start CME awal July, plan RFI end of July_x000a_15.06.20 : request Soiltest, IW clear, proses perijinan_x000a_11.06.20 :08.06.20 : IW clear, pengajuan eskalasi sitac_x000a_04.06.20 : IW on going, soswar door to door_x000a_01.06.20 : 28.05.20 : 25.05.20 : 14.05.20 : IW on going, soswar door to door_x000a_08.05.20 : 30.04.20 : IW on going, soswar door to door_x000a_23.04.20 : RND review_x000a_09.04.20 : IW on going_x000a_02.04.20 : 25.03.20 : IW on going_x000a_19.03.20 : IW on going, need approval kandidat,  validasi RND OK kand C, wait TNP review_x000a_11.03.20 : IW on going_x000a_26.02.20 : target submit BAN done, plan IW clear 29-02 ( soswar )_x000a_20.02.20 : IW On going_x000a_13.02.20 : TNP review_x000a_06.02.20 : Kand A = Rehunting, Candidate A RF NOK"/>
  </r>
  <r>
    <s v="1643031003"/>
    <s v="MAYANGAN_MANGUNHARJO"/>
    <x v="9"/>
    <s v="TB"/>
    <n v="113.230655"/>
    <n v="-7.7463470000000001"/>
    <n v="30"/>
    <s v="100/180/270"/>
    <n v="2020"/>
    <s v="JEDI 2020 [NEW]"/>
    <s v="Jl. Gajah Mada Rt. 005 Rw. 006 Kelurahan Mangunharjo Kecamatan Mayangan Kota Probolinggo "/>
    <s v="HTI"/>
    <s v="JAW-JI-PBL-2914"/>
    <s v="MAYANGAN_MANGUNHARJO"/>
    <x v="1"/>
    <s v="TBG"/>
    <s v="East"/>
    <s v="JATIM"/>
    <s v="Jawa Timur"/>
    <s v="KOTA PROBOLINGGO"/>
    <n v="6614369"/>
    <d v="2020-01-13T00:00:00"/>
    <m/>
    <n v="388"/>
    <s v="&gt; 150 days"/>
    <d v="2020-06-11T00:00:00"/>
    <s v="W24-2020"/>
    <s v="Jun-2020"/>
    <d v="2020-07-02T00:00:00"/>
    <s v="W27-2020"/>
    <s v="Jul-2020"/>
    <d v="2021-02-06T00:00:00"/>
    <s v="W06-2021"/>
    <x v="14"/>
    <d v="2021-02-06T00:00:00"/>
    <s v="W06-2021"/>
    <s v="Feb-2021"/>
    <m/>
    <s v="FO (Change to MW as temp solution)"/>
    <d v="2021-01-18T00:00:00"/>
    <m/>
    <n v="513562155038"/>
    <n v="6.6"/>
    <m/>
    <d v="2020-06-17T00:00:00"/>
    <m/>
    <d v="2020-07-02T00:00:00"/>
    <d v="2021-02-04T00:00:00"/>
    <s v="W06-2021"/>
    <m/>
    <m/>
    <x v="8"/>
    <x v="7"/>
    <s v="CLOSED - RFI DONE"/>
    <s v="26.01.21 : BP paid, need perluasan jaringan_x000a_21.01.21 : PSB released, PLN connection OG_x000a_23.07.20 : 09.07.20 : PLN Connection menunggu konfirmasi dari XL_x000a_02.07.20 : email SRFI-N sent_x000a_29.06.20 : PLN Connection menunggu konfirmasi dari XL_x000a_22.06.20 : SRFI, wait confirmation XL for PLN connection_x000a_01.06.20 : 29.05.20 : SRFI_x000a_28.05.20 : 25.05.20 : 14.05.20 : 13.05.20 ; Plan 14/5 start erection, pagar done, me grounding MOS_x000a_08.05.20 : pouring concrete_x000a_30.04.20 : bor pile on going, proses perijinan_x000a_23.04.20 : 16.04.20 : CME start menunggu proses perijinan_x000a_09.04.20 : Bouwplank, plan start CME 9 April _x000a_02.04.20 : 25.03.20 : PKS proses , proses perijinan, CME OG_x000a_19.03.20 : 11.03.20 : IW clear, on going soiltest, collect legal doc_x000a_28.02.20 : kand A =  IW clear, proses review eskalasi sitac_x000a_26.02.20 : kand A = IW Clear 15 kk, proses submit eskalasi sitac_x000a_20.02.20 : kand A = IW On going_x000a_13.02.20 : kand A = IW on going_x000a_06.02.20 : kand A = validasi done, Candidate A RF TX OK_x000a_"/>
  </r>
  <r>
    <s v="1642951003"/>
    <s v="TEMPEH_LEMPENI"/>
    <x v="9"/>
    <s v="TB"/>
    <n v="113.15908"/>
    <n v="-8.2218820000000008"/>
    <n v="50"/>
    <s v="50/150/270"/>
    <n v="2020"/>
    <s v="JEDI 2020 [NEW]"/>
    <s v="Dsn. Kebonan, RT 041 RW 010, Ds. Lempeni, Kec. Tempeh, Kab. Lumajang"/>
    <s v="HTI"/>
    <s v="JAW-JI-LMJ-4222"/>
    <s v="TEMPEH_LEMPENI"/>
    <x v="1"/>
    <s v="TBG"/>
    <s v="East"/>
    <s v="JATIM"/>
    <s v="Jawa Timur"/>
    <s v="KAB. LUMAJANG"/>
    <n v="6614369"/>
    <d v="2020-01-13T00:00:00"/>
    <m/>
    <n v="388"/>
    <s v="&gt; 150 days"/>
    <d v="2020-06-11T00:00:00"/>
    <s v="W24-2020"/>
    <s v="Jun-2020"/>
    <d v="2020-05-22T00:00:00"/>
    <s v="W21-2020"/>
    <s v="May-2020"/>
    <d v="2021-02-06T00:00:00"/>
    <s v="W06-2021"/>
    <x v="14"/>
    <d v="2021-02-06T00:00:00"/>
    <s v="W06-2021"/>
    <s v="Feb-2021"/>
    <m/>
    <s v="FO (Change to MW as temp solution)"/>
    <d v="2021-01-18T00:00:00"/>
    <m/>
    <n v="516091068293"/>
    <n v="6.6"/>
    <m/>
    <d v="2020-06-12T00:00:00"/>
    <m/>
    <d v="2020-05-22T00:00:00"/>
    <d v="2021-02-04T00:00:00"/>
    <s v="W06-2021"/>
    <m/>
    <m/>
    <x v="8"/>
    <x v="7"/>
    <s v="CLOSED - RFI DONE"/>
    <s v="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16.04.20 : start galian_x000a_09.04.20 : Bouwplank, plan start CME 9 April _x000a_02.04.20 : 25.03.20 : PKS proses , proses perijinan, CME OG_x000a_19.03.20 : 11.03.20 : IW clear, on going soiltest, collect legal doc_x000a_26.02.20 : Kand C = target submit kandidat C done/ Submit tssr done/ pararel iw dan BAN 29-02 ( soswar bersama kades )_x000a_19.02.20 : IW OG Cand C  , Need approval cand , Target IW Clear 22.2.20_x000a_20.02.20 : IW On going_x000a_13.02.20 : IW on going_x000a_06.02.20 : kand A = validasi done, Candidate A RF TX OK_x000a_"/>
  </r>
  <r>
    <s v="1262261003"/>
    <s v="REJASARI_LANGENSARI"/>
    <x v="9"/>
    <s v="TB"/>
    <n v="108.62753499999999"/>
    <n v="-7.3626670000000001"/>
    <n v="50"/>
    <s v="50/130/325"/>
    <n v="2020"/>
    <s v="JEDI 2020 [NEW]"/>
    <s v="Sindanggalih RT 005 RW 006 Desa Rejasari Kec Langensari Kota Banjar"/>
    <s v="HTI"/>
    <s v="JAW-JB-BJR-3852"/>
    <s v="REJASARI_LANGENSARI"/>
    <x v="1"/>
    <s v="TBG"/>
    <s v="Central"/>
    <s v="JABAR"/>
    <s v="Jawa Barat"/>
    <s v="KOTA BANJAR"/>
    <n v="6614903"/>
    <d v="2020-07-21T00:00:00"/>
    <m/>
    <n v="197"/>
    <s v="&gt; 150 days"/>
    <d v="2020-12-18T00:00:00"/>
    <s v="W51-2020"/>
    <s v="Dec-2020"/>
    <d v="2020-12-17T00:00:00"/>
    <s v="W51-2020"/>
    <s v="Dec-2020"/>
    <d v="2021-02-06T00:00:00"/>
    <s v="W06-2021"/>
    <x v="14"/>
    <d v="2021-02-06T00:00:00"/>
    <s v="W06-2021"/>
    <s v="Feb-2021"/>
    <m/>
    <s v="FO (Change to MW as temp solution)"/>
    <d v="2021-01-18T00:00:00"/>
    <m/>
    <s v="532217742902"/>
    <s v="6.6"/>
    <m/>
    <d v="2020-10-06T00:00:00"/>
    <m/>
    <m/>
    <d v="2021-02-03T00:00:00"/>
    <s v="W06-2021"/>
    <m/>
    <m/>
    <x v="8"/>
    <x v="7"/>
    <s v="CLOSED - RFI DONE"/>
    <s v="21.01.21 : PSB released, PLN connection OG_x000a_17.12.20 : SRFIN sent_x000a_30.11.20 : erection done, SRFI_x000a_23.11.20 : prepare start erection _x000a_19.11.20 : plan issue solved dan CME start kembali 20 Nov_x000a_16.11.20 : 12.11.20 : 09.11.20 : 05.11.20 : pondasi bts ongoing, erection belum bisa dilakukan karena CME distop oleh pol pp_x000a_02.11.20 : 29.10.20 : 26.10.20 : pondasi BTS dan pagar ongoing, erection tower menunggu survey tim perijinan (plan survey hari ini)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rebarring done, plan cor hari ini_x000a_17.09.20 : on going excavation_x000a_14.09.20 : 10.09.20 : start excavation_x000a_07.09.20 : start CME menunggu IMB released_x000a_03.09.20 : 31.08.20 : kand A RF OK propose penurunan ketinggian menjadi tower 32 karena berada di runway LANUD, proses pengurusan KKOP (syarat rekom), realisasi IW ongoing_x000a_27.08.20 : realisasi IW, Disposisi Dinas PTSP penjadwalan rapat TKPRD untuk 3-Site sudah di ttd Kadis (CIBEUREUM_BANJAR, REJASARI_LANGENSARI, NEGLASARI_BANJAR), proses rekom on going_x000a_24.08.20 : plan selasa 25 Aug realisasi IW, plan rabu 26 Aug proses rekom_x000a_17.08.20 : 13.08.20 : proses eskalasi SITAC_x000a_10.08.20 : IW clear, proses finalisasi IW_x000a_06.08.20 : 03.08.20 : 27.07.20 : hunting"/>
  </r>
  <r>
    <s v="1260811003"/>
    <s v="KARYAMULYA_KESAMBI"/>
    <x v="9"/>
    <s v="TB"/>
    <n v="108.52366499999999"/>
    <n v="-6.7461510000000002"/>
    <n v="30"/>
    <s v="0/120/240"/>
    <n v="2020"/>
    <s v="JEDI 2020 [NEW]"/>
    <s v="Jl. Perjuangan Karya Bakti, RT 004 RW 010, Kel. Karyamulya, Kec. Kesambi Kota Cirebon"/>
    <s v="HTI"/>
    <s v="JAW-JB-CBN-3734"/>
    <s v="KARYAMULYA_KESAMBI"/>
    <x v="1"/>
    <s v="TBG"/>
    <s v="Central"/>
    <s v="JABAR"/>
    <s v="Jawa Barat"/>
    <s v="KOTA CIREBON"/>
    <n v="6614369"/>
    <d v="2020-01-13T00:00:00"/>
    <m/>
    <n v="387"/>
    <s v="&gt; 150 days"/>
    <d v="2020-06-11T00:00:00"/>
    <s v="W24-2020"/>
    <s v="Jun-2020"/>
    <d v="2020-07-15T00:00:00"/>
    <s v="W29-2020"/>
    <s v="Jul-2020"/>
    <d v="2021-02-06T00:00:00"/>
    <s v="W06-2021"/>
    <x v="14"/>
    <d v="2021-02-06T00:00:00"/>
    <s v="W06-2021"/>
    <s v="Feb-2021"/>
    <m/>
    <s v="FO (Change to MW as temp solution)"/>
    <d v="2021-01-18T00:00:00"/>
    <m/>
    <s v="533113500287"/>
    <s v="6.6"/>
    <m/>
    <d v="2020-07-28T00:00:00"/>
    <m/>
    <d v="2020-07-15T00:00:00"/>
    <d v="2021-02-03T00:00:00"/>
    <s v="W06-2021"/>
    <m/>
    <m/>
    <x v="8"/>
    <x v="7"/>
    <s v="CLOSED - RFI DONE"/>
    <s v="21.01.21 : PSB released, PLN connection OG_x000a_03.08.20 : 27.07.20 : 23.07.20 : 20.07.20 : 16.07.20 : 15.07.20 : SRFIN sent, PLN connection menunggu konfirmasi XL_x000a_09.07.20 : 06.07.20 : 02.07.20 : PLN connection menunggu konfirmasi XL_x000a_30.06.20 : PLN connection HOLD karena ada perubahan type transportnya lagi menjadi FO, SK PSB PLN ny released by XL_x000a_29.06.20 : 22.06.20 : 20.06.20 : SRFI, collecting doc SRFIN, proses PLN Connection_x000a_18.06.20 : CME continue, ME &amp; Grounding installation_x000a_11.06.20 : 08.06.20 : erection tower (pengecatan) distop kembali by ormas , pondasi BTS OG, pagar OG_x000a_04.06.20 : erection tower (pengecatan) , pondasi BTS OG, pagar OG_x000a_01.06.20 : erection on going_x000a_28.05.20 : 25.05.20 : 14.05.20 : 08.05.20 : curingtime_x000a_30.04.20 : rebarring_x000a_23.04.20 : 16.04.20 : 09.04.20 : CME start after proses perijinan_x000a_02.04.20 : RFC, proses perijinan, tower 52_x000a_25.03.20 : rekom done 24/3_x000a_19.03.20 : 11.03.20 : Rekom on going_x000a_20.02.20 : IW on going_x000a_13.02.20 : TNP review_x000a_06.02.20 : Kand B = RF OK, TX review_x000a_22.01.20 : kand A = RND 30 40/120/235 22Jan20 : RND ok candidate A, tower 32_x000a_20.01.20 : Kand A = submit kand A di 108.31'23.1&quot; -6.44'45.8&quot;"/>
  </r>
  <r>
    <s v="1260741003"/>
    <s v="MEKARSARI_BANJAR"/>
    <x v="9"/>
    <s v="TB"/>
    <n v="108.532476"/>
    <n v="-7.3851199999999997"/>
    <n v="30"/>
    <s v="50/200/300"/>
    <n v="2020"/>
    <s v="JEDI 2020 [NEW]"/>
    <s v="DUSUN PANGASINAN RT 1 RW 7 DESA BINANGUN KECAMATAN PATARUMAN KOTA BANJAR"/>
    <s v="HTI"/>
    <s v="JAW-JB-BJR-3851"/>
    <s v="MEKARSARI_BANJAR"/>
    <x v="1"/>
    <s v="TBG"/>
    <s v="Central"/>
    <s v="JABAR"/>
    <s v="Jawa Barat"/>
    <s v="KOTA BANJAR"/>
    <n v="6614369"/>
    <d v="2020-01-13T00:00:00"/>
    <m/>
    <n v="387"/>
    <s v="&gt; 150 days"/>
    <d v="2020-06-11T00:00:00"/>
    <s v="W24-2020"/>
    <s v="Jun-2020"/>
    <d v="2020-10-15T00:00:00"/>
    <s v="W42-2020"/>
    <s v="Oct-2020"/>
    <d v="2021-02-06T00:00:00"/>
    <s v="W06-2021"/>
    <x v="14"/>
    <d v="2021-02-06T00:00:00"/>
    <s v="W06-2021"/>
    <s v="Feb-2021"/>
    <m/>
    <s v="FO (Change to MW as temp solution)"/>
    <d v="2021-01-18T00:00:00"/>
    <m/>
    <s v="532217742910"/>
    <s v="6.6"/>
    <m/>
    <d v="2020-10-05T00:00:00"/>
    <m/>
    <m/>
    <d v="2021-02-03T00:00:00"/>
    <s v="W06-2021"/>
    <m/>
    <m/>
    <x v="8"/>
    <x v="7"/>
    <s v="CLOSED - RFI DONE"/>
    <s v="21.01.21 : PSB released, PLN connection OG_x000a_19.11.20 : SRFIN sent_x000a_12.11.20 : 09.11.20 : 05.11.20 : aktual SRFI, proses collect doc SRFIN_x000a_02.11.20 : ME installation_x000a_29.10.20 : 26.10.20 : erection ongoing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pouring concrete done, curingtime_x000a_17.09.20 : on going excavation_x000a_14.09.20 : 10.09.20 : start excavation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27.07.20 :  : 16.07.20 : CME belum dapat start karena isu perijinan kota banjar_x000a_13.07.20 : 09.07.20 : 06.07.20 : submit berkas perijinan, Plan RFC minggu ini, plan start CME 13 juli, plan SRFI 10 Aug 20_x000a_02.07.20 : baru submit berkas perijinan karena APD baru jadi, Plan RFC minggu depan, plan start CME 13 juli, plan SRFI 10 Aug 20_x000a_29.06.20 : proses perijinan_x000a_25.06.20 : 22.06.20 : 18.06.20 : soiltest done, ongoing proses rekom &amp; perijinan _x000a_15.06.20 : request soiltest, kandidat F aktif, collecting doc/berkas legal untuk proses perijinan_x000a_11.06.20 : IW clear, proses pengajuan eskalasi sitac_x000a_08.06.20 : 04.06.20 : IW OG Plan IW clear tgl 8 Juni_x000a_01.06.20 : Rekom, plan Hari ini RFC_x000a_22.05.20 : proses pembayaran Iw dan Rekom plan RFC 29 Mei_x000a_25.05.20 : 19.05.20 : submit kand E, RND Ok candidate E, tower 42_x000a_15.05.20 : TNP review_x000a_14.05.20 : 08.05.20 : IW on going, paralel submit kandidat alternatif 8 May_x000a_30.04.20 : Hunting arahan XL plan submit kandidat senin tgl 4 Mei_x000a_23.04.20 : 16.04.20 : 09.04.20 : validasi done, IW on going_x000a_02.04.20 : under review TNP_x000a_25.03.20 : 19.03.20 : 11.03.20 : IW on going_x000a_20.02.20 : 13.02.20 : IW on going_x000a_06.02.20 : kand A = validasi done, Candidate A RF TX OK_x000a_"/>
  </r>
  <r>
    <s v="1643441003"/>
    <s v="SINGGAHAN_SARINGEMBAT"/>
    <x v="9"/>
    <s v="TB"/>
    <n v="111.78540599999999"/>
    <n v="-7.0277940000000001"/>
    <n v="40"/>
    <s v="10/210/290"/>
    <n v="2020"/>
    <s v="JEDI 2020 [NEW]"/>
    <s v="Dsn Sambikerep RT 014 RW 05 Desa Tunggulrejo Kec Singgahan Kab Tuban"/>
    <s v="HTI"/>
    <s v="JAW-JI-TBN-4055"/>
    <s v="SINGGAHAN_SARINGEMBAT"/>
    <x v="1"/>
    <s v="TBG"/>
    <s v="East"/>
    <s v="JATIM"/>
    <s v="Jawa Timur"/>
    <s v="KAB. TUBAN"/>
    <n v="6614369"/>
    <d v="2020-01-13T00:00:00"/>
    <m/>
    <n v="387"/>
    <s v="&gt; 150 days"/>
    <d v="2020-06-11T00:00:00"/>
    <s v="W24-2020"/>
    <s v="Jun-2020"/>
    <d v="2020-09-28T00:00:00"/>
    <s v="W40-2020"/>
    <s v="Sep-2020"/>
    <d v="2021-02-06T00:00:00"/>
    <s v="W06-2021"/>
    <x v="14"/>
    <d v="2021-02-06T00:00:00"/>
    <s v="W06-2021"/>
    <s v="Feb-2021"/>
    <m/>
    <s v="FO (Change to MW as temp solution)"/>
    <d v="2021-01-18T00:00:00"/>
    <m/>
    <n v="518070771463"/>
    <n v="6.6"/>
    <m/>
    <d v="2020-09-25T00:00:00"/>
    <m/>
    <d v="2020-09-30T00:00:00"/>
    <d v="2021-02-03T00:00:00"/>
    <s v="W06-2021"/>
    <m/>
    <m/>
    <x v="8"/>
    <x v="7"/>
    <s v="CLOSED - RFI DONE"/>
    <s v="26.01.21 : BP Paid, waiting KWH stock_x000a_21.01.21 : PSB released, PLN connection OG_x000a_30.09.20 : email SRFI-N sent_x000a_28.09.20 : 24.09.20 : erection done, ME og, pondasi bts dan pagar og_x000a_21.09.20 : cor done, curingtime_x000a_17.09.20 : lantai kerja done, rebarring ongoing_x000a_14.09.20 : excavation on going_x000a_10.09.20 : start excavation_x000a_07.09.20 : start CME paling lambat minggu ini 10 sept 20_x000a_03.09.20 : plan start CME minggu depan, pergeseran OK_x000a_31.08.20 : 27.08.20 : plan minggu ini sign dinas, plan CME start minggu depan._x000a_24.08.20 : blm dpt sign dr dinas, tekait dampak dr issue covid di lingkungan dinas, dimana bbrp dinas hbs ketemu dg PLT bupati sidoarjo yg meninggal kemarin positive covid_x000a_17.08.20 : 13.08.20 : Sudah ada jaminan IMB terbit, plan start CME 20 Aug, secara peta baru sudah masuk lahan kuning, pemaparan mundur 19 Aug karena pic meninggal_x000a_10.08.20 : 06.08.20 : 03.08.20 : 23.07.20 : minggu lalu usulan TBG di setujui agar menjadi lahan alih fungsi namun harus pergeseran 50m, saat ini menunggu approval provinsi_x000a_16.07.20 : 13.07.20 : 06.07.20 : 02.07.20 : proses perijinan pengajuan perubahan lahan alih fungsi_x000a_29.06.20 : start CME terkendala aturan LP2B (LAHAN PERTANIAN PANGAN BERKELANJUTAN --&gt; berdasarkan KEPRES), baru diketahui saat pemaparan lintas dinas (dinas pertanian)_x000a_25.06.20 : bouwplank, CME belum dapat start, menunggu proses perijinan lahan konservasi pertanian._x000a_22.06.20 : 18.06.20 : 11.06.20 : 08.06.20 : bouwplank, proses perijinan, masuk lahan konservasi pertanian shg butuh pemaparan, plan pemaparan dituban minggu dpn_x000a_04.06.20 : 01.06.20 : 28.05.20 : bouwplank, proses perijinan_x000a_25.05.20 : 14.05.20 : bouwplank, proses perijinan_x000a_30.04.20 : bouwplank, proses perijinan_x000a_23.04.20 : 16.04.20 : 09.04.20 :  proses perijinan, CME start after perijinan_x000a_02.04.20 : RFC, proses perijinan_x000a_25.03.20 : Proses perijinan, proses disposisi di Dinas pertanian_x000a_19.03.20 : 11.03.20 : 28.02.20 : Kand C = IW clear, proses submit eskalasi sitac, collecting legal doc_x000a_27.02.20 : Kand C = (-7.02602 111.78204), IW Clear 10 KK_x000a_20.02.20 : IW clear, need re approval candidat_x000a_13.02.20 : IW on going_x000a_06.02.20 : Kand C = RF OK, TX review_x000a_05.02.20 : kand C = submit C 111.78441 -7.0267 163.95 GF SST 42 In Cellplan Tuban_x000a_28.01.20 : kand A =  RND 50 15/200/300 Ok candidate A, tower 52_x000a_27.01.20 : _x000a_kand A = 111.78486 -7.029611 210.8 GF SST 42 In Cellplan Tuban_x000a_kand B = 111.78683 -7.025611 289.35 GF SST 42 In Cellplan Tuban"/>
  </r>
  <r>
    <s v="040523109"/>
    <s v="BUKIT KRIKIL"/>
    <x v="9"/>
    <s v="TB"/>
    <s v="101°29.40.2'null"/>
    <s v="1°26.44.16'N"/>
    <n v="60"/>
    <s v="60/210/310"/>
    <n v="2020"/>
    <s v="JEDI 2020 [NEW]"/>
    <s v="Jl. Sukamaju RT 04 RW 01 desa Bukit krikil Kec Bukit Batu Kab Bengkalis "/>
    <s v="HTI"/>
    <s v="SUM-RI-BLS-1113"/>
    <s v="BUKITKERIKIL"/>
    <x v="0"/>
    <s v="TBG"/>
    <s v="WEST"/>
    <s v="SUMBAGTENG"/>
    <s v="Riau"/>
    <s v="KAB. BENGKALIS"/>
    <n v="6616609"/>
    <d v="2021-01-05T00:00:00"/>
    <m/>
    <n v="28"/>
    <s v="&lt; 30 days"/>
    <d v="2021-02-04T00:00:00"/>
    <s v="W06-2021"/>
    <s v="Feb-2021"/>
    <d v="2021-01-27T00:00:00"/>
    <s v="W05-2021"/>
    <s v="Jan-2021"/>
    <d v="2021-02-03T00:00:00"/>
    <s v="W06-2021"/>
    <x v="14"/>
    <d v="2021-01-31T00:00:00"/>
    <s v="W06-2021"/>
    <s v="Jan-2021"/>
    <m/>
    <s v="MW"/>
    <d v="2021-01-15T00:00:00"/>
    <m/>
    <n v="182501116740"/>
    <n v="6.6"/>
    <m/>
    <d v="2021-01-13T00:00:00"/>
    <m/>
    <m/>
    <d v="2021-02-02T00:00:00"/>
    <s v="W06-2021"/>
    <m/>
    <m/>
    <x v="8"/>
    <x v="7"/>
    <s v="CLOSED - RFI DONE"/>
    <s v="01.02.21 : PLN connected, proses collect doc RFIN_x000a_28.01.21 : BP Paid_x000a_21.01.21 : pondasi OG_x000a_18.01.21 : CME preparation_x000a_14.01.21 : ESR done, proses input STIP_x000a_eparation_x000a_05.01.21 : SPK release"/>
  </r>
  <r>
    <s v="080285109"/>
    <s v="POLRES SUNGAI LIAT"/>
    <x v="9"/>
    <s v="TB"/>
    <n v="106.10635000000001"/>
    <n v="-1.8726"/>
    <n v="40"/>
    <s v="40/110/300"/>
    <n v="2020"/>
    <s v="JEDI 2020 [NEW]"/>
    <s v="Jl. A. Yani, RT 003, Lingkungan Samratulangi, Kel. Sri menanti, Kec. Sungai liat, Kab. Bangka, Prov Bangka Belitung."/>
    <s v="HTI"/>
    <s v="SUM-BB-SGL-0514"/>
    <s v="SRI MENANTI_BANGKA"/>
    <x v="0"/>
    <s v="TBG"/>
    <s v="WEST"/>
    <s v="SUMBAGSEL"/>
    <s v="Kep. Bangka Belitung"/>
    <s v="KAB. BANGKA"/>
    <n v="6614812"/>
    <d v="2020-07-01T00:00:00"/>
    <m/>
    <n v="216"/>
    <s v="&gt; 150 days"/>
    <d v="2020-07-31T00:00:00"/>
    <s v="W31-2020"/>
    <s v="Jul-2020"/>
    <d v="2019-07-30T00:00:00"/>
    <s v="W31-2019"/>
    <s v="Jul-2019"/>
    <d v="2020-12-30T00:00:00"/>
    <s v="W53-2020"/>
    <x v="10"/>
    <d v="2021-02-06T00:00:00"/>
    <s v="W06-2021"/>
    <s v="Feb-2021"/>
    <m/>
    <s v="FO (Change to MW as temp solution)"/>
    <d v="2020-12-10T00:00:00"/>
    <m/>
    <n v="161100640121"/>
    <n v="6.6"/>
    <m/>
    <d v="2020-07-06T00:00:00"/>
    <m/>
    <d v="2020-07-27T00:00:00"/>
    <d v="2021-02-02T00:00:00"/>
    <s v="W06-2021"/>
    <m/>
    <m/>
    <x v="8"/>
    <x v="7"/>
    <s v="CLOSED - RFI DONE"/>
    <s v="21.01.21 : eskalasi approval daya PLN 10.6 kVA, under review Power Eng XL_x000a_07.01.21 : FO access RFS plan on W4 Jan confirmed by PM FO _x000a_28.12.20 : 21.12.20 : 17.12.20 : PLN connection process_x000a_10.12.20 : MOS, FO civil preparation_x000a_03.08.20 : 27.07.20 : RFIN sent _x000a_4.07.20 : PONDASI RBS DONE, ME OG, PLAN SRFI 28 JUL_x000a_23.07.20 : RBS foundation done, delivery material ME tray grounding mounting, plan on site jumat 24 jul 20_x000a_16.07.20 : 13.07.20 : delivery material, plan start CME Jumat 17 jul_x000a_09.07.20 : STO, CME preparation_x000a_01.07.20 : SPK release"/>
  </r>
  <r>
    <s v="T002780"/>
    <s v="HCPTSS-212362"/>
    <x v="9"/>
    <s v="TB"/>
    <n v="119.938"/>
    <n v="-3.96611"/>
    <n v="50"/>
    <s v="5/90/180"/>
    <n v="2020"/>
    <s v="JEDI 2020 [NEW]"/>
    <s v="Jl. Poros Belawa Dusun Siduntung Desa Ongkoe Kec. Belawa Kab. Wajo"/>
    <s v="HTI"/>
    <s v="SUL-SN-SKG-1354"/>
    <s v="ONGKOE BELAWA"/>
    <x v="0"/>
    <s v="TBG"/>
    <s v="East"/>
    <s v="SULAWESI"/>
    <s v="Sulawesi Selatan"/>
    <s v="WAJO"/>
    <n v="6614794"/>
    <d v="2020-06-26T00:00:00"/>
    <m/>
    <n v="221"/>
    <s v="&gt; 150 days"/>
    <d v="2020-07-26T00:00:00"/>
    <s v="W31-2020"/>
    <s v="Jul-2020"/>
    <d v="2020-07-25T00:00:00"/>
    <s v="W30-2020"/>
    <s v="Jul-2020"/>
    <d v="2021-02-06T00:00:00"/>
    <s v="W06-2021"/>
    <x v="14"/>
    <d v="2021-02-06T00:00:00"/>
    <s v="W06-2021"/>
    <s v="Feb-2021"/>
    <m/>
    <s v="FO (Change to MW as temp solution)"/>
    <d v="2021-01-18T00:00:00"/>
    <m/>
    <n v="322400380627"/>
    <n v="6.6"/>
    <m/>
    <d v="2020-07-03T00:00:00"/>
    <m/>
    <d v="2020-08-05T00:00:00"/>
    <d v="2021-02-02T00:00:00"/>
    <s v="W06-2021"/>
    <m/>
    <m/>
    <x v="8"/>
    <x v="7"/>
    <s v="CLOSED - RFI DONE"/>
    <s v="21.01.21 : PSB released, plan PLN connect W2 Feb_x000a_21.01.21 : PSB released, proses register PLN_x000a_05.08.20 : email SRFI-N sent_x000a_06.08.20 : 27.07.20 : SRFI actual, collecting doc SRFIN, PLN connection menunggu konfirmasi XL (FO readiness XL)_x000a_23.07.20 : BTS foundation done, material on delivery_x000a_20.07.20 : RBS pondasi done, plan SRFI 25.07.2020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r>
  <r>
    <s v="220380109"/>
    <s v="SUNGAI ANDAI"/>
    <x v="12"/>
    <s v="TB"/>
    <n v="114.60844"/>
    <n v="-3.2946200000000001"/>
    <n v="30"/>
    <s v="0/120/240"/>
    <n v="2020"/>
    <s v="JEDI 2020 [NEW]"/>
    <s v="Jl. Purnama Permai Rt.03 Rw.01, Kel. Sungai andai / Kec. Banjarmasin Utara Banjarmasin Kalsel"/>
    <s v="HTI"/>
    <s v="KAL-KS-BJM-0928"/>
    <s v="SURGI MUFTI_TIMURLAUT"/>
    <x v="0"/>
    <s v="HTI"/>
    <s v="Central"/>
    <s v="KALIMANTAN"/>
    <s v="Kalimantan Selatan"/>
    <s v="KOTA BANJARMASIN"/>
    <n v="6614866"/>
    <d v="2020-07-07T00:00:00"/>
    <m/>
    <n v="209"/>
    <s v="&gt; 150 days"/>
    <d v="2020-08-06T00:00:00"/>
    <s v="W32-2020"/>
    <s v="Aug-2020"/>
    <d v="2020-10-29T00:00:00"/>
    <s v="W44-2020"/>
    <s v="Oct-2020"/>
    <d v="2021-02-01T00:00:00"/>
    <s v="W06-2021"/>
    <x v="14"/>
    <d v="2021-02-01T00:00:00"/>
    <s v="W06-2021"/>
    <s v="Feb-2021"/>
    <m/>
    <s v="FO (Change to MW as temp solution)"/>
    <d v="2021-01-18T00:00:00"/>
    <m/>
    <m/>
    <m/>
    <m/>
    <d v="2020-07-30T00:00:00"/>
    <m/>
    <m/>
    <d v="2021-02-01T00:00:00"/>
    <s v="W06-2021"/>
    <m/>
    <m/>
    <x v="8"/>
    <x v="7"/>
    <s v="CLOSED - RFI DONE"/>
    <s v="08.01.21 : RFI by TechPartner 01-Feb-21_x000a_18.09.20 : CME BY XL, Lacking PO CME &amp; PO PLN, plan RFI 29 oct 20_x000a_16.07.20 : 07.07.20 : SPK release, CME by XL"/>
  </r>
  <r>
    <s v="0413851003"/>
    <s v="BUKIT TIMAH_DUMAI"/>
    <x v="9"/>
    <s v="TB"/>
    <n v="101.431566"/>
    <n v="1.612897"/>
    <n v="50"/>
    <s v="10/140/230"/>
    <n v="2020"/>
    <s v="JEDI 2020 [NEW]"/>
    <s v="Jalan Soekarno Hatta Kelurahan Bukit Timah Kecamatan Dumai selatan Kotamadya Dumai, Provinsi Riau."/>
    <s v="HTI"/>
    <s v="SUM-RI-DUM-1109"/>
    <s v="BUKIT TIMAH_DUMAI"/>
    <x v="1"/>
    <s v="TBG"/>
    <s v="WEST"/>
    <s v="SUMBAGTENG"/>
    <s v="Kep. Bangka Belitung"/>
    <s v="KOTA DUMAI"/>
    <n v="6614493"/>
    <d v="2020-02-17T00:00:00"/>
    <m/>
    <n v="350"/>
    <s v="&gt; 150 days"/>
    <d v="2020-07-16T00:00:00"/>
    <s v="W29-2020"/>
    <s v="Jul-2020"/>
    <d v="2021-01-20T00:00:00"/>
    <s v="W04-2021"/>
    <s v="Jan-2021"/>
    <d v="2020-07-31T00:00:00"/>
    <s v="W31-2020"/>
    <x v="19"/>
    <d v="2021-01-31T00:00:00"/>
    <s v="W06-2021"/>
    <s v="Jan-2021"/>
    <m/>
    <s v="MW"/>
    <d v="2020-12-18T00:00:00"/>
    <m/>
    <n v="182501119476"/>
    <n v="6.6"/>
    <m/>
    <d v="2021-02-02T00:00:00"/>
    <m/>
    <m/>
    <d v="2021-02-01T00:00:00"/>
    <s v="W06-2021"/>
    <m/>
    <m/>
    <x v="8"/>
    <x v="7"/>
    <s v="CLOSED - RFI DONE"/>
    <s v="14.01.21 : CME done, ME OG, proses PLN connection_x000a_11.01.21 : erection ongoing_x000a_04.01.21 : bekisting ongoing_x000a_28.12.20 : borepile ongoing, plan pengecoran 30 Dec_x000a_21.12.20 : 17.12.20 : galian ongoing_x000a_14.12.20 : REKOM DAN SOIL TEST OG, PLAN REKOM DAN SOIL TEST DONE 16 DES_x000a_10.12.20 : kepastian start cme, weekly minggu depan (note Pak Budi)_x000a_07.12.20 : issue PLH PEMDA, target RFC 14 Dec_x000a_30.11.20 : proses ttd PKS dan MoU dengan PEMDA, plan CME start W1 Desember setelah release perijinan dari PEMDA_x000a_23.11.20 : REKOM KKOP OTBAN done, proses rekom RKT (ketinggian tower)_x000a_19.11.20 : proses release jawaban hasil survey KKOP, plan minggu ini _x000a_16.11.20 : 12.1.20 : jadwal survey KKOP jumat 13 Nov, setelah survey dilanjutkan rekom L/C, plan RFC W5 Nov_x000a_09.11.20 : rekom KKOP ongoing, plan start CME 15 Nov, target RFI 18 Dec_x000a_05.11.20 : 02.11.20 : 29.10.20 : 26.10.20 : target RFC W2 Nov_x000a_22.10.20 : proses pengurusan kembali KKOP _x000a_19.10.20 : 15.10.20 : 12.10.20 : 08.10.20 : 05.10.20 : plan besok target revisi laporan konsultan selesai_x000a_01.10.20 : proses revisi laporan kelengkapan KKOP dari konsultan, Plan proses rekom clear minggu ini, start CME menunggu surat ijin release dari corporate_x000a_28.09.20 : 21.09.20 : Proses rekom KKOP, plan start CME 29 sept, plan RFI 30 oct_x000a_14.09.20 : 10.09.20 : 07.09.20 : proses KKOP, percepatan dengan combat 32 not approved by RND XL_x000a_03.09.20 : proses KKOP, paralel nego percepatan dengan combat 32_x000a_02.09.20 : Propose COMBAT NOT OK by RND XL (P'Dody) karena blm ada kebutuhan untuk percepatan area tersebut_x000a_31.08.20 : 27.08.20 : 25.08.20 : waiting approval pengajuan percepatan RFI dengan COMBAT32m (tinggi sama dengan propose tower Permanent 32m yang sudah approved). Propose percepatan karena proses rekom KKOP yang lama dan Combat dapat di implementasikan paralel dengan rekom KKOP ini._x000a_24.08.20 : proses rekom KKOP_x000a_17.08.20 : 13.08.20 : 10.08.20 : menunggu jadwal KKOP/tim otban turun_x000a_06.08.20 : 30.07.20 : IW clear, proses pengurusan KKOP _x000a_27.07.20 : Bukit timah Proses KKOP, setelah itu lanjut PKS. IW Clear_x000a_09.07.20 : proses pembicaraan dengan Kadishub_x000a_02.07.20 : 29.06.20 : 25.06.20 : proses BAN _x000a_22.06.20 : 18.06.20 : plan minggu depan rekom clear, negosiasi harga lahan, plan 22/06/2020 ke DISHUB untuk fu harga lahan_x000a_15.06.20 : 11.06.20 : 08.06.20 : 04.06.20 : 28.05.20 : 25.05.20 : BAN OG_LAHAN DISHUB DEKAT BANDARA_x000a_14.05.20 : BAK, IW Clear_x000a_23.04.20 : 16.04.20 : IW on going,  Proses Persetujuan resmi dr Pemda_x000a_09.04.20 : IW on going_x000a_02.04.20 : proses BAN, Lokasi site lahan Pemda, Proses Persetujuan resmi dr Pemda_x000a_25.03.20 : RND review_x000a_19.03.20 : validasi RND_x000a_12.03.20 : 05.03.20 : Lahan Konsesi PT Chevron Pacific Indonesia, Masa kontrak Karya berakhir di 2021, sekaligus Masuk masuk dalam Kawasan Hutan KSA. propose kand dilahan Bandara Pinang Kampai belum disetujui XL(Satu2 nya opsi kandidat)_x000a_26.02.20 : ReNOM RND XL, titik merupakan kantor Dinas Perhubungan dan juga bisa digunakan sebagai terminal barang oleh pihak Pertamina/Cevron --&gt; belum memungkinkan di akuisisi. _x000a_26.02.20 : submit kand terminal di RT+pole 6m dengan tinggi total 14 m not OK by RND_x000a_20.02.20 : hunting, on going survey_x000a_17.02.20 : SPK released"/>
  </r>
  <r>
    <s v="1260731003"/>
    <s v="BALOKANG_BANJAR"/>
    <x v="9"/>
    <s v="TB"/>
    <n v="108.513155"/>
    <n v="-7.3719580000000002"/>
    <n v="40"/>
    <s v="0/110/270"/>
    <n v="2020"/>
    <s v="JEDI 2020 [NEW]"/>
    <s v="Dsn. Cibeureum Rt.008 / Rw 003 Desa Balokang Kec Banjar Kota Banjar,Jawa Barat."/>
    <s v="HTI"/>
    <s v="JAW-JB-BJR-3850"/>
    <s v="BALOKANG_BANJAR"/>
    <x v="1"/>
    <s v="TBG"/>
    <s v="Central"/>
    <s v="JABAR"/>
    <s v="Jawa Barat"/>
    <s v="KOTA BANJAR"/>
    <n v="6614369"/>
    <d v="2020-01-13T00:00:00"/>
    <m/>
    <n v="385"/>
    <s v="&gt; 150 days"/>
    <d v="2020-06-11T00:00:00"/>
    <s v="W24-2020"/>
    <s v="Jun-2020"/>
    <d v="2020-09-25T00:00:00"/>
    <s v="W39-2020"/>
    <s v="Sep-2020"/>
    <d v="2021-02-06T00:00:00"/>
    <s v="W06-2021"/>
    <x v="14"/>
    <d v="2021-02-06T00:00:00"/>
    <s v="W06-2021"/>
    <s v="Feb-2021"/>
    <m/>
    <s v="FO (Change to MW as temp solution)"/>
    <d v="2021-01-18T00:00:00"/>
    <m/>
    <s v="532217742433"/>
    <s v="6.6"/>
    <m/>
    <d v="2020-09-11T00:00:00"/>
    <m/>
    <d v="2020-09-30T00:00:00"/>
    <d v="2021-02-01T00:00:00"/>
    <s v="W06-2021"/>
    <m/>
    <m/>
    <x v="8"/>
    <x v="7"/>
    <s v="CLOSED - RFI DONE"/>
    <s v="21.01.21 : PSB released, PLN connection OG_x000a_01.10.20 : 30.09.20 : SRFIN sent_x000a_28.09.20 : 28.09.20 : SRFI, finishing F&amp;Y, paralel collecting doc RFIN plan submit 30 sep 20_x000a_24.09.20 : 21.09.20 : erection done, on going fence &amp; yard, ME on going_x000a_17.09.20 : erection on going_x000a_14.09.20 : plan start CME (continue erection) 15 sep 20_x000a_11.09.20 : erection done_x000a_10.09.20 : Mob demob plan sabtu 12 sep 20_x000a_07.09.20 : 03.09.20 : Rapat TPKRD done, plan start CME minggu ini (paling lambat kamis dimaksimalkan sudah start CME)_x000a_31.08.20 : 27.08.20 : sudah dapat disposisi dari bu wali &amp; kepala ptsp, koordinasi fu jadwal rapar tkprd (plan kamis depan), plan start CME kembali 7 sep (last progress on going erection)_x000a_24.08.20 : 17.08.20 : 13.08.20 : tinjauan lokasi/survey done, waiting disposisi untuk continue CME, CME cor pondasi done_x000a_10.08.20 : 06.08.20 : 03.08.20 : proses koordinasi penjadwalan survey dan rapat TKPRD_x000a_30.07.20 : 27.07.20 : 16.07.20 : CME belum dapat start karena isu perijinan kota banjar_x000a_09.07.20 : 06.07.20 : 02.07.20 : plan start cme lagi 13 jul 20, plan SRFI end of Juli_x000a_29.06.20 : 22.06.20 : 18.06.20 : CME (erection) masih STOP karena isu perijinan_x000a_11.06.20 : 08.06.20 : 04.06.20 : 01.06.20 : erection tower masih STOP by satpol PP, wait perijinan_x000a_28.05.20 : 25.05.20 : 21.05.20 : 14.05.20 : erection 1 section STOP by perijinan_x000a_08.05.20 : pouring concrete_x000a_30.04.20 : excavation_x000a_23.04.20 : 16.04.20 : proses rekom_x000a_09.04.20 : realisasi IW dan rekom_x000a_02.04.20 : pembayaran IW dan rekom on going_x000a_25.03.20 : TNP review_x000a_19.03.20 : 11.03.20 : IW on going_x000a_20.02.20 : 13.02.20 : IW on going_x000a_06.02.20 : Kand A = RF OK, TX review"/>
  </r>
  <r>
    <s v="T000305"/>
    <s v="GUNUNG BATU"/>
    <x v="9"/>
    <s v="SKP"/>
    <s v="107°33.51.77'E"/>
    <s v="6°53.6.04'S"/>
    <n v="30"/>
    <s v="0/90/200"/>
    <n v="2020"/>
    <s v="JEDI 2020 [NEW]"/>
    <s v="JL.BABAGAN LOA,RANCA BALI RT 05 RW 03 ,KEL PASIRKALIKI CIMAHI UTARA CIMAHI"/>
    <s v="HTI"/>
    <s v="JAW-JB-CMH-4007"/>
    <s v="KALIKI_UTARA"/>
    <x v="0"/>
    <s v="TBG"/>
    <s v="Central"/>
    <s v="JABAR"/>
    <s v="Jawa Barat"/>
    <s v="Kota Cimahi"/>
    <n v="6616314"/>
    <d v="2020-10-09T00:00:00"/>
    <m/>
    <n v="112"/>
    <s v="91 - 120 days"/>
    <d v="2020-11-08T00:00:00"/>
    <s v="W46-2020"/>
    <s v="Nov-2020"/>
    <d v="2020-11-07T00:00:00"/>
    <s v="W45-2020"/>
    <s v="Nov-2020"/>
    <d v="2021-02-06T00:00:00"/>
    <s v="W06-2021"/>
    <x v="14"/>
    <d v="2021-02-06T00:00:00"/>
    <s v="W06-2021"/>
    <s v="Feb-2021"/>
    <m/>
    <s v="FO (Change to MW as temp solution)"/>
    <d v="2021-01-18T00:00:00"/>
    <m/>
    <s v="535812201016"/>
    <s v="6.6"/>
    <m/>
    <d v="2020-10-15T00:00:00"/>
    <m/>
    <m/>
    <d v="2021-01-29T00:00:00"/>
    <s v="W05-2021"/>
    <m/>
    <m/>
    <x v="8"/>
    <x v="7"/>
    <s v="CLOSED - RFI DONE"/>
    <s v="21.01.21 : PSB released, PLN connection OG_x000a_09.11.20 : SRFIN sent_x000a_05.11.20 : aktual SRFI_x000a_02.11.20 : ME installation_x000a_29.10.20 : prepare STO &amp; start CME_x000a_20.10.20 : SPK release"/>
  </r>
  <r>
    <s v="1644111001"/>
    <s v="SUMBERBENDOTONGAS"/>
    <x v="9"/>
    <s v="TB"/>
    <s v="113°7.55.85'E"/>
    <s v="7°46.22.44'S"/>
    <n v="50"/>
    <s v="30/160/305"/>
    <n v="2020"/>
    <s v="JEDI 2020 [NEW]"/>
    <s v="Dusun Kali Delu RT.025 RW.005 Desa Sumberbendo Kecamatan Sumberasih Kabupaten Probolinggo"/>
    <s v="HTI"/>
    <s v="JAW-JI-KRS-4252"/>
    <s v="SUMBERBENDO_SUMBERASIH"/>
    <x v="0"/>
    <s v="TBG"/>
    <s v="East"/>
    <s v="JATIM"/>
    <s v="Jawa Timur"/>
    <s v="Kab. Probolinggo"/>
    <n v="6616230"/>
    <d v="2020-09-11T00:00:00"/>
    <m/>
    <n v="140"/>
    <s v="121 - 150 days"/>
    <d v="2020-10-11T00:00:00"/>
    <s v="W42-2020"/>
    <s v="Oct-2020"/>
    <d v="2020-10-10T00:00:00"/>
    <s v="W41-2020"/>
    <s v="Oct-2020"/>
    <d v="2021-02-06T00:00:00"/>
    <s v="W06-2021"/>
    <x v="14"/>
    <d v="2021-02-06T00:00:00"/>
    <s v="W06-2021"/>
    <s v="Feb-2021"/>
    <m/>
    <s v="FO (Change to MW as temp solution)"/>
    <d v="2021-01-18T00:00:00"/>
    <m/>
    <n v="513562154235"/>
    <n v="6.6"/>
    <m/>
    <d v="2020-09-25T00:00:00"/>
    <m/>
    <d v="2020-10-06T00:00:00"/>
    <d v="2021-01-29T00:00:00"/>
    <s v="W05-2021"/>
    <m/>
    <m/>
    <x v="8"/>
    <x v="7"/>
    <s v="CLOSED - RFI DONE"/>
    <s v="26.01.21 : BP Paid_x000a_21.01.21 : PSB released, PLN connection OG_x000a_06.10.20 : email SRFI-N sent_x000a_05.10.20 : SRFI actual, collecting doc SRFIN_x000a_01.10.20 : BTS foundation on going, plan SRFI 10 oct_x000a_28.09.20 : mob demob &amp; preparation_x000a_27.09.20 : proses input STIP 1_x000a_25.09.20 : STO declare_x000a_24.09.20 : prepare STO dan preparation CME start_x000a_21.09.20 : under review Power_x000a_17.09.20 : RND dan TNP OK, prepare for STO and preparation CME start_x000a_11.09.20 : SPK colo released_x000a_"/>
  </r>
  <r>
    <s v="0110021003"/>
    <s v="ULEE BLANG MANE"/>
    <x v="9"/>
    <s v="TB"/>
    <s v="97°10.28.27'null"/>
    <s v="5°6.59.08'N"/>
    <n v="50"/>
    <s v="80/240/350"/>
    <n v="2020"/>
    <s v="JEDI 2020 [NEW]"/>
    <s v="Dusun Rambong Desa Langa Kec. Syamtalira Bayu Kab. Aceh Utara Prov. Aceh "/>
    <s v="HTI"/>
    <s v="SUM-AC-LSM-0715"/>
    <s v="ULEE BLANG MANE"/>
    <x v="1"/>
    <s v="TBG"/>
    <s v="WEST"/>
    <s v="SUMBAGUT"/>
    <s v="Aceh"/>
    <s v="Kota Lhokseumawe"/>
    <n v="6616150"/>
    <d v="2020-08-31T00:00:00"/>
    <m/>
    <n v="151"/>
    <s v="&gt; 150 days"/>
    <d v="2021-01-28T00:00:00"/>
    <s v="W05-2021"/>
    <s v="Jan-2021"/>
    <d v="2020-11-30T00:00:00"/>
    <s v="W49-2020"/>
    <s v="Nov-2020"/>
    <d v="2020-11-30T00:00:00"/>
    <s v="W49-2020"/>
    <x v="17"/>
    <d v="2021-01-31T00:00:00"/>
    <s v="W06-2021"/>
    <s v="Jan-2021"/>
    <m/>
    <s v="MW"/>
    <d v="2020-10-27T00:00:00"/>
    <m/>
    <n v="112220336986"/>
    <n v="6.6"/>
    <m/>
    <d v="2021-02-02T00:00:00"/>
    <m/>
    <m/>
    <d v="2021-01-29T00:00:00"/>
    <s v="W05-2021"/>
    <m/>
    <m/>
    <x v="8"/>
    <x v="7"/>
    <s v="CLOSED - RFI DONE"/>
    <s v="21.01.21 : OG penarikan kabel (penambahan 10 tiang)_x000a_14.01.21 : ME OG_x000a_11.01.21 : erection ongoing section 2_x000a_04.01.21 : pouring done, plan erection start 5 Jan_x000a_28.12.20 : galian ongoing_x000a_21.12.20 : pembersihan galian site pasca banjir _x000a_17.12.20 : 14.12.20 : material on site, plan pouring 20 Dec_x000a_10.12.20 : per 3 desember galian done, namun site berada di lokasi terdampak banjir (aceh utara)_x000a_07.12.20 : 03.12.20 : start galian_x000a_30.11.20 : plan start CME W1 Dec_x000a_26.11.20 : finalisasi design tower (APD ongoing)_x000a_23.11.20 : geser kandidat (cand F), soiltest done_x000a_9.11.20 : 16.11.20 : excavation hold karena issue site berada di lahan perbatasan Kab. Aceh Utara dan Lhoksuwemawe (material on site), proses penyelesaian dengan Muspika _x000a_09.11.20 : site clearing ongoing_x000a_05.11.20 : 02.11.20 : RFC, PREPARE CME, plan CME start 5 Nov, Plan RFI 29 Nov_x000a_29.10.20 : prepare start CME _x000a_26.10.20 : menunggu resi release _x000a_22.10.20 : rekon done, dok teknis done, menunggu resi release Jumat 23 Oct_x000a_19.10.20 : dok teknis done, target resi release 22 Oct_x000a_12.10.20 : plan rekom done selasa 13 Oct_x000a_08.10.20 : camat sedang tugas luar kota dan plan kembali besok, plan rekom camat done jumat 9 oct_x000a_05.10.20 : estimasi rekom camat done tgl 6 Oct_x000a_01.10.20 : rekom camat on going_x000a_24.09.20 : rekom lurah done, proses rekom camat_x000a_21.09.20 : IW clear, proses eskalasi sitac, prepare rekom_x000a_17.09.20 : kand D TNP OK -&gt; MW 48m/1.2, proses IW ongoing_x000a_14.09.20 : kand D RF OK 50m, proses review TNP_x000a_10.09.20 : proses rehunting reloc NOM dengan arahan titik 97.174516,5.116412_x000a_07.09.20 : rehunting, NOM berada di area kawasan hutan"/>
  </r>
  <r>
    <s v="1643011003"/>
    <s v="PUNGGING_NGRAME"/>
    <x v="9"/>
    <s v="TB"/>
    <n v="112.564683"/>
    <n v="-7.4915099999999999"/>
    <n v="50"/>
    <s v="20/190/310"/>
    <n v="2020"/>
    <s v="JEDI 2020 [NEW]"/>
    <s v="Gading RT 05 RW 02 Desa Ngrame Kec. Pungging Kab. Mojokerto Prov. Jawa Timur"/>
    <s v="HTI"/>
    <s v="JAW-JI-MJK-4143"/>
    <s v="PUNGGING_NGRAME"/>
    <x v="1"/>
    <s v="TBG"/>
    <s v="East"/>
    <s v="JATIM"/>
    <s v="Jawa Timur"/>
    <s v="KAB. MOJOKERTO"/>
    <n v="6614369"/>
    <d v="2020-01-13T00:00:00"/>
    <m/>
    <n v="382"/>
    <s v="&gt; 150 days"/>
    <d v="2020-06-11T00:00:00"/>
    <s v="W24-2020"/>
    <s v="Jun-2020"/>
    <d v="2020-07-02T00:00:00"/>
    <s v="W27-2020"/>
    <s v="Jul-2020"/>
    <d v="2021-02-06T00:00:00"/>
    <s v="W06-2021"/>
    <x v="14"/>
    <d v="2021-02-06T00:00:00"/>
    <s v="W06-2021"/>
    <s v="Feb-2021"/>
    <m/>
    <s v="FO (Change to MW as temp solution)"/>
    <d v="2021-01-18T00:00:00"/>
    <m/>
    <n v="514561044407"/>
    <n v="6.6"/>
    <m/>
    <d v="2020-06-17T00:00:00"/>
    <m/>
    <d v="2020-07-02T00:00:00"/>
    <d v="2021-01-29T00:00:00"/>
    <s v="W05-2021"/>
    <m/>
    <m/>
    <x v="8"/>
    <x v="7"/>
    <s v="CLOSED - RFI DONE"/>
    <s v="26.01.21 : survey done, proses pengajuan BPUJL_x000a__x000a_21.01.21 : PSB released, PLN connection OG_x000a_23.07.20 : 09.07.20 : 02.07.20 : email SRFI-N sent, PLN Connection menunggu konfirmasi dari XL_x000a_29.06.20 : PLN Connection menunggu konfirmasi dari XL_x000a_22.06.20 : SRFI, wait confirmation XL for PLN connection_x000a_01.06.20 : SRFI actual, collecting doc SRFIN_x000a_28.05.20 : prepare erection_x000a_25.05.20 : 14.05.20 : Plan cor borepile 13/5, besi ks mos, pagar me sdh ada di sby, angkur + tower 13/5 sortir_x000a_08.05.20 : bouwplank_x000a_30.04.20 : proses design/bouwplank dan apply perijinan_x000a_23.04.20 : 16.04.20 : IW done, proses rekom dan soiltest_x000a_09.04.20 : IW clear, proses eskalasi sitac_x000a_02.04.20 : 25.03.20 : IW on going,  IW 9 KK, done 6 KK,  3 KK masih menunggu terkait tali asih karena 1 KK mintanya 15 juta_x000a_19.03.20 : IW on going, need approval kandidat_x000a_11.03.20 : IW on going_x000a_26.02.20 : (07°29'38.67&quot; 112°33'52.21&quot;), IW on going _x000a_20.02.20 : IW on going_x000a_13.02.20 : IW on going_x000a_06.02.20 : kand A = validasi done, Candidate A RF TX OK_x000a_"/>
  </r>
  <r>
    <s v="120086109"/>
    <s v="BARANANG SIANG II"/>
    <x v="10"/>
    <s v="TB"/>
    <s v="106°49.37.24'E"/>
    <s v="6°36.16.85'S"/>
    <n v="38"/>
    <s v="90/210/300"/>
    <m/>
    <m/>
    <s v="Kel. Cimahpar Kp. Pasir RT. 01 RW.012, Kec. Bogor Utara, Kota Bogor Prov. Jawa Barat"/>
    <s v="EID"/>
    <s v="JAW-JB-BGR-0233"/>
    <s v="KATULAMPANG TOL RELOCATION"/>
    <x v="0"/>
    <m/>
    <s v="JABO"/>
    <s v="JABODETABEK (OUTER)"/>
    <s v="Jawa Barat"/>
    <s v="Kota Bogor"/>
    <n v="6616657"/>
    <d v="2021-01-08T00:00:00"/>
    <m/>
    <n v="20"/>
    <s v="&lt; 30 days"/>
    <d v="2021-02-07T00:00:00"/>
    <s v="W07-2021"/>
    <s v="Feb-2021"/>
    <d v="2021-02-06T00:00:00"/>
    <s v="W06-2021"/>
    <s v="Feb-2021"/>
    <d v="2021-03-18T00:00:00"/>
    <s v="W12-2021"/>
    <x v="18"/>
    <d v="2021-03-18T00:00:00"/>
    <s v="W12-2021"/>
    <s v="Mar-2021"/>
    <m/>
    <s v="MW"/>
    <m/>
    <m/>
    <n v="538216372240"/>
    <n v="6.6"/>
    <m/>
    <m/>
    <m/>
    <m/>
    <d v="2021-01-28T00:00:00"/>
    <s v="W05-2021"/>
    <m/>
    <m/>
    <x v="8"/>
    <x v="7"/>
    <s v="CLOSED - RFI DONE"/>
    <s v="04.03.21 : PSB released, PLN connection OG_x000a_28.01.21 : ESR done_x000a_14.01.21 : waiting RNP approval_x000a_08.01.21 : SPK release"/>
  </r>
  <r>
    <s v="125169109"/>
    <s v="BUGELIND-STOPATROL"/>
    <x v="9"/>
    <s v="SKP"/>
    <s v="108°0.31.0'E"/>
    <s v="6°19.34.18'S"/>
    <n v="40"/>
    <s v="0/185/280"/>
    <n v="2020"/>
    <s v="JEDI 2020 [NEW]"/>
    <s v="Desa Bugel Blok Sukawera RT.02 RW.06, Kec. Patrol, Kab. Indramayu Prov. Jawa Barat"/>
    <s v="HTI"/>
    <s v="JAW-JB-IDM-3816"/>
    <s v="BUGEL_PATROL_INDRAMAYU"/>
    <x v="0"/>
    <s v="TBG"/>
    <s v="Central"/>
    <s v="JABAR"/>
    <s v="Jawa Barat"/>
    <s v="KAB. INDRAMAYU"/>
    <n v="6616594"/>
    <d v="2020-12-30T00:00:00"/>
    <m/>
    <n v="28"/>
    <s v="&lt; 30 days"/>
    <d v="2021-01-29T00:00:00"/>
    <s v="W05-2021"/>
    <s v="Jan-2021"/>
    <d v="2021-01-28T00:00:00"/>
    <s v="W05-2021"/>
    <s v="Jan-2021"/>
    <d v="2021-01-28T00:00:00"/>
    <s v="W05-2021"/>
    <x v="15"/>
    <d v="2021-01-28T00:00:00"/>
    <s v="W05-2021"/>
    <s v="Jan-2021"/>
    <m/>
    <s v="MW"/>
    <d v="2021-01-15T00:00:00"/>
    <m/>
    <s v="534020106142"/>
    <s v="6.6"/>
    <m/>
    <d v="2021-01-07T00:00:00"/>
    <m/>
    <m/>
    <d v="2021-01-27T00:00:00"/>
    <s v="W05-2021"/>
    <m/>
    <m/>
    <x v="8"/>
    <x v="7"/>
    <s v="CLOSED - RFI DONE"/>
    <s v="27.01.21 : RFIN sent_x000a_18.01.21 : pondasi BTS OG_x000a_14.01.21 : cme preparation_x000a_07.01.21 : ESR preparation_x000a_30.12.20 : SPK release"/>
  </r>
  <r>
    <s v="1317581003"/>
    <s v="JALAN RAYA KORELET"/>
    <x v="9"/>
    <s v="TB"/>
    <n v="106.540755"/>
    <n v="-6.288786"/>
    <n v="40"/>
    <s v="70/140/240/340"/>
    <m/>
    <m/>
    <s v="Kp. Serdang Rt.008 Rw.004 Ds. Serdang Kulon Kec. Panongan Kab. Tangerang"/>
    <s v="EID"/>
    <s v="JAW-BT-TGR-0028"/>
    <s v="Jalan Raya Korelet"/>
    <x v="1"/>
    <s v="TBG"/>
    <s v="JABO"/>
    <s v="JABODETABEK (OUTER)"/>
    <s v="Banten"/>
    <s v="TANGERANG"/>
    <n v="6614368"/>
    <d v="2020-01-13T00:00:00"/>
    <m/>
    <n v="380"/>
    <s v="&gt; 150 days"/>
    <d v="2020-06-11T00:00:00"/>
    <s v="W24-2020"/>
    <s v="Jun-2020"/>
    <d v="2020-08-15T00:00:00"/>
    <s v="W33-2020"/>
    <s v="Aug-2020"/>
    <d v="2020-12-23T00:00:00"/>
    <s v="W52-2020"/>
    <x v="10"/>
    <d v="2021-01-27T00:00:00"/>
    <s v="W05-2021"/>
    <s v="Jan-2021"/>
    <m/>
    <s v="FO"/>
    <d v="2020-12-01T00:00:00"/>
    <m/>
    <n v="566401713414"/>
    <n v="6.6"/>
    <m/>
    <m/>
    <m/>
    <d v="2020-09-03T00:00:00"/>
    <d v="2021-01-27T00:00:00"/>
    <s v="W05-2021"/>
    <m/>
    <m/>
    <x v="8"/>
    <x v="7"/>
    <s v="CLOSED - RFI DONE"/>
    <s v="28.01.21 : PLN connected, prepare RFIN _x000a_21.01.21 : 18.01.21 : perluasan jaringan og penarikan kabel dan penambahan tiang_x000a_28.12.20 : 21.12.20 : 07.12.20 : PLN connection process_x000a_14.09.20 : 07.09.20 : 03.09.20 : SRFI actual, SRFIN sent_x000a_31.08.20 : 27.08.20 :24.08.20 : 17.08.20 : SRFI actual, collecting doc SRFIN_x000a_13.08.20 : ME Installation OG, Plan S RFI 16/08_x000a_10.08.20 : Erection tower OG, Plan Finish 15/08, Plan S RFI 20/08_x000a_06.08.20 : curingtime, plan start erection 7 Aug 20_x000a_03.08.20 : curingtime_x000a_30.07.20 : Pengecoran Pondasi Tower_x000a_27.07.20 : 23.07.20 : Rebaring OG, Plan Pouring 27/07_x000a_20.07.20 : 16.07.20 : rebarring_x000a_13.07.20 : 09.07.20 : excavation_x000a_06.07.20 : 02.07.20 : on going rekom, paralel soiltest, plan APD done 7 juli, plan start CME 9 juli, plan SRFI 8 Aug 20_x000a_29.06.20 : on going rekom_x000a_25.06.20 : IW clear, realisasi IW done hari ini, plan rekom l/c besok jumat, plan start CME minggu depan_x000a_22.06.20 : 18.06.20 : IW on going, Plan IW Done Jun 2020_x000a_15.06.20 : 11.06.20 : rehunting, plan IW done jun 20, sudah ada kandidat (plan re-IW)_x000a_08.06.20 : 04.06.20 : 01.06.20 : IW clear, negosiasi harga_x000a_28.05.20 : 25.05.20 : 08.05.20 : IW on going_x000a_30.04.20 : Rehunting OG_x000a_23.04.20 : 16.04.20 : 09.04.20 : 02.04.20 : 25.03.20 : 19.03.20 : 11.03.20 : 20.02.20 : 13.02.20 : IW on going_x000a_06.02.20 : Kand A, B = validasi done RF TX OK_x000a_24.01.20 : kand A = RND _x000a_A OK 40 Prio 1_x000a_B OK 40 Prio 2_x000a_"/>
  </r>
  <r>
    <s v="1127881003"/>
    <s v="JALAN PANTAI INDAH SELATAN 2"/>
    <x v="9"/>
    <s v="TB"/>
    <s v="106°45.38.24'E"/>
    <s v="6°7.41.17'S"/>
    <n v="20"/>
    <s v="60/180/270"/>
    <m/>
    <m/>
    <s v="Jalan Mandara Indah VII RT.10 RW.06 Kel. Kapuk Muara Kec.Penjaringan Jakarta Utara."/>
    <s v="EID"/>
    <s v="JAW-JK-TJP-0625"/>
    <s v="Jalan Pantai Indah Selatan 2"/>
    <x v="1"/>
    <s v="TBG"/>
    <s v="JABO"/>
    <s v="JABODETABEK (INNER)"/>
    <s v="DKI Jakarta"/>
    <s v="JAKARTA UTARA"/>
    <n v="6616353"/>
    <d v="2020-10-23T00:00:00"/>
    <m/>
    <n v="95"/>
    <s v="91 - 120 days"/>
    <d v="2021-03-22T00:00:00"/>
    <s v="W13-2021"/>
    <s v="Mar-2021"/>
    <d v="2020-11-30T00:00:00"/>
    <s v="W49-2020"/>
    <s v="Nov-2020"/>
    <d v="2020-11-30T00:00:00"/>
    <s v="W49-2020"/>
    <x v="17"/>
    <d v="2021-01-25T00:00:00"/>
    <s v="W05-2021"/>
    <s v="Jan-2021"/>
    <m/>
    <s v="MW"/>
    <d v="2020-12-01T00:00:00"/>
    <m/>
    <n v="542103806359"/>
    <n v="6.6"/>
    <m/>
    <m/>
    <m/>
    <m/>
    <d v="2021-01-26T00:00:00"/>
    <s v="W05-2021"/>
    <m/>
    <m/>
    <x v="8"/>
    <x v="7"/>
    <s v="CLOSED - RFI DONE"/>
    <s v="21.01.21 : 18.01.21 : galian kabel OG_x000a_14.01.21 : 28.12.20 : menunggu konfirmasi pihak PIK terkait kabel bawah tanah_x000a_21.12.20 : 03.12.20 : proses connect PLN_x000a_30.11.20 : aktual SRFI, need PSB release untuk proses connect PLN_x000a_26.11.20 : erection ongoing, plan SRFI 28 Nov_x000a_23.11.20 : galian pondasi_x000a_19.11.20 : 16.11.20 : 12.11.20 : proses rekom ongoing, plan W3 Nov RFC_x000a_09.11.20 : realisasi IW ongoing_x000a_23.10.20 : SPK reaktivasi release"/>
  </r>
  <r>
    <s v="021903109"/>
    <s v="YOUNG PANAH HIJAU"/>
    <x v="9"/>
    <s v="TB"/>
    <n v="98.671080000000003"/>
    <n v="3.7240799999999998"/>
    <n v="30"/>
    <s v="90/180/260"/>
    <n v="2020"/>
    <s v="JEDI 2020 [NEW]"/>
    <s v="JL Mekar Bumi Marelan(Kompleks Bumi Marelan Permai)Kelurahan Labuhan Deli Kecamatan Medan Maelan,  Kota Medan(Kompleks Bumi Marelan Permai)Kelurahan Labuhan Deli Kecamatan Medan Maelan,  Kota Medan"/>
    <s v="HTI"/>
    <s v="SUM-SU-MDN-2195"/>
    <s v="LABUHAN DELI_MEDAN"/>
    <x v="0"/>
    <s v="TBG"/>
    <s v="WEST"/>
    <s v="SUMBAGUT"/>
    <s v="Sumatera Utara"/>
    <s v="KOTA MEDAN"/>
    <n v="6614850"/>
    <d v="2020-07-06T00:00:00"/>
    <m/>
    <n v="204"/>
    <s v="&gt; 150 days"/>
    <d v="2020-08-05T00:00:00"/>
    <s v="W32-2020"/>
    <s v="Aug-2020"/>
    <d v="2020-08-04T00:00:00"/>
    <s v="W32-2020"/>
    <s v="Aug-2020"/>
    <d v="2021-01-08T00:00:00"/>
    <s v="W02-2021"/>
    <x v="15"/>
    <d v="2021-01-20T00:00:00"/>
    <s v="W04-2021"/>
    <s v="Jan-2021"/>
    <m/>
    <s v="FO (Change to MW as temp solution)"/>
    <d v="2020-12-10T00:00:00"/>
    <m/>
    <n v="128020052863"/>
    <n v="6.6"/>
    <m/>
    <d v="2020-07-10T00:00:00"/>
    <m/>
    <d v="2020-08-07T00:00:00"/>
    <d v="2021-01-26T00:00:00"/>
    <s v="W05-2021"/>
    <m/>
    <m/>
    <x v="8"/>
    <x v="7"/>
    <s v="CLOSED - RFI DONE"/>
    <s v="21.01.21 : waiting KWH stock, OG PLN Multiguna, plan connect W5 Jan_x000a_07.01.21 : FO access RFS plan on W4 Jan confirmed by PM FO _x000a_04.01.21 : isu stock KWH kosong_x000a_28.12.20 :21.12.20 : 17.12.20 : PLN connection process_x000a__x000a_14.12.20 : PSB NY release, isu PLN overblast_x000a_10.12.20 : FO civil work (backbone)_x000a_07.08.20 : email SRFI-N sent_x000a_03.08.20 : 27.07.20 : 25.07.20 : actual SRFI, PLN connection menunggu konfirmasi XL_x000a_23.07.20 : on going RBS foundation (isu space, pondasi tidak bisa panjang 5 m)_x000a_06.07.20 : SPK release"/>
  </r>
  <r>
    <s v="122227109"/>
    <s v="MARSINU-Tmlsubang"/>
    <x v="9"/>
    <s v="SKP"/>
    <n v="107.76612"/>
    <n v="-6.5487000000000002"/>
    <n v="40"/>
    <s v="20/140/230"/>
    <n v="2020"/>
    <s v="JEDI 2020 [NEW]"/>
    <s v="Jl. Kp. Sugahegar Rt.63/17, Kel. Sukamela, Kec. Subang, Kab. Subang, Jawa Barat_x000a_"/>
    <s v="HTI"/>
    <s v="JAW-JB-SNG-3898"/>
    <s v="SUKAMELANG_SUBANG"/>
    <x v="0"/>
    <s v="TBG"/>
    <s v="Central"/>
    <s v="JABAR"/>
    <s v="Jawa Barat"/>
    <s v="KAB. SUBANG"/>
    <n v="6614809"/>
    <d v="2020-07-01T00:00:00"/>
    <m/>
    <n v="209"/>
    <s v="&gt; 150 days"/>
    <d v="2020-07-31T00:00:00"/>
    <s v="W31-2020"/>
    <s v="Jul-2020"/>
    <d v="2020-07-30T00:00:00"/>
    <s v="W31-2020"/>
    <s v="Jul-2020"/>
    <d v="2021-02-06T00:00:00"/>
    <s v="W06-2021"/>
    <x v="14"/>
    <d v="2021-02-06T00:00:00"/>
    <s v="W06-2021"/>
    <s v="Feb-2021"/>
    <m/>
    <s v="FO (Change to MW as temp solution)"/>
    <d v="2021-01-18T00:00:00"/>
    <m/>
    <s v="534254107148"/>
    <s v="6.6"/>
    <m/>
    <d v="2020-07-06T00:00:00"/>
    <m/>
    <d v="2020-07-16T00:00:00"/>
    <d v="2021-01-26T00:00:00"/>
    <s v="W05-2021"/>
    <m/>
    <m/>
    <x v="8"/>
    <x v="7"/>
    <s v="CLOSED - RFI DONE"/>
    <s v="21.01.21 : PSB released, PLN connection OG_x000a_03.08.20 : 27.07.20 : 23.07.20 : 20.07.20 : 16.07.20 : SRFI N sent, PLN Connection di proses setelah ada konfirmasi dari XL_x000a_13.07.20 : on going RBS foundation_x000a_09.07.20 : STO, CME preparation_x000a_01.07.20 : SPK release"/>
  </r>
  <r>
    <s v="1260941003"/>
    <s v="JALAN RAYA PUSPITEK"/>
    <x v="9"/>
    <s v="TB"/>
    <n v="106.68165399999999"/>
    <n v="-6.3703180000000001"/>
    <n v="50"/>
    <s v="40/130/210/275"/>
    <m/>
    <m/>
    <s v="Kp. Jeletreng RT. 05 RW 04 Desa Pengasinan Kecamatan Gunung Sindur Kab. Bogor - Jawa Barat"/>
    <s v="EID"/>
    <s v="JAW-JB-CBI-0063"/>
    <s v="Jalan Raya Puspitek"/>
    <x v="1"/>
    <s v="TBG"/>
    <s v="JABO"/>
    <s v="JABODETABEK (OUTER)"/>
    <s v="Jawa Barat"/>
    <s v="BOGOR"/>
    <n v="6614368"/>
    <d v="2020-01-13T00:00:00"/>
    <m/>
    <n v="379"/>
    <s v="&gt; 150 days"/>
    <d v="2020-06-11T00:00:00"/>
    <s v="W24-2020"/>
    <s v="Jun-2020"/>
    <d v="2020-06-23T00:00:00"/>
    <s v="W26-2020"/>
    <s v="Jun-2020"/>
    <d v="2020-12-23T00:00:00"/>
    <s v="W52-2020"/>
    <x v="10"/>
    <d v="2021-01-25T00:00:00"/>
    <s v="W05-2021"/>
    <s v="Jan-2021"/>
    <m/>
    <s v="FO"/>
    <d v="2020-12-01T00:00:00"/>
    <m/>
    <n v="538733551408"/>
    <n v="6.6"/>
    <m/>
    <m/>
    <m/>
    <d v="2020-06-23T00:00:00"/>
    <d v="2021-01-26T00:00:00"/>
    <s v="W05-2021"/>
    <m/>
    <m/>
    <x v="8"/>
    <x v="7"/>
    <s v="CLOSED - RFI DONE"/>
    <s v="21.01.21 : PLN connected, prepare RFIN_x000a_18.01.21 : perluasan jaringan og penarikan kabel dan penambahan tiang_x000a_28.12.20 : 21.12.20 : 07.12.20 : PLN connection process_x000a_06.08.20 : 23.07.20 : 20.07.20 : 09.07.20 : 06.07.20 : 02.07.20 : 29.06.20 : 23.06.20 : email SRFI-N sent, PLN connection menunggu konfirmasi XL/Tech partner_x000a_18.06.20 : 11.06.20 : SRFI, collecting doc SRFIN_x000a_08.06.20 : ME on going_x000a_04.06.20 : erection on going_x000a_01.06.20 : 29.05.20 : erection_x000a_28.05.20 : 25.05.20 : curingtime_x000a_14.05.20 : 08.05.20 : borepile OG, Plan Borepile done 10/05, Pouring 15/05, Erection Start 18/05 Finish 23/05_x000a_30.04.20 : preparation start CME_x000a_23.04.20 : 16.04.20 : OG proses ijin lingkungan untuk start CME_x000a_09.04.20 : RFC DONE, CME START terkendala issue COVID_x000a_02.04.20 : APD design_x000a_25.03.20 : rekom process_x000a_19.03.20 : IW clear_x000a_20.02.20 : IW on going_x000a_13.02.20 : Kand C = Rehunting_x000a_06.02.20 : Kand B = Candidate B Submit_x000a_24.01.20 : kand A = RND OK 40"/>
  </r>
  <r>
    <s v="1317601003"/>
    <s v="VILLA MELATI MAS RAYA"/>
    <x v="9"/>
    <s v="TB"/>
    <n v="106.66507900000001"/>
    <n v="-6.2582409999999999"/>
    <n v="35"/>
    <s v="70/140/240/340"/>
    <m/>
    <m/>
    <s v="Jl Jati, RT 12 RW 08 Kel. Pondok Jagung, Kec. Serpong Utara, Kota Tangerang Selatan"/>
    <s v="EID"/>
    <s v="JAW-BT-CPT-0460"/>
    <s v="VILLA MELATI MAS RAYA"/>
    <x v="1"/>
    <s v="TBG"/>
    <s v="JABO"/>
    <s v="JABODETABEK (OUTER)"/>
    <s v="Banten"/>
    <s v="KOTA TANGERANG SELAT"/>
    <n v="6614368"/>
    <d v="2020-01-13T00:00:00"/>
    <m/>
    <n v="379"/>
    <s v="&gt; 150 days"/>
    <d v="2020-06-11T00:00:00"/>
    <s v="W24-2020"/>
    <s v="Jun-2020"/>
    <d v="2020-08-08T00:00:00"/>
    <s v="W32-2020"/>
    <s v="Aug-2020"/>
    <d v="2020-12-23T00:00:00"/>
    <s v="W52-2020"/>
    <x v="10"/>
    <d v="2021-01-18T00:00:00"/>
    <s v="W04-2021"/>
    <s v="Jan-2021"/>
    <m/>
    <s v="FO"/>
    <d v="2020-12-01T00:00:00"/>
    <m/>
    <n v="566201562878"/>
    <n v="6.6"/>
    <m/>
    <m/>
    <m/>
    <d v="2020-09-03T00:00:00"/>
    <d v="2021-01-26T00:00:00"/>
    <s v="W05-2021"/>
    <m/>
    <m/>
    <x v="8"/>
    <x v="7"/>
    <s v="CLOSED - RFI DONE"/>
    <s v="18.01.21 : PLN connected, minus RFIN_x000a_28.12.20 : 21.12.20 : 07.12.20 : PLN connection process_x000a_03.09.20 : SRFIN sent_x000a_06.08.20 : 03.08.20 : SRFI actual_x000a_30.07.20 : ME on going_x000a_27.07.20 : on going erection_x000a_23.07.20 : Erection Start 24/07, Finish 26/07_x000a_20.07.20 : 16.07.20 : rebarring_x000a_13.07.20 : 09.07.20 : excavation_x000a_02.07.20 : rekom done, plan SRFI W1 Aug (8 Aug 20)_x000a_29.06.20 : 25.06.20 : rekom done, MCP 25m, plan start CME minggu depan menunggu green light dari perijinan (PUPR), sudah register dan submit berkas ke KOMINFO, plan rekom KOMINFO release senin 29/selasa 30 jun_x000a_22.06.20 : 18.06.20 : on going rekom process, plan start CME minggu depan_x000a_15.06.20 : IW done, proses rekom_x000a_11.06.20 : IW clear, proses pengajuan eskalasi sitac_x000a_08.06.20 : IW on going_x000a_04.06.20 : 01.06.20 : 29.05.20 : waiting RND review_x000a_28.05.20 : 25.05.20 : 08.05.20 : IW on going_x000a_30.04.20 : 30.04.20 : IW on going_x000a_23.04.20 : TNP review_x000a_16.04.20 : under review RND_x000a_09.04.20 : review RND_x000a_08.04.20 : submit kand_x000a_02.04.20 : 25.03.20 : rehunting_x000a_19.03.20 : rehunting_x000a_11.03.20 : 20.02.20 : rehunting, makesure regulasi tangsel_x000a_06.02.20 : Hunting kandidat_x000a_"/>
  </r>
  <r>
    <s v="1127871003"/>
    <s v="JALAN R. A. FADILLAH"/>
    <x v="9"/>
    <s v="TB"/>
    <s v="106°51.29.84'E"/>
    <s v="6°19.1.53'S"/>
    <n v="30"/>
    <s v="0/90/180/270"/>
    <m/>
    <m/>
    <s v="Jl. RA. Fadillah, Kel. Cijantung Kec. Pasar Rebo, Kota Jakarta Timur Prov. DKI Jakarta"/>
    <s v="EID"/>
    <s v="JAW-JK-CKG-0669"/>
    <s v="Jalan R. A. Fadillah"/>
    <x v="1"/>
    <s v="TBG"/>
    <s v="JABO"/>
    <s v="JABODETABEK (INNER)"/>
    <s v="DKI Jakarta"/>
    <s v="Kota Adm. Jakarta Timur"/>
    <n v="6616272"/>
    <d v="2020-09-25T00:00:00"/>
    <m/>
    <n v="122"/>
    <s v="121 - 150 days"/>
    <d v="2021-02-22T00:00:00"/>
    <s v="W09-2021"/>
    <s v="Feb-2021"/>
    <d v="2021-01-22T00:00:00"/>
    <s v="W04-2021"/>
    <s v="Jan-2021"/>
    <d v="2020-11-30T00:00:00"/>
    <s v="W49-2020"/>
    <x v="17"/>
    <d v="2021-01-31T00:00:00"/>
    <s v="W06-2021"/>
    <s v="Jan-2021"/>
    <m/>
    <s v="MW"/>
    <m/>
    <m/>
    <n v="547202236017"/>
    <n v="6.6"/>
    <m/>
    <m/>
    <m/>
    <m/>
    <d v="2021-01-25T00:00:00"/>
    <s v="W05-2021"/>
    <m/>
    <m/>
    <x v="8"/>
    <x v="7"/>
    <s v="CLOSED - RFI DONE"/>
    <s v="25.01.21 : SRFI_x000a_18.01.21 : erection OG_x000a_11.01.21 : curring time_x000a_07.01.21 : galian OG_x000a_28.12.20 : 21.12.20 : PKS Kopassus done, CME preparation -&gt; plan CME start 28 Dec_x000a_17.12.20 : 13.12.20 : 07.12.20 : 03.12.20 : PKS under kopassur review (birokrasi panjang), plan issue PKS clear W3 Dec_x000a_26.11.20 : target RFC W5 Nov _x000a_19.11.20 : menunggu release surat jawaban resmi dari Kopassus _x000a_12.11.20 : 09.11.20 : 05.11.20 : 02.11.20 : review PKS dengan Kopassus_x000a_26.10.20 : 22.10.20 : 19.10.20 : 15.10.20 : 12.10.20 : 08.10.20 : 05.10.20 : 01.10.20 : Proses PKS dengan pihak Kopassus, Join Survey done, Approval dari bagian Aslog_x000a_28.09.20 : IW clear (PKS process)_x000a_28.09.20 : SPK reaktivasi release, kandidat melanjutkan SPK lama dengan menggunakan STIP lama"/>
  </r>
  <r>
    <s v="1260781003"/>
    <s v="SITUBATU_BANJAR"/>
    <x v="9"/>
    <s v="TB"/>
    <n v="108.473969"/>
    <n v="-7.3804179999999997"/>
    <n v="40"/>
    <s v="30/110/300"/>
    <n v="2020"/>
    <s v="JEDI 2020 [NEW]"/>
    <s v="Dusun SukahayuRT.01 RW.01 Desa Cimaragas Kec. Cimaragas Kab.Ciamis"/>
    <s v="HTI"/>
    <s v="JAW-JB-BJR-3856"/>
    <s v="SITUBATU_BANJAR"/>
    <x v="1"/>
    <s v="TBG"/>
    <s v="Central"/>
    <s v="JABAR"/>
    <s v="Jawa Barat"/>
    <s v="KOTA BANJAR"/>
    <n v="6614369"/>
    <d v="2020-01-13T00:00:00"/>
    <m/>
    <n v="378"/>
    <s v="&gt; 150 days"/>
    <d v="2020-06-11T00:00:00"/>
    <s v="W24-2020"/>
    <s v="Jun-2020"/>
    <d v="2020-07-31T00:00:00"/>
    <s v="W31-2020"/>
    <s v="Jul-2020"/>
    <d v="2020-12-30T00:00:00"/>
    <s v="W53-2020"/>
    <x v="10"/>
    <d v="2021-01-20T00:00:00"/>
    <s v="W04-2021"/>
    <s v="Jan-2021"/>
    <m/>
    <s v="FO (Change to MW as temp solution)"/>
    <d v="2020-12-10T00:00:00"/>
    <m/>
    <s v="532217740611"/>
    <s v="6.6"/>
    <m/>
    <d v="2020-07-28T00:00:00"/>
    <m/>
    <d v="2020-07-15T00:00:00"/>
    <d v="2021-01-25T00:00:00"/>
    <s v="W05-2021"/>
    <m/>
    <m/>
    <x v="8"/>
    <x v="7"/>
    <s v="CLOSED - RFI DONE"/>
    <s v="21.01.21 : OG penambahan tiang_x000a_07.01.21 : FO access RFS plan on W4 Jan confirmed by PM FO _x000a_07.01.21 : issue perluasan jaringan, penambahan tiang dan KWH meter kosong_x000a_28.12.20 : 21.12.20 : 17.12.20 : PLN connection process_x000a_10.12.20 : FO civil preparation_x000a_03.08.20 : 27.07.20 : 15.07.20 : email SRFI-N sent, PLN Connection menunggu konfirmasi dari XL_x000a_09.07.20 : 06.07.20 : 02.07.20 : 29.06.20 : PLN Connection menunggu konfirmasi dari XL_x000a_22.06.20 : 15.06.20 : Soft RFI_x000a_11.06.20 : ME &amp; Grounding on going_x000a_08.06.20 : erection on going, F&amp;Y on going_x000a_04.06.20 : erection OG, pondasi BTS og, pagar halamn OG_x000a_01.06.20 : erection on going_x000a_28.05.20 : 25.05.20 : curingtime_x000a_14.05.20 : pouring foundation_x000a_08.05.20 : excavation_x000a_30.04.20 : proses perijinan, paralel bouwplank_x000a_23.04.20 : 16.04.20 : proses realisasi IW dan rekom on going_x000a_09.04.20 : validasi done, IW on going_x000a_02.04.20 : IW on going_x000a_25.03.20 : 19.03.20 : 11.03.20 : IW on going_x000a_20.02.20 : 13.02.20 : IW on going_x000a_06.02.20 : Kand B = Candidate B Submit_x000a_23.01.20 : kand A = RND 50 30/105/315 23Jan20 : Ok candidate A, tower 52_x000a_23.01.20 : kand A = submit 108°28'23.50&quot;E    -7°22'50.90&quot;S SST42"/>
  </r>
  <r>
    <s v="1317501003"/>
    <s v="PONDOK CABE RAYA"/>
    <x v="9"/>
    <s v="TB"/>
    <s v="106°45.58.48'E"/>
    <s v="6°19.52.62'S"/>
    <n v="35"/>
    <s v="45/130/200/330"/>
    <m/>
    <m/>
    <s v="Jl. Cabe III/6, Kel. Pondok Cabe Ilir RT.001 RW.005 Kec. Pamulang, Kota Tangerang Selatan Prov. Banten"/>
    <s v="EID"/>
    <s v="JAW-BT-CPT-0476"/>
    <s v="Pondok Cabe Raya"/>
    <x v="1"/>
    <s v="TBG"/>
    <s v="JABO"/>
    <s v="JABODETABEK (OUTER)"/>
    <s v="Banten"/>
    <s v="Kota Tangerang Selatan"/>
    <n v="6616353"/>
    <d v="2020-10-23T00:00:00"/>
    <m/>
    <n v="91"/>
    <s v="91 - 120 days"/>
    <d v="2021-03-22T00:00:00"/>
    <s v="W13-2021"/>
    <s v="Mar-2021"/>
    <d v="2020-12-10T00:00:00"/>
    <s v="W50-2020"/>
    <s v="Dec-2020"/>
    <d v="2021-01-31T00:00:00"/>
    <s v="W06-2021"/>
    <x v="15"/>
    <d v="2021-01-31T00:00:00"/>
    <s v="W06-2021"/>
    <s v="Jan-2021"/>
    <m/>
    <s v="FO"/>
    <d v="2021-01-15T00:00:00"/>
    <m/>
    <n v="543602613018"/>
    <n v="6.6"/>
    <m/>
    <m/>
    <m/>
    <m/>
    <d v="2021-01-22T00:00:00"/>
    <s v="W04-2021"/>
    <m/>
    <m/>
    <x v="8"/>
    <x v="7"/>
    <s v="CLOSED - RFI DONE"/>
    <s v="25.01.21 : RFIN sent_x000a_03.12.20 : SRFIN sent_x000a_30.11.20 : pouring done_x000a_23.11.20 : CME start, galian ongoing_x000a_19.11.20 : rekom lurah done, rekom camat ongoing_x000a_16.11.20 : 12.11.20 : proses rekom, plan W3 Nov RFC_x000a_09.11.20 : proses approval sitac_x000a_23.10.20 : SPK reaktivasi release"/>
  </r>
  <r>
    <s v="123250109"/>
    <s v="SUKARESMIBOGORMW"/>
    <x v="9"/>
    <s v="SKP"/>
    <s v="106°48.19.8'E"/>
    <s v="6°32.43.55'S"/>
    <n v="40"/>
    <s v="10/150/220"/>
    <m/>
    <m/>
    <s v="KAMPUNG TUNGGILIS RT,01 RW,013 KEL,KEDUNG HALANG ,KEC,KOTA BOGOR UTARA,KATAMADYA BOGOR JAWA BARATKel. Kedung Halang Kec. Kota Bogor UtamaKotamadya Bogor Jawa Barat"/>
    <s v="EID"/>
    <s v="JAW-JB-BGR-0203"/>
    <s v="Sukaresmi Bogor Utara"/>
    <x v="0"/>
    <m/>
    <s v="JABO"/>
    <s v="JABODETABEK (INNER)"/>
    <s v="Jawa Barat"/>
    <s v="Kota Bogor"/>
    <n v="6616452"/>
    <d v="2020-11-12T00:00:00"/>
    <m/>
    <n v="70"/>
    <s v="61 - 90 days"/>
    <d v="2020-12-12T00:00:00"/>
    <s v="W50-2020"/>
    <s v="Dec-2020"/>
    <d v="2020-12-23T00:00:00"/>
    <s v="W52-2020"/>
    <s v="Dec-2020"/>
    <d v="2020-12-30T00:00:00"/>
    <s v="W53-2020"/>
    <x v="10"/>
    <d v="2021-01-22T00:00:00"/>
    <s v="W04-2021"/>
    <s v="Jan-2021"/>
    <m/>
    <s v="MW"/>
    <d v="2020-12-08T00:00:00"/>
    <m/>
    <n v="538216361734"/>
    <n v="6.6"/>
    <m/>
    <m/>
    <m/>
    <m/>
    <d v="2021-01-21T00:00:00"/>
    <s v="W04-2021"/>
    <m/>
    <m/>
    <x v="8"/>
    <x v="7"/>
    <s v="CLOSED - RFI DONE"/>
    <s v="21.01.21 : RFIN sent_x000a_18.01.21 : PLN connection process_x000a_14.01.21 : plan RFI 25 Jan_x000a_11.01.21 : 07.01.21 : curring time pondasi stacking, plan material stacking ready 13 Jan_x000a_28.12.20 : 21.12.20 : 17.12.20 : proses fabrikasi material stacking baseframe_x000a_10.12.20 : cme preparation_x000a_07.12.20 : ESR done, proses input stip_x000a__x000a_03.12.20 : under power-civil review_x000a_30.11.20 : 23.11.20 : ESR submitted_x000a_16.11.20 : ESR preparation_x000a_12.11.20 : SPK colo release"/>
  </r>
  <r>
    <s v="021209109"/>
    <s v="TANJUNG_MORAWA_A"/>
    <x v="9"/>
    <s v="TB"/>
    <n v="98.770960000000002"/>
    <n v="3.53593"/>
    <n v="32"/>
    <s v="90/210/330"/>
    <n v="2020"/>
    <s v="JEDI 2020 [NEW]"/>
    <s v="Jalan Sumber Jaya, gang jaya, dusun IX,Desa Bangun Sari Baru, Kecamatan Tanjung Morawa, Kabupaten DeliserdangDusun IX, Desa Bangun SariKecamatan Tanjung Morawa"/>
    <s v="HTI"/>
    <s v="SUM-SU-LBP-2163"/>
    <s v="BANGUN SARI_TJ.MORAWA"/>
    <x v="0"/>
    <s v="TBG"/>
    <s v="WEST"/>
    <s v="SUMBAGUT"/>
    <s v="Sumatera Utara"/>
    <s v="KAB. DELI SERDANG"/>
    <n v="6614850"/>
    <d v="2020-07-06T00:00:00"/>
    <m/>
    <n v="199"/>
    <s v="&gt; 150 days"/>
    <d v="2020-08-05T00:00:00"/>
    <s v="W32-2020"/>
    <s v="Aug-2020"/>
    <d v="2020-08-04T00:00:00"/>
    <s v="W32-2020"/>
    <s v="Aug-2020"/>
    <d v="2021-01-08T00:00:00"/>
    <s v="W02-2021"/>
    <x v="15"/>
    <d v="2021-01-20T00:00:00"/>
    <s v="W04-2021"/>
    <s v="Jan-2021"/>
    <m/>
    <s v="FO (Change to MW as temp solution)"/>
    <d v="2020-12-10T00:00:00"/>
    <m/>
    <s v="126131168163"/>
    <n v="6.6"/>
    <m/>
    <d v="2020-07-10T00:00:00"/>
    <m/>
    <d v="2020-08-08T00:00:00"/>
    <d v="2021-01-21T00:00:00"/>
    <s v="W04-2021"/>
    <m/>
    <m/>
    <x v="8"/>
    <x v="7"/>
    <s v="CLOSED - RFI DONE"/>
    <s v="21.01.21 : PLN connected, prepare submit RFIN_x000a_07.01.21 : FO access RFS plan on W4 Jan confirmed by PM FO _x000a_04.01.21 : isu stock KWH kosong_x000a_28.12.20 : 21.12.20 : 17.12.20 : PLN connection process_x000a_14.12.20 : PSB NY release, isu PLN overblast_x000a_10.12.20 : FO civil work (backbone)_x000a_08.08.20 : email SRFI-N sent_x000a_03.08.20 : 30.07.20 : SRFI actual_x000a_23.07.20 : on going RBS foundation_x000a_06.07.20 : SPK release"/>
  </r>
  <r>
    <s v="150035109"/>
    <s v="GIRIASIH"/>
    <x v="9"/>
    <s v="TB"/>
    <s v="110°20.55.72'E"/>
    <s v="7°59.50.32'S"/>
    <n v="65"/>
    <s v="80/220/290"/>
    <m/>
    <m/>
    <s v="Jl. Parangtritis KM.6 RT.22/RW.06, Girijati, Kec. Purwosari, Kab. Gunung Kidul"/>
    <s v="EID"/>
    <s v="JAW-YO-WNO-0008"/>
    <s v="Giriasih Purwosari"/>
    <x v="0"/>
    <m/>
    <s v="Central"/>
    <s v="JATENG"/>
    <s v="DI Yogyakarta"/>
    <s v="Kab. Gunungkidul"/>
    <n v="6616476"/>
    <d v="2020-11-19T00:00:00"/>
    <m/>
    <n v="57"/>
    <s v="31 - 60 days"/>
    <d v="2020-12-19T00:00:00"/>
    <s v="W51-2020"/>
    <s v="Dec-2020"/>
    <d v="2020-12-30T00:00:00"/>
    <s v="W53-2020"/>
    <s v="Dec-2020"/>
    <d v="2020-12-30T00:00:00"/>
    <s v="W53-2020"/>
    <x v="10"/>
    <d v="2021-01-18T00:00:00"/>
    <s v="W04-2021"/>
    <s v="Jan-2021"/>
    <m/>
    <s v="MW"/>
    <d v="2020-12-08T00:00:00"/>
    <m/>
    <n v="521052269553"/>
    <n v="7.7"/>
    <m/>
    <m/>
    <m/>
    <m/>
    <d v="2021-01-15T00:00:00"/>
    <s v="W03-2021"/>
    <m/>
    <m/>
    <x v="8"/>
    <x v="7"/>
    <s v="CLOSED - RFI DONE"/>
    <s v="14.01.21 : plan PLN connect 16 Jan_x000a_28.12.20 : 21.12.20 : 14.12.20 : SRFI, proses pln connection_x000a__x000a_10.12.20 : 07.12.20 : survey site, prepare start CME_x000a_03.12.20 : ESR done, proses input STIP_x000a_30.11.20 : RNP TNP OK, reject by power-civil dengan remark reheight 57m -&gt; 50m_x000a_26.11.20 : ESR submitted, under RNP review_x000a_19.11.20 : SPK colo release"/>
  </r>
  <r>
    <s v="160357102"/>
    <s v="KEDINDING TENGAH"/>
    <x v="10"/>
    <s v="MSI"/>
    <s v="112°46.36.7'E"/>
    <s v="7°13.44.33'S"/>
    <n v="37"/>
    <m/>
    <n v="2020"/>
    <s v="JEDI 2020 [NEW]"/>
    <s v="Jl. Kalimlor Indah Gg. Mangga, Kel.Tanahkali RT.07 RW.03 Kec.Kenjeran, Kota Surabaya Prov.Jawa Timur"/>
    <s v="HTI"/>
    <s v="JAW-JI-SBY-4378"/>
    <s v="TANAH_KALI_RELOCATION"/>
    <x v="0"/>
    <s v="TBG"/>
    <s v="East"/>
    <s v="JATIM"/>
    <s v="Jawa Timur"/>
    <s v="Kota Surabaya"/>
    <n v="6616404"/>
    <d v="2020-11-19T00:00:00"/>
    <m/>
    <n v="56"/>
    <s v="31 - 60 days"/>
    <d v="2020-12-19T00:00:00"/>
    <s v="W51-2020"/>
    <s v="Dec-2020"/>
    <d v="2021-01-07T00:00:00"/>
    <s v="W02-2021"/>
    <s v="Jan-2021"/>
    <d v="2021-01-07T00:00:00"/>
    <s v="W02-2021"/>
    <x v="15"/>
    <d v="2021-01-07T00:00:00"/>
    <s v="W02-2021"/>
    <s v="Jan-2021"/>
    <m/>
    <s v="MW"/>
    <d v="2020-12-08T00:00:00"/>
    <m/>
    <n v="511051054878"/>
    <n v="6.6"/>
    <m/>
    <d v="2020-11-30T00:00:00"/>
    <m/>
    <m/>
    <d v="2021-01-14T00:00:00"/>
    <s v="W03-2021"/>
    <m/>
    <m/>
    <x v="8"/>
    <x v="7"/>
    <s v="CLOSED - RFI DONE"/>
    <s v="07.01.21 : SRFI_x000a_04.01.21 : 28.12.20 : CME hold, community issue _x000a_21.12.20 : 17.12.20 : CME preparation_x000a_03.12.20 : ESR done_x000a_19.11.20 : SPK colo release"/>
  </r>
  <r>
    <s v="060055109"/>
    <s v="SEMUMU"/>
    <x v="10"/>
    <s v="SKP"/>
    <s v="101°26.35.16'E"/>
    <s v="2°2.15.97'S"/>
    <n v="57"/>
    <s v="90/210/330"/>
    <n v="2020"/>
    <s v="JEDI 2020 [NEW]"/>
    <s v="Jl. Raya Air Panas, Dusun Sungai Abu RT 05, Desa. Sungai abu, Kec. Air Hangat Timur, Kab. Kerinci, Prov. Jambi"/>
    <s v="HTI"/>
    <s v="SUM-JA-SPN-0453"/>
    <s v="DANAU_PADANG_REPEATER_TRANS_RELOCATION"/>
    <x v="0"/>
    <s v="TBG"/>
    <s v="WEST"/>
    <s v="SUMBAGSEL"/>
    <s v="Jambi"/>
    <s v="Kab. Kerinci"/>
    <n v="6616398"/>
    <d v="2020-11-19T00:00:00"/>
    <m/>
    <n v="55"/>
    <s v="31 - 60 days"/>
    <d v="2020-12-19T00:00:00"/>
    <s v="W51-2020"/>
    <s v="Dec-2020"/>
    <d v="2020-12-19T00:00:00"/>
    <s v="W51-2020"/>
    <s v="Dec-2020"/>
    <d v="2020-12-30T00:00:00"/>
    <s v="W53-2020"/>
    <x v="10"/>
    <d v="2021-01-08T00:00:00"/>
    <s v="W02-2021"/>
    <s v="Jan-2021"/>
    <m/>
    <s v="MW"/>
    <d v="2020-12-08T00:00:00"/>
    <m/>
    <n v="144600050666"/>
    <n v="6.6"/>
    <m/>
    <d v="2020-12-02T00:00:00"/>
    <m/>
    <m/>
    <d v="2021-01-13T00:00:00"/>
    <s v="W03-2021"/>
    <m/>
    <m/>
    <x v="8"/>
    <x v="7"/>
    <s v="CLOSED - RFI DONE"/>
    <s v="14.01.21 : RFIN sent_x000a_07.01.21 : SRFIN sent, PLN connection menunggu konfirmasi XL_x000a_28.12.20 : ME finishing, BPUJL paid, proses connect PLN_x000a_21.12.20 : 17.12.20 : 14.12.20 : plan CME start 19 Dec_x000a_10.12.20 : cme preparation_x000a_07.12.20 : ESR done, proses input stip_x000a__x000a_03.12.20 : TNP OK_x000a_30.11.20 : RNP OK, under TNP review_x000a_26.11.20 : ESR submitted, under RNP review_x000a_19.11.20 : SPK colo release"/>
  </r>
  <r>
    <s v="0309091003"/>
    <s v="KAMPUNG JAMBAK KOTA PADANG RELOCATION"/>
    <x v="10"/>
    <s v="TB"/>
    <n v="100.389455"/>
    <n v="-0.88468599999999997"/>
    <n v="40"/>
    <s v="100/210/330"/>
    <m/>
    <s v="RELOCATION"/>
    <s v="Jl. Diklat Sungai Sapih RT 005 RW 003 ,kelurahan Sungai Sapih, Kecamatan Kuranji, Kota Padang"/>
    <s v="HTI"/>
    <s v="SUM-SB-PAD-0857"/>
    <s v="KAMPUNG JAMBAK KOTA PADANG RELOCATION"/>
    <x v="1"/>
    <s v="TBG"/>
    <s v="WEST"/>
    <s v="SUMBAGTENG"/>
    <s v="Sumatera Barat"/>
    <s v="Kota Padang"/>
    <n v="6614774"/>
    <d v="2020-06-23T00:00:00"/>
    <m/>
    <n v="203"/>
    <s v="&gt; 150 days"/>
    <d v="2020-11-20T00:00:00"/>
    <s v="W47-2020"/>
    <s v="Nov-2020"/>
    <d v="2020-11-19T00:00:00"/>
    <s v="W47-2020"/>
    <s v="Nov-2020"/>
    <d v="2020-11-19T00:00:00"/>
    <s v="W47-2020"/>
    <x v="17"/>
    <d v="2021-01-09T00:00:00"/>
    <s v="W02-2021"/>
    <s v="Jan-2021"/>
    <m/>
    <s v="MW"/>
    <d v="2020-11-12T00:00:00"/>
    <m/>
    <n v="131123877781"/>
    <n v="6.6"/>
    <m/>
    <m/>
    <m/>
    <m/>
    <d v="2021-01-12T00:00:00"/>
    <s v="W03-2021"/>
    <m/>
    <m/>
    <x v="8"/>
    <x v="7"/>
    <s v="CLOSED - RFI DONE"/>
    <s v="14.01.21 : RFIN sent_x000a_11.01.21 : plan hari ini announce RFI_x000a_07.01.21 : erection done, PLN connection on process_x000a_04.01.21 : 28.12.20 : 21.12.20 : erection ongoing_x000a_17.12.20 : pondasi done, curring time, plan erection tower start 17 Dec_x000a_14.12.20 : rebaring, plan pouring start 14 Dec_x000a_03.12.20 : perbaikan galian karena genangan air _x000a_30.11.20 : lean concrete ongoing, pengecoran start 30 Nov_x000a_26.11.20 : 23.11.20 : plan pouring start 25 Nov_x000a_19.11.20 : pembesian ongoing_x000a_16.11.20 : start galian_x000a_12.09.20 : preparation, start CME 14 Nov_x000a_09.11.20 : 05.11.20 : proses SIOP untuk start CME_x000a_02.11.20 : 29.10.20 : 26.10.20 : aktual site RFC, plan start CME W5 Oct_x000a_22.10.20 : proses rekom LH, plan RFC minggu ini_x000a_19.10.20 : plan start CME W3 Oct_x000a_15.10.20 : 12.10.20 : proses perijinan_x000a_08.10.20 : 05.10.20 : plan submit berkas perijinan_x000a_01.10.20 : Rekom Camat Done Prepare Dokumen submit ke Perijinan, plan RFC 7 Okt_x000a_Rekom Camat Done Prepare Dokumen submit ke Perijinan_x000a_28.09.20 : 21.09.20 : IW Done, proses rekom ongoing_x000a_17.09.20 : TNP ok, IW on going_x000a_14.09.20 : 10.09.20 : 07.09.20 : 03.09.20 : 31.08.20 : kand C under review CAA (site relocation)_x000a_27.08.20 : kand C under review CAA (site relocation)_x000a_24.08.20 : kandidat C RF 40m OK, proses review TNP, paralel IW clear dan proses eskalasi sitac_x000a_17.08.20 : prepare submit kandidat baru _x000a_13.08.20 : kandidat B IW failed, proses rehunting_x000a_10.08.20 : IW failed, dilakukan pergeseran dg status IW clear, wait koordinat untuk di validasikan_x000a_06.08.20 : IW ongoing kandidat B _x000a_30.07.20 : kandidat B (koordinat 100.39053, -0.88336) reviewed by RNP OK -&gt; RF 40m, TNP OK -&gt; MW Height 40m/0.6, IW Ongoing_x000a_27.07.20 : IW failed, rehunting_x000a_23.07.20 : kandidat A TNP reviewed dengan MW height 40m, diameter 0.6m_x000a_20.07.20 : kandidat A RNP OK dengan RF 40m, waiting TNP review_x000a_16.07.20 : Ok candidate A, tower 42_x000a_16.07.20 : 13 jul submit kandidat A koordinat 100.38828, -0.88424 propose SST 42, masih menunggu review RNP_x000a_09.07.20 : on going hunting, plan submit kand minggu ini atau senin depan_x000a_02.07.20 : 29.06.20 : hunting_x000a_25.06.20 : RND XL (Pak Doddy) NOT OK CHANGE TO COLO karena need tinggi tower 30m_x000a_24.06.20 : propose colo dg jarak 352m ke site 30460109 TERMINAL BINGKUANG ROOF TOP 8m + pole 12 = 20m_x000a_23.06.20 : SPK Release 23 jun 20"/>
  </r>
  <r>
    <s v="030428109"/>
    <s v="PAD MC 42 / BELANTI BARAT"/>
    <x v="9"/>
    <s v="TB"/>
    <s v="100°21.17.42'null"/>
    <s v="0°55.7.9'S"/>
    <n v="30"/>
    <s v="30/150/270"/>
    <n v="2020"/>
    <s v="JEDI 2020 [NEW]"/>
    <s v="Jl. Belanti Indah Rt 03 RW 05 Kel Lolong Belanti  Kec  Padang UtaraKEL. LOLONG BELATI, KEC. PADANG UTARAPADANG"/>
    <s v="HTI"/>
    <s v="SUM-SB-PAD-0783"/>
    <s v="LOLONG BELANTI"/>
    <x v="0"/>
    <s v="TBG"/>
    <s v="WEST"/>
    <s v="SUMBAGTENG"/>
    <s v="Sumatera Barat"/>
    <s v="Kota Padang"/>
    <n v="6616492"/>
    <d v="2020-11-20T00:00:00"/>
    <m/>
    <n v="52"/>
    <s v="31 - 60 days"/>
    <d v="2020-12-20T00:00:00"/>
    <s v="W52-2020"/>
    <s v="Dec-2020"/>
    <d v="2020-12-19T00:00:00"/>
    <s v="W51-2020"/>
    <s v="Dec-2020"/>
    <d v="2020-12-30T00:00:00"/>
    <s v="W53-2020"/>
    <x v="10"/>
    <d v="2021-01-15T00:00:00"/>
    <s v="W03-2021"/>
    <s v="Jan-2021"/>
    <m/>
    <s v="FO (Change to MW as temp solution)"/>
    <d v="2020-12-08T00:00:00"/>
    <m/>
    <n v="131017576509"/>
    <n v="6.6"/>
    <m/>
    <d v="2020-12-01T00:00:00"/>
    <m/>
    <m/>
    <d v="2021-01-11T00:00:00"/>
    <s v="W03-2021"/>
    <m/>
    <m/>
    <x v="8"/>
    <x v="7"/>
    <s v="CLOSED - RFI DONE"/>
    <s v="11.01.21 : RFIN sent_x000a_07.01.21 : SRFI, plan hari ini connect PLN_x000a_28.12.20 : pondasi done, pabrikasi ME belting ongoing, plan SRFI 31 Dec_x000a_21.12.20 : 17.12.20 : pondasi bts done, material panel on delivery_x000a_14.12.20 : PABRIKASI &amp; DELIVERY MATERIAL, PLAN CME START 17 DES_x000a_07.12.20 : prepare start CME_x000a_03.12.20 : ESR done, proses input stip _x000a_26.11.20 : resubmit ESR, RNP OK, under RNP review_x000a_20.11.20 : SPK colo release"/>
  </r>
  <r>
    <s v="0605911003"/>
    <s v="TALANG DUKU"/>
    <x v="9"/>
    <s v="TB"/>
    <n v="103.666415"/>
    <n v="-1.5132380000000001"/>
    <n v="50"/>
    <s v="60/190/310"/>
    <n v="2020"/>
    <s v="JEDI 2020 [NEW]"/>
    <s v="Dusun Mengkuang Belayar RT.011, Desa Talang Duku, Kecamatan Taman Rajo, Kabupaten Muaro Jambi, Provinsi Jambi."/>
    <s v="HTI"/>
    <s v="SUM-JA-SNT-0467"/>
    <s v="TALANG DUKU"/>
    <x v="1"/>
    <s v="TBG"/>
    <s v="WEST"/>
    <s v="SUMBAGSEL"/>
    <s v="Kep. Bangka Belitung"/>
    <s v="KAB. MUARO JAMBI"/>
    <n v="6614369"/>
    <d v="2020-01-13T00:00:00"/>
    <m/>
    <n v="363"/>
    <s v="&gt; 150 days"/>
    <d v="2020-06-11T00:00:00"/>
    <s v="W24-2020"/>
    <s v="Jun-2020"/>
    <d v="2020-04-30T00:00:00"/>
    <s v="W18-2020"/>
    <s v="Apr-2020"/>
    <d v="2020-06-04T00:00:00"/>
    <s v="W23-2020"/>
    <x v="20"/>
    <d v="2021-01-18T00:00:00"/>
    <s v="W04-2021"/>
    <s v="Jan-2021"/>
    <m/>
    <s v="MW"/>
    <d v="2020-04-22T00:00:00"/>
    <m/>
    <n v="143005584847"/>
    <n v="6.6"/>
    <m/>
    <d v="2020-04-13T00:00:00"/>
    <m/>
    <d v="2020-05-29T00:00:00"/>
    <d v="2021-01-10T00:00:00"/>
    <s v="W03-2021"/>
    <m/>
    <m/>
    <x v="8"/>
    <x v="7"/>
    <s v="CLOSED - RFI DONE"/>
    <s v="11.01.21 : RFI sent_x000a_07.01.21 : perluasan jaringan done, menunggu stock KWH meter_x000a_28.12.20 : 17.12.20 : 14.12.20 : proses MoU sharing investasi dgn PLN_x000a_10.12.20 : waiting approval XL terkait sharing cost penyambungan dengan daya 6.6 kVA_x000a_03.12.20 : eskalasi daya 33 kVA rejected by Power Eng XL, propose sharing investasi 10.6 kVA tidak dilayani oleh PLN_x000a_30.11.20 :  issue PLN tetap hanya melayani proses connect dengan daya 33kVA, menunggu approval XL terkait daya 33kVA _x000a_19.11.20 : issue pengadaan material tiang PLN (perluasan jaringan)_x000a_16.11.20 : plan connect PLN W3 Nov (17 Nov)_x000a_09.11.20 : 05.11.20 : 02.11.20 : 29.10.20 : 26.10.20 : 22.10.20 : issue daya 33kVA, proses pengajuan sharing investasi _x000a_19.10.20 : 15.10.20 : 12.10.20 : 08.10.20 : 05.10.20 : 01.10.20 : 28.09.20 : 24.09.20 : 21.09.20 : PLN connection waiting approval XL (up daya), revisi plan RFI 5 oct, plan PLN connection 10 hari setelah approval XL_x000a_17.09.20 : 14.09.20 : 07.09.20 : 03.09.20 : 31.08.20 : 27.08.20 : 24.08.20 : proses review eskalasi add work PLN, waiting approval XL Power Eng, re-plan RFI 10 sep_x000a_13.08.20 : proses koordinasi/nego ke PLN_x000a_06.08.20 : isu perluasan jaringan (BP&lt;Biaya investasi PLN) sehingga masuk daftar tunggu atau permohonan sambungan daya 33 kVA, sedang proses eskalasi approval ke XL._x000a_03.08.20 : proses PLN connection, eskalasi isu sambungan yang dilayani PLN adalah dengan daya 33 kVA_x000a_20.07.20 : revisi plan connect PLN rabu 22 jul_x000a_13.07.20 : plan connect PLN hari ini atau besok 14 jul_x000a_09.07.20 : revisi plan RFI 15 jul 20_x000a_06.07.20 : 02.07.20 : 29.06.20 : revisi plan RFI 8 jul_x000a_25.06.20 : plan PLN connect 27 jun_x000a_22.06.20 : 08.06.20 : 05.06.20 : isu stock KWH meter, info ready masih sekitar 1 bulan lagi, sedang di nego alternatif connect dg MG, REVISI PLAN RFI dri 4 juni menjadi akhir minggu ini 13 Jun 20_x000a_29.05.20 : email SRFI-N sent_x000a_28.05.20 : 27.05.20 : Soft RFI actual_x000a_25.05.20 : SRFI actual_x000a_14.05.20 : erection done, ME on going_x000a_08.05.20 : erection on going_x000a_30.04.20 : curingtime_x000a_23.04.20 : 22.04.20 : email konfirmasi RFI/request PLN Connection dari XL (Pak Bayu), request SK PLN ke XL_x000a_16.04.20 : lantai kerja, start rebarring_x000a_09.04.20 : borepile done, on going galian pondasi_x000a_06.04.20 : plan angkur template on site dalam 3 hari, plan GDL angkur diusahakan hari ini, plan percepatan SRFI di April, isu tower 52m_x000a_02.04.20 : on going borepile, plan Soft RFI end of April_x000a_25.03.20 : proses perijinan, prepare CME, bouwplank_x000a_19.03.20 : proses perijinan, prepare CME, plan start CME minggu depan (W13)_x000a_11.03.20 : rekom done, soiltest done, on going proses APD, prepare apply imb, paralel_x000a_28.02.20 : Rekom L/C on going_x000a_20.02.20 : IW clear, proses eskalasi sitac_x000a_13.02.20 : IW on going_x000a_06.02.20 :  kand A = validasi done_x000a_23.01.20 : kand A = TNP 48 0.6 193.90_x000a_22.01.20 : kand A = RND 50 25/170/320 22Jan20 : Ok candidate A, tower 52_x000a_21.01.20 : kand A, B, C = submit _x000a_A 103.66822 -1.51306_x000a_B 103.66883 -1.51506_x000a_C 103.66578 -1.5095_x000a_"/>
  </r>
  <r>
    <s v="041321109"/>
    <s v="KOTO DAMAI"/>
    <x v="9"/>
    <s v="TB"/>
    <n v="101.23174"/>
    <n v="0.21975"/>
    <n v="40"/>
    <s v="10/80/130"/>
    <n v="2020"/>
    <s v="JEDI 2020 [NEW]"/>
    <s v="RT004 RW002 Dusun I, Desa Koto Damai, Kec. Kampar Kiri Tengah, Kab. Kampar, Prov. Riau.Kecamatan Kampar Kiri TengahKabupaten Kampar"/>
    <s v="HTI"/>
    <s v="SUM-RI-BKN-1118"/>
    <s v="KOTO DAMAI"/>
    <x v="0"/>
    <s v="TBG"/>
    <s v="WEST"/>
    <s v="SUMBAGTENG"/>
    <s v="Riau"/>
    <s v="KAB. KAMPAR"/>
    <n v="6614850"/>
    <d v="2020-07-06T00:00:00"/>
    <m/>
    <n v="184"/>
    <s v="&gt; 150 days"/>
    <d v="2020-08-05T00:00:00"/>
    <s v="W32-2020"/>
    <s v="Aug-2020"/>
    <d v="2020-08-05T00:00:00"/>
    <s v="W32-2020"/>
    <s v="Aug-2020"/>
    <d v="2020-12-30T00:00:00"/>
    <s v="W53-2020"/>
    <x v="10"/>
    <d v="2021-01-08T00:00:00"/>
    <s v="W02-2021"/>
    <s v="Jan-2021"/>
    <m/>
    <s v="FO (Change to MW as temp solution)"/>
    <d v="2020-12-08T00:00:00"/>
    <m/>
    <n v="181130064289"/>
    <n v="6.6"/>
    <m/>
    <d v="2020-07-17T00:00:00"/>
    <m/>
    <d v="2020-08-04T00:00:00"/>
    <d v="2021-01-06T00:00:00"/>
    <s v="W02-2021"/>
    <m/>
    <m/>
    <x v="8"/>
    <x v="7"/>
    <s v="CLOSED - RFI DONE"/>
    <s v="07.01.21 : RFIN sent_x000a_28.12.20 : 21.12.20 : 17.12.20 : PLN connection process_x000a_14.12.20 : PLN connection process_x000a_10.12.20 : FO civil work (backbone)_x000a_06.08.20 : 03.08.20 : 30.07.20 : Soft RFI, collecting doc SRFIN_x000a_"/>
  </r>
  <r>
    <s v="1128741003"/>
    <s v="SWASEMBADA TANJUNG PRIOK"/>
    <x v="9"/>
    <s v="TB"/>
    <n v="106.88795"/>
    <n v="-6.1217649999999999"/>
    <n v="30"/>
    <s v="20/190/295"/>
    <m/>
    <m/>
    <s v="Jl. Swasembada Barat XII No.60B RT.011 RW.013 Kel. Kebon Bawang Kec. Tanjung Priok Kota Jakarta Utara"/>
    <s v="EID"/>
    <s v="JAW-JK-TJP-0677"/>
    <s v="SWASEMBADA TANJUNG PRIOK"/>
    <x v="1"/>
    <s v="TBG"/>
    <s v="JABO"/>
    <s v="JABODETABEK (INNER)"/>
    <s v="DKI Jakarta"/>
    <s v="Jakarta Utara"/>
    <n v="6614768"/>
    <d v="2020-06-23T00:00:00"/>
    <m/>
    <n v="196"/>
    <s v="&gt; 150 days"/>
    <d v="2020-11-20T00:00:00"/>
    <s v="W47-2020"/>
    <s v="Nov-2020"/>
    <d v="2020-11-19T00:00:00"/>
    <s v="W47-2020"/>
    <s v="Nov-2020"/>
    <d v="2020-11-19T00:00:00"/>
    <s v="W47-2020"/>
    <x v="17"/>
    <d v="2021-01-15T00:00:00"/>
    <s v="W03-2021"/>
    <s v="Jan-2021"/>
    <m/>
    <s v="MW"/>
    <d v="2020-12-16T00:00:00"/>
    <m/>
    <n v="545103565214"/>
    <n v="6.6"/>
    <m/>
    <m/>
    <m/>
    <m/>
    <d v="2021-01-05T00:00:00"/>
    <s v="W02-2021"/>
    <m/>
    <m/>
    <x v="8"/>
    <x v="7"/>
    <s v="CLOSED - RFI DONE"/>
    <s v="04.01.21 : RFIN sent_x000a_28.12.20 : pouring ongoing_x000a_21.12.20 : 17.12.20 : galian ongoing_x000a_14.12.20 : 10.12.20 : CME belum bisa start, issue LL meminta DP lahan, plan pembayaran minggu ini -&gt; 15 Dec CME start_x000a_07.12.20 : 30.11.20 : RFC, prepare start CME W1 Dec_x000a_26.11.20 : rekom ongoing, target minggu ini clear_x000a_23.11.20 : 19.11.20 : IW clear , proses realisasi IW_x000a_16.11.20 : IW clear, plan 21 Nov _x000a_12.11.20 : 09.11.20 : 02.11.20 : 19.10.20 : 15.10.20 : 12.10.20 : IW on going, plan IW clear 18 oct 20_x000a_08.10.20 : 05.10.20 : 01.10.20 : Ijin warga masih terkendala adanya warga yang + COVID_x000a_28.09.20 : 24.09.20 : IW on going_x000a_24.09.20 : 21.09.20 : IW on going_x000a_17.09.20 : Rehunting site, plan submit kandidat 18/09_x000a_14.09.20 : rehunting_x000a_10.09.20 : Rehunting site, plan submit kandidat 12/09_x000a_07.09.20 : rehunting_x000a_03.09.20 : 31.08.20 : SITAC HOLD, Change Planning dari RND XL_x000a_27.08.20 : 24.08.20 : IW on going_x000a_18.08.20 : 13.08.20 : proses cek existing kooordinat kand C_x000a_10.08.20 : 06.08.20 : submit kandidat baru (cand C 106.888540 -6.120390) under RNP review_x000a_03.08.20 : 30.07.20 : 27.07.20 : kandidat B approved by RND XL untuk ketinggian 20m (RF 20m), under TNP review_x000a_20.07.20 : kandidat B koordinat OK, menunggu konfirmasi Pak Siro untuk ketinggian 20m_x000a_16.07.20 : submit kandidat B koordinat 106.88721, -6.12183 propose MCP 20 , menunggu review RND_x000a_13.07.20 : 09.07.20 : RND not OK kand A krn near existing_x000a_08.07.20 : submit kand A_x000a_29.06.20 : hunting_x000a_23.06.20 : SPK Release 23 jun 20, confirm by RND XL (Pak Siro) untuk lanjut di ketinggian 20m sesuai regulasi pemerintah"/>
  </r>
  <r>
    <s v="1127661003"/>
    <s v="JALAN KUBUR ISLAM"/>
    <x v="9"/>
    <s v="TB"/>
    <n v="106.781724"/>
    <n v="-6.2316269999999996"/>
    <n v="25"/>
    <s v="0/60/250"/>
    <m/>
    <m/>
    <s v="Jl. Kubur Islam Kel. Grogol Selatan Kec. Kebayoran Lama Jakarta Selatan_x0009__x0009__x0009__x000a_"/>
    <s v="EID"/>
    <s v="JAW-JK-KYB-0105"/>
    <s v="Jalan Kubur Islam"/>
    <x v="1"/>
    <s v="TBG"/>
    <s v="JABO"/>
    <s v="JABODETABEK (INNER)"/>
    <s v="DKI Jakarta"/>
    <s v="JAKARTA SELATAN"/>
    <n v="6614368"/>
    <d v="2020-01-13T00:00:00"/>
    <m/>
    <n v="358"/>
    <s v="&gt; 150 days"/>
    <d v="2020-06-11T00:00:00"/>
    <s v="W24-2020"/>
    <s v="Jun-2020"/>
    <d v="2020-07-15T00:00:00"/>
    <s v="W29-2020"/>
    <s v="Jul-2020"/>
    <d v="2020-07-25T00:00:00"/>
    <s v="W30-2020"/>
    <x v="19"/>
    <d v="2021-01-11T00:00:00"/>
    <s v="W03-2021"/>
    <s v="Jan-2021"/>
    <m/>
    <s v="MW"/>
    <d v="2020-12-16T00:00:00"/>
    <m/>
    <n v="543105663905"/>
    <n v="6.6"/>
    <m/>
    <m/>
    <m/>
    <m/>
    <d v="2021-01-05T00:00:00"/>
    <s v="W02-2021"/>
    <m/>
    <m/>
    <x v="8"/>
    <x v="7"/>
    <s v="CLOSED - RFI DONE"/>
    <s v="05.01.21 : RFIN sent_x000a_28.12.20 : erection ongoing_x000a_21.12.20 : 17.12.20 : galian ongoing_x000a_14.12.20 : 10.12.20 : issue commcase clear, IW clear, target CME start W3 Dec_x000a_07.12.20 : 03.12.20 : proses sosialisasi warga dilaksanakan 4 Nov, target RFC W2 Dec_x000a_26.11.20 : 23.11.20 : 19.11.20 : penyelesaian issue commcase warga dalam radius, target issue closed dan RFC W5 Nov_x000a_16.11.20 : IW clear, proses negosiasi LL untuk realisasi IW_x000a_12.11.20 : minus 1 IW bangunan gudang kosong, proses follow up ke pemilik gudang _x000a_09.11.20 : IW ongoing _x000a_05.11.20 : target solved minggu depan, target RFI diupayakan end of Nov_x000a_02.11.20 : commcase sehingga kandidat bergeser 20m, prose IW ulang_x000a_22.10.20 : 19.10.20 : 15.10.20 : 12.10.20 : 08.10.20 : 05.10.20 : 01.10.20 : 28.09.20 : 24.09.20 : Commcase warga radius, mengadu ke PTSP JAKARTA SELATAN meminta lokasi pole di geser, plan RFI revisi dari 25 sep menjadi 10 oct_x000a_21.09.20 : 17.09.20 : CME Stop, Commcase warga provokasi ORMAS. Menarik persetujuan IW, Plan mediasi dengan Dinas perijinan_x000a_14.09.20 : ME on going, paralel penyelesaian comcase warga luar radius_x000a_10.09.20 : 07.09.20 : ME on going_x000a_03.09.20 : Commcase, warga radius masih di follow up ke PTSP terkait pengaduan warga, Plan Solved 04/09, geser 20m, plan start gali minggu depan_x000a_31.08.20 : 27.08.20 : Commcase, warga radius masih di follow up ke PTSP terkait pengaduan warga, Plan Solved 04/09_x000a_24.08.20 : 17.08.20 : proses penyelesaian isu, plan clear dan lanjut CME minggu ini, plan perijinan clear minggu ini_x000a_13.08.20 : 10.08.20 : CME Stop, Commcase warga provokasi ORMAS. Menarik persetujuan IW, Plan mediasi dengan Dinas perijinan, tokoh masyarakat, plan clear 12/08_x000a_06.08.20 : proses negosiasi dilakukan secara personal, plan clear 12 Aug_x000a_03.08.20 : 30.07.20 : CME Stop (ME installation), Commcase warga provokasi ORMAS. Meminta posisi pole digeser_x000a_27.07.20 : 23.07.20 : CME Stop, Commcase warga provokasi ORMAS. Mediasi dengan PTSP masih belum menemui kata sepakat, sedang dilakukan pendekatan personal terhadap warga yang vokal dengan penolakan_x000a_20.07.20 : 16.07.20 : 13.07.20 : 09.07.20 : ME on going_x000a_06.07.20 : cor done, curing time_x000a_02.07.20 : rebarring_x000a_29.06.20 : on going excavation_x000a_25.06.20 : Risk RFC Juni,on going excavation_x000a_22.06.20 : 18.06.20 : on going excavation, plan percepatan RFI mid July_x000a_15.06.20 : 11.06.20 : IW clear, proses pengajuan eskalasi sitac _x000a_08.06.20 : IW on going_x000a_04.06.20 : 01.06.20 : IW on going_x000a_28.05.20 : 25.05.20 : rehunting_x000a_21.05.20 : 20.05.20 : RND NOK krn near existing, rehunting sesuai arahan RND_x000a_15.05.20 : RND review_x000a_13.05.20 : submit kand C_x000a_08.05.20 : 30.04.20 : IW on going_x000a_23.04.20 : 16.04.20 : IW OG, Terbatasnya komunikasi dengan perangkat kelurahan karena WFH_x000a_09.04.20 : Proses perijinan lingkungan dan Kelurahan, info pelayanan kelurahan sementara masih tutup terkait wabah corona._x000a_02.04.20 : 25.03.20 : 23.03.20 : Proses IW OG_x000a_19.03.20 : 20.02.20 : IW on going_x000a_13.02.20 : IW on going_x000a_06.02.20 : kand A = validasi done, Candidate A RF TX OK_x000a_30.01.20 : kand A = submit A 106°46'55.69&quot;E 6°13'52.70&quot;S/106.782136 -6.231306 OK, Center Antenna 20m"/>
  </r>
  <r>
    <s v="2811141003"/>
    <s v="BAROKOBAROKO"/>
    <x v="9"/>
    <s v="TB"/>
    <s v="119°48.24.09'null"/>
    <s v="3°18.28.5'S"/>
    <n v="50"/>
    <s v="10/160/280"/>
    <n v="2020"/>
    <s v="JEDI 2020 [NEW]"/>
    <s v="DUSUN SITARRU, RT/RW. 000/000, DESA BAROKO, KECAMATAN BAROKO, KABUPATEN ENREKANG, PROVINSI SULAWESI SELATAN."/>
    <s v="HTI"/>
    <s v="SUL-SN-ENR-1369"/>
    <s v="BAROKOBAROKO"/>
    <x v="1"/>
    <s v="TBG"/>
    <s v="East"/>
    <s v="SULAWESI"/>
    <s v="Sulawesi Selatan"/>
    <s v="Kab. Enrekang"/>
    <n v="6616252"/>
    <d v="2020-09-21T00:00:00"/>
    <m/>
    <n v="105"/>
    <s v="91 - 120 days"/>
    <d v="2021-02-18T00:00:00"/>
    <s v="W08-2021"/>
    <s v="Feb-2021"/>
    <d v="2021-01-18T00:00:00"/>
    <s v="W04-2021"/>
    <s v="Jan-2021"/>
    <d v="2020-12-25T00:00:00"/>
    <s v="W52-2020"/>
    <x v="10"/>
    <d v="2021-01-05T00:00:00"/>
    <s v="W02-2021"/>
    <s v="Jan-2021"/>
    <m/>
    <s v="MW"/>
    <d v="2020-11-12T00:00:00"/>
    <m/>
    <n v="324500289881"/>
    <n v="6.6"/>
    <m/>
    <d v="2020-11-18T00:00:00"/>
    <m/>
    <m/>
    <d v="2021-01-04T00:00:00"/>
    <s v="W02-2021"/>
    <m/>
    <m/>
    <x v="8"/>
    <x v="7"/>
    <s v="CLOSED - RFI DONE"/>
    <s v="07.01.21 : RFIN sent_x000a_04.01.21 : plan hari ini announce RFI_x000a_21.12.20 : PLN permanent done, collecting doc RFIN_x000a_07.12.20 : erection done, PLN connected_x000a_03.11.20 : 30.11.20 : start erection, target erection selesai 7 Dec_x000a_26.11.20 : pouring done, persiapan erection_x000a_23.11.20 : 19.11.20 : rebaring, menunggu material angkur on site (estimasi tiba hari ini)_x000a_16.11.20 : excavation done, lantai kerja ongoing_x000a_12.09.20 : RFC, start CME 14 Nov_x000a_09.11.20 : RF OK, rekom done, APD ongoing_x000a_05.11.20 : kand C failed , submit kandidat D under RNP review_x000a_02.11.20 : 29.10.20 : 26.10.20 : IW clear, proses rekom lurah _x000a_22.10.20 : kand C RF OK 50m, status IW clear, proses review TNP_x000a_19.10.20 : kand B IW failed, submit kand C under RNP review_x000a_15.10.20 : IW ongoing_x000a_12.10.20 : kand B RF TX OK, IW ongoing_x000a_08.10.20 : submit kand B, under RNP review_x000a_05.10.20 : proses rehunting kand baru, isu high CAPEX jika menggunakan tower 72_x000a_01.10.20 : kand A RF OK 50m, dari sisi TNP terdapat issue di ketinggian 52m not loss -&gt; TNP request tinggi tower 72m_x000a_"/>
  </r>
  <r>
    <s v="180125109"/>
    <s v="KUTA LOMBOK3"/>
    <x v="10"/>
    <s v="TB"/>
    <s v="116°18.37.51'E"/>
    <s v="8°53.19.21'S"/>
    <n v="67"/>
    <s v="90/210/330"/>
    <n v="2020"/>
    <s v="JEDI 2020 [NEW]"/>
    <s v="Jl. Raya Kuta Awang KM 7 Dusun Petiwong Desa Sukadana Kec. Pujut, Kab. Lombok Tengah Prov. Nusa Tenggara Barat"/>
    <s v="HTI"/>
    <s v="NUS-NB-PYA-5394"/>
    <s v="TANJUNG_ANN_RELOCATION"/>
    <x v="0"/>
    <s v="TBG"/>
    <s v="East"/>
    <s v="BALINUSRA"/>
    <s v="Nusa Tenggara Barat"/>
    <s v="Kab. Lombok Tengah"/>
    <n v="6616471"/>
    <d v="2020-11-19T00:00:00"/>
    <m/>
    <n v="41"/>
    <s v="31 - 60 days"/>
    <d v="2020-12-19T00:00:00"/>
    <s v="W51-2020"/>
    <s v="Dec-2020"/>
    <d v="2020-12-30T00:00:00"/>
    <s v="W53-2020"/>
    <s v="Dec-2020"/>
    <d v="2020-12-21T00:00:00"/>
    <s v="W52-2020"/>
    <x v="10"/>
    <d v="2020-12-21T00:00:00"/>
    <s v="W52-2020"/>
    <s v="Dec-2020"/>
    <m/>
    <s v="MW"/>
    <d v="2020-12-04T00:00:00"/>
    <m/>
    <n v="441405833960"/>
    <n v="6.6"/>
    <m/>
    <d v="2020-12-01T00:00:00"/>
    <m/>
    <m/>
    <d v="2020-12-30T00:00:00"/>
    <s v="W53-2020"/>
    <m/>
    <m/>
    <x v="8"/>
    <x v="7"/>
    <s v="CLOSED - RFI DONE"/>
    <s v="21.12.20 : aktual SRFI, menunggu konfirmasi dari XL untuk connect PLN (PSB already requested) _x000a_17.12.20 : pondasi BTS ongoing, material ME grounding on delivery -&gt; plan MOS 22 Dec_x000a_14.12.20 : 10.12.20 : material on delivery, paralel langsir material pondasi BTS_x000a_07.12.20 : CME preparation_x000a_03.12.20 : ESR done, proses input stip_x000a_30.11.20 : RNP TNP OK, rejected by civil -&gt; need APD_x000a_26.11.20 : ESR submitted, under RNP review_x000a_19.11.20 : SPK colo release"/>
  </r>
  <r>
    <s v="071234109"/>
    <s v="DESA SUNGAI MENANG"/>
    <x v="10"/>
    <s v="TB"/>
    <s v="105°20.20.98'E"/>
    <s v="3°43.33.1'S"/>
    <n v="66"/>
    <s v="90/210/330"/>
    <n v="2020"/>
    <s v="JEDI 2020 [NEW]"/>
    <s v="Dusun I Desa Sungai Menang Kec Sungai Menang Kab OKI Prov Sumsel"/>
    <s v="HTI"/>
    <s v="SUM-SS-KAG-1227"/>
    <s v="SUNGAITEPUK_RELOCATION"/>
    <x v="0"/>
    <s v="TBG"/>
    <s v="WEST"/>
    <s v="SUMBAGSEL"/>
    <s v="Sumatera Selatan"/>
    <s v="Kab. Ogan Komering Ilir"/>
    <n v="6616434"/>
    <d v="2020-11-16T00:00:00"/>
    <m/>
    <n v="43"/>
    <s v="31 - 60 days"/>
    <d v="2020-12-16T00:00:00"/>
    <s v="W51-2020"/>
    <s v="Dec-2020"/>
    <d v="2020-12-23T00:00:00"/>
    <s v="W52-2020"/>
    <s v="Dec-2020"/>
    <d v="2021-01-04T00:00:00"/>
    <s v="W02-2021"/>
    <x v="15"/>
    <d v="2021-01-04T00:00:00"/>
    <s v="W02-2021"/>
    <s v="Jan-2021"/>
    <m/>
    <s v="MW"/>
    <d v="2020-12-08T00:00:00"/>
    <m/>
    <n v="149300120096"/>
    <n v="6.6"/>
    <m/>
    <d v="2020-12-03T00:00:00"/>
    <m/>
    <m/>
    <d v="2020-12-29T00:00:00"/>
    <s v="W53-2020"/>
    <m/>
    <m/>
    <x v="8"/>
    <x v="7"/>
    <s v="CLOSED - RFI DONE"/>
    <s v="28.12.20 : ME installation, BPUJL paid, proses connect PLN_x000a_21.12.20 : 17.12.20 : 14.12.20 : plan CME start 19 Dec_x000a_10.12.20 : cme preparation_x000a_07.12.20 : ESR done, proses input stip_x000a_03.12.20 : TNP approved, under power-civil review_x000a_23.11.20 : ESR submitted, RNP approved, under TNP review_x000a_16.11.20 : SPK colo release"/>
  </r>
  <r>
    <s v="125594109"/>
    <s v="BO-WARINGINSARI-LANGENSARI"/>
    <x v="9"/>
    <s v="TB"/>
    <n v="108.66401999999999"/>
    <n v="-7.35886"/>
    <n v="40"/>
    <s v="120/220/320"/>
    <n v="2020"/>
    <s v="JEDI 2020 [NEW]"/>
    <s v="Dusun citamiang Rt 008 Rw 002, desa cintaratu,  kec Lakbok,  kab ciamis."/>
    <s v="HTI"/>
    <s v="JAW-JB-CMS-3758"/>
    <s v="CINTARATU_LAKBOK"/>
    <x v="0"/>
    <s v="TBG"/>
    <s v="Central"/>
    <s v="JABAR"/>
    <s v="Jawa Barat"/>
    <s v="KAB. CIAMIS"/>
    <n v="6614396"/>
    <d v="2020-01-15T00:00:00"/>
    <m/>
    <n v="349"/>
    <s v="&gt; 150 days"/>
    <d v="2020-02-14T00:00:00"/>
    <s v="W07-2020"/>
    <s v="Feb-2020"/>
    <d v="2020-03-12T00:00:00"/>
    <s v="W11-2020"/>
    <s v="Mar-2020"/>
    <d v="2020-12-30T00:00:00"/>
    <s v="W53-2020"/>
    <x v="10"/>
    <d v="2020-12-30T00:00:00"/>
    <s v="W53-2020"/>
    <s v="Dec-2020"/>
    <m/>
    <s v="FO"/>
    <d v="2020-12-10T00:00:00"/>
    <m/>
    <s v="532217733324"/>
    <s v="6.6"/>
    <m/>
    <d v="2020-01-29T00:00:00"/>
    <m/>
    <d v="2020-03-12T00:00:00"/>
    <d v="2020-12-29T00:00:00"/>
    <s v="W53-2020"/>
    <m/>
    <m/>
    <x v="8"/>
    <x v="7"/>
    <s v="CLOSED - RFI DONE"/>
    <s v="28.12.20 : PLN connected, prepare RFIN _x000a_21.12.20 : 17.12.20 : proses konek PLN_x000a_10.12.20 : backbone already RFS, need PSB _x000a_27.07.20 : 23.07.20 : 20.07.20 : 16.07.20 : 09.07.20 : 06.07.20 : 02.07.20 : 29.06.20 : PLN Connection menunggu konfirmasi dari XL_x000a_22.06.20 : 18.06.20 : 28.05.20 : 14.05.20 : 12.03.20 : Email SRFIN sent, wait plan MOS &amp; konfirmasi permintaan PLN connection dari XL/tech part_x000a_11.03.20 : SRFI, collecting doc SRFI-N_x000a_20.02.20 : 19.02.20 : Pondasi done, material ME onsite 21/0, paralel finishing site permanent_x000a_17.02.20 :  : Pondasi BTS OG, _x000a_06.02.20 : Progress tower permanen hari ini pouring concrete pondasi (target RFI end feb 2020)_x000a_30.01.19 : Progress tower permanent  rebaring pondasi tower (target RFI end feb 2020)_x000a_17.01.20 : RND NOK -&gt; ANTENNA TOO LOW, karena aktual GUYED MAST 42 M dan space available hanya 30m, propose XL di 50m"/>
  </r>
  <r>
    <s v="125487126"/>
    <s v="SINDANGANGIN CIAMIS"/>
    <x v="9"/>
    <s v="TB"/>
    <n v="108.71584"/>
    <n v="-7.4347700000000003"/>
    <n v="50"/>
    <s v="90/210/330"/>
    <n v="2020"/>
    <s v="JEDI 2020 [NEW]"/>
    <s v="DUSUN SARIMURTI RT. 016 RW. 004 DESA SINDANGANGIN KECAMATAN LAKBOK KAB. CIAMIS JAWA BARAT"/>
    <s v="HTI"/>
    <s v="JAW-JB-CMS-3757"/>
    <s v="SINDANGANGIN_LAKBOK"/>
    <x v="0"/>
    <s v="TBG"/>
    <s v="Central"/>
    <s v="JABAR"/>
    <s v="Jawa Barat"/>
    <s v="KAB. CIAMIS"/>
    <n v="6614396"/>
    <d v="2020-01-15T00:00:00"/>
    <m/>
    <n v="349"/>
    <s v="&gt; 150 days"/>
    <d v="2020-02-14T00:00:00"/>
    <s v="W07-2020"/>
    <s v="Feb-2020"/>
    <d v="2020-03-12T00:00:00"/>
    <s v="W11-2020"/>
    <s v="Mar-2020"/>
    <d v="2020-12-30T00:00:00"/>
    <s v="W53-2020"/>
    <x v="10"/>
    <d v="2020-12-30T00:00:00"/>
    <s v="W53-2020"/>
    <s v="Dec-2020"/>
    <m/>
    <s v="FO"/>
    <d v="2020-12-10T00:00:00"/>
    <m/>
    <s v="532217733294"/>
    <s v="6.6"/>
    <m/>
    <d v="2020-01-29T00:00:00"/>
    <m/>
    <d v="2020-03-12T00:00:00"/>
    <d v="2020-12-29T00:00:00"/>
    <s v="W53-2020"/>
    <m/>
    <m/>
    <x v="8"/>
    <x v="7"/>
    <s v="CLOSED - RFI DONE"/>
    <s v="28.12.20 : PLN connected, prepare RFIN_x000a_21.12.20 : 17.12.20 : PLN connection process_x000a_10.12.20 : RFS_x000a_03.08.20 : 27.07.20 : 23.07.20 : 20.07.20 : 16.07.20 : 09.07.20 : 06.07.20 : 02.07.20 : 29.06.20 : PLN Connection menunggu konfirmasi dari XL_x000a_22.06.20 : 28.05.20 : 14.05.20 : 12.03.20 : Email SRFIN sent, wait plan MOS &amp; konfirmasi permintaan PLN connection dari XL/tech part_x000a_11.03.20 : SRFI, collecting doc SRFI-N_x000a_20.02.20 : Pondasi done, tray+mounting OG, material ME onsite 21/02; tower permanent sudah RFI_x000a_17.02.20 : Pondasi BTS OG, _x000a_06.02.20 : progress permanenisasi erection done_x000a_30.01.19 : Progress tower permanent plan RFI 31 jan 20_x000a_17.01.20 : RND NOK -&gt; ANTENNA TOO LOW, karena aktual GUYED MAST 42 M dan space available hanya 30m, propose XL di 50m"/>
  </r>
  <r>
    <s v="1317471003"/>
    <s v="ELANG SAWAH"/>
    <x v="9"/>
    <s v="TB"/>
    <n v="106.737146"/>
    <n v="-6.3009060000000003"/>
    <n v="35"/>
    <s v="30/150/220/340"/>
    <m/>
    <m/>
    <s v="Jalan Ki Hajar dewantara,Rt.04/Rw.11,Komplek DEPKES,Keluarahan Sawah,Kecamatan Ciputat"/>
    <s v="EID"/>
    <s v="JAW-BT-CPT-0474"/>
    <s v="Elang Sawah"/>
    <x v="1"/>
    <s v="TBG"/>
    <s v="JABO"/>
    <s v="JABODETABEK (OUTER)"/>
    <s v="Banten"/>
    <s v="KOTA TANGERANG SELAT"/>
    <n v="6614368"/>
    <d v="2020-01-13T00:00:00"/>
    <m/>
    <n v="350"/>
    <s v="&gt; 150 days"/>
    <d v="2020-06-11T00:00:00"/>
    <s v="W24-2020"/>
    <s v="Jun-2020"/>
    <d v="2020-08-15T00:00:00"/>
    <s v="W33-2020"/>
    <s v="Aug-2020"/>
    <d v="2020-12-23T00:00:00"/>
    <s v="W52-2020"/>
    <x v="10"/>
    <d v="2020-12-23T00:00:00"/>
    <s v="W52-2020"/>
    <s v="Dec-2020"/>
    <m/>
    <s v="FO"/>
    <d v="2020-12-01T00:00:00"/>
    <m/>
    <n v="543602595959"/>
    <n v="6.6"/>
    <m/>
    <m/>
    <m/>
    <d v="2020-09-03T00:00:00"/>
    <d v="2020-12-28T00:00:00"/>
    <s v="W53-2020"/>
    <m/>
    <m/>
    <x v="8"/>
    <x v="7"/>
    <s v="CLOSED - RFI DONE"/>
    <s v="28.12.20 : 21.12.20 : 07.12.20 : PLN connection process_x000a_03.09.20 : SRFIN sent_x000a_31.08.20 : 27.08.20 : SRFI actual, PLN connection waing confirmation XL_x000a_24.08.20 : 18.08.20 : ME Installation OG_x000a_13.08.20 : Erection Tower OG, Plan Finish 15/08_x000a_10.08.20 : Erection Tower OG_x000a_06.08.20 : curingtime, plan start erection  8 Aug 20_x000a_03.08.20 : curingtime_x000a_30.07.20 : Rebaring Pondasi, Plan Pouring 01/08_x000a_23.07.20 : 20.07.20 : 16.07.20 : rebarring_x000a_13.07.20 : 09.07.20 : excavation_x000a_02.07.20 : plan rekom done, 6 juli, plan start CME 9 juli, plan SRFI 5 Aug_x000a_29.06.20 : on going rekom_x000a_25.06.20 : realisasi IW, submit berkas IW dan proses rekom, paralel register perijinan, plan start CME minggu depan 3 juli 20_x000a_22.06.20 : 18.06.20 : IW on going, plan IW clear minggu ini, propose RND 25m, Perda 20m dan diusahakan 25m_x000a_15.06.20 : 11.06.20 : rehunting, plan IW done jun 20, sudah ada kandidat (plan re-IW)_x000a_08.06.20 : rehunting_x000a_04.06.20 : 01.06.20 : 29.05.20 : waiting RND review_x000a_28.05.20 : 25.05.20 : 15.05.20 : IW on going_x000a_14.05.20 : 08.05.20 : rehunting_x000a_30.04.20 : Rehunting OG_x000a_23.04.20 : 16.04.20 : _x000a_09.04.20 : kand NOK_x000a_02.04.20 : 25.03.20 : Candidat NOK, Rehunting_x000a_19.03.20 : validasi RND_x000a_12.03.20 : rehunting_x000a_20.02.20 : 13.02.20 : 06.02.20 : Kand A = Rehunting, Candidate A RF NOK_x000a_20.01.20 : Kand A = Titik OK, Ketinggian NOK, sesuai arahan RND XL minimal Ketinggian RF 25m_x000a_16.01.20 : Kand A = submit kand A (136m, Propose MCP 20m) di 106°44'10.43&quot;E // 106.736230° 6°17'59.50&quot;S //  -6.299860°_x000a_"/>
  </r>
  <r>
    <s v="0309061003"/>
    <s v="PADANG LAWEH_TARAB"/>
    <x v="9"/>
    <s v="TB"/>
    <n v="100.540781"/>
    <n v="-0.42227900000000002"/>
    <n v="50"/>
    <s v="30/120/240"/>
    <n v="2020"/>
    <s v="JEDI 2020 [NEW]"/>
    <s v="Jalan Raya Padang Laweh Jorong Padang Laweh Baruah Nagari Padang Laweh Kecamatan Sungai Tarab Kabupaten Tanah Datar - Sumatera Barat"/>
    <s v="HTI"/>
    <s v="SUM-SB-BSK-0806"/>
    <s v="PADANG LAWEH_TARAB"/>
    <x v="1"/>
    <s v="TBG"/>
    <s v="WEST"/>
    <s v="SUMBAGTENG"/>
    <s v="Sumatera Barat"/>
    <s v="KAB. TANAH DATAR"/>
    <n v="6614769"/>
    <d v="2020-06-23T00:00:00"/>
    <m/>
    <n v="183"/>
    <s v="&gt; 150 days"/>
    <d v="2020-11-20T00:00:00"/>
    <s v="W47-2020"/>
    <s v="Nov-2020"/>
    <d v="2020-11-19T00:00:00"/>
    <s v="W47-2020"/>
    <s v="Nov-2020"/>
    <d v="2020-11-19T00:00:00"/>
    <s v="W47-2020"/>
    <x v="17"/>
    <d v="2020-12-15T00:00:00"/>
    <s v="W51-2020"/>
    <s v="Dec-2020"/>
    <m/>
    <s v="MW"/>
    <d v="2020-10-06T00:00:00"/>
    <m/>
    <n v="134510159267"/>
    <n v="6.6"/>
    <m/>
    <d v="2020-10-22T00:00:00"/>
    <m/>
    <m/>
    <d v="2020-12-23T00:00:00"/>
    <s v="W52-2020"/>
    <m/>
    <m/>
    <x v="8"/>
    <x v="7"/>
    <s v="CLOSED - RFI DONE"/>
    <s v="28.12.20 : RFIN sent_x000a_21.12.20 : plan RFIN announce 22 Dec_x000a_17.12.20 : plan connect PLN 17 Dec_x000a_14.12.20 : 10.12.20 : PLN connection process_x000a_07.12.20 : ME installation_x000a_03.12.20 : erection tower done, minus tray dan tangga plan _x000a_26.11.20 : erection section 6 (kendala curah hujan tinggi)_x000a_23.11.20 : erection ongoing_x000a_19.11.20 : prepare start erection_x000a_16.11.20 : backfill ongoing_x000a_12.11.20 : curring time_x000a_09.11.20 : pouring done_x000a_05.11.20 : curring time_x000a_02.11.20 : plan pouring start 4 Nov_x000a_29.10.20 : 26.10.20 : 22.10.20 : Galian done, lean concrete OG_x000a_19.10.20 : proses galian_x000a_15.10.20 : 12.10.20 : 08.10.20 : 05.10.20 : land clearing &amp; bouwplank_x000a_01.10.20 : plan start CME 3 oct 20_x000a_28.09.20 : 21.09.20 : 07.09.20 : 03.09.20 : proses perijinan_x000a_31.08.20 : rekom done, submit berkas perijinan_x000a_27.08.20 : 24.08.20 : 17.08.20 : proses eskalasi sitac, on going proses rekom_x000a_13.08.20 : IW Done, proses rekom ongoing_x000a_10.08.20 : kandidat B TX OK, MW height 50m/0.6, IW ongoing_x000a_06.08.20 : kembali ke kandidat B, confirm provide tower SST 62, proses re-validasi TNP _x000a_03.08.20 : 30.07.20 : kandidat baru (B) NOK karena too far from NOM, RND request tower SST 62 , need arahan hunting_x000a_27.07.20 : IW failed, rehunting_x000a_23.07.20 : Kandidat A TNP OK dengan MW 50m/0.6m_x000a_20.07.20 : kandidat A RNP OK dengan RF 50m, waiting TNP review_x000a_16.07.20 : Ok candidate A, tower 52_x000a_13.07.20 : 13 jul submit kandidat A koordinat 100.53986, -0.4224 propose SST 52, menunggu review RNP_x000a_13.07.20 : plan submit kand hari ini_x000a_09.07.20 : on going hunting, plan submit kand minggu ini atau senin depan_x000a_02.07.20 : 29.06.20 : hunting_x000a_23.06.20 : SPK Release 23 jun 20"/>
  </r>
  <r>
    <s v="1317351003"/>
    <s v="Karang Timur Tangerang"/>
    <x v="9"/>
    <s v="TB"/>
    <n v="106.717221"/>
    <n v="-6.2213050000000001"/>
    <n v="40"/>
    <s v="0/90/180/270"/>
    <m/>
    <m/>
    <s v="Jl. H. Mean V, RT.004, RW.010, Kelurahan Karang Timur, Kecamatan Karang Tengah, Kota Tangerang, Provinsi Banten"/>
    <s v="EID"/>
    <s v="JAW-BT-TNG-1492"/>
    <s v="Karang Timur Tangerang"/>
    <x v="1"/>
    <s v="TBG"/>
    <s v="JABO"/>
    <s v="JABODETABEK (INNER)"/>
    <s v="Banten"/>
    <s v="KOTA TANGERANG"/>
    <n v="6614368"/>
    <d v="2020-01-13T00:00:00"/>
    <m/>
    <n v="345"/>
    <s v="&gt; 150 days"/>
    <d v="2020-06-11T00:00:00"/>
    <s v="W24-2020"/>
    <s v="Jun-2020"/>
    <d v="2020-09-28T00:00:00"/>
    <s v="W40-2020"/>
    <s v="Sep-2020"/>
    <d v="2020-12-23T00:00:00"/>
    <s v="W52-2020"/>
    <x v="10"/>
    <d v="2020-12-23T00:00:00"/>
    <s v="W52-2020"/>
    <s v="Dec-2020"/>
    <m/>
    <s v="FO"/>
    <d v="2020-12-01T00:00:00"/>
    <m/>
    <n v="543802945748"/>
    <n v="6.6"/>
    <m/>
    <m/>
    <m/>
    <d v="2020-09-30T00:00:00"/>
    <d v="2020-12-23T00:00:00"/>
    <s v="W52-2020"/>
    <m/>
    <m/>
    <x v="8"/>
    <x v="7"/>
    <s v="CLOSED - RFI DONE"/>
    <s v="28.12.20 : RFIN sent_x000a_21.12.20 : 07.12.20 : PLN connection process_x000a_30.09.20 : email SRFI-N sent_x000a_28.09.20 : 24.09.20 : Finishing ME, on going Pagar &amp; halaman_x000a_21.09.20 : on going ME installation_x000a_17.09.20 : Plan finish 21/09, Plan S RFI 24/09_x000a_14.09.20 : start erection_x000a_10.09.20 : Curing Time, Erection start 15/09 finish 21/09, Plan S RFI 24/09_x000a_07.09.20 : rebaring pondasi, cor sumuran done_x000a_03.09.20 : Galian Pondasi Done, Rebaring Sumuran OG, Plan Pouring 05/09, Erection start 10/09 finish 17/09, Plan S RFI 20/09_x000a_31.08.20 : 27.08.20 : Galian Pondasi sumuran OG, Plan Finish 30/08, Plan Pouring 03/09, Erection start 08/09 finish 15/09, Plan S RFI 18/09_x000a_24.08.20 : 24.08.20 : 17.08.20 : 13.08.20 : bongkar existing_x000a_10.08.20 : 06.08.20 : Proses pengajuan perijinan PUPR, CME Stop perijinan, Perijinan released 13/08_x000a_03.08.20 : Proses pengajuan perijinan PUPR, CME Stop_x000a_30.07.20 : 23.07.20 : CME (rebarring) Stop, Proses pengajuan perijinan PUPR_x000a_20.07.20 : 16.07.20 : rebarring_x000a_13.07.20 : 09.07.20 : excavation_x000a_06.07.20 : rekom process_x000a_02.07.20 : proses review legal dan ada ahli waris yang diluar kota, plan minggu ini clear dan start rekom, plan CME start 12juli, plan SRFI 7 Aug_x000a_29.06.20 : IW clear_x000a_25.06.20 : IW kurang 3 kk dari 11 kk, SST 42m (Incell)_x000a_22.06.20 : 18.06.20 : kand tower 20m not OK, konfirmasi bisa/tidak plan 25m max akhir Juni (Confirm by RND OK), jika gagal 25m maka risk return_x000a_15.06.20 : 11.06.20 : IW clear_x000a_08.06.20 : 04.06.20 : 28.05.20 : 25.05.20 : 08.05.20 : IW on going_x000a_30.04.20 : IW on going_x000a_23.04.20 : 16.04.20 : _x000a_09.04.20 : 02.04.20 : 25.03.20 : Proses IW 2kk, Tanah Kosong_x000a_19.03.20 : IW on going_x000a_11.03.20 : 20.02.20 : IW on going_x000a_13.02.20 : IW on going_x000a_06.02.20 : kand A = validasi done, Candidate A RF TX OK_x000a_"/>
  </r>
  <r>
    <s v="0309071003"/>
    <s v="BALAI GADANG_PAYAKUMBUH"/>
    <x v="9"/>
    <s v="TB"/>
    <n v="100.64161"/>
    <n v="-0.21809999999999999"/>
    <n v="30"/>
    <s v="40/200/300"/>
    <n v="2020"/>
    <s v="JEDI 2020 [NEW]"/>
    <s v="Jln. Jend. Sudirman RT.002 RW.001 Kelurahan Balai Tangah Koto, Kecamatan Payakumbuh Utara, Kota Payakumbuh - Sumbar"/>
    <s v="HTI"/>
    <s v="SUM-SB-PYH-0835"/>
    <s v="BALAI GADANG_PAYAKUMBUH"/>
    <x v="1"/>
    <s v="TBG"/>
    <s v="WEST"/>
    <s v="SUMBAGTENG"/>
    <s v="Sumatera Barat"/>
    <s v="KOTA PAYAKUMBUH"/>
    <n v="6614769"/>
    <d v="2020-06-23T00:00:00"/>
    <m/>
    <n v="181"/>
    <s v="&gt; 150 days"/>
    <d v="2020-11-20T00:00:00"/>
    <s v="W47-2020"/>
    <s v="Nov-2020"/>
    <d v="2020-11-19T00:00:00"/>
    <s v="W47-2020"/>
    <s v="Nov-2020"/>
    <d v="2020-11-19T00:00:00"/>
    <s v="W47-2020"/>
    <x v="17"/>
    <d v="2020-12-12T00:00:00"/>
    <s v="W50-2020"/>
    <s v="Dec-2020"/>
    <m/>
    <s v="MW"/>
    <d v="2020-10-06T00:00:00"/>
    <m/>
    <n v="134520295576"/>
    <n v="6.6"/>
    <m/>
    <d v="2020-10-22T00:00:00"/>
    <m/>
    <m/>
    <d v="2020-12-21T00:00:00"/>
    <s v="W52-2020"/>
    <m/>
    <m/>
    <x v="8"/>
    <x v="7"/>
    <s v="CLOSED - RFI DONE"/>
    <s v="21.12.20 : plan hari ini announce RFIN_x000a_17.12.20 : 14.12.20 : PLN connected, finishing site, proses collect doc RFIN_x000a__x000a_10.12.20 : survey PLN done, target RFI 12 Dec_x000a_03.12.20 : erection done, ME ongoing, BP PLN done _x000a_30.11.20 : 26.11.20 : erection ongoing_x000a_23.11.20 : pouring ongoing, material on site_x000a_19.11.20 : 16.11.20 : 12.11.20 : rebaring_x000a_09.11.20 : plan pouring start 10 Nov_x000a_05.11.20 : 02.11.20 : proses galian, plan pouring start 4 Nov_x000a_29.10.20 : 26.10.20 : 22.10.20 : Land clearing, penyedotan kolam ikan (masuk areal galian)_x000a_19.10.20 : prepare start CME_x000a_15.10.20 : 12.10.20 : 08.10.20 : 05.10.20 : kota payakumbuh, CME start menunggu proses perijinan_x000a_01.10.20 : expose DLH lanjut survey, plan lusa Go CME_x000a_28.09.20 : 21.09.20 : 07.09.20 : 03.09.20 : rekom camat done, prepare doc perijinan_x000a_31.08.20 : rekom ongoing_x000a_27.08.20 : 24.08.20 : 17.08.20 : IW clear, proses eskalasi biaya sitac_x000a_13.08.20 : IW ongoing minus 2kk, plan IW clear minggu ini _x000a_10.08.20 : IW clear, proses eskalasi CAPEX_x000a_06.08.20 : IW ongoing kandidat B_x000a_30.07.20 : kandidat B (koordinat 100.64189, -0.21809) reviewed by RNP OK -&gt; RF 30m, TNP OK -&gt; MW height 30m/0.6_x000a_27.07.20 : 24.07.20 : Kandidat A Failed, propose new kandidat in SAR, warga radius anggota kaum. target besok 27/7 validasi kandidat23.07.20 : kandidat A TNP OK dengan MW height 30m/0.6m_x000a_20.07.20 : kandidat A RNP approved dengan RF 30m, waiting TNP review_x000a_16.07.20 :  Ok candidate A, tower 32_x000a_13.07.20 : 13 jul submit kandidat A koordinat 100.64235, -0.21841 propose SST 52, menunggu review RNP_x000a_13.07.20 : plan submit kand hari ini_x000a_09.07.20 : on going hunting, plan submit kand minggu ini atau senin depan_x000a_02.07.20 : 29.06.20 : hunting_x000a_23.06.20 : SPK Release 23 jun 20"/>
  </r>
  <r>
    <s v="TBG03_CJ077"/>
    <s v="GN. TUGU"/>
    <x v="9"/>
    <s v="TB"/>
    <s v="109°27.47.45'E"/>
    <s v="7°38.58.16'S"/>
    <n v="56"/>
    <s v="0/90/270"/>
    <m/>
    <m/>
    <s v="Dkh Tugu Rt4/Rw5 Banyumudal Buayan Kebumenayan Kebumen"/>
    <s v="EID"/>
    <s v="JAW-JT-KBM-0625"/>
    <s v="Gn. TUGU BUAYAN II"/>
    <x v="0"/>
    <m/>
    <s v="Central"/>
    <s v="JATENG"/>
    <s v="Jawa Tengah"/>
    <s v="Kab. Kebumen"/>
    <n v="6616366"/>
    <d v="2020-10-28T00:00:00"/>
    <m/>
    <n v="52"/>
    <s v="31 - 60 days"/>
    <d v="2020-11-27T00:00:00"/>
    <s v="W48-2020"/>
    <s v="Nov-2020"/>
    <d v="2020-11-26T00:00:00"/>
    <s v="W48-2020"/>
    <s v="Nov-2020"/>
    <d v="2020-11-26T00:00:00"/>
    <s v="W48-2020"/>
    <x v="17"/>
    <d v="2020-12-30T00:00:00"/>
    <s v="W53-2020"/>
    <s v="Dec-2020"/>
    <m/>
    <m/>
    <m/>
    <m/>
    <m/>
    <m/>
    <m/>
    <m/>
    <m/>
    <m/>
    <d v="2020-12-19T00:00:00"/>
    <s v="W51-2020"/>
    <m/>
    <m/>
    <x v="8"/>
    <x v="7"/>
    <s v="CLOSED - RFI DONE"/>
    <s v="21.12.20 : RFIN sent_x000a_07.12.20 : prepare start CME_x000a_03.12.20 : ESR done, proses input stip_x000a_26.11.20 : under power-civil review, data azimuth berbeda dengan data XL_x000a_09.11.20 : 05.11.20 : proses upload ulang ESR karena revisi koordinat, under RNP review_x000a_02.11.20 : review RNP, prepare upload ESR_x000a_28.10.20 : SPK COLO release"/>
  </r>
  <r>
    <s v="121327104"/>
    <s v="HAURPUGUR"/>
    <x v="10"/>
    <s v="SMI"/>
    <s v="107°47.57.91'E"/>
    <s v="6°59.20.47'S"/>
    <n v="36"/>
    <s v="90/210/330"/>
    <n v="2020"/>
    <s v="JEDI 2020 [NEW]"/>
    <s v="Desa Haurpugur Kp. Bojong Gempol RT.004 RW.04 , Kec. Rancaekek, Kab. Bandung Prov. Jawa Barat"/>
    <s v="HTI"/>
    <s v="JAW-JB-SOR-3998"/>
    <s v="RANCAEKEK_BANDUNG_RELOCATION"/>
    <x v="0"/>
    <s v="TBG"/>
    <s v="Central"/>
    <s v="JABAR"/>
    <s v="Jawa Barat"/>
    <s v="Kab. Bandung"/>
    <n v="6616431"/>
    <d v="2020-11-16T00:00:00"/>
    <m/>
    <n v="32"/>
    <s v="31 - 60 days"/>
    <d v="2020-12-16T00:00:00"/>
    <s v="W51-2020"/>
    <s v="Dec-2020"/>
    <d v="2020-12-15T00:00:00"/>
    <s v="W51-2020"/>
    <s v="Dec-2020"/>
    <d v="2020-12-30T00:00:00"/>
    <s v="W53-2020"/>
    <x v="10"/>
    <d v="2020-12-30T00:00:00"/>
    <s v="W53-2020"/>
    <s v="Dec-2020"/>
    <m/>
    <s v="MW"/>
    <d v="2020-12-03T00:00:00"/>
    <m/>
    <s v="535331927353"/>
    <s v="6.6"/>
    <m/>
    <d v="2020-11-27T00:00:00"/>
    <m/>
    <m/>
    <d v="2020-12-18T00:00:00"/>
    <s v="W51-2020"/>
    <m/>
    <m/>
    <x v="8"/>
    <x v="7"/>
    <s v="CLOSED - RFI DONE"/>
    <s v="21.12.20 : RFIN sent_x000a_17.12.20 : pln connection process_x000a_14.12.20 : ME installation_x000a_07.12.20 : pondasi BTS ongoing_x000a_03.12.20 : CME preparation, plan cme start hari ini_x000a_30.11.20 : ESR done, proses input stip_x000a_26.11.20 : RNP, TNP approved_x000a_23.11.20 : ESR submit, under TNP review_x000a_16.11.20 : SPK colo release"/>
  </r>
  <r>
    <s v="1317651003"/>
    <s v="BERANDA SERPONG"/>
    <x v="9"/>
    <s v="TB"/>
    <n v="106.70718599999999"/>
    <n v="-6.3170039999999998"/>
    <n v="35"/>
    <s v="90/210/330"/>
    <m/>
    <m/>
    <s v="jl.raya serua,RT.04/Rw.04,kelurahan serua,kecamatan ciputat,kota tangerang selatan,provinsi banten"/>
    <s v="EID"/>
    <s v="JAW-BT-CPT-0465"/>
    <s v="BERANDA SERPONG"/>
    <x v="1"/>
    <s v="TBG"/>
    <s v="JABO"/>
    <s v="JABODETABEK (OUTER)"/>
    <s v="Banten"/>
    <s v="KOTA TANGERANG SELAT"/>
    <n v="6614368"/>
    <d v="2020-01-13T00:00:00"/>
    <m/>
    <n v="340"/>
    <s v="&gt; 150 days"/>
    <d v="2020-06-11T00:00:00"/>
    <s v="W24-2020"/>
    <s v="Jun-2020"/>
    <d v="2020-08-31T00:00:00"/>
    <s v="W36-2020"/>
    <s v="Aug-2020"/>
    <d v="2020-12-23T00:00:00"/>
    <s v="W52-2020"/>
    <x v="10"/>
    <d v="2020-12-23T00:00:00"/>
    <s v="W52-2020"/>
    <s v="Dec-2020"/>
    <m/>
    <s v="FO"/>
    <d v="2020-12-01T00:00:00"/>
    <m/>
    <n v="543602592363"/>
    <n v="6.6"/>
    <m/>
    <m/>
    <m/>
    <d v="2020-09-03T00:00:00"/>
    <d v="2020-12-18T00:00:00"/>
    <s v="W51-2020"/>
    <m/>
    <m/>
    <x v="8"/>
    <x v="7"/>
    <s v="CLOSED - RFI DONE"/>
    <s v="21.12.20 : RFIN sent_x000a_07.12.20 : PLN connection process_x000a_14.09.20 : 07.09.20 : 03.09.20 : SRFI actual, SRFIN sent_x000a_31.08.20 : erection done, on going install mounting dan bracket_x000a_27.08.20 : Plan Start Erection 29/08, Plan S RFI 31/08_x000a_24.08.20 : rebarring on going_x000a_18.08.20 : Galian pondasi OG, Plan pouring 20/08_x000a_13.08.20 : 10.08.20 : on going excavation_x000a_06.08.20 : Plan Bowplank 06/08_x000a_30.07.20 : 27.07.20 : 23.07.20 : REKOM Lurah done, OG REKOM Camat, plan release 24/07_x000a_20.07.20 : Iw clear, plan realisasi IW 18/07, REKOM LURCAM released 21/07_x000a_16.07.20 : IW clear, proses eskalasi sitac_x000a_13.07.20 : Proses pendekatan terhadap warga yang belum memberikan approval_x000a_09.07.20 : MOM : IW kurang 1 kk, warga sulit ditemui, plan selesai minggu ini, plan IW clear minggu ini_x000a_06.07.20 : 02.07.20 : IW on going kurang 1 kk, plan IW clear minggu ini, plan rekom minggu depan, plan start CME akhir minggu depan 12 jul 20, plan SRFI 7 aug 20_x000a_29.06.20 : 25.06.20 : validasi RNP kandidat B OK , ketinggian 25m, Plan IW Done Jun 2020, plan IW clear paling lambat senin 29 jun, ada tambahan IW 6 kk karena penambahan tinggi pole dari 20m menjadi 25 m, XL meminta sketsa layout penambahan IW tersebut_x000a_22.06.20 : 18.06.20 : propose RND 25m, perda 20, sedang di updayakan nego ketinggian _x000a_15.06.20 : 11.06.20 : IW clear_x000a_08.06.20 : 04.06.20 : IW on going_x000a_28.05.20 : 25.05.20 : 08.05.20 : IW on going_x000a_30.04.20 : IW on going_x000a_23.04.20 : TNP review_x000a_16.04.20 : under review RND,  terbatasnya komunikasi dengan PIC developer dikarenakan WFH_x000a_09.04.20 : 02.04.20 : under review RND_x000a_31.03.20 : submit kand_x000a_25.03.20 : rehunting_x000a_19.03.20 : 19.03.20 : Rehunting_x000a_11.03.20 : 20.02.20 : rehunrting, makesure regulasi tangsel_x000a_06.02.20 : Hunting kandidat_x000a_"/>
  </r>
  <r>
    <s v="1317831003"/>
    <s v="CIATER SERPONG"/>
    <x v="9"/>
    <s v="TB"/>
    <n v="106.696282"/>
    <n v="-6.321428"/>
    <n v="35"/>
    <s v="0/90/180/270"/>
    <m/>
    <m/>
    <s v="Jl. Ciateer Tengah RT 009/007 Kel Ciater Kec Serpong Kota Tangerang Selatan BANTEN"/>
    <s v="EID"/>
    <s v="JAW-BT-CPT-0451"/>
    <s v="Ciater Serpong"/>
    <x v="1"/>
    <s v="TBG"/>
    <s v="JABO"/>
    <s v="JABODETABEK (OUTER)"/>
    <s v="Banten"/>
    <s v="KOTA TANGERANG SELAT"/>
    <n v="6614368"/>
    <d v="2020-01-13T00:00:00"/>
    <m/>
    <n v="340"/>
    <s v="&gt; 150 days"/>
    <d v="2020-06-11T00:00:00"/>
    <s v="W24-2020"/>
    <s v="Jun-2020"/>
    <d v="2020-07-31T00:00:00"/>
    <s v="W31-2020"/>
    <s v="Jul-2020"/>
    <d v="2020-12-23T00:00:00"/>
    <s v="W52-2020"/>
    <x v="10"/>
    <d v="2020-12-23T00:00:00"/>
    <s v="W52-2020"/>
    <s v="Dec-2020"/>
    <m/>
    <s v="FO"/>
    <d v="2020-12-01T00:00:00"/>
    <m/>
    <n v="543602593324"/>
    <n v="6.6"/>
    <m/>
    <m/>
    <m/>
    <d v="2020-08-25T00:00:00"/>
    <d v="2020-12-18T00:00:00"/>
    <s v="W51-2020"/>
    <m/>
    <m/>
    <x v="8"/>
    <x v="7"/>
    <s v="CLOSED - RFI DONE"/>
    <s v="21.12.20 : RFIN sent_x000a_07.12.20 : PLN connection process_x000a_25.08.20 : SRFIN sent_x000a_06.08.20 : 03.08.20 : SRFI actual_x000a_30.07.20 : Erection tower, Plan Finish 30/07_x000a_27.07.20 : 23.07.20 : 20.07.20 : 16.07.20 : excavation_x000a_13.07.20 : 09.07.20 : MOM : isu kompensasi warga luar radius, tangsel 25m OK, plan solve sabtu ini pertemuan dengan warga luar radius yang menolak. wait isu clear untuk start CME._x000a_06.07.20 : 02.07.20 : IW clear, wait approval PEMDA untuk Tinggi 25m (area Tangsel), target solve dengan Pemda minggu depan, plan CME start paling lambat 9 jul 20/weekly minggu depan, plan SRFI W1 Aug (8 Aug 20)_x000a_29.06.20 : 25.06.20 : existing pole TBG 18m, maximal diusahakan 21m plan submit foto panoramic by drone, need segera email JR ke XL mengenai isu ketinggian kandidat ini, jika pproved need revisi SPK menjadi SPK colo._x000a_22.06.20 : Kand OK propose RND di 25 m (req 27-30m), need Negosiasi ke PEMDA Tinggi 25m, TBG ok di 21m IW clear_x000a_18.06.20 : Kand OK propose RND di 25 m (req 27-30m), need Negosiasi ke PEMDA Tinggi 25m, TBG ok di 21m IW clear_x000a_15.06.20 : 11.06.20 : IW clear_x000a_08.06.20 : 04.06.20 : IW clear, proses eskalasi, paralel rekom_x000a_01.06.20 : IW clear, proses eskalasi_x000a_28.05.20 : 25.05.20 : 22.05.20 : TNP review_x000a_21.05.20 : 20.05.20 : need cek koordinat, beda DMS dg desimal_x000a_13.05.20 : submit kand D_x000a_08.05.20 : 30.04.20 : IW clear_x000a_23.04.20 : TNP review_x000a_16.04.20 : Negosiasi BAN, IW CLear_x000a_09.04.20 : 02.04.20 : under review RND_x000a_31.03.20 : submit kand_x000a_25.03.20 : rehunting_x000a_19.03.20 : rehunting_x000a_11.03.20 : 20.02.20 : rehunting, makesure regulasi tangsel_x000a_06.02.20 : Hunting kandidat_x000a_16.01.20 : Proses input STIP 1 B2S_x000a_15.01.20 : propose change to colo (email Rudi), konfirmasi NOK dari XL (Pak Siro)"/>
  </r>
  <r>
    <s v="1317681003"/>
    <s v="DISCOVERY CONSERVA"/>
    <x v="9"/>
    <s v="TB"/>
    <n v="106.69726199999999"/>
    <n v="-6.2616930000000002"/>
    <n v="35"/>
    <s v="90/210/330"/>
    <m/>
    <m/>
    <s v="KP PONDOK KACANG,RT02/RW07,KEL,PONDOK KACANG TIMUR,KEC.PONDOK AREN,TANGERANG SELATAN,PROVINSI BANTEN"/>
    <s v="EID"/>
    <s v="JAW-BT-CPT-0469"/>
    <s v="DISCOVERY CONSERVA"/>
    <x v="1"/>
    <s v="TBG"/>
    <s v="JABO"/>
    <s v="JABODETABEK (OUTER)"/>
    <s v="Banten"/>
    <s v="KOTA TANGERANG SELAT"/>
    <n v="6614368"/>
    <d v="2020-01-13T00:00:00"/>
    <m/>
    <n v="340"/>
    <s v="&gt; 150 days"/>
    <d v="2020-06-11T00:00:00"/>
    <s v="W24-2020"/>
    <s v="Jun-2020"/>
    <d v="2020-08-28T00:00:00"/>
    <s v="W35-2020"/>
    <s v="Aug-2020"/>
    <d v="2020-12-23T00:00:00"/>
    <s v="W52-2020"/>
    <x v="10"/>
    <d v="2020-12-23T00:00:00"/>
    <s v="W52-2020"/>
    <s v="Dec-2020"/>
    <m/>
    <s v="FO"/>
    <d v="2020-12-01T00:00:00"/>
    <m/>
    <n v="543802946645"/>
    <n v="6.6"/>
    <m/>
    <m/>
    <m/>
    <d v="2020-09-03T00:00:00"/>
    <d v="2020-12-18T00:00:00"/>
    <s v="W51-2020"/>
    <m/>
    <m/>
    <x v="8"/>
    <x v="7"/>
    <s v="CLOSED - RFI DONE"/>
    <s v="21.12.20 : RFIN sent_x000a_07.12.20 : PLN connection process_x000a_14.09.20 : 07.09.20 : 03.09.20 : SRFI actual, SRFIN sent_x000a_31.08.20 : 27.08.20 : Plan ME Finsih 27/08, Plan S RFI 28/08_x000a_18.08.20 : Plan Erection start 22/08_x000a_13.08.20 : excavation on going_x000a_10.08.20 : bouwplank_x000a_06.08.20 : Plan Bowplank 06/08_x000a_30.07.20 : rekom process_x000a_23.07.20 : 20.07.20 : OG Collect dokumen SITAC_x000a_16.07.20 : IW clear, proses eskalasi sitac_x000a_13.07.20 : Masih terkendala 2kk yang belum setuju_x000a_09.07.20 : MoM : plan IW clear minggu ini_x000a_06.07.20 : 02.07.20 : plan IW done 5 jul, plan start CME 13 jul, plan SRFI 7 aug_x000a_29.06.20 : 25.06.20 : IW on going, kurang 2kk, MCP 25m, , plan IW clear paling lambat Senin 29 Juni or drop by XL_x000a_25.06.20 : Plan IW Done Jun 2020_x000a_22.06.20 : 18.06.20 : IW on going, Plan IW Done Jun 2020_x000a_15.06.20 : 11.06.20 : rehunting, plan IW done jun 20,, sudah ada kandidat (plan re-IW)_x000a_08.06.20 : 04.06.20 : 01.06.20 : IW on going, paralel validasi new kand alternatif_x000a_28.05.20 : 25.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r>
  <r>
    <s v="1317461003"/>
    <s v="DJUNA RAYA PAKUJAYA"/>
    <x v="9"/>
    <s v="TB"/>
    <n v="106.691057"/>
    <n v="-6.2297789999999997"/>
    <n v="35"/>
    <s v="90/180/270"/>
    <m/>
    <m/>
    <s v="Kp. Kayu Gede Rt 008 RW 04 Kelurahan Pakujaya Kecamatan Serpong Utara Kota Tangerang Selatan"/>
    <s v="EID"/>
    <s v="JAW-BT-CPT-0473"/>
    <s v="Djuna Raya Pakujaya"/>
    <x v="1"/>
    <s v="TBG"/>
    <s v="JABO"/>
    <s v="JABODETABEK (OUTER)"/>
    <s v="Banten"/>
    <s v="KOTA TANGERANG SELAT"/>
    <n v="6614368"/>
    <d v="2020-01-13T00:00:00"/>
    <m/>
    <n v="340"/>
    <s v="&gt; 150 days"/>
    <d v="2020-06-11T00:00:00"/>
    <s v="W24-2020"/>
    <s v="Jun-2020"/>
    <d v="2020-08-05T00:00:00"/>
    <s v="W32-2020"/>
    <s v="Aug-2020"/>
    <d v="2020-12-23T00:00:00"/>
    <s v="W52-2020"/>
    <x v="10"/>
    <d v="2020-12-23T00:00:00"/>
    <s v="W52-2020"/>
    <s v="Dec-2020"/>
    <m/>
    <s v="FO"/>
    <d v="2020-12-01T00:00:00"/>
    <m/>
    <n v="566201558459"/>
    <n v="6.6"/>
    <m/>
    <m/>
    <m/>
    <m/>
    <d v="2020-12-18T00:00:00"/>
    <s v="W51-2020"/>
    <m/>
    <m/>
    <x v="8"/>
    <x v="7"/>
    <s v="CLOSED - RFI DONE"/>
    <s v="21.12.20 : RFIN sent_x000a_07.12.20 : PLN connection process_x000a_25.08.20 : SRFIN sent_x000a_06.08.20 : 03.08.20 : SRFI actual_x000a_30.07.20 : Erection tower, Plan Finish 30/07_x000a_23.07.20 : 20.07.20 : 16.07.20 : rebarring_x000a_13.07.20 : 09.07.20 : excavation_x000a_02.07.20 : rekom process, plan rekom done 7 jul, plan start CME 9 jul, plan SRFI 5 aug 20_x000a_29.06.20 : IW clear_x000a_25.06.20 : IW on going, kurang 3kk dari 15kk, MCP 25m, , plan IW clear paling lambat Senin 29 Juni or drop by XL_x000a_25.06.20 : Plan IW Done Jun 2020_x000a_22.06.20 : 18.06.20 : kand approved, IW on going, Plan IW Done Jun 2020_x000a_15.06.20 : 11.06.20 : rehunting, plan IW done jun 20,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r>
  <r>
    <s v="1317611003"/>
    <s v="KOMPLEKS SASMITA LOKA PAMULANG BARAT"/>
    <x v="9"/>
    <s v="TB"/>
    <n v="106.732573"/>
    <n v="-6.3526879999999997"/>
    <n v="35"/>
    <s v="90/210/330"/>
    <m/>
    <m/>
    <s v="Jl. Ketapang II Rt 007/005 Kel. Pamulang Barat_x000a_Kec. Pamulang Kota Tangerang Selatan"/>
    <s v="EID"/>
    <s v="JAW-BT-CPT-0461"/>
    <s v="KOMPLEKS SASMITA LOKA PAMULANG BARAT"/>
    <x v="1"/>
    <s v="TBG"/>
    <s v="JABO"/>
    <s v="JABODETABEK (OUTER)"/>
    <s v="Banten"/>
    <s v="KOTA TANGERANG SELAT"/>
    <n v="6614368"/>
    <d v="2020-01-13T00:00:00"/>
    <m/>
    <n v="340"/>
    <s v="&gt; 150 days"/>
    <d v="2020-06-11T00:00:00"/>
    <s v="W24-2020"/>
    <s v="Jun-2020"/>
    <d v="2020-07-02T00:00:00"/>
    <s v="W27-2020"/>
    <s v="Jul-2020"/>
    <d v="2020-12-23T00:00:00"/>
    <s v="W52-2020"/>
    <x v="10"/>
    <d v="2020-12-23T00:00:00"/>
    <s v="W52-2020"/>
    <s v="Dec-2020"/>
    <m/>
    <s v="FO"/>
    <d v="2020-12-01T00:00:00"/>
    <m/>
    <n v="543602591889"/>
    <n v="6.6"/>
    <m/>
    <m/>
    <m/>
    <d v="2020-07-02T00:00:00"/>
    <d v="2020-12-18T00:00:00"/>
    <s v="W51-2020"/>
    <m/>
    <m/>
    <x v="8"/>
    <x v="7"/>
    <s v="CLOSED - RFI DONE"/>
    <s v="21.12.20 : RFIN sent_x000a_07.12.20 : PLN connection process_x000a_06.08.20 - 02.07.20 : email SRFI-N sent, PLN connection menunggu konfirmasi XL/Tech partner_x000a_29.06.20 : SRFI, collecting doc SRFIN_x000a_25.06.20 : 22.06.20 : ME on going_x000a_18.06.20 : 15.06.20 : prepare erection_x000a_11.06.20 : 08.06.20 : curing time_x000a_04.06.20 : start excavation_x000a_01.06.20 : 29.05.20 : RFC, plan start minggu _x000a_28.05.20 : 25.05.20 : 14.05.20 : 08.05.20 : rekom on going_x000a_30.04.20 : IW clear_x000a_23.04.20 : 16.04.20 : IW on going, Proses negosiasi BAN_x000a_09.04.20 : 02.04.20 : under review RND_x000a_31.03.20 : submit kand_x000a_25.03.20 : rehunting_x000a_19.03.20 : Rehunting_x000a_11.03.20 : 20.02.20 : rehunting, makesure regulasi tangsel_x000a_06.02.20 : Hunting kandidat_x000a_"/>
  </r>
  <r>
    <s v="1260891003"/>
    <s v="PASIRMUKTI CITEUREUP"/>
    <x v="9"/>
    <s v="TB"/>
    <n v="106.89931300000001"/>
    <n v="-6.5056459999999996"/>
    <n v="31"/>
    <s v="30/180/270"/>
    <m/>
    <m/>
    <s v="KP. RAWABOGO, RT. 004 RW. 006, DESA, PASIRMUKTI, KECAMATAN. CITEUREUP, KAB. BOGOR, JAWA BARAT"/>
    <s v="EID"/>
    <s v="JAW-JB-CBI-0066"/>
    <s v="Pasirmukti Citeureup"/>
    <x v="1"/>
    <s v="TBG"/>
    <s v="JABO"/>
    <s v="JABODETABEK (OUTER)"/>
    <s v="Jawa Barat"/>
    <s v="BOGOR"/>
    <n v="6614368"/>
    <d v="2020-01-13T00:00:00"/>
    <m/>
    <n v="340"/>
    <s v="&gt; 150 days"/>
    <d v="2020-06-11T00:00:00"/>
    <s v="W24-2020"/>
    <s v="Jun-2020"/>
    <d v="2020-05-12T00:00:00"/>
    <s v="W20-2020"/>
    <s v="May-2020"/>
    <d v="2020-12-23T00:00:00"/>
    <s v="W52-2020"/>
    <x v="10"/>
    <d v="2020-12-23T00:00:00"/>
    <s v="W52-2020"/>
    <s v="Dec-2020"/>
    <m/>
    <s v="FO"/>
    <d v="2020-12-01T00:00:00"/>
    <m/>
    <n v="538614708734"/>
    <n v="6.6"/>
    <m/>
    <m/>
    <m/>
    <d v="2020-05-06T00:00:00"/>
    <d v="2020-12-18T00:00:00"/>
    <s v="W51-2020"/>
    <m/>
    <m/>
    <x v="8"/>
    <x v="7"/>
    <s v="CLOSED - RFI DONE"/>
    <s v="21.12.20 : RFIN sent_x000a_07.12.20 : PLN connection process_x000a_29.06.20 : PLN Connection menunggu konfirmasi XL_x000a_06.05.20 : SRFIN sent_x000a_30.04.20 : Lean concrete, Plan Pouring_x000a_23.04.20 : 16.04.20 : on going excavation_x000a_09.04.20 : Galian pondasi OG_x000a_02.04.20 : 25.03.20 : 19.03.20 : rekom l/c on going_x000a_11.03.20 : 20.02.20 : IW on going_x000a_13.02.20 : IW on going_x000a_06.02.20 : Kand B = RF OK, TX review_x000a_28.01.20 : Kand B = RND OK 40 80/180/270 tower 42m,  wait TNP review_x000a_28.01.20 : Kand B = submit 106°53'59.34&quot;E 6°30'20.20&quot;S_x000a_20.01.20 : Kand A = RND OK 40m 80/180/270 --&gt; CEK krn proposes hanya tower 32m_x000a_16.01.20 : Kand A = submit kand A (84m) di 106°53'58.95&quot;E // 106.899708° 6°30'21.52&quot;S // -6.505978°, Propose 32m_x000a_"/>
  </r>
  <r>
    <s v="1317661003"/>
    <s v="SITU GINTUNG CIREUNDEU"/>
    <x v="9"/>
    <s v="TB"/>
    <n v="106.76304500000001"/>
    <n v="-6.3003470000000004"/>
    <n v="35"/>
    <s v="90/210/330"/>
    <m/>
    <m/>
    <s v="Jl.IrH.juanda,Rt.01/Rw.08,kelurahan.Cirendeu,kecamatan.Ciputat Timur,kota tangerang selatan,Provinsi Banten"/>
    <s v="EID"/>
    <s v="JAW-BT-CPT-0467"/>
    <s v="SITU GINTUNG CIREUNDEU"/>
    <x v="1"/>
    <s v="TBG"/>
    <s v="JABO"/>
    <s v="JABODETABEK (OUTER)"/>
    <s v="Banten"/>
    <s v="KOTA TANGERANG SELAT"/>
    <n v="6614368"/>
    <d v="2020-01-13T00:00:00"/>
    <m/>
    <n v="340"/>
    <s v="&gt; 150 days"/>
    <d v="2020-06-11T00:00:00"/>
    <s v="W24-2020"/>
    <s v="Jun-2020"/>
    <d v="2020-08-28T00:00:00"/>
    <s v="W35-2020"/>
    <s v="Aug-2020"/>
    <d v="2020-12-23T00:00:00"/>
    <s v="W52-2020"/>
    <x v="10"/>
    <d v="2020-12-23T00:00:00"/>
    <s v="W52-2020"/>
    <s v="Dec-2020"/>
    <m/>
    <s v="FO"/>
    <d v="2020-12-01T00:00:00"/>
    <m/>
    <n v="543602592355"/>
    <n v="6.6"/>
    <m/>
    <m/>
    <m/>
    <d v="2020-09-03T00:00:00"/>
    <d v="2020-12-18T00:00:00"/>
    <s v="W51-2020"/>
    <m/>
    <m/>
    <x v="8"/>
    <x v="7"/>
    <s v="CLOSED - RFI DONE"/>
    <s v="21.12.20 : RFIN sent_x000a_07.12.20 : PLN connection process_x000a_14.09.20 : 07.09.20 : 03.09.20 : SRFI actual, SRFIN sent_x000a_31.08.20 : 27.08.20 : Plan erection done 27/08, Plan S RFI 28/08_x000a_24.08.20 : rebarring on going_x000a_17.08.20 : Galian pondasi OG, Plan pouring 20/08_x000a_13.08.20 : Galian pondasi OG, Plan pouring 14/08_x000a_10.08.20 : Plan Realisasi 12/08_x000a_06.08.20 : Realisasi OG, REKOM plan done 11/08_x000a_03.08.20 : 30.07.20 : IW Clear, OG Collecting doc. SITAC_x000a_23.07.20 : Proses IW, masih dikejar 1 kk Kepsek SMK Muhammadiyah, plan released surat kuasa penandatangan IW ke bagian Tata usaha 24/07_x000a_20.07.20 : Proses IW, masih dikejar 1 kk Kepsek SMK Muhammadiyah_x000a_16.07.20 : 13.07.20 : Proses IW, masih dikejar 1 kk Kepsek SMK Muhammadiyah_x000a_09.07.20 : MOM : 06.07.20 : 02.07.20 : IW minus 1 kk, plan IW clear 4 jul, plan start CME paling lambat weekly meeting minggu depan 9 juli, plan SRFI 5 Aug 20._x000a_29.06.20 : 25.06.20 : IW minus 1 kk (area sekolah, IW dengan kepsek Muhammadiyah, proses negosiasi), plan IW clear paling lambat Senin 29 Juni or drop by XL_x000a_25.06.20 : submit kandidat D propose RT (building 12m + pole 12m) , validasi RNP approved RF 24m,_x000a_22.06.20 : 18.06.20 : 15.06.20 : 11.06.20 : rehunting, plan IW done jun 20, sudah ada kandidat (plan re-IW)_x000a_08.06.20 : 04.06.20 : 01.06.20 : IW on going, paralel approval kand B_x000a_28.05.20 : 25.05.20 : 14.05.20 : IW on going_x000a_08.05.20 : TNP review_x000a_30.04.20 : RND review_x000a_23.04.20 : RND review_x000a_16.04.20 : under review RND, Proses negosiasi BAN_x000a_09.04.20 : 02.04.20 : under review RND_x000a_31.03.20 : submit kand_x000a_25.03.20 : Candidat NOK, Rehunting_x000a_19.03.20 :  validasi RND_x000a_20.02.20 : rehunrting, makesure regulasi tangsel_x000a_06.02.20 : Hunting kandidat_x000a_"/>
  </r>
  <r>
    <s v="1317631003"/>
    <s v="UNIVERSITAS TERBUKA PAMULANG"/>
    <x v="9"/>
    <s v="TB"/>
    <n v="106.75941899999999"/>
    <n v="-6.3415059999999999"/>
    <n v="35"/>
    <s v="90/210/330"/>
    <m/>
    <m/>
    <s v="JL.TALAS III NO.37,RT.03/RW.02,KEL.PONDOK CABE ILIR,KEC.PAMULANG,TANGERANG SELATAN,PROVINSI BANTEN"/>
    <s v="EID"/>
    <s v="JAW-BT-CPT-0463"/>
    <s v="UNIVERSITAS TERBUKA PAMULANG"/>
    <x v="1"/>
    <s v="TBG"/>
    <s v="JABO"/>
    <s v="JABODETABEK (OUTER)"/>
    <s v="Banten"/>
    <s v="KOTA TANGERANG SELAT"/>
    <n v="6614368"/>
    <d v="2020-01-13T00:00:00"/>
    <m/>
    <n v="340"/>
    <s v="&gt; 150 days"/>
    <d v="2020-06-11T00:00:00"/>
    <s v="W24-2020"/>
    <s v="Jun-2020"/>
    <d v="2020-09-15T00:00:00"/>
    <s v="W38-2020"/>
    <s v="Sep-2020"/>
    <d v="2020-12-23T00:00:00"/>
    <s v="W52-2020"/>
    <x v="10"/>
    <d v="2020-12-23T00:00:00"/>
    <s v="W52-2020"/>
    <s v="Dec-2020"/>
    <m/>
    <s v="FO"/>
    <d v="2020-12-01T00:00:00"/>
    <m/>
    <n v="543602591897"/>
    <n v="6.6"/>
    <m/>
    <m/>
    <m/>
    <d v="2020-09-03T00:00:00"/>
    <d v="2020-12-18T00:00:00"/>
    <s v="W51-2020"/>
    <m/>
    <m/>
    <x v="8"/>
    <x v="7"/>
    <s v="CLOSED - RFI DONE"/>
    <s v="21.12.20 : RFIN sent_x000a_07.12.20 : PLN connection process_x000a_14.09.20 : 07.09.20 : 03.09.20 : SRFI actual, SRFIN sent_x000a_31.08.20 : start erection_x000a_27.08.20 : Plan Start Erection 29/08, Plan S RFI 31/08_x000a_24.08.20 : cor hari ini_x000a_17.08.20 : Galian Pondasi Pole, Plan Pouring 20/08_x000a_13.08.20 : Og pembongkaran bangunan existing_x000a_10.08.20 : 06.08.20 : Plan Start pembongkaran bangunan existing 08/08_x000a_03.08.20 : 30.07.20 : Plan Start CME 07/08_x000a_27.07.20 : preparation CME_x000a_23.07.20 : Plan Start CME 26/07_x000a_20.07.20 : 16.07.20 : RFC, proses perijinan_x000a_13.07.20 : rekom_x000a_09.07.20 : MOM : IW clear, collecting doc legal dan doc IW, plan sabtu realisasi, plan rekom minggu depan, plan CME start rabu minggu depan, plan SRFI juli_x000a_06.07.20 : 02.07.20 : IW clear, review PKS (isu 2 poin PKS) plan clear PKS minggu ini, plan rekom minggu depan, plan SRFI W2 Aug/15 Aug 20_x000a_29.06.20 : IW clear_x000a_25.06.20 : kandidat B approved by RND, IW Done Jun 2020, tetapi ada isu anak LL yang mempermasalahkan, TBG akan segera mengirimkan email pengajuan kandidat yang sudah di approved by meeting minggu lalu_x000a_22.06.20 : 18.06.20 : IW clear, proses PKS dengan kampus (butuh waktu), submit 2 kand MCP alternatif yang lebih cepat secara perijinan, propose RND 25-30m, akan diupayakan tinggi 25m (kand Ok)_x000a_15.06.20 : 11.06.20 : IW clear, proses pengajuan eskalasi sitac_x000a_08.06.20 : 04.06.20 : Proses BAN terkendala karena pihak Universitas WFH dan ada staff yg positif COVID_x000a_28.05.20 : 25.05.20 : 14.05.20 : 08.05.20 : 30.04.20 : 23.04.20 : 16.04.20 : Proses BAN terkendala karena pihak Universitas WFH dan ada staff yg positif COVID_x000a_09.04.20 : 02.04.20 : under review RND_x000a_31.03.20 : submit kand_x000a_25.03.20 : rehunting_x000a_19.03.20 : Rehunting_x000a_11.03.20 : 20.02.20 : rehunting, makesure regulasi tangsel_x000a_06.02.20 : Hunting kandidat_x000a_"/>
  </r>
  <r>
    <s v="TBG06_EJ071"/>
    <s v="TAWANG ARGO"/>
    <x v="9"/>
    <s v="PMS"/>
    <n v="112.57120999999999"/>
    <n v="-7.8720999999999997"/>
    <n v="48"/>
    <s v="90/210/330"/>
    <m/>
    <s v="RELOCATION"/>
    <s v="Jl. Dusun Leban RT.17 RW. 05 Kel.Tawang argo Kec.Karang ploso Kab. Malangel.Tawang argo Kec.Karang ploso Kab. Malang"/>
    <s v="HTI"/>
    <s v="JAW-JI-KPN-4378"/>
    <s v="TAWANG ARGO RELOCATION"/>
    <x v="0"/>
    <s v="TBG"/>
    <s v="East"/>
    <s v="JATIM"/>
    <s v="Jawa Timur"/>
    <s v="MALANG"/>
    <n v="6614896"/>
    <d v="2020-07-14T00:00:00"/>
    <m/>
    <n v="156"/>
    <s v="&gt; 150 days"/>
    <d v="2020-08-13T00:00:00"/>
    <s v="W33-2020"/>
    <s v="Aug-2020"/>
    <d v="2020-11-28T00:00:00"/>
    <s v="W48-2020"/>
    <s v="Nov-2020"/>
    <d v="2020-11-28T00:00:00"/>
    <s v="W48-2020"/>
    <x v="17"/>
    <d v="2020-12-14T00:00:00"/>
    <s v="W51-2020"/>
    <s v="Dec-2020"/>
    <m/>
    <s v="MW"/>
    <d v="2020-11-09T00:00:00"/>
    <m/>
    <n v="513031025522"/>
    <n v="6.6"/>
    <m/>
    <m/>
    <m/>
    <m/>
    <d v="2020-12-17T00:00:00"/>
    <s v="W51-2020"/>
    <m/>
    <m/>
    <x v="8"/>
    <x v="7"/>
    <s v="CLOSED - RFI DONE"/>
    <s v="21.12.20 : RFIN sent_x000a_17.12.20 : 14.12.20 : 10.12.20 : isu stock kwh meter kosong (area distribusi PLN Malang)_x000a_26.11.20 : proses PLN connection (no register)_x000a_12.09.20 : aktual SRFI, need PSB PLN_x000a_09.11.20 : 05.11.20 : pondasi done, ME installation_x000a_02.11.20 : prepare start CME_x000a_29.10.20 : 19.10.20 : STIP release"/>
  </r>
  <r>
    <n v="41320109"/>
    <s v="SUNGAI PUTIH"/>
    <x v="3"/>
    <s v="TB"/>
    <s v="101°10.43.97'E"/>
    <s v="0°28.35.44'N"/>
    <n v="40"/>
    <s v="70/90/240"/>
    <n v="2021"/>
    <s v="BLITZKRIEG 2021 [NEW]"/>
    <m/>
    <s v="HTI"/>
    <s v="SUM-RI-BKN-1158"/>
    <s v="SEIPUTIH_KAMPAR_TIMUR"/>
    <x v="0"/>
    <s v="XL"/>
    <s v="WEST"/>
    <s v="SUMBAGTENG"/>
    <s v="Riau"/>
    <s v="Kab. Kampar"/>
    <n v="6617768"/>
    <d v="2021-11-05T00:00:00"/>
    <m/>
    <n v="87"/>
    <s v="61 - 90 days"/>
    <d v="2021-12-05T00:00:00"/>
    <s v="W50-2021"/>
    <s v="Dec-2021"/>
    <s v="TBD"/>
    <s v="TBD"/>
    <s v="TBD"/>
    <d v="2022-12-14T00:00:00"/>
    <s v="W51-2022"/>
    <x v="3"/>
    <d v="2022-01-31T00:00:00"/>
    <s v="W06-2022"/>
    <s v="Jan-2022"/>
    <m/>
    <s v="MW"/>
    <m/>
    <m/>
    <m/>
    <m/>
    <m/>
    <d v="2021-11-12T00:00:00"/>
    <m/>
    <m/>
    <m/>
    <m/>
    <m/>
    <m/>
    <x v="6"/>
    <x v="5"/>
    <s v="CURRENTLY NO ISSUE"/>
    <s v="26:01:22-16:01:22: SRFI,PLN CONNECTION_x000a_12:01:22: PONDASI OG_x000a_05:01:22-29:12:21: WAIT PERMIT_x000a_26:12:21-16:12:21: PROSES FINALISASI SUBCON ASSIGNMENT, WAIT RFIN BY HTI_x000a_15:12:21-28:11:21: STO DECLARED, WAIT RFI BY HTI_x000a_21:11:21-17:11:21: STO RELEASED 12 NOV, WAIT RFI BY HTI_x000a_17:11:21-07:11:21: ESR PREPARATION OG,NEED REVIEW TNP ALITA"/>
  </r>
  <r>
    <s v="1317371003"/>
    <s v="DUKUH CUKANGGALIH"/>
    <x v="9"/>
    <s v="TB"/>
    <n v="106.541568"/>
    <n v="-6.2438630000000002"/>
    <n v="40"/>
    <s v="20/150/290"/>
    <m/>
    <m/>
    <s v="Kp. Ranca Balok RT 08 RW 013 Desa Cukanggalih Kecamatan Curug Kabupaten Tangerang"/>
    <s v="EID"/>
    <s v="JAW-BT-TGR-0023"/>
    <s v="Dukuh Cukanggalih"/>
    <x v="1"/>
    <s v="TBG"/>
    <s v="JABO"/>
    <s v="JABODETABEK (OUTER)"/>
    <s v="Banten"/>
    <s v="TANGERANG"/>
    <n v="6614368"/>
    <d v="2020-01-13T00:00:00"/>
    <m/>
    <n v="339"/>
    <s v="&gt; 150 days"/>
    <d v="2020-06-11T00:00:00"/>
    <s v="W24-2020"/>
    <s v="Jun-2020"/>
    <d v="2020-07-02T00:00:00"/>
    <s v="W27-2020"/>
    <s v="Jul-2020"/>
    <d v="2020-12-23T00:00:00"/>
    <s v="W52-2020"/>
    <x v="10"/>
    <d v="2020-12-23T00:00:00"/>
    <s v="W52-2020"/>
    <s v="Dec-2020"/>
    <m/>
    <s v="FO"/>
    <d v="2020-12-01T00:00:00"/>
    <m/>
    <n v="566201554597"/>
    <n v="6.6"/>
    <m/>
    <m/>
    <m/>
    <d v="2020-07-02T00:00:00"/>
    <d v="2020-12-17T00:00:00"/>
    <s v="W51-2020"/>
    <m/>
    <m/>
    <x v="8"/>
    <x v="7"/>
    <s v="CLOSED - RFI DONE"/>
    <s v="21.12.20 : RFIN sent_x000a_07.12.20 : PLN connection process_x000a_06.08.20 : 23.07.20 : 20.07.20 : 16.07.20 : 09.07.20 : 06.07.20 : 02.07.20 : email SRFI-N sent, PLN connection menunggu konfirmasi XL/Tech partner_x000a_29.06.20 : ME on going_x000a_25.06.20 : curingtime, prepare erection_x000a_22.06.20 : cor done, curingtime &amp; backfilling_x000a_18.06.20 : rebarring_x000a_11.06.20 : excavation_x000a_08.06.20 : site preparation, proses perijinan_x000a_04.06.20 : on going rekom_x000a_01.06.20 : plan rekom dane minggu depan _x000a_28.05.20 : 25.05.20 : rekom on going_x000a_14.05.20 : 08.05.20 : iw clear_x000a_30.04.20 :  IW OG, Terbatasnya komunikasi untuk melakukan Soswar_x000a_23.04.20 : 16.04.20 :  IW OG, Terbatasnya komunikasi untuk melakukan Soswar_x000a_09.04.20 : IW OG, Soswar masih terkendala COVID_x000a_02.04.20 : 25.03.20 : IW on going_x000a_19.03.20 : validasi RND_x000a_11.03.20 : 20.02.20 : 13.02.20 : IW on going_x000a_06.02.20 : Kand A, B = validasi done RF TX OK_x000a_24.01.20 : kand A = RND _x000a_A OK 40 Prio 1_x000a_B OK 40 Prio 2_x000a_"/>
  </r>
  <r>
    <s v="123028109"/>
    <s v="KOMPUNPAD-BTNAWILIGAR"/>
    <x v="10"/>
    <s v="SKP"/>
    <s v="107°37.42.82'E"/>
    <s v="6°52.56.64'S"/>
    <n v="27"/>
    <s v="90/210/330"/>
    <n v="2020"/>
    <s v="JEDI 2020 [NEW]"/>
    <s v="Jl. Cigadung Raya Tengah, Kel. Cigadung RT.02 RW.06, Kec. Cibeunying Kaler, Kota Bandung Prov. Jawa Barat"/>
    <s v="HTI"/>
    <s v="JAW-JB-BDG-3985"/>
    <s v="KOMPLEK_UNPAD_CIGADUNG_RELOCATION"/>
    <x v="0"/>
    <s v="TBG"/>
    <s v="Central"/>
    <s v="JABAR"/>
    <s v="Jawa Barat"/>
    <s v="Kota Bandung"/>
    <n v="6616398"/>
    <d v="2020-11-19T00:00:00"/>
    <m/>
    <n v="27"/>
    <s v="&lt; 30 days"/>
    <d v="2020-12-19T00:00:00"/>
    <s v="W51-2020"/>
    <s v="Dec-2020"/>
    <d v="2020-12-30T00:00:00"/>
    <s v="W53-2020"/>
    <s v="Dec-2020"/>
    <d v="2020-12-30T00:00:00"/>
    <s v="W53-2020"/>
    <x v="10"/>
    <d v="2020-12-30T00:00:00"/>
    <s v="W53-2020"/>
    <s v="Dec-2020"/>
    <m/>
    <s v="MW"/>
    <d v="2020-12-04T00:00:00"/>
    <m/>
    <s v="535596882982"/>
    <s v="6.6"/>
    <m/>
    <d v="2020-12-01T00:00:00"/>
    <m/>
    <m/>
    <d v="2020-12-16T00:00:00"/>
    <s v="W51-2020"/>
    <m/>
    <m/>
    <x v="8"/>
    <x v="7"/>
    <s v="CLOSED - RFI DONE"/>
    <s v="17.12.20 : RFIN sent_x000a_14.12.20 : ME installation_x000a_07.12.20 : pondasi BTS ongoing_x000a_03.12.20 : ESR done, proses input STIP_x000a_30.11.20 : RNP OK, under TNP review_x000a_26.11.20 : ESR submitted, under RNP review_x000a_19.11.20 : SPK colo release"/>
  </r>
  <r>
    <s v="131614109"/>
    <s v="BANGBAYANTANGKIL"/>
    <x v="9"/>
    <s v="TB"/>
    <n v="106.7662"/>
    <n v="-6.77989"/>
    <n v="40"/>
    <s v="10/90/160/280"/>
    <m/>
    <m/>
    <s v="Kp. Cibarigbeg RT005 RW001, Desa Caringin, Kec. Cicurug, Kab. Sukabumi"/>
    <s v="EID"/>
    <s v="JAW-JB-SBM-2105"/>
    <s v="CARINGIN CICURUG"/>
    <x v="0"/>
    <m/>
    <s v="JABO"/>
    <s v="JABODETABEK (OUTER)"/>
    <s v="Jawa Barat"/>
    <s v="SUKABUMI"/>
    <n v="6614397"/>
    <d v="2020-01-15T00:00:00"/>
    <m/>
    <n v="335"/>
    <s v="&gt; 150 days"/>
    <d v="2020-02-14T00:00:00"/>
    <s v="W07-2020"/>
    <s v="Feb-2020"/>
    <d v="2020-07-15T00:00:00"/>
    <s v="W29-2020"/>
    <s v="Jul-2020"/>
    <d v="2020-12-23T00:00:00"/>
    <s v="W52-2020"/>
    <x v="10"/>
    <d v="2020-12-23T00:00:00"/>
    <s v="W52-2020"/>
    <s v="Dec-2020"/>
    <m/>
    <s v="FO"/>
    <d v="2020-12-01T00:00:00"/>
    <m/>
    <n v="536590552917"/>
    <n v="6.6"/>
    <m/>
    <m/>
    <m/>
    <d v="2020-07-16T00:00:00"/>
    <d v="2020-12-15T00:00:00"/>
    <s v="W51-2020"/>
    <m/>
    <m/>
    <x v="8"/>
    <x v="7"/>
    <s v="CLOSED - RFI DONE"/>
    <s v="17.12.20 : RFIN sent_x000a_07.12.20 : PLN connection process_x000a_06.08.20 : 27.07.20 : 16.07.20 : email SRFI-N sent_x000a_13.07.20 : 02.07.20 : erection_x000a_29.06.20 : 22.06.20 : Borepile done, OG lantai kerja, Plan pouring 25/06, Erection start 30/06 Finish 07/07, S RFI 10/07_x000a_18.06.20 : pondasi tower permanen (borepile done)_x000a_15.06.20 : on going RBS foundation_x000a_11.06.20 : 08.06.20 : 04.06.20 : BTS foundation on going_x000a_29.05.20 : plan survey untuk start CME Selasa 2 jun, isu close_x000a_28.05.20 : 25.05.20 : 14.05.20 : 08.05.20 : 30.04.20 : CME NY Start commcase, Waiting tower permanen RFI_x000a_23.04.20 : 16.04.20 : 09.04.20 : CME NY Start commcase, Permintaan biaya pembinaan karang taruna dan kepala desa_x000a_02.04.20 : 25.03.20 : 19.03.20 : 11.03.20 : COMCASE tower permanen, CME colo ny start, Kepala desa meminta kompensasi tambahan_x000a_13.02.20 : progress tower permanent plan start minggu depan_x000a_06.02.20 : 04.02.20 : under review Power_x000a_21.01.20 : belum permanenisasi, IMB release, plan RFI permanent W4 maret"/>
  </r>
  <r>
    <s v="125577109"/>
    <s v="CIGANGSING-RANCASUBANG"/>
    <x v="10"/>
    <s v="TB"/>
    <s v="107°41.14.68'E"/>
    <s v="6°43.39.29'S"/>
    <n v="55"/>
    <s v="90/210/330"/>
    <n v="2020"/>
    <s v="JEDI 2020 [NEW]"/>
    <s v="Jl. Desa Cibitung, Desa Cibitung RT.04 RW.01 Kec. Ciater, Kab. Subang Prov. Jawa Barat"/>
    <s v="HTI"/>
    <s v="JAW-JB-SNG-3994"/>
    <s v="CIBEUSI_JALAN_CAGAK_RELOCATION"/>
    <x v="0"/>
    <s v="TBG"/>
    <s v="Central"/>
    <s v="JABAR"/>
    <s v="Jawa Barat"/>
    <s v="Kab. Subang"/>
    <n v="6616401"/>
    <d v="2020-11-19T00:00:00"/>
    <m/>
    <n v="25"/>
    <s v="&lt; 30 days"/>
    <d v="2020-12-19T00:00:00"/>
    <s v="W51-2020"/>
    <s v="Dec-2020"/>
    <d v="2020-12-30T00:00:00"/>
    <s v="W53-2020"/>
    <s v="Dec-2020"/>
    <d v="2020-12-30T00:00:00"/>
    <s v="W53-2020"/>
    <x v="10"/>
    <d v="2020-12-30T00:00:00"/>
    <s v="W53-2020"/>
    <s v="Dec-2020"/>
    <m/>
    <s v="MW"/>
    <d v="2020-12-04T00:00:00"/>
    <m/>
    <s v="534254095303"/>
    <s v="6.6"/>
    <m/>
    <d v="2020-12-01T00:00:00"/>
    <m/>
    <m/>
    <d v="2020-12-14T00:00:00"/>
    <s v="W51-2020"/>
    <m/>
    <m/>
    <x v="8"/>
    <x v="7"/>
    <s v="CLOSED - RFI DONE"/>
    <s v="14.12.20 : RFIN sent_x000a_07.12.20 : pondasi BTS ongoing_x000a_03.12.20 : ESR done, proses input STIP_x000a_30.11.20 : RNP OK, under TNP review_x000a_26.11.20 : ESR submitted, under RNP review_x000a_19.11.20 : SPK colo release"/>
  </r>
  <r>
    <s v="TBG03_WJ235"/>
    <s v="BEKASI"/>
    <x v="9"/>
    <s v="TB"/>
    <s v="107°0.21.71'E"/>
    <s v="6°14.34.01'S"/>
    <n v="32"/>
    <s v="90/210/330"/>
    <m/>
    <m/>
    <s v="Jl. Ir. H. Juanda, Kel. Bekasi Jaya RT.001 RW.004, Kec. Bekasi Timur, Kota Bekasi Prov. Jawa Barat"/>
    <s v="EID"/>
    <s v="JAW-JB-BKS-0665"/>
    <s v="Ir. JUANDA BEKASI II"/>
    <x v="0"/>
    <m/>
    <s v="JABO"/>
    <s v="JABODETABEK (OUTER)"/>
    <s v="Jawa Barat"/>
    <s v="Kota Bekasi"/>
    <n v="6616366"/>
    <d v="2020-10-28T00:00:00"/>
    <m/>
    <n v="47"/>
    <s v="31 - 60 days"/>
    <d v="2020-11-27T00:00:00"/>
    <s v="W48-2020"/>
    <s v="Nov-2020"/>
    <d v="2020-11-26T00:00:00"/>
    <s v="W48-2020"/>
    <s v="Nov-2020"/>
    <d v="2020-11-26T00:00:00"/>
    <s v="W48-2020"/>
    <x v="17"/>
    <d v="2020-12-12T00:00:00"/>
    <s v="W50-2020"/>
    <s v="Dec-2020"/>
    <m/>
    <s v="MW"/>
    <m/>
    <m/>
    <m/>
    <m/>
    <m/>
    <m/>
    <m/>
    <m/>
    <d v="2020-12-14T00:00:00"/>
    <s v="W51-2020"/>
    <m/>
    <m/>
    <x v="8"/>
    <x v="7"/>
    <s v="CLOSED - RFI DONE"/>
    <s v="14.12.20 : RFIN sent_x000a_07.12.20 : CME preparation_x000a_03.12.20 : proses input STIP, cme preparation_x000a_30.11.20 : ESR done_x000a_23.11.20 : ESR approved, APD ongoing_x000a_12.11.20 : 09.11.20 : 05.11.20 : ESR uploaded, proses review oleh RNP_x000a_02.11.20 : review RNP, prepare upload ESR_x000a_28.10.20 : SPK COLO release"/>
  </r>
  <r>
    <s v="131564109"/>
    <s v="CURUG SERANG"/>
    <x v="9"/>
    <s v="TB"/>
    <n v="106.19908"/>
    <n v="-6.16777"/>
    <n v="42"/>
    <s v="65/170/310"/>
    <m/>
    <m/>
    <s v="Jl. Cigemuk, Kampung Lingsangku, RT.11/RW.03, Kel.Curug Manis Kec. CurugKel.Curug Manis Kec. Curug"/>
    <s v="EID"/>
    <s v="JAW-BT-SRG-0019"/>
    <s v="Banjarsari Curug"/>
    <x v="0"/>
    <m/>
    <s v="JABO"/>
    <s v="JABODETABEK (OUTER)"/>
    <s v="Banten"/>
    <s v="KOTA SERANG"/>
    <n v="6614397"/>
    <d v="2020-01-15T00:00:00"/>
    <m/>
    <n v="334"/>
    <s v="&gt; 150 days"/>
    <d v="2020-02-14T00:00:00"/>
    <s v="W07-2020"/>
    <s v="Feb-2020"/>
    <d v="2020-03-27T00:00:00"/>
    <s v="W13-2020"/>
    <s v="Mar-2020"/>
    <d v="2020-12-23T00:00:00"/>
    <s v="W52-2020"/>
    <x v="10"/>
    <d v="2020-12-23T00:00:00"/>
    <s v="W52-2020"/>
    <s v="Dec-2020"/>
    <m/>
    <s v="FO"/>
    <d v="2020-12-01T00:00:00"/>
    <m/>
    <n v="561400778225"/>
    <n v="6.6"/>
    <m/>
    <m/>
    <m/>
    <d v="2020-03-27T00:00:00"/>
    <d v="2020-12-14T00:00:00"/>
    <s v="W51-2020"/>
    <m/>
    <m/>
    <x v="8"/>
    <x v="7"/>
    <s v="CLOSED - RFI DONE"/>
    <s v="14.12.20 : RFIN sent_x000a_07.12.20 : PLN connection process_x000a_29.06.20 : PLN Connection menunggu konfirmasi XL_x000a_27.03.20 : email SRFIN sent_x000a_19.03.20 : SOFT RFI, plan RFI dengan FO 2 bulan dari tgl SRFI_x000a_11.03.20 : Tower permanen RFI, colo XL ME on going, FO plan, plan SOFT RFI 13 Mar_x000a_13.02.20 : progress tower permanent rebarring pondasi, plan cor minggu depan_x000a_06.02.20 : progress tower permanent galian pondasi_x000a_30.01.20 : start CME Colo XL menunggu site permanent RFI akhir Feb, start CME tower permanen 6 feb, plan RFI Colo XL 10 Mar_x000a_24.01.20 : DRM OK, site GM,  Colo XL menunggu site permanent RFI"/>
  </r>
  <r>
    <s v="1260951003"/>
    <s v="PENGASINAN GUNUNG SINDUR"/>
    <x v="9"/>
    <s v="TB"/>
    <n v="106.69279299999999"/>
    <n v="-6.376773"/>
    <n v="50"/>
    <s v="60/140/230/320"/>
    <m/>
    <m/>
    <s v="Kp Kebon Kopi RT. 05 RW. 06 Desa Pengasinan Kec. Gunung Sindur, Kab. Bogor Jawa Barat"/>
    <s v="EID"/>
    <s v="JAW-JB-CBI-0082"/>
    <s v="Pengasinan Gunung Sindur"/>
    <x v="1"/>
    <s v="TBG"/>
    <s v="JABO"/>
    <s v="JABODETABEK (OUTER)"/>
    <s v="Jawa Barat"/>
    <s v="BOGOR"/>
    <n v="6614368"/>
    <d v="2020-01-13T00:00:00"/>
    <m/>
    <n v="336"/>
    <s v="&gt; 150 days"/>
    <d v="2020-06-11T00:00:00"/>
    <s v="W24-2020"/>
    <s v="Jun-2020"/>
    <d v="2020-07-02T00:00:00"/>
    <s v="W27-2020"/>
    <s v="Jul-2020"/>
    <d v="2020-12-23T00:00:00"/>
    <s v="W52-2020"/>
    <x v="10"/>
    <d v="2020-12-23T00:00:00"/>
    <s v="W52-2020"/>
    <s v="Dec-2020"/>
    <m/>
    <s v="FO"/>
    <d v="2020-12-01T00:00:00"/>
    <m/>
    <n v="538733551416"/>
    <n v="6.6"/>
    <m/>
    <m/>
    <m/>
    <d v="2020-07-16T00:00:00"/>
    <d v="2020-12-14T00:00:00"/>
    <s v="W51-2020"/>
    <m/>
    <m/>
    <x v="8"/>
    <x v="7"/>
    <s v="CLOSED - RFI DONE"/>
    <s v="14.12.20 : RFIN sent_x000a_07.12.20 : PLN connection process_x000a_06.08.20 : 23.07.20 : 20.07.20 : 16.07.20 : email SRFI-N sent_x000a_09.07.20 : 06.07.20 : 02.07.20 : SRFI, Optimis Sent SRFI Announce today, PLN connection menunggu konfirmasi XL/Tech partner_x000a_29.06.20 : ME on going_x000a_25.06.20 : curingtime, prepare erection_x000a_22.06.20 : 18.06.20 : curingtime, prepare start erection_x000a_15.06.20 : excavation on going_x000a_11.06.20 : excavation_x000a_08.06.20 : bouwplank_x000a_04.06.20 : preparation start CME_x000a_01.06.20 : RFC, plan start CME 5 jun_x000a_28.05.20 : 25.05.20 : 14.05.20 : soiltest_x000a_08.05.20 : rekom on going_x000a_30.04.20 : IW OG, Revisi pengajuan cost SITAC_x000a_23.04.20 : 16.04.20 : under review RND, IW clear_x000a_09.04.20 : review RND, iw clear_x000a_08.04.20 : submit kand_x000a_02.04.20 : 25.03.20 : 19.03.20 : IW on going_x000a_11.03.20 : 09.03.20 : IW CLear, Realisasi OG_x000a_20.02.20 : IW on going_x000a_13.02.20 : IW on going_x000a_06.02.20 : Kand B = Candidate B Submit_x000a_24.01.20 : kand A = RND OK 40"/>
  </r>
  <r>
    <s v="1260961003"/>
    <s v="SABILILAH CITEUREUP"/>
    <x v="9"/>
    <s v="TB"/>
    <n v="106.89156"/>
    <n v="-6.4876290000000001"/>
    <n v="50"/>
    <s v="10/150/220"/>
    <m/>
    <m/>
    <s v="Kp. Lemper Rt 002 Rw 006 Desa Citeureup Kecamtan Citeureup Kabupaten Bogor"/>
    <s v="EID"/>
    <s v="JAW-JB-CBI-0084"/>
    <s v="Sabililah Citeureup"/>
    <x v="1"/>
    <s v="TBG"/>
    <s v="JABO"/>
    <s v="JABODETABEK (OUTER)"/>
    <s v="Jawa Barat"/>
    <s v="BOGOR"/>
    <n v="6614368"/>
    <d v="2020-01-13T00:00:00"/>
    <m/>
    <n v="336"/>
    <s v="&gt; 150 days"/>
    <d v="2020-06-11T00:00:00"/>
    <s v="W24-2020"/>
    <s v="Jun-2020"/>
    <d v="2020-08-28T00:00:00"/>
    <s v="W35-2020"/>
    <s v="Aug-2020"/>
    <d v="2020-12-23T00:00:00"/>
    <s v="W52-2020"/>
    <x v="10"/>
    <d v="2020-12-23T00:00:00"/>
    <s v="W52-2020"/>
    <s v="Dec-2020"/>
    <m/>
    <s v="FO"/>
    <d v="2020-12-01T00:00:00"/>
    <m/>
    <n v="538614708742"/>
    <n v="6.6"/>
    <m/>
    <m/>
    <m/>
    <d v="2020-09-03T00:00:00"/>
    <d v="2020-12-14T00:00:00"/>
    <s v="W51-2020"/>
    <m/>
    <m/>
    <x v="8"/>
    <x v="7"/>
    <s v="CLOSED - RFI DONE"/>
    <s v="14.12.20 : RFIN sent_x000a_07.12.20 : PLN connection process_x000a_14.09.20 : 07.09.20 : 03.09.20 : SRFI actual, SRFIN sent_x000a_31.08.20 : SRFI actual_x000a_27.08.20 : ME on going, Plan S RFI 28/08_x000a_24.08.20 : 17.08.20 : ME Installation OG_x000a_13.08.20 : Erection Tower OG, Plan Finish 16/08, Plan S RFI 22/08_x000a_10.08.20 : pouring concrete done, Curing Time, Plan start Erection 13/08_x000a_06.08.20 : Rebaring OG, Plan Pouring 10/08_x000a_03.08.20 : Rebaring OG, Plan Pouring 10/08_x000a_30.07.20 : Galian pondasi done, Plan Pouring 10/08_x000a_23.07.20 : Plan Start CME 26/07_x000a_20.07.20 : on going APD/design pack_x000a_16.07.20 : proses design pack/APD_x000a_13.07.20 : 09.07.20 : MOM : soiltest, on going realisasi hari ini, plan start CME 16 jul_x000a_06.07.20 : 02.07.20 : plan rekom selesai 10 jul, plan start CME 15 jul, plan RFI 12 aug_x000a_29.06.20 : on going rekom_x000a_25.06.20 : IW clear, plan realisasi besok sabtu 27 jun, tower SST 42m_x000a_22.06.20 : 18.06.20 : Submit kand OK tinggi 40m, IW clear, proses eskalasi, plan realisasi IW minggu depan_x000a_15.06.20 : 11.06.20 : rehunting, plan IW done jun 20_x000a_08.06.20 : 04.06.20 : 01.06.20 : 28.05.20 : 25.05.20 : 08.05.20 : IW on going_x000a_30.04.20 : IW on going_x000a_23.04.20 : 16.04.20 : rehunting karena penolakan warga radius_x000a_09.04.20 : validasi done, IW on going_x000a_02.04.20 : under review RND_x000a_25.03.20 : plan soswar terkendala wabah corona_x000a_18.03.20 : Plan Soswar 18/03_x000a_19.03.20 : IW on going_x000a_11.03.20 : 20.02.20 : IW on going_x000a_13.02.20 : IW on going_x000a_06.02.20 : Kand A, B = validasi done RF TX OK_x000a_20.01.20 : Kand A, B,  Propose tower 42m = kand A OK 40 0/150/220 Prio 1, kand B OK 40 10/150/220 Prio 2_x000a_16.01.20 : Kand A, B,  Propose tower 42m = submit kand A (136m) di 106°53'33.45&quot;E // 106.892625° 6°29' 17.44&quot;S //  -6.488178° dan_x000a_submit kand B (127m)  106°53'26.36&quot;E // 106.890656° 6°29' 12.77&quot;S //  -6.486881°_x000a__x000a__x000a_"/>
  </r>
  <r>
    <s v="1260921003"/>
    <s v="SITU COGARONGSONG PENGASINAN"/>
    <x v="9"/>
    <s v="TB"/>
    <n v="106.689207"/>
    <n v="-6.3597619999999999"/>
    <n v="50"/>
    <s v="0/140/220"/>
    <m/>
    <m/>
    <s v="Kp Cibarengkok RT 05 RW 02 Desa Pengasinan Kecamatan GUnung Sindur Kabupaten Bogor"/>
    <s v="EID"/>
    <s v="JAW-JB-CBI-0086"/>
    <s v="Situ Cogarongsong Pengasinan"/>
    <x v="1"/>
    <s v="TBG"/>
    <s v="JABO"/>
    <s v="JABODETABEK (OUTER)"/>
    <s v="Jawa Barat"/>
    <s v="BOGOR"/>
    <n v="6614368"/>
    <d v="2020-01-13T00:00:00"/>
    <m/>
    <n v="336"/>
    <s v="&gt; 150 days"/>
    <d v="2020-06-11T00:00:00"/>
    <s v="W24-2020"/>
    <s v="Jun-2020"/>
    <d v="2020-07-02T00:00:00"/>
    <s v="W27-2020"/>
    <s v="Jul-2020"/>
    <d v="2020-12-23T00:00:00"/>
    <s v="W52-2020"/>
    <x v="10"/>
    <d v="2020-12-23T00:00:00"/>
    <s v="W52-2020"/>
    <s v="Dec-2020"/>
    <m/>
    <s v="FO"/>
    <d v="2020-12-01T00:00:00"/>
    <m/>
    <n v="538733551424"/>
    <n v="6.6"/>
    <m/>
    <m/>
    <m/>
    <d v="2020-07-15T00:00:00"/>
    <d v="2020-12-14T00:00:00"/>
    <s v="W51-2020"/>
    <m/>
    <m/>
    <x v="8"/>
    <x v="7"/>
    <s v="CLOSED - RFI DONE"/>
    <s v="14.12.20 : RFIN sent_x000a_07.12.20 : PLN connection process_x000a_15.07.20 :  SRFIN sent_x000a_ 02.07.20 : SRFI, Optimis Sent SRFI Announce today, PLN connection menunggu konfirmasi XL/Tech partner_x000a_29.06.20 : ME on going_x000a_25.06.20 : curingtime, prepare erection_x000a_22.06.20 : 18.06.20 : curingtime, prepare erection_x000a_15.06.20 : 11.06.20 : 08.06.20 : borepile on going_x000a_04.06.20 : excavation on going_x000a_01.06.20 : 29.05.20 : plan start galian besok _x000a_28.05.20 : 25.05.20 : 14.05.20 : 08.05.20 : rekom, RFC_x000a_30.04.20 : Soil test OG_x000a_23.04.20 : 16.04.20 : realisasi IW, start rekom process_x000a_09.04.20 : validasi done, IW clear_x000a_02.04.20 : under review RND_x000a_25.03.20 : 20.03.20 : IW OG, Minus 1 kk_x000a_19.03.20 : 20.02.20 : IW on going_x000a_13.02.20 : IW on going_x000a_06.02.20 : Kand B = Candidate B Submit_x000a_24.01.20 : kand A = RND OK 40"/>
  </r>
  <r>
    <s v="125429126"/>
    <s v="CIDAHUPARAKANSALAKTBG"/>
    <x v="9"/>
    <s v="TB"/>
    <s v="106°44.40.7'E"/>
    <s v="6°45.34.2'S"/>
    <n v="40"/>
    <s v="60/140/260"/>
    <m/>
    <m/>
    <s v="Kp.Tenjolaya RT 004 RW 002 Desa Girijaya Kec.Cidahu Kab.Sukabumi"/>
    <s v="EID"/>
    <s v="JAW-JB-SBM-2104"/>
    <s v="Girijaya Cidahu Sukabumi"/>
    <x v="0"/>
    <m/>
    <s v="JABO"/>
    <s v="JABODETABEK (OUTER)"/>
    <s v="Jawa Barat"/>
    <s v="Kab. Sukabumi"/>
    <n v="6616193"/>
    <d v="2020-09-07T00:00:00"/>
    <m/>
    <n v="94"/>
    <s v="91 - 120 days"/>
    <d v="2020-10-07T00:00:00"/>
    <s v="W41-2020"/>
    <s v="Oct-2020"/>
    <d v="2020-10-15T00:00:00"/>
    <s v="W42-2020"/>
    <s v="Oct-2020"/>
    <d v="2020-12-23T00:00:00"/>
    <s v="W52-2020"/>
    <x v="10"/>
    <d v="2020-12-23T00:00:00"/>
    <s v="W52-2020"/>
    <s v="Dec-2020"/>
    <m/>
    <s v="FO"/>
    <d v="2020-12-01T00:00:00"/>
    <m/>
    <n v="536590552783"/>
    <n v="6.6"/>
    <m/>
    <m/>
    <m/>
    <m/>
    <d v="2020-12-10T00:00:00"/>
    <s v="W50-2020"/>
    <m/>
    <m/>
    <x v="8"/>
    <x v="7"/>
    <s v="CLOSED - RFI DONE"/>
    <s v="10.12.20 : RFIN sent_x000a_07.12.20 : PLN connection process_x000a_09.11.20 : SRFIN sent_x000a_05.11.20 : aktual SFRI_x000a_02.11.20 : 26.10.20 : 22.10.20 : 19.10.20 : erection ongoing, proses permanenisasi_x000a_15.10.20 : 12.10.20 : 08.10.20 : Permanenisasi tower, on going galian pondasi tower_x000a_05.10.20 : 01.10.20 : preparation CME_x000a_28.09.20 : 25.09.20 : ERM done, request input STIP by Marketing_x000a_24.09.20 : prepare STO dan preparation CME start_x000a_21.09.20 : 18.09.20 : 17.09.20 : TNP OK, wait review RND EID_x000a_14.09.20 : ERM"/>
  </r>
  <r>
    <s v="121175104"/>
    <s v="SUNGAITERONG"/>
    <x v="9"/>
    <s v="SMI"/>
    <n v="107.19755000000001"/>
    <n v="-6.0455100000000002"/>
    <n v="50"/>
    <s v="90/200/270"/>
    <m/>
    <m/>
    <s v="Dsn. Kobak Gabus RT. 02 RW. 05 Ds. Karya Bhakti _x000a_Kec. Batu Jaya Kab. Karawang"/>
    <s v="EID"/>
    <s v="JAW-JB-KWG-1065"/>
    <s v="Karyabakti Batujaya Karawang"/>
    <x v="0"/>
    <m/>
    <s v="JABO"/>
    <s v="JABODETABEK (OUTER)"/>
    <s v="Jawa Barat"/>
    <s v="Kab. Karawang"/>
    <n v="6614793"/>
    <d v="2020-06-26T00:00:00"/>
    <m/>
    <n v="167"/>
    <s v="&gt; 150 days"/>
    <d v="2020-07-26T00:00:00"/>
    <s v="W31-2020"/>
    <s v="Jul-2020"/>
    <d v="2020-07-25T00:00:00"/>
    <s v="W30-2020"/>
    <s v="Jul-2020"/>
    <d v="2020-12-23T00:00:00"/>
    <s v="W52-2020"/>
    <x v="10"/>
    <d v="2020-12-23T00:00:00"/>
    <s v="W52-2020"/>
    <s v="Dec-2020"/>
    <m/>
    <s v="FO"/>
    <d v="2020-12-01T00:00:00"/>
    <m/>
    <n v="534826726240"/>
    <n v="6.6"/>
    <m/>
    <m/>
    <m/>
    <d v="2020-07-24T00:00:00"/>
    <d v="2020-12-10T00:00:00"/>
    <s v="W50-2020"/>
    <m/>
    <m/>
    <x v="8"/>
    <x v="7"/>
    <s v="CLOSED - RFI DONE"/>
    <s v="10.12.20 : RFIN sent_x000a_07.12.20 : PLN connection process_x000a_27.07.20 : 24.07.20 : email SRFI-N sent_x000a_20.07.20 : SRFI actual_x000a_16.07.20 : mobilisasi team &amp; material_x000a_13.07.20 : preparation_x000a_09.07.20 : 02.07.20 : Go CME_x000a_26.06.20 : SPK Release 26 jun 20"/>
  </r>
  <r>
    <s v="1317761003"/>
    <s v="ALAM JAYA JATIUWUNG"/>
    <x v="9"/>
    <s v="TB"/>
    <n v="106.57797100000001"/>
    <n v="-6.1933170000000004"/>
    <n v="35"/>
    <s v="90/210/330"/>
    <m/>
    <m/>
    <s v="KP.LEDUG,RT.03/RW.01,KELURAHAN.ALAM JAYA,KECAMATAN.JATIUWUNG,KOTA TANGGERANG,PROVINSI BANTEN"/>
    <s v="EID"/>
    <s v="JAW-BT-TNG-1464"/>
    <s v="ALAM JAYA JATIUWUNG"/>
    <x v="1"/>
    <s v="TBG"/>
    <s v="JABO"/>
    <s v="JABODETABEK (INNER)"/>
    <s v="Banten"/>
    <s v="KOTA TANGERANG"/>
    <n v="6614368"/>
    <d v="2020-01-13T00:00:00"/>
    <m/>
    <n v="332"/>
    <s v="&gt; 150 days"/>
    <d v="2020-06-11T00:00:00"/>
    <s v="W24-2020"/>
    <s v="Jun-2020"/>
    <d v="2020-10-01T00:00:00"/>
    <s v="W40-2020"/>
    <s v="Oct-2020"/>
    <d v="2020-12-23T00:00:00"/>
    <s v="W52-2020"/>
    <x v="10"/>
    <d v="2020-12-23T00:00:00"/>
    <s v="W52-2020"/>
    <s v="Dec-2020"/>
    <m/>
    <s v="FO"/>
    <d v="2020-12-01T00:00:00"/>
    <m/>
    <n v="566100948050"/>
    <n v="6.6"/>
    <m/>
    <m/>
    <m/>
    <d v="2020-10-05T00:00:00"/>
    <d v="2020-12-10T00:00:00"/>
    <s v="W50-2020"/>
    <m/>
    <m/>
    <x v="8"/>
    <x v="7"/>
    <s v="CLOSED - RFI DONE"/>
    <s v="10.12.20 : RFIN sent_x000a_07.12.20 : PLN connection process_x000a_05.10.20 : SRFIN sent_x000a_01.10.20 : 30.09.20 : SRFI actual, plan email SRFIN 2 oct_x000a_28.09.20 : site continue, progress curingtime, plan SRFI 30 sep_x000a_14.09.20 : 03.09.20 : MOM : XL PROPOSE RETURN SPK_x000a_03.09.20 : 31.08.20 : 27.08.20 : bouwplank, start CME menunggu rekom PUPR release_x000a_24.08.20 : start CME menunggu rekom PUPR release_x000a_17.08.20 : 13.08.20 : MoM : Bouwplank_x000a_13.08.20 : Proses REKOM PUPR untuk Start CME_x000a_10.08.20 : 06.08.20 : MoM : plan start CME paling lamabat weekly minggu depan 13 Aug 20, Rekom Camat memerlukan rekomendasi dari REKOM PUPR_x000a_30.07.20 : 23.07.20 : 20.07.20 : OG Collect dokumen SITAC_x000a_16.07.20 : 13.07.20 : 09.07.20 : MOM : masih koordinasi dengan pemda utk 25m, tangkot, outcell, plan minggu depan diundang presentasi oleh pemda/PUPR, IW clear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15.06.20 : 11.06.20 : proses validasi, paralel IW clear_x000a_08.06.20 : RND review, site Alam Jawa Jatiuwung, berada di outcell. Maksimum yang dijinkan maksimal 20m._x000a_04.06.20 : 01.06.20 : 29.05.20 : waiting RND review_x000a_28.05.20 : 25.05.20 : 30.04.20 : Rehunting OG, propose return by XL krn durasi 108 hari (MoM 30 Apr 20)_x000a_23.04.20 : 16.04.20 : _x000a_09.04.20 : kand NOK_x000a_02.04.20 : 25.03.20 : Candidat NOK, Rehunting_x000a_19.03.20 : IW on going_x000a_12.03.20 : rehunting_x000a_20.02.20 : 13.02.20 : 06.02.20 : Kand A = Rehunting, Candidate A RF NOK"/>
  </r>
  <r>
    <s v="1317361003"/>
    <s v="PANDAWA CIBODAS"/>
    <x v="9"/>
    <s v="TB"/>
    <n v="106.604086"/>
    <n v="-6.1983639999999998"/>
    <n v="30"/>
    <s v="60/140/200/270"/>
    <m/>
    <m/>
    <s v="JL.RAHWANA II UJUNG,RT.05/RW.02,KEL.CIBODAS BARU,KEC.CIBODAS,KOTA TANGGERANG"/>
    <s v="EID"/>
    <s v="JAW-BT-TNG-1452"/>
    <s v="Pandawa Cibodas"/>
    <x v="1"/>
    <s v="TBG"/>
    <s v="JABO"/>
    <s v="JABODETABEK (INNER)"/>
    <s v="Banten"/>
    <s v="KOTA TANGERANG"/>
    <n v="6614368"/>
    <d v="2020-01-13T00:00:00"/>
    <m/>
    <n v="332"/>
    <s v="&gt; 150 days"/>
    <d v="2020-06-11T00:00:00"/>
    <s v="W24-2020"/>
    <s v="Jun-2020"/>
    <d v="2020-10-01T00:00:00"/>
    <s v="W40-2020"/>
    <s v="Oct-2020"/>
    <d v="2020-12-23T00:00:00"/>
    <s v="W52-2020"/>
    <x v="10"/>
    <d v="2020-12-23T00:00:00"/>
    <s v="W52-2020"/>
    <s v="Dec-2020"/>
    <m/>
    <s v="FO"/>
    <d v="2020-12-01T00:00:00"/>
    <m/>
    <n v="566100948068"/>
    <n v="6.6"/>
    <m/>
    <m/>
    <m/>
    <d v="2020-10-05T00:00:00"/>
    <d v="2020-12-10T00:00:00"/>
    <s v="W50-2020"/>
    <m/>
    <m/>
    <x v="8"/>
    <x v="7"/>
    <s v="CLOSED - RFI DONE"/>
    <s v="10.12.20 : RFIN sent_x000a_07.12.20 : PLN connection process_x000a_05.10.20 : SRFIN sent_x000a_01.10.20 : 30.09.20 : SRFI actual, plan email SRFIN 2 oct_x000a_28.09.20 : erection done, on going ME_x000a_24.09.20 : Curing Time, Plan Start Erection 25/09_x000a_21.09.20 : curingtime_x000a_20.09.20 : prouring concrete on going_x000a_17.09.20 : galian on going, Plan Pouring 19/09, Erection Pole 25/09, ME Finish 27/09, Plan S RFI 27/09_x000a_14.09.20 : CME Preparation, menunggu PUPR release_x000a_10.09.20 : 07.09.20 : 03.09.20 : MOM : start CME minggu depan, jika tidak akan di return_x000a_31.08.20 : 27.08.20 : bouwplank, start CME menunggu rekom PUPR release_x000a_24.08.20 : 17.08.20 : Proses REKOM Camat, REKOM Lurah done 12/08, Plan rekom Camat released 21/08_x000a_13.08.20 : MOM : SPK SUDAH RETURN 4 AUG 20, NEED AKTIVASI SPK, progress hari ini bouwplank_x000a_13.08.20 : 10.08.20 : 04.08.20 : email SPK return, Category Return ommunity Issue, Return By XL, Remark Mediasi pertama belum bisa dilaksanakan, karena warga _x000a_03.08.20 : OG Collection dokumen SITAC, Plan realisasi IW 12/08, REKOM LURCAM done 14/08_x000a_06.08.20 : mediasi done, collecting doc SITAC, plan realisasi 9 Aug_x000a_03.08.20 : 30.07.20 : Mediasi pertama belum bisa dilaksanakan, karena warga yang terkena provokasi tidak hadir semua, jadwal ulang pertemuan tgl 01/08_x000a_27.07.20 : 23.07.20 : 20.07.20 : Mediasi pertama belum bisa dilaksanakan, karena warga yang terkena provokasi tidak hadir semua, jadwal ulang pertemuan tgl 18/07_x000a_16.07.20 : 13.07.20 : 09.07.20 : MOM : proses realisasi terkendala provokasi warga luar radius, perlu extratime untuk penyelesainnya, plan start CME minggu depan_x000a_06.07.20 : 02.07.20 : IW clear, proses realisasi IW, plan SRFI W1 Aug (8 Aug 20)_x000a_29.06.20 : IW clear_x000a_25.06.20 : need konfirmasi request ketinggian min. 27 m, Plan IW Done Jun 2020_x000a_22.06.20 : 18.06.20 : IW on going, plan RFC end of June_x000a_15.06.20 : 11.06.20 : rehunting, plan IW done jun 20_x000a_08.06.20 : rehunting_x000a_04.06.20 : 01.06.20 : plan submit kand 2 jun_x000a_29.05.20 : plan submit kand 30 May_x000a_28.05.20 : 25.05.20 : 30.04.20 : Rehunting OG, propose return by XL krn durasi 108 hari (MoM 30 Apr 20)_x000a_23.04.20 : 16.04.20 : _x000a_09.04.20 : kand NOK_x000a_02.04.20 : 25.03.20 : rehunting_x000a_19.03.20 : Rehunting_x000a_12.03.20 : rehunting_x000a_20.02.20 : 13.02.20 : 06.02.20 : Kand A = Rehunting, Candidate A RF NOK"/>
  </r>
  <r>
    <s v="1642881003"/>
    <s v="KEPANJEN_KIDUL_KEPANJENKIDUL"/>
    <x v="9"/>
    <s v="TB"/>
    <s v="112°10.3.14'null"/>
    <s v="8°6.7.83'S"/>
    <n v="30"/>
    <s v="50/140/280"/>
    <n v="2020"/>
    <s v="JEDI 2020 [NEW]"/>
    <s v="Jl. Sumatra, Kel.Sananwetan RT.001 RW.013 Kec.Sananwetan, Kota Blitar Prov.Jawa Timur"/>
    <s v="HTI"/>
    <s v="JAW-JI-BLT-1913"/>
    <s v="KEPANJEN_KIDUL_KEPANJENKIDUL"/>
    <x v="1"/>
    <s v="TBG"/>
    <s v="East"/>
    <s v="JATIM"/>
    <s v="Jawa Timur"/>
    <s v="Kota Blitar"/>
    <n v="6616155"/>
    <d v="2020-08-31T00:00:00"/>
    <m/>
    <n v="99"/>
    <s v="91 - 120 days"/>
    <d v="2021-01-28T00:00:00"/>
    <s v="W05-2021"/>
    <s v="Jan-2021"/>
    <d v="2020-10-30T00:00:00"/>
    <s v="W44-2020"/>
    <s v="Oct-2020"/>
    <d v="2020-10-30T00:00:00"/>
    <s v="W44-2020"/>
    <x v="13"/>
    <d v="2020-12-07T00:00:00"/>
    <s v="W50-2020"/>
    <s v="Dec-2020"/>
    <m/>
    <s v="MW"/>
    <d v="2020-11-12T00:00:00"/>
    <m/>
    <n v="514021901285"/>
    <n v="13.2"/>
    <m/>
    <d v="2020-11-02T00:00:00"/>
    <m/>
    <m/>
    <d v="2020-12-08T00:00:00"/>
    <s v="W50-2020"/>
    <m/>
    <m/>
    <x v="8"/>
    <x v="7"/>
    <s v="CLOSED - RFI DONE"/>
    <s v="10.12.20 : RFIN sent_x000a_07.12.20 : PLN connected, prepare RFIN_x000a_26.11.20 : proses PLN connection, menunggu no register release_x000a_23.11.20 : 19.11.20 : erection ongoing_x000a_16.11.20 : prepare start erection_x000a_12.11.20 : pondasi done, curring time_x000a_09.11.20 : 05.11.20 : lantai kerja ongoing_x000a_02.11.20 : 29.10.20 : galian_x000a_26.10.20 : start CME_x000a_22.10.20 : prepare CME , plan start 26 Oct_x000a_19.10.20 : RFC, rekom lurah camat done_x000a_15.10.20 : rekom PU dan PTSP done, soiltest done, proses review design tower kamuflase 36m_x000a_12.10.20 : plan minggu depan follow up ke instansi terkait (PU dan PTSP)_x000a_08.10.20 : 05.10.20 : proses review desain tower kamuflase dgn tinggi 36m oleh PU dan PTSP _x000a_01.10.20 : realisasi IW done, proses submit design tower kamuflase_x000a_28.09.20 : IW on going_x000a_24.09.20 : aktual proses APD, review TNP OK kand C, H: 36 0.6 266.41 per 23 sep_x000a_23.09.20 : submit review TNP Kand C propose penurunan tinggi tower (SST 42 menjadi SST 36)_x000a_21.09.20 : 17.09.20 : plan start CME minggu depan_x000a_11.09.20 : RND ok candidate C, tower 42, _x000a_10.09.20 : proses rehunting_x000a_07.09.20 : 03.09.20 : Review RND kand too far from NOM karena Perwali jarak antar menara, need submit JR &amp; Perwali ke RND"/>
  </r>
  <r>
    <s v="1317511003"/>
    <s v="GRIYA SUKATANI MEKARSARI"/>
    <x v="9"/>
    <s v="TB"/>
    <n v="106.532484"/>
    <n v="-6.127154"/>
    <n v="50"/>
    <s v="60/150/290"/>
    <m/>
    <m/>
    <s v="Kp.Pondok Cikurus RT.07/02, Desa Mekarsari,  Kec. Rajeg Kabupaten Tangerang - Banten"/>
    <s v="EID"/>
    <s v="JAW-BT-TGR-0049"/>
    <s v="Griya Sukatani Mekarsari"/>
    <x v="1"/>
    <s v="TBG"/>
    <s v="JABO"/>
    <s v="JABODETABEK (OUTER)"/>
    <s v="Banten"/>
    <s v="TANGERANG"/>
    <n v="6614368"/>
    <d v="2020-01-13T00:00:00"/>
    <m/>
    <n v="329"/>
    <s v="&gt; 150 days"/>
    <d v="2020-06-11T00:00:00"/>
    <s v="W24-2020"/>
    <s v="Jun-2020"/>
    <d v="2020-07-31T00:00:00"/>
    <s v="W31-2020"/>
    <s v="Jul-2020"/>
    <d v="2020-12-23T00:00:00"/>
    <s v="W52-2020"/>
    <x v="10"/>
    <d v="2020-12-23T00:00:00"/>
    <s v="W52-2020"/>
    <s v="Dec-2020"/>
    <m/>
    <s v="FO"/>
    <d v="2020-12-01T00:00:00"/>
    <m/>
    <n v="566601731346"/>
    <n v="6.6"/>
    <m/>
    <m/>
    <m/>
    <d v="2020-07-22T00:00:00"/>
    <d v="2020-12-07T00:00:00"/>
    <s v="W50-2020"/>
    <m/>
    <m/>
    <x v="8"/>
    <x v="7"/>
    <s v="CLOSED - RFI DONE"/>
    <s v="10.12.20 : RFIN sent_x000a_06.08.20 : 27.07.20 : 23.07.20 : 22.07.20 : email SRFI-N sent_x000a_20.07.20 : SRFI actual, collecting doc_x000a_16.07.20 : ME on going_x000a_13.07.20 : 09.07.20 : erection on going_x000a_06.07.20 : on going rebarring_x000a_02.07.20 : galian done, prepare rebarring_x000a_29.06.20 : excavation on going_x000a_25.06.20 : RFC done, rekom done, plan start CME sabtu 27 jul, plan RFI jul_x000a_22.06.20 : on going rekom process_x000a_22.06.20 : 18.06.20 : on going rekom process, isu rekom terkendala surat cerai LL, plan start CME Juni (minggu depan)_x000a_15.06.20 : IW done, proses rekom_x000a_11.06.20 : IW clear, proses pengajuan eskalasi sitac, proses rekom_x000a_08.06.20 : IW clear, proses rekom_x000a_04.06.20 : 01.06.20 : comcase (1 warga narik IW)_x000a_28.05.20 : 25.05.20 : 08.05.20 : IW on going_x000a_30.04.20 : Proses negosiasi ke lingkungan untuk realisasi IW_x000a_23.04.20 : 16.04.20 : 09.04.20 : 02.04.20 : 25.03.20 : 19.03.20 : rekom l/c on going_x000a_11.03.20 : 20.02.20 : IW on going_x000a_13.02.20 : IW on going_x000a_06.02.20 : kand A = validasi done, Candidate A RF TX OK_x000a_24.01.20 : kand A = RND OK 40"/>
  </r>
  <r>
    <s v="1318231003"/>
    <s v="JALAN MENTAWAI TOL"/>
    <x v="9"/>
    <s v="TB"/>
    <n v="106.695322"/>
    <n v="-6.300262"/>
    <n v="30"/>
    <s v="60/150/220/310"/>
    <m/>
    <m/>
    <s v="Kel. Jombang Kp. Rawa Lele RT.006 RW.010 Kec. Ciputat, Kota Tangerang Selatan Prov. Banten"/>
    <s v="EID"/>
    <s v="JAW-BT-CPT-0447"/>
    <s v="Jalan Mentawai Tol"/>
    <x v="1"/>
    <s v="TBG"/>
    <s v="JABO"/>
    <s v="JABODETABEK (OUTER)"/>
    <s v="Banten"/>
    <s v="KOTA TANGERANG SELAT"/>
    <n v="6614768"/>
    <d v="2020-06-23T00:00:00"/>
    <m/>
    <n v="160"/>
    <s v="&gt; 150 days"/>
    <d v="2020-11-20T00:00:00"/>
    <s v="W47-2020"/>
    <s v="Nov-2020"/>
    <d v="2020-11-19T00:00:00"/>
    <s v="W47-2020"/>
    <s v="Nov-2020"/>
    <d v="2020-11-19T00:00:00"/>
    <s v="W47-2020"/>
    <x v="17"/>
    <d v="2020-11-30T00:00:00"/>
    <s v="W49-2020"/>
    <s v="Nov-2020"/>
    <m/>
    <s v="MW"/>
    <d v="2020-11-16T00:00:00"/>
    <m/>
    <n v="543802940322"/>
    <n v="6.6"/>
    <m/>
    <m/>
    <m/>
    <m/>
    <d v="2020-11-30T00:00:00"/>
    <s v="W49-2020"/>
    <m/>
    <m/>
    <x v="8"/>
    <x v="7"/>
    <s v="CLOSED - RFI DONE"/>
    <s v="03.12.20 : RFIN sent_x000a_30.11.20 : PLN connected, finishing site_x000a_26.11.20 : prepare start erection_x000a_23.11.20 : curring time, plan SRFI 29 Nov_x000a_19.11.20 : pembesian ongoing_x000a_16.11.20 : start galian_x000a_12.11.20 : prepare start CME 14 Nov_x000a_09.11.20 : 05.11.20 : 02.11.20 : 26.10.20 : 22.10.20 : 19.10.20 : rekom done, site RFC_x000a_15.10.20 : 12.10.20 : proses rekom lurah camat menunggu rekom zonasi release_x000a_08.10.20 : 05.10.20 : 01.10.20 : IW Clear, proses collecting dokumen IW dan REKOM_x000a_28.09.20 : 24.09.20 :  IW clear OG, Pengajuan cost SITAC, NOM berada di kompleks perumahan pemukiman padat, kandidat site berada di lahan fasum milik PEMKOT_x000a_21.09.20 : 17.09.20 : IW Clear, proses collecting dokumen IW dan REKOM_x000a_14.09.20 : 10.09.20 : IW Clear, proses collecting dokumen IW dan REKOM_x000a_07.09.20 : IW on going_x000a_03.09.20 : 31.08.20 : 27.08.20 : Proses pengajuan pemanfaatan lahan fasum PEMKOT_x000a_24.08.20 : 18.08.20 : Proses Pemanfaatan lahan fasum PEMKOT_x000a_10.08.20 : 06.08.20 : kandidat A TX OK, MW height 20m/0.3, IW on going_x000a_03.08.20 : 30.07.20 : 27.07.20 : kandidat A RF OK ketinggian 20m, proses validasi TNP_x000a_20.07.20 : kandidat A submit tgl 15 Jul (koordinat 106.69608,-6.30106 propose MCP 20) waiting RNP review_x000a_16.07.20 : 13.07.20 : 02.07.20 : 29.06.20 : hunting_x000a_23.06.20 : SPK Release 23 jun 20"/>
  </r>
  <r>
    <s v="0223701003"/>
    <s v="SIALLAGAN - PINDARAYA"/>
    <x v="9"/>
    <s v="TB"/>
    <n v="98.841586000000007"/>
    <n v="2.6661260000000002"/>
    <n v="40"/>
    <s v="150/220/320"/>
    <n v="2020"/>
    <s v="JEDI 2020 [NEW]"/>
    <s v="Dusun III Desa Siallagan Pindaraya Kec. Simanindo Kab. Samosir Prov. Sumatera Utara "/>
    <s v="HTI"/>
    <s v="SUM-SU-PRR-2117"/>
    <s v="SIALLAGAN - PINDARAYA"/>
    <x v="1"/>
    <s v="TBG"/>
    <s v="WEST"/>
    <s v="SUMBAGUT"/>
    <s v="Kep. Bangka Belitung"/>
    <s v="KAB. SAMOSIR"/>
    <n v="6614554"/>
    <d v="2020-03-13T00:00:00"/>
    <m/>
    <n v="262"/>
    <s v="&gt; 150 days"/>
    <d v="2020-08-10T00:00:00"/>
    <s v="W33-2020"/>
    <s v="Aug-2020"/>
    <d v="2020-07-29T00:00:00"/>
    <s v="W31-2020"/>
    <s v="Jul-2020"/>
    <d v="2020-07-31T00:00:00"/>
    <s v="W31-2020"/>
    <x v="19"/>
    <d v="2020-11-30T00:00:00"/>
    <s v="W49-2020"/>
    <s v="Nov-2020"/>
    <m/>
    <s v="MW"/>
    <d v="2020-10-27T00:00:00"/>
    <m/>
    <n v="121180346467"/>
    <n v="6.6"/>
    <m/>
    <d v="2020-11-06T00:00:00"/>
    <m/>
    <m/>
    <d v="2020-11-30T00:00:00"/>
    <s v="W49-2020"/>
    <m/>
    <m/>
    <x v="8"/>
    <x v="7"/>
    <s v="CLOSED - RFI DONE"/>
    <s v="03.12.20 : RFIN sent_x000a_30.11.20 : target connect PLN hari ini_x000a_19.11.20 : erection done, proses connect PLN dan finishing site_x000a_16.11.20 : erection ongoing_x000a_09.11.20 : rebaring, plan pouring 9 Nov _x000a_05.11.20 : 02.11.20 : 29.10.20 : 26.10.20 : lantai kerja ongoing_x000a_22.10.20 : 19.10.20 : rebaring_x000a_15.10.20 : 12.10.20 : 08.10.20 : start excavation_x000a_05.10.20 : 24.09.20 : soiltes done, proses perijinan_x000a_21.09.20 : 17.09.20 : 14.09.20 : rekom camat done, proses design pack / APD_x000a_10.09.20 : proses legalitas lahan untuk lanjut realisasi IW_x000a_07.09.20 : 03.09.20 : 31.08.20 : 27.08.20 : plan start CME W2 sep_x000a_27.08.20 : proses eskalasi sitac done, proses realisasi IW, paralel waiting approval TNP CAA_x000a_24.08.20 : IW clear, proses eskalasi biaya sitac_x000a_13.08.20 :  IW di kandidat A yang bergeser ada 15 kk. terdapat 2 kk yg masih belum setuju dan sedang di nego habis..termasuk salah satunya ex wakapolda dan warga keturunan. target tgl 18  agustus 20_x000a_10.08.20 : kandidat L NOK, memaksimalkan IW di kandidat A (tower SST 62), follow up iw di kandidat A tinggal 4 kk. termasuk salah satunya polisi dan dokter, plan IW clear 15 Aug_x000a_06.08.20 : kandidat A dgn propose tower 62 gagal IW, submit kandidat baru (cand L 98.84141 2.67512) under RNP review_x000a_03.08.20 : 30.07.20 : 27.07.20 : IW on going_x000a_23.07.20 : kembali ke kandidat A dengan menambah tinggi tower menjadi SST 62, proses IW On Going_x000a_13.07.20 : IW on going tower 52m_x000a_09.07.20 : XL tetap prefer propose di bukit (no access dan no existing PLN) atau di kand A dengan tower 62m_x000a_02.07.20 : 29.06.20 : rehunting, hard sitac karena berada di daerah wisata dan warga menolak, cand yg diiinginkan XL berada di atas bukit, tidak ada jaringan PLN dan legalitas lahannya tidak jelas, Kand yg di ajukan TBG not OK by XL karena 1 sector terhalang bukit. Prepare JR terkait kand yg di inginkan XL (Bukit) dan propose re-NOM_x000a_25.06.20 : need konfirmasi/kirim email lagi_x000a_25.06.20 : 22.06.20 : re-validasi kandidat A NOK, need re-NOM / arahan RND XL _x000a_18.06.20 : email propose kandidat_x000a_17.06.20 : proses pengajuan ulang kandidat A (RNP Not OK), IW kondusif  _x000a_15.06.20 : 11.06.20 : kandidat sudah ada, IW 50 %, ada isu ketinggian tower &gt; 52m karena ada obstacle bukit sekitar 50m, NOM berada di area wisata + sectoral blocking, _x000a_08.06.20 : 04.06.20 : 02.06.20 : arahan rehunting XL berada di bukit dan tidak ada PLN, plan besok 3 juni join survey dengan mitra (internal TBG)_x000a_01.06.20 : proses rehunting, plan submit kand minggu ini_x000a_28.05.20 : rehunting, gagal IW_x000a_25.05.20 : IW on going_x000a_14.05.20 : 08.05.20 : proses izin warga on going_x000a_30.04.20 : gagal izin warga dan proses survey _x000a_23.04.20 : 16.04.20 : arahan dari XL di titik baru dengan tinggi tower 52m, validasi done, IW on going_x000a_09.04.20 : IW OG, plan IW clear 12 Apr_x000a_02.04.20 : rehunting, kandidat A dan B di reject dan diarahkan ke bukit..proses survey_x000a_25.03.20 : hunting_x000a_"/>
  </r>
  <r>
    <n v="260091104"/>
    <s v="Toili3"/>
    <x v="3"/>
    <s v="SKP"/>
    <s v="122°22.35.9'E"/>
    <s v="1°27.44.24'S"/>
    <n v="60"/>
    <s v="50/180/300"/>
    <n v="2021"/>
    <s v="BLITZKRIEG 2021 [NEW]"/>
    <m/>
    <s v="HTI"/>
    <s v="SUL-ST-LWK-1084"/>
    <s v="MOILONG_MINAHAKI"/>
    <x v="0"/>
    <s v="XL"/>
    <s v="East"/>
    <s v="SULAWESI"/>
    <s v="Sulawesi Tengah"/>
    <s v="Kab. Banggai"/>
    <n v="6617766"/>
    <d v="2021-11-05T00:00:00"/>
    <m/>
    <n v="87"/>
    <s v="61 - 90 days"/>
    <d v="2021-12-05T00:00:00"/>
    <s v="W50-2021"/>
    <s v="Dec-2021"/>
    <s v="TBD"/>
    <s v="TBD"/>
    <s v="TBD"/>
    <d v="2022-12-14T00:00:00"/>
    <s v="W51-2022"/>
    <x v="3"/>
    <d v="2022-01-31T00:00:00"/>
    <s v="W06-2022"/>
    <s v="Jan-2022"/>
    <m/>
    <s v="MW"/>
    <m/>
    <m/>
    <m/>
    <m/>
    <m/>
    <d v="2021-12-07T00:00:00"/>
    <m/>
    <m/>
    <m/>
    <m/>
    <m/>
    <m/>
    <x v="1"/>
    <x v="1"/>
    <s v="HOLD BY XL, SITE DEPENDENCY DENGAN SITE LAIN"/>
    <s v="26:01:22-16:12:21: TNP OK, NEED CONFIRM PMO GO CME_x000a_15:12:21-09:12:21: STO RECALL_x000a_08:12:21: STO DECLARED, WAIT RFI BY HTI_x000a_05:12:21-28:11:21: ERM REJECTION, SITE ISSOLATED_x000a_21:11:21-07:11:21: ESR PROCESS OG, NEED REVIEW TNP ALITA"/>
  </r>
  <r>
    <m/>
    <m/>
    <x v="5"/>
    <s v="TB"/>
    <s v="101°25.51.68'E"/>
    <s v="0°33.29.18'N"/>
    <n v="40"/>
    <s v="90/190/320"/>
    <n v="2021"/>
    <m/>
    <m/>
    <s v="HTI"/>
    <s v="SUM-RI-PBR-1186"/>
    <s v="SRI_MERANTI"/>
    <x v="1"/>
    <s v="TBG"/>
    <s v="WEST"/>
    <s v="SUMBAGTENG"/>
    <s v="Riau"/>
    <s v="Kota Pekanbaru"/>
    <n v="6617944"/>
    <d v="2022-01-24T00:00:00"/>
    <m/>
    <n v="7"/>
    <s v="&lt; 30 days"/>
    <d v="2022-06-23T00:00:00"/>
    <s v="W26-2022"/>
    <s v="Jun-2022"/>
    <s v="TBD"/>
    <s v="TBD"/>
    <s v="TBD"/>
    <s v="TBD"/>
    <s v="TBD"/>
    <x v="1"/>
    <s v="TBD"/>
    <s v="TBD"/>
    <s v="TBD"/>
    <m/>
    <s v="MW"/>
    <m/>
    <m/>
    <m/>
    <m/>
    <m/>
    <m/>
    <m/>
    <m/>
    <m/>
    <m/>
    <m/>
    <m/>
    <x v="2"/>
    <x v="2"/>
    <s v="CURRENTLY NO ISSUE"/>
    <s v="30:01:22-26:01:22: SURVEY OG_x000a_24:01:22: SPK RELEASED"/>
  </r>
  <r>
    <n v="121832109"/>
    <s v="SIMPANGLIMA-STEMBI"/>
    <x v="1"/>
    <s v="TB"/>
    <s v="107°37.11.78'E"/>
    <s v="6°55.32.92'S"/>
    <n v="40"/>
    <s v="70/160/265"/>
    <n v="2021"/>
    <m/>
    <s v="Jl. Burangrang No.28 (Radio Dahlia), kel. Burangrang Kec. Lengkong, Kota Bandung Prov. Jawa Barat"/>
    <s v="CAA"/>
    <s v="JAW-JB-BDG-4313"/>
    <s v="TALAGA BODAS RELOCATION"/>
    <x v="0"/>
    <s v="TBG"/>
    <s v="Central"/>
    <s v="JABAR"/>
    <s v="Jawa Barat"/>
    <s v="Kota Bandung"/>
    <n v="6617899"/>
    <d v="2021-12-27T00:00:00"/>
    <m/>
    <n v="35"/>
    <s v="31 - 60 days"/>
    <d v="2022-05-26T00:00:00"/>
    <s v="W22-2022"/>
    <s v="May-2022"/>
    <s v="TBD"/>
    <s v="TBD"/>
    <s v="TBD"/>
    <s v="TBD"/>
    <s v="TBD"/>
    <x v="1"/>
    <s v="TBD"/>
    <s v="TBD"/>
    <s v="TBD"/>
    <s v="MW"/>
    <s v="MW"/>
    <d v="2022-01-26T00:00:00"/>
    <m/>
    <m/>
    <m/>
    <m/>
    <d v="2022-01-21T00:00:00"/>
    <m/>
    <m/>
    <m/>
    <m/>
    <m/>
    <m/>
    <x v="7"/>
    <x v="6"/>
    <s v="CURRENTLY NO ISSUE"/>
    <s v="30:01:22-23:01:22: CME PREPARATION_x000a_19:01:22-12:01:22: TNP REVIEW_x000a_09:01:22-29:12:21: REVIEW DAN APPROVAL RND, RF MAX DI 28M KARENA TOWER MILIK RADIO_x000a_27:12:21: NEW SPK"/>
  </r>
  <r>
    <s v="0506871003"/>
    <s v="TEMBESI TB"/>
    <x v="3"/>
    <s v="TB"/>
    <s v="104°1.44.32'E"/>
    <s v="0°59.0.61'N"/>
    <n v="50"/>
    <s v="100/200/300"/>
    <n v="2021"/>
    <s v="BLITZKRIEG 2021 [NEW]"/>
    <s v="Kampung Tua Tiang Wangkang RT 03 RW 01 KELURAHAN TEMBESI KEC SAGULUNG KOTA BATAM"/>
    <s v="HTI"/>
    <s v="SUM-KR-BTM-0595"/>
    <s v="TEMBESI"/>
    <x v="1"/>
    <s v="TBG"/>
    <s v="WEST"/>
    <s v="SUMBAGTENG"/>
    <s v="Kepulauan Riau"/>
    <s v="Kota Batam"/>
    <n v="6617734"/>
    <d v="2021-10-21T00:00:00"/>
    <m/>
    <n v="102"/>
    <s v="91 - 120 days"/>
    <d v="2022-03-20T00:00:00"/>
    <s v="W13-2022"/>
    <s v="Mar-2022"/>
    <s v="TBD"/>
    <s v="TBD"/>
    <s v="TBD"/>
    <d v="2022-01-31T00:00:00"/>
    <s v="W06-2022"/>
    <x v="0"/>
    <d v="2022-01-31T00:00:00"/>
    <s v="W06-2022"/>
    <s v="Jan-2022"/>
    <s v="B2S TBD"/>
    <s v="MW"/>
    <d v="2021-12-16T00:00:00"/>
    <m/>
    <m/>
    <m/>
    <m/>
    <s v="sto"/>
    <m/>
    <m/>
    <m/>
    <m/>
    <m/>
    <m/>
    <x v="10"/>
    <x v="4"/>
    <s v="CURRENTLY NO ISSUE"/>
    <s v="30:01:22-23:01:22: ME OG_x000a_19:01:22-12:01:22: ERECTION OG_x000a_09:01:22-19:12:21: POURING BOREPILE OG, PLAN 10 JAN BACKFILL_x000a_15:12:21: BOREPILE OG, PLAN POURING 18 DEC_x000a_12:12:21-08:12:21: EXCAVATION OG, PLAN POURING 18 DEC_x000a_05:12:21-01:12:21: BOREPILE OG, KONDISI DI BAWAH PASIR SEHINGGA LONGSOR TERUS, NEED PROPOSE REVISED DESIGN_x000a_28:11:21-21:11:21: RFC, PLAN START CME 25 NOV _x000a_17:11:21-14:11:21: PROCESS REKOM OG_x000a_10:11:21: RNP &amp; TNP REVIEW OK, OG SITAC PROCESS_x000a_07:11:21-31:10:21: SITE BERADA DI KAMPUNG KUA (TIDAK BISA MENYEWA LAHAN ATAUPUN DIJUAL BELIKAN), PROSES PENDEKATAN KE PEMERINTAHAN BATAM UNTUK PROVIDE LAHAN PEMERINTAHAN BATAM, MENUNGGU JAWABAN DARI PIHAK PEMERINTAHAN BATAM_x000a_24:10:21: NEW SPK NEW BUILT, HUNTING PROSES, PLAN SUBMIT KANDIDAT 4 NOV 2021"/>
  </r>
  <r>
    <s v="T000916"/>
    <s v="HJ SYUKUR LENTENG AGUNG"/>
    <x v="0"/>
    <s v="SKP"/>
    <s v="106°50.21.95'E"/>
    <s v="6°20.40.2'S"/>
    <n v="35"/>
    <s v="10/90/180"/>
    <n v="2021"/>
    <m/>
    <s v="Kel. Srengseng Sawah Gg. Gardu RT.12 RW.02 Kec. Jagakarsa, Kota Jakarta Selatan Prov. DKI Jakarta"/>
    <s v="EID"/>
    <s v="JAW-JB-DPK-0496"/>
    <s v="KELAPA DUA RELOCATION"/>
    <x v="0"/>
    <s v="TBG"/>
    <s v="JABO"/>
    <s v="JABODETABEK"/>
    <s v="Kota Depok"/>
    <s v="Jawa Barat"/>
    <n v="6617928"/>
    <d v="2022-01-19T00:00:00"/>
    <m/>
    <n v="12"/>
    <s v="&lt; 30 days"/>
    <d v="2022-02-18T00:00:00"/>
    <s v="W08-2022"/>
    <s v="Feb-2022"/>
    <d v="2021-12-20T00:00:00"/>
    <s v="W52-2021"/>
    <s v="Dec-2021"/>
    <s v="TBD"/>
    <s v="TBD"/>
    <x v="1"/>
    <s v="TBD"/>
    <s v="TBD"/>
    <s v="TBD"/>
    <m/>
    <s v="MW"/>
    <d v="2022-01-30T00:00:00"/>
    <m/>
    <m/>
    <m/>
    <m/>
    <m/>
    <m/>
    <m/>
    <m/>
    <m/>
    <m/>
    <m/>
    <x v="1"/>
    <x v="1"/>
    <s v="CURRENTLY NO ISSUE"/>
    <s v="30:01:22-23:01:22: NEED REVIEW TNP ALITA_x000a_19:01:22: SPK RELEASED FROM LMS TO EMAIL TBG"/>
  </r>
  <r>
    <m/>
    <m/>
    <x v="5"/>
    <s v="TB"/>
    <s v="110°53.20.08'E"/>
    <s v="6°49.44.04'S"/>
    <n v="50"/>
    <s v="40/140/280"/>
    <n v="2021"/>
    <m/>
    <m/>
    <s v="HTI"/>
    <s v="JAW-JT-KDS-0862"/>
    <s v="HONGGO YUDHO MEJOBO"/>
    <x v="1"/>
    <s v="TBG"/>
    <s v="Central"/>
    <s v="JATENG"/>
    <s v="Jawa Tengah"/>
    <s v="Kab. Kudus"/>
    <n v="6617945"/>
    <d v="2022-01-24T00:00:00"/>
    <m/>
    <n v="7"/>
    <s v="&lt; 30 days"/>
    <d v="2022-06-23T00:00:00"/>
    <s v="W26-2022"/>
    <s v="Jun-2022"/>
    <s v="TBD"/>
    <s v="TBD"/>
    <s v="TBD"/>
    <s v="TBD"/>
    <s v="TBD"/>
    <x v="1"/>
    <s v="TBD"/>
    <s v="TBD"/>
    <s v="TBD"/>
    <m/>
    <s v="MW"/>
    <m/>
    <m/>
    <m/>
    <m/>
    <m/>
    <m/>
    <m/>
    <m/>
    <m/>
    <m/>
    <m/>
    <m/>
    <x v="11"/>
    <x v="1"/>
    <s v="CURRENTLY NO ISSUE"/>
    <s v="30:01:22: VALIDASI KANDIDAT OG_x000a_26:01:22: SURVEY OG_x000a_24:01:22: SPK RELEASED"/>
  </r>
  <r>
    <n v="1262101003"/>
    <s v="CIJANTUNG - RELOC"/>
    <x v="0"/>
    <s v="SKP"/>
    <s v="106°50.50.86'null"/>
    <s v="6°20.33.97'S"/>
    <n v="31"/>
    <s v="90/210/330"/>
    <n v="2021"/>
    <s v="RELOCATION"/>
    <s v="Kp. Rumbut RT 007 RW 09 Kelurahan Pasir Gunung Selatan Kec Cimanggis Kota Depok Prov Jawa Barat"/>
    <s v="EID"/>
    <s v="JAW-JK-CKG-0723"/>
    <s v="GARUDA KALISARI RELOCATION"/>
    <x v="0"/>
    <s v="TBG"/>
    <s v="JABO"/>
    <s v="JABODETABEK"/>
    <s v="DKI Jakarta"/>
    <s v="Jakarta Timur"/>
    <n v="6617923"/>
    <d v="2022-01-18T00:00:00"/>
    <m/>
    <n v="13"/>
    <s v="&lt; 30 days"/>
    <d v="2022-02-17T00:00:00"/>
    <s v="W08-2022"/>
    <s v="Feb-2022"/>
    <d v="2021-12-20T00:00:00"/>
    <s v="W52-2021"/>
    <s v="Dec-2021"/>
    <s v="TBD"/>
    <s v="TBD"/>
    <x v="1"/>
    <s v="TBD"/>
    <s v="TBD"/>
    <s v="TBD"/>
    <m/>
    <s v="MW"/>
    <d v="2022-01-28T00:00:00"/>
    <m/>
    <m/>
    <m/>
    <m/>
    <m/>
    <m/>
    <m/>
    <m/>
    <m/>
    <m/>
    <m/>
    <x v="5"/>
    <x v="5"/>
    <s v="CURRENTLY NO ISSUE"/>
    <s v="30:01:21-26:01:22: SRFI PLN CONNECTION_x000a_23:01:22: RNP REVIEW_x000a_19:01:22-18:01:22: SPK RELEASED FROM LMS TO EMAIL TBG"/>
  </r>
  <r>
    <s v="0416231003"/>
    <s v="RUMBAI_PESISIR_LEMBAHDAMAI"/>
    <x v="3"/>
    <s v="TB"/>
    <s v="101°26.0.6'E"/>
    <s v="0°35.28.35'N"/>
    <n v="50"/>
    <s v="90/180/300"/>
    <n v="2021"/>
    <s v="BLITZKRIEG 2021 [NEW]"/>
    <s v=""/>
    <s v="HTI"/>
    <s v="SUM-RI-PBR-1164"/>
    <s v="RUMBAI_PESISIR_LEMBAHdAMAI"/>
    <x v="1"/>
    <s v="TBG"/>
    <s v="WEST"/>
    <s v="SUMBAGTENG"/>
    <s v="Riau"/>
    <s v="Kota Pekanbaru"/>
    <n v="6617734"/>
    <d v="2021-10-21T00:00:00"/>
    <m/>
    <n v="102"/>
    <s v="91 - 120 days"/>
    <d v="2022-03-20T00:00:00"/>
    <s v="W13-2022"/>
    <s v="Mar-2022"/>
    <s v="TBD"/>
    <s v="TBD"/>
    <s v="TBD"/>
    <s v="TBD"/>
    <s v="TBD"/>
    <x v="1"/>
    <s v="TBD"/>
    <s v="TBD"/>
    <s v="TBD"/>
    <s v="B2S TBD"/>
    <s v="MW"/>
    <m/>
    <m/>
    <m/>
    <m/>
    <m/>
    <m/>
    <m/>
    <m/>
    <m/>
    <m/>
    <m/>
    <m/>
    <x v="2"/>
    <x v="2"/>
    <s v="LAHAN CORPORATE"/>
    <s v="30:01:22: ARAHAN XL PRPOSED RETURN KARENA SUDAH TIDAK BISA KELUAR NOM PERTAMINA KARENA SUDAH DIKELILINGI TOWER XL_x000a_26:01:22-15:12:21: SUDAH TIDAK TERDAPAT LAHAN UNTUK ROOFTOP &amp; POLE PADA RADIUS NOM, ON PROCESS CONFIRM XL_x000a_12:12:21-08:12:21: OG SURVEY LAHAN UNTUK ROOFTOP/POLE, XL REJECT PERGESERAN NOM KARENA SUDAH DIKELILINGI TOWER XL_x000a_05:12:21-01:12:21: NEED APPROVAL PERGESERAN NOM, KARENA PERTAMINA MENOLAK KERJASAMA SEWA LAHAN PEMBANGUNAN TOWER_x000a_28:11:21-14:11:21: PROCESS FU KE PERTAMINA TRKAIT SURAT KERJASAMA, TARGET RELEASED 29 NOV, TERKENDALA PERUBAHAN RE-STRUKTURISASI PT CPI KE PT PERTAMINA HULU ROKAN, SIRCULAR PKS OG INTERNAL PERTAMINA _x000a_10:11:21-31:10:21: SITE BERADA DI LAHAN PERTAMINA, SUDAH MENGAJUKAN SURAT TERKAIT KERJASAMA DENGAN PERTAMINA, MENUNGGU SURAT JAWABAN DARI PERTAMINA, PLAN JAWABAN RELEASED 7 NOV_x000a_24:10:21: NEW SPK NEW BUILT, HUNTING PROSES, PLAN SUBMIT KANDIDAT 4 NOV 2021"/>
  </r>
  <r>
    <s v="0804341003"/>
    <s v="TUATUNU_INDAH"/>
    <x v="3"/>
    <s v="TB"/>
    <s v="106°4.46.34'E"/>
    <s v="2°5.37.33'S"/>
    <n v="50"/>
    <s v="105/190/350"/>
    <n v="2021"/>
    <s v="BLITZKRIEG 2021 [NEW]"/>
    <s v="Jl. Kulan RT. 007 RW. 002 Kelurahan Jerambah Gantung, Kecamatan Gabek Kota Pangkal Pinang, Provinsi Kepulauan Bangka Belitung."/>
    <s v="HTI"/>
    <s v="SUM-BB-PGP-0531"/>
    <s v="TUATUNU_INDAH"/>
    <x v="1"/>
    <s v="TBG"/>
    <s v="WEST"/>
    <s v="SUMBAGSEL"/>
    <s v="Kepulauan Bangka Belitung"/>
    <s v="Kota Pangkal Pinang"/>
    <n v="6617734"/>
    <d v="2021-10-21T00:00:00"/>
    <m/>
    <n v="102"/>
    <s v="91 - 120 days"/>
    <d v="2022-03-20T00:00:00"/>
    <s v="W13-2022"/>
    <s v="Mar-2022"/>
    <s v="TBD"/>
    <s v="TBD"/>
    <s v="TBD"/>
    <d v="2022-02-21T00:00:00"/>
    <s v="W09-2022"/>
    <x v="21"/>
    <d v="2022-02-21T00:00:00"/>
    <s v="W09-2022"/>
    <s v="Feb-2022"/>
    <s v="B2S TBD"/>
    <s v="MW"/>
    <d v="2021-11-24T00:00:00"/>
    <m/>
    <m/>
    <m/>
    <m/>
    <m/>
    <m/>
    <m/>
    <m/>
    <m/>
    <m/>
    <m/>
    <x v="12"/>
    <x v="9"/>
    <s v="CURRENTLY NO ISSUE"/>
    <s v="30:01:22: CERUCUK OG_x000a_26:01:22-16:01:22: BOREPILE OG_x000a_12:01:22: OG PREPARE MATERIAL CERUCUK &amp; BOREPILE_x000a_09:01:22: EXCAVATION OG_x000a_05:01:22: PERMIT OG_x000a_02:01:22-29:12:21: PARALEL REKOM &amp; REVISED DESIGN OG _x000a_26:12:21: REVISED DESIGN OG_x000a_22:12:21-19:12:21: DESIGN PROCESS OG_x000a_15:12:21-28:11:21: DONE REQ SOIL TEST, WAIT FOR SOIL TEST KEPULAUAN_x000a_24:11:21-17:11:21: IW CLEAR, OG PROCESS LL MENGURUS SURAT TANAH _x000a_14:11:21: IW OG, KURANG 1 KK, PLAN IW DONE 17 NOV_x000a_10:11:21: BAN/BAK PROCESS OG &amp; PARALEL IW OG _x000a_07:11:21: KANDIDAT APPROVED TNP RNP_x000a_03:10:21-24:10:21: NEW SPK NEW BUILT, HUNTING PROSES, PLAN SUBMIT KANDIDAT 4 NOV 2021"/>
  </r>
  <r>
    <s v="2008251003"/>
    <s v="SINGKAWANG_UTARA_NARAM"/>
    <x v="3"/>
    <s v="TB"/>
    <s v="108°59.46.21'E"/>
    <s v="0°56.28.97'N"/>
    <n v="45"/>
    <s v="20/110/200"/>
    <n v="2021"/>
    <s v="BLITZKRIEG 2021 [NEW]"/>
    <s v="Jalan Semai, Gang Harmoni, Kelurahan Naram, Kecamatan Singkawang Utara, Kota Singkawang, Propinsi Kalimantan Barat"/>
    <s v="HTI"/>
    <s v="KAL-KB-SKW-0773"/>
    <s v="SINGKAWANG_UTARA_NARAM"/>
    <x v="0"/>
    <s v="TBG"/>
    <s v="JABO"/>
    <s v="KALIMANTAN"/>
    <s v="Kalimantan Barat"/>
    <s v="Kota Singkawang"/>
    <n v="6617778"/>
    <d v="2021-11-09T00:00:00"/>
    <m/>
    <n v="83"/>
    <s v="61 - 90 days"/>
    <d v="2021-12-09T00:00:00"/>
    <s v="W50-2021"/>
    <s v="Dec-2021"/>
    <s v="TBD"/>
    <s v="TBD"/>
    <s v="TBD"/>
    <d v="2022-02-25T00:00:00"/>
    <s v="W09-2022"/>
    <x v="21"/>
    <d v="2022-02-25T00:00:00"/>
    <s v="W09-2022"/>
    <s v="Feb-2022"/>
    <s v="COLO TBG TBD"/>
    <s v="MW"/>
    <d v="2021-12-16T00:00:00"/>
    <m/>
    <m/>
    <m/>
    <m/>
    <s v="sto"/>
    <m/>
    <m/>
    <m/>
    <m/>
    <m/>
    <m/>
    <x v="13"/>
    <x v="6"/>
    <s v="PERMANENISASI &amp; COMMCASE"/>
    <s v="30:01:22: DESIGNPACK OG_x000a_26:01:22-23:01:22: REKOM OG_x000a_19:01:22: CME HOLD PARALEL REKOM OG, PLAN RFI FEB_x000a_16:01:22: PROSES REALISASI KOMPENSASI WARGA_x000a_12:01:22-15:12:21: HOLD COMCASE KOMPENSASI WARGA, PROSES NEGO_x000a_08:12:21-01:12:21: CME PREPARATION_x000a_28:11:21: APD RELEASED, PLAN KOM CME 29 NOV_x000a_24:11:21-21:11:21: BAK PROCESS_x000a_17:11:21: SURVEY OG _x000a_14:11:21-10:11:21: ESR PROCESS OG"/>
  </r>
  <r>
    <s v="1642901003"/>
    <s v="BUMIAJI_SUMBERBRANTAS"/>
    <x v="9"/>
    <s v="TB"/>
    <n v="112.52769600000001"/>
    <n v="-7.7622429999999998"/>
    <n v="50"/>
    <s v="0/160/270"/>
    <n v="2020"/>
    <s v="JEDI 2020 [NEW]"/>
    <s v="Dusun jurang kuali, Rt.3 Rw.5 Desa. Sumberbrantas, Kec.Bumiaji, Kota Batu "/>
    <s v="HTI"/>
    <s v="JAW-JI-BTU-4110"/>
    <s v="BUMIAJI_SUMBERBRANTAS"/>
    <x v="1"/>
    <s v="TBG"/>
    <s v="East"/>
    <s v="JATIM"/>
    <s v="Jawa Timur"/>
    <s v="KOTA BATU"/>
    <n v="6614369"/>
    <d v="2020-01-13T00:00:00"/>
    <m/>
    <n v="322"/>
    <s v="&gt; 150 days"/>
    <d v="2020-06-11T00:00:00"/>
    <s v="W24-2020"/>
    <s v="Jun-2020"/>
    <d v="2020-10-20T00:00:00"/>
    <s v="W43-2020"/>
    <s v="Oct-2020"/>
    <d v="2020-07-15T00:00:00"/>
    <s v="W29-2020"/>
    <x v="19"/>
    <d v="2020-11-25T00:00:00"/>
    <s v="W48-2020"/>
    <s v="Nov-2020"/>
    <m/>
    <s v="MW"/>
    <d v="2020-06-12T00:00:00"/>
    <m/>
    <n v="513031035994"/>
    <n v="6.6"/>
    <m/>
    <d v="2020-08-12T00:00:00"/>
    <m/>
    <d v="2020-06-24T00:00:00"/>
    <d v="2020-11-30T00:00:00"/>
    <s v="W49-2020"/>
    <m/>
    <m/>
    <x v="8"/>
    <x v="7"/>
    <s v="CLOSED - RFI DONE"/>
    <s v="03.12.20 : RFIN sent_x000a_30.11.20 : aktual RFI (PLN connected), proses penyusunan dok RFIN_x000a_26.11.20 : proses perluasan jaringan oleh PLN target selesai 28 Nov, plan site connect PLN 30 Nov_x000a_23.11.20 : plan connect 25 Nov_x000a_12.11.20 : 09.11.20 : 05.11.20 : 02.11.20 : 29.10.20 : daya 23 kVA approved by PLN, proses konek PLN_x000a_22.10.20 : 19.10.20 : 15.10.20 : 12.10.20 : 08.10.20 : 05.10.20 : 01.10.20 :  isu approval up daya PLN dan perluasan jaringan yg masih menunggu review add work PLN by Power eng XL _x000a_28.09.20 : 24.09.20 : 21.09.20 : 17.09.20 : proses perluasan jaringan PLN (penambahan tiang PLN), revisi plan RFI 30 sep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29.06.20 : Proses PLN Connection_x000a_24.06.20 : email SRFI-N sent_x000a_18.06.20 : PLN Connection need perluasan jaringan 3 gawang_x000a_17.06.20 : PSB PLN release_x000a_11.06.20 : 08.06.20 : curingtime_x000a_04.06.20 : 01.06.20 : curingtime_x000a_28.05.20 : rebarring, plan cor besok_x000a_25.05.20 : 14.05.20 :13.05.20 : Lantai kerja, besi mos, angkur template plan kirim 14/5, plan cor pond 18/5_x000a_08.05.20 : bouwplank_x000a_30.04.20 : proses apply perijinan, CME start wait perijinan release_x000a_23.04.20 : 16.04.20 : collecting berkas legal untuk apply perijinan_x000a_09.04.20 : on going soiltest, collecting berkas legal untuk apply perijinan_x000a_02.04.20 : 25.03.20 : 19.03.20 : IW clear, proses renego dan validasi biaya sitac, paralel cek cellplan_x000a_11.03.20 : IW clear, proses renego dan validasi biaya sitac_x000a_28.02.20 : 26.02.20 : Kand ( -7,762681 112,53003), IW Clear 6 KK, proses review eskalasi sitac, collecting legal doc_x000a_20.02.20 : IW Clear, proses eskalasi sitac_x000a_13.02.20 : TNP review_x000a_06.02.20 : Kand A,B = Rehunting, Candidate A B RF NOK"/>
  </r>
  <r>
    <s v="131148126"/>
    <s v="MCP TNG TANAH TINGGI 1"/>
    <x v="9"/>
    <s v="TB"/>
    <s v="106°38.38.08'"/>
    <s v="6°10.16.68'S"/>
    <n v="18"/>
    <s v="0/90/180/270"/>
    <m/>
    <m/>
    <s v="Jl. Jend. Sudirman (samping jembatan penyebrangan depan komp kehakiman), Kota Tangerang Prov. Banten"/>
    <s v="EID"/>
    <s v="JAW-BT-TNG-2111"/>
    <s v="SHOAIB ABDUL AZIZ Relocation"/>
    <x v="0"/>
    <m/>
    <s v="JABO"/>
    <s v="JABODETABEK (INNER)"/>
    <s v="Banten"/>
    <s v="Kota Tangerang"/>
    <n v="6615567"/>
    <d v="2020-08-18T00:00:00"/>
    <m/>
    <n v="101"/>
    <s v="91 - 120 days"/>
    <d v="2020-09-17T00:00:00"/>
    <s v="W38-2020"/>
    <s v="Sep-2020"/>
    <d v="2020-11-30T00:00:00"/>
    <s v="W49-2020"/>
    <s v="Nov-2020"/>
    <d v="2020-11-30T00:00:00"/>
    <s v="W49-2020"/>
    <x v="17"/>
    <d v="2020-11-30T00:00:00"/>
    <s v="W49-2020"/>
    <s v="Nov-2020"/>
    <m/>
    <s v="MW"/>
    <m/>
    <m/>
    <n v="566100942289"/>
    <n v="6.6"/>
    <m/>
    <m/>
    <m/>
    <m/>
    <d v="2020-11-27T00:00:00"/>
    <s v="W48-2020"/>
    <m/>
    <m/>
    <x v="8"/>
    <x v="7"/>
    <s v="CLOSED - RFI DONE"/>
    <s v="30.11.20 : RFIN sent_x000a_23.11.20 : plan connect PLN 27 Nov_x000a_09.11.20 : SRFIN sent_x000a_05.11.20 : 02.11.20 : 29.10.20 : proses fabrikasi material  (colo mcp)_x000a_16.10.20 : STIP release"/>
  </r>
  <r>
    <s v="1434151003"/>
    <s v="BOJONGSARI KEMBARAN"/>
    <x v="9"/>
    <s v="TB"/>
    <n v="109.282781"/>
    <n v="-7.4225329999999996"/>
    <n v="50"/>
    <s v="35/130/210/320"/>
    <m/>
    <m/>
    <s v="JL. Raya Bojongsari RT 01 RW 08 Desa Bojongsari, Kecamatan Kembaran, Kabupaten Banyumas"/>
    <s v="EID"/>
    <s v="JAW-JT-PWT-0553"/>
    <s v="Bojongsari Kembaran"/>
    <x v="1"/>
    <s v="TBG"/>
    <s v="Central"/>
    <s v="JATENG"/>
    <s v="DI Yogyakarta"/>
    <s v="BANYUMAS"/>
    <n v="6614888"/>
    <d v="2020-07-14T00:00:00"/>
    <m/>
    <n v="136"/>
    <s v="121 - 150 days"/>
    <d v="2020-12-11T00:00:00"/>
    <s v="W50-2020"/>
    <s v="Dec-2020"/>
    <d v="2020-11-25T00:00:00"/>
    <s v="W48-2020"/>
    <s v="Nov-2020"/>
    <d v="2020-12-10T00:00:00"/>
    <s v="W50-2020"/>
    <x v="10"/>
    <d v="2020-11-30T00:00:00"/>
    <s v="W49-2020"/>
    <s v="Nov-2020"/>
    <m/>
    <s v="MW"/>
    <d v="2020-11-03T00:00:00"/>
    <m/>
    <n v="522012429848"/>
    <s v="7,7"/>
    <m/>
    <m/>
    <m/>
    <m/>
    <d v="2020-11-27T00:00:00"/>
    <s v="W48-2020"/>
    <m/>
    <m/>
    <x v="8"/>
    <x v="7"/>
    <s v="CLOSED - RFI DONE"/>
    <s v="27.11.20 : RFIN sent_x000a_26.11.20 : PLN connected, proses finishing site dan collect doc RFIN_x000a_23.11.20 : ongoing PLN survey_x000a_19.11.20 : erection done, pondasi BTS done, ME installation ongoing_x000a_16.11.20 : 12.09.20 : erection ongoing_x000a_09.11.20 : pondasi ongoing_x000a_05.11.20 : rebaring, plan pengecoran start 6 Nov_x000a_02.11.20 : 29.10.20 : 26.10.20 : proses analisa ulang terkait design pondasi karena berada di lahan timbunan sampah _x000a_22.10.20 : 19.10.20 : proses galian_x000a_15.10.20 : bouwplank, plan start CME hari ini_x000a_12.10.20 : plan start CME kamis 15 oct 20_x000a_08.10.20 : 05.10.20 : 01.10.20 : rekom lurah &amp; camat done, proses perijinan_x000a_28.09.20 : realisasi IW done, on going proses rekom_x000a_24.09.20 : eskalasi approved, plan realisasi IW 25 Sep_x000a_21.09.20 : TNP OK 50m/0.3, IW CLEAR, proses eskalasi sitac_x000a_17.09.20 : kand C RNP OK, RF 50 50/120/200/280, proses review TNP paralel IW _x000a_14.09.20 : kand B gagal IW, kandidat baru under review RNP (cand C 109.278069, -7.423286)_x000a_10.09.20 : 09.09.20 : plan IW clear 14 Sep_x000a_07.09.20 : IW ongoing, minus 3KK_x000a_03.09.20 : 01.09.20 : TNP OK, IW on going_x000a_31.08.20 : 28.08.20 : kand B RND OK, review TNP_x000a_27.08.20 : kandidat B (koordinat 109.28651, -7.42448) under RNP review_x000a_24.08.20 : IW failed, rehunting kand B, plan submit kand B selasa 25 Aug_x000a_17.08.20 : TNP OK, MW height 50m/0.3, IW on going, plan IW clear 20 Aug 20_x000a_13.08.20 : paralel IW on going, dari 64KK kurang 7 kk, plan IW clear 20 Aug 20_x000a_10.08.20 : 06.08.20 : proses review TNP, IW ongoing di kandidat A_x000a_03.08.20 : 30.07.20 : kandidat A sedang dijalankan proses IW sesuai request RND tower 52 (TBG propose tower 42 untuk menghindari penolakan warga sekitar NOM)_x000a_27.07.20 : 23.07.20 : kandidat A koordinat  109.284361, -7.424769 approved by RND dengan RF 50m, waiting TNP review_x000a_20.07.20 : hunting"/>
  </r>
  <r>
    <s v="1262171003"/>
    <s v="BABAKAN MADANG BOGOR"/>
    <x v="9"/>
    <s v="TB"/>
    <n v="106.902"/>
    <n v="-6.6183800000000002"/>
    <n v="40"/>
    <s v="155/250/330"/>
    <m/>
    <m/>
    <s v="Desa Bojong Koneng Kp. Curug RT.001 RW.009, Kec. Babakan Madang, Kab. Bogor Prov. Jawa Barat"/>
    <s v="EID"/>
    <s v="JAW-JB-BGR-0222"/>
    <s v="Babakan Madang Bogor"/>
    <x v="1"/>
    <s v="TBG"/>
    <s v="JABO"/>
    <s v="JABODETABEK (OUTER)"/>
    <s v="Jawa Barat"/>
    <s v="Kab. Bogor"/>
    <n v="6614778"/>
    <d v="2020-06-24T00:00:00"/>
    <m/>
    <n v="155"/>
    <s v="&gt; 150 days"/>
    <d v="2020-11-21T00:00:00"/>
    <s v="W47-2020"/>
    <s v="Nov-2020"/>
    <d v="2020-11-20T00:00:00"/>
    <s v="W47-2020"/>
    <s v="Nov-2020"/>
    <d v="2020-11-20T00:00:00"/>
    <s v="W47-2020"/>
    <x v="17"/>
    <d v="2020-11-25T00:00:00"/>
    <s v="W48-2020"/>
    <s v="Nov-2020"/>
    <m/>
    <s v="MW"/>
    <d v="2020-11-06T00:00:00"/>
    <m/>
    <n v="538614702053"/>
    <n v="6.6"/>
    <m/>
    <m/>
    <m/>
    <m/>
    <d v="2020-11-26T00:00:00"/>
    <s v="W48-2020"/>
    <m/>
    <m/>
    <x v="8"/>
    <x v="7"/>
    <s v="CLOSED - RFI DONE"/>
    <s v="26.11.20 : aktual RFI, proses collect doc RFIN_x000a_23.11.20 : erection done, ME installation ongoing_x000a_19.11.20 : 16.11.20 : erection ongoing_x000a_12.11.20 : curring time_x000a_09.11.20 : rebaring pondasi_x000a_05.11.20 : start galian_x000a_02.11.20 : 26.10.20 : bouwplank, start CME_x000a_22.10.20 : prepare start CME W5 Oct_x000a_19.10.20 : rekom done, RFC_x000a_15.10.20 : 12.10.20 : rekom ongoing, Soil Test OG, Plan Design dan APD done 15/10_x000a_08.10.20 : IW clear kand E, realisasi IW done, proses soiltest paralel rekom _x000a_05.10.20 : 01.10.20 : submit kandidat baru, kand E RF OK 50m, MW 49m/0.6, proses negosiasi BAN/BAK, plan IW clear 6 oct_x000a_28.09.20 : 24.09.20 : IW on going_x000a_21.09.20 : TNP OK MW 39m/0.6, proses BAN/BAK &amp; IW on going_x000a_17.09.20 : proses negosiasi BAN/BAK, paralel review TNP ALITA_x000a_14.09.20 : kandidat D RND propose RF 50m, koordinat OK, proses review TNP_x000a_10.09.20 : Approval kandidat_x000a_07.09.20 : IW on going_x000a_03.09.20 : 31.08.20 : 27.08.20 : submit kand baru (cand C 106.90206, -6.61829) under RNP review_x000a_27.08.20 : submit kand baru (cand C 106.90206, -6.61829) under RNP review_x000a_24.08.20 : 18.08.20 : IW failed, rehunting B_x000a_13.08.20 : IW on going kand A, paralel submit kandidat baru, kand B RF OK 40m_x000a_10.08.20 : IW on going_x000a_06.08.20 : kandidat A TX OK , MW height 39m/0.6_x000a_03.08.20 : 30.07.20 : 27.07.20 : kandidat A approved by RNP dgn RF 40m, proses validasi TNP_x000a_27.07.20 : kandidat A approved by RNP dgn RF 40m, proses validasi TNP_x000a_23.07.20 : 20.07.20 : 16.07.20 : kandidat A koordinat 106.9017, -6.61767 under RNP review_x000a_16.07.20 : 13.07.20 : 02.07.20 : 29.06.20 : hunting_x000a_24.06.20 : SPK Release 24 jun 20"/>
  </r>
  <r>
    <s v="123251109"/>
    <s v="JALAN CIPINANG GADING"/>
    <x v="9"/>
    <s v="SKP"/>
    <s v="106°48.8.75'E"/>
    <s v="6°37.26.58'S"/>
    <n v="40"/>
    <s v="60/150/240/340"/>
    <m/>
    <m/>
    <s v="JI. Cipinang Gading, Kel. Rangga Mekar RT.01 RW.03, Kec. Kota Bogor Selatan, Kota Bogor Prov. Jawa Barat"/>
    <s v="EID"/>
    <s v="JAW-JB-BGR-0198"/>
    <s v="Ranggamekar Bogor Selatan"/>
    <x v="0"/>
    <m/>
    <s v="JABO"/>
    <s v="JABODETABEK (INNER)"/>
    <s v="Jawa Barat"/>
    <s v="Kota Bogor"/>
    <n v="6616262"/>
    <d v="2020-09-23T00:00:00"/>
    <m/>
    <n v="63"/>
    <s v="61 - 90 days"/>
    <d v="2020-10-23T00:00:00"/>
    <s v="W43-2020"/>
    <s v="Oct-2020"/>
    <d v="2020-10-22T00:00:00"/>
    <s v="W43-2020"/>
    <s v="Oct-2020"/>
    <d v="2020-10-22T00:00:00"/>
    <s v="W43-2020"/>
    <x v="13"/>
    <d v="2020-11-24T00:00:00"/>
    <s v="W48-2020"/>
    <s v="Nov-2020"/>
    <m/>
    <s v="MW"/>
    <d v="2020-11-06T00:00:00"/>
    <m/>
    <n v="538315692100"/>
    <n v="6.6"/>
    <m/>
    <m/>
    <m/>
    <m/>
    <d v="2020-11-25T00:00:00"/>
    <s v="W48-2020"/>
    <m/>
    <m/>
    <x v="8"/>
    <x v="7"/>
    <s v="CLOSED - RFI DONE"/>
    <s v="26.11.20 : RFIN sent_x000a_23.11.20 : plan connect PLN 24 Nov_x000a_19.11.20 : 12.11.20 : proses connect PLN_x000a_09.11.20 : SRFIN sent_x000a_05.11.20 : 02.11.20 : 29.10.20 : 26.10.20 :22.10.20 : STO done, preparation CME, shelter installation_x000a_19.10.20 : 15.10.20 : TNP review_x000a_12.10.20 : 08.10.20 : 05.10.20 : waiting review RND EID_x000a_01.10.20 : ERM process_x000a_"/>
  </r>
  <r>
    <s v="0109991003"/>
    <s v="REUSEB"/>
    <x v="9"/>
    <s v="TB"/>
    <n v="96.171245999999996"/>
    <n v="5.2406129999999997"/>
    <n v="50"/>
    <s v="20/110/230"/>
    <n v="2020"/>
    <s v="JEDI 2020 [NEW]"/>
    <s v="Gampong Reuseb, Kec. Trienggadeng, Kab. Pidie Jaya, Prov. Aceh  "/>
    <s v="HTI"/>
    <s v="SUM-AC-MRN-0522"/>
    <s v="REUSEB"/>
    <x v="1"/>
    <s v="TBG"/>
    <s v="WEST"/>
    <s v="SUMBAGUT"/>
    <s v="Aceh"/>
    <s v="PIDIE JAYA"/>
    <n v="6614769"/>
    <d v="2020-06-23T00:00:00"/>
    <m/>
    <n v="155"/>
    <s v="&gt; 150 days"/>
    <d v="2020-11-20T00:00:00"/>
    <s v="W47-2020"/>
    <s v="Nov-2020"/>
    <d v="2020-11-19T00:00:00"/>
    <s v="W47-2020"/>
    <s v="Nov-2020"/>
    <d v="2020-11-19T00:00:00"/>
    <s v="W47-2020"/>
    <x v="17"/>
    <d v="2020-11-25T00:00:00"/>
    <s v="W48-2020"/>
    <s v="Nov-2020"/>
    <m/>
    <s v="MW"/>
    <d v="2020-09-07T00:00:00"/>
    <m/>
    <n v="116620110189"/>
    <n v="6.6"/>
    <m/>
    <d v="2020-10-13T00:00:00"/>
    <m/>
    <m/>
    <d v="2020-11-25T00:00:00"/>
    <s v="W48-2020"/>
    <m/>
    <m/>
    <x v="8"/>
    <x v="7"/>
    <s v="CLOSED - RFI DONE"/>
    <s v="26.11.20 : RFIN sent_x000a_19.11.20 : PLN connected, proses finishing site _x000a_16.11.20 : PLN connection process_x000a_12.11.20 : erection done, aktual SRFI_x000a_09.11.20 : 05.11.20 : start erection _x000a_02.11.20 : 29.10.20 : 26.10.20 : 22.10.20 : 19.10.20 : rebaring_x000a_15.10.20 : 12.10.20 : 08.10.20 : on going bekisting dan prepare for pouring concrete, plan pouring paling lambat sabtu 10 oct_x000a_05.10.20 : rebarring_x000a_24.09.20 : rebaring foundation_x000a_21.09.20 : 14.09.20 : 10.09.20 : borepile on going_x000a_07.09.20 : bouwplank_x000a_31.08.20 : 27.08.20 : 24.08.20 : 13.08.20 : mobilisasi, plan land clearing mundur besok karena hujan petir_x000a_10.08.20 : plan land clearing besok 11 Aug_x000a_06.08.20 : 03.08.20 : RFC, proses perijinan_x000a_30.07.20 : IW DONE, rekom on going_x000a_27.07.20 : rekom on going_x000a_23.07.20 : kandidat C TNP OK MW height 50m, diameter 0.6, IW clear, proses eskalasi harga_x000a_20.07.20 : wait TNP review_x000a_17.07.20 : kandidat C RNP OK dengan RF 50m, paralel proses IW ongoing, wait TNP review_x000a_16.07.20 : Ok candidate C, tower 52_x000a_13.07.20 : 13 jul submit kandidat baru (cand C koordinat 96.16953, 5.24131) masih menunggu review RNP _x000a_09.07.20 : Kandidat A approved by RNP dengan RF 50m, namun gagal IW, paralel 7 Juli submit kandidat B dengan koordinat 96.17359, 5.23867 propose SST 52, RND not OK B karena dekat NOM, rehunting_x000a_02.07.20 : 29.06.20 : hunting_x000a_23.06.20 : SPK Release 23 jun 20"/>
  </r>
  <r>
    <s v="T000739"/>
    <s v="SIBREH"/>
    <x v="10"/>
    <s v="SKP"/>
    <n v="95.361310000000003"/>
    <n v="5.5114999999999998"/>
    <n v="50"/>
    <s v="90/210/330"/>
    <m/>
    <s v="RELOCATION"/>
    <s v="Jl. Sultan Iskandar Muda"/>
    <s v="HTI"/>
    <s v="SUM-AC-JTH-0720"/>
    <s v="SUKA MAKMUR RELOCATION"/>
    <x v="0"/>
    <s v="TBG"/>
    <s v="WEST"/>
    <s v="SUMBAGUT"/>
    <m/>
    <m/>
    <n v="6614363"/>
    <d v="2020-01-10T00:00:00"/>
    <m/>
    <n v="320"/>
    <s v="&gt; 150 days"/>
    <d v="2020-02-09T00:00:00"/>
    <s v="W07-2020"/>
    <s v="Feb-2020"/>
    <d v="2020-02-06T00:00:00"/>
    <s v="W06-2020"/>
    <s v="Feb-2020"/>
    <d v="2020-04-06T00:00:00"/>
    <s v="W15-2020"/>
    <x v="22"/>
    <d v="2020-11-25T00:00:00"/>
    <s v="W48-2020"/>
    <s v="Nov-2020"/>
    <m/>
    <s v="MW"/>
    <d v="2020-10-26T00:00:00"/>
    <m/>
    <n v="111120242916"/>
    <n v="6.6"/>
    <m/>
    <m/>
    <m/>
    <d v="2020-02-06T00:00:00"/>
    <d v="2020-11-25T00:00:00"/>
    <s v="W48-2020"/>
    <m/>
    <m/>
    <x v="8"/>
    <x v="7"/>
    <s v="CLOSED - RFI DONE"/>
    <s v="25.11.20 : RFIN sent_x000a_03.08.20 : 07.07.20 : email konfirmasi untuk TIDAK CONNECT PLN nya dulu dari XL (Pak Roy)_x000a_20.07.20 : 29.06.20 : 25.06.20 : 22.06.20 : wait confirmation from XL for PLN connection"/>
  </r>
  <r>
    <m/>
    <m/>
    <x v="10"/>
    <s v=""/>
    <s v="98°25.47.92'E"/>
    <s v="3°6.58.24'N"/>
    <n v="60"/>
    <s v="70/170/325 "/>
    <m/>
    <s v="RELOCATION"/>
    <s v="Desa Beganding, Kec. Simpang Empat, Kab. Karo, Prov. Sumatera Utara "/>
    <s v="HTI"/>
    <s v="SUM-SU-KBJ-2226"/>
    <s v="SURBAKTI RELOCATION"/>
    <x v="1"/>
    <s v="TBG"/>
    <s v="WEST"/>
    <s v="SUMBAGUT"/>
    <s v="Sumatera Utara"/>
    <s v="Kab. Karo"/>
    <n v="6616153"/>
    <d v="2020-08-31T00:00:00"/>
    <m/>
    <n v="81"/>
    <s v="61 - 90 days"/>
    <d v="2021-01-28T00:00:00"/>
    <s v="W05-2021"/>
    <s v="Jan-2021"/>
    <d v="2020-11-30T00:00:00"/>
    <s v="W49-2020"/>
    <s v="Nov-2020"/>
    <d v="2020-11-20T00:00:00"/>
    <s v="W47-2020"/>
    <x v="17"/>
    <d v="2020-11-30T00:00:00"/>
    <s v="W49-2020"/>
    <s v="Nov-2020"/>
    <m/>
    <s v="MW"/>
    <d v="2020-10-07T00:00:00"/>
    <m/>
    <n v="129030036001"/>
    <n v="10.6"/>
    <m/>
    <m/>
    <m/>
    <m/>
    <d v="2020-11-20T00:00:00"/>
    <s v="W47-2020"/>
    <m/>
    <m/>
    <x v="8"/>
    <x v="7"/>
    <s v="CLOSED - RFI DONE"/>
    <s v="17.12.20 : RFIN sent_x000a_30.11.20 : site on air, proses announce RFIN_x000a_19.11.20 : RFI done, proses reloc perangkat_x000a_22.10.20 : 19.10.20 : 15.10.20 : SK PLN release, proses PLN connection_x000a_12.10.20 : SRFI, wait SK PLN release dari XL_x000a_07.10.20 : request SK PLN_x000a_05.10.20 : waiting review TNP_x000a_21.09.20 : 17.09.20 : 14.09.20 : under review RND Huawei_x000a_"/>
  </r>
  <r>
    <s v="0109961003"/>
    <s v="PEJUANG"/>
    <x v="9"/>
    <s v="TB"/>
    <n v="97.887613999999999"/>
    <n v="3.4272230000000001"/>
    <n v="50"/>
    <s v="140/240/310"/>
    <n v="2020"/>
    <s v="JEDI 2020 [NEW]"/>
    <s v="Desa Empat Lima, Kec. Bukit Tusam, Kab. Aceh Tenggara, Prov. Aceh "/>
    <s v="HTI"/>
    <s v="SUM-AC-KTN-0377"/>
    <s v="PEJUANG"/>
    <x v="1"/>
    <s v="TBG"/>
    <s v="WEST"/>
    <s v="SUMBAGUT"/>
    <s v="Aceh"/>
    <s v="ACEH TENGGARA"/>
    <n v="6614769"/>
    <d v="2020-06-23T00:00:00"/>
    <m/>
    <n v="150"/>
    <s v="121 - 150 days"/>
    <d v="2020-11-20T00:00:00"/>
    <s v="W47-2020"/>
    <s v="Nov-2020"/>
    <d v="2020-10-19T00:00:00"/>
    <s v="W43-2020"/>
    <s v="Oct-2020"/>
    <d v="2020-11-19T00:00:00"/>
    <s v="W47-2020"/>
    <x v="17"/>
    <d v="2020-11-25T00:00:00"/>
    <s v="W48-2020"/>
    <s v="Nov-2020"/>
    <m/>
    <s v="MW"/>
    <d v="2020-09-07T00:00:00"/>
    <m/>
    <s v="113340195209"/>
    <n v="6.6"/>
    <m/>
    <d v="2020-10-13T00:00:00"/>
    <m/>
    <m/>
    <d v="2020-11-20T00:00:00"/>
    <s v="W47-2020"/>
    <m/>
    <m/>
    <x v="8"/>
    <x v="7"/>
    <s v="CLOSED - RFI DONE"/>
    <s v="23.11.20 : RFIN sent_x000a_19.11.20 : BPUJL paid, jadwal connect PLN minggu ini_x000a_16.11.20 : issue management trafo, plan connect PLN W3 Nov_x000a_12.11.20 : 09.11.20 : 05.11.20 : 02.11.20 : 29.10.20 : 26.10.20 : kondisi trafo overload, pihak PLN sedang melakukan perbaikan _x000a_22.10.20 : 19.10.20 : proses penyambungan PLN_x000a_15.10.20 : 12.10.20 : 08.10.20 : continue CME, curingtime, start erection_x000a_05.10.20 : 01.10.20 : 28.09.20 : 24.09.20 : STOP karena isu perijinan_x000a_21.09.20 : 21.09.20 : 17.09.20 : 14.09.20 : CME hold, proses penyelesaian isu perijinan_x000a_10.09.20 : proses penyelesaian isu perijinan_x000a_07.09.20 : 31.08.20 : excavation_x000a_27.08.20 : 24.08.20 : 13.08.20 : mobilisasi, plan land clearing mundur besok karena hujan petir_x000a_10.08.20 : plan land clearing besok 11 Aug_x000a_06.08.20 : 03.08.20 : RFC, proses perijinan_x000a_30.07.20 : target rekom camat done 30 Jul_x000a_27.07.20 : rekom camat done, collecting berkas perijinan_x000a_23.07.20 : rekom on going_x000a_16.07.20 : kandidat A approved by TNP MW height 45m diameter 1.2m, IW Clear, proses rekom ongoing_x000a_13.07.20 : 11.07.20 : TNP review_x000a_09.07.20 : kandidat A approved by RNP dengan RF 50m namun terkendala issue penolakan warga, paralel 6 Juli submit kandidat B koordinat 97.88766, 3.42707 SST 52 (waiting RNP review)_x000a_02.07.20 : 29.06.20 : hunting_x000a_23.06.20 : SPK Release 23 jun 20"/>
  </r>
  <r>
    <s v="0902921003"/>
    <s v="TANGSI BARU"/>
    <x v="9"/>
    <s v="TB"/>
    <n v="102.591678"/>
    <n v="-3.6044779999999998"/>
    <n v="60"/>
    <m/>
    <n v="2020"/>
    <s v="JEDI 2020 [NEW]"/>
    <s v="Jl.Makam Tangsi Baru, RT.007 RW.002, Kel.Tangsi Baru, Kec.Kabawetan, Kab.Kepahiang, Prov.Bengkulu"/>
    <s v="HTI"/>
    <s v="SUM-BE-KPH-0198"/>
    <s v="TANGSI BARU"/>
    <x v="1"/>
    <s v="TBG"/>
    <s v="WEST"/>
    <s v="LAMPUNG"/>
    <s v="Bengkulu"/>
    <s v="Kepahiang"/>
    <n v="6615571"/>
    <d v="2020-08-18T00:00:00"/>
    <m/>
    <n v="92"/>
    <s v="91 - 120 days"/>
    <d v="2021-01-15T00:00:00"/>
    <s v="W03-2021"/>
    <s v="Jan-2021"/>
    <d v="2020-09-28T00:00:00"/>
    <s v="W40-2020"/>
    <s v="Sep-2020"/>
    <d v="2020-10-20T00:00:00"/>
    <s v="W43-2020"/>
    <x v="13"/>
    <d v="2020-11-30T00:00:00"/>
    <s v="W49-2020"/>
    <s v="Nov-2020"/>
    <m/>
    <s v="MW"/>
    <d v="2020-09-07T00:00:00"/>
    <m/>
    <n v="146205124118"/>
    <n v="6.6"/>
    <m/>
    <d v="2020-10-06T00:00:00"/>
    <m/>
    <m/>
    <d v="2020-11-18T00:00:00"/>
    <s v="W47-2020"/>
    <m/>
    <m/>
    <x v="8"/>
    <x v="7"/>
    <s v="CLOSED - RFI DONE"/>
    <s v="26.11.20 : RFIN sent_x000a_23.11.20 : multiguna connected_x000a_19.11.20 : proses konek PLN multiguna, PLN permanen masih menunggu jawaban dari PLN wilayah S2JB_x000a_09.11.20 : 05.11.20 : 02.11.20 : 29.10.20 : 26.10.20 : 22.10.20 : proses BPUJL_x000a_19.10.20 : ME ongoing_x000a_15.10.20 : 12.10.20 : start erection_x000a_08.10.20 : COR DONE, plan Start Erection Sabtu 10 oct, target SRFI: 16 Oct 2020, nomor register PLN NY Release, sudah disurati kembali ke PLN, semoga besok sudah release no register nya_x000a_05.10.20 : rebarring_x000a_01.10.20 : rebarring_x000a_28.09.20 : galian done, on going lantai kerja_x000a_24.09.20 : plan start CME besok 25 sep, GDL tower release_x000a_21.09.20 : 17.09.20 : plan start senin 21 sep_x000a_14.09.20 : APD done, CME preparation (mobilisasi team)_x000a_10.09.20 : 07.09.20 : proses APD_x000a_03.09.20 : proses soiltest plan 4 Sept_x000a_31.08.20 : rekom done, proses approval eskalasi Sitac_x000a_27.08.20 : kand C RF TX OK -&gt; MW 60m/0.6, IW CLEAR, ongoing rekom_x000a_24.08.20 : kandidat C RF OK, proses review TNP_x000a_13.08.20 : submit kandidat A (koordinat 102.58966, -3.60494) RNP NOK karena sectoral blocking, arahan hunting 102.593395, -3.603029_x000a_03.08.20 : SPK release "/>
  </r>
  <r>
    <s v="0902941003"/>
    <s v="TUGU REJO"/>
    <x v="9"/>
    <s v="TB"/>
    <n v="102.634674"/>
    <n v="-3.584514"/>
    <n v="50"/>
    <m/>
    <n v="2020"/>
    <s v="JEDI 2020 [NEW]"/>
    <s v="Jl.Makam Dusun I, Desa Sumber Sari, Kec. Kabawetan, Kab. Kepahiang, Prov. Bengkulu"/>
    <s v="HTI"/>
    <s v="SUM-BE-KPH-0196"/>
    <s v="TUGU REJO"/>
    <x v="1"/>
    <s v="TBG"/>
    <s v="WEST"/>
    <s v="LAMPUNG"/>
    <s v="Bengkulu"/>
    <s v="Kepahiang"/>
    <n v="6615571"/>
    <d v="2020-08-18T00:00:00"/>
    <m/>
    <n v="92"/>
    <s v="91 - 120 days"/>
    <d v="2021-01-15T00:00:00"/>
    <s v="W03-2021"/>
    <s v="Jan-2021"/>
    <d v="2020-09-28T00:00:00"/>
    <s v="W40-2020"/>
    <s v="Sep-2020"/>
    <d v="2020-10-15T00:00:00"/>
    <s v="W42-2020"/>
    <x v="13"/>
    <d v="2020-11-30T00:00:00"/>
    <s v="W49-2020"/>
    <s v="Nov-2020"/>
    <m/>
    <s v="MW"/>
    <d v="2020-09-07T00:00:00"/>
    <m/>
    <n v="146205124126"/>
    <n v="6.6"/>
    <m/>
    <d v="2020-09-11T00:00:00"/>
    <m/>
    <m/>
    <d v="2020-11-18T00:00:00"/>
    <s v="W47-2020"/>
    <m/>
    <m/>
    <x v="8"/>
    <x v="7"/>
    <s v="CLOSED - RFI DONE"/>
    <s v="26.11.20 : RFIN sent_x000a_23.11.20 : PLN multiguna connected_x000a_19.11.20 : proses konek PLN multiguna, PLN permanen masih menunggu jawaban dari PLN wilayah S2JB_x000a_09.11.20 : 05.11.20 : 02.11.20 : 29.10.20 : 26.10.20 : 22.10.20 : proses BPUJL_x000a_19.10.20 : 15.10.20 : 12.10.20 : SRFI actual, proses PLN Connection_x000a_08.10.20 : Erection OG, target SRFI: 12 Oct 2020, nomor register PLN NY Release, sudah disurati kembali ke PLN, plan besok sudah release no register nya_x000a_05.10.20 : curingtime_x000a_01.10.20 : pouring concrete_x000a_28.09.20 : rebarring on going_x000a_24.09.20 : plan cor mundur karena terkendala cuaca (hujan), plan besok cor_x000a_21.09.20 : rebarring, plan cor selasa 22 sep 20_x000a_17.09.20 : rebarring_x000a_14.09.20 : start excavation menggunakan excavator_x000a_10.09.20 : RFC, CME preparation_x000a_07.09.20 : proses APD_x000a_03.09.20 : rekom done 2 Sept, plan soiltest 3 Sept_x000a_31.08.20 : rekom ongoing, paralel proses soiltest_x000a_27.08.20 : IW clear kand C, proses approval eskalasi sitac_x000a_24.08.20 : pergeseran kandidat 30m paralel IW ongoing, kandidat baru (cand C) RF TX OK_x000a_13.08.20 : submit kandidat A&amp;B, RNP OK -&gt; RF 50m kand A, proses review TNP_x000a_03.08.20 : SPK release "/>
  </r>
  <r>
    <s v="0902931003"/>
    <s v="UJAN MAS PEKALONGAN"/>
    <x v="9"/>
    <s v="TB"/>
    <n v="102.521278"/>
    <n v="-3.5312610000000002"/>
    <n v="60"/>
    <m/>
    <n v="2020"/>
    <s v="JEDI 2020 [NEW]"/>
    <s v="Jl.Lintas Curup-Kepahiang, Gg.Harjo, Dusun VI, Desa Pekalongan, Kec. Ujan Mas, Kab.Kepahiang, Prov. Bengkulu"/>
    <s v="HTI"/>
    <s v="SUM-BE-KPH-0197"/>
    <s v="UJAN MAS PEKALONGAN"/>
    <x v="1"/>
    <s v="TBG"/>
    <s v="WEST"/>
    <s v="LAMPUNG"/>
    <s v="Bengkulu"/>
    <s v="Kepahiang"/>
    <n v="6615571"/>
    <d v="2020-08-18T00:00:00"/>
    <m/>
    <n v="92"/>
    <s v="91 - 120 days"/>
    <d v="2021-01-15T00:00:00"/>
    <s v="W03-2021"/>
    <s v="Jan-2021"/>
    <d v="2020-09-28T00:00:00"/>
    <s v="W40-2020"/>
    <s v="Sep-2020"/>
    <d v="2020-10-15T00:00:00"/>
    <s v="W42-2020"/>
    <x v="13"/>
    <d v="2020-11-30T00:00:00"/>
    <s v="W49-2020"/>
    <s v="Nov-2020"/>
    <m/>
    <s v="MW"/>
    <d v="2020-09-07T00:00:00"/>
    <m/>
    <n v="146102411537"/>
    <n v="6.6"/>
    <m/>
    <d v="2020-09-11T00:00:00"/>
    <m/>
    <m/>
    <d v="2020-11-18T00:00:00"/>
    <s v="W47-2020"/>
    <m/>
    <m/>
    <x v="8"/>
    <x v="7"/>
    <s v="CLOSED - RFI DONE"/>
    <s v="03.12.20 : RFIN sent_x000a_23.11.20 : 19.11.20 : proses konek PLN multiguna, PLN permanen masih menunggu jawaban dari PLN wilayah S2JB_x000a_09.11.20 : 05.11.20 :02.11.20 : 29.10.20 : 26.10.20 : 22.10.20 : proses BPUJL_x000a_19.10.20 : 15.10.20 : 12.10.20 : 08.10.20 : SRFI, nomor register PLN NY Release, sudah disurati kembali ke PLN, plan besok sudah release no register nya_x000a_05.10.20 : ME on going_x000a_01.10.20 : erection done, ME &amp; grounding installation_x000a_28.09.20 : erection on going_x000a_24.09.20 : curingtime_x000a_21.09.20 : plan cor hari ini_x000a_17.09.20 : rebarring_x000a_14.09.20 : start excavation menggunakan excavator_x000a_10.09.20 : RFC, CME preparation_x000a_07.09.20 : APD percepatan done_x000a_03.09.20 : plan soiltest 2 Sept_x000a_31.08.20 : rekom done, proses soiltest_x000a_27.08.20 : proses realisasi IW_x000a_24.08.20 :  TNP OK MW 60m/0.6 , IW clear, proses eskalasi sitac_x000a_13.08.20 : submit kandidat A (koordinat 102.52293, -3.53069) RNP OK -&gt; RF 60m, proses review TNP_x000a_03.08.20 : SPK release "/>
  </r>
  <r>
    <s v="0109971003"/>
    <s v="PASIR NUNGGUL"/>
    <x v="9"/>
    <s v="TB"/>
    <n v="97.833558999999994"/>
    <n v="3.4215800000000001"/>
    <n v="50"/>
    <s v="170/250/340"/>
    <n v="2020"/>
    <s v="JEDI 2020 [NEW]"/>
    <s v="Desa Pasir Nunggul, Kecamatan Lawe Alas, Kabupaten Aceh Tenggara, Prov. Aceh."/>
    <s v="HTI"/>
    <s v="SUM-AC-KTN-0378"/>
    <s v="PASIR NUNGGUL"/>
    <x v="1"/>
    <s v="TBG"/>
    <s v="WEST"/>
    <s v="SUMBAGUT"/>
    <s v="Aceh"/>
    <s v="ACEH TENGGARA"/>
    <n v="6614769"/>
    <d v="2020-06-23T00:00:00"/>
    <m/>
    <n v="147"/>
    <s v="121 - 150 days"/>
    <d v="2020-11-20T00:00:00"/>
    <s v="W47-2020"/>
    <s v="Nov-2020"/>
    <d v="2020-11-19T00:00:00"/>
    <s v="W47-2020"/>
    <s v="Nov-2020"/>
    <d v="2020-11-19T00:00:00"/>
    <s v="W47-2020"/>
    <x v="17"/>
    <d v="2020-11-25T00:00:00"/>
    <s v="W48-2020"/>
    <s v="Nov-2020"/>
    <m/>
    <s v="MW"/>
    <d v="2020-10-01T00:00:00"/>
    <m/>
    <n v="113340197819"/>
    <n v="6.6"/>
    <m/>
    <d v="2020-12-11T00:00:00"/>
    <m/>
    <m/>
    <d v="2020-11-17T00:00:00"/>
    <s v="W47-2020"/>
    <m/>
    <m/>
    <x v="8"/>
    <x v="7"/>
    <s v="CLOSED - RFI DONE"/>
    <s v="19.11.20 : RFIN sent_x000a_16.11.20 : plan connect PLN W3 Nov_x000a_12.11.20 : 05.11.20 : 02.11.20 : 29.10.20 : 26.10.20 : penambahan tiang dan tarikan jaringan PLN_x000a_22.10.20 : 19.10.20 : proses penyambungan PLN_x000a_15.10.20 : 12.10.20 : 08.10.20 : start erection_x000a_05.10.20 : curingtime_x000a_01.10.20 : 28.09.20 : rebaring done, prepare for pouring_x000a_21.09.20 : IMB done, excavation_x000a_14.09.20 : 07.09.20 : 03.09.20 : 31.08.20 : 27.08.20 : proses perijinan_x000a_24.08.20 : 13.08.20 : rekom done , collecting legal doc_x000a_10.08.20 : rekom lurah done, on going rekom camat_x000a_06.08.20 : 03.08.20 : 30.07.20 : IW DONE, proses rekom L/C_x000a_27.07.20 : IW on going_x000a_23.07.20 : 16.07.20 : kandidat D TNP reviewed MW height 48m diameter 0.6m, IW ongoing_x000a_13.07.20 : 11.07.20 : TNP review kand D_x000a_09.07.20 : submit 6 Juli kandidat A,B, dan C propose SST 52 (waiting RNP review)_x000a_02.07.20 : 29.06.20 : hunting_x000a_23.06.20 : SPK Release 23 jun 20"/>
  </r>
  <r>
    <s v="2209051003"/>
    <s v="ALALAK KALIMANTAN"/>
    <x v="3"/>
    <s v="TB"/>
    <s v="114°35.58.05'E"/>
    <s v="3°15.5.97'S"/>
    <n v="40"/>
    <s v="10/230/290"/>
    <n v="2021"/>
    <s v="BLITZKRIEG 2021 [NEW]"/>
    <s v="Jl. Tatah Mesjid Rt. 15 Desa Tatah Mesjid, Kecamatan Alalak ,Kabupaten Barito Kuala Provinsi. Kalimantan Selatan"/>
    <s v="HTI"/>
    <s v="KAL-KS-MRH-0948"/>
    <s v="ALALAK"/>
    <x v="0"/>
    <s v="TBG"/>
    <s v="Central"/>
    <s v="KALIMANTAN"/>
    <s v="Kalimantan Selatan"/>
    <s v="Kab. Barito Kuala"/>
    <n v="6617643"/>
    <d v="2021-09-23T00:00:00"/>
    <m/>
    <n v="130"/>
    <s v="121 - 150 days"/>
    <d v="2022-02-20T00:00:00"/>
    <s v="W09-2022"/>
    <s v="Feb-2022"/>
    <s v="TBD"/>
    <s v="TBD"/>
    <s v="TBD"/>
    <d v="2021-11-22T00:00:00"/>
    <s v="W48-2021"/>
    <x v="4"/>
    <d v="2022-01-29T00:00:00"/>
    <s v="W05-2022"/>
    <s v="Jan-2022"/>
    <s v="COLO TBG DEC"/>
    <s v="MW"/>
    <d v="2021-11-10T00:00:00"/>
    <m/>
    <m/>
    <m/>
    <m/>
    <s v="sto"/>
    <m/>
    <m/>
    <m/>
    <m/>
    <m/>
    <m/>
    <x v="6"/>
    <x v="5"/>
    <s v="CURRENTLY NO ISSUE"/>
    <s v="30:01:22: RFI, WAIT RFIN_x000a_26:01:22: SRFI, PLN CONNECTION_x000a_23:01:22: ERECTION OG_x000a_19:01:22: POURING OG, PLAN RFI 28 JAN_x000a_16:01:22-12:01:22: REBARING OG, PLAN COR PONDASI 19 JAN (LANGSIR MATERIAL)_x000a_09:02:22-02:01:22: BOREPILE OG, PARALEL PROSES BENDUNG BANJIR ROB, PLAN COR BOREPILE 11 JAN_x000a_29:12:21-12:12:21: HOLD KARENA TERGENANG BANJIR, PARALEL APPROVAL ADD LANGSIRAN_x000a_08:12:21-01:12:21: BOREPILE OG, GALIAN TERGENANG BANJIR_x000a_28:11:21: PREPARE BOREPILE, PLAN 29 NOV BOR_x000a_24:11:21-21:11:21: PREPARE BOREPILE, TERKENDALA PERIZINAN (NOT RECOMENDED PARALEL)_x000a_17:11:21-10:11:21:  PROCESS SPH LANGSIR MATERIAL (JEMBATAN KAYU TIDAK BISA DILEWATI). ANKUR&amp;TOWER DENGN JADWAL KAPAL 12, ETA 22/11._x000a_07:11:21: TEAM PREPARATION &amp; BOREPILE PREPARATION OG_x000a_03:11:21: DESIGNPACK DONE, REKOM DONE, PLAN START CME 9 NOV_x000a_31:10:21-27:10:21: IW CLEAR, PARALEL SOIL TEST DONE_x000a_24:10:21-26:09:21: SPK RELEASED COLO, PEKERJAAN B2S NEEW REVIEW IMB"/>
  </r>
  <r>
    <s v="0109981003"/>
    <s v="TENEMBAK LANG LANG"/>
    <x v="9"/>
    <s v="TB"/>
    <n v="97.820988"/>
    <n v="3.497865"/>
    <n v="50"/>
    <s v="10/160/270"/>
    <n v="2020"/>
    <s v="JEDI 2020 [NEW]"/>
    <s v="Desa Kuta Bantil_x000a_Kecamatan Lawe Bulan_x000a_Kabupaten Aceh Tenggara_x000a_Provinsi Aceh"/>
    <s v="HTI"/>
    <s v="SUM-AC-KTN-0379"/>
    <s v="TENEMBAK LANG LANG"/>
    <x v="1"/>
    <s v="TBG"/>
    <s v="WEST"/>
    <s v="SUMBAGUT"/>
    <s v="Aceh"/>
    <s v="ACEH TENGGARA"/>
    <n v="6614769"/>
    <d v="2020-06-23T00:00:00"/>
    <m/>
    <n v="147"/>
    <s v="121 - 150 days"/>
    <d v="2020-11-20T00:00:00"/>
    <s v="W47-2020"/>
    <s v="Nov-2020"/>
    <d v="2020-11-19T00:00:00"/>
    <s v="W47-2020"/>
    <s v="Nov-2020"/>
    <d v="2020-11-19T00:00:00"/>
    <s v="W47-2020"/>
    <x v="17"/>
    <d v="2020-11-25T00:00:00"/>
    <s v="W48-2020"/>
    <s v="Nov-2020"/>
    <m/>
    <s v="MW"/>
    <d v="2020-10-01T00:00:00"/>
    <m/>
    <s v="113340197801"/>
    <n v="6.6"/>
    <m/>
    <d v="2020-12-02T00:00:00"/>
    <m/>
    <m/>
    <d v="2020-11-17T00:00:00"/>
    <s v="W47-2020"/>
    <m/>
    <m/>
    <x v="8"/>
    <x v="7"/>
    <s v="CLOSED - RFI DONE"/>
    <s v="19.11.20 : RFIN sent_x000a_16.11.20 : issue management trafo, proses input ticket PLN123agar segera di followup terkait BPUJL yg sudah terbayar. Plan connect PLN W3 Nov_x000a_12.11.20 : 09.11.20 : 05.11.20 : 29.10.20 :26.10.20 : 22.10.20 : 19.10.20 : proses penyambungan PLN_x000a_15.10.20 : 12.10.20 : erection done_x000a_08.10.20 : start erection_x000a_05.10.20 : curingtime_x000a_01.10.20 : 28.09.20 : rebaring done, prepare for pouring_x000a_21.09.20 : IMB done, excavation_x000a_14.09.20 : 07.09.20 : 31.08.20 : proses perijinan_x000a_27.08.20 : 24.08.20 : rekom done, proses perijinan_x000a_17.08.20 : 13.08.20 : IW Clear, proses rekom on going, target rekom done 19 Aug_x000a_10.08.20 : IW on going kurang 2 kk, plan IW clear 11 Aug_x000a_06.08.20 : kembali ke kandidat A, status IW CLEAR, proses eskalasi sitac cost_x000a_03.08.20 : 30.07.20 : Kandidat A  gagal IW, proses rehunting plan submit kandidat senin 3 Agustus_x000a_27.07.20 : 23.07.20 : IW Clear, proses eskalasi harga _x000a_16.07.20 : kandidat A TNP approved MW height 47m dia 0.6m, IW Clear_x000a_13.07.20 : 10.07.20 : submit TNP review_x000a_09.07.20 : submit 6 Juli kandidat A,B, dan C propose SST 52 (waiting RNP review)_x000a_02.07.20 : 29.06.20 : hunting_x000a_23.06.20 : SPK Release 23 jun 20"/>
  </r>
  <r>
    <s v="TBG03_EJ119"/>
    <s v="MADIUN1"/>
    <x v="12"/>
    <s v="TB"/>
    <n v="111.52751000000001"/>
    <n v="-7.6447000000000003"/>
    <n v="35"/>
    <s v="90/210/330"/>
    <n v="2019"/>
    <s v="ORION [NEW]"/>
    <s v="Jl. Salak Kelurahan Taman Kecamatan Taman Kodya Madiun"/>
    <s v="HTI"/>
    <s v="JAW-JI-MAD-3631"/>
    <s v="TAMAN PANDEAN"/>
    <x v="0"/>
    <s v="HTI"/>
    <s v="East"/>
    <s v="JATIM"/>
    <s v="Jawa Timur"/>
    <s v="KOTA MADIUN"/>
    <n v="6614535"/>
    <d v="2020-03-09T00:00:00"/>
    <m/>
    <n v="252"/>
    <s v="&gt; 150 days"/>
    <d v="2020-04-08T00:00:00"/>
    <s v="W15-2020"/>
    <s v="Apr-2020"/>
    <s v="CME BY XL"/>
    <s v=""/>
    <s v=""/>
    <d v="2020-04-08T00:00:00"/>
    <s v="W15-2020"/>
    <x v="22"/>
    <d v="2020-04-08T00:00:00"/>
    <s v="W15-2020"/>
    <s v="Apr-2020"/>
    <m/>
    <s v="MW"/>
    <m/>
    <m/>
    <m/>
    <m/>
    <m/>
    <d v="2020-03-10T00:00:00"/>
    <m/>
    <m/>
    <d v="2020-11-16T00:00:00"/>
    <s v="W47-2020"/>
    <m/>
    <m/>
    <x v="8"/>
    <x v="7"/>
    <s v="CLOSED - RFI DONE"/>
    <s v="05.11.20 : SRFI_x000a_18.09.20 : CME BY XL, PO CME released, lacking PO PLN, plan RFI 10 oct 20"/>
  </r>
  <r>
    <s v="160227104"/>
    <s v="JAPANAN"/>
    <x v="12"/>
    <s v="SKP"/>
    <n v="112.3231"/>
    <n v="-7.6355000000000004"/>
    <n v="40"/>
    <s v="90/210/330"/>
    <n v="2019"/>
    <s v="ORION [NEW]"/>
    <s v="Jl. Sumberboto, Desa Mojoduwur Dsn.Mojoduwur RT.01 RW.01 Kec.Mojowarno, Kab.Jombang Prov.Jawa Timur"/>
    <s v="HTI"/>
    <s v="JAW-JI-JBG-4141"/>
    <s v="SUMBER BOTO"/>
    <x v="0"/>
    <s v="HTI"/>
    <s v="East"/>
    <s v="JATIM"/>
    <s v="Jawa Timur"/>
    <s v="Kab. Jombang"/>
    <n v="6614496"/>
    <d v="2020-02-18T00:00:00"/>
    <m/>
    <n v="272"/>
    <s v="&gt; 150 days"/>
    <d v="2020-03-19T00:00:00"/>
    <s v="W12-2020"/>
    <s v="Mar-2020"/>
    <s v="CME BY XL"/>
    <s v=""/>
    <s v=""/>
    <d v="2020-03-19T00:00:00"/>
    <s v="W12-2020"/>
    <x v="23"/>
    <d v="2020-03-19T00:00:00"/>
    <s v="W12-2020"/>
    <s v="Mar-2020"/>
    <m/>
    <s v="MW"/>
    <m/>
    <m/>
    <m/>
    <m/>
    <m/>
    <d v="2020-02-19T00:00:00"/>
    <m/>
    <m/>
    <d v="2020-11-16T00:00:00"/>
    <s v="W47-2020"/>
    <m/>
    <m/>
    <x v="8"/>
    <x v="7"/>
    <s v="CLOSED - RFI DONE"/>
    <s v="07.01.21 : RFIN sent_x000a_05.11.20 : SRFI_x000a_18.09.20 : CME BY XL, PO CME released, lacking PO PLN, plan RFI 10 oct 20"/>
  </r>
  <r>
    <s v="0223801003"/>
    <s v="SEIRAMPAH PEMATANG GANJANG"/>
    <x v="9"/>
    <s v="TB"/>
    <n v="99.123750000000001"/>
    <n v="3.4630529999999999"/>
    <n v="50"/>
    <s v="130/240/330"/>
    <n v="2020"/>
    <s v="JEDI 2020 [NEW]"/>
    <s v="DUSUN IV DESA PEMATANG GANJANG KECAMATAN SEI RAMPAH KABUPATEN SERDANG BEDAGAI"/>
    <s v="HTI"/>
    <s v="SUM-SU-SRH-2223"/>
    <s v="SEIRAMPAH PEMATANG GANJANG"/>
    <x v="1"/>
    <s v="TBG"/>
    <s v="WEST"/>
    <s v="SUMBAGUT"/>
    <s v="Sumatera Utara"/>
    <s v="SERDANG BEDAGAI"/>
    <n v="6614769"/>
    <d v="2020-06-23T00:00:00"/>
    <m/>
    <n v="144"/>
    <s v="121 - 150 days"/>
    <d v="2020-11-20T00:00:00"/>
    <s v="W47-2020"/>
    <s v="Nov-2020"/>
    <d v="2020-11-19T00:00:00"/>
    <s v="W47-2020"/>
    <s v="Nov-2020"/>
    <d v="2020-11-19T00:00:00"/>
    <s v="W47-2020"/>
    <x v="17"/>
    <d v="2020-11-19T00:00:00"/>
    <s v="W47-2020"/>
    <s v="Nov-2020"/>
    <m/>
    <s v="MW"/>
    <d v="2020-10-01T00:00:00"/>
    <m/>
    <n v="126160702674"/>
    <n v="6.6"/>
    <m/>
    <d v="2020-11-19T00:00:00"/>
    <m/>
    <m/>
    <d v="2020-11-14T00:00:00"/>
    <s v="W46-2020"/>
    <m/>
    <m/>
    <x v="8"/>
    <x v="7"/>
    <s v="CLOSED - RFI DONE"/>
    <s v="16.11.20 : RFIN sent_x000a_12.11.20 : erection done, aktual SRFI_x000a_09.11.20 : 05.11.20 : 02.11.20 : erection ongoing _x000a_29.10.20 : 26.10.20 : 22.10.20 : 19.10.20 : 15.10.20 : 12.10.20 : 08.10.20 : rebarring_x000a_05.10.20 : 01.10.20 : cerucuk on going_x000a_21.09.20 : bouwplank, proses delivery cerucuk 1000 pcs_x000a_14.09.20 : land clearing, kondisi lahan rawa, proses delivery cerucuk 1000 pcs_x000a_07.09.20 : 03.09.20 : 31.08.20 : 27.08.20 : menunggu jadwal survey dan resi IMB release, plan start CME setelah survey done_x000a_24.08.20 : 13.08.20 : proses perijinan_x000a_10.08.20 : 06.08.20 : 03.08.20 : rekom done, proses perijinan_x000a_30.07.20 : target rekom done 30 Jul_x000a_27.07.20 : proses rekom camat_x000a_23.07.20 : 16.07.20 : kandidat A TNP approved MW height 45m dia 0.6m, IW clear, proses eskalasi sitac_x000a_13.07.20 : 09.07.20 : kandidat A koordinat 99.12371, 3.46285 dengan RF 50m approved by RNP 3 Juli 2020, menunggu review TX_x000a_02.07.20 : 29.06.20 : hunting_x000a_23.06.20 : SPK Release 23 jun 20"/>
  </r>
  <r>
    <s v="0223821003"/>
    <s v="PERK.PADANG HALABAN"/>
    <x v="9"/>
    <s v="TB"/>
    <n v="99.873160999999996"/>
    <n v="2.3067470000000001"/>
    <n v="60"/>
    <s v="90/175/350"/>
    <n v="2020"/>
    <s v="JEDI 2020 [NEW]"/>
    <s v="DESA AEK HITETORAS KECAMATAN MARBAU KABUPATEN LABUHANBATU UTARA PROVINSI SUMATERA UTARA"/>
    <s v="HTI"/>
    <s v="SUM-SU-AKK-2140"/>
    <s v="PERK.PADANG HALABAN"/>
    <x v="1"/>
    <s v="TBG"/>
    <s v="WEST"/>
    <s v="SUMBAGUT"/>
    <s v="Sumatera Utara"/>
    <s v="KAB. LABUHAN BATU UT"/>
    <n v="6614816"/>
    <d v="2020-07-01T00:00:00"/>
    <m/>
    <n v="133"/>
    <s v="121 - 150 days"/>
    <d v="2020-11-28T00:00:00"/>
    <s v="W48-2020"/>
    <s v="Nov-2020"/>
    <d v="2020-11-27T00:00:00"/>
    <s v="W48-2020"/>
    <s v="Nov-2020"/>
    <d v="2020-11-27T00:00:00"/>
    <s v="W48-2020"/>
    <x v="17"/>
    <d v="2020-11-27T00:00:00"/>
    <s v="W48-2020"/>
    <s v="Nov-2020"/>
    <m/>
    <s v="MW"/>
    <d v="2020-10-01T00:00:00"/>
    <m/>
    <n v="125140369472"/>
    <n v="6.6"/>
    <m/>
    <d v="2020-10-22T00:00:00"/>
    <m/>
    <m/>
    <d v="2020-11-11T00:00:00"/>
    <s v="W46-2020"/>
    <m/>
    <m/>
    <x v="8"/>
    <x v="7"/>
    <s v="CLOSED - RFI DONE"/>
    <s v="12.11.20 : RFIN sent_x000a_09.11.20 : 05.11.20 : 02.11.20 :29.10.20 : 26.10.20 : isu penambahan tiang dan tarikan jaringan PLN_x000a_22.10.20 : 19.10.20 : erection ongoing _x000a_15.10.20 : 12.10.20 : 09.10.20 : cor done, curingtime_x000a_08.10.20 : on going bekisting dan prepare for pouring concrete, plan pouring paling lambat sabtu 10 oct_x000a_05.10.20 : rebarring_x000a_28.09.20 : borepile done, on going cerucuk_x000a_21.09.20 : resi IMB done, on going borepile_x000a_14.09.20 : 07.09.20 : 03.09.20 : 31.08.20 : proses perijinan_x000a_27.08.20 : rekom Camat done, proses perijinan_x000a_24.08.20 : 13.08.20 : 10.08.20 : 06.08.20 : proses negosiasi harga IMB_x000a_03.08.20 : 30.07.20 : 27.07.20 : 23.07.20 : IW Clear, proses eskalasi harga_x000a_20.07.20 : 16.07.20 : kandidat A TNP approved MW height 57m dia 1.2m, IW ongoing_x000a_16.07.20 : kandidat A TNP approved MW height 57m dia 1.2m, IW ongoing_x000a_13.07.20 : 10.07.20 : submit TNP review_x000a_09.07.20 : submit 8 Juli kandidat A koordinat 99.87314, 2.3067 propose SST 52, waiting RF Validation_x000a_01.07.20 : SPK release"/>
  </r>
  <r>
    <s v="0223791003"/>
    <s v="ASAM JAWA_TORGAMBA"/>
    <x v="9"/>
    <s v="TB"/>
    <n v="100.174661"/>
    <n v="1.8740349999999999"/>
    <n v="50"/>
    <s v="35/145/310"/>
    <n v="2020"/>
    <s v="JEDI 2020 [NEW]"/>
    <s v=" Dusun Sumberjo I Desa Persiapan Sumberjo Kecamatan Torgamba Kabupaten LabuhanBatu Selatan Prov.Sumatera Utara"/>
    <s v="HTI"/>
    <s v="SUM-SU-KPI-2143"/>
    <s v="ASAM JAWA_TORGAMBA"/>
    <x v="1"/>
    <s v="TBG"/>
    <s v="WEST"/>
    <s v="SUMBAGUT"/>
    <s v="Kep. Bangka Belitung"/>
    <s v="KAB. LABUHAN BATU SE"/>
    <n v="6614769"/>
    <d v="2020-06-23T00:00:00"/>
    <m/>
    <n v="141"/>
    <s v="121 - 150 days"/>
    <d v="2020-11-20T00:00:00"/>
    <s v="W47-2020"/>
    <s v="Nov-2020"/>
    <d v="2020-11-19T00:00:00"/>
    <s v="W47-2020"/>
    <s v="Nov-2020"/>
    <d v="2020-11-19T00:00:00"/>
    <s v="W47-2020"/>
    <x v="17"/>
    <d v="2020-11-25T00:00:00"/>
    <s v="W48-2020"/>
    <s v="Nov-2020"/>
    <m/>
    <s v="MW"/>
    <d v="2020-10-06T00:00:00"/>
    <m/>
    <n v="125100663178"/>
    <n v="6.6"/>
    <m/>
    <d v="2020-10-22T00:00:00"/>
    <m/>
    <m/>
    <d v="2020-11-11T00:00:00"/>
    <s v="W46-2020"/>
    <m/>
    <m/>
    <x v="8"/>
    <x v="7"/>
    <s v="CLOSED - RFI DONE"/>
    <s v="12.11.20 : RFIN sent_x000a_09.11.20 : 05.11.20 : 02.11.20 : 29.10.20 : 26.10.20 : curring time, pekerjaan pagar dan ME ongoing_x000a_22.10.20 : 19.10.20 : erection ongoing_x000a_15.10.20 : 12.10.20 : 08.10.20 : on going bekisting dan prepare for pouring concrete, plan pouring paling lambat sabtu 10 oct_x000a_05.10.20 : rebarring_x000a_21.09.20 : resi IMB done, proses perijinan_x000a_14.09.20 : 07.09.20 : 03.09.20 : 31.08.20 : rekom done, proses perijinan_x000a_27.08.20 : proses eskalasi sitac approved, rekom lurah done, on going rekom camat_x000a_24.08.20 : proses eskalasi biaya sitac, paralel rekom on going_x000a_17.08.20 : IW clear, proses rekom on going_x000a_13.08.20 : TNP OK, iw kurang 1 kk lg,  target 14 agustus 20_x000a_11.08.20 : TNP review, 10.08.20 : kandidat D RF OK 50m, proses review TNP, paralel IW on going kurang 2 kk, plan IW clear 14 Aug_x000a_06.08.20 : submit kandidat baru (cand D 100.1737 1.87254) under RNP review, kandidat C, D yg sebelumnya diajukan gagal IW_x000a_03.08.20 : kandidat C RF OK 50m, proses review TNP, paralel IW on going_x000a_30.07.20 : Kandidat B IW failed, submit kandidat baru (cand C koordinat 100.17412, 1.8753) under RNP review_x000a_27.07.20 : IW on going_x000a_23.07.20 : kandidat B TNP OK , MW height 48m, diameter 0.6m, proses IW on going_x000a_20.07.20 : wait TNP review_x000a_17.07.20 : kandidat B RNP approved dengan RF 50m, proses IW ongoing, wait TNP review_x000a_16.07.20 : kandidat A terkendala penolakan warga, 15 Jul submit kandidat baru (cand B koordinat 100.17535, 1.874103) masih menunggu review RNP _x000a_13.07.20 : 09.07.20 : kandidat A koordinat 100.17481, 1.87365 approved 7 Juli by RNP dengan RF 50m, waiting TX review_x000a_02.07.20 : 29.06.20 : hunting_x000a_23.06.20 : SPK Release 23 jun 20"/>
  </r>
  <r>
    <s v="1644531003"/>
    <s v="PURWOSARI_BAKALAN"/>
    <x v="9"/>
    <s v="TB"/>
    <n v="112.75490499999999"/>
    <n v="-7.7556779999999996"/>
    <n v="50"/>
    <s v="50/200/275"/>
    <n v="2020"/>
    <s v="JEDI 2020 [NEW]"/>
    <s v=" Dusun Keputran, RT 16 RW 04, Desa Bakalan, Kec. Purwosari, Kab. Pasuruan, Prov. Jawa Timur"/>
    <s v="HTI"/>
    <s v="JAW-JI-PSR-4139"/>
    <s v="PURWOSARI_BAKALAN"/>
    <x v="1"/>
    <s v="TBG"/>
    <s v="East"/>
    <s v="JATIM"/>
    <s v="Jawa Timur"/>
    <s v="KAB. PASURUAN"/>
    <n v="6614889"/>
    <d v="2020-07-14T00:00:00"/>
    <m/>
    <n v="118"/>
    <s v="91 - 120 days"/>
    <d v="2020-12-11T00:00:00"/>
    <s v="W50-2020"/>
    <s v="Dec-2020"/>
    <d v="2020-12-10T00:00:00"/>
    <s v="W50-2020"/>
    <s v="Dec-2020"/>
    <d v="2020-12-10T00:00:00"/>
    <s v="W50-2020"/>
    <x v="10"/>
    <d v="2020-11-10T00:00:00"/>
    <s v="W46-2020"/>
    <s v="Nov-2020"/>
    <m/>
    <s v="MW"/>
    <d v="2020-10-06T00:00:00"/>
    <m/>
    <n v="513580973893"/>
    <n v="6.6"/>
    <m/>
    <d v="2020-09-28T00:00:00"/>
    <m/>
    <m/>
    <d v="2020-11-09T00:00:00"/>
    <s v="W46-2020"/>
    <m/>
    <m/>
    <x v="8"/>
    <x v="7"/>
    <s v="CLOSED - RFI DONE"/>
    <s v="12.11.20 : RFIN sent_x000a_09.11.20 : 05.11.20 : PLN connected, proses penyusunan doc RFIN_x000a_02.11.20 : 29.10.20 : erection done, proses penyambungan PLN _x000a_26.10.20 : 22.10.20 : 19.10.20 : prepare start erection_x000a_15.10.20 : curingtime, plan start erection 20 oct 20_x000a_12.10.20 : galian done, lantai kerja done, prepare rebarring_x000a_08.10.20 : on going excavation_x000a_05.10.20 : start galian_x000a_01.10.20 : plan start CME 5 oct_x000a_28.09.20 : 24.09.20 : IW done, rekom done, RFC_x000a_21.09.20 : TNP OK 50m/1.2, IW ongoing, rekom lurah done, on going rekom camat_x000a_17.09.20 : kand E RF OK, proses review TNP, IW clear, proses rekom, soiltest done_x000a_10.09.20 : 07.09.20 : kand D IW fail (2KK menolak), proses mediasi paralel rehunting kandidat baru_x000a_03.09.20 : plan 3 Sep IW clear_x000a_31.08.20 : kand D RF OK -&gt; 50m, TNP OK -&gt; MW 50m/1.2, IW ongoing_x000a_27.08.20 : kandidat C RF OK, namun ada pergeseran sejauh 35m karena issue legalitas lahan, prepare submit kandidat_x000a_24.08.20 : submit kandidat B&amp;C outSAR karena issue penolakan warga hingga radius 380m, under RNP review_x000a_17.08.20 : IW failed, rehunting kand B_x000a_13.08.20 : IW ongoing, plan hari ini clear soswar forum_x000a_10.08.20 : IW on going_x000a_06.08.20 : kandidat A koordinat (112.75494, -7.7565) RNP OK -&gt; RF 50m, TNP OK -&gt; MW 50m/1.2_x000a_03.08.20 : 30.07.20 : 27.07.20 : 23.07.20 : hunting"/>
  </r>
  <r>
    <s v="1260751003"/>
    <s v="PURWAHARJA_TENGAH"/>
    <x v="9"/>
    <s v="TB"/>
    <n v="108.53966"/>
    <n v="-7.3513299999999999"/>
    <n v="30"/>
    <m/>
    <n v="2020"/>
    <s v="JEDI 2020 [NEW]"/>
    <s v="Link Siluman Baru, RT.37 RW.17 Desa Purwarharja, Kecamatan Purwaharja, Kota Banjar, Jawa Barat."/>
    <s v="HTI"/>
    <s v="JAW-JB-BJR-3853"/>
    <s v="PURWAHARJA_TENGAH"/>
    <x v="1"/>
    <s v="TBG"/>
    <s v="Central"/>
    <s v="JABAR"/>
    <s v="Jawa Barat"/>
    <s v="KOTA BANJAR"/>
    <n v="6614369"/>
    <d v="2020-01-13T00:00:00"/>
    <m/>
    <n v="301"/>
    <s v="&gt; 150 days"/>
    <d v="2020-06-11T00:00:00"/>
    <s v="W24-2020"/>
    <s v="Jun-2020"/>
    <d v="2020-10-10T00:00:00"/>
    <s v="W41-2020"/>
    <s v="Oct-2020"/>
    <d v="2020-08-17T00:00:00"/>
    <s v="W34-2020"/>
    <x v="16"/>
    <d v="2020-11-17T00:00:00"/>
    <s v="W47-2020"/>
    <s v="Nov-2020"/>
    <m/>
    <s v="MW"/>
    <d v="2020-09-10T00:00:00"/>
    <m/>
    <s v="532217719560"/>
    <s v="6.6"/>
    <m/>
    <d v="2020-10-09T00:00:00"/>
    <m/>
    <m/>
    <d v="2020-11-09T00:00:00"/>
    <s v="W46-2020"/>
    <m/>
    <m/>
    <x v="8"/>
    <x v="7"/>
    <s v="CLOSED - RFI DONE"/>
    <s v="12.09.20 : RFIN sent_x000a_09.11.20 : 05.11.20 : aktual RFI, proses collect doc RFIN_x000a_02.11.20 : ME installation_x000a_29.10.20 : 26.10.20 : erection ongoing, paralel konek jaringan PLN_x000a_22.10.20 : curring time, plan hari ini on site untuk start CME kembali_x000a_19.10.20 : curring time, stop pol PP karena issue opsic_x000a_12.10.20 : 08.10.20 : 05.10.20 : 01.10.20 : 28.09.20 : Curingtime, urugan tanah + pondasi bts OG, start erection tower waiting perijinan release_x000a_24.09.20 : 21.09.20 : rebarring, plan cor selasa 22 sep_x000a_17.09.20 : on going excavation_x000a_14.09.20 : 11.09.20 : start galian_x000a_10.09.20 : Mob demob plan sabtu 12 sep 20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proses koordinasi penjadwalan survey dan rapat TKPRD_x000a_27.07.20 : 16.07.20 : CME belum dapat start karena isu perijinan kota banjar_x000a_13.07.20 : proses perijinan_x000a_09.07.20 : plan rekom done minggu ini 10 jul, plan start proses perijinan minggu depan 13 jul,  start CME setelah proses perijinan plan 20 jul_x000a_06.07.20 : plan rekom minggu ini_x000a_02.07.20 : IW clear, plan Rekom minggu depan, plan RFC W2 Juli, dan jika sudah submit berkas perijinan bisa paralel start CME, Plan RFI 17 Aug 20_x000a_29.06.20 : 25.06.20 : pergeseran kandidat, IW on going_x000a_22.06.20 : IW ongoing, kembali ke kandidat yang sudah approved OK (cand B) _x000a_19.06.20 : perubahan type transport dari FO menjadi MW, need req SK PLN_x000a_18.06.20 : proses nego/pendekatan IW, paralel rehunting, need arahan dari XL _x000a_15.06.20 : kandidat B RNP TNP approved, tapi reject IW_x000a_11.06.20 : 08.06.20 : 04.06.20 : 01.06.20 : IW clear proses negosiasi eskalasi_x000a_25.05.20 : 14.05.20 : finalisasi eskalasi sitac, plan start realisasi sitac dan proses rekom_x000a_08.05.20 : 30.04.20 : negosiasi eskalasi_x000a_23.04.20 : 16.04.20 : 09.04.20 : IW on going_x000a_02.04.20 : under review TNP_x000a_25.03.20 : TNP review_x000a_19.03.20 : 12.03.20 : rehunting_x000a_20.02.20 : IW on going_x000a_13.02.20 : Kand A = Rehunting_x000a_06.02.20 : Kand A = Rehunting_x000a_"/>
  </r>
  <r>
    <s v="0505871003"/>
    <s v="TAMBANG BATU GRANIT RELOCATION"/>
    <x v="10"/>
    <s v="TB"/>
    <n v="103.34054"/>
    <n v="1.1138999999999999"/>
    <n v="50"/>
    <s v="90/120/330"/>
    <m/>
    <s v="RELOCATION"/>
    <s v="Kawasan Perumahan PT. Karimun Granite Desa Pasir Panjang Kecamatan Meral Barat Kabupaten Karimun Provinsi Kepuluan Riau"/>
    <s v="HTI"/>
    <s v="SUM-KR-TBK-0587"/>
    <s v="TAMBANG BATU GRANIT RELOCATION"/>
    <x v="1"/>
    <s v="TBG"/>
    <s v="WEST"/>
    <s v="SUMBAGTENG"/>
    <s v="Kep. Riau"/>
    <s v="Kab. Karimun"/>
    <n v="6614468"/>
    <d v="2020-02-10T00:00:00"/>
    <m/>
    <n v="272"/>
    <s v="&gt; 150 days"/>
    <d v="2020-07-09T00:00:00"/>
    <s v="W28-2020"/>
    <s v="Jul-2020"/>
    <d v="2020-10-30T00:00:00"/>
    <s v="W44-2020"/>
    <s v="Oct-2020"/>
    <d v="2020-07-31T00:00:00"/>
    <s v="W31-2020"/>
    <x v="19"/>
    <d v="2020-11-09T00:00:00"/>
    <s v="W46-2020"/>
    <s v="Nov-2020"/>
    <m/>
    <s v="MW"/>
    <d v="2020-10-26T00:00:00"/>
    <m/>
    <n v="183051486670"/>
    <n v="6.6"/>
    <m/>
    <m/>
    <m/>
    <m/>
    <d v="2020-11-08T00:00:00"/>
    <s v="W46-2020"/>
    <m/>
    <m/>
    <x v="8"/>
    <x v="7"/>
    <s v="CLOSED - RFI DONE"/>
    <s v="09.11.20 : RFIN sent_x000a_05.11.20 : proses collect dokumen RFIN_x000a_02.11.20 : ME done, PSB released, proses konek PLN_x000a_29.10.20 : 26.10.20 : 22.10.20 : Erection 6 section, Pondasi bts done, Pagar OG. _x000a_19.10.20 : erection 5 section, pondasi BTS done, need PSB PLN_x000a_15.10.20 : prepare erection, PLN connection menunggu konfirmasi XL karena site relocation_x000a_12.10.20 : 08.10.20 : curingtime, material tower ready, plan start erection 12 oct_x000a_07.10.20 : pouring concrete foundation done_x000a_05.10.20 : rebarring_x000a_01.10.20 : plan start CME 3 oct 20_x000a_28.09.20 : 21.09.20 : 14.09.20 : rekom done, proses perijinan _x000a_07.09.20 : 03.09.20 : rekom on going_x000a_31.08.20 : 27.08.20 : 24.08.20 : rekom L/C, Dependency doc Legal PT Karimun Granite _x000a_17.08.20 :13.08.20 : proses review pengajuan biaya Sitac_x000a_10.08.20 : plan RFC minggu ini_x000a_06.08.20 : 03.08.20 : 30.07.20 : proses perijinan dari managemen pusat PT Karimun Granite _x000a_23.07.20 : kandidat A approved dengan RF 50m, MW height 45m/1.2m, proses pengiriman surat ke PT Karimun Granite konfirmasi persetujuan dari pihak XL _x000a_09.07.20 : proses disposisi dari OSO pusat ke Regional terkait plan survey_x000a_02.07.20 : 29.06.20 : sdh ada jawaban verbal bahwa bisa survey, hari ini dikejar jawaban tertulisnya untuk selanjutnya dilakukan join visit dilapangan untuk penentuan titik yg diizinkan_x000a_22.06.20 : 18.06.20 : 15.06.20 : TBG mengirim ulang surat kepada OSO Group untuk follow up/meminta konfirmasi_x000a_11.06.20 : 08.06.20 : 04.06.20 : 01.06.20 : 28.05.20 : masih menunggu jawaban dari OSO Group_x000a_25.05.20 : BAN on going_x000a_15.05.20 : 30.04.20 : rehunting_x000a_23.04.20 : 16.04.20 : paralel rehunting, Proses Persetujuan dr PT Karimun Granite jakarta_x000a_09.04.20 : 02.04.20 : Proses Persetujuan dr PT Karimun Granite jakarta_x000a_25.03.20 : rehunting_x000a_19.03.20 : 26.02.20 : hasil survey dan hunting, NOM berada di kawasan hutan lindung dan daerah sengketa lahan antara warga dan PT. Karimun Granite_x000a_20.02.20 : hunting, on going survey_x000a_10.02.20 : SPK released"/>
  </r>
  <r>
    <s v="220614109"/>
    <s v="TANAH LAUT 1"/>
    <x v="12"/>
    <s v="SKP"/>
    <n v="114.73621"/>
    <n v="-3.7404299999999999"/>
    <n v="50"/>
    <s v="30/220/300"/>
    <n v="2020"/>
    <s v="JEDI 2020 [NEW]"/>
    <s v="Jl. Telkom Gunung Keramaian, Desa Panggung Baru RT 02 / RW.01 Kec. Pelaihari, Kab. Tanah Laut Prov. Kalimantan Selatan"/>
    <s v="HTI"/>
    <s v="KAL-KS-PLI-0911"/>
    <s v="PANGGUNG BARU"/>
    <x v="0"/>
    <s v="HTI"/>
    <s v="Central"/>
    <s v="KALIMANTAN"/>
    <s v="Kalimantan Selatan"/>
    <s v="KAB. TANAH LAUT"/>
    <n v="6614863"/>
    <d v="2020-07-07T00:00:00"/>
    <m/>
    <n v="123"/>
    <s v="121 - 150 days"/>
    <d v="2020-08-06T00:00:00"/>
    <s v="W32-2020"/>
    <s v="Aug-2020"/>
    <s v="CME BY XL"/>
    <s v=""/>
    <s v=""/>
    <d v="2020-08-06T00:00:00"/>
    <s v="W32-2020"/>
    <x v="16"/>
    <d v="2020-08-06T00:00:00"/>
    <s v="W32-2020"/>
    <s v="Aug-2020"/>
    <m/>
    <s v="MW"/>
    <m/>
    <m/>
    <m/>
    <m/>
    <m/>
    <d v="2020-07-23T00:00:00"/>
    <m/>
    <m/>
    <d v="2020-11-07T00:00:00"/>
    <s v="W45-2020"/>
    <m/>
    <m/>
    <x v="8"/>
    <x v="7"/>
    <s v="CLOSED - RFI DONE"/>
    <s v="09.11.20 : SRFI, target RFI 26 Nov_x000a_18.09.20 : CME BY XL, Lacking PO CME &amp; PO PLN, plan RFI 29 oct 20_x000a_30.07.20 : mobilisasi, CME by XL_x000a_16.07.20 : 07.07.20 : SPK release"/>
  </r>
  <r>
    <s v="1011171003"/>
    <s v="SINAR OGAN_ATAS"/>
    <x v="9"/>
    <s v="TB"/>
    <n v="105.03400600000001"/>
    <n v="-4.7805350000000004"/>
    <n v="50"/>
    <s v="140/230/330"/>
    <n v="2020"/>
    <s v="JEDI 2020 [NEW]"/>
    <s v="Bumi Jaya RT. 002/002, Desa Bumi Jaya, Kec. Abung Timur, Kab. Lampung Utara,  Prov. Lampung."/>
    <s v="HTI"/>
    <s v="SUM-LA-KTB-1117"/>
    <s v="SINAR OGAN_ATAS"/>
    <x v="1"/>
    <s v="TBG"/>
    <s v="WEST"/>
    <s v="LAMPUNG"/>
    <s v="Lampung"/>
    <s v="KAB. LAMPUNG UTARA"/>
    <n v="6614479"/>
    <d v="2020-02-13T00:00:00"/>
    <m/>
    <n v="268"/>
    <s v="&gt; 150 days"/>
    <d v="2020-07-12T00:00:00"/>
    <s v="W29-2020"/>
    <s v="Jul-2020"/>
    <d v="2020-06-30T00:00:00"/>
    <s v="W27-2020"/>
    <s v="Jun-2020"/>
    <d v="2020-07-21T00:00:00"/>
    <s v="W30-2020"/>
    <x v="19"/>
    <d v="2020-11-17T00:00:00"/>
    <s v="W47-2020"/>
    <s v="Nov-2020"/>
    <m/>
    <s v="MW"/>
    <d v="2020-06-24T00:00:00"/>
    <m/>
    <n v="173001419781"/>
    <n v="6.6"/>
    <m/>
    <d v="2020-07-01T00:00:00"/>
    <m/>
    <d v="2020-07-01T00:00:00"/>
    <d v="2020-11-07T00:00:00"/>
    <s v="W45-2020"/>
    <m/>
    <m/>
    <x v="8"/>
    <x v="7"/>
    <s v="CLOSED - RFI DONE"/>
    <s v="12.11.20 : RFIN sent 7 Nov_x000a_09.11.20 : 05.11.20 : 02.11.20 : 29.10.20 :26.10.20 : aktual RFI, proses penyusunan doc RFIN_x000a_22.10.20 : proses penyambungan PLN, target connect 23 Oct_x000a_19.10.20 : 15.10.20 : 12.10.20 : update dari PLN untuk stock KWH meter tahap selanjutnya pengiriman minggu ini dan proses tera minggu depan, plan connect PLN max 23 oct 20_x000a_05.10.20 : masih isu stock KWH meter, plan KWH meter ready minggu ini_x000a_01.10.20 : masih isu stock KWH meter dan info dari UIW PLN Lampung ketersediaan material KWH meter masih menunggu antrian uji material dan mulai pengiriman material awal oktober secara bertahap. revisi plan RFI 10 oct_x000a_28.09.20 : 24.09.20 : 21.09.20 : isu stock KWH meter, revisi plan connect PLN 30 sep 20_x000a_17.09.20 : 14.09.20 : isu stock material KWH meter rayon Kota Bumi Lampung sesuai SJ PLN 10 sep 20, re-plan RFI 18 Sep 20_x000a_07.09.20 : 03.09.20 : 31.08.20 : perluasan jaringan done, issue kwh meter, plan RFI minggu ini_x000a_27.08.20 : 24.08.20 : proses perluasan jaringan PLN, rev plan RFI 30 Aug, plan percepatan di 28 Aug_x000a_13.08.20 : proses koordinasi/nego ke PLN_x000a_06.08.20 : isu perluasan jaringan (BP&lt;Biaya investasi PLN) sehingga masuk daftar tunggu atau permohonan sambungan daya &gt; 6.6 kVA_x000a_13.07.20 : 09.07.20 : Sk PLN release 7 jul sehingga plan RFI revisi jadi 21 jul (SK PLN date + 14D), proses PLN connection_x000a_06.07.20 : 02.07.20 : waiting SK PLN release from XL_x000a_01.07.20 : email SRFI-N sent_x000a_29.06.20 : SRFI, collecting doc SRFIN_x000a_25.06.20 : ME on going, plan SRFI 27 jun_x000a_22.06.20 : 18.06.20 : erection on going_x000a_15.06.20 : curingtime, plan start erection_x000a_11.06.20 : pouring concrete foundation_x000a_04.06.20 : CME preparation, wait perijinan_x000a_01.06.20 : 28.05.20 : 25.05.20 : CME preparation, wait perijinan_x000a_14.05.20 : proses perijinan, start CME preparation_x000a_08.05.20 : 30.04.20 : 23.04.20 : 16.04.20 : start rekom, paralel approval eskalasi sitac_x000a_09.04.20 : IW clear, proses submit eskalasi sitac _x000a_02.04.20 : 25.03.20 : IW clear, proses nego dan review sitac_x000a_19.03.20 : IW clear, proses eskalasi sitac_x000a_11.03.20 : IW on going_x000a_20.02.20 : on going survey, hunting_x000a_13.02.20 : SPK released"/>
  </r>
  <r>
    <s v="2604981003"/>
    <s v="KINTOM_SAMADOYA"/>
    <x v="3"/>
    <s v="TB"/>
    <s v="122°39.39.78'E"/>
    <s v="1°9.18.4'S"/>
    <n v="60"/>
    <s v="20/220/300"/>
    <n v="2021"/>
    <m/>
    <s v=""/>
    <s v="HTI"/>
    <s v="SUL-ST-LWK-1069"/>
    <s v="KINTOM_SAMADOYA"/>
    <x v="1"/>
    <s v="TBG"/>
    <s v="East"/>
    <s v="SULAWESI"/>
    <s v="Sulawesi Tengah"/>
    <s v="Kab. Banggai"/>
    <n v="6617749"/>
    <d v="2021-10-25T00:00:00"/>
    <m/>
    <n v="98"/>
    <s v="91 - 120 days"/>
    <d v="2022-03-24T00:00:00"/>
    <s v="W13-2022"/>
    <s v="Mar-2022"/>
    <s v="TBD"/>
    <s v="TBD"/>
    <s v="TBD"/>
    <s v="TBD"/>
    <s v="TBD"/>
    <x v="1"/>
    <s v="TBD"/>
    <s v="TBD"/>
    <s v="TBD"/>
    <m/>
    <s v="MW"/>
    <m/>
    <m/>
    <m/>
    <m/>
    <m/>
    <m/>
    <m/>
    <m/>
    <m/>
    <m/>
    <m/>
    <m/>
    <x v="9"/>
    <x v="8"/>
    <s v="CURRENTLY NO ISSUE"/>
    <s v="11:11:21: DROP BY XL, CHANGE PLAN XL (NEAR EXISTING)_x000a_10:11:21-07:11:21: CANDIDAT VERIFICATION OG_x000a_03:11:21-31:10:21: SURVEY OG, PLAN SUBMIT KANDIDAT W1 NOV"/>
  </r>
  <r>
    <m/>
    <m/>
    <x v="3"/>
    <s v="TB"/>
    <s v="122°49.9.42'E"/>
    <s v="0°56.4.78'S"/>
    <n v="60"/>
    <s v="70/180/260"/>
    <n v="2021"/>
    <m/>
    <s v=""/>
    <s v="HTI"/>
    <s v="SUL-ST-LWK-1082"/>
    <s v="LUWUK_KILONGAN_PERMAI"/>
    <x v="1"/>
    <s v="TBG"/>
    <s v="East"/>
    <s v="SULAWESI"/>
    <s v="Sulawesi Tengah"/>
    <s v="Kab. Banggai"/>
    <n v="6617749"/>
    <d v="2021-10-25T00:00:00"/>
    <m/>
    <n v="98"/>
    <s v="91 - 120 days"/>
    <d v="2022-03-24T00:00:00"/>
    <s v="W13-2022"/>
    <s v="Mar-2022"/>
    <s v="TBD"/>
    <s v="TBD"/>
    <s v="TBD"/>
    <s v="TBD"/>
    <s v="TBD"/>
    <x v="1"/>
    <s v="TBD"/>
    <s v="TBD"/>
    <s v="TBD"/>
    <m/>
    <s v="MW"/>
    <m/>
    <m/>
    <m/>
    <m/>
    <m/>
    <m/>
    <m/>
    <m/>
    <m/>
    <m/>
    <m/>
    <m/>
    <x v="9"/>
    <x v="8"/>
    <s v="CURRENTLY NO ISSUE"/>
    <s v="24:11:21: SPK COLO PENGGANTI, CHANGE TO SITE ID TP 260093104_x000a_21:11:21-10:11:21-03:11:21: CHANGE PLAN PROPOSE TO COLO _x000a_31:10:21: SURVEY OG, PLAN SUBMIT KANDIDAT W 1 NOV"/>
  </r>
  <r>
    <m/>
    <m/>
    <x v="3"/>
    <s v="TB"/>
    <s v="122°20.14.0'E"/>
    <s v="1°27.10.09'S"/>
    <n v="60"/>
    <s v="0/120/220"/>
    <n v="2021"/>
    <m/>
    <s v=""/>
    <s v="HTI"/>
    <s v="SUL-ST-LWK-1068"/>
    <s v="TOILI"/>
    <x v="1"/>
    <s v="TBG"/>
    <s v="East"/>
    <s v="SULAWESI"/>
    <s v="Sulawesi Tengah"/>
    <s v="Kab. Banggai"/>
    <n v="6617749"/>
    <d v="2021-10-25T00:00:00"/>
    <m/>
    <n v="98"/>
    <s v="91 - 120 days"/>
    <d v="2022-03-24T00:00:00"/>
    <s v="W13-2022"/>
    <s v="Mar-2022"/>
    <s v="TBD"/>
    <s v="TBD"/>
    <s v="TBD"/>
    <s v="TBD"/>
    <s v="TBD"/>
    <x v="1"/>
    <s v="TBD"/>
    <s v="TBD"/>
    <s v="TBD"/>
    <m/>
    <s v="MW"/>
    <m/>
    <m/>
    <m/>
    <m/>
    <m/>
    <m/>
    <m/>
    <m/>
    <m/>
    <m/>
    <m/>
    <m/>
    <x v="9"/>
    <x v="8"/>
    <s v="CURRENTLY NO ISSUE"/>
    <s v="24:11:21: NEW SPK RELEASED PENGGANTI TO SITE ID TP 260297109_x000a_21:11:21-10:11:21-03:11:21: CHANGE PLAN PROPOSE TO COLO _x000a_31:10:21: SURVEY OG, PLAN SUBMIT KANDIDAT W 1 NOV"/>
  </r>
  <r>
    <s v="2604991003"/>
    <s v="TOILI_SENTRAL_TIMUR"/>
    <x v="3"/>
    <s v="TB"/>
    <s v="122°21.14.77'E"/>
    <s v="1°28.15.57'S"/>
    <n v="60"/>
    <s v="20/90/320"/>
    <n v="2021"/>
    <s v="BLITZKRIEG 2021 [NEW]"/>
    <s v=""/>
    <s v="HTI"/>
    <s v="SUL-ST-LWK-1103"/>
    <s v="TOILI_SENTRAL_TIMUR"/>
    <x v="1"/>
    <s v="TBG"/>
    <s v="East"/>
    <s v="SULAWESI"/>
    <s v="Sulawesi Tengah"/>
    <s v="Kab. Banggai"/>
    <n v="6617749"/>
    <d v="2021-10-25T00:00:00"/>
    <m/>
    <n v="98"/>
    <s v="91 - 120 days"/>
    <d v="2022-03-24T00:00:00"/>
    <s v="W13-2022"/>
    <s v="Mar-2022"/>
    <s v="TBD"/>
    <s v="TBD"/>
    <s v="TBD"/>
    <s v="TBD"/>
    <s v="TBD"/>
    <x v="1"/>
    <s v="TBD"/>
    <s v="TBD"/>
    <s v="TBD"/>
    <s v="B2S TBD"/>
    <s v="MW"/>
    <m/>
    <m/>
    <m/>
    <m/>
    <m/>
    <m/>
    <m/>
    <m/>
    <m/>
    <m/>
    <m/>
    <m/>
    <x v="13"/>
    <x v="6"/>
    <s v="CURRENTLY NO ISSUE"/>
    <s v="30:01:22: RFL_x000a_26:01:22-19:01:22: APD DONE, RFC_x000a_16:01:22-09:01:22: REKOM DONE, REQ SOIL TEST DONE, APD DONE_x000a_05:01:22-26:12:21: IW CLEAR, REKOM OG_x000a_22:12:21-19:12:21: SITAC PREPARATION_x000a_16:12:21: PMO XL CONFIRMED GO SITAC_x000a_15:12:21-05:12:21: REVIEW TNP OK, NEED CONFIRMATION FROM XL TO CONTINUE SITAC PROCESS_x000a_01:12:21-10:11:21-08:11:21: RNP OK, OG VALIDASI TNP, HOLD HUWAWEI_x000a_07:11:21: CANDIDAT VERIFICATION OG_x000a_03:11:21-31:10:21: SURVEY OG, PLAN SUBMIT KANDIDAT W1 NOV"/>
  </r>
  <r>
    <m/>
    <s v="HOTEL VISTA"/>
    <x v="0"/>
    <s v=""/>
    <s v="103°59.40.2'E"/>
    <s v="1°6.40.32'N"/>
    <n v="50"/>
    <s v="100/260/340"/>
    <n v="2021"/>
    <s v="RELOCATION"/>
    <s v="Jl. Gajah Mada Km.9 Skp Southlinks Country Club &amp; Golf Resort Sei Ladi Sekupang Batam"/>
    <s v="CAA"/>
    <s v="SUM-KR-BTM-0618"/>
    <s v="TIBAN KAMPUNG RELOCATION 2"/>
    <x v="0"/>
    <s v="TBG"/>
    <s v="WEST"/>
    <s v="SUMBAGTENG"/>
    <s v="Kepulauan Riau"/>
    <s v="Kota Batam"/>
    <n v="6617608"/>
    <d v="2021-09-08T00:00:00"/>
    <m/>
    <n v="145"/>
    <s v="121 - 150 days"/>
    <d v="2021-10-08T00:00:00"/>
    <s v="W41-2021"/>
    <s v="Oct-2021"/>
    <d v="2021-10-08T00:00:00"/>
    <s v="W41-2021"/>
    <s v="Oct-2021"/>
    <s v="TBD"/>
    <s v="TBD"/>
    <x v="1"/>
    <d v="2022-01-31T00:00:00"/>
    <s v="W06-2022"/>
    <s v="Jan-2022"/>
    <m/>
    <s v="MW"/>
    <s v="DONE"/>
    <m/>
    <m/>
    <m/>
    <m/>
    <d v="2021-09-30T00:00:00"/>
    <m/>
    <d v="2021-11-18T00:00:00"/>
    <m/>
    <m/>
    <m/>
    <m/>
    <x v="6"/>
    <x v="5"/>
    <s v="HOLD BY XL, WAIT ARAHAN PAK ROY PLN CONNECTION"/>
    <s v="30:01:22-16:01:22: ON PROCESS PKS DENGAN BM PIHAK HOTEL_x000a_12:01:22-27:12:21: PAK ROY CONFIRM CONNECT PLN 15 JAN 2022 &amp; PARALEL BAK CORPORATE UNTUK PLN BY CORPORATE_x000a_26:12:21-08:12:21: WAIT ARAHAN DARI PAK ROY UNTUK PROCESS CONNECTION PLN KARENA MENUNGGU MATERIAL SIAP_x000a_08:12:21: XL GO CONFIRM HARGA PLN CORPORATE, OG PLN CONNECTION_x000a_07:12:21-31:10:21: SRFI, WAIT CONFIRM XL HARGA PLN CORPORATE_x000a_27:10:21 - 24:10:21: SRFI, NEGOSIASI DENGAN PIHAK HOTEL TERKAIT HARGA PER KWH UNTUK CONNECT PLN_x000a_20:10:21-13:10:21: ME GROUNDING OG, PLAN SRFI 15 OCT PEKERJAAN SAMAPAI SRFI DAHULU_x000a_06:10:21: CME PREPARATION_x000a_04:10:21: STO DECLARE 30 SEP 2021_x000a_22:09:21:19:09:21:15:09:21: 13:09:21: ERM PROSES"/>
  </r>
  <r>
    <n v="260092104"/>
    <s v="Tolisu"/>
    <x v="3"/>
    <s v="SKP"/>
    <s v="122�16.58.4'E"/>
    <s v="1�26.10.61'S"/>
    <n v="60"/>
    <s v="30/120/220"/>
    <n v="2021"/>
    <s v="BLITZKRIEG 2021 [NEW]"/>
    <s v="Jl. Poros Trans Unit XIV,Desa Tolisu Kec. Toili, Kab. Banggai SULAWESI TENGAH"/>
    <s v="HTI"/>
    <s v="SUL-ST-LWK-1085"/>
    <s v="TOILI_TOLISU"/>
    <x v="0"/>
    <s v="TBG"/>
    <s v="East"/>
    <s v="SULAWESI"/>
    <s v="Sulawesi Tengah"/>
    <s v="Kab. Banggai"/>
    <n v="6617793"/>
    <d v="2021-11-18T00:00:00"/>
    <m/>
    <n v="74"/>
    <s v="61 - 90 days"/>
    <d v="2021-12-18T00:00:00"/>
    <s v="TBD"/>
    <s v="TBD"/>
    <s v="TBD"/>
    <s v="TBD"/>
    <s v="TBD"/>
    <s v="TBD"/>
    <s v="TBD"/>
    <x v="1"/>
    <s v="TBD"/>
    <s v="TBD"/>
    <s v="TBD"/>
    <m/>
    <s v="MW"/>
    <d v="2021-12-08T00:00:00"/>
    <m/>
    <m/>
    <m/>
    <m/>
    <d v="2021-12-07T00:00:00"/>
    <m/>
    <m/>
    <m/>
    <m/>
    <m/>
    <m/>
    <x v="1"/>
    <x v="1"/>
    <s v="HOLD BY XL, SITE DEPENDENCY DENGAN SITE LAIN"/>
    <s v="30:01:22-16:12:21: TNP OK, NEED CONFIRM PMO GO CME_x000a_15:12:21-09:12:21: STO RECALL_x000a_08:12:21: STO DECALARE_x000a_05:12:21-24:11:21: ERM REJECTION, SITE ISSOLATED_x000a_21:11:21: ESR PROCESS"/>
  </r>
  <r>
    <n v="260387126"/>
    <s v="BO MEKAR JAYA"/>
    <x v="3"/>
    <s v="TB"/>
    <s v="122°11.43.04'E"/>
    <s v="1°34.25.18'S"/>
    <n v="50"/>
    <s v="50/170/340"/>
    <n v="2021"/>
    <s v="BLITZKRIEG 2021 [NEW]"/>
    <m/>
    <s v="HTI"/>
    <s v="SUL-ST-LWK-1090"/>
    <s v="TOILIBARAT_MEKAR_JAYA"/>
    <x v="0"/>
    <s v="TBG"/>
    <s v="East"/>
    <s v="SULAWESI"/>
    <s v="Sulawesi Tengah"/>
    <s v="Kab. Banggai"/>
    <n v="6617794"/>
    <d v="2021-11-18T00:00:00"/>
    <m/>
    <n v="74"/>
    <s v="61 - 90 days"/>
    <d v="2021-12-18T00:00:00"/>
    <s v="TBD"/>
    <s v="TBD"/>
    <s v="TBD"/>
    <s v="TBD"/>
    <s v="TBD"/>
    <s v="TBD"/>
    <s v="TBD"/>
    <x v="1"/>
    <s v="TBD"/>
    <s v="TBD"/>
    <s v="TBD"/>
    <m/>
    <s v="MW"/>
    <m/>
    <m/>
    <m/>
    <m/>
    <m/>
    <d v="2021-12-07T00:00:00"/>
    <m/>
    <m/>
    <m/>
    <m/>
    <m/>
    <m/>
    <x v="1"/>
    <x v="1"/>
    <s v="HOLD BY XL, SITE DEPENDENCY DENGAN SITE LAIN"/>
    <s v="30:01:22-16:12:21: TNP OK, NEED CONFIRM PMO GO CME_x000a_15:12:21-09:12:21: STO RECALL_x000a_08:12:21: STO DECLARE 7 DEC_x000a_05:12:21: REVIEW TNP ALITA_x000a_01:12:21-24:11:21: NEED REVIEW RNP HUWAWEI_x000a_21:11:21: ESR PROCESS"/>
  </r>
  <r>
    <n v="260054109"/>
    <s v="SKP Kamiwangi ex New Makapa 1"/>
    <x v="3"/>
    <s v="TB"/>
    <s v="122�15.33.08'E"/>
    <s v="1�33.21.24'S"/>
    <n v="60"/>
    <s v="20/150/300"/>
    <n v="2021"/>
    <s v="BLITZKRIEG 2021 [NEW]"/>
    <m/>
    <s v="HTI"/>
    <s v="SUL-ST-LWK-1091"/>
    <s v="TOILIBARAT_KAMI_WANGI"/>
    <x v="0"/>
    <s v="TBG"/>
    <s v="East"/>
    <s v="SULAWESI"/>
    <s v="Sulawesi Tengah"/>
    <s v="Kab. Banggai"/>
    <n v="6617794"/>
    <d v="2021-11-18T00:00:00"/>
    <m/>
    <n v="74"/>
    <s v="61 - 90 days"/>
    <d v="2021-12-18T00:00:00"/>
    <s v="TBD"/>
    <s v="TBD"/>
    <s v="TBD"/>
    <s v="TBD"/>
    <s v="TBD"/>
    <s v="TBD"/>
    <s v="TBD"/>
    <x v="1"/>
    <s v="TBD"/>
    <s v="TBD"/>
    <s v="TBD"/>
    <m/>
    <s v="MW"/>
    <m/>
    <m/>
    <m/>
    <m/>
    <m/>
    <d v="2021-12-07T00:00:00"/>
    <m/>
    <m/>
    <m/>
    <m/>
    <m/>
    <m/>
    <x v="1"/>
    <x v="1"/>
    <s v="HOLD BY XL, SITE DEPENDENCY DENGAN SITE LAIN"/>
    <s v="30:01:22-16:12:21: TNP OK, NEED CONFIRM PMO GO CME_x000a_15:12:21-09:12:21: STO RECALL_x000a_08:12:21: STO DECLARE 7 DEC_x000a_05:12:21-24:11:21: ERM REJECTION, SITE ISSOLATED_x000a_21:11:21: ESR PROCESS"/>
  </r>
  <r>
    <n v="260297109"/>
    <s v="ZTE NEW188_NORTH"/>
    <x v="3"/>
    <s v="SKP"/>
    <s v="122°20.24.4'E"/>
    <s v="1°27.1.76'S"/>
    <n v="50"/>
    <s v="0/160/260"/>
    <n v="2021"/>
    <s v="BLITZKRIEG 2021 [NEW]"/>
    <s v="Jl. Poros Luwuk - Toili, Desa Rusa Kencana, Kec. Toili, Kab. Banggai Prov. Sulawesi Tengah"/>
    <s v="HTI"/>
    <s v="SUL-ST-LWK-1068"/>
    <s v="TOILI"/>
    <x v="0"/>
    <s v="TBG"/>
    <s v="East"/>
    <s v="SULAWESI"/>
    <s v="Sulawesi Tengah"/>
    <s v="Kab. Banggai"/>
    <n v="6617806"/>
    <d v="2021-11-23T00:00:00"/>
    <m/>
    <n v="69"/>
    <s v="61 - 90 days"/>
    <d v="2021-12-23T00:00:00"/>
    <s v="W52-2021"/>
    <s v="Dec-2021"/>
    <d v="2021-10-08T00:00:00"/>
    <s v="W41-2021"/>
    <s v="Oct-2021"/>
    <s v="TBD"/>
    <s v="TBD"/>
    <x v="1"/>
    <s v="TBD"/>
    <s v="TBD"/>
    <s v="TBD"/>
    <m/>
    <s v="MW"/>
    <d v="2021-12-08T00:00:00"/>
    <m/>
    <m/>
    <m/>
    <m/>
    <d v="2021-12-07T00:00:00"/>
    <m/>
    <m/>
    <m/>
    <m/>
    <m/>
    <m/>
    <x v="1"/>
    <x v="1"/>
    <s v="HOLD BY XL, SITE DEPENDENCY DENGAN SITE LAIN"/>
    <s v="30:01:22-16:12:21: TNP OK, NEED CONFIRM PMO GO CME_x000a_15:12:21-09:12:21: STO RECALL_x000a_08:12:21: STO DECLARE_x000a_05:12:21: NEED REVIEW TNP ALITA_x000a_01:12:21-24:11:21: ERM PROCESS"/>
  </r>
  <r>
    <s v="141870109"/>
    <s v="KADIPIRO SURAKARTA"/>
    <x v="3"/>
    <s v="TB"/>
    <s v="110°49.19.85'E"/>
    <s v="7°32.23.53'S"/>
    <n v="25"/>
    <s v="60/210/330"/>
    <n v="2021"/>
    <s v="BLITZKRIEG 2021 [NEW]"/>
    <s v="Jl. Sumpah Pemuda No.1, Kel. Kadipiro RT.001 RW.IX Sambirejo Kec. Banjarsari, Kota Surakarta Prov. Jawa Tengah"/>
    <s v="EID"/>
    <s v="JAW-JT-SKT-2142"/>
    <s v="KALINGGA KADIPIRO"/>
    <x v="0"/>
    <s v="TBG"/>
    <s v="Central"/>
    <s v="JATENG"/>
    <s v="Jawa Tengah"/>
    <s v="Kota Surakarta"/>
    <n v="6617651"/>
    <d v="2021-09-27T00:00:00"/>
    <m/>
    <n v="126"/>
    <s v="121 - 150 days"/>
    <d v="2021-10-27T00:00:00"/>
    <s v="W44-2021"/>
    <s v="Oct-2021"/>
    <d v="2021-10-27T00:00:00"/>
    <s v="W44-2021"/>
    <s v="Oct-2021"/>
    <s v="TBD"/>
    <s v="TBD"/>
    <x v="1"/>
    <s v="TBD"/>
    <s v="TBD"/>
    <s v="TBD"/>
    <s v="COLO TBG TBD"/>
    <s v="MW"/>
    <d v="2021-10-04T00:00:00"/>
    <m/>
    <m/>
    <m/>
    <m/>
    <d v="2021-11-11T00:00:00"/>
    <m/>
    <m/>
    <m/>
    <m/>
    <m/>
    <m/>
    <x v="1"/>
    <x v="1"/>
    <s v="WAITING APPROVAL JENDRAL MABES TNI"/>
    <s v="30:01:22-19:01:22: APPROVAL PENGAJUAN SEWA LAHAN_x000a_16:01:22-22:12:21: RESCHEDULE PERTEMUAN DGN PIHAK TNI_x000a_19:12:21: PLAN PERTEMUAN DGN PIHAK TNI PADA 22 DEC_x000a_15:12:21-05:12:21: OG PROCESS IZIN UNTUK LAHAN COMBAT, PROPOSE AKAN DICOMBATKAN_x000a_01:12:21-03:11:21: MENUNGGU KEPUTUSAN DARI KABABINKUM, STATUS TANAH MILIK NEGARA DAN DIMANFAATKAN TNI AD (KODAM 4 DIPONEGORO), DIGUNAKAN OLEH ODITUR MILITER SURAKARTA, PLAN EOM NOV. Desain perkuatan dari mono pole steel angle dirubah menjadi SST-32 meter MLTBI, TAMBAH OPSI DI PROPOSAL PASANG COMBAT TEMPORARY_x000a_31:10:21-27:10:21: REVIEW CIVIL EID SITE STEEL ANGLE, WAITING APPROVAL JENDRAL KODAM _x000a_20:10:21:-04:10:21: ESR PROSES NEED REVIEW RNP EID"/>
  </r>
  <r>
    <s v="1643151003"/>
    <s v="KENJERAN_TANAH_KALI_KEDINDING"/>
    <x v="9"/>
    <s v="TB"/>
    <s v="112°46.51.42'null"/>
    <s v="7°13.39.92'S"/>
    <n v="30"/>
    <s v="0/120/240"/>
    <n v="2020"/>
    <s v="JEDI 2020 [NEW]"/>
    <s v="Jl. Kalilom Lor Indah Matahari, RT.04 RW.10, Kelurahan Tanah Kali Kedinding, Kecamatan Kenjeran, Kota Surabaya "/>
    <s v="HTI"/>
    <s v="JAW-JI-SBY-8279"/>
    <s v="KENJERAN_TANAH_KALI_KEDINDING"/>
    <x v="1"/>
    <s v="TBG"/>
    <s v="East"/>
    <s v="JATIM"/>
    <s v="Jawa Timur"/>
    <s v="Kota Surabaya"/>
    <n v="6616155"/>
    <d v="2020-08-31T00:00:00"/>
    <m/>
    <n v="67"/>
    <s v="61 - 90 days"/>
    <d v="2021-01-28T00:00:00"/>
    <s v="W05-2021"/>
    <s v="Jan-2021"/>
    <d v="2020-10-30T00:00:00"/>
    <s v="W44-2020"/>
    <s v="Oct-2020"/>
    <d v="2020-10-30T00:00:00"/>
    <s v="W44-2020"/>
    <x v="13"/>
    <d v="2020-11-10T00:00:00"/>
    <s v="W46-2020"/>
    <s v="Nov-2020"/>
    <m/>
    <s v="MW"/>
    <d v="2020-10-01T00:00:00"/>
    <m/>
    <n v="511051046348"/>
    <n v="6.6"/>
    <m/>
    <d v="2020-10-13T00:00:00"/>
    <m/>
    <m/>
    <d v="2020-11-06T00:00:00"/>
    <s v="W45-2020"/>
    <m/>
    <m/>
    <x v="8"/>
    <x v="7"/>
    <s v="CLOSED - RFI DONE"/>
    <s v="09.11.20 : RFIN sent_x000a_05.11.20 : aktual RFI, proses collect doc RFIN_x000a_02.11.20 : 29.10.20 : 22.10.20 : 19.10.20 : pengecoran 3x bertahap total 7m (balok 4m done)_x000a_15.10.20 : curingtime, plan start erection 20 oct 20_x000a_12.10.20 : on going cor stacking_x000a_08.10.20 : 05.10.20 : start CME rebarring stacking 7m_x000a_01.10.20 : material on site, LL mengijinkam start 2 oktober_x000a_28.09.20 : plan start CME minggu ini_x000a_24.09.20 : rekom done, plan APD minggu ini. , plan start CME minggu depan_x000a_21.09.20 : realisasi IW done, proses rekom on going, hammer test done, plan APD minggu ini. _x000a_17.09.20 : plan start CME minggu depan_x000a_11.09.20 : waiting TNP review knd B, RT 8m + stacking 6m + pole 6m _x000a_(Total = 20m)_x000a_10.09.20 : proses rehunting , terkendala issue perda SURABAYA max tinggi menara 20m_x000a_07.09.20 : 03.09.20 : propose tower max 20m, RND masih not OK, lokasi hanya ada bangunan tertinggi 8m + stacking 6m + pole 6 m, total 20m. Proses eskalasi &amp; review by RND"/>
  </r>
  <r>
    <s v="123061109"/>
    <s v="JALAN RAYA PEMUDA"/>
    <x v="13"/>
    <s v="SKP"/>
    <n v="106.81206"/>
    <n v="-6.5442"/>
    <n v="50"/>
    <s v="90/210/330"/>
    <m/>
    <m/>
    <s v="Jl. Pembangunan Kaum RT 04 RW 11 Kel. Ciparigi Kec. Bogor Utara, Kota Bogor Prov. Jawa Barat"/>
    <s v="EID"/>
    <s v="JAW-JB-BGR-0400"/>
    <s v="VILLA BOGOR RELOCATION"/>
    <x v="0"/>
    <s v="XL"/>
    <s v="JABO"/>
    <s v="JABODETABEK (OUTER)"/>
    <s v="Jawa Barat"/>
    <s v="Bogor"/>
    <n v="6614459"/>
    <d v="2020-02-04T00:00:00"/>
    <m/>
    <n v="275"/>
    <s v="&gt; 150 days"/>
    <d v="2020-03-05T00:00:00"/>
    <s v="W10-2020"/>
    <s v="Mar-2020"/>
    <s v="CME BY XL"/>
    <s v=""/>
    <s v=""/>
    <s v="TBD"/>
    <s v="TBD"/>
    <x v="1"/>
    <s v="CME BY XL"/>
    <s v=""/>
    <s v=""/>
    <m/>
    <s v="MW"/>
    <m/>
    <m/>
    <m/>
    <m/>
    <m/>
    <m/>
    <m/>
    <m/>
    <d v="2020-11-05T00:00:00"/>
    <s v="W45-2020"/>
    <m/>
    <m/>
    <x v="8"/>
    <x v="7"/>
    <s v="CLOSED - RFI DONE"/>
    <s v="05.11.20 : aktual RFI_x000a_31.08.20 : 27.08.20 : CME BY XL, Soft RFI_x000a_11.03.20 : CME BY XL_x000a_06.02.20 : ERM, under review RND EID"/>
  </r>
  <r>
    <s v="1642891003"/>
    <s v="SANANWETAN_GEDOG"/>
    <x v="9"/>
    <s v="TB"/>
    <n v="112.19130199999999"/>
    <n v="-8.0988059999999997"/>
    <n v="40"/>
    <s v="110/230/300"/>
    <n v="2020"/>
    <s v="JEDI 2020 [NEW]"/>
    <s v="JL. LETDA MARKAWI RT.003 RW.002, KELURAHAN GEDOG, KECAMATAN SANANWETAN, KOTA BLITAR, PROPINSI JAWA TIMUR"/>
    <s v="HTI"/>
    <s v="JAW-JI-BLT-1916"/>
    <s v="SANANWETAN_GEDOG"/>
    <x v="1"/>
    <s v="TBG"/>
    <s v="East"/>
    <s v="JATIM"/>
    <s v="Jawa Timur"/>
    <s v="KOTA BLITAR"/>
    <n v="6614369"/>
    <d v="2020-01-13T00:00:00"/>
    <m/>
    <n v="297"/>
    <s v="&gt; 150 days"/>
    <d v="2020-06-11T00:00:00"/>
    <s v="W24-2020"/>
    <s v="Jun-2020"/>
    <d v="2020-10-25T00:00:00"/>
    <s v="W44-2020"/>
    <s v="Oct-2020"/>
    <d v="2020-07-31T00:00:00"/>
    <s v="W31-2020"/>
    <x v="19"/>
    <d v="2020-11-10T00:00:00"/>
    <s v="W46-2020"/>
    <s v="Nov-2020"/>
    <m/>
    <s v="MW"/>
    <d v="2020-10-01T00:00:00"/>
    <m/>
    <s v="MULTIGUNA"/>
    <m/>
    <m/>
    <d v="2020-10-01T00:00:00"/>
    <m/>
    <m/>
    <d v="2020-11-05T00:00:00"/>
    <s v="W45-2020"/>
    <m/>
    <m/>
    <x v="8"/>
    <x v="7"/>
    <s v="CLOSED - RFI DONE"/>
    <s v="05.11.20 : RFIN sent_x000a_02.11.20 : 29.10.20 : aktual SRFI, proses konek PLN (isu perluasan jaringan)_x000a_22.10.20 : 19.10.20 : erection on going_x000a_15.10.20 : curingtime, plan start erection 20 oct 20_x000a_12.10.20 : curingtime_x000a_08.10.20 : 05.10.20 : on going excavation_x000a_01.10.20 : start excavation _x000a_28.09.20 : 24.09.20 : IW done, rekom done, RFC_x000a_21.09.20 : TNP OK MW 40m/0.6, IW clear, rekom camat done kemarin_x000a_17.09.20 : re-validasi kandidat F propose penaikan tinggi tower menjadi SST 52, RNP OK -&gt; RF 50m, proses review TNP, RND ok candidate F, tower 52, plan minggu depan start CME_x000a_14.09.20 : 10.09.20 : proses rehunting_x000a_07.09.20 : 03.09.20 : Review RND kand too far from NOM karena Perwali jarak antar menara, need submit JR &amp; Perwali ke RND_x000a_31.08.20 : Reaktivasi SPK, validasi kand paralel IW clear_x000a_02.07.20 : MOM propose return, hard kandidat, terkait isu regulasi ketinggian tower_x000a_02.07.20 : IW on going, proses soswar forum_x000a_29.06.20 : 25.06.20 : plan start CME minggu depan_x000a_22.06.20 : 19.06.20 : perubahan type transport dari FO menjadi MW, need req SK PLN_x000a_18.06.20 : plan start CME 2 minggu kedepan, plan RFI end of July, on going proses soswar (IW)_x000a_15.06.20 : Proses soswar_x000a_11.06.20 : 08.06.20 : IW on going, soswar forum terkendala isu covid_x000a_04.06.20 : IW on going, soswar forum terkendala isu covid_x000a_01.06.20 : 28.05.20 : 25.05.20 : 14.05.20 :  IW on going, soswar forum terkendala isu covid_x000a_08.05.20 : 30.04.20 : IW on going_x000a_23.04.20 : 16.04.20 : 09.04.20 : 02.04.20 : 25.03.20 :  IW on going, validasi done_x000a_19.03.20 : IW on going, need approval kandidat_x000a_11.03.20 : IW on going_x000a_24.02.20 = Kand B (S : 8° 05'59.61&quot; E : 112° 11'26.08&quot;), rehunting Cand. C langsung Pararel IW, Cand C Kurang 5 KK dr 9 KK plan clear 27.2.20 (need approval cand)_x000a_20.02.20 : IW On going, Kand C IW 8 KK sign 5_x000a_13.02.20 : TNP review_x000a_06.02.20 : kand A = validasi done, Candidate A RF TX OK_x000a_"/>
  </r>
  <r>
    <m/>
    <m/>
    <x v="12"/>
    <s v=""/>
    <n v="114.344174"/>
    <n v="-2.9692280000000002"/>
    <n v="30"/>
    <s v="120/220/320"/>
    <n v="2020"/>
    <s v="JEDI 2020 [NEW]"/>
    <s v=""/>
    <s v="HTI"/>
    <s v="KAL-KT-KLK-0390"/>
    <s v="LUNUKRAMBA"/>
    <x v="0"/>
    <s v="HTI"/>
    <s v="Central"/>
    <s v="KALIMANTAN"/>
    <s v="Kalimantan Tengah"/>
    <s v="KAB. KAPUAS"/>
    <n v="6614902"/>
    <d v="2020-07-21T00:00:00"/>
    <m/>
    <n v="105"/>
    <s v="91 - 120 days"/>
    <d v="2020-08-20T00:00:00"/>
    <s v="W34-2020"/>
    <s v="Aug-2020"/>
    <s v="CME BY XL"/>
    <s v=""/>
    <s v=""/>
    <d v="2020-08-20T00:00:00"/>
    <s v="W34-2020"/>
    <x v="16"/>
    <d v="2020-08-20T00:00:00"/>
    <s v="W34-2020"/>
    <s v="Aug-2020"/>
    <m/>
    <s v="MW"/>
    <m/>
    <m/>
    <m/>
    <m/>
    <m/>
    <d v="2020-07-30T00:00:00"/>
    <m/>
    <m/>
    <d v="2020-11-03T00:00:00"/>
    <s v="W45-2020"/>
    <m/>
    <m/>
    <x v="8"/>
    <x v="7"/>
    <s v="CLOSED - RFI DONE"/>
    <s v="09.11.20 : SRFI_x000a_18.09.20 : CME BY XL, Lacking PO CME &amp; PO PLN, plan RFI 29 oct 20"/>
  </r>
  <r>
    <s v="190837109"/>
    <s v="TALOETAN"/>
    <x v="9"/>
    <s v="TB"/>
    <n v="123.605"/>
    <n v="-10.3163"/>
    <n v="50"/>
    <s v="110/180/310"/>
    <m/>
    <m/>
    <s v="Dusun 3 RT. 09 RW. 05 Desa Taloetan Kecamatan Nekamese Kabupaten Kupang Propinsi Nusa Tenggara Timur"/>
    <s v="ALITA"/>
    <s v="NUS-NT-KPG-0282"/>
    <s v="BONE TALOETAN"/>
    <x v="0"/>
    <m/>
    <s v="East"/>
    <s v="BALINUSRA"/>
    <s v="Nusa Tenggara Timur"/>
    <s v="Kab. Kupang"/>
    <n v="6614781"/>
    <d v="2020-06-24T00:00:00"/>
    <m/>
    <n v="131"/>
    <s v="121 - 150 days"/>
    <d v="2020-07-24T00:00:00"/>
    <s v="W30-2020"/>
    <s v="Jul-2020"/>
    <d v="2020-07-31T00:00:00"/>
    <s v="W31-2020"/>
    <s v="Jul-2020"/>
    <d v="2020-09-10T00:00:00"/>
    <s v="W37-2020"/>
    <x v="24"/>
    <d v="2020-10-15T00:00:00"/>
    <s v="W42-2020"/>
    <s v="Oct-2020"/>
    <m/>
    <s v="MW"/>
    <d v="2020-07-11T00:00:00"/>
    <m/>
    <m/>
    <m/>
    <m/>
    <m/>
    <m/>
    <m/>
    <d v="2020-11-02T00:00:00"/>
    <s v="W45-2020"/>
    <m/>
    <m/>
    <x v="8"/>
    <x v="7"/>
    <s v="CLOSED - RFI DONE"/>
    <s v="02.11.20 : RFIN sent_x000a_29.10.20 : 26.10.20 : PLN sudah connect, proses penyusunan doc RFIN_x000a_22.10.20 :19.10.20 : 15.10.20 : ME on going &amp; proses PLN connection_x000a_12.10.20 : Permanenisasi : F &amp; Y on going, CME colo XL : ME on going_x000a_08.10.20 : Permanenisasi ME on going, CME colo XL : Pondasi RBS on going, material ME, tray &amp; mounting on site, No reg PLN release &amp; proses bayar BP_x000a_05.10.20 : erection on going, plan top erection besok_x000a_01.10.20 : pouring done, curingtime, plan start erection sabtu 3 oct 20_x000a_28.09.20 : rebarring_x000a_24.09.20 : lantai kerja dan barbending_x000a_21.09.20 : 17.09.20 : on going galian pondasi tower, material sudah sampai kupang_x000a_14.09.20 : 10.09.20 : galian pondasi tower permanent SST 42m, delivery material, plan RFI 15 oct 20_x000a_07.09.20 : 03.09.20 : 31.08.20 : 27.08.20 : 17.08.20 : 13.08.20 : Start CME terkendala isu pengiriman material_x000a_10.08.20 : 06.08.20 : 03.08.20 : preparation CME permanenisasi tower_x000a_23.07.20 : 20.07.20 : permanenisasi : proses soiltest dan APD, plan percepatan permanenisasi end og Aug_x000a_10.07.20 : TNP OK, prepare STO_x000a_09.07.20 : RND, Power &amp; Civil OK, under review TNP ALITA_x000a_02.07.20 : under review TNP ALITA_x000a_29.06.20 : ERM on going, RND review, site GM_x000a_24.06.20 : SPK Release 24 jun 20"/>
  </r>
  <r>
    <s v="1127701003"/>
    <s v="PULO BUARAN JATINEGARA"/>
    <x v="9"/>
    <s v="TB"/>
    <n v="106.917751"/>
    <n v="-6.2062569999999999"/>
    <n v="30"/>
    <s v="0/65/140/240"/>
    <m/>
    <m/>
    <s v="JL. Pulobuaran I (komplek Pergudangan) PT. JIEP RT.004 RW.006, Kelurahan Jatinegara, Kecamatan Cakung, Kota Jakarta Timur, Provinsi DKI Jakarta"/>
    <s v="EID"/>
    <s v="JAW-JK-CKG-0155"/>
    <s v="Pulo Buaran Jatinegara"/>
    <x v="1"/>
    <s v="TBG"/>
    <s v="JABO"/>
    <s v="JABODETABEK (INNER)"/>
    <s v="DKI Jakarta"/>
    <s v="JAKARTA TIMUR"/>
    <n v="6614368"/>
    <d v="2020-01-13T00:00:00"/>
    <m/>
    <n v="291"/>
    <s v="&gt; 150 days"/>
    <d v="2020-06-11T00:00:00"/>
    <s v="W24-2020"/>
    <s v="Jun-2020"/>
    <d v="2020-08-04T00:00:00"/>
    <s v="W32-2020"/>
    <s v="Aug-2020"/>
    <d v="2020-08-04T00:00:00"/>
    <s v="W32-2020"/>
    <x v="16"/>
    <d v="2020-10-16T00:00:00"/>
    <s v="W42-2020"/>
    <s v="Oct-2020"/>
    <m/>
    <s v="MW"/>
    <d v="2020-10-01T00:00:00"/>
    <m/>
    <n v="541301488450"/>
    <n v="6.6"/>
    <m/>
    <m/>
    <m/>
    <d v="2020-09-30T00:00:00"/>
    <d v="2020-10-30T00:00:00"/>
    <s v="W44-2020"/>
    <m/>
    <m/>
    <x v="8"/>
    <x v="7"/>
    <s v="CLOSED - RFI DONE"/>
    <s v="02.11.20 : RFIN sent_x000a_26.10.20 : proses penyambungan PLN_x000a_22.10.20 : 19.10.20 : 15.10.20 : 12.10.20 : revisi PLN connection 16 oct 20, waiting approval Power Eng XL terkait isu Rayon PLN Cempaka Putih (Daya 13.5 kVA kebawah dilayani dg Pra bayar, Daya 16.5 kVA keatas dengan Pasca Bayar)_x000a_05.10.20 : 01.10.20 : proses PLN connection, plan 10 oct_x000a_30.09.20 : email SRFI-N sent_x000a_28.09.20 :  Finishing ME, on going Pagar &amp; halaman_x000a_24.09.20 : ME Installation OG_x000a_21.09.20 : 17.09.20 : Curing Time OG, Plan Erection 24/09 finish 26/09, Plan S RFI 28/09_x000a_14.09.20 : rebarring, plan cor besok menunggu usrat ijin dari PT. JIEP_x000a_10.09.20 : Plan galian Finish 10/09, Plan Pouring 12/09, Plan S RFI 20/09_x000a_07.09.20 : galian on going, PKS signed dan rekom lurcam, proses perijinan_x000a_03.09.20 : MOM : start galian_x000a_31.08.20 : 27.08.20 : 24.08.20 : menunggu rilis Surat ijin kerja dr PT JIP untuk start CME_x000a_17.08.20 : proses BA jaminan dari JIP (Jakarta Idustrial Estate PuloGadung) untuk syarat start CME, plan start CME paling lmabat 20 AUG_x000a_13.08.20 : Survey done, PT. JIEP meminta digeser sitenya 200m untuk mendekati utilitas kabel power dan FO_x000a_10.08.20 : OG Join Survey dengan PT JIEP, untuk penempatan posisi Pole MCP (kand A)_x000a_06.08.20 : kembali kand A, plan bouwplank minggu depan_x000a_30.07.20 : 23.07.20 : 20.07.20 : Mediasi pertama belum menemui titik temu, plan mediasi kedua melibatkan Lurah, MUSPIKA, dan tokoh masyarkat 18/07_x000a_16.07.20 : 13.07.20 : 09.07.20 : MOM : ada comcase, sudah IW clear tetapi ada provokasi warga luar radius, besok malam diadakan mediasi dengan tokoh masyarakat, jika isu clear maka proses realisasi dilanjutkan minggu depan._x000a_06.07.20 : 02.07.20 : IW clear, plan rekom release 6 juli, plan start CME 10 jul, Plan RFI 4 aug_x000a_29.06.20 : IW clear_x000a_25.06.20 : IW kurang 3 kk dari 20 kk, pole MCP 20m_x000a_22.06.20 : 18.06.20 : XL ok 20 m, kembali ke kand awal, proses rekom_x000a_15.06.20 : 11.06.20 : rehunting, plan IW done jun 20_x000a_08.06.20 : RND review_x000a_04.06.20 : 01.06.20 : 29.05.20 : waiting RND review, paralel IW on going_x000a_28.05.20 : 25.05.20 : 22.05.20 : RND review_x000a_21.05.20 : 20.05.20 : remark RND Apakah bisa tinggi RF 25m? Menjauh dari yg mau dicover_x000a_15.05.20 : RND review_x000a_13.05.20 : submit kand C_x000a_14.05.20 : 08.05.20 : 30.04.20 : rehunting_x000a_23.04.20 : 16.04.20 : Rehunting site, NOM berada dikawasan Industri JIP, high price sewa lahan PT.JIEP, rehunting hard space 300 meter. Mohon arahan_x000a_09.04.20 : kand NOK_x000a_02.04.20 : 25.03.20 : Candidat NOK, Rehunting_x000a_19.03.20 :  validasi RND_x000a_20.02.20 : IW on going_x000a_13.02.20 : IW on going_x000a_06.02.20 : kand A = validasi done, Candidate A RF TX OK_x000a_30.01.20 : kand A = submit A 106°55'03.87&quot;E 6°12'22.44&quot;S/106.917742 -6.206233 OK, Center Antenna 20m"/>
  </r>
  <r>
    <s v="1644521003"/>
    <s v="NGANTANG_SIDODADI"/>
    <x v="9"/>
    <s v="TB"/>
    <n v="112.37499800000001"/>
    <n v="-7.9047349999999996"/>
    <n v="50"/>
    <s v="140/235/300"/>
    <n v="2020"/>
    <s v="JEDI 2020 [NEW]"/>
    <s v="Dusun Sekar RT 007 RW 001, Desa Sidodadi, Kec. Ngantang, Kab. Malang, Prov. Jawa Timur"/>
    <s v="HTI"/>
    <s v="JAW-JI-KPN-4341"/>
    <s v="NGANTANG_SIDODADI"/>
    <x v="1"/>
    <s v="TBG"/>
    <s v="East"/>
    <s v="JATIM"/>
    <s v="Jawa Timur"/>
    <s v="KAB. MALANG"/>
    <n v="6614889"/>
    <d v="2020-07-14T00:00:00"/>
    <m/>
    <n v="106"/>
    <s v="91 - 120 days"/>
    <d v="2020-12-11T00:00:00"/>
    <s v="W50-2020"/>
    <s v="Dec-2020"/>
    <d v="2020-10-10T00:00:00"/>
    <s v="W41-2020"/>
    <s v="Oct-2020"/>
    <d v="2020-12-10T00:00:00"/>
    <s v="W50-2020"/>
    <x v="10"/>
    <d v="2020-10-28T00:00:00"/>
    <s v="W44-2020"/>
    <s v="Oct-2020"/>
    <m/>
    <s v="MW"/>
    <d v="2020-09-10T00:00:00"/>
    <m/>
    <n v="513090217800"/>
    <n v="6.6"/>
    <m/>
    <d v="2020-09-14T00:00:00"/>
    <m/>
    <d v="2020-09-30T00:00:00"/>
    <d v="2020-10-28T00:00:00"/>
    <s v="W44-2020"/>
    <m/>
    <m/>
    <x v="8"/>
    <x v="7"/>
    <s v="CLOSED - RFI DONE"/>
    <s v="29.10.20 : RFIN sent 28 Oct_x000a_26.10.20 : aktual RFI, proses penyusunan doc RFIN_x000a_22.10.20 : PLN connected, proses penyusunan doc RFIN_x000a_19.10.20 : 15.10.20 : 12.10.20 : 08.10.20 : Surat Jawaban PLN release, status jaringan PLN Overblust trafo 87% dan perluasan jaringan, revisi plan RFI 28 oct 20_x000a_05.10.20 : 01.10.20 : 30.10.20 : SRFIN sent, ada isu selisih daya PLN dan sedang di fu Surat Jawaban PLN_x000a_28.09.20 : 24.09.20 : erection on going_x000a_21.09.20 : cor done, curingtime, plan start erection 24 sept_x000a_17.09.20 : lantai kerja done, rebarring ongoing_x000a_14.09.20 : 10.09.20 : on going excavation_x000a_07.09.20 : 03.09.20 : bouwplank, paralel perijinan_x000a_31.08.20 : rekom done, submit berkas perijinan_x000a_27.08.20 : proses penjadwalan soiltest_x000a_24.08.20 : on going review eskalasi biaya sitac, plan realisasi 27 aug_x000a_17.08.20 : TNP OK MW height 50m/1.2, IW clear, proses eskalasi sitac_x000a_13.08.20 : kandidat C IW failed, submit kandidat baru (cand E) RF OK 50m, proses review TNP_x000a_10.08.20 : IW on going_x000a_06.08.20 : kandidat C (koordinat 112.37642, -7.90486) RNP OK -&gt; RF 50m, TNP OK -&gt; MW 50m/1.2_x000a_03.08.20 : rehunting_x000a_30.07.20 : NOM memiliki histori hardcommcase, kandidat A&amp; B (outSAR &gt;500m) yg disubmit NOK by RND karena terlalu jauh dari NOM_x000a_27.07.20 : 23.07.20 : hunting"/>
  </r>
  <r>
    <s v="2208191003"/>
    <s v="TABUNGANEN PEMURUS"/>
    <x v="9"/>
    <s v="TB"/>
    <n v="114.451431"/>
    <n v="-3.4221520000000001"/>
    <n v="60"/>
    <s v="100/180/270"/>
    <n v="2020"/>
    <s v="JEDI 2020 [NEW]"/>
    <s v="JL. DESA TABUNGANEN PEMURUS, RT.011, KECAMATAN TABUNGANEN, KABUPATEN BARITO KUALA, PROPINSI KALIMANTAN SELATAN."/>
    <s v="HTI"/>
    <s v="KAL-KS-MRH-0891"/>
    <s v="TABUNGANEN PEMURUS"/>
    <x v="1"/>
    <s v="TBG"/>
    <s v="Central"/>
    <s v="KALIMANTAN"/>
    <s v="Kalimantan Selatan"/>
    <s v="KAB. BARITO KUALA"/>
    <n v="6614816"/>
    <d v="2020-07-01T00:00:00"/>
    <m/>
    <n v="117"/>
    <s v="91 - 120 days"/>
    <d v="2020-11-28T00:00:00"/>
    <s v="W48-2020"/>
    <s v="Nov-2020"/>
    <d v="2020-11-27T00:00:00"/>
    <s v="W48-2020"/>
    <s v="Nov-2020"/>
    <d v="2020-11-27T00:00:00"/>
    <s v="W48-2020"/>
    <x v="17"/>
    <d v="2020-10-26T00:00:00"/>
    <s v="W44-2020"/>
    <s v="Oct-2020"/>
    <m/>
    <s v="MW"/>
    <d v="2020-09-07T00:00:00"/>
    <m/>
    <s v="221500517292"/>
    <n v="6.6"/>
    <m/>
    <d v="2020-09-08T00:00:00"/>
    <m/>
    <m/>
    <d v="2020-10-26T00:00:00"/>
    <s v="W44-2020"/>
    <m/>
    <m/>
    <x v="8"/>
    <x v="7"/>
    <s v="CLOSED - RFI DONE"/>
    <s v="29.10.20 : RFIN sent 26 Oct_x000a_26.10.20 : 22.10.20 : aktual SRFI, proses penyambungan PLN_x000a_19.10.20 : erection done, finishing pondasi BTS_x000a_15.10.20 : Tower painting dan Pondasi BTS OG. Plan Kamis SRFI_x000a_12.10.20 : erection top tower_x000a_08.10.20 : Erection OG, PLN perluasan Jaringan dan Mgmnt Trafo_x000a_05.10.20 : prepare erection, plan start erection besok 6 oct 20_x000a_01.10.20 : curingtime, plan start erection 5 oct_x000a_30.09.20 : pouring done_x000a_28.09.20 : rebaring plan Cor 29/09_x000a_24.09.20 : 21.09.20 : 17.09.20 : on going cerucuk_x000a_14.09.20 : 10.09.20 : on going borepile_x000a_07.09.20 : plan bouwplank tanggal 10 sep_x000a_03.09.20 : plan bouwplank besok jumat dan start galian_x000a_31.08.20 : masih Issue perijinan sehingga cme blm bisa start krn jarak dari bangunan sebelah masih tidak sesuai perda_x000a_27.08.20 : plan bouwplank dan plan start CME W1 sep 20, isu perda 2x radius tower tidak boleh ada rumah, max tinggi tower yg di ijinkan 58m, need revalidasi TNP_x000a_24.08.20 : start CME menunggu menunggu jadwal survey perijinan_x000a_17.08.20 : 13.08.20 : plan start CME W34_x000a_10.08.20 : proses design pack dan collect berkas perijinan_x000a_06.08.20 : rekom done, proses soiltest_x000a_03.08.20 : proses rekom L/C ongoing_x000a_30.07.20 : realisasi IW done, proses rekom L/C ongoing_x000a_23.07.20 : proses realisasi IW, plan rekom 27 Jul_x000a_16.07.20 : 13.07.20 : IW on going_x000a_11.07.20 : TNP OK kand A_x000a_09.07.20 : submit kandidat A propose SST 62, menunggu review RNP_x000a_01.07.20 : SPK release"/>
  </r>
  <r>
    <s v="040164109"/>
    <s v="ESTATE 2 MUSIM MAS"/>
    <x v="3"/>
    <s v="TB"/>
    <s v="102° 1' 42.74&quot; E"/>
    <s v="0° 4' 40.66&quot; N"/>
    <n v="60"/>
    <s v="60/150/250"/>
    <n v="2021"/>
    <s v="BLITZKRIEG 2021 [NEW]"/>
    <s v="Perkebunan Sawit PT. Musim Mas, Desa Batang Kulim, Kec. Pangkalan Kuras, Kab. Pelalawan, Prov. Riau"/>
    <s v="HTI"/>
    <s v="SUM-RI-PKK-1150"/>
    <s v="PANGKALAN_KURAS_TANJUNGBERINGIN"/>
    <x v="0"/>
    <s v="TBG"/>
    <s v="WEST"/>
    <s v="SUMBAGTENG"/>
    <s v="Riau"/>
    <s v="Kab. Pelalawan"/>
    <n v="6617506"/>
    <d v="2021-08-16T00:00:00"/>
    <m/>
    <n v="168"/>
    <s v="&gt; 150 days"/>
    <d v="2021-09-15T00:00:00"/>
    <s v="W38-2021"/>
    <s v="Sep-2021"/>
    <d v="2021-09-14T00:00:00"/>
    <s v="W38-2021"/>
    <s v="Sep-2021"/>
    <d v="2022-01-26T00:00:00"/>
    <s v="W05-2022"/>
    <x v="0"/>
    <d v="2022-01-31T00:00:00"/>
    <s v="W06-2022"/>
    <s v="Jan-2022"/>
    <s v="COLO TBG TBD"/>
    <s v="MW"/>
    <d v="2021-08-28T00:00:00"/>
    <m/>
    <m/>
    <m/>
    <m/>
    <d v="2021-08-25T00:00:00"/>
    <m/>
    <d v="2021-09-28T00:00:00"/>
    <m/>
    <m/>
    <m/>
    <m/>
    <x v="6"/>
    <x v="5"/>
    <s v="PLN ISSUE"/>
    <s v="30:01:22-19:01:22: NEED CONFIRM XL SETUJU DENGAN COST PLN AGAR BISA LANJUT PKS DENGAN BM_x000a_16:01:22-20:12:21: ON PROCESS CONFIRM PLN CORPORATE DENGAN XL_x000a_19:12:21-05:12:21: WAITING CONFIRM PLN CORPORATE HARGA PER KWH, PLAN 19 DEC RELEASED DARI CORPORATE_x000a_01:12:21 - 23:10:21: WAITING CONFIRM PLN CORPORATE (PABRIK SAWIT PT. MUSIM MAS), NY CONFIRMED BY CORPORATE UNTUK SURAT KERJASAMANYA_x000a_20:10:21-08:09:21: SRFI, PLN BY CORPORATE PROSES PEMBUATAN SURAT KERJASAMA ANTARA CORPORATE DENGAN PENGAJUAN PKS PLN_x000a_01:09:21:30:08:21: CME PREPARATION_x000a_30:08:21:25:08:21:STO DECLARE 25 AUG_x000a_22:08:21: NEED REVIEW TNP ALITA_x000a_18:08:21: ERM PROSES, NEED REVIEW RNP HTI_x000a_16:08:21 : SPK COLO RELEASED, ERM PROSESS"/>
  </r>
  <r>
    <s v="0223831003"/>
    <s v="AEK KANOPAN TIMUR_HULU"/>
    <x v="9"/>
    <s v="TB"/>
    <n v="99.655058999999994"/>
    <n v="2.5818180000000002"/>
    <n v="50"/>
    <s v="10/80/240"/>
    <n v="2020"/>
    <s v="JEDI 2020 [NEW]"/>
    <s v="DUSUN II DESA LEDONG TIMUR KECAMATAN AEK LEDONG KABUPATEN ASAHAN PROVINSI SUMATERA UTARA"/>
    <s v="HTI"/>
    <s v="SUM-SU-AKK-8002"/>
    <s v="AEK KANOPAN TIMUR_HULU"/>
    <x v="1"/>
    <s v="TBG"/>
    <s v="WEST"/>
    <s v="SUMBAGUT"/>
    <s v="Sumatera Utara"/>
    <s v="KAB. LABUHAN BATU UT"/>
    <n v="6614816"/>
    <d v="2020-07-01T00:00:00"/>
    <m/>
    <n v="116"/>
    <s v="91 - 120 days"/>
    <d v="2020-11-28T00:00:00"/>
    <s v="W48-2020"/>
    <s v="Nov-2020"/>
    <d v="2020-11-10T00:00:00"/>
    <s v="W46-2020"/>
    <s v="Nov-2020"/>
    <d v="2020-11-27T00:00:00"/>
    <s v="W48-2020"/>
    <x v="17"/>
    <d v="2020-11-10T00:00:00"/>
    <s v="W46-2020"/>
    <s v="Nov-2020"/>
    <m/>
    <s v="MW"/>
    <d v="2020-10-01T00:00:00"/>
    <m/>
    <n v="125120717949"/>
    <n v="6.6"/>
    <m/>
    <d v="2020-10-05T00:00:00"/>
    <m/>
    <m/>
    <d v="2020-10-25T00:00:00"/>
    <s v="W44-2020"/>
    <m/>
    <m/>
    <x v="8"/>
    <x v="7"/>
    <s v="CLOSED - RFI DONE"/>
    <s v="26.10.20 : RFIN sent_x000a_22.10.20 : aktual RFI, proses penyusunan dok RFIN_x000a_19.10.20 : proses penyambungan PLN_x000a_12.10.20 : erection done_x000a_08.10.20 : start erection_x000a_05.10.20 : curingtime_x000a_01.10.20 : 28.09.20 : borepile done, rebarring foundation_x000a_21.09.20 : IMB done, borepile_x000a_14.09.20 : 07.09.20 : 03.09.20 : 31.08.20 : rekom camat done, proses perijinan_x000a_27.08.20 : rekom camat done_x000a_24.08.20 : IW clear, proses eskalasi biaya sitac_x000a_17.08.20 : 13.08.20 : IW on going total 24 warga dan iw clear 8 kk,  target IW clear total 18 agustus 20_x000a_10.08.20 : kandidat E TX OK, MW height 50m/0.6, IW on going 5kk/24kk, plan IW clear 18 Aug_x000a_06.08.20 : kandidat sebelumnya terkendala penolakan warga, submit kandidat baru (cand E) RF OK 50m, proses review TNP, paralel IW on going_x000a_03.08.20 : kandidat D OK RF 50m, proses review TNP, parelel IW on going_x000a_30.07.20 : Kandidat C IW failed, submit kandidat baru (cand D koordinat 99.6652, 2.58345) under RNP review_x000a_27.07.20 : review by TNP, paralel IW on going_x000a_23.07.20 : kandidat B terkendala issue penolakan warga, submit kandidat baru (cand C koordinat 99.6545, 2.58169) RND OK dgn RF 50m, proses validasi TNP_x000a_20.07.20 : kandidat B RNP approved RF 50m, menunggu review TNP_x000a_16.07.20 : Ok candidate B, tower 52_x000a_16.07.20 : kandidat A kendala penolakan IW, 13 Jul submit kandidat baru (B koordinat 99.65512, 2.58207 menunggu review RNP) _x000a_13.07.20 : 09.07.20 : RND NOT OK kand A karena far from nom and near existing, rehunting SAR&lt;100m or east area from nom, rehunting B_x000a_10.07.20 : submit kand A_x000a_09.07.20 : on going survey, kandidat di pemukiman padat_x000a_01.07.20 : SPK release"/>
  </r>
  <r>
    <s v="0223601003"/>
    <s v="SEI SILAU BARAT"/>
    <x v="9"/>
    <s v="TB"/>
    <n v="99.512426000000005"/>
    <n v="2.9360729999999999"/>
    <n v="50"/>
    <s v="10/100/300"/>
    <n v="2020"/>
    <s v="JEDI 2020 [NEW]"/>
    <s v="Madrasah Ibtidaiyah, Emplasmen PTPN III Dusun IX, Desa Sei Silau Barat, Kec. Setia Janji, Kab. Asahan, Provinsi Sumatera Utara"/>
    <s v="HTI"/>
    <s v="SUM-SU-KIS-2129"/>
    <s v="SEI SILAU BARAT"/>
    <x v="1"/>
    <s v="TBG"/>
    <s v="WEST"/>
    <s v="SUMBAGUT"/>
    <s v="Sumatera Utara"/>
    <s v="KAB. ASAHAN"/>
    <n v="6614479"/>
    <d v="2020-02-13T00:00:00"/>
    <m/>
    <n v="255"/>
    <s v="&gt; 150 days"/>
    <d v="2020-07-12T00:00:00"/>
    <s v="W29-2020"/>
    <s v="Jul-2020"/>
    <d v="2020-07-31T00:00:00"/>
    <s v="W31-2020"/>
    <s v="Jul-2020"/>
    <d v="2020-08-15T00:00:00"/>
    <s v="W33-2020"/>
    <x v="16"/>
    <d v="2020-10-30T00:00:00"/>
    <s v="W44-2020"/>
    <s v="Oct-2020"/>
    <m/>
    <s v="MW"/>
    <d v="2020-10-01T00:00:00"/>
    <m/>
    <n v="121111060388"/>
    <n v="6.6"/>
    <m/>
    <d v="2020-10-22T00:00:00"/>
    <m/>
    <m/>
    <d v="2020-10-25T00:00:00"/>
    <s v="W44-2020"/>
    <m/>
    <m/>
    <x v="8"/>
    <x v="7"/>
    <s v="CLOSED - RFI DONE"/>
    <s v="26.10.20 : RFIN sent_x000a_22.10.20 : aktual RFI, proses penyusunan dok RFIN_x000a_19.10.20 : proses penyambungan PLN_x000a_15.10.20 : 12.10.20 : 08.10.20 : start erection_x000a_05.10.20 : curingtime_x000a_28.09.20 : rebarring done, prepare for pouring_x000a_24.09.20 : 21.09.20 : IMB done, borepile_x000a_14.09.20 : 07.09.20 : 03.09.20 : rekom camat done, proses perijinan_x000a_31.08.20 : 27.08.20 : plan RFI permanent W4 Oct, submit berkas perijinan dan PKS done, menunggu jadwal survey_x000a_27.08.20 : propose percepatan RFI dengan combat 42m (permanent 52m) Not OK by RND XL. Proses birokrasi kerjasama dg PTPN III membutuhkan waktu yang lama dikarenakan harus sampai persetujuan Direksi PTPN. Dalam prosesnya Direksi terkait dinyatakan positif Covid-19 sehingga menambah panjang proses kerjasama yang harus dilakukan. Saat ini PKS sudah disetujui oleh Direksi pengganti sehingga proses akuisisi dapat dilanjutkan kembali. _x000a_Karena tidak disetujuinya penggunaan Combat sebagai solusi percepatan maka TBG mengajukan permohonan extend waktu untuk melanjutkan proses pembangunan Tower Permanennya dengan segera setelah Perijinan dari Pemda setempat release yang kami targetkan untuk Tower Permanen bisa RFI di W4 Oktober 2020._x000a_24.08.20 : rekom done, proses perijinan_x000a_17.08.20 : 13.08.20 : proses kerjasama dengam ptpn, Iw done dan pks on going. proses rekom lurah dan camat target rekom 19 agustus 20_x000a_10.08.20 : 06.08.20 : proses ttd kontrak dengam ptpn, paralel proses prepare percepatan dengan combat 42, combat sudah di area sumbagut_x000a_03.08.20 : 30.07.20 : 27.07.20 : proses ttd kontrak dengam ptpn_x000a_23.07.20 : 20.07.20 : proses approval PKS terkendala salah satu petinggi PTPN (VP) terkena covid-19, TBG sedang berusaha mengajukan addendum agar ada PIC pengganti yang dapat  tandatangan PKS_x000a_09.07.20 : capex approved, proses legalitas dengan coorporate ptpn_x000a_06.07.20 : proses submit dan review capex by TBG_x000a_02.07.20 : Perhitungan kjjp sudah selesai dan sudah diserahkan ke ptpn 3 dan saat ini sedang di review oleh ptpn 3 terkait harga dr kjjp tersebut._x000a_29.06.20 : plan selasa clear, hasil perhitungan kppj, sudah submit ke direksi, setelah jawaban keluar akan diajukan propose percepatan dengan combat, _x000a_25.06.20 : perhitungan kppj, masih proses nego harga sewa lahan_x000a_22.06.20 : 18.06.20 : koordinat approved by PTPN, proses penilaian harga sewa lahan oleh konsultan, plan clear jawaban PTPN end of Jun_x000a_15.06.20 : 11.06.20 : plan propose combat, plan RFI Juli_x000a_08.06.20 : 04.06.20 : 28.05.20:  08.05.20 :  titik sdh disetujui oleh ptpn dan saat ini sedang pengajuan direksi oleh ptpn dan akan disposisi ke konsultan  utk penghitungan nilai sewa_x000a_30.04.20 : kemaren baru selesai joint survey dengan ptpn dan titik sdh disetujui oleh PTPN_x000a_23.04.20 : 16.04.20 : 09.04.20 : 02.04.20 : menunggu joint survey dengan pihak PTPN yang sampai saat ini terkendala isu COVID-19, Pic PTPN WFH_x000a_25.03.20 : menunggu joint survey dengan pihak PTPN. estimasi minggu depan_x000a_19.03.20 : wait appraval permohonan perpanjangan waktu dari XL, tower permanen (1 tahun) maupun temporary (3 bulan)_x000a_18.03.20 : XL request tower temporary untuk menunggu site permanent RFI. Sedangkan untuk proses penempatan tower temporary sesuai flow proses PTPN 3 minimal harus mendapatkan persetujuan dari (Senior Executive Vice President) dimana estimasi waktu yg dibutuhkan 3 bulan._x000a_Catatan : dengan kondisi &amp; situasi saat ini kemungkinan proses akan memakan waktu lebih lama dari 3 bulan_x000a_17.03.20 : email pengajuan perpanjangan waktu karena lokasi berada di area PTPN 3 dengan proses Kerja Sama dg PTPN 3 membutuhkan waktu yg panjang (estimasi 1 tahun)_x000a_11.03.20 : menunggu suart jawaban dari PTPN plan minggu depan W12 surat jawaban release. estimasi  setelah approval PTPN (approval, survey, perhitungan konsulatan PTPN) sampai start CME sekitar 3 bulan, plan percepatan dengan GM 42m_x000a_28.02.20 : lokasi di lahan PTPN dan sdh disubmit surat permohonan sewa lahannya ke PTPN, masih menunggu surat jawaban PTPN. Status koordinat kandidat sdh approved._x000a_20.02.20 : hunting, on going survey_x000a_13.02.20 : SPK released"/>
  </r>
  <r>
    <s v="1440662003"/>
    <s v="IBS CEMANI"/>
    <x v="7"/>
    <s v="TB"/>
    <s v="E°47.59.21'E"/>
    <s v="S°34.19.09'S"/>
    <n v="30"/>
    <s v="40/170/280"/>
    <n v="2021"/>
    <s v="BLITZKRIEG 2021 [NEW]"/>
    <s v="Jl. Sidomukti1, Desa Banaran RT.07 RW.0 Kec. Grogol, Kab. Sukoharjo Prov. Jawa Tengah"/>
    <s v="EID"/>
    <s v="JAW-JT-SKH-1900"/>
    <s v="CEMANI SUKOHARJO"/>
    <x v="0"/>
    <s v="TBG"/>
    <s v="Central"/>
    <s v="JATENG"/>
    <s v="Jawa Tengah"/>
    <s v="Kab. Sukoharjo"/>
    <n v="6616739"/>
    <d v="2021-03-18T00:00:00"/>
    <m/>
    <n v="319"/>
    <s v="&gt; 150 days"/>
    <d v="2021-04-17T00:00:00"/>
    <s v="W16-2021"/>
    <s v="Apr-2021"/>
    <d v="2021-05-07T00:00:00"/>
    <s v="W19-2021"/>
    <s v="May-2021"/>
    <d v="2021-09-30T00:00:00"/>
    <s v="W40-2021"/>
    <x v="7"/>
    <d v="2022-01-31T00:00:00"/>
    <s v="W06-2022"/>
    <s v="Jan-2022"/>
    <s v="COLO TBG DEC"/>
    <s v="MW"/>
    <d v="2021-11-01T00:00:00"/>
    <m/>
    <m/>
    <m/>
    <m/>
    <d v="2021-04-30T00:00:00"/>
    <m/>
    <m/>
    <m/>
    <m/>
    <m/>
    <m/>
    <x v="0"/>
    <x v="0"/>
    <s v="PERKUATAN &amp; BLOCKING BY LL"/>
    <s v="30:01:22-19:01:22: PERKUATAN DONE, KAMUFLASE OG, BLOCKING LL, OG MEDIASI DGN LL_x000a_16:01:22-09:01:22: PERKUATAN OG (PEMASANGAN RANGKA KAMUFLASE, NAMUN STOPED BY LL), PLAN CLEAR PERKUATAN 15 JAN 22 _x000a_05:01:22-26:12:21: PERKUATAN OG, PLAN CLEAR PERKUATAN 15 JAN 22 (PERKUATAN &amp; MINITOWER RANGKA KAMUFLASE)_x000a_19:12:21-15:12:21: PENJADWALAN PERKUATAN 20 DEC, PLAN RFI 28 DEC_x000a_12:12:21: PONDASI BTS DONE, PAGAR OG, PARALEL LANGSIR MATERIAL PERKUATAN 13 DEC_x000a_08:12:21-05:12:21: PONDASI BTS OG_x000a_01:12:21-28:11:21: COR PLAT, PLAN RFI 8 DEC_x000a_24:11:21: ERECTION STACKING, PLAN RFI W1 DEC_x000a_21:11:21: PONDASI STACKING COR OG, PLAN RFI (ISSUE SOLVED) 30 NOV _x000a_17:11:21: PARALEL STACKING &amp; PERKUATAN OG_x000a_14:11:21: PROCESS HILTI PONDASI STACKING_x000a_10:11:21-20:10:21: REVIEW SPH BASEFRAME BY TIM PROCURMENT, PLAN START W2 NOV_x000a_17:10:21-06:10:21: PROSES PERKUATAN GEDUNG, DIKAWAL DENGAN TIM AFO DAN ARCOM_x000a_04:10:21-22:09:21: NEGOSIASI ULANG DEGAN PIHAK LL DONE, DARI PIHAK LL MEMINTA UNTUK STACKING MENGGUNAKAN BESI, PROSES DESIGN SEDANG DIAJUKAN KE KONSULTAN _x000a_19:09:21: 15:09:21: DARI PIHAK LL INGIN MEMBATALKAN EXPAND LAHAN, PROSES NEGOSIASI DENGAN LL DARI TIM ARCOM DI TANGGAL 17 SEP_x000a_13:09:21: 09:08:2021: PIHAK PONPES MEMINTA PERUBAHAN DESIGN CAMUFLAGE MINARET, SEDANG DI RUNDINGKAN DENGAN PENGURUS PONPES LAINNYA_x000a_09:06:2021: 08:01:2021: HAMMER TEST DONE, TERDAPAT BAGIAN STRUKTUR KOLOM DIBAWAH STANDAR, MASIH MENUNGGU PEROSES DESIGN DARI KONSULTAN UNTUK DISAMOAIKAN KE LL, PLAN DESIGN DONE W2 SEPT_x000a_08:30:2021:08:25:2021: 08:16:2021: 08:16:2021 : PERMINTAAN HAMMER TEST MENYELURUH DIBANGUNAN MESJID DARI PONPES, DAN PENYESUAIAN PERKUATAN 3 LANTAI_x000a_08:10:21 : 08:04:21: Comecase Proses Re Negosiasi dengan LL, Plan Close Comecase 20 Aug,  Re Plan RFI W1 Sep_x000a_07.29 2021 : 07.26.2021 : Design Released, Prepare CME dengan proses Stacking Plan 15 Aug_x000a_07.22.2021 : Revisi Gambar design ke konsultan karena design tidak match antara analys dan detail plan done revisi 22 Jul_x000a_07:19:2021: 07:15:2021 : Design and analis by konsultan Plan done 19 Jul, proses terhambat karena LL masih terkena covid 19 sehingga konsultan kesulitan untuk  mengunjungi site_x000a_07:12:2021: Proses Join Survey konsultan, Plan Design done, 14 Jul_x000a_07.05.2021 : Propose area done, desain detail ny karena tim konsultan tidak bisa mengunjungi site dikarenakan LL dan keluarganya terkena Covid 19_x000a_07.01.2021 : Design Release, proses kordinasi dengan ARCOM untuk memulai pekerjaan, Plan start 6 Jul Revisi Plan RFI 20 Jul (need perkuatan dan posisi odc akurat terhadap perkuatan), after perkuatan harus menemui LO untuk kordinasi plan pengerjaannya agar tidak muncul case di lokasi tersebut_x000a_06.28.2021 : Proses penempatan baseframe, Desain og_x000a_06.24.2021 : Proses Re Desain Stacking by Team Asset, plan design done W1 JUL_x000a_06.21.2021 : 06.17.2021 : Prepare CME, need revisi design 25 jun_x000a_06.14.2021 : 06.07.2021 : 06.02.2021 : 05.26.2021 : 05.23.2021 : 05.23.2021 : 05.19.2021 : 05.17.2021 : 05.10.21 : 05.06.2021 : CME Hold karena Issue Access Block by LO_x000a_05.03.2021 CME PREPARATION"/>
  </r>
  <r>
    <s v="1806871003"/>
    <s v="TAMBORA AXL"/>
    <x v="3"/>
    <s v="TB"/>
    <s v="117°48.33.12'E"/>
    <s v="8°11.9.53'S"/>
    <n v="50"/>
    <s v="60/160/270"/>
    <n v="2021"/>
    <s v="BLITZKRIEG 2021 [NEW]"/>
    <s v=""/>
    <s v="ALITA"/>
    <s v="NUS-NB-DPU-5103"/>
    <s v="TAMBORA AXL"/>
    <x v="1"/>
    <s v="TBG"/>
    <s v="East"/>
    <s v="BALINUSRA"/>
    <s v="Nusa Tenggara Barat"/>
    <s v="Kab. Dompu"/>
    <n v="6617733"/>
    <d v="2021-10-21T00:00:00"/>
    <m/>
    <n v="102"/>
    <s v="91 - 120 days"/>
    <d v="2022-03-20T00:00:00"/>
    <s v="W13-2022"/>
    <s v="Mar-2022"/>
    <s v="TBD"/>
    <s v="TBD"/>
    <s v="TBD"/>
    <d v="2022-03-20T00:00:00"/>
    <s v="W13-2022"/>
    <x v="2"/>
    <d v="2022-03-20T00:00:00"/>
    <s v="W13-2022"/>
    <s v="Mar-2022"/>
    <s v="B2S 2022"/>
    <s v="MW"/>
    <m/>
    <m/>
    <m/>
    <m/>
    <m/>
    <m/>
    <m/>
    <m/>
    <m/>
    <m/>
    <m/>
    <m/>
    <x v="9"/>
    <x v="8"/>
    <s v="ISSUE PERMIT"/>
    <s v="20:12:21: SPK RETURN OLEH XL KARENA KENDALA PERIZINAN KOMINFO_x000a_19:12:21-01:12:21: NEED ARAHAN XL PERGESERAN NOM, KARENA KENDALA PERIZINAN KOMINFO (COVERAGE GESER 4KM DARI EXISTING)_x000a_28:11:21: WAIT ARAHAN XL TERKAIT KENDALA PERIZINAN KOMINFO (COVERAGE GESER 4KM DARI EXISTING)_x000a_24:11:21: RNP TNP OK, TERKENDALA PERIZINAN KOMINFO PLAN PEMBANGUNAN TOWER BAKTI (UNDER KOMINFO) SEJAK 2018, COVERAGE GESER 4KM DARI EXISTING _x000a_21:11:21: Under review TNP _x000a_17:11:21-10:11:21: UNDER REVIEW RNP&amp;TNP _x000a_07:11:21-03:11:21: OG ESR UPLOAD 7 NOV, PARALEL VERIF KANDIDAT 8 NOV _x000a_31:10:21: SURVEY DONE, PLAN SUBMIT CANDIDAT 1 NOV 2021_x000a_27:10:21 - 24:10:21: NEW SPK NEW BUILT, HUNTING PROSES, PLAN SUBMIT KANDIDAT 4 NOV 2021"/>
  </r>
  <r>
    <n v="170330109"/>
    <s v="CITRALAND DENPASAR"/>
    <x v="0"/>
    <s v="SKP"/>
    <s v="115°11.23.6'E"/>
    <s v="8°37.51.56'S"/>
    <n v="20"/>
    <s v="5/180/275"/>
    <n v="2021"/>
    <s v="RELOCATION"/>
    <s v="Jl. Karang Sari V No. 25, dusun Robokan, Desa Padangsambian Kaja, kecamatan Denpasar Barat Kota denpasar"/>
    <s v="CAA"/>
    <s v="BAL-BA-DPR-8075"/>
    <s v="UBUNG TIMUR RELOCATION"/>
    <x v="0"/>
    <s v="TBG"/>
    <s v="East"/>
    <s v="BALINUSRA"/>
    <s v="Bali"/>
    <s v="Kota Denpasar"/>
    <n v="6617869"/>
    <d v="2021-12-07T00:00:00"/>
    <m/>
    <n v="55"/>
    <s v="31 - 60 days"/>
    <d v="2022-01-06T00:00:00"/>
    <s v="W02-2022"/>
    <s v="Jan-2022"/>
    <s v="TBD"/>
    <s v="TBD"/>
    <s v="TBD"/>
    <s v="TBD"/>
    <s v="TBD"/>
    <x v="1"/>
    <d v="2022-01-31T00:00:00"/>
    <s v="W06-2022"/>
    <s v="Jan-2022"/>
    <m/>
    <s v="MW"/>
    <d v="2021-12-21T00:00:00"/>
    <m/>
    <m/>
    <m/>
    <m/>
    <d v="2021-12-14T00:00:00"/>
    <m/>
    <d v="2021-12-24T00:00:00"/>
    <m/>
    <m/>
    <m/>
    <m/>
    <x v="6"/>
    <x v="5"/>
    <s v="SITE NY READY RFS"/>
    <s v="30:01:22-19:12:21: SRFI, PLN CONNECTION OG, NY READY RFS KARENA BELUM TERIMA PO_x000a_15:12:21: STO DECLARED 14 DEC, CME PREPARATION_x000a_12:12:21-07:12:21: NEW SPK, NEED REVIEW RNP"/>
  </r>
  <r>
    <s v="2604951003"/>
    <s v="MOILONG XL"/>
    <x v="3"/>
    <s v="TB"/>
    <s v="122°23.39.87'E"/>
    <s v="1°26.23.68'S"/>
    <n v="60"/>
    <s v="100/220/320"/>
    <n v="2021"/>
    <s v="BLITZKRIEG 2021 [NEW]"/>
    <s v=""/>
    <s v="HTI"/>
    <s v="SUL-ST-LWK-1073"/>
    <s v="MOILONG"/>
    <x v="1"/>
    <s v="TBG"/>
    <s v="East"/>
    <s v="SULAWESI"/>
    <s v="Sulawesi Tengah"/>
    <s v="Kab. Banggai"/>
    <n v="6617749"/>
    <d v="2021-10-25T00:00:00"/>
    <m/>
    <n v="98"/>
    <s v="91 - 120 days"/>
    <d v="2022-03-24T00:00:00"/>
    <s v="W13-2022"/>
    <s v="Mar-2022"/>
    <s v="TBD"/>
    <s v="TBD"/>
    <s v="TBD"/>
    <s v="TBD"/>
    <s v="TBD"/>
    <x v="1"/>
    <s v="TBD"/>
    <s v="TBD"/>
    <s v="TBD"/>
    <s v="B2S TBD"/>
    <s v="MW"/>
    <m/>
    <m/>
    <m/>
    <m/>
    <m/>
    <m/>
    <m/>
    <m/>
    <m/>
    <m/>
    <m/>
    <m/>
    <x v="13"/>
    <x v="6"/>
    <s v="CURRENTLY NO ISSUE"/>
    <s v="30:01:22-23:01:22: APD &amp; REKOM DONE_x000a_19:01:22-12:01:22: REKOM OG, PARALEL REQ SOIL TEST_x000a_09:01:22: IW CLEAR, PREPARE REKOM_x000a_05:01:22: BAN BAK OG_x000a_02:01:22: TNP OK, IW OG_x000a_29:12:21-26:12:21: RNP OK, UNDER TNP REVIEW_x000a_22:12:21: WAIT REVIEW RNP TNP_x000a_19:12:21: SITAC PREPARATION, NEED FU VALIDASI TNP RNP_x000a_16:12:21: PMO XL CONFIRMED GO SITAC, NEED FU VALIDASI TNP RNP_x000a_15:12:21-09:11:21: VALIDASI RNP OG, HOLD BY XL_x000a_07:11:21-31:10:21: SURVEY OG, PLAN SUBMIT KANDIDAT 10 NOV"/>
  </r>
  <r>
    <s v="1127831003"/>
    <s v="Tol Pelabuhan Ancol"/>
    <x v="9"/>
    <s v="TB"/>
    <s v="106°50.4.01'null"/>
    <s v="6°7.50.05'S"/>
    <n v="20"/>
    <s v="0/90/160"/>
    <m/>
    <m/>
    <s v="R.E MARTADINATA RT.01 RW.013 Kel. PADEMANGAN BARTA  KEC.PADEMANGAN KOTA.JAKARTA UTARA"/>
    <s v="EID"/>
    <s v="JAW-JK-TJP-0622"/>
    <s v="Tol Pelabuhan Ancol"/>
    <x v="0"/>
    <m/>
    <s v="JABO"/>
    <s v="JABODETABEK (INNER)"/>
    <s v="DKI Jakarta"/>
    <m/>
    <n v="6616240"/>
    <d v="2020-09-17T00:00:00"/>
    <m/>
    <n v="35"/>
    <s v="31 - 60 days"/>
    <d v="2020-10-17T00:00:00"/>
    <s v="W42-2020"/>
    <s v="Oct-2020"/>
    <d v="2019-10-10T00:00:00"/>
    <s v="W41-2019"/>
    <s v="Oct-2019"/>
    <d v="2020-10-10T00:00:00"/>
    <s v="W41-2020"/>
    <x v="13"/>
    <d v="2020-10-16T00:00:00"/>
    <s v="W42-2020"/>
    <s v="Oct-2020"/>
    <m/>
    <s v="MW"/>
    <d v="2020-10-01T00:00:00"/>
    <m/>
    <n v="542103760990"/>
    <n v="6.6"/>
    <m/>
    <m/>
    <m/>
    <m/>
    <d v="2020-10-22T00:00:00"/>
    <s v="W43-2020"/>
    <m/>
    <m/>
    <x v="8"/>
    <x v="7"/>
    <s v="CLOSED - RFI DONE"/>
    <s v="26.10.20 : RFIN sent tgl 22 Oct _x000a_22.10.20 : aktual RFI, hari ini submit doc RFIN_x000a_15.10.20 : 12.10.20 : revisi PLN connection 16 oct 20_x000a_05.10.20 : 01.10.20 : proses PLN connection_x000a_28.09.20 : SRFI actual_x000a_24.09.20 : ME on going_x000a_21.09.20 : 17.09.20 : SPK COLO reaktivasi release 17 sep 20 sebagai pengganti SPK B2S Terurn pada site yg sama_x000a_09.07.20 : 06.07.20 : 18.06.20 : Propose reaktivasi SPK, progress start excavation_x000a_11.06.20 : excavation, actual status di Tower rental sudah return_x000a_08.06.20 : 04.06.20 : 01.06.20 : sudah galian, plan balik ke galian awal (ada pipa PDAM 4) geser ada pipa GAS --&gt; prosesredesign dg borepile, sudah diajukan_x000a_28.05.20 : 25.05.20 : 21.05.20 : 18.05.20 : kand D RND NOK krn near existing, paralel penyelesaian comcase site sebelumnya_x000a_16.05.20 : submit kand D, pindah lokasi karena comcase_x000a_14.05.20 : excavation geser titik, galian pondasi ketemu pipa gas_x000a_08.05.20 : excavation on going_x000a_30.04.20 : preparation start CME_x000a_23.04.20 : 16.04.20 : Plan Start CME 17/04_x000a_09.04.20 : IW clear, RT RW, Lurah Clear, Plan start CME 15/04_x000a_02.04.20 : under review RND_x000a_25.03.20 : Candidat NOK, Rehunting_x000a_19.03.20 : validasi RND_x000a_20.02.20 : rehunting_x000a_06.02.20 : Hunting kandidat"/>
  </r>
  <r>
    <s v="1128751003"/>
    <s v="LONTAR DALAM KOJA"/>
    <x v="9"/>
    <s v="TB"/>
    <n v="106.91330000000001"/>
    <n v="-6.119008"/>
    <n v="30"/>
    <s v="10/80/290"/>
    <m/>
    <m/>
    <s v="Jl. Mahoni Blok F No. 1A Kel. Tugu Utara, Kec. Koja, Jakarta Utara"/>
    <s v="EID"/>
    <s v="JAW-JK-TJP-0679"/>
    <s v="LONTAR DALAM KOJA"/>
    <x v="1"/>
    <s v="TBG"/>
    <s v="JABO"/>
    <s v="JABODETABEK (INNER)"/>
    <s v="DKI Jakarta"/>
    <s v="Jakarta Utara"/>
    <n v="6614768"/>
    <d v="2020-06-23T00:00:00"/>
    <m/>
    <n v="121"/>
    <s v="121 - 150 days"/>
    <d v="2020-11-20T00:00:00"/>
    <s v="W47-2020"/>
    <s v="Nov-2020"/>
    <d v="2020-11-19T00:00:00"/>
    <s v="W47-2020"/>
    <s v="Nov-2020"/>
    <d v="2020-11-19T00:00:00"/>
    <s v="W47-2020"/>
    <x v="17"/>
    <d v="2020-11-19T00:00:00"/>
    <s v="W47-2020"/>
    <s v="Nov-2020"/>
    <m/>
    <s v="MW"/>
    <d v="2020-10-06T00:00:00"/>
    <m/>
    <n v="545302759851"/>
    <n v="6.6"/>
    <m/>
    <m/>
    <m/>
    <m/>
    <d v="2020-10-22T00:00:00"/>
    <s v="W43-2020"/>
    <m/>
    <m/>
    <x v="8"/>
    <x v="7"/>
    <s v="CLOSED - RFI DONE"/>
    <s v="25.10.20 : RFIN sent tgl 22 Oct_x000a_22.10.20 : aktual RFI, prepare doc RFIN plan submit hari ini_x000a_19.10.20 : ME installed_x000a_15.10.20 : prepare erection tower, plan start 17 oct_x000a_12.10.20 : 08.10.20 : curingtime, cor done_x000a_05.10.20 : 01.10.20 : Galian Pondasi OG_x000a_28.09.20 : 24.09.20 : eskalasi sitac approved, , need rekom PTSP, plan RFC 7 Okt, realisasi IW on going_x000a_21.09.20 : IW on going, need rekom PTSP_x000a_17.09.20 : Need REKOM PTSP_x000a_14.09.20 : rehunting_x000a_10.09.20 : 07.09.20 : perizinan PTSP_x000a_03.09.20 : Ijin warga OG, Plan IW Clear 05/09_x000a_31.08.20 : 27.08.20 : Ijin warga OG, Plan IW Clear 31/08_x000a_24.08.20 : 18.08.20 : IW on going_x000a_10.08.20 : 06.08.20 : 03.08.20 : 30.07.20 : 27.07.20 : proses nego (re-validasi) kandidat A dgn pertimbangan inSAR dan IW secure, menunggu konfirmasi RND_x000a_20.07.20 : 16.07.20 : 13.07.20 : 09.07.20 : RND not OK kand A, arahan -6.118543 106.913458_x000a_08.07.20 : submit kand A_x000a_02.07.20 : 29.06.20 : hunting_x000a_23.06.20 : SPK Release 23 jun 20, confirm by RND XL (Pak Siro) untuk lanjut di ketinggian 20m sesuai regulasi pemerintah"/>
  </r>
  <r>
    <s v="1317701003"/>
    <s v="SMPN 14 Tangerang"/>
    <x v="9"/>
    <s v="TB"/>
    <s v="106°38.32.93'null"/>
    <s v="6°13.3.72'S"/>
    <n v="20"/>
    <s v="90/240/350"/>
    <m/>
    <m/>
    <s v="Kp. Sawah Dalam RT 003 RW 004, Kelurahan Panunggangan Utara, Kecamatan Pinang, Kota Tangerang"/>
    <s v="EID"/>
    <s v="JAW-BT-TNG-1456"/>
    <s v="SMPN 14 Tangerang"/>
    <x v="1"/>
    <s v="TBG"/>
    <s v="JABO"/>
    <s v="JABODETABEK (INNER)"/>
    <s v="Banten"/>
    <s v="KOTA TANGERANG"/>
    <n v="6616232"/>
    <d v="2020-09-14T00:00:00"/>
    <m/>
    <n v="35"/>
    <s v="31 - 60 days"/>
    <d v="2021-02-11T00:00:00"/>
    <s v="W07-2021"/>
    <s v="Feb-2021"/>
    <d v="2020-11-10T00:00:00"/>
    <s v="W46-2020"/>
    <s v="Nov-2020"/>
    <d v="2020-11-30T00:00:00"/>
    <s v="W49-2020"/>
    <x v="17"/>
    <d v="2020-11-10T00:00:00"/>
    <s v="W46-2020"/>
    <s v="Nov-2020"/>
    <m/>
    <s v="MW"/>
    <d v="2020-10-01T00:00:00"/>
    <m/>
    <n v="566100924444"/>
    <n v="6.6"/>
    <m/>
    <m/>
    <m/>
    <m/>
    <d v="2020-10-19T00:00:00"/>
    <s v="W43-2020"/>
    <m/>
    <m/>
    <x v="8"/>
    <x v="7"/>
    <s v="CLOSED - RFI DONE"/>
    <s v="22.10.20 : RFIN sent 19 Oct_x000a_19.10.20 : erection ongoing_x000a_15.10.20 : 12.10.20 : OG Curing Time, Plan Start Erection 17/10, Finish 20/10, S RFI 23/10_x000a_08.10.20 : Galian finish, plan pouring 09/10_x000a_05.10.20 : 01.10.20 : Plan Bowplank 01/10_x000a_28.09.20 : 24.09.20 : REKOM LURCAM OG_x000a_NEW SPK B2S released menggunakan STIP yang lama"/>
  </r>
  <r>
    <s v="1262121003"/>
    <s v="BERINGIN BATULAYANG"/>
    <x v="9"/>
    <s v="TB"/>
    <n v="106.943237"/>
    <n v="-6.6747240000000003"/>
    <n v="50"/>
    <s v="15/90/190/295"/>
    <m/>
    <m/>
    <s v="Kp. Batukasur Rt 002 RW 003 Desa Batulayang Kecamatan Cisarua Kabupaten Bogor."/>
    <s v="EID"/>
    <s v="JAW-JB-BGR-0210"/>
    <s v="Beringin Batulayang"/>
    <x v="1"/>
    <s v="TBG"/>
    <s v="JABO"/>
    <s v="JABODETABEK (OUTER)"/>
    <s v="Jawa Barat"/>
    <s v="Kab. Bogor"/>
    <n v="6614778"/>
    <d v="2020-06-24T00:00:00"/>
    <m/>
    <n v="117"/>
    <s v="91 - 120 days"/>
    <d v="2020-11-21T00:00:00"/>
    <s v="W47-2020"/>
    <s v="Nov-2020"/>
    <d v="2020-11-20T00:00:00"/>
    <s v="W47-2020"/>
    <s v="Nov-2020"/>
    <d v="2020-11-20T00:00:00"/>
    <s v="W47-2020"/>
    <x v="17"/>
    <d v="2020-10-30T00:00:00"/>
    <s v="W44-2020"/>
    <s v="Oct-2020"/>
    <m/>
    <s v="MW"/>
    <d v="2020-10-01T00:00:00"/>
    <m/>
    <n v="538114210549"/>
    <n v="6.6"/>
    <m/>
    <m/>
    <m/>
    <m/>
    <d v="2020-10-19T00:00:00"/>
    <s v="W43-2020"/>
    <m/>
    <m/>
    <x v="8"/>
    <x v="7"/>
    <s v="CLOSED - RFI DONE"/>
    <s v="22.10.20 : RFIN sent_x000a_19.10.20 : SRFI_x000a_15.10.20 : 12.10.20 : Erection Tower OG, Plan Finish 15/10, Plan S RFI 19/10_x000a_08.10.20 : curingtime_x000a_05.10.20 : 01.10.20 : Galian OG, Plan Pouring 05/10, Erection start 12/10 finish 17/10, S RFI 20/10_x000a_28.09.20 : 24.09.20 : excavation_x000a_21.09.20 : 18.09.20 : bouwplank_x000a_17.09.20 : soiltest on going_x000a_14.09.20 : rekom on going_x000a_10.09.20 : Soiltest_x000a_07.09.20 : Proses realisasi, collect dokumen IW dan Lahan_x000a_03.09.20 : Proses collect dokumen IW dan Lahan_x000a_31.08.20 :27.08.20 : kembali ke kandidat A, proses eskalasi SITAC_x000a_24.08.20 : 18.08.20 : menunggu konfirmasi dari RND, tbg provide SST 52 sesuai permintaan (pergeseran 15m), IW clear_x000a_10.08.20 : 06.08.20 : menunggu konfirmasi dari RND, tbg provide SST 52 sesuai permintaan (pergeseran 15m)_x000a_03.08.20 : 30.07.20 : submit kandidat baru (cand C koordinat 106.94575, -6.67345) propose tower SST 42, under RNP review_x000a_27.07.20 : 23.07.20 : 20.07.20 : kandidat A under TNP review_x000a_16.07.20 : kembali ke kandidat A koordinat 106.94588, -6.6734 dengan RF 50m RND OK_x000a_13.07.20 : 09.07.20 : RND not OK kand A dan B, rehunting C_x000a_08.07.20 : submit kand A dan B_x000a_02.07.20 : 29.06.20 : hunting_x000a_24.06.20 : SPK Release 24 jun 20"/>
  </r>
  <r>
    <s v="1274061003"/>
    <s v="PONDOK UNGU PERMAI RELOCATION"/>
    <x v="0"/>
    <s v="TB"/>
    <s v="107°0.46.73'E"/>
    <s v="6°10.46.81'S"/>
    <n v="30"/>
    <s v="90/120/330"/>
    <n v="2021"/>
    <s v="RELOCATION"/>
    <s v=""/>
    <s v="EID"/>
    <s v="JAW-JB-CKR-0068"/>
    <s v="Pondok Ungu Permai Relocation"/>
    <x v="1"/>
    <s v="TBG"/>
    <s v="JABO"/>
    <s v="JABODETABEK"/>
    <s v="Jawa Barat"/>
    <s v="Kota Bekasi"/>
    <n v="6617601"/>
    <d v="2021-09-07T00:00:00"/>
    <m/>
    <n v="146"/>
    <s v="121 - 150 days"/>
    <d v="2022-02-04T00:00:00"/>
    <s v="W06-2022"/>
    <s v="Feb-2022"/>
    <d v="2021-12-20T00:00:00"/>
    <s v="W52-2021"/>
    <s v="Dec-2021"/>
    <d v="2022-02-04T00:00:00"/>
    <s v="W06-2022"/>
    <x v="21"/>
    <d v="2022-02-04T00:00:00"/>
    <s v="W06-2022"/>
    <s v="Feb-2022"/>
    <s v="B2S 2022"/>
    <s v="MW"/>
    <m/>
    <m/>
    <m/>
    <m/>
    <m/>
    <m/>
    <m/>
    <m/>
    <m/>
    <m/>
    <m/>
    <m/>
    <x v="14"/>
    <x v="10"/>
    <s v="PENOLAKAN WARGA"/>
    <s v="30:01:22-23:01:22: PROCESS COLLECT DOKUMEN IW_x000a_19:01:22: OG IW CLEAR, FINALISASI IW 19 JAN_x000a_18:01:22: SUBMIT KANDIDAT D, GESER 15M DARI KANDIDAT C UNTUK MENGHINDARI WARGA YG KURANG SETUJU_x000a_16:01:22: IW FAILED, REHUNTING_x000a_12:01:22-09:01:22: ISSUE WARGA LUAR RADIUS, KARENA BERADA DI LAHAN CLUSTER, PLAN SOLVED 15 JAN _x000a_05:01:22-02:01:22: PLAN FINALISASI WARGA 6 JAN 22_x000a_29:12:21-26:12:21: IW OG 35KK _x000a_23:12:21: OG SURVEY IW_x000a_22:12:21: WAIT FEEDBACK VALIDASI TNP KANDIDAT C_x000a_21:12:21: VALIDASI RNP TNP KANDIDAT C KARENA KANDIDAT B REJECT WARGA, RNP OK_x000a_19:12:21-15:12:21: IW OG 8 KK (4 KK DKM, 2 KK PERUSAHAAN KECIL)_x000a_12:12:21: TNP OK, IW OG_x000a_08:12:21-07:12:21: RNP OK KANDIDAT B, TNP VALIDATION_x000a_06:12:21: RNP TNP VALIDATION_x000a_05:12:21-24:11:21: REJECT WARGA, REHUNTING OG, PLAN SUBMIT KANDIDAT 9 DEC_x000a_21:11:21: 2 KK SUDAH BISA DITEMUI, SUDAH ADA DISKUSI DGN RT RW, PLAN TTD DALAM MINGGU INI, YG 1 KK MASIH DICARI, PLAN IW CLEAR 25 NOV 21_x000a_17:11:21-14:11:21: IW OG, 1 KK PEMILIK RUKO SUDAH KETEMU, SISA 3 KK RUKO YANG BELUM KETEMU, POSISINYA DISEWA &amp; YANG MENEMPATI RUKO TSB ADALAH PEGAWAI2NYA, PLAN 17 NOV 21 RT RT &amp; TBG AKAN MENDATANGI KE 3 RUKO TSB, MAX NEXT WEEK IW CLEAR_x000a_10:10:21 - 23:10:21: IW OG, SOSWAR DONE, MASIH KURANG 4 KK PLAN CLEAR W2 NOV_x000a_20:10:21-13:10:21: VALIDASI DONE, IW OG, 23 KK PLAN SOSWAR 18 OCT, PLAN IW CLEAR END OF OKTOBER_x000a_06:10:21: UNDER REVIEW RNP XL PAK BUDI LUMANTO, KANDIDAT NEAR EXISTING_x000a_04:10:21-26:09:21: REHUNTING KANDIDAT SESUAI ARAHAN DARI TIM RNP XL, PLAN SUBMIT KANDIDAT MENUNGGU SURAT KERJASAMA DENGAN PASAR MODERN TERKAIT PEMANFAATAN LAHAN UNTUK PEMBANGUNAN TOWER_x000a_22:09:21: KANDIDAT DONE SUBMIT, UNDER REVIEW RNP_x000a_19:09:21: 15:09:21: SUBMIT KANDIDAT, REVIEW UNDER RNP_x000a_13:09:21: SPK RELEASED 7 SEP HUNTING OG"/>
  </r>
  <r>
    <s v="2604941003"/>
    <s v="LUWUK_UTARA_BUNGA"/>
    <x v="3"/>
    <s v="TB"/>
    <s v="122°54.17.52'E"/>
    <s v="0°55.14.25'S"/>
    <n v="60"/>
    <s v="20/70/230"/>
    <n v="2021"/>
    <s v="BLITZKRIEG 2021 [NEW]"/>
    <s v=""/>
    <s v="HTI"/>
    <s v="SUL-ST-LWK-1105"/>
    <s v="LUWUK_UTARA_BUNGA"/>
    <x v="1"/>
    <s v="TBG"/>
    <s v="East"/>
    <s v="SULAWESI"/>
    <s v="Sulawesi Tengah"/>
    <s v="Kab. Banggai"/>
    <n v="6617749"/>
    <d v="2021-10-25T00:00:00"/>
    <m/>
    <n v="98"/>
    <s v="91 - 120 days"/>
    <d v="2022-03-24T00:00:00"/>
    <s v="W13-2022"/>
    <s v="Mar-2022"/>
    <s v="TBD"/>
    <s v="TBD"/>
    <s v="TBD"/>
    <s v="TBD"/>
    <s v="TBD"/>
    <x v="1"/>
    <s v="TBD"/>
    <s v="TBD"/>
    <s v="TBD"/>
    <s v="B2S TBD"/>
    <s v="MW"/>
    <m/>
    <m/>
    <m/>
    <m/>
    <m/>
    <m/>
    <m/>
    <m/>
    <m/>
    <m/>
    <m/>
    <m/>
    <x v="13"/>
    <x v="6"/>
    <s v="CURRENTLY NO ISSUE"/>
    <s v="30:01:22-26:01:22: APD &amp; REKOM DONE, RFC_x000a_19:01:22-16:01:22: WAITING APD &amp; PARALEL REKOM_x000a_12:01:22-09:01:22: REKOM OG, REQ SOIL TEST DONE_x000a_05:01:22: IW CLEAR, REKOM OG_x000a_02:01:22-26:12:21: IW OG (10 KK,6 KK OG)_x000a_22:12:21-19:12:21: SITAC PREPARATION_x000a_16:12:21: PMO XL CONFIRMED GO SITAC_x000a_15:12:21-05:12:21: REVIEW TNP OK, NEED CONFIRMATION FROM XL TO CONTINUE SITAC PROCESS_x000a_01:12:21-10:11:21-08:11:21: RNP REVIEW OK, OG REVIEW TNP PROCESS_x000a_07:11:21: CANDIDAT VERIFICATION OG_x000a_03:11:21-31:10:21: SURVEY OG, PLAN SUBMIT KANDIDAT W1 NOV"/>
  </r>
  <r>
    <s v="2006891003"/>
    <s v="KARANGAN LANDAK"/>
    <x v="9"/>
    <s v="TB"/>
    <n v="109.379975"/>
    <n v="0.55656388899999998"/>
    <n v="40"/>
    <s v="20/110/230"/>
    <n v="2020"/>
    <s v="JEDI 2020 [NEW]"/>
    <s v="Jalan Raya karangan - Sompak, RT 002/RW 003, Desa karangan, Kecamatan Mempawah Hulu, Kab. Landak, Prov. Kalimantan Barat"/>
    <s v="HTI"/>
    <s v="KAL-KB-NBA-0707"/>
    <s v="KARANGAN"/>
    <x v="1"/>
    <s v="TBG"/>
    <s v="JABO"/>
    <s v="KALIMANTAN"/>
    <s v="Kalimantan Barat"/>
    <s v="KAB. LANDAK"/>
    <n v="6614568"/>
    <d v="2020-03-19T00:00:00"/>
    <m/>
    <n v="214"/>
    <s v="&gt; 150 days"/>
    <d v="2020-08-16T00:00:00"/>
    <s v="W34-2020"/>
    <s v="Aug-2020"/>
    <d v="2020-09-30T00:00:00"/>
    <s v="W40-2020"/>
    <s v="Sep-2020"/>
    <d v="2020-07-31T00:00:00"/>
    <s v="W31-2020"/>
    <x v="19"/>
    <d v="2020-10-19T00:00:00"/>
    <s v="W43-2020"/>
    <s v="Oct-2020"/>
    <m/>
    <s v="MW"/>
    <d v="2020-08-10T00:00:00"/>
    <m/>
    <s v="211101612086"/>
    <n v="6.6"/>
    <m/>
    <d v="2020-10-20T00:00:00"/>
    <m/>
    <m/>
    <d v="2020-10-19T00:00:00"/>
    <s v="W43-2020"/>
    <m/>
    <m/>
    <x v="8"/>
    <x v="7"/>
    <s v="CLOSED - RFI DONE"/>
    <s v="22.10.20 : doc RFIN sent_x000a_19.10.20 : plan hari ini RFI_x000a_15.10.20 : on going erection (kendala curah hujan tinggi), PLN sudah tarik jaringan_x000a_12.10.20 : on going erection_x000a_08.10.20 : erection tower terkendala hujan, info BMKG minggu2 ini Kalbar terjadi Intensitas Hujan Tinggi, revisi plan RFI 19 oct_x000a_05.10.20 : plan hari ini start erection_x000a_01.10.20 : 30.09.20 : on going pouring concrete_x000a_28.09.20 : rebaring plan cor 29/09_x000a_24.09.20 : plan cor 27 sep 20, plan start erection 1 oct, plan RFI tetap dikejar 5 oct_x000a_21.09.20 : 17.09.20 : rebarring, Plan Cor 22/09, revisi plan RFI 5 oct_x000a_14.09.20 : kondisi site terkena banjir, rebarring_x000a_10.09.20 : 07.09.20 : 03.09.20 : on going rebarring, terkendala hujan dan galian longsor_x000a_31.08.20 : 27.08.20 : on going rebarring_x000a_24.08.20 : rebarring, plan cor 25 Aug 20_x000a_17.08.20 : 13.08.20 : plan cor 18 Aug_x000a_10.08.20 : rebarring, plan cor 14 Aug_x000a_03.08.20 : Rebaring OG, Plan Cor 4 Aug._x000a_23.07.20 : plan start galian hari ini, plan cor 31 jul_x000a_16.07.20 : start excavation menunggu setelah acara adat 18 jul 20, plan galian menggunakan excavator_x000a_13.07.20 : bouwplank_x000a_02.07.20 : proses perijinan, Plan percepatan CME : Bowplank 09/07, Galian 09/07 Menggunakan Excavator, Cerucuk 10/07 - Finish 11/07, Rebaring 11/07 - Finish 14/07, Pouring 15/07, Curing 16/07 - Finish 18/07, Erection 19/07 - Finish 26/07, ME 26/07, SRFI 27/07_x000a_02.07.20 : start CME wait APD, bisa paralel dg perijinan, plan APD minggu ini_x000a_29.06.20 : proses perijinan_x000a_25.06.20 : plan RFC end of june, plan start CME W1 juli_x000a_25.06.20 : 22.06.20 : proses approval realisasi IW, plan prepare soiltest_x000a_18.06.20 : plan eskalasi sitac approved 19/06/2020_x000a_15.06.20 : IW clear (confirmed Cand. B), proses review dan validasi eskalasi sitac_x000a_11.06.20 : proses review dan validasi eskalasi sitac_x000a_08.06.20 : 04.06.20 : IW clear, proses pengajuan eskalasi sitac_x000a_01.06.20 : IW on going_x000a_28.05.20 : re follow up IW kand sebelumnya_x000a_25.05.20 : 14.05.20 : 08.05.20 : IW on going_x000a_30.04.20 : 23.04.20 : 16.04.20 : 09.04.20 : IW on going_x000a_02.04.20 : under review TNP_x000a_31.03.20 : waiting TNP review_x000a_25.03.20 : hunting, belum bisa masuk wilayah landak dikarenakan masih ada acara tolak bala suku dayak "/>
  </r>
  <r>
    <s v="TBG03_WJ268"/>
    <s v="RANCAEKEK"/>
    <x v="9"/>
    <s v="TB"/>
    <s v="107°46.49.84'E"/>
    <s v="6°57.11.84'S"/>
    <n v="40"/>
    <s v="90/210/330"/>
    <n v="2020"/>
    <s v="JEDI 2020 [NEW]"/>
    <s v="Ds.Cinta Mulya Kp.Nagrak Rt.04/02 Sumedang "/>
    <s v="HTI"/>
    <s v="JAW-JB-SMD-3730"/>
    <s v="CINTA MULYA"/>
    <x v="0"/>
    <s v="TBG"/>
    <s v="Central"/>
    <s v="JABAR"/>
    <s v="Jawa Barat"/>
    <s v="Kab. Sumedang"/>
    <n v="6616241"/>
    <d v="2020-09-17T00:00:00"/>
    <m/>
    <n v="31"/>
    <s v="31 - 60 days"/>
    <d v="2020-10-17T00:00:00"/>
    <s v="W42-2020"/>
    <s v="Oct-2020"/>
    <d v="2019-10-10T00:00:00"/>
    <s v="W41-2019"/>
    <s v="Oct-2019"/>
    <d v="2020-10-10T00:00:00"/>
    <s v="W41-2020"/>
    <x v="13"/>
    <d v="2020-10-20T00:00:00"/>
    <s v="W43-2020"/>
    <s v="Oct-2020"/>
    <m/>
    <s v="MW"/>
    <d v="2020-10-01T00:00:00"/>
    <m/>
    <s v="535172016953"/>
    <s v="6.6"/>
    <m/>
    <d v="2020-09-25T00:00:00"/>
    <m/>
    <m/>
    <d v="2020-10-18T00:00:00"/>
    <s v="W43-2020"/>
    <m/>
    <m/>
    <x v="8"/>
    <x v="7"/>
    <s v="CLOSED - RFI DONE"/>
    <s v="19.10.20 : aktual RFI, doc RFIN submitted_x000a_15.10.20 : 12.10.20 : Soft RFI, on going proses PLN connection_x000a_08.10.20 : mounting installation, plan material ME Grounding on site  jumat 9 oct, PLN on process_x000a_05.10.20 : RBS foundation done, on going tray mounting installation_x000a_01.10.20 : 28.09.20 : mob demob &amp; preparation_x000a_27.09.20 : proses input STIP 1_x000a_25.09.20 : STO declare_x000a_24.09.20 : review RND, upload ESR_x000a_21.09.20 : 18.09.20 : under power review_x000a_17.09.20 : SPK colo release_x000a_"/>
  </r>
  <r>
    <s v="0110001003"/>
    <s v="GEULANGGANG"/>
    <x v="9"/>
    <s v="TB"/>
    <n v="96.277788999999999"/>
    <n v="5.2471719999999999"/>
    <n v="40"/>
    <s v="80/140/320"/>
    <n v="2020"/>
    <s v="JEDI 2020 [NEW]"/>
    <s v="Desa Tijien Daboh, Kec. Ulim, Kab. Pidie Jaya, Provinsi Aceh"/>
    <s v="HTI"/>
    <s v="SUM-AC-MRN-0523"/>
    <s v="GEULANGGANG"/>
    <x v="1"/>
    <s v="TBG"/>
    <s v="WEST"/>
    <s v="SUMBAGUT"/>
    <s v="Aceh"/>
    <s v="PIDIE JAYA"/>
    <n v="6614769"/>
    <d v="2020-06-23T00:00:00"/>
    <m/>
    <n v="114"/>
    <s v="91 - 120 days"/>
    <d v="2020-11-20T00:00:00"/>
    <s v="W47-2020"/>
    <s v="Nov-2020"/>
    <d v="2020-10-19T00:00:00"/>
    <s v="W43-2020"/>
    <s v="Oct-2020"/>
    <d v="2020-11-19T00:00:00"/>
    <s v="W47-2020"/>
    <x v="17"/>
    <d v="2020-10-10T00:00:00"/>
    <s v="W41-2020"/>
    <s v="Oct-2020"/>
    <m/>
    <s v="MW"/>
    <d v="2020-09-07T00:00:00"/>
    <m/>
    <n v="116620110171"/>
    <n v="6.6"/>
    <m/>
    <d v="2020-10-13T00:00:00"/>
    <m/>
    <m/>
    <d v="2020-10-15T00:00:00"/>
    <s v="W42-2020"/>
    <m/>
    <m/>
    <x v="8"/>
    <x v="7"/>
    <s v="CLOSED - RFI DONE"/>
    <s v="22.10.20 : RFIN sent_x000a_19.10.20 : aktual RFI, proses pengumpulan doc RFIN_x000a_15.10.20 : 12.10.20 : 08.10.20 : 05.10.20 : SRFI actual, proses PLN connection_x000a_01.10.20 : 28.09.20 : erection on going, ME on going_x000a_21.09.20 : cor done, curingtime_x000a_14.09.20 : lanjut pembesian kondisi cuaca hujan, plan pouring concrete mundur ke rabu 16 sept 2020_x000a_10.09.20 : borepile done, on going excavation _x000a_07.09.20 : 31.08.20 : 27.08.20 : on going borepile_x000a_24.08.20 : 13.08.20 : mobilisasi CME (plan bouwplank hari ini), paralel proses perijinan_x000a_10.08.20 : 06.08.20 : 03.08.20 : RFC, proses perijinan_x000a_30.07.20 : target rekom done 30 Jul _x000a_27.07.20 : proses rekom camat_x000a_23.07.20 : rekom on going_x000a_16.07.20 : kandidat A TNP approved MW height 40m dia 0.6m, status IW Clear, proses rekom dan realisasi IW_x000a_13.07.20 : 10.07.20 : submit TNP review_x000a_09.07.20 : kandidat A approved by RND 30 Juni 2020 dengan RF 50m, menunggu validasi TX_x000a_02.07.20 : 29.06.20 : hunting_x000a_23.06.20 : SPK Release 23 jun 20"/>
  </r>
  <r>
    <s v="2006851003"/>
    <s v="MENJALIN"/>
    <x v="9"/>
    <s v="TB"/>
    <n v="109.339471"/>
    <n v="0.472825"/>
    <n v="40"/>
    <s v="30/100/300"/>
    <n v="2020"/>
    <s v="JEDI 2020 [NEW]"/>
    <s v=" Dusun Menjalin Hulu, RT 001/RW 001, Desa Menjalin, Kecamatan Menjalin, Kab. Landak, Prov. Kalimantan Barat"/>
    <s v="HTI"/>
    <s v="KAL-KB-NBA-0710"/>
    <s v="MENJALIN"/>
    <x v="1"/>
    <s v="TBG"/>
    <s v="JABO"/>
    <s v="KALIMANTAN"/>
    <s v="Kalimantan Barat"/>
    <s v="KAB. LANDAK"/>
    <n v="6614705"/>
    <d v="2020-05-12T00:00:00"/>
    <m/>
    <n v="155"/>
    <s v="&gt; 150 days"/>
    <d v="2020-10-09T00:00:00"/>
    <s v="W41-2020"/>
    <s v="Oct-2020"/>
    <d v="2020-09-30T00:00:00"/>
    <s v="W40-2020"/>
    <s v="Sep-2020"/>
    <d v="2020-07-31T00:00:00"/>
    <s v="W31-2020"/>
    <x v="19"/>
    <d v="2020-10-16T00:00:00"/>
    <s v="W42-2020"/>
    <s v="Oct-2020"/>
    <m/>
    <s v="MW"/>
    <d v="2020-07-16T00:00:00"/>
    <m/>
    <s v="211101612094"/>
    <n v="6.6"/>
    <m/>
    <d v="2020-10-22T00:00:00"/>
    <m/>
    <d v="2020-10-14T00:00:00"/>
    <d v="2020-10-14T00:00:00"/>
    <s v="W42-2020"/>
    <m/>
    <m/>
    <x v="8"/>
    <x v="7"/>
    <s v="CLOSED - RFI DONE"/>
    <s v="14.10.20 : RFIN sent, site open akses_x000a_12.10.20 : RFI actual, collecting doc RFIN, masih terkendala isu block akses oleh warga luar radius (penyelesaian dg hukum adat)_x000a_08.10.20 : SRFI actual, info BMKG minggu2 ini Kalbar terjadi Intensitas Hujan Tinggi, plan RFI revisi 12 oct 20_x000a_05.10.20 : erection top, revisi plan submit RFIN 9 oct 20_x000a_01.10.20 : plan RFI 5 oct 20_x000a_28.09.20 : on going erection_x000a_24.09.20 :21.09.20 : cor done, curingtime, plan start erection 24 sep 20, plan RFI 30 sep_x000a_17.09.20 : rebarring, Plan Cor 20/09_x000a_14.09.20 : rebarring_x000a_10.09.20 : 07.09.20 : on going cerucuk_x000a_03.09.20 : 31.08.20 : rebarring on going_x000a_27.08.20 : excavation done, bar bending &amp; preparation rebarring_x000a_24.08.20 : 17.08.20 : excavation (menggunakan pekerja lokal sesuai permintaan warga), plan RFI 15 sep_x000a_13.08.20 : open akses/isu clear, continue excavation_x000a_10.08.20 : pekerjaan galian sementra di stop warga yg ber tanda tangan IW komplain karena menurut dia tower ya terlalu dekat dng rumahya,, aktualya radius 50m,, hari ini sedang di mediasi kan dgn kepala desa_x000a_06.08.20 : excavation_x000a_03.08.20 : Galian, Cerucuk OG, Plan Cor 4 Aug._x000a_23.07.20 : plan start galian hari ini, plan cor 31 jul_x000a_16.07.20 : start excavation menunggu setelah acara adat 18 jul 20, plan galian menggunakan excavator_x000a_13.07.20 : bouwplank_x000a_09.07.20 : proses perijinan, Plan percepatan CME : Bowplank 09/07, Galian 09/07 menggunakan Excavator, Cerucuk 10/07 - Finish 11/07, Rebaring 11/07 - Finish 14/07, Pouring 15/07, Curingtime 16/07 - Finish 18/07, Erection 19/07 - Finish 26/07, ME 26/07, GRounding 26/07, SRFI: 27/07, PLN connect: 28/07, RFI: Plan 28/07_x000a_02.07.20 : start CME wait APD, bisa paralel dg perijinan, plan APD minggu ini, plan start CME minggu depan_x000a_29.06.20 : proses perijinan_x000a_25.06.20 : plan RFC end of june, plan start CME W1 juli_x000a_22.06.20 : prepare soiltest dan realisasi IW (wait approval)_x000a_18.06.20 : plan eskalasi sitac approved 19/06/2020_x000a_15.06.20 : iw clear (confirmed Cand. C) , approval CAPEX_x000a_11.06.20 : proses review dan validasi eskalasi sitac_x000a_08.06.20 : 04.06.20 : IW clear, proses pengajuan eskalasi sitac_x000a_02.06.20 : TNP OK, IW on going_x000a_01.06.20 : 29.05.20 : waiting RND review_x000a_28.05.20 : 25.05.20 : 14.05.20 : 08.05.20 : 30.04.20 : IW on going_x000a_23.04.20 : 16.04.20 : rehunting_x000a_09.04.20 : IW on going_x000a_06.04.20 : 02.04.20 : 25.03.20 : RND OK. TNP NOK. All FE Obstacle, rehunting namun masih menunggu NOM arahan dari XL_x000a_12.05.20 : SPK release (revisi dari SPK no. 6614554 karena perubahan ID dari KAL-KB-MPW-0702 menjadi KAL-KB-NBA-0710"/>
  </r>
  <r>
    <s v="071054109"/>
    <s v="SUMSEL2014_2G33"/>
    <x v="9"/>
    <s v="TB"/>
    <s v="104°53.37.64'null"/>
    <s v="2°33.28.3'S"/>
    <n v="60"/>
    <s v="90/210/330"/>
    <n v="2020"/>
    <s v="JEDI 2020 [NEW]"/>
    <s v="Jalur 5 Telang Desa. Marga Rahayu, Kec.Muara Telang, Kab.Banyuasin "/>
    <s v="HTI"/>
    <s v="SUM-SS-PKB-1239"/>
    <s v="MAKARTI JAYA"/>
    <x v="0"/>
    <s v="TBG"/>
    <s v="WEST"/>
    <s v="SUMBAGSEL"/>
    <s v="Sumatera Selatan"/>
    <s v="Kab. Banyuasin"/>
    <n v="6616133"/>
    <d v="2020-08-27T00:00:00"/>
    <m/>
    <n v="40"/>
    <s v="31 - 60 days"/>
    <d v="2020-09-26T00:00:00"/>
    <s v="W39-2020"/>
    <s v="Sep-2020"/>
    <d v="2020-09-28T00:00:00"/>
    <s v="W40-2020"/>
    <s v="Sep-2020"/>
    <d v="2020-09-28T00:00:00"/>
    <s v="W40-2020"/>
    <x v="24"/>
    <d v="2020-10-05T00:00:00"/>
    <s v="W41-2020"/>
    <s v="Oct-2020"/>
    <m/>
    <s v="MW"/>
    <d v="2020-09-07T00:00:00"/>
    <m/>
    <n v="142401778212"/>
    <n v="6.6"/>
    <m/>
    <d v="2020-08-31T00:00:00"/>
    <m/>
    <m/>
    <d v="2020-10-06T00:00:00"/>
    <s v="W41-2020"/>
    <m/>
    <m/>
    <x v="8"/>
    <x v="7"/>
    <s v="CLOSED - RFI DONE"/>
    <s v="06.10.20 : 05.10.20 : RFIN sent_x000a_01.10.20 : plan submit RFIN hari ini_x000a_30.09.20 : RFI actual, plan RFIN hari ini_x000a_28.09.20 : ME on going, plan RFI 28 Sep 20_x000a_24.09.20 : Start BTS foundation, delivery material_x000a_21.09.20 : 17.09.20 : plan start CME senin 21 Sep_x000a_14.09.20 : plan  start CME, 14/9/20_x000a_10.09.20 : Prepare Team dan Material, plan start CME 13/9/20_x000a_07.09.20 : mobilisasi_x000a_"/>
  </r>
  <r>
    <s v="T002776"/>
    <s v="HCPTSS-212357"/>
    <x v="9"/>
    <s v="SKP"/>
    <n v="120.023"/>
    <n v="-4.0788200000000003"/>
    <n v="40"/>
    <s v="0/180/280"/>
    <n v="2020"/>
    <s v="JEDI 2020 [NEW]"/>
    <s v="Jl. Tani Dusun Ujunge Desa Ujunge Kec. Tanasitolo Kab. Wajo"/>
    <s v="HTI"/>
    <s v="SUL-SN-SKG-1278"/>
    <s v="UJUNGE"/>
    <x v="0"/>
    <s v="TBG"/>
    <s v="East"/>
    <s v="SULAWESI"/>
    <s v="Sulawesi Selatan"/>
    <s v="KAB. WAJO"/>
    <n v="6614686"/>
    <d v="2020-04-23T00:00:00"/>
    <m/>
    <n v="166"/>
    <s v="&gt; 150 days"/>
    <d v="2020-05-23T00:00:00"/>
    <s v="W21-2020"/>
    <s v="May-2020"/>
    <d v="2020-06-01T00:00:00"/>
    <s v="W23-2020"/>
    <s v="Jun-2020"/>
    <d v="2020-10-05T00:00:00"/>
    <s v="W41-2020"/>
    <x v="13"/>
    <d v="2020-10-05T00:00:00"/>
    <s v="W41-2020"/>
    <s v="Oct-2020"/>
    <m/>
    <s v="FO"/>
    <d v="2020-08-26T00:00:00"/>
    <m/>
    <n v="322400370261"/>
    <n v="6.6"/>
    <m/>
    <d v="2020-04-28T00:00:00"/>
    <m/>
    <d v="2020-06-01T00:00:00"/>
    <d v="2020-10-06T00:00:00"/>
    <s v="W41-2020"/>
    <m/>
    <m/>
    <x v="8"/>
    <x v="7"/>
    <s v="CLOSED - RFI DONE"/>
    <s v="06.10.20 : RFIN sent_x000a_12.09.20 : request connect PLN oleh Bu Endang by WAG XL_x000a_06.08.20 - 29.06.20 : PLN connection menunggu konfirmasi XL (FO readiness XL)_x000a_25.06.20 : 22.06.20 : 11.06.20 :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_x000a_08.05.20 : preparation team &amp; material_x000a_05.05.20 : KOM mitra, request SPK CME mitra _x000a_"/>
  </r>
  <r>
    <s v="T002767"/>
    <s v="HCPTSS-212345"/>
    <x v="9"/>
    <s v="SKP"/>
    <n v="120.07420999999999"/>
    <n v="-4.1812199999999997"/>
    <n v="50"/>
    <s v="0/120/230"/>
    <n v="2020"/>
    <s v="JEDI 2020 [NEW]"/>
    <s v="Desa Patila, Kec. Pammana, Kab. Wajo, Prov. SulSel"/>
    <s v="HTI"/>
    <s v="SUL-SN-SKG-1303"/>
    <s v="PATILA"/>
    <x v="0"/>
    <s v="TBG"/>
    <s v="East"/>
    <s v="SULAWESI"/>
    <s v="Sulawesi Selatan"/>
    <s v="KAB. WAJO"/>
    <n v="6614686"/>
    <d v="2020-04-23T00:00:00"/>
    <m/>
    <n v="165"/>
    <s v="&gt; 150 days"/>
    <d v="2020-05-23T00:00:00"/>
    <s v="W21-2020"/>
    <s v="May-2020"/>
    <d v="2020-06-01T00:00:00"/>
    <s v="W23-2020"/>
    <s v="Jun-2020"/>
    <d v="2020-10-05T00:00:00"/>
    <s v="W41-2020"/>
    <x v="13"/>
    <d v="2020-10-05T00:00:00"/>
    <s v="W41-2020"/>
    <s v="Oct-2020"/>
    <m/>
    <s v="FO"/>
    <d v="2020-08-26T00:00:00"/>
    <m/>
    <n v="322400370253"/>
    <n v="6.6"/>
    <m/>
    <d v="2020-04-28T00:00:00"/>
    <m/>
    <d v="2020-06-01T00:00:00"/>
    <d v="2020-10-05T00:00:00"/>
    <s v="W41-2020"/>
    <m/>
    <m/>
    <x v="8"/>
    <x v="7"/>
    <s v="CLOSED - RFI DONE"/>
    <s v="05.10.20 : RFIN sent_x000a_12.09.20 : request connect PLN oleh Bu Endang by WAG XL_x000a_06.08.20 - 29.06.20 : PLN connection menunggu konfirmasi XL (FO readiness XL)_x000a_25.06.20 : 22.06.20 : 11.06.20 : 01.06.20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 _x000a_08.05.20 : preparation team &amp; material_x000a_05.05.20 : KOM mitra, request SPK CME mitra _x000a_"/>
  </r>
  <r>
    <s v="2604971003"/>
    <s v="LUWUK_BUNGIN"/>
    <x v="3"/>
    <s v="TB"/>
    <s v="122°47.41.24'E"/>
    <s v="0°56.37.96'S"/>
    <n v="60"/>
    <s v="90/210/330"/>
    <n v="2021"/>
    <s v="BLITZKRIEG 2021 [NEW]"/>
    <s v=""/>
    <s v="HTI"/>
    <s v="SUL-ST-LWK-1100"/>
    <s v="LUWUK_BUNGIN"/>
    <x v="1"/>
    <s v="TBG"/>
    <s v="East"/>
    <s v="SULAWESI"/>
    <s v="Sulawesi Tengah"/>
    <s v="Kab. Banggai"/>
    <n v="6617749"/>
    <d v="2021-10-25T00:00:00"/>
    <m/>
    <n v="98"/>
    <s v="91 - 120 days"/>
    <d v="2022-03-24T00:00:00"/>
    <s v="W13-2022"/>
    <s v="Mar-2022"/>
    <s v="TBD"/>
    <s v="TBD"/>
    <s v="TBD"/>
    <s v="TBD"/>
    <s v="TBD"/>
    <x v="1"/>
    <s v="TBD"/>
    <s v="TBD"/>
    <s v="TBD"/>
    <s v="B2S TBD"/>
    <s v="MW"/>
    <m/>
    <m/>
    <m/>
    <m/>
    <m/>
    <m/>
    <m/>
    <m/>
    <m/>
    <m/>
    <m/>
    <m/>
    <x v="14"/>
    <x v="10"/>
    <s v="REHUNTING"/>
    <s v="30:01:22-26:01:22: IW OG_x000a_25:01:22: SUBMIT NEW KANDIDAT S &amp; R_x000a_23:01:22-19:01:22: WAIT REVIEW NEW CANDIDATE DARI XL_x000a_16:01:22: VALIDASI NEW CANDIDATE_x000a_12:01:22-02:01:22: REHUNTING NEW CANDIDATE_x000a_29:12:21: TIDAK ADA CANDIDATE (POLSEK &amp; PRIVATE TAPI TIDAK MAU DISEWAKAN), OG SURVEY NEW CANDIDATE_x000a_26:12:21: IW OG_x000a_22:12:21-19:12:21: SITAC PREPARATION_x000a_16:12:21: PMO XL CONFIRMED GO SITAC_x000a_15:12:21-05:12:21: REVIEW TNP OK, NEED CONFIRMATION FROM XL TO CONTINUE SITAC PROCESS, REVIEW RNP NOK, PARALEL REHUNTING_x000a_01:12:21-10:11:21: REVIEW RNP NOK, OG RE-HUNTING PROCESS_x000a_07:11:21: CANDIDAT VERIFICATION OG_x000a_03:11:21-31:10:21: SURVEY OG, PLAN SUBMIT KANDIDAT W1 NOV"/>
  </r>
  <r>
    <s v="1642981003"/>
    <s v="SOOKO_JAMPIROGO"/>
    <x v="9"/>
    <s v="TB"/>
    <n v="112.4203"/>
    <n v="-7.5122650000000002"/>
    <n v="30"/>
    <s v="0/90/200"/>
    <n v="2020"/>
    <s v="JEDI 2020 [NEW]"/>
    <s v="Dusun Sambiroto RT 03 RW 02, Desa Sambiroto, Kec. Sooko Kab. Mojokerto, Prov. Jawa Timur"/>
    <s v="HTI"/>
    <s v="JAW-JI-MJK-4140"/>
    <s v="SOOKO_JAMPIROGO"/>
    <x v="1"/>
    <s v="TBG"/>
    <s v="East"/>
    <s v="JATIM"/>
    <s v="Jawa Timur"/>
    <s v="KAB. MOJOKERTO"/>
    <n v="6614369"/>
    <d v="2020-01-13T00:00:00"/>
    <m/>
    <n v="266"/>
    <s v="&gt; 150 days"/>
    <d v="2020-06-11T00:00:00"/>
    <s v="W24-2020"/>
    <s v="Jun-2020"/>
    <d v="2020-09-30T00:00:00"/>
    <s v="W40-2020"/>
    <s v="Sep-2020"/>
    <d v="2020-07-31T00:00:00"/>
    <s v="W31-2020"/>
    <x v="19"/>
    <d v="2020-10-01T00:00:00"/>
    <s v="W40-2020"/>
    <s v="Oct-2020"/>
    <m/>
    <s v="MW"/>
    <d v="2020-08-10T00:00:00"/>
    <m/>
    <n v="514521503408"/>
    <n v="41.5"/>
    <m/>
    <d v="2020-08-31T00:00:00"/>
    <m/>
    <d v="2020-09-07T00:00:00"/>
    <d v="2020-10-05T00:00:00"/>
    <s v="W41-2020"/>
    <m/>
    <m/>
    <x v="8"/>
    <x v="7"/>
    <s v="CLOSED - RFI DONE"/>
    <s v="05.10.20 : RFIN sent (MULTIGUNA)_x000a_01.10.20 : plan connect MG hari ini dan declare RFIN_x000a_28.09.20 : 24.09.20 : 21.09.20 : 17.09.20 : Proses PLN connection, survey PLN done, menunggu surat jawaban PLN terkait isu up daya karena perluasan jaringan, revisi plan RFI 30 sep_x000a_14.09.20 : 10.09.20 : ada perluasan jaringan, potensi up daya dan sedang menunggu hasil survey PLN, plan RFI 19 sept_x000a_07.09.20 : SRFIN sent, plan PLN connect 10 sept_x000a_03.09.20 : 31.08.20 : SRFI, proses PLN Connection_x000a_27.08.20 : erection on going_x000a_24.08.20 : 17.08.20 : curingtime, pouring concrete 15 aug_x000a_13.08.20 : excavation, plan cor 15 aug_x000a_10.08.20 : 06.08.20 : rekom L/C done, confirm kandidat E (112.418906, -7.511394) dijalankan, prepare CME_x000a_03.08.20 : 23.07.20 : plan sign doc legal malam ini, plan submit doc dan plan bisa di jadwalkan join survey senin depan, plan start CME 29 jul_x000a_13.07.20 : 02.07.20 : proses perijinan, plan start CME W2 Juli_x000a_29.06.20 : plan start CME W2 Juli or drop_x000a_25.06.20 : plan start CME minggu depan_x000a_19.06.20 : perubahan type transport dari FO menjadi MW, need req SK PLN_x000a_22.06.20 : 18.06.20 : proses perijinan, plan start CME awal July, plan RFI end of July_x000a_15.06.20 : IW clear, realisasi IW, request soiltest, proses perijinan_x000a_11.06.20 : 08.06.20 : IW clear, pengajuan eskalasi sitac_x000a_04.06.20 :  IW on going, perlu soswar forum_x000a_01.06.20 : 28.05.20 : 25.05.20 : 14.05.20 :  IW on going, perlu soswar forum_x000a_08.05.20 : 30.04.20 : IW on going, perlu soswar forum_x000a_23.04.20 : TNP review_x000a_16.04.20 : 09.04.20 : wait TNP review_x000a_06.04.20 : RND OK_x000a_02.04.20 : IW on going_x000a_25.03.20 : IW failed keponakan LL (Kades) sendiri bersama 4 KK lainnya menyatakan tdk setuju, BA proses / rehunting_x000a_19.03.20 : IW on going, need approval kandidat_x000a_11.03.20 : IW on going_x000a_26.02.20 : kand D = (7° 30'47.36&quot;S 112°25'10.91&quot;E) BAN proses, IW on going_x000a_25.02.20 : Kand D = done submit, Kand. A B C penolakan LL_x000a_20.02.20 : Kand A B Reject , rehunting cand C _x000a_13.02.20 : IW on going_x000a_06.02.20 : kand A = validasi done, Candidate A RF TX OK_x000a_"/>
  </r>
  <r>
    <s v="1262181003"/>
    <s v="JALAN RAYA CARIU JONGGOL"/>
    <x v="9"/>
    <s v="TB"/>
    <n v="107.110128"/>
    <n v="-6.4873279999999998"/>
    <n v="40"/>
    <s v="100/175/350"/>
    <m/>
    <m/>
    <s v="Kampung Seredang RT. 010 RW. 003, Desa Tegal Panjang, Kecamatan Cariu, Kabupaten Bogor, Provinsi Jawa Barat_x0009__x0009__x0009__x0009__x000a_"/>
    <s v="EID"/>
    <s v="JAW-JB-BGR-0223"/>
    <s v="Jalan Raya Cariu Jonggol"/>
    <x v="1"/>
    <s v="TBG"/>
    <s v="JABO"/>
    <s v="JABODETABEK (OUTER)"/>
    <s v="Jawa Barat"/>
    <s v="Kab. Bogor"/>
    <n v="6614778"/>
    <d v="2020-06-24T00:00:00"/>
    <m/>
    <n v="98"/>
    <s v="91 - 120 days"/>
    <d v="2020-11-21T00:00:00"/>
    <s v="W47-2020"/>
    <s v="Nov-2020"/>
    <d v="2020-11-20T00:00:00"/>
    <s v="W47-2020"/>
    <s v="Nov-2020"/>
    <d v="2020-11-20T00:00:00"/>
    <s v="W47-2020"/>
    <x v="17"/>
    <d v="2020-09-30T00:00:00"/>
    <s v="W40-2020"/>
    <s v="Sep-2020"/>
    <m/>
    <s v="MW"/>
    <d v="2020-09-10T00:00:00"/>
    <m/>
    <n v="538671124640"/>
    <n v="6.6"/>
    <m/>
    <m/>
    <m/>
    <d v="2020-09-30T00:00:00"/>
    <d v="2020-09-30T00:00:00"/>
    <s v="W40-2020"/>
    <m/>
    <m/>
    <x v="8"/>
    <x v="7"/>
    <s v="CLOSED - RFI DONE"/>
    <s v="30.09.20 : RFIN sent_x000a_28.09.20 : plan submit RFIN paling lambat 30 sep 20_x000a_24.09.20 : RFI actual, collecting doc RFIN_x000a_21.09.20 : on going ME installation_x000a_17.09.20 : Rebaring OG, Plan Pouring 14/09_x000a_14.09.20 : 10.09.20 : Rebaring OG, Plan Pouring 14/09_x000a_07.09.20 : Galian Pondasi OG_x000a_03.09.20 : 31.08.20 : RFC, proses perijinan_x000a_27.08.20 : Plan REKOM  done 28/08_x000a_24.08.20 : 18.08.20 : proses realisasi IW_x000a_10.08.20 : 06.08.20 : 30.07.20 : proses eskalasi sitac, plan RFC 7 Agustus 2020_x000a_23.07.20 : 22.07.20 : TNP OK kand A 40 0.6 127.9_x000a_20.07.20 : 16.07.20 : wait TNP review kandidat A (1 minggu)_x000a_13.07.20 : wait TNP review A_x000a_09.07.20 : RND OK A_x000a_02.07.20 : 29.06.20 : hunting_x000a_24.06.20 : SPK Release 24 jun 20"/>
  </r>
  <r>
    <s v="1262141003"/>
    <s v="MEKARWANGI BOGOR"/>
    <x v="9"/>
    <s v="TB"/>
    <n v="107.11877800000001"/>
    <n v="-6.5215810000000003"/>
    <n v="40"/>
    <s v="30/165/240"/>
    <m/>
    <m/>
    <s v="Kampung Jangkar RT. 001 RW. 001, Desa Mekarwangi, Kecamatan Cariu Kabupaten Bogor, Provinsi Jawa Barat_x0009__x0009__x0009__x0009__x000a__x0009__x0009__x0009__x000a_"/>
    <s v="EID"/>
    <s v="JAW-JB-BGR-0214"/>
    <s v="Mekarwangi Bogor"/>
    <x v="1"/>
    <s v="TBG"/>
    <s v="JABO"/>
    <s v="JABODETABEK (OUTER)"/>
    <s v="Jawa Barat"/>
    <s v="Kab. Bogor"/>
    <n v="6614778"/>
    <d v="2020-06-24T00:00:00"/>
    <m/>
    <n v="98"/>
    <s v="91 - 120 days"/>
    <d v="2020-11-21T00:00:00"/>
    <s v="W47-2020"/>
    <s v="Nov-2020"/>
    <d v="2020-09-30T00:00:00"/>
    <s v="W40-2020"/>
    <s v="Sep-2020"/>
    <d v="2020-11-20T00:00:00"/>
    <s v="W47-2020"/>
    <x v="17"/>
    <d v="2020-09-30T00:00:00"/>
    <s v="W40-2020"/>
    <s v="Sep-2020"/>
    <m/>
    <s v="MW"/>
    <d v="2020-09-10T00:00:00"/>
    <m/>
    <n v="538671124632"/>
    <n v="6.6"/>
    <m/>
    <m/>
    <m/>
    <d v="2020-09-30T00:00:00"/>
    <d v="2020-09-30T00:00:00"/>
    <s v="W40-2020"/>
    <m/>
    <m/>
    <x v="8"/>
    <x v="7"/>
    <s v="CLOSED - RFI DONE"/>
    <s v="30.09.20 : RFIN sent_x000a_28.09.20 : plan submit RFIN paling lambat 30 sep 20_x000a_24.09.20 : RFI actual, collecting doc RFIN_x000a_21.09.20 : SRFI, proses PLN connection_x000a_17.09.20 : Plan finish 21/09, Plan S RFI 24/09_x000a_14.09.20 : 10.09.20 : Curing Time, Plan start Erection 14/09 finish 21/09, Plan S RFI 24/09_x000a_07.09.20 : Galian Pondasi_x000a_03.09.20 : Galian pondasi, plan finish 31/08, plan pouring 07/09_x000a_31.08.20 : 27.08.20 : Galian pondasi, plan finish 31/08, plan pouring 07/09_x000a_24.08.20 : 18.08.20 : rekom on going_x000a_10.08.20 : IW clear, proses eskalasi sitac_x000a_06.08.20 : 30.07.20 : proses eskalasi sitac, IW on going_x000a_23.07.20 : 22.07.20 : TNP OK kand A 40 0.6 33.87_x000a_20.07.20 : 16.07.20 : 13.07.20 : wait TNP review A_x000a_09.07.20 : Kandidat A &amp; B propose 42 m, namun RND meminta ketinggian min. 50m, paralel dilakukan IW radius 52m untuk kandidat A koordinat 107.11858, -6.521_x000a_02.07.20 : 29.06.20 : hunting_x000a_24.06.20 : SPK Release 24 jun 20"/>
  </r>
  <r>
    <s v="220733109"/>
    <s v="TBG_DSLABATMUARA"/>
    <x v="9"/>
    <s v="TB"/>
    <n v="114.52176"/>
    <n v="-3.5006699999999999"/>
    <n v="50"/>
    <s v="0/90/180"/>
    <n v="2020"/>
    <s v="JEDI 2020 [NEW]"/>
    <s v="LABAT MUARA, DS. LABAT MUARA, RT 002/ KEC. ALUH-ALUH"/>
    <s v="HTI"/>
    <s v="KAL-KS-MTP-0930"/>
    <s v="BAKAMBAT"/>
    <x v="0"/>
    <s v="TBG"/>
    <s v="Central"/>
    <s v="KALIMANTAN"/>
    <s v="Kalimantan Selatan"/>
    <s v="Banjar"/>
    <n v="6614661"/>
    <d v="2020-04-17T00:00:00"/>
    <m/>
    <n v="166"/>
    <s v="&gt; 150 days"/>
    <d v="2020-05-17T00:00:00"/>
    <s v="W21-2020"/>
    <s v="May-2020"/>
    <d v="2020-09-20T00:00:00"/>
    <s v="W39-2020"/>
    <s v="Sep-2020"/>
    <d v="2020-08-08T00:00:00"/>
    <s v="W32-2020"/>
    <x v="16"/>
    <d v="2020-09-29T00:00:00"/>
    <s v="W40-2020"/>
    <s v="Sep-2020"/>
    <m/>
    <s v="MW"/>
    <d v="2020-06-12T00:00:00"/>
    <m/>
    <s v="221600397613"/>
    <n v="6.6"/>
    <m/>
    <d v="2020-04-24T00:00:00"/>
    <m/>
    <d v="2020-09-30T00:00:00"/>
    <d v="2020-09-30T00:00:00"/>
    <s v="W40-2020"/>
    <m/>
    <m/>
    <x v="8"/>
    <x v="7"/>
    <s v="CLOSED - RFI DONE"/>
    <s v="01.10.20 : 30.09.20 : RFIN sent_x000a_30.09.20 : plan connect dan RFI hari ini_x000a_28.09.20 : SRFI actual, plan RFI 29/09_x000a_24.09.20 : ME on going_x000a_21.09.20 : erection done, revisi plan RFI 28 sep_x000a_17.09.20 : erection on going_x000a_14.09.20 : 10.09.20 : curingtime, prepare erection_x000a_07.09.20 : Cor done 04/09 dan Curing Time_x000a_03.09.20 : rebarring, plan cor minggu ini_x000a_31.08.20 : rebarring on going_x000a_27.08.20 : excavation &amp; cerucuk donedone, on going lantai kerja, bar bending &amp; preparation rebarring, plan RFI 20 sep_x000a_24.08.20 : 17.08.20 : on going cerucuk, need percepatan progress CME untuk target RFI 20 Sept_x000a_13.08.20 : start excavation, XL meminta percepatan RFI 10 Sep 20_x000a_10.08.20 : plan start CME selasa 11 Aug 20, revisi plan RFI 15 Sep 20_x000a_06.08.20 : 03.08.20 : 23.07.20 : preparation start CME_x000a_16.07.20 : 13.07.20 : bouwplank (permanenisasi)_x000a_09.07.20 : 06.07.20 : 02.07.20 : posisi site di muara sungai, survey done untuk pekerjaan CME (permanenisasi) , jarak langsir 5 km pakai gerobak, plan RFI W1 Aug (8 Aug 20)_x000a_29.06.20 : 18.06.20 : akses berada di area pasang surut dan saat ini kondisi sedang pasang sehingga tidak dapat kerja, permanenisasi_x000a_17.06.20 : Go RFI, PSB PLN release_x000a_15.06.20 : 11.06.20 : 08.06.20 : akses berada di area pasang surut dan saat ini kondisi sedang pasang sehingga tidak dapat kerja, permanenisasi_x000a_04.06.20 : 01.06.20 : 28.05.20 : akses berada di area pasang surut dan saat ini kondisi sedang pasang sehingga tidak dapat kerja_x000a_25.05.20 : 14.05.20 : 08.05.20 : ME on going, permanenisasi_x000a_30.04.20 : preparation dan delivery material_x000a_28.04.20 : STO, preparation"/>
  </r>
  <r>
    <s v="1317381003"/>
    <s v="KEDAUNG BARU TANGERANG"/>
    <x v="9"/>
    <s v="TB"/>
    <n v="106.614987"/>
    <n v="-6.1323619999999996"/>
    <n v="40"/>
    <s v="60/130/200/320"/>
    <m/>
    <m/>
    <s v="Kp. Pulo Indah, RT 06, RW 01, Desa Kedaung Barat, Kecamatan Sepatan Timur, Kabupaten Tangerang, Provinsi Banten"/>
    <s v="EID"/>
    <s v="JAW-BT-TNG-1450"/>
    <s v="Kedaung Baru Tangerang"/>
    <x v="1"/>
    <s v="TBG"/>
    <s v="JABO"/>
    <s v="JABODETABEK (INNER)"/>
    <s v="Banten"/>
    <s v="KOTA TANGERANG"/>
    <n v="6614368"/>
    <d v="2020-01-13T00:00:00"/>
    <m/>
    <n v="261"/>
    <s v="&gt; 150 days"/>
    <d v="2020-06-11T00:00:00"/>
    <s v="W24-2020"/>
    <s v="Jun-2020"/>
    <d v="2020-09-18T00:00:00"/>
    <s v="W38-2020"/>
    <s v="Sep-2020"/>
    <d v="2020-09-29T00:00:00"/>
    <s v="W40-2020"/>
    <x v="24"/>
    <d v="2020-09-29T00:00:00"/>
    <s v="W40-2020"/>
    <s v="Sep-2020"/>
    <m/>
    <s v="MW"/>
    <d v="2020-08-16T00:00:00"/>
    <m/>
    <n v="566601657125"/>
    <n v="6.6"/>
    <m/>
    <m/>
    <m/>
    <d v="2020-09-30T00:00:00"/>
    <d v="2020-09-30T00:00:00"/>
    <s v="W40-2020"/>
    <m/>
    <m/>
    <x v="8"/>
    <x v="7"/>
    <s v="CLOSED - RFI DONE"/>
    <s v="30.09.20 : RFIN sent_x000a_28.09.20 : 24.09.20 : ME Installation OG_x000a_21.09.20 : erection on going_x000a_18.09.20 : start erection_x000a_17.09.20 : Rebaring OG, Plan Pouring 14/09_x000a_14.09.20 : cor done hari ini, curingtime_x000a_10.09.20 : Rebaring OG, Plan Pouring 14/09_x000a_07.09.20 : 03.09.20 : Galian Pondasi OG, Plan Finish 04/08, Plan Pouring 06/09, Erection start 12/09 finish 18/09, Plan S RFI 21/09_x000a_31.08.20 : 27.08.20 : Galian Pondasi OG, Plan Finish 30/08, Plan Pouring 03/09, Erection start 08/09 finish 15/09, Plan S RFI 18/09_x000a_24.08.20 : 17.08.20 : bouwplang, Plan Start CME 22/08_x000a_13.08.20 : bouwplang, Plan Start CME 15/08_x000a_10.08.20 : 06.08.20 : OG REKOM KKOP, Plan REKOM KKOP released 12/08_x000a_03.08.20 : 30.07.20 : OG REKOM KKOP_x000a_23.07.20 : OG Realisasi IW, Plan REKOM LURCAM done 29/07_x000a_20.07.20 : OG Collect dokumen SITAC_x000a_16.07.20 : 13.07.20 : IW OG, terkendala provokasi ORMAS luar radius_x000a_09.07.20 : MOM : IW on going, kurang 4 kk yang terprovokasi ormas_x000a_06.07.20 : 02.07.20 : plan IW done 7 juli, plan rekom 10 juli, plan start CME 15 jul, plan SRFI 10 Aug_x000a_29.06.20 : 25.06.20 : IW kurang 4 kk, plan IW clear minggu ini, tidak ada isu ketinggian_x000a_25.06.20 : kandidat D approved by RND, RF height 40m OK , Plan IW Done Jun 2020_x000a_22.06.20 : 18.06.20 :  area tangkot, outcell dan depan landasan bandara, max tower heigh 20m (sesuai Perda, max diusahakan 25m), req XL 35 m._x000a_Akan di xcheck kembali hari ini. Revisi email Propose tinggi tower (not MCP 20), continue site dengan tinggi tower sesuai propose XL 35/40m_x000a_15.06.20 : 11.06.20 : rehunting, plan IW done jun 20, sudah ada kandidat (plan re-IW)_x000a_08.06.20 : 04.06.20 : 28.05.20 : 25.05.20 : 08.05.20 : IW on going_x000a_30.04.20 : Rehunting OG_x000a_23.04.20 : 16.04.20 : 09.04.20 : 02.04.20 : IW on going_x000a_25.03.20 : 19.03.20 : IW on going_x000a_12.03.20 : waiting RND validation_x000a_20.02.20 : 13.02.20 : 06.02.20 : Kand A = Rehunting, Candidate A RF NOK"/>
  </r>
  <r>
    <s v="0110011003"/>
    <s v="DRIEN BUNGONG"/>
    <x v="9"/>
    <s v="TB"/>
    <n v="96.326119000000006"/>
    <n v="5.1810809999999998"/>
    <n v="50"/>
    <s v="40/150/330"/>
    <n v="2020"/>
    <s v="JEDI 2020 [NEW]"/>
    <s v="Desa Meugit Sagoe, Kec. Bandar Dua, Kab. Pidie Jaya, Provinsi Aceh"/>
    <s v="HTI"/>
    <s v="SUM-AC-MRN-0524"/>
    <s v="DRIEN BUNGONG"/>
    <x v="1"/>
    <s v="TBG"/>
    <s v="WEST"/>
    <s v="SUMBAGUT"/>
    <s v="Aceh"/>
    <s v="PIDIE JAYA"/>
    <n v="6614769"/>
    <d v="2020-06-23T00:00:00"/>
    <m/>
    <n v="98"/>
    <s v="91 - 120 days"/>
    <d v="2020-11-20T00:00:00"/>
    <s v="W47-2020"/>
    <s v="Nov-2020"/>
    <d v="2020-10-19T00:00:00"/>
    <s v="W43-2020"/>
    <s v="Oct-2020"/>
    <d v="2020-11-19T00:00:00"/>
    <s v="W47-2020"/>
    <x v="17"/>
    <d v="2020-10-02T00:00:00"/>
    <s v="W40-2020"/>
    <s v="Oct-2020"/>
    <m/>
    <s v="MW"/>
    <d v="2020-09-07T00:00:00"/>
    <m/>
    <n v="116620109833"/>
    <n v="6.6"/>
    <m/>
    <d v="2020-10-13T00:00:00"/>
    <m/>
    <d v="2020-09-23T00:00:00"/>
    <d v="2020-09-29T00:00:00"/>
    <s v="W40-2020"/>
    <m/>
    <m/>
    <x v="8"/>
    <x v="7"/>
    <s v="CLOSED - RFI DONE"/>
    <s v="01.10.20 : 29.09.20 : RFIN sent_x000a_28.09.20 : RFI actual, collecting doc RFIN_x000a_23.09.20 : email SRFI-N sent_x000a_21.09.20 : plan soft RFI hari ini_x000a_14.09.20 : Erection Done, BTS OD OG, M/E Og , Pagar dan akses OG ,_x000a_10.09.20 : erection on going_x000a_31.08.20 : 27.08.20 : galian dengan excavator, on going bar bending_x000a_24.08.20 : 13.08.20 : mobilisasi CME (plan bouwplank hari ini), paralel proses perijinan _x000a_10.08.20 : rekom l/c done, proses perijinan_x000a_06.08.20 : proses rekom ongoing, rekom lurah done, on going rekom camat_x000a_03.08.20 : 30.07.20 : IW DONE, target rekom done 30 Jul _x000a_27.07.20 : IW on going_x000a_23.07.20 : 16.07.20 : kandidat B TNP approved MW height 48m dia 0.6m, IW ongoing _x000a_13.07.20 : 10.07.20 : submit kand B, TNP review_x000a_09.07.20 : kandidat A NOK too far from NOM. Submit kandidat B koordinat 96.32695,5.18316 SST 52 sudah approved oleh RND 7 Juli 2020, menunggu review TX_x000a_02.07.20 : 29.06.20 : hunting_x000a_23.06.20 : SPK Release 23 jun 20"/>
  </r>
  <r>
    <s v="1262191003"/>
    <s v="CIPINANG RUMPIN BOGOR"/>
    <x v="9"/>
    <s v="TB"/>
    <n v="106.61955"/>
    <n v="-6.441103"/>
    <n v="40"/>
    <s v="35/170/315"/>
    <m/>
    <m/>
    <s v="Kp. GN. Cabe, RT 001 RW 004, Desa Cipinang, Kec Rumpin, Kab.Bogor_x0009__x0009__x0009__x0009__x000a_"/>
    <s v="EID"/>
    <s v="JAW-JB-BGR-0224"/>
    <s v="Cipinang Rumpin Bogor"/>
    <x v="1"/>
    <s v="TBG"/>
    <s v="JABO"/>
    <s v="JABODETABEK (OUTER)"/>
    <s v="Jawa Barat"/>
    <s v="Kab. Bogor"/>
    <n v="6614778"/>
    <d v="2020-06-24T00:00:00"/>
    <m/>
    <n v="96"/>
    <s v="91 - 120 days"/>
    <d v="2020-11-21T00:00:00"/>
    <s v="W47-2020"/>
    <s v="Nov-2020"/>
    <d v="2020-10-15T00:00:00"/>
    <s v="W42-2020"/>
    <s v="Oct-2020"/>
    <d v="2020-11-20T00:00:00"/>
    <s v="W47-2020"/>
    <x v="17"/>
    <d v="2020-09-30T00:00:00"/>
    <s v="W40-2020"/>
    <s v="Sep-2020"/>
    <m/>
    <s v="MW"/>
    <d v="2020-09-10T00:00:00"/>
    <m/>
    <n v="538531101128"/>
    <n v="6.6"/>
    <m/>
    <m/>
    <m/>
    <m/>
    <d v="2020-09-28T00:00:00"/>
    <s v="W40-2020"/>
    <m/>
    <m/>
    <x v="8"/>
    <x v="7"/>
    <s v="CLOSED - RFI DONE"/>
    <s v="28.09.20 : RFIN sent_x000a_24.09.20 : RFI actual, collecting doc RFIN_x000a_21.09.20 : on going ME installation_x000a_17.09.20 : Plan Erection Finish 22/09, ME Finish 24/09, Plan RFI 28/09_x000a_14.09.20 : borepole done, sor pondasi done_x000a_10.09.20 : Borepile, plan Finish 11/09, Plan Pouring pondasi 15/09_x000a_07.09.20 : Pengecoran Bore pile_x000a_03.09.20 : 31.08.20 : RFC, proses perijinan_x000a_27.08.20 : Plan REKOM  done 28/08_x000a_24.08.20 : 18.08.20 : proses realisasi IW_x000a_17.08.20 : kandidat C TNP OK MW 49m/0.6, IW on going_x000a_13.08.20 : 10.08.20 : 06.08.20 : 03.08.20 : 30.07.20 : 27.07.20 : kandidat C apprved by RNP dengan ketinggian tower 52m (RF 50m), menunggu review TNP_x000a_23.07.20 : submit kandidat baru dengan tinggi tower 42m (cand C koordinat -6.440028 106.617667), proses review RND_x000a_20.07.20 : kandidat A koordinat OK, RNP request 50m_x000a_16.07.20 : 14 jul submit kandidat B koordinat 106.61789, -6.4397 propose SST 42, waiting RNP review_x000a_13.07.20 : 09.07.20 : RND NOT OK kand A, arahan geser ke -6.440318, 106.617316 Propose SST 52, rehunting B_x000a_08.07.20 : submit kand A_x000a_02.07.20 : 29.06.20 : hunting_x000a_24.06.20 : SPK Release 24 jun 20"/>
  </r>
  <r>
    <s v="2208101003"/>
    <s v="BARU_"/>
    <x v="9"/>
    <s v="TB"/>
    <n v="115.21207699999999"/>
    <n v="-2.8387370000000001"/>
    <n v="50"/>
    <s v="40/160/240"/>
    <n v="2020"/>
    <s v="JEDI 2020 [NEW]"/>
    <s v="Jl. Desa Baru RT.004 RW.002, Desa Baru, Kecamatan Sungai Raya, Kabupaten Hulu Sungai Selatan, Provinsi Kalimantan Selatan"/>
    <s v="HTI"/>
    <s v="KAL-KS-KGN-0875"/>
    <s v="BARU"/>
    <x v="1"/>
    <s v="TBG"/>
    <s v="Central"/>
    <s v="KALIMANTAN"/>
    <s v="Kalimantan Selatan"/>
    <s v="KAB. HULU SUNGAI SEL"/>
    <n v="6614554"/>
    <d v="2020-03-13T00:00:00"/>
    <m/>
    <n v="199"/>
    <s v="&gt; 150 days"/>
    <d v="2020-08-10T00:00:00"/>
    <s v="W33-2020"/>
    <s v="Aug-2020"/>
    <d v="2020-09-25T00:00:00"/>
    <s v="W39-2020"/>
    <s v="Sep-2020"/>
    <d v="2020-08-08T00:00:00"/>
    <s v="W32-2020"/>
    <x v="16"/>
    <d v="2020-09-27T00:00:00"/>
    <s v="W40-2020"/>
    <s v="Sep-2020"/>
    <m/>
    <s v="MW"/>
    <d v="2020-06-12T00:00:00"/>
    <m/>
    <s v="222200212264"/>
    <n v="6.6"/>
    <m/>
    <d v="2020-08-12T00:00:00"/>
    <m/>
    <m/>
    <d v="2020-09-28T00:00:00"/>
    <s v="W40-2020"/>
    <m/>
    <m/>
    <x v="8"/>
    <x v="7"/>
    <s v="CLOSED - RFI DONE"/>
    <s v="28.09.20 : RFIN sent_x000a_28.09.20 : RFI actual, collecting doc RFIN, plan submit 28 sep_x000a_24.09.20 : 21.09.20 : 17.09.20 : PLN Connection, PLN baru install Trafo dan Perluasan jaringan, plan RFI 25 sep 20_x000a_Blocking PLN Connection, PLN baru install Trafo dan Perluasan jaringan_x000a_14.09.20 : SRFI actual_x000a_10.09.20 : erection on going, plan RFI actual dalam minggu ini 12 sep_x000a_07.09.20 : on going erection (terkendala hujan setiap hari)_x000a_03.09.20 : erection section 3_x000a_31.08.20 : curingtime_x000a_27.08.20 : pouring concrete done 26 Aug, curing time, plan RFI 10 sep 20_x000a_24.08.20 : rebarring, plan cor 24 aug, plan RFI 5 sept_x000a_17.08.20 : plan cor mundur 22 Aug karena kondisi cuaca, plan RFI 30 Aug_x000a_13.08.20 : 10.08.20 : rebarring plan cor 18 Aug_x000a_03.08.20 : Rebaring OG,Plan Cor 03 Aug_x000a_23.07.20 : on going rebarring, plan cor 25 jul_x000a_16.07.20 :13.07.20 : borepile on going_x000a_09.07.20 : plan bouwplang 9 jul, proses perijinan Done (SKRD tinggal pembayaran), Plan CME : Borpile 09/07 - plan finish 12/07, Galian Plan Menggunakan Excavator 13/07, Cerucuk 14/07, Rebaring 15/07 - Plan Finish 18/07, Pouring 19/07. Curingtime 22/07, Erection 22/07 - Plan Finish 27/07, ME 25/07, Grounding 26/07._x000a_02.07.20 : besok soiltest karena pergeseran 28m berdasarkan hasil survey dinas Tata Ruang Kota,. plan APD rabu depan 8 jul, plan start CME Jumat 10 jul, plan RFI W1 Jul (8 Aug 20)_x000a_29.06.20 : 22.06.20 : Bowplank done, borepile terkendala dengan Camat yang meminta perijinan tower, perijinan tower on progress, join survey dengan kominfo : done, rekom kominfo akan keluar paling lambat 2 hari kedepan _x000a_18.06.20 : bouwplank, proses perijinan, prepare start CME, plan SRFI 30 jun, KS dari Banjar_x000a_17.06.20 : Go RFI, PSB PLN release_x000a_15.06.20 : 11.06.20 : 08.06.20 : bouwplank, prepare start CME, plan SRFI 30 jun, KS dari Banjar, Delivery Material Tower Plan 12/06 (Corgo Godres), Angkur By Air_x000a_04.06.20 : 01.06.20 : bouwplank, start CME_x000a_28.05.20 : on going perijinan, paralel tim CME plan on site 1 juni untuk preparation CME_x000a_25.05.20 : 14.05.20 : 08.05.20 : proses perijinan_x000a_30.04.20 : 23.04.20 : 16.04.20 : rekom done, doc completion for IMB apply_x000a_09.04.20 : rev RND_x000a_08.04.20 : submit kand_x000a_09.04.20 : 08.04.20 : submit kand C, wait RND dan TNP review_x000a_06.04.20 : wait review TNP, plan SRFI end Juni_x000a_02.04.20 : Penolakan 1 warga luar radius dan geser 50 Meter, pararel validasi kembali _x000a_30.03.20 : eskalasi capex_x000a_25.03.20 : IW Clear 10 kk, Eskalasi SITAC _x000a_25.03.20 : RF &amp; TX OK, IW on going_x000a_18.3.20 : Submit Kandidat A Lat. -2,83869 Long : 115,21286 to HO_x000a_20.3.20 : Kand A Approval Operator_x000a_23.3.20 : BAN 13 Juta/Tahun IW Clear dari Total 10 KK_x000a_24.3.2020 : IW Clear dari Total 10 KK"/>
  </r>
  <r>
    <s v="1317731003"/>
    <s v="PANTAI DADAP"/>
    <x v="9"/>
    <s v="TB"/>
    <n v="106.713751"/>
    <n v="-6.0893649999999999"/>
    <n v="50"/>
    <s v="90/210/330"/>
    <m/>
    <m/>
    <s v="Kp. Dadap Gili, RT. 003 RW.001, Desa Dadap, Kecamatan Kosambi, Kabupaten Tangerang "/>
    <s v="EID"/>
    <s v="JAW-BT-TGR-0044"/>
    <s v="PANTAI DADAP"/>
    <x v="1"/>
    <s v="TBG"/>
    <s v="JABO"/>
    <s v="JABODETABEK (OUTER)"/>
    <s v="Banten"/>
    <s v="TANGERANG"/>
    <n v="6614368"/>
    <d v="2020-01-13T00:00:00"/>
    <m/>
    <n v="259"/>
    <s v="&gt; 150 days"/>
    <d v="2020-06-11T00:00:00"/>
    <s v="W24-2020"/>
    <s v="Jun-2020"/>
    <d v="2020-09-30T00:00:00"/>
    <s v="W40-2020"/>
    <s v="Sep-2020"/>
    <d v="2020-08-20T00:00:00"/>
    <s v="W34-2020"/>
    <x v="16"/>
    <d v="2020-09-30T00:00:00"/>
    <s v="W40-2020"/>
    <s v="Sep-2020"/>
    <m/>
    <s v="MW"/>
    <d v="2020-08-30T00:00:00"/>
    <m/>
    <n v="566601649407"/>
    <n v="6.6"/>
    <m/>
    <m/>
    <m/>
    <m/>
    <d v="2020-09-28T00:00:00"/>
    <s v="W40-2020"/>
    <m/>
    <m/>
    <x v="8"/>
    <x v="7"/>
    <s v="CLOSED - RFI DONE"/>
    <s v="28.09.20 : RFIN sent_x000a_28.09.20 :  Finishing ME, on going Pagar &amp; halaman_x000a_24.09.20 : Finishing ME, Plan S RFI 26/09_x000a_21.09.20 : 18.09.20 : erection on going_x000a_17.09.20 : plan finish 21/09, Plan S RFI 24/09, Plan RFI 25/09_x000a_14.09.20 : erection on going_x000a_10.09.20 : Erection start 10/09 finish 17/09, Plan S RFI 21/09_x000a_07.09.20 : Curing time _x000a_03.09.20 : re design penambahan sumuran menjadi 9 titik, Cor Sumuran done 1/9_x000a_31.08.20 : OG Rebaring pondasi sumuran, Plan Pouring sumuran done 03/09_x000a_27.08.20 : OG Galian sumuran, re design penambahan sumuran menjadi 9 titik_x000a_24.08.20 : 17.08.20 : OG Galian pondasi sumuran, terkendala debit air yang tinggi_x000a_13.08.20 : OG Galian pondasi sumuran, Plan pengecoran pondasi sumuran 19/08_x000a_10.08.20 : 06.08.20 : Galian pondasi OG, Plan Pengecoran sumuran 15/08, Plan pengecoran pondasi tower 21/08_x000a_03.08.20 : 30.07.20 : Galian pondasi, terkendala galian berbatu dan beton, Re design Done, Plan Re start CME 02/08_x000a_27.07.20 : 23.07.20 : 20.07.20 : Galian pondasi, terkendala galian berbatu dan beton_x000a_16.07.20 :13.07.20 : 09.07.20 : excavation_x000a_02.07.20 : rekom process, plan rekom done 7 juli, on going soiltest, plan design done 10 Aug, plan start CME 13 juli, plan RFI 7 aug 20_x000a_29.06.20 : IW clear_x000a_25.06.20 : Plan IW clear, SST 52m, plan start CME minggu depan 2 jul_x000a_22.06.20 : 18.06.20 : IW clear dg tinggi twr 35 m (RT + MT 25), propose RND 50m (tidak ada design tower&gt;25m utk RT). Plan rehunting di seberang possibility SST GF 50m, plan update minggu ini_x000a_15.06.20 : 11.06.20 : rehunting, plan IW done jun 20, sudah ada kandidat (plan re-IW), propose tinggi tower 35m_x000a_08.06.20 : RND review_x000a_04.06.20 : 01.06.20 : 29.05.20 : waiting RND review_x000a_28.05.20 : 25.05.20 : 14.05.20 : BAK_x000a_08.05.20 : 30.04.20 : Rehunting OG_x000a_23.04.20 : 16.04.20 : 09.04.20 : kand NOK_x000a_02.04.20 : under review RND_x000a_25.03.20 : rehunting_x000a_19.03.20 : 19.03.20 : Rehunting_x000a_11.03.20 : 20.02.20 : Hunting, area NOM berada di kawasan pegudangan Mutiara Kosambi_x000a_13.02.20 : 06.02.20 : Hunting kandidat_x000a_"/>
  </r>
  <r>
    <s v="1127671003"/>
    <s v="KRAMA YUDHA CAKUNG"/>
    <x v="9"/>
    <s v="TB"/>
    <n v="106.92259"/>
    <n v="-6.1792239999999996"/>
    <n v="30"/>
    <s v="0/90/180/270"/>
    <m/>
    <m/>
    <s v="Jl. Krama Yudha, RT.006 RW.005, Kel. Rawa Terate, Kec.Cakung, Jakarta Timur."/>
    <s v="EID"/>
    <s v="JAW-JK-CKG-0665"/>
    <s v="Krama Yudha Cakung"/>
    <x v="1"/>
    <s v="TBG"/>
    <s v="JABO"/>
    <s v="JABODETABEK (INNER)"/>
    <s v="DKI Jakarta"/>
    <s v="JAKARTA TIMUR"/>
    <n v="6614368"/>
    <d v="2020-01-13T00:00:00"/>
    <m/>
    <n v="256"/>
    <s v="&gt; 150 days"/>
    <d v="2020-06-11T00:00:00"/>
    <s v="W24-2020"/>
    <s v="Jun-2020"/>
    <d v="2020-08-08T00:00:00"/>
    <s v="W32-2020"/>
    <s v="Aug-2020"/>
    <d v="2020-08-08T00:00:00"/>
    <s v="W32-2020"/>
    <x v="16"/>
    <d v="2020-09-22T00:00:00"/>
    <s v="W39-2020"/>
    <s v="Sep-2020"/>
    <m/>
    <s v="MW"/>
    <d v="2020-09-10T00:00:00"/>
    <m/>
    <n v="545302748868"/>
    <n v="6.6"/>
    <m/>
    <m/>
    <m/>
    <d v="2020-09-08T00:00:00"/>
    <d v="2020-09-25T00:00:00"/>
    <s v="W39-2020"/>
    <m/>
    <m/>
    <x v="8"/>
    <x v="7"/>
    <s v="CLOSED - RFI DONE"/>
    <s v="25.09.20 : RFIN sent_x000a_24.09.20 : RFI actual, collecting doc RFIN_x000a_21.09.20 : 17.09.20 : 08.09.20 : SRFI N sent, proses PLN Connection_x000a_10.09.20 : Erection Done, ME Installation OG_x000a_07.09.20 : erection OG_x000a_03.09.20 : erection on going_x000a_31.08.20 : curingtime_x000a_27.08.20 : GALIAN Pondasi OG, Plan Finish 27/08, Plan pouring 30/08_x000a_24.08.20 : 17.08.20 : bouwplang, Plan Start CME 22/08_x000a_13.08.20 : Plan Start CME 15/08_x000a_10.08.20 : rekom l/c on going, revisi plan RFI 19 Aug_x000a_06.08.20 : IW kandidat C Clear, REKOM plan done 12/08, plan realisasi IW minggu ini_x000a_03.08.20 : 30.07.20 : 23.07.20 : 20.07.20 : Proses PKS dengan PT. Mitsubishi Motors, Direksi PT. Mitsubishi motors masih belum bisa ditemui, paralel sedang di follow re IW kandidat A_x000a_16.07.20 : 13.07.20 : 09.07.20 : MOM : menunggu feedback pengajukan kerjasama/PKS dg PT. Mitsubishi, wait persetujuan PKS dari dirut operational, lokasi di kawasan industri (area mitsubishi), plan minggu depan ketemu management Mitsubishi_x000a_06.07.20 : 02.07.20 : IW clear, proses pembahasan PKS dengan PT.Mitsubishi Motor dengan plan clear PKS minggu depan, plan start CME 15 jul, plan RFI 8 aug_x000a_29.06.20 : 25.06.20 : IW clear, pole MCP 25m, pengambilan foto panoramic by drone_x000a_22.06.20 : 18.06.20 : akan diukur ketinggian existing (25m) untuk referensi approval_x000a_15.06.20 : 11.06.20 : rehunting, plan IW done jun 20_x000a_08.06.20 : RND review_x000a_04.06.20 : 01.06.20 : 29.05.20 : waiting RND review_x000a_28.05.20 : 25.05.20 : 22.05.20 : RND review_x000a_15.05.20 : RND review_x000a_08.05.20 : 30.04.20 : 30.04.20 : IW on going_x000a_23.04.20 : 16.04.20 : _x000a_09.04.20 : 02.04.20 : IW on going_x000a_25.03.20 : IW on going_x000a_19.03.20 : validasi RND_x000a_20.02.20 : IW on going_x000a_13.02.20 : IW on going_x000a_06.02.20 : kand A = validasi done, Candidate A RF TX OK_x000a_30.01.20 : kand A = submit A 106°55'20.39&quot;E 6°10'41.38&quot;S/106.922331 -6.178161 OK, Center Antenna 20m"/>
  </r>
  <r>
    <s v="1127861003"/>
    <s v="GANG INDUK PASAR REBO"/>
    <x v="9"/>
    <s v="TB"/>
    <s v="106°51.47.64'null"/>
    <s v="6°17.36.84'S"/>
    <n v="20"/>
    <s v="50/120/210/340"/>
    <m/>
    <m/>
    <s v=" JL. H. Ali Gang Mundu II, RT.04 RW.04, Kel. Tengah, Kec. Keramat Jati, Kota Jakarta Timur"/>
    <s v="EID"/>
    <s v="JAW-JK-CKG-0668"/>
    <s v="Gang Induk Pasar Rebo"/>
    <x v="0"/>
    <m/>
    <s v="JABO"/>
    <s v=" JABODETABEK (INNER)"/>
    <s v="DKI Jakarta"/>
    <s v="Kota Adm. Jakarta Timur"/>
    <n v="6616188"/>
    <d v="2020-09-04T00:00:00"/>
    <m/>
    <n v="19"/>
    <s v="&lt; 30 days"/>
    <d v="2020-10-04T00:00:00"/>
    <s v="W41-2020"/>
    <s v="Oct-2020"/>
    <d v="2020-09-20T00:00:00"/>
    <s v="W39-2020"/>
    <s v="Sep-2020"/>
    <d v="2020-09-20T00:00:00"/>
    <s v="W39-2020"/>
    <x v="24"/>
    <d v="2020-09-20T00:00:00"/>
    <s v="W39-2020"/>
    <s v="Sep-2020"/>
    <m/>
    <s v="MW"/>
    <d v="2020-09-10T00:00:00"/>
    <m/>
    <n v="547104785433"/>
    <n v="6.6"/>
    <m/>
    <m/>
    <m/>
    <d v="2020-08-19T00:00:00"/>
    <d v="2020-09-23T00:00:00"/>
    <s v="W39-2020"/>
    <m/>
    <d v="2020-09-25T00:00:00"/>
    <x v="8"/>
    <x v="7"/>
    <s v="CLOSED - RFI DONE"/>
    <s v="23.09.20 : RFIN sent_x000a_21.09.20 : SRFI, proses PLN connection_x000a_14.09.20 : 10.09.20 : SRFI, reaktivasi SPK B2S menjadi SPK Colo"/>
  </r>
  <r>
    <s v="1317851003"/>
    <s v="BELIMBING KOSAMBI"/>
    <x v="9"/>
    <s v="TB"/>
    <n v="106.67757"/>
    <n v="-6.0827090000000004"/>
    <n v="50"/>
    <s v="90/210/330"/>
    <m/>
    <m/>
    <s v="Kp. Belimbing RT 023 RW 012, Desa Belimbing, Kec. Kosambi, Kab. Tangerang, Prov. Banten "/>
    <s v="EID"/>
    <s v="JAW-BT-TGR-0041"/>
    <s v="BELIMBING KOSAMBI"/>
    <x v="1"/>
    <s v="TBG"/>
    <s v="JABO"/>
    <s v="JABODETABEK (OUTER)"/>
    <s v="Banten"/>
    <s v="TANGERANG"/>
    <n v="6614368"/>
    <d v="2020-01-13T00:00:00"/>
    <m/>
    <n v="254"/>
    <s v="&gt; 150 days"/>
    <d v="2020-06-11T00:00:00"/>
    <s v="W24-2020"/>
    <s v="Jun-2020"/>
    <d v="2020-09-24T00:00:00"/>
    <s v="W39-2020"/>
    <s v="Sep-2020"/>
    <d v="2020-09-24T00:00:00"/>
    <s v="W39-2020"/>
    <x v="24"/>
    <d v="2020-09-24T00:00:00"/>
    <s v="W39-2020"/>
    <s v="Sep-2020"/>
    <m/>
    <s v="MW"/>
    <d v="2020-08-10T00:00:00"/>
    <m/>
    <n v="566601655232"/>
    <n v="6.6"/>
    <m/>
    <m/>
    <m/>
    <m/>
    <d v="2020-09-23T00:00:00"/>
    <s v="W39-2020"/>
    <m/>
    <m/>
    <x v="8"/>
    <x v="7"/>
    <s v="CLOSED - RFI DONE"/>
    <s v="23.09.20 : RFIN sent_x000a_21.09.20 : on going ME installation_x000a_17.09.20 : Curing Time Starcking BTS, Plan S RFI 24/09/09_x000a_14.09.20 : 10.09.20 : ME on going_x000a_07.09.20 : 07.09.20 : erection og_x000a_03.09.20 : curingtime, cor done 31 aug _x000a_31.08.20 :  Pengecoran pondasi sumuran done_x000a_27.08.20 : OG pembesian sumuran, Plan Pouring sumuran 28/08_x000a_24.08.20 : 18.08.20 : Galian pondasi sumuran, plan pouring pndasi sumuran 28/08_x000a_13.08.20 : Revisi design Done, Plan Mobilisasi team 14/08_x000a_10.08.20 : start excavation_x000a_06.08.20 : redesign pondasi, Plan start CME 09/08_x000a_03.08.20 : Plan start galian 05/08_x000a_23.07.20 : Design OG, Plan design released 24/07_x000a_20.07.20 : on going APD/design pack_x000a_16.07.20 : Proses APD_x000a_13.07.20 : 09.07.20 : MOM : IW clear plan soiltest 15 jul, realisasi IW akhir minggu ini_x000a_06.07.20 : 02.07.20 : plan iW done minggu ini, plan soiltest 7 juli, plan design done 10 juli, plan start CME 13 juli, plan SRFI 8 Aug_x000a_29.06.20 : 25.06.20 : kandidat approved, IW on going, plan IW clear minggu ini (kurang 4 kk dari 28kk)_x000a_22.06.20 : 18.06.20 : 15.06.20 : 11.06.20 : IW on going_x000a_08.06.20 : 04.06.20 : 01.06.20 : IW on going, proses negosiasi harga_x000a_28.05.20 : 25.05.20 : 08.05.20 : IW on going_x000a_30.04.20 :  Proses BAN terkendala LL tidak mau ditemui karena COVID_x000a_23.04.20 : 16.04.20 :  IW OG, Terbatasnya komunikasi untuk melakukan Soswar_x000a_09.04.20 : 02.04.20 : 25.03.20 : 19.03.20 : 11.03.20 : 20.02.20 : IW on going_x000a_13.02.20 : IW on going_x000a_06.02.20 : kand A = validasi done, Candidate A RF TX OK_x000a_24.01.20 : kand A = RND OK 40_x000a_16.01.20 : Proses input STIP 1 B2S_x000a_15.01.20 : propose change to colo (email Rudi), konfirmasi NOK dari XL (Pak Siro)"/>
  </r>
  <r>
    <s v="1127801003"/>
    <s v="KEMUNING MATRAMAN"/>
    <x v="9"/>
    <s v="TB"/>
    <n v="106.863326"/>
    <n v="-6.1976459999999998"/>
    <n v="25"/>
    <s v="0/90/180/270"/>
    <m/>
    <m/>
    <s v="Jl. Kemuning II RT 004 RW 004 kel. Utan Kayu Utara kec. Matraman Jakarta Timur."/>
    <s v="EID"/>
    <s v="JAW-JK-CKG-0666"/>
    <s v="Kemuning Matraman"/>
    <x v="1"/>
    <s v="TBG"/>
    <s v="JABO"/>
    <s v="JABODETABEK (INNER)"/>
    <s v="DKI Jakarta"/>
    <s v="JAKARTA TIMUR"/>
    <n v="6614368"/>
    <d v="2020-01-13T00:00:00"/>
    <m/>
    <n v="254"/>
    <s v="&gt; 150 days"/>
    <d v="2020-06-11T00:00:00"/>
    <s v="W24-2020"/>
    <s v="Jun-2020"/>
    <d v="2020-07-31T00:00:00"/>
    <s v="W31-2020"/>
    <s v="Jul-2020"/>
    <d v="2020-07-31T00:00:00"/>
    <s v="W31-2020"/>
    <x v="19"/>
    <d v="2020-09-22T00:00:00"/>
    <s v="W39-2020"/>
    <s v="Sep-2020"/>
    <m/>
    <s v="MW"/>
    <d v="2020-06-12T00:00:00"/>
    <m/>
    <n v="541301474411"/>
    <n v="6.6"/>
    <m/>
    <m/>
    <m/>
    <m/>
    <d v="2020-09-23T00:00:00"/>
    <s v="W39-2020"/>
    <m/>
    <m/>
    <x v="8"/>
    <x v="7"/>
    <s v="CLOSED - RFI DONE"/>
    <s v="23.09.20 : RFIN sent_x000a_21.09.20 : 17.09.20 : 14.09.20 : 07.09.20 : 03.09.20 : 02.09.20 : XL approved dg Prabayar (Token) dan pengisisn token 1 jt by TBG, proses PLN Connection_x000a_31.08.20 : 25.08.20 : SRFIN sent, waiting approval daya 16.5 kVA rayon cempaka putih_x000a_27.08.20 : 24.08.20 : revisi plan RFI 28 Aug_x000a_17.08.20 : plan RFI 21 Aug 20_x000a_13.08.20 : 10.08.20 : SRFI, proses PLN connection_x000a_06.08.20 : Plan Finish Erection 08/08, Plan S RFI 10/08_x000a_03.08.20 : on going erection, plan erection done 8 aug_x000a_30.07.20 : Erection start 30/07_x000a_27.07.20 : curingtimec_x000a_23.07.20 : Galian pondasi OG, Re design pondasi terkait perubahan type Pole MCP, plan Pouring 25/07_x000a_20.07.20 : Galian pondasi OG, Re design pondasi terkait perubahan type Pole MCP_x000a_16.07.20 : 13.07.20 : excavation_x000a_09.07.20 : 06.07.20 : On Going Excavation_x000a_02.07.20 : On Going Excavation, Due to need Process Permit Issue (Done Solve)_x000a_29.06.20 : on going rekom_x000a_25.06.20 : Plan IW Done Jun 2020_x000a_22.06.20 : Risk RFC Juni, tiba2 muncul  penolakan warga, plan geser dan proses  nego ke XL, paralel pengajuan kand baru ke XL_x000a_22.06.20 : 18.06.20 : 15.06.20 : 11.06.20 : excavation start_x000a_08.06.20 : proses rekom_x000a_04.06.20 : IW on going_x000a_01.06.20 : 29.05.20 : IW on going, paralel validasi kand alternatif, waiting TNP review, kand geser 15m, plan start minggu depan, plan RFI 15 juni (KLS)_x000a_28.05.20 : 25.05.20 : 21.05.20 : IW on going_x000a_14.05.20 : TNP ok B, tower 20_x000a_08.05.20 : 30.04.20 : 30.04.20 : IW on going_x000a_23.04.20 : 16.04.20 : IW OG, Terbatasnya komunikasi dengan perangkat kelurahan karena WFH_x000a_09.04.20 : Proses perijinan lingkungan dan Kelurahan, info pelayanan kelurahan sementara masih tutup terkait wabah corona._x000a_- sampai dengan saat ini pihak kelurahan masih belum bisa membantu proses ijin lingkungan di karenakan dengan _x000a_  adanya issue corona._x000a_02.04.20 : 25.03.20 : 23.03.20 : Proses IW,  kelurahan pelayanan tutup sementara terkait isu corona_x000a_19.03.20 : IW on going_x000a_20.02.20 : IW on going_x000a_13.02.20 : 06.02.20 : Kand A = Rehunting, Candidate A RF NOK"/>
  </r>
  <r>
    <s v="1317671003"/>
    <s v="GN RAYA CIREUNDEU"/>
    <x v="9"/>
    <s v="TB"/>
    <n v="106.765427"/>
    <n v="-6.3061670000000003"/>
    <n v="35"/>
    <s v="90/210/330"/>
    <m/>
    <m/>
    <s v="Jl. Gunung Raya Indah IV, Rt.04/Rw.11, Kel. Cirendeu, Kec. Ciputat timur, Kota Tangerang Selatan"/>
    <s v="EID"/>
    <s v="JAW-BT-CPT-0468"/>
    <s v="GN RAYA CIREUNDEU"/>
    <x v="1"/>
    <s v="TBG"/>
    <s v="JABO"/>
    <s v="JABODETABEK (OUTER)"/>
    <s v="Banten"/>
    <s v="KOTA TANGERANG SELAT"/>
    <n v="6614368"/>
    <d v="2020-01-13T00:00:00"/>
    <m/>
    <n v="253"/>
    <s v="&gt; 150 days"/>
    <d v="2020-06-11T00:00:00"/>
    <s v="W24-2020"/>
    <s v="Jun-2020"/>
    <d v="2020-08-30T00:00:00"/>
    <s v="W36-2020"/>
    <s v="Aug-2020"/>
    <d v="2020-09-15T00:00:00"/>
    <s v="W38-2020"/>
    <x v="24"/>
    <d v="2020-09-15T00:00:00"/>
    <s v="W38-2020"/>
    <s v="Sep-2020"/>
    <m/>
    <s v="MW"/>
    <d v="2020-08-16T00:00:00"/>
    <m/>
    <n v="543602552495"/>
    <n v="6.6"/>
    <m/>
    <m/>
    <m/>
    <m/>
    <d v="2020-09-22T00:00:00"/>
    <s v="W39-2020"/>
    <m/>
    <m/>
    <x v="8"/>
    <x v="7"/>
    <s v="CLOSED - RFI DONE"/>
    <s v="22.09.20 : RFIN sent_x000a_21.09.20 : 17.09.20 : RFI actual, collecting doc RFIN_x000a_14.09.20 : 07.09.20 : 03.09.20 : SRFI actual_x000a_31.08.20 : ME on going_x000a_27.08.20 : Plan Start Erection 27/08, Plan S RFI 30/08_x000a_24.08.20 : cor done 22 Aug, curingtime_x000a_18.08.20 : Galian pondasi OG, Plan pouring 20/08_x000a_13.08.20 : Galian pondasi OG, Plan pouring 15/08_x000a_10.08.20 : Plan Realisasi 12/08_x000a_06.08.20 : Realisasi OG, REKOM plan done 11/08_x000a_03.08.20 : 30.07.20 : IW Clear, OG Collecting doc. SITAC_x000a_23.07.20 : OG IW 12kk, sudah tanda tangan 09kk, plan clear 26/07_x000a_20.07.20 : Og Re IW Kandidat A, sudah bisa diajak komunikasi_x000a_16.07.20 : 13.07.20 : 09.07.20 : MOM : target IW clear minggu ini_x000a_06.07.20 : 02.07.20 : 02.07.20 : IW minus 1 kk, plan IW clear 4 jul, plan start CME paling lambat weekly meeting minggu depan 9 juli, plan SRFI 5 Aug 20._x000a_29.06.20 : 25.06.20 : IW on going, kurang 3kk dari 7 kk, MCP 25m, , plan IW clear paling lambat Senin 29 Juni or drop by XL_x000a_22.06.20 : 18.06.20 : IW on going, Plan start CME Jun 2020_x000a_15.06.20 : 11.06.20 : Proses kerjasama corporate_x000a_08.06.20 : rehunting_x000a_04.06.20 : 01.06.20 : IW on going, paralel rehunting kand alternatif dengan plan submit kandidat 4 jun_x000a_28.05.20 : 25.05.20 : 15.05.20 : IW on going_x000a_14.05.20 : 08.05.20 : rehunting_x000a_30.04.20 : rehunting_x000a_23.04.20 : 16.04.20 : rehunting_x000a_09.04.20 : 02.04.20 : 25.03.20 : rehunting_x000a_19.03.20 : 19.03.20 : Rehunting_x000a_11.03.20 : 20.02.20 : rehunting, makesure regulasi tangsel_x000a_06.02.20 : Hunting kandidat_x000a_"/>
  </r>
  <r>
    <s v="060098104"/>
    <s v="DURIAN_LUNCUK"/>
    <x v="9"/>
    <s v="SMI"/>
    <s v="102°59.52.73'null"/>
    <s v="1°52.47.1'S"/>
    <n v="50"/>
    <s v="90/210/330"/>
    <n v="2020"/>
    <s v="JEDI 2020 [NEW]"/>
    <s v="RT 08 Kel. Durian Luncuk, Kab Batanghari, kec Bathin XXIV "/>
    <s v="HTI"/>
    <s v="SUM-JA-MBN-0482"/>
    <s v="DURIAN LUNCUK"/>
    <x v="0"/>
    <s v="TBG"/>
    <s v="WEST"/>
    <s v="SUMBAGSEL"/>
    <s v="Jambi"/>
    <s v="Kab. Batanghari"/>
    <n v="6616152"/>
    <d v="2020-08-31T00:00:00"/>
    <m/>
    <n v="21"/>
    <s v="&lt; 30 days"/>
    <d v="2020-09-30T00:00:00"/>
    <s v="W40-2020"/>
    <s v="Sep-2020"/>
    <d v="2020-09-28T00:00:00"/>
    <s v="W40-2020"/>
    <s v="Sep-2020"/>
    <d v="2020-09-28T00:00:00"/>
    <s v="W40-2020"/>
    <x v="24"/>
    <d v="2020-09-28T00:00:00"/>
    <s v="W40-2020"/>
    <s v="Sep-2020"/>
    <m/>
    <s v="MW"/>
    <d v="2020-09-07T00:00:00"/>
    <m/>
    <n v="143509425468"/>
    <n v="6.6"/>
    <m/>
    <d v="2020-09-01T00:00:00"/>
    <m/>
    <m/>
    <d v="2020-09-21T00:00:00"/>
    <s v="W39-2020"/>
    <m/>
    <m/>
    <x v="8"/>
    <x v="7"/>
    <s v="CLOSED - RFI DONE"/>
    <s v="21.09.20 : RFIN sent_x000a_17.09.20 : pondasi on going_x000a_14.09.20 : comcase, on going proses penyelesaian_x000a_13.09.20 : Tray, mounting OG target done 14/9/20, Pondasi OG, BP Done plan connect 17/9/20_x000a_10.09.20 : Prepare Team dan Material Panel  on delivery, plan Start CME 11/9/20, ETA Material panel 11/9/20_x000a_07.09.20 : mobilisasi_x000a_"/>
  </r>
  <r>
    <s v="060549109"/>
    <s v="API_TEBING TINGGI PEMAYUNG"/>
    <x v="9"/>
    <s v="TB"/>
    <s v="103°20.7.8'null"/>
    <s v="1°38.6.22'S"/>
    <n v="50"/>
    <s v="90/210/330"/>
    <n v="2020"/>
    <s v="JEDI 2020 [NEW]"/>
    <s v="JALAN DESA TEBING TINGGI, KELURAHAN TEBING TINGGI, KEC.PEMAYUNG, KAB.BATANG HARI, PROPINSI JAMBI"/>
    <s v="HTI"/>
    <s v="SUM-JA-MBN-0480"/>
    <s v="PEMAYUNG"/>
    <x v="0"/>
    <s v="TBG"/>
    <s v="WEST"/>
    <s v="SUMBAGSEL"/>
    <s v="Jambi"/>
    <s v="Kab. Batanghari"/>
    <n v="6616133"/>
    <d v="2020-08-27T00:00:00"/>
    <m/>
    <n v="25"/>
    <s v="&lt; 30 days"/>
    <d v="2020-09-26T00:00:00"/>
    <s v="W39-2020"/>
    <s v="Sep-2020"/>
    <d v="2020-09-28T00:00:00"/>
    <s v="W40-2020"/>
    <s v="Sep-2020"/>
    <d v="2020-09-28T00:00:00"/>
    <s v="W40-2020"/>
    <x v="24"/>
    <d v="2020-09-28T00:00:00"/>
    <s v="W40-2020"/>
    <s v="Sep-2020"/>
    <m/>
    <s v="MW"/>
    <d v="2020-09-07T00:00:00"/>
    <m/>
    <n v="143509425450"/>
    <n v="6.6"/>
    <m/>
    <d v="2020-08-31T00:00:00"/>
    <m/>
    <m/>
    <d v="2020-09-21T00:00:00"/>
    <s v="W39-2020"/>
    <m/>
    <m/>
    <x v="8"/>
    <x v="7"/>
    <s v="CLOSED - RFI DONE"/>
    <s v="21.09.20 : RFIN sent_x000a_17.09.20 : SRFI, hari ini plan PLN connect_x000a_14.09.20 : tray dan Mounting done, Pondasi on Finishing, BP done plan connect Kamis 17/9/20_x000a_10.09.20 : Prepare Team dan Material, plan start CME 13/9/20_x000a_07.09.20 : mobilisasi_x000a_"/>
  </r>
  <r>
    <s v="2208171003"/>
    <s v="KANDANGAN KOTA"/>
    <x v="9"/>
    <s v="TB"/>
    <n v="115.281297"/>
    <n v="-2.7915540000000001"/>
    <n v="50"/>
    <s v="25/155/225"/>
    <n v="2020"/>
    <s v="JEDI 2020 [NEW]"/>
    <s v="Jalan Brigjen H Hasan Baseri, Gang Padang Baru, RT/RW.001/01, Kelurahan Kandangan Kota, Kecamatan Kandangan, Kabupaten Hulu Sungai Selatan, Propinsi Kalimantan Selatan"/>
    <s v="HTI"/>
    <s v="KAL-KS-KGN-0876"/>
    <s v="KANDANGAN KOTA"/>
    <x v="1"/>
    <s v="TBG"/>
    <s v="Central"/>
    <s v="KALIMANTAN"/>
    <s v="Kalimantan Selatan"/>
    <s v="KAB. HULU SUNGAI SEL"/>
    <n v="6614769"/>
    <d v="2020-06-23T00:00:00"/>
    <m/>
    <n v="90"/>
    <s v="61 - 90 days"/>
    <d v="2020-11-20T00:00:00"/>
    <s v="W47-2020"/>
    <s v="Nov-2020"/>
    <d v="2020-09-25T00:00:00"/>
    <s v="W39-2020"/>
    <s v="Sep-2020"/>
    <d v="2020-11-19T00:00:00"/>
    <s v="W47-2020"/>
    <x v="17"/>
    <d v="2020-09-25T00:00:00"/>
    <s v="W39-2020"/>
    <s v="Sep-2020"/>
    <m/>
    <s v="MW"/>
    <d v="2020-09-07T00:00:00"/>
    <m/>
    <s v="222200212249"/>
    <n v="6.6"/>
    <m/>
    <d v="2020-08-25T00:00:00"/>
    <m/>
    <m/>
    <d v="2020-09-21T00:00:00"/>
    <s v="W39-2020"/>
    <m/>
    <m/>
    <x v="8"/>
    <x v="7"/>
    <s v="CLOSED - RFI DONE"/>
    <s v="21.09.20 : RFIN sent_x000a_21.09.20 : RFI actual, collect RFIN doc_x000a_17.09.20 : 14.09.20 : erection tower, plan minggu ini connect PLN_x000a_10.09.20 : erection on going_x000a_07.09.20 : Cor done 05/09 dan Curing Time, plan RFI 25 sep 20_x000a_03.09.20 : material angkur on site, plan cor minggu 6 sept_x000a_31.08.20 : rebarring on going_x000a_27.08.20 : excavation &amp; cerucuk done, on going lantai kerja, bar bending &amp; preparation rebarring, plan RFI 20 sep_x000a_24.08.20 : 17.08.20 : on going excavation, plan cor 26 Aug_x000a_13.08.20 : on going excavation, plan cor 26 Aug_x000a_10.08.20 : proses design pack dan collect berkas perijinan_x000a_06.08.20 : rekom done, proses soiltest _x000a_03.08.20 : proses rekom L/C ongoing_x000a_30.07.20 : realisasi IW done, proses rekom L/C ongoing_x000a_23.07.20 : proses realisasi IW, plan rekom 27 Jul_x000a_16.07.20 : kandidat A RF TX OK, proses IW ongoing _x000a_13.07.20 : 11.07.20 : TNP OK kand A_x000a_09.07.20 : submit 7 Juli kandidate A koordinat 115.28131, -2.79061 propose SST 42, waiting review RNP _x000a_02.07.20 : Hunting, plan minggu depan submit kandidat_x000a_29.06.20 : Hunting_x000a_23.06.20 : SPK Release 23 jun 20"/>
  </r>
  <r>
    <s v="010701109"/>
    <s v="KUTAMBARU"/>
    <x v="9"/>
    <s v="TB"/>
    <n v="97.832499999999996"/>
    <n v="3.4821599999999999"/>
    <n v="55"/>
    <s v="30/100/280"/>
    <n v="2020"/>
    <s v="JEDI 2020 [NEW]"/>
    <s v="Dusun Lawe Nderasi, Desa Kutambaru, Kecamatan Lawe Bulan, Kabupaten Aceh Tenggara, Provinsi Aceh"/>
    <s v="HTI"/>
    <s v="SUM-AC-KTN-0375"/>
    <s v="KUTEMBARU BENCAWAN"/>
    <x v="0"/>
    <s v="TBG"/>
    <s v="WEST"/>
    <s v="SUMBAGUT"/>
    <s v="Aceh"/>
    <s v="ACEH TENGGARA"/>
    <n v="6614850"/>
    <d v="2020-07-06T00:00:00"/>
    <m/>
    <n v="75"/>
    <s v="61 - 90 days"/>
    <d v="2020-08-05T00:00:00"/>
    <s v="W32-2020"/>
    <s v="Aug-2020"/>
    <d v="2020-08-04T00:00:00"/>
    <s v="W32-2020"/>
    <s v="Aug-2020"/>
    <d v="2020-08-07T00:00:00"/>
    <s v="W32-2020"/>
    <x v="16"/>
    <d v="2020-09-21T00:00:00"/>
    <s v="W39-2020"/>
    <s v="Sep-2020"/>
    <m/>
    <s v="MW"/>
    <d v="2020-07-16T00:00:00"/>
    <m/>
    <n v="113340193989"/>
    <n v="6.6"/>
    <m/>
    <d v="2020-07-10T00:00:00"/>
    <m/>
    <d v="2020-08-08T00:00:00"/>
    <d v="2020-09-19T00:00:00"/>
    <s v="W38-2020"/>
    <m/>
    <m/>
    <x v="8"/>
    <x v="7"/>
    <s v="CLOSED - RFI DONE"/>
    <s v="19.09.20 : RFIN sent_x000a_17.09.20 : 14.09.20 : RFI actual, menunggu foto-foto KWH_x000a_10.09.20 : Proses pemasangan trafo PLN_x000a_07.09.20 : 31.08.20 : 27.08.20 : PLN OVB, plan RFI W2 sep_x000a_24.08.20 : 18.08.20 : proses PLN connection, plan RFI 26 aug 20_x000a_08.08.20 : email SRFI-N sent_x000a_30.07.20 : SRFI actual_x000a_23.07.20 : on going RBS foundation_x000a_20.07.20 : prepare start RBS foundation, flood area, use RBS foundation type 3 (H= + 2.0m)_x000a_06.07.20 : SPK release"/>
  </r>
  <r>
    <s v="1643071003"/>
    <s v="KARANGTURI_SUDIMORO"/>
    <x v="9"/>
    <s v="TB"/>
    <n v="111.398849"/>
    <n v="-8.2618120000000008"/>
    <n v="50"/>
    <s v="0/120/240"/>
    <n v="2020"/>
    <s v="JEDI 2020 [NEW]"/>
    <s v=" DUSUN KARANGREJO RT.003 RW.011 DESA SUMBEREJO KEC. SUDIMORO KAB. PACITAN PROP. JAWA TIMUR"/>
    <s v="HTI"/>
    <s v="JAW-JI-PCT-4182"/>
    <s v="Karangturi_Sudimoro"/>
    <x v="1"/>
    <s v="TBG"/>
    <s v="East"/>
    <s v="JATIM"/>
    <s v="Jawa Timur"/>
    <s v="KAB. PACITAN"/>
    <n v="6614369"/>
    <d v="2020-01-13T00:00:00"/>
    <m/>
    <n v="249"/>
    <s v="&gt; 150 days"/>
    <d v="2020-06-11T00:00:00"/>
    <s v="W24-2020"/>
    <s v="Jun-2020"/>
    <d v="2020-07-29T00:00:00"/>
    <s v="W31-2020"/>
    <s v="Jul-2020"/>
    <d v="2020-07-31T00:00:00"/>
    <s v="W31-2020"/>
    <x v="19"/>
    <d v="2020-09-15T00:00:00"/>
    <s v="W38-2020"/>
    <s v="Sep-2020"/>
    <m/>
    <s v="MW"/>
    <d v="2020-06-29T00:00:00"/>
    <m/>
    <n v="515421483468"/>
    <n v="6.6"/>
    <m/>
    <d v="2020-08-21T00:00:00"/>
    <m/>
    <d v="2020-09-01T00:00:00"/>
    <d v="2020-09-18T00:00:00"/>
    <s v="W38-2020"/>
    <m/>
    <m/>
    <x v="8"/>
    <x v="7"/>
    <s v="CLOSED - RFI DONE"/>
    <s v="18.09.20 : RFIN sent (MULTIGUNA)_x000a_17.09.20 : RFI Multiguna connect, plan PLN permanen akhir bulan_x000a_14.09.20 : 10.09.20 : 07.09.20 : 03.09.20 : 03.09.20 : 01.09.20 : SRFIN sent_x000a_31.08.20 : 27.08.20 : 24.08.20 : PLN connection menunggu review add work PLN by Power eng XL (eskalasi isu besar daya PLN terkait isu BP vs Biaya Investasi PLN)_x000a_17.08.20 : 06.08.20 : eskalasi isu besar daya PLN terkait isu BP vs Biaya Investasi PLN_x000a_23.07.20 : SRFI actual, collecting doc SRFIN, on going proses PLN Connection_x000a_16.07.20 : erection on going_x000a_13.07.20 : Urugan done, team erection onsite, tower sortir, pagar onsite_x000a_06.07.20 : on going cor pondasi_x000a_02.07.20 : rebarring, plan cor 3 jul_x000a_29.06.20 : rebarring don, prepare cor, sortir material tower_x000a_25.06.20 : rebarring_x000a_19.06.20 : perubahan type transport dari FO menjadi MW, need req SK PLN_x000a_18.06.20 : prepare galian, proses perijinan_x000a_15.06.20 : 08.06.20 : Rekom on going, DESIGN PROSES ,COLLECT DOC RFL AND PKS, IW CLEAR, plan RFI 24 jun 20, plan SRFI/RFI Juli 20_x000a_11.06.20 : plan RFI 24 jun 20, plan SRFI/RFI Juli 20_x000a_ 08.06.20 : DESIGN PROSES ,COLLECT DOC RFL AND PKS, IW CLEAR_x000a_04.06.20 : IW clear, proses submit eskalasi sitac_x000a_01.06.20 : 28.05.20 : 21.05.20 : 14.05.20 : IW clear, proses submit eskalasi sitac_x000a_08.05.20 : TNP review_x000a_30.04.20 : IW on going_x000a_23.04.20 : 16.04.20 : 09.04.20 : IW on going_x000a_02.04.20 : 25.03.20 : 19.03.20 : resoswar warga luar ( mediasi warga ) _x000a_11.03.20 : 28.02.20 : IW Clear 13 KK, proses review eskalasi sitac dan collecting legal doc_x000a_25.02.20 : IW Clear 13 KK, proses submit eskalasi sitac_x000a_20.02.20 : 13.02.20 : Kand B = Rehunting_x000a_06.02.20 : Kand A = RF OK, TX review_x000a_31.01.20 : Kand A : TNP NOK, site isolated, arahan rehunting ke -8.25971137 ; 111.3965053"/>
  </r>
  <r>
    <s v="1642991003"/>
    <s v="TROWULAN_BEJIJONG"/>
    <x v="9"/>
    <s v="TB"/>
    <n v="112.37009999999999"/>
    <n v="-7.5588129999999998"/>
    <n v="40"/>
    <s v="50/130/230"/>
    <n v="2020"/>
    <s v="JEDI 2020 [NEW]"/>
    <s v="Dsn. Penanggalan RT.01 RW.01 Kel/Desa. Dukuh Dimoro Kec. Mojoagung Kab. Jombang"/>
    <s v="HTI"/>
    <s v="JAW-JI-MJK-4141"/>
    <s v="TROWULAN_BEJIJONG"/>
    <x v="1"/>
    <s v="TBG"/>
    <s v="East"/>
    <s v="JATIM"/>
    <s v="Jawa Timur"/>
    <s v="KAB. MOJOKERTO"/>
    <n v="6614369"/>
    <d v="2020-01-13T00:00:00"/>
    <m/>
    <n v="248"/>
    <s v="&gt; 150 days"/>
    <d v="2020-06-11T00:00:00"/>
    <s v="W24-2020"/>
    <s v="Jun-2020"/>
    <d v="2020-05-15T00:00:00"/>
    <s v="W20-2020"/>
    <s v="May-2020"/>
    <d v="2020-07-03T00:00:00"/>
    <s v="W27-2020"/>
    <x v="19"/>
    <d v="2020-09-15T00:00:00"/>
    <s v="W38-2020"/>
    <s v="Sep-2020"/>
    <m/>
    <s v="MW"/>
    <d v="2020-06-15T00:00:00"/>
    <m/>
    <n v="514500948793"/>
    <n v="16.5"/>
    <m/>
    <d v="2020-07-08T00:00:00"/>
    <m/>
    <d v="2020-06-24T00:00:00"/>
    <d v="2020-09-17T00:00:00"/>
    <s v="W38-2020"/>
    <m/>
    <m/>
    <x v="8"/>
    <x v="7"/>
    <s v="CLOSED - RFI DONE"/>
    <s v="17.09.20 : RFIN sent, RFI actual dengan PLN Multiguna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PLN meminta daya menjadi 10,6kva _x000a_09.07.20 : Proses PLN Connection, plan RFI 15 jul 20_x000a_29.06.20 : Proses PLN Connection_x000a_24.06.20 : email SRFI-N sent_x000a_22.06.20 : 18.06.20 : PLN Connection need perluasan jaringan 1 gawang_x000a_15.06.20 : SRFI actual_x000a_11.06.20 : tower erection on going_x000a_08.06.20 : 04.06.20 : 01.06.20 : erection tower_x000a_28.05.20 : prepare start erection_x000a_25.05.20 : 14.05.20 : 13.05.20 ; rebaring done, plan angkur tower mos 16/5, plan cor 18/5, mat pagar me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7,559689 112,3684, IW clear 15 kk, proses submit eskalasi sitac_x000a_20.02.20 : IW Clear 10 kk, proses eskalasi sitac_x000a_20.02.20 : IW on going_x000a_13.02.20 : IW on going_x000a_06.02.20 : kand A = validasi done, Candidate A RF TX OK_x000a_"/>
  </r>
  <r>
    <s v="1127621003"/>
    <s v="JALAN PEMUDA CIPEDAK"/>
    <x v="9"/>
    <s v="TB"/>
    <n v="106.81219900000001"/>
    <n v="-6.3594840000000001"/>
    <n v="30"/>
    <s v="0/90/200/270"/>
    <m/>
    <m/>
    <s v="Kp. Cipedak No.8, RT.08 RW.09, Kel. Srengseng Sawah, Kec. Jagakarsa, Jakarta Selatan"/>
    <s v="EID"/>
    <s v="JAW-JK-KYB-0098"/>
    <s v="Jalan Pemuda Cipedak"/>
    <x v="1"/>
    <s v="TBG"/>
    <s v="JABO"/>
    <s v="JABODETABEK (INNER)"/>
    <s v="DKI Jakarta"/>
    <s v="JAKARTA SELATAN"/>
    <n v="6614368"/>
    <d v="2020-01-13T00:00:00"/>
    <m/>
    <n v="247"/>
    <s v="&gt; 150 days"/>
    <d v="2020-06-11T00:00:00"/>
    <s v="W24-2020"/>
    <s v="Jun-2020"/>
    <d v="2020-07-31T00:00:00"/>
    <s v="W31-2020"/>
    <s v="Jul-2020"/>
    <d v="2020-09-15T00:00:00"/>
    <s v="W38-2020"/>
    <x v="24"/>
    <d v="2020-09-15T00:00:00"/>
    <s v="W38-2020"/>
    <s v="Sep-2020"/>
    <m/>
    <s v="MW"/>
    <d v="2020-08-30T00:00:00"/>
    <m/>
    <n v="547401761272"/>
    <n v="6.6"/>
    <m/>
    <m/>
    <m/>
    <d v="2020-07-22T00:00:00"/>
    <d v="2020-09-16T00:00:00"/>
    <s v="W38-2020"/>
    <m/>
    <m/>
    <x v="8"/>
    <x v="7"/>
    <s v="CLOSED - RFI DONE"/>
    <s v="17.09.20 : 16.09.20 : RFIN sent_x000a_14.09.20 : 11.09.20 : RFI actual_x000a_07.09.20 : 03.09.20 : 31.08.20 : 27.08.20 : 24.08.20 : Proses PLN connection terkendala Comcase, plan solve akhir bulan Aug, rev plan RFI W1 Sep (5 sept)_x000a_17.08.20 : 13.08.20 : 10.08.20 : revisi plan RFI 19 Aug_x000a_06.08.20 : 23.07.20 : 22.07.20 : email SRFI-N sent_x000a_20.07.20 : ME on going_x000a_16.07.20 : 13.07.20 : 09.07.20 : erection on going_x000a_06.07.20 : On Going Excavation_x000a_02.07.20 : rekom process, plan start CME 8 juli, plan SRFI 31 jul 20_x000a_29.06.20 : IW clear_x000a_25.06.20 : IW kurang 2 kk, pole MCP 20m_x000a_22.06.20 : 18.06.20 : IW on going, plan RFC end of June_x000a_15.06.20 : 11.06.20 : IW clear_x000a_08.06.20 : IW on going_x000a_04.06.20 : 01.06.20 : kand approved, IW on going_x000a_28.05.20 : 25.05.20 : 21.05.20 : 20.05.20 : RND OK, TNP review_x000a_15.05.20 : RND review_x000a_13.05.20 : submit kand C_x000a_08.05.20 : 30.04.20 : Negosiasi BAN_x000a_23.04.20 : 16.04.20 : IW OG, Terbatasnya komunikasi dengan perangkat kelurahan karena WFH_x000a_09.04.20 : Lahan private, waiting approval BAN, IW og_x000a_02.04.20 : 25.03.20 : validasi done kand B, IW OG_x000a_19.03.20 : rehunting kand B_x000a_20.02.20 : IW on going_x000a_20.02.20 : IW on going_x000a_13.02.20 : 06.02.20 : Kand A = Rehunting, Candidate A RF NOK"/>
  </r>
  <r>
    <s v="1642971003"/>
    <s v="KEDUNGJAJANG_SAWARAN_KULON"/>
    <x v="9"/>
    <s v="TB"/>
    <n v="113.214822"/>
    <n v="-8.0026600000000006"/>
    <n v="50"/>
    <s v="110/180/270"/>
    <n v="2020"/>
    <s v="JEDI 2020 [NEW]"/>
    <s v="Dusun Makam RT 01 RW 03, Desa Sawaran Kulon, Kecamatan Kedungjajang, Kabupaten Lumajang"/>
    <s v="HTI"/>
    <s v="JAW-JI-LMJ-4226"/>
    <s v="KEDUNGJAJANG_SAWARAN_KULON"/>
    <x v="1"/>
    <s v="TBG"/>
    <s v="East"/>
    <s v="JATIM"/>
    <s v="Jawa Timur"/>
    <s v="KAB. LUMAJANG"/>
    <n v="6614369"/>
    <d v="2020-01-13T00:00:00"/>
    <m/>
    <n v="246"/>
    <s v="&gt; 150 days"/>
    <d v="2020-06-11T00:00:00"/>
    <s v="W24-2020"/>
    <s v="Jun-2020"/>
    <d v="2020-06-24T00:00:00"/>
    <s v="W26-2020"/>
    <s v="Jun-2020"/>
    <d v="2020-08-04T00:00:00"/>
    <s v="W32-2020"/>
    <x v="16"/>
    <d v="2020-09-15T00:00:00"/>
    <s v="W38-2020"/>
    <s v="Sep-2020"/>
    <m/>
    <s v="MW"/>
    <d v="2020-07-16T00:00:00"/>
    <m/>
    <n v="516060548002"/>
    <n v="6.6"/>
    <m/>
    <d v="2020-07-07T00:00:00"/>
    <m/>
    <d v="2020-06-24T00:00:00"/>
    <d v="2020-09-15T00:00:00"/>
    <s v="W38-2020"/>
    <m/>
    <m/>
    <x v="8"/>
    <x v="7"/>
    <s v="CLOSED - RFI DONE"/>
    <s v="15.09.20 : RFIN sent_x000a_14.09.20 : 10.09.20 : plan percepatan RFI Multiguna minggu ini_x000a_07.09.20 : 03.09.20 : 31.08.20 : 27.08.20 : 24.08.20 : PLN connection menunggu review add work PLN by Power eng XL (eskalasi isu besar daya PLN terkait isu BP vs Biaya Investasi PLN)_x000a_17.08.20 : 06.08.20 : proses PLN Connection, revisi plan RFI 20 Aug_x000a_23.07.20 : proses PLN Connection_x000a_09.07.20 : 29.06.20 : PLN Connection menunggu konfirmasi dari XL_x000a_29.06.20 : PLN connection menunggu konfirmasi dari XL_x000a_24.06.20 : email SRFI-N sent_x000a_22.06.20 : SRFI, wait confirmation XL for PLN connection_x000a_18.06.20 : 15.06.20 : SRFI actual_x000a_11.06.20 : 08.06.20 : tower erection on going_x000a_04.06.20 : 01.06.20 : tower erection on going_x000a_28.05.20 : prepare start erection_x000a_25.05.20 : 14.05.20 : 13.05.20 ; rebaring, mat angtem dan tower plan mos 14/5, plan cor 17/5, mat pagar me sdh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8,0025833 113,21456, IW clear 16 kk, proses submit eskalasi sitac_x000a_20.02.20 : IW clear, proses eskalasi sitac_x000a_13.02.20 : IW on going_x000a_06.02.20 : kand A = validasi done, Candidate A RF TX OK_x000a_"/>
  </r>
  <r>
    <s v="1127641003"/>
    <s v="MENTENG LENTENG AGUNG"/>
    <x v="9"/>
    <s v="TB"/>
    <n v="106.830691"/>
    <n v="-6.3285479999999996"/>
    <n v="25"/>
    <s v="0/180/290"/>
    <m/>
    <m/>
    <s v="Jl.Menteng, RT.07 RW.06 Kel. Lenteng Agung, Kec. Jagakarsa, Jakarta Selatan "/>
    <s v="EID"/>
    <s v="JAW-JK-KYB-0102"/>
    <s v="Menteng Lenteng Agung"/>
    <x v="1"/>
    <s v="TBG"/>
    <s v="JABO"/>
    <s v="JABODETABEK (INNER)"/>
    <s v="DKI Jakarta"/>
    <s v="JAKARTA SELATAN"/>
    <n v="6614368"/>
    <d v="2020-01-13T00:00:00"/>
    <m/>
    <n v="246"/>
    <s v="&gt; 150 days"/>
    <d v="2020-06-11T00:00:00"/>
    <s v="W24-2020"/>
    <s v="Jun-2020"/>
    <d v="2020-07-31T00:00:00"/>
    <s v="W31-2020"/>
    <s v="Jul-2020"/>
    <d v="2020-07-31T00:00:00"/>
    <s v="W31-2020"/>
    <x v="19"/>
    <d v="2020-09-15T00:00:00"/>
    <s v="W38-2020"/>
    <s v="Sep-2020"/>
    <m/>
    <s v="MW"/>
    <d v="2020-06-12T00:00:00"/>
    <m/>
    <n v="547401737021"/>
    <n v="6.6"/>
    <m/>
    <m/>
    <m/>
    <d v="2020-07-23T00:00:00"/>
    <d v="2020-09-15T00:00:00"/>
    <s v="W38-2020"/>
    <m/>
    <d v="2020-09-25T00:00:00"/>
    <x v="8"/>
    <x v="7"/>
    <s v="CLOSED - RFI DONE"/>
    <s v="15.09.20 : RFIN sent_x000a_14.09.20 : 07.09.20 : 03.09.20 : 31.08.20 : 27.08.20 : 24.08.20 : Proses Ijin ke Dinas Pertamanan, karena menggunakan kabel bawah tanah, rev plan RFI 5 sep (W1 sep)_x000a_17.08.20 : Need kabel bawah tanah, plan Connect 19/08_x000a_13.08.20 : 10.08.20 : revisi plan RFI 19 Aug_x000a_06.08.20 : 27.07.20 : 23.07.20 : email SRFI-N sent_x000a_23.07.20 : Finishing ME Istallation_x000a_20.07.20 : Erection OG_x000a_16.07.20 : 13.07.20 : 09.07.20 : erection on going_x000a_06.07.20 : cor done, curing time_x000a_02.07.20 : excavation start,  On Going Excavation Due to late in Process Permit Dinas Pertanaman Jaksel (Issue Solve)_x000a_29.06.20 : bouwplank, paralel proses perijinan_x000a_25.06.20 : bouwplank, Plan RFI Jul 2020_x000a_22.06.20 : Risk RFC Juni,_x000a_22.06.20 : 18.06.20 : 15.06.20 : proses perijinan, APD &amp; bouwplank_x000a_11.06.20 : design pack &amp; bouwplank, proses perijinan, menunggu perijinan dinas pertamanan_x000a_08.06.20 : 04.06.20 : proses perijinan, preparation start CME_x000a_01.06.20 : rekom _x000a_28.05.20 : 25.05.20 : 08.05.20 : IW on going_x000a_30.04.20 : Negosiasi BAN_x000a_23.04.20 : 16.04.20 : IW OG, Terbatasnya komunikasi dengan perangkat kelurahan karena WFH_x000a_09.04.20 : 02.04.20 : 25.03.20 : 19.03.20 : 20.02.20 : IW on going_x000a_13.02.20 : IW on going_x000a_06.02.20 : kand A = validasi done, Candidate A RF TX OK_x000a_30.01.20 : kand A = submit A 106°49'50.74&quot;E 6°19'41.56&quot;S/106.830761 -6.328211 OK, Center Antenna 20m"/>
  </r>
  <r>
    <s v="0109811003"/>
    <s v="TEUNGKU DILAWEUENG"/>
    <x v="9"/>
    <s v="TB"/>
    <n v="95.865305000000006"/>
    <n v="5.5118869999999998"/>
    <n v="50"/>
    <s v="120/200/280"/>
    <n v="2020"/>
    <s v="JEDI 2020 [NEW]"/>
    <s v="Desa Tgk. Dilaweueng, Kec. Muara Tiga, Kab. Pidie, Prov. Aceh "/>
    <s v="HTI"/>
    <s v="SUM-AC-SGI-0716"/>
    <s v="TEUNGKU DILAWEUENG"/>
    <x v="1"/>
    <s v="TBG"/>
    <s v="WEST"/>
    <s v="SUMBAGUT"/>
    <s v="Kep. Bangka Belitung"/>
    <s v="KAB. PIDIE"/>
    <n v="6614369"/>
    <d v="2020-01-13T00:00:00"/>
    <m/>
    <n v="246"/>
    <s v="&gt; 150 days"/>
    <d v="2020-06-11T00:00:00"/>
    <s v="W24-2020"/>
    <s v="Jun-2020"/>
    <d v="2020-05-15T00:00:00"/>
    <s v="W20-2020"/>
    <s v="May-2020"/>
    <d v="2020-06-04T00:00:00"/>
    <s v="W23-2020"/>
    <x v="20"/>
    <d v="2020-09-15T00:00:00"/>
    <s v="W38-2020"/>
    <s v="Sep-2020"/>
    <m/>
    <s v="MW"/>
    <d v="2020-04-22T00:00:00"/>
    <m/>
    <n v="116600193382"/>
    <n v="6.6"/>
    <m/>
    <d v="2020-04-08T00:00:00"/>
    <m/>
    <d v="2020-05-19T00:00:00"/>
    <d v="2020-09-15T00:00:00"/>
    <s v="W38-2020"/>
    <m/>
    <m/>
    <x v="8"/>
    <x v="7"/>
    <s v="CLOSED - RFI DONE"/>
    <s v="15.09.20 : RFIN sent_x000a_14.09.20 : RFI actual, RFIN menunggu penyelesaian isu comcase krn penanaman pole PLN, _x000a_13.09.20 : today masih perluasan jaringan pasang tiang_x000a_10.09.20 : proses pemasangan pole PLN (perluasan jaringan)_x000a_07.09.20 : 31.08.20 : 27.08.20 : plan RFI W2 Sept, plan hari ini bertemu dg manager PLN_x000a_24.08.20 : 18.08.20 : Hasil nego dg PLN OK, plan connect PLN 26 Aug_x000a_03.08.20 : 20.07.20 : proses  PLN agar dapat di lakukan connect PLN, revisi plan connect 31 jul_x000a_06.07.20 : Surat balasan dari PLN SIGLI KOTA/ACEH 25 jun mengenai belum tersedianya material uprating trafo_x000a_29.06.20 : 25.06.20 : material KWH sudah ready, menunggu approval PLN manager, plan RFI 30 jun_x000a_22.06.20 : 11.06.20 : plan RFI juni_x000a_08.06.20 : 05.06.20 : PLN OVB need uprating trafo by PLN, masih kami nego alternatif connect Multiguna, REVISI PLAN RFI dri 4 juni menjadi akhir minggu ini 13 Jun 20_x000a_04.06.20 : stock KWH meter kosong, sedang di usahakan connect MG_x000a_25.05.20 : 19.05.20 : SRFIN sent _x000a_30.04.20 : erection start_x000a_23.04.20 : 22.04.20 : email konfirmasi RFI/request PLN Connection dari XL (Pak Bayu), request SK PLN ke XL_x000a_22.04.20 : curing time_x000a_16.04.20 : rebarring_x000a_09.04.20 : 02.04.20 : on going excavation_x000a_25.03.20 : CME preparation/bouwplank_x000a_19.03.20 : preparation start cme, wait rekom for start CME, wait GDL tower_x000a_11.03.20 : RFC, proses apply imb, wait GDL T52m, CME start after IMB release_x000a_28.02.20 : Rekom Camat on going, Rekom Lurah done_x000a_20.02.20 : IW clear, proses eskalasi sitac_x000a_13.02.20 : IW on going_x000a_06.02.20 : kand A = validasi done, Candidate A RF TX OK_x000a_31.01.20 : Kand A = TNP OK 50 0.6 298.70_x000a_30.01.20 : Kand A = RND OK 50 120/205/285 30Jan20 : Ok candidate A, tower 52_x000a_28.01.20 : Kand A = Tower 52m, submit 95.86566 5.51197"/>
  </r>
  <r>
    <s v="1432321003"/>
    <s v="CIPEMALI BREBES"/>
    <x v="9"/>
    <s v="TB"/>
    <n v="109.036351"/>
    <n v="-6.8063320000000003"/>
    <n v="50"/>
    <s v="100/290/340"/>
    <m/>
    <m/>
    <s v="KALIWLINGI RT 003/ RW 005, DESA KALIWLINGI, KEC. BREBES, KAB. BREBES"/>
    <s v="EID"/>
    <s v="JAW-JT-BBS-0153"/>
    <s v="Cipemali Brebes"/>
    <x v="1"/>
    <s v="TBG"/>
    <s v="Central"/>
    <s v="JATENG"/>
    <s v="DI Yogyakarta"/>
    <s v="BREBES"/>
    <n v="6614368"/>
    <d v="2020-01-13T00:00:00"/>
    <m/>
    <n v="245"/>
    <s v="&gt; 150 days"/>
    <d v="2020-06-11T00:00:00"/>
    <s v="W24-2020"/>
    <s v="Jun-2020"/>
    <d v="2020-05-15T00:00:00"/>
    <s v="W20-2020"/>
    <s v="May-2020"/>
    <d v="2020-07-10T00:00:00"/>
    <s v="W28-2020"/>
    <x v="19"/>
    <d v="2020-09-14T00:00:00"/>
    <s v="W38-2020"/>
    <s v="Sep-2020"/>
    <m/>
    <s v="MW"/>
    <d v="2020-06-12T00:00:00"/>
    <m/>
    <n v="522551431936"/>
    <n v="11"/>
    <m/>
    <m/>
    <m/>
    <d v="2020-06-15T00:00:00"/>
    <d v="2020-09-14T00:00:00"/>
    <s v="W38-2020"/>
    <m/>
    <m/>
    <x v="8"/>
    <x v="7"/>
    <s v="CLOSED - RFI DONE"/>
    <s v="14.09.20 : RFIN sent (MULTIGUNA)_x000a_14.09.20 : plan submit RFIN hari ini_x000a_12.09.20 : RFI actual dengan PLN Multiguna, collecting doc RFIN_x000a_10.09.20 : proses koneksi PLN Multiguna, plan RFI minggu ini 12 sep 20_x000a_07.09.20 : plan register Multiguna terbit hari ini dan plan connect PLN MG besok 8 Sept_x000a_03.09.20 : plan connect PLN diusahakan minggu ini 5 sep 20, proses prepare material pole PLN oleh AKLI_x000a_31.08.20 : 27.08.20 : proses perluasan jaringan PLN terkendala material, plan connect 3 sept_x000a_24.08.20 : 17.08.20 : plan PLN connect jumat 24 Aug 20_x000a_13.08.20 : plan PLN connect jumat 14 Aug 20_x000a_10.08.20 : 06.08.20 : BP paid, plan PLN connect Rabu 12 Aug 20_x000a_03.08.20 : 20.07.20 : 16.07.20 : 13.07.20 : ada perluasan jaringan penambahan 5 tiang PLN,saat ini sedang menunggu approval PLN untuk penambhan jaringannya, terkendala aturan baru yg sekarang jaringan/investasinya dibebankan ke Pelanggan dlm bentuk BPUJL, dari PLN rayon setempat masih menghitung nilai investasinya, besok akan di update kembali, plan connect PLN 25 jul_x000a_09.07.20 : 02.07.20 : 29.06.20 : Proses PLN Connection_x000a_15.06.20 : email SRFIN sent_x000a_04.06.20 : SRFI actual, collecting doc SRFIN_x000a_01.06.20 : 28.05.20 : 21.05.20 : ME on going_x000a_14.05.20 : erection on going_x000a_30.04.20 : curingtime_x000a_23.04.20 : 16.04.20 : borepile done, rebarring_x000a_09.04.20 : on going borepil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 submit kand A di 109.03506 -6.80666 (147m) proposes Tower 52m"/>
  </r>
  <r>
    <s v="1262161003"/>
    <s v="PARUNG PANJANG BOGOR"/>
    <x v="9"/>
    <s v="TB"/>
    <n v="106.58800100000001"/>
    <n v="-6.416201"/>
    <n v="40"/>
    <s v="20/155/320"/>
    <m/>
    <m/>
    <s v="Jl. Raya Dago-Parung Panjang, RT. 003 RW. 003, Desa Dago, Kecamatan Parung Panjang, Kabupaten Bogor"/>
    <s v="EID"/>
    <s v="JAW-JB-BGR-0220"/>
    <s v="Parung Panjang Bogor"/>
    <x v="1"/>
    <s v="TBG"/>
    <s v="JABO"/>
    <s v="JABODETABEK (OUTER)"/>
    <s v="Jawa Barat"/>
    <s v="Kab. Bogor"/>
    <n v="6614778"/>
    <d v="2020-06-24T00:00:00"/>
    <m/>
    <n v="79"/>
    <s v="61 - 90 days"/>
    <d v="2020-11-21T00:00:00"/>
    <s v="W47-2020"/>
    <s v="Nov-2020"/>
    <d v="2020-11-20T00:00:00"/>
    <s v="W47-2020"/>
    <s v="Nov-2020"/>
    <d v="2020-11-20T00:00:00"/>
    <s v="W47-2020"/>
    <x v="17"/>
    <d v="2020-09-25T00:00:00"/>
    <s v="W39-2020"/>
    <s v="Sep-2020"/>
    <m/>
    <s v="MW"/>
    <d v="2020-08-16T00:00:00"/>
    <m/>
    <n v="538531094526"/>
    <n v="6.6"/>
    <m/>
    <m/>
    <m/>
    <m/>
    <d v="2020-09-11T00:00:00"/>
    <s v="W37-2020"/>
    <m/>
    <d v="2020-09-26T00:00:00"/>
    <x v="8"/>
    <x v="7"/>
    <s v="CLOSED - RFI DONE"/>
    <s v="11.09.20 : RFIN sent_x000a_10.09.20 : Finishing ME dan Pagar_x000a_07.09.20 : ME on going_x000a_03.09.20 : 31.08.20 : erection on going_x000a_27.08.20 : Plan Start Erection 28/08, Finish 04/09, Plan S RFI 09/09_x000a_24.08.20 : rebarring on going_x000a_18.08.20 : TNP review, paralel iW_x000a_10.08.20 : 06.08.20 : menunggu konfirmasi RND request tower 52_x000a_03.08.20 : 30.07.20 : under TNP review untuk kandidat C (koordinat 106.58765, -6.4141), target RFC 7 Agustus_x000a_20.07.20 : kandidat B &amp; C koordinat OK, RNP request 50m _x000a_16.07.20 : RND propose RF 50m untuk kandidat A, paralel submit kandidat baru (B dan C)_x000a_13.07.20 : wait TNP review A_x000a_09.07.20 : RND OK A_x000a_29.06.20 : hunting_x000a_24.06.20 : SPK Release 24 jun 20"/>
  </r>
  <r>
    <s v="1643001003"/>
    <s v="DAWAR_RANDEGAN"/>
    <x v="9"/>
    <s v="TB"/>
    <n v="112.477746"/>
    <n v="-7.3261880000000001"/>
    <n v="50"/>
    <s v="0/90/270"/>
    <n v="2020"/>
    <s v="JEDI 2020 [NEW]"/>
    <s v="Dusun Sumberan Rt.002 Rw.002, Kel. Randegan, Kec. Dawar Blandong, Kab. Mojokerto"/>
    <s v="HTI"/>
    <s v="JAW-JI-MJK-4142"/>
    <s v="DAWAR_RANDEGAN"/>
    <x v="1"/>
    <s v="TBG"/>
    <s v="East"/>
    <s v="JATIM"/>
    <s v="Jawa Timur"/>
    <s v="KAB. MOJOKERTO"/>
    <n v="6614369"/>
    <d v="2020-01-13T00:00:00"/>
    <m/>
    <n v="241"/>
    <s v="&gt; 150 days"/>
    <d v="2020-06-11T00:00:00"/>
    <s v="W24-2020"/>
    <s v="Jun-2020"/>
    <d v="2020-06-30T00:00:00"/>
    <s v="W27-2020"/>
    <s v="Jun-2020"/>
    <d v="2020-06-30T00:00:00"/>
    <s v="W27-2020"/>
    <x v="20"/>
    <d v="2020-09-15T00:00:00"/>
    <s v="W38-2020"/>
    <s v="Sep-2020"/>
    <m/>
    <s v="MW"/>
    <d v="2020-06-12T00:00:00"/>
    <m/>
    <n v="511812242006"/>
    <n v="6.6"/>
    <m/>
    <d v="2020-06-19T00:00:00"/>
    <m/>
    <d v="2020-07-02T00:00:00"/>
    <d v="2020-09-10T00:00:00"/>
    <s v="W37-2020"/>
    <m/>
    <m/>
    <x v="8"/>
    <x v="7"/>
    <s v="CLOSED - RFI DONE"/>
    <s v="10.09.20 : RFIN sent, RFI actual 9 sept dengan daya normal 6.6 kVA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proses PLN connection, terdapat perluasan jaringan penambahan 2 tiang, plan RFI 15 jul_x000a_02.07.20 : email SRFI-N sent, plan RFI 8 jul_x000a_29.06.20 : Proses PLN Connection_x000a_29.06.20 : 25.06.20 : SRFI, collecting doc RFIN_x000a_18.06.20 : PLN Connection need perluasan jaringan 3 gawang_x000a_17.06.20 : PSB PLN release_x000a_11.06.20 : 08.06.20 : tower erection on going_x000a_04.06.20 : 01.06.20 : tower erection on going_x000a_28.05.20 : prepare start erection_x000a_25.05.20 : 14.05.20 ; plan 14/4 cor borepile, besi ks MOS, pagar me plan mos 20/5_x000a_08.05.20 : bouwplank_x000a_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_x000a_26.02.20 : kand -7,3279167 112,47769, IW clear 21 kk, proses submit eskalasi sitac_x000a_20.02.20 : IW On going_x000a_13.02.20 : IW on going_x000a_06.02.20 : kand A = validasi done, Candidate A RF TX OK_x000a_"/>
  </r>
  <r>
    <s v="070185104"/>
    <s v="JALUR18"/>
    <x v="9"/>
    <s v="SMI"/>
    <n v="105.14892999999999"/>
    <n v="-2.6012900000000001"/>
    <n v="60"/>
    <s v="20/190/290"/>
    <n v="2020"/>
    <s v="JEDI 2020 [NEW]"/>
    <s v=" Ds. Sidomulyo jalur 18, jembatan 4, kec. Muara padang, kab. Banyuasin, sumatera selatan"/>
    <s v="HTI"/>
    <s v="SUM-SS-PKB-1236"/>
    <s v="MUARAPADANG SIDO MULYO20"/>
    <x v="0"/>
    <s v="TBG"/>
    <s v="WEST"/>
    <s v="SUMBAGSEL"/>
    <s v="Sumatera Selatan"/>
    <s v="BANYUASIN"/>
    <n v="6614853"/>
    <d v="2020-07-06T00:00:00"/>
    <m/>
    <n v="64"/>
    <s v="61 - 90 days"/>
    <d v="2020-08-05T00:00:00"/>
    <s v="W32-2020"/>
    <s v="Aug-2020"/>
    <d v="2020-08-04T00:00:00"/>
    <s v="W32-2020"/>
    <s v="Aug-2020"/>
    <d v="2020-08-07T00:00:00"/>
    <s v="W32-2020"/>
    <x v="16"/>
    <d v="2020-09-03T00:00:00"/>
    <s v="W36-2020"/>
    <s v="Sep-2020"/>
    <m/>
    <s v="MW"/>
    <d v="2020-07-16T00:00:00"/>
    <m/>
    <n v="142401775178"/>
    <n v="6.6"/>
    <m/>
    <d v="2020-07-10T00:00:00"/>
    <m/>
    <m/>
    <d v="2020-09-08T00:00:00"/>
    <s v="W37-2020"/>
    <m/>
    <m/>
    <x v="8"/>
    <x v="7"/>
    <s v="CLOSED - RFI DONE"/>
    <s v="08.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27.07.20 : pabrikasi material_x000a_23.07.20 : Survey Lokasi &amp; prepare material (Perairan, Plan Start 25 Jul 2020)_x000a_16.07.20 : mobilisasi team_x000a_06.07.20 : SPK release"/>
  </r>
  <r>
    <m/>
    <m/>
    <x v="5"/>
    <s v="TB"/>
    <s v="117°11.42.51'E"/>
    <s v="0°23.56.98'S"/>
    <n v="50"/>
    <s v="40/185/235"/>
    <n v="2021"/>
    <m/>
    <m/>
    <s v="HTI"/>
    <s v="KAL-KI-SMR-0994"/>
    <s v="REJO_MULYO_LEMPAKE"/>
    <x v="1"/>
    <s v="TBG"/>
    <s v="JABO"/>
    <s v="KALIMANTAN"/>
    <s v="Kalimantan Timur"/>
    <s v="Kota Samarinda"/>
    <n v="6617944"/>
    <d v="2022-01-24T00:00:00"/>
    <m/>
    <n v="7"/>
    <s v="&lt; 30 days"/>
    <d v="2022-06-23T00:00:00"/>
    <s v="W26-2022"/>
    <s v="Jun-2022"/>
    <s v="TBD"/>
    <s v="TBD"/>
    <s v="TBD"/>
    <s v="TBD"/>
    <s v="TBD"/>
    <x v="1"/>
    <s v="TBD"/>
    <s v="TBD"/>
    <s v="TBD"/>
    <m/>
    <s v="MW"/>
    <m/>
    <m/>
    <m/>
    <m/>
    <m/>
    <m/>
    <m/>
    <m/>
    <m/>
    <m/>
    <m/>
    <m/>
    <x v="2"/>
    <x v="2"/>
    <s v="CURRENTLY NO ISSUE"/>
    <s v="30:01:22-26:01:22: MITRA ASSIGNMENT_x000a_24:01:22: SPK RELEASED"/>
  </r>
  <r>
    <s v="2811011003"/>
    <s v="MASSEWAE"/>
    <x v="9"/>
    <s v="TB"/>
    <n v="119.62633700000001"/>
    <n v="-3.7021459999999999"/>
    <n v="40"/>
    <s v="60/150/300"/>
    <n v="2020"/>
    <s v="JEDI 2020 [NEW]"/>
    <s v="DUSUN LOME, DESA MASSEWAE, KECAMATAN DUAMPANUA, KABUPATEN PINRANG, PROVINSI SULAWESI SELATAN"/>
    <s v="HTI"/>
    <s v="SUL-SN-PIN-1295"/>
    <s v="MASSEWAE"/>
    <x v="1"/>
    <s v="TBG"/>
    <s v="East"/>
    <s v="SULAWESI"/>
    <s v="Kep. Bangka Belitung"/>
    <s v="KAB. PINRANG"/>
    <n v="6614554"/>
    <d v="2020-03-13T00:00:00"/>
    <m/>
    <n v="179"/>
    <s v="&gt; 150 days"/>
    <d v="2020-08-10T00:00:00"/>
    <s v="W33-2020"/>
    <s v="Aug-2020"/>
    <d v="2020-07-20T00:00:00"/>
    <s v="W30-2020"/>
    <s v="Jul-2020"/>
    <d v="2020-07-20T00:00:00"/>
    <s v="W30-2020"/>
    <x v="19"/>
    <d v="2020-09-10T00:00:00"/>
    <s v="W37-2020"/>
    <s v="Sep-2020"/>
    <m/>
    <s v="MW"/>
    <d v="2020-06-12T00:00:00"/>
    <m/>
    <n v="324300208113"/>
    <n v="6.6"/>
    <m/>
    <d v="2020-08-11T00:00:00"/>
    <m/>
    <d v="2020-09-08T00:00:00"/>
    <d v="2020-09-08T00:00:00"/>
    <s v="W37-2020"/>
    <m/>
    <m/>
    <x v="8"/>
    <x v="7"/>
    <s v="CLOSED - RFI DONE"/>
    <s v="08.09.20 : RFIN sent_x000a_07.09.20 : 03.09.20 : collecting doc RFIN_x000a_31.08.20 : RFI actual_x000a_27.08.20 : ME on going, F&amp;Y on going, revisi plan RFI 30 Aug_x000a_24.08.20 : erection done, ME on going &amp; tower painting, proses urugan dan penyelesaian retaining wall, revisi plan RFI 28 Aug 20_x000a_17.08.20 : on going erection_x000a_13.08.20 : on going erection 2 section_x000a_10.08.20 : plan start erection Rabu 12 Aug 20_x000a_06.08.20 : curingtime, on going backfilling &amp; retaingwall, plan start erection senin 10 Aug 20, plan RFI 25 Aug_x000a_03.08.20 : curingtime_x000a_30.07.20 : cor done 29 jul 20_x000a_27.07.20 : rebarring, plan cor 30 jul_x000a_23.07.20 : on going retaining wall_x000a_20.07.20 : galian pondasi OG, plan cor 27.07.2020_x000a_16.07.20 : 13.07.20 : on going retaining wall, plan finish 18 jul (W29), plan start galian pondasi 19 jul, terkendala lokasi site yang extreme_x000a_09.07.20 : on going retaining wall_x000a_06.07.20 : start excavation, wait SK PLN release from XL (request date 12 jun 20)_x000a_02.07.20 : MOM : plan start CME sabtu 4 jul 20_x000a_29.06.20 : Plan hari ini Terbit 2 Produk perijinan (Rekomendasi PU dan Rekomendasi Lingkungan Hidup) jika 2 Produk tersebut telah terbit maka proses perijinan di PTSP lebih mudah, on going proses IP, plan bisa Lanjut CME dengan Pengawalan setelah IMB release_x000a_25.06.20 : proses nego ke warganya lagi agar tidak perlu ganti kandidat, paralel menunggu putusan PTSP, kalau menurut PTSP perijinan nya bisa Release berarti tetap lanjut di kandidat tersebut karena sudah punya legal standing yg kuat._x000a_22.06.20 : proses penyelesaian isu, ada kemungkinan geser 30m, plan besok 23 jun submit validasi pergeserankandidat 30m dan paralel dilakukan revalidasi data soiltest/design pondasi._x000a_18.06.20 : site masih comcase (isu IW) dan belum dapat lanjut CME (last progress excavation), plan penyelesaian 20/6_x000a_15.06.20 : 11.06.20 : plan comcase clear &amp; start senin_x000a_08.06.20 : Comcase, CME stop (excavation), 07/06/2020 Still COM CASE (Meeting with Community &amp; Kades DONE, no result Yet). CME HOLD._x000a_04.06.20 : ComCase, Community Complain &amp; request Socialization regarding Technical Tower Foundation. (Retaining Wall Foundation HOLD)_x000a_01.06.20 : on going excavation pondasi retaining wall, kondisi lahan curam/miring, pekerjaan cut&amp;fill besar_x000a_28.05.20 : 21.05.20 : site clearing Done, Excavation of Foundation retaining wall OG_x000a_14.05.20 : penyelesaian isu add cost unloading_x000a_14.05.20 : on going excavation_x000a_08.05.20 : Plan Pickup mate tower+Anchor on Monday 11 May 2020, Plan Delivery on 13 May 2020._x000a_06.05.20 : Kandidat B, Rekom Done, Proses RFL, Prepare Join Survey PTSP Before RFC_x000a_30.04.20 : on going rekom camat_x000a_23.04.20 : 16.04.20 : rekom dan soiltest_x000a_09.04.20 : Kandidat B, Proses Rekom Lurah, SST 52_x000a_02.04.20 : 01.04.20 : RND OK, wait TNP_x000a_31.03.20 : submit kand_x000a_25.03.20 : RND review_x000a_"/>
  </r>
  <r>
    <s v="124091109"/>
    <s v="KPCIKAWATIMW_TANIMULYA"/>
    <x v="9"/>
    <s v="SKP"/>
    <n v="107.52419"/>
    <n v="-6.8499699999999999"/>
    <n v="30"/>
    <s v="70/150/250"/>
    <n v="2020"/>
    <s v="JEDI 2020 [NEW]"/>
    <s v="Kp. Cibuntu RT.03 RW.09 Desa Cilame, Kec. Ngamprah, Kab. Bandung Barat, Kec. Ngamprah, Kab. Bandung Barat"/>
    <s v="HTI"/>
    <s v="JAW-JB-NPH-3669"/>
    <s v="CILAME_NGAMPRAH"/>
    <x v="0"/>
    <s v="TBG"/>
    <s v="Central"/>
    <s v="JABAR"/>
    <s v="Jawa Barat"/>
    <s v="KAB. BANDUNG BARAT"/>
    <n v="6614391"/>
    <d v="2020-01-15T00:00:00"/>
    <m/>
    <n v="237"/>
    <s v="&gt; 150 days"/>
    <d v="2020-02-14T00:00:00"/>
    <s v="W07-2020"/>
    <s v="Feb-2020"/>
    <d v="2020-04-29T00:00:00"/>
    <s v="W18-2020"/>
    <s v="Apr-2020"/>
    <d v="2020-09-08T00:00:00"/>
    <s v="W37-2020"/>
    <x v="24"/>
    <d v="2020-09-08T00:00:00"/>
    <s v="W37-2020"/>
    <s v="Sep-2020"/>
    <m/>
    <s v="FO"/>
    <s v="29-Jun-20_x000a_18-May-20"/>
    <m/>
    <s v="535812177567"/>
    <s v="6.6"/>
    <m/>
    <d v="2020-01-22T00:00:00"/>
    <m/>
    <d v="2020-04-29T00:00:00"/>
    <d v="2020-09-08T00:00:00"/>
    <s v="W37-2020"/>
    <m/>
    <d v="2020-09-03T00:00:00"/>
    <x v="8"/>
    <x v="7"/>
    <s v="CLOSED - RFI DONE"/>
    <s v="08.09.20 : RFIN sent_x000a_03.08.20 : 27.07.20 : 23.07.20 : 16.07.20 : PLN connection, wait SK PLN release dan wait progress FO XL, paralel on going progress MMP TBG_x000a_09.07.20 : 06.07.20 : 02.07.20 : wait SK PLN release, plan RFI = SPK release + 14 hari_x000a_29.06.20 : PLN Connection menunggu konfirmasi dari XL_x000a_22.06.20 : SPK FO/MMP release 15 jun 20, plan RFS W27 (4 Jul 20), need request SK PLN, plan RFI 10 jul 20_x000a_22.06.20 : 28.05.20 : 14.05.20 : 29.04.20 : email SRFI-N sent, wait plan MOS &amp; konfirmasi permintaan PLN connection dari XL/tech part_x000a_23.04.20 : 16.04.20 : isu solve, RBS foundation done, wait material ME grounding_x000a_09.04.20 : plan isu solve W2 Apr, plan SRFI W4 Apr_x000a_02.04.20 : 25.03.20 : plan isu solve W1 Apr, plan RFI W3 Apr_x000a_19.03.20 : on going proses negosiasi_x000a_11.03.20 : plan solved minggu ini, plan SRFI 25 mar_x000a_20.02.20 : plan solved end of Feb, potensi RFI mundur W1 mar (7 mar 20)_x000a_13.02.20 : OG penyelesaian isu_x000a_07.02.20 - 06.02.20 : Comcase (LL minta pertemuan dengan pic TBG ttg akses)_x000a_30.01.19 : OG RBS Foundation, delivery material"/>
  </r>
  <r>
    <s v="1260901003"/>
    <s v="CILLIWUNG PONDOK RAJEG"/>
    <x v="9"/>
    <s v="TB"/>
    <n v="106.818971"/>
    <n v="-6.4630380000000001"/>
    <n v="50"/>
    <s v="80/170/250/310"/>
    <m/>
    <m/>
    <s v="Jl. Penjara Pondok Rajeg RT 001 RW 005, Kelurahan Pondok Rajeg, Kecamatan Cibinong, Kabupaten  Bogor"/>
    <s v="EID"/>
    <s v="JAW-JB-CBI-0085"/>
    <s v="Cilliwung Pondok Rajeg"/>
    <x v="1"/>
    <s v="TBG"/>
    <s v="JABO"/>
    <s v="JABODETABEK (OUTER)"/>
    <s v="Jawa Barat"/>
    <s v="BOGOR"/>
    <n v="6614368"/>
    <d v="2020-01-13T00:00:00"/>
    <m/>
    <n v="239"/>
    <s v="&gt; 150 days"/>
    <d v="2020-06-11T00:00:00"/>
    <s v="W24-2020"/>
    <s v="Jun-2020"/>
    <d v="2020-08-12T00:00:00"/>
    <s v="W33-2020"/>
    <s v="Aug-2020"/>
    <d v="2020-08-31T00:00:00"/>
    <s v="W36-2020"/>
    <x v="16"/>
    <d v="2020-08-31T00:00:00"/>
    <s v="W36-2020"/>
    <s v="Aug-2020"/>
    <m/>
    <s v="MW"/>
    <d v="2020-08-10T00:00:00"/>
    <m/>
    <n v="538722643487"/>
    <n v="6.6"/>
    <m/>
    <m/>
    <m/>
    <m/>
    <d v="2020-09-08T00:00:00"/>
    <s v="W37-2020"/>
    <m/>
    <m/>
    <x v="8"/>
    <x v="7"/>
    <s v="CLOSED - RFI DONE"/>
    <s v="08.09.20 : RFIN sent_x000a_07.09.20 : 03.09.20 : SRFI actual_x000a_31.08.20 : 27.08.20 : ME on going_x000a_24.08.20 : curingtime_x000a_18.08.20 : Plan Pouring Today_x000a_13.08.20 : perapihan/pembersihan galian krn tanah longsor_x000a_10.08.20 : 06.08.20 : Rebaring OG, Plan Pouring 13/08_x000a_03.08.20 : Rebaring OG, Plan Pouring 10/08_x000a_23.07.20 : Design OG, Plan design released 24/07_x000a_20.07.20 : on going APD/design pack_x000a_16.07.20 : proses design pack/APD_x000a_13.07.20 : 09.07.20 : MOM : soiltest. plan APD selasa 14 jul, plan start CME 15 jul_x000a_06.07.20 : 02.07.20 : plan rekom selesai 10 jul, plan start CME 15 jul, plan RFI 12 aug_x000a_29.06.20 : on going rekom_x000a_25.06.20 : IW clear, plan realisasi besok sabtu 27 jun, tower SST 42m_x000a_22.06.20 : 18.06.20 : IW on going, IW OG kurang 1 kk, plan start CME end of June_x000a_15.06.20 : 11.06.20 : IW clear_x000a_08.06.20 : 04.06.20 : 01.06.20 : 28.05.20 : 25.05.20 : 08.05.20 : IW on going_x000a_30.04.20 : IW on going_x000a_23.04.20 : 16.04.20 : _x000a_09.04.20 : 02.04.20 : IW on going_x000a_25.03.20 : 19.03.20 : 12.03.20 : IW on going_x000a_20.02.20 : rehunting_x000a_13.02.20 : IW on going_x000a_06.02.20 : kand A = validasi done, Candidate A RF TX OK_x000a_24.01.20 : kand A = RND OK 40"/>
  </r>
  <r>
    <s v="T000335"/>
    <s v="BATUJAJAR"/>
    <x v="9"/>
    <s v="SKP"/>
    <n v="107.50294"/>
    <n v="-6.8690800000000003"/>
    <n v="40"/>
    <s v="75/250/315"/>
    <n v="2020"/>
    <s v="JEDI 2020 [NEW]"/>
    <s v="Jl. Raya Cimareme RT 01/07, Desa Cikandang Ngamprah, Bandung "/>
    <s v="HTI"/>
    <s v="JAW-JB-NPH-3717"/>
    <s v="CIMAREME_NGAMPRAH"/>
    <x v="0"/>
    <s v="TBG"/>
    <s v="Central"/>
    <s v="JABAR"/>
    <s v="Jawa Barat"/>
    <s v="KAB. BANDUNG BARAT"/>
    <n v="6614824"/>
    <d v="2020-07-02T00:00:00"/>
    <m/>
    <n v="67"/>
    <s v="61 - 90 days"/>
    <d v="2020-08-01T00:00:00"/>
    <s v="W31-2020"/>
    <s v="Aug-2020"/>
    <d v="2020-07-31T00:00:00"/>
    <s v="W31-2020"/>
    <s v="Jul-2020"/>
    <d v="2020-08-10T00:00:00"/>
    <s v="W33-2020"/>
    <x v="16"/>
    <d v="2020-08-31T00:00:00"/>
    <s v="W36-2020"/>
    <s v="Aug-2020"/>
    <m/>
    <s v="MW"/>
    <d v="2020-07-16T00:00:00"/>
    <m/>
    <s v="535852096634"/>
    <s v="6.6"/>
    <m/>
    <d v="2020-07-08T00:00:00"/>
    <m/>
    <m/>
    <d v="2020-09-07T00:00:00"/>
    <s v="W37-2020"/>
    <m/>
    <d v="2020-09-27T00:00:00"/>
    <x v="8"/>
    <x v="7"/>
    <s v="CLOSED - RFI DONE"/>
    <s v="07.09.20 : RFIN sent_x000a_07.09.20 : plan email RFIN hari ini_x000a_03.09.20 : 31.08.20 : 27.08.20 : RFI actual collecting doc RFIN_x000a_24.08.20 : 17.08.20 : SRFI actual 16 Aug_x000a_13.08.20 : proses dismantle existing shelter untuk space pondasi XL, material on site_x000a_10.08.20 : 06.08.20 : 03.08.20 : plan pembayaran kompensasi minggu ini dan lanjut start CME_x000a_30.07.20 : 27.07.20 : comcase/kompensasi colo_x000a_23.07.20 : preparation team &amp; material, prepare dismantle existing shelter_x000a_16.07.20 : proses negosiasi dan dismantle existing shelter BTEL (XL di ijinkan colo jika menempati posisi exisying tenant, warga hanya mengijinkan ada 3 tenant di dalam site)_x000a_13.07.20 : blocking by LL - isu permintaan kompensasi colo_x000a_09.07.20 : STO, CME preparation_x000a_02.07.20 : SPK release"/>
  </r>
  <r>
    <s v="1642921003"/>
    <s v="LAMONGAN_BANJARMENDALAN"/>
    <x v="9"/>
    <s v="TB"/>
    <n v="112.4273"/>
    <n v="-7.1143539999999996"/>
    <n v="30"/>
    <s v="0/90/250"/>
    <n v="2020"/>
    <s v="JEDI 2020 [NEW]"/>
    <s v="KADEK SUWOKO 45, RT002 RW 001, DESA SIDOREJO, KEC. DEKET, KAB. LAMONGAN"/>
    <s v="HTI"/>
    <s v="JAW-JI-LMG-4275"/>
    <s v="LAMONGAN_BANJARMENDALAN"/>
    <x v="1"/>
    <s v="TBG"/>
    <s v="East"/>
    <s v="JATIM"/>
    <s v="Jawa Timur"/>
    <s v="KAB. LAMONGAN"/>
    <n v="6614369"/>
    <d v="2020-01-13T00:00:00"/>
    <m/>
    <n v="238"/>
    <s v="&gt; 150 days"/>
    <d v="2020-06-11T00:00:00"/>
    <s v="W24-2020"/>
    <s v="Jun-2020"/>
    <d v="2020-07-29T00:00:00"/>
    <s v="W31-2020"/>
    <s v="Jul-2020"/>
    <d v="2020-07-31T00:00:00"/>
    <s v="W31-2020"/>
    <x v="19"/>
    <d v="2020-09-07T00:00:00"/>
    <s v="W37-2020"/>
    <s v="Sep-2020"/>
    <m/>
    <s v="MW"/>
    <d v="2020-07-21T00:00:00"/>
    <m/>
    <n v="518031744443"/>
    <n v="6.6"/>
    <m/>
    <d v="2020-09-07T00:00:00"/>
    <m/>
    <m/>
    <d v="2020-09-07T00:00:00"/>
    <s v="W37-2020"/>
    <m/>
    <m/>
    <x v="8"/>
    <x v="7"/>
    <s v="CLOSED - RFI DONE"/>
    <s v="07.09.20 : RFIN sent_x000a_07.09.20 : perapihan F&amp;Y, plan hari ini declare RFIN_x000a_03.09.20 : 31.08.20 : 27.08.20 : RFI actual 26 Aug, collecting doc RFIN_x000a_24.08.20 : 17.08.20 : SRFI 14 Aug, plan RFI 25 Aug_x000a_13.08.20 : plan SRFI 14 Aug, plan RFI 25 Aug_x000a_10.08.20 : 06.08.20 : on going erection_x000a_03.08.20 : 23.07.20 : lantai kerja dan pembesian OG _x000a_16.07.20 : galian pondasi_x000a_13.07.20 : prepare team_x000a_06.07.20 : 02.07.20 : proses perijinan, plan start CME W2 Juli_x000a_29.06.20 : plan start CME W2 Juli or drop_x000a_25.06.20 : plan start CME minggu depan_x000a_22.06.20 : plan start CME June, plan RFI end July, eskalasi sitac approved, need new design kamuflase dengan PTS_x000a_19.06.20  perubahan type transport dari FO menjadi MW, need req SK PLN_x000a_18.06.20 : plan start CME June, plan RFI end July_x000a_15.06.20 : 11.06.20 : isu cell plan, approved outcell dg tower kamuflase, proses design on going, plan RFC 24 jun 20, , plan SRFI/RFI Juli 20_x000a_08.06.20 : 04.06.20 : IW clear, proses rekom, isu regulasi_x000a_01.06.20 : 28.05.20 : 25.05.20 : 14.05.20 : IW clear, proses rekom, isu regulasi_x000a_08.05.20 : 30.04.20 : IW clear, proses rekom, isu regulasi_x000a_23.04.20 : TNP review_x000a_16.04.20 : IW clear, isu regulasi_x000a_09.04.20 : iw clear, proses pengajuan eskalasi sitac_x000a_02.04.20 : 25.03.20 : proses pengajuan design Camuflase dan Koordinasi Kominfo_x000a_19.03.20 : 11.03.20 : 28.02.20 : Kand D = IW Clear, proses eskalasi sitac, collecting legal doc_x000a_22.02.20 : Kand D = IW Clear 8 kk, propsoe camuflase ( cellplan ) _x000a_20.02.20 : IW On going_x000a_13.02.20 : TNP review_x000a_06.02.20 : kand A = validasi done, Candidate A RF TX OK_x000a_28.01.20 : kand A =  RND 30 0/70/225 28Jan20 : Ok candidate A, tower 32_x000a_27.01.20 : _x000a_kand A = 112.42694 -7.116028 GF SST 32 Out Cellplan. Pengajuan Permohonan pertimbangan Cellplan OG_x000a_kand B =  112.42839 -7.105469 995.23 GF SST 32 Kandidat Out SAR namun dalam cellplan. Perda terlampir"/>
  </r>
  <r>
    <s v="071036109"/>
    <s v="SUMSEL2014_2G29"/>
    <x v="9"/>
    <s v="TB"/>
    <n v="105.18831"/>
    <n v="-2.6124000000000001"/>
    <n v="60"/>
    <s v="20/190/290"/>
    <n v="2020"/>
    <s v="JEDI 2020 [NEW]"/>
    <s v="Desa Margo Sugihan, RT/RW005/002, Kec. Muara Padang, Kab. Banyuasin"/>
    <s v="HTI"/>
    <s v="SUM-SS-PKB-1235"/>
    <s v="MUARAPADANG MARGA SUGIHAN"/>
    <x v="0"/>
    <s v="TBG"/>
    <s v="WEST"/>
    <s v="SUMBAGSEL"/>
    <s v="Sumatera Selatan"/>
    <s v="BANYUASIN"/>
    <n v="6614850"/>
    <d v="2020-07-06T00:00:00"/>
    <m/>
    <n v="59"/>
    <s v="31 - 60 days"/>
    <d v="2020-08-05T00:00:00"/>
    <s v="W32-2020"/>
    <s v="Aug-2020"/>
    <d v="2020-08-04T00:00:00"/>
    <s v="W32-2020"/>
    <s v="Aug-2020"/>
    <d v="2020-08-07T00:00:00"/>
    <s v="W32-2020"/>
    <x v="16"/>
    <d v="2020-09-03T00:00:00"/>
    <s v="W36-2020"/>
    <s v="Sep-2020"/>
    <m/>
    <s v="MW"/>
    <d v="2020-07-16T00:00:00"/>
    <m/>
    <n v="142401775186"/>
    <n v="6.6"/>
    <m/>
    <d v="2020-07-10T00:00:00"/>
    <m/>
    <m/>
    <d v="2020-09-03T00:00:00"/>
    <s v="W36-2020"/>
    <m/>
    <m/>
    <x v="8"/>
    <x v="7"/>
    <s v="CLOSED - RFI DONE"/>
    <s v="03.09.20 : RFIN sent_x000a_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23.07.20 : Survey Lokasi &amp; prepare material (Perairan, Plan Start 25 Jul 2020)_x000a_16.07.20 : mobilisasi team_x000a_06.07.20 : SPK release"/>
  </r>
  <r>
    <s v="071016109"/>
    <s v="SUMSEL2G54"/>
    <x v="9"/>
    <s v="TB"/>
    <n v="104.88092"/>
    <n v="-2.8901500000000002"/>
    <n v="50"/>
    <s v="20/120/220"/>
    <n v="2020"/>
    <s v="JEDI 2020 [NEW]"/>
    <s v="Dusun II Parit Beton RT. 012 RW. 002, Kel. Pulau Borang, Kec. Banyuasin I, Kab. Banyuasin, Prop. Sumsel"/>
    <s v="HTI"/>
    <s v="SUM-SS-PKB-1233"/>
    <s v="PEMATANG PALAS"/>
    <x v="0"/>
    <s v="TBG"/>
    <s v="WEST"/>
    <s v="SUMBAGSEL"/>
    <s v="Sumatera Selatan"/>
    <s v="BANYUASIN"/>
    <n v="6614850"/>
    <d v="2020-07-06T00:00:00"/>
    <m/>
    <n v="59"/>
    <s v="31 - 60 days"/>
    <d v="2020-08-05T00:00:00"/>
    <s v="W32-2020"/>
    <s v="Aug-2020"/>
    <d v="2020-08-04T00:00:00"/>
    <s v="W32-2020"/>
    <s v="Aug-2020"/>
    <d v="2020-08-07T00:00:00"/>
    <s v="W32-2020"/>
    <x v="16"/>
    <d v="2020-09-03T00:00:00"/>
    <s v="W36-2020"/>
    <s v="Sep-2020"/>
    <m/>
    <s v="MW"/>
    <d v="2020-07-16T00:00:00"/>
    <m/>
    <n v="141103365219"/>
    <n v="7.7"/>
    <m/>
    <d v="2020-07-10T00:00:00"/>
    <m/>
    <m/>
    <d v="2020-09-03T00:00:00"/>
    <s v="W36-2020"/>
    <m/>
    <m/>
    <x v="8"/>
    <x v="7"/>
    <s v="CLOSED - RFI DONE"/>
    <s v="03.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pabrikasi material_x000a_23.07.20 : Survey Lokasi &amp; prepare material (Perairan, Plan Start 25 Jul 2020)_x000a_16.07.20 : mobilisasi team_x000a_06.07.20 : SPK release"/>
  </r>
  <r>
    <s v="2006881003"/>
    <s v="SUNGAIPURUNKECIL"/>
    <x v="9"/>
    <s v="TB"/>
    <n v="109.1345"/>
    <n v="0.23162199999999999"/>
    <n v="40"/>
    <s v="90/180/270"/>
    <n v="2020"/>
    <s v="JEDI 2020 [NEW]"/>
    <s v="RT 021/RW 010, Desa Peniraman, Kecamatan Sungai Pinyuh, Kab. Mempawah, Prov. Kalimantan Barat"/>
    <s v="HTI"/>
    <s v="KAL-KB-MPW-0708"/>
    <s v="SUNGAIPURUNKECIL"/>
    <x v="1"/>
    <s v="TBG"/>
    <s v="JABO"/>
    <s v="KALIMANTAN"/>
    <s v="Kalimantan Barat"/>
    <s v="KAB. MEMPAWAH"/>
    <n v="6614568"/>
    <d v="2020-03-19T00:00:00"/>
    <m/>
    <n v="168"/>
    <s v="&gt; 150 days"/>
    <d v="2020-08-16T00:00:00"/>
    <s v="W34-2020"/>
    <s v="Aug-2020"/>
    <d v="2020-08-15T00:00:00"/>
    <s v="W33-2020"/>
    <s v="Aug-2020"/>
    <d v="2020-07-25T00:00:00"/>
    <s v="W30-2020"/>
    <x v="19"/>
    <d v="2020-08-30T00:00:00"/>
    <s v="W36-2020"/>
    <s v="Aug-2020"/>
    <m/>
    <s v="MW"/>
    <d v="2020-06-12T00:00:00"/>
    <m/>
    <s v="211101609728"/>
    <n v="6.6"/>
    <m/>
    <d v="2020-09-01T00:00:00"/>
    <m/>
    <d v="2020-08-30T00:00:00"/>
    <d v="2020-09-03T00:00:00"/>
    <s v="W36-2020"/>
    <m/>
    <m/>
    <x v="8"/>
    <x v="7"/>
    <s v="CLOSED - RFI DONE"/>
    <s v="03.09.20 : RFIN sent_x000a_31.08.20 : 30.08.20 : RFI actual, collecting doc RFIN_x000a_27.08.20 : ME on going, F&amp;Y on going_x000a_24.08.20 : erection on going, revisi plan RFI 30 Aug_x000a_17.08.20 : start erection 18/08 Revisi plan RFI 25/08_x000a_13.08.20 : 10.08.20 : 06.08.20 : curingtime_x000a_03.08.20 : Rebaring OG,Plan Cor 03 Aug_x000a_23.07.20 : on going borepile, plan cor pondasi 31 jul_x000a_16.07.20 : plan start galian excavator_x000a_13.07.20 : 09.07.20 : CME stop by LL, proses review legal doc &amp; paralel nego di ijinkan continue pekerjaan CME_x000a_02.07.20 : 29.06.20 : 25.06.20 : plan isu clear dan start CME W1 jul_x000a_22.06.20 : Comcase, Borepile stop (CME Stop), proses negosiasi, plan RFI 25 juli (plan percepatan 15 jul)_x000a_18.06.20 : Comcase, Borepile stop (CME Stop), proses negosiasi, plan RFI 25 juli (plan percepatan 15 jul)_x000a_17.06.20 : Go RFI, PSB PLN release_x000a_15.06.20 : on going borepile_x000a_11.06.20 : 08.06.20 : 06.06.20 : Team Plan Onsite, preparation CME start_x000a_04.06.20 : 01.06.20 : bouwplank_x000a_28.05.20 : rekom on going, paralel tim CME plan on site 28 may untuk preparation CME_x000a_25.05.20 : 14.05.20 : 08.05.20 : 30.04.20 : rekom og_x000a_23.04.20 : 16.04.20 : IW clear, proses eskalasi sitac_x000a_09.04.20 : 07.04.20 : submit kand C, RND OK tower 52m, wait TNP review_x000a_06.04.20 : RND review_x000a_02.04.20 : rehunting sesuai arahan_x000a_27.03.20 : Validasi Kand A dan B_x000a_25.03.20 : Hunting by Mitra NOM masuk dalam kawasan PT. Perkebunan _x000a_20.03.20 : STIP Released_x000a_"/>
  </r>
  <r>
    <s v="030802109"/>
    <s v="SITANANG"/>
    <x v="9"/>
    <s v="TB"/>
    <n v="100.74509"/>
    <n v="-0.28006999999999999"/>
    <n v="50"/>
    <s v="90/260/350"/>
    <n v="2020"/>
    <s v="JEDI 2020 [NEW]"/>
    <s v="Jorong Tanjung Gadang Rumah, Nagari Tanjung Gadang, Kecamatan Lareh Sago Halaban, Kabupaten Lima Puluh Kota, Propinsi Riau."/>
    <s v="HTI"/>
    <s v="SUM-SB-SRK-0837"/>
    <s v="TANJUANG GADANG"/>
    <x v="0"/>
    <s v="TBG"/>
    <s v="WEST"/>
    <s v="SUMBAGTENG"/>
    <s v="Sumatera Barat"/>
    <s v="KAB. LIMA PULUH KOTA"/>
    <n v="6614551"/>
    <d v="2020-03-13T00:00:00"/>
    <m/>
    <n v="174"/>
    <s v="&gt; 150 days"/>
    <d v="2020-04-12T00:00:00"/>
    <s v="W16-2020"/>
    <s v="Apr-2020"/>
    <d v="2020-07-20T00:00:00"/>
    <s v="W30-2020"/>
    <s v="Jul-2020"/>
    <d v="2020-07-20T00:00:00"/>
    <s v="W30-2020"/>
    <x v="19"/>
    <d v="2020-09-03T00:00:00"/>
    <s v="W36-2020"/>
    <s v="Sep-2020"/>
    <m/>
    <s v="MW"/>
    <d v="2020-04-22T00:00:00"/>
    <m/>
    <n v="134520283485"/>
    <n v="6.6"/>
    <m/>
    <d v="2020-04-02T00:00:00"/>
    <m/>
    <d v="2020-09-03T00:00:00"/>
    <d v="2020-09-03T00:00:00"/>
    <s v="W36-2020"/>
    <m/>
    <m/>
    <x v="8"/>
    <x v="7"/>
    <s v="CLOSED - RFI DONE"/>
    <s v="07.09.20 : 03.09.20 : RFIN sent_x000a_31.08.20 : 27.08.20 : PLN connect, RFI actual, collecting doc RFIN_x000a_24.08.20 : revisi plan RFI 25 Aug_x000a_18.08.20 : waiting jadwal connect by PLN, revisi plan RFI 21 Aug_x000a_10.08.20 : revisi plan RFI 14 Aug 20_x000a_06.08.20 : 03.08.20 : ME on going, plan RFI sabtu 8 Aug_x000a_30.07.20 : 27.07.20 : on going pondasi RBS XL, plan RFI 30 jul_x000a_23.07.20 : on going pondasi RBS XL_x000a_20.07.20 : Permanenisasi SRFI, Colo preparing CME plan RFI 27 jul_x000a_16.07.20 : prepare erection. Pondasi bts done, need finishing_x000a_02.07.20 : on going rebarring borepile_x000a_29.06.20 : on going rebarring borepile_x000a_22.06.20 : on going rebarring borepile. baru dapat akses masuk lagi setelah PSBB pertengahan Juni lalu, plan RI 20 jul 20_x000a_18.06.20 : 15.06.20 : bore pile on going_x000a_11.06.20 : pembersihan longsoran lubang borepile yang sebelumnya di tinggalkan cukup lama karena stop isu covid 19_x000a_08.06.20 : 04.06.20 : 01.06.20 : 28.05.20 : pekerjaan di stop warga karena isu covid dan pekerja di minta meninggalkan lokasi, progress terakhir sedang on going borepile_x000a_25.05.20 : borepile permanenisasi_x000a_14.05.20 : 08.05.20 : galian pondasi di stop dan di demo warga karena khawatir isu Covid 19_x000a_23.04.20 : 22.04.20 : email konfirmasi RFI/request PLN Connection dari XL (Pak Bayu), request SK PLN ke XL_x000a_16.04.20 : mobilisasi man power dan prepare start pondasi RBS, delivery material_x000a_09.04.20 : 02.04.20 : UNDER REVIEW TNP ALITA_x000a_25.03.20 : under RNP review"/>
  </r>
  <r>
    <s v="0715501003"/>
    <s v="TANJUNG RAJA_ENIM"/>
    <x v="9"/>
    <s v="TB"/>
    <n v="103.798412"/>
    <n v="-3.704434"/>
    <n v="50"/>
    <s v="190/260/340"/>
    <n v="2020"/>
    <s v="JEDI 2020 [NEW]"/>
    <s v="Dusun I RT. 001/001 Desa Tanjung Raja Kec. Muara Enim Kab. Muara Enim Prov. Sumatera Selatan"/>
    <s v="HTI"/>
    <s v="SUM-SS-MRE-1215"/>
    <s v="TANJUNG RAJA_ENIM"/>
    <x v="1"/>
    <s v="TBG"/>
    <s v="WEST"/>
    <s v="SUMBAGSEL"/>
    <s v="Kep. Bangka Belitung"/>
    <s v="Kab. Muara Enim"/>
    <n v="6614554"/>
    <d v="2020-03-13T00:00:00"/>
    <m/>
    <n v="174"/>
    <s v="&gt; 150 days"/>
    <d v="2020-08-10T00:00:00"/>
    <s v="W33-2020"/>
    <s v="Aug-2020"/>
    <d v="2020-07-31T00:00:00"/>
    <s v="W31-2020"/>
    <s v="Jul-2020"/>
    <d v="2020-07-31T00:00:00"/>
    <s v="W31-2020"/>
    <x v="19"/>
    <d v="2020-09-05T00:00:00"/>
    <s v="W36-2020"/>
    <s v="Sep-2020"/>
    <m/>
    <s v="MW"/>
    <d v="2020-06-24T00:00:00"/>
    <m/>
    <n v="147100635880"/>
    <n v="6.6"/>
    <m/>
    <d v="2020-07-01T00:00:00"/>
    <m/>
    <d v="2020-07-14T00:00:00"/>
    <d v="2020-09-03T00:00:00"/>
    <s v="W36-2020"/>
    <m/>
    <d v="2020-09-21T00:00:00"/>
    <x v="8"/>
    <x v="7"/>
    <s v="CLOSED - RFI DONE"/>
    <s v="03.09.20 : RFIN sent_x000a_03.09.20 : RFI actual, collecting doc RFIN_x000a_31.08.20 : issue kwh di muara enim,  info manager PLN rayon  KWH meter sudah ready,tapi masih menunggu antrian utk instalasi, saat ini di muara enim ada 300an pelanggan 3phase yg antri dipasang.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4.07.20 : email SRFI-N sent_x000a_13.07.20 : SRFI_x000a_09.07.20 : Sk PLN release 7 jul, proses PLN connection_x000a_06.07.20 : tower erection_x000a_02.07.20 : curingtime_x000a_29.06.20 : rebarring on going_x000a_25.06.20 : excavation_x000a_22.06.20 : [MIM/Risk RFI Jun] plan RFI 10 jul_x000a_22.06.20 : 18.06.20 : Rekom done, proses perijinan, plan start CME minggu depan_x000a_15.06.20 : on going proses rekom dan realisasi IW, plan senin 15/06/2020_x000a_11.06.20 : on going proses rekom dan realisasi IW_x000a_08.06.20 : on going proses rekom_x000a_04.06.20 : 01.06.20 : rekom, team prepare rapid test_x000a_28.05.20 : proses rekom on going_x000a_25.05.20 : 14.05.20 : 08.05.20 : 30.04.20 : 23.04.20 : 16.04.20 : plan Senin 20 Apr, eskalasi done dan start rekom_x000a_09.04.20 : IW clear, proses submit eskalasi sitac_x000a_02.04.20 : iw on going_x000a_20.03.20 : Hunting_x000a_"/>
  </r>
  <r>
    <s v="0506141003"/>
    <s v="TANJUNG BANUN REMPANG"/>
    <x v="9"/>
    <s v="TB"/>
    <n v="104.21259999999999"/>
    <n v="0.813419"/>
    <n v="50"/>
    <s v="0/100/270"/>
    <n v="2020"/>
    <s v="JEDI 2020 [NEW]"/>
    <s v="Tanjung Banom RT.01 RW.05 Kel.Sembulang Kec.Galang  Kota Batam Prov.Kepulauan Riau"/>
    <s v="HTI"/>
    <s v="SUM-KR-BTM-0584"/>
    <s v="TANJUNG BANUN REMPANG"/>
    <x v="1"/>
    <s v="TBG"/>
    <s v="WEST"/>
    <s v="SUMBAGTENG"/>
    <s v="Kep. Riau"/>
    <s v="Kep. Riau"/>
    <n v="6614591"/>
    <d v="2020-03-27T00:00:00"/>
    <m/>
    <n v="159"/>
    <s v="&gt; 150 days"/>
    <d v="2020-08-24T00:00:00"/>
    <s v="W35-2020"/>
    <s v="Aug-2020"/>
    <d v="2020-07-10T00:00:00"/>
    <s v="W28-2020"/>
    <s v="Jul-2020"/>
    <d v="2020-07-10T00:00:00"/>
    <s v="W28-2020"/>
    <x v="19"/>
    <d v="2020-09-10T00:00:00"/>
    <s v="W37-2020"/>
    <s v="Sep-2020"/>
    <m/>
    <s v="MW"/>
    <d v="2020-05-20T00:00:00"/>
    <m/>
    <n v="153000353907"/>
    <n v="6.6"/>
    <m/>
    <d v="2020-08-14T00:00:00"/>
    <m/>
    <m/>
    <d v="2020-09-02T00:00:00"/>
    <s v="W36-2020"/>
    <m/>
    <d v="2020-09-03T00:00:00"/>
    <x v="8"/>
    <x v="7"/>
    <s v="CLOSED - RFI DONE"/>
    <s v="02.09.20 : RFIN sent_x000a_31.08.20 : 27.08.20 : 24.08.20 : waiting review &amp; approval sharing cost addtional PLN Bright Batam by XL Power Eng, revisi plan RFI 10 sept_x000a_17.08.20 : waiting review &amp; approval sharing cost addtional PLN Bright Batam by XL Power Eng_x000a_12.08.20 : eskalasi isu pengajuan sharing cost add work trafo 50 kvA (167 juta) PLN Bright Batam le XL (Pak Imam)_x000a_10.08.20 : PP BPRAB PLN Bright release (Rp 160jt) tetapi msh minus layout dan Detail RAB utk eskalasi ke XL, eskalasi sharing cost ke XL, plan RFI 21 Aug jika minggu ini approved by XL_x000a_06.08.20 : 03.08.20 : PLN connection terkendala isu PLN Bright_x000a_30.07.20 : SRFI actual, Proses Surat Jawaban/BPRAB Bright msh blm released karena sdg Proses RAB internal Bright_x000a_27.07.20 : ME on going, plan SRFI 28 jul, wait PLN Connection_x000a_23.07.20 : ME on going, PLN register done, menunggu laporan hasil survey PLN_x000a_20.07.20 : Tower erection done, Pondasi BTS OG_x000a_13.07.20 : erection done, on going pondasi BTS, isu PLN bright hrs ada surat hibah, sudah surevy PLN, BPRAB blm release krn belum ada hibah yg belum di tandatngani LL (Polisi), plan RFI 28 juli_x000a_02.07.20 : on going erection 6 section_x000a_29.06.20 : on going erection tower_x000a_25.06.20 : erection start 24/06_x000a_22.06.20 : cor done 20/6, curingtime_x000a_18.06.20 : rebarring, persiapan cor_x000a_15.06.20 : rebarring_x000a_11.06.20 : galian done, on going lantai kerja &amp; bar bending_x000a_08.06.20 : 04.06.20 : start galian_x000a_01.06.20 : bar bending, plan start galian 2 jun 20, plan pick up tower 2 jun 20_x000a_28.05.20 : wait team &amp; preparation_x000a_25.05.20 : 20.05.20 : plan start galian after lebaran, isu penambahan new trafo_x000a_14.05.20 : eskalasi sitac Approved, proses cek doc Legalitas lahan_x000a_23.04.20 : 16.04.20 : proses negosiasi/BAN karena high price, paralel IW on going_x000a_09.04.20 : 07.04.20 : TNP OK kand A tower 62m_x000a_03.04.20 : RND OK kand A tower 62m_x000a_25.03.20 : hasil assessment :_x000a_1. Titik NOM Masuk dalam kawasan Hutan Konservasi_x000a_2. Jarak 650m dari titik NOM kearah Jalan Umum base on Street View tidak ada Jaringan Listrik_x000a_"/>
  </r>
  <r>
    <m/>
    <m/>
    <x v="3"/>
    <s v=""/>
    <s v="114°38.0.06'E"/>
    <s v="3°19.44.93'S"/>
    <n v="40"/>
    <s v="15/80/235"/>
    <n v="2021"/>
    <s v="BLITZKRIEG 2021 [NEW]"/>
    <s v=""/>
    <s v="HTI"/>
    <s v="KAL-KS-BJM-0976"/>
    <s v="BANJARMASIN_TIMUR"/>
    <x v="0"/>
    <s v="TBG"/>
    <s v="Central"/>
    <s v="KALIMANTAN"/>
    <s v="Kalimantan Selatan"/>
    <s v="Kota Banjarmasin"/>
    <n v="6617642"/>
    <d v="2021-09-23T00:00:00"/>
    <m/>
    <n v="130"/>
    <s v="121 - 150 days"/>
    <d v="2021-10-23T00:00:00"/>
    <s v="W43-2021"/>
    <s v="Oct-2021"/>
    <s v="TBD"/>
    <s v="TBD"/>
    <s v="TBD"/>
    <s v="TBD"/>
    <s v="TBD"/>
    <x v="1"/>
    <s v="TBD"/>
    <s v="TBD"/>
    <s v="TBD"/>
    <m/>
    <s v="MW"/>
    <s v=""/>
    <m/>
    <m/>
    <m/>
    <m/>
    <m/>
    <m/>
    <m/>
    <m/>
    <m/>
    <m/>
    <m/>
    <x v="9"/>
    <x v="8"/>
    <s v="HARD COMMCASE"/>
    <s v="17:10:21-06:10:21-26:09:21: SPK NEW RELEASED, ERM PROSES"/>
  </r>
  <r>
    <n v="2604961003"/>
    <s v="LUWUK_UTARA_KILONGAN"/>
    <x v="3"/>
    <s v="TB"/>
    <s v="122°50.36.21'E"/>
    <s v="0°55.38.08'S"/>
    <n v="60"/>
    <s v="0/90/250"/>
    <n v="2021"/>
    <s v="BLITZKRIEG 2021 [NEW]"/>
    <s v=""/>
    <s v="HTI"/>
    <s v="SUL-ST-LWK-1104"/>
    <s v="LUWUK_UTARA_KILONGAN"/>
    <x v="1"/>
    <s v="TBG"/>
    <s v="East"/>
    <s v="SULAWESI"/>
    <s v="Sulawesi Tengah"/>
    <s v="Kab. Banggai"/>
    <n v="6617749"/>
    <d v="2021-10-25T00:00:00"/>
    <m/>
    <n v="98"/>
    <s v="91 - 120 days"/>
    <d v="2022-03-24T00:00:00"/>
    <s v="W13-2022"/>
    <s v="Mar-2022"/>
    <s v="TBD"/>
    <s v="TBD"/>
    <s v="TBD"/>
    <s v="TBD"/>
    <s v="TBD"/>
    <x v="1"/>
    <s v="TBD"/>
    <s v="TBD"/>
    <s v="TBD"/>
    <s v="B2S TBD"/>
    <s v="MW"/>
    <m/>
    <m/>
    <m/>
    <m/>
    <m/>
    <m/>
    <m/>
    <m/>
    <m/>
    <m/>
    <m/>
    <m/>
    <x v="15"/>
    <x v="11"/>
    <s v="SLOPE 45 DEGREES"/>
    <s v="30:01:22-26:01:22: REHUNTING SESUAI ARAHAN XL_x000a_25:01:22: SUBMIT NEW CANDIDATE, BUT REJECTED BY XL_x000a_23:01:22-09:01:22: KANDIDAT P SLOPE LAHAN 45 DEGREES, OG REHUNTING_x000a_05:01:22: IW OG KANDIDAT P (KANDIDAT OPSI KE-2)_x000a_02:01:22-29:12:21: KANDIDAT Q GAGAL IW, OG IW KANDIDAT P_x000a_26:12:21: IW OG_x000a_22:12:21-19:12:21: SITAC PREPARATION_x000a_16:12:21: PMO XL CONFIRMED GO SITAC_x000a_15:12:21-05:12:21: REVIEW TNP OK, NEED CONFIRMATION FROM XL TO CONTINUE SITAC PROCESS_x000a_01:12:21-10:11:21: REVIEW TNP OG, ERM REJECT_x000a_08:11:21: REVIEW RNP OG _x000a_07:11:21-31:10:21: SURVEY OG, PLAN SUBMIT KANDIDAT 10 NOV"/>
  </r>
  <r>
    <s v="0715451003"/>
    <s v="SEDYOMULYO"/>
    <x v="9"/>
    <s v="TB"/>
    <n v="105.03913"/>
    <n v="-3.6565799999999999"/>
    <n v="50"/>
    <s v="0/120/240"/>
    <n v="2020"/>
    <s v="JEDI 2020 [NEW]"/>
    <s v="Sedyo Mulyo, RT. 007 RW. 003, Desa Sedyo Mulyo, Kecamatan Mesuji Raya, Kabupaten Ogan Komering Ilir, Provinsi Sumatera Selatan."/>
    <s v="HTI"/>
    <s v="SUM-SS-KAG-1203"/>
    <s v="SEDYOMULYO"/>
    <x v="1"/>
    <s v="TBG"/>
    <s v="WEST"/>
    <s v="SUMBAGSEL"/>
    <s v="Sumatera Selatan"/>
    <s v="KAB. OGAN KOMERING I"/>
    <n v="6614479"/>
    <d v="2020-02-13T00:00:00"/>
    <m/>
    <n v="201"/>
    <s v="&gt; 150 days"/>
    <d v="2020-07-12T00:00:00"/>
    <s v="W29-2020"/>
    <s v="Jul-2020"/>
    <d v="2020-07-31T00:00:00"/>
    <s v="W31-2020"/>
    <s v="Jul-2020"/>
    <d v="2020-07-31T00:00:00"/>
    <s v="W31-2020"/>
    <x v="19"/>
    <d v="2020-08-31T00:00:00"/>
    <s v="W36-2020"/>
    <s v="Aug-2020"/>
    <m/>
    <s v="MW"/>
    <d v="2020-06-24T00:00:00"/>
    <m/>
    <n v="149300087909"/>
    <n v="6.6"/>
    <m/>
    <d v="2020-07-01T00:00:00"/>
    <m/>
    <d v="2020-07-13T00:00:00"/>
    <d v="2020-09-01T00:00:00"/>
    <s v="W36-2020"/>
    <m/>
    <d v="2020-09-12T00:00:00"/>
    <x v="8"/>
    <x v="7"/>
    <s v="CLOSED - RFI DONE"/>
    <s v="01.09.20 : RFIN sent_x000a_31.08.20 : RFI actual, collecting doc RFIN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3.07.20 : email SRFI-N sent_x000a_09.07.20 : Sk PLN release 7 jul, proses PLN connection_x000a_06.07.20 : tower erection, waiting SK PLN release from XL_x000a_02.07.20 : curingtime_x000a_29.06.20 : 25.06.20 : rebarring_x000a_22.06.20 : [MIM/Risk RFI Jun] start excavation,plan RFI 15 jul_x000a_22.06.20 : 18.06.20 : prepare galian, CME ny start, proses perijinan_x000a_15.06.20 : soiltest done, APD ongoing_x000a_11.06.20 : rekom done, plan besok soiltest_x000a_08.06.20 : on going proses rekom_x000a_04.06.20 : 01.06.20 : rekom, team prepare rapid test_x000a_28.05.20 : 25.05.20 : rekom on going_x000a_14.05.20 : 08.05.20 : 30.04.20 : 23.04.20 : 16.04.20 : plan Senin 20 Apr, eskalasi done dan start rekom_x000a_09.04.20 : IW clear, proses submit eskalasi sitac_x000a_02.04.20 : 25.03.20 : IW on going, plan iw clear 29/3_x000a_19.03.20 : IW on going, plan iw clear sabtu 21/3_x000a_11.03.20 : IW on going_x000a_20.02.20 : on going survey, hunting_x000a_13.02.20 : SPK released"/>
  </r>
  <r>
    <s v="1317711003"/>
    <s v="BABAKAN ASEM TELUK NAGA"/>
    <x v="9"/>
    <s v="TB"/>
    <n v="106.663191"/>
    <n v="-6.0862879999999997"/>
    <n v="50"/>
    <s v="90/210/330"/>
    <m/>
    <m/>
    <s v="Kp. Rawa Rotan, RT 02 RW 04, Desa Babakan Asem, Kec. Teluk Naga, Kab Tangerang"/>
    <s v="EID"/>
    <s v="JAW-BT-TGR-0042"/>
    <s v="BABAKAN ASEM TELUK NAGA"/>
    <x v="1"/>
    <s v="TBG"/>
    <s v="JABO"/>
    <s v="JABODETABEK (OUTER)"/>
    <s v="Banten"/>
    <s v="TANGERANG"/>
    <n v="6614368"/>
    <d v="2020-01-13T00:00:00"/>
    <m/>
    <n v="232"/>
    <s v="&gt; 150 days"/>
    <d v="2020-06-11T00:00:00"/>
    <s v="W24-2020"/>
    <s v="Jun-2020"/>
    <d v="2020-07-04T00:00:00"/>
    <s v="W27-2020"/>
    <s v="Jul-2020"/>
    <d v="2020-07-25T00:00:00"/>
    <s v="W30-2020"/>
    <x v="19"/>
    <d v="2020-08-28T00:00:00"/>
    <s v="W35-2020"/>
    <s v="Aug-2020"/>
    <m/>
    <s v="MW"/>
    <d v="2020-07-10T00:00:00"/>
    <m/>
    <n v="566601622819"/>
    <n v="6.6"/>
    <m/>
    <m/>
    <m/>
    <d v="2020-07-30T00:00:00"/>
    <d v="2020-09-01T00:00:00"/>
    <s v="W36-2020"/>
    <m/>
    <d v="2020-08-28T00:00:00"/>
    <x v="8"/>
    <x v="7"/>
    <s v="CLOSED - RFI DONE"/>
    <s v="01.09.20 : RFIN sent_x000a_31.08.20 : 27.08.20 : RFI actual, collecting doc RFIN_x000a_24.08.20 : rev plan RFI 28 Aug_x000a_17.08.20 : plan RFI 25 Aug 20_x000a_13.08.20 : 06.08.20 : 03.08.20 : 30.07.20 : SRFIN sent, proses PLN connection_x000a_23.07.20 : 20.07.20 : proses PLN connection_x000a_16.07.20 : 13.07.20 : SRFI actual_x000a_09.07.20 : 06.07.20 : 02.07.20 : ME on going, Tower Done, Plan Announce SRFI on 4 Juli 2020 _x000a_29.06.20 : 25.06.20 : curingtime, prepare erection_x000a_22.06.20 : cor done, curingtime &amp; backfilling_x000a_18.06.20 : 15.06.20 : rebarring_x000a_11.06.20 : 08.06.20 : excavation on going_x000a_04.06.20 : preparation start CME_x000a_01.06.20 : plan start cme 2 jun_x000a_28.05.20 : 25.05.20 : 14.05.20 : soiltest 08.05.20 : rekom on going_x000a_30.04.20 : Proses verifikasi eskalasi COST SITAC, High price cost SITAC_x000a_23.04.20 : TNP review_x000a_16.04.20 : under review RND, IW clear_x000a_09.04.20 : review RND, iw clear_x000a_08.04.20 : submit kand_x000a_02.04.20 : 25.03.20 : 20.03.20 : IW Clear, Proses approval Eskalasi SITAC_x000a_19.03.20 : IW clear_x000a_11.03.20 : 20.02.20 : IW on going_x000a_13.02.20 : IW on going_x000a_06.02.20 : kand A = validasi done, Candidate A RF TX OK_x000a_24.01.20 : kand A = RND OK 40"/>
  </r>
  <r>
    <s v="1317721003"/>
    <s v="SALEMBARAN JAYA KOSAMBI"/>
    <x v="9"/>
    <s v="TB"/>
    <n v="106.66601"/>
    <n v="-6.0789150000000003"/>
    <n v="50"/>
    <s v="90/210/330"/>
    <m/>
    <m/>
    <s v="Pemukiman GG Putri V, RT 02 RW 15, Kel. Salembaran Jaya, Kec. Kosambi, Kab Tangerang"/>
    <s v="EID"/>
    <s v="JAW-BT-TGR-0043"/>
    <s v="SALEMBARAN JAYA KOSAMBI"/>
    <x v="1"/>
    <s v="TBG"/>
    <s v="JABO"/>
    <s v="JABODETABEK (OUTER)"/>
    <s v="Banten"/>
    <s v="TANGERANG"/>
    <n v="6614368"/>
    <d v="2020-01-13T00:00:00"/>
    <m/>
    <n v="232"/>
    <s v="&gt; 150 days"/>
    <d v="2020-06-11T00:00:00"/>
    <s v="W24-2020"/>
    <s v="Jun-2020"/>
    <d v="2020-08-15T00:00:00"/>
    <s v="W33-2020"/>
    <s v="Aug-2020"/>
    <d v="2020-08-20T00:00:00"/>
    <s v="W34-2020"/>
    <x v="16"/>
    <d v="2020-09-04T00:00:00"/>
    <s v="W36-2020"/>
    <s v="Sep-2020"/>
    <m/>
    <s v="MW"/>
    <d v="2020-07-10T00:00:00"/>
    <m/>
    <n v="566601627916"/>
    <n v="6.6"/>
    <m/>
    <m/>
    <m/>
    <m/>
    <d v="2020-09-01T00:00:00"/>
    <s v="W36-2020"/>
    <m/>
    <d v="2020-09-19T00:00:00"/>
    <x v="8"/>
    <x v="7"/>
    <s v="CLOSED - RFI DONE"/>
    <s v="01.09.20 : RFIN sent_x000a_31.08.20 : ME on going_x000a_27.08.20 : Plan Finish erection 30/08, Plan RFI 04/09_x000a_24.08.20 : 17.08.20 : Erection tower OG, Plan Finish 20/08, Plan S RFI 24/08_x000a_13.08.20 : Erection tower OG, Plan Finish 20/08, Plan S RFI 24/08_x000a_10.08.20 : erection on going_x000a_06.08.20 : curingtime, plan start erection 7 Aug 20_x000a_03.08.20 : curingtime_x000a_30.07.20 : Pengecoran Pondasi Tower_x000a_23.07.20 : 20.07.20 : Lean concrete, pembesian di ulang kembali karena longsor galian_x000a_16.07.20 : 13.07.20 : rebarring_x000a_09.07.20 : galian done, lantai kerja, prepare rebarring_x000a_06.07.20 : 02.07.20 : On Going Lean Concrete due to Problem Hard Community Issue (Already Solve on 30 June 2020) _x000a_29.06.20 : 25.06.20 : 22.06.20 : curingtime_x000a_18.06.20 : rebarring, Plan Pouring 19/06_x000a_15.06.20 : 11.06.20 : excavation_x000a_08.06.20 : 04.06.20 : preparation start CME_x000a_01.06.20 : RFC, plan start CME minggu depan_x000a_28.05.20 : 25.05.20 : soiltest_x000a_14.05.20 : 08.05.20 : iw clear_x000a_30.04.20 : OG negosiaisi eskalasi SITAC_x000a_23.04.20 : 16.04.20 : OG negosiaisi eskalasi SITAC, high price_x000a_09.04.20 : 02.04.20 : 25.03.20 : 20.03.20 : IW Clear, Proses approval Eskalasi SITAC_x000a_19.03.20 : IW clear_x000a_11.03.20 : 20.02.20 : IW on going_x000a_13.02.20 : IW on going_x000a_06.02.20 : kand A = validasi done, Candidate A RF TX OK_x000a_24.01.20 : kand A = RND OK 40"/>
  </r>
  <r>
    <s v="021405109"/>
    <s v="TIMBANG LAWAN"/>
    <x v="9"/>
    <s v="TB"/>
    <n v="98.164990000000003"/>
    <n v="3.5114800000000002"/>
    <n v="50"/>
    <s v="140/280/350"/>
    <n v="2020"/>
    <s v="JEDI 2020 [NEW]"/>
    <s v="Jalan Marjunus, Dusun II Kampung Bukit, Desa Timbang Lawan, Kecamatan Bahorok, Kabupaten Langkat, Provinsi Sumatera Utara"/>
    <s v="HTI"/>
    <s v="SUM-SU-STB-2194"/>
    <s v="TIMBANG LAWAN"/>
    <x v="0"/>
    <s v="TBG"/>
    <s v="WEST"/>
    <s v="SUMBAGUT"/>
    <s v="Sumatera Utara"/>
    <s v="LANGKAT"/>
    <n v="6614850"/>
    <d v="2020-07-06T00:00:00"/>
    <m/>
    <n v="56"/>
    <s v="31 - 60 days"/>
    <d v="2020-08-05T00:00:00"/>
    <s v="W32-2020"/>
    <s v="Aug-2020"/>
    <d v="2020-08-15T00:00:00"/>
    <s v="W33-2020"/>
    <s v="Aug-2020"/>
    <d v="2020-08-15T00:00:00"/>
    <s v="W33-2020"/>
    <x v="16"/>
    <d v="2020-08-31T00:00:00"/>
    <s v="W36-2020"/>
    <s v="Aug-2020"/>
    <m/>
    <s v="MW"/>
    <d v="2020-08-10T00:00:00"/>
    <m/>
    <s v="129040035521"/>
    <n v="6.6"/>
    <m/>
    <d v="2020-07-21T00:00:00"/>
    <m/>
    <d v="2020-08-10T00:00:00"/>
    <d v="2020-08-31T00:00:00"/>
    <s v="W36-2020"/>
    <m/>
    <m/>
    <x v="8"/>
    <x v="7"/>
    <s v="CLOSED - RFI DONE"/>
    <s v="31.08.20 : RFIN sent_x000a_27.08.20 : RFI actual 26 Aug 20 dengan PLN temporary, plan PLN permanent connect 9 sept, collecting doc RFIN_x000a_24.08.20 : 18.08.20 : PLN connection terkendala isu Manager PLN terkena covid, revisi plan RFI 24 Aug_x000a_10.08.20 : SRFIN sent_x000a_03.08.20 : 30.07.20 : SRFI actual, proses PLN connection_x000a_23.07.20 : on going RBS foundation_x000a_17.07.20 : ready to declare STO"/>
  </r>
  <r>
    <s v="120873104"/>
    <s v="SUKADAMAI"/>
    <x v="9"/>
    <s v="SMI"/>
    <n v="107.05654"/>
    <n v="-6.55755"/>
    <n v="50"/>
    <s v="135/240/340"/>
    <m/>
    <m/>
    <s v=" Kp.Waru RT.02 RW.03, Ds.Sukadamai, Kec.Sukamakmur, Kab.Bogor"/>
    <s v="EID"/>
    <s v="JAW-JB-BGR-0226"/>
    <s v="Sukadamai Sukamakmur Bogor"/>
    <x v="0"/>
    <m/>
    <s v="JABO"/>
    <s v="JABODETABEK (OUTER)"/>
    <s v="Jawa Barat"/>
    <s v="Kab. Bogor"/>
    <n v="6614795"/>
    <d v="2020-06-26T00:00:00"/>
    <m/>
    <n v="66"/>
    <s v="61 - 90 days"/>
    <d v="2020-07-26T00:00:00"/>
    <s v="W31-2020"/>
    <s v="Jul-2020"/>
    <d v="2020-07-25T00:00:00"/>
    <s v="W30-2020"/>
    <s v="Jul-2020"/>
    <d v="2020-07-31T00:00:00"/>
    <s v="W31-2020"/>
    <x v="19"/>
    <d v="2020-09-05T00:00:00"/>
    <s v="W36-2020"/>
    <s v="Sep-2020"/>
    <m/>
    <s v="MW"/>
    <d v="2020-07-16T00:00:00"/>
    <m/>
    <n v="538671118910"/>
    <n v="6.6"/>
    <m/>
    <m/>
    <m/>
    <d v="2020-08-05T00:00:00"/>
    <d v="2020-08-31T00:00:00"/>
    <s v="W36-2020"/>
    <m/>
    <m/>
    <x v="8"/>
    <x v="7"/>
    <s v="CLOSED - RFI DONE"/>
    <s v="31.08.20 : RFIN sent_x000a_27.08.20 : proses PLN connection, SK PLN release 24 Aug_x000a_24.08.20 : PLN connection masih menunggu SK PLN yang belum release dari XL/EID, rev plan RFI 5 Sep_x000a_18.08.20 : SRFI, PLN connection menunggu SK PLN release dari XL_x000a_10.08.20 : revisi plan RFI 25 Aug_x000a_06.08.20 : 05.08.20 : email SRFI-N sent_x000a_20.07.20 : start RBS foundation_x000a_16.07.20 : 13.07.20 : 09.07.20 : STO, CME preparation_x000a_02.07.20 : Go CME_x000a_26.06.20 : SPK Release 26 jun 20"/>
  </r>
  <r>
    <s v="0413801003"/>
    <s v="SAIL_TENAYAN RAYA"/>
    <x v="9"/>
    <s v="TB"/>
    <n v="101.538166"/>
    <n v="0.51624199999999998"/>
    <n v="50"/>
    <s v="70/200/280"/>
    <n v="2020"/>
    <s v="JEDI 2020 [NEW]"/>
    <s v="Jl. Badak RT.004 RW.003, Kel. Tuah Negeri, Kec. Tenayan Raya, Kota Pekanbaru, Provinsi Riau"/>
    <s v="HTI"/>
    <s v="SUM-RI-PBR-1148"/>
    <s v="SAIL_TENAYAN RAYA"/>
    <x v="1"/>
    <s v="TBG"/>
    <s v="WEST"/>
    <s v="SUMBAGTENG"/>
    <s v="Kep. Bangka Belitung"/>
    <s v="KOTA PEKANBARU"/>
    <n v="6614369"/>
    <d v="2020-01-13T00:00:00"/>
    <m/>
    <n v="230"/>
    <s v="&gt; 150 days"/>
    <d v="2020-06-11T00:00:00"/>
    <s v="W24-2020"/>
    <s v="Jun-2020"/>
    <d v="2020-08-16T00:00:00"/>
    <s v="W34-2020"/>
    <s v="Aug-2020"/>
    <d v="2020-07-30T00:00:00"/>
    <s v="W31-2020"/>
    <x v="19"/>
    <d v="2020-08-29T00:00:00"/>
    <s v="W35-2020"/>
    <s v="Aug-2020"/>
    <m/>
    <s v="MW"/>
    <d v="2020-07-01T00:00:00"/>
    <m/>
    <n v="181101776401"/>
    <n v="6.6"/>
    <m/>
    <d v="2020-08-25T00:00:00"/>
    <m/>
    <m/>
    <d v="2020-08-30T00:00:00"/>
    <s v="W36-2020"/>
    <m/>
    <m/>
    <x v="8"/>
    <x v="7"/>
    <s v="CLOSED - RFI DONE"/>
    <s v="31.08.20 : 30.08.20 : RFIN sent_x000a_29.08.20 : RFI actual, collecting doc RFIN_x000a_27.08.20 : 24.08.20 : 22.08.20 : revisi plan connect PLN/RFI tanggal 29 Aug setelah penambahan 8 tiang_x000a_17.08.20 : 16.08.20 : Soft RFI, wait PLN connection dengan penambahan pole PLN, plan RFI 21 Aug_x000a_13.08.20 : 10.08.20 : Kekurangan material Plat ETA hr ini , start continue erection, PLN Proses Prepare material jaringan, plan SRFI 16 Aug, plan RFI 21 Aug_x000a_06.08.20 : erection on going_x000a_03.08.20 : plan on site kekurangan plat kopel tower besok 3 jul_x000a_30.07.20 : 27.07.20 : erection stop karena terkendala minus plat kopel tower dr pabrikan, plan material dikirim besok dari pabrikator_x000a_23.07.20 : erection on going, PLN register done, menunggu laporan hasil survey PLN_x000a_20.07.20 : curingtime, Backfill done, Prepare Erection _x000a_02.07.20 : rebarring, plan cor 3 jul_x000a_30.06.20 : change transport type menjadi MW, request SK PSB PLN untuk continue PLN Connectionnya_x000a_29.06.20 : rebarring on going_x000a_25.06.20 : excavation done, on going lantai kerja, prepare rebarring_x000a_22.06.20 : on going excavation_x000a_18.06.20 : start galian, proses perijinan_x000a_15.06.20 : 11.06.20 : 08.06.20 : rekom done, proses submit berkas_x000a_04.06.20 : 28.05.20 : 14.05.20 : IW clear, proses approval eskalasi sitac_x000a_23.04.20 : 16.04.20 : revalidasi kand A NOK, propose reloc NOM_x000a_09.04.20 : 02.04.20 : revalidasi kand A_x000a_27.03.20 : validasi done kand B_x000a_25.03.20 : 19.03.20 : 05.03.20 : 01.03.20 : Lahan Pemkot Pekanbaru, masih tahap pembangunan belum bisa dilakukan sewa ke pihak lain  hingga proses serah terima asset ke Pemkot. Kandidat diluar lahan Pemkot yg telah di approved XL ternyata sengketa saat ini sdg proses banding pengadilan tinggi. Dan informasi yg di dapat bahwa tanah Sekitar Perkantoran Pemkot Pekanbaru akan di akuisisi oleh pemkot untuk perluasan kawasan Perkantoran Pemkot_x000a_28.02.20 : 20.02.20 : rehunting_x000a_17.02.20 : submit kand A di lahan Pemkot Pekan Baru, RND kandidat A not approve, arahan rehunting ke tikor berikut : 101.531406, 0.515776_x000a_13.02.20 : 06.02.20 : Hunting kandidat"/>
  </r>
  <r>
    <s v="1262131003"/>
    <s v="CIBEBER BARENGKOK"/>
    <x v="9"/>
    <s v="TB"/>
    <n v="106.64"/>
    <n v="-6.6055299999999999"/>
    <n v="40"/>
    <s v="10/170/300"/>
    <m/>
    <m/>
    <s v="Kp. Citeureup I RT.005 RW 004, Desa Barengkok, Kecamatan, Leuwiliang, Kabupaten Bogor"/>
    <s v="EID"/>
    <s v="JAW-JB-BGR-0213"/>
    <s v="Cibeber Barengkok"/>
    <x v="1"/>
    <s v="TBG"/>
    <s v="JABO"/>
    <s v="JABODETABEK (OUTER)"/>
    <s v="Jawa Barat"/>
    <s v="Kab. Bogor"/>
    <n v="6614778"/>
    <d v="2020-06-24T00:00:00"/>
    <m/>
    <n v="65"/>
    <s v="61 - 90 days"/>
    <d v="2020-11-21T00:00:00"/>
    <s v="W47-2020"/>
    <s v="Nov-2020"/>
    <d v="2020-09-10T00:00:00"/>
    <s v="W37-2020"/>
    <s v="Sep-2020"/>
    <d v="2020-11-20T00:00:00"/>
    <s v="W47-2020"/>
    <x v="17"/>
    <d v="2020-08-31T00:00:00"/>
    <s v="W36-2020"/>
    <s v="Aug-2020"/>
    <m/>
    <s v="MW"/>
    <d v="2020-08-10T00:00:00"/>
    <m/>
    <n v="538515841787"/>
    <n v="6.6"/>
    <m/>
    <m/>
    <m/>
    <m/>
    <d v="2020-08-28T00:00:00"/>
    <s v="W35-2020"/>
    <m/>
    <m/>
    <x v="8"/>
    <x v="7"/>
    <s v="CLOSED - RFI DONE"/>
    <s v="28.08.20 : RFIN sent_x000a_27.08.20 : RFI actual, cpllecting doc RFIN_x000a_24.08.20 : 18.08.20 : erection on going_x000a_10.08.20 : start rebarring, plan cor kamis 13 Aug_x000a_06.08.20 : galian_x000a_30.07.20 : proses eskalasi sitac, IW on going_x000a_23.07.20 : 22.07.20 : TNP OK kand A 40 0.6 115.12_x000a_20.07.20 : 16.07.20 : wait TNP review A ( 1 minggu)_x000a_13.07.20 : wait TNP review A_x000a_09.07.20 : RND OK kand A_x000a_29.06.20 : hunting_x000a_24.06.20 : SPK Release 24 jun 20"/>
  </r>
  <r>
    <s v="010689109"/>
    <s v="SIMPANG PARU KEUDE"/>
    <x v="9"/>
    <s v="TB"/>
    <n v="96.116590000000002"/>
    <n v="5.2643199999999997"/>
    <n v="50"/>
    <s v="0/90/260"/>
    <n v="2020"/>
    <s v="JEDI 2020 [NEW]"/>
    <s v="Gampong MNS Paru Keude, Simpang Paru Keude, Desa Meunasah Paru Keude, Kec. Bandar Baru,  Kab. Pidie jaya, Prop. Aceh"/>
    <s v="HTI"/>
    <s v="SUM-AC-MRN-0520"/>
    <s v="BANDAR BARU MEUNASAH"/>
    <x v="0"/>
    <s v="TBG"/>
    <s v="WEST"/>
    <s v="SUMBAGUT"/>
    <s v="Aceh"/>
    <s v="PIDIE JAYA"/>
    <n v="6614850"/>
    <d v="2020-07-06T00:00:00"/>
    <m/>
    <n v="52"/>
    <s v="31 - 60 days"/>
    <d v="2020-08-05T00:00:00"/>
    <s v="W32-2020"/>
    <s v="Aug-2020"/>
    <d v="2020-08-15T00:00:00"/>
    <s v="W33-2020"/>
    <s v="Aug-2020"/>
    <d v="2020-08-15T00:00:00"/>
    <s v="W33-2020"/>
    <x v="16"/>
    <d v="2020-08-26T00:00:00"/>
    <s v="W35-2020"/>
    <s v="Aug-2020"/>
    <m/>
    <s v="MW"/>
    <d v="2020-08-10T00:00:00"/>
    <m/>
    <s v="116610141407"/>
    <n v="6.6"/>
    <m/>
    <d v="2020-07-21T00:00:00"/>
    <m/>
    <m/>
    <d v="2020-08-27T00:00:00"/>
    <s v="W35-2020"/>
    <m/>
    <m/>
    <x v="8"/>
    <x v="7"/>
    <s v="CLOSED - RFI DONE"/>
    <s v="27.08.20 : RFIN sent_x000a_27.08.20 : RFI actual 26 Aug 20, collecting doc RFIN_x000a_24.08.20 : plan RFI 26 Aug_x000a_18.08.20 : proses PLN connection, plan RFI 25 aug 20_x000a_03.08.20 : 30.07.20 : SRFI actual_x000a_23.07.20 : on going RBS foundation_x000a_17.07.20 : ready to declare STO"/>
  </r>
  <r>
    <s v="010687109"/>
    <s v="RAMBONG"/>
    <x v="9"/>
    <s v="TB"/>
    <n v="96.217399999999998"/>
    <n v="5.2312000000000003"/>
    <n v="50"/>
    <s v="50/110/180"/>
    <n v="2020"/>
    <s v="JEDI 2020 [NEW]"/>
    <s v="GP. GrongGrong, Kec. Meureudu, Kab. Pidie Jaya, Prop. Aceh"/>
    <s v="HTI"/>
    <s v="SUM-AC-MRN-0525"/>
    <s v="RAMBONG"/>
    <x v="0"/>
    <s v="TBG"/>
    <s v="WEST"/>
    <s v="SUMBAGUT"/>
    <s v="Aceh"/>
    <s v="PIDIE JAYA"/>
    <n v="6614850"/>
    <d v="2020-07-06T00:00:00"/>
    <m/>
    <n v="52"/>
    <s v="31 - 60 days"/>
    <d v="2020-08-05T00:00:00"/>
    <s v="W32-2020"/>
    <s v="Aug-2020"/>
    <d v="2020-08-15T00:00:00"/>
    <s v="W33-2020"/>
    <s v="Aug-2020"/>
    <d v="2020-08-15T00:00:00"/>
    <s v="W33-2020"/>
    <x v="16"/>
    <d v="2020-08-26T00:00:00"/>
    <s v="W35-2020"/>
    <s v="Aug-2020"/>
    <m/>
    <s v="MW"/>
    <d v="2020-08-10T00:00:00"/>
    <m/>
    <s v="116620108936"/>
    <n v="6.6"/>
    <m/>
    <d v="2020-07-21T00:00:00"/>
    <m/>
    <m/>
    <d v="2020-08-27T00:00:00"/>
    <s v="W35-2020"/>
    <m/>
    <m/>
    <x v="8"/>
    <x v="7"/>
    <s v="CLOSED - RFI DONE"/>
    <s v="27.08.20 : RFIN sent_x000a_27.08.20 : plan connect PLN/RFI hari ini_x000a_24.08.20 : plan RFI 26 Aug_x000a_18.08.20 : proses PLN connection, plan RFI 25 aug 20_x000a_03.08.20 : 30.07.20 : SRFI actual_x000a_23.07.20 : on going RBS foundation_x000a_17.07.20 : ready to declare STO"/>
  </r>
  <r>
    <s v="090234109"/>
    <s v="DESA TEBAT KARAI 2"/>
    <x v="9"/>
    <s v="TB"/>
    <n v="102.62217"/>
    <n v="-3.6649600000000002"/>
    <n v="60"/>
    <s v="90/230/290"/>
    <n v="2020"/>
    <s v="JEDI 2020 [NEW]"/>
    <s v="Dusun IV, Desa Talang Karet, Kec Tebat Karai, Kab Kepahiang, Prop Bengkulu"/>
    <s v="HTI"/>
    <s v="SUM-BE-KPH-0195"/>
    <s v="TEBAT KARAI CURUP"/>
    <x v="0"/>
    <s v="TBG"/>
    <s v="WEST"/>
    <s v="LAMPUNG"/>
    <s v="Bengkulu"/>
    <s v="KEPAHIANG"/>
    <n v="6614850"/>
    <d v="2020-07-06T00:00:00"/>
    <m/>
    <n v="52"/>
    <s v="31 - 60 days"/>
    <d v="2020-08-05T00:00:00"/>
    <s v="W32-2020"/>
    <s v="Aug-2020"/>
    <d v="2020-08-04T00:00:00"/>
    <s v="W32-2020"/>
    <s v="Aug-2020"/>
    <d v="2020-08-07T00:00:00"/>
    <s v="W32-2020"/>
    <x v="16"/>
    <d v="2020-08-27T00:00:00"/>
    <s v="W35-2020"/>
    <s v="Aug-2020"/>
    <m/>
    <s v="MW"/>
    <d v="2020-07-21T00:00:00"/>
    <m/>
    <n v="146205118159"/>
    <n v="6.6"/>
    <m/>
    <d v="2020-07-10T00:00:00"/>
    <m/>
    <m/>
    <d v="2020-08-27T00:00:00"/>
    <s v="W35-2020"/>
    <m/>
    <m/>
    <x v="8"/>
    <x v="7"/>
    <s v="CLOSED - RFI DONE"/>
    <s v="27.08.20 : RFIN sent_x000a_24.08.20 : PLN connection terkendala isu stock KWH meter, plan RFI revisi 27 Aug_x000a_13.08.20 : 06.08.20 : actual sudah SRFI, PLN connection terkendala isu stock KWH meter PLN_x000a_27.07.20 : 23.07.20 : on going RBS foundation, delivery material plan on site 24 jul 20_x000a_16.07.20 : mobilisasi team_x000a_06.07.20 : SPK release"/>
  </r>
  <r>
    <s v="010135104"/>
    <s v="SP_TG_JNGR"/>
    <x v="9"/>
    <s v="SMI"/>
    <n v="97.826172"/>
    <n v="3.4427989999999999"/>
    <n v="50"/>
    <s v="70/110/310"/>
    <n v="2020"/>
    <s v="JEDI 2020 [NEW]"/>
    <s v="DESA BIAK MULI, KEC BAMBEL, KAB ACEH TENGGARA, NANGGRO ACEH DARUSALAM"/>
    <s v="HTI"/>
    <s v="SUM-AC-KTN-0376"/>
    <s v="KUTA CINGKAM I"/>
    <x v="0"/>
    <s v="TBG"/>
    <s v="WEST"/>
    <s v="SUMBAGUT"/>
    <s v="Aceh"/>
    <s v="ACEH TENGGARA"/>
    <n v="6614796"/>
    <d v="2020-06-26T00:00:00"/>
    <m/>
    <n v="62"/>
    <s v="61 - 90 days"/>
    <d v="2020-07-26T00:00:00"/>
    <s v="W31-2020"/>
    <s v="Jul-2020"/>
    <d v="2020-07-25T00:00:00"/>
    <s v="W30-2020"/>
    <s v="Jul-2020"/>
    <d v="2020-07-31T00:00:00"/>
    <s v="W31-2020"/>
    <x v="19"/>
    <d v="2020-08-28T00:00:00"/>
    <s v="W35-2020"/>
    <s v="Aug-2020"/>
    <m/>
    <s v="MW"/>
    <d v="2020-07-16T00:00:00"/>
    <m/>
    <s v="113340191977"/>
    <n v="6.6"/>
    <m/>
    <d v="2020-07-03T00:00:00"/>
    <m/>
    <d v="2020-08-08T00:00:00"/>
    <d v="2020-08-27T00:00:00"/>
    <s v="W35-2020"/>
    <m/>
    <m/>
    <x v="8"/>
    <x v="7"/>
    <s v="CLOSED - RFI DONE"/>
    <s v="27.08.20 : RFIN sent_x000a_27.08.20 : RFI actual 26 Aug 20, collecting doc RFIN_x000a_24.08.20 : rev plan RFI 28 AUg_x000a_18.08.20 : proses PLN connection, plan RFI 20 aug 20_x000a_08.08.20 : email SRFI-N sent_x000a_03.08.20 : 30.07.20 : SRFI actual, plan submit SRFIN hari ini atau besok_x000a_27.07.20 : comcase, proses penyelesaian issue_x000a_23.07.20 : on going RBS foundation_x000a_13.07.20 : 09.07.20 : STO, CME preparation_x000a_02.07.20 : under review power_x000a_29.06.20 : ERM on going_x000a_26.06.20 : SPK Release 26 jun 20"/>
  </r>
  <r>
    <s v="0223681003"/>
    <s v="TOTAP MAJAWA"/>
    <x v="9"/>
    <s v="TB"/>
    <n v="99.129497999999998"/>
    <n v="2.8995519999999999"/>
    <n v="50"/>
    <s v="70/200/300"/>
    <n v="2020"/>
    <s v="JEDI 2020 [NEW]"/>
    <s v="HUTA IV TETAP REJO  NAGORI TOTAP MAJAWA, KECAMATAN TANAH JAWA, KABUPATEN SIMALUNGUN, PROVINSI SUMATERA UTARA"/>
    <s v="HTI"/>
    <s v="SUM-SU-PMS-2108"/>
    <s v="TOTAP MAJAWA"/>
    <x v="1"/>
    <s v="TBG"/>
    <s v="WEST"/>
    <s v="SUMBAGUT"/>
    <s v="Kep. Bangka Belitung"/>
    <s v="KAB. SIMALUNGUN"/>
    <n v="6614554"/>
    <d v="2020-03-13T00:00:00"/>
    <m/>
    <n v="167"/>
    <s v="&gt; 150 days"/>
    <d v="2020-08-10T00:00:00"/>
    <s v="W33-2020"/>
    <s v="Aug-2020"/>
    <d v="2020-07-20T00:00:00"/>
    <s v="W30-2020"/>
    <s v="Jul-2020"/>
    <d v="2020-08-09T00:00:00"/>
    <s v="W33-2020"/>
    <x v="16"/>
    <d v="2020-08-31T00:00:00"/>
    <s v="W36-2020"/>
    <s v="Aug-2020"/>
    <m/>
    <s v="MW"/>
    <d v="2020-08-10T00:00:00"/>
    <m/>
    <s v="121170456604"/>
    <n v="6.6"/>
    <m/>
    <d v="2020-08-26T00:00:00"/>
    <m/>
    <d v="2020-08-13T00:00:00"/>
    <d v="2020-08-27T00:00:00"/>
    <s v="W35-2020"/>
    <m/>
    <m/>
    <x v="8"/>
    <x v="7"/>
    <s v="CLOSED - RFI DONE"/>
    <s v="27.08.20 : RFIN sent_x000a_27.08.20 : plan connect PLN/RFI hari ini_x000a_24.08.20 : 13.08.20 : SRFIN sent_x000a_06.08.20 : erection on going_x000a_03.08.20 : 27.07.20 : RFC, proses perijinan_x000a_23.07.20 : proses perijinan_x000a_13.07.20 :09.07.20 : rekom done 8 jul, proses collect berkas perijinan_x000a_06.07.20 : plan rekom camat done hari ini_x000a_02.07.20 : masih on going rekom camat, ada permasalahan disurat tanah sehingga camat belum mau ttd dan sedang di follow up terkait surat tanah_x000a_29.06.20 : on going rekom camat, proses rekom terkendala camatnya sedang tidak ada ditempat dan selasa baru pulang ke simalungun dari tugas dinas ke kuar kota._x000a_25.06.20 : Rekom dan Soiltest plan done besok_x000a_22.06.20 : 18.06.20 : eskalasi approved, proses rekom on going, plan rekom done akhir bulan ini, start CME setelahada survey perijinan_x000a_15.06.20 : 11.06.20 : izin warga done, proses review dan validasi eskalasi sitac_x000a_11.06.20 : izin warga done. plan start CME awal juli_x000a_08.06.20 : 04.06.20 : 02.06.20 : sudah dapat arahan, plan besok 3 juni join survey dengan mitra (internal TBG)_x000a_01.06.20 : renego iw, paralel rehunting kand alternatif, plan submit kand minggu ini_x000a_28.05.20 : rehunting, gagal IW_x000a_25.05.20 : 21.05.20 : 14.05.20 : TNP OK Cand E,izin warga on going dikandidat baru sisa 4 kk lgi_x000a_08.05.20 : izin warga on going dikandidat baru_x000a_30.04.20 : .iw on going, terkendala dilokasi banjir_x000a_23.04.20 : TNP review_x000a_16.04.20 : gagal IW, paralel penhajuan new kandidat_x000a_09.04.20 : IW OG kurang 8kk, plan IW clear 12 Apr_x000a_06.04.20 : 02.04.20 : IW on going_x000a_25.03.20 : TNP review, paralel IW On going_x000a_"/>
  </r>
  <r>
    <s v="021282109"/>
    <s v="EMPLASMEN_PASAR_IV_NAMO_TRASI"/>
    <x v="9"/>
    <s v="TB"/>
    <n v="98.491770000000002"/>
    <n v="3.4798100000000001"/>
    <n v="50"/>
    <s v="10/90/170"/>
    <n v="2020"/>
    <s v="JEDI 2020 [NEW]"/>
    <s v="Dusun II Pasar VIII, Desa Namo Terasi, Kecamatan Namo Terasi, Kecamatan Sei Bingai, Kabupaten Langkat, Provinsi Sumatera Utara"/>
    <s v="HTI"/>
    <s v="SUM-SU-STB-2192"/>
    <s v="SEI BINGAI PASARVIII"/>
    <x v="0"/>
    <s v="TBG"/>
    <s v="WEST"/>
    <s v="SUMBAGUT"/>
    <s v="Sumatera Utara"/>
    <s v="LANGKAT"/>
    <n v="6614850"/>
    <d v="2020-07-06T00:00:00"/>
    <m/>
    <n v="50"/>
    <s v="31 - 60 days"/>
    <d v="2020-08-05T00:00:00"/>
    <s v="W32-2020"/>
    <s v="Aug-2020"/>
    <d v="2020-08-04T00:00:00"/>
    <s v="W32-2020"/>
    <s v="Aug-2020"/>
    <d v="2020-08-07T00:00:00"/>
    <s v="W32-2020"/>
    <x v="16"/>
    <d v="2020-08-30T00:00:00"/>
    <s v="W36-2020"/>
    <s v="Aug-2020"/>
    <m/>
    <s v="MW"/>
    <d v="2020-07-16T00:00:00"/>
    <m/>
    <s v="129040033080"/>
    <n v="6.6"/>
    <m/>
    <d v="2020-07-10T00:00:00"/>
    <m/>
    <m/>
    <d v="2020-08-25T00:00:00"/>
    <s v="W35-2020"/>
    <m/>
    <m/>
    <x v="8"/>
    <x v="7"/>
    <s v="CLOSED - RFI DONE"/>
    <s v="25.08.20 : RFIN sent_x000a_24.08.20 : 17.08.20 : CME stop, proses penyelesaian isu petir_x000a_30.07.20 : Pondasi done_x000a_27.07.20 : 23.07.20 : Comcase, proses penyelesaian issue_x000a_06.07.20 : SPK release"/>
  </r>
  <r>
    <s v="121180104"/>
    <s v="CIPARAGE"/>
    <x v="9"/>
    <s v="SMI"/>
    <n v="107.489"/>
    <n v="-6.17333"/>
    <n v="40"/>
    <s v="10/145/240"/>
    <m/>
    <m/>
    <s v=" Dusun Banjar RT 16 RW 05. Desa Ciparage Jaya. Kec. Tempuran. Kab.Karawang"/>
    <s v="EID"/>
    <s v="JAW-JB-KWG-1073"/>
    <s v="Sumurgede Karawang"/>
    <x v="0"/>
    <m/>
    <s v="JABO"/>
    <s v=" JABODETABEK (OUTER)"/>
    <s v="Jawa Barat"/>
    <s v="Kab. Karawang"/>
    <n v="6614852"/>
    <d v="2020-07-06T00:00:00"/>
    <m/>
    <n v="50"/>
    <s v="31 - 60 days"/>
    <d v="2020-08-05T00:00:00"/>
    <s v="W32-2020"/>
    <s v="Aug-2020"/>
    <d v="2020-08-15T00:00:00"/>
    <s v="W33-2020"/>
    <s v="Aug-2020"/>
    <d v="2020-08-15T00:00:00"/>
    <s v="W33-2020"/>
    <x v="16"/>
    <d v="2020-08-28T00:00:00"/>
    <s v="W35-2020"/>
    <s v="Aug-2020"/>
    <m/>
    <s v="MW"/>
    <d v="2020-08-10T00:00:00"/>
    <m/>
    <n v="534685915150"/>
    <n v="6.6"/>
    <m/>
    <m/>
    <m/>
    <m/>
    <d v="2020-08-25T00:00:00"/>
    <s v="W35-2020"/>
    <m/>
    <m/>
    <x v="8"/>
    <x v="7"/>
    <s v="CLOSED - RFI DONE"/>
    <s v="25.08.20 : RFIN sent_x000a_24.08.20 : SK PLN release 18 Aug 20, revisi plan RFI 28 Aug 20_x000a_18.08.20 : SRFI, PLN connection menunggu SK PLN release dari XL_x000a_10.08.20 : 06.08.20 : SRFI_x000a_30.07.20 : mobilisasi"/>
  </r>
  <r>
    <s v="125966123"/>
    <s v="SUKARAJA CILEBUT"/>
    <x v="9"/>
    <s v="TB"/>
    <n v="106.79885"/>
    <n v="-6.5219500000000004"/>
    <n v="30"/>
    <s v="90/190/330"/>
    <m/>
    <m/>
    <s v="Kp. Bojong Sempu RT 03/06, Desa Cilebut Barat, Kecamatan Sukaraja, Kab. Bogor"/>
    <s v="EID"/>
    <s v="JAW-JB-CBI-0108"/>
    <s v="BOJONG_GEDE_RAYA"/>
    <x v="0"/>
    <m/>
    <s v="JABO"/>
    <s v="JABODETABEK (OUTER)"/>
    <s v="Jawa Barat"/>
    <s v="Kab. Bogor"/>
    <n v="6614797"/>
    <d v="2020-06-26T00:00:00"/>
    <m/>
    <n v="56"/>
    <s v="31 - 60 days"/>
    <d v="2020-07-26T00:00:00"/>
    <s v="W31-2020"/>
    <s v="Jul-2020"/>
    <d v="2020-07-25T00:00:00"/>
    <s v="W30-2020"/>
    <s v="Jul-2020"/>
    <d v="2020-07-25T00:00:00"/>
    <s v="W30-2020"/>
    <x v="19"/>
    <d v="2020-08-12T00:00:00"/>
    <s v="W33-2020"/>
    <s v="Aug-2020"/>
    <m/>
    <s v="MW"/>
    <d v="2020-08-10T00:00:00"/>
    <m/>
    <n v="538414576873"/>
    <n v="6.6"/>
    <m/>
    <m/>
    <m/>
    <d v="2020-07-30T00:00:00"/>
    <d v="2020-08-21T00:00:00"/>
    <s v="W34-2020"/>
    <m/>
    <d v="2020-09-05T00:00:00"/>
    <x v="8"/>
    <x v="7"/>
    <s v="CLOSED - RFI DONE"/>
    <s v="24.08.20 : 21.08.20 : RFIN sent_x000a_18.08.20 : SRFI, PLN connection menunggu SK PLN release dari XL_x000a_30.07.20 : SRFIN sent_x000a_20.07.20 : 16.07.20 : 13.07.20 : 09.07.20 : 02.07.20 : under review RND EID_x000a_26.06.20 : SPK Release 26 jun 20"/>
  </r>
  <r>
    <s v="1262051003"/>
    <s v="SUMBERSARI_CIPARAY"/>
    <x v="9"/>
    <s v="TB"/>
    <n v="107.70031899999999"/>
    <n v="-6.9954599999999996"/>
    <n v="40"/>
    <s v="30/110/240"/>
    <n v="2020"/>
    <s v="JEDI 2020 [NEW]"/>
    <s v=" Kp. Sapan, RT.05 RW. 06, Desa Sumbersari, Kec. Ciparay, Kab. Bandung"/>
    <s v="HTI"/>
    <s v="JAW-JB-SOR-3836"/>
    <s v="SUMBERSARI_CIPARAY"/>
    <x v="1"/>
    <s v="TBG"/>
    <s v="Central"/>
    <s v="JABAR"/>
    <s v="Jawa Barat"/>
    <s v="KAB. BANDUNG"/>
    <n v="6614612"/>
    <d v="2020-04-03T00:00:00"/>
    <m/>
    <n v="139"/>
    <s v="121 - 150 days"/>
    <d v="2020-08-31T00:00:00"/>
    <s v="W36-2020"/>
    <s v="Aug-2020"/>
    <d v="2020-08-30T00:00:00"/>
    <s v="W36-2020"/>
    <s v="Aug-2020"/>
    <d v="2020-08-30T00:00:00"/>
    <s v="W36-2020"/>
    <x v="16"/>
    <d v="2020-08-24T00:00:00"/>
    <s v="W35-2020"/>
    <s v="Aug-2020"/>
    <m/>
    <s v="MW"/>
    <d v="2020-07-16T00:00:00"/>
    <m/>
    <s v="535312230470"/>
    <s v="6.6"/>
    <m/>
    <d v="2020-08-11T00:00:00"/>
    <m/>
    <m/>
    <d v="2020-08-20T00:00:00"/>
    <s v="W34-2020"/>
    <m/>
    <m/>
    <x v="8"/>
    <x v="7"/>
    <s v="CLOSED - RFI DONE"/>
    <s v="20.08.20 : RFIN sent (MULTIGUNA) plan PLN permanent 1 sept_x000a_17.08.20 : actual RFI dengan connect PLN Multiguna, collecting doc RFIN, plan submit RFIN 19 Aug_x000a_13.08.20 : ME on going_x000a_10.08.20 : tower erection done, on going tower painting, ME on going, finishing RBS foundation, on going F&amp;Y_x000a_06.08.20 : 03.08.20 : 30.07.20 : cor done, curingtime process_x000a_27.07.20 : rebarring_x000a_23.07.20 : borepile done, on going excavation, plan cor selasa 28 jul 20_x000a_16.07.20 : on going borepile_x000a_13.07.20 : mobilisasi tim borepile_x000a_09.07.20 : prepare team dan material_x000a_06.07.20 : APD/BoQ approved, submit berkas perijinan_x000a_02.07.20 : 29.06.20 : RFC, proses perijinan_x000a_25.06.20 : 22.06.20 : 18.06.20 : proses rekom on going _x000a_15.06.20 : 11.06.20 : IW clear, proses pengajuan eskalasi sitac_x000a_08.06.20 : 05.06.20 : IW yang 1 org minta pengerasan jalan estimasi Rp 50 jt,proses pendekatan LL_x000a_04.06.20 : Finalisasi IW plan IW clear Jumat tgl 5 Juni_x000a_01.06.20 : 29.05.20 : finalisasi IW, isu 1 kk masih kurang IW_x000a_28.05.20 : 25.05.20 : 14.05.20 : finalisasi eskalasi sitac, plan start realisasi sitac dan proses rekom_x000a_08.05.20 : Iw masih kurang 4 orang karena posisi di luar kota IW nya_x000a_30.04.20 : IW OG kurang 4 KK dari 18 KK_x000a_23.04.20 : 16.04.20 : IW on going_x000a_09.04.20 : 06.04.20 : Hunting_x000a_"/>
  </r>
  <r>
    <s v="1260841003"/>
    <s v="ARGASUNYA CIREBON"/>
    <x v="9"/>
    <s v="TB"/>
    <n v="108.547349"/>
    <n v="-6.7881499999999999"/>
    <n v="30"/>
    <s v="20/210/300"/>
    <n v="2020"/>
    <s v="JEDI 2020 [NEW]"/>
    <s v="Benda Kebon Kelapa Lebak Ngok, RT 001 RW.011, Kelurahan Argasunya, Kec. Harjamukti, Kota Cirebon"/>
    <s v="HTI"/>
    <s v="JAW-JB-CBN-3843"/>
    <s v="ARGASUNYA"/>
    <x v="1"/>
    <s v="TBG"/>
    <s v="Central"/>
    <s v="JABAR"/>
    <s v="Jawa Barat"/>
    <s v="KOTA CIREBON"/>
    <n v="6614369"/>
    <d v="2020-01-13T00:00:00"/>
    <m/>
    <n v="220"/>
    <s v="&gt; 150 days"/>
    <d v="2020-06-11T00:00:00"/>
    <s v="W24-2020"/>
    <s v="Jun-2020"/>
    <d v="2020-05-15T00:00:00"/>
    <s v="W20-2020"/>
    <s v="May-2020"/>
    <d v="2020-07-03T00:00:00"/>
    <s v="W27-2020"/>
    <x v="19"/>
    <d v="2020-08-19T00:00:00"/>
    <s v="W34-2020"/>
    <s v="Aug-2020"/>
    <m/>
    <s v="MW"/>
    <d v="2020-06-15T00:00:00"/>
    <m/>
    <s v="533113458609"/>
    <s v="6.6"/>
    <m/>
    <d v="2020-06-23T00:00:00"/>
    <m/>
    <d v="2020-07-15T00:00:00"/>
    <d v="2020-08-20T00:00:00"/>
    <s v="W34-2020"/>
    <m/>
    <m/>
    <x v="8"/>
    <x v="7"/>
    <s v="CLOSED - RFI DONE"/>
    <s v="20.08.20 : RFIN sent (MULTIGUNA) plan PLN permanent 1 sept_x000a_17.08.20 : actual RFI dengan connect PLN Multiguna, collecting doc RFIN, plan submit RFIN 19 Aug_x000a_10.08.20 : 27.07.20 : 23.07.20 : PLN connection masih terkendala isu stock kwh meter kosong_x000a_16.07.20 : 15.07.20 :  email SRFI-N sent_x000a_13.07.20 : PLN connection masih terkendala isu stock kwh meter kosong_x000a_09.07.20 : plan PLN connect 20 jul 20, isu stock kwh meter kosong_x000a_06.07.20 : 02.07.20 : 29.06.20 : 22.06.20 : 18.06.20 : proses PLN connection_x000a_17.06.20 : Go RFI, PSB PLN release_x000a_15.06.20 : Soft RFI_x000a_11.06.20 : ME &amp; Grounding on going_x000a_08.06.20 : cat tower Og, pondsi BTS og, pagar OG_x000a_04.06.20 : cat tower Og, pondsi BTS og, pagar OG_x000a_01.06.20 : 28.05.20 : 25.05.20 : erection on going_x000a_21.05.20 : 15.05.20 : curing time_x000a_14.05.20 : rebarring_x000a_08.05.20 : 30.04.20 : galian pondasi_x000a_23.04.20 : 16.04.20 : 09.04.20 : CME start after proses perijinan_x000a_06.04.20 : isu proses rekom KKOP_x000a_02.04.20 : RFC, proses perijinan, prepare for start CME, tower 52m_x000a_25.03.20 : proses rekom untuk penurunan ketinggian_x000a_19.03.20 : area cirebon, menunggu suket camat 19 mar dan rekom BPM PTSP release untuk start CME_x000a_11.03.20 : Rekom done, RFC, proses perijinan_x000a_20.02.20 : IW clear_x000a_13.02.20 : TNP review_x000a_06.02.20 : Kand A = Rehunting, Candidate A RF NOK_x000a_29.01.20 : kand A = submit 108°32'51.99&quot;E -  6°47'11.30&quot;S SST42"/>
  </r>
  <r>
    <s v="1260831003"/>
    <s v="ARGASUNYA_BARAT"/>
    <x v="9"/>
    <s v="TB"/>
    <n v="108.534612"/>
    <n v="-6.768205"/>
    <n v="30"/>
    <s v="60/130/330"/>
    <n v="2020"/>
    <s v="JEDI 2020 [NEW]"/>
    <s v="Cibogo  Kendung Mendeng, RT.04 RW.03, Kelurahan Argasunya, Kecamatan Harjamukti"/>
    <s v="HTI"/>
    <s v="JAW-JB-CBN-3842"/>
    <s v="ARGASUNYA_BARAT"/>
    <x v="1"/>
    <s v="TBG"/>
    <s v="Central"/>
    <s v="JABAR"/>
    <s v="Jawa Barat"/>
    <s v="KOTA CIREBON"/>
    <n v="6614369"/>
    <d v="2020-01-13T00:00:00"/>
    <m/>
    <n v="220"/>
    <s v="&gt; 150 days"/>
    <d v="2020-06-11T00:00:00"/>
    <s v="W24-2020"/>
    <s v="Jun-2020"/>
    <d v="2020-05-15T00:00:00"/>
    <s v="W20-2020"/>
    <s v="May-2020"/>
    <d v="2020-07-03T00:00:00"/>
    <s v="W27-2020"/>
    <x v="19"/>
    <d v="2020-08-19T00:00:00"/>
    <s v="W34-2020"/>
    <s v="Aug-2020"/>
    <m/>
    <s v="MW"/>
    <d v="2020-06-15T00:00:00"/>
    <m/>
    <s v="533113468388"/>
    <s v="6.6"/>
    <m/>
    <d v="2020-06-23T00:00:00"/>
    <m/>
    <d v="2020-07-15T00:00:00"/>
    <d v="2020-08-20T00:00:00"/>
    <s v="W34-2020"/>
    <m/>
    <m/>
    <x v="8"/>
    <x v="7"/>
    <s v="CLOSED - RFI DONE"/>
    <s v="20.08.20 : RFIN sent (MULTIGUNA) plan PLN permanent 1 sept_x000a_17.08.20 : actual RFI dengan Multiguna, collecting doc RFIN plan submit 19 Aug 20_x000a_13.08.20 : plan RFI 21 Aug_x000a_10.08.20 : 03.08.20 : 27.07.20 : 23.07.20 : PLN connection terkendala isu stock KWH meter kosong_x000a_16.07.20 : 15.07.20 :  email SRFI-N sent_x000a_13.07.20 : 09.07.20 : plan PLN connect 20 jul 20, masih terkendala isu stock kwh meter kosong_x000a_06.07.20 : proses PLN connection, isu stock KWH meter kosong_x000a_02.07.20 : 29.06.20 : 22.06.20 : 18.06.20 : proses PLN connection_x000a_17.06.20 : Go RFI, PSB PLN release_x000a_15.06.20 : Soft RFI_x000a_11.06.20 : ME &amp; Grounding on going_x000a_08.06.20 : Erection OG, pagar halaman OG_x000a_04.06.20 : 01.06.20 : erection on going_x000a_28.05.20 : 25.05.20 : curingtime_x000a_21.05.20 : excavation on going_x000a_14.05.20 : 08.05.20 : excavation og_x000a_30.04.20 : proses perijinan_x000a_23.04.20 : 16.04.20 : Iw clear, proses eskalasi sitac_x000a_09.04.20 : wait TNP review_x000a_03.04.20 : RND OK_x000a_02.04.20 : IW on going new candidate_x000a_25.03.20 : reject dok legal lahan_x000a_19.03.20 : IW clear_x000a_11.03.20 : IW on going_x000a_20.02.20 : Hunting_x000a_13.02.20 : Kand A = Rehunting_x000a_06.02.20 : Kand A = Rehunting"/>
  </r>
  <r>
    <s v="1260801003"/>
    <s v="SUKAMUKTI_PATARUMAN"/>
    <x v="9"/>
    <s v="TB"/>
    <n v="108.5468"/>
    <n v="-7.41073"/>
    <n v="40"/>
    <s v="140/240/340"/>
    <n v="2020"/>
    <s v="JEDI 2020 [NEW]"/>
    <s v="Kedung Lemah, Blok Bantar Saung, RT.05 RW.06, Desa Bangunsari, Kecamatan Pamarican, Kabupaten Ciamis"/>
    <s v="HTI"/>
    <s v="JAW-JB-BJR-3858"/>
    <s v="SUKAMUKTI_PATARUMAN"/>
    <x v="1"/>
    <s v="TBG"/>
    <s v="Central"/>
    <s v="JABAR"/>
    <s v="Jawa Barat"/>
    <s v="KOTA BANJAR"/>
    <n v="6614369"/>
    <d v="2020-01-13T00:00:00"/>
    <m/>
    <n v="220"/>
    <s v="&gt; 150 days"/>
    <d v="2020-06-11T00:00:00"/>
    <s v="W24-2020"/>
    <s v="Jun-2020"/>
    <d v="2020-04-27T00:00:00"/>
    <s v="W18-2020"/>
    <s v="Apr-2020"/>
    <d v="2020-07-03T00:00:00"/>
    <s v="W27-2020"/>
    <x v="19"/>
    <d v="2020-08-19T00:00:00"/>
    <s v="W34-2020"/>
    <s v="Aug-2020"/>
    <m/>
    <s v="MW"/>
    <s v="15-Jun-20_x000a_18-May-20"/>
    <m/>
    <s v="532217709553"/>
    <s v="6.6"/>
    <m/>
    <d v="2020-07-24T00:00:00"/>
    <m/>
    <d v="2020-05-10T00:00:00"/>
    <d v="2020-08-20T00:00:00"/>
    <s v="W34-2020"/>
    <m/>
    <m/>
    <x v="8"/>
    <x v="7"/>
    <s v="CLOSED - RFI DONE"/>
    <s v="20.08.20 : RFIN sent (MULTIGUNA) plan PLN permanent 1 sept_x000a_17.08.20 : actual RFI dengan connect PLN Multiguna, collecting doc RFIN, plan submit RFIN 19 Aug_x000a_10.08.20 : 03.08.20 : 27.07.20 : 23.07.20 : 16.07.20 : 13.07.20 : 09.07.20 : plan PLN connect 20 jul 20, masih terkendala isu stock kwh meter kosong_x000a_06.07.20 : 02.07.20 : 29.06.20 : 22.06.20 : 18.06.20 : proses PLN connection_x000a_17.06.20 : Go RFI, PSB PLN release_x000a_28.05.20 : 14.05.20 : 10.05.20 : SRFIN sent, wait plan MOS &amp; konfirmasi permintaan PLN connection dari XL/tech part_x000a_30.04.20 : SRFI actual_x000a_23.04.20 : 16.04.20 : curingtime dan proses pengurukan, gdl tower rilis, proses delivery material tower_x000a_09.04.20 : curing time, material tower 52 ready tgl 17 apr (slow due to pabricator WFH)_x000a_02.04.20 : 01.04.20 : rebarring, angkur plan besok diambil, SST 52_x000a_19.03.20 : galian done, lantai kerja, wait GDL tower_x000a_11.03.20 : bouwplank, plan start CME besok 12 Maret, plan RFI 25 Apr 20_x000a_20.02.20 : rekom L/C_x000a_13.02.20 : IW on going_x000a_06.02.20 : kand A = validasi done, Candidate A RF TX OK_x000a_21.01.20 : Kand A = RND 50 10/150/290 21Jan20 : Ok candidate A, tower 52_x000a_20.01.20 : Kand A = submit kand A di 108.32'41.68&quot;   -7.24'49.82&quot;"/>
  </r>
  <r>
    <s v="141851109"/>
    <s v="PASIR WETAN"/>
    <x v="9"/>
    <s v="TB"/>
    <n v="109.20116"/>
    <n v="-7.4083300000000003"/>
    <n v="40"/>
    <s v="0/125/265"/>
    <m/>
    <m/>
    <s v="RT.01 RW.05 Pasir Kulon, Kec. Karanglewas, Kab. Banyumas "/>
    <s v="EID"/>
    <s v="JAW-JT-PWT-0544"/>
    <s v="Pasir Kulon Karanglewas"/>
    <x v="0"/>
    <m/>
    <s v="Central"/>
    <s v="JATENG"/>
    <s v="Jawa Tengah"/>
    <s v="BANYUMAS"/>
    <n v="6614397"/>
    <d v="2020-01-15T00:00:00"/>
    <m/>
    <n v="217"/>
    <s v="&gt; 150 days"/>
    <d v="2020-02-14T00:00:00"/>
    <s v="W07-2020"/>
    <s v="Feb-2020"/>
    <d v="2020-04-30T00:00:00"/>
    <s v="W18-2020"/>
    <s v="Apr-2020"/>
    <d v="2020-07-25T00:00:00"/>
    <s v="W30-2020"/>
    <x v="19"/>
    <d v="2020-08-19T00:00:00"/>
    <s v="W34-2020"/>
    <s v="Aug-2020"/>
    <m/>
    <s v="MW"/>
    <s v="24-Jun-20_x000a_18-May-20"/>
    <m/>
    <n v="522012406238"/>
    <n v="7.7"/>
    <m/>
    <m/>
    <m/>
    <d v="2020-04-16T00:00:00"/>
    <d v="2020-08-19T00:00:00"/>
    <s v="W34-2020"/>
    <m/>
    <d v="2020-09-17T00:00:00"/>
    <x v="8"/>
    <x v="7"/>
    <s v="CLOSED - RFI DONE"/>
    <s v="24.08.20 : 19.08.20 : RFIN sent_x000a_18.08.20 : actual RFI, plan submit RFIN 19 Aug_x000a_13.08.20 : isu ketersediaan stock KWH meter sehingga PLN belum mengeluarkan nomor register, plan PLN connect Selasa 18 Aug 20_x000a_10.08.20 : isu KWH meter, masih belum ready minggu lalu, fu kembali ke PLN hari ini_x000a_06.08.20 : plan KWH meter ready minggu ini_x000a_03.08.20 : 27.07.20 : isu stock KWH meter kosong, estimasi KWH meter ready minggu ini_x000a_20.07.20 : 16.07.20 : SK PLN release 15 jul_x000a_13.07.20 : 09.07.20 : SK PLN masih belum release from XL_x000a_02.07.20 : 29.06.20 : Menunggu SK PLN release dari XL, plan RFI menyesuaikan kembali dg SK release (SK date+14 hari)_x000a_29.06.20 : PLN Connection menunggu konfirmasi dari XL_x000a_28.05.20 : 21.05.20 : waiting plan MOS &amp; konfirmasi request PLN connection dari XL/Tech part_x000a_16.04.20 : email SRFI-N sent_x000a_09.04.20 : on going install tray dan ME, erection done, permanenisasi_x000a_02.04.20 : on going bore pile site permanent_x000a_25.03.20 : survey dan prepare start CME permanent tower_x000a_12.03.20 : comcase_x000a_11.03.20 : 13.02.20 : proses permanenisasi on going_x000a_06.02.20 : 30.01.19 : Mobilisasi team, delivery material"/>
  </r>
  <r>
    <s v="1432341003"/>
    <s v="GLONGGONG"/>
    <x v="9"/>
    <s v="TB"/>
    <n v="109.03215400000001"/>
    <n v="-6.9241299999999999"/>
    <n v="50"/>
    <s v="20/110/190/290"/>
    <m/>
    <m/>
    <s v="GLONGGONG, RT 004/ RW 004, DESA GLONGGONG, KEC. WANASARI, KAB. BREBES"/>
    <s v="EID"/>
    <s v="JAW-JT-BBS-0156"/>
    <s v="GLONGGONG"/>
    <x v="1"/>
    <s v="TBG"/>
    <s v="Central"/>
    <s v="JATENG"/>
    <s v="DI Yogyakarta"/>
    <s v="BREBES"/>
    <n v="6614368"/>
    <d v="2020-01-13T00:00:00"/>
    <m/>
    <n v="219"/>
    <s v="&gt; 150 days"/>
    <d v="2020-06-11T00:00:00"/>
    <s v="W24-2020"/>
    <s v="Jun-2020"/>
    <d v="2020-05-15T00:00:00"/>
    <s v="W20-2020"/>
    <s v="May-2020"/>
    <d v="2020-08-14T00:00:00"/>
    <s v="W33-2020"/>
    <x v="16"/>
    <d v="2020-08-19T00:00:00"/>
    <s v="W34-2020"/>
    <s v="Aug-2020"/>
    <m/>
    <s v="MW"/>
    <d v="2020-06-24T00:00:00"/>
    <m/>
    <n v="522582398996"/>
    <s v="7,7"/>
    <m/>
    <m/>
    <m/>
    <d v="2020-06-15T00:00:00"/>
    <d v="2020-08-19T00:00:00"/>
    <s v="W34-2020"/>
    <m/>
    <m/>
    <x v="8"/>
    <x v="7"/>
    <s v="CLOSED - RFI DONE"/>
    <s v="19.08.20 : RFIN sent_x000a_18.08.20 : actual RFI, plan submit RFIN 19 Aug_x000a_13.08.20 : plan PLN connect jumat 14 Aug 20_x000a_10.08.20 : 06.08.20 : BP paid, plan PLN connect Rabu 12 Aug 20_x000a_03.08.20 : 27.07.20 : SLO released_x000a_20.07.20 : 16.07.20 : SK PLN release 15 jul_x000a_13.07.20 : 09.07.20 : SK PLN masih belum release from XLz02.07.20 : 29.06.20 : Menunggu SK PLN release dari XL, plan RFI menyesuaikan kembali dg SK release (SK date+14 hari)_x000a_15.06.20 : email SRFI-N sent_x000a_04.06.20 : SRFI actual, collecting doc SRFIN _x000a_01.06.20 : 28.05.20 : erection done, ME on going_x000a_21.05.20 : ME on going_x000a_14.05.20 : erection on going_x000a_30.04.20 : curingtime_x000a_23.04.20 : 16.04.20 : rebarring, plan cor besok 17 Apr_x000a_09.04.20 : on going rebarring dan bekisting, prepare for pouring concret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9.03193 -6.9246 (58m) propose Tower 52m, submit kand B di 109.03233 -6.92281 (148m) propose Tower 52m"/>
  </r>
  <r>
    <s v="1654021003"/>
    <s v="BUKIT PAKIS SURABAYA RELOCATION"/>
    <x v="0"/>
    <s v="TB"/>
    <s v="112°42.26.5'E"/>
    <s v="7°17.49.3'S"/>
    <n v="25"/>
    <s v="100/220/340"/>
    <n v="2021"/>
    <s v="RELOCATION"/>
    <s v=""/>
    <s v="HTI"/>
    <s v="JAW-JI-SBY-4434"/>
    <s v="BUKIT PAKIS SURABAYA RELOCATION"/>
    <x v="1"/>
    <s v="TBG"/>
    <s v="East"/>
    <s v="JATIM"/>
    <s v="Jawa Timur"/>
    <s v="Kota Surabaya"/>
    <n v="6617613"/>
    <d v="2021-09-08T00:00:00"/>
    <m/>
    <n v="145"/>
    <s v="121 - 150 days"/>
    <d v="2022-02-05T00:00:00"/>
    <s v="W06-2022"/>
    <s v="Feb-2022"/>
    <s v="TBD"/>
    <s v="TBD"/>
    <s v="TBD"/>
    <s v="TBD"/>
    <s v="TBD"/>
    <x v="1"/>
    <s v="TBD"/>
    <s v="TBD"/>
    <s v="TBD"/>
    <m/>
    <s v="MW"/>
    <m/>
    <m/>
    <m/>
    <m/>
    <m/>
    <m/>
    <m/>
    <m/>
    <m/>
    <m/>
    <m/>
    <m/>
    <x v="9"/>
    <x v="8"/>
    <s v="CURRENTLY NO ISSUE"/>
    <s v="28:10:21: SPK RETURN BY XL CHANGE PLAN _x000a_27:10:21: cand B, proses validasi , blm dI review sm Planing XL, issue nya ada redesign planing_x000a_23:10:21: KANDIDAT FAIL LEGAL LAHAN, REHUNTING OG, PLAN SUBMIT VALIDASI 26 OCT 21_x000a_20:10:21-17:10:21: FINALISASI TERKAIT MASALAH SEWA LAHAN, PEMILIK LAHAN MEMINTA SESUAI DENGAN EXISTING PLAN CLEAR 24 OKTOBER_x000a_13:10:21: 06:10:21-29:09:21: UNDER REVIEW TIM LM XL, TERKAIT REGULASI TINGGI TOWER SESUAI DENGAN PERDA DAERAH SETEMPAT_x000a_26:09:21 - 22:09:21: SUBMIT KANDIDAT DONE, UNDER REVIEW RNP_x000a_19:09:21: 15:09:21: 13:09:21: HUNTING OG, PLAN SUBMIT KANDIDAT 17 SEP"/>
  </r>
  <r>
    <n v="1510031003"/>
    <s v="SONOSEWU RELOCATION"/>
    <x v="1"/>
    <s v="TB"/>
    <s v="110°20.42.03'E"/>
    <s v="7°48.35.55'S"/>
    <n v="30"/>
    <s v="90/210/330"/>
    <n v="2021"/>
    <m/>
    <m/>
    <s v="EID"/>
    <s v="JAW-YO-BTL-0136"/>
    <s v="SONOSEWU RELOCATION"/>
    <x v="1"/>
    <s v="TBG"/>
    <s v="Central"/>
    <s v="JATENG"/>
    <s v="DI Yogyakarta"/>
    <s v="Kab. Bantul"/>
    <n v="6617886"/>
    <d v="2021-12-16T00:00:00"/>
    <m/>
    <n v="46"/>
    <s v="31 - 60 days"/>
    <d v="2022-05-15T00:00:00"/>
    <s v="W21-2022"/>
    <s v="May-2022"/>
    <s v="TBD"/>
    <s v="TBD"/>
    <s v="TBD"/>
    <s v="TBD"/>
    <s v="TBD"/>
    <x v="1"/>
    <s v="TBD"/>
    <s v="TBD"/>
    <s v="TBD"/>
    <s v="MW"/>
    <s v="MW"/>
    <m/>
    <m/>
    <m/>
    <m/>
    <m/>
    <m/>
    <m/>
    <m/>
    <m/>
    <m/>
    <m/>
    <m/>
    <x v="16"/>
    <x v="10"/>
    <s v="CURRENTLY NO ISSUE"/>
    <s v="30:01:22-26:01:22: REKOM OG_x000a_23:01:22: IW CLEAR, WAITING IW REALIZATION_x000a_19:01:22: REJECT WARGA KANDIDAT B, KANDIDAT C APPROVED IW CLEAR_x000a_16:01:22: IW OG (KURANG 3 KK)_x000a_12:01:22-10:01:22: TNP RNP KANDIDAT B OK, IW OG_x000a_09:01:22: IW FAILED, OG VALIDATION NEW CANDIDATE_x000a_05:01:22-26:12:21: IW OG 23KK (16 KK DONE, 10 KK OG)_x000a_23:12:21: UNDER TNP REVIEW, TNP OK, CONTINUE TO CP PROCESS_x000a_22:12:21: REVIEW RNP TNP OG_x000a_19:12:21-16:12:21: NEW SPK B2S"/>
  </r>
  <r>
    <s v="200614109"/>
    <s v="TBG_DSSIANTANHULU"/>
    <x v="9"/>
    <s v="TB"/>
    <n v="109.34695000000001"/>
    <n v="2.2079999999999999E-2"/>
    <n v="44"/>
    <s v="10/90/290"/>
    <n v="2020"/>
    <s v="JEDI 2020 [NEW]"/>
    <s v="JALAN KEBANGKITAN NASIONAL, RT/RW 005.028, KEL. SIANTAN HULU, KEC. PONTIANAK UTARA, KOTA. PONTIANAK, PROV. KALIMANTAN BARAT"/>
    <s v="HTI"/>
    <s v="KAL-KB-PTK-0681"/>
    <s v="SIANTANHILIRTimur"/>
    <x v="0"/>
    <s v="TBG"/>
    <s v="JABO"/>
    <s v="KALIMANTAN"/>
    <s v="Kalimantan Barat"/>
    <s v="KOTA PONTIANAK"/>
    <n v="6614850"/>
    <d v="2020-07-06T00:00:00"/>
    <m/>
    <n v="43"/>
    <s v="31 - 60 days"/>
    <d v="2020-08-05T00:00:00"/>
    <s v="W32-2020"/>
    <s v="Aug-2020"/>
    <d v="2020-08-04T00:00:00"/>
    <s v="W32-2020"/>
    <s v="Aug-2020"/>
    <d v="2020-08-04T00:00:00"/>
    <s v="W32-2020"/>
    <x v="16"/>
    <d v="2020-08-20T00:00:00"/>
    <s v="W34-2020"/>
    <s v="Aug-2020"/>
    <m/>
    <s v="MW"/>
    <d v="2020-07-16T00:00:00"/>
    <m/>
    <s v="211012282202"/>
    <n v="6.6"/>
    <m/>
    <d v="2020-07-13T00:00:00"/>
    <m/>
    <m/>
    <d v="2020-08-18T00:00:00"/>
    <s v="W34-2020"/>
    <m/>
    <d v="2020-09-06T00:00:00"/>
    <x v="8"/>
    <x v="7"/>
    <s v="CLOSED - RFI DONE"/>
    <s v="18.08.20 : RFIN sent_x000a_17.08.20 : PLN connect, RFI actual, collecting doc RFIN_x000a_13.08.20 : Kwh mtr masih di tera di PLN dan belum dapat dipakai. plan connect Jumat 14 Aug_x000a_10.08.20 : plan connect PLN/RFI rabu 12 Aug_x000a_03.08.20 : SRFI actual, on going PLN process, plan RFI revisi 12 Aug_x000a_23.07.20 : RBS foundation done, delivery material_x000a_16.07.20 : mobilisasi dan preparation team_x000a_14.07.20 : proses input STIP Colo_x000a_06.07.20 : SPK release"/>
  </r>
  <r>
    <m/>
    <m/>
    <x v="4"/>
    <s v=""/>
    <s v="100°22.44.44'E"/>
    <s v="0°57.43.52'S"/>
    <n v="28"/>
    <s v="10/90/170"/>
    <n v="2021"/>
    <s v="RORO JONGRANG 2021 [NEW]"/>
    <s v="Jl. Sultan Syahrir No.114 / Jl. Pasar Baru 1 No.1, Kel. Koto Baru Nan XX, Kec. Lubuk Begalung, Kota Padang, Prov. Sumatera Barat"/>
    <s v="HTI"/>
    <s v="SUM-SB-PAD-0882"/>
    <s v="PADANG_SELATAN_SEBERANG_PADANG"/>
    <x v="0"/>
    <s v="TBG"/>
    <s v="WEST"/>
    <s v="SUMBAGTENG"/>
    <s v="Sumatera Barat"/>
    <s v="Kota Padang"/>
    <n v="6617456"/>
    <d v="2021-09-07T00:00:00"/>
    <m/>
    <n v="146"/>
    <s v="121 - 150 days"/>
    <d v="2021-10-07T00:00:00"/>
    <s v="W41-2021"/>
    <s v="Oct-2021"/>
    <s v="TBD"/>
    <s v="TBD"/>
    <s v="TBD"/>
    <s v="TBD"/>
    <s v="TBD"/>
    <x v="1"/>
    <s v="TBD"/>
    <s v="TBD"/>
    <s v="TBD"/>
    <m/>
    <s v="MW"/>
    <s v=""/>
    <m/>
    <m/>
    <m/>
    <m/>
    <s v=""/>
    <m/>
    <m/>
    <m/>
    <m/>
    <m/>
    <m/>
    <x v="9"/>
    <x v="8"/>
    <s v="SPK RECALL (menunggu approval region dan msa untuk redesign ke site 309742001)"/>
    <s v="09:08:2021: 08:22:2021: 08:18:2021: NEED REVIEW RNP HUWAWEI, ERM PROSES_x000a_08:16:2021: 08:09:2021 : SPK COLO RELEASED, ERM PROSES"/>
  </r>
  <r>
    <s v="2605001003"/>
    <s v="KINTOM_MANYULA"/>
    <x v="3"/>
    <s v="TB"/>
    <s v="122°38.6.67'E"/>
    <s v="1°10.22.12'S"/>
    <n v="60"/>
    <s v="0/60/180"/>
    <n v="2021"/>
    <s v="BLITZKRIEG 2021 [NEW]"/>
    <s v=""/>
    <s v="HTI"/>
    <s v="SUL-ST-LWK-1102"/>
    <s v="KINTOM_MANYULA"/>
    <x v="1"/>
    <s v="TBG"/>
    <s v="East"/>
    <s v="SULAWESI"/>
    <s v="Sulawesi Tengah"/>
    <s v="Kab. Banggai"/>
    <n v="6617749"/>
    <d v="2021-10-25T00:00:00"/>
    <m/>
    <n v="98"/>
    <s v="91 - 120 days"/>
    <d v="2022-03-24T00:00:00"/>
    <s v="W13-2022"/>
    <s v="Mar-2022"/>
    <s v="TBD"/>
    <s v="TBD"/>
    <s v="TBD"/>
    <s v="TBD"/>
    <s v="TBD"/>
    <x v="1"/>
    <s v="TBD"/>
    <s v="TBD"/>
    <s v="TBD"/>
    <s v="B2S TBD"/>
    <s v="MW"/>
    <m/>
    <m/>
    <m/>
    <m/>
    <m/>
    <m/>
    <m/>
    <m/>
    <m/>
    <m/>
    <m/>
    <m/>
    <x v="13"/>
    <x v="6"/>
    <s v="CURRENTLY NO ISSUE"/>
    <s v="30:01:22-26:01:22: WAITING APD_x000a_23:01:22: REKOM DONE &amp; PROSES SOIL TEST_x000a_19:01:22: IW OG KANDIDAT S_x000a_18:01:22: IW FAILED, VALIDASI TNP RNP KANDIDAT S_x000a_16:01:22-09:01:22: BAN BAK &amp; IW OG (MINUS 4 KK)_x000a_06:01:22: TNP REVIEW OK, PREPARE IW OG_x000a_05:01:22-26:12:21-22:12:21: WAIT TNP REVIEW_x000a_19:12:21: SITAC PREPARATION, NEED FU VALIDASI TNP RNP_x000a_16:12:21: PMO XL CONFIRMED GO SITAC, NEED FU VALIDASI TNP RNP_x000a_15:12:21-10:11:21: TNP REVIEW OG, HOLD HUWAWEI_x000a_07:11:21: CANDIDAT VERIFICATION OG_x000a_03:11:21-31:10:21: SURVEY OG, PLAN SUBMIT KANDIDAT W1 NOV"/>
  </r>
  <r>
    <s v="1127741003"/>
    <s v="INSPEKSI SUKAPURA"/>
    <x v="9"/>
    <s v="TB"/>
    <n v="106.934352"/>
    <n v="-6.1492230000000001"/>
    <n v="25"/>
    <s v="20/90/210/330"/>
    <m/>
    <m/>
    <s v="Jl. Pal 2, RT.004 RW.003, Kel. Sukapura, KEC. Cilincing, JAKARTA UTARA, DKI JAKARTA"/>
    <s v="EID"/>
    <s v="JAW-JK-TJP-0617"/>
    <s v="Inspeksi Sukapura"/>
    <x v="1"/>
    <s v="TBG"/>
    <s v="JABO"/>
    <s v="JABODETABEK (INNER)"/>
    <s v="DKI Jakarta"/>
    <s v="JAKARTA UTARA"/>
    <n v="6614368"/>
    <d v="2020-01-13T00:00:00"/>
    <m/>
    <n v="218"/>
    <s v="&gt; 150 days"/>
    <d v="2020-06-11T00:00:00"/>
    <s v="W24-2020"/>
    <s v="Jun-2020"/>
    <d v="2020-07-25T00:00:00"/>
    <s v="W30-2020"/>
    <s v="Jul-2020"/>
    <d v="2020-07-25T00:00:00"/>
    <s v="W30-2020"/>
    <x v="19"/>
    <d v="2020-08-25T00:00:00"/>
    <s v="W35-2020"/>
    <s v="Aug-2020"/>
    <m/>
    <s v="MW"/>
    <d v="2020-08-30T00:00:00"/>
    <m/>
    <n v="545302733444"/>
    <n v="6.6"/>
    <m/>
    <m/>
    <m/>
    <d v="2020-07-14T00:00:00"/>
    <d v="2020-08-18T00:00:00"/>
    <s v="W34-2020"/>
    <m/>
    <d v="2020-08-29T00:00:00"/>
    <x v="8"/>
    <x v="7"/>
    <s v="CLOSED - RFI DONE"/>
    <s v="24.08.20 : 18.08.20 : RFIN sent_x000a_17.08.20 : RFI actual 16 aug 20_x000a_13.08.20 : 10.08.20 : revisi plan RFI 19 Aug_x000a_06.08.20 : 27.07.20 : 23.07.20 : 20.07.20 : proses PLN connection_x000a_14.07.20 : email SRFI-N sent_x000a_13.07.20 : ME on going_x000a_09.07.20 :  Propose reaktivasi, erection on going_x000a_06.07.20 : Propose reaktivasi, progress CME cor pondasi done dan sedang curingtime_x000a_18.06.20 : Propose reaktivasi SPK, progress start excavation_x000a_11.06.20 : IW clear, actual status di Tower rental sudah return_x000a_08.06.20 : 04.06.20 : 01.06.20 : lahan KOMATSU, plan submit kand 4 jun._x000a_29.05.20 : email return dari XL, site tetap continue dan need reaktivasi jika tower sudah berdiri/erection done_x000a_28.05.20 : 25.05.20 : 15.05.20 : IW on going_x000a_14.05.20 : 08.05.20 : 30.04.20 : rehunting_x000a_23.04.20 : 16.04.20 : Rehunting site, NOM berada di kawasan industri Komatsu_x000a_09.04.20 : kand NOK_x000a_02.04.20 : 25.03.20 : Candidat NOK, Rehunting_x000a_19.03.20 :  validasi RND_x000a_20.02.20 : IW on going_x000a_13.02.20 : IW on going_x000a_06.02.20 : kand A = validasi done, Candidate A RF TX OK_x000a_30.01.20 : kand A = submit A 106°56'04.40&quot;E 6°08'57.20&quot;S/106.934556 -6.149222 OK, Center Antenna 20m"/>
  </r>
  <r>
    <s v="071049109"/>
    <s v="LINGGAU10"/>
    <x v="9"/>
    <s v="TB"/>
    <n v="103.0078"/>
    <n v="-3.2442099999999998"/>
    <n v="50"/>
    <s v="20/120/230"/>
    <n v="2020"/>
    <s v="JEDI 2020 [NEW]"/>
    <s v="Jl. Lintas Sumatera, Ds.Muara Beliti, Kec.Muara Beliti, Kab.Musi Rawas, SUMATERA SELATAN"/>
    <s v="HTI"/>
    <s v="SUM-SS-LLG-1228"/>
    <s v="SIRING AGUNG_SUMSEL"/>
    <x v="0"/>
    <s v="TBG"/>
    <s v="WEST"/>
    <s v="SUMBAGSEL"/>
    <s v="Sumatera Selatan"/>
    <s v="KOTA LUBUKLINGGAU"/>
    <n v="6614825"/>
    <d v="2020-07-02T00:00:00"/>
    <m/>
    <n v="45"/>
    <s v="31 - 60 days"/>
    <d v="2020-08-01T00:00:00"/>
    <s v="W31-2020"/>
    <s v="Aug-2020"/>
    <d v="2020-07-31T00:00:00"/>
    <s v="W31-2020"/>
    <s v="Jul-2020"/>
    <d v="2020-08-07T00:00:00"/>
    <s v="W32-2020"/>
    <x v="16"/>
    <d v="2020-08-20T00:00:00"/>
    <s v="W34-2020"/>
    <s v="Aug-2020"/>
    <m/>
    <s v="MW"/>
    <d v="2020-07-16T00:00:00"/>
    <m/>
    <n v="147800773953"/>
    <n v="6.6"/>
    <m/>
    <d v="2020-07-09T00:00:00"/>
    <m/>
    <m/>
    <d v="2020-08-16T00:00:00"/>
    <s v="W34-2020"/>
    <m/>
    <d v="2020-09-22T00:00:00"/>
    <x v="8"/>
    <x v="7"/>
    <s v="CLOSED - RFI DONE"/>
    <s v="16.08.20 : RFIN sent_x000a_14.08.20 : RFI actual, collecting doc RFIN_x000a_13.08.20 : proses eskalasi ke PLN, isu stock KWH meter, BP paid_x000a_06.08.20 : actual sudah SRFI, PLN connection terkendala isu stock KWH meter PLN, info PLN pengerjaan 5 hari setelah pembayaran, namun sampai sekarang masih belum di realisasikan maka laporan akan di teruskan ke rayon terkait. Sudah dilakukan complain juga melalui PLN123_x000a_27.07.20 : RBS foundation on going_x000a_23.07.20 : delivery material, plan start RBS foundation jumat 24 jul 20_x000a_16.07.20 : mobilisasi team_x000a_09.07.20 : under review RND HTI_x000a_02.07.20 : SPK release"/>
  </r>
  <r>
    <s v="080352109"/>
    <s v="PETALING SELAT NASIK"/>
    <x v="9"/>
    <s v="TB"/>
    <n v="107.45789000000001"/>
    <n v="-2.88958"/>
    <n v="50"/>
    <s v="30/240/320"/>
    <n v="2020"/>
    <s v="JEDI 2020 [NEW]"/>
    <s v="Jl. Selat Nasik RT.03 RW.02, Desa Petaling, Kec. Selat Nasik, Kab. Belitung, Prov. Bangka Belitung"/>
    <s v="HTI"/>
    <s v="SUM-BB-TDN-0518"/>
    <s v="PETALING_SELAT NASIK"/>
    <x v="0"/>
    <s v="TBG"/>
    <s v="WEST"/>
    <s v="SUMBAGSEL"/>
    <s v="Kep. Bangka Belitung"/>
    <s v="KAB. BELITUNG"/>
    <n v="6614551"/>
    <d v="2020-03-13T00:00:00"/>
    <m/>
    <n v="156"/>
    <s v="&gt; 150 days"/>
    <d v="2020-04-12T00:00:00"/>
    <s v="W16-2020"/>
    <s v="Apr-2020"/>
    <d v="2020-07-30T00:00:00"/>
    <s v="W31-2020"/>
    <s v="Jul-2020"/>
    <d v="2020-07-30T00:00:00"/>
    <s v="W31-2020"/>
    <x v="19"/>
    <d v="2020-08-25T00:00:00"/>
    <s v="W35-2020"/>
    <s v="Aug-2020"/>
    <m/>
    <s v="MW"/>
    <d v="2020-06-12T00:00:00"/>
    <m/>
    <n v="163000617932"/>
    <n v="6.6"/>
    <m/>
    <d v="2020-04-02T00:00:00"/>
    <m/>
    <m/>
    <d v="2020-08-16T00:00:00"/>
    <s v="W34-2020"/>
    <m/>
    <d v="2020-08-31T00:00:00"/>
    <x v="8"/>
    <x v="7"/>
    <s v="CLOSED - RFI DONE"/>
    <s v="16.08.20 : RFIN sent_x000a_14.08.20 : RFI actual, collecting doc RFIN_x000a_13.08.20 : erection done, SRFI, on going F&amp;Y_x000a_06.08.20 : erection on going, BPUJL waiting nomor register PLN release_x000a_03.08.20 : rebarring_x000a_27.07.20 : galian dan barbending on going_x000a_23.07.20 : Galian, Delivery material_x000a_16.07.20 : 13.07.20 : on going excavation_x000a_09.07.20 : start excavation_x000a_29.06.20 : prepare start CME, proses perijinan_x000a_25.06.20 : 22.06.20 : 18.06.20 : prepare start CME, proses perijinan_x000a_17.06.20 : Go RFI, PSB PLN release_x000a_15.06.20 : soiltest done, proses APD_x000a_11.06.20 : tim soiltest masih belum bisa memasuki/nyebarng ke P.Bangka_x000a_08.06.20 : 04.06.20 : preparation_x000a_28.05.20 : 25.05.20 : 14.05.20 : soiltest site permanenisasi (area bangka)_x000a_30.04.20 : 23.04.20 : 16.04.20 : start CME colo menunggu permanenisasi RFI (preparation), akses ke Babel ketat harus orang yang memiliki KTP Babel_x000a_09.04.20 : 02.04.20 : UNDER REVIEW TNP ALITA_x000a_25.03.20 : under RNP review"/>
  </r>
  <r>
    <s v="1317741003"/>
    <s v="KAMPUNG BESAR TELUK NAGA"/>
    <x v="9"/>
    <s v="TB"/>
    <n v="106.654578"/>
    <n v="-6.0612830000000004"/>
    <n v="50"/>
    <s v="90/210/330"/>
    <m/>
    <m/>
    <s v="Kp Kampung Besar, RT. 12 RW. 06, Kel. Kampung Besar, Kec. Teluk Naga, Kab. Tangerang"/>
    <s v="EID"/>
    <s v="JAW-BT-TGR-0045"/>
    <s v="KAMPUNG BESAR TELUK NAGA"/>
    <x v="1"/>
    <s v="TBG"/>
    <s v="JABO"/>
    <s v="JABODETABEK (OUTER)"/>
    <s v="Banten"/>
    <s v="TANGERANG"/>
    <n v="6614368"/>
    <d v="2020-01-13T00:00:00"/>
    <m/>
    <n v="215"/>
    <s v="&gt; 150 days"/>
    <d v="2020-06-11T00:00:00"/>
    <s v="W24-2020"/>
    <s v="Jun-2020"/>
    <d v="2020-07-31T00:00:00"/>
    <s v="W31-2020"/>
    <s v="Jul-2020"/>
    <d v="2020-08-15T00:00:00"/>
    <s v="W33-2020"/>
    <x v="16"/>
    <d v="2020-08-15T00:00:00"/>
    <s v="W33-2020"/>
    <s v="Aug-2020"/>
    <m/>
    <s v="MW"/>
    <d v="2020-08-30T00:00:00"/>
    <m/>
    <n v="566601624992"/>
    <n v="6.6"/>
    <m/>
    <m/>
    <m/>
    <d v="2020-08-10T00:00:00"/>
    <d v="2020-08-15T00:00:00"/>
    <s v="W33-2020"/>
    <m/>
    <d v="2020-08-31T00:00:00"/>
    <x v="8"/>
    <x v="7"/>
    <s v="CLOSED - RFI DONE"/>
    <s v="15.08.20 : RFIN sent_x000a_14.08.20 : actual RFI, collecting doc RFIN_x000a_13.08.20 : 10.08.20 : SRFIN sent_x000a_06.08.20 : ME Installation OG, Plan S RFI 09/08_x000a_03.08.20 : 30.07.20 : Tower Erection, Plan Finish 02/08, Plan S RFI 08/08_x000a_27.07.20 : 23.07.20 : rebarring_x000a_20.07.20 : Borpile done, OG perapihan lantai kerja_x000a_16.07.20 : rebarring_x000a_13.07.20 : 09.07.20 : excavation_x000a_06.07.20 : 02.07.20 : RFC, plan start CME 6 juli, plan SRFI 31 jul_x000a_29.06.20 : soiltest done, plan APD senin/selasa 30 jun_x000a_25.06.20 : plan sabtu soiltest, rekom done, plan APD senin/selasa 30 jun_x000a_22.06.20 : 18.06.20 : on going rekom process,realisasi IW dan soiltest, Plan start CME Jun 2020_x000a_15.06.20 : IW done, proses rekom_x000a_11.06.20 : IW clear, proses pengajuan eskalasi sitac_x000a_08.06.20 : 04.06.20 : 01.06.20 : IW clear, proses eskalasi sitac_x000a_28.05.20 : 25.05.20 : 08.05.20 : IW on going_x000a_30.04.20 : Rehunting OG_x000a_23.04.20 : 16.04.20 : 09.04.20 : 02.04.20 : IW on going_x000a_25.03.20 : TNP review_x000a_19.03.20 : 19.03.20 : Rehunting_x000a_11.03.20 : 20.02.20 : IW on going_x000a_13.02.20 : IW on going_x000a_06.02.20 : kand A = validasi done, Candidate A RF TX OK_x000a_24.01.20 : kand A = RND OK 50"/>
  </r>
  <r>
    <s v="161873109"/>
    <s v="TOLANG"/>
    <x v="9"/>
    <s v="SKP"/>
    <n v="113.207594"/>
    <n v="-6.9774250000000002"/>
    <n v="50"/>
    <s v="0/120/240"/>
    <n v="2020"/>
    <s v="JEDI 2020 [NEW]"/>
    <s v="Dusun Badauh, Desa Lar Lar, Kec Banyuates, Kab Sampang"/>
    <s v="HTI"/>
    <s v="JAW-JI-SPG-4150"/>
    <s v="BANYUATES_TOLANG"/>
    <x v="0"/>
    <s v="TBG"/>
    <s v="East"/>
    <s v="JATIM"/>
    <s v="Jawa Timur"/>
    <s v="KAB. SAMPANG"/>
    <n v="6614847"/>
    <d v="2020-07-06T00:00:00"/>
    <m/>
    <n v="39"/>
    <s v="31 - 60 days"/>
    <d v="2020-08-05T00:00:00"/>
    <s v="W32-2020"/>
    <s v="Aug-2020"/>
    <d v="2020-08-04T00:00:00"/>
    <s v="W32-2020"/>
    <s v="Aug-2020"/>
    <d v="2020-08-04T00:00:00"/>
    <s v="W32-2020"/>
    <x v="16"/>
    <d v="2020-08-20T00:00:00"/>
    <s v="W34-2020"/>
    <s v="Aug-2020"/>
    <m/>
    <s v="MW"/>
    <d v="2020-07-16T00:00:00"/>
    <m/>
    <n v="517500713385"/>
    <n v="6.6"/>
    <m/>
    <d v="2020-07-13T00:00:00"/>
    <m/>
    <m/>
    <d v="2020-08-14T00:00:00"/>
    <s v="W33-2020"/>
    <m/>
    <m/>
    <x v="8"/>
    <x v="7"/>
    <s v="CLOSED - RFI DONE"/>
    <s v="14.08.20 : RFI-N sent_x000a_13.08.20 : RFI actual, plan RFIN hr ini_x000a_06.08.20 : proses PLN Connection, revisi plan RFI 20 Aug_x000a_03.08.20 : SRFI actual_x000a_23.07.20 : ME on going_x000a_16.07.20 : preparation_x000a_14.07.20 : proses input STIP Colo_x000a_06.07.20 : SPK release"/>
  </r>
  <r>
    <s v="1261831003"/>
    <s v="BOJONGHALEUANG_SAGULING"/>
    <x v="9"/>
    <s v="TB"/>
    <n v="107.45881"/>
    <n v="-6.875521"/>
    <n v="30"/>
    <s v="90/190/330"/>
    <n v="2020"/>
    <s v="JEDI 2020 [NEW]"/>
    <s v="Kp.Cikonde, RT 001 RW 03, Desa Bojonghaleuang, Kec. Saguling, Kab Bandung Barat, Jawa Barat"/>
    <s v="HTI"/>
    <s v="JAW-JB-NPH-3709"/>
    <s v="BOJONGHALEUANG_SAGULING"/>
    <x v="1"/>
    <s v="TBG"/>
    <s v="Central"/>
    <s v="JABAR"/>
    <s v="Jawa Barat"/>
    <s v="KAB. BANDUNG BARAT"/>
    <n v="6614560"/>
    <d v="2020-03-16T00:00:00"/>
    <m/>
    <n v="150"/>
    <s v="121 - 150 days"/>
    <d v="2020-08-13T00:00:00"/>
    <s v="W33-2020"/>
    <s v="Aug-2020"/>
    <d v="2020-07-25T00:00:00"/>
    <s v="W30-2020"/>
    <s v="Jul-2020"/>
    <d v="2020-07-25T00:00:00"/>
    <s v="W30-2020"/>
    <x v="19"/>
    <d v="2020-08-15T00:00:00"/>
    <s v="W33-2020"/>
    <s v="Aug-2020"/>
    <m/>
    <s v="MW"/>
    <d v="2020-07-01T00:00:00"/>
    <m/>
    <s v="535852112649"/>
    <s v="6.6"/>
    <m/>
    <d v="2020-08-14T00:00:00"/>
    <m/>
    <m/>
    <d v="2020-08-13T00:00:00"/>
    <s v="W33-2020"/>
    <m/>
    <m/>
    <x v="8"/>
    <x v="7"/>
    <s v="CLOSED - RFI DONE"/>
    <s v="13.08.20 : RFIN sent_x000a_10.08.20 : collecting doc RFIN, plan declare RFIN 15 Aug_x000a_03.08.20 : RFI actual_x000a_30.07.20 : erection &amp; painting, pondasi bts done, me og, plan percepatan PLN multiguna_x000a_27.07.20 : tower erection_x000a_23.07.20 : curingtime_x000a_16.07.20 : galian done, proses perapihan galian dan lantai kerja_x000a_13.07.20 : on going galian_x000a_09.07.20 : 06.07.20 : CME/galian stop by ormas, isu perijinan, plan solve dan continue CME besok 7 jul, SK PLN release_x000a_02.07.20 : comcase bloking ormas terkait perijinan. galian stop dan sedang proses negosiasi, plan kerja kembali 6/7_x000a_30.06.20 : change transport type menjadi MW, request SK PSB PLN untuk continue PLN Connectionnya_x000a_29.06.20 : 22.06.20 : 18.06.20 : on going excavation_x000a_11.06.20 : start excavation_x000a_08.06.20 : prepartion team_x000a_04.06.20 : preparation team untuk start CME_x000a_01.06.20 : CME preparation plan start 2 jun (besok)_x000a_28.05.20 : 25.05.20 : Rekom, APD/BOQ approved_x000a_14.05.20 : 08.05.20 : Proses pembayaran IW dan Rekom_x000a_30.04.20 :  IW OG plan IW clear sabtu tgl 2 Mei plan submit eskalasi minggu_x000a_30.04.20 : IW on going_x000a_23.04.20 : 16.04.20 : rehunting _x000a_09.04.20 : rehunting_x000a_02.04.20 : 25.03.20 : Candidat NOK, Rehunting_x000a_25.03.20 : Rehunting_x000a_"/>
  </r>
  <r>
    <s v="123764109"/>
    <s v="PROTEL BAROS"/>
    <x v="9"/>
    <s v="TB"/>
    <n v="107.54464"/>
    <n v="-6.8930300000000004"/>
    <n v="30"/>
    <s v="50/210/340"/>
    <n v="2020"/>
    <s v="JEDI 2020 [NEW]"/>
    <s v="Komplek Pusdikom Kota Cimahi"/>
    <s v="HTI"/>
    <s v="JAW-JB-CMH-3652"/>
    <s v="CIGUGUR TENGAH"/>
    <x v="0"/>
    <s v="TBG"/>
    <s v="Central"/>
    <s v="JABAR"/>
    <s v="Jawa Barat"/>
    <s v="KOTA CIMAHI"/>
    <n v="6614396"/>
    <d v="2020-01-15T00:00:00"/>
    <m/>
    <n v="211"/>
    <s v="&gt; 150 days"/>
    <d v="2020-02-14T00:00:00"/>
    <s v="W07-2020"/>
    <s v="Feb-2020"/>
    <d v="2020-04-30T00:00:00"/>
    <s v="W18-2020"/>
    <s v="Apr-2020"/>
    <d v="2020-07-03T00:00:00"/>
    <s v="W27-2020"/>
    <x v="19"/>
    <d v="2020-08-20T00:00:00"/>
    <s v="W34-2020"/>
    <s v="Aug-2020"/>
    <m/>
    <s v="MW"/>
    <s v="15-Jun-20_x000a_27-Jan-20"/>
    <m/>
    <s v="535812171555"/>
    <s v="6.6"/>
    <m/>
    <d v="2020-01-22T00:00:00"/>
    <m/>
    <d v="2020-07-16T00:00:00"/>
    <d v="2020-08-13T00:00:00"/>
    <s v="W33-2020"/>
    <m/>
    <m/>
    <x v="8"/>
    <x v="7"/>
    <s v="CLOSED - RFI DONE"/>
    <s v="13.08.20 : RFIN sent_x000a_10.08.20 : 03.08.20 : masih belum mendapat ijin akses dari PUSDIKOM_x000a_27.07.20 : 23.07.20 : 16.07.20 : proses instalasi PLN terkendala akses ke area PUSDIKOM, karena di sekitar tower digunakan sebagai tempat karantina siswa SECAPA terkait isu covid yang sedang terjadi di SECAPA AD Bandung, KWH meter ready,  email SRFI-N sent_x000a_13.07.20 : PLN connection masih terkendala isu stock kwh meter kosong_x000a_09.07.20 : plan PLN connect 20 jul 20, isu stock kwh meter kosong_x000a_06.07.20 : 02.07.20 : 29.06.20 : 22.06.20 : 18.06.20 : proses PLN connection_x000a_17.06.20 : Go RFI, PSB PLN release_x000a_11.06.20 : actual SRFI, collecting doc SRFIN_x000a_08.06.20 : pondasi bts done, waiting tray+mounting ME, plan onsite 9/6_x000a_04.06.20 : pondasi bts done, waiting tray+mounting ME_x000a_01.06.20 : plan besok release surat tugas unk tim dari pusdikpom dan start CME_x000a_28.05.20 : 25.05.20 : 21.05.20 : 19.05.20 : open akses (info pak beni), plan start CME after lebaran_x000a_15.05.20 : Kasi TNI yg mengurus isu ini sdg dinas diluar kota, shg Untuk open akses blm bisa krn perlu sirkuler memo di internal Pusdikpom utk akses dan perlu menunggu beliau kembali di hari Rabu 20 Mei 2020_x000a_14.05.20 : proses penjadwalan pertemuan dengan_x000a_08.05.20 : proses penyelesaian isu_x000a_30.04.20 : 23.04.20 : 16.04.20 : 09.04.20 : proses negosiasi dg Pusdikom_x000a_02.04.20 : 25.03.20 : plan isu solve W1 Apr, plan RFI W3 Apr_x000a_19.03.20 : 11.03.20 : minta ada perubahan di pks, CME ny start_x000a_20.02.20 : 15.02.20 : proses negossiasi dengan PUSDIKOM, plan isu solve end of Feb, plan RFI W2 Mar_x000a_07.02.20 - 06.02.20 : Comcase dengan PUSDIKPOM karena ada MOU yang belum disepakati dengan TBG_x000a_30.01.19 : OG RBS Foundation, delivery material"/>
  </r>
  <r>
    <s v="1127811003"/>
    <s v="KESATRIAN KEBON MANGGIS"/>
    <x v="9"/>
    <s v="TB"/>
    <n v="106.855108"/>
    <n v="-6.2084409999999997"/>
    <n v="25"/>
    <s v="0/90/180/300"/>
    <m/>
    <m/>
    <s v="JL. Manggarai Utara 2,  RT.01, RW 04, Kel. Manggarai, Kec. Tebet Jakarta Selatan"/>
    <s v="EID"/>
    <s v="JAW-JK-CKG-0667"/>
    <s v="Kesatrian Kebon Manggis"/>
    <x v="1"/>
    <s v="TBG"/>
    <s v="JABO"/>
    <s v="JABODETABEK (INNER)"/>
    <s v="DKI Jakarta"/>
    <s v="JAKARTA TIMUR"/>
    <n v="6614368"/>
    <d v="2020-01-13T00:00:00"/>
    <m/>
    <n v="213"/>
    <s v="&gt; 150 days"/>
    <d v="2020-06-11T00:00:00"/>
    <s v="W24-2020"/>
    <s v="Jun-2020"/>
    <d v="2020-06-29T00:00:00"/>
    <s v="W27-2020"/>
    <s v="Jun-2020"/>
    <d v="2020-07-25T00:00:00"/>
    <s v="W30-2020"/>
    <x v="19"/>
    <d v="2020-08-19T00:00:00"/>
    <s v="W34-2020"/>
    <s v="Aug-2020"/>
    <m/>
    <s v="MW"/>
    <d v="2020-08-30T00:00:00"/>
    <m/>
    <n v="544104322022"/>
    <n v="6.6"/>
    <m/>
    <m/>
    <m/>
    <d v="2020-06-29T00:00:00"/>
    <d v="2020-08-13T00:00:00"/>
    <s v="W33-2020"/>
    <m/>
    <d v="2020-08-18T00:00:00"/>
    <x v="8"/>
    <x v="7"/>
    <s v="CLOSED - RFI DONE"/>
    <s v="13.08.20 : RFIN sent_x000a_10.08.20 : revisi plan RFI 19 Aug_x000a_06.08.20 : 23.07.20 : 20.07.20 : proses PLN connection_x000a_13.07.20 : 09.07.20 : 06.07.20 : 02.07.20 : 29.06.20 : email SRFI-N sent, PLN connection menunggu konfirmasi XL/Tech partner_x000a_29.06.20 : SRFI, collecting doc SRFIN_x000a_25.06.20 : ME on going_x000a_22.06.20 : 18.06.20 : curingtime_x000a_15.06.20 : start CME_x000a_11.06.20 : proses validasi, paralel IW clear_x000a_08.06.20 : RND review_x000a_04.06.20 : 01.06.20 : 29.05.20 : waiting RND review_x000a_28.05.20 : 25.05.20 : 22.05.20 : RND review_x000a_15.05.20 : RND review_x000a_08.05.20 : 30.04.20 : IW on going_x000a_23.04.20 : 16.04.20 : _x000a_09.04.20 : kand NOK_x000a_02.04.20 : 25.03.20 : Candidat NOK, Rehunting_x000a_19.03.20 :  validasi RND_x000a_20.02.20 : IW on going_x000a_13.02.20 : IW on going_x000a_06.02.20 : kand A = validasi done, Candidate A RF TX OK_x000a_30.01.20 : kand A = submit A 106°51'18.24&quot;E 6°12'27.32&quot;S/106.855067 -6.207589 OK, Center Antenna 20m"/>
  </r>
  <r>
    <s v="125607109"/>
    <s v="BO-GARDUJAYA-PANAWANGAN"/>
    <x v="9"/>
    <s v="TB"/>
    <n v="108.38387"/>
    <n v="-7.0748699999999998"/>
    <n v="50"/>
    <s v="90/210/330"/>
    <n v="2020"/>
    <s v="JEDI 2020 [NEW]"/>
    <s v="Dsn. Gardu, RT4 RW2, Desa Gardujaya, Kec Panawangan ."/>
    <s v="HTI"/>
    <s v="JAW-JB-CMS-4010"/>
    <s v="JAYA PANAWANGAN"/>
    <x v="0"/>
    <s v="TBG"/>
    <s v="Central"/>
    <s v="JABAR"/>
    <s v="Jawa Barat"/>
    <s v="CIAMIS"/>
    <n v="6614780"/>
    <d v="2020-06-24T00:00:00"/>
    <m/>
    <n v="49"/>
    <s v="31 - 60 days"/>
    <d v="2020-07-24T00:00:00"/>
    <s v="W30-2020"/>
    <s v="Jul-2020"/>
    <d v="2020-08-18T00:00:00"/>
    <s v="W34-2020"/>
    <s v="Aug-2020"/>
    <d v="2020-08-18T00:00:00"/>
    <s v="W34-2020"/>
    <x v="16"/>
    <d v="2020-08-14T00:00:00"/>
    <s v="W33-2020"/>
    <s v="Aug-2020"/>
    <m/>
    <s v="MW"/>
    <d v="2020-07-16T00:00:00"/>
    <m/>
    <s v="532314657041"/>
    <s v="6.6"/>
    <m/>
    <d v="2020-07-07T00:00:00"/>
    <m/>
    <m/>
    <d v="2020-08-12T00:00:00"/>
    <s v="W33-2020"/>
    <m/>
    <m/>
    <x v="8"/>
    <x v="7"/>
    <s v="CLOSED - RFI DONE"/>
    <s v="12.08.20 : RFIN sent_x000a_10.08.20 : collecting doc RFIN, plan declare RFIN 14 Aug_x000a_03.08.20 : RFI actual dengan Multiguna_x000a_30.07.20 : permanenisasi on going erection, install ME dan pondasi RBS XL on going, plan percepatan PLN multiguna_x000a_27.07.20 : start erection_x000a_23.07.20 : Permanenisasi : on going curingtime_x000a_16.07.20 : 13.07.20 : Permanenisasi : start galian, plan RFI colo 14 Aug_x000a_09.07.20 : STO, CME preparation_x000a_06.07.20 : 02.07.20 : under review TNP ALITA_x000a_29.06.20 : ERM on going_x000a_24.06.20 : SPK Release 24 jun 20"/>
  </r>
  <r>
    <s v="1127901003"/>
    <s v="BENDA CIGANJUR"/>
    <x v="9"/>
    <s v="TB"/>
    <n v="106.804638"/>
    <n v="-6.3272469999999998"/>
    <n v="30"/>
    <s v="20/180/280"/>
    <m/>
    <m/>
    <s v="Jl. Manggis Dalam No 1, RT 01, RW 01, Kel. Ciganjur, Kec. Jagakarsa, Jakarta Selatan "/>
    <s v="EID"/>
    <s v="JAW-JK-KYB-0103"/>
    <s v="Benda Ciganjur"/>
    <x v="1"/>
    <s v="TBG"/>
    <s v="JABO"/>
    <s v="JABODETABEK (INNER)"/>
    <s v="DKI Jakarta"/>
    <s v="JAKARTA SELATAN"/>
    <n v="6614368"/>
    <d v="2020-01-13T00:00:00"/>
    <m/>
    <n v="212"/>
    <s v="&gt; 150 days"/>
    <d v="2020-06-11T00:00:00"/>
    <s v="W24-2020"/>
    <s v="Jun-2020"/>
    <d v="2020-08-05T00:00:00"/>
    <s v="W32-2020"/>
    <s v="Aug-2020"/>
    <d v="2020-08-25T00:00:00"/>
    <s v="W35-2020"/>
    <x v="16"/>
    <d v="2020-08-19T00:00:00"/>
    <s v="W34-2020"/>
    <s v="Aug-2020"/>
    <m/>
    <s v="MW"/>
    <d v="2020-08-30T00:00:00"/>
    <m/>
    <n v="547401725305"/>
    <n v="6.6"/>
    <m/>
    <m/>
    <m/>
    <m/>
    <d v="2020-08-12T00:00:00"/>
    <s v="W33-2020"/>
    <m/>
    <d v="2020-09-08T00:00:00"/>
    <x v="8"/>
    <x v="7"/>
    <s v="CLOSED - RFI DONE"/>
    <s v="12.08.20 : RFIN sent _x000a_10.08.20 : revisi plan RFI 19 Aug_x000a_06.08.20 : 03.08.20 : SRFI actual_x000a_27.07.20 : ME on going_x000a_23.07.20 : ERECTion Tower Start 22/07, Finish 23/07_x000a_20.07.20 : Curing Time_x000a_16.07.20 : curingtime_x000a_13.07.20 : start excavation_x000a_09.07.20 : MOM : on going realisasi, sebelumnya terkendala peribahan permintaan warga_x000a_06.07.20 : 02.07.20 : plan rekom done selasa 7 jul, plan start CME 10 juli, plan SRFI 5 Aug_x000a_29.06.20 : on going rekom_x000a_25.06.20 : IW kurang 1 kk, pole MCP 20m_x000a_22.06.20 : 18.06.20 : IW on going, plan RFC end of June_x000a_15.06.20 : 11.06.20 : IW on going_x000a_08.06.20 : RND review_x000a_04.06.20 : 01.06.20 : 29.05.20 : waiting RND review, paralel IW on going_x000a_28.05.20 : 25.05.20 : 22.05.20 : RND review_x000a_21.05.20 : 20.05.20 : RND note minta ketinggian 27m (atau minimal 25m)_x000a_15.05.20 : RND review_x000a_13.05.20 : submit kand B_x000a_08.05.20 : 30.04.20 : Terbatasnya komunikasi dengan LL karena belum mau ditemui_x000a_23.04.20 : 16.04.20 : terbatasnya komunikasi dengan LL karena belum mau ditemui_x000a_09.04.20 : Lahan private,  proses BAN, saat ini LL menunda pertemuan negosiasi harga sampai issu corona selesai.alternatif rehunting , info tim sar 200 meter hard space_x000a_02.04.20 : 25.03.20 : rehunting_x000a_19.03.20 : 20.02.20 : 06.02.20 : Hunting kandidat_x000a_16.01.20 : Proses input STIP 1 B2S_x000a_15.01.20 : propose change to colo (email Rudi), konfirmasi NOK dari XL (Pak Siro)"/>
  </r>
  <r>
    <s v="280152109"/>
    <s v="TBG LAMBARI"/>
    <x v="9"/>
    <s v="SKP"/>
    <n v="120.25700000000001"/>
    <n v="-5.2672100000000004"/>
    <n v="50"/>
    <s v="25/115/235"/>
    <n v="2020"/>
    <s v="JEDI 2020 [NEW]"/>
    <s v="Dusun Lambari, RT 001/RW 001, desa Tellu Limpoe, kec.Tellu Limpoe, kab.Sinjai, Prop Sulawesi Selatan"/>
    <s v="HTI"/>
    <s v="SUL-SN-SNJ-1361"/>
    <s v="TELLU SINJAI"/>
    <x v="0"/>
    <s v="TBG"/>
    <s v="East"/>
    <s v="SULAWESI"/>
    <s v="Sulawesi Selatan"/>
    <s v="SINJAI"/>
    <n v="6614847"/>
    <d v="2020-07-06T00:00:00"/>
    <m/>
    <n v="35"/>
    <s v="31 - 60 days"/>
    <d v="2020-08-05T00:00:00"/>
    <s v="W32-2020"/>
    <s v="Aug-2020"/>
    <d v="2020-08-04T00:00:00"/>
    <s v="W32-2020"/>
    <s v="Aug-2020"/>
    <d v="2020-08-04T00:00:00"/>
    <s v="W32-2020"/>
    <x v="16"/>
    <d v="2020-08-07T00:00:00"/>
    <s v="W32-2020"/>
    <s v="Aug-2020"/>
    <m/>
    <s v="MW"/>
    <d v="2020-07-16T00:00:00"/>
    <m/>
    <n v="327600421145"/>
    <n v="6.6"/>
    <m/>
    <d v="2020-07-13T00:00:00"/>
    <m/>
    <m/>
    <d v="2020-08-10T00:00:00"/>
    <s v="W33-2020"/>
    <m/>
    <m/>
    <x v="8"/>
    <x v="7"/>
    <s v="CLOSED - RFI DONE"/>
    <s v="10.08.20 :  RFIN sent _x000a_06.08.20 : material galvanis dan ME &amp; grounding on site, on going ME, revisi plan RFI_x000a_03.08.20 : wait material galvanis dan ME &amp; grounding on site_x000a_30.07.20 : pondasi done, plan material on site 5 aug 20 karena jadwal kapal mundur_x000a_27.07.20 : RBS pondasi done, proses delivery material plan mos 30.07.2020_x000a_23.07.20 : RBS foundation OG. Material on delivery_x000a_20.07.20 : RBS pondasi OG, proses delivery material plan mos 30.07.2020_x000a_16.07.20 : mobilisasi team_x000a_14.07.20 : proses input STIP Colo_x000a_06.07.20 : SPK release"/>
  </r>
  <r>
    <s v="1262041003"/>
    <s v="GIRIMULYA_PACET"/>
    <x v="9"/>
    <s v="TB"/>
    <n v="107.682436"/>
    <n v="-7.1554169999999999"/>
    <n v="40"/>
    <s v="50/130/330"/>
    <n v="2020"/>
    <s v="JEDI 2020 [NEW]"/>
    <s v="kp Cihejo Rt 03 rw 11, desa Girimulya, kecamatan pacet, kabupaten Bandung"/>
    <s v="HTI"/>
    <s v="JAW-JB-SOR-3833"/>
    <s v="GIRIMULYA_PACET"/>
    <x v="1"/>
    <s v="TBG"/>
    <s v="Central"/>
    <s v="JABAR"/>
    <s v="Jawa Barat"/>
    <s v="KAB. BANDUNG"/>
    <n v="6614612"/>
    <d v="2020-04-03T00:00:00"/>
    <m/>
    <n v="129"/>
    <s v="121 - 150 days"/>
    <d v="2020-08-31T00:00:00"/>
    <s v="W36-2020"/>
    <s v="Aug-2020"/>
    <d v="2020-07-30T00:00:00"/>
    <s v="W31-2020"/>
    <s v="Jul-2020"/>
    <d v="2020-07-20T00:00:00"/>
    <s v="W30-2020"/>
    <x v="19"/>
    <d v="2020-08-15T00:00:00"/>
    <s v="W33-2020"/>
    <s v="Aug-2020"/>
    <m/>
    <s v="MW"/>
    <d v="2020-06-12T00:00:00"/>
    <m/>
    <s v="535312226746"/>
    <s v="6.6"/>
    <m/>
    <d v="2020-07-28T00:00:00"/>
    <m/>
    <d v="2020-07-15T00:00:00"/>
    <d v="2020-08-10T00:00:00"/>
    <s v="W33-2020"/>
    <m/>
    <d v="2020-09-14T00:00:00"/>
    <x v="8"/>
    <x v="7"/>
    <s v="CLOSED - RFI DONE"/>
    <s v="10.08.20 : RFIN sent_x000a_03.08.20 : 27.07.20 : 23.07.20 : 16.07.20 : 13.07.20 : PLN connection masih terkendala isu stock kwh meter kosong_x000a_09.07.20 : 06.07.20 : 02.07.20 : Soft RFI, collecting doc SRFIN, proses PLN connection_x000a_29.06.20 : erection on going_x000a_22.06.20 : curing time_x000a_18.06.20 : galian done, on going lantai kerja, prepare start rebarring_x000a_17.06.20 : Go RFI, PSB PLN release_x000a_11.06.20 : start excavation_x000a_08.06.20 : 04.06.20 : proses perijinan_x000a_01.06.20 : 29.05.20 : rekom on going, plan hari ini RFC dan start proses perijinan_x000a_28.05.20 : 25.05.20 : rekom on going_x000a_14.05.20 : Proses pembayaran IW dan Rekom  plan done tgl 20 Mei_x000a_08.05.20 : IW clear, Finalisasi IW plan Jumat submit eskalasi_x000a_30.04.20 : IW OG kurang 6 KK dari 24 KK_x000a_30.04.20 : IW on going_x000a_23.04.20 : RND review_x000a_16.04.20 : IW on going_x000a_09.04.20 : 06.04.20 : Hunting_x000a_"/>
  </r>
  <r>
    <s v="1262071003"/>
    <s v="WARGALUYU_ARJASARI"/>
    <x v="9"/>
    <s v="TB"/>
    <n v="107.61182599999999"/>
    <n v="-7.0398540000000001"/>
    <n v="40"/>
    <s v="30/120/240"/>
    <n v="2020"/>
    <s v="JEDI 2020 [NEW]"/>
    <s v="Kp. Pasir Malang Rt.02 Rw.08, Desa Lebak Wangi, Kecamatan Arjasari, Kab.Bandung"/>
    <s v="HTI"/>
    <s v="JAW-JB-SOR-3839"/>
    <s v="WARGALUYU_ARJASARI"/>
    <x v="1"/>
    <s v="TBG"/>
    <s v="Central"/>
    <s v="JABAR"/>
    <s v="Jawa Barat"/>
    <s v="KAB. BANDUNG"/>
    <n v="6614612"/>
    <d v="2020-04-03T00:00:00"/>
    <m/>
    <n v="129"/>
    <s v="121 - 150 days"/>
    <d v="2020-08-31T00:00:00"/>
    <s v="W36-2020"/>
    <s v="Aug-2020"/>
    <d v="2020-07-30T00:00:00"/>
    <s v="W31-2020"/>
    <s v="Jul-2020"/>
    <d v="2020-07-31T00:00:00"/>
    <s v="W31-2020"/>
    <x v="19"/>
    <d v="2020-08-15T00:00:00"/>
    <s v="W33-2020"/>
    <s v="Aug-2020"/>
    <m/>
    <s v="MW"/>
    <d v="2020-06-12T00:00:00"/>
    <m/>
    <s v="535342135933"/>
    <s v="6.6"/>
    <m/>
    <d v="2020-08-14T00:00:00"/>
    <m/>
    <d v="2020-05-10T00:00:00"/>
    <d v="2020-08-10T00:00:00"/>
    <s v="W33-2020"/>
    <m/>
    <m/>
    <x v="8"/>
    <x v="7"/>
    <s v="CLOSED - RFI DONE"/>
    <s v="10.08.20 : RFIN sent_x000a_03.08.20 : RFI actual dengan Multiguna, collecting doc RFIN_x000a_30.07.20 : erection og, pondasi bts og, me og, plan percepatan PLN multiguna_x000a_27.07.20 : start erection_x000a_23.07.20 : curing time_x000a_16.07.20 : 13.07.20 : on going galian pondasi_x000a_09.07.20 : start galian pondasi_x000a_06.07.20 : CME/galian stop by ormas, isu perijinan, plan solve dan continue CME besok 7 jul02.07.20 : comcase bloking ormas terkait perijinan. sedang proses negosiasi. pekerjaan baru mau gali, plan kerja kembali 6/7_x000a_29.06.20 : 22.06.20 : site clearing, plan gali besok 23 jun_x000a_18.06.20 : 17.06.20 : Go RFI, PSB PLN release, prepare material &amp; team_x000a_11.06.20 : prepare material &amp; team_x000a_08.06.20 : 04.06.20 : proses perijinan_x000a_01.06.20 : 29.05.20 : rekom on going, plan hari ini RFC dan start proses perijinan_x000a_28.05.20 : 25.05.20 : rekom on going_x000a_14.05.20 : finalisasi eskalasi sitac, plan start realisasi sitac dan proses rekom_x000a_08.05.20 : IW OG ada kendala Warga narik dukungan finalisasi Sabtu pertemuaan_x000a_30.04.20 : IW OG plan IW clear Tgl 3 mei_x000a_23.04.20 : 16.04.20 : IW on going_x000a_09.04.20 : 06.04.20 : Hunting_x000a_"/>
  </r>
  <r>
    <s v="1260991003"/>
    <s v="JAYAGIRI_LEMBANG"/>
    <x v="9"/>
    <s v="TB"/>
    <n v="107.61779300000001"/>
    <n v="-6.7952269999999997"/>
    <n v="40"/>
    <s v="0/150/250"/>
    <n v="2020"/>
    <s v="JEDI 2020 [NEW]"/>
    <s v="KP CISARONI, RT 06 RW 08, DESA CIKAHURIPAN, KECAMATAN LEMBANG, KABUPATEN BANDUNG BARAT"/>
    <s v="HTI"/>
    <s v="JAW-JB-NPH-3702"/>
    <s v="JAYAGIRI_LEMBANG"/>
    <x v="1"/>
    <s v="TBG"/>
    <s v="Central"/>
    <s v="JABAR"/>
    <s v="Jawa Barat"/>
    <s v="KAB. BANDUNG BARAT"/>
    <n v="6614396"/>
    <d v="2020-01-15T00:00:00"/>
    <m/>
    <n v="208"/>
    <s v="&gt; 150 days"/>
    <d v="2020-06-13T00:00:00"/>
    <s v="W24-2020"/>
    <s v="Jun-2020"/>
    <d v="2020-05-15T00:00:00"/>
    <s v="W20-2020"/>
    <s v="May-2020"/>
    <d v="2020-07-31T00:00:00"/>
    <s v="W31-2020"/>
    <x v="19"/>
    <d v="2020-08-15T00:00:00"/>
    <s v="W33-2020"/>
    <s v="Aug-2020"/>
    <m/>
    <s v="MW"/>
    <d v="2020-07-01T00:00:00"/>
    <m/>
    <s v="535891106070"/>
    <s v="6.6"/>
    <m/>
    <d v="2020-07-28T00:00:00"/>
    <m/>
    <d v="2020-07-15T00:00:00"/>
    <d v="2020-08-10T00:00:00"/>
    <s v="W33-2020"/>
    <m/>
    <d v="2020-09-08T00:00:00"/>
    <x v="8"/>
    <x v="7"/>
    <s v="CLOSED - RFI DONE"/>
    <s v="10.08.20 : RFIN sent_x000a_03.08.20 : 27.07.20 : 23.07.20 : 16.07.20 : email SRFI-N sent, PLN connection masih terkendala isu stock kwh meter kosong dan adanya perluasan jaringan_x000a_13.07.20 : PLN connection masih terkendala isu stock kwh meter kosong dan adanya perluasan jaringan_x000a_09.07.20 : 06.07.20 : proses PLN connection_x000a_02.07.20 : SK PLN release, plan RFI = SPK release + 14 hari_x000a_30.06.20 : change transport type menjadi MW, request SK PSB PLN untuk continue PLN Connectionnya_x000a_29.06.20 : PLN Connection menunggu konfirmasi dari XL_x000a_22.06.20 : 15.06.20 : Soft RFI_x000a_11.06.20 : cat tower, pagar halaman og, pondasi bts og_x000a_08.06.20 : Erection OG_x000a_04.06.20 : prepare erection (langsir material tower)_x000a_01.06.20 : curingtime &amp; backfilling_x000a_28.05.20 : 25.05.20 : curingtime_x000a_21.05.20 : excavation on going_x000a_15.05.20 : start excavation_x000a_14.05.20 : preparation tim dan material_x000a_08.05.20 : rekom done, bouwplank, proses perijinan_x000a_30.04.20 : rekom desa done proses rekom camat_x000a_23.04.20 : 16.04.20 : proses realisasi IW dan rekom on going _x000a_09.04.20 : 02.04.20 : 25.03.20 : proses verifikasi dan negosiasi eskalasi_x000a_19.03.20 : IW clear_x000a_11.03.20 : IW on going_x000a_20.02.20 : 13.02.20 : IW on going_x000a_06.02.20 : kand A = validasi done, Candidate A RF TX OK_x000a_22.01.20 : kand A = RND 50 180/245/310 22Jan20 : RND ok candidate A, tower 52_x000a_20.01.20 : Kand A = submit kand A di -6.794800° 107.618820°_x000a_17.01.20 : hasil assessment PDI done (email arief), proses input STIP 1 B2S"/>
  </r>
  <r>
    <s v="1642871003"/>
    <s v="KEPANJEN_KIDUL_KAUMAN"/>
    <x v="9"/>
    <s v="TB"/>
    <n v="112.15611699999999"/>
    <n v="-8.0888439999999999"/>
    <n v="40"/>
    <s v="100/200/310"/>
    <n v="2020"/>
    <s v="JEDI 2020 [NEW]"/>
    <s v="Jl. Kali Ngebel RT.004 RW.01 Kelurahan Tanjungsari, Kecamatan Sukorejo, Kota Blitar, Propinsi Jawa Timur"/>
    <s v="HTI"/>
    <s v="JAW-JI-BLT-1910"/>
    <s v="KEPANJEN_KIDUL_KAUMAN"/>
    <x v="1"/>
    <s v="TBG"/>
    <s v="East"/>
    <s v="JATIM"/>
    <s v="Jawa Timur"/>
    <s v="KOTA BLITAR"/>
    <n v="6614369"/>
    <d v="2020-01-13T00:00:00"/>
    <m/>
    <n v="210"/>
    <s v="&gt; 150 days"/>
    <d v="2020-06-11T00:00:00"/>
    <s v="W24-2020"/>
    <s v="Jun-2020"/>
    <d v="2020-08-14T00:00:00"/>
    <s v="W33-2020"/>
    <s v="Aug-2020"/>
    <d v="2020-10-13T00:00:00"/>
    <s v="W42-2020"/>
    <x v="13"/>
    <d v="2020-08-25T00:00:00"/>
    <s v="W35-2020"/>
    <s v="Aug-2020"/>
    <m/>
    <s v="MW"/>
    <d v="2020-07-21T00:00:00"/>
    <m/>
    <n v="514021875421"/>
    <n v="6.6"/>
    <m/>
    <d v="2020-08-14T00:00:00"/>
    <m/>
    <m/>
    <d v="2020-08-10T00:00:00"/>
    <s v="W33-2020"/>
    <m/>
    <m/>
    <x v="8"/>
    <x v="7"/>
    <s v="CLOSED - RFI DONE"/>
    <s v="10.08.20 : RFIN sent _x000a_06.08.20 : SRFI, proses PLN connection_x000a_03.08.20 : 23.07.20 : erection on going _x000a_20.07.20 : curing time, plan start erection vesok_x000a_16.07.20 : rebarring_x000a_13.07.20 : mobilisasi excavator, delivery material besi pondasi, sortir tower material_x000a_06.07.20 : plan start continue galian 7 jul_x000a_02.07.20 : excavation hold_x000a_29.06.20 : 25.06.20 : 22.06.20 : 18.06.20 : excavation stop, proses penyelesaian isu dengan LL_x000a_11.06.20 : CME continue_x000a_08.06.20 : curingtime_x000a_04.06.20 : 28.05.20 : 25.05.20 : 14.05.20 : curingtime_x000a_13.05.20 ; cor done, urugan done, pond bts done,pond pagar done, tower plan 13/5 mos, tim erect os_x000a_08.05.20 : 30.04.20 : proses design/bouwplank dan apply perijinan_x000a_23.04.20 : 16.04.20 : IW done, proses rekom dan soiltest_x000a_09.04.20 : 02.04.20 : 25.03.20 : IW clear, harga BAN tetap, LL tidak mau di nego, proses validasi biaya sitac_x000a_19.03.20 : 11.03.20 : IW clear, proses renego dan validasi biaya sitac_x000a_28.02.20 : 25.02.20 : IW Clear, proses review eskalasi sitac_x000a_20.02.20 : IW Clear, proses submit eskalasi sitac_x000a_13.02.20 : IW on going_x000a_06.02.20 : kand A = validasi done, Candidate A RF TX OK_x000a_"/>
  </r>
  <r>
    <s v="010346109"/>
    <s v="KEMBANG JAYA"/>
    <x v="9"/>
    <s v="TB"/>
    <n v="97.786180000000002"/>
    <n v="3.5301100000000001"/>
    <n v="55"/>
    <s v="140/250/320"/>
    <n v="2020"/>
    <s v="JEDI 2020 [NEW]"/>
    <s v="Jalan Raya Blang Kejeren, Desa Kumbang Jaya, Kecamatan Badar, Kab Aceh Tenggara"/>
    <s v="HTI"/>
    <s v="SUM-SU-LBP-2227"/>
    <s v="TUBUH AIR BADAR"/>
    <x v="0"/>
    <s v="TBG"/>
    <s v="East"/>
    <s v="SUMBAGUT"/>
    <s v="Aceh"/>
    <s v="ACEH TENGGARA"/>
    <n v="6614850"/>
    <d v="2020-07-06T00:00:00"/>
    <m/>
    <n v="34"/>
    <s v="31 - 60 days"/>
    <d v="2020-08-05T00:00:00"/>
    <s v="W32-2020"/>
    <s v="Aug-2020"/>
    <d v="2020-08-04T00:00:00"/>
    <s v="W32-2020"/>
    <s v="Aug-2020"/>
    <d v="2020-08-07T00:00:00"/>
    <s v="W32-2020"/>
    <x v="16"/>
    <d v="2020-08-07T00:00:00"/>
    <s v="W32-2020"/>
    <s v="Aug-2020"/>
    <m/>
    <s v="MW"/>
    <d v="2020-07-16T00:00:00"/>
    <m/>
    <n v="113340190909"/>
    <n v="6.6"/>
    <m/>
    <d v="2020-07-10T00:00:00"/>
    <m/>
    <d v="2020-08-08T00:00:00"/>
    <d v="2020-08-09T00:00:00"/>
    <s v="W33-2020"/>
    <m/>
    <m/>
    <x v="8"/>
    <x v="7"/>
    <s v="CLOSED - RFI DONE"/>
    <s v="10.08.20 : 09.08.20 : RFIN sent _x000a_08.08.20 : email SRFI-N sent_x000a_07.08.20 : actual RFI, collecting doc RFIN _x000a_30.07.20 : SRFI actual_x000a_23.07.20 : on going RBS foundation_x000a_06.07.20 : SPK release"/>
  </r>
  <r>
    <s v="2006901003"/>
    <s v="SELAKAUTUA"/>
    <x v="9"/>
    <s v="TB"/>
    <n v="109.059997"/>
    <n v="1.0247310000000001"/>
    <n v="40"/>
    <s v="20/210/270"/>
    <n v="2020"/>
    <s v="JEDI 2020 [NEW]"/>
    <s v="Dusun Pangkalan Asam, RT.010 RW.002, Desa Sungai Daun, Kecamatan Selakau, Kabupaten Sambas, Provinsi Kalimantan Barat"/>
    <s v="HTI"/>
    <s v="KAL-KB-SBS-0706"/>
    <s v="SELAKAUTUA"/>
    <x v="1"/>
    <s v="TBG"/>
    <s v="JABO"/>
    <s v="KALIMANTAN"/>
    <s v="Kalimantan Barat"/>
    <s v="KAB. SAMBAS"/>
    <n v="6614568"/>
    <d v="2020-03-19T00:00:00"/>
    <m/>
    <n v="143"/>
    <s v="121 - 150 days"/>
    <d v="2020-08-16T00:00:00"/>
    <s v="W34-2020"/>
    <s v="Aug-2020"/>
    <d v="2020-07-25T00:00:00"/>
    <s v="W30-2020"/>
    <s v="Jul-2020"/>
    <d v="2020-07-25T00:00:00"/>
    <s v="W30-2020"/>
    <x v="19"/>
    <d v="2020-11-27T00:00:00"/>
    <s v="W48-2020"/>
    <s v="Nov-2020"/>
    <m/>
    <s v="MW"/>
    <d v="2020-06-12T00:00:00"/>
    <m/>
    <s v="212000728344"/>
    <n v="6.6"/>
    <m/>
    <d v="2020-08-14T00:00:00"/>
    <m/>
    <m/>
    <d v="2020-08-09T00:00:00"/>
    <s v="W33-2020"/>
    <m/>
    <m/>
    <x v="8"/>
    <x v="7"/>
    <s v="CLOSED - RFI DONE"/>
    <s v="10.08.20 : RFIN sent _x000a_06.08.20 : 03.08.20 : Erection OG, Pondasi BTS, ME, pagar, OG, Plan PLN 3 Aug_x000a_23.07.20 : curingtime, plan start erection 25 jul_x000a_20.07.20 : pouring concrete_x000a_16.07.20 : cerucuk done, on going rebarring pondasi_x000a_13.07.20 : 09.07.20 : on going cerucuk, terkendala cuaca Hujan hampir setiap hari dan langsiran mutar sungai (jauh), plan cor 14 jul, plan erection done 23 jul, plan RFI 25 jul_x000a_02.07.20 : borepile done, on going cerucuk start 30 jun (4 hari) plan lantai kerja 4 jul, plan cor 8 jul, material tower on going langsir_x000a_29.06.20 : 22.06.20 : bouwplank, Proses langsir Material, akses sementara lewat sungai, plan cor 30 jun_x000a_18.06.20 : prepare start CME, langsir material to site, proses bangun jembatan akses sementara melintasi sungai_x000a_17.06.20 : Go RFI, PSB PLN release_x000a_15.06.20 : 11.06.20 : 08.06.20 : 06.06.20 : Team Plan Onsite, preparation CME start_x000a_04.06.20 : 01.06.20 : bouwplank_x000a_28.05.20 : rekom on going, paralel tim CME plan on site 28 may untuk preparation CME_x000a_25.05.20 : 14.05.20 : 08.05.20 : 30.04.20 : rekom og_x000a_23.04.20 : 16.04.20 : IW on going_x000a_09.04.20 : 07.04.20 : submit kand C, RND OK tower 52m, wait TNP review_x000a_02.04.20 : 01.04.20 : TNP OK, IW on going_x000a_31.03.20 : RND OK_x000a_25.03.20 : hunting_x000a_"/>
  </r>
  <r>
    <s v="021284109"/>
    <s v="PERKEBUNAN_TANJUNG_KELILING"/>
    <x v="9"/>
    <s v="TB"/>
    <n v="98.324659999999994"/>
    <n v="3.53389"/>
    <n v="50"/>
    <s v="20/100/220"/>
    <n v="2020"/>
    <s v="JEDI 2020 [NEW]"/>
    <s v="Jalan Dusun II Suka Mulia, Desa Perkebunan Tanjung Keliling, Kecamatan Salapian, Kabupaten Langkat, Provinsi Sumatera Utara"/>
    <s v="HTI"/>
    <s v="SUM-SU-STB-2195"/>
    <s v="PERK. TJ. KELILING"/>
    <x v="0"/>
    <s v="TBG"/>
    <s v="WEST"/>
    <s v="SUMBAGUT"/>
    <s v="Sumatera Utara"/>
    <s v="LANGKAT"/>
    <n v="6614850"/>
    <d v="2020-07-06T00:00:00"/>
    <m/>
    <n v="33"/>
    <s v="31 - 60 days"/>
    <d v="2020-08-05T00:00:00"/>
    <s v="W32-2020"/>
    <s v="Aug-2020"/>
    <d v="2020-08-04T00:00:00"/>
    <s v="W32-2020"/>
    <s v="Aug-2020"/>
    <d v="2020-08-07T00:00:00"/>
    <s v="W32-2020"/>
    <x v="16"/>
    <d v="2020-08-07T00:00:00"/>
    <s v="W32-2020"/>
    <s v="Aug-2020"/>
    <m/>
    <s v="MW"/>
    <d v="2020-07-16T00:00:00"/>
    <m/>
    <s v="129040033023"/>
    <n v="6.6"/>
    <m/>
    <d v="2020-07-10T00:00:00"/>
    <m/>
    <d v="2020-08-06T00:00:00"/>
    <d v="2020-08-08T00:00:00"/>
    <s v="W32-2020"/>
    <m/>
    <m/>
    <x v="8"/>
    <x v="7"/>
    <s v="CLOSED - RFI DONE"/>
    <s v="08.08.20 : RFIN sent _x000a_06.08.20 : email SRFI-N sent_x000a_27.07.20 : 25.07.20 : actual SRFI, PLN connection process_x000a_23.07.20 : on going RBS foundation_x000a_06.07.20 : SPK release"/>
  </r>
  <r>
    <s v="020115105"/>
    <s v="MARTABAJUNGKAT"/>
    <x v="9"/>
    <s v="MSI"/>
    <n v="100.16897"/>
    <n v="2.5184899999999999"/>
    <n v="55"/>
    <s v="150/280/350"/>
    <n v="2020"/>
    <s v="JEDI 2020 [NEW]"/>
    <s v="Desa Kota Lapan, Kelurahan Labuhan Bilik, Kec. Panai Tengah, Kab. Labuhan Batu"/>
    <s v="HTI"/>
    <s v="SUM-SU-AKK-2200"/>
    <s v="SEI MERDEKA"/>
    <x v="0"/>
    <s v="TBG"/>
    <s v="WEST"/>
    <s v="SUMBAGUT"/>
    <s v="Sumatera Utara"/>
    <s v="LABUHANBATU"/>
    <n v="6614845"/>
    <d v="2020-07-06T00:00:00"/>
    <m/>
    <n v="33"/>
    <s v="31 - 60 days"/>
    <d v="2020-08-05T00:00:00"/>
    <s v="W32-2020"/>
    <s v="Aug-2020"/>
    <d v="2020-08-04T00:00:00"/>
    <s v="W32-2020"/>
    <s v="Aug-2020"/>
    <d v="2020-08-07T00:00:00"/>
    <s v="W32-2020"/>
    <x v="16"/>
    <d v="2020-08-07T00:00:00"/>
    <s v="W32-2020"/>
    <s v="Aug-2020"/>
    <m/>
    <s v="MW"/>
    <d v="2020-07-16T00:00:00"/>
    <m/>
    <s v="125130516066"/>
    <n v="6.6"/>
    <m/>
    <d v="2020-07-10T00:00:00"/>
    <m/>
    <m/>
    <d v="2020-08-08T00:00:00"/>
    <s v="W32-2020"/>
    <m/>
    <m/>
    <x v="8"/>
    <x v="7"/>
    <s v="CLOSED - RFI DONE"/>
    <s v="08.08.20 : RFIN sent _x000a_27.07.20 : 25.07.20 : actual SRFI, PLN connection process_x000a_23.07.20 : on going RBS foundation_x000a_06.07.20 : SPK release"/>
  </r>
  <r>
    <m/>
    <m/>
    <x v="4"/>
    <s v=""/>
    <s v="119°31.38.75'E"/>
    <s v="5°7.58.58'S"/>
    <n v="40"/>
    <s v="120/230/350"/>
    <n v="2021"/>
    <s v="RORO JONGRANG 2021 [NEW]"/>
    <s v="Jl. Kemuliaan Bangkala Utara, Kel. Tamalanrea RT.02 RW.018, Kec. Tamalanrea, Kota Makasar Prov. Sulawesi Selatan"/>
    <s v="HTI"/>
    <s v="SUL-SN-MKS-1582"/>
    <s v="KOTIPA_RAYA_PACCERAKKANG"/>
    <x v="0"/>
    <s v="TBG"/>
    <s v="East"/>
    <s v="SULAWESI"/>
    <s v="Sulawesi Selatan"/>
    <s v="Kota Makassar"/>
    <n v="6617556"/>
    <d v="2021-08-30T00:00:00"/>
    <m/>
    <n v="154"/>
    <s v="&gt; 150 days"/>
    <d v="2021-09-29T00:00:00"/>
    <s v="W40-2021"/>
    <s v="Sep-2021"/>
    <s v="TBD"/>
    <s v="TBD"/>
    <s v="TBD"/>
    <s v="TBD"/>
    <s v="TBD"/>
    <x v="1"/>
    <s v="TBD"/>
    <s v="TBD"/>
    <s v="TBD"/>
    <m/>
    <s v="MW"/>
    <m/>
    <m/>
    <m/>
    <m/>
    <m/>
    <s v=""/>
    <m/>
    <m/>
    <m/>
    <m/>
    <m/>
    <m/>
    <x v="17"/>
    <x v="12"/>
    <s v="RND NOK : FAR FROM NOM"/>
    <s v="09:12:21: PROPOSE RETURN BY XL_x000a_08:12:21-02:12:2021 : PROPOSE RETURN XL, Beda TP ID _x000a_01:12:21-28:11:21: NEED CONFIRM XL, GO OR NOT GOT? STATUS DI LMS ESR SUBMITTED_x000a_22:09:21:13:09:21: 08:09:21: ERM RESULD RND NOK FAR FROM NOM_x000a_30:08:21: ERM PROSES"/>
  </r>
  <r>
    <m/>
    <m/>
    <x v="4"/>
    <s v=""/>
    <s v="99°52.14.3'E"/>
    <s v="2°4.20.66'N"/>
    <n v="50"/>
    <s v="70/180/320"/>
    <n v="2021"/>
    <s v="RORO JONGRANG 2021 [NEW]"/>
    <s v="Jl. Tapa Dusun Rejo Mulio, Kel. Perdamean, Kec. Rantau Selatan, Kab. Labuhanbatu Utara, Prov. Sumatera Utara"/>
    <s v="HTI"/>
    <s v="SUM-SU-AKK-2216"/>
    <s v="DANAU_BALAI"/>
    <x v="0"/>
    <s v="TBG"/>
    <s v="WEST"/>
    <s v="SUMBAGUT"/>
    <s v="Sumatera Utara"/>
    <s v="Kab. Labuhanbatu"/>
    <n v="6617556"/>
    <d v="2021-08-30T00:00:00"/>
    <m/>
    <n v="154"/>
    <s v="&gt; 150 days"/>
    <d v="2021-09-29T00:00:00"/>
    <s v="W40-2021"/>
    <s v="Sep-2021"/>
    <s v="TBD"/>
    <s v="TBD"/>
    <s v="TBD"/>
    <s v="TBD"/>
    <s v="TBD"/>
    <x v="1"/>
    <s v="TBD"/>
    <s v="TBD"/>
    <s v="TBD"/>
    <m/>
    <m/>
    <m/>
    <m/>
    <m/>
    <m/>
    <m/>
    <s v=""/>
    <m/>
    <m/>
    <m/>
    <m/>
    <m/>
    <m/>
    <x v="9"/>
    <x v="8"/>
    <s v="Drop by TBG (HARD COMMCASE)"/>
    <s v="08:30:2021: ERM PROSES"/>
  </r>
  <r>
    <s v="050507109"/>
    <s v="DARUSSALAM MERAL"/>
    <x v="9"/>
    <s v="TB"/>
    <n v="103.37188999999999"/>
    <n v="1.0431999999999999"/>
    <n v="35"/>
    <s v="30/100/240"/>
    <n v="2020"/>
    <s v="JEDI 2020 [NEW]"/>
    <s v=" Jl.Paya Sunan RT.03 RW.01 Kelurahan Darussalam Kecamatan Meral Barat Kab. Karimun Prov. Kepulauan RiauKelurahan DarussalamKecamatan Meral Barat"/>
    <s v="HTI"/>
    <s v="SUM-KR-TBK-0585"/>
    <s v="MERAL KOTA_KARIMUN"/>
    <x v="0"/>
    <s v="TBG"/>
    <s v="WEST"/>
    <s v="SUMBAGTENG"/>
    <s v="Kep. Bangka Belitung"/>
    <s v="KAB. KARIMUN"/>
    <n v="6614812"/>
    <d v="2020-07-01T00:00:00"/>
    <m/>
    <n v="38"/>
    <s v="31 - 60 days"/>
    <d v="2020-07-31T00:00:00"/>
    <s v="W31-2020"/>
    <s v="Jul-2020"/>
    <d v="2020-07-30T00:00:00"/>
    <s v="W31-2020"/>
    <s v="Jul-2020"/>
    <d v="2020-07-30T00:00:00"/>
    <s v="W31-2020"/>
    <x v="19"/>
    <d v="2020-08-10T00:00:00"/>
    <s v="W33-2020"/>
    <s v="Aug-2020"/>
    <m/>
    <s v="MW"/>
    <d v="2020-07-21T00:00:00"/>
    <m/>
    <n v="183051480507"/>
    <n v="6.6"/>
    <m/>
    <d v="2020-07-06T00:00:00"/>
    <m/>
    <m/>
    <d v="2020-08-08T00:00:00"/>
    <s v="W32-2020"/>
    <m/>
    <m/>
    <x v="8"/>
    <x v="7"/>
    <s v="CLOSED - RFI DONE"/>
    <s v="08.08.20 : RFIN sent _x000a_06.08.20 : 04.08.20 : actual RFI, collecting doc RFIN_x000a_03.08.20 : 30.07.20 : proses SLO PLN_x000a_27.07.20 : proses PLN connection, nomor register belum release dr PLN_x000a_23.07.20 : 22.07.20 : SRFI actual, collecting doc SRFIN_x000a_20.07.20 : Pondasi BTS,Material ME on delivery_x000a_09.07.20 : STO, CME preparation_x000a_01.07.20 : SPK release"/>
  </r>
  <r>
    <s v="020416109"/>
    <s v="SIMATAHARI 2"/>
    <x v="9"/>
    <s v="SKP"/>
    <n v="100.04809"/>
    <n v="1.80504"/>
    <n v="50"/>
    <s v="10/110/270"/>
    <n v="2020"/>
    <s v="JEDI 2020 [NEW]"/>
    <s v="Dusun Bakti, Desa Simatahari, Kec. Kota Pinang, Kab. Labuhan Batu Selatan, Sumatra Utara "/>
    <s v="HTI"/>
    <s v="SUM-SU-KPI-2224"/>
    <s v="KOTAPINANG SIMATAHARI"/>
    <x v="0"/>
    <s v="TBG"/>
    <s v="WEST"/>
    <s v="SUMBAGUT"/>
    <s v="Sumatera Utara"/>
    <s v="LABUHANBATU SELATAN"/>
    <n v="6614847"/>
    <d v="2020-07-06T00:00:00"/>
    <m/>
    <n v="32"/>
    <s v="31 - 60 days"/>
    <d v="2020-08-05T00:00:00"/>
    <s v="W32-2020"/>
    <s v="Aug-2020"/>
    <d v="2020-08-04T00:00:00"/>
    <s v="W32-2020"/>
    <s v="Aug-2020"/>
    <d v="2020-08-07T00:00:00"/>
    <s v="W32-2020"/>
    <x v="16"/>
    <d v="2020-08-07T00:00:00"/>
    <s v="W32-2020"/>
    <s v="Aug-2020"/>
    <m/>
    <s v="MW"/>
    <d v="2020-07-16T00:00:00"/>
    <m/>
    <s v="125100659285"/>
    <n v="6.6"/>
    <m/>
    <d v="2020-07-10T00:00:00"/>
    <m/>
    <m/>
    <d v="2020-08-07T00:00:00"/>
    <s v="W32-2020"/>
    <m/>
    <m/>
    <x v="8"/>
    <x v="7"/>
    <s v="CLOSED - RFI DONE"/>
    <s v="07.08.20 : RFIN sent _x000a_03.08.20 : 27.07.20 : 25.07.20 : actual SRFI, PLN connection process_x000a_23.07.20 : on going RBS foundation_x000a_06.07.20 : SPK release"/>
  </r>
  <r>
    <s v="1127601003"/>
    <s v="JALAN GARUDA MAS"/>
    <x v="9"/>
    <s v="TB"/>
    <n v="106.84451799999999"/>
    <n v="-6.3109890000000002"/>
    <n v="30"/>
    <s v="40/150/300"/>
    <m/>
    <m/>
    <s v="Jl. Nangka, GG. H. Nawi No. 7 RT.002 RW.006, Kel. Tanjung Barat, Kec. Jagakarsa, Jakarta Selatan"/>
    <s v="EID"/>
    <s v="JAW-JK-KYB-0096"/>
    <s v="Jalan Garuda Mas"/>
    <x v="1"/>
    <s v="TBG"/>
    <s v="JABO"/>
    <s v="JABODETABEK (INNER)"/>
    <s v="DKI Jakarta"/>
    <s v="JAKARTA SELATAN"/>
    <n v="6614368"/>
    <d v="2020-01-13T00:00:00"/>
    <m/>
    <n v="207"/>
    <s v="&gt; 150 days"/>
    <d v="2020-06-11T00:00:00"/>
    <s v="W24-2020"/>
    <s v="Jun-2020"/>
    <d v="2020-06-30T00:00:00"/>
    <s v="W27-2020"/>
    <s v="Jun-2020"/>
    <d v="2020-07-15T00:00:00"/>
    <s v="W29-2020"/>
    <x v="19"/>
    <d v="2020-08-10T00:00:00"/>
    <s v="W33-2020"/>
    <s v="Aug-2020"/>
    <m/>
    <s v="MW"/>
    <d v="2020-06-29T00:00:00"/>
    <m/>
    <n v="547401723708"/>
    <n v="6.6"/>
    <m/>
    <m/>
    <m/>
    <d v="2020-06-29T00:00:00"/>
    <d v="2020-08-07T00:00:00"/>
    <s v="W32-2020"/>
    <m/>
    <d v="2020-08-28T00:00:00"/>
    <x v="8"/>
    <x v="7"/>
    <s v="CLOSED - RFI DONE"/>
    <s v="07.08.20 : RFIN sent _x000a_06.08.20 : 23.07.20 : 20.07.20 : proses PLN connection_x000a_13.07.20 : 09.07.20 : 06.07.20 : 02.07.20 : email SRFI-N sent, wait SK PLN release from XL_x000a_29.06.20 : email SRFI-N sent_x000a_25.06.20 : curingtime_x000a_22.06.20 : cor done, paralel rekom on going_x000a_22.06.20 : Pouring 20/06, Erection start 27/06, Finish 29/06, S RFI 30/06_x000a_18.06.20 : on going excavation, Plan SRFI/RFI end of June_x000a_15.06.20 : 11.06.20 : proses validasi, paralel IW clear_x000a_08.06.20 : RND review_x000a_04.06.20 : 01.06.20 : 29.05.20 : waiting RND review, paralel IW on going_x000a_28.05.20 : 25.05.20 : 22.05.20 : RND review_x000a_21.05.20 : 18.05.20 : RND propose ketinggian 25 m_x000a_16.05.20 : submit kand D_x000a_15.05.20 : RND review_x000a_14.05.20 : RF review_x000a_08.05.20 : 30.04.20 : rehunting_x000a_23.04.20 : 16.04.20 : Rehunting site, NOM berada di dalam kawasan developer PT. TCP INTERNUSA,_x000a_09.04.20 : kand NOK_x000a_02.04.20 : 25.03.20 : Candidat NOK, Rehunting_x000a_19.03.20 :  validasi RND_x000a_20.02.20 : IW on going_x000a_13.02.20 : IW on going_x000a_06.02.20 : kand A = validasi done, Candidate A RF TX OK_x000a_30.01.20 : kand A = submit A 106°50'38.77&quot;E 6°18'38.09&quot;S/106.844103 -6.310581 OK, Center Antenna 20m"/>
  </r>
  <r>
    <s v="021440109"/>
    <s v="PALUK PAKIH"/>
    <x v="9"/>
    <s v="TB"/>
    <n v="98.324950000000001"/>
    <n v="3.7259000000000002"/>
    <n v="60"/>
    <s v="30/130/270"/>
    <n v="2020"/>
    <s v="JEDI 2020 [NEW]"/>
    <s v="Dusun Bukit, Desa paluk pakih Babussalam, Kecamatan Batang Serangan, Kab. Langkat Prov. Sumatera Utara"/>
    <s v="HTI"/>
    <s v="SUM-SU-STB-2198"/>
    <s v="BANJAR JAYA"/>
    <x v="0"/>
    <s v="TBG"/>
    <s v="WEST"/>
    <s v="SUMBAGUT"/>
    <s v="Sumatera Utara"/>
    <s v="LANGKAT"/>
    <n v="6614850"/>
    <d v="2020-07-06T00:00:00"/>
    <m/>
    <n v="31"/>
    <s v="31 - 60 days"/>
    <d v="2020-08-05T00:00:00"/>
    <s v="W32-2020"/>
    <s v="Aug-2020"/>
    <d v="2020-08-04T00:00:00"/>
    <s v="W32-2020"/>
    <s v="Aug-2020"/>
    <d v="2020-08-07T00:00:00"/>
    <s v="W32-2020"/>
    <x v="16"/>
    <d v="2020-08-07T00:00:00"/>
    <s v="W32-2020"/>
    <s v="Aug-2020"/>
    <m/>
    <s v="MW"/>
    <d v="2020-07-16T00:00:00"/>
    <m/>
    <s v="122140849271"/>
    <n v="6.6"/>
    <m/>
    <d v="2020-07-10T00:00:00"/>
    <m/>
    <m/>
    <d v="2020-08-06T00:00:00"/>
    <s v="W32-2020"/>
    <m/>
    <m/>
    <x v="8"/>
    <x v="7"/>
    <s v="CLOSED - RFI DONE"/>
    <s v="06.08.20 : RFIN sent _x000a_27.07.20 : 25.07.20 : actual SRFI, PLN connection process_x000a_23.07.20 : on going RBS foundation_x000a_06.07.20 : SPK release"/>
  </r>
  <r>
    <s v="125410126"/>
    <s v="WANASARI-BANGODUA"/>
    <x v="9"/>
    <s v="TB"/>
    <n v="108.26324"/>
    <n v="-6.5013500000000004"/>
    <n v="40"/>
    <s v="90/210/330"/>
    <n v="2020"/>
    <s v="JEDI 2020 [NEW]"/>
    <s v="BLOK DESA, RT/RW 004/002, DESA MALANGSARI, KEC. BANGODUA, INDRAMAYU, JAWA BARAT"/>
    <s v="HTI"/>
    <s v="JAW-JB-IDM-4041"/>
    <s v="MALANGSARI BANGODUA"/>
    <x v="0"/>
    <s v="TBG"/>
    <s v="Central"/>
    <s v="JABAR"/>
    <s v="Jawa Barat"/>
    <s v="INDRAMAYU"/>
    <n v="6614850"/>
    <d v="2020-07-06T00:00:00"/>
    <m/>
    <n v="31"/>
    <s v="31 - 60 days"/>
    <d v="2020-08-05T00:00:00"/>
    <s v="W32-2020"/>
    <s v="Aug-2020"/>
    <d v="2020-08-04T00:00:00"/>
    <s v="W32-2020"/>
    <s v="Aug-2020"/>
    <d v="2020-08-04T00:00:00"/>
    <s v="W32-2020"/>
    <x v="16"/>
    <d v="2020-08-04T00:00:00"/>
    <s v="W32-2020"/>
    <s v="Aug-2020"/>
    <m/>
    <s v="MW"/>
    <d v="2020-07-16T00:00:00"/>
    <m/>
    <s v="534040044095"/>
    <s v="6.6"/>
    <m/>
    <d v="2020-07-13T00:00:00"/>
    <m/>
    <m/>
    <d v="2020-08-06T00:00:00"/>
    <s v="W32-2020"/>
    <m/>
    <m/>
    <x v="8"/>
    <x v="7"/>
    <s v="CLOSED - RFI DONE"/>
    <s v="06.08.20 : RFIN sent _x000a_03.08.20 : 27.07.20 : 23.07.20 : SRFI actual, collecting doc SRFIN_x000a_16.07.20 : mobilisasi team &amp; preparation_x000a_14.07.20 : proses input STIP Colo_x000a_06.07.20 : SPK release"/>
  </r>
  <r>
    <m/>
    <m/>
    <x v="5"/>
    <s v="TB"/>
    <s v="99°50.35.38'E"/>
    <s v="2°7.30.06'N"/>
    <n v="60"/>
    <s v="90/180/270"/>
    <n v="2021"/>
    <m/>
    <m/>
    <s v="HTI"/>
    <s v="SUM-SU-AKK-2206"/>
    <s v="RANTAU_UTARA_PULOPADANG"/>
    <x v="1"/>
    <s v="TBG"/>
    <s v="WEST"/>
    <s v="SUMBAGUT"/>
    <s v="Sumatera Utara"/>
    <s v="Kab. Labuhanbatu"/>
    <n v="6617944"/>
    <d v="2022-01-24T00:00:00"/>
    <m/>
    <n v="7"/>
    <s v="&lt; 30 days"/>
    <d v="2022-06-23T00:00:00"/>
    <s v="W26-2022"/>
    <s v="Jun-2022"/>
    <s v="TBD"/>
    <s v="TBD"/>
    <s v="TBD"/>
    <s v="TBD"/>
    <s v="TBD"/>
    <x v="1"/>
    <s v="TBD"/>
    <s v="TBD"/>
    <s v="TBD"/>
    <m/>
    <s v="MW"/>
    <m/>
    <m/>
    <m/>
    <m/>
    <m/>
    <m/>
    <m/>
    <m/>
    <m/>
    <m/>
    <m/>
    <m/>
    <x v="2"/>
    <x v="2"/>
    <s v="CURRENTLY NO ISSUE"/>
    <s v="30:01:22-28:01:22: DAERAH NOM TIDAK DAPAT DIBANGUN TOWER KARENA TIDAK DAPAT TERBIT IMB_x000a_26:01:22: SURVEY OG_x000a_24:01:22: SPK RELEASED"/>
  </r>
  <r>
    <s v="021392109"/>
    <s v="BEKULAP"/>
    <x v="9"/>
    <s v="TB"/>
    <n v="98.399187999999995"/>
    <n v="3.5894529999999998"/>
    <n v="50"/>
    <s v="170/290/350"/>
    <n v="2020"/>
    <s v="JEDI 2020 [NEW]"/>
    <s v="Dusun V Bekulap, Desa Bekulap, Kecamatan Selesai, Kabupaten Langkat, Provinsi Sumatera Utara"/>
    <s v="HTI"/>
    <s v="SUM-SU-STB-2185"/>
    <s v="SELESAI KUTA PARIT"/>
    <x v="0"/>
    <s v="TBG"/>
    <s v="WEST"/>
    <s v="SUMBAGUT"/>
    <s v="Sumatera Utara"/>
    <s v="LANGKAT"/>
    <n v="6614850"/>
    <d v="2020-07-06T00:00:00"/>
    <m/>
    <n v="31"/>
    <s v="31 - 60 days"/>
    <d v="2020-08-05T00:00:00"/>
    <s v="W32-2020"/>
    <s v="Aug-2020"/>
    <d v="2020-08-04T00:00:00"/>
    <s v="W32-2020"/>
    <s v="Aug-2020"/>
    <d v="2020-08-07T00:00:00"/>
    <s v="W32-2020"/>
    <x v="16"/>
    <d v="2020-08-07T00:00:00"/>
    <s v="W32-2020"/>
    <s v="Aug-2020"/>
    <m/>
    <s v="MW"/>
    <d v="2020-07-16T00:00:00"/>
    <m/>
    <s v="129040032892"/>
    <n v="6.6"/>
    <m/>
    <d v="2020-07-10T00:00:00"/>
    <m/>
    <m/>
    <d v="2020-08-06T00:00:00"/>
    <s v="W32-2020"/>
    <m/>
    <m/>
    <x v="8"/>
    <x v="7"/>
    <s v="CLOSED - RFI DONE"/>
    <s v="06.08.20 : RFIN sent _x000a_30.07.20 : SRFI actual_x000a_23.07.20 : on going RBS foundation_x000a_06.07.20 : SPK release"/>
  </r>
  <r>
    <s v="100290104"/>
    <s v="RAWAPITU"/>
    <x v="9"/>
    <s v="SMI"/>
    <n v="105.57098999999999"/>
    <n v="-4.2999299999999998"/>
    <n v="60"/>
    <s v="80/190/270"/>
    <n v="2020"/>
    <s v="JEDI 2020 [NEW]"/>
    <s v="RAWAPITU SP2 RT 015/RK 006, DESA BATANG HARI, KECAMATAN RAWAPITU"/>
    <s v="HTI"/>
    <s v="SUM-LA-MGL-0990"/>
    <s v="GUNUNG TAPA"/>
    <x v="0"/>
    <s v="TBG"/>
    <s v="WEST"/>
    <s v="LAMPUNG"/>
    <s v="Lampung"/>
    <s v="KAB. TULANGBAWANG"/>
    <n v="6614811"/>
    <d v="2020-07-01T00:00:00"/>
    <m/>
    <n v="36"/>
    <s v="31 - 60 days"/>
    <d v="2020-07-31T00:00:00"/>
    <s v="W31-2020"/>
    <s v="Jul-2020"/>
    <d v="2020-07-30T00:00:00"/>
    <s v="W31-2020"/>
    <s v="Jul-2020"/>
    <d v="2020-07-30T00:00:00"/>
    <s v="W31-2020"/>
    <x v="19"/>
    <d v="2020-08-07T00:00:00"/>
    <s v="W32-2020"/>
    <s v="Aug-2020"/>
    <m/>
    <s v="MW"/>
    <d v="2020-07-21T00:00:00"/>
    <m/>
    <n v="173301814825"/>
    <n v="6.6"/>
    <m/>
    <d v="2020-07-06T00:00:00"/>
    <m/>
    <m/>
    <d v="2020-08-06T00:00:00"/>
    <s v="W32-2020"/>
    <m/>
    <d v="2020-08-31T00:00:00"/>
    <x v="8"/>
    <x v="7"/>
    <s v="CLOSED - RFI DONE"/>
    <s v="06.08.20 : RFI actual, RFIN sent _x000a_23.07.20 : SRFI actual, collecting doc RFIN dan on going proses PLN connection_x000a_16.07.20 : plan start CME hari ini, material ME grounding tray dan mounting on delivery_x000a_13.07.20 : delivery material, plan start CME Jumat 17 jul_x000a_09.07.20 : STO, CME preparation_x000a_01.07.20 : SPK release"/>
  </r>
  <r>
    <m/>
    <m/>
    <x v="4"/>
    <s v=""/>
    <s v="106°6.42.23'E"/>
    <s v="2°6.16.7'S"/>
    <n v="20"/>
    <s v="80/170/340"/>
    <n v="2021"/>
    <s v="RORO JONGRANG 2021 [NEW]"/>
    <s v="Jl. Jend. Sudirman, Kel. Gabek I RT. 03 RW. 01, Kec. Gabek, Kota Pangkal Pinang Prov. Kepulauan Bangka Belitung"/>
    <s v="HTI"/>
    <s v="SUM-BB-PGP-0537"/>
    <s v="GABEK_DUA"/>
    <x v="0"/>
    <s v="TBG"/>
    <s v="WEST"/>
    <s v="SUMBGSEL"/>
    <s v="Kepulauan Bangka Belitung"/>
    <s v="Kota Pangkal Pinang"/>
    <n v="6617547"/>
    <d v="2021-08-26T00:00:00"/>
    <m/>
    <n v="158"/>
    <s v="&gt; 150 days"/>
    <d v="2021-09-25T00:00:00"/>
    <s v="W39-2021"/>
    <s v="Sep-2021"/>
    <s v="TBD"/>
    <s v="TBD"/>
    <s v="TBD"/>
    <s v="TBD"/>
    <s v="TBD"/>
    <x v="1"/>
    <s v="TBD"/>
    <s v="TBD"/>
    <s v="TBD"/>
    <m/>
    <m/>
    <m/>
    <m/>
    <m/>
    <m/>
    <m/>
    <s v=""/>
    <m/>
    <m/>
    <m/>
    <m/>
    <m/>
    <m/>
    <x v="9"/>
    <x v="8"/>
    <s v="Drop by TBG (HARD COMMCASE)"/>
    <m/>
  </r>
  <r>
    <s v="022309123"/>
    <s v="BALIGE 1"/>
    <x v="9"/>
    <s v="TB"/>
    <n v="99.073453000000001"/>
    <n v="2.3480539999999999"/>
    <n v="40"/>
    <s v="80/180/240"/>
    <n v="2020"/>
    <s v="JEDI 2020 [NEW]"/>
    <s v="Desa Lumban Bulbul, Kec. Balige, Kab. Toba Samosir, Prov. Sumatera Utara "/>
    <s v="HTI"/>
    <s v="SUM-SU-BLG-2130"/>
    <s v="BALIGE LUMBAN BULBUL"/>
    <x v="0"/>
    <s v="TBG"/>
    <s v="WEST"/>
    <s v="SUMBAGUT"/>
    <s v="Sumatera Utara"/>
    <s v="TOBA SAMOSIR"/>
    <n v="6614798"/>
    <d v="2020-06-26T00:00:00"/>
    <m/>
    <n v="41"/>
    <s v="31 - 60 days"/>
    <d v="2020-07-26T00:00:00"/>
    <s v="W31-2020"/>
    <s v="Jul-2020"/>
    <d v="2020-07-25T00:00:00"/>
    <s v="W30-2020"/>
    <s v="Jul-2020"/>
    <d v="2020-07-31T00:00:00"/>
    <s v="W31-2020"/>
    <x v="19"/>
    <d v="2020-08-08T00:00:00"/>
    <s v="W32-2020"/>
    <s v="Aug-2020"/>
    <m/>
    <s v="MW"/>
    <d v="2020-07-16T00:00:00"/>
    <m/>
    <n v="123110353714"/>
    <n v="6.6"/>
    <m/>
    <d v="2020-07-03T00:00:00"/>
    <m/>
    <m/>
    <d v="2020-08-06T00:00:00"/>
    <s v="W32-2020"/>
    <m/>
    <m/>
    <x v="8"/>
    <x v="7"/>
    <s v="CLOSED - RFI DONE"/>
    <s v="06.08.20 : RFIN sent _x000a_30.07.20 : SRFI actual, plan submit RFIN hari ini atau besok_x000a_23.07.20 : on going RBS foundation_x000a_13.07.20 : 09.07.20 : STO, CME preparation_x000a_02.07.20 : under review power_x000a_29.06.20 : ERM on going_x000a_26.06.20 : SPK Release 26 jun 20"/>
  </r>
  <r>
    <m/>
    <m/>
    <x v="3"/>
    <s v=""/>
    <s v="106°46.24.85'E"/>
    <s v="6°21.47.02'S"/>
    <n v="45"/>
    <s v="90/210/330"/>
    <n v="2021"/>
    <s v="RELOCATION"/>
    <s v="Jl. Limo Poncol, Kel. Limo RT.02 RW.02, Kec. Limo, Kota Depok Prov. Jawa Barat"/>
    <s v="HTI"/>
    <s v="JAW-JB-DPK-0495"/>
    <s v="RAYA LIMO RELOCATION"/>
    <x v="0"/>
    <s v="TBG"/>
    <s v="JABO"/>
    <s v="JABAR"/>
    <s v="Jawa Barat"/>
    <s v="Kota Depok"/>
    <n v="6617539"/>
    <d v="2021-08-25T00:00:00"/>
    <m/>
    <n v="159"/>
    <s v="&gt; 150 days"/>
    <d v="2021-09-24T00:00:00"/>
    <s v="W39-2021"/>
    <s v="Sep-2021"/>
    <s v="TBD"/>
    <s v="TBD"/>
    <s v="TBD"/>
    <s v="TBD"/>
    <s v="TBD"/>
    <x v="1"/>
    <s v="TBD"/>
    <s v="TBD"/>
    <s v="TBD"/>
    <m/>
    <s v="MW"/>
    <m/>
    <m/>
    <m/>
    <m/>
    <m/>
    <m/>
    <m/>
    <m/>
    <m/>
    <m/>
    <m/>
    <m/>
    <x v="9"/>
    <x v="8"/>
    <s v="DROP BY TBG TOWER RELOCATE"/>
    <s v="08:30:2021: NEED REVIEW RND EID_x000a_08:25:2021: SPK COLO RELEASED, SUBMIT ERM PROSES"/>
  </r>
  <r>
    <s v="190053110"/>
    <s v="KLAMIK KUPANG BARAT"/>
    <x v="9"/>
    <s v="MSI"/>
    <n v="123.497"/>
    <n v="-10.320499999999999"/>
    <n v="50"/>
    <s v="45/125/285"/>
    <m/>
    <m/>
    <s v="Jl. Kupang-Tablolong, Nufeleu Kelamik, Kec. Kupang Tengah, Kab. Kupang"/>
    <s v="ALITA"/>
    <s v="NUS-NT-KPG-0286"/>
    <s v="KLAMIK RATBA"/>
    <x v="0"/>
    <m/>
    <s v="East"/>
    <s v="BALINUSRA"/>
    <s v="Nusa Tenggara Timur"/>
    <s v="Kab. Kupang"/>
    <n v="6614783"/>
    <d v="2020-06-24T00:00:00"/>
    <m/>
    <n v="43"/>
    <s v="31 - 60 days"/>
    <d v="2020-07-24T00:00:00"/>
    <s v="W30-2020"/>
    <s v="Jul-2020"/>
    <d v="2020-07-23T00:00:00"/>
    <s v="W30-2020"/>
    <s v="Jul-2020"/>
    <d v="2020-07-31T00:00:00"/>
    <s v="W31-2020"/>
    <x v="19"/>
    <d v="2020-08-07T00:00:00"/>
    <s v="W32-2020"/>
    <s v="Aug-2020"/>
    <m/>
    <s v="MW"/>
    <d v="2020-07-11T00:00:00"/>
    <m/>
    <m/>
    <m/>
    <m/>
    <m/>
    <m/>
    <m/>
    <d v="2020-08-06T00:00:00"/>
    <s v="W32-2020"/>
    <m/>
    <m/>
    <x v="8"/>
    <x v="7"/>
    <s v="CLOSED - RFI DONE"/>
    <s v="06.08.20 : RFIN sent _x000a_06.08.20 :  plan declare RFIN 7 Aug_x000a_03.08.20 : RFI actual dengan Multiguna, plan declare RFIN 5 Aug_x000a_23.07.20 : 22.07.20 : SRFI actual, proses PLN connection_x000a_09.07.20 : delivery material dan preparation team_x000a_02.07.20 : Go CME_x000a_02.07.20 : Preparation team dan material_x000a_29.06.20 : proses STIP dan preparation_x000a_27.06.20 : STO done_x000a_24.06.20 : SPK Release 24 jun 20"/>
  </r>
  <r>
    <s v="1317521003"/>
    <s v="STASIUN CIKOYA"/>
    <x v="9"/>
    <s v="TB"/>
    <n v="106.412449"/>
    <n v="-6.3356640000000004"/>
    <n v="30"/>
    <s v="25/110/180/265"/>
    <m/>
    <m/>
    <s v="Kp. Pos Cikoya Rt.002 Rw.001, Desa Cikasungka, Kec. Solear, Kab. Tangerang"/>
    <s v="EID"/>
    <s v="JAW-BT-TGR-0051"/>
    <s v="Stasiun Cikoya"/>
    <x v="1"/>
    <s v="TBG"/>
    <s v="JABO"/>
    <s v="JABODETABEK (OUTER)"/>
    <s v="Banten"/>
    <s v="TANGERANG"/>
    <n v="6614368"/>
    <d v="2020-01-13T00:00:00"/>
    <m/>
    <n v="206"/>
    <s v="&gt; 150 days"/>
    <d v="2020-06-11T00:00:00"/>
    <s v="W24-2020"/>
    <s v="Jun-2020"/>
    <d v="2020-07-02T00:00:00"/>
    <s v="W27-2020"/>
    <s v="Jul-2020"/>
    <d v="2020-07-25T00:00:00"/>
    <s v="W30-2020"/>
    <x v="19"/>
    <d v="2020-08-07T00:00:00"/>
    <s v="W32-2020"/>
    <s v="Aug-2020"/>
    <m/>
    <s v="MW"/>
    <d v="2020-07-10T00:00:00"/>
    <m/>
    <n v="566401536248"/>
    <n v="6.6"/>
    <m/>
    <m/>
    <m/>
    <d v="2020-07-02T00:00:00"/>
    <d v="2020-08-06T00:00:00"/>
    <s v="W32-2020"/>
    <m/>
    <d v="2020-08-29T00:00:00"/>
    <x v="8"/>
    <x v="7"/>
    <s v="CLOSED - RFI DONE"/>
    <s v="06.08.20 : RFIN sent _x000a_03.08.20 : 30.07.20 : RFI actual, collecting doc_x000a_27.07.20 : 23.07.20 : 20.07.20 : proses PLN connection_x000a_16.07.20 : 13.07.20 : 09.07.20 : 06.07.20 : 02.07.20 : email SRFI-N sent, PLN connection menunggu konfirmasi XL/Tech partner_x000a_29.06.20 : 25.06.20 : curingtime, prepare erection_x000a_22.06.20 : curingtime_x000a_19.06.20 : pouring_x000a_18.06.20 : on going excavation_x000a_15.06.20 : 11.06.20 : excavation start_x000a_08.06.20 : 04.06.20 : preparation start CME_x000a_01.06.20 : RFC, plan start CME minggu depan _x000a_28.05.20 : 25.05.20 : 14.05.20 : 08.05.20 : Plan Start CME 10/05_x000a_30.04.20 : Rekom Lurah done, Issue REKOM CAMAT, karena camat tidak mau mengeluarkan rekomendasi_x000a_23.04.20 : 16.04.20 : IW clear, proses pengajuan ulang eskalasi SITAC_x000a_09.04.20 : IW clear, proses pengajuan ulang eskalasi SITAC_x000a_02.04.20 : rekom on going_x000a_25.03.20 : 19.03.20 : 20.02.20 : Rekom lurah on going. Terkendala lurah akibat commcase tower existing_x000a_13.02.20 : IW on going_x000a_06.02.20 : kand A = validasi done, Candidate A RF TX OK_x000a_24.01.20 : kand A = Ok 30"/>
  </r>
  <r>
    <s v="122241109"/>
    <s v="3-CIBALAKAN"/>
    <x v="9"/>
    <s v="SKP"/>
    <n v="107.56126999999999"/>
    <n v="-6.97248"/>
    <n v="30"/>
    <s v="0/120/240"/>
    <n v="2020"/>
    <s v="JEDI 2020 [NEW]"/>
    <s v="Jl. Raya Manglid No.2, RT.06 RW.11, Kec. Margahayu Selatan, Kab. Bandung, Prop. Jawa Barat 40266"/>
    <s v="HTI"/>
    <s v="JAW-JB-SOR-3679"/>
    <s v="MARGAHAYU SELATAN"/>
    <x v="0"/>
    <s v="TBG"/>
    <s v="Central"/>
    <s v="JABAR"/>
    <s v="Jawa Barat"/>
    <s v="KAB. BANDUNG"/>
    <n v="6614472"/>
    <d v="2020-02-13T00:00:00"/>
    <m/>
    <n v="174"/>
    <s v="&gt; 150 days"/>
    <d v="2020-03-14T00:00:00"/>
    <s v="W11-2020"/>
    <s v="Mar-2020"/>
    <d v="2020-04-30T00:00:00"/>
    <s v="W18-2020"/>
    <s v="Apr-2020"/>
    <d v="2020-07-31T00:00:00"/>
    <s v="W31-2020"/>
    <x v="19"/>
    <d v="2020-08-08T00:00:00"/>
    <s v="W32-2020"/>
    <s v="Aug-2020"/>
    <m/>
    <s v="MW"/>
    <s v="12-Jun-20_x000a_23-Feb-20"/>
    <m/>
    <s v="535756181649"/>
    <s v="6.6"/>
    <m/>
    <d v="2020-02-18T00:00:00"/>
    <m/>
    <d v="2020-06-28T00:00:00"/>
    <d v="2020-08-05T00:00:00"/>
    <s v="W32-2020"/>
    <m/>
    <d v="2020-08-30T00:00:00"/>
    <x v="8"/>
    <x v="7"/>
    <s v="CLOSED - RFI DONE"/>
    <s v="06.08.20 : RFIN sent 5 Aug 20_x000a_30.07.20 : on going pemasangan tiang PLN_x000a_28.07.20 : isu P2TL close, continue PLN connection_x000a_27.07.20 : 23.07.20 : 16.07.20 : Proses penyelesaian isu P2TL oleh XL_x000a_13.07.20 : PLN connection di tangguhkan dan terkendala isu ada P2TL site XL di rayon tersebut (eskalasi isu ke XL)_x000a_09.07.20 : 06.07.20 : 02.07.20 : 29.06.20 : Proses PLN Connection_x000a_28.06.20 : email SRFI-N sent_x000a_22.06.20 : 18.06.20 : SRFI actual, collecting doc SRFIN, proses PLN connection_x000a_17.06.20 : Go RFI, PSB PLN release_x000a_11.06.20 : open akses, prepare team &amp; material_x000a_08.06.20 : proses penyelesaian case by tim arcom_x000a_04.06.20 : 01.06.20 : proses negosiasi dengan LL akan dilanjutkan besok_x000a_28.05.20 : 25.05.20 : 14.05.20 : proses negosiasi dengan keluarga LL_x000a_08.05.20 : proses penyelesaian isu_x000a_30.04.20 : 23.04.20 : 16.04.20 : 09.04.20 : on going proses negosiasi_x000a_02.04.20 : 25.03.20 : plan isu solve W1 Apr, plan RFI W3 Apr_x000a_19.03.20 : on going proses negosiasi_x000a_11.03.20 : Block access by LL_x000a_20.02.20 : preparation &amp; mob demob_x000a_13.02.20 : SPK released"/>
  </r>
  <r>
    <s v="2208111003"/>
    <s v="SUMBERJAYA_"/>
    <x v="9"/>
    <s v="TB"/>
    <n v="115.302408"/>
    <n v="-3.8454860000000002"/>
    <n v="40"/>
    <s v="110/180/290"/>
    <n v="2020"/>
    <s v="JEDI 2020 [NEW]"/>
    <s v="Jl. A. Yani RT.008 RW.003 Desa Sungai Cuka, Kecamatan Kintap, Kabupaten Tanah Laut, Provinsi Kalimantan Selatan"/>
    <s v="HTI"/>
    <s v="KAL-KS-PLI-0916"/>
    <s v="SUMBERJAYA"/>
    <x v="1"/>
    <s v="TBG"/>
    <s v="Central"/>
    <s v="KALIMANTAN"/>
    <s v="Kalimantan Selatan"/>
    <s v="KAB. TANAH LAUT"/>
    <n v="6614554"/>
    <d v="2020-03-13T00:00:00"/>
    <m/>
    <n v="144"/>
    <s v="121 - 150 days"/>
    <d v="2020-08-10T00:00:00"/>
    <s v="W33-2020"/>
    <s v="Aug-2020"/>
    <d v="2020-07-20T00:00:00"/>
    <s v="W30-2020"/>
    <s v="Jul-2020"/>
    <d v="2020-07-20T00:00:00"/>
    <s v="W30-2020"/>
    <x v="19"/>
    <d v="2020-08-05T00:00:00"/>
    <s v="W32-2020"/>
    <s v="Aug-2020"/>
    <m/>
    <s v="MW"/>
    <d v="2020-06-12T00:00:00"/>
    <m/>
    <s v="223300243260"/>
    <n v="6.6"/>
    <m/>
    <d v="2020-08-14T00:00:00"/>
    <m/>
    <m/>
    <d v="2020-08-04T00:00:00"/>
    <s v="W32-2020"/>
    <m/>
    <d v="2020-08-18T00:00:00"/>
    <x v="8"/>
    <x v="7"/>
    <s v="CLOSED - RFI DONE"/>
    <s v="06.08.20 : 04.08.20 : RFIN sent_x000a_03.08.20 : collecting doc RFIN, plan submit 5 aug_x000a_30.07.20 : RFI actual done dengan connect PLN Multiguna, collectong doc RFIN_x000a_23.07.20 : PLN connection process, plan connect 28 jul_x000a_22.07.20 : SRFI actual, collecting doc SRFIN_x000a_16.07.20 : on going erection section 7_x000a_13.07.20 : on going erection section 5_x000a_09.07.20 : Erection OG - Section 1, Survey PLN done_x000a_02.07.20 : cor done 28 jun, curing time, material tower delivery dr pelabuhan site, plan malam ini on site, plan start erection jumat 3 jul_x000a_29.06.20 : 22.06.20 : rebaring &amp; angkur setting done, persiapan cor, plan cor besok 23 jun, Plan Erection 27 juni_x000a_18.06.20 : excavation on going_x000a_17.06.20 : Go RFI, PSB PLN release_x000a_15.06.20 : excavation on going_x000a_11.06.20 : 08.06.20 : excavation, prepare start CME, plan SRFI 30 jun_x000a_06.06.20 : Team onsite 06/06, Galian Menggunakan Excavator_x000a_04.06.20 : 01.06.20 : bouwplank, start CME_x000a_28.05.20 : proses perijinan on going, paralel tim CME plan on site 1 juni untuk preparation CME_x000a_25.05.20 : 14.05.20 : 08.05.20 : proses perijinan_x000a_30.04.20 : 23.04.20 : 16.04.20 : rekom done, doc completion for IMB apply_x000a_09.04.20 : IW on going_x000a_02.04.20 : 30.03.20 : IW clear 8 KK, Eskalasi capex_x000a_25.03.20 : RF &amp; TX OK, IW on going_x000a_17.3.20 : Submit Kandidat A Lat. -3,84463 Long : 115,3031 to HO_x000a_20.3.20 : Kand A Approval Operator_x000a_23.3.20 : BAN  Done 15 jt/th, IW ongoing _x000a_24.3.2020 : BAN 15Jt/th, IW Total 7 KK 1 KK belum ttd  target IW clear tanggal 25.3.2020"/>
  </r>
  <r>
    <s v="2811021003"/>
    <s v="TONYAMANG_PATAMPANUA"/>
    <x v="9"/>
    <s v="TB"/>
    <n v="119.65297"/>
    <n v="-3.74241"/>
    <n v="50"/>
    <s v="0/70/180"/>
    <n v="2020"/>
    <s v="JEDI 2020 [NEW]"/>
    <s v="Maccobbu RT.001 RW.002, Kel. Tonyamang, Kec. Patampanua, Kabupaten Pinrang, Propinsi Sulawesi Selatan"/>
    <s v="HTI"/>
    <s v="SUL-SN-PIN-1311"/>
    <s v="TONYAMANG_PATAMPANUA"/>
    <x v="1"/>
    <s v="TBG"/>
    <s v="East"/>
    <s v="SULAWESI"/>
    <s v="Kep. Bangka Belitung"/>
    <s v="KAB. PINRANG"/>
    <n v="6614554"/>
    <d v="2020-03-13T00:00:00"/>
    <m/>
    <n v="144"/>
    <s v="121 - 150 days"/>
    <d v="2020-08-10T00:00:00"/>
    <s v="W33-2020"/>
    <s v="Aug-2020"/>
    <d v="2020-07-20T00:00:00"/>
    <s v="W30-2020"/>
    <s v="Jul-2020"/>
    <d v="2020-07-20T00:00:00"/>
    <s v="W30-2020"/>
    <x v="19"/>
    <d v="2020-08-05T00:00:00"/>
    <s v="W32-2020"/>
    <s v="Aug-2020"/>
    <m/>
    <s v="MW"/>
    <d v="2020-06-12T00:00:00"/>
    <m/>
    <n v="324300207099"/>
    <n v="6.6"/>
    <m/>
    <d v="2020-08-04T00:00:00"/>
    <m/>
    <m/>
    <d v="2020-08-04T00:00:00"/>
    <s v="W32-2020"/>
    <m/>
    <d v="2020-08-28T00:00:00"/>
    <x v="8"/>
    <x v="7"/>
    <s v="CLOSED - RFI DONE"/>
    <s v="04.08.20 : RFIN sent _x000a_03.08.20 : Plan connect PLN Multiguna 3 Aug 20, plan email RFIN 5 Aug 20_x000a_30.07.20 : plan percepatan RFI 31 juli dengan Multiguna_x000a_27.07.20 : SRFI actual, collecting doc SRFIN dan proses PLN connection (add work PLN/penambahan 6 tiang PLN), plan percepatan RFI 31 juli dengan Multiguna_x000a_23.07.20 : RBS pondasi done, FY OG. Erection Done, ME OG_x000a_20.07.20 : erection OG, erection baru jalan lagi, rekom IP dari perijinan baru di dapat jumat kemarin, plan SRFI 25.07.2020 (pln add jaringan penambahan 6 tiang), plan RFI 31 jul_x000a_16.07.20 : 13.07.20 : RBS pondasi done, Fence &amp; Yard OG. Erection waiting ijin prinsip. Plan IP release W29/18 jul_x000a_09.07.20 : erection STOP karena isu perijinan, proses negosiasi_x000a_06.07.20 : prepare start erection (baru pasang baseplatenya saja tetapi di STOP), menunggu IP release_x000a_02.07.20 : 29.06.20 : prepare start erection_x000a_25.06.20 : curing time, PLN register done, Plan BP PAID. Backfill OG. Plan erection on 27 June 2020 (7 Days)._x000a_22.06.20 : Cor done 19 jun, Curring Time. Plan erection on 29 June 2020 (10 Days)._x000a_18.06.20 : Rebaring / Setting Anchor OG, Plan Pouring on Thursday 18 June 2020._x000a_17.06.20 : Go RFI, PSB PLN release_x000a_15.06.20 : rebarring_x000a_11.06.20 : cutting barbending, dewatering lubang galian karena banjir_x000a_08.06.20 : CME stop (rebarring) karena galian longsor dan banjir akibat hujan terus, Problem Flooding not Solve Yet, New Dewatering and Geomembrand, before continue Lean Concrete. Cutting/Bending Rebar OG._x000a_04.06.20 : Rebaring OG. Plan SRFI XL on 29 June 2020_x000a_01.06.20 : excavation done, paralel barbending dan rebarring preparation_x000a_28.05.20 : excavation_x000a_21.05.20 : confirm Plan Start CME on 26 May 2020, Plan RFI delay to 25 June 2020_x000a_18.05.20 : plan start CME after lebaran_x000a_14.05.20 : bouwplank, blm bisa start CME, NY RFC dan waiting Perijinan Clear._x000a_08.05.20 : 06.05.20 : Kandidat A, RFC, CME Start Waiting Approval SPH OPSIC &amp; Join Survey PTSP (Plan W2 Mei)_x000a_30.04.20 : on going rekom camat_x000a_23.04.20 : APD_x000a_16.04.20 : 09.04.20 : Kandidat A, Proses Rekom Lurah, SST 52_x000a_02.04.20 : 25.03.20 :  IW on going_x000a_"/>
  </r>
  <r>
    <s v="1643061003"/>
    <s v="DONOROJO_SENDANG"/>
    <x v="9"/>
    <s v="TB"/>
    <n v="110.944416"/>
    <n v="-8.217708"/>
    <n v="50"/>
    <s v="30/180/330"/>
    <n v="2020"/>
    <s v="JEDI 2020 [NEW]"/>
    <s v="Dusun Kendal, RT.01 RW.4, Desa Sendang, Kecamatan Donoroo, Kabupaten Pacitan, Propinsi Jawa Timur_x0009__x0009__x0009__x0009__x000a__x0009__x000a_"/>
    <s v="HTI"/>
    <s v="JAW-JI-PCT-4180"/>
    <s v="DONOROJO_SENDANG"/>
    <x v="1"/>
    <s v="TBG"/>
    <s v="East"/>
    <s v="JATIM"/>
    <s v="Jawa Timur"/>
    <s v="KAB. PACITAN"/>
    <n v="6614369"/>
    <d v="2020-01-13T00:00:00"/>
    <m/>
    <n v="199"/>
    <s v="&gt; 150 days"/>
    <d v="2020-06-11T00:00:00"/>
    <s v="W24-2020"/>
    <s v="Jun-2020"/>
    <d v="2020-07-29T00:00:00"/>
    <s v="W31-2020"/>
    <s v="Jul-2020"/>
    <d v="2020-07-30T00:00:00"/>
    <s v="W31-2020"/>
    <x v="19"/>
    <d v="2020-07-30T00:00:00"/>
    <s v="W31-2020"/>
    <s v="Jul-2020"/>
    <m/>
    <s v="MW"/>
    <d v="2020-06-24T00:00:00"/>
    <m/>
    <n v="515421453239"/>
    <n v="6.6"/>
    <m/>
    <d v="2020-08-14T00:00:00"/>
    <m/>
    <m/>
    <d v="2020-07-30T00:00:00"/>
    <s v="W31-2020"/>
    <m/>
    <m/>
    <x v="8"/>
    <x v="7"/>
    <s v="CLOSED - RFI DONE"/>
    <s v="30.07.20 : RFIN sent _x000a_23.07.20 : SRFI actual, collecting doc SRFIN, on going proses PLN Connection_x000a_16.07.20 : erection on going_x000a_13.07.20 : urugan done, team erection onsite, hold dp lahan, plan start erection jumat_x000a_06.07.20 : backfilling, curing time, plan start erection 7 jul_x000a_02.07.20 : rebarring, plan cor 3 jul_x000a_29.06.20 : rebaring done, prepare for pouring, wait angkur template plan sortir tower hari ini_x000a_25.06.20 : rebaring done, prepare for pouring, wait angkur template_x000a_18.06.20 : persiapan galian dengan excavator, proses perijinan_x000a_15.06.20 : Design process, collect dok RFL &amp; PKS, rekom process_x000a_11.06.20 :08.06.20 : IW clear, proses submit eskalasi sitac, soiltest, collect legal doc_x000a_04.06.20 : IW clear, proses submit eskalasi sitac_x000a_01.06.20 : 28.05.20 : 21.05.20 : 14.05.20 : IW clear, proses submit eskalasi sitac_x000a_08.05.20 : TNP review_x000a_30.04.20 : IW on going, paralel penyelesaian comcase_x000a_23.04.20 : 16.04.20 : 09.04.20 : 02.04.20 : IW on going_x000a_25.03.20 : plan resoswar hari ini tidak dapat dilanjutkan karena isu corona_x000a_19.03.20 : resoswar warga luar ( mediasi warga ) _x000a_11.03.20 : 28.02.20 : 24.02.20 : Resoswar cand IW Clear , dampak provokasi dari warga luar_x000a_20.02.20 : IW clear, IW 11 KK , renego paralel pengajuan biaya _x000a_13.02.20 : IW on going_x000a_06.02.20 : kand A = validasi done, Candidate A RF TX OK_x000a_"/>
  </r>
  <r>
    <s v="164233123"/>
    <s v="WARUSDA_PEPELEGI"/>
    <x v="9"/>
    <s v="TB"/>
    <s v="112°43'12.5E"/>
    <s v=" 7°21'54.94S"/>
    <n v="30"/>
    <s v="0/120/240"/>
    <n v="2020"/>
    <s v="JEDI 2020 [NEW]"/>
    <s v="Jl. Kenongosari, RT.003 RW.002, Desa Pepelegi, Kecamatan Waru, Kabupaten Sidoarjo"/>
    <s v="HTI"/>
    <s v="JAW-JI-SDA-4069"/>
    <s v="WARUSDA_PEPELEGI"/>
    <x v="0"/>
    <s v="TBG"/>
    <s v="East"/>
    <s v="JATIM"/>
    <s v="Jawa Timur"/>
    <s v="KAB. SIDOARJO"/>
    <n v="6614450"/>
    <d v="2020-01-31T00:00:00"/>
    <m/>
    <n v="180"/>
    <s v="&gt; 150 days"/>
    <d v="2020-03-01T00:00:00"/>
    <s v="W10-2020"/>
    <s v="Mar-2020"/>
    <d v="2020-03-27T00:00:00"/>
    <s v="W13-2020"/>
    <s v="Mar-2020"/>
    <d v="2020-07-03T00:00:00"/>
    <s v="W27-2020"/>
    <x v="19"/>
    <d v="2020-07-28T00:00:00"/>
    <s v="W31-2020"/>
    <s v="Jul-2020"/>
    <m/>
    <s v="MW"/>
    <s v="15-Jun-20_x000a_18-May-20"/>
    <m/>
    <n v="511464302426"/>
    <n v="6.6"/>
    <m/>
    <d v="2020-02-14T00:00:00"/>
    <m/>
    <d v="2020-03-28T00:00:00"/>
    <d v="2020-07-29T00:00:00"/>
    <s v="W31-2020"/>
    <m/>
    <m/>
    <x v="8"/>
    <x v="7"/>
    <s v="CLOSED - RFI DONE"/>
    <s v="29.07.20 : RFIN sent _x000a_23.07.20 : PLN connect/RFI actual, proses penyusunan RFIN_x000a_13.07.20 : 09.07.20 : Proses PLN Connection (antri jadwal pemasangan KWH), plan RFI 15 jul_x000a_29.06.20 : Proses PLN Connection_x000a_22.06.20 : 18.06.20 : proses PLN connection_x000a_17.06.20 : Go RFI, PSB PLN release_x000a_28.05.20 : 28.03.20 : email SRFIN sent_x000a_24.03.20 : Soft RFI, proses collecting SRFIN doc_x000a_19.03.20 : erection done, foundation dan ME colo on going_x000a_11.03.20 : erection tower, plan SRFI 20 Mar 20, TARGET SRFI_x000a_20.02.20 : menunggu permanenisasi tower, OG galian pondasi tower_x000a_13.02.20 : Preparation_x000a_10.02.20 : RND TNP OK, Go CME_x000a_06.02.20 : ERM, under review Power"/>
  </r>
  <r>
    <s v="140096109"/>
    <s v="SURAJAYA"/>
    <x v="10"/>
    <s v="TI"/>
    <n v="109.37846"/>
    <n v="-6.9922199999999997"/>
    <n v="50"/>
    <s v="90/210/330"/>
    <m/>
    <m/>
    <s v="Desa Lenggrong RT.04 RW.01 Kec.Bantarbolang, Kab.Pemalang Prov. Jawa Tengah"/>
    <s v="EID"/>
    <s v="JAW-JT-PML-0955"/>
    <s v="Surajaya Relocation"/>
    <x v="0"/>
    <m/>
    <s v="Central"/>
    <s v="JATENG"/>
    <s v="Jawa Tengah"/>
    <s v="Kab. Pemalang"/>
    <n v="6614590"/>
    <d v="2020-03-27T00:00:00"/>
    <m/>
    <n v="123"/>
    <s v="121 - 150 days"/>
    <d v="2020-04-26T00:00:00"/>
    <s v="W18-2020"/>
    <s v="Apr-2020"/>
    <d v="2020-05-28T00:00:00"/>
    <s v="W22-2020"/>
    <s v="May-2020"/>
    <d v="2020-07-23T00:00:00"/>
    <s v="W30-2020"/>
    <x v="19"/>
    <d v="2020-07-29T00:00:00"/>
    <s v="W31-2020"/>
    <s v="Jul-2020"/>
    <m/>
    <s v="MW"/>
    <d v="2020-07-08T00:00:00"/>
    <m/>
    <n v="522531764667"/>
    <s v="7,7"/>
    <m/>
    <m/>
    <m/>
    <d v="2020-05-28T00:00:00"/>
    <d v="2020-07-28T00:00:00"/>
    <s v="W31-2020"/>
    <m/>
    <m/>
    <x v="8"/>
    <x v="7"/>
    <s v="CLOSED - RFI DONE"/>
    <s v="28.07.20 : RFIN sent _x000a_23.07.20 : nomor register PLN release, plan bayar BP besok 24 jul, plan connect PLM/RFI 29 jul 20_x000a_20.07.20 : 16.07.20 : 13.07.20 : SK PLN release_x000a_09.07.20 : 08.07.20 : email konfirmasi request PLN connection from XL, SK PLN request done, plan connect 23 juli_x000a_02.07.20 : 29.06.20 : PLN Connection menunggu konfirmasi dari XL, plan RFI adalah SK PLN release+14 hari_x000a_28.05.20 : SRFIN sent, wait XL confirmation untuk connect PLN nya "/>
  </r>
  <r>
    <s v="1127941003"/>
    <s v="KENCANA TIMUR CENGKARENG"/>
    <x v="9"/>
    <s v="TB"/>
    <n v="106.729597"/>
    <n v="-6.1266509999999998"/>
    <n v="22"/>
    <s v="70/130/280"/>
    <m/>
    <m/>
    <s v="Jalan Outer luar RT 11 RW 11, Kel. Cengkareng Timur, Kec . Cengkareng,  Kota Jakarta Barat"/>
    <s v="EID"/>
    <s v="JAW-JK-GGP-0524"/>
    <s v="Kencana Timur Cengkareng"/>
    <x v="1"/>
    <s v="TBG"/>
    <s v="JABO"/>
    <s v="JABODETABEK (INNER)"/>
    <s v="DKI Jakarta"/>
    <s v="JAKARTA BARAT"/>
    <n v="6614397"/>
    <d v="2020-01-15T00:00:00"/>
    <m/>
    <n v="195"/>
    <s v="&gt; 150 days"/>
    <d v="2020-06-13T00:00:00"/>
    <s v="W24-2020"/>
    <s v="Jun-2020"/>
    <d v="2020-06-19T00:00:00"/>
    <s v="W25-2020"/>
    <s v="Jun-2020"/>
    <d v="2020-07-25T00:00:00"/>
    <s v="W30-2020"/>
    <x v="19"/>
    <d v="2020-08-07T00:00:00"/>
    <s v="W32-2020"/>
    <s v="Aug-2020"/>
    <m/>
    <s v="MW"/>
    <d v="2020-07-10T00:00:00"/>
    <m/>
    <n v="546303095396"/>
    <n v="6.6"/>
    <m/>
    <m/>
    <m/>
    <d v="2020-06-19T00:00:00"/>
    <d v="2020-07-28T00:00:00"/>
    <s v="W31-2020"/>
    <m/>
    <d v="2020-08-15T00:00:00"/>
    <x v="8"/>
    <x v="7"/>
    <s v="CLOSED - RFI DONE"/>
    <s v="28.07.20 : RFIN sent _x000a_23.07.20 : 20.07.20 : proses PLN connection_x000a_13.07.20 : 09.07.20 : 06.07.20 : 29.06.20 : 19.06.20 : email SRFI-N sent, PLN connection menunggu konfirmasi XL/Tech partner_x000a_18.06.20 : SRFI, collecting doc SRFIN_x000a_15.06.20 : ME on going_x000a_11.06.20 : 08.06.20 : 04.06.20 : 04.06.20 : erection on going_x000a_01.06.20 : 29.05.20 : erection_x000a_28.05.20 : 25.05.20 : curingtime_x000a_14.05.20 : 08.05.20 : 30.04.20 : IW on going_x000a_23.04.20 : TNP review_x000a_16.04.20 : under review RND_x000a_09.04.20 : 02.04.20 : iw on going_x000a_25.03.2020 : 23.03.2020 : Kandidat OG, OG pengajuan surat ke AGUNG SEDAYU GROUP, IW on going_x000a_19.03.20 : validasi TNP_x000a_20.02.20 : kand A =  kandidat A, waiting approval menjadi MCP 20m_x000a_13.02.20 : 06.02.20 : Kand A = Candidate A Submit_x000a_17.01.20 : hasil assessment PDI done (email arief), propose change to colo (email sherly), proses input STIP 1 B2S"/>
  </r>
  <r>
    <n v="131405109"/>
    <s v="JLBOULEVARDPALEMRAYA"/>
    <x v="0"/>
    <s v="SKP"/>
    <s v="106°35.19.68'E"/>
    <s v="6°14.14.75'S"/>
    <n v="40"/>
    <s v="40/120/220"/>
    <n v="2021"/>
    <s v="RELOCATION"/>
    <m/>
    <s v="EID"/>
    <s v="JAW-BT-TGR-0122"/>
    <s v="LIPPO KARAWACI RELOCATION"/>
    <x v="0"/>
    <s v="XL"/>
    <s v="JABO"/>
    <s v="JABODETABEK"/>
    <s v="Banten"/>
    <s v="Kab. Tangerang"/>
    <n v="6617925"/>
    <d v="2022-01-18T00:00:00"/>
    <m/>
    <n v="13"/>
    <s v="&lt; 30 days"/>
    <d v="2022-02-17T00:00:00"/>
    <s v="W08-2022"/>
    <s v="Feb-2022"/>
    <d v="2021-12-20T00:00:00"/>
    <s v="W52-2021"/>
    <s v="Dec-2021"/>
    <s v="TBD"/>
    <s v="TBD"/>
    <x v="1"/>
    <s v="TBD"/>
    <s v="TBD"/>
    <s v="TBD"/>
    <m/>
    <s v="MW"/>
    <m/>
    <m/>
    <m/>
    <m/>
    <m/>
    <m/>
    <m/>
    <m/>
    <m/>
    <m/>
    <m/>
    <m/>
    <x v="1"/>
    <x v="1"/>
    <s v="CURRENTLY NO ISSUE"/>
    <s v="26:01:22-23:01:22: NEED REVIEW CIVIL EID_x000a_19:01:22-18:01:22: SPK RELEASED FROM LMS TO EMAIL TBG"/>
  </r>
  <r>
    <n v="110436104"/>
    <s v="PERTANIAN LBK BULUS"/>
    <x v="5"/>
    <s v="SKP"/>
    <m/>
    <m/>
    <n v="32"/>
    <s v="100/210/310"/>
    <n v="2021"/>
    <m/>
    <m/>
    <s v="EID"/>
    <s v="JAW-JK-KYB-0279"/>
    <s v="PERTANIAN LEBAK BULUS"/>
    <x v="0"/>
    <s v="XL"/>
    <s v="JABO"/>
    <s v="JABODETABEK"/>
    <s v="DKI Jakarta"/>
    <s v="Jakarta Selatan"/>
    <n v="6617920"/>
    <d v="2022-01-14T00:00:00"/>
    <m/>
    <n v="17"/>
    <s v="&lt; 30 days"/>
    <d v="2022-02-13T00:00:00"/>
    <d v="2022-02-13T00:00:00"/>
    <s v="Feb-2022"/>
    <s v="TBD"/>
    <s v="TBD"/>
    <s v="TBD"/>
    <s v="TBD"/>
    <s v="TBD"/>
    <x v="1"/>
    <s v="TBD"/>
    <s v="TBD"/>
    <s v="TBD"/>
    <m/>
    <s v="MW"/>
    <m/>
    <m/>
    <m/>
    <m/>
    <m/>
    <m/>
    <m/>
    <m/>
    <m/>
    <m/>
    <m/>
    <m/>
    <x v="1"/>
    <x v="1"/>
    <s v="CURRENTLY NO ISSUE"/>
    <s v="26:01:22-23:01:22: NEED REVIEW TNP ALITA_x000a_19:01:22-16:01:22: ESR REVIEW_x000a_14:01:22: NEW SPK PENGGANTI REPEATER JAKATAN PARI"/>
  </r>
  <r>
    <s v="1127651003"/>
    <s v="KESADARAN CIPINANG"/>
    <x v="9"/>
    <s v="TB"/>
    <n v="106.886275"/>
    <n v="-6.236713"/>
    <n v="25"/>
    <s v="0/70/180/275"/>
    <m/>
    <m/>
    <s v="Bambu kuning selatan, RT 13, RW 02 , Kel. BAMBU Apus, Kec. Cipayung, Kota jakarta timur"/>
    <s v="EID"/>
    <s v="JAW-JK-CKG-0664"/>
    <s v="Kesadaran Cipinang"/>
    <x v="1"/>
    <s v="TBG"/>
    <s v="JABO"/>
    <s v="JABODETABEK (INNER)"/>
    <s v="DKI Jakarta"/>
    <s v="JAKARTA TIMUR"/>
    <n v="6614368"/>
    <d v="2020-01-13T00:00:00"/>
    <m/>
    <n v="197"/>
    <s v="&gt; 150 days"/>
    <d v="2020-06-11T00:00:00"/>
    <s v="W24-2020"/>
    <s v="Jun-2020"/>
    <d v="2020-06-30T00:00:00"/>
    <s v="W27-2020"/>
    <s v="Jun-2020"/>
    <d v="2020-07-31T00:00:00"/>
    <s v="W31-2020"/>
    <x v="19"/>
    <d v="2020-08-07T00:00:00"/>
    <s v="W32-2020"/>
    <s v="Aug-2020"/>
    <m/>
    <s v="MW"/>
    <d v="2020-06-24T00:00:00"/>
    <m/>
    <n v="544104319788"/>
    <n v="6.6"/>
    <m/>
    <m/>
    <m/>
    <d v="2020-06-26T00:00:00"/>
    <d v="2020-07-28T00:00:00"/>
    <s v="W31-2020"/>
    <m/>
    <d v="2020-08-18T00:00:00"/>
    <x v="8"/>
    <x v="7"/>
    <s v="CLOSED - RFI DONE"/>
    <s v="28.07.20 : RFIN sent _x000a_23.07.20 : actual RFI20.07.20 : proses PLN connection_x000a_13.07.20 : 09.07.20 : 06.07.20 : 02.07.20 : email SRFI-N sent, wait SK PLN release from XL_x000a_29.06.20 : 25.06.20 : email SRFI-N sent_x000a_25.06.20 : ME on going_x000a_22.06.20 : [MIM] optimis RFI Jun_x000a_22.06.20 : Erection Plan start 23/06, Plan S RFI 26/06_x000a_18.06.20 : curingtime, plan RFI end June_x000a_15.06.20 : proses perijinan, APD &amp; bouwplank_x000a_11.06.20 : IW clear, proses pengajuan eskalasi sitac_x000a_08.06.20 : IW on going_x000a_04.06.20 : 01.06.20 : kand approved, IW on going_x000a_28.05.20 : 25.05.20 : 15.05.20 : TNP review_x000a_14.05.20 : approval kandidat, kabdidat sebelumnya commcase_x000a_08.05.20 : 30.04.20 : Galian Pondasi Block akses warga_x000a_30.04.20 : need cek status RND validationnya_x000a_23.04.20 : 16.04.20 : on going excavation_x000a_09.04.20 : Galian pondasi OG_x000a_02.04.20 : RFC, proses perijinan_x000a_25.03.20 : 23.03.20 : IW Clear_x000a_19.03.20 : IW on going_x000a_20.02.20 : IW on going_x000a_13.02.20 : 06.02.20 : Kand A = Rehunting, Candidate A RF NOK"/>
  </r>
  <r>
    <m/>
    <m/>
    <x v="3"/>
    <s v=""/>
    <s v="100° 40' 33.18&quot; E"/>
    <s v="1° 1' 37.45&quot; S"/>
    <n v="60"/>
    <s v="60/150/280"/>
    <n v="2021"/>
    <s v="BLITZKRIEG 2021 [NEW]"/>
    <s v="Jl. Simpang SMPN 4 Jorong Koto Ateh, Nagari Aia Batumbuk, Kec. Gunung Talang, Kab. Solok, Prov. Sumatera Barat"/>
    <s v="HTI"/>
    <s v="SUM-SB-ARS-0852"/>
    <s v="AIA_BATUMBUAK"/>
    <x v="0"/>
    <s v="TBG"/>
    <s v="WEST"/>
    <s v="SUMBAGTENG"/>
    <s v="Sumatera Barat"/>
    <s v="Kab. Solok"/>
    <n v="6617506"/>
    <d v="2021-08-16T00:00:00"/>
    <m/>
    <n v="168"/>
    <s v="&gt; 150 days"/>
    <d v="2021-09-15T00:00:00"/>
    <s v="W38-2021"/>
    <s v="Sep-2021"/>
    <s v="TBD"/>
    <s v="TBD"/>
    <s v="TBD"/>
    <s v="TBD"/>
    <s v="TBD"/>
    <x v="1"/>
    <s v="TBD"/>
    <s v="TBD"/>
    <s v="TBD"/>
    <m/>
    <s v="MW"/>
    <m/>
    <m/>
    <m/>
    <m/>
    <m/>
    <s v=""/>
    <m/>
    <m/>
    <m/>
    <m/>
    <m/>
    <m/>
    <x v="1"/>
    <x v="1"/>
    <s v="TNP NOK : SITE ISOLATED"/>
    <s v="30:01:22-28:11:21: NEED CONFIRM XL, GO OR NOT GOT? STATUS DI LMS ESR SUBMITTED_x000a_22:09:21: 19:09:21:15:09:21: 13:09:21: ERM REJECTION_x000a_08:09:21: 30:08:21:22:08:21: NEED REVIEW TNP ALITA_x000a_18:08:21: ERM PROSES, NEED REVIEW RNP HTI_x000a_16:08:21 : SPK COLO RELEASED, ERM PROSESS"/>
  </r>
  <r>
    <s v="160544109"/>
    <s v="NGARINGAN GANDUSARI TBG"/>
    <x v="9"/>
    <s v="TB"/>
    <n v="112.30963"/>
    <n v="-8.0189699999999995"/>
    <n v="50"/>
    <s v="90/210/330"/>
    <n v="2020"/>
    <s v="JEDI 2020 [NEW]"/>
    <s v="dsn. Sukosari, RT.01 RW.01, ds. ngusri, kel.gadungan, kec.gandusari, kec. blitar"/>
    <s v="HTI"/>
    <s v="JAW-JI-KNR-4275"/>
    <s v="GANDUSARI GADUNGAN"/>
    <x v="0"/>
    <s v="TBG"/>
    <s v="East"/>
    <s v="JATIM"/>
    <s v="Jawa Timur"/>
    <s v="BLITAR"/>
    <n v="6614780"/>
    <d v="2020-06-24T00:00:00"/>
    <m/>
    <n v="33"/>
    <s v="31 - 60 days"/>
    <d v="2020-07-24T00:00:00"/>
    <s v="W30-2020"/>
    <s v="Jul-2020"/>
    <d v="2020-07-23T00:00:00"/>
    <s v="W30-2020"/>
    <s v="Jul-2020"/>
    <d v="2020-07-30T00:00:00"/>
    <s v="W31-2020"/>
    <x v="19"/>
    <d v="2020-07-30T00:00:00"/>
    <s v="W31-2020"/>
    <s v="Jul-2020"/>
    <m/>
    <s v="MW"/>
    <d v="2020-07-16T00:00:00"/>
    <m/>
    <n v="514080956700"/>
    <n v="6.6"/>
    <m/>
    <d v="2020-06-25T00:00:00"/>
    <m/>
    <m/>
    <d v="2020-07-27T00:00:00"/>
    <s v="W31-2020"/>
    <m/>
    <m/>
    <x v="8"/>
    <x v="7"/>
    <s v="CLOSED - RFI DONE"/>
    <s v="27.07.20 : RFIN sent _x000a_23.07.20 : SRFI actual, collecting doc SRFIN, proses PLN_x000a_16.07.20 : 13.07.20 : 09.07.20 : BTS foundation on going_x000a_06.07.20 : preparation_x000a_02.07.20 : Go CME_x000a_29.06.20 : ERM on going_x000a_24.06.20 : SPK Release 24 jun 20"/>
  </r>
  <r>
    <m/>
    <m/>
    <x v="4"/>
    <s v=""/>
    <s v="98°40.20.39'E"/>
    <s v="3°30.49.93'N"/>
    <n v="29"/>
    <s v="20/95/280"/>
    <n v="2021"/>
    <s v="RORO JONGRANG 2021 [NEW]"/>
    <s v="Jl. Medan - Namorambe LK VIII, Desa Kedai Durian, Kec. Deli Tua, Kab. Deli Serdang, Sumut"/>
    <s v="HTI"/>
    <s v="SUM-SU-LBP-2295"/>
    <s v="HAMPARAN_PERAK_SEI_BAHARU"/>
    <x v="0"/>
    <s v="TBG"/>
    <s v="WEST"/>
    <s v="SUMBAGUT"/>
    <s v="Sumatera Utara"/>
    <s v="Kab. Deli Serdang"/>
    <n v="6617489"/>
    <d v="2021-08-13T00:00:00"/>
    <m/>
    <n v="171"/>
    <s v="&gt; 150 days"/>
    <d v="2021-09-12T00:00:00"/>
    <s v="W38-2021"/>
    <s v="Sep-2021"/>
    <s v="TBD"/>
    <s v="TBD"/>
    <s v="TBD"/>
    <s v="TBD"/>
    <s v="TBD"/>
    <x v="1"/>
    <s v="TBD"/>
    <s v="TBD"/>
    <s v="TBD"/>
    <m/>
    <s v="MW"/>
    <s v=""/>
    <m/>
    <m/>
    <m/>
    <m/>
    <s v=""/>
    <m/>
    <m/>
    <m/>
    <m/>
    <m/>
    <m/>
    <x v="9"/>
    <x v="8"/>
    <s v="DROP BY XL RND NOK : NEAR EXISTING XL"/>
    <s v="13:09:21: DROP BY XL _x000a_08:09:21: RND NOK : NEAR EXISTING_x000a_22:08:21: 18:08:21: NEED REVIEW RNP HUWAWEI, ERM PROSES_x000a_16:08:21: 09:08:21 : SPK COLO RELEASED, ERM PROSES"/>
  </r>
  <r>
    <m/>
    <m/>
    <x v="3"/>
    <s v=""/>
    <s v="107°11.5.68'E"/>
    <s v="6°19.18.59'S"/>
    <n v="42"/>
    <s v="80/200/320"/>
    <n v="2021"/>
    <m/>
    <s v="Kel. Sertajaya Kp. Bugelsalam RT.001 RW.003, Kec. Cikarang Timur, Kab. Bekasi Prov. Jawa Barat"/>
    <s v="EID"/>
    <s v="JAW-JB-CKR-0090"/>
    <s v="JALAN TEGAL DANAS"/>
    <x v="0"/>
    <s v="TBG"/>
    <s v="JABO"/>
    <s v="JABAR"/>
    <s v="Jawa Barat"/>
    <s v="Kab. Bekasi"/>
    <n v="6617497"/>
    <d v="2021-08-13T00:00:00"/>
    <m/>
    <n v="171"/>
    <s v="&gt; 150 days"/>
    <d v="2021-09-12T00:00:00"/>
    <s v="W38-2021"/>
    <s v="Sep-2021"/>
    <s v="TBD"/>
    <s v="TBD"/>
    <s v="TBD"/>
    <s v="TBD"/>
    <s v="TBD"/>
    <x v="1"/>
    <s v="TBD"/>
    <s v="TBD"/>
    <s v="TBD"/>
    <m/>
    <s v="MW"/>
    <s v=""/>
    <m/>
    <m/>
    <m/>
    <m/>
    <m/>
    <m/>
    <m/>
    <m/>
    <m/>
    <m/>
    <m/>
    <x v="9"/>
    <x v="8"/>
    <s v="SPK RECALL (Tower Guyed Mast. Plan permanenisasi max 20m, terlalu rendah.)"/>
    <s v="22:08:21: NEED REVIEW RNP EID_x000a_18:08:21: ERM PROSES, NEED REVIEW RNP HTI, OUTCELL _x000a_16:08:21:10:08:21 : SPK COLO RELEASED, ERM PROSES"/>
  </r>
  <r>
    <s v="1134551003"/>
    <s v="PULAU BIDADARI"/>
    <x v="3"/>
    <s v="TB"/>
    <s v="106°44.48.41'E"/>
    <s v="6°2.8.12'S"/>
    <n v="40"/>
    <s v="120/210/300"/>
    <n v="2021"/>
    <m/>
    <s v=""/>
    <s v="EID"/>
    <s v="JAW-JK-KSU-1132"/>
    <s v="PULAU BIDADARI"/>
    <x v="1"/>
    <s v="TBG"/>
    <s v="JABO"/>
    <s v="JABODETABEK (INNER)"/>
    <s v="DKI Jakarta"/>
    <s v="Kab. Adm. Kep. Seribu"/>
    <n v="6617480"/>
    <d v="2021-08-12T00:00:00"/>
    <m/>
    <n v="172"/>
    <s v="&gt; 150 days"/>
    <d v="2022-01-09T00:00:00"/>
    <s v="W03-2022"/>
    <s v="Jan-2022"/>
    <s v="TBD"/>
    <s v="TBD"/>
    <s v="TBD"/>
    <s v="TBD"/>
    <s v="TBD"/>
    <x v="1"/>
    <s v="TBD"/>
    <s v="TBD"/>
    <s v="TBD"/>
    <m/>
    <s v="MW"/>
    <s v=""/>
    <m/>
    <m/>
    <m/>
    <m/>
    <m/>
    <m/>
    <m/>
    <m/>
    <m/>
    <m/>
    <m/>
    <x v="9"/>
    <x v="8"/>
    <m/>
    <s v="09:01:2021: SPK RETURN KARENA ISSUE PERUBAHAN DESIGN RND_x000a_08:25:2021: SURVEY OG, KORDINASI TERKAIT PENYEWAAN GENSET KEPADA PIHAK PT MARINA ANCOL, APAKAH BISA PROVIDE HYBRID POWER SYSTEM_x000a_08:22:2021: 08:18:2021: HUNTING OG"/>
  </r>
  <r>
    <s v="1127751003"/>
    <s v="PEGADUNGAN TEGAL ALUR"/>
    <x v="9"/>
    <s v="TB"/>
    <n v="106.70290799999999"/>
    <n v="-6.1179069999999998"/>
    <n v="30"/>
    <s v="50/140/190"/>
    <m/>
    <m/>
    <s v="Jalan Prepedan Dalam RT. 006 / RW. 009, Kel. Kamal, Kec. Kali Deres - Jakarta Barat"/>
    <s v="EID"/>
    <s v="JAW-JK-GGP-0529"/>
    <s v="Pegadungan Tegal Alur"/>
    <x v="1"/>
    <s v="TBG"/>
    <s v="JABO"/>
    <s v="JABODETABEK (INNER)"/>
    <s v="DKI Jakarta"/>
    <s v="JAKARTA BARAT"/>
    <n v="6614368"/>
    <d v="2020-01-13T00:00:00"/>
    <m/>
    <n v="196"/>
    <s v="&gt; 150 days"/>
    <d v="2020-06-11T00:00:00"/>
    <s v="W24-2020"/>
    <s v="Jun-2020"/>
    <d v="2020-06-29T00:00:00"/>
    <s v="W27-2020"/>
    <s v="Jun-2020"/>
    <d v="2020-07-25T00:00:00"/>
    <s v="W30-2020"/>
    <x v="19"/>
    <d v="2020-07-28T00:00:00"/>
    <s v="W31-2020"/>
    <s v="Jul-2020"/>
    <m/>
    <s v="MW"/>
    <d v="2020-07-10T00:00:00"/>
    <m/>
    <n v="546303095490"/>
    <n v="6.6"/>
    <m/>
    <m/>
    <m/>
    <d v="2020-06-29T00:00:00"/>
    <d v="2020-07-27T00:00:00"/>
    <s v="W31-2020"/>
    <m/>
    <d v="2020-08-06T00:00:00"/>
    <x v="8"/>
    <x v="7"/>
    <s v="CLOSED - RFI DONE"/>
    <s v="27.07.20 : RFIN sent _x000a_23.07.20 : 20.07.20 : proses PLN connection_x000a_13.07.20 : 09.07.20 : 06.07.20 : 29.06.20 : email SRFI-N sent, PLN connection menunggu konfirmasi XL/Tech partner_x000a_25.06.20 : curingtime_x000a_22.06.20 : P[MIM] optimis RFI Jun_x000a_22.06.20 : Pouring done 20/06, Erection start 26/06 finish 28/06, S RFI 29/06_x000a_18.06.20 : on going excavation_x000a_15.06.20 : proses perijinan, APD &amp; bouwplank_x000a_11.06.20 : IW clear, proses pengajuan eskalasi sitac_x000a_08.06.20 : RND review_x000a_04.06.20 : IW clear_x000a_01.06.20 : 29.05.20 : waiting RND review, paralel IW on going_x000a_28.05.20 : 25.05.20 : 22.05.20 : RND review_x000a_21.05.20 : 20.05.20 : Apakah bisa tinggi RF 25m? Menjauh dari yg mau dicover_x000a_15.05.20 : RND review_x000a_13.05.20 : submit kand C_x000a_14.05.20 : 08.05.20 : 30.04.20 : rehunting_x000a_23.04.20 : 16.04.20 : _x000a_09.04.20 : kand NOK_x000a_02.04.20 : 25.03.20 : Candidat NOK, Rehunting_x000a_19.03.20 : validasi RND_x000a_20.02.20 : IW on going_x000a_13.02.20 : 06.02.20 : Kand A = Rehunting, Candidate A RF NOK"/>
  </r>
  <r>
    <s v="1262031003"/>
    <s v="SUDI_IBUN"/>
    <x v="9"/>
    <s v="TB"/>
    <n v="107.77171300000001"/>
    <n v="-7.0883729999999998"/>
    <n v="40"/>
    <s v="0/120/240"/>
    <n v="2020"/>
    <s v="JEDI 2020 [NEW]"/>
    <s v="Kp. Cigumelor, RT.02/08, Desa Sudi, Kecamatan Ibun, Kabupaten Bandung - Jawa Barat."/>
    <s v="HTI"/>
    <s v="JAW-JB-SOR-3832"/>
    <s v="SUDI_IBUN"/>
    <x v="1"/>
    <s v="TBG"/>
    <s v="Central"/>
    <s v="JABAR"/>
    <s v="Jawa Barat"/>
    <s v="KAB. BANDUNG"/>
    <n v="6614612"/>
    <d v="2020-04-03T00:00:00"/>
    <m/>
    <n v="113"/>
    <s v="91 - 120 days"/>
    <d v="2020-08-31T00:00:00"/>
    <s v="W36-2020"/>
    <s v="Aug-2020"/>
    <d v="2020-07-30T00:00:00"/>
    <s v="W31-2020"/>
    <s v="Jul-2020"/>
    <d v="2020-07-10T00:00:00"/>
    <s v="W28-2020"/>
    <x v="19"/>
    <d v="2020-07-24T00:00:00"/>
    <s v="W30-2020"/>
    <s v="Jul-2020"/>
    <m/>
    <s v="MW"/>
    <d v="2020-06-12T00:00:00"/>
    <m/>
    <s v="535312224820"/>
    <s v="6.6"/>
    <m/>
    <d v="2020-06-16T00:00:00"/>
    <m/>
    <d v="2020-07-15T00:00:00"/>
    <d v="2020-07-25T00:00:00"/>
    <s v="W30-2020"/>
    <m/>
    <d v="2020-09-08T00:00:00"/>
    <x v="8"/>
    <x v="7"/>
    <s v="CLOSED - RFI DONE"/>
    <s v="15.08.20 : RFIN sent dengan PLN {Permanent_x000a_25.07.20 : RFIN sent dengan MG_x000a_23.07.20 : actual RFI dengan connect PLN Multiguna, plan permanent 1 aug_x000a_16.07.20 : 13.07.20 : PLN connection masih terkendala isu stock kwh meter kosong_x000a_09.07.20 : 06.07.20 : 02.07.20 : 29.06.20 : SRFI actual, proses PLN Connection_x000a_22.06.20 : ME on going, plan SRFI 22 jun 20_x000a_18.06.20 : erection on going_x000a_17.06.20 : Go RFI, PSB PLN release_x000a_11.06.20 : curingtime, on going pondasi RBS_x000a_08.06.20 : curingtime_x000a_04.06.20 : rebaring on going, plan cor 6/6_x000a_01.06.20 : 28.05.20 : excavation on going_x000a_25.05.20 : Rekom, APD/BOQ approved_x000a_14.05.20 : Proses Rekom plan done tgl 15 Mei_x000a_08.05.20 : Proses pembayaran IW dan Rekom_x000a_30.04.20 : IW OG kurang 6 KK dari 20 KK_x000a_23.04.20 : 16.04.20 : IW on going_x000a_09.04.20 : 06.04.20 : Hunting_x000a_"/>
  </r>
  <r>
    <s v="1260881003"/>
    <s v="BOJONGKONENG_NGAMPRAH"/>
    <x v="9"/>
    <s v="TB"/>
    <n v="107.496106"/>
    <n v="-6.8130670000000002"/>
    <n v="50"/>
    <s v="40/200/330"/>
    <n v="2020"/>
    <s v="JEDI 2020 [NEW]"/>
    <s v="Kampung Pasir Haur, RT.02 RW.014 , Desa Bojong Koneng, Kecamatan Ngamprah, Kabupaten Bandung Barat"/>
    <s v="HTI"/>
    <s v="JAW-JB-NPH-3716"/>
    <s v="BOJONGKONENG_NGAMPRAH"/>
    <x v="1"/>
    <s v="TBG"/>
    <s v="Central"/>
    <s v="JABAR"/>
    <s v="Jawa Barat"/>
    <s v="KAB. BANDUNG BARAT"/>
    <n v="6614369"/>
    <d v="2020-01-13T00:00:00"/>
    <m/>
    <n v="194"/>
    <s v="&gt; 150 days"/>
    <d v="2020-06-11T00:00:00"/>
    <s v="W24-2020"/>
    <s v="Jun-2020"/>
    <d v="2020-05-15T00:00:00"/>
    <s v="W20-2020"/>
    <s v="May-2020"/>
    <d v="2020-07-20T00:00:00"/>
    <s v="W30-2020"/>
    <x v="19"/>
    <d v="2020-07-23T00:00:00"/>
    <s v="W30-2020"/>
    <s v="Jul-2020"/>
    <m/>
    <s v="MW"/>
    <d v="2020-07-01T00:00:00"/>
    <m/>
    <s v="535852102490"/>
    <s v="6.6"/>
    <m/>
    <d v="2020-07-24T00:00:00"/>
    <m/>
    <d v="2020-07-16T00:00:00"/>
    <d v="2020-07-25T00:00:00"/>
    <s v="W30-2020"/>
    <m/>
    <m/>
    <x v="8"/>
    <x v="7"/>
    <s v="CLOSED - RFI DONE"/>
    <s v="25.07.20 : RFIN sent_x000a_23.07.20 : actual RFI dengan connect PLN Multiguna, plan permanent 1 aug_x000a_16.07.20 : email SRFI-N sent_x000a_13.07.20 : PLN connection masih terkendala isu stock kwh meter kosong_x000a_09.07.20 : 06.07.20 : proses PLN Connection_x000a_02.07.20 : SK PLN release, plan RFI = SPK release + 14 hari, Soft RFI, collecting doc SRFIN, proses PLN connection_x000a_30.06.20 : change transport type menjadi MW, request SK PSB PLN untuk continue PLN Connectionnya_x000a_29.06.20 : erection done, on going pondasi RBS_x000a_22.06.20 : erection on going_x000a_19.06.20 : start erection_x000a_18.06.20 : curing time &amp; backfilling_x000a_11.06.20 : curing time_x000a_08.06.20 : rebaring,  plan cor senin 8/6_x000a_04.06.20 : rebaring, plan cor sabtu 6/6_x000a_01.06.20 : plan cor hari ini_x000a_31.05.20 : rebarring done_x000a_28.05.20 : 25.05.20 : 21.05.20 : rebarring_x000a_14.05.20 : galian done, lantai kerja_x000a_08.05.20 : excavation og_x000a_30.04.20 : 23.04.20 : 16.04.20 : proses perijinan, CME preparation_x000a_09.04.20 : proses perijinan_x000a_02.04.20 : 25.03.20 : proses rekom, tower 52_x000a_11.03.20 : IW clear, proses eskalasi SITAC, proses collect SITAC doc_x000a_20.02.20 : IW on going_x000a_13.02.20 : TNP review_x000a_06.02.20 : kand C = validasi done, Candidate C RF TX OK_x000a_17.01.20 : Kand A = not approve, karena sektoralnya bloking, mohon rehunting ke koordinat berikut : 107.497497, -6.811518._x000a_17.01.20 : Kand A = submit kand A di 06'48'46.47 107'29'44.01"/>
  </r>
  <r>
    <s v="160387104"/>
    <s v="KRISIK"/>
    <x v="9"/>
    <s v="SKP"/>
    <n v="112.36185"/>
    <n v="-7.96929"/>
    <n v="50"/>
    <s v="90/210/330"/>
    <n v="2020"/>
    <s v="JEDI 2020 [NEW]"/>
    <s v="Jl. Krisik Ngantang, dsn. Wonorejo, RT/RW 02/01, Desa Krisik, Kec. Gandusari, Kab. Blitar"/>
    <s v="HTI"/>
    <s v="JAW-JI-KNR-4277"/>
    <s v="GANDUSARI KRISIK"/>
    <x v="0"/>
    <s v="TBG"/>
    <s v="East"/>
    <s v="JATIM"/>
    <s v="Jawa Timur"/>
    <s v="BLITAR"/>
    <n v="6614782"/>
    <d v="2020-06-24T00:00:00"/>
    <m/>
    <n v="30"/>
    <s v="&lt; 30 days"/>
    <d v="2020-07-24T00:00:00"/>
    <s v="W30-2020"/>
    <s v="Jul-2020"/>
    <d v="2020-07-23T00:00:00"/>
    <s v="W30-2020"/>
    <s v="Jul-2020"/>
    <d v="2020-07-30T00:00:00"/>
    <s v="W31-2020"/>
    <x v="19"/>
    <d v="2020-07-30T00:00:00"/>
    <s v="W31-2020"/>
    <s v="Jul-2020"/>
    <m/>
    <s v="MW"/>
    <d v="2020-07-16T00:00:00"/>
    <m/>
    <n v="514080956696"/>
    <n v="6.6"/>
    <m/>
    <d v="2020-06-25T00:00:00"/>
    <m/>
    <m/>
    <d v="2020-07-24T00:00:00"/>
    <s v="W30-2020"/>
    <m/>
    <m/>
    <x v="8"/>
    <x v="7"/>
    <s v="CLOSED - RFI DONE"/>
    <s v="24.07.20 : RFIN sent _x000a_23.07.20 : SRFI actual, collecting doc SRFIN, proses PLN_x000a_16.07.20 : 13.07.20 : 09.07.20 : BTS foundation on going_x000a_06.07.20 : preparation_x000a_02.07.20 : Go CME_x000a_29.06.20 : ERM on going_x000a_24.06.20 : SPK Release 24 jun 20"/>
  </r>
  <r>
    <s v="160527109"/>
    <s v="TLOGOREJO TBG"/>
    <x v="9"/>
    <s v="TB"/>
    <n v="112.496696"/>
    <n v="-8.2076069999999994"/>
    <n v="50"/>
    <s v="90/210/330"/>
    <n v="2020"/>
    <s v="JEDI 2020 [NEW]"/>
    <s v="Jalan Puring, dusun dadapan, RT.15 RW.04, Desa Tlogorejo, Kec. Pagak, Kab. Malang"/>
    <s v="HTI"/>
    <s v="JAW-JI-KPN-4375"/>
    <s v="PAGAK TLOGOREJO"/>
    <x v="0"/>
    <s v="TBG"/>
    <s v="East"/>
    <s v="JATIM"/>
    <s v="Jawa Timur"/>
    <s v="MALANG"/>
    <n v="6614780"/>
    <d v="2020-06-24T00:00:00"/>
    <m/>
    <n v="30"/>
    <s v="&lt; 30 days"/>
    <d v="2020-07-24T00:00:00"/>
    <s v="W30-2020"/>
    <s v="Jul-2020"/>
    <d v="2020-07-23T00:00:00"/>
    <s v="W30-2020"/>
    <s v="Jul-2020"/>
    <d v="2020-07-30T00:00:00"/>
    <s v="W31-2020"/>
    <x v="19"/>
    <d v="2020-07-30T00:00:00"/>
    <s v="W31-2020"/>
    <s v="Jul-2020"/>
    <m/>
    <s v="MW"/>
    <d v="2020-07-16T00:00:00"/>
    <m/>
    <n v="513051670073"/>
    <n v="6.6"/>
    <m/>
    <d v="2020-06-25T00:00:00"/>
    <m/>
    <m/>
    <d v="2020-07-24T00:00:00"/>
    <s v="W30-2020"/>
    <m/>
    <m/>
    <x v="8"/>
    <x v="7"/>
    <s v="CLOSED - RFI DONE"/>
    <s v="24.07.20 : RFIN sent _x000a_23.07.20 : SRFI actual, collecting doc SRFIN, proses PLN_x000a_16.07.20 : 13.07.20 : 09.07.20 : BTS foundation on going_x000a_06.07.20 : preparation _x000a_02.07.20 : Go CME_x000a_29.06.20 : ERM on going_x000a_24.06.20 : SPK Release 24 jun 20"/>
  </r>
  <r>
    <s v="161215109"/>
    <s v="NGROTO"/>
    <x v="9"/>
    <s v="TB"/>
    <n v="112.454829"/>
    <n v="-7.8583100000000004"/>
    <n v="50"/>
    <s v="20/90/280"/>
    <n v="2020"/>
    <s v="JEDI 2020 [NEW]"/>
    <s v="Ds. PUJON KIDUL, Kec. PUJON, MALANG-JAWA TIMUR"/>
    <s v="HTI"/>
    <s v="JAW-JI-KPN-4346"/>
    <s v="PUJON_PUJONKIDUL"/>
    <x v="0"/>
    <s v="TBG"/>
    <s v="East"/>
    <s v="JATIM"/>
    <s v="Jawa Timur"/>
    <s v="KAB. MALANG"/>
    <n v="6614780"/>
    <d v="2020-06-24T00:00:00"/>
    <m/>
    <n v="30"/>
    <s v="&lt; 30 days"/>
    <d v="2020-07-24T00:00:00"/>
    <s v="W30-2020"/>
    <s v="Jul-2020"/>
    <d v="2020-07-23T00:00:00"/>
    <s v="W30-2020"/>
    <s v="Jul-2020"/>
    <d v="2020-07-30T00:00:00"/>
    <s v="W31-2020"/>
    <x v="19"/>
    <d v="2020-07-30T00:00:00"/>
    <s v="W31-2020"/>
    <s v="Jul-2020"/>
    <m/>
    <s v="MW"/>
    <d v="2020-07-16T00:00:00"/>
    <m/>
    <n v="513031011212"/>
    <n v="6.6"/>
    <m/>
    <d v="2020-06-25T00:00:00"/>
    <m/>
    <m/>
    <d v="2020-07-24T00:00:00"/>
    <s v="W30-2020"/>
    <m/>
    <m/>
    <x v="8"/>
    <x v="7"/>
    <s v="CLOSED - RFI DONE"/>
    <s v="24.07.20 : RFIN sent _x000a_23.07.20 : SRFI actual, collecting doc SRFIN, proses PLN_x000a_16.07.20 : 13.07.20 : 09.07.20 : BTS foundation on going_x000a_06.07.20 : preparation_x000a_02.07.20 : Go CME_x000a_29.06.20 : ERM on going_x000a_24.06.20 : SPK Release 24 jun 20"/>
  </r>
  <r>
    <s v="160516109"/>
    <s v="BUMIREJO KESAMBEN TBG"/>
    <x v="9"/>
    <s v="TB"/>
    <n v="112.41817"/>
    <n v="-8.0869400000000002"/>
    <n v="50"/>
    <s v="90/210/330"/>
    <n v="2020"/>
    <s v="JEDI 2020 [NEW]"/>
    <s v="Sumberbendo RT 004 RW 03, Ds bumirejo, Kec Kesamben, Kab Blitar"/>
    <s v="HTI"/>
    <s v="JAW-JI-KNR-4278"/>
    <s v="SELOREJO BANJARSARI"/>
    <x v="0"/>
    <s v="TBG"/>
    <s v="East"/>
    <s v="JATIM"/>
    <s v="Jawa Timur"/>
    <s v="BLITAR"/>
    <n v="6614780"/>
    <d v="2020-06-24T00:00:00"/>
    <m/>
    <n v="30"/>
    <s v="&lt; 30 days"/>
    <d v="2020-07-24T00:00:00"/>
    <s v="W30-2020"/>
    <s v="Jul-2020"/>
    <d v="2020-07-23T00:00:00"/>
    <s v="W30-2020"/>
    <s v="Jul-2020"/>
    <d v="2020-07-30T00:00:00"/>
    <s v="W31-2020"/>
    <x v="19"/>
    <d v="2020-07-30T00:00:00"/>
    <s v="W31-2020"/>
    <s v="Jul-2020"/>
    <m/>
    <s v="MW"/>
    <d v="2020-07-16T00:00:00"/>
    <m/>
    <n v="513100309989"/>
    <n v="6.6"/>
    <m/>
    <d v="2020-06-25T00:00:00"/>
    <m/>
    <m/>
    <d v="2020-07-24T00:00:00"/>
    <s v="W30-2020"/>
    <m/>
    <m/>
    <x v="8"/>
    <x v="7"/>
    <s v="CLOSED - RFI DONE"/>
    <s v="24.07.20 : RFIN sent _x000a_23.07.20 : SRFI actual, collecting doc SRFIN, proses PLN_x000a_16.07.20 : 13.07.20 : 09.07.20 : BTS foundation on going_x000a_06.07.20 : preparation_x000a_02.07.20 : Go CME_x000a_29.06.20 : ERM on going_x000a_24.06.20 : SPK Release 24 jun 20"/>
  </r>
  <r>
    <s v="022144126"/>
    <s v="PEGAGAN JULU IX_SUMBUL"/>
    <x v="9"/>
    <s v="TB"/>
    <n v="98.365780000000001"/>
    <n v="2.7770199999999998"/>
    <n v="50"/>
    <s v="30/140/300"/>
    <n v="2020"/>
    <s v="JEDI 2020 [NEW]"/>
    <s v="Jalan Besar Batang Ari,  Harungguan, Dusun II, Desa Pagagan Julu IX, Kecamatan Sumbul, Kabupaten Dairi, Provinsi Sumatera Utara"/>
    <s v="HTI"/>
    <s v="SUM-SU-SDK-2211"/>
    <s v="PEGAGAN JULU IX"/>
    <x v="0"/>
    <s v="TBG"/>
    <s v="WEST"/>
    <s v="SUMBAGUT"/>
    <s v="Sumatera Utara"/>
    <s v="KAB. DAIRI"/>
    <n v="6614551"/>
    <d v="2020-03-13T00:00:00"/>
    <m/>
    <n v="133"/>
    <s v="121 - 150 days"/>
    <d v="2020-04-12T00:00:00"/>
    <s v="W16-2020"/>
    <s v="Apr-2020"/>
    <d v="2020-07-05T00:00:00"/>
    <s v="W28-2020"/>
    <s v="Jul-2020"/>
    <d v="2020-07-10T00:00:00"/>
    <s v="W28-2020"/>
    <x v="19"/>
    <d v="2020-07-24T00:00:00"/>
    <s v="W30-2020"/>
    <s v="Jul-2020"/>
    <m/>
    <s v="MW"/>
    <d v="2020-06-12T00:00:00"/>
    <m/>
    <n v="129010071051"/>
    <n v="6.6"/>
    <m/>
    <d v="2020-04-02T00:00:00"/>
    <m/>
    <d v="2020-06-30T00:00:00"/>
    <d v="2020-07-24T00:00:00"/>
    <s v="W30-2020"/>
    <m/>
    <d v="2020-08-06T00:00:00"/>
    <x v="8"/>
    <x v="7"/>
    <s v="CLOSED - RFI DONE"/>
    <s v="27.07.20 : wait perubahan type tower di system dan CAF permanent untuk proses PR_x000a_24.07.20 : RFIN sent_x000a_20.07.20 : 16.07.20 : revisi plan connect PLN 24 jul 20_x000a_13.07.20 : 06.07.20 : 02.07.20 : 30.06.20 : email SRFI-N sent_x000a_29.06.20 : erection on going plan sampai top hari ini_x000a_25.06.20 : 22.06.20 : 18.06.20 : plan pouring concrete/cor 18 jun 20_x000a_17.06.20 : Go RFI, PSB PLN release_x000a_15.06.20 : rebarring, plan cor kamis 18 jun 20_x000a_11.06.20 : excavation, plan RFI 10 JULI, request SK PLN_x000a_08.06.20 : 04.06.20 : 01.06.20 : on going borepile permanenisasi_x000a_28.05.20 : 25.05.20 : borepile permanenisasi_x000a_14.05.20 : 08.05.20 : on going mob demob CME permanenisasi, CME ny start_x000a_30.04.20 : 23.04.20 : 16.04.20 : start CME colo menunggu proses permanenisasi (wait material tower)_x000a_09.04.20 : 02.04.20 : UNDER REVIEW TNP ALITA_x000a_25.03.20 : under RNP review"/>
  </r>
  <r>
    <s v="1260971003"/>
    <s v="KLAPANUNGGAL CILEUNGSI"/>
    <x v="9"/>
    <s v="TB"/>
    <n v="106.957925"/>
    <n v="-6.4440390000000001"/>
    <n v="50"/>
    <s v="30/140/290"/>
    <m/>
    <m/>
    <s v="Kampung Sindanglengo, RT. 006 RW. 004, Desa Klapanunggal, Kecamatan Klapanunggal, Kabupaten Bogor, Provinsi Jawa Barat"/>
    <s v="EID"/>
    <s v="JAW-JB-CBI-0068"/>
    <s v="Klapanunggal Cileungsi"/>
    <x v="1"/>
    <s v="TBG"/>
    <s v="JABO"/>
    <s v="JABODETABEK (OUTER)"/>
    <s v="Jawa Barat"/>
    <s v="BOGOR"/>
    <n v="6614368"/>
    <d v="2020-01-13T00:00:00"/>
    <m/>
    <n v="193"/>
    <s v="&gt; 150 days"/>
    <d v="2020-06-11T00:00:00"/>
    <s v="W24-2020"/>
    <s v="Jun-2020"/>
    <d v="2020-05-21T00:00:00"/>
    <s v="W21-2020"/>
    <s v="May-2020"/>
    <d v="2020-07-15T00:00:00"/>
    <s v="W29-2020"/>
    <x v="19"/>
    <d v="2020-07-28T00:00:00"/>
    <s v="W31-2020"/>
    <s v="Jul-2020"/>
    <m/>
    <s v="MW"/>
    <d v="2020-06-24T00:00:00"/>
    <m/>
    <n v="538657233015"/>
    <n v="6.6"/>
    <m/>
    <m/>
    <m/>
    <d v="2020-05-21T00:00:00"/>
    <d v="2020-07-24T00:00:00"/>
    <s v="W30-2020"/>
    <m/>
    <d v="2020-08-13T00:00:00"/>
    <x v="8"/>
    <x v="7"/>
    <s v="CLOSED - RFI DONE"/>
    <s v="24.07.20 : RFIN sent_x000a_20.07.20 : proses PLN connection_x000a_13.07.20 : 29.06.20 : PLN Connection menunggu konfirmasi XL_x000a_21.05.20 : email SRFI-N sent_x000a_14.05.20 : Erection_x000a_08.05.20 : rebarring_x000a_30.04.20 : preparation start CME_x000a_23.04.20 : 16.04.20 : Realisasi done, Proses REKOM_x000a_09.04.20 : realisasi IW, rekom_x000a_02.04.20 : IW Clear_x000a_25.03.20 : TNP review_x000a_19.03.20 :  validasi RND_x000a_13.02.20 : IW on going_x000a_06.02.20 : Kand A, B = validasi done RF TX OK_x000a_24.01.20 : kand A = RND OK 40_x000a_A OK 40 Prio 2_x000a_B OK 40 Prio 1_x000a_16.01.20 : Proses input STIP 1 B2S_x000a_15.01.20 : propose change to colo (email Rudi), konfirmasi NOK dari XL (Pak Siro)"/>
  </r>
  <r>
    <s v="1127611003"/>
    <s v="JALAN ASEM CIPEDAK"/>
    <x v="9"/>
    <s v="TB"/>
    <n v="106.80364"/>
    <n v="-6.352951"/>
    <n v="30"/>
    <s v="0/90/180/270"/>
    <m/>
    <m/>
    <s v="Jl.Timbul III B RT.08, RW 04, Kel. Cipedak,  Kec. Jagakarsa, Jakarta Selatan"/>
    <s v="EID"/>
    <s v="JAW-JK-KYB-0097"/>
    <s v="Jalan Asem Cipedak"/>
    <x v="1"/>
    <s v="TBG"/>
    <s v="JABO"/>
    <s v="JABODETABEK (INNER)"/>
    <s v="DKI Jakarta"/>
    <s v="JAKARTA SELATAN"/>
    <n v="6614368"/>
    <d v="2020-01-13T00:00:00"/>
    <m/>
    <n v="192"/>
    <s v="&gt; 150 days"/>
    <d v="2020-06-11T00:00:00"/>
    <s v="W24-2020"/>
    <s v="Jun-2020"/>
    <d v="2020-06-30T00:00:00"/>
    <s v="W27-2020"/>
    <s v="Jun-2020"/>
    <d v="2020-07-25T00:00:00"/>
    <s v="W30-2020"/>
    <x v="19"/>
    <d v="2020-08-07T00:00:00"/>
    <s v="W32-2020"/>
    <s v="Aug-2020"/>
    <m/>
    <s v="MW"/>
    <d v="2020-07-10T00:00:00"/>
    <m/>
    <n v="547401717015"/>
    <n v="6.6"/>
    <m/>
    <m/>
    <m/>
    <d v="2020-06-30T00:00:00"/>
    <d v="2020-07-23T00:00:00"/>
    <s v="W30-2020"/>
    <m/>
    <m/>
    <x v="8"/>
    <x v="7"/>
    <s v="CLOSED - RFI DONE"/>
    <s v="27.07.20 : 23.07.20 : RFIN sent _x000a_20.07.20 : proses PLN connection_x000a_13.07.20 : 09.07.20 : 06.07.20 : 30.06.20 : email SRFI-N sent, PLN connection menunggu konfirmasi XL/Tech partner_x000a_29.06.20 : 25.06.20 : curingtime_x000a_22.06.20 : 18.06.20 : on going excavation_x000a_15.06.20 : start CME_x000a_11.06.20 : IW clear, proses pengajuan eskalasi sitac _x000a_08.06.20 : IW on going_x000a_04.06.20 : 01.06.20 : IW clear kand B_x000a_28.05.20 : 25.05.20 : 21.05.20 : IW on going_x000a_14.05.20 : TNP ok C, tower 25_x000a_08.05.20 : 30.04.20 : IW on going, terkendala RT sebelah warga radius yang belum setuju_x000a_23.04.20 : RND review_x000a_16.04.20 : proses eskalasi sitac_x000a_09.04.20 : 02.04.20 : IW Clear_x000a_25.03.20 : Candidat NOK, Rehunting_x000a_19.03.20 : 20.02.20 : IW on going_x000a_20.02.20 : IW on going_x000a_13.02.20 : 06.02.20 : Kand A = Rehunting, Candidate A RF NOK"/>
  </r>
  <r>
    <m/>
    <m/>
    <x v="4"/>
    <s v=""/>
    <s v="112°37.28.56'E"/>
    <s v="7°11.28.5'S"/>
    <n v="40"/>
    <s v="5/165/270"/>
    <n v="2021"/>
    <s v="RORO JONGRANG 2021 [NEW]"/>
    <s v="Jl. Mayjend Sungkono No.24, Gulomantung Kec. Kebomas, Kab. Gresik Prov. Jawa Timur"/>
    <s v="HTI"/>
    <s v="JAW-JI-GSK-4336"/>
    <s v="KEBOMAS KEBOMAS"/>
    <x v="0"/>
    <s v="TBG"/>
    <s v="East"/>
    <s v="JATIM"/>
    <s v="Jawa Timur"/>
    <s v="Kab. Gresik"/>
    <n v="6617456"/>
    <d v="2021-08-09T00:00:00"/>
    <m/>
    <n v="175"/>
    <s v="&gt; 150 days"/>
    <d v="2021-09-08T00:00:00"/>
    <s v="W37-2021"/>
    <s v="Sep-2021"/>
    <s v="TBD"/>
    <s v="TBD"/>
    <s v="TBD"/>
    <s v="TBD"/>
    <s v="TBD"/>
    <x v="1"/>
    <s v="TBD"/>
    <s v="TBD"/>
    <s v="TBD"/>
    <m/>
    <s v="MW"/>
    <s v=""/>
    <m/>
    <m/>
    <m/>
    <m/>
    <s v=""/>
    <m/>
    <m/>
    <m/>
    <m/>
    <m/>
    <m/>
    <x v="9"/>
    <x v="8"/>
    <s v="RND NOK : NEED 40 METER"/>
    <s v="04:10:21- 08:09:21: RND NOK NEED 40 M_x000a_22:08:21: 18:08:21: NEED REVIEW RNP HUWAWEI, ERM PROSES_x000a_16:08:21: 09:08:21 : SPK COLO RELEASED, ERM PROSES"/>
  </r>
  <r>
    <m/>
    <m/>
    <x v="4"/>
    <s v=""/>
    <s v="111°54.0.43'E"/>
    <s v="7°35.44.7'S"/>
    <n v="30"/>
    <s v="60/190/275"/>
    <n v="2021"/>
    <s v="RORO JONGRANG 2021 [NEW]"/>
    <s v="Jl. Widas 1, Ds. Begadung RT04 RW03 Kec. Nganjuk, Kab. Nganjuk Prov. Jawa Timur"/>
    <s v="HTI"/>
    <s v="JAW-JI-NJK-4249"/>
    <s v="NGANJUK KAUMAN"/>
    <x v="0"/>
    <s v="TBG"/>
    <s v="East"/>
    <s v="JATIM"/>
    <s v="Jawa Timur"/>
    <s v="Kab. Nganjuk"/>
    <n v="6617453"/>
    <d v="2021-08-09T00:00:00"/>
    <m/>
    <n v="175"/>
    <s v="&gt; 150 days"/>
    <d v="2021-09-08T00:00:00"/>
    <s v="W37-2021"/>
    <s v="Sep-2021"/>
    <s v="TBD"/>
    <s v="TBD"/>
    <s v="TBD"/>
    <s v="TBD"/>
    <s v="TBD"/>
    <x v="1"/>
    <s v="TBD"/>
    <s v="TBD"/>
    <s v="TBD"/>
    <m/>
    <s v="MW"/>
    <s v=""/>
    <m/>
    <m/>
    <m/>
    <m/>
    <s v=""/>
    <m/>
    <m/>
    <m/>
    <m/>
    <m/>
    <m/>
    <x v="9"/>
    <x v="8"/>
    <s v="RND NOK : FAR FROM NOM"/>
    <s v="04:10:21-29:09:21-08:09:21: RND NOK FAR FROM NOM_x000a_22:08:21: 18:08:21: NEED REVIEW RNP HUWAWEI, ERM PROSES_x000a_16:08:21: 09:08:21 : SPK COLO RELEASED, ERM PROSES"/>
  </r>
  <r>
    <m/>
    <m/>
    <x v="3"/>
    <s v=""/>
    <s v="110°49.47.41'E"/>
    <s v="7°32.47.96'S"/>
    <n v="35"/>
    <s v="30/200/300"/>
    <n v="2021"/>
    <m/>
    <s v=""/>
    <s v="EID"/>
    <s v="JAW-JT-SKT-2148"/>
    <s v="KADIPIRO BANJARSARI"/>
    <x v="1"/>
    <s v="TBG"/>
    <s v="Central"/>
    <s v="JATENG"/>
    <s v="Jawa Tengah"/>
    <s v="Kota Surakarta"/>
    <n v="6617448"/>
    <d v="2021-08-09T00:00:00"/>
    <m/>
    <n v="175"/>
    <s v="&gt; 150 days"/>
    <d v="2022-01-06T00:00:00"/>
    <s v="W02-2022"/>
    <s v="Jan-2022"/>
    <s v="TBD"/>
    <s v="TBD"/>
    <s v="TBD"/>
    <s v="TBD"/>
    <s v="TBD"/>
    <x v="1"/>
    <s v="TBD"/>
    <s v="TBD"/>
    <s v="TBD"/>
    <m/>
    <s v="MW"/>
    <m/>
    <m/>
    <m/>
    <m/>
    <m/>
    <m/>
    <m/>
    <m/>
    <m/>
    <m/>
    <m/>
    <m/>
    <x v="9"/>
    <x v="8"/>
    <m/>
    <s v="08:10:2021 : SPK RETURN BY XL PERUBAHAN DESIGN_x000a_08:09:2021 : SPK NEW BUILD RELEASED"/>
  </r>
  <r>
    <m/>
    <m/>
    <x v="3"/>
    <s v=""/>
    <s v="112°19.23.2'E"/>
    <s v="7°38.7.69'S"/>
    <n v="50"/>
    <s v="10/180/280"/>
    <n v="2021"/>
    <s v="RORO JONGRANG 2021 [NEW]"/>
    <s v="Jl. Sumberboto, Dsn. Mojoduwur RT 01 – RW 01,Ds. Mojoduwur, Kec. Mojowarno"/>
    <s v="HTI"/>
    <s v="JAW-JI-JBG-4170"/>
    <s v="MOJOWARNO MOJODUWUR"/>
    <x v="0"/>
    <s v="TBG"/>
    <s v="East"/>
    <s v="JATIM"/>
    <s v="Jawa Timur"/>
    <s v="Kab. Jombang"/>
    <n v="6617454"/>
    <d v="2021-08-09T00:00:00"/>
    <m/>
    <n v="175"/>
    <s v="&gt; 150 days"/>
    <d v="2021-09-08T00:00:00"/>
    <s v="W37-2021"/>
    <s v="Sep-2021"/>
    <s v="TBD"/>
    <s v="TBD"/>
    <s v="TBD"/>
    <s v="TBD"/>
    <s v="TBD"/>
    <x v="1"/>
    <s v="TBD"/>
    <s v="TBD"/>
    <s v="TBD"/>
    <m/>
    <s v="MW"/>
    <s v=""/>
    <m/>
    <m/>
    <m/>
    <m/>
    <m/>
    <m/>
    <m/>
    <m/>
    <m/>
    <m/>
    <m/>
    <x v="9"/>
    <x v="8"/>
    <s v="DROP BY XL, RND NOK XL EXISTED"/>
    <s v="08:30:2021:08:22:2021: 08:18:2021: NEED REVIEW RNP HUWAWEI, ERM PROSES_x000a_08:16:2021: 08:09:2021 : SPK COLO RELEASED, ERM PROSES"/>
  </r>
  <r>
    <m/>
    <m/>
    <x v="3"/>
    <s v=""/>
    <s v="109°10.14.38'E"/>
    <s v="6°58.46.13'S"/>
    <n v="50"/>
    <s v="30/85/200/285"/>
    <n v="2021"/>
    <m/>
    <s v=""/>
    <s v="EID"/>
    <s v="JAW-JT-TGL-2614"/>
    <s v="PANGKAH TONGGARA"/>
    <x v="1"/>
    <s v="TBG"/>
    <s v="Central"/>
    <s v="JATENG"/>
    <s v="Jawa Tengah"/>
    <s v="Kab. Tegal"/>
    <n v="6617448"/>
    <d v="2021-08-09T00:00:00"/>
    <m/>
    <n v="175"/>
    <s v="&gt; 150 days"/>
    <d v="2022-01-06T00:00:00"/>
    <s v="W02-2022"/>
    <s v="Jan-2022"/>
    <s v="TBD"/>
    <s v="TBD"/>
    <s v="TBD"/>
    <s v="TBD"/>
    <s v="TBD"/>
    <x v="1"/>
    <s v="TBD"/>
    <s v="TBD"/>
    <s v="TBD"/>
    <m/>
    <s v="MW"/>
    <m/>
    <m/>
    <m/>
    <m/>
    <m/>
    <m/>
    <m/>
    <m/>
    <m/>
    <m/>
    <m/>
    <m/>
    <x v="9"/>
    <x v="8"/>
    <m/>
    <s v="08:10:2021 : SPK RETURN BY XL PERUBAHAN DESIGN_x000a_08:09:2021 : SPK NEW BUILD RELEASED"/>
  </r>
  <r>
    <s v="1447531003"/>
    <s v="TUBUN PAKEMBARAN"/>
    <x v="3"/>
    <s v="PKP"/>
    <s v="109°8.5.21'E"/>
    <s v="6°59.4.31'S"/>
    <n v="35"/>
    <s v="80/155/270/350"/>
    <n v="2021"/>
    <m/>
    <s v=""/>
    <s v="EID"/>
    <s v="JAW-JT-TGL-2608"/>
    <s v="TUBUN PAKEMBARAN"/>
    <x v="1"/>
    <s v="TBG"/>
    <s v="Central"/>
    <s v="JATENG"/>
    <s v="Jawa Tengah"/>
    <s v="Kab. Tegal"/>
    <n v="6617448"/>
    <d v="2021-08-09T00:00:00"/>
    <m/>
    <n v="175"/>
    <s v="&gt; 150 days"/>
    <d v="2022-01-06T00:00:00"/>
    <s v="W02-2022"/>
    <s v="Jan-2022"/>
    <s v="TBD"/>
    <s v="TBD"/>
    <s v="TBD"/>
    <s v="TBD"/>
    <s v="TBD"/>
    <x v="1"/>
    <s v="TBD"/>
    <s v="TBD"/>
    <s v="TBD"/>
    <m/>
    <s v="MW"/>
    <s v=""/>
    <m/>
    <m/>
    <m/>
    <m/>
    <m/>
    <m/>
    <m/>
    <m/>
    <m/>
    <m/>
    <m/>
    <x v="9"/>
    <x v="8"/>
    <m/>
    <s v="08:10:2021 : SPK RETURN BY XL PERUBAHAN DESIGN_x000a_08:09:2021 : SPK NEW BUILD RELEASED"/>
  </r>
  <r>
    <s v="2006871003"/>
    <s v="SUNGAINIPAHSIANTAN"/>
    <x v="9"/>
    <s v="TB"/>
    <n v="109.2157"/>
    <n v="9.1694999999999999E-2"/>
    <n v="30"/>
    <s v="0/110/190"/>
    <n v="2020"/>
    <s v="JEDI 2020 [NEW]"/>
    <s v="Jl. Parit H. Amin RT.001 RW.018, Desa Jungkat, Kecamatan Siantan, Kabupaten Mempawah, Provinsi Kalimantan Barat"/>
    <s v="HTI"/>
    <s v="KAL-KB-MPW-0705"/>
    <s v="SUNGAINIPAHSIANTAN"/>
    <x v="1"/>
    <s v="TBG"/>
    <s v="JABO"/>
    <s v="KALIMANTAN"/>
    <s v="Kalimantan Barat"/>
    <s v="KAB. MEMPAWAH"/>
    <n v="6614568"/>
    <d v="2020-03-19T00:00:00"/>
    <m/>
    <n v="125"/>
    <s v="121 - 150 days"/>
    <d v="2020-08-16T00:00:00"/>
    <s v="W34-2020"/>
    <s v="Aug-2020"/>
    <d v="2020-07-20T00:00:00"/>
    <s v="W30-2020"/>
    <s v="Jul-2020"/>
    <d v="2020-07-20T00:00:00"/>
    <s v="W30-2020"/>
    <x v="19"/>
    <d v="2020-07-20T00:00:00"/>
    <s v="W30-2020"/>
    <s v="Jul-2020"/>
    <m/>
    <s v="MW"/>
    <d v="2020-06-12T00:00:00"/>
    <m/>
    <s v="211012275512"/>
    <n v="6.6"/>
    <m/>
    <d v="2020-07-29T00:00:00"/>
    <m/>
    <m/>
    <d v="2020-07-22T00:00:00"/>
    <s v="W30-2020"/>
    <m/>
    <m/>
    <x v="8"/>
    <x v="7"/>
    <s v="CLOSED - RFI DONE"/>
    <s v="22.07.20 : RFIN sent _x000a_16.07.20 : proses PLN connection plan connect 16 jul_x000a_13.07.20 : SRFI actual, collecting doc SRFIN_x000a_13.07.20 : ME on going_x000a_09.07.20 : Erection OG - Closed Body_x000a_02.07.20 : plan cor besok, material tower sudah on site, plan erection 8 jul 20_x000a_29.06.20 : 22.06.20 : cerucuk on going, Cor Pondasi terkendala lokasi tergenang air, tanah ikut tersedot, porositas tinggi, issue permukaan tanah naik 40cm akibat penanaman cerucuk jadi harus di gali lagi tanah diantara cerucuk untuk mendapatkan kedalaman pondasi yg sesuai. Plan Cor Pondasi 22/06, Erection Plan tgl 24/06, ME Plan dikerjakan paralel di malam hari (utk ME bawah), Pondasi RBS paralel dikerjakan di malam hari, Proses perluasan jaringan masih di koordinasiakan dengan PLN, plan SRFI 30 juni_x000a_18.06.20 : Borepile Done, Galian Finish 13/06, plan Cerucuk 17/06, plan Rebaring 20/06, plan Setting Angkur 20/06, lokasi tergenang air, tanah ikut tersedot, porositas tinggi, Plan Cor Pondasi: 21/06,  Plan Erection: 24/06, Material Tower On delivery MOS 13/06, terdapat isu perluasan jaringan PLN_x000a_17.06.20 : Go RFI, PSB PLN release_x000a_15.06.20 : excavation_x000a_11.06.20 : 08.06.20 : 06.06.20 : Borpile done, Galian OG - Permasalah Air Pasang, Cerucuk Ready dipasang, COR Pondasi 15/06, Plan SRFI 25/06, Fabrikasi Material Besi di Warehause OG, Mataerial Tower Delivery Plan 10/06-plan OS 15/06_x000a_04.06.20 : cerucuk on going_x000a_01.06.20 : bouwplank_x000a_28.05.20 : on going perijinan, paralel tim CME plan on site 28 may untuk preparation CME_x000a_25.05.20 : 14.05.20 : 08.05.20 : proses perijinan_x000a_30.04.20 : 23.04.20 : 16.04.20 : IW done, proses rekom on going_x000a_09.04.20 : 02.04.20 : Eskalasi Sitac_x000a_31.03.20 : 30.03.20 : IW Clear 7 orang, eskalasi capex_x000a_25.03.20 : RF &amp; TX OK, IW on going_x000a_25.03.20 : Kand  B approved by TNP, IW ongoing _x000a_24.03.20 : Kand B approved by Huawei_x000a_23.03.20 : Validasi Kand A dan B to HO_x000a_"/>
  </r>
  <r>
    <s v="1127761003"/>
    <s v="SABAR RAYA KEMAJUAN"/>
    <x v="9"/>
    <s v="TB"/>
    <n v="106.752678"/>
    <n v="-6.2405910000000002"/>
    <n v="25"/>
    <s v="0/90/180/270"/>
    <m/>
    <m/>
    <s v="Jl.Sabar II No.43 RT.07, RW.04, Kel.Petukangan Selatan, Kec.Pesanggrahan, Jakarta Selatan"/>
    <s v="EID"/>
    <s v="JAW-JK-KYB-0027"/>
    <s v="Sabar Raya Kemajuan"/>
    <x v="1"/>
    <s v="TBG"/>
    <s v="JABO"/>
    <s v="JABODETABEK (INNER)"/>
    <s v="DKI Jakarta"/>
    <s v="JAKARTA SELATAN"/>
    <n v="6614368"/>
    <d v="2020-01-13T00:00:00"/>
    <m/>
    <n v="191"/>
    <s v="&gt; 150 days"/>
    <d v="2020-06-11T00:00:00"/>
    <s v="W24-2020"/>
    <s v="Jun-2020"/>
    <d v="2020-06-24T00:00:00"/>
    <s v="W26-2020"/>
    <s v="Jun-2020"/>
    <d v="2020-07-25T00:00:00"/>
    <s v="W30-2020"/>
    <x v="19"/>
    <d v="2020-08-07T00:00:00"/>
    <s v="W32-2020"/>
    <s v="Aug-2020"/>
    <m/>
    <s v="MW"/>
    <d v="2020-07-10T00:00:00"/>
    <m/>
    <n v="543802871087"/>
    <n v="6.6"/>
    <m/>
    <m/>
    <m/>
    <d v="2020-06-24T00:00:00"/>
    <d v="2020-07-22T00:00:00"/>
    <s v="W30-2020"/>
    <m/>
    <d v="2020-08-18T00:00:00"/>
    <x v="8"/>
    <x v="7"/>
    <s v="CLOSED - RFI DONE"/>
    <s v="22.07.20 : RFIN sent _x000a_20.07.20 : proses PLN connection_x000a_13.07.20 : 09.07.20 : 06.07.20 : 29.06.20 : 24.06.20 : email SRFI-N sent, PLN connection menunggu konfirmasi XL/Tech partner_x000a_22.06.20 : ME on going_x000a_18.06.20 : curingtime, prepare erection_x000a_15.06.20 : 11.06.20 : 08.06.20 : 04.06.20 : curingtime_x000a_28.05.20 : 25.05.20 : curingtime_x000a_14.05.20 : 08.05.20 : rekom on going_x000a_30.04.20 : Proses IW OG, terkendala pembatasan lingkungan_x000a_23.04.20 : 16.04.20 : IW OG, Terbatasnya komunikasi dengan perangkat kelurahan karena WFH_x000a_09.04.20 : validasi done, IW on going_x000a_02.04.20 : under review RND_x000a_25.03.20 : IW on going_x000a_19.03.20 :  validasi RND_x000a_20.02.20 :06.02.20 : Hunting kandidat_x000a_"/>
  </r>
  <r>
    <s v="1262021003"/>
    <s v="PANUNDAAN_CIWIDEY"/>
    <x v="9"/>
    <s v="TB"/>
    <n v="107.435624"/>
    <n v="-7.1057870000000003"/>
    <n v="40"/>
    <s v="70/210/330"/>
    <n v="2020"/>
    <s v="JEDI 2020 [NEW]"/>
    <s v="Kp. Babakan Lampit, RT.01/07, Desa Panundaan, Kec.Ciwidey, Kab.Bandung Jawa Barat"/>
    <s v="HTI"/>
    <s v="JAW-JB-SOR-3831"/>
    <s v="PANUNDAAN_CIWIDEY"/>
    <x v="1"/>
    <s v="TBG"/>
    <s v="Central"/>
    <s v="JABAR"/>
    <s v="Jawa Barat"/>
    <s v="KAB. BANDUNG"/>
    <n v="6614612"/>
    <d v="2020-04-03T00:00:00"/>
    <m/>
    <n v="109"/>
    <s v="91 - 120 days"/>
    <d v="2020-08-31T00:00:00"/>
    <s v="W36-2020"/>
    <s v="Aug-2020"/>
    <d v="2020-07-20T00:00:00"/>
    <s v="W30-2020"/>
    <s v="Jul-2020"/>
    <d v="2020-07-20T00:00:00"/>
    <s v="W30-2020"/>
    <x v="19"/>
    <d v="2020-07-20T00:00:00"/>
    <s v="W30-2020"/>
    <s v="Jul-2020"/>
    <m/>
    <s v="MW"/>
    <d v="2020-06-12T00:00:00"/>
    <m/>
    <s v="535322066954"/>
    <s v="6.6"/>
    <m/>
    <d v="2020-08-14T00:00:00"/>
    <m/>
    <d v="2020-07-15T00:00:00"/>
    <d v="2020-07-21T00:00:00"/>
    <s v="W30-2020"/>
    <m/>
    <m/>
    <x v="8"/>
    <x v="7"/>
    <s v="CLOSED - RFI DONE"/>
    <s v="21.07.20 : RFIN sent _x000a_20.07.20 : actual RFI, collecting doc RFIN_x000a_16.07.20 : PLN connection masih terkendala isu stock kwh meter kosong_x000a_15.07.20 : email SRFI-N sent_x000a_13.07.20 : PLN connection masih terkendala isu stock kwh meter kosong_x000a_09.07.20 : 06.07.20 : 02.07.20 : Soft RFI, collecting doc SRFIN, proses PLN connection_x000a_29.06.20 : ME on going_x000a_22.06.20 : erection on going_x000a_18.06.20 : cor done, curingtime_x000a_17.06.20 : Go RFI, PSB PLN release_x000a_11.06.20 : on going excavation_x000a_08.06.20 : start excavation_x000a_04.06.20 : 01.06.20 : proses perijinan_x000a_29.05.20 : plan hari ini RFC dan start proses perijinan_x000a_28.05.20 : 25.05.20 : 14.05.20 : Proses Rekom plan done tgl 15 Mei_x000a_08.05.20 : Proses pembayaran IW dan Rekom_x000a_30.04.20 : IW OG kurang 2 KK dari 25 KK_x000a_23.04.20 : 16.04.20 : IW on going_x000a_09.04.20 : 06.04.20 : Hunting_x000a_"/>
  </r>
  <r>
    <s v="0223711003"/>
    <s v="JORING NATOBANG"/>
    <x v="9"/>
    <s v="TB"/>
    <n v="99.257479000000004"/>
    <n v="1.4525030000000001"/>
    <n v="50"/>
    <s v="20/120/230"/>
    <n v="2020"/>
    <s v="JEDI 2020 [NEW]"/>
    <s v="DESA JORING NATOBANG, KECAMATAN PADANGSIDIMPUAN ANGKOLA JULU, KOTA PADANGSIDIMPUAN, PROVINSI SUMATERA UTARA"/>
    <s v="HTI"/>
    <s v="SUM-SU-PSP-2152"/>
    <s v="JORING NATOBANG"/>
    <x v="1"/>
    <s v="TBG"/>
    <s v="WEST"/>
    <s v="SUMBAGUT"/>
    <s v="Kep. Bangka Belitung"/>
    <s v="KOTA PADANGSIDIMPUAN"/>
    <n v="6614554"/>
    <d v="2020-03-13T00:00:00"/>
    <m/>
    <n v="130"/>
    <s v="121 - 150 days"/>
    <d v="2020-08-10T00:00:00"/>
    <s v="W33-2020"/>
    <s v="Aug-2020"/>
    <d v="2020-07-20T00:00:00"/>
    <s v="W30-2020"/>
    <s v="Jul-2020"/>
    <d v="2020-08-09T00:00:00"/>
    <s v="W33-2020"/>
    <x v="16"/>
    <d v="2020-07-31T00:00:00"/>
    <s v="W31-2020"/>
    <s v="Jul-2020"/>
    <m/>
    <s v="MW"/>
    <d v="2020-06-24T00:00:00"/>
    <m/>
    <n v="124011307427"/>
    <n v="6.6"/>
    <m/>
    <d v="2020-07-28T00:00:00"/>
    <m/>
    <d v="2020-07-14T00:00:00"/>
    <d v="2020-07-21T00:00:00"/>
    <s v="W30-2020"/>
    <m/>
    <d v="2020-08-24T00:00:00"/>
    <x v="8"/>
    <x v="7"/>
    <s v="CLOSED - RFI DONE"/>
    <s v="21.07.20 : RFIN sent _x000a_20.07.20 : RFI actual/PLN connect, proses collecting doc RFIN_x000a_14.07.20 : SRFIN sent _x000a_13.07.20 : 09.07.20 : 08.07.20 : erection done, ME on going_x000a_06.07.20 : curingtime_x000a_02.07.20 : 29.06.20 : prepare pouring_x000a_25.06.20 : start rebarring_x000a_22.06.20 : 18.06.20 : prepare start CME, land clearing, proses perijinan_x000a_15.06.20 : soiltest done, percepatan APD done, proses rekom_x000a_11.06.20 : izin warga done. plan start CME awal juli_x000a_08.06.20 : 04.06.20 : 01.06.20 : 28.05.20 : IW clear, proses eskalasi sitac (high price)_x000a_25.05.20 : IW on going_x000a_21.05.20 : 14.05.20 : TNP OK Cand B, IW on going_x000a_08.05.20 : Iw clear_x000a_30.04.20 : IW on going_x000a_23.04.20 : 16.04.20 : negosiasi terkait penolakan warga, iw on going, paralel rehunting kand alternatif_x000a_13.04.20 : IW on going_x000a_09.04.20 : BAN target 9 april_x000a_02.04.20 : 01.04.20 : wait review TNP (pak Fahri)_x000a_31.03.20 : RND OK twr 52 kand A_x000a_25.03.20 : hunting_x000a_"/>
  </r>
  <r>
    <s v="0223721003"/>
    <s v="TAMBISKI"/>
    <x v="9"/>
    <s v="TB"/>
    <n v="99.486193999999998"/>
    <n v="0.92764800000000003"/>
    <n v="50"/>
    <s v="80/150/350"/>
    <n v="2020"/>
    <s v="JEDI 2020 [NEW]"/>
    <s v="DESA TAMBISKI NAULI, KECAMATAN NAGA JUANG, KABUPATEN MANDAILING NATAL, PROVINSI SUMATERA UTARA "/>
    <s v="HTI"/>
    <s v="SUM-SU-PYB-2157"/>
    <s v="TAMBISKI"/>
    <x v="1"/>
    <s v="TBG"/>
    <s v="WEST"/>
    <s v="SUMBAGUT"/>
    <s v="Kep. Bangka Belitung"/>
    <s v="KAB. MANDAILING NATA"/>
    <n v="6614554"/>
    <d v="2020-03-13T00:00:00"/>
    <m/>
    <n v="130"/>
    <s v="121 - 150 days"/>
    <d v="2020-08-10T00:00:00"/>
    <s v="W33-2020"/>
    <s v="Aug-2020"/>
    <d v="2020-07-20T00:00:00"/>
    <s v="W30-2020"/>
    <s v="Jul-2020"/>
    <d v="2020-08-09T00:00:00"/>
    <s v="W33-2020"/>
    <x v="16"/>
    <d v="2020-07-31T00:00:00"/>
    <s v="W31-2020"/>
    <s v="Jul-2020"/>
    <m/>
    <s v="MW"/>
    <d v="2020-06-24T00:00:00"/>
    <m/>
    <n v="124100884966"/>
    <n v="6.6"/>
    <m/>
    <d v="2020-07-28T00:00:00"/>
    <m/>
    <m/>
    <d v="2020-07-21T00:00:00"/>
    <s v="W30-2020"/>
    <m/>
    <d v="2020-08-19T00:00:00"/>
    <x v="8"/>
    <x v="7"/>
    <s v="CLOSED - RFI DONE"/>
    <s v="21.07.20 : RFIN sent _x000a_13.07.20 : erection top_x000a_09.07.20 : 08.07.20 : on going erection 50%_x000a_06.07.20 : 02.07.20 : 29.06.20 : rebarring_x000a_25.06.20 : 22.06.20 : 18.06.20 : start galian, proses perijinan_x000a_15.06.20 : proses perijinan_x000a_11.06.20 : iw clear. soiltest done.rekom done_x000a_08.06.20 : rekom proses_x000a_01.06.20 : 28.05.20 : 27.05.20 : IW clear, proses eskalasi sitac_x000a_25.05.20 : IW on going_x000a_14.05.20 : 08.05.20 : Iw clear_x000a_30.04.20 : IW on going_x000a_23.04.20 : 16.04.20 : IW on going, plan IW clear 22 Apr_x000a_09.04.20 : validasi done, IW on going_x000a_09.04.20 : BAN target 9 april_x000a_02.04.20 : 01.04.20 : wait review RND_x000a_25.03.20 : hunting_x000a_"/>
  </r>
  <r>
    <s v="022194109"/>
    <s v="LINTAS BATU AJO"/>
    <x v="9"/>
    <s v="TB"/>
    <n v="100.12125"/>
    <n v="1.7780800000000001"/>
    <n v="50"/>
    <s v="0/150/240"/>
    <n v="2020"/>
    <s v="JEDI 2020 [NEW]"/>
    <s v="Jl. Besar Batu Ajo, Dusun Sumber Sari, Desa Pasir Tuntung, Kecamatan Kota Pinang, Kabupaten Labuhanbatu Selatan, Prov. Sumatera Utara"/>
    <s v="HTI"/>
    <s v="SUM-SU-KPI-2146"/>
    <s v="TELUK RAMPAH"/>
    <x v="0"/>
    <s v="TBG"/>
    <s v="WEST"/>
    <s v="SUMBAGUT"/>
    <s v="Sumatera Utara"/>
    <s v="KAB. LABUHAN BATU SE"/>
    <n v="6614551"/>
    <d v="2020-03-13T00:00:00"/>
    <m/>
    <n v="130"/>
    <s v="121 - 150 days"/>
    <d v="2020-04-12T00:00:00"/>
    <s v="W16-2020"/>
    <s v="Apr-2020"/>
    <d v="2020-07-05T00:00:00"/>
    <s v="W28-2020"/>
    <s v="Jul-2020"/>
    <d v="2020-07-10T00:00:00"/>
    <s v="W28-2020"/>
    <x v="19"/>
    <d v="2020-07-20T00:00:00"/>
    <s v="W30-2020"/>
    <s v="Jul-2020"/>
    <m/>
    <s v="MW"/>
    <d v="2020-06-12T00:00:00"/>
    <m/>
    <n v="125100659094"/>
    <n v="6.6"/>
    <m/>
    <d v="2020-04-02T00:00:00"/>
    <m/>
    <m/>
    <d v="2020-07-21T00:00:00"/>
    <s v="W30-2020"/>
    <m/>
    <d v="2020-09-03T00:00:00"/>
    <x v="8"/>
    <x v="7"/>
    <s v="CLOSED - RFI DONE"/>
    <s v="27.07.20 : wait perubahan type tower di system dan CAF permanent untuk proses PR_x000a_21.07.20 : RFIN sent _x000a_13.07.20 : Permanenisasi site SRFI, on going RBS foundation XL_x000a_08.07.20 : curing time dan backfilling, sehunungan istri LL baru meninggal maka start erection baru dapat dilakukan setelah 7 harian (tahlilan)_x000a_06.07.20 : curingtime_x000a_02.07.20 : curingtime_x000a_30.06.20 : pouring concrete on going_x000a_29.06.20 : wait angkur template for pouring preparation, plan angkur template on site 29 jun, ada warga tetangga site terkena covid sehingga berdampak pada penyetopan pekerjaan. saat ini sedang proses negosiasi._x000a_25.06.20 : plan angkur template on site 28 jun_x000a_22.06.20 : 18.06.20 : 17.06.20 : Go RFI, PSB PLN release, rebarring, wait angkur template_x000a_15.06.20 : rebarring, wait angkur template_x000a_11.06.20 : excavation, plan RFI 10 JULI, request SK PLN_x000a_08.06.20 : 04.06.20 : 01.06.20 : 28.05.20 : 25.05.20 : 08.05.20 : Lockdown karena Covid 19, warga menolak semua surat2 rekomendasi, dan tidak mau ada warga luar yang masuk ke daerahnya. Sudah ada Surat Penyetopan/penundaan pekerjaan dari Kepala Desa Pasir Tuntung._x000a_30.04.20 : 23.04.20 : 16.04.20 : start CME colo menunggu proses permanenisasi (wait material tower)_x000a_09.04.20 : 02.04.20 : UNDER REVIEW TNP ALITA_x000a_25.03.20 : under RNP review"/>
  </r>
  <r>
    <s v="131570109"/>
    <s v="KOTABUMICILEGON"/>
    <x v="9"/>
    <s v="TB"/>
    <n v="106.04225"/>
    <n v="-5.9876300000000002"/>
    <n v="42"/>
    <s v="10/190/270"/>
    <m/>
    <m/>
    <s v="LINK SERDAG BARU, RT 004 RW 008, KELURAHAN KOTABUMI, KECAMATAN PURWAKARTA, KOTA CILEGON"/>
    <s v="EID"/>
    <s v="JAW-BT-CLG-0142"/>
    <s v="SERDAG BARU SUKABUMI"/>
    <x v="0"/>
    <m/>
    <s v="JABO"/>
    <s v="JABODETABEK (OUTER)"/>
    <s v="Banten"/>
    <s v="KOTA CILEGON"/>
    <n v="6614397"/>
    <d v="2020-01-15T00:00:00"/>
    <m/>
    <n v="188"/>
    <s v="&gt; 150 days"/>
    <d v="2020-02-14T00:00:00"/>
    <s v="W07-2020"/>
    <s v="Feb-2020"/>
    <d v="2020-06-29T00:00:00"/>
    <s v="W27-2020"/>
    <s v="Jun-2020"/>
    <d v="2020-07-15T00:00:00"/>
    <s v="W29-2020"/>
    <x v="19"/>
    <d v="2020-07-15T00:00:00"/>
    <s v="W29-2020"/>
    <s v="Jul-2020"/>
    <m/>
    <s v="MW"/>
    <s v="24-Jun-20_x000a_27-Jan-20"/>
    <m/>
    <n v="561200383422"/>
    <n v="6.6"/>
    <m/>
    <m/>
    <m/>
    <d v="2020-06-29T00:00:00"/>
    <d v="2020-07-21T00:00:00"/>
    <s v="W30-2020"/>
    <m/>
    <d v="2020-08-21T00:00:00"/>
    <x v="8"/>
    <x v="7"/>
    <s v="CLOSED - RFI DONE"/>
    <s v="21.07.20 : RFIN sent _x000a_20.07.20 : proses PLN connection_x000a_13.07.20 : 29.06.20 : email SRFI-N sent_x000a_22.06.20 : 18.06.20 : on going cor stacking baseframe (untuk RBS foundation)_x000a_15.06.20 : on going RBS foundation_x000a_11.06.20 : 08.06.20 : 04.06.20 : open akses, start CME_x000a_29.05.20 : open, proses negosiasi_x000a_28.05.20 : 25.05.20 : 14.05.20 : commcase, warga dan ormas, meminta kompensasi_x000a_08.05.20 : 30.04.20 : CME Colo waiting perkuatan tower dan memerlukan stacking baseframe_x000a_23.04.20 : 16.04.20 : 09.04.20 : CME Colo waiting perkuatan tower dan memerlukan stacking baseframe_x000a_02.04.20 : 25.03.20 : 19.03.20 : 11.03.20 : on going perkuatan tower_x000a_13.02.20 : preparation perkuatan, on going pabrikasi material perkuatan_x000a_06.02.20 : 03.02.20 : Tower permanent 3legs sudah RFI tetapi menunggu proses perkuatan karena sudah overcapacity_x000a_30.01.20 : start CME Colo XL menunggu site permanent RFI akhir Mar, start CME tower permanen 20 Mar, plan RFI Colo XL 10 Apr_x000a_24.01.20 : DRM OK, site GM,  Colo XL menunggu site permanent RFI"/>
  </r>
  <r>
    <s v="2006861003"/>
    <s v="BATUMAKJAGE"/>
    <x v="9"/>
    <s v="TB"/>
    <n v="109.15776"/>
    <n v="1.1628130000000001"/>
    <n v="50"/>
    <s v="50/110/270"/>
    <n v="2020"/>
    <s v="JEDI 2020 [NEW]"/>
    <s v="Dusun Muara Dungun, RT 008 RW 004, Desa Pangkalan Kongsi, Kecamatan Tebas, Kabupaten Sambas, Provinsi Kalimantan Barat"/>
    <s v="HTI"/>
    <s v="KAL-KB-SBS-0685"/>
    <s v="BATUMAKJAGE"/>
    <x v="1"/>
    <s v="TBG"/>
    <s v="JABO"/>
    <s v="KALIMANTAN"/>
    <s v="Kalimantan Barat"/>
    <s v="KAB. SAMBAS"/>
    <n v="6614554"/>
    <d v="2020-03-13T00:00:00"/>
    <m/>
    <n v="129"/>
    <s v="121 - 150 days"/>
    <d v="2020-08-10T00:00:00"/>
    <s v="W33-2020"/>
    <s v="Aug-2020"/>
    <d v="2020-07-10T00:00:00"/>
    <s v="W28-2020"/>
    <s v="Jul-2020"/>
    <d v="2020-07-10T00:00:00"/>
    <s v="W28-2020"/>
    <x v="19"/>
    <d v="2020-07-20T00:00:00"/>
    <s v="W30-2020"/>
    <s v="Jul-2020"/>
    <m/>
    <s v="MW"/>
    <d v="2020-06-12T00:00:00"/>
    <m/>
    <s v="212100507944"/>
    <n v="6.6"/>
    <m/>
    <d v="2020-07-28T00:00:00"/>
    <m/>
    <m/>
    <d v="2020-07-20T00:00:00"/>
    <s v="W30-2020"/>
    <m/>
    <d v="2020-08-19T00:00:00"/>
    <x v="8"/>
    <x v="7"/>
    <s v="CLOSED - RFI DONE"/>
    <s v="20.07.20 : RFIN sent _x000a_16.07.20 : SRFI actual, collecting doc SRFIN_x000a_13.07.20 : ME on going_x000a_09.07.20 : Erection OG - Closed Body, PSB PLN sudah register, Survey PLN done, No Register Plan 06/07, pondasi RBS done, pagar on going, plan RFI 12 juli_x000a_02.07.20 : cor done 29/6, curing done, backfilling, plan start erection 5 jul_x000a_29.06.20 : 22.06.20 : cerucuk on going, plan Cor 24 Jun, Erection Plan tgl 26/06, ME bawah paralel kerjakan di malam hari, Pondasi RBS: paralel dikerjakan di malam hari, PLN : Proses perluasan jaringan masih di koordinasikan dengan PLN, plan SRFI 30 juni_x000a_18.06.20 : Borepile Done, Galian Done, Cerucuk OG-Finish 17/06, plan Rebaring 20/06, plan Setting Angkur 20/06, Plan Erection: 24/06_x000a_(Material angkur sdh onsite, mat Tower On port pontianak, plan delivery MOS 13/06, Team Erector menggunakan 2 team utk percepatan)_x000a_17.06.20 : Go RFI, PSB PLN release_x000a_15.06.20 : 11.06.20 : 08.06.20 : Borepile OG, Plan Finish 07/06, Cerucuk Plan Start 10/06, Pembesian Plan 15/06,  COR Pondasi 18/06, Angkur By Air, plan Sortir Material 05/06, Pick Up 8/06,  Material Delivery Tower Plan Delivery 10/06 (Corgo MKS), Plan SRFI 25/06 _x000a_04.06.20 : borepile on going, plan SRFI 30 jun_x000a_01.06.20 : bouwplank_x000a_28.05.20 : on going perijinan, paralel tim CME plan on site 28 may untuk preparation CME_x000a_25.05.20 : 14.05.20 : 08.05.20 : proses perijinan_x000a_30.04.20 : 23.04.20 : 16.04.20 : rekom on going_x000a_09.04.20 : IW on going_x000a_08.04.20 : TNP OK kand B tower 52m_x000a_06.04.20 : RND OK kand B tower 52m_x000a_02.04.20 : 01.4.2020 : Eskalasi Capex, pararel update sistem_x000a_31.03.20 : 30.03.20 : IW clear 23 KK,Eskalasi capex _x000a_25.03.20 : RF &amp; TX OK, IW on going_x000a_17.3.20 : Submit Kandidat A Lat. 1,1628 Long : 109,1578 to HO_x000a_25.3.20 : LL masih meminta BAN 20 jt parerel rehunting_x000a_20.3.20 : Kand A Approval Operator_x000a_23.3.2020 : IW ongoing_x000a_25.3.2020: IW Ongoing "/>
  </r>
  <r>
    <s v="1260931003"/>
    <s v="PABUARAN KEMANG"/>
    <x v="9"/>
    <s v="TB"/>
    <n v="106.751299"/>
    <n v="-6.5032269999999999"/>
    <n v="50"/>
    <s v="90/190/290"/>
    <m/>
    <m/>
    <s v="KP. KEMANG, RT.001 RW.003, DS. KEMANG, KEC. KEMANG, KAB. BOGOR, JAWA BARAT"/>
    <s v="EID"/>
    <s v="JAW-JB-CBI-0071"/>
    <s v="Pabuaran Kemang"/>
    <x v="1"/>
    <s v="TBG"/>
    <s v="JABO"/>
    <s v="JABODETABEK (OUTER)"/>
    <s v="Jawa Barat"/>
    <s v="BOGOR"/>
    <n v="6614368"/>
    <d v="2020-01-13T00:00:00"/>
    <m/>
    <n v="189"/>
    <s v="&gt; 150 days"/>
    <d v="2020-06-11T00:00:00"/>
    <s v="W24-2020"/>
    <s v="Jun-2020"/>
    <d v="2020-06-11T00:00:00"/>
    <s v="W24-2020"/>
    <s v="Jun-2020"/>
    <d v="2020-07-15T00:00:00"/>
    <s v="W29-2020"/>
    <x v="19"/>
    <d v="2020-07-15T00:00:00"/>
    <s v="W29-2020"/>
    <s v="Jul-2020"/>
    <m/>
    <s v="MW"/>
    <d v="2020-06-24T00:00:00"/>
    <m/>
    <n v="538414568448"/>
    <n v="6.6"/>
    <m/>
    <m/>
    <m/>
    <d v="2020-06-11T00:00:00"/>
    <d v="2020-07-20T00:00:00"/>
    <s v="W30-2020"/>
    <m/>
    <d v="2020-07-24T00:00:00"/>
    <x v="8"/>
    <x v="7"/>
    <s v="CLOSED - RFI DONE"/>
    <s v="20.07.20 : RFIN sent _x000a_20.07.20 : proses PLN connection_x000a_13.07.20 : 09.07.20 : 06.07.20 : 02.07.20 : email SRFI-N sent, wait SK PLN release from XL_x000a_29.06.20 : 18.06.20 : 11.06.20 : email SRFI-N sent_x000a_08.06.20 : ME on going_x000a_04.06.20 : erection on going_x000a_01.06.20 : 29.05.20 : erection_x000a_28.05.20 : 25.05.20 : curingtime_x000a_14.05.20 : Rebaring_x000a_08.05.20 : excavation on going_x000a_30.04.20 : preparation start CME_x000a_23.04.20 : 16.04.20 : Plan Start CME 18/04_x000a_09.04.20 : RFC done, Plan Start CME 12/04_x000a_02.04.20 : rekom on going_x000a_25.03.20 : 19.03.20 : rekom l/c on going_x000a_11.03.20 : 20.02.20 : IW on going_x000a_13.02.20 : IW on going_x000a_06.02.20 : kand A = validasi done, Candidate A RF TX OK_x000a_24.01.20 : kand A = RND OK 40"/>
  </r>
  <r>
    <s v="0413861003"/>
    <s v="MUARA BASUNG_PINGGIR"/>
    <x v="9"/>
    <s v="TB"/>
    <n v="101.31124800000001"/>
    <s v="  1.109938"/>
    <n v="50"/>
    <s v="0/160/270"/>
    <n v="2020"/>
    <s v="JEDI 2020 [NEW]"/>
    <s v="Jl.PT.Adei Div.1 (KMS) RT.04 RW.02, Desa Muara Basung, Kec. Pinggir, Kab.Bengkalis, Prov.Riau"/>
    <s v="HTI"/>
    <s v="SUM-RI-BLS-1127"/>
    <s v="MUARA BASUNG_PINGGIR"/>
    <x v="1"/>
    <s v="TBG"/>
    <s v="WEST"/>
    <s v="SUMBAGTENG"/>
    <s v="Kep. Bangka Belitung"/>
    <s v="KAB. BENGKALIS"/>
    <n v="6614554"/>
    <d v="2020-03-13T00:00:00"/>
    <m/>
    <n v="126"/>
    <s v="121 - 150 days"/>
    <d v="2020-08-10T00:00:00"/>
    <s v="W33-2020"/>
    <s v="Aug-2020"/>
    <d v="2020-07-10T00:00:00"/>
    <s v="W28-2020"/>
    <s v="Jul-2020"/>
    <d v="2020-07-10T00:00:00"/>
    <s v="W28-2020"/>
    <x v="19"/>
    <d v="2020-07-14T00:00:00"/>
    <s v="W29-2020"/>
    <s v="Jul-2020"/>
    <m/>
    <s v="MW"/>
    <d v="2020-06-12T00:00:00"/>
    <m/>
    <n v="182103499865"/>
    <n v="6.6"/>
    <m/>
    <d v="2020-07-13T00:00:00"/>
    <m/>
    <m/>
    <d v="2020-07-17T00:00:00"/>
    <s v="W29-2020"/>
    <m/>
    <d v="2020-08-21T00:00:00"/>
    <x v="8"/>
    <x v="7"/>
    <s v="CLOSED - RFI DONE"/>
    <s v="17.07.20 : RFIN sent _x000a_02.07.20 : connectt PLN/actual RFI, collecting doc RFIN, plan submit RFIN hari ini 2 jul_x000a_29.06.20 : erection top tower_x000a_27.06.20 : erection OG sampai leher, target connect PLN minggu depan_x000a_25.06.20 : erection OG 4 section. pondasi BTS minus finishing. BP PLN Paid_x000a_22.06.20 : 18.06.20 : curingtime, start erection_x000a_17.06.20 : PSB PLN release_x000a_15.06.20 : pouring concrete hari ini_x000a_11.06.20 : galian done, on going lantai kerja &amp; bar bending_x000a_08.06.20 : 04.06.20 : 01.06.20 : CME start menunggu proses perijinan_x000a_28.05.20 : 25.05.20 : CME preparation, wait perijinan_x000a_14.05.20 : Rekom Done, Proses submit berkas ke perijinan_x000a_23.04.20 : 16.04.20 : Surat penawarn harga submit to PT ADEI_x000a_09.04.20 : validasi done, IW on going_x000a_02.04.20 : hunting, Lokasi site dilahan PT adei. Proses Persetujuan dr PT Adei._x000a_25.03.20 : hunting_x000a_"/>
  </r>
  <r>
    <s v="1317411003"/>
    <s v="KARET SEPATAN TANGERANG"/>
    <x v="9"/>
    <s v="TB"/>
    <n v="106.58039100000001"/>
    <n v="-6.1466989999999999"/>
    <n v="50"/>
    <s v="40/140/320"/>
    <m/>
    <m/>
    <s v="Kp. Karet RT 02 Rw 03, Desa Karet, Kecamatan Sepatan, Kabupaten Tangerang - Banten."/>
    <s v="EID"/>
    <s v="JAW-BT-TGR-0029"/>
    <s v="Karet Sepatan Tangerang"/>
    <x v="1"/>
    <s v="TBG"/>
    <s v="JABO"/>
    <s v="JABODETABEK (OUTER)"/>
    <s v="Banten"/>
    <s v="TANGERANG"/>
    <n v="6614368"/>
    <d v="2020-01-13T00:00:00"/>
    <m/>
    <n v="185"/>
    <s v="&gt; 150 days"/>
    <d v="2020-06-11T00:00:00"/>
    <s v="W24-2020"/>
    <s v="Jun-2020"/>
    <d v="2020-07-02T00:00:00"/>
    <s v="W27-2020"/>
    <s v="Jul-2020"/>
    <d v="2020-07-25T00:00:00"/>
    <s v="W30-2020"/>
    <x v="19"/>
    <d v="2020-08-07T00:00:00"/>
    <s v="W32-2020"/>
    <s v="Aug-2020"/>
    <m/>
    <s v="MW"/>
    <d v="2020-07-10T00:00:00"/>
    <m/>
    <n v="566601592387"/>
    <n v="6.6"/>
    <m/>
    <m/>
    <m/>
    <d v="2020-07-02T00:00:00"/>
    <d v="2020-07-16T00:00:00"/>
    <s v="W29-2020"/>
    <m/>
    <d v="2020-08-07T00:00:00"/>
    <x v="8"/>
    <x v="7"/>
    <s v="CLOSED - RFI DONE"/>
    <s v="20.07.20 : 16.07.20 : RFIN sent_x000a_13.07.20 : 09.07.20 : 06.07.20 : 02.07.20 : email SRFI-N sent, PLN connection menunggu konfirmasi XL/Tech partner_x000a_29.06.20 : 25.06.20 : SRFI, collecting doc SRFIN_x000a_22.06.20 : 18.06.20 : curingtime, prepare erection_x000a_15.06.20 : 11.06.20 : rebarring_x000a_08.06.20 : 04.06.20 : excavation on going_x000a_01.06.20 : excavation start_x000a_28.05.20 : 25.05.20 : 14.05.20 : 08.05.20 : rekom on going_x000a_30.04.20 : Proses negosiasi ke lingkungan untuk realisasi IW_x000a_23.04.20 : 16.04.20 : 09.04.20 : 02.04.20 : rekom on going_x000a_25.03.20 : 19.03.20 : rekon l/c on going_x000a_20.02.20 : IW on going_x000a_13.02.20 : IW on going_x000a_06.02.20 : kand A, B, C = validasi done, Candidate A, B &amp; C RF TX OK_x000a_24.01.20 : kand A, B, C = RND _x000a_A OK 40 Prio 2_x000a_B OK 40 Prio 3_x000a_C OK 40 Prio 1_x000a_"/>
  </r>
  <r>
    <s v="1127971003"/>
    <s v="KAYUMANIS KELAPA DUA"/>
    <x v="9"/>
    <s v="TB"/>
    <n v="106.765368"/>
    <n v="-6.2064310000000003"/>
    <n v="30"/>
    <s v="0/90/160/270"/>
    <m/>
    <m/>
    <s v="Jalan Inpeksi Kali Pesanggrahan Barat RT 01 RW 06 Kel Srengseng Kec Kembangan Jakarta Barat 11510"/>
    <s v="EID"/>
    <s v="JAW-JK-GGP-0515"/>
    <s v="Kayumanis Kelapa Dua"/>
    <x v="1"/>
    <s v="TBG"/>
    <s v="JABO"/>
    <s v="JABODETABEK (INNER)"/>
    <s v="DKI Jakarta"/>
    <s v="JAKARTA BARAT"/>
    <n v="6614397"/>
    <d v="2020-01-15T00:00:00"/>
    <m/>
    <n v="182"/>
    <s v="&gt; 150 days"/>
    <d v="2020-06-13T00:00:00"/>
    <s v="W24-2020"/>
    <s v="Jun-2020"/>
    <d v="2020-05-20T00:00:00"/>
    <s v="W21-2020"/>
    <s v="May-2020"/>
    <d v="2020-07-06T00:00:00"/>
    <s v="W28-2020"/>
    <x v="19"/>
    <d v="2020-07-06T00:00:00"/>
    <s v="W28-2020"/>
    <s v="Jul-2020"/>
    <m/>
    <s v="MW"/>
    <s v="19-Jun-20_x000a_18-May-20"/>
    <m/>
    <n v="543301728527"/>
    <n v="6.6"/>
    <m/>
    <m/>
    <m/>
    <d v="2020-05-08T00:00:00"/>
    <d v="2020-07-15T00:00:00"/>
    <s v="W29-2020"/>
    <m/>
    <d v="2020-07-28T00:00:00"/>
    <x v="8"/>
    <x v="7"/>
    <s v="CLOSED - RFI DONE"/>
    <s v="15.07.20 : RFIN sent_x000a_13.07.20 : 29.06.20 : Proses PLN connection_x000a_19.06.20 : SK PLN release, plan RFI 6 Jul 20_x000a_08.05.20 : SRFIN sent_x000a_30.04.20 : SRFI actual_x000a_23.04.20 : 16.04.20 : on going excavation_x000a_09.04.20 : preparation CME_x000a_02.04.20 : IW Clear_x000a_25.03.20 : Candidat NOK, Rehunting_x000a_19.03.20 : validasi RND_x000a_20.02.20 : 13.02.20 : 06.02.20 : Hunting kandidat, hard sitac_x000a_17.01.20 : hasil assessment PDI done (email arief), propose change to colo (email sherly), proses input STIP 1 B2S"/>
  </r>
  <r>
    <s v="0223671003"/>
    <s v="SIRINGAN RINGAN"/>
    <x v="9"/>
    <s v="TB"/>
    <n v="99.446403000000004"/>
    <n v="3.098017"/>
    <n v="50"/>
    <s v="90/200/320"/>
    <n v="2020"/>
    <s v="JEDI 2020 [NEW]"/>
    <s v="Huta II Urung 05, Nagori Siringan-ringan, Kec. Ujung Padang, Kab. Simalungun, Prov. Sumatera Utara "/>
    <s v="HTI"/>
    <s v="SUM-SU-PMS-2103"/>
    <s v="SIRINGAN RINGAN"/>
    <x v="1"/>
    <s v="TBG"/>
    <s v="WEST"/>
    <s v="SUMBAGUT"/>
    <s v="Kep. Bangka Belitung"/>
    <s v="KAB. SIMALUNGUN"/>
    <n v="6614554"/>
    <d v="2020-03-13T00:00:00"/>
    <m/>
    <n v="123"/>
    <s v="121 - 150 days"/>
    <d v="2020-08-10T00:00:00"/>
    <s v="W33-2020"/>
    <s v="Aug-2020"/>
    <d v="2020-06-30T00:00:00"/>
    <s v="W27-2020"/>
    <s v="Jun-2020"/>
    <d v="2020-07-10T00:00:00"/>
    <s v="W28-2020"/>
    <x v="19"/>
    <d v="2020-07-13T00:00:00"/>
    <s v="W29-2020"/>
    <s v="Jul-2020"/>
    <m/>
    <s v="MW"/>
    <d v="2020-06-12T00:00:00"/>
    <m/>
    <n v="121120844987"/>
    <n v="6.6"/>
    <m/>
    <d v="2020-07-29T00:00:00"/>
    <m/>
    <d v="2020-07-14T00:00:00"/>
    <d v="2020-07-14T00:00:00"/>
    <s v="W29-2020"/>
    <m/>
    <d v="2020-08-25T00:00:00"/>
    <x v="8"/>
    <x v="7"/>
    <s v="CLOSED - RFI DONE"/>
    <s v="14.07.20 : SRFIN dan RFIN sent _x000a_13.07.20 : 11.07.20 : RFI actual, collecting doc RFIN, plan submit RFIN 13 jul_x000a_06.07.20 : SRFI actual, collecting doc SRFIN_x000a_02.07.20 : 29.06.20 : M/e on going, Fence&amp;yard Grounding instalation_x000a_25.06.20 : plan SRFI end of June, plan RFI 7 jul_x000a_25.06.20 : 22.06.20 : 18.06.20 : curing time, prepare start erection_x000a_17.06.20 : Go RFI, PSB PLN release_x000a_15.06.20 : cor done, curing time_x000a_11.06.20 : rebarring, plan RFI 30 juni, request SK PLN_x000a_08.06.20 : 04.06.20 : excavation start_x000a_01.06.20 : plan start CME hari ini 1jun, plan galian done W1 jun_x000a_28.05.20 : prepare start CME_x000a_25.05.20 : land clearing_x000a_14.05.20 : bouwplank, proses GDL tower dan angkur_x000a_08.05.20 : rekom camat done.iw done.soiltest done.apd done_x000a_30.04.20 : rekom camat done.iw done.soiltest done.apd done_x000a_23.04.20 : 16.04.20 : IW clear, proses eskalasi sitac_x000a_09.04.20 : IW OG, plan IW clear 12 Apr_x000a_06.04.20 : kand A, IW kurang 2 kk, propose geser mundur 30m, need revalidasi_x000a_02.04.20 : IW clear 1 mar 20, proses eskalasi SITAC_x000a_25.03.20 : hunting_x000a_"/>
  </r>
  <r>
    <s v="210540109"/>
    <s v="TBG GM DESA SUNGAIKALI"/>
    <x v="9"/>
    <s v="TB"/>
    <n v="114.66416599999999"/>
    <n v="-3.0615109999999999"/>
    <n v="40"/>
    <s v="0/60/210"/>
    <n v="2020"/>
    <s v="JEDI 2020 [NEW]"/>
    <s v="Desa Sungai Kali RT 007/003, Kec. Barambai, Kab. Barito Kuala"/>
    <s v="HTI"/>
    <s v="KAL-KS-MRH-0888"/>
    <s v="SUNGAIKALI"/>
    <x v="0"/>
    <s v="TBG"/>
    <s v="Central"/>
    <s v="KALIMANTAN"/>
    <s v="Kalimantan Selatan"/>
    <s v="KAB. BARITO KUALA"/>
    <n v="6614551"/>
    <d v="2020-03-13T00:00:00"/>
    <m/>
    <n v="120"/>
    <s v="91 - 120 days"/>
    <d v="2020-04-12T00:00:00"/>
    <s v="W16-2020"/>
    <s v="Apr-2020"/>
    <d v="2020-07-10T00:00:00"/>
    <s v="W28-2020"/>
    <s v="Jul-2020"/>
    <d v="2020-07-10T00:00:00"/>
    <s v="W28-2020"/>
    <x v="19"/>
    <d v="2020-07-10T00:00:00"/>
    <s v="W28-2020"/>
    <s v="Jul-2020"/>
    <m/>
    <s v="MW"/>
    <d v="2020-06-12T00:00:00"/>
    <m/>
    <s v="221500499729"/>
    <n v="6.6"/>
    <m/>
    <d v="2020-04-03T00:00:00"/>
    <m/>
    <m/>
    <d v="2020-07-11T00:00:00"/>
    <s v="W28-2020"/>
    <m/>
    <d v="2020-07-31T00:00:00"/>
    <x v="8"/>
    <x v="7"/>
    <s v="CLOSED - RFI DONE"/>
    <s v="11.07.20 : RFIN sent _x000a_09.07.20 : plan PLN connect 10 jul_x000a_06.07.20 : 02.07.20 : plan PLN connection 6 jul, plan sent RFIN 7 jul_x000a_29.06.20 : Soft RFI, proses PLN Connection_x000a_18.06.20 : pemasangan cerucuk (permanenisasi)_x000a_17.06.20 : Go RFI, PSB PLN release_x000a_15.06.20 : 11.06.20 : 08.06.20 : pemasangan cerucuk (permanenisasi)_x000a_04.06.20 : 01.06.20 : 28.05.20 : lokasi berada di area pasang surut dan saat ini kondisi sedang pasang sehingga tidak dapat kerja (pemasangan cerucuk pondasi)_x000a_25.05.20 : 14.05.20 : 08.05.20 : ME on going, permanenisasi_x000a_30.04.20 : RBS foundation on going_x000a_23.04.20 : 16.04.20 : CME preparation_x000a_09.04.20 : 02.04.20 : UNDER REVIEW TNP ALITA_x000a_25.03.20 : under RNP review"/>
  </r>
  <r>
    <s v="1643351003"/>
    <s v="BATUPUTIH_DAYA"/>
    <x v="9"/>
    <s v="TB"/>
    <n v="113.9240278"/>
    <n v="-6.890722222"/>
    <n v="50"/>
    <s v="20/100/200"/>
    <n v="2020"/>
    <s v="JEDI 2020 [NEW]"/>
    <s v="Dusun Batu Bintang RT 03 RW 04 Desa Batuputih Daya Kec. Batuputih Kab Sumenep"/>
    <s v="HTI"/>
    <s v="JAW-JI-SMP-4110"/>
    <s v="Batuputih_Daya"/>
    <x v="1"/>
    <s v="TBG"/>
    <s v="East"/>
    <s v="JATIM"/>
    <s v="Jawa Timur"/>
    <s v="Kab. Sumenep"/>
    <n v="6614369"/>
    <d v="2020-01-13T00:00:00"/>
    <m/>
    <n v="179"/>
    <s v="&gt; 150 days"/>
    <d v="2020-06-11T00:00:00"/>
    <s v="W24-2020"/>
    <s v="Jun-2020"/>
    <d v="2020-04-27T00:00:00"/>
    <s v="W18-2020"/>
    <s v="Apr-2020"/>
    <d v="2020-06-18T00:00:00"/>
    <s v="W25-2020"/>
    <x v="20"/>
    <d v="2020-07-10T00:00:00"/>
    <s v="W28-2020"/>
    <s v="Jul-2020"/>
    <m/>
    <s v="MW"/>
    <s v="20-May-20_x000a_18-May-20"/>
    <m/>
    <n v="517900555854"/>
    <n v="6.6"/>
    <m/>
    <d v="2020-06-04T00:00:00"/>
    <m/>
    <d v="2020-06-03T00:00:00"/>
    <d v="2020-07-10T00:00:00"/>
    <s v="W28-2020"/>
    <m/>
    <d v="2020-08-25T00:00:00"/>
    <x v="8"/>
    <x v="7"/>
    <s v="CLOSED - RFI DONE"/>
    <s v="13.07.20 : 10.07.20 : RFIN sent_x000a_09.07.20 : plan submit RFIN 10 jul_x000a_02.07.20 : actual RFI 1 jul,  revisi plan submit RFIN 4 jul_x000a_29.06.20 : 25.06.20 : proses PLN connection, perluasan jaringan 3 tiang, plan connect Jumat 26 Jun 20_x000a_22.06.20 : proses PLN connection, perluasan jaringan 3 tiang, BP paid_x000a_03.06.20 : email SRFI-N sent_x000a_01.06.20 : 28.05.20 : 21.05.20 : ada perluasan jaringan PLN, plan RFI 18 jun 2020_x000a_08.05.20 : SRFI_x000a_30.04.20 : on going erection, BTS foundation dan ME installation_x000a_23.04.20 : 09.04.20 : on going excavation_x000a_02.04.20 : on going excavation_x000a_25.03.20 : Proses perijinan_x000a_19.03.20 : 11.03.20 : proses soiltest, proses collect doc legal_x000a_28.02.20 : on going proses rekom l/c_x000a_27.02.20 : kand 06°53'29.5&quot;S 113°55'29.1&quot;E, 8 kk IW Done, Proses Collect Dokumen legal_x000a_24.02.20 : IW done, Realisasi IW Done , collect legal sitac, soiltest done _x000a_20.02.20 : IW clear, proses realisasi IW dan penjadwalan soiltest_x000a_13.02.20 : IW on going_x000a_06.02.20 : kand A = validasi done, Candidate A RF TX OK_x000a_"/>
  </r>
  <r>
    <m/>
    <m/>
    <x v="3"/>
    <s v=""/>
    <s v="124°23.6.32'E"/>
    <s v="10°7.54.41'S"/>
    <s v="50.00.00"/>
    <s v="30/160/250"/>
    <n v="2021"/>
    <m/>
    <s v="Dusun II Desa Keufatu, Raya Kualin-Kolbano,Rt.12/Rw.06, Kec. Kualin, Kab. Timur Tengah Selatan Prov. Nusa Tengara Timur"/>
    <s v="ALITA"/>
    <s v="NUS-NT-SOE-0356"/>
    <s v="KUALIN"/>
    <x v="0"/>
    <s v="TBG"/>
    <s v="East"/>
    <s v="BALINUSRA"/>
    <s v="Nusa Tenggara Timur"/>
    <s v="Kab Timor Tengah Selatan"/>
    <n v="6617409"/>
    <d v="2021-08-03T00:00:00"/>
    <m/>
    <n v="181"/>
    <s v="&gt; 150 days"/>
    <d v="2021-09-02T00:00:00"/>
    <s v="W36-2021"/>
    <s v="Sep-2021"/>
    <s v="TBD"/>
    <s v="TBD"/>
    <s v="TBD"/>
    <s v="TBD"/>
    <s v="TBD"/>
    <x v="1"/>
    <s v="TBD"/>
    <s v="TBD"/>
    <s v="TBD"/>
    <m/>
    <s v="MW"/>
    <s v=""/>
    <m/>
    <m/>
    <m/>
    <m/>
    <m/>
    <m/>
    <m/>
    <m/>
    <m/>
    <m/>
    <m/>
    <x v="9"/>
    <x v="8"/>
    <s v="DROP BY XL ISSUE RND NOK CHANGE DESIGN"/>
    <s v="09:06:2021: DROP BY XL ISSUE CHANGE DESIGN RND NOK : CHANGE DESIGN_x000a_08:22:2021: 08:16:2021: 08:09:2021: 08:04:2021 : SPK COLO RELEASED, ERM PROSES"/>
  </r>
  <r>
    <m/>
    <m/>
    <x v="3"/>
    <s v=""/>
    <s v="108°11.24.22'E"/>
    <s v="7°20.23.96'S"/>
    <s v="40.00.00"/>
    <s v="80/150/300"/>
    <n v="2021"/>
    <s v="BLITZKRIEG 2021 [NEW]"/>
    <s v="Jl. Kenanga (Perumahan Situ Gede), Kel. Linggajaya RT.002 RW.001 Kec. Mangkubumi, Kota Tasikmalaya Prov. Jawa Barat"/>
    <s v="HTI"/>
    <s v="JAW-JB-TSM-4183"/>
    <s v="MANGKUBUMI_ALMERIA"/>
    <x v="0"/>
    <s v="TBG"/>
    <s v="Central"/>
    <s v="JABAR"/>
    <s v="Jawa Barat"/>
    <s v="Kota Tasikmalaya"/>
    <n v="6617407"/>
    <d v="2021-08-03T00:00:00"/>
    <m/>
    <n v="181"/>
    <s v="&gt; 150 days"/>
    <d v="2021-09-02T00:00:00"/>
    <s v="W36-2021"/>
    <s v="Sep-2021"/>
    <s v="TBD"/>
    <s v="TBD"/>
    <s v="TBD"/>
    <s v="TBD"/>
    <s v="TBD"/>
    <x v="1"/>
    <s v="TBD"/>
    <s v="TBD"/>
    <s v="TBD"/>
    <m/>
    <s v="MW"/>
    <s v=""/>
    <m/>
    <m/>
    <m/>
    <m/>
    <m/>
    <m/>
    <m/>
    <m/>
    <m/>
    <m/>
    <m/>
    <x v="9"/>
    <x v="8"/>
    <s v="DROP BY TBG TOWER DISMANTLE"/>
    <s v="08:22:2021: 08:16:2021: 08:09:2021: 08:04:2021 : SPK COLO RELEASED, ERM PROSES"/>
  </r>
  <r>
    <m/>
    <m/>
    <x v="3"/>
    <s v=""/>
    <s v="112°11.15.36'E"/>
    <s v="2°3.0.86'S"/>
    <s v="60.00.00"/>
    <s v="10/120/210"/>
    <n v="2021"/>
    <s v="BLITZKRIEG 2021 [NEW]"/>
    <s v="Jl. Desa Sukamandang Kec. Seruyan tengah kab. Seruyan, Kalteng"/>
    <s v="HTI"/>
    <s v="KAL-KT-KLP-0489"/>
    <s v="SERUYAN_TENGAH_SUKAMANDANG"/>
    <x v="0"/>
    <s v="TBG"/>
    <s v="Central"/>
    <s v="KALIMANTAN"/>
    <s v="Kalimantan Tengah"/>
    <s v="Kab. Seruyan"/>
    <n v="6617407"/>
    <d v="2021-08-03T00:00:00"/>
    <m/>
    <n v="181"/>
    <s v="&gt; 150 days"/>
    <d v="2021-09-02T00:00:00"/>
    <s v="W36-2021"/>
    <s v="Sep-2021"/>
    <s v="TBD"/>
    <s v="TBD"/>
    <s v="TBD"/>
    <s v="TBD"/>
    <s v="TBD"/>
    <x v="1"/>
    <s v="TBD"/>
    <s v="TBD"/>
    <s v="TBD"/>
    <m/>
    <s v="MW"/>
    <s v=""/>
    <m/>
    <m/>
    <m/>
    <m/>
    <m/>
    <m/>
    <m/>
    <m/>
    <m/>
    <m/>
    <m/>
    <x v="9"/>
    <x v="8"/>
    <s v="TNP NOK : SITE NOT LOS"/>
    <s v="06:09:21: ERM REJECTION, TNP NOK, SITE NOT LOS_x000a_30:08:21:22:08:21: 16:08:21: 16:08:21: 09:08:21: 04:08:21 : SPK COLO RELEASED, ERM PROSES"/>
  </r>
  <r>
    <m/>
    <m/>
    <x v="3"/>
    <s v=""/>
    <s v="124°13.16.28'E"/>
    <s v="9°55.22.87'S"/>
    <s v="50.00.00"/>
    <s v="0/90/270"/>
    <n v="2021"/>
    <m/>
    <s v="Desa Hane RT002 RW001, Kec. Batu Putih, Kab. Timur Tengah Selatan Prov. Nusa Tengara Timur"/>
    <s v="ALITA"/>
    <s v="NUS-NT-SOE-0357"/>
    <s v="SOETIGA"/>
    <x v="0"/>
    <s v="TBG"/>
    <s v="East"/>
    <s v="BALINUSRA"/>
    <s v="Nusa Tenggara Timur"/>
    <s v="Kab Timor Tengah Selatan"/>
    <n v="6617409"/>
    <d v="2021-08-03T00:00:00"/>
    <m/>
    <n v="181"/>
    <s v="&gt; 150 days"/>
    <d v="2021-09-02T00:00:00"/>
    <s v="W36-2021"/>
    <s v="Sep-2021"/>
    <s v="TBD"/>
    <s v="TBD"/>
    <s v="TBD"/>
    <s v="TBD"/>
    <s v="TBD"/>
    <x v="1"/>
    <s v="TBD"/>
    <s v="TBD"/>
    <s v="TBD"/>
    <m/>
    <s v="MW"/>
    <s v=""/>
    <m/>
    <m/>
    <m/>
    <m/>
    <m/>
    <m/>
    <m/>
    <m/>
    <m/>
    <m/>
    <m/>
    <x v="9"/>
    <x v="8"/>
    <s v="DROP BY XL ISSUE RND NOK CHANGE DESIGN"/>
    <s v="09:06:2021: DROP BY XL ISSUE CHANGE DESIGN RND NOK : CHANGE DESIGN_x000a_08:22:2021: 08:16:2021: 08:09:2021: 08:04:2021 : SPK COLO RELEASED, ERM PROSES"/>
  </r>
  <r>
    <m/>
    <m/>
    <x v="3"/>
    <s v=""/>
    <s v="123°36.22.46'E"/>
    <s v="10°2.26.52'S"/>
    <s v="50.00.00"/>
    <s v="40/190/340"/>
    <n v="2021"/>
    <m/>
    <s v="Kel. Sulamu Rt.007 Rw.003, Kec. Sulamu, Kab. Kupang Prov. Nusa Tengara Timur"/>
    <s v="ALITA"/>
    <s v="NUS-NT-KPG-0297"/>
    <s v="SULAMU"/>
    <x v="0"/>
    <s v="TBG"/>
    <s v="East"/>
    <s v="BALINUSRA"/>
    <s v="Nusa Tenggara Timur"/>
    <s v="Kab. Kupang"/>
    <n v="6617409"/>
    <d v="2021-08-03T00:00:00"/>
    <m/>
    <n v="181"/>
    <s v="&gt; 150 days"/>
    <d v="2021-09-02T00:00:00"/>
    <s v="W36-2021"/>
    <s v="Sep-2021"/>
    <s v="TBD"/>
    <s v="TBD"/>
    <s v="TBD"/>
    <s v="TBD"/>
    <s v="TBD"/>
    <x v="1"/>
    <s v="TBD"/>
    <s v="TBD"/>
    <s v="TBD"/>
    <m/>
    <s v="MW"/>
    <s v=""/>
    <m/>
    <m/>
    <m/>
    <m/>
    <m/>
    <m/>
    <m/>
    <m/>
    <m/>
    <m/>
    <m/>
    <x v="9"/>
    <x v="8"/>
    <s v="DROP BY XL ISSUE RND NOK CHANGE DESIGN"/>
    <s v="09:06:2021: DROP BY XL ISSUE CHANGE DESIGN RND NOK : CHANGE DESIGN_x000a_08:22:2021: 08:16:2021: 08:09:2021: 08:04:2021 : SPK COLO RELEASED, ERM PROSES"/>
  </r>
  <r>
    <s v="1643381003"/>
    <s v="GAPURA_BANJAR_TIMUR"/>
    <x v="9"/>
    <s v="TB"/>
    <n v="113.94291"/>
    <n v="-6.9980099999999998"/>
    <n v="40"/>
    <s v="70/180/280"/>
    <n v="2020"/>
    <s v="JEDI 2020 [NEW]"/>
    <s v="Dusun Ahadan RT 01 RW 02 Desa Banjar Timur Kec Gapura Kab Sumenep"/>
    <s v="HTI"/>
    <s v="JAW-JI-SMP-4114"/>
    <s v="GAPURA_BANJAR_TIMUR"/>
    <x v="1"/>
    <s v="TBG"/>
    <s v="East"/>
    <s v="JATIM"/>
    <s v="Jawa Timur"/>
    <s v="KAB. SUMENEP"/>
    <n v="6614369"/>
    <d v="2020-01-13T00:00:00"/>
    <m/>
    <n v="179"/>
    <s v="&gt; 150 days"/>
    <d v="2020-06-11T00:00:00"/>
    <s v="W24-2020"/>
    <s v="Jun-2020"/>
    <d v="2020-04-27T00:00:00"/>
    <s v="W18-2020"/>
    <s v="Apr-2020"/>
    <d v="2020-06-30T00:00:00"/>
    <s v="W27-2020"/>
    <x v="20"/>
    <d v="2020-07-10T00:00:00"/>
    <s v="W28-2020"/>
    <s v="Jul-2020"/>
    <m/>
    <s v="MW"/>
    <d v="2020-06-12T00:00:00"/>
    <m/>
    <n v="517101229786"/>
    <n v="6.6"/>
    <m/>
    <d v="2020-06-17T00:00:00"/>
    <m/>
    <d v="2020-06-28T00:00:00"/>
    <d v="2020-07-10T00:00:00"/>
    <s v="W28-2020"/>
    <m/>
    <d v="2020-09-08T00:00:00"/>
    <x v="8"/>
    <x v="7"/>
    <s v="CLOSED - RFI DONE"/>
    <s v="10.07.20 : RFIN sent _x000a_09.07.20 : actual RFI, plan submit RFIN 10 jul_x000a_29.06.20 : Proses PLN Connection_x000a_28.06.20 : email SRFI-N sent_x000a_22.06.20 : 18.06.20 : proses PLN connection_x000a_17.06.20 : Go RFI, PSB PLN release_x000a_01.06.20 : SRFI actual, collecting doc SRFIN_x000a_28.05.20 : erection done, ME on going_x000a_25.05.20 : 14.05.20 : start erection, pondasi BTS OG, mat pagar me ground plan mos 18/5_x000a_08.05.20 : prepare cor_x000a_30.04.20 : rebarring_x000a_23.04.20 : 09.04.20 : on going rebarring_x000a_02.04.20 : on going excavation_x000a_25.03.20 : Proses perijinan_x000a_19.03.20 : 11.03.20 : Proses perijinan, RFC, proses DP lahan_x000a_28.02.20 : on going proses rekom l/c_x000a_27.2.020 : IW done, kand 06°59'55.20&quot;S 113°56'30.69&quot;E, 9 KK IW Done, Proses Collect Dokumen RFL ._x000a_24.02.20 :IW done,  Realisasi IW Done , collect legal sitac, soiltest done _x000a_20.02.20 : IW clear, proses realisasi IW dan penjadwalan soiltest_x000a_13.02.20 : IW on going_x000a_06.02.20 : kand A = validasi done, Candidate A RF TX OK_x000a_"/>
  </r>
  <r>
    <s v="1643321003"/>
    <s v="SITUBONDO_KOTAKAN"/>
    <x v="9"/>
    <s v="TB"/>
    <n v="114.006488"/>
    <n v="-7.7515739999999997"/>
    <n v="50"/>
    <s v="0/90/200"/>
    <n v="2020"/>
    <s v="JEDI 2020 [NEW]"/>
    <s v="Kp. Krajan RT. 003 RW. 002, Desa Sliwung, Kecamatan Panji, Kabupaten Situbondo, Provinsi Jawa Timur"/>
    <s v="HTI"/>
    <s v="JAW-JI-SIT-3802"/>
    <s v="SITUBONDO_KOTAKAN"/>
    <x v="1"/>
    <s v="TBG"/>
    <s v="East"/>
    <s v="JATIM"/>
    <s v="Jawa Timur"/>
    <s v="KAB. SITUBONDO"/>
    <n v="6614369"/>
    <d v="2020-01-13T00:00:00"/>
    <m/>
    <n v="179"/>
    <s v="&gt; 150 days"/>
    <d v="2020-06-11T00:00:00"/>
    <s v="W24-2020"/>
    <s v="Jun-2020"/>
    <d v="2020-04-27T00:00:00"/>
    <s v="W18-2020"/>
    <s v="Apr-2020"/>
    <d v="2020-07-03T00:00:00"/>
    <s v="W27-2020"/>
    <x v="19"/>
    <d v="2020-07-10T00:00:00"/>
    <s v="W28-2020"/>
    <s v="Jul-2020"/>
    <m/>
    <s v="MW"/>
    <s v="15-Jun-20_x000a_18-May-20"/>
    <m/>
    <n v="516500929104"/>
    <n v="10.6"/>
    <m/>
    <d v="2020-06-17T00:00:00"/>
    <m/>
    <d v="2020-04-16T00:00:00"/>
    <d v="2020-07-10T00:00:00"/>
    <s v="W28-2020"/>
    <m/>
    <d v="2020-09-18T00:00:00"/>
    <x v="8"/>
    <x v="7"/>
    <s v="CLOSED - RFI DONE"/>
    <s v="10.07.20 : RFIN sent _x000a_09.07.20 : actual RFI, plan submit RFIN 10 jul_x000a_29.06.20 : Proses PLN Connection_x000a_22.06.20 : 18.06.20 : proses PLN connection_x000a_17.06.20 : Go RFI, PSB PLN release_x000a_28.05.20 : 16.04.20 : email SRFI-N sent_x000a_09.04.20 : erection on going_x000a_02.04.20 : rebarring, prepare for pouring concrete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TNP review_x000a_06.02.20 : kand A = validasi done, Candidate A RF TX OK_x000a_"/>
  </r>
  <r>
    <s v="1317571003"/>
    <s v="JATAKE RANGKASBITUNG"/>
    <x v="9"/>
    <s v="TB"/>
    <n v="106.59964100000001"/>
    <n v="-6.3373470000000003"/>
    <n v="40"/>
    <s v="70/190/260/340"/>
    <m/>
    <m/>
    <s v="Kampung Kandang RT.05 RW.01  Kelurahan Jatake Kecamatan Pagedangan"/>
    <s v="EID"/>
    <s v="JAW-BT-TGR-0027"/>
    <s v="Jatake Rangkasbitung"/>
    <x v="1"/>
    <s v="TBG"/>
    <s v="JABO"/>
    <s v="JABODETABEK (OUTER)"/>
    <s v="Banten"/>
    <s v="TANGERANG"/>
    <n v="6614368"/>
    <d v="2020-01-13T00:00:00"/>
    <m/>
    <n v="177"/>
    <s v="&gt; 150 days"/>
    <d v="2020-06-11T00:00:00"/>
    <s v="W24-2020"/>
    <s v="Jun-2020"/>
    <d v="2020-05-12T00:00:00"/>
    <s v="W20-2020"/>
    <s v="May-2020"/>
    <d v="2020-07-06T00:00:00"/>
    <s v="W28-2020"/>
    <x v="19"/>
    <d v="2020-07-06T00:00:00"/>
    <s v="W28-2020"/>
    <s v="Jul-2020"/>
    <m/>
    <s v="MW"/>
    <s v="19-Jun-20_x000a_18-May-20"/>
    <m/>
    <n v="566201432938"/>
    <n v="6.6"/>
    <m/>
    <m/>
    <m/>
    <d v="2020-05-14T00:00:00"/>
    <d v="2020-07-08T00:00:00"/>
    <s v="W28-2020"/>
    <m/>
    <d v="2020-07-11T00:00:00"/>
    <x v="8"/>
    <x v="7"/>
    <s v="CLOSED - RFI DONE"/>
    <s v="08.07.20 : RFIN sent _x000a_29.06.20 : Proses PLN connection_x000a_19.06.20 : SK PLN release, plan RFI 6 Jul 20_x000a_14.05.20 : SRFIN sent_x000a_08.05.20 : ME og_x000a_30.04.20 : CURING TIME_x000a_23.04.20 : 16.04.20 : on going excavation_x000a_09.04.20 : REKOM LURCAM done, Soil test done, Plan Start CME 11/04_x000a_02.04.20 : rekom on going_x000a_25.03.20 : 20.03.20 : IW Clear, Proses approval Eskalasi SITAC_x000a_20.02.20 : IW on going_x000a_13.02.20 : IW on going_x000a_06.02.20 : kand A = validasi done, Candidate A RF TX OK_x000a_24.01.20 : kand A = RND OK 40"/>
  </r>
  <r>
    <s v="2811031003"/>
    <s v="MANGGALUNG"/>
    <x v="9"/>
    <s v="TB"/>
    <n v="119.6162068"/>
    <n v="-4.6126707290000004"/>
    <n v="50"/>
    <s v="0/120/300"/>
    <n v="2020"/>
    <s v="JEDI 2020 [NEW]"/>
    <s v="Kampung Baru RT.012/RW.006, Desa Manggalung, Kec.Mandalle, Kab.Pangkep, Prop. Sul Sel"/>
    <s v="HTI"/>
    <s v="SUL-SN-PKJ-1256"/>
    <s v="MANGGALUNG"/>
    <x v="1"/>
    <s v="TBG"/>
    <s v="East"/>
    <s v="SULAWESI"/>
    <s v="Kep. Bangka Belitung"/>
    <s v="KAB. PANGKAJENE DAN"/>
    <n v="6614554"/>
    <d v="2020-03-13T00:00:00"/>
    <m/>
    <n v="116"/>
    <s v="91 - 120 days"/>
    <d v="2020-08-10T00:00:00"/>
    <s v="W33-2020"/>
    <s v="Aug-2020"/>
    <d v="2020-06-25T00:00:00"/>
    <s v="W26-2020"/>
    <s v="Jun-2020"/>
    <d v="2020-06-30T00:00:00"/>
    <s v="W27-2020"/>
    <x v="20"/>
    <d v="2020-07-06T00:00:00"/>
    <s v="W28-2020"/>
    <s v="Jul-2020"/>
    <m/>
    <s v="MW"/>
    <d v="2020-06-12T00:00:00"/>
    <m/>
    <n v="320400139759"/>
    <n v="6.6"/>
    <m/>
    <d v="2020-06-26T00:00:00"/>
    <m/>
    <m/>
    <d v="2020-07-07T00:00:00"/>
    <s v="W28-2020"/>
    <m/>
    <d v="2020-08-05T00:00:00"/>
    <x v="8"/>
    <x v="7"/>
    <s v="CLOSED - RFI DONE"/>
    <s v="07.07.20 : RFIN sent _x000a_06.07.20 : 02.07.20 : RFI ACTUAL, plan submit RFIN 6 jul_x000a_29.06.20 : proses PLN connection_x000a_25.06.20 : SRFI, collecting doc RFIN, proses PLN connection_x000a_22.06.20 : Install Fence &amp; Yard OG, ME OG. Paralel fu for PLN Permanent. Plan RFI BTS for ON Air on 30 June 2020_x000a_18.06.20 : 17.06.20 : Go RFI, PSB PLN release, Painting Tower OG. Backfill OG, parael Foundation Fence OG and install Pole fence OG_x000a_15.06.20 : Painting Tower OG. Backfill OG, parael Foundation Fence OG and install Pole fence OG_x000a_11.06.20 : Erection OG (90 %). Backfill OG, paralel Foundation Fence OG and install Pole fence OG._x000a_08.06.20 : erection on going_x000a_04.06.20 :  Erector Team OS, Sortir Mat OG, Plan Start Erection on 04 june 2020. Plan SRFI XL on 22 June 2020_x000a_01.06.20 : curingtime_x000a_29.05.20 : pouring concrete tower foundation_x000a_28.05.20 : rebarring done_x000a_21.05.20 : Rebaring OG._x000a_18.05.20 : rebarring, delivery material tower_x000a_14.05.20 : excavation done, on going lantai kerja_x000a_08.05.20 : 06.05.20 : Kandidat A, RFL, Prepare Join Survey PTSP Before RFC_x000a_30.04.20 : bouwplank, rekom camat done_x000a_23.04.20 : bouwplank_x000a_16.04.20 : 09.04.20 : Kandidat A, Proses Rekom Lurah, SST 52_x000a_02.04.20 : 25.03.20 :  IW on going_x000a_"/>
  </r>
  <r>
    <s v="030646109"/>
    <s v="PERUMAHAN MUTIARA HATI PAYAKUMBUH"/>
    <x v="9"/>
    <s v="TB"/>
    <n v="100.61553000000001"/>
    <n v="-0.22670999999999999"/>
    <n v="30"/>
    <s v="0/120/240"/>
    <n v="2020"/>
    <s v="JEDI 2020 [NEW]"/>
    <s v="Jl Kamboja  RT 01 RW 01, Kel. Subarang Batuang, Kec. Payakumbuh Barat, Kota Payakumbuh"/>
    <s v="HTI"/>
    <s v="SUM-SB-PYH-0816"/>
    <s v="SUBARANG BATUANG"/>
    <x v="0"/>
    <s v="TBG"/>
    <s v="WEST"/>
    <s v="SUMBAGTENG"/>
    <s v="Sumatera Barat"/>
    <s v="KOTA PAYAKUMBUH"/>
    <n v="6614688"/>
    <d v="2020-04-23T00:00:00"/>
    <m/>
    <n v="74"/>
    <s v="61 - 90 days"/>
    <d v="2020-05-23T00:00:00"/>
    <s v="W21-2020"/>
    <s v="May-2020"/>
    <d v="2020-05-20T00:00:00"/>
    <s v="W21-2020"/>
    <s v="May-2020"/>
    <d v="2020-06-30T00:00:00"/>
    <s v="W27-2020"/>
    <x v="20"/>
    <d v="2020-07-04T00:00:00"/>
    <s v="W27-2020"/>
    <s v="Jul-2020"/>
    <m/>
    <s v="MW"/>
    <d v="2020-06-12T00:00:00"/>
    <m/>
    <n v="134520277780"/>
    <n v="6.6"/>
    <m/>
    <d v="2020-04-28T00:00:00"/>
    <m/>
    <d v="2020-06-09T00:00:00"/>
    <d v="2020-07-06T00:00:00"/>
    <s v="W28-2020"/>
    <m/>
    <d v="2020-08-05T00:00:00"/>
    <x v="8"/>
    <x v="7"/>
    <s v="CLOSED - RFI DONE"/>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8.05.20 : ME on going_x000a_14.05.20 : RBS foundation on going_x000a_08.05.20 : Preparation team &amp; material_x000a_"/>
  </r>
  <r>
    <s v="030730109"/>
    <s v="JALAN LINTAS PADANG PANJANG SOLOK"/>
    <x v="9"/>
    <s v="TB"/>
    <n v="100.43616"/>
    <n v="-0.47200999999999999"/>
    <n v="40"/>
    <s v="90/200/270"/>
    <n v="2020"/>
    <s v="JEDI 2020 [NEW]"/>
    <s v="Batang Arau Jorong Kubu Nan Limo, Nagari Batipuh Baruh, Kecamatan Batipuh, Kabupaten Tanah Datar, Provinsi Sumatera Barat"/>
    <s v="HTI"/>
    <s v="SUM-SB-BSK-0812"/>
    <s v="BATIPUH BARUH"/>
    <x v="0"/>
    <s v="TBG"/>
    <s v="WEST"/>
    <s v="SUMBAGTENG"/>
    <s v="Sumatera Barat"/>
    <s v="KAB. TANAH DATAR"/>
    <n v="6614657"/>
    <d v="2020-04-16T00:00:00"/>
    <m/>
    <n v="81"/>
    <s v="61 - 90 days"/>
    <d v="2020-05-16T00:00:00"/>
    <s v="W20-2020"/>
    <s v="May-2020"/>
    <d v="2020-05-15T00:00:00"/>
    <s v="W20-2020"/>
    <s v="May-2020"/>
    <d v="2020-06-30T00:00:00"/>
    <s v="W27-2020"/>
    <x v="20"/>
    <d v="2020-07-04T00:00:00"/>
    <s v="W27-2020"/>
    <s v="Jul-2020"/>
    <m/>
    <s v="MW"/>
    <d v="2020-06-12T00:00:00"/>
    <m/>
    <n v="132221314190"/>
    <n v="6.6"/>
    <m/>
    <d v="2020-04-22T00:00:00"/>
    <m/>
    <d v="2020-06-09T00:00:00"/>
    <d v="2020-07-06T00:00:00"/>
    <s v="W28-2020"/>
    <m/>
    <d v="2020-07-21T00:00:00"/>
    <x v="8"/>
    <x v="7"/>
    <s v="CLOSED - RFI DONE"/>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4.05.20 : ME on going_x000a_08.05.20 : RBS foundation_x000a_30.04.20 : preparation &amp; material delivery_x000a_24.04.20 : STO, STIP release"/>
  </r>
  <r>
    <s v="2811001003"/>
    <s v="TANRA TUO"/>
    <x v="9"/>
    <s v="TB"/>
    <n v="119.60204899999999"/>
    <n v="-3.7421709999999999"/>
    <n v="50"/>
    <s v="50/180/270"/>
    <n v="2020"/>
    <s v="JEDI 2020 [NEW]"/>
    <s v="Dusun Cempa Dao RT.02, Desa Tanra Tuo, Kec. Cempa, Kab. Pinrang, Propinsi Sulawesi Selatan._x000a_"/>
    <s v="HTI"/>
    <s v="SUL-SN-PIN-1283"/>
    <s v="TANRA TUO"/>
    <x v="1"/>
    <s v="TBG"/>
    <s v="East"/>
    <s v="SULAWESI"/>
    <s v="Kep. Bangka Belitung"/>
    <s v="KAB. PINRANG"/>
    <n v="6614554"/>
    <d v="2020-03-13T00:00:00"/>
    <m/>
    <n v="115"/>
    <s v="91 - 120 days"/>
    <d v="2020-08-10T00:00:00"/>
    <s v="W33-2020"/>
    <s v="Aug-2020"/>
    <d v="2020-06-25T00:00:00"/>
    <s v="W26-2020"/>
    <s v="Jun-2020"/>
    <d v="2020-06-30T00:00:00"/>
    <s v="W27-2020"/>
    <x v="20"/>
    <d v="2020-07-06T00:00:00"/>
    <s v="W28-2020"/>
    <s v="Jul-2020"/>
    <m/>
    <s v="MW"/>
    <d v="2020-06-12T00:00:00"/>
    <m/>
    <n v="324300205817"/>
    <n v="6.6"/>
    <m/>
    <d v="2020-06-26T00:00:00"/>
    <m/>
    <d v="2020-06-15T00:00:00"/>
    <d v="2020-07-06T00:00:00"/>
    <s v="W28-2020"/>
    <m/>
    <d v="2020-07-17T00:00:00"/>
    <x v="8"/>
    <x v="7"/>
    <s v="CLOSED - RFI DONE"/>
    <s v="06.07.20 : RFIN sent _x000a_02.07.20 : RFI ACTUAL hari ini, plan submit RFIN 4 jul_x000a_29.06.20 : PSB Register done. PLN Survey 25 jun, plan RFI BTS for ON Air on 30 June 2020._x000a_22.06.20 : PSB Register to PLN. Plan RFI BTS for ON Air on 30 June 2020_x000a_18.06.20 : proses PLN connection_x000a_17.06.20 : Go RFI, PSB PLN release_x000a_15.06.20 : SRFIN sent_x000a_11.06.20 : collecting doc SRFIN_x000a_08.06.20 : plan SRFI hari ini_x000a_04.06.20 : Fence &amp; Yard OG. PLan SRFI on 11 June 2020._x000a_01.06.20 : 28.05.20 : erection done, on going tower painting_x000a_21.05.20 : 19.05.20 : erection 50%_x000a_14.05.20 : pouring done, curring time_x000a_08.05.20 : rebaring OG. Plan SRFI on 11 June 2020._x000a_30.04.20 : Kandidat B, RFC Done, Submit STO Waiting Dokumentasi Bowplank_x000a_23.04.20 : bouwplank_x000a_16.04.20 : 09.04.20 : Kandidat B, Proses Rekom Lurah, SST 52_x000a_02.04.20 : 25.03.20 : IW on going_x000a_"/>
  </r>
  <r>
    <s v="120592109"/>
    <s v="PASAR WANGISAGARA"/>
    <x v="9"/>
    <s v="TB"/>
    <n v="107.73922"/>
    <n v="-7.0801600000000002"/>
    <n v="30"/>
    <s v="0/120/240"/>
    <n v="2020"/>
    <s v="JEDI 2020 [NEW]"/>
    <s v="Kp. Bojong Koneng RT/RW 02/06, Kel. Wangisagara, Kec. Majalaya, Kab. Bandung"/>
    <s v="HTI"/>
    <s v="JAW-JB-SOR-3657"/>
    <s v="WANGISAGARA_SELATAN"/>
    <x v="0"/>
    <s v="TBG"/>
    <s v="Central"/>
    <s v="JABAR"/>
    <s v="Jawa Barat"/>
    <s v="KAB. BANDUNG"/>
    <n v="6614396"/>
    <d v="2020-01-15T00:00:00"/>
    <m/>
    <n v="173"/>
    <s v="&gt; 150 days"/>
    <d v="2020-02-14T00:00:00"/>
    <s v="W07-2020"/>
    <s v="Feb-2020"/>
    <d v="2020-03-12T00:00:00"/>
    <s v="W11-2020"/>
    <s v="Mar-2020"/>
    <d v="2020-06-13T00:00:00"/>
    <s v="W24-2020"/>
    <x v="20"/>
    <d v="2020-07-15T00:00:00"/>
    <s v="W29-2020"/>
    <s v="Jul-2020"/>
    <m/>
    <s v="MW"/>
    <s v="20-May-20_x000a_18-May-20"/>
    <m/>
    <s v="535312221665"/>
    <s v="6.6"/>
    <m/>
    <d v="2020-01-22T00:00:00"/>
    <m/>
    <d v="2020-03-12T00:00:00"/>
    <d v="2020-07-06T00:00:00"/>
    <s v="W28-2020"/>
    <m/>
    <d v="2020-09-14T00:00:00"/>
    <x v="8"/>
    <x v="7"/>
    <s v="CLOSED - RFI DONE"/>
    <s v="13.07.20 : 09.07.20 : 06.07.20 : RFIN sent_x000a_03.07.20 : actual RFI connect Multiguna, collecting doc RFIN_x000a_02.07.20 : revisi plan connect PLN 15 juli, karena isu KWH meter masih kosong_x000a_29.06.20 : 22.06.20 : 16.06.20 : isu stock KWH meter, sedang di usahakan connect dengan revisi plan RFI akhir minggu ini 19-20 Jun ini_x000a_28.05.20 : 14.05.20 : 12.03.20 : Email SRFIN sent_x000a_11.03.20 : SRFI, collecting doc SRFI-N_x000a_20.02.20 : wait kekurangan material ME dan og pln connection_x000a_13.02.20 : SRFI (use existing CME ex XL)_x000a_06.02.20 : CME done/Soft RFI, proses PLN connection_x000a_30.01.19 : OG RBS Foundation, delivery material"/>
  </r>
  <r>
    <s v="1260871003"/>
    <s v="KARANGANYAR_CILILIN"/>
    <x v="9"/>
    <s v="TB"/>
    <n v="107.383724"/>
    <n v="-6.936388"/>
    <n v="50"/>
    <s v="100/240/310"/>
    <n v="2020"/>
    <s v="JEDI 2020 [NEW]"/>
    <s v="Kp.Cimalingping, RT 04 RW 09, Desa Karanganyar, Kecamatan Cililin, Kabupaten Bandung barat, Provinsi Jawa Barat"/>
    <s v="HTI"/>
    <s v="JAW-JB-NPH-3706"/>
    <s v="KARANGANYAR_CILILIN"/>
    <x v="1"/>
    <s v="TBG"/>
    <s v="Central"/>
    <s v="JABAR"/>
    <s v="Jawa Barat"/>
    <s v="KAB. BANDUNG BARAT"/>
    <n v="6614369"/>
    <d v="2020-01-13T00:00:00"/>
    <m/>
    <n v="175"/>
    <s v="&gt; 150 days"/>
    <d v="2020-06-11T00:00:00"/>
    <s v="W24-2020"/>
    <s v="Jun-2020"/>
    <d v="2020-04-27T00:00:00"/>
    <s v="W18-2020"/>
    <s v="Apr-2020"/>
    <d v="2020-07-15T00:00:00"/>
    <s v="W29-2020"/>
    <x v="19"/>
    <d v="2020-07-15T00:00:00"/>
    <s v="W29-2020"/>
    <s v="Jul-2020"/>
    <m/>
    <s v="MW"/>
    <d v="2020-04-22T00:00:00"/>
    <m/>
    <s v="535950876550"/>
    <s v="6.6"/>
    <m/>
    <d v="2020-07-27T00:00:00"/>
    <m/>
    <d v="2020-05-14T00:00:00"/>
    <d v="2020-07-06T00:00:00"/>
    <s v="W28-2020"/>
    <m/>
    <d v="2020-09-27T00:00:00"/>
    <x v="8"/>
    <x v="7"/>
    <s v="CLOSED - RFI DONE"/>
    <s v="13.07.20 : 09.07.20 : 06.07.20 : RFIN sent_x000a_02.07.20 : actual connect PLN/RFI, collecting doc RFIN_x000a_29.06.20 : 26.06.20 : SK PLN revisi daya 10.6 kVA release, continue proses PLN connectionnya_x000a_25.06.20 : PLN belum tersambung karena terkendala SK PLN 10.6 kVA yang belum release dari XL, resiko KWH meternya di alihkan ke pelanggan lain. Need support XL untuk percepatan release SK PLN 10.6 kVA nya._x000a_22.06.20 : PLN belum tersambung karena terkendala SK PLN 10.6 kVA yang belum release dari XL, need percepatan release SK PLN nya._x000a_17.06.20 : request revisi SK PLN 10.6 kVA sebagai syarat dilanjutkannya proses connect oleh PLN, status KWH meter 10.6 kVA sudah ready._x000a_08.06.20 : termasuk site yang terdapat perubahan Transport Type menjadi FO sesuai email Pak Ahenk 14 May, tetapi proses PLN confirm by XL tetap dilanjutkan karena TBG sudah bayar BPUJL. Saat ini masih proses perluasan jaringan dan terdapat info dari PLN bahwa minimum daya yang dilayani untuk site ini adalah 10.6 kva, hal ini terkait dengan investasi perluasan jaringan yang dilakukan oleh PLN_x000a_REVISI PLAN RFI dri 4 juni menjadi akhir minggu ini 13 Jun 20_x000a_28.05.20 : 14.05.20 : SRFIN sent_x000a_12.05.20 : SRFIN actual _x000a_08.05.20 : 30.04.20 : erection on going_x000a_23.04.20 : 22.04.20 : pekerjaan di stop LL issue dp lahan, untuk bs konek pln perlu tambah pole sekitar 4 titik_x000a_22.04.20 : email konfirmasi RFI/request PLN Connection dari XL (Pak Bayu), request SK PLN ke XL_x000a_20.04.20 : tower on site_x000a_16.04.20 : curingtime dan proses pengurukan, gdl tower rilis, proses delivery material tower_x000a_09.04.20 : curing time, material tower 52 ready tgl 17 apr (slow due to pabricator WFH)_x000a_02.04.20 : 01.04.20 : rebarring done, plan cor 4 apr, SST 52m_x000a_25.03.20 : on going excavation_x000a_19.03.20 : start galian pondasi_x000a_11.03.20 : Rekom done, RFC, proses perijinan_x000a_20.02.20 : peroses eskalasi sitac paralel dengan rekom_x000a_13.02.20 : IW on going_x000a_06.02.20 : kand A = validasi done, Candidate A RF TX OK_x000a_23.01.20 : kand A = RND 60 100/185/310 22Jan20 : RND ok candidate A, tower 62_x000a_20.01.20 : Kand A = email ESR submit_x000a_20.01.20 : Kand A = submit kand A di -6'56'10.74 107'23'01.45. XL meminta ESR/foto2 kandidat untuk cek lokasi sekitar kandidatnya, karena ada bukit."/>
  </r>
  <r>
    <s v="1317561003"/>
    <s v="CIBUGEL CISOKA"/>
    <x v="9"/>
    <s v="TB"/>
    <n v="106.422922"/>
    <n v="-6.2508970000000001"/>
    <n v="35"/>
    <s v="75/160/275"/>
    <m/>
    <m/>
    <s v="Kp. Cibugel RT.009 RW.004, Desa. Cibugel, Kec. Cisoka, Kab. Tangerang"/>
    <s v="EID"/>
    <s v="JAW-BT-TGR-0040"/>
    <s v="Cibugel Cisoka"/>
    <x v="1"/>
    <s v="TBG"/>
    <s v="JABO"/>
    <s v="JABODETABEK (OUTER)"/>
    <s v="Banten"/>
    <s v="TANGERANG"/>
    <n v="6614368"/>
    <d v="2020-01-13T00:00:00"/>
    <m/>
    <n v="172"/>
    <s v="&gt; 150 days"/>
    <d v="2020-06-11T00:00:00"/>
    <s v="W24-2020"/>
    <s v="Jun-2020"/>
    <d v="2020-05-12T00:00:00"/>
    <s v="W20-2020"/>
    <s v="May-2020"/>
    <d v="2020-07-06T00:00:00"/>
    <s v="W28-2020"/>
    <x v="19"/>
    <d v="2020-07-06T00:00:00"/>
    <s v="W28-2020"/>
    <s v="Jul-2020"/>
    <m/>
    <s v="MW"/>
    <s v="19-Jun-20_x000a_18-May-20"/>
    <m/>
    <n v="566401509439"/>
    <n v="6.6"/>
    <m/>
    <m/>
    <m/>
    <d v="2020-05-06T00:00:00"/>
    <d v="2020-07-03T00:00:00"/>
    <s v="W27-2020"/>
    <m/>
    <d v="2020-06-30T00:00:00"/>
    <x v="8"/>
    <x v="7"/>
    <s v="CLOSED - RFI DONE"/>
    <s v="03.07.20 : RFIN sent _x000a_29.06.20 : Proses PLN connection_x000a_19.06.20 : SK PLN release, plan RFI 6 Jul 20_x000a_06.05.20 : SRFIN sent_x000a_22.04.20 : email permintaan connect PLN oleh Bu Anggie, email request PSB PLN_x000a_16.04.20 : Soft RFI actual_x000a_16.04.20 : ME on going, plan SRFI_x000a_09.04.20 : Erection Tower OG_x000a_02.04.20 : rebarring_x000a_25.03.20 : Galian Pondasi OG_x000a_20.03.20 : Galian pondasi OG_x000a_19.03.20 : rekom lc on going_x000a_20.02.20 : IW on going_x000a_13.02.20 : IW on going_x000a_06.02.20 : Kand A, B = validasi done RF TX OK_x000a_24.01.20 : kand A = RND _x000a_A OK 35 Prio 2_x000a_B OK 35 Prio 1_x000a_"/>
  </r>
  <r>
    <s v="280031109"/>
    <s v="BALOBALO EX SULI BARAT"/>
    <x v="9"/>
    <s v="TRB"/>
    <n v="120.35518999999999"/>
    <n v="-3.3828299999999998"/>
    <n v="30"/>
    <s v="40/110/260"/>
    <n v="2020"/>
    <s v="JEDI 2020 [NEW]"/>
    <s v="Jl. Gunung Latimojong, rt 01 rw 01, desa Balo-Balo, Kec Belopa "/>
    <s v="HTI"/>
    <s v="SUL-SN-PLP-1328"/>
    <s v="BALO-BALO"/>
    <x v="0"/>
    <s v="TBG"/>
    <s v="East"/>
    <s v="SULAWESI"/>
    <s v="Sulawesi Selatan"/>
    <s v="KAB. LUWU"/>
    <n v="6614665"/>
    <d v="2020-04-17T00:00:00"/>
    <m/>
    <n v="76"/>
    <s v="61 - 90 days"/>
    <d v="2020-05-17T00:00:00"/>
    <s v="W21-2020"/>
    <s v="May-2020"/>
    <d v="2020-06-25T00:00:00"/>
    <s v="W26-2020"/>
    <s v="Jun-2020"/>
    <d v="2020-06-30T00:00:00"/>
    <s v="W27-2020"/>
    <x v="20"/>
    <d v="2020-07-02T00:00:00"/>
    <s v="W27-2020"/>
    <s v="Jul-2020"/>
    <m/>
    <s v="MW"/>
    <d v="2020-06-12T00:00:00"/>
    <m/>
    <n v="326401094884"/>
    <n v="6.6"/>
    <m/>
    <d v="2020-04-24T00:00:00"/>
    <m/>
    <d v="2020-05-28T00:00:00"/>
    <d v="2020-07-02T00:00:00"/>
    <s v="W27-2020"/>
    <m/>
    <d v="2020-07-16T00:00:00"/>
    <x v="8"/>
    <x v="7"/>
    <s v="CLOSED - RFI DONE"/>
    <s v="02.07.20 : email RFIN sent_x000a_30.06.20 : actual RFI, collecting doc RFIN_x000a_29.06.20 : proses PLN connection, plan connect besok 30 jun_x000a_25.06.20 : 22.06.20 : BP paid_x000a_18.06.20 : proses PLN connection_x000a_17.06.20 : Go RFI, PSB PLN release_x000a_11.06.20 : 28.05.20 : email SRFI-N sent, waiting confirmation request connect PLN from XL/tech partner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r>
  <r>
    <s v="280489109"/>
    <s v="TBG MURANTE PALOPO"/>
    <x v="9"/>
    <s v="TB"/>
    <n v="120.177008"/>
    <n v="-3.0089060000000001"/>
    <n v="30"/>
    <s v="90/180/320"/>
    <n v="2020"/>
    <s v="JEDI 2020 [NEW]"/>
    <s v="Jl. Pongsimpin, RT.02 RW.03,  Kel. Mungkajang, Kec.Mungkajang, Kota Palop, Prov.Sulsel"/>
    <s v="HTI"/>
    <s v="SUL-SN-PLP-1334"/>
    <s v="MUNGKAJANG"/>
    <x v="0"/>
    <s v="TBG"/>
    <s v="East"/>
    <s v="SULAWESI"/>
    <s v="Sulawesi Selatan"/>
    <s v="KOTA PALOPO"/>
    <n v="6614661"/>
    <d v="2020-04-17T00:00:00"/>
    <m/>
    <n v="76"/>
    <s v="61 - 90 days"/>
    <d v="2020-05-17T00:00:00"/>
    <s v="W21-2020"/>
    <s v="May-2020"/>
    <d v="2020-06-25T00:00:00"/>
    <s v="W26-2020"/>
    <s v="Jun-2020"/>
    <d v="2020-06-30T00:00:00"/>
    <s v="W27-2020"/>
    <x v="20"/>
    <d v="2020-07-02T00:00:00"/>
    <s v="W27-2020"/>
    <s v="Jul-2020"/>
    <m/>
    <s v="MW"/>
    <d v="2020-06-12T00:00:00"/>
    <m/>
    <n v="326100991653"/>
    <n v="6.6"/>
    <m/>
    <d v="2020-04-24T00:00:00"/>
    <m/>
    <d v="2020-05-29T00:00:00"/>
    <d v="2020-07-02T00:00:00"/>
    <s v="W27-2020"/>
    <m/>
    <d v="2020-07-15T00:00:00"/>
    <x v="8"/>
    <x v="7"/>
    <s v="CLOSED - RFI DONE"/>
    <s v="02.07.20 : email RFIN sent_x000a_30.06.20 : actual RFI, collecting doc RFIN_x000a_02.07.20 : 29.06.20 : proses PLN connection, plan connect besok 30 jun_x000a_25.06.20 : 22.06.20 : BP paid_x000a_18.06.20 : proses PLN connection_x000a_17.06.20 : Go RFI, PSB PLN release_x000a_11.06.20 : 29.05.20 : email SRFI-N sent, waiting confirmation request connect PLN from XL/tech partner_x000a_28.05.20 : Soft RFI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r>
  <r>
    <s v="1127931003"/>
    <s v="SITU BABAKAN SRENGSENG SAWAH"/>
    <x v="9"/>
    <s v="TB"/>
    <n v="106.827324"/>
    <n v="-6.3401139999999998"/>
    <n v="25"/>
    <s v="0/100/190/270"/>
    <m/>
    <m/>
    <s v="Jl. Desa Putra RT 01 RW 06, Kel. Srengseng Sawah Kec. Jagakarsa, Kota Jakarta Selatan, DKI JAKARTA"/>
    <s v="EID"/>
    <s v="JAW-JK-KYB-0101"/>
    <s v="Situ Babakan Srengseng Sawah"/>
    <x v="1"/>
    <s v="TBG"/>
    <s v="JABO"/>
    <s v="JABODETABEK (INNER)"/>
    <s v="DKI Jakarta"/>
    <s v="JAKARTA SELATAN"/>
    <n v="6614397"/>
    <d v="2020-01-15T00:00:00"/>
    <m/>
    <n v="169"/>
    <s v="&gt; 150 days"/>
    <d v="2020-06-13T00:00:00"/>
    <s v="W24-2020"/>
    <s v="Jun-2020"/>
    <d v="2020-06-02T00:00:00"/>
    <s v="W23-2020"/>
    <s v="Jun-2020"/>
    <d v="2020-07-10T00:00:00"/>
    <s v="W28-2020"/>
    <x v="19"/>
    <d v="2020-07-10T00:00:00"/>
    <s v="W28-2020"/>
    <s v="Jul-2020"/>
    <m/>
    <s v="MW"/>
    <d v="2020-06-12T00:00:00"/>
    <m/>
    <n v="547401708346"/>
    <n v="6.6"/>
    <m/>
    <m/>
    <m/>
    <d v="2020-06-17T00:00:00"/>
    <d v="2020-07-02T00:00:00"/>
    <s v="W27-2020"/>
    <m/>
    <d v="2020-08-18T00:00:00"/>
    <x v="8"/>
    <x v="7"/>
    <s v="CLOSED - RFI DONE"/>
    <s v="02.07.20 : RFIN sent _x000a_29.06.20 : Proses PLN Connection_x000a_18.06.20 : 17.06.20 : email SRFI-N sent_x000a_15.06.20 : ME on going_x000a_11.06.20 : prepare erection_x000a_08.06.20 : excavation on going_x000a_04.06.20 : excavation on going_x000a_01.06.20 : 29.05.20 : plan start galian besok_x000a_28.05.20 : 26.05.20 : plan start gali besok 27 May 20_x000a_14.05.20 : 08.05.20 : rekom, RFC_x000a_30.04.20 : IW OG, Terbatasnya komunikasi dengan perangkat kelurahan karena WFH_x000a_23.04.20 : 16.04.20 : IW OG, Terbatasnya komunikasi dengan perangkat kelurahan karena WFH_x000a_09.04.20 : Proses perijinan lingkungan dan Kelurahan, info pelayanan kelurahan sementara masih tutup terkait wabah corona._x000a_02.04.20 : 25.03.20 : IW on going_x000a_19.03.20 :  validasi TNP_x000a_20.02.20 : kand A =  kandidat A, waiting approval menjadi MCP 20m_x000a_13.02.20 : 06.02.20 : Kand A = Candidate A Submit_x000a_17.01.20 : hasil assessment PDI done (email arief), propose change to colo (email sherly), proses input STIP 1 B2S"/>
  </r>
  <r>
    <s v="1317481003"/>
    <s v="KAYU AGUNG SEPATAN"/>
    <x v="9"/>
    <s v="TB"/>
    <n v="106.59191800000001"/>
    <n v="-6.0966300000000002"/>
    <n v="40"/>
    <s v="15/90/280"/>
    <m/>
    <m/>
    <s v="Jalan Mangga 2  RT 05 RW 05 Desa Kayu Agung Kecamatan Sepatan Kabupaten Tangerang-Banten"/>
    <s v="EID"/>
    <s v="JAW-BT-TGR-0031"/>
    <s v="Kayu Agung Sepatan"/>
    <x v="1"/>
    <s v="TBG"/>
    <s v="JABO"/>
    <s v="JABODETABEK (OUTER)"/>
    <s v="Banten"/>
    <s v="TANGERANG"/>
    <n v="6614368"/>
    <d v="2020-01-13T00:00:00"/>
    <m/>
    <n v="170"/>
    <s v="&gt; 150 days"/>
    <d v="2020-06-11T00:00:00"/>
    <s v="W24-2020"/>
    <s v="Jun-2020"/>
    <d v="2020-05-12T00:00:00"/>
    <s v="W20-2020"/>
    <s v="May-2020"/>
    <d v="2020-07-31T00:00:00"/>
    <s v="W31-2020"/>
    <x v="19"/>
    <d v="2020-08-07T00:00:00"/>
    <s v="W32-2020"/>
    <s v="Aug-2020"/>
    <m/>
    <s v="MW"/>
    <d v="2020-06-12T00:00:00"/>
    <m/>
    <n v="566601578127"/>
    <n v="6.6"/>
    <m/>
    <m/>
    <m/>
    <m/>
    <d v="2020-07-01T00:00:00"/>
    <s v="W27-2020"/>
    <m/>
    <d v="2020-07-23T00:00:00"/>
    <x v="8"/>
    <x v="7"/>
    <s v="CLOSED - RFI DONE"/>
    <s v="01.07.20 : RFIN sent _x000a_29.06.20 : Proses PLN Connection_x000a_22.06.20 : 18.06.20 : curingtime, prepare erection_x000a_15.06.20 : prepare cor_x000a_11.06.20 : rebarring_x000a_08.06.20 : excavation on going_x000a_04.06.20 : proses perijinan, preparation start CME_x000a_28.05.20 : 25.05.20 : 14.05.20 : 08.05.20 : 30.04.20 :  Proses REKOM, terkendala permintaan biaya LURCAM yang tinggi_x000a_23.04.20 : 16.04.20 : 09.04.20 : 02.04.20 : rekom on going_x000a_25.03.20 : 19.03.20 : rekom l/c on going_x000a_11.03.20 : 09.03.20 : IW CLear, Realisasi OG_x000a_20.02.20 : IW on going_x000a_13.02.20 : IW on going_x000a_06.02.20 : kand A, B, C = validasi done, Candidate A, B &amp; C RF TX OK_x000a_24.01.20 : kand A = RND _x000a_A OK 40 Prio 2_x000a_B OK 40 Prio 3_x000a_C OK 40 Prio 1_x000a_"/>
  </r>
  <r>
    <s v="0605921003"/>
    <s v="MUARO SEBAPO"/>
    <x v="9"/>
    <s v="TB"/>
    <n v="103.570656"/>
    <n v="-1.7266459999999999"/>
    <n v="50"/>
    <s v="30/200/300"/>
    <n v="2020"/>
    <s v="JEDI 2020 [NEW]"/>
    <s v="Dusun Melati  RT. 014 RW. 000, Desa Muaro Sebapo, Kecamatan Mestong, Kabupaten Muaro Jambi, Provinsi Jambi"/>
    <s v="HTI"/>
    <s v="SUM-JA-SNT-0470"/>
    <s v="MUARO SEBAPO"/>
    <x v="1"/>
    <s v="TBG"/>
    <s v="WEST"/>
    <s v="SUMBAGSEL"/>
    <s v="Kep. Bangka Belitung"/>
    <s v="KAB. MUARO JAMBI"/>
    <n v="6614369"/>
    <d v="2020-01-13T00:00:00"/>
    <m/>
    <n v="170"/>
    <s v="&gt; 150 days"/>
    <d v="2020-06-11T00:00:00"/>
    <s v="W24-2020"/>
    <s v="Jun-2020"/>
    <d v="2020-04-30T00:00:00"/>
    <s v="W18-2020"/>
    <s v="Apr-2020"/>
    <d v="2020-07-03T00:00:00"/>
    <s v="W27-2020"/>
    <x v="19"/>
    <d v="2020-07-03T00:00:00"/>
    <s v="W27-2020"/>
    <s v="Jul-2020"/>
    <m/>
    <s v="MW"/>
    <d v="2020-04-22T00:00:00"/>
    <m/>
    <n v="143105835415"/>
    <n v="6.6"/>
    <m/>
    <d v="2020-04-16T00:00:00"/>
    <m/>
    <d v="2020-05-29T00:00:00"/>
    <d v="2020-07-01T00:00:00"/>
    <s v="W27-2020"/>
    <m/>
    <d v="2020-07-10T00:00:00"/>
    <x v="8"/>
    <x v="7"/>
    <s v="CLOSED - RFI DONE"/>
    <s v="02.07.20 : RFIN sent 1 jul_x000a_29.06.20 : 25.06.20 : plan percepatan PLN connect 30 jun_x000a_22.06.20 : Go RFI, proses PLN Connection_x000a_29.05.20 : email SRFI-N sent_x000a_28.05.20 : 27.05.20 : Soft RFI actual_x000a_25.05.20 : SRFI actual_x000a_14.05.20 : erection done, ME on going_x000a_08.05.20 : erection on going_x000a_30.04.20 : curingtime23.04.20 : 22.04.20 : email konfirmasi RFI/request PLN Connection dari XL (Pak Bayu), request SK PLN ke XL_x000a_16.04.20 : lantai kerja, start rebarring_x000a_09.04.20 : Proses perijinan, CME start wait perijinan_x000a_06.04.20 : plan angkur template on site dalam 3 hari, plan GDL angkur diusahakan hari ini, plan percepatan SRFI di April, isu tower 52m_x000a_02.04.20 : proses perijinan, RFC, preparation start CME, plan tower on site W2 Apr_x000a_25.03.20 : soiltest done, proses APD, proses perijinan_x000a_19.03.20 : on going soiltest, on going rekom camat plan minggu dpn W13 done_x000a_11.03.20 : 09.03.20 : eskalasi sitac approved, plan realisasi IW sabtu 14 feb, collecting &amp; review legal doc, plan request soiltest_x000a_28.02.20 : collecting legal doc, proses eskalasi sitac_x000a_20.02.20 : IW clear, proses eskalasi sitac_x000a_13.02.20 : IW on going_x000a_06.02.20 : Kand C = RF OK, TX review_x000a_23.01.20 : kand A = TNP 48 0.6 16.13_x000a_22.01.20 : kand A = RND 50 30/210/310 22Jan20 : Ok candidate A, tower 52_x000a_21.01.20 : kand A, B = submit _x000a_A 103.57014 -1.72631_x000a_B 103.56789 -1.72756_x000a__x000a_"/>
  </r>
  <r>
    <s v="1317531003"/>
    <s v="RAYA CISAUK BSD"/>
    <x v="9"/>
    <s v="TB"/>
    <n v="106.656092"/>
    <n v="-6.3103550000000004"/>
    <n v="30"/>
    <s v="90/180/290"/>
    <m/>
    <m/>
    <s v="Kp.Sampora RT.02 RW.02 Desa Sampora Kecamatan Cisauk Kabupaten Tangerang"/>
    <s v="EID"/>
    <s v="JAW-BT-TGR-0024"/>
    <s v="Raya Cisauk BSD"/>
    <x v="1"/>
    <s v="TBG"/>
    <s v="JABO"/>
    <s v="JABODETABEK (OUTER)"/>
    <s v="Banten"/>
    <s v="TANGERANG"/>
    <n v="6614368"/>
    <d v="2020-01-13T00:00:00"/>
    <m/>
    <n v="170"/>
    <s v="&gt; 150 days"/>
    <d v="2020-06-11T00:00:00"/>
    <s v="W24-2020"/>
    <s v="Jun-2020"/>
    <d v="2020-05-12T00:00:00"/>
    <s v="W20-2020"/>
    <s v="May-2020"/>
    <d v="2020-07-06T00:00:00"/>
    <s v="W28-2020"/>
    <x v="19"/>
    <d v="2020-07-06T00:00:00"/>
    <s v="W28-2020"/>
    <s v="Jul-2020"/>
    <m/>
    <s v="MW"/>
    <s v="19-Jun-20_x000a_18-May-20"/>
    <m/>
    <n v="566201431275"/>
    <n v="6.6"/>
    <m/>
    <m/>
    <m/>
    <d v="2020-05-16T00:00:00"/>
    <d v="2020-07-01T00:00:00"/>
    <s v="W27-2020"/>
    <m/>
    <d v="2020-07-11T00:00:00"/>
    <x v="8"/>
    <x v="7"/>
    <s v="CLOSED - RFI DONE"/>
    <s v="01.07.20 : RFIN sent_x000a_29.06.20 : Proses PLN connection_x000a_19.06.20 : SK PLN release, plan RFI 6 Jul 20_x000a_16.05.20 : SRFIN sent _x000a_14.05.20 : ME &amp; Grounding system process_x000a_08.05.20 : curingtime_x000a_30.04.20 : Galian pondasi OG_x000a_23.04.20 : 16.04.20 : on going excavation_x000a_09.04.20 : Proses REKOM LURCAM Done, proses perijinan_x000a_02.04.20 : rekom on going_x000a_25.03.20 : 20.03.20 : IW Clear, Proses approval Eskalasi SITAC_x000a_20.02.20 : IW on going_x000a_13.02.20 : IW on going_x000a_06.02.20 : Kand A, B = validasi done RF TX OK_x000a_24.01.20 : kand A, B = A OK 30 Prio 2 dan B OK 30 Prio 1_x000a_"/>
  </r>
  <r>
    <s v="1127721003"/>
    <s v="GANG MERPATI KEBANTENAN"/>
    <x v="9"/>
    <s v="TB"/>
    <n v="106.926828"/>
    <n v="-6.1107719999999999"/>
    <n v="25"/>
    <s v="0/90/210/330"/>
    <m/>
    <m/>
    <s v="Jl. Kebantenan RT.001, RW 02, Kel. Semper timur, Kec. Cilincing, Jakarta Utara"/>
    <s v="EID"/>
    <s v="JAW-JK-TJP-0615"/>
    <s v="Gang Merpati Kebantenan"/>
    <x v="1"/>
    <s v="TBG"/>
    <s v="JABO"/>
    <s v="JABODETABEK (INNER)"/>
    <s v="DKI Jakarta"/>
    <s v="JAKARTA UTARA"/>
    <n v="6614368"/>
    <d v="2020-01-13T00:00:00"/>
    <m/>
    <n v="169"/>
    <s v="&gt; 150 days"/>
    <d v="2020-06-11T00:00:00"/>
    <s v="W24-2020"/>
    <s v="Jun-2020"/>
    <d v="2020-04-15T00:00:00"/>
    <s v="W16-2020"/>
    <s v="Apr-2020"/>
    <d v="2020-07-06T00:00:00"/>
    <s v="W28-2020"/>
    <x v="19"/>
    <d v="2020-07-06T00:00:00"/>
    <s v="W28-2020"/>
    <s v="Jul-2020"/>
    <m/>
    <s v="MW"/>
    <s v="19-Jun-20_x000a_18-May-20"/>
    <m/>
    <n v="545302712469"/>
    <n v="6.6"/>
    <m/>
    <m/>
    <m/>
    <d v="2020-04-16T00:00:00"/>
    <d v="2020-06-30T00:00:00"/>
    <s v="W27-2020"/>
    <m/>
    <d v="2020-07-18T00:00:00"/>
    <x v="8"/>
    <x v="7"/>
    <s v="CLOSED - RFI DONE"/>
    <s v="29.06.20 : RFIN sent _x000a_19.06.20 : SK PLN release, plan RFI 6 Jul 20_x000a_16.04.20 : SRFIN sent_x000a_09.04.20 : ME on going_x000a_02.04.20 : 25.03.20 : rebarring_x000a_19.03.20 : galian pondasi_x000a_11.03.20 : Galian pondasi OG, plan pouring 13/03_x000a_06.03.20 : Plan Bowplank 07/03_x000a_20.02.20 : IW on going_x000a_13.02.20 : IW on going_x000a_06.02.20 : kand A = validasi done, Candidate A RF TX OK_x000a_30.01.20 : kand A = submit A 106°55'32.16&quot;E 6°06'40.43&quot;S/106.9256 -6.111231 OK, Center Antenna 20m"/>
  </r>
  <r>
    <s v="1127711003"/>
    <s v="JALAN MANGGA UBI"/>
    <x v="9"/>
    <s v="TB"/>
    <n v="106.75560400000001"/>
    <n v="-6.145651"/>
    <n v="35"/>
    <s v="0/70/200/310"/>
    <m/>
    <m/>
    <s v="Jalan Mangga Ubi RT. 6 RW. 7, Kel. Kapuk, Kec. Cengkareng, Jakarta Barat, DKI Jakarta"/>
    <s v="EID"/>
    <s v="JAW-JK-GGP-0527"/>
    <s v="Jalan Mangga Ubi"/>
    <x v="1"/>
    <s v="TBG"/>
    <s v="JABO"/>
    <s v="JABODETABEK (INNER)"/>
    <s v="DKI Jakarta"/>
    <s v="JAKARTA BARAT"/>
    <n v="6614368"/>
    <d v="2020-01-13T00:00:00"/>
    <m/>
    <n v="169"/>
    <s v="&gt; 150 days"/>
    <d v="2020-06-11T00:00:00"/>
    <s v="W24-2020"/>
    <s v="Jun-2020"/>
    <d v="2020-05-12T00:00:00"/>
    <s v="W20-2020"/>
    <s v="May-2020"/>
    <d v="2020-07-06T00:00:00"/>
    <s v="W28-2020"/>
    <x v="19"/>
    <d v="2020-07-06T00:00:00"/>
    <s v="W28-2020"/>
    <s v="Jul-2020"/>
    <m/>
    <s v="MW"/>
    <s v="19-Jun-20_x000a_18-May-20"/>
    <m/>
    <n v="542103703114"/>
    <n v="6.6"/>
    <m/>
    <m/>
    <m/>
    <d v="2020-04-17T00:00:00"/>
    <d v="2020-06-30T00:00:00"/>
    <s v="W27-2020"/>
    <m/>
    <d v="2020-07-15T00:00:00"/>
    <x v="8"/>
    <x v="7"/>
    <s v="CLOSED - RFI DONE"/>
    <s v="29.06.20 : RFIN sent _x000a_19.06.20 : SK PLN release, plan RFI 6 Jul 20_x000a_17.04.20 : SRFIN sent_x000a_16.04.20 : PLN Connection_x000a_09.04.20 : ME on going_x000a_02.04.20 : RFC, proses perijinan_x000a_25.03.20 : 23.03.20 : IW Clear, Cand B_x000a_19.03.20 : 11.03.20 : 20.02.20 : IW on going_x000a_13.02.20 : IW on going_x000a_06.02.20 : kand A = validasi done, Candidate A RF TX OK_x000a_30.01.20 : kand A = submit A 106°45'22.08&quot;E 6°08'44.56&quot;S/106.756133 -6.145711 OK, Center Antenna 20m"/>
  </r>
  <r>
    <s v="1127911003"/>
    <s v="JALAN PURNAWARMAN"/>
    <x v="9"/>
    <s v="TB"/>
    <n v="106.80523100000001"/>
    <n v="-6.234369"/>
    <n v="30"/>
    <s v="0/90/180/270"/>
    <m/>
    <m/>
    <s v="Jl. Daksa II RT.06 RW. 02, Kel. Selong, Kec. Kebayoran Baru, Jakarta pusat"/>
    <s v="EID"/>
    <s v="JAW-JK-KYB-0110"/>
    <s v="Jalan Purnawarman"/>
    <x v="1"/>
    <s v="TBG"/>
    <s v="JABO"/>
    <s v="JABODETABEK (INNER)"/>
    <s v="DKI Jakarta"/>
    <s v="JAKARTA SELATAN"/>
    <n v="6614368"/>
    <d v="2020-01-13T00:00:00"/>
    <m/>
    <n v="169"/>
    <s v="&gt; 150 days"/>
    <d v="2020-06-11T00:00:00"/>
    <s v="W24-2020"/>
    <s v="Jun-2020"/>
    <d v="2020-04-15T00:00:00"/>
    <s v="W16-2020"/>
    <s v="Apr-2020"/>
    <d v="2020-07-06T00:00:00"/>
    <s v="W28-2020"/>
    <x v="19"/>
    <d v="2020-07-06T00:00:00"/>
    <s v="W28-2020"/>
    <s v="Jul-2020"/>
    <m/>
    <s v="MW"/>
    <s v="19-Jun-20_x000a_18-May-20"/>
    <m/>
    <n v="543105613735"/>
    <n v="6.6"/>
    <m/>
    <m/>
    <m/>
    <d v="2020-04-16T00:00:00"/>
    <d v="2020-06-30T00:00:00"/>
    <s v="W27-2020"/>
    <m/>
    <d v="2020-07-22T00:00:00"/>
    <x v="8"/>
    <x v="7"/>
    <s v="CLOSED - RFI DONE"/>
    <s v="29.06.20 : RFIN sent _x000a_19.06.20 : SK PLN release, plan RFI 6 Jul 20_x000a_16.04.20 : SRFIN sent_x000a_16.04.20 : erection on going_x000a_09.04.20 : Curing time, Erection proses ijin lingkungan_x000a_02.04.20 : 25.03.20 : Curing Time, Plan erection 26/03_x000a_19.03.20 : Curing TIme_x000a_19.03.20 : galian pondasi_x000a_11.03.20 : Galian pondasi OG, plan pouring 13/03_x000a_06.03.20 : Plan Bowplank 07/03_x000a_20.02.20 : 13.02.20 : IW on going/realisasi IW_x000a_06.02.20 : kand A = validasi done, Candidate A RF TX OK_x000a_30.01.20 : kand A = submit A 106°48'19.48&quot;E 6°14'32.7&quot;S/106.80541 -6.234241 OK, Center Antenna 20m_x000a_16.01.20 : Proses input STIP 1 B2S_x000a_15.01.20 : propose change to colo (email Rudi), konfirmasi NOK dari XL (Pak Siro)"/>
  </r>
  <r>
    <s v="1127771003"/>
    <s v="Kebon Bawang Tanjung Priok"/>
    <x v="9"/>
    <s v="TB"/>
    <n v="106.88880399999999"/>
    <n v="-6.1142529999999997"/>
    <n v="30"/>
    <s v="20/170/280"/>
    <m/>
    <m/>
    <s v="Jl. Bugis  RT. 01 RW. 01, Kel. Kebon Bawang, Kec. Tanjung Priok, Jakarta Utara"/>
    <s v="EID"/>
    <s v="JAW-JK-TJP-0626"/>
    <s v="Kebon Bawang Tanjung Priok"/>
    <x v="1"/>
    <s v="TBG"/>
    <s v="JABO"/>
    <s v="JABODETABEK (INNER)"/>
    <s v="DKI Jakarta"/>
    <s v="JAKARTA UTARA"/>
    <n v="6614368"/>
    <d v="2020-01-13T00:00:00"/>
    <m/>
    <n v="169"/>
    <s v="&gt; 150 days"/>
    <d v="2020-06-11T00:00:00"/>
    <s v="W24-2020"/>
    <s v="Jun-2020"/>
    <d v="2020-06-06T00:00:00"/>
    <s v="W23-2020"/>
    <s v="Jun-2020"/>
    <d v="2020-07-06T00:00:00"/>
    <s v="W28-2020"/>
    <x v="19"/>
    <d v="2020-07-06T00:00:00"/>
    <s v="W28-2020"/>
    <s v="Jul-2020"/>
    <m/>
    <s v="MW"/>
    <s v="19-Jun-20_x000a_18-May-20"/>
    <m/>
    <n v="545103527637"/>
    <n v="6.6"/>
    <m/>
    <m/>
    <m/>
    <d v="2020-05-16T00:00:00"/>
    <d v="2020-06-30T00:00:00"/>
    <s v="W27-2020"/>
    <m/>
    <d v="2020-07-15T00:00:00"/>
    <x v="8"/>
    <x v="7"/>
    <s v="CLOSED - RFI DONE"/>
    <s v="29.06.20 : RFIN sent _x000a_19.06.20 : SK PLN release, plan RFI 6 Jul 20_x000a_16.05.20 : SRFIN sent _x000a_14.05.20 : erection_x000a_08.05.20 : excavation on going_x000a_30.04.20 : Lingkungan clear, proses perijinan kelurahan, staf dan lurah WFH_x000a_23.04.20 : 16.04.20 : Lingkungan clear, proses perijinan kelurahan sementara tutup terkait isu corona_x000a_09.04.20 : 02.04.20 : 25.03.20 : 23.03.20 : Lingkungan clear, proses perijinan kelurahan sementara tutup terkait isu corona_x000a_19.03.20 : IW on going_x000a_20.02.20 : IW on going_x000a_13.02.20 : 06.02.20 : Kand A = Rehunting, Candidate A RF NOK"/>
  </r>
  <r>
    <s v="1127841003"/>
    <s v="KENANGA TERUSAN PASMING"/>
    <x v="9"/>
    <s v="TB"/>
    <n v="106.815724"/>
    <n v="-6.2870059999999999"/>
    <n v="25"/>
    <s v="0/90/180/270"/>
    <m/>
    <m/>
    <s v="Kenanga RT.012 RW 02, Kel. Cilandak timur, Kec. Pasar Minggu "/>
    <s v="EID"/>
    <s v="JAW-JK-KYB-0107"/>
    <s v="Kenanga Terusan Pasming"/>
    <x v="1"/>
    <s v="TBG"/>
    <s v="JABO"/>
    <s v="JABODETABEK (INNER)"/>
    <s v="DKI Jakarta"/>
    <s v="JAKARTA SELATAN"/>
    <n v="6614368"/>
    <d v="2020-01-13T00:00:00"/>
    <m/>
    <n v="169"/>
    <s v="&gt; 150 days"/>
    <d v="2020-06-11T00:00:00"/>
    <s v="W24-2020"/>
    <s v="Jun-2020"/>
    <d v="2020-03-31T00:00:00"/>
    <s v="W14-2020"/>
    <s v="Mar-2020"/>
    <d v="2020-07-06T00:00:00"/>
    <s v="W28-2020"/>
    <x v="19"/>
    <d v="2020-07-06T00:00:00"/>
    <s v="W28-2020"/>
    <s v="Jul-2020"/>
    <m/>
    <s v="MW"/>
    <s v="19-Jun-20_x000a_18-May-20"/>
    <m/>
    <n v="543105613743"/>
    <n v="6.6"/>
    <m/>
    <m/>
    <m/>
    <d v="2020-03-31T00:00:00"/>
    <d v="2020-06-30T00:00:00"/>
    <s v="W27-2020"/>
    <m/>
    <d v="2020-07-23T00:00:00"/>
    <x v="8"/>
    <x v="7"/>
    <s v="CLOSED - RFI DONE"/>
    <s v="29.06.20 : RFIN sent _x000a_19.06.20 : SK PLN release, plan RFI 6 Jul 20_x000a_31.03.20 : email SRFI-N sent_x000a_02.04.20 : SRFI, collecting doc RFIN_x000a_25.03.20 : ME installation_x000a_19.03.20 : galian pondasi_x000a_11.03.20 : Galian pondasi OG, plan pouring 13/03_x000a_06.03.20 : Plan Bowplank 07/03_x000a_20.02.20 : IW on going_x000a_13.02.20 : IW on going_x000a_06.02.20 : kand A = validasi done, Candidate A RF TX OK_x000a_30.01.20 : kand A = submit A 106°49'00.85&quot;E 6°17'13.35&quot;S/106.816903 -6.287042 OK, Center Antenna 20m"/>
  </r>
  <r>
    <s v="020615109"/>
    <s v="SEI KELEMBAH"/>
    <x v="9"/>
    <s v="TB"/>
    <n v="99.145520000000005"/>
    <n v="3.3229199999999999"/>
    <n v="30"/>
    <s v="0/120/240"/>
    <n v="2020"/>
    <s v="JEDI 2020 [NEW]"/>
    <s v="Jl. Sei Kelembah, lingkungan VII, kelurahan Durian, kec. Bajenis, Kota tebing tinggi"/>
    <s v="HTI"/>
    <s v="SUM-SU-TBT-2213"/>
    <s v="DURIAN_BARAT"/>
    <x v="0"/>
    <s v="TBG"/>
    <s v="WEST"/>
    <s v="SUMBAGUT"/>
    <s v="Sumatera Utara"/>
    <s v="KOTA TEBING TINGGI"/>
    <n v="6614688"/>
    <d v="2020-04-23T00:00:00"/>
    <m/>
    <n v="64"/>
    <s v="61 - 90 days"/>
    <d v="2020-05-23T00:00:00"/>
    <s v="W21-2020"/>
    <s v="May-2020"/>
    <d v="2020-05-21T00:00:00"/>
    <s v="W21-2020"/>
    <s v="May-2020"/>
    <d v="2020-06-30T00:00:00"/>
    <s v="W27-2020"/>
    <x v="20"/>
    <d v="2020-06-30T00:00:00"/>
    <s v="W27-2020"/>
    <s v="Jun-2020"/>
    <m/>
    <s v="MW"/>
    <d v="2020-06-12T00:00:00"/>
    <m/>
    <n v="121101024010"/>
    <n v="6.6"/>
    <m/>
    <d v="2020-04-28T00:00:00"/>
    <m/>
    <d v="2020-05-19T00:00:00"/>
    <d v="2020-06-26T00:00:00"/>
    <s v="W26-2020"/>
    <m/>
    <d v="2020-07-25T00:00:00"/>
    <x v="8"/>
    <x v="7"/>
    <s v="CLOSED - RFI DONE"/>
    <s v="26.06.20 : RFIN sent _x000a_25.06.20 : plan percepatan PLN connect 26 jun,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r>
  <r>
    <s v="020325104"/>
    <s v="RD_TIGA_LINGGA"/>
    <x v="9"/>
    <s v="SMI"/>
    <n v="98.285167000000001"/>
    <n v="2.8058329999999998"/>
    <n v="50"/>
    <s v="50/140/310"/>
    <n v="2020"/>
    <s v="JEDI 2020 [NEW]"/>
    <s v="JL TIGA LINGGA KM 75, DESA SUNGAI RAYA,  KEC. SIEMPAT NEMPUHULU, KAB. DAIRI SUMATERA UTARA"/>
    <s v="HTI"/>
    <s v="SUM-SU-SDK-2081"/>
    <s v="GUNUNG MERIAH"/>
    <x v="0"/>
    <s v="TBG"/>
    <s v="WEST"/>
    <s v="SUMBAGUT"/>
    <s v="Sumatera Utara"/>
    <s v="KAB. DAIRI"/>
    <n v="6614687"/>
    <d v="2020-04-23T00:00:00"/>
    <m/>
    <n v="64"/>
    <s v="61 - 90 days"/>
    <d v="2020-05-23T00:00:00"/>
    <s v="W21-2020"/>
    <s v="May-2020"/>
    <d v="2020-05-21T00:00:00"/>
    <s v="W21-2020"/>
    <s v="May-2020"/>
    <d v="2020-06-30T00:00:00"/>
    <s v="W27-2020"/>
    <x v="20"/>
    <d v="2020-06-30T00:00:00"/>
    <s v="W27-2020"/>
    <s v="Jun-2020"/>
    <m/>
    <s v="MW"/>
    <d v="2020-06-12T00:00:00"/>
    <m/>
    <n v="129010068449"/>
    <n v="6.6"/>
    <m/>
    <d v="2020-04-28T00:00:00"/>
    <m/>
    <d v="2020-05-18T00:00:00"/>
    <d v="2020-06-26T00:00:00"/>
    <s v="W26-2020"/>
    <m/>
    <d v="2020-07-31T00:00:00"/>
    <x v="8"/>
    <x v="7"/>
    <s v="CLOSED - RFI DONE"/>
    <s v="26.06.20 : RFIN sent _x000a_25.06.20 : actual RFI, plan RFIN latest 30 jun_x000a_22.06.20 : 18.06.20 : proses PLN connection_x000a_17.06.20 : Go RFI, PSB PLN release_x000a_11.06.20 : plan RFI 30 juni, request SK PLN_x000a_18.05.20 : SRFIN sent_x000a_14.05.20 : mob demob, preparation start CME_x000a_08.05.20 : Preparation team &amp; material_x000a_"/>
  </r>
  <r>
    <s v="021281109"/>
    <s v="TANJUNG_MERAHE_2"/>
    <x v="9"/>
    <s v="TB"/>
    <n v="98.494100000000003"/>
    <n v="3.5713200000000001"/>
    <n v="30"/>
    <s v="0/180/270"/>
    <n v="2020"/>
    <s v="JEDI 2020 [NEW]"/>
    <s v="Jln. Jamin Ginting Gg. Buntu , Kel. Pujidadi, Kec. Binjai Selatan, Kota Binjai Sumatera Utara"/>
    <s v="HTI"/>
    <s v="SUM-SU-BNJ-2064"/>
    <s v="PUJI DADI"/>
    <x v="0"/>
    <s v="TBG"/>
    <s v="WEST"/>
    <s v="SUMBAGUT"/>
    <s v="Sumatera Utara"/>
    <s v="KOTA BINJAI"/>
    <n v="6614688"/>
    <d v="2020-04-23T00:00:00"/>
    <m/>
    <n v="64"/>
    <s v="61 - 90 days"/>
    <d v="2020-05-23T00:00:00"/>
    <s v="W21-2020"/>
    <s v="May-2020"/>
    <d v="2020-05-21T00:00:00"/>
    <s v="W21-2020"/>
    <s v="May-2020"/>
    <d v="2020-06-30T00:00:00"/>
    <s v="W27-2020"/>
    <x v="20"/>
    <d v="2020-06-30T00:00:00"/>
    <s v="W27-2020"/>
    <s v="Jun-2020"/>
    <m/>
    <s v="MW"/>
    <d v="2020-06-12T00:00:00"/>
    <m/>
    <n v="122010727409"/>
    <n v="6.6"/>
    <m/>
    <d v="2020-04-28T00:00:00"/>
    <m/>
    <d v="2020-05-19T00:00:00"/>
    <d v="2020-06-26T00:00:00"/>
    <s v="W26-2020"/>
    <m/>
    <m/>
    <x v="8"/>
    <x v="7"/>
    <s v="CLOSED - RFI DONE"/>
    <s v="26.06.20 : RFIN sent _x000a_25.06.20 : actual RFI,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r>
  <r>
    <s v="110898109"/>
    <s v="DUKUH5MD"/>
    <x v="9"/>
    <s v="SKP"/>
    <n v="106.876682"/>
    <n v="-6.2930159999999997"/>
    <n v="30"/>
    <s v="0/120/190/300"/>
    <m/>
    <m/>
    <s v="Jl. Dukuh 5, Gang Mesjid Al Madinah, RT 002 RW 05, Kel. Dukuh, Kec. Kramat Jati, Jakarta Timur"/>
    <s v="EID"/>
    <s v="JAW-JK-CKG-0671"/>
    <s v="Dukuh Kramatjati"/>
    <x v="0"/>
    <m/>
    <s v="JABO"/>
    <s v="JABODETABEK (INNER)"/>
    <s v="DKI Jakarta"/>
    <s v="JAKARTA TIMUR"/>
    <n v="6614392"/>
    <d v="2020-01-15T00:00:00"/>
    <m/>
    <n v="163"/>
    <s v="&gt; 150 days"/>
    <d v="2020-02-14T00:00:00"/>
    <s v="W07-2020"/>
    <s v="Feb-2020"/>
    <d v="2020-04-17T00:00:00"/>
    <s v="W16-2020"/>
    <s v="Apr-2020"/>
    <d v="2020-07-06T00:00:00"/>
    <s v="W28-2020"/>
    <x v="19"/>
    <d v="2020-07-06T00:00:00"/>
    <s v="W28-2020"/>
    <s v="Jul-2020"/>
    <m/>
    <s v="MW"/>
    <s v="19-Jun-20_x000a_18-May-20"/>
    <m/>
    <n v="547104770304"/>
    <n v="6.6"/>
    <m/>
    <m/>
    <m/>
    <d v="2020-05-22T00:00:00"/>
    <d v="2020-06-26T00:00:00"/>
    <s v="W26-2020"/>
    <m/>
    <d v="2020-07-18T00:00:00"/>
    <x v="8"/>
    <x v="7"/>
    <s v="CLOSED - RFI DONE"/>
    <s v="26.06.20 : RFIN sent _x000a_19.06.20 : SK PLN release, plan RFI 6 Jul 20_x000a_22.05.20 : email SRFI-N sent_x000a_14.05.20 : SRFI actual_x000a_08.05.20 : tray OG_x000a_30.04.20 : start CME_x000a_23.04.20 : 16.04.20 : ME NY start, Proses ijin lingkungan terkait COVID_x000a_09.04.20 : CME NY start, team mitra belum mendapatkan ijin kerja karena kawasan RED ZONE_x000a_02.04.20 : 25.03.20 : 19.03.20 : 11.03.20 : limited space, pabrikasi stacking baseframe (revisi design), plan RFI 17 Apr_x000a_29.02.20 : revisi RFI plan 29 Feb 20_x000a_13.02.20 : pabrikasi material stacking_x000a_06.02.20 : 30.01.20 : limited space sehingga menggunakan stacking baseframe, OG pabrikasi stacking baseframe 2 minggu"/>
  </r>
  <r>
    <s v="1317431003"/>
    <s v="JALAN RAYA KUKUN DAUN"/>
    <x v="9"/>
    <s v="TB"/>
    <n v="106.44488699999999"/>
    <n v="-6.1460100000000004"/>
    <n v="50"/>
    <s v="50/125/190/270"/>
    <m/>
    <m/>
    <s v="Kp.Tegal Murni, RT 001 RW 002, Desa Benda, Kecamatan Sukamulya, Kabupaten Tangerang - Banten"/>
    <s v="EID"/>
    <s v="JAW-BT-TGR-0030"/>
    <s v="Jalan Raya Kukun Daun"/>
    <x v="1"/>
    <s v="TBG"/>
    <s v="JABO"/>
    <s v="JABODETABEK (OUTER)"/>
    <s v="Banten"/>
    <s v="TANGERANG"/>
    <n v="6614368"/>
    <d v="2020-01-13T00:00:00"/>
    <m/>
    <n v="165"/>
    <s v="&gt; 150 days"/>
    <d v="2020-06-11T00:00:00"/>
    <s v="W24-2020"/>
    <s v="Jun-2020"/>
    <d v="2020-03-31T00:00:00"/>
    <s v="W14-2020"/>
    <s v="Mar-2020"/>
    <d v="2020-07-06T00:00:00"/>
    <s v="W28-2020"/>
    <x v="19"/>
    <d v="2020-07-06T00:00:00"/>
    <s v="W28-2020"/>
    <s v="Jul-2020"/>
    <m/>
    <s v="MW"/>
    <s v="19-Jun-20_x000a_18-May-20"/>
    <m/>
    <n v="566401509462"/>
    <n v="6.6"/>
    <m/>
    <m/>
    <m/>
    <d v="2020-03-31T00:00:00"/>
    <d v="2020-06-26T00:00:00"/>
    <s v="W26-2020"/>
    <m/>
    <d v="2020-08-08T00:00:00"/>
    <x v="8"/>
    <x v="7"/>
    <s v="CLOSED - RFI DONE"/>
    <s v="26.06.20 : RFIN sent _x000a_19.06.20 : SK PLN release, plan RFI 6 Jul 20_x000a_]31.03.20 : email SRFI-N sent_x000a_25.03.20 : Soft RFI_x000a_19.03.20 : ME installation_x000a_11.03.20 : Erection OG_x000a_06.03.20 : Erecton OG_x000a_19.02.20 : Plan start bowplank 22/02_x000a_20.02.20 : rekom lurah done, land clearing_x000a_13.02.20 : IW on going_x000a_06.02.20 : kand A, B, C = validasi done, Candidate A, B &amp; C RF TX OK_x000a_24.01.20 : kand A, B, C = RND _x000a_A OK (50m) 50 Prio 2_x000a_B OK (50m) 50 Prio 3_x000a_C OK (50m) 50 Prio 1_x000a_"/>
  </r>
  <r>
    <s v="1317541003"/>
    <s v="PATRASANA KRESEK"/>
    <x v="9"/>
    <s v="TB"/>
    <n v="106.404211"/>
    <n v="-6.1554820000000001"/>
    <n v="40"/>
    <s v="0/90/275"/>
    <m/>
    <m/>
    <s v="Jl. Raya Kresek RT 001 RW 001 Desa Patrasana Kecamatan Kresek Kabupaten Tangerang - Banten."/>
    <s v="EID"/>
    <s v="JAW-BT-TGR-0025"/>
    <s v="Patrasana Kresek"/>
    <x v="1"/>
    <s v="TBG"/>
    <s v="JABO"/>
    <s v="JABODETABEK (OUTER)"/>
    <s v="Banten"/>
    <s v="TANGERANG"/>
    <n v="6614368"/>
    <d v="2020-01-13T00:00:00"/>
    <m/>
    <n v="165"/>
    <s v="&gt; 150 days"/>
    <d v="2020-06-11T00:00:00"/>
    <s v="W24-2020"/>
    <s v="Jun-2020"/>
    <d v="2020-05-12T00:00:00"/>
    <s v="W20-2020"/>
    <s v="May-2020"/>
    <d v="2020-07-06T00:00:00"/>
    <s v="W28-2020"/>
    <x v="19"/>
    <d v="2020-07-06T00:00:00"/>
    <s v="W28-2020"/>
    <s v="Jul-2020"/>
    <m/>
    <s v="MW"/>
    <s v="19-Jun-20_x000a_18-May-20"/>
    <m/>
    <n v="566401509454"/>
    <n v="6.6"/>
    <m/>
    <m/>
    <m/>
    <d v="2020-05-06T00:00:00"/>
    <d v="2020-06-26T00:00:00"/>
    <s v="W26-2020"/>
    <m/>
    <d v="2020-07-11T00:00:00"/>
    <x v="8"/>
    <x v="7"/>
    <s v="CLOSED - RFI DONE"/>
    <s v="26.06.20 : RFIN sent _x000a_19.06.20 : SK PLN release, plan RFI 6 Jul 20_x000a_06.05.20 : SRFIN sent_x000a_30.04.20 : ERECTION OG_x000a_23.04.20 : curingtime_x000a_16.04.20 : on going excavation_x000a_09.04.20 : Team CME Onsite, BOwplank OG_x000a_02.04.20 : 25.03.20 : 19.03.20 : 20.02.20 : OG rekom lurah camat_x000a_13.02.20 : IW on going/realisasi IW_x000a_06.02.20 : kand A, B, C = validasi done, Candidate A, B &amp; C RF TX OK_x000a_24.01.20 : kand A = RND _x000a_A OK 40 Prio 1 _x000a_B OK 40 Prio 2_x000a_C NOK     _x000a_"/>
  </r>
  <r>
    <s v="1317491003"/>
    <s v="SERANG CIKANDE"/>
    <x v="9"/>
    <s v="TB"/>
    <n v="106.382614"/>
    <n v="-6.1869699999999996"/>
    <n v="50"/>
    <s v="95/175/320"/>
    <m/>
    <m/>
    <s v="Kp.Babakan, RT 012 RW 002, Desa Pasir Gintung, Kecamatan Jayanti, Kabupaten Tangerang-Banten"/>
    <s v="EID"/>
    <s v="JAW-BT-TGR-0032"/>
    <s v="Serang Cikande"/>
    <x v="1"/>
    <s v="TBG"/>
    <s v="JABO"/>
    <s v="JABODETABEK (OUTER)"/>
    <s v="Banten"/>
    <s v="TANGERANG"/>
    <n v="6614368"/>
    <d v="2020-01-13T00:00:00"/>
    <m/>
    <n v="165"/>
    <s v="&gt; 150 days"/>
    <d v="2020-06-11T00:00:00"/>
    <s v="W24-2020"/>
    <s v="Jun-2020"/>
    <d v="2020-03-31T00:00:00"/>
    <s v="W14-2020"/>
    <s v="Mar-2020"/>
    <d v="2020-07-06T00:00:00"/>
    <s v="W28-2020"/>
    <x v="19"/>
    <d v="2020-07-06T00:00:00"/>
    <s v="W28-2020"/>
    <s v="Jul-2020"/>
    <m/>
    <s v="MW"/>
    <s v="19-Jun-20_x000a_18-May-20"/>
    <m/>
    <n v="566401509916"/>
    <n v="6.6"/>
    <m/>
    <m/>
    <m/>
    <d v="2020-04-01T00:00:00"/>
    <d v="2020-06-26T00:00:00"/>
    <s v="W26-2020"/>
    <m/>
    <d v="2020-08-13T00:00:00"/>
    <x v="8"/>
    <x v="7"/>
    <s v="CLOSED - RFI DONE"/>
    <s v="26.06.20 : RFIN sent _x000a_19.06.20 : SK PLN release, plan RFI 6 Jul 20_x000a_01.04.20 : email SRFI-N sent_x000a_25.03.20 : Soft RFI_x000a_19.03.20 : Curing time_x000a_11.03.20 : Curing Time, Pouring done 11/03_x000a_06.03.20 : Galian Pondasi OG, Plan galian done 10/03_x000a_20.02.20 : galian pondasi_x000a_13.02.20 : IW on going_x000a_06.02.20 : kand A = validasi done, Candidate A RF TX OK_x000a_24.01.20 : kand A = RND OK 40"/>
  </r>
  <r>
    <s v="060532109"/>
    <s v="RAMBUTAN MASAM"/>
    <x v="9"/>
    <s v="TB"/>
    <n v="103.08184"/>
    <n v="-1.7041299999999999"/>
    <n v="50"/>
    <s v="90/170/270"/>
    <n v="2020"/>
    <s v="JEDI 2020 [NEW]"/>
    <s v="Desa Rambutan Masam, RT.09 Dusun Tengah, Desa Rambutan Masam, Kec. Muara Tembesi, Kab. Batang Hari"/>
    <s v="HTI"/>
    <s v="SUM-JA-MBN-0463"/>
    <s v="RAMBUTAN MASAM"/>
    <x v="0"/>
    <s v="TBG"/>
    <s v="WEST"/>
    <s v="SUMBAGSEL"/>
    <s v="Jambi"/>
    <s v="KAB. BATANG HARI"/>
    <n v="6614657"/>
    <d v="2020-04-16T00:00:00"/>
    <m/>
    <n v="69"/>
    <s v="61 - 90 days"/>
    <d v="2020-05-16T00:00:00"/>
    <s v="W20-2020"/>
    <s v="May-2020"/>
    <d v="2020-05-15T00:00:00"/>
    <s v="W20-2020"/>
    <s v="May-2020"/>
    <d v="2020-06-30T00:00:00"/>
    <s v="W27-2020"/>
    <x v="20"/>
    <d v="2020-06-30T00:00:00"/>
    <s v="W27-2020"/>
    <s v="Jun-2020"/>
    <m/>
    <s v="MW"/>
    <d v="2020-06-12T00:00:00"/>
    <m/>
    <n v="143509414873"/>
    <n v="6.6"/>
    <m/>
    <d v="2020-04-22T00:00:00"/>
    <m/>
    <d v="2020-06-16T00:00:00"/>
    <d v="2020-06-24T00:00:00"/>
    <s v="W26-2020"/>
    <m/>
    <d v="2020-07-15T00:00:00"/>
    <x v="8"/>
    <x v="7"/>
    <s v="CLOSED - RFI DONE"/>
    <s v="24.06.20 : RFIN sent _x000a_22.06.20 : 18.06.20 : proses PLN connection_x000a_17.06.20 : Go RFI, PSB PLN release_x000a_16.06.20 : email SRFI-N sent_x000a_08.06.20 : SRFI_x000a_04.06.20 : erection done, ME on going_x000a_28.05.20 : erection tower permanenisasi, plan finish erection 30 May_x000a_25.05.20 : borepile permanenisasi_x000a_14.05.20 : galian site permanenisasi_x000a_08.05.20 : prepare start CME_x000a_30.04.20 : preparation &amp; material delivery_x000a_24.04.20 : STO, STIP release"/>
  </r>
  <r>
    <s v="060234109"/>
    <s v="MUARO JAMBI1"/>
    <x v="9"/>
    <s v="TB"/>
    <n v="103.50555"/>
    <n v="-1.47095"/>
    <n v="40"/>
    <s v="30/100/180"/>
    <n v="2020"/>
    <s v="JEDI 2020 [NEW]"/>
    <s v="Jl. Desa Lintas Timur, RT 08 RW 04, Kel.Sengeti, Kec. Sekernan, Kab. Muaro Jambi, Prov Jambi"/>
    <s v="HTI"/>
    <s v="SUM-JA-SNT-0474"/>
    <s v="SENGETI_SEKERNAN"/>
    <x v="0"/>
    <s v="TBG"/>
    <s v="WEST"/>
    <s v="SUMBAGSEL"/>
    <s v="Jambi"/>
    <s v="KAB. MUARO JAMBI"/>
    <n v="6614657"/>
    <d v="2020-04-16T00:00:00"/>
    <m/>
    <n v="69"/>
    <s v="61 - 90 days"/>
    <d v="2020-05-16T00:00:00"/>
    <s v="W20-2020"/>
    <s v="May-2020"/>
    <d v="2020-05-15T00:00:00"/>
    <s v="W20-2020"/>
    <s v="May-2020"/>
    <d v="2020-06-30T00:00:00"/>
    <s v="W27-2020"/>
    <x v="20"/>
    <d v="2020-06-30T00:00:00"/>
    <s v="W27-2020"/>
    <s v="Jun-2020"/>
    <m/>
    <s v="MW"/>
    <d v="2020-06-12T00:00:00"/>
    <m/>
    <n v="143205431662"/>
    <n v="6.6"/>
    <m/>
    <d v="2020-04-22T00:00:00"/>
    <m/>
    <d v="2020-05-18T00:00:00"/>
    <d v="2020-06-24T00:00:00"/>
    <s v="W26-2020"/>
    <m/>
    <d v="2020-07-12T00:00:00"/>
    <x v="8"/>
    <x v="7"/>
    <s v="CLOSED - RFI DONE"/>
    <s v="24.06.20 : RFIN sent _x000a_22.06.20 : 18.06.20 : proses PLN connection_x000a_17.06.20 : Go RFI, PSB PLN release_x000a_25.05.20 : 18.05.20 : SRFI actual, SRFIN sent _x000a_14.05.20 : on going RBS Foundation_x000a_08.05.20 : prepare start CME_x000a_30.04.20 : preparation &amp; material delivery_x000a_24.04.20 : STO, STIP release"/>
  </r>
  <r>
    <s v="141869109"/>
    <s v="KADIPIRO 3"/>
    <x v="9"/>
    <s v="TB"/>
    <n v="110.80978"/>
    <n v="-7.5301299999999998"/>
    <n v="30"/>
    <s v="90/220/315"/>
    <m/>
    <m/>
    <s v="Dusun Padokan, RT.001 Rw.005, Desa Sawahan, Kec Ngemplak, Kab Boyolali"/>
    <s v="EID"/>
    <s v="JAW-JT-BYL-0208"/>
    <s v="KARANGMOJO NGEMPLAK"/>
    <x v="0"/>
    <m/>
    <s v="Central"/>
    <s v="JATENG"/>
    <s v="Jawa Tengah"/>
    <s v="BOYOLALI"/>
    <n v="6614397"/>
    <d v="2020-01-15T00:00:00"/>
    <m/>
    <n v="161"/>
    <s v="&gt; 150 days"/>
    <d v="2020-02-14T00:00:00"/>
    <s v="W07-2020"/>
    <s v="Feb-2020"/>
    <d v="2020-04-12T00:00:00"/>
    <s v="W16-2020"/>
    <s v="Apr-2020"/>
    <d v="2020-07-10T00:00:00"/>
    <s v="W28-2020"/>
    <x v="19"/>
    <d v="2020-07-10T00:00:00"/>
    <s v="W28-2020"/>
    <s v="Jul-2020"/>
    <m/>
    <s v="MW"/>
    <s v="12-Jun-20_x000a_18-May-20"/>
    <m/>
    <n v="520551237236"/>
    <s v="7,7"/>
    <m/>
    <m/>
    <m/>
    <d v="2020-04-17T00:00:00"/>
    <d v="2020-06-24T00:00:00"/>
    <s v="W26-2020"/>
    <m/>
    <d v="2020-09-03T00:00:00"/>
    <x v="8"/>
    <x v="7"/>
    <s v="CLOSED - RFI DONE"/>
    <s v="24.06.20 : RFIN sent _x000a_28.05.20 : 21.05.20 : waiting plan MOS &amp; konfirmasi request PLN connection dari XL/Tech part_x000a_17.04.20 : email SRFI-N sent_x000a_16.04.20 : plan Soft RFI_x000a_09.04.20 : comcase clear, lanjut on going pondasi_x000a_02.04.20 : 25.03.20 : progress pondasi 50%, stop karena comcase, proses penyelesain comcase plan solve W4 Mar, plan RFI W2 Apr_x000a_12.03.20 : penyelesaian comcase, plan RFI 18 Mar_x000a_25.02.20 : Comecase LL minta kompensasi 10Jt/operator, saat ini sedang proses pengajuan dana di Arcom, area Banjir, pondasi type 3 (tinggi 2 m)_x000a_20.02.20 : RBS Foundation done, plan RFI W11_x000a_13.02.20 : RBS Foundation done_x000a_06.02.20 : 30.01.19 : OG RBS Foundation, material ME Grounding tray dan mounting on site"/>
  </r>
  <r>
    <s v="1260981003"/>
    <s v="SUMUR BANDUNG"/>
    <x v="9"/>
    <s v="TB"/>
    <n v="107.42045400000001"/>
    <n v="-6.780373"/>
    <n v="40"/>
    <s v="0/120/240"/>
    <n v="2020"/>
    <s v="JEDI 2020 [NEW]"/>
    <s v="Kp. Cideupong Rt 02 Rw 06, Desa Sumur Bandung, Kecamatan Cipatat, Kabupaten Bandung Barat"/>
    <s v="HTI"/>
    <s v="JAW-JB-NPH-3691"/>
    <s v="SUMUR BANDUNG"/>
    <x v="1"/>
    <s v="TBG"/>
    <s v="Central"/>
    <s v="JABAR"/>
    <s v="Jawa Barat"/>
    <s v="KAB. BANDUNG BARAT"/>
    <n v="6614396"/>
    <d v="2020-01-15T00:00:00"/>
    <m/>
    <n v="149"/>
    <s v="121 - 150 days"/>
    <d v="2020-06-13T00:00:00"/>
    <s v="W24-2020"/>
    <s v="Jun-2020"/>
    <d v="2020-04-27T00:00:00"/>
    <s v="W18-2020"/>
    <s v="Apr-2020"/>
    <d v="2020-06-04T00:00:00"/>
    <s v="W23-2020"/>
    <x v="20"/>
    <d v="2020-06-08T00:00:00"/>
    <s v="W24-2020"/>
    <s v="Jun-2020"/>
    <m/>
    <s v="MW"/>
    <d v="2020-04-22T00:00:00"/>
    <m/>
    <s v="535852084042"/>
    <s v="6.6"/>
    <m/>
    <d v="2020-06-18T00:00:00"/>
    <m/>
    <d v="2020-05-14T00:00:00"/>
    <d v="2020-06-12T00:00:00"/>
    <s v="W24-2020"/>
    <m/>
    <d v="2020-08-09T00:00:00"/>
    <x v="8"/>
    <x v="7"/>
    <s v="CLOSED - RFI DONE"/>
    <s v="12.06.20 : RFIN sent _x000a_08.06.20 : revisi plan RFI Senin 8 Jun 20_x000a_04.06.20 : penempatan pole kwh nya menunggu design retaining wall, sedang di usahakan minggu ini, plan 6 juni_x000a_01.06.20 : plan PLN connect 6 june_x000a_30.05.20 : plan RFI 4 june_x000a_28.05.20 : 14.05.20 : SRFIN sent_x000a_12.05.20 : SRFIN actual _x000a_08.05.20 : ME og_x000a_30.04.20 : erection on going_x000a_23.04.20 : 22.04.20 : rebarring, plan cor 25 Apr 20, plan RFI 15 May 20_x000a_22.04.20 : email konfirmasi RFI/request PLN Connection dari XL (Pak Bayu), request SK PLN ke XL_x000a_20.04.20 : bore pile done, excavation on going &amp; rebarring_x000a_16.04.20 : cor borepile 4 titik_x000a_09.04.20 : borepile OG (16 titik @9 m)_x000a_02.04.20 : 01.04.20 : on going galian, plan besok galian done, plan cor 6 April_x000a_25.03.20 : start galian_x000a_19.03.20 : plan besok survey KBB (pemkot kota bandung barat)_x000a_11.03.20 : Rekom done, RFC, proses perijinan_x000a_20.02.20 : rekom L/C_x000a_13.02.20 : IW on going_x000a_06.02.20 : kand B = validasi done, Candidate B_x000a_27.01.20 : kand B = RND OK 50 70/150/220 27Jan20 : Ok candidate B, tower 52_x000a_27.01.20 : kand B = submit -6.77997 107.42200_x000a_22.01.20 : kand A = RND Not ok candidate A, rehunting to : 107.422267, -6.779806_x000a_20.01.20 : Kand A = submit kand A di -6.780630° 107.420450°_x000a_17.01.20 : hasil assessment PDI done (email arief), proses input STIP 1 B2S"/>
  </r>
  <r>
    <s v="280486109"/>
    <s v="TBG TOBULUNG BARA"/>
    <x v="9"/>
    <s v="TB"/>
    <n v="120.184"/>
    <n v="-2.94333"/>
    <n v="30"/>
    <s v="0/170/270"/>
    <n v="2020"/>
    <s v="JEDI 2020 [NEW]"/>
    <s v="Jl. DR. Ratulangi, RT 02, Rw 02, Kel. Tobulung, Kec. Bara, Kota Palopo"/>
    <s v="HTI"/>
    <s v="SUL-SN-PLP-1336"/>
    <s v="TO'BULUNG"/>
    <x v="0"/>
    <s v="TBG"/>
    <s v="East"/>
    <s v="SULAWESI"/>
    <s v="Sulawesi Selatan"/>
    <s v="KOTA PALOPO"/>
    <n v="6614563"/>
    <d v="2020-03-16T00:00:00"/>
    <m/>
    <n v="86"/>
    <s v="61 - 90 days"/>
    <d v="2020-04-15T00:00:00"/>
    <s v="W16-2020"/>
    <s v="Apr-2020"/>
    <d v="2020-04-28T00:00:00"/>
    <s v="W18-2020"/>
    <s v="Apr-2020"/>
    <d v="2020-06-13T00:00:00"/>
    <s v="W24-2020"/>
    <x v="20"/>
    <d v="2020-06-13T00:00:00"/>
    <s v="W24-2020"/>
    <s v="Jun-2020"/>
    <m/>
    <s v="MW"/>
    <s v="20-May-20_x000a_18-May-20"/>
    <m/>
    <n v="326100987539"/>
    <n v="6.6"/>
    <m/>
    <d v="2020-03-23T00:00:00"/>
    <m/>
    <d v="2020-05-20T00:00:00"/>
    <d v="2020-06-10T00:00:00"/>
    <s v="W24-2020"/>
    <m/>
    <d v="2020-07-07T00:00:00"/>
    <x v="8"/>
    <x v="7"/>
    <s v="CLOSED - RFI DONE"/>
    <s v="10.06.20 : RFIN sent _x000a_20.05.20 : email SRFI-N sent_x000a_30.04.20 : 27.04.20 : SRFI actual_x000a_23.04.20 : ME OG_x000a_16.04.20 : delivery material panel KWH/ACPDB, ME Grounding tray dan mounting msh on delivery dri JKt-Mksr. Pengiriman lebih lambat karena isu covid/pemeriksaan lebih ketat di pelabuhan. _x000a_13.04.20 : RBS pondasi done, wait Panel ME_x000a_09.04.20 : Actual Start Bowplank and foundation today . waiting delivery Material Panel KWH/ACPDB from Jkt_x000a_02.04.20 : delivery material, plan SRFI 15 Apr_x000a_"/>
  </r>
  <r>
    <s v="022000109"/>
    <s v="RANJO BATO"/>
    <x v="9"/>
    <s v="TB"/>
    <n v="99.322649999999996"/>
    <n v="1.3585"/>
    <n v="50"/>
    <s v="160/230/320"/>
    <n v="2020"/>
    <s v="JEDI 2020 [NEW]"/>
    <s v="Jl. Labuhan Labo Lorong IV, Desa Labuhan Labo, Kec. Padangsidimpuan Tenggara"/>
    <s v="HTI"/>
    <s v="SUM-SU-PSP-2147"/>
    <s v="LABUHAN LABO"/>
    <x v="0"/>
    <s v="TBG"/>
    <s v="WEST"/>
    <s v="SUMBAGUT"/>
    <s v="Sumatera Utara"/>
    <s v="KOTA PADANGSIDIMPUAN"/>
    <n v="6614551"/>
    <d v="2020-03-13T00:00:00"/>
    <m/>
    <n v="89"/>
    <s v="61 - 90 days"/>
    <d v="2020-04-12T00:00:00"/>
    <s v="W16-2020"/>
    <s v="Apr-2020"/>
    <d v="2020-04-28T00:00:00"/>
    <s v="W18-2020"/>
    <s v="Apr-2020"/>
    <d v="2020-06-13T00:00:00"/>
    <s v="W24-2020"/>
    <x v="20"/>
    <d v="2020-06-13T00:00:00"/>
    <s v="W24-2020"/>
    <s v="Jun-2020"/>
    <m/>
    <s v="MW"/>
    <s v="20-May-20_x000a_18-May-20"/>
    <m/>
    <n v="124011301805"/>
    <n v="6.6"/>
    <m/>
    <d v="2020-04-02T00:00:00"/>
    <m/>
    <d v="2020-05-06T00:00:00"/>
    <d v="2020-06-10T00:00:00"/>
    <s v="W24-2020"/>
    <m/>
    <d v="2020-08-14T00:00:00"/>
    <x v="8"/>
    <x v="7"/>
    <s v="CLOSED - RFI DONE"/>
    <s v="10.06.20 : RFIN sent _x000a_04.06.20 : on going proses PLN connection_x000a_25.05.20 : 06.05.20 : SRFIN sent_x000a_30.04.20 : pondasi done, wait ME_x000a_23.04.20 : 16.04.20 : CME preparation &amp; material delivery_x000a_09.04.20 : 02.04.20 : UNDER REVIEW TNP ALITA_x000a_25.03.20 : under RNP review"/>
  </r>
  <r>
    <s v="122876109"/>
    <s v="JL TELADAN GARUT"/>
    <x v="10"/>
    <s v="SKP"/>
    <n v="107.90526"/>
    <n v="-7.2139800000000003"/>
    <n v="33"/>
    <s v="100/235/310"/>
    <m/>
    <s v="RELOCATION"/>
    <s v="Jl. Kenanga, Kel. Pakuwon RT.002 RW.007, Kec. Garut Kota, Kab. Garut Prov. Jawa Barat"/>
    <s v="HTI"/>
    <s v="JAW-JB-GRT-3975"/>
    <s v="GARUT RELOCATION"/>
    <x v="0"/>
    <s v="TBG"/>
    <s v="Central"/>
    <s v="JABAR"/>
    <s v="Jawa Barat"/>
    <s v="Garut"/>
    <n v="6614537"/>
    <d v="2020-03-13T00:00:00"/>
    <m/>
    <n v="87"/>
    <s v="61 - 90 days"/>
    <d v="2020-04-12T00:00:00"/>
    <s v="W16-2020"/>
    <s v="Apr-2020"/>
    <d v="2020-05-28T00:00:00"/>
    <s v="W22-2020"/>
    <s v="May-2020"/>
    <d v="2020-07-27T00:00:00"/>
    <s v="W31-2020"/>
    <x v="19"/>
    <d v="2020-07-27T00:00:00"/>
    <s v="W31-2020"/>
    <s v="Jul-2020"/>
    <m/>
    <s v="MW"/>
    <d v="2020-04-16T00:00:00"/>
    <m/>
    <s v="532711684787"/>
    <s v="6.6"/>
    <m/>
    <m/>
    <m/>
    <d v="2020-05-10T00:00:00"/>
    <d v="2020-06-08T00:00:00"/>
    <s v="W24-2020"/>
    <m/>
    <m/>
    <x v="8"/>
    <x v="7"/>
    <s v="CLOSED - RFI DONE"/>
    <s v="08.06.20 : RFIN sent _x000a_07.06.20 : actual RFI, PLN connect 7 jun 20, plan submit RFIN 8 jun_x000a_14.05.20 : 10.05.20 : SRFIN sent, wait plan MOS &amp; konfirmasi permintaan PLN connection dari XL/tech part_x000a_06.05.20 : email konfirmasi permintaan PLN connection dari XL (Pak Ari F)_x000a_06.05.20 : ME on going_x000a_30.04.20 : pabrikasi material baseframe_x000a_23.04.20 : 16.04.20 : STIP input, CME preparation_x000a_09.04.20 : 02.04.20 : 25.03.20 : under TNP review HTI"/>
  </r>
  <r>
    <s v="120487109"/>
    <s v="CIGANITRI-STO CIJAURA"/>
    <x v="9"/>
    <s v="MSI"/>
    <n v="107.65646"/>
    <n v="-6.96821"/>
    <n v="30"/>
    <s v="100/210/330"/>
    <n v="2020"/>
    <s v="JEDI 2020 [NEW]"/>
    <s v="Jl. Ciganitri mukti, Kel. Cipagalo, Kec.Bojongsoang, Kab.Bandung, Jawa barat"/>
    <s v="HTI"/>
    <s v="JAW-JB-SOR-3654"/>
    <s v="CIPAGALO"/>
    <x v="0"/>
    <s v="TBG"/>
    <s v="Central"/>
    <s v="JABAR"/>
    <s v="Jawa Barat"/>
    <s v="KAB. BANDUNG"/>
    <n v="6614387"/>
    <d v="2020-01-15T00:00:00"/>
    <m/>
    <n v="145"/>
    <s v="121 - 150 days"/>
    <d v="2020-02-14T00:00:00"/>
    <s v="W07-2020"/>
    <s v="Feb-2020"/>
    <d v="2020-03-12T00:00:00"/>
    <s v="W11-2020"/>
    <s v="Mar-2020"/>
    <d v="2020-06-13T00:00:00"/>
    <s v="W24-2020"/>
    <x v="20"/>
    <d v="2020-06-13T00:00:00"/>
    <s v="W24-2020"/>
    <s v="Jun-2020"/>
    <m/>
    <s v="MW"/>
    <s v="20-May-20_x000a_18-May-20"/>
    <m/>
    <s v="535679748049"/>
    <s v="6.6"/>
    <m/>
    <d v="2020-01-22T00:00:00"/>
    <m/>
    <d v="2020-03-12T00:00:00"/>
    <d v="2020-06-08T00:00:00"/>
    <s v="W24-2020"/>
    <m/>
    <d v="2020-07-21T00:00:00"/>
    <x v="8"/>
    <x v="7"/>
    <s v="CLOSED - RFI DONE"/>
    <s v="08.06.20 : RFIN sent _x000a_28.05.20 : 14.05.20 : 12.03.20 : Email SRFIN sent_x000a_11.03.20 : plan SRFIN senin 16 Mar_x000a_20.02.20 : wait kekurangan material ME, plan RFI mundur 28 Mar 20_x000a_13.02.20 : ME OG (use existing CME ex XL)_x000a_06.02.20 : 30.01.19 : OG RBS Foundation, delivery material"/>
  </r>
  <r>
    <s v="122398109"/>
    <s v="COBLONG - JL. IMAM BONJOL ( BTS HOTEL ) / CIPAKUMJLY-PADAMUKTI"/>
    <x v="9"/>
    <s v="SKP"/>
    <n v="107.76888"/>
    <n v="-7.0241800000000003"/>
    <n v="30"/>
    <s v="10/120/190"/>
    <n v="2020"/>
    <s v="JEDI 2020 [NEW]"/>
    <s v="Jln. Raya Panyadap RT.02 RW.03, Ds.Panyadap, Kec. Solokan Jeruk, Kab . Bandung"/>
    <s v="HTI"/>
    <s v="JAW-JB-SOR-3687"/>
    <s v="PANYADAP"/>
    <x v="0"/>
    <s v="TBG"/>
    <s v="Central"/>
    <s v="JABAR"/>
    <s v="Jawa Barat"/>
    <s v="KAB. BANDUNG"/>
    <n v="6614391"/>
    <d v="2020-01-15T00:00:00"/>
    <m/>
    <n v="145"/>
    <s v="121 - 150 days"/>
    <d v="2020-02-14T00:00:00"/>
    <s v="W07-2020"/>
    <s v="Feb-2020"/>
    <d v="2020-04-03T00:00:00"/>
    <s v="W14-2020"/>
    <s v="Apr-2020"/>
    <d v="2020-06-13T00:00:00"/>
    <s v="W24-2020"/>
    <x v="20"/>
    <d v="2020-06-13T00:00:00"/>
    <s v="W24-2020"/>
    <s v="Jun-2020"/>
    <m/>
    <s v="MW"/>
    <s v="20-May-20_x000a_18-May-20"/>
    <m/>
    <s v="535312218152"/>
    <s v="6.6"/>
    <m/>
    <d v="2020-01-22T00:00:00"/>
    <m/>
    <d v="2020-04-29T00:00:00"/>
    <d v="2020-06-08T00:00:00"/>
    <s v="W24-2020"/>
    <m/>
    <d v="2020-07-19T00:00:00"/>
    <x v="8"/>
    <x v="7"/>
    <s v="CLOSED - RFI DONE"/>
    <s v="08.06.20 : email RFIN sent_x000a_03.06.20 : actual RFI, PLN connect 3 jun 20_x000a_28.05.20 : 14.05.20 : 29.04.20 : email SRFI-N sent_x000a_11.03.20 : comcase_x000a_20.02.20 : plan solved end of Feb, potensi RFI mundur W1 mar (7 mar 20)_x000a_13.02.20 : OG penyelesaian isu, _x000a_07.02.20 - 06.02.20 : Comcase, warga dan PJS demo minta sosialisasi colo dan ormas minta unang koordinasi_x000a_30.01.19 : OG RBS Foundation, delivery material"/>
  </r>
  <r>
    <s v="050257110"/>
    <s v="GALANG ISLAND"/>
    <x v="9"/>
    <s v="TB"/>
    <n v="104.2001111"/>
    <n v="0.750180556"/>
    <n v="60"/>
    <s v="100/180/300"/>
    <n v="2020"/>
    <s v="JEDI 2020 [NEW]"/>
    <s v="jalan barelang, RT 001 RW 001, Desa/Kelurahan Sijantung, Kecamatan Galang - Batam"/>
    <s v="HTI"/>
    <s v="SUM-KR-BTM-0585"/>
    <s v="CAMP VIETNAM GALANG"/>
    <x v="0"/>
    <s v="TBG"/>
    <s v="WEST"/>
    <s v="SUMBAGTENG"/>
    <s v="Kep. Riau"/>
    <s v="Kota Batam"/>
    <n v="6614627"/>
    <d v="2020-04-08T00:00:00"/>
    <m/>
    <n v="58"/>
    <s v="31 - 60 days"/>
    <d v="2020-05-08T00:00:00"/>
    <s v="W19-2020"/>
    <s v="May-2020"/>
    <d v="2020-04-30T00:00:00"/>
    <s v="W18-2020"/>
    <s v="Apr-2020"/>
    <d v="2020-04-30T00:00:00"/>
    <s v="W18-2020"/>
    <x v="22"/>
    <d v="2020-06-29T00:00:00"/>
    <s v="W27-2020"/>
    <s v="Jun-2020"/>
    <m/>
    <s v="MW"/>
    <d v="2020-05-18T00:00:00"/>
    <m/>
    <n v="153000343653"/>
    <n v="6.6"/>
    <m/>
    <d v="2020-04-09T00:00:00"/>
    <m/>
    <d v="2020-04-24T00:00:00"/>
    <d v="2020-06-05T00:00:00"/>
    <s v="W23-2020"/>
    <m/>
    <d v="2020-05-30T00:00:00"/>
    <x v="8"/>
    <x v="7"/>
    <s v="CLOSED - RFI DONE"/>
    <s v="05.06.20 : RFIN sent_x000a_03.06.20 : actual RFI, PLN connection + trafo done_x000a_25.05.20 : BPRAB paid, proses pemasangan trafo_x000a_14.05.20 : 30.04.20 : Proses PLN connection dan pemasangan trafo_x000a_24.04.20 : email SRFIN sent_x000a_25.04.20 : SRFI_x000a_"/>
  </r>
  <r>
    <s v="021738109"/>
    <s v="D A U L U"/>
    <x v="9"/>
    <s v="TB"/>
    <n v="98.514529999999993"/>
    <n v="3.2266300000000001"/>
    <n v="30"/>
    <s v="10/90/290"/>
    <n v="2020"/>
    <s v="JEDI 2020 [NEW]"/>
    <s v="Desa Semangat Gunung, Kec. Merdeka, Kab Karo, Prov Sumatra Utara"/>
    <s v="HTI"/>
    <s v="SUM-SU-KBJ-2074"/>
    <s v="SEMANGAT GUNUNG"/>
    <x v="0"/>
    <s v="TBG"/>
    <s v="WEST"/>
    <s v="SUMBAGUT"/>
    <s v="Kep. Bangka Belitung"/>
    <s v="KAB. KARO"/>
    <n v="6614566"/>
    <d v="2020-03-19T00:00:00"/>
    <m/>
    <n v="78"/>
    <s v="61 - 90 days"/>
    <d v="2020-04-18T00:00:00"/>
    <s v="W16-2020"/>
    <s v="Apr-2020"/>
    <d v="2020-04-30T00:00:00"/>
    <s v="W18-2020"/>
    <s v="Apr-2020"/>
    <d v="2020-06-13T00:00:00"/>
    <s v="W24-2020"/>
    <x v="20"/>
    <d v="2020-06-13T00:00:00"/>
    <s v="W24-2020"/>
    <s v="Jun-2020"/>
    <m/>
    <s v="MW"/>
    <s v="20-May-20_x000a_18-May-20"/>
    <m/>
    <n v="129030028604"/>
    <n v="6.6"/>
    <m/>
    <d v="2020-04-08T00:00:00"/>
    <m/>
    <d v="2020-04-29T00:00:00"/>
    <d v="2020-06-05T00:00:00"/>
    <s v="W23-2020"/>
    <m/>
    <d v="2020-08-28T00:00:00"/>
    <x v="8"/>
    <x v="7"/>
    <s v="CLOSED - RFI DONE"/>
    <s v="05.06.20 : RFIN sent _x000a_30.04.20 : 29.04.20 : SRFIN sent_x000a_23.04.20 : 16.04.20 : 09.04.20 : 25.03.20 : under RNP review HTI"/>
  </r>
  <r>
    <s v="010680109"/>
    <s v="BARIEH"/>
    <x v="9"/>
    <s v="TB"/>
    <n v="95.972700000000003"/>
    <n v="5.22919"/>
    <n v="50"/>
    <s v="20/90/240"/>
    <n v="2020"/>
    <s v="JEDI 2020 [NEW]"/>
    <s v="Gampong Seuri Weuk, Kecamatan Pidie, Aceh"/>
    <s v="HTI"/>
    <s v="SUM-AC-SGI-0701"/>
    <s v="BARIEH"/>
    <x v="0"/>
    <s v="TBG"/>
    <s v="WEST"/>
    <s v="SUMBAGUT"/>
    <s v="Aceh"/>
    <s v="KAB. PIDIE"/>
    <n v="6614551"/>
    <d v="2020-03-13T00:00:00"/>
    <m/>
    <n v="84"/>
    <s v="61 - 90 days"/>
    <d v="2020-04-12T00:00:00"/>
    <s v="W16-2020"/>
    <s v="Apr-2020"/>
    <d v="2020-04-28T00:00:00"/>
    <s v="W18-2020"/>
    <s v="Apr-2020"/>
    <d v="2020-05-14T00:00:00"/>
    <s v="W20-2020"/>
    <x v="25"/>
    <d v="2020-05-16T00:00:00"/>
    <s v="W20-2020"/>
    <s v="May-2020"/>
    <m/>
    <s v="MW"/>
    <d v="2020-04-22T00:00:00"/>
    <m/>
    <s v="116610137714"/>
    <n v="6.6"/>
    <m/>
    <d v="2020-04-02T00:00:00"/>
    <m/>
    <d v="2020-05-08T00:00:00"/>
    <d v="2020-06-05T00:00:00"/>
    <s v="W23-2020"/>
    <m/>
    <d v="2020-07-07T00:00:00"/>
    <x v="8"/>
    <x v="7"/>
    <s v="CLOSED - RFI DONE"/>
    <s v="05.06.20 : RFIN sent _x000a_04.06.20 : plan connect PLN hari ini_x000a_28.05.20 : collect doc RFIN, plan email RFIN besok, ada perluasan jaringan (nambah tiang dan perubahan jaringan 1 phase menjadi 3 phase)_x000a_25.05.20 : actual RFI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r>
  <r>
    <s v="020222104"/>
    <s v="MARDINDING"/>
    <x v="9"/>
    <s v="SMI"/>
    <n v="98.006777999999997"/>
    <n v="3.2278060000000002"/>
    <n v="50"/>
    <s v="90/150/340"/>
    <n v="2020"/>
    <s v="JEDI 2020 [NEW]"/>
    <s v="JL.Batu Rongkam, Kel.Mardinding, Kec.Mardingding, Kab.Karo, Prop Sumatera Utara"/>
    <s v="HTI"/>
    <s v="SUM-SU-KBJ-2219"/>
    <s v="MARDINDING_MARDINGDING"/>
    <x v="0"/>
    <s v="TBG"/>
    <s v="WEST"/>
    <s v="SUMBAGUT"/>
    <s v="Sumatera Utara"/>
    <s v="KAB. KARO"/>
    <n v="6614549"/>
    <d v="2020-03-13T00:00:00"/>
    <m/>
    <n v="84"/>
    <s v="61 - 90 days"/>
    <d v="2020-04-12T00:00:00"/>
    <s v="W16-2020"/>
    <s v="Apr-2020"/>
    <d v="2020-04-22T00:00:00"/>
    <s v="W17-2020"/>
    <s v="Apr-2020"/>
    <d v="2020-05-14T00:00:00"/>
    <s v="W20-2020"/>
    <x v="25"/>
    <d v="2020-05-31T00:00:00"/>
    <s v="W23-2020"/>
    <s v="May-2020"/>
    <m/>
    <s v="MW"/>
    <d v="2020-04-22T00:00:00"/>
    <m/>
    <n v="129020026511"/>
    <n v="6.6"/>
    <m/>
    <d v="2020-03-20T00:00:00"/>
    <m/>
    <m/>
    <d v="2020-06-05T00:00:00"/>
    <s v="W23-2020"/>
    <m/>
    <d v="2020-07-31T00:00:00"/>
    <x v="8"/>
    <x v="7"/>
    <s v="CLOSED - RFI DONE"/>
    <s v="05.06.20 : RFIN sent _x000a_04.06.20 : SRFI, plan connect PLN/RFI jari jumat besok 5 jun 20_x000a_01.06.20 : ME on going, plan RFI 5 jun 20_x000a_28.05.20 : 26.05.20 : open akses, preparation for start CME_x000a_25.05.20 : 14.05.20 : proses somasi/penyelesaian isu LL, revisi plan RFI sabtu 31 may_x000a_08.05.20 : 04.05.20 plan solve 11 may, plan RFI 14 may_x000a_30.04.20 : 23.04.20 : 22.04.20 : email konfirmasi RFI/request PLN Connection dari XL (Pak Bayu), request SK PLN ke XL_x000a_20.04.20 : sudah dikirimkan somasi, updatenya rabu 22 April, risk SRFI end Apr_x000a_16.04.20 : stop by LL, permintaan kompensasi colo 20 jt, proses negosiasi_x000a_13.04.20 : plan nego besok siang, optimis bulan April_x000a_ 09.04.20 : CME stop, block akses by LL (permintaan kompensasi 70jt), proses penyelesaian_x000a_02.04.20 : material on site, prepare start CME, plan SRFI 7 Apr _x000a_30.04.20 : KOM mitra"/>
  </r>
  <r>
    <s v="200226109"/>
    <s v="NEW_KUALADUA"/>
    <x v="9"/>
    <s v="SKP"/>
    <n v="109.444"/>
    <n v="-0.18739"/>
    <n v="40"/>
    <s v="40/160/300"/>
    <n v="2020"/>
    <s v="JEDI 2020 [NEW]"/>
    <s v="Jl. Kembang Wonosari, RT 07/04, Kel Sei Raya, Kec. Kuala Dua, Kab. Kubu Raya, Kalimantan Barat"/>
    <s v="HTI"/>
    <s v="KAL-KB-SRY-0688"/>
    <s v="KUALADUA SUNGAI"/>
    <x v="0"/>
    <s v="TBG"/>
    <s v="JABO"/>
    <s v="KALIMANTAN"/>
    <s v="Kalimantan Barat"/>
    <s v="KAB. KUBU RAYA"/>
    <n v="6614550"/>
    <d v="2020-03-13T00:00:00"/>
    <m/>
    <n v="83"/>
    <s v="61 - 90 days"/>
    <d v="2020-04-12T00:00:00"/>
    <s v="W16-2020"/>
    <s v="Apr-2020"/>
    <d v="2020-04-30T00:00:00"/>
    <s v="W18-2020"/>
    <s v="Apr-2020"/>
    <d v="2020-06-13T00:00:00"/>
    <s v="W24-2020"/>
    <x v="20"/>
    <d v="2020-06-13T00:00:00"/>
    <s v="W24-2020"/>
    <s v="Jun-2020"/>
    <m/>
    <s v="MW"/>
    <s v="20-May-20_x000a_18-May-20"/>
    <m/>
    <s v="211201761331"/>
    <n v="6.6"/>
    <m/>
    <d v="2020-04-03T00:00:00"/>
    <m/>
    <d v="2020-05-27T00:00:00"/>
    <d v="2020-06-04T00:00:00"/>
    <s v="W23-2020"/>
    <m/>
    <d v="2020-07-05T00:00:00"/>
    <x v="8"/>
    <x v="7"/>
    <s v="CLOSED - RFI DONE"/>
    <s v="04.06.20 : RFIN sent_x000a_28.05.20 : 27.05.20 : email SRFI-N sent_x000a_30.04.20 : SRFI actual_x000a_30.04.20 : RBS foundation on going_x000a_23.04.20 : 16.04.20 : CME preparation_x000a_09.04.20 : 02.04.20 : UNDER REVIEW TNP ALITA_x000a_25.03.20 : under RNP review"/>
  </r>
  <r>
    <s v="1643391003"/>
    <s v="TALANGO_CABBIYA"/>
    <x v="9"/>
    <s v="TB"/>
    <n v="113.97927"/>
    <n v="-7.0954430000000004"/>
    <n v="50"/>
    <s v="10/110/240"/>
    <n v="2020"/>
    <s v="JEDI 2020 [NEW]"/>
    <s v="Dusun Cabbiya RT 001 / RW 005 Desa Cabbiya Kecamatan Talango Kabupaten Sumenep"/>
    <s v="HTI"/>
    <s v="JAW-JI-SMP-4115"/>
    <s v="TALANGO_CABBIYA"/>
    <x v="1"/>
    <s v="TBG"/>
    <s v="East"/>
    <s v="JATIM"/>
    <s v="Jawa Timur"/>
    <s v="KAB. SUMENEP"/>
    <n v="6614369"/>
    <d v="2020-01-13T00:00:00"/>
    <m/>
    <n v="143"/>
    <s v="121 - 150 days"/>
    <d v="2020-06-11T00:00:00"/>
    <s v="W24-2020"/>
    <s v="Jun-2020"/>
    <d v="2020-05-09T00:00:00"/>
    <s v="W19-2020"/>
    <s v="May-2020"/>
    <d v="2020-06-04T00:00:00"/>
    <s v="W23-2020"/>
    <x v="20"/>
    <d v="2020-06-04T00:00:00"/>
    <s v="W23-2020"/>
    <s v="Jun-2020"/>
    <m/>
    <s v="MW"/>
    <d v="2020-04-22T00:00:00"/>
    <m/>
    <n v="517101221890"/>
    <n v="6.6"/>
    <m/>
    <d v="2020-05-04T00:00:00"/>
    <m/>
    <m/>
    <d v="2020-06-04T00:00:00"/>
    <s v="W23-2020"/>
    <m/>
    <d v="2020-08-31T00:00:00"/>
    <x v="8"/>
    <x v="7"/>
    <s v="CLOSED - RFI DONE"/>
    <s v="04.06.20 : RFIN sent_x000a_01.06.20 : RFI actual, collecting doc RFIN_x000a_28.05.20 : 25.05.20 : 14.05.20 : 13.05.20 ; Erection sect 8, pond bts og, ponds pagar og, semua mat me ground os_x000a_08.05.20 : poring concrete_x000a_30.04.20 : rebarring, plan cor 3 may_x000a_23.04.20 : 22.04.20 : email konfirmasi RFI/request PLN Connection dari XL (Pak Bayu), request SK PLN ke XL, rebarring on going_x000a_09.04.20 : on going excavation_x000a_02.04.20 : RFC, proses perijinan_x000a_25.03.20 : proses perijinan_x000a_19.03.20 : 11.03.20 : Proses perijinan, RFC, proses DP lahan_x000a_28.02.20 : on going proses rekom l/c_x000a_24.02.20:  IW done, Realisasi IW Done , collect legal sitac ,soiltest done _x000a_20.02.20 : IW clear, proses realisasi IW dan penjadwalan soiltest_x000a_13.02.20 : IW on going_x000a_06.02.20 : Kand B = Candidate B Submit_x000a_"/>
  </r>
  <r>
    <s v="1643411003"/>
    <s v="TALANGO_ESSANG"/>
    <x v="9"/>
    <s v="TB"/>
    <n v="114.01502000000001"/>
    <n v="-7.10128"/>
    <n v="50"/>
    <s v="0/120/240"/>
    <n v="2020"/>
    <s v="JEDI 2020 [NEW]"/>
    <s v="Dusun Tokerpuy RT 004 / RW 006 Desa Essang Kecamatan Talango Kabupaten Sumenep "/>
    <s v="HTI"/>
    <s v="JAW-JI-SMP-4117"/>
    <s v="TALANGO_ESSANG"/>
    <x v="1"/>
    <s v="TBG"/>
    <s v="East"/>
    <s v="JATIM"/>
    <s v="Jawa Timur"/>
    <s v="KAB. SUMENEP"/>
    <n v="6614369"/>
    <d v="2020-01-13T00:00:00"/>
    <m/>
    <n v="143"/>
    <s v="121 - 150 days"/>
    <d v="2020-06-11T00:00:00"/>
    <s v="W24-2020"/>
    <s v="Jun-2020"/>
    <d v="2020-05-09T00:00:00"/>
    <s v="W19-2020"/>
    <s v="May-2020"/>
    <d v="2020-06-04T00:00:00"/>
    <s v="W23-2020"/>
    <x v="20"/>
    <d v="2020-06-04T00:00:00"/>
    <s v="W23-2020"/>
    <s v="Jun-2020"/>
    <m/>
    <s v="MW"/>
    <d v="2020-04-22T00:00:00"/>
    <m/>
    <n v="517101224154"/>
    <n v="6.6"/>
    <m/>
    <d v="2020-05-05T00:00:00"/>
    <m/>
    <m/>
    <d v="2020-06-04T00:00:00"/>
    <s v="W23-2020"/>
    <m/>
    <d v="2020-09-03T00:00:00"/>
    <x v="8"/>
    <x v="7"/>
    <s v="CLOSED - RFI DONE"/>
    <s v="04.06.20 : RFIN sent_x000a_01.06.20 : 29.05.20 : SRFI_x000a_28.05.20 : 25.05.20 : 14.05.20 : 13.05.20 ; erection done, pondasi bts og, pond bts og, mat me grounding mos_x000a_08.05.20 : erection og_x000a_30.04.20 : pouring concrete_x000a_23.04.20 : 22.04.20 : email konfirmasi RFI/request PLN Connection dari XL (Pak Bayu), request SK PLN ke XL, rebarring OG, besok plan co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1643401003"/>
    <s v="TALANGO_GAPURANA"/>
    <x v="9"/>
    <s v="TB"/>
    <n v="114.001082"/>
    <n v="-7.0881740000000004"/>
    <n v="50"/>
    <s v="0/120/240"/>
    <n v="2020"/>
    <s v="JEDI 2020 [NEW]"/>
    <s v="Dusun Jubluk Timur RT 001 / RW 022 Desa Gapurana Kecamatan Talango Kabupaten Sumenep"/>
    <s v="HTI"/>
    <s v="JAW-JI-SMP-4116"/>
    <s v="TALANGO_GAPURANA"/>
    <x v="1"/>
    <s v="TBG"/>
    <s v="East"/>
    <s v="JATIM"/>
    <s v="Jawa Timur"/>
    <s v="KAB. SUMENEP"/>
    <n v="6614369"/>
    <d v="2020-01-13T00:00:00"/>
    <m/>
    <n v="143"/>
    <s v="121 - 150 days"/>
    <d v="2020-06-11T00:00:00"/>
    <s v="W24-2020"/>
    <s v="Jun-2020"/>
    <d v="2020-05-09T00:00:00"/>
    <s v="W19-2020"/>
    <s v="May-2020"/>
    <d v="2020-06-04T00:00:00"/>
    <s v="W23-2020"/>
    <x v="20"/>
    <d v="2020-06-04T00:00:00"/>
    <s v="W23-2020"/>
    <s v="Jun-2020"/>
    <m/>
    <s v="MW"/>
    <d v="2020-04-22T00:00:00"/>
    <m/>
    <n v="517101224139"/>
    <n v="6.6"/>
    <m/>
    <d v="2020-05-04T00:00:00"/>
    <m/>
    <m/>
    <d v="2020-06-04T00:00:00"/>
    <s v="W23-2020"/>
    <m/>
    <d v="2020-09-02T00:00:00"/>
    <x v="8"/>
    <x v="7"/>
    <s v="CLOSED - RFI DONE"/>
    <s v="04.06.20 : RFIN sent_x000a_01.06.20 : 29.05.20 : SRFI_x000a_28.05.20 : 25.05.20 : 14.05.20 : _x000a_08.05.20 : ME og_x000a_30.04.20 : on going erection, BTS foundation dan ME installation_x000a_23.04.20 : 22.04.20 : email konfirmasi RFI/request PLN Connection dari XL (Pak Bayu), request SK PLN ke XL, curingtime, prepare backfilling dan prepare start erection_x000a_09.04.20 : on going rebarring_x000a_02.04.20 : RFC, proses perijinan_x000a_25.03.20 : proses perijinan_x000a_19.03.20 : 11.03.20 : proses soiltest, proses collect doc legal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1643431003"/>
    <s v="TALANGO_KOMBANG"/>
    <x v="9"/>
    <s v="TB"/>
    <n v="114.05849000000001"/>
    <n v="-7.1084009999999997"/>
    <n v="50"/>
    <s v="30/240/300"/>
    <n v="2020"/>
    <s v="JEDI 2020 [NEW]"/>
    <s v="Dusun Galisek Laok RT 004 / RW 004 Desa Kombang Kecamatan Talango Kabupaten Sumenep"/>
    <s v="HTI"/>
    <s v="JAW-JI-SMP-4119"/>
    <s v="TALANGO_KOMBANG"/>
    <x v="1"/>
    <s v="TBG"/>
    <s v="East"/>
    <s v="JATIM"/>
    <s v="Jawa Timur"/>
    <s v="KAB. SUMENEP"/>
    <n v="6614369"/>
    <d v="2020-01-13T00:00:00"/>
    <m/>
    <n v="143"/>
    <s v="121 - 150 days"/>
    <d v="2020-06-11T00:00:00"/>
    <s v="W24-2020"/>
    <s v="Jun-2020"/>
    <d v="2020-05-09T00:00:00"/>
    <s v="W19-2020"/>
    <s v="May-2020"/>
    <d v="2020-06-04T00:00:00"/>
    <s v="W23-2020"/>
    <x v="20"/>
    <d v="2020-06-04T00:00:00"/>
    <s v="W23-2020"/>
    <s v="Jun-2020"/>
    <m/>
    <s v="MW"/>
    <d v="2020-04-22T00:00:00"/>
    <m/>
    <n v="517101224121"/>
    <n v="6.6"/>
    <m/>
    <d v="2020-05-04T00:00:00"/>
    <m/>
    <m/>
    <d v="2020-06-04T00:00:00"/>
    <s v="W23-2020"/>
    <m/>
    <m/>
    <x v="8"/>
    <x v="7"/>
    <s v="CLOSED - RFI DONE"/>
    <s v="04.06.20 : RFIN sent_x000a_01.06.20 : 29.05.20 : SRFI_x000a_28.05.20 : 25.05.20 : 14.05.20 : 08.05.20 : ME og_x000a_30.04.20 : on going erection, BTS foundation dan ME installation_x000a_23.04.20 : 22.04.20 : email konfirmasi RFI/request PLN Connection dari XL (Pak Bayu), request SK PLN ke XL, erection OG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1643421003"/>
    <s v="TALANGO_POTERAN"/>
    <x v="9"/>
    <s v="TB"/>
    <n v="114.05377"/>
    <n v="-7.0891409999999997"/>
    <n v="50"/>
    <s v="0/150/220"/>
    <n v="2020"/>
    <s v="JEDI 2020 [NEW]"/>
    <s v="Jalan Raya Poteran Timur Dusun Andun RT.001 RW. 011 Desa Poteran Kecamatan Talango Kabupaten Sumenep"/>
    <s v="HTI"/>
    <s v="JAW-JI-SMP-4118"/>
    <s v="TALANGO_POTERAN"/>
    <x v="1"/>
    <s v="TBG"/>
    <s v="East"/>
    <s v="JATIM"/>
    <s v="Jawa Timur"/>
    <s v="KAB. SUMENEP"/>
    <n v="6614369"/>
    <d v="2020-01-13T00:00:00"/>
    <m/>
    <n v="143"/>
    <s v="121 - 150 days"/>
    <d v="2020-06-11T00:00:00"/>
    <s v="W24-2020"/>
    <s v="Jun-2020"/>
    <d v="2020-05-09T00:00:00"/>
    <s v="W19-2020"/>
    <s v="May-2020"/>
    <d v="2020-06-04T00:00:00"/>
    <s v="W23-2020"/>
    <x v="20"/>
    <d v="2020-06-04T00:00:00"/>
    <s v="W23-2020"/>
    <s v="Jun-2020"/>
    <m/>
    <s v="MW"/>
    <d v="2020-04-22T00:00:00"/>
    <m/>
    <n v="517101224147"/>
    <n v="6.6"/>
    <m/>
    <d v="2020-06-17T00:00:00"/>
    <m/>
    <m/>
    <d v="2020-06-04T00:00:00"/>
    <s v="W23-2020"/>
    <m/>
    <d v="2020-07-15T00:00:00"/>
    <x v="8"/>
    <x v="7"/>
    <s v="CLOSED - RFI DONE"/>
    <s v="04.06.20 : RFIN sent_x000a_01.06.20 : 29.05.20 : SRFI_x000a_28.05.20 : 25.05.20 : 14.05.20 : 13.05.20 ; erection done, pondasi bts og, me grounding done, pagar og_x000a_08.05.20 : erection og_x000a_30.04.20 : pouring concrete_x000a_23.04.20 : 22.04.20 : email konfirmasi RFI/request PLN Connection dari XL (Pak Bayu), request SK PLN ke XL, rebarring OG, plan cor 24 ap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1643361003"/>
    <s v="DUNGKEK_SOKON_JADUNG"/>
    <x v="9"/>
    <s v="TB"/>
    <n v="114.03375200000001"/>
    <n v="-7.0062170000000004"/>
    <n v="50"/>
    <s v="0/110/270"/>
    <n v="2020"/>
    <s v="JEDI 2020 [NEW]"/>
    <s v="Dusun Girsereng RT 02 RW 01 Desa Jadung Kec Dungkek Kab Sumenep"/>
    <s v="HTI"/>
    <s v="JAW-JI-SMP-4111"/>
    <s v="Dungkek_Sokon_Jadung"/>
    <x v="1"/>
    <s v="TBG"/>
    <s v="East"/>
    <s v="JATIM"/>
    <s v="Jawa Timur"/>
    <s v="KAB. SUMENEP"/>
    <n v="6614369"/>
    <d v="2020-01-13T00:00:00"/>
    <m/>
    <n v="142"/>
    <s v="121 - 150 days"/>
    <d v="2020-06-11T00:00:00"/>
    <s v="W24-2020"/>
    <s v="Jun-2020"/>
    <d v="2020-04-27T00:00:00"/>
    <s v="W18-2020"/>
    <s v="Apr-2020"/>
    <d v="2020-06-04T00:00:00"/>
    <s v="W23-2020"/>
    <x v="20"/>
    <d v="2020-06-04T00:00:00"/>
    <s v="W23-2020"/>
    <s v="Jun-2020"/>
    <m/>
    <s v="MW"/>
    <d v="2020-04-22T00:00:00"/>
    <m/>
    <n v="517101225617"/>
    <n v="6.6"/>
    <m/>
    <d v="2020-05-04T00:00:00"/>
    <m/>
    <m/>
    <d v="2020-06-03T00:00:00"/>
    <s v="W23-2020"/>
    <m/>
    <d v="2020-08-12T00:00:00"/>
    <x v="8"/>
    <x v="7"/>
    <s v="CLOSED - RFI DONE"/>
    <s v="03.06.20 : email SRFI-N sent_x000a_01.06.20 : 29.05.20 : SRFI_x000a_28.05.20 : 25.05.20 : 14.05.20 : start erection, pondasi BTS OG, mat pagar me ground plan mos 18/5_x000a_08.05.20 : prepare erection_x000a_30.04.20 : plan pouring concrete besok 1 may_x000a_23.04.20 : 22.04.20 : email konfirmasi RFI/request PLN Connection dari XL (Pak Bayu), request SK PLN ke XL, rebarring done, lantai kerja OG_x000a_09.04.20 : on going excavation 45%_x000a_02.04.20 : on going excavation_x000a_25.03.20 : Proses perijinan_x000a_19.03.20 : 11.03.20 : Proses perijinan, RFC, proses DP lahan_x000a_28.02.20 : on going proses rekom l/c_x000a_27.02.20 : IW done, kand  07°00'23.69&quot;S 114°02'01.78&quot;E, 10 KK IW Done, Proses Collect legal Dokumen_x000a_24.02.20 : IW done,  Realisasi IW Done , collect legal sitac, soiltest done _x000a_20.02.20 : IW clear, proses eskalasi sitac_x000a_13.02.20 : IW on going_x000a_06.02.20 : kand A = validasi done, Candidate A RF TX OK_x000a_"/>
  </r>
  <r>
    <s v="1317391003"/>
    <s v="MEKAR WANGI TANGERANG"/>
    <x v="9"/>
    <s v="TB"/>
    <n v="106.590694"/>
    <n v="-6.3461189999999998"/>
    <n v="40"/>
    <s v="80/170/250/320"/>
    <m/>
    <m/>
    <s v=" Kp.Panyirapan 008/004, Desa Mekarwangi, Kec. Cisauk, Tangerang, Banten"/>
    <s v="EID"/>
    <s v="JAW-BT-TGR-0021"/>
    <s v="Mekar Wangi Tangerang"/>
    <x v="1"/>
    <s v="TBG"/>
    <s v="JABO"/>
    <s v="JABODETABEK (OUTER)"/>
    <s v="Banten"/>
    <s v="TANGERANG"/>
    <n v="6614368"/>
    <d v="2020-01-13T00:00:00"/>
    <m/>
    <n v="140"/>
    <s v="121 - 150 days"/>
    <d v="2020-06-11T00:00:00"/>
    <s v="W24-2020"/>
    <s v="Jun-2020"/>
    <d v="2020-04-15T00:00:00"/>
    <s v="W16-2020"/>
    <s v="Apr-2020"/>
    <d v="2020-05-12T00:00:00"/>
    <s v="W20-2020"/>
    <x v="25"/>
    <d v="2020-05-20T00:00:00"/>
    <s v="W21-2020"/>
    <s v="May-2020"/>
    <m/>
    <s v="MW"/>
    <d v="2020-05-06T00:00:00"/>
    <m/>
    <n v="566201406819"/>
    <n v="6.6"/>
    <m/>
    <m/>
    <m/>
    <d v="2020-05-12T00:00:00"/>
    <d v="2020-06-01T00:00:00"/>
    <s v="W23-2020"/>
    <m/>
    <d v="2020-05-22T00:00:00"/>
    <x v="8"/>
    <x v="7"/>
    <s v="CLOSED - RFI DONE"/>
    <s v="01.06.290 : RFIN sent_x000a_12.05.20 : email Soft RFIN sent _x000a_06.05.20 : email konfirmasi XL request connect PLN PLN (Pak Wawan), plan connect 20 may if besok SK PLN nya release_x000a_23.04.20 : SRFI actual_x000a_16.04.20 : ME on going_x000a_09.04.20 : Erection Towet OG, Issue Missing material plat kopel_x000a_02.04.20 : erection on going_x000a_25.03.20 : Plan start Erection 26/03_x000a_23.03.20 : Waiting team erector onsite_x000a_19.03.20 : Curing time_x000a_11.03.20 : galian pondasi OG, Plan galian Done 14/03_x000a_06.03.20 : Bowplank done, Galian plan start 07/03_x000a_20.02.20 : OG rekom lurah camat_x000a_13.02.20 : IW on going/realisasi IW_x000a_06.02.20 : kand A = validasi done, Candidate A RF TX OK_x000a_24.01.20 : kand A = RND OK 40"/>
  </r>
  <r>
    <s v="030162104"/>
    <s v="RD_TO_NATAL2_"/>
    <x v="9"/>
    <s v="SMI"/>
    <n v="99.45966"/>
    <n v="0.26845000000000002"/>
    <n v="50"/>
    <s v="70/180/340"/>
    <n v="2020"/>
    <s v="JEDI 2020 [NEW]"/>
    <s v="Jorong Air Balam Nagari Parit, Kec. Koto Balingka, Kab. Pasaman Barat, Sumatera Barat"/>
    <s v="HTI"/>
    <s v="SUM-SB-SPE-0803"/>
    <s v="AIA BANGIH"/>
    <x v="0"/>
    <s v="TBG"/>
    <s v="WEST"/>
    <s v="SUMBAGTENG"/>
    <s v="Sumatera Barat"/>
    <s v="KAB. PASAMAN BARAT"/>
    <n v="6614549"/>
    <d v="2020-03-13T00:00:00"/>
    <m/>
    <n v="79"/>
    <s v="61 - 90 days"/>
    <d v="2020-04-12T00:00:00"/>
    <s v="W16-2020"/>
    <s v="Apr-2020"/>
    <d v="2020-04-11T00:00:00"/>
    <s v="W15-2020"/>
    <s v="Apr-2020"/>
    <d v="2020-04-11T00:00:00"/>
    <s v="W15-2020"/>
    <x v="22"/>
    <d v="2020-05-13T00:00:00"/>
    <s v="W20-2020"/>
    <s v="May-2020"/>
    <m/>
    <s v="MW"/>
    <d v="2020-04-22T00:00:00"/>
    <m/>
    <n v="132252266907"/>
    <n v="6.6"/>
    <m/>
    <d v="2020-03-20T00:00:00"/>
    <m/>
    <d v="2020-04-27T00:00:00"/>
    <d v="2020-05-31T00:00:00"/>
    <s v="W23-2020"/>
    <m/>
    <d v="2020-07-03T00:00:00"/>
    <x v="8"/>
    <x v="7"/>
    <s v="CLOSED - RFI DONE"/>
    <s v="31.05.20 : RFIN sent_x000a_28.05.20 : RFI ,  collect doc RFIN_x000a_25.05.20 : 14.05.20 : 13.05.20 : besok konek, hr ini kwh dikirimkan dr area_x000a_08.05.20 : BP paid, revisi RFI plan 13 may 20_x000a_27.04.20 : email SRFIN sent_x000a_22.04.20 : email konfirmasi RFI/request PLN Connection dari XL (Pak Bayu), request SK PLN ke XL, plan RFI 6 may 20_x000a_16.04.20 : ME on going, plan besok Soft RFI_x000a_09.04.20 : on going pondasi_x000a_02.04.20 : delivery material, plan on site 5 Apr, plan SRFI 11 Apr_x000a_"/>
  </r>
  <r>
    <s v="030734109"/>
    <s v="PEMUKIMAN SUMBER AGUNG KINALI"/>
    <x v="9"/>
    <s v="TB"/>
    <n v="99.840999999999994"/>
    <n v="-4.0669999999999998E-2"/>
    <n v="50"/>
    <s v="50/140/240"/>
    <n v="2020"/>
    <s v="JEDI 2020 [NEW]"/>
    <s v="Jorong Bancah Kariang Wonosari Nagari Kinali, Kecamatan Kinali, Kabupaten Pasaman Barat, Provinsi Sumatera Barat"/>
    <s v="HTI"/>
    <s v="SUM-SB-SPE-0797"/>
    <s v="KINALI_BARAT"/>
    <x v="0"/>
    <s v="TBG"/>
    <s v="WEST"/>
    <s v="SUMBAGTENG"/>
    <s v="Sumatera Barat"/>
    <s v="KAB. PASAMAN BARAT"/>
    <n v="6614551"/>
    <d v="2020-03-13T00:00:00"/>
    <m/>
    <n v="79"/>
    <s v="61 - 90 days"/>
    <d v="2020-04-12T00:00:00"/>
    <s v="W16-2020"/>
    <s v="Apr-2020"/>
    <d v="2020-04-11T00:00:00"/>
    <s v="W15-2020"/>
    <s v="Apr-2020"/>
    <d v="2020-04-11T00:00:00"/>
    <s v="W15-2020"/>
    <x v="22"/>
    <d v="2020-05-13T00:00:00"/>
    <s v="W20-2020"/>
    <s v="May-2020"/>
    <m/>
    <s v="MW"/>
    <d v="2020-04-22T00:00:00"/>
    <m/>
    <n v="132252266915"/>
    <n v="6.6"/>
    <m/>
    <d v="2020-03-20T00:00:00"/>
    <m/>
    <d v="2020-04-21T00:00:00"/>
    <d v="2020-05-31T00:00:00"/>
    <s v="W23-2020"/>
    <m/>
    <d v="2020-07-03T00:00:00"/>
    <x v="8"/>
    <x v="7"/>
    <s v="CLOSED - RFI DONE"/>
    <s v="31.05.20 : RFIN sent_x000a_28.05.20 : RFI,  collect doc RFIN_x000a_14.05.20 : 13.05.20 : besok konek, hr ini kwh dikirimkan dr area_x000a_08.05.20 : BP paid, revisi RFI plan 13 may 20_x000a_22.04.20 : email konfirmasi RFI/request PLN Connection dari XL (Pak Bayu), request SK PLN ke XL, plan RFI 6 may 20_x000a_21.04.20 : email SRFIN sent_x000a_16.04.20 : SRFI actual, collecting doc SRFIN_x000a_09.04.20 : ME on going_x000a_02.04.20 : delivery material, plan on site 5 Apr, plan SRFI 11 Apr_x000a_"/>
  </r>
  <r>
    <s v="040872109"/>
    <s v="SURYA INDAH"/>
    <x v="9"/>
    <s v="TB"/>
    <n v="102.0491"/>
    <n v="0.18934999999999999"/>
    <n v="50"/>
    <s v="70/130/315"/>
    <n v="2020"/>
    <s v="JEDI 2020 [NEW]"/>
    <s v="Jln. Lintas Timur Dundangan. Kelurahan Dundangan, Kec. Pangkalan Kuras, Kota Pekanbaru- Riau"/>
    <s v="HTI"/>
    <s v="SUM-RI-PKK-1133"/>
    <s v="DUNDANGAN"/>
    <x v="0"/>
    <s v="TBG"/>
    <s v="WEST"/>
    <s v="SUMBAGTENG"/>
    <s v="Riau"/>
    <s v="KAB. PELALAWAN"/>
    <n v="6614551"/>
    <d v="2020-03-13T00:00:00"/>
    <m/>
    <n v="75"/>
    <s v="61 - 90 days"/>
    <d v="2020-04-12T00:00:00"/>
    <s v="W16-2020"/>
    <s v="Apr-2020"/>
    <d v="2020-04-11T00:00:00"/>
    <s v="W15-2020"/>
    <s v="Apr-2020"/>
    <d v="2020-04-11T00:00:00"/>
    <s v="W15-2020"/>
    <x v="22"/>
    <d v="2020-05-13T00:00:00"/>
    <s v="W20-2020"/>
    <s v="May-2020"/>
    <m/>
    <s v="MW"/>
    <d v="2020-04-22T00:00:00"/>
    <m/>
    <n v="181800913611"/>
    <n v="6.6"/>
    <m/>
    <d v="2020-03-20T00:00:00"/>
    <m/>
    <d v="2020-04-24T00:00:00"/>
    <d v="2020-05-27T00:00:00"/>
    <s v="W22-2020"/>
    <m/>
    <d v="2020-09-03T00:00:00"/>
    <x v="8"/>
    <x v="7"/>
    <s v="CLOSED - RFI DONE"/>
    <s v="27.05.20 : RFIN sent_x000a_25.05.20 : 22.05.20  actual RFI/PLN Connect_x000a_14.05.20 : kwh kosong plan beli kwh_x000a_08.05.20 : BP paid, revisi RFI plan 13 may 20_x000a_24.04.20 : email SRFIN sent_x000a_22.04.20 : email konfirmasi RFI/request PLN Connection dari XL (Pak Bayu), request SK PLN ke XL, plan RFI 6 may 20_x000a_16.04.20 : SRFI actual, collecting doc SRFIN_x000a_09.04.20 : ME on going_x000a_02.04.20 : delivery material, plan on site 5 Apr, plan SRFI 11 Apr_x000a_"/>
  </r>
  <r>
    <s v="010653109"/>
    <s v="DESA KEUREUMBOK"/>
    <x v="9"/>
    <s v="TB"/>
    <n v="96.017669999999995"/>
    <n v="5.3181399999999996"/>
    <n v="40"/>
    <s v="70/200/330"/>
    <n v="2020"/>
    <s v="JEDI 2020 [NEW]"/>
    <s v="Jalan Teupin Raya-Ujong Rimba Gampong Reudeup Melayu, Kecamatan Glumpang Tiga, Kabupaten Pidie"/>
    <s v="HTI"/>
    <s v="SUM-AC-SGI-0695"/>
    <s v="KEUREUMBOK"/>
    <x v="0"/>
    <s v="TBG"/>
    <s v="WEST"/>
    <s v="SUMBAGUT"/>
    <s v="Aceh"/>
    <s v="KAB. PIDIE"/>
    <n v="6614551"/>
    <d v="2020-03-13T00:00:00"/>
    <m/>
    <n v="70"/>
    <s v="61 - 90 days"/>
    <d v="2020-04-12T00:00:00"/>
    <s v="W16-2020"/>
    <s v="Apr-2020"/>
    <d v="2020-04-28T00:00:00"/>
    <s v="W18-2020"/>
    <s v="Apr-2020"/>
    <d v="2020-05-14T00:00:00"/>
    <s v="W20-2020"/>
    <x v="25"/>
    <d v="2020-05-16T00:00:00"/>
    <s v="W20-2020"/>
    <s v="May-2020"/>
    <m/>
    <s v="MW"/>
    <d v="2020-04-22T00:00:00"/>
    <m/>
    <n v="116600193906"/>
    <n v="6.6"/>
    <m/>
    <d v="2020-04-02T00:00:00"/>
    <m/>
    <d v="2020-05-08T00:00:00"/>
    <d v="2020-05-22T00:00:00"/>
    <s v="W21-2020"/>
    <m/>
    <d v="2020-07-08T00:00:00"/>
    <x v="8"/>
    <x v="7"/>
    <s v="CLOSED - RFI DONE"/>
    <s v="22.05.20 : email RFIN sent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r>
  <r>
    <s v="1127791003"/>
    <s v="MEJING BAMBU APUS"/>
    <x v="9"/>
    <s v="TB"/>
    <n v="106.897835"/>
    <n v="-6.3104339999999999"/>
    <n v="30"/>
    <s v="0/90/180/270"/>
    <m/>
    <m/>
    <s v="Bambu kuning selatan RT 13 , RW 02, Kel. Baambu apus, kec. Cipayung, kota jakarta Timur"/>
    <s v="EID"/>
    <s v="JAW-JK-CKG-0354"/>
    <s v="Mejing Bambu Apus"/>
    <x v="1"/>
    <s v="TBG"/>
    <s v="JABO"/>
    <s v="JABODETABEK (INNER)"/>
    <s v="DKI Jakarta"/>
    <s v="JAKARTA TIMUR"/>
    <n v="6614368"/>
    <d v="2020-01-13T00:00:00"/>
    <m/>
    <n v="128"/>
    <s v="121 - 150 days"/>
    <d v="2020-06-11T00:00:00"/>
    <s v="W24-2020"/>
    <s v="Jun-2020"/>
    <d v="2020-05-20T00:00:00"/>
    <s v="W21-2020"/>
    <s v="May-2020"/>
    <d v="2020-06-06T00:00:00"/>
    <s v="W23-2020"/>
    <x v="20"/>
    <d v="2020-05-20T00:00:00"/>
    <s v="W21-2020"/>
    <s v="May-2020"/>
    <m/>
    <s v="MW"/>
    <d v="2020-05-06T00:00:00"/>
    <m/>
    <n v="547202173233"/>
    <n v="6.6"/>
    <m/>
    <m/>
    <m/>
    <d v="2020-04-16T00:00:00"/>
    <d v="2020-05-20T00:00:00"/>
    <s v="W21-2020"/>
    <m/>
    <d v="2020-07-03T00:00:00"/>
    <x v="8"/>
    <x v="7"/>
    <s v="CLOSED - RFI DONE"/>
    <s v="20.05.20 : RFIN sent _x000a_06.05.20 : email konfirmasi XL request connect PLN PLN (Pak Wawan), plan connect 20 may if besok SK PLN nya release_x000a_16.04.20 : PLN Connection, SRFIN sent_x000a_09.04.20 : ME on going_x000a_02.04.20 : 25.03.20 : Curing Time OG_x000a_23.30.20 : Curing Time, Pondasi Done_x000a_19.03.20 : IW clear_x000a_20.02.20 : IW on going_x000a_13.02.20 : 06.02.20 : Kand A = Rehunting, Candidate A RF NOK"/>
  </r>
  <r>
    <s v="131488126"/>
    <s v="BANDUNGBANDUNG"/>
    <x v="9"/>
    <s v="TB"/>
    <n v="106.3022"/>
    <n v="-6.23217"/>
    <n v="42"/>
    <s v="40/195/310"/>
    <m/>
    <m/>
    <s v=" Kamp Pasir Ampo RT.011 RW.03, Desa Bandung, Kecamatan Bandung, Kab/Kotamadya, Serang Prov. Banten"/>
    <s v="EID"/>
    <s v="JAW-BT-SRG-0018"/>
    <s v="Babakan Bandung"/>
    <x v="0"/>
    <m/>
    <s v="JABO"/>
    <s v="JABODETABEK (OUTER)"/>
    <s v="Banten"/>
    <s v="SERANG"/>
    <n v="6614397"/>
    <d v="2020-01-15T00:00:00"/>
    <m/>
    <n v="125"/>
    <s v="121 - 150 days"/>
    <d v="2020-02-14T00:00:00"/>
    <s v="W07-2020"/>
    <s v="Feb-2020"/>
    <d v="2020-05-06T00:00:00"/>
    <s v="W19-2020"/>
    <s v="May-2020"/>
    <d v="2020-05-06T00:00:00"/>
    <s v="W19-2020"/>
    <x v="25"/>
    <d v="2020-05-20T00:00:00"/>
    <s v="W21-2020"/>
    <s v="May-2020"/>
    <m/>
    <s v="MW"/>
    <d v="2020-05-06T00:00:00"/>
    <m/>
    <n v="561400702277"/>
    <n v="6.6"/>
    <m/>
    <m/>
    <m/>
    <d v="2020-03-27T00:00:00"/>
    <d v="2020-05-19T00:00:00"/>
    <s v="W21-2020"/>
    <m/>
    <d v="2020-05-26T00:00:00"/>
    <x v="8"/>
    <x v="7"/>
    <s v="CLOSED - RFI DONE"/>
    <s v="19.05.20 : email RFIN sent_x000a_06.05.20 : email konfirmasi XL request connect PLN PLN (Pak Wawan), plan connect 20 may if besok SK PLN nya release_x000a_22.04.20 : email permintaan connect PLN oleh Bu Anggie, email request PSB PLN, plan RFI = SK PLN + 14 days (6 may 20) tp SK PLN belum di rilis EID krn material NY ready_x000a_02.04.20 : 27.03.20 : SRFIN sent_x000a_25.03.20 : ME Installation, plan SOFT RFI 27 Mar 20_x000a_19.03.20 : 11.03.20 :  curingtime pondasi tower permanen, No FO plan, plan RFI 30 Mar_x000a_13.02.20 : 06.02.20 : progress tower permanen preparation start galian pondasi_x000a_30.01.20 : start CME Colo XL menunggu site permanent RFI akhir Feb, start CME tower permanen 7 feb, plan RFI Colo XL 10 Mar_x000a_24.01.20 : DRM OK, site GM,  Colo XL menunggu site permanent RFI"/>
  </r>
  <r>
    <s v="131566109"/>
    <s v="JAWILANCIKANDE"/>
    <x v="9"/>
    <s v="TB"/>
    <n v="106.33856"/>
    <n v="-6.2395699999999996"/>
    <n v="42"/>
    <s v="75/185/320"/>
    <m/>
    <m/>
    <s v="Kp. Mandung, Rt.004 Rw.002, Desa Junti, Kec.Jawilan, Kab.Serang, PROP. BANTEN"/>
    <s v="EID"/>
    <s v="JAW-BT-SRG-0017"/>
    <s v="Penamping Jawilan"/>
    <x v="0"/>
    <m/>
    <s v="JABO"/>
    <s v="JABODETABEK (OUTER)"/>
    <s v="Banten"/>
    <s v="SERANG"/>
    <n v="6614397"/>
    <d v="2020-01-15T00:00:00"/>
    <m/>
    <n v="125"/>
    <s v="121 - 150 days"/>
    <d v="2020-02-14T00:00:00"/>
    <s v="W07-2020"/>
    <s v="Feb-2020"/>
    <d v="2020-03-10T00:00:00"/>
    <s v="W11-2020"/>
    <s v="Mar-2020"/>
    <d v="2020-03-10T00:00:00"/>
    <s v="W11-2020"/>
    <x v="23"/>
    <d v="2020-05-20T00:00:00"/>
    <s v="W21-2020"/>
    <s v="May-2020"/>
    <m/>
    <s v="MW"/>
    <d v="2020-05-06T00:00:00"/>
    <m/>
    <n v="561400702269"/>
    <n v="6.6"/>
    <m/>
    <m/>
    <m/>
    <d v="2020-03-27T00:00:00"/>
    <d v="2020-05-19T00:00:00"/>
    <s v="W21-2020"/>
    <m/>
    <d v="2020-05-26T00:00:00"/>
    <x v="8"/>
    <x v="7"/>
    <s v="CLOSED - RFI DONE"/>
    <s v="06.05.20 : email konfirmasi XL request connect PLN PLN (Pak Wawan), plan connect 20 may if besok SK PLN nya release_x000a_27.03.20 : email SRFIN sent_x000a_25.03.20 : collecting SRFIN doc_x000a_19.03.20 : SRFI, plan RFI dengan FO 2 bulan dari tgl SRFI_x000a_11.03.20 : Soft RFI, Plan FO target hanya sampai SRFI, collecting doc SRFI Notification_x000a_13.02.20 : progress tower permanent rebarring pondasi, plan cor sabtu 15 Feb_x000a_06.02.20 : progress tower permanent galian pondasi_x000a_30.01.20 : start CME Colo XL menunggu site permanent RFI akhir Feb, start CME tower permanen 7 feb, plan RFI Colo XL 10 Mar_x000a_24.01.20 : DRM OK, site GM,  Colo XL menunggu site permanent RFI"/>
  </r>
  <r>
    <s v="080128104"/>
    <s v="PULAU SELIU"/>
    <x v="9"/>
    <s v="SMI"/>
    <n v="107.54215000000001"/>
    <n v="-3.20261"/>
    <n v="50"/>
    <s v="90/180/270"/>
    <n v="2020"/>
    <s v="JEDI 2020 [NEW]"/>
    <s v="Dsn. Tua RT 05, Ds. Pulau Seliu, Kec. Membalong, Kab. Belitung Barat_x0009__x0009__x0009__x0009__x0009__x0009__x0009__x0009__x0009__x0009__x0009__x0009__x0009__x0009__x0009__x0009__x0009__x0009__x000a_"/>
    <s v="HTI"/>
    <s v="SUM-BB-TDN-0521"/>
    <s v="PULAU SELIU"/>
    <x v="0"/>
    <s v="TBG"/>
    <s v="WEST"/>
    <s v="SUMBAGSEL"/>
    <s v="Kep. Bangka Belitung"/>
    <s v="KAB. BELITUNG"/>
    <n v="6614549"/>
    <d v="2020-03-13T00:00:00"/>
    <m/>
    <n v="66"/>
    <s v="61 - 90 days"/>
    <d v="2020-04-12T00:00:00"/>
    <s v="W16-2020"/>
    <s v="Apr-2020"/>
    <d v="2020-04-11T00:00:00"/>
    <s v="W15-2020"/>
    <s v="Apr-2020"/>
    <d v="2020-06-10T00:00:00"/>
    <s v="W24-2020"/>
    <x v="20"/>
    <d v="2020-05-15T00:00:00"/>
    <s v="W20-2020"/>
    <s v="May-2020"/>
    <m/>
    <s v="MW"/>
    <d v="2020-04-22T00:00:00"/>
    <m/>
    <n v="163000611762"/>
    <n v="6.6"/>
    <m/>
    <d v="2020-03-20T00:00:00"/>
    <m/>
    <d v="2020-04-13T00:00:00"/>
    <d v="2020-05-18T00:00:00"/>
    <s v="W21-2020"/>
    <m/>
    <d v="2020-08-27T00:00:00"/>
    <x v="8"/>
    <x v="7"/>
    <s v="CLOSED - RFI DONE"/>
    <s v="18.05.20 : RFIN sent _x000a_08.05.20 : revisi RFI plan 15 may_x000a_22.04.20 : email konfirmasi RFI/request PLN Connection dari XL (Pak Bayu), request SK PLN ke XL, plan RFI 6 may 20_x000a_13.04.20 : SRFIN sent_x000a_09.04.20 : pondasi done, wait material ME tray on site_x000a_02.04.20 :  delivery material, hari ini masuk kapal laut, plan onsite Selasa 7 Apr 20, plan SRFI kamis 9 Apr 20_x000a_"/>
  </r>
  <r>
    <s v="1642931003"/>
    <s v="PRONOJIWO_ORO_ORO_OMBO"/>
    <x v="9"/>
    <s v="TB"/>
    <n v="112.98524399999999"/>
    <n v="-8.2024209999999993"/>
    <n v="50"/>
    <s v="20/100/180"/>
    <n v="2020"/>
    <s v="JEDI 2020 [NEW]"/>
    <s v="Jl. Sumber Bulus, RT 004 RW 009, Ds. Oro Oro Ombo, Kec. Pronojiwo, Kab. Lumajang_x000a__x000a_"/>
    <s v="HTI"/>
    <s v="JAW-JI-LMJ-4220"/>
    <s v="PRONOJIWO_ORO_ORO_OMBO"/>
    <x v="1"/>
    <s v="TBG"/>
    <s v="East"/>
    <s v="JATIM"/>
    <s v="Jawa Timur"/>
    <s v="KAB. LUMAJANG"/>
    <n v="6614369"/>
    <d v="2020-01-13T00:00:00"/>
    <m/>
    <n v="125"/>
    <s v="121 - 150 days"/>
    <d v="2020-06-11T00:00:00"/>
    <s v="W24-2020"/>
    <s v="Jun-2020"/>
    <d v="2020-05-15T00:00:00"/>
    <s v="W20-2020"/>
    <s v="May-2020"/>
    <d v="2020-05-15T00:00:00"/>
    <s v="W20-2020"/>
    <x v="25"/>
    <d v="2020-05-12T00:00:00"/>
    <s v="W20-2020"/>
    <s v="May-2020"/>
    <m/>
    <s v="MW"/>
    <d v="2020-04-22T00:00:00"/>
    <m/>
    <n v="516091052465"/>
    <n v="6.6"/>
    <m/>
    <d v="2020-05-04T00:00:00"/>
    <m/>
    <d v="2020-04-20T00:00:00"/>
    <d v="2020-05-17T00:00:00"/>
    <s v="W21-2020"/>
    <m/>
    <d v="2020-07-09T00:00:00"/>
    <x v="8"/>
    <x v="7"/>
    <s v="CLOSED - RFI DONE"/>
    <s v="17.05.20 : RFIN sent _x000a_15.05.20 : RFI actual, wait RFIN_x000a_12.05.20 : ada penambahan 3 tiang PLN_x000a_08.05.20 : ada penambahan 1tiang PLN, revisi RFI plan 12 may 20_x000a_22.04.20 : email konfirmasi RFI/request PLN Connection dari XL (Pak Bayu), request SK PLN ke XL, plan RFI 6 may 20_x000a_20.04.20 : email SRFI-N sent_x000a_09.04.20 : curing time_x000a_02.04.20 : on going excavation_x000a_25.03.20 : PKS proses , proses perijinan, CME OG_x000a_19.03.20 : 11.03.20 : Proses perijinan, RFC, proses DP lahan_x000a_28.02.20 : on going proses rekom l/c_x000a_24.02.20 : IW done, Realisasi IW Done , collect legal doc sitac, soiltest done _x000a_20.02.20 : IW clear, proses realisasi IW dan penjadwalan soiltest_x000a_13.02.20 : TNP review_x000a_06.02.20 : kand A = validasi done, Candidate A RF TX OK_x000a_"/>
  </r>
  <r>
    <s v="030682109"/>
    <s v="SABU BUNGO TANJUNG"/>
    <x v="9"/>
    <s v="TB"/>
    <n v="100.48336999999999"/>
    <n v="-0.50431999999999999"/>
    <n v="50"/>
    <s v="0/140/300"/>
    <n v="2020"/>
    <s v="JEDI 2020 [NEW]"/>
    <s v="JORONG ARU, KENAGARIAN BUNGO TANJUNG, KEC.BATIPUH, KAB.TANAH DATAR - BATUSANGKAR"/>
    <s v="HTI"/>
    <s v="SUM-SB-BSK-0809"/>
    <s v="BUNGO TANJUNG_BATIPUH"/>
    <x v="0"/>
    <s v="TBG"/>
    <s v="WEST"/>
    <s v="SUMBAGTENG"/>
    <s v="Sumatera Barat"/>
    <s v="KAB. TANAH DATAR"/>
    <n v="6614551"/>
    <d v="2020-03-13T00:00:00"/>
    <m/>
    <n v="64"/>
    <s v="61 - 90 days"/>
    <d v="2020-04-12T00:00:00"/>
    <s v="W16-2020"/>
    <s v="Apr-2020"/>
    <d v="2020-04-11T00:00:00"/>
    <s v="W15-2020"/>
    <s v="Apr-2020"/>
    <d v="2020-04-11T00:00:00"/>
    <s v="W15-2020"/>
    <x v="22"/>
    <d v="2020-05-13T00:00:00"/>
    <s v="W20-2020"/>
    <s v="May-2020"/>
    <m/>
    <s v="MW"/>
    <d v="2020-04-22T00:00:00"/>
    <m/>
    <n v="132221312792"/>
    <n v="6.6"/>
    <m/>
    <d v="2020-03-20T00:00:00"/>
    <m/>
    <d v="2020-04-16T00:00:00"/>
    <d v="2020-05-16T00:00:00"/>
    <s v="W20-2020"/>
    <m/>
    <d v="2020-07-15T00:00:00"/>
    <x v="8"/>
    <x v="7"/>
    <s v="CLOSED - RFI DONE"/>
    <s v="14.05.20 : RFIN sent _x000a_14.05.20 : 13.05.20 : need Add 1 tiang, hr ini hujan tiang blm dipasang, plan besok pasang tiang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r>
  <r>
    <s v="022079126"/>
    <s v="SIONGGANG UTARA"/>
    <x v="9"/>
    <s v="TB"/>
    <n v="99.044539999999998"/>
    <n v="2.5871599999999999"/>
    <n v="50"/>
    <s v="140/210/290"/>
    <n v="2020"/>
    <s v="JEDI 2020 [NEW]"/>
    <s v="Jl. Siborong borong-Prapat, Desa Sionggang Utara, Kec. Lumban Julu, Kab. Toba Samosir, Prov. Sumatera Utara "/>
    <s v="HTI"/>
    <s v="SUM-SU-BLG-2119"/>
    <s v="PASAR LUMBAN JULU"/>
    <x v="0"/>
    <s v="TBG"/>
    <s v="WEST"/>
    <s v="SUMBAGUT"/>
    <s v="Sumatera Utara"/>
    <s v="KAB. TOBA SAMOSIR"/>
    <n v="6614551"/>
    <d v="2020-03-13T00:00:00"/>
    <m/>
    <n v="64"/>
    <s v="61 - 90 days"/>
    <d v="2020-04-12T00:00:00"/>
    <s v="W16-2020"/>
    <s v="Apr-2020"/>
    <d v="2020-04-28T00:00:00"/>
    <s v="W18-2020"/>
    <s v="Apr-2020"/>
    <d v="2020-05-14T00:00:00"/>
    <s v="W20-2020"/>
    <x v="25"/>
    <d v="2020-05-16T00:00:00"/>
    <s v="W20-2020"/>
    <s v="May-2020"/>
    <m/>
    <s v="MW"/>
    <d v="2020-04-22T00:00:00"/>
    <m/>
    <n v="123100295988"/>
    <n v="6.6"/>
    <m/>
    <d v="2020-04-02T00:00:00"/>
    <m/>
    <d v="2020-04-20T00:00:00"/>
    <d v="2020-05-16T00:00:00"/>
    <s v="W20-2020"/>
    <m/>
    <d v="2020-07-30T00:00:00"/>
    <x v="8"/>
    <x v="7"/>
    <s v="CLOSED - RFI DONE"/>
    <s v="16.05.20 : RFIN sent _x000a_14.05.20 : revisi plan RFI sabtu 16 may_x000a_20.04.20 : email SRFI-N sent_x000a_30.04.20 : pondasi done, wait ME_x000a_23.04.20 : 22.04.20 : email konfirmasi RFI/request PLN Connection dari XL (Pak Bayu), request SK PLN ke XL_x000a_16.04.20 : CME preparation &amp; material delivery_x000a_09.04.20 : 02.04.20 : UNDER REVIEW TNP ALITA_x000a_25.03.20 : under RNP review"/>
  </r>
  <r>
    <s v="030372109"/>
    <s v="TANJUNG BONAI"/>
    <x v="9"/>
    <s v="TB"/>
    <n v="100.72739"/>
    <n v="-0.38808999999999999"/>
    <n v="50"/>
    <s v="170/250/350"/>
    <n v="2020"/>
    <s v="JEDI 2020 [NEW]"/>
    <s v="Jorong Sembayan, Nagari Tanjung Bonai, kec. Lintau Buo Utara, Kab. Tanah Datar - Sumatera Barat"/>
    <s v="HTI"/>
    <s v="SUM-SB-BSK-0808"/>
    <s v="TANJUANG BONAI"/>
    <x v="0"/>
    <s v="TBG"/>
    <s v="WEST"/>
    <s v="SUMBAGTENG"/>
    <s v="Sumatera Barat"/>
    <s v="KAB. TANAH DATAR"/>
    <n v="6614551"/>
    <d v="2020-03-13T00:00:00"/>
    <m/>
    <n v="64"/>
    <s v="61 - 90 days"/>
    <d v="2020-04-12T00:00:00"/>
    <s v="W16-2020"/>
    <s v="Apr-2020"/>
    <d v="2020-04-11T00:00:00"/>
    <s v="W15-2020"/>
    <s v="Apr-2020"/>
    <d v="2020-04-11T00:00:00"/>
    <s v="W15-2020"/>
    <x v="22"/>
    <d v="2020-05-13T00:00:00"/>
    <s v="W20-2020"/>
    <s v="May-2020"/>
    <m/>
    <s v="MW"/>
    <d v="2020-04-22T00:00:00"/>
    <m/>
    <n v="134540058369"/>
    <n v="6.6"/>
    <m/>
    <d v="2020-03-20T00:00:00"/>
    <m/>
    <d v="2020-04-16T00:00:00"/>
    <d v="2020-05-16T00:00:00"/>
    <s v="W20-2020"/>
    <m/>
    <d v="2020-07-02T00:00:00"/>
    <x v="8"/>
    <x v="7"/>
    <s v="CLOSED - RFI DONE"/>
    <s v="16.05.20 : RFIN sent _x000a_14.05.20 : 13.05.20 : plan besok konek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r>
  <r>
    <s v="021265109"/>
    <s v="TALAWI"/>
    <x v="9"/>
    <s v="TB"/>
    <n v="99.563220000000001"/>
    <n v="3.22322"/>
    <n v="40"/>
    <s v="100/210/300"/>
    <n v="2020"/>
    <s v="JEDI 2020 [NEW]"/>
    <s v="Dusun 1, Desa Mesjid Lama, Kecamatan Talawi, Kabupaten Batubara"/>
    <s v="HTI"/>
    <s v="SUM-SU-LMP-2092"/>
    <s v="MESJID LAMA"/>
    <x v="0"/>
    <s v="TBG"/>
    <s v="WEST"/>
    <s v="SUMBAGUT"/>
    <s v="Sumatera Utara"/>
    <s v="KAB. BATU BARA"/>
    <n v="6614551"/>
    <d v="2020-03-13T00:00:00"/>
    <m/>
    <n v="62"/>
    <s v="61 - 90 days"/>
    <d v="2020-04-12T00:00:00"/>
    <s v="W16-2020"/>
    <s v="Apr-2020"/>
    <d v="2020-04-28T00:00:00"/>
    <s v="W18-2020"/>
    <s v="Apr-2020"/>
    <d v="2020-05-14T00:00:00"/>
    <s v="W20-2020"/>
    <x v="25"/>
    <d v="2020-05-16T00:00:00"/>
    <s v="W20-2020"/>
    <s v="May-2020"/>
    <m/>
    <s v="MW"/>
    <d v="2020-04-22T00:00:00"/>
    <m/>
    <n v="121140725079"/>
    <n v="6.6"/>
    <m/>
    <d v="2020-04-02T00:00:00"/>
    <m/>
    <d v="2020-04-20T00:00:00"/>
    <d v="2020-05-14T00:00:00"/>
    <s v="W20-2020"/>
    <m/>
    <d v="2020-07-12T00:00:00"/>
    <x v="8"/>
    <x v="7"/>
    <s v="CLOSED - RFI DONE"/>
    <s v="14.05.20 : revisi plan RFI sabtu 16 mayRFIN sent_x000a_20.04.20 : email SRFI-N sent_x000a_22.04.20 : email konfirmasi RFI/request PLN Connection dari XL (Pak Bayu), request SK PLN ke XL_x000a_16.04.20 : ME on going_x000a_09.04.20 : 02.04.20 : UNDER REVIEW TNP ALITA_x000a_25.03.20 : under RNP review"/>
  </r>
  <r>
    <s v="050519109"/>
    <s v="SAIPEM 2"/>
    <x v="9"/>
    <s v="TB"/>
    <n v="103.32509"/>
    <n v="1.0405899999999999"/>
    <n v="50"/>
    <s v="0/120/240"/>
    <n v="2020"/>
    <s v="JEDI 2020 [NEW]"/>
    <s v="Jl.ambat III  RT.01 RW.04, Desa pangke Barat, kec.meral barat, Kab Karimun, Prov. Kepulauan Riau"/>
    <s v="HTI"/>
    <s v="SUM-KR-TBK-0584"/>
    <s v="PANGKE"/>
    <x v="0"/>
    <s v="TBG"/>
    <s v="WEST"/>
    <s v="SUMBAGTENG"/>
    <s v="Kep. Riau"/>
    <s v="KAB. KARIMUN"/>
    <n v="6614551"/>
    <d v="2020-03-13T00:00:00"/>
    <m/>
    <n v="62"/>
    <s v="61 - 90 days"/>
    <d v="2020-04-12T00:00:00"/>
    <s v="W16-2020"/>
    <s v="Apr-2020"/>
    <d v="2020-04-11T00:00:00"/>
    <s v="W15-2020"/>
    <s v="Apr-2020"/>
    <d v="2020-04-11T00:00:00"/>
    <s v="W15-2020"/>
    <x v="22"/>
    <d v="2020-05-13T00:00:00"/>
    <s v="W20-2020"/>
    <s v="May-2020"/>
    <m/>
    <s v="MW"/>
    <d v="2020-04-22T00:00:00"/>
    <m/>
    <n v="183051475462"/>
    <n v="6.6"/>
    <m/>
    <d v="2020-03-20T00:00:00"/>
    <m/>
    <d v="2020-04-29T00:00:00"/>
    <d v="2020-05-14T00:00:00"/>
    <s v="W20-2020"/>
    <m/>
    <d v="2020-07-08T00:00:00"/>
    <x v="8"/>
    <x v="7"/>
    <s v="CLOSED - RFI DONE"/>
    <s v="14.05.20 : RFIN sent_x000a_13.05.20 : RFI actual, collect doc RFIN, plan RFIN 14 may_x000a_08.05.20 : BP paid, revisi RFI plan 13 may 20_x000a_29.04.20 : email SRFIN sent_x000a_22.04.20 : email konfirmasi RFI/request PLN Connection dari XL (Pak Bayu), request SK PLN ke XL, plan RFI 6 may 20_x000a_16.04.20 : SRFI actual, _x000a_09.04.20 : ME on going_x000a_02.04.20 : delivery material, plan on site 5 Apr, plan SRFI 11 Apr_x000a_"/>
  </r>
  <r>
    <s v="030089109"/>
    <s v="BATU TUPANG-3 (SC_SL5184C)"/>
    <x v="9"/>
    <s v="TB"/>
    <n v="100.6202"/>
    <n v="-0.84887999999999997"/>
    <n v="50"/>
    <s v="60/180/330"/>
    <n v="2020"/>
    <s v="JEDI 2020 [NEW]"/>
    <s v="Jorong Kampung Baru, Nagari Gantuang Ciri, Kec. Kubung, Kab. Solok, Sumatra Barat"/>
    <s v="HTI"/>
    <s v="SUM-SB-ARS-0832"/>
    <s v="SALAYO_BAWAH"/>
    <x v="0"/>
    <s v="TBG"/>
    <s v="WEST"/>
    <s v="SUMBAGTENG"/>
    <s v="Sumatera Barat"/>
    <s v="KAB. SOLOK"/>
    <n v="6614551"/>
    <d v="2020-03-13T00:00:00"/>
    <m/>
    <n v="62"/>
    <s v="61 - 90 days"/>
    <d v="2020-04-12T00:00:00"/>
    <s v="W16-2020"/>
    <s v="Apr-2020"/>
    <d v="2020-04-11T00:00:00"/>
    <s v="W15-2020"/>
    <s v="Apr-2020"/>
    <d v="2020-04-11T00:00:00"/>
    <s v="W15-2020"/>
    <x v="22"/>
    <d v="2020-05-13T00:00:00"/>
    <s v="W20-2020"/>
    <s v="May-2020"/>
    <m/>
    <s v="MW"/>
    <d v="2020-04-22T00:00:00"/>
    <m/>
    <n v="133312667099"/>
    <n v="6.6"/>
    <m/>
    <d v="2020-03-20T00:00:00"/>
    <m/>
    <d v="2020-04-20T00:00:00"/>
    <d v="2020-05-14T00:00:00"/>
    <s v="W20-2020"/>
    <m/>
    <d v="2020-07-01T00:00:00"/>
    <x v="8"/>
    <x v="7"/>
    <s v="CLOSED - RFI DONE"/>
    <s v="14.05.20 : RFIN sent_x000a_13.05.20 : RFI actual, collect doc RFIN, plan RFIN 14 may_x000a_08.05.20 : BP paid, revisi RFI plan 13 may 20_x000a_22.04.20 : email konfirmasi RFI/request PLN Connection dari XL (Pak Bayu), request SK PLN ke XL, plan RFI 6 may 20_x000a_20.04.20 : email SRFIN sent_x000a_16.04.20 : SRFI actual, collecting doc SRFIN_x000a_09.04.20 : ME on going_x000a_02.04.20 : delivery material, plan on site 5 Apr, plan SRFI 11 Apr_x000a_"/>
  </r>
  <r>
    <s v="101032109"/>
    <s v="BUMI RESTU LAMPUNG UTARA"/>
    <x v="9"/>
    <s v="TB"/>
    <n v="105.04092"/>
    <n v="-4.7357399999999998"/>
    <n v="50"/>
    <s v="80/180/350"/>
    <n v="2020"/>
    <s v="JEDI 2020 [NEW]"/>
    <s v="Bumi Restu RT.001 Dusun Karya Maju, Desa Bumi Restu, Kec. Abung Surakarta, Kab. Lampung Utara, Prov. Lampung"/>
    <s v="HTI"/>
    <s v="SUM-LA-KTB-1103"/>
    <s v="TATA KARYA_ABUNG"/>
    <x v="0"/>
    <s v="TBG"/>
    <s v="WEST"/>
    <s v="LAMPUNG"/>
    <s v="Lampung"/>
    <s v="KAB. LAMPUNG UTARA"/>
    <n v="6614396"/>
    <d v="2020-01-15T00:00:00"/>
    <m/>
    <n v="120"/>
    <s v="91 - 120 days"/>
    <d v="2020-02-14T00:00:00"/>
    <s v="W07-2020"/>
    <s v="Feb-2020"/>
    <d v="2020-04-03T00:00:00"/>
    <s v="W14-2020"/>
    <s v="Apr-2020"/>
    <d v="2020-06-02T00:00:00"/>
    <s v="W23-2020"/>
    <x v="20"/>
    <d v="2020-05-15T00:00:00"/>
    <s v="W20-2020"/>
    <s v="May-2020"/>
    <m/>
    <s v="MW"/>
    <s v="22 Apr 20_x000a_27 jan 20"/>
    <m/>
    <n v="173001400071"/>
    <n v="6.6"/>
    <m/>
    <d v="2020-01-23T00:00:00"/>
    <m/>
    <d v="2020-04-05T00:00:00"/>
    <d v="2020-05-14T00:00:00"/>
    <s v="W20-2020"/>
    <m/>
    <d v="2020-06-18T00:00:00"/>
    <x v="8"/>
    <x v="7"/>
    <s v="CLOSED - RFI DONE"/>
    <s v="14.05.20 : RFIN sent _x000a_08.05.20 : revisi RFI plan 15 may_x000a_22.04.20 : email konfirmasi RFI/request PLN Connection dari XL (Pak Bayu), request SK PLN ke XL, plan RFI 6 may 20_x000a_05.04.20 : SRFIN sent_x000a_02.04.20 : wait konfirmasi ALITA mengenai material readiness, PLN process still wait confirmation_x000a_30.03.20 : Konfirmasi request PLN connection dari HTI dnegan MOS plan 17 April, email pak Ahenk_x000a_28.03.20 : SOFT RFI, PLN hold sesuai email XL 26 Mar 20_x000a_25.03.20 : on going erection_x000a_19.03.20 : on going erection tower permanent, plan RFI 30 maret_x000a_11.03.20 : target rfi permanent akhir maret, plan rfi colo 28 mar_x000a_20.02.20 : OG galian pondasi tower permanent_x000a_13.02.20 : 10.02.20 : alokasi tower done, wait GDL release_x000a_06.02.20 : 30.01.19 : Progress tower permanent Plan GDL Rel 7 Feb 2020, Target Mat On Site 12 Feb 2020, target COR: 17 Feb 2020, Erection 20 Feb, target RFI: 28 feb 2020_x000a_24.01.20 : DRM OK, site GM,  Colo XL menunggu site permanent RFI_x000a_17.01.20 : RND NOK -&gt; ANTENNA TOO LOW, karena aktual GUYED MAST 42 M dan space available hanya 30m, propose XL di 50m"/>
  </r>
  <r>
    <s v="160908104"/>
    <s v="KRUCIL"/>
    <x v="9"/>
    <s v="SMI"/>
    <n v="113.487904"/>
    <n v="-7.9557169999999999"/>
    <n v="50"/>
    <s v="0/150/210"/>
    <n v="2020"/>
    <s v="JEDI 2020 [NEW]"/>
    <s v="DSN. TIMUR RT19/3 DES. KRUCIL, KEC. KRUCIL, KAB. PROBOLINGGO"/>
    <s v="HTI"/>
    <s v="JAW-JI-KRS-4249"/>
    <s v="KRUCIL_BERMI"/>
    <x v="0"/>
    <s v="TBG"/>
    <s v="East"/>
    <s v="JATIM"/>
    <s v="Jawa Timur"/>
    <s v="KAB. PROBOLINGGO"/>
    <n v="6614549"/>
    <d v="2020-03-13T00:00:00"/>
    <m/>
    <n v="61"/>
    <s v="61 - 90 days"/>
    <d v="2020-04-12T00:00:00"/>
    <s v="W16-2020"/>
    <s v="Apr-2020"/>
    <d v="2020-04-03T00:00:00"/>
    <s v="W14-2020"/>
    <s v="Apr-2020"/>
    <d v="2020-04-11T00:00:00"/>
    <s v="W15-2020"/>
    <x v="22"/>
    <d v="2020-05-12T00:00:00"/>
    <s v="W20-2020"/>
    <s v="May-2020"/>
    <m/>
    <s v="MW"/>
    <d v="2020-04-22T00:00:00"/>
    <m/>
    <n v="513572002717"/>
    <n v="6.6"/>
    <m/>
    <d v="2020-03-19T00:00:00"/>
    <m/>
    <d v="2020-04-09T00:00:00"/>
    <d v="2020-05-13T00:00:00"/>
    <s v="W20-2020"/>
    <m/>
    <d v="2020-07-10T00:00:00"/>
    <x v="8"/>
    <x v="7"/>
    <s v="CLOSED - RFI DONE"/>
    <s v="14.05.20 : RFIN SENT 13 may_x000a_12.05.20 : plan besok connect PLN_x000a_08.05.20 : revisi RFI plan 12 may 20_x000a_22.04.20 : email konfirmasi RFI/request PLN Connection dari XL (Pak Bayu), request SK PLN ke XL, plan RFI 6 may 20_x000a_09.04.20 : SOFT RFIN sent_x000a_02.04.20 : ME on going, plan SRFI 3 apr_x000a_"/>
  </r>
  <r>
    <s v="TBG03_RAU321"/>
    <s v="SEI BELIMBING"/>
    <x v="9"/>
    <s v="TB"/>
    <n v="101.00507"/>
    <n v="0.23480000000000001"/>
    <n v="50"/>
    <s v="0/120/240"/>
    <n v="2020"/>
    <s v="JEDI 2020 [NEW]"/>
    <s v="Jl. Salo Sungai Abang, RT.01/05, Desa Siabu, Kec. Salo, Kabupaten Kampar"/>
    <s v="HTI"/>
    <s v="SUM-RI-BKN-1147"/>
    <s v="SIABU_SALO"/>
    <x v="0"/>
    <s v="TBG"/>
    <s v="WEST"/>
    <s v="SUMBAGTENG"/>
    <s v="Riau"/>
    <s v="KAB. KAMPAR"/>
    <n v="6614551"/>
    <d v="2020-03-13T00:00:00"/>
    <m/>
    <n v="61"/>
    <s v="61 - 90 days"/>
    <d v="2020-04-12T00:00:00"/>
    <s v="W16-2020"/>
    <s v="Apr-2020"/>
    <d v="2020-04-22T00:00:00"/>
    <s v="W17-2020"/>
    <s v="Apr-2020"/>
    <d v="2020-04-11T00:00:00"/>
    <s v="W15-2020"/>
    <x v="22"/>
    <d v="2020-05-13T00:00:00"/>
    <s v="W20-2020"/>
    <s v="May-2020"/>
    <m/>
    <s v="MW"/>
    <d v="2020-04-22T00:00:00"/>
    <m/>
    <n v="181901115903"/>
    <n v="6.6"/>
    <m/>
    <d v="2020-03-20T00:00:00"/>
    <m/>
    <d v="2020-04-23T00:00:00"/>
    <d v="2020-05-13T00:00:00"/>
    <s v="W20-2020"/>
    <m/>
    <d v="2020-07-01T00:00:00"/>
    <x v="8"/>
    <x v="7"/>
    <s v="CLOSED - RFI DONE"/>
    <s v="14.05.20 : RFIN SENT 13 may_x000a_08.05.20 : BP paid, revisi RFI plan 13 may 20_x000a_23.04.20 : email SRFIN sent_x000a_22.04.20 : email konfirmasi RFI/request PLN Connection dari XL (Pak Bayu), request SK PLN ke XL_x000a_16.04.20 : RBS foundation on going_x000a_09.04.20 : 02.04.20 : delivery material, plan on site 5 Apr, plan SRFI 11 Apr_x000a_"/>
  </r>
  <r>
    <s v="080154104"/>
    <s v="UNGAR"/>
    <x v="9"/>
    <s v="SMI"/>
    <n v="103.4983"/>
    <n v="0.73714999999999997"/>
    <n v="50"/>
    <s v="0/180/270"/>
    <n v="2020"/>
    <s v="JEDI 2020 [NEW]"/>
    <s v="KAB.KARIMUN, KEP.RIAU"/>
    <s v="HTI"/>
    <s v="SUM-KR-TBK-0579"/>
    <s v="TANJUNG BERLIAN KOTA"/>
    <x v="0"/>
    <s v="TBG"/>
    <s v="WEST"/>
    <s v="SUMBAGTENG"/>
    <s v="Kep. Riau"/>
    <s v="KAB. KARIMUN"/>
    <n v="6614549"/>
    <d v="2020-03-13T00:00:00"/>
    <m/>
    <n v="61"/>
    <s v="61 - 90 days"/>
    <d v="2020-04-12T00:00:00"/>
    <s v="W16-2020"/>
    <s v="Apr-2020"/>
    <d v="2020-04-11T00:00:00"/>
    <s v="W15-2020"/>
    <s v="Apr-2020"/>
    <d v="2020-04-11T00:00:00"/>
    <s v="W15-2020"/>
    <x v="22"/>
    <d v="2020-05-13T00:00:00"/>
    <s v="W20-2020"/>
    <s v="May-2020"/>
    <m/>
    <s v="MW"/>
    <d v="2020-04-22T00:00:00"/>
    <m/>
    <n v="183063155708"/>
    <n v="6.6"/>
    <m/>
    <d v="2020-03-20T00:00:00"/>
    <m/>
    <d v="2020-04-16T00:00:00"/>
    <d v="2020-05-13T00:00:00"/>
    <s v="W20-2020"/>
    <m/>
    <d v="2020-07-05T00:00:00"/>
    <x v="8"/>
    <x v="7"/>
    <s v="CLOSED - RFI DONE"/>
    <s v="14.05.20 : RFIN SENT 13 may_x000a_08.05.20 : BP paid, revisi RFI plan 13 may 20_x000a_22.04.20 : email konfirmasi RFI/request PLN Connection dari XL (Pak Bayu), request SK PLN ke XL, plan RFI 6 may 20_x000a_16.04.20 : email SRFIN sent_x000a_09.04.20 : ME on going_x000a_02.04.20 : delivery material, plan on site 5 Apr, plan SRFI 11 Apr_x000a_"/>
  </r>
  <r>
    <s v="020156104"/>
    <s v="PEMATANG BANDAR"/>
    <x v="9"/>
    <s v="SKP"/>
    <n v="99.141469999999998"/>
    <n v="3.0722200000000002"/>
    <n v="50"/>
    <s v="0/90/210"/>
    <n v="2020"/>
    <s v="JEDI 2020 [NEW]"/>
    <s v="Jln. Penghubung Afdeling, VII, Dusun Sukarame, Desa Nagori Bahtobu, Kec. Dolok Batu Namggar Kab Simalungun, Sumatra Utara"/>
    <s v="HTI"/>
    <s v="SUM-SU-PMS-2107"/>
    <s v="BAH TOBU"/>
    <x v="0"/>
    <s v="TBG"/>
    <s v="WEST"/>
    <s v="SUMBAGUT"/>
    <s v="Sumatera Utara"/>
    <s v="KAB. SIMALUNGUN"/>
    <n v="6614550"/>
    <d v="2020-03-13T00:00:00"/>
    <m/>
    <n v="58"/>
    <s v="31 - 60 days"/>
    <d v="2020-04-12T00:00:00"/>
    <s v="W16-2020"/>
    <s v="Apr-2020"/>
    <d v="2020-04-11T00:00:00"/>
    <s v="W15-2020"/>
    <s v="Apr-2020"/>
    <d v="2020-04-15T00:00:00"/>
    <s v="W16-2020"/>
    <x v="22"/>
    <d v="2020-05-10T00:00:00"/>
    <s v="W20-2020"/>
    <s v="May-2020"/>
    <m/>
    <s v="MW"/>
    <d v="2020-04-22T00:00:00"/>
    <m/>
    <n v="121120841956"/>
    <n v="6.6"/>
    <m/>
    <d v="2020-03-20T00:00:00"/>
    <m/>
    <d v="2020-04-16T00:00:00"/>
    <d v="2020-05-10T00:00:00"/>
    <s v="W20-2020"/>
    <m/>
    <d v="2020-07-10T00:00:00"/>
    <x v="8"/>
    <x v="7"/>
    <s v="CLOSED - RFI DONE"/>
    <s v="10.05.20 : RFIN sent _x000a_22.04.20 : email konfirmasi RFI/request PLN Connection dari XL (Pak Bayu), request SK PLN ke XL, plan RFI 6 may 20_x000a_16.04.20 : email SRFI-N sent_x000a_13.04.20 : Soft RFI_x000a_09.04.20 : RBS foundation done, wait material ME_x000a_02.04.20 : material on site, prepare start CME, plan SRFI 7 Apr _x000a_30.04.20 : KOM mitra"/>
  </r>
  <r>
    <s v="021447109"/>
    <s v="SELAYANG_BARU_DCS"/>
    <x v="9"/>
    <s v="TB"/>
    <n v="98.386859999999999"/>
    <n v="3.6100300000000001"/>
    <n v="50"/>
    <s v="0/100/180"/>
    <n v="2020"/>
    <s v="JEDI 2020 [NEW]"/>
    <s v="Dusun II, Desa  Bekulap, Kec. Selesai, Kab, Langkat, Provinsi Sumatra Utara"/>
    <s v="HTI"/>
    <s v="SUM-SU-STB-2167"/>
    <s v="BEKULAP"/>
    <x v="0"/>
    <s v="TBG"/>
    <s v="WEST"/>
    <s v="SUMBAGUT"/>
    <s v="Sumatera Utara"/>
    <s v="KAB. LANGKAT"/>
    <n v="6614551"/>
    <d v="2020-03-13T00:00:00"/>
    <m/>
    <n v="58"/>
    <s v="31 - 60 days"/>
    <d v="2020-04-12T00:00:00"/>
    <s v="W16-2020"/>
    <s v="Apr-2020"/>
    <d v="2020-04-11T00:00:00"/>
    <s v="W15-2020"/>
    <s v="Apr-2020"/>
    <d v="2020-04-15T00:00:00"/>
    <s v="W16-2020"/>
    <x v="22"/>
    <d v="2020-05-10T00:00:00"/>
    <s v="W20-2020"/>
    <s v="May-2020"/>
    <m/>
    <s v="MW"/>
    <d v="2020-04-22T00:00:00"/>
    <m/>
    <n v="129040027696"/>
    <n v="6.6"/>
    <m/>
    <d v="2020-03-20T00:00:00"/>
    <m/>
    <d v="2020-04-13T00:00:00"/>
    <d v="2020-05-10T00:00:00"/>
    <s v="W20-2020"/>
    <m/>
    <d v="2020-06-26T00:00:00"/>
    <x v="8"/>
    <x v="7"/>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021427109"/>
    <s v="SC-LP2231F"/>
    <x v="9"/>
    <s v="TB"/>
    <n v="98.974549999999994"/>
    <n v="3.5527199999999999"/>
    <n v="40"/>
    <s v="0/90/270"/>
    <n v="2020"/>
    <s v="JEDI 2020 [NEW]"/>
    <s v="Dusun Kedondong, Desa Melati II, Kecamatan Perbaungan, Kabupaten Serdang Bedagai"/>
    <s v="HTI"/>
    <s v="SUM-SU-SRH-2087"/>
    <s v="MELATI KEBUN"/>
    <x v="0"/>
    <s v="TBG"/>
    <s v="WEST"/>
    <s v="SUMBAGUT"/>
    <s v="Sumatera Utara"/>
    <s v="KAB. SERDANG BEDAGAI"/>
    <n v="6614551"/>
    <d v="2020-03-13T00:00:00"/>
    <m/>
    <n v="58"/>
    <s v="31 - 60 days"/>
    <d v="2020-04-12T00:00:00"/>
    <s v="W16-2020"/>
    <s v="Apr-2020"/>
    <d v="2020-04-11T00:00:00"/>
    <s v="W15-2020"/>
    <s v="Apr-2020"/>
    <d v="2020-04-11T00:00:00"/>
    <s v="W15-2020"/>
    <x v="22"/>
    <d v="2020-05-10T00:00:00"/>
    <s v="W20-2020"/>
    <s v="May-2020"/>
    <m/>
    <s v="MW"/>
    <d v="2020-04-22T00:00:00"/>
    <m/>
    <n v="126140712559"/>
    <n v="6.6"/>
    <m/>
    <d v="2020-03-20T00:00:00"/>
    <m/>
    <d v="2020-04-20T00:00:00"/>
    <d v="2020-05-10T00:00:00"/>
    <s v="W20-2020"/>
    <m/>
    <d v="2020-07-01T00:00:00"/>
    <x v="8"/>
    <x v="7"/>
    <s v="CLOSED - RFI DONE"/>
    <s v="10.05.20 : RFIN sent _x000a_22.04.20 : email konfirmasi RFI/request PLN Connection dari XL (Pak Bayu), request SK PLN ke XL, plan RFI 6 may 20_x000a_20.04.20 : email SRFI-N sent_x000a_16.04.20 : Soft RFI_x000a_13.04.20 : plan SRFI 17 Apr_x000a_09.04.20 : RBS foundation done, wait material ME_x000a_02.04.20 : material on site, prepare start CME, plan SRFI 7 Apr _x000a_30.04.20 : KOM mitra"/>
  </r>
  <r>
    <s v="020217104"/>
    <s v="LINTONG_HUTA"/>
    <x v="9"/>
    <s v="SMI"/>
    <n v="98.865350000000007"/>
    <n v="2.2618800000000001"/>
    <n v="40"/>
    <s v="120/240/340"/>
    <n v="2020"/>
    <s v="JEDI 2020 [NEW]"/>
    <s v="JL SIBORONG BORONG DOLOK SANGGUL, KEL PARGAULAN, KEC LINTONGNIHUTA, KAB HUMBANG HASUNDUTAN, SUMATERA UTARA"/>
    <s v="HTI"/>
    <s v="SUM-SU-DLS-2206"/>
    <s v="PARGAULAN"/>
    <x v="0"/>
    <s v="TBG"/>
    <s v="WEST"/>
    <s v="SUMBAGUT"/>
    <s v="Sumatera Utara"/>
    <s v="KAB. HUMBANG HASUNDU"/>
    <n v="6614549"/>
    <d v="2020-03-13T00:00:00"/>
    <m/>
    <n v="58"/>
    <s v="31 - 60 days"/>
    <d v="2020-04-12T00:00:00"/>
    <s v="W16-2020"/>
    <s v="Apr-2020"/>
    <d v="2020-04-11T00:00:00"/>
    <s v="W15-2020"/>
    <s v="Apr-2020"/>
    <d v="2020-04-15T00:00:00"/>
    <s v="W16-2020"/>
    <x v="22"/>
    <d v="2020-05-10T00:00:00"/>
    <s v="W20-2020"/>
    <s v="May-2020"/>
    <m/>
    <s v="MW"/>
    <d v="2020-04-22T00:00:00"/>
    <m/>
    <n v="123120528828"/>
    <n v="6.6"/>
    <m/>
    <d v="2020-03-20T00:00:00"/>
    <m/>
    <d v="2020-04-13T00:00:00"/>
    <d v="2020-05-10T00:00:00"/>
    <s v="W20-2020"/>
    <m/>
    <d v="2020-07-09T00:00:00"/>
    <x v="8"/>
    <x v="7"/>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021323109"/>
    <s v="SITINJO"/>
    <x v="9"/>
    <s v="TB"/>
    <n v="98.352680000000007"/>
    <n v="2.7245300000000001"/>
    <n v="30"/>
    <s v="90/210/330"/>
    <n v="2020"/>
    <s v="JEDI 2020 [NEW]"/>
    <s v="JL. PANJI BAKO, DESA SITINJO II, KEC SITINJO, DAIRI"/>
    <s v="HTI"/>
    <s v="SUM-SU-SDK-2217"/>
    <s v="SITINJO II"/>
    <x v="0"/>
    <s v="TBG"/>
    <s v="WEST"/>
    <s v="SUMBAGUT"/>
    <s v="Sumatera Utara"/>
    <s v="KAB. DAIRI"/>
    <n v="6614551"/>
    <d v="2020-03-13T00:00:00"/>
    <m/>
    <n v="58"/>
    <s v="31 - 60 days"/>
    <d v="2020-04-12T00:00:00"/>
    <s v="W16-2020"/>
    <s v="Apr-2020"/>
    <d v="2020-04-11T00:00:00"/>
    <s v="W15-2020"/>
    <s v="Apr-2020"/>
    <d v="2020-04-11T00:00:00"/>
    <s v="W15-2020"/>
    <x v="22"/>
    <d v="2020-05-10T00:00:00"/>
    <s v="W20-2020"/>
    <s v="May-2020"/>
    <m/>
    <s v="MW"/>
    <d v="2020-04-22T00:00:00"/>
    <m/>
    <n v="129010059010"/>
    <n v="6.6"/>
    <m/>
    <d v="2020-03-20T00:00:00"/>
    <m/>
    <d v="2020-04-13T00:00:00"/>
    <d v="2020-05-10T00:00:00"/>
    <s v="W20-2020"/>
    <m/>
    <d v="2020-07-08T00:00:00"/>
    <x v="8"/>
    <x v="7"/>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022234109"/>
    <s v="API_PURWOSARI SECANGGANG"/>
    <x v="9"/>
    <s v="TB"/>
    <n v="98.513329999999996"/>
    <n v="3.8941400000000002"/>
    <n v="50"/>
    <s v="0/210/290"/>
    <n v="2020"/>
    <s v="JEDI 2020 [NEW]"/>
    <s v="JL PURWOSARI-PASAR BARU, DUSUN IX PURWOSARI, DESA TANJUNG IBUS, KECAMATAN SECANGGANG"/>
    <s v="HTI"/>
    <s v="SUM-SU-STB-2169"/>
    <s v="TANJUNG IBUS"/>
    <x v="0"/>
    <s v="TBG"/>
    <s v="WEST"/>
    <s v="SUMBAGUT"/>
    <s v="Sumatera Utara"/>
    <s v="KAB. LANGKAT"/>
    <n v="6614551"/>
    <d v="2020-03-13T00:00:00"/>
    <m/>
    <n v="58"/>
    <s v="31 - 60 days"/>
    <d v="2020-04-12T00:00:00"/>
    <s v="W16-2020"/>
    <s v="Apr-2020"/>
    <d v="2020-04-11T00:00:00"/>
    <s v="W15-2020"/>
    <s v="Apr-2020"/>
    <d v="2020-04-15T00:00:00"/>
    <s v="W16-2020"/>
    <x v="22"/>
    <d v="2020-05-10T00:00:00"/>
    <s v="W20-2020"/>
    <s v="May-2020"/>
    <m/>
    <s v="MW"/>
    <d v="2020-04-22T00:00:00"/>
    <m/>
    <n v="122140840740"/>
    <n v="6.6"/>
    <m/>
    <d v="2020-03-20T00:00:00"/>
    <m/>
    <d v="2020-04-13T00:00:00"/>
    <d v="2020-05-10T00:00:00"/>
    <s v="W20-2020"/>
    <m/>
    <d v="2020-07-07T00:00:00"/>
    <x v="8"/>
    <x v="7"/>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020297104"/>
    <s v="SINUNUKAN_MDN"/>
    <x v="9"/>
    <s v="SMI"/>
    <n v="99.231089999999995"/>
    <n v="0.57557999999999998"/>
    <n v="50"/>
    <s v="100/200/280"/>
    <n v="2020"/>
    <s v="JEDI 2020 [NEW]"/>
    <s v="JL LINTAS PANTAI BARAT, KEL TAPUS, KEC LINGGA BAYU, KAB MANDAILING NATAL, SUMATERA UTARA"/>
    <s v="HTI"/>
    <s v="SUM-SU-PYB-2153"/>
    <s v="TAPUS_LINGGA BAYU"/>
    <x v="0"/>
    <s v="TBG"/>
    <s v="WEST"/>
    <s v="SUMBAGUT"/>
    <s v="Sumatera Utara"/>
    <s v="KAB. MANDAILING NATA"/>
    <n v="6614549"/>
    <d v="2020-03-13T00:00:00"/>
    <m/>
    <n v="58"/>
    <s v="31 - 60 days"/>
    <d v="2020-04-12T00:00:00"/>
    <s v="W16-2020"/>
    <s v="Apr-2020"/>
    <d v="2020-04-22T00:00:00"/>
    <s v="W17-2020"/>
    <s v="Apr-2020"/>
    <d v="2020-04-15T00:00:00"/>
    <s v="W16-2020"/>
    <x v="22"/>
    <d v="2020-05-10T00:00:00"/>
    <s v="W20-2020"/>
    <s v="May-2020"/>
    <m/>
    <s v="MW"/>
    <d v="2020-04-22T00:00:00"/>
    <m/>
    <n v="124150418914"/>
    <n v="6.6"/>
    <m/>
    <d v="2020-03-20T00:00:00"/>
    <m/>
    <d v="2020-04-20T00:00:00"/>
    <d v="2020-05-10T00:00:00"/>
    <s v="W20-2020"/>
    <m/>
    <d v="2020-07-10T00:00:00"/>
    <x v="8"/>
    <x v="7"/>
    <s v="CLOSED - RFI DONE"/>
    <s v="10.05.20 : RFIN sent _x000a_22.04.20 : email konfirmasi RFI/request PLN Connection dari XL (Pak Bayu), request SK PLN ke XL, plan RFI 6 may 20_x000a_20.04.20 : email SRFI-N sent_x000a_16.04.20 : comcase_x000a_13.04.20 : plan tim arkom on site Kamis untuk pendekatan, plan SRFI 22 Apr_x000a_09.04.20 : CME stop, block akses by LL, proses penyelesaian_x000a_02.04.20 : material on site, prepare start CME, plan SRFI 7 Apr _x000a_30.04.20 : KOM mitra"/>
  </r>
  <r>
    <s v="1260851003"/>
    <s v="TAMANJAYA"/>
    <x v="9"/>
    <s v="TB"/>
    <n v="107.326868"/>
    <n v="-6.9942469999999997"/>
    <n v="50"/>
    <s v="100/210/330"/>
    <n v="2020"/>
    <s v="JEDI 2020 [NEW]"/>
    <s v="Kp.Nenggel Rt 02 Rw 18 Desa Tamanjaya Kecamatan Gununghalu Kabupaten Bandung Barat"/>
    <s v="HTI"/>
    <s v="JAW-JB-NPH-3700"/>
    <s v="TAMANJAYA"/>
    <x v="1"/>
    <s v="TBG"/>
    <s v="Central"/>
    <s v="JABAR"/>
    <s v="Jawa Barat"/>
    <s v="KAB. BANDUNG BARAT"/>
    <n v="6614369"/>
    <d v="2020-01-13T00:00:00"/>
    <m/>
    <n v="115"/>
    <s v="91 - 120 days"/>
    <d v="2020-06-11T00:00:00"/>
    <s v="W24-2020"/>
    <s v="Jun-2020"/>
    <d v="2020-04-27T00:00:00"/>
    <s v="W18-2020"/>
    <s v="Apr-2020"/>
    <d v="2020-05-15T00:00:00"/>
    <s v="W20-2020"/>
    <x v="25"/>
    <d v="2020-05-06T00:00:00"/>
    <s v="W19-2020"/>
    <s v="May-2020"/>
    <m/>
    <s v="MW"/>
    <d v="2020-04-22T00:00:00"/>
    <m/>
    <s v="535921323325"/>
    <s v="6.6"/>
    <m/>
    <d v="2020-05-08T00:00:00"/>
    <m/>
    <m/>
    <d v="2020-05-07T00:00:00"/>
    <s v="W19-2020"/>
    <m/>
    <d v="2020-08-21T00:00:00"/>
    <x v="8"/>
    <x v="7"/>
    <s v="CLOSED - RFI DONE"/>
    <s v="07.05.20 : RFIN sent _x000a_30.04.20 : SRFI actual_x000a_23.04.20 : 22.04.20 : email konfirmasi RFI/request PLN Connection dari XL (Pak Bayu), request SK PLN ke XL_x000a_20.04.20 : tower painting_x000a_16.04.20 : erection on going_x000a_09.04.20 : curing time_x000a_02.04.20 : 01.04.20 : rebarring, angkur plan besok diambil, SST 52_x000a_01.04.20 : lantai kerja, paralel rebarring_x000a_25.03.20 : on going excavation_x000a_19.03.20 : plan besok survey KBB (pemkot kota bandung barat)_x000a_11.03.20 : Rekom done, RFC, proses perijinan_x000a_20.02.20 : rekom L/C_x000a_13.02.20 : IW on going_x000a_06.02.20 : Kand D = RF OK, TX review_x000a_05.02.20 : kand C-H = submit C-H, karena LL kand B membatalkan_x000a_C JAW-JB-NPH-3700_C -6,99603 107,32570_x000a_D JAW-JB-NPH-3700_D -6,99264 107,32493_x000a_E JAW-JB-NPH-3700_E -6,99673 107,32353_x000a_F JAW-JB-NPH-3700_F -6,99858 107,32287_x000a_G JAW-JB-NPH-3700_G -6,99637 107,32525_x000a_H JAW-JB-NPH-3700_H -6,99271 107,32217_x000a_27.01.20 : kand B = RND OK 50 0/110/210 27Jan20 : Ok candidate B, tower 52_x000a_27.01.20 : kand B = submit -6,99603 107,32415_x000a_22.01.20 : kand A = RND not ok candidate A, rehunting to : 107.325005, -6.994985_x000a_20.01.20 : Kand A = submit kand A di -6,99398 107,3278"/>
  </r>
  <r>
    <s v="180422109"/>
    <s v="REMPEK GANGGA"/>
    <x v="9"/>
    <s v="TB"/>
    <n v="116.24988999999999"/>
    <n v="-8.3351000000000006"/>
    <n v="50"/>
    <s v="70/210/340"/>
    <n v="2020"/>
    <s v="JEDI 2020 [NEW]"/>
    <s v="Dusun Pancor Getah, Desa Rempek, Kec.Gangga, Kab.Lombok Utara, Prov.Nusa Tenggara Barat"/>
    <s v="HTI"/>
    <s v="NUS-NB-TJN-5263"/>
    <s v="GANGGA_REMPEK"/>
    <x v="0"/>
    <s v="TBG"/>
    <s v="East"/>
    <s v="BALINUSRA"/>
    <s v="Nusa Tenggara Barat"/>
    <s v="KAB. LOMBOK UTARA"/>
    <n v="6614551"/>
    <d v="2020-03-13T00:00:00"/>
    <m/>
    <n v="54"/>
    <s v="31 - 60 days"/>
    <d v="2020-04-12T00:00:00"/>
    <s v="W16-2020"/>
    <s v="Apr-2020"/>
    <d v="2020-04-25T00:00:00"/>
    <s v="W17-2020"/>
    <s v="Apr-2020"/>
    <d v="2020-04-20T00:00:00"/>
    <s v="W17-2020"/>
    <x v="22"/>
    <d v="2020-05-06T00:00:00"/>
    <s v="W19-2020"/>
    <s v="May-2020"/>
    <m/>
    <s v="MW"/>
    <d v="2020-04-22T00:00:00"/>
    <m/>
    <n v="441300967955"/>
    <n v="6.6"/>
    <m/>
    <d v="2020-03-19T00:00:00"/>
    <m/>
    <d v="2020-05-05T00:00:00"/>
    <d v="2020-05-06T00:00:00"/>
    <s v="W19-2020"/>
    <m/>
    <d v="2020-07-04T00:00:00"/>
    <x v="8"/>
    <x v="7"/>
    <s v="CLOSED - RFI DONE"/>
    <s v="06.05.20 : RFIN sent _x000a_05.05.20 : email SRFI-N sent, actual RFI_x000a_23.04.20 : SRFI actual_x000a_22.04.20 : email konfirmasi RFI/request PLN Connection dari XL (Pak Bayu), request SK PLN ke XL_x000a_20.04.20 : ME on going_x000a_16.04.20 : start CME RBS foundation, delivery material, plan SRFI 25 April_x000a_09.04.20 : prepare team dan material, kendala isu covid 19 dan pembatasan akses_x000a_"/>
  </r>
  <r>
    <s v="161418109"/>
    <s v="NGADAS PONCO KUSUMA"/>
    <x v="9"/>
    <s v="SKP"/>
    <n v="112.84521100000001"/>
    <n v="-8.0161560000000005"/>
    <n v="50"/>
    <s v="70/220/290"/>
    <n v="2020"/>
    <s v="JEDI 2020 [NEW]"/>
    <s v="Desa Gubugklakah, RT 07 RW 07, Kec. Poncokusumo, Kab Malang, Jawa Timur"/>
    <s v="HTI"/>
    <s v="JAW-JI-KPN-4364"/>
    <s v="PONCOKUSUMO_GUBUGKLAKAH"/>
    <x v="0"/>
    <s v="TBG"/>
    <s v="East"/>
    <s v="JATIM"/>
    <s v="Jawa Timur"/>
    <s v="KAB. MALANG"/>
    <n v="6614550"/>
    <d v="2020-03-13T00:00:00"/>
    <m/>
    <n v="54"/>
    <s v="31 - 60 days"/>
    <d v="2020-04-12T00:00:00"/>
    <s v="W16-2020"/>
    <s v="Apr-2020"/>
    <d v="2020-04-03T00:00:00"/>
    <s v="W14-2020"/>
    <s v="Apr-2020"/>
    <d v="2020-04-11T00:00:00"/>
    <s v="W15-2020"/>
    <x v="22"/>
    <d v="2020-05-06T00:00:00"/>
    <s v="W19-2020"/>
    <s v="May-2020"/>
    <m/>
    <s v="MW"/>
    <d v="2020-04-22T00:00:00"/>
    <m/>
    <n v="513060881555"/>
    <n v="6.6"/>
    <m/>
    <d v="2020-03-19T00:00:00"/>
    <m/>
    <d v="2020-04-07T00:00:00"/>
    <d v="2020-05-06T00:00:00"/>
    <s v="W19-2020"/>
    <m/>
    <d v="2020-07-15T00:00:00"/>
    <x v="8"/>
    <x v="7"/>
    <s v="CLOSED - RFI DONE"/>
    <s v="06.05.20 : RFIN sent _x000a_22.04.20 : email konfirmasi RFI/request PLN Connection dari XL (Pak Bayu), request SK PLN ke XL, plan RFI 6 may 20_x000a_07.04.20 : SOFT RFIN sent_x000a_02.04.20 : aktual SOFT RFI, collecting doc SRFIN, plan announce SRFI besok_x000a_"/>
  </r>
  <r>
    <s v="280141109"/>
    <s v="TBG TALABANGI"/>
    <x v="9"/>
    <s v="TB"/>
    <n v="119.66801"/>
    <n v="-3.7323300000000001"/>
    <n v="50"/>
    <s v="0/180/270"/>
    <n v="2020"/>
    <s v="JEDI 2020 [NEW]"/>
    <s v="Dsn.Talabangi, Kel.Tanyomang, Kec. Patampanua, Kab. Pinrang, Prop. Sulawesi selatan"/>
    <s v="HTI"/>
    <s v="SUL-SN-PIN-1310"/>
    <s v="TONYAMANG"/>
    <x v="0"/>
    <s v="TBG"/>
    <s v="East"/>
    <s v="SULAWESI"/>
    <s v="Sulawesi Selatan"/>
    <s v="KAB. PINRANG"/>
    <n v="6614551"/>
    <d v="2020-03-13T00:00:00"/>
    <m/>
    <n v="54"/>
    <s v="31 - 60 days"/>
    <d v="2020-04-12T00:00:00"/>
    <s v="W16-2020"/>
    <s v="Apr-2020"/>
    <d v="2020-04-28T00:00:00"/>
    <s v="W18-2020"/>
    <s v="Apr-2020"/>
    <d v="2020-04-15T00:00:00"/>
    <s v="W16-2020"/>
    <x v="22"/>
    <d v="2020-05-06T00:00:00"/>
    <s v="W19-2020"/>
    <s v="May-2020"/>
    <m/>
    <s v="MW"/>
    <d v="2020-04-22T00:00:00"/>
    <m/>
    <n v="324300203497"/>
    <n v="6.6"/>
    <m/>
    <d v="2020-03-19T00:00:00"/>
    <m/>
    <m/>
    <d v="2020-05-06T00:00:00"/>
    <s v="W19-2020"/>
    <m/>
    <d v="2020-07-04T00:00:00"/>
    <x v="8"/>
    <x v="7"/>
    <s v="CLOSED - RFI DONE"/>
    <s v="06.05.20 : RFIN sent_x000a_22.04.20 : email konfirmasi RFI/request PLN Connection dari XL (Pak Bayu), request SK PLN ke XL, plan RFI 6 may 20_x000a_16.04.20 : delivery material panel KWH/ACPDB, ME Grounding tray dan mounting msh on delivery dri JKt-Mksr. Pengiriman lebih lambat karena isu covid/pemeriksaan lebih ketat di pelabuhan._x000a_13.04.20 : RBS pondasi done, wait Panel ME_x000a_09.04.20 : BTS Foundation OG, Material tray, Mounting, Grounding Just OS from PALU. waiting delivery Material Panel KWH/ACPDB from Jkt _x000a_02.04.20 : delivery material, plan SRFI 15 Apr_x000a_"/>
  </r>
  <r>
    <s v="TBG03_BTN233"/>
    <s v="TANGERANG"/>
    <x v="10"/>
    <s v="TB"/>
    <s v="106°37.37.88'E"/>
    <s v="6°10.8.22'S"/>
    <n v="45"/>
    <s v=" 90/210/330"/>
    <n v="2021"/>
    <m/>
    <s v="Jl. Aipda KS Tubun No.18, Kel. Pasar Baru Kec Tangerang, Kota Tangerang Prov. Banten"/>
    <s v="EID"/>
    <s v="JAW-BT-TNG-1520"/>
    <s v="KAMPUNG KOANG RELOCATION"/>
    <x v="0"/>
    <s v="TBG"/>
    <s v="JABO"/>
    <s v="JABODETABEK (INNER)"/>
    <s v="Banten"/>
    <s v="Kota Tangerang"/>
    <n v="6617212"/>
    <d v="2021-05-29T00:00:00"/>
    <m/>
    <n v="247"/>
    <s v="&gt; 150 days"/>
    <d v="2021-06-28T00:00:00"/>
    <s v="W27-2021"/>
    <s v="Jun-2021"/>
    <d v="2021-06-25T00:00:00"/>
    <s v="W26-2021"/>
    <s v="Jun-2021"/>
    <s v="TBD"/>
    <s v="TBD"/>
    <x v="1"/>
    <s v="TBD"/>
    <s v="TBD"/>
    <s v="TBD"/>
    <m/>
    <m/>
    <m/>
    <m/>
    <m/>
    <m/>
    <m/>
    <s v=""/>
    <m/>
    <m/>
    <m/>
    <m/>
    <m/>
    <m/>
    <x v="9"/>
    <x v="8"/>
    <s v="RETURN BY XL"/>
    <s v="31:10:21-26:10:21: Dismantle, need email dismantle by XL _x000a_20:10:21-21.06.2021 : Power Connection Prosess, Need Confirmasi connect PLN by XL_x000a_08:10:2021: SRFI CONNECT PLN HOLD BY XL_x000a_06.17.2021 : ME OG_x000a_06.14.2021 : RBS &amp; BTS Foundation _x000a_06.10.2021 : Mobilisasi dan Demobilisasi Team"/>
  </r>
  <r>
    <s v="122211109"/>
    <s v="SMATKRIDA NUSANTARA"/>
    <x v="9"/>
    <s v="SKP"/>
    <n v="107.725403"/>
    <n v="-6.9162600000000003"/>
    <n v="30"/>
    <s v="0/120/240"/>
    <n v="2020"/>
    <s v="JEDI 2020 [NEW]"/>
    <s v=" JL. Sukaluyu RT 06 RW 15 Kel. Cipadung Kec. Cibiru Kota Bandung"/>
    <s v="HTI"/>
    <s v="JAW-JB-BDG-3846"/>
    <s v="CIPADUNG_CIBIRU"/>
    <x v="0"/>
    <s v="TBG"/>
    <s v="Central"/>
    <s v="JABAR"/>
    <s v="Jawa Barat"/>
    <s v="KOTA BANDUNG"/>
    <n v="6614391"/>
    <d v="2020-01-15T00:00:00"/>
    <m/>
    <n v="112"/>
    <s v="91 - 120 days"/>
    <d v="2020-02-14T00:00:00"/>
    <s v="W07-2020"/>
    <s v="Feb-2020"/>
    <d v="2020-03-12T00:00:00"/>
    <s v="W11-2020"/>
    <s v="Mar-2020"/>
    <d v="2020-02-10T00:00:00"/>
    <s v="W07-2020"/>
    <x v="26"/>
    <d v="2020-05-06T00:00:00"/>
    <s v="W19-2020"/>
    <s v="May-2020"/>
    <m/>
    <s v="MW"/>
    <s v="22 Apr 20_x000a_27 jan 20"/>
    <m/>
    <s v="535716394165"/>
    <s v="6.6"/>
    <m/>
    <d v="2020-01-22T00:00:00"/>
    <m/>
    <d v="2020-03-25T00:00:00"/>
    <d v="2020-05-06T00:00:00"/>
    <s v="W19-2020"/>
    <m/>
    <d v="2020-06-10T00:00:00"/>
    <x v="8"/>
    <x v="7"/>
    <s v="CLOSED - RFI DONE"/>
    <s v="06.05.20 : RFIN sent _x000a_22.04.20 : email konfirmasi RFI/request PLN Connection dari XL (Pak Bayu), request SK PLN ke XL, plan RFI 6 may 20_x000a_25.03.20 : SRFIN done_x000a_19.03.20 : collecting doc SRFI-N, plan submit SRFIN 19 mar_x000a_11.03.20 : SRFI, collecting doc SRFI-N_x000a_20.02.20 : wait kekurangan material ME, plan RFI mundur 28 Mar 20_x000a_13.02.20 : ME OG (use existing CME ex XL)_x000a_06.02.20 : Pondasi done, Tray done, Mounting done, penggantian material hilang (ex existing CME XL yg pernah cancel)_x000a_30.01.19 : OG RBS Foundation, delivery material"/>
  </r>
  <r>
    <s v="124122109"/>
    <s v="DIANPERMAI-MARGAHAYU"/>
    <x v="9"/>
    <s v="SKP"/>
    <n v="107.5682"/>
    <n v="-6.9452199999999999"/>
    <n v="30"/>
    <s v="0/120/240"/>
    <n v="2020"/>
    <s v="JEDI 2020 [NEW]"/>
    <s v="Jalan terusan Holis rt 1 rw 10 Kel Margahayu Utara Kec Babakan CiparayKec Babakan Ciparaykota bandung"/>
    <s v="HTI"/>
    <s v="JAW-JB-BDG-3648"/>
    <s v="MARGAHAYU UTARA"/>
    <x v="0"/>
    <s v="TBG"/>
    <s v="Central"/>
    <s v="JABAR"/>
    <s v="Jawa Barat"/>
    <s v="KOTA BANDUNG"/>
    <n v="6614391"/>
    <d v="2020-01-15T00:00:00"/>
    <m/>
    <n v="112"/>
    <s v="91 - 120 days"/>
    <d v="2020-02-14T00:00:00"/>
    <s v="W07-2020"/>
    <s v="Feb-2020"/>
    <d v="2020-04-11T00:00:00"/>
    <s v="W15-2020"/>
    <s v="Apr-2020"/>
    <d v="2020-02-21T00:00:00"/>
    <s v="W08-2020"/>
    <x v="26"/>
    <d v="2020-05-06T00:00:00"/>
    <s v="W19-2020"/>
    <s v="May-2020"/>
    <m/>
    <s v="MW"/>
    <s v="22 Apr 20_x000a_27 jan 20"/>
    <m/>
    <s v="535756178327"/>
    <s v="6.6"/>
    <m/>
    <d v="2020-01-22T00:00:00"/>
    <m/>
    <d v="2020-04-09T00:00:00"/>
    <d v="2020-05-06T00:00:00"/>
    <s v="W19-2020"/>
    <m/>
    <d v="2020-06-15T00:00:00"/>
    <x v="8"/>
    <x v="7"/>
    <s v="CLOSED - RFI DONE"/>
    <s v="06.05.20 : RFIN sent _x000a_22.04.20 : email konfirmasi RFI/request PLN Connection dari XL (Pak Bayu), request SK PLN ke XL, plan RFI 6 may 20_x000a_09.04.20 : SOFT RFIN sent_x000a_02.04.20 : stacking installation, plan SRFI 11 apr_x000a_25.03.20 : on going pondasi stacking, plan on site material stacking 27 Mar, plan RFI 7 Apr_x000a_19.03.20 : on going pabrikasi 10 hari start kemarin, plan on site 30 mar, plan RFI 7 apr_x000a_20.02.20 : need stacking baseframe, material ready w2 Maret, plan RFI mundur 20 Mar 20_x000a_07.02.20 - 06.02.20 : layout issue_x000a_05.02.20 : aktual lebar space hanya 0.8m, tidak mecukupi requirement pondasi XL lebar 1 m, pondasi hold_x000a_30.01.19 : OG RBS Foundation, delivery material"/>
  </r>
  <r>
    <s v="1260861003"/>
    <s v="CIBITUNG_RONGGA"/>
    <x v="9"/>
    <s v="TB"/>
    <n v="107.305003"/>
    <n v="-6.9284059999999998"/>
    <n v="50"/>
    <s v="0/100/200"/>
    <n v="2020"/>
    <s v="JEDI 2020 [NEW]"/>
    <s v="KP PASIR GOMBONG, RT 01 RW 07, DESA CIBITUNG, KECAMATAN RONGGA, KABUPATEN BANDUNG BARAT"/>
    <s v="HTI"/>
    <s v="JAW-JB-NPH-3704"/>
    <s v="CIBITUNG_RONGGA"/>
    <x v="1"/>
    <s v="TBG"/>
    <s v="Central"/>
    <s v="JABAR"/>
    <s v="Jawa Barat"/>
    <s v="KAB. BANDUNG BARAT"/>
    <n v="6614369"/>
    <d v="2020-01-13T00:00:00"/>
    <m/>
    <n v="114"/>
    <s v="91 - 120 days"/>
    <d v="2020-06-11T00:00:00"/>
    <s v="W24-2020"/>
    <s v="Jun-2020"/>
    <d v="2020-04-27T00:00:00"/>
    <s v="W18-2020"/>
    <s v="Apr-2020"/>
    <d v="2020-05-15T00:00:00"/>
    <s v="W20-2020"/>
    <x v="25"/>
    <d v="2020-05-06T00:00:00"/>
    <s v="W19-2020"/>
    <s v="May-2020"/>
    <m/>
    <s v="MW"/>
    <d v="2020-04-22T00:00:00"/>
    <m/>
    <s v="535950876137"/>
    <s v="6.6"/>
    <m/>
    <m/>
    <m/>
    <m/>
    <d v="2020-05-06T00:00:00"/>
    <s v="W19-2020"/>
    <m/>
    <m/>
    <x v="8"/>
    <x v="7"/>
    <s v="CLOSED - RFI DONE"/>
    <s v="06.05.20 : RFIN sent _x000a_23.04.20 : SRFI actual_x000a_22.04.20 : erection done, start ME grounding_x000a_22.04.20 : email konfirmasi RFI/request PLN Connection dari XL (Pak Bayu), request SK PLN ke XL_x000a_20.04.20 : tower painting_x000a_16.04.20 : erection on going _x000a_09.04.20 : curingtime_x000a_02.04.20 : 01.04.20 : rebarring done, plan cor 4 apr, SST 52m_x000a_19.03.20 : galian on going, bsk stop krn ada survey KBB (pemkot bandung barat), wait GDL tower_x000a_11.03.20 : Rekom done, RFC, proses perijinan_x000a_20.02.20 : rekom L/C_x000a_13.02.20 : IW on going_x000a_06.02.20 : Kand A = RF OK, TX review_x000a_22.01.20 : kand A = RND 50 80/140/215 22Jan20 : RND ok candidate A, tower 52_x000a_20.01.20 : Kand A = submit kand A di -6,92756 107,30578"/>
  </r>
  <r>
    <s v="1317551003"/>
    <s v="CIRUMPAK TANGERANG"/>
    <x v="9"/>
    <s v="TB"/>
    <n v="106.43962000000001"/>
    <n v="-6.1057030000000001"/>
    <n v="50"/>
    <s v="50/245/310"/>
    <m/>
    <m/>
    <s v="Kp. Pasir, RT.06/03, Desa Pasir Kec. Kronjo Kabupaten Tangerang "/>
    <s v="EID"/>
    <s v="JAW-BT-TGR-0026"/>
    <s v="Cirumpak Tangerang"/>
    <x v="1"/>
    <s v="TBG"/>
    <s v="JABO"/>
    <s v="JABODETABEK (OUTER)"/>
    <s v="Banten"/>
    <s v="TANGERANG"/>
    <n v="6614368"/>
    <d v="2020-01-13T00:00:00"/>
    <m/>
    <n v="114"/>
    <s v="91 - 120 days"/>
    <d v="2020-06-11T00:00:00"/>
    <s v="W24-2020"/>
    <s v="Jun-2020"/>
    <d v="2020-04-15T00:00:00"/>
    <s v="W16-2020"/>
    <s v="Apr-2020"/>
    <d v="2020-05-06T00:00:00"/>
    <s v="W19-2020"/>
    <x v="25"/>
    <d v="2020-05-06T00:00:00"/>
    <s v="W19-2020"/>
    <s v="May-2020"/>
    <m/>
    <s v="MW"/>
    <m/>
    <m/>
    <n v="566401480561"/>
    <n v="6.6"/>
    <m/>
    <m/>
    <m/>
    <d v="2020-03-31T00:00:00"/>
    <d v="2020-05-06T00:00:00"/>
    <s v="W19-2020"/>
    <m/>
    <d v="2020-05-18T00:00:00"/>
    <x v="8"/>
    <x v="7"/>
    <s v="CLOSED - RFI DONE"/>
    <s v="06.05.20 : RFIN sent _x000a_22.04.20 : email permintaan connect PLN oleh Bu Anggie, email request PSB PLN, plan RFI = SK PLN + 14 days (6 may 20)_x000a_31.03.20 : email SRFI-N sent_x000a_09.04.20 : SRFI, wait SRFIN _x000a_02.04.20 : 25.03.20 : Erection Tower OG_x000a_23.03.20 : Erection Tower OG_x000a_19.03.20 : galian pondasi_x000a_11.03.20 : galian pondasi OG, Plan Done 14/03_x000a_06.03.20 : Bowplank done, Galian plan start 07/03_x000a_20.02.20 : OG rekom lurah camat_x000a_13.02.20 : IW on going/realisasi IW_x000a_06.02.20 : kand A, B, C = validasi done, Candidate A, B &amp; C RF TX OK_x000a_24.01.20 : kand A = RND _x000a_A OK (50m) 50 Prio 1_x000a_B OK (50m) 50 Prio 2_x000a_C OK (50m) 50 Prio 3_x000a_"/>
  </r>
  <r>
    <s v="100092109"/>
    <s v="AIR MINUM GRAND SUMBER AGUNG"/>
    <x v="9"/>
    <s v="TB"/>
    <n v="105.20059999999999"/>
    <n v="-5.4293800000000001"/>
    <n v="50"/>
    <s v="90/240/310"/>
    <n v="2020"/>
    <s v="JEDI 2020 [NEW]"/>
    <s v="Jln Paredoan I,  Kel Batu Putu, Kec Teluk Betung, Bandar Lampung"/>
    <s v="HTI"/>
    <s v="SUM-LA-GDT-1045"/>
    <s v="TALANG MULYA"/>
    <x v="0"/>
    <s v="TBG"/>
    <s v="WEST"/>
    <s v="LAMPUNG"/>
    <s v="Lampung"/>
    <s v="KAB. PESAWARAN"/>
    <n v="6614479"/>
    <d v="2020-02-13T00:00:00"/>
    <m/>
    <n v="43"/>
    <s v="31 - 60 days"/>
    <d v="2020-03-14T00:00:00"/>
    <s v="W11-2020"/>
    <s v="Mar-2020"/>
    <s v="RFI"/>
    <s v=""/>
    <s v=""/>
    <d v="2020-03-16T00:00:00"/>
    <s v="W12-2020"/>
    <x v="23"/>
    <d v="2020-03-27T00:00:00"/>
    <s v="W13-2020"/>
    <s v="Mar-2020"/>
    <m/>
    <s v="MW"/>
    <d v="2020-02-28T00:00:00"/>
    <m/>
    <n v="171802684683"/>
    <n v="6.6"/>
    <m/>
    <d v="2020-02-18T00:00:00"/>
    <m/>
    <m/>
    <d v="2020-03-27T00:00:00"/>
    <s v="W13-2020"/>
    <m/>
    <d v="2020-06-30T00:00:00"/>
    <x v="8"/>
    <x v="7"/>
    <s v="CLOSED - RFI DONE"/>
    <s v="27.03.20 : RFIN sent_x000a_25.03.20 : actual RFI_x000a_19.03.20 : 11.03.20 : Soft RFI, wait PLN connection_x000a_13.02.20 : SPK released"/>
  </r>
  <r>
    <s v="140360109"/>
    <s v="GAMONG"/>
    <x v="9"/>
    <s v="TB"/>
    <n v="110.77287"/>
    <n v="-6.7907900000000003"/>
    <n v="50"/>
    <s v="15/150/295"/>
    <m/>
    <m/>
    <s v="Jl Raya Jetak Blimbing Kidul RT 01 RW 02 Kel.Banget Kec.Kaliwungu Kab.Kudus, Jawa Tengah"/>
    <s v="EID"/>
    <s v="JAW-JT-KDS-0872"/>
    <s v="BANGET KALIWUNGU"/>
    <x v="0"/>
    <m/>
    <s v="Central"/>
    <s v="JATENG"/>
    <s v="Jawa Tengah"/>
    <s v="KUDUS"/>
    <n v="6614397"/>
    <d v="2020-01-15T00:00:00"/>
    <m/>
    <n v="71"/>
    <s v="61 - 90 days"/>
    <d v="2020-02-14T00:00:00"/>
    <s v="W07-2020"/>
    <s v="Feb-2020"/>
    <s v="RFI"/>
    <s v=""/>
    <s v=""/>
    <d v="2020-02-14T00:00:00"/>
    <s v="W07-2020"/>
    <x v="26"/>
    <d v="2020-03-27T00:00:00"/>
    <s v="W13-2020"/>
    <s v="Mar-2020"/>
    <m/>
    <s v="FO"/>
    <d v="2020-01-27T00:00:00"/>
    <m/>
    <n v="520013233917"/>
    <n v="7.7"/>
    <m/>
    <m/>
    <m/>
    <m/>
    <d v="2020-03-26T00:00:00"/>
    <s v="W13-2020"/>
    <m/>
    <m/>
    <x v="8"/>
    <x v="7"/>
    <s v="CLOSED - RFI DONE"/>
    <s v="26.03.20 : RFIN sent_x000a_25.03.20 : ACTUAL RFI, collecting doc RFIN_x000a_11.03.20 : 03.04.20 : plan RFIN 03.05.20_x000a_26.02.20 : SRFI, plan RFI+ MG 28 Feb_x000a_20.02.20 : 13.02.20 : RBS Foundation done_x000a_06.02.20 : OG RBS Foundation_x000a_30.01.19 : Mobilisasi team, delivery material, plan start CME 1 Feb"/>
  </r>
  <r>
    <s v="150068104"/>
    <s v="SUMBERHARJO"/>
    <x v="9"/>
    <s v="SMI"/>
    <n v="110.4833"/>
    <n v="-7.8110299999999997"/>
    <n v="40"/>
    <s v="130/245/350"/>
    <m/>
    <m/>
    <s v="Dsn. Jlatren, Ds. Jogoroto, Kec.Berbah, Kab. Sleman, Daerah Istimewa Yogyakarta"/>
    <s v="EID"/>
    <s v="JAW-YO-SMN-0032"/>
    <s v="JLATREN JOGOTIRTO"/>
    <x v="0"/>
    <m/>
    <s v="Central"/>
    <s v="JATENG"/>
    <s v="DI Yogyakarta"/>
    <s v="SLEMAN"/>
    <n v="6614395"/>
    <d v="2020-01-15T00:00:00"/>
    <m/>
    <n v="71"/>
    <s v="61 - 90 days"/>
    <d v="2020-02-14T00:00:00"/>
    <s v="W07-2020"/>
    <s v="Feb-2020"/>
    <s v="RFI"/>
    <s v=""/>
    <s v=""/>
    <d v="2020-02-18T00:00:00"/>
    <s v="W08-2020"/>
    <x v="26"/>
    <d v="2020-03-27T00:00:00"/>
    <s v="W13-2020"/>
    <s v="Mar-2020"/>
    <m/>
    <s v="MW"/>
    <d v="2020-01-27T00:00:00"/>
    <m/>
    <n v="521012878127"/>
    <s v="5,5"/>
    <m/>
    <m/>
    <m/>
    <m/>
    <d v="2020-03-26T00:00:00"/>
    <s v="W13-2020"/>
    <m/>
    <d v="2020-09-07T00:00:00"/>
    <x v="8"/>
    <x v="7"/>
    <s v="CLOSED - RFI DONE"/>
    <s v="26.03.20 : RFIN sent_x000a_25.03.20 : ACTUAL RFI, daya PLN 5.5 kVA sesuai approval XL_x000a_11.03.20 : OVB_x000a_20.02.20 : plan RFI 21 Feb_x000a_13.02.20 : CME done/Soft RFI_x000a_06.02.20 : OG RBS Foundation_x000a_30.01.19 : Mobilisasi team, delivery material, plan start CME 1 Feb"/>
  </r>
  <r>
    <s v="141151109"/>
    <s v="JRAKAH BOYOLALI"/>
    <x v="9"/>
    <s v="TB"/>
    <n v="110.41707"/>
    <n v="-7.4981169999999997"/>
    <n v="50"/>
    <s v="25/85/285"/>
    <m/>
    <m/>
    <s v="Dsn. Bangunrejo RT.03/02 Ds. Jrakah, Kec. Selo, Kab. Boyolali"/>
    <s v="EID"/>
    <s v="JAW-JT-BYL-0233"/>
    <s v="JRAKAH BOYOLALI"/>
    <x v="0"/>
    <m/>
    <s v="Central"/>
    <s v="JATENG"/>
    <s v="Jawa Tengah"/>
    <s v="BOYOLALI"/>
    <n v="6614397"/>
    <d v="2020-01-15T00:00:00"/>
    <m/>
    <n v="71"/>
    <s v="61 - 90 days"/>
    <d v="2020-02-14T00:00:00"/>
    <s v="W07-2020"/>
    <s v="Feb-2020"/>
    <s v="RFI"/>
    <s v=""/>
    <s v=""/>
    <d v="2020-02-14T00:00:00"/>
    <s v="W07-2020"/>
    <x v="26"/>
    <d v="2020-03-27T00:00:00"/>
    <s v="W13-2020"/>
    <s v="Mar-2020"/>
    <m/>
    <s v="MW"/>
    <d v="2020-01-28T00:00:00"/>
    <m/>
    <n v="521541317303"/>
    <s v="7,7"/>
    <m/>
    <m/>
    <m/>
    <m/>
    <d v="2020-03-26T00:00:00"/>
    <s v="W13-2020"/>
    <m/>
    <d v="2020-07-17T00:00:00"/>
    <x v="8"/>
    <x v="7"/>
    <s v="CLOSED - RFI DONE"/>
    <s v="26.03.20 : RFIN sent_x000a_25.03.20 : ACTUAL RFI, collecting doc RFIN_x000a_11.03.20 : 03.04.20 : plan RFIN 03.05.20_x000a_26.02.20 : SRFI, plan RFI+ MG 28 Feb_x000a_20.02.20 : 13.02.20 : ME &amp; Grounding installataion_x000a_06.02.20 : 30.01.19 : Mobilisasi team, delivery material, plan start CME 1 Feb"/>
  </r>
  <r>
    <s v="070174104"/>
    <s v="PTPN VII"/>
    <x v="9"/>
    <s v="SMI"/>
    <n v="104.151"/>
    <n v="-2.8508900000000001"/>
    <n v="40"/>
    <s v="70/170/240"/>
    <n v="2020"/>
    <s v="JEDI 2020 [NEW]"/>
    <s v="Kampung Simpang Gardu Kecamatan Lais Kabupaten Musi Banyuasin Sumatera Selatan"/>
    <s v="HTI"/>
    <s v="SUM-SS-PKB-1221"/>
    <s v="TALANG JAYA INDAH"/>
    <x v="0"/>
    <s v="TBG"/>
    <s v="WEST"/>
    <s v="SUMBAGSEL"/>
    <s v="Sumatera Selatan"/>
    <s v="KAB. BANYU ASIN"/>
    <n v="6614394"/>
    <d v="2020-01-15T00:00:00"/>
    <m/>
    <n v="66"/>
    <s v="61 - 90 days"/>
    <d v="2020-02-14T00:00:00"/>
    <s v="W07-2020"/>
    <s v="Feb-2020"/>
    <s v="RFI"/>
    <s v=""/>
    <s v=""/>
    <d v="2020-02-13T00:00:00"/>
    <s v="W07-2020"/>
    <x v="26"/>
    <d v="2020-03-16T00:00:00"/>
    <s v="W12-2020"/>
    <s v="Mar-2020"/>
    <m/>
    <s v="MW"/>
    <d v="2020-01-27T00:00:00"/>
    <m/>
    <n v="142300785683"/>
    <n v="6.6"/>
    <m/>
    <d v="2020-01-22T00:00:00"/>
    <m/>
    <m/>
    <d v="2020-03-21T00:00:00"/>
    <s v="W12-2020"/>
    <m/>
    <d v="2020-07-31T00:00:00"/>
    <x v="8"/>
    <x v="7"/>
    <s v="CLOSED - RFI DONE"/>
    <s v="21.03.20 : RFIN sent_x000a_19.03.20 : actual RFI, collecting RFIN doc, plan email RFIN today_x000a_11.03.20 : plan rfi Senin 16 mar  20_x000a_20.02.20 : pondasi done, wait material on site_x000a_13.02.20 : 06.02.20 : 30.01.19 : OG RBS Foundation, delivery material"/>
  </r>
  <r>
    <s v="142885109"/>
    <s v="BLUE KARANG BOGOREJO"/>
    <x v="9"/>
    <s v="TB"/>
    <n v="111.4966"/>
    <n v="-6.9479300000000004"/>
    <n v="50"/>
    <s v="70/250/345"/>
    <m/>
    <m/>
    <s v="Prantaan, RT.005 RW.001 Desa Prantaan, Kecamatan Bogorejo, Kabupaten Blora"/>
    <s v="EID"/>
    <s v="JAW-JT-BLA-0145"/>
    <s v="Prantaan Bogorejo"/>
    <x v="0"/>
    <m/>
    <s v="Central"/>
    <s v="JATENG"/>
    <s v="Jawa Tengah"/>
    <s v="BLORA"/>
    <n v="6614397"/>
    <d v="2020-01-15T00:00:00"/>
    <m/>
    <n v="64"/>
    <s v="61 - 90 days"/>
    <d v="2020-02-14T00:00:00"/>
    <s v="W07-2020"/>
    <s v="Feb-2020"/>
    <s v="RFI"/>
    <s v=""/>
    <s v=""/>
    <d v="2020-02-18T00:00:00"/>
    <s v="W08-2020"/>
    <x v="26"/>
    <d v="2020-03-15T00:00:00"/>
    <s v="W12-2020"/>
    <s v="Mar-2020"/>
    <m/>
    <s v="FO"/>
    <d v="2020-01-29T00:00:00"/>
    <m/>
    <n v="520071553061"/>
    <s v="7,7"/>
    <m/>
    <m/>
    <m/>
    <m/>
    <d v="2020-03-19T00:00:00"/>
    <s v="W12-2020"/>
    <m/>
    <m/>
    <x v="8"/>
    <x v="7"/>
    <s v="CLOSED - RFI DONE"/>
    <s v="15.06.20 : SPK FO/MMP release_x000a_19.03.20 : RFIN sent_x000a_11.03.20 : 03.04.20 : plan RFIN 03.05.20_x000a_26.02.20 : SRFI, plan RFI+ MG 28 Feb_x000a_20.02.20 :  : RBS Foundation done_x000a_13.02.20 : OG RBS Foundation_x000a_06.02.20 : 30.01.19 : Mobilisasi team, delivery material"/>
  </r>
  <r>
    <s v="071301126"/>
    <s v="SRIJAYA"/>
    <x v="9"/>
    <s v="TB"/>
    <n v="104.779619"/>
    <n v="-3.9848300000000001"/>
    <n v="50"/>
    <s v="40/180/250"/>
    <n v="2020"/>
    <s v="JEDI 2020 [NEW]"/>
    <s v="Desa Tegal Sari RT. 04 Dusun I Kecamatan Belitang II Kab OKU Timur"/>
    <s v="HTI"/>
    <s v="SUM-SS-MPR-1182"/>
    <s v="SRIJAYA"/>
    <x v="0"/>
    <s v="TBG"/>
    <s v="WEST"/>
    <s v="SUMBAGSEL"/>
    <s v="Sumatera Selatan"/>
    <s v="KAB. OGAN KOMERING U"/>
    <n v="6614396"/>
    <d v="2020-01-15T00:00:00"/>
    <m/>
    <n v="64"/>
    <s v="61 - 90 days"/>
    <d v="2020-02-14T00:00:00"/>
    <s v="W07-2020"/>
    <s v="Feb-2020"/>
    <s v="RFI"/>
    <s v=""/>
    <s v=""/>
    <d v="2020-02-24T00:00:00"/>
    <s v="W09-2020"/>
    <x v="26"/>
    <d v="2020-03-18T00:00:00"/>
    <s v="W12-2020"/>
    <s v="Mar-2020"/>
    <m/>
    <s v="MW"/>
    <d v="2020-01-27T00:00:00"/>
    <m/>
    <n v="149300064530"/>
    <n v="6.6"/>
    <m/>
    <d v="2020-01-23T00:00:00"/>
    <m/>
    <m/>
    <d v="2020-03-19T00:00:00"/>
    <s v="W12-2020"/>
    <m/>
    <d v="2020-07-18T00:00:00"/>
    <x v="8"/>
    <x v="7"/>
    <s v="CLOSED - RFI DONE"/>
    <s v="19.03.20 : actual RFI, RFIN sent_x000a_11.03.20 : plan connect jumat, plan RFIN 16 mar_x000a_20.02.20 : plan RFI 28 Mar 20_x000a_13.02.20 : prepare erection tower permanent_x000a_06.02.20 : 30.01.19 : Progress tower permanent Galian Done, Material On Site 1 Feb 2020, Target COR: 6 Feb 2020,target Start erection 10 Feb 2020, target RFI 17 Feb 2020_x000a_24.01.20 : DRM OK, progress permanent site sudah galian, Colo XL menunggu site permanent RFI_x000a_17.01.20 : RND NOK -&gt; ANTENNA TOO LOW, karena aktual GUYED MAST 42 M dan space available hanya 30m, propose XL di 50m"/>
  </r>
  <r>
    <s v="1643491003"/>
    <s v="BUDURAN_SIDOMULYO"/>
    <x v="9"/>
    <s v="TB"/>
    <s v="112°44'6.00E"/>
    <s v="7°25'33.56S"/>
    <n v="30"/>
    <s v="0/120/240"/>
    <n v="2020"/>
    <s v="JEDI 2020 [NEW]"/>
    <s v="DUSUN SIDOMULYO RT 01 RW 01, DESA SIDOMULYO, KEC. BUDURAN, KAB. SIDOARJO, JAWA TIMUR"/>
    <s v="HTI"/>
    <s v="JAW-JI-SDA-4077"/>
    <s v="BUDURAN_SIDOMULYO"/>
    <x v="0"/>
    <s v="TBG"/>
    <s v="East"/>
    <s v="JATIM"/>
    <s v="Jawa Timur"/>
    <s v="KAB. SIDOARJO"/>
    <n v="6614451"/>
    <d v="2020-01-31T00:00:00"/>
    <m/>
    <n v="41"/>
    <s v="31 - 60 days"/>
    <d v="2020-03-01T00:00:00"/>
    <s v="W10-2020"/>
    <s v="Mar-2020"/>
    <d v="2020-03-05T00:00:00"/>
    <s v="W10-2020"/>
    <s v="Mar-2020"/>
    <d v="2020-03-05T00:00:00"/>
    <s v="W10-2020"/>
    <x v="23"/>
    <d v="2020-03-05T00:00:00"/>
    <s v="W10-2020"/>
    <s v="Mar-2020"/>
    <m/>
    <s v="MW"/>
    <d v="2020-02-13T00:00:00"/>
    <m/>
    <n v="511802209890"/>
    <n v="6.6"/>
    <m/>
    <d v="2020-02-14T00:00:00"/>
    <m/>
    <m/>
    <d v="2020-03-12T00:00:00"/>
    <s v="W11-2020"/>
    <m/>
    <m/>
    <x v="8"/>
    <x v="7"/>
    <s v="CLOSED - RFI DONE"/>
    <s v="12.03.20 : RFIN sent_x000a_20.02.20 : RFI actual, collecting RFIN doc_x000a_20.02.20 : tower permanent sedang on going cor pondasi tower_x000a_13.02.20 : CME colo menunggu tower permanent RFI, progress  sedang preparation galian pondasi, plan RFI 27 Mar._x000a_10.02.20 : RND TNP OK, Go CME_x000a_06.02.20 : ERM, under review Power"/>
  </r>
  <r>
    <s v="142717126"/>
    <s v="MENDEN RANDUBLATUNG"/>
    <x v="9"/>
    <s v="TB"/>
    <n v="111.42236"/>
    <n v="-7.23081"/>
    <n v="40"/>
    <s v="30/100/300"/>
    <m/>
    <m/>
    <s v="Ds Ngampon RT.01 RW.04 Desa Mendenrejo Kecamatan Kradenan Kabupaten Blora"/>
    <s v="EID"/>
    <s v="JAW-JT-BLA-0146"/>
    <s v="Temulus Randublatung"/>
    <x v="0"/>
    <m/>
    <s v="Central"/>
    <s v="JATENG"/>
    <s v="Jawa Tengah"/>
    <s v="BLORA"/>
    <n v="6614397"/>
    <d v="2020-01-15T00:00:00"/>
    <m/>
    <n v="47"/>
    <s v="31 - 60 days"/>
    <d v="2020-02-14T00:00:00"/>
    <s v="W07-2020"/>
    <s v="Feb-2020"/>
    <s v="RFI"/>
    <s v=""/>
    <s v=""/>
    <d v="2020-02-14T00:00:00"/>
    <s v="W07-2020"/>
    <x v="26"/>
    <d v="2020-02-25T00:00:00"/>
    <s v="W09-2020"/>
    <s v="Feb-2020"/>
    <m/>
    <s v="FO"/>
    <d v="2020-01-27T00:00:00"/>
    <m/>
    <n v="520081224655"/>
    <s v="7,7"/>
    <m/>
    <m/>
    <m/>
    <m/>
    <d v="2020-03-02T00:00:00"/>
    <s v="W10-2020"/>
    <m/>
    <m/>
    <x v="8"/>
    <x v="7"/>
    <s v="CLOSED - RFI DONE"/>
    <s v="02.03.20 : RFIN sent_x000a_20.02.20 : 13.02.20 : RBS Foundation done_x000a_06.02.20 : OG RBS Foundation, delivery material_x000a_30.01.19 : Mobilisasi team, delivery material, plan start CME 1 Feb"/>
  </r>
  <r>
    <s v="010608109"/>
    <s v="TINGKEM_2"/>
    <x v="9"/>
    <s v="TB"/>
    <n v="95.321470000000005"/>
    <n v="5.5097699999999996"/>
    <n v="30"/>
    <s v="90/210/330"/>
    <n v="2020"/>
    <s v="JEDI 2020 [NEW]"/>
    <s v="Jalan Tgk Nek Tingkeum, Desa Tingkeum, Kecamatan Darul Imarah, Kabupaten Aceh Besar, Propinsi Aceh"/>
    <s v="HTI"/>
    <s v="SUM-AC-BNA-0683"/>
    <s v="SUKARAMAI_BAITURRAHMAN"/>
    <x v="0"/>
    <s v="TBG"/>
    <s v="WEST"/>
    <s v="SUMBAGUT"/>
    <s v="Kep. Bangka Belitung"/>
    <s v="KOTA BANDA ACEH"/>
    <n v="6614479"/>
    <d v="2020-02-13T00:00:00"/>
    <m/>
    <n v="17"/>
    <s v="&lt; 30 days"/>
    <d v="2020-03-14T00:00:00"/>
    <s v="W11-2020"/>
    <s v="Mar-2020"/>
    <s v="RFI"/>
    <s v=""/>
    <s v=""/>
    <d v="2020-03-12T00:00:00"/>
    <s v="W11-2020"/>
    <x v="23"/>
    <d v="2020-03-12T00:00:00"/>
    <s v="W11-2020"/>
    <s v="Mar-2020"/>
    <m/>
    <s v="FO (Change to MW as temp solution)"/>
    <d v="2020-02-23T00:00:00"/>
    <m/>
    <n v="111120218485"/>
    <n v="6.6"/>
    <m/>
    <d v="2020-02-18T00:00:00"/>
    <m/>
    <m/>
    <d v="2020-03-01T00:00:00"/>
    <s v="W10-2020"/>
    <m/>
    <m/>
    <x v="8"/>
    <x v="7"/>
    <s v="CLOSED - RFI DONE"/>
    <s v="01.03.20: RFIN sent_x000a_20.02.20 : preparation_x000a_13.02.20 : SPK released"/>
  </r>
  <r>
    <s v="131238109"/>
    <s v="CISAUKBANTEN"/>
    <x v="9"/>
    <s v="SKP"/>
    <n v="106.63211"/>
    <n v="-6.3285609999999997"/>
    <n v="36"/>
    <s v="0/70/190/270"/>
    <m/>
    <m/>
    <s v="Jl. Cisauk Girang, Cisauk, Tangerang, Banten 15341"/>
    <s v="EID"/>
    <s v="JAW-BT-TGR-0034"/>
    <s v="Padat Karya Cisauk"/>
    <x v="0"/>
    <m/>
    <s v="JABO"/>
    <s v="JABODETABEK (OUTER)"/>
    <s v="Banten"/>
    <s v="TANGERANG"/>
    <n v="6614392"/>
    <d v="2020-01-15T00:00:00"/>
    <m/>
    <n v="44"/>
    <s v="31 - 60 days"/>
    <d v="2020-02-14T00:00:00"/>
    <s v="W07-2020"/>
    <s v="Feb-2020"/>
    <s v="RFI"/>
    <s v=""/>
    <s v=""/>
    <d v="2020-02-22T00:00:00"/>
    <s v="W08-2020"/>
    <x v="26"/>
    <d v="2020-02-22T00:00:00"/>
    <s v="W08-2020"/>
    <s v="Feb-2020"/>
    <m/>
    <s v="MW"/>
    <d v="2020-02-17T00:00:00"/>
    <m/>
    <n v="566201353287"/>
    <n v="6.6"/>
    <m/>
    <m/>
    <m/>
    <m/>
    <d v="2020-02-28T00:00:00"/>
    <s v="W09-2020"/>
    <m/>
    <d v="2020-07-28T00:00:00"/>
    <x v="8"/>
    <x v="7"/>
    <s v="CLOSED - RFI DONE"/>
    <s v="28.02.20 : RFIN sent_x000a_26.02.20 : plan connect PLN &amp; RFI 29 Feb 20_x000a_13.02.20 : Pondasi done, OG ME Grounding_x000a_06.02.20 : preparation_x000a_04.02.20 : ERM done"/>
  </r>
  <r>
    <s v="125693109"/>
    <s v="BO-CAPOLAGA"/>
    <x v="9"/>
    <s v="TB"/>
    <n v="107.64215"/>
    <n v="-6.7053900000000004"/>
    <n v="40"/>
    <s v="80/210/350"/>
    <n v="2020"/>
    <s v="JEDI 2020 [NEW]"/>
    <s v="Kp. Cicadas Rt. 11 Rw. 02 Desa Cicadas Kecamatan Sagalaherang Kab.Subang Prov. Jawa Barat"/>
    <s v="HTI"/>
    <s v="JAW-JB-SNG-3917"/>
    <s v="CICADAS_SAGALAHERANG"/>
    <x v="0"/>
    <s v="TBG"/>
    <s v="Central"/>
    <s v="JABAR"/>
    <s v="Jawa Barat"/>
    <s v="KAB. SUBANG"/>
    <n v="6614396"/>
    <d v="2020-01-15T00:00:00"/>
    <m/>
    <n v="42"/>
    <s v="31 - 60 days"/>
    <d v="2020-02-14T00:00:00"/>
    <s v="W07-2020"/>
    <s v="Feb-2020"/>
    <s v="RFI"/>
    <s v=""/>
    <s v=""/>
    <d v="2020-02-10T00:00:00"/>
    <s v="W07-2020"/>
    <x v="26"/>
    <d v="2020-02-17T00:00:00"/>
    <s v="W08-2020"/>
    <s v="Feb-2020"/>
    <m/>
    <s v="MW"/>
    <d v="2020-01-27T00:00:00"/>
    <m/>
    <s v="534254025063"/>
    <s v="6.6"/>
    <m/>
    <d v="2020-01-22T00:00:00"/>
    <m/>
    <m/>
    <d v="2020-02-26T00:00:00"/>
    <s v="W09-2020"/>
    <m/>
    <d v="2020-09-10T00:00:00"/>
    <x v="8"/>
    <x v="7"/>
    <s v="CLOSED - RFI DONE"/>
    <s v="26.02.20 : RFIN sent_x000a_20.02.20 : 19.02.20 : RFI actual, plan RFIN 20 feb_x000a_13.02.20 : ME grounding_x000a_06.02.20 : Pondasi done, Tray OG, Mounting OG, ME done, Panel OG_x000a_30.01.19 : OG RBS Foundation, delivery material"/>
  </r>
  <r>
    <s v="125167109"/>
    <s v="KPLANGUT2-CANTIGI"/>
    <x v="9"/>
    <s v="SKP"/>
    <n v="108.24120000000001"/>
    <n v="-6.35154"/>
    <n v="40"/>
    <s v="90/200/320"/>
    <n v="2020"/>
    <s v="JEDI 2020 [NEW]"/>
    <s v="Jl. Desa Pranggong RT.011/RW.002, Desa Pranggong, Kecamatan Arahan, Kabupaten Indramayu, Jawa BaratKecamatan Arahan Kabupaten Indramayu"/>
    <s v="HTI"/>
    <s v="JAW-JB-IDM-3813"/>
    <s v="CIDEMPET_ARAHAN"/>
    <x v="0"/>
    <s v="TBG"/>
    <s v="Central"/>
    <s v="JABAR"/>
    <s v="Jawa Barat"/>
    <s v="KAB. INDRAMAYU"/>
    <n v="6614391"/>
    <d v="2020-01-15T00:00:00"/>
    <m/>
    <n v="42"/>
    <s v="31 - 60 days"/>
    <d v="2020-02-14T00:00:00"/>
    <s v="W07-2020"/>
    <s v="Feb-2020"/>
    <s v="RFI"/>
    <s v=""/>
    <s v=""/>
    <d v="2020-02-10T00:00:00"/>
    <s v="W07-2020"/>
    <x v="26"/>
    <d v="2020-02-17T00:00:00"/>
    <s v="W08-2020"/>
    <s v="Feb-2020"/>
    <m/>
    <s v="FO (Change to MW as temp solution)"/>
    <d v="2020-01-27T00:00:00"/>
    <m/>
    <s v="534030053940"/>
    <s v="6.6"/>
    <m/>
    <d v="2020-01-22T00:00:00"/>
    <m/>
    <m/>
    <d v="2020-02-26T00:00:00"/>
    <s v="W09-2020"/>
    <m/>
    <m/>
    <x v="8"/>
    <x v="7"/>
    <s v="CLOSED - RFI DONE"/>
    <s v="26.02.20 : RFIN sent_x000a_20.02.20 : 19.02.20 : RFI actual, plan RFIN 20 feb_x000a_13.02.20 : SRFI_x000a_06.02.20 : Pondasi done, Tray OG , mounting OG, Panel plan besok_x000a_30.01.19 : OG RBS Foundation, delivery material"/>
  </r>
  <r>
    <s v="125475126"/>
    <s v="CIJENGKOL-SAGALAHERANG"/>
    <x v="9"/>
    <s v="TB"/>
    <n v="107.63285"/>
    <n v="-6.6634399999999996"/>
    <n v="40"/>
    <s v="110/250/340"/>
    <n v="2020"/>
    <s v="JEDI 2020 [NEW]"/>
    <s v="Jl Raya Cijengkol RT13 RW07 Desa Cijengkol Kec Serang Panjang Kab Subang"/>
    <s v="HTI"/>
    <s v="JAW-JB-SNG-3915"/>
    <s v="CIJENGKOL_SERANGPANJANG"/>
    <x v="0"/>
    <s v="TBG"/>
    <s v="Central"/>
    <s v="JABAR"/>
    <s v="Jawa Barat"/>
    <s v="KAB. SUBANG"/>
    <n v="6614396"/>
    <d v="2020-01-15T00:00:00"/>
    <m/>
    <n v="42"/>
    <s v="31 - 60 days"/>
    <d v="2020-02-14T00:00:00"/>
    <s v="W07-2020"/>
    <s v="Feb-2020"/>
    <s v="RFI"/>
    <s v=""/>
    <s v=""/>
    <d v="2020-02-10T00:00:00"/>
    <s v="W07-2020"/>
    <x v="26"/>
    <d v="2020-02-16T00:00:00"/>
    <s v="W08-2020"/>
    <s v="Feb-2020"/>
    <m/>
    <s v="FO (Change to MW as temp solution)"/>
    <d v="2020-01-27T00:00:00"/>
    <m/>
    <s v="534254023520"/>
    <s v="6.6"/>
    <m/>
    <d v="2020-01-22T00:00:00"/>
    <m/>
    <m/>
    <d v="2020-02-26T00:00:00"/>
    <s v="W09-2020"/>
    <m/>
    <m/>
    <x v="8"/>
    <x v="7"/>
    <s v="CLOSED - RFI DONE"/>
    <s v="26.02.20 : RFIN sent_x000a_20.02.20 : 18.02.20 : RFI actual, collecting doc RFIN, plan RFIN 19 feb_x000a_17.02.20 : Plan RFI/PLN Connect hari ini_x000a_13.02.20 : SRFI_x000a_06.02.20 : Pondasi done, Tray OG, Mounting OG, ME done, Panel OG_x000a_30.01.19 : OG RBS Foundation, delivery material"/>
  </r>
  <r>
    <s v="125052109"/>
    <s v="BLANAKAN-CLMYGRGTBG"/>
    <x v="9"/>
    <s v="SKP"/>
    <n v="107.63224"/>
    <n v="-6.2564700000000002"/>
    <n v="40"/>
    <s v="120/180/330"/>
    <n v="2020"/>
    <s v="JEDI 2020 [NEW]"/>
    <s v="Dusun Tegal Tangkil, RT.19 RW.04 Desa Jayamukti, Kecamatan Blanakan. Kabupaten Subang."/>
    <s v="HTI"/>
    <s v="JAW-JB-SNG-3746"/>
    <s v="JAYAMUKTI"/>
    <x v="0"/>
    <s v="TBG"/>
    <s v="Central"/>
    <s v="JABAR"/>
    <s v="Jawa Barat"/>
    <s v="KAB. SUBANG"/>
    <n v="6614391"/>
    <d v="2020-01-15T00:00:00"/>
    <m/>
    <n v="42"/>
    <s v="31 - 60 days"/>
    <d v="2020-02-14T00:00:00"/>
    <s v="W07-2020"/>
    <s v="Feb-2020"/>
    <s v="RFI"/>
    <s v=""/>
    <s v=""/>
    <d v="2020-02-10T00:00:00"/>
    <s v="W07-2020"/>
    <x v="26"/>
    <d v="2020-02-18T00:00:00"/>
    <s v="W08-2020"/>
    <s v="Feb-2020"/>
    <m/>
    <s v="MW"/>
    <d v="2020-01-27T00:00:00"/>
    <m/>
    <s v="534112903248"/>
    <s v="6.6"/>
    <m/>
    <d v="2020-01-22T00:00:00"/>
    <m/>
    <m/>
    <d v="2020-02-26T00:00:00"/>
    <s v="W09-2020"/>
    <m/>
    <d v="2020-07-05T00:00:00"/>
    <x v="8"/>
    <x v="7"/>
    <s v="CLOSED - RFI DONE"/>
    <s v="26.02.20 : RFIN sent_x000a_20.02.20 : 19.02.20 : plan connect PLN besok 20 feb_x000a_18.02.20 : BTS Done, Tray+Mounting OG, ME+Panel plan onsite 19/02_x000a_13.02.20 : SRFI_x000a_06.02.20 : Pondasi OG, Tray OG, Mounting OG, ME OG , Panel OG_x000a_30.01.19 : OG RBS Foundation, delivery material"/>
  </r>
  <r>
    <s v="123517109"/>
    <s v="HTLTLGSARI-KPCIKADO"/>
    <x v="9"/>
    <s v="TB"/>
    <n v="107.59763"/>
    <n v="-6.8551299999999999"/>
    <n v="25"/>
    <s v="90/210/330"/>
    <n v="2020"/>
    <s v="JEDI 2020 [NEW]"/>
    <s v="Cidadap Girang RT 01 RW05 Kelurahan Ledeng Kecamatan Cidadap Kota Bandung"/>
    <s v="HTI"/>
    <s v="JAW-JB-BDG-3645"/>
    <s v="LEDENG_CIDADAP"/>
    <x v="0"/>
    <s v="TBG"/>
    <s v="Central"/>
    <s v="JABAR"/>
    <s v="Jawa Barat"/>
    <s v="KOTA BANDUNG"/>
    <n v="6614396"/>
    <d v="2020-01-15T00:00:00"/>
    <m/>
    <n v="42"/>
    <s v="31 - 60 days"/>
    <d v="2020-02-14T00:00:00"/>
    <s v="W07-2020"/>
    <s v="Feb-2020"/>
    <s v="RFI"/>
    <s v=""/>
    <s v=""/>
    <d v="2020-02-21T00:00:00"/>
    <s v="W08-2020"/>
    <x v="26"/>
    <d v="2020-02-25T00:00:00"/>
    <s v="W09-2020"/>
    <s v="Feb-2020"/>
    <m/>
    <s v="MW"/>
    <d v="2020-01-27T00:00:00"/>
    <m/>
    <s v="535596850412"/>
    <s v="6.6"/>
    <m/>
    <d v="2020-01-22T00:00:00"/>
    <m/>
    <m/>
    <d v="2020-02-26T00:00:00"/>
    <s v="W09-2020"/>
    <m/>
    <d v="2020-06-30T00:00:00"/>
    <x v="8"/>
    <x v="7"/>
    <s v="CLOSED - RFI DONE"/>
    <s v="26.02.20 : RFIN sent_x000a_25.02.20 : RFI actual_x000a_20.02.20 : need check RFI status_x000a_17.02.20 : plan connect PLN 18 Feb_x000a_14.02.20 : ME on going_x000a_13.02.20 : comcase clear, pondasi done_x000a_07.02.20 - 06.02.20 : Comcase, LL tidak memberikan izin ada colo baru, isu design klem_x000a_30.01.19 : OG RBS Foundation, delivery material"/>
  </r>
  <r>
    <s v="125211109"/>
    <s v="ARGASUNYA-DSPAMEKANG"/>
    <x v="9"/>
    <s v="SKP"/>
    <n v="108.55530899999999"/>
    <n v="-6.7682140000000004"/>
    <n v="30"/>
    <s v="70/210/330"/>
    <n v="2020"/>
    <s v="JEDI 2020 [NEW]"/>
    <s v="Dusun IV Blok Wage RT02 RW06 Desa Pamekang Kec Mundu Kab CirebonKab.Cirebon."/>
    <s v="HTI"/>
    <s v="JAW-JB-CBN-3781"/>
    <s v="Pamengkang Harmoni"/>
    <x v="0"/>
    <s v="TBG"/>
    <s v="Central"/>
    <s v="JABAR"/>
    <s v="Jawa Barat"/>
    <s v="KOTA CIREBON"/>
    <n v="6614391"/>
    <d v="2020-01-15T00:00:00"/>
    <m/>
    <n v="42"/>
    <s v="31 - 60 days"/>
    <d v="2020-02-14T00:00:00"/>
    <s v="W07-2020"/>
    <s v="Feb-2020"/>
    <s v="RFI"/>
    <s v=""/>
    <s v=""/>
    <d v="2020-02-10T00:00:00"/>
    <s v="W07-2020"/>
    <x v="26"/>
    <d v="2020-02-17T00:00:00"/>
    <s v="W08-2020"/>
    <s v="Feb-2020"/>
    <m/>
    <s v="MW"/>
    <d v="2020-01-27T00:00:00"/>
    <m/>
    <s v="533113421847"/>
    <s v="6.6"/>
    <m/>
    <d v="2020-01-22T00:00:00"/>
    <m/>
    <m/>
    <d v="2020-02-26T00:00:00"/>
    <s v="W09-2020"/>
    <m/>
    <d v="2020-08-31T00:00:00"/>
    <x v="8"/>
    <x v="7"/>
    <s v="CLOSED - RFI DONE"/>
    <s v="26.02.20 : RFIN sent_x000a_20.02.20 : 19.02.20 : RFI actual, collecting doc RFIN, plan RFIN 19 feb_x000a_13.02.20 : SRFI_x000a_06.02.20 : Pondasi done, Tray OG , mounting OG, Panel plan besok_x000a_30.01.19 : OG RBS Foundation, delivery material"/>
  </r>
  <r>
    <s v="122885109"/>
    <s v="PERMATARANCAEKEK_CCLKBSC"/>
    <x v="9"/>
    <s v="SKP"/>
    <n v="107.82371999999999"/>
    <n v="-6.96631"/>
    <n v="30"/>
    <s v="60/230/310"/>
    <n v="2020"/>
    <s v="JEDI 2020 [NEW]"/>
    <s v="JL Raya Cicalengka _ Garut RT 004 Rw 003 Kel/ Desa Sindang Pakuon Kec Cimanggung  Prov. Jawa BaratKel/ Desa Sindang Pakuon Kec Cimanggung  "/>
    <s v="HTI"/>
    <s v="JAW-JB-SMD-3927"/>
    <s v="SINDANGPAKUON"/>
    <x v="0"/>
    <s v="TBG"/>
    <s v="Central"/>
    <s v="JABAR"/>
    <s v="Jawa Barat"/>
    <s v="KAB. SUMEDANG"/>
    <n v="6614391"/>
    <d v="2020-01-15T00:00:00"/>
    <m/>
    <n v="42"/>
    <s v="31 - 60 days"/>
    <d v="2020-02-14T00:00:00"/>
    <s v="W07-2020"/>
    <s v="Feb-2020"/>
    <s v="RFI"/>
    <s v=""/>
    <s v=""/>
    <d v="2020-02-13T00:00:00"/>
    <s v="W07-2020"/>
    <x v="26"/>
    <d v="2020-02-28T00:00:00"/>
    <s v="W09-2020"/>
    <s v="Feb-2020"/>
    <m/>
    <s v="FO (Change to MW as temp solution)"/>
    <d v="2020-01-27T00:00:00"/>
    <m/>
    <s v="535171982260"/>
    <s v="6.6"/>
    <m/>
    <d v="2020-01-22T00:00:00"/>
    <m/>
    <m/>
    <d v="2020-02-26T00:00:00"/>
    <s v="W09-2020"/>
    <m/>
    <m/>
    <x v="8"/>
    <x v="7"/>
    <s v="CLOSED - RFI DONE"/>
    <s v="26.02.20 : RFIN sent_x000a_25.02.20 : RFI actual_x000a_20.02.20 : 17.02.20 : PLan Konek PLN besok 18 feb_x000a_13.02.20 : ME on going_x000a_06.02.20 : Pondasi OG, Tray onsite 11/02, Mounting onsite 11/02, ME &amp; Panel On proses_x000a_30.01.19 : pemintaan kompensasi colo oleh LL, delivery material"/>
  </r>
  <r>
    <s v="125056109"/>
    <s v="Rnc_Krpawitan_P1_Site Planning 1_NewSite_432"/>
    <x v="9"/>
    <s v="SKP"/>
    <n v="107.98672000000001"/>
    <n v="-7.0442200000000001"/>
    <n v="40"/>
    <s v="0/100/250"/>
    <n v="2020"/>
    <s v="JEDI 2020 [NEW]"/>
    <s v=" Kp. Sasakbeusi, RT 001/RW 011 Desa Sindangsuka, Kec. CIbatu. Kab GarutDESA SINDANGSUKA, KEC. CIBATU,"/>
    <s v="HTI"/>
    <s v="JAW-JB-GRT-3736"/>
    <s v="SINDANGSUKA_CIBATU"/>
    <x v="0"/>
    <s v="TBG"/>
    <s v="Central"/>
    <s v="JABAR"/>
    <s v="Jawa Barat"/>
    <s v="KAB. GARUT"/>
    <n v="6614391"/>
    <d v="2020-01-15T00:00:00"/>
    <m/>
    <n v="42"/>
    <s v="31 - 60 days"/>
    <d v="2020-02-14T00:00:00"/>
    <s v="W07-2020"/>
    <s v="Feb-2020"/>
    <s v="RFI"/>
    <s v=""/>
    <s v=""/>
    <d v="2020-02-10T00:00:00"/>
    <s v="W07-2020"/>
    <x v="26"/>
    <d v="2020-02-18T00:00:00"/>
    <s v="W08-2020"/>
    <s v="Feb-2020"/>
    <m/>
    <s v="FO (Change to MW as temp solution)"/>
    <d v="2020-01-27T00:00:00"/>
    <m/>
    <s v="532861202012"/>
    <s v="6.6"/>
    <m/>
    <d v="2020-01-22T00:00:00"/>
    <m/>
    <m/>
    <d v="2020-02-26T00:00:00"/>
    <s v="W09-2020"/>
    <m/>
    <m/>
    <x v="8"/>
    <x v="7"/>
    <s v="CLOSED - RFI DONE"/>
    <s v="26.02.20 : RFIN sent_x000a_20.02.20 : 19.02.20 : RFI avtual, plan submit RFIN 20 feb_x000a_13.02.20 : SRFI_x000a_06.02.20 : Pondasi done, Tray OG , mounting OG, Panel plan besok_x000a_30.01.19 : OG RBS Foundation, delivery material"/>
  </r>
  <r>
    <s v="125582109"/>
    <s v="PERMANENISASIDSTIMBANG"/>
    <x v="9"/>
    <s v="TB"/>
    <n v="108.51291500000001"/>
    <n v="-6.878565"/>
    <n v="40"/>
    <s v="0/100/210"/>
    <n v="2020"/>
    <s v="JEDI 2020 [NEW]"/>
    <s v="Dusun I RT2 RW1 Desa Timbangan Kec Cigandamekar Kab Kuningan."/>
    <s v="HTI"/>
    <s v="JAW-JB-KNG-3866"/>
    <s v="TIMBANG"/>
    <x v="0"/>
    <s v="TBG"/>
    <s v="Central"/>
    <s v="JABAR"/>
    <s v="Jawa Barat"/>
    <s v="KAB. KUNINGAN"/>
    <n v="6614396"/>
    <d v="2020-01-15T00:00:00"/>
    <m/>
    <n v="42"/>
    <s v="31 - 60 days"/>
    <d v="2020-02-14T00:00:00"/>
    <s v="W07-2020"/>
    <s v="Feb-2020"/>
    <s v="RFI"/>
    <s v=""/>
    <s v=""/>
    <d v="2020-02-21T00:00:00"/>
    <s v="W08-2020"/>
    <x v="26"/>
    <d v="2020-02-21T00:00:00"/>
    <s v="W08-2020"/>
    <s v="Feb-2020"/>
    <m/>
    <s v="MW"/>
    <d v="2020-01-27T00:00:00"/>
    <m/>
    <s v="533711125273"/>
    <s v="6.6"/>
    <m/>
    <d v="2020-01-22T00:00:00"/>
    <m/>
    <m/>
    <d v="2020-02-26T00:00:00"/>
    <s v="W09-2020"/>
    <m/>
    <d v="2020-09-03T00:00:00"/>
    <x v="8"/>
    <x v="7"/>
    <s v="CLOSED - RFI DONE"/>
    <s v="26.02.20 : RFIN sent_x000a_20.02.20 : 19.02.20 : RFI actual, plan RFIN 20 Feb_x000a_13.02.20 : comcase close, plan start CME 15 feb_x000a_07.02.20 : Comcase_x000a_30.01.19 : OG RBS Foundation, delivery material"/>
  </r>
  <r>
    <s v="190621109"/>
    <s v="TUAPUKAN KUPANG TIMUR"/>
    <x v="9"/>
    <s v="TB"/>
    <n v="123.773"/>
    <n v="-10.109"/>
    <n v="40"/>
    <s v="70/150/260"/>
    <m/>
    <m/>
    <s v="Jl Timor Raya Desa Tuapukan , RT 003 / RW 002 , Dusun 1 "/>
    <s v="ALITA"/>
    <s v="NUS-NT-KPG-0265"/>
    <s v="Tuapukan"/>
    <x v="0"/>
    <m/>
    <s v="East"/>
    <s v="BALINUSRA"/>
    <s v="Nusa Tenggara Timur"/>
    <s v="Kab. Kupang"/>
    <n v="6614398"/>
    <d v="2020-01-15T00:00:00"/>
    <m/>
    <n v="42"/>
    <s v="31 - 60 days"/>
    <d v="2020-02-14T00:00:00"/>
    <s v="W07-2020"/>
    <s v="Feb-2020"/>
    <s v="RFI"/>
    <s v=""/>
    <s v=""/>
    <d v="2020-02-13T00:00:00"/>
    <s v="W07-2020"/>
    <x v="26"/>
    <d v="2020-02-25T00:00:00"/>
    <s v="W09-2020"/>
    <s v="Feb-2020"/>
    <m/>
    <s v="MW"/>
    <d v="2020-01-27T00:00:00"/>
    <m/>
    <m/>
    <m/>
    <m/>
    <m/>
    <m/>
    <m/>
    <d v="2020-02-26T00:00:00"/>
    <s v="W09-2020"/>
    <m/>
    <m/>
    <x v="8"/>
    <x v="7"/>
    <s v="CLOSED - RFI DONE"/>
    <s v="26.02.20 : RFIN sent_x000a_25.02.20 : RFIcatual. collec doc RFIN_x000a_20.02.20 : 17.02.20 : XL approved KWH pra bayar dengan pengisian token awal 1 juta by TBG, plan RFI 25 feb 20_x000a_13.02.20 : eskalasi terkait surat jawaban PLN yang melayani sambungan PRA BAYAR (Token), need approval XL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r>
  <r>
    <s v="125586109"/>
    <s v="BO-TEGALURUNG-LEGONKULON"/>
    <x v="9"/>
    <s v="TB"/>
    <n v="107.76285"/>
    <n v="-6.2673699999999997"/>
    <n v="50"/>
    <s v="120/200/310"/>
    <n v="2020"/>
    <s v="JEDI 2020 [NEW]"/>
    <s v="Dusun Anggaranu RT 12 / RW 04 Desa Anggasari Kecamatan Sukasari Kab Subang, Prov Jabar"/>
    <s v="HTI"/>
    <s v="JAW-JB-SNG-3743"/>
    <s v="ANGGASARI_SUKASARI"/>
    <x v="0"/>
    <s v="TBG"/>
    <s v="Central"/>
    <s v="JABAR"/>
    <s v="Jawa Barat"/>
    <s v="KAB. SUBANG"/>
    <n v="6614396"/>
    <d v="2020-01-15T00:00:00"/>
    <m/>
    <n v="41"/>
    <s v="31 - 60 days"/>
    <d v="2020-02-14T00:00:00"/>
    <s v="W07-2020"/>
    <s v="Feb-2020"/>
    <s v="RFI"/>
    <s v=""/>
    <s v=""/>
    <d v="2020-02-10T00:00:00"/>
    <s v="W07-2020"/>
    <x v="26"/>
    <d v="2020-02-18T00:00:00"/>
    <s v="W08-2020"/>
    <s v="Feb-2020"/>
    <m/>
    <s v="MW"/>
    <d v="2020-01-27T00:00:00"/>
    <m/>
    <s v="534112903230"/>
    <s v="6.6"/>
    <m/>
    <d v="2020-01-22T00:00:00"/>
    <m/>
    <m/>
    <d v="2020-02-25T00:00:00"/>
    <s v="W09-2020"/>
    <m/>
    <m/>
    <x v="8"/>
    <x v="7"/>
    <s v="CLOSED - RFI DONE"/>
    <s v="25.02.20 : RFIN sent_x000a_20.02.20 : 19.02.20 : plan connect PLN besok 20 feb, plan RFIN 20 feb_x000a_13.02.20 : ME grounding_x000a_06.02.20 : Pondasi OG, Tray OG, Mounting OG, ME OG , Panel OG_x000a_30.01.19 : OG RBS Foundation, delivery material"/>
  </r>
  <r>
    <s v="141231109"/>
    <s v="BALEREJO"/>
    <x v="9"/>
    <s v="SKP"/>
    <n v="110.12820000000001"/>
    <n v="-7.4366700000000003"/>
    <n v="50"/>
    <s v="80/170/350"/>
    <m/>
    <m/>
    <s v="Dsn Tempel RT001 RW001, Ds Balerejo, Kec Kaliangkrik, Kab Magelang, JAWA TENGAH"/>
    <s v="EID"/>
    <s v="JAW-JT-MKD-1150"/>
    <s v="Balerejo Kaliangkrik"/>
    <x v="0"/>
    <m/>
    <s v="Central"/>
    <s v="JATENG"/>
    <s v="Jawa Tengah"/>
    <s v="MAGELANG"/>
    <n v="6614392"/>
    <d v="2020-01-15T00:00:00"/>
    <m/>
    <n v="41"/>
    <s v="31 - 60 days"/>
    <d v="2020-02-14T00:00:00"/>
    <s v="W07-2020"/>
    <s v="Feb-2020"/>
    <s v="RFI"/>
    <s v=""/>
    <s v=""/>
    <d v="2020-02-14T00:00:00"/>
    <s v="W07-2020"/>
    <x v="26"/>
    <d v="2020-02-20T00:00:00"/>
    <s v="W08-2020"/>
    <s v="Feb-2020"/>
    <m/>
    <s v="FO"/>
    <d v="2020-01-27T00:00:00"/>
    <m/>
    <n v="521512290165"/>
    <s v="7,7"/>
    <m/>
    <m/>
    <m/>
    <m/>
    <d v="2020-02-25T00:00:00"/>
    <s v="W09-2020"/>
    <m/>
    <m/>
    <x v="8"/>
    <x v="7"/>
    <s v="CLOSED - RFI DONE"/>
    <s v="25.02.20 : RFIN sent_x000a_20.02.20 : CME done/Soft RFI, plan RFI 21 feb_x000a_13.02.20 : ME &amp; Grounding installataion_x000a_06.02.20 : OG RBS Foundation, delivery material_x000a_30.01.19 : Mobilisasi team, delivery material"/>
  </r>
  <r>
    <s v="150033109"/>
    <s v="BALONG"/>
    <x v="9"/>
    <s v="TB"/>
    <n v="110.44179"/>
    <n v="-8.0334199999999996"/>
    <n v="50"/>
    <s v="40/125/230"/>
    <m/>
    <m/>
    <s v="Jl.Wonosari - Panggang Km.3 RT 02/ RW 05 Girimulyo, Kec.Panggang - Kab.Gunung Kidul Prop.Daerah Istimewa Yogyakarta"/>
    <s v="EID"/>
    <s v="JAW-YO-WNO-0010"/>
    <s v="Balong Panggang"/>
    <x v="0"/>
    <m/>
    <s v="Central"/>
    <s v="JATENG"/>
    <s v="DI Yogyakarta"/>
    <s v="GUNUNGKIDUL"/>
    <n v="6614397"/>
    <d v="2020-01-15T00:00:00"/>
    <m/>
    <n v="41"/>
    <s v="31 - 60 days"/>
    <d v="2020-02-14T00:00:00"/>
    <s v="W07-2020"/>
    <s v="Feb-2020"/>
    <s v="RFI"/>
    <s v=""/>
    <s v=""/>
    <d v="2020-02-18T00:00:00"/>
    <s v="W08-2020"/>
    <x v="26"/>
    <d v="2020-02-21T00:00:00"/>
    <s v="W08-2020"/>
    <s v="Feb-2020"/>
    <m/>
    <s v="MW"/>
    <d v="2020-01-27T00:00:00"/>
    <m/>
    <n v="521052206026"/>
    <s v="7,7"/>
    <m/>
    <m/>
    <m/>
    <m/>
    <d v="2020-02-25T00:00:00"/>
    <s v="W09-2020"/>
    <m/>
    <d v="2020-07-23T00:00:00"/>
    <x v="8"/>
    <x v="7"/>
    <s v="CLOSED - RFI DONE"/>
    <s v="25.02.20 : RFIN sent_x000a_20.02.20 : CME done/Soft RFI, plan RFI 21 Feb_x000a_13.02.20 : RBS Foundation done_x000a_06.02.20 : OG RBS Foundation_x000a_30.01.19 : Mobilisasi team, delivery material, plan start CME 1 Feb"/>
  </r>
  <r>
    <s v="150037109"/>
    <s v="KANIGORO"/>
    <x v="9"/>
    <s v="TB"/>
    <n v="110.52279"/>
    <n v="-8.0907599999999995"/>
    <n v="50"/>
    <s v="85/225/320"/>
    <m/>
    <m/>
    <s v="Dusun Mendak RT 6/RW 3 Desa Kanigoro Kec.Saptosari Kab.Gunung Kidul Prop Daerah Ostimewa"/>
    <s v="EID"/>
    <s v="JAW-YO-WNO-0011"/>
    <s v="Kanigoro Saptosari"/>
    <x v="0"/>
    <m/>
    <s v="Central"/>
    <s v="JATENG"/>
    <s v="DI Yogyakarta"/>
    <s v="GUNUNGKIDUL"/>
    <n v="6614397"/>
    <d v="2020-01-15T00:00:00"/>
    <m/>
    <n v="41"/>
    <s v="31 - 60 days"/>
    <d v="2020-02-14T00:00:00"/>
    <s v="W07-2020"/>
    <s v="Feb-2020"/>
    <s v="RFI"/>
    <s v=""/>
    <s v=""/>
    <d v="2020-02-18T00:00:00"/>
    <s v="W08-2020"/>
    <x v="26"/>
    <d v="2020-02-21T00:00:00"/>
    <s v="W08-2020"/>
    <s v="Feb-2020"/>
    <m/>
    <s v="MW"/>
    <d v="2020-01-27T00:00:00"/>
    <m/>
    <n v="521052206018"/>
    <s v="7,7"/>
    <m/>
    <m/>
    <m/>
    <m/>
    <d v="2020-02-25T00:00:00"/>
    <s v="W09-2020"/>
    <m/>
    <d v="2020-08-27T00:00:00"/>
    <x v="8"/>
    <x v="7"/>
    <s v="CLOSED - RFI DONE"/>
    <s v="25.02.20 : RFIN sent_x000a_20.02.20 : CME done/Soft RFI, plan RFI 21 Feb_x000a_13.02.20 : RBS Foundation done_x000a_06.02.20 : OG RBS Foundation_x000a_30.01.19 : Mobilisasi team, delivery material, plan start CME 1 Feb"/>
  </r>
  <r>
    <s v="140268104"/>
    <s v="MARUNGAN"/>
    <x v="9"/>
    <s v="SKP"/>
    <n v="110.07404"/>
    <n v="-7.4537699999999996"/>
    <n v="50"/>
    <s v="125/180/280"/>
    <m/>
    <m/>
    <s v="Jl.Raya Marungan-Kaliangkrik, Ds. Tenggalar, Kel. Sutopati, Kec. Kajoran, Kab. Magelang, Jawa Tengah_x000a_"/>
    <s v="EID"/>
    <s v="JAW-JT-MKD-1158"/>
    <s v="Marungan Kajoran Magelang"/>
    <x v="0"/>
    <m/>
    <s v="Central"/>
    <s v="JATENG"/>
    <s v="Jawa Tengah"/>
    <s v="MAGELANG"/>
    <n v="6614392"/>
    <d v="2020-01-15T00:00:00"/>
    <m/>
    <n v="41"/>
    <s v="31 - 60 days"/>
    <d v="2020-02-14T00:00:00"/>
    <s v="W07-2020"/>
    <s v="Feb-2020"/>
    <s v="RFI"/>
    <s v=""/>
    <s v=""/>
    <d v="2020-02-14T00:00:00"/>
    <s v="W07-2020"/>
    <x v="26"/>
    <d v="2020-02-20T00:00:00"/>
    <s v="W08-2020"/>
    <s v="Feb-2020"/>
    <m/>
    <s v="FO"/>
    <d v="2020-01-27T00:00:00"/>
    <m/>
    <n v="5215111091097"/>
    <n v="7.7"/>
    <m/>
    <m/>
    <m/>
    <m/>
    <d v="2020-02-25T00:00:00"/>
    <s v="W09-2020"/>
    <m/>
    <m/>
    <x v="8"/>
    <x v="7"/>
    <s v="CLOSED - RFI DONE"/>
    <s v="25.02.20 : RFIN sent (MG)_x000a_20.02.20 : CME done/Soft RFI, plan RFI 21 feb_x000a_13.02.20 : RBS Foundation done_x000a_06.02.20 : OG RBS Foundation, delivery material_x000a_30.01.19 : Mobilisasi team, delivery material"/>
  </r>
  <r>
    <s v="150051104"/>
    <s v="TIMBULHARJO"/>
    <x v="9"/>
    <s v="SMI"/>
    <n v="110.371"/>
    <n v="-7.8630399999999998"/>
    <n v="40"/>
    <s v="95/190/270/350"/>
    <m/>
    <m/>
    <s v="KLEGEN RT.01/RW.36, KEL. BANGUNHARJO, KEC. SEWON, KAB. BANTUL."/>
    <s v="EID"/>
    <s v="JAW-YO-BTL-0124"/>
    <s v="Semar Bangunharjo"/>
    <x v="0"/>
    <m/>
    <s v="Central"/>
    <s v="JATENG"/>
    <s v="DI Yogyakarta"/>
    <s v="BANTUL"/>
    <n v="6614395"/>
    <d v="2020-01-15T00:00:00"/>
    <m/>
    <n v="41"/>
    <s v="31 - 60 days"/>
    <d v="2020-02-14T00:00:00"/>
    <s v="W07-2020"/>
    <s v="Feb-2020"/>
    <s v="RFI"/>
    <s v=""/>
    <s v=""/>
    <d v="2020-02-14T00:00:00"/>
    <s v="W07-2020"/>
    <x v="26"/>
    <d v="2020-02-21T00:00:00"/>
    <s v="W08-2020"/>
    <s v="Feb-2020"/>
    <m/>
    <s v="MW"/>
    <d v="2020-01-27T00:00:00"/>
    <m/>
    <n v="521032412856"/>
    <s v="7,7"/>
    <m/>
    <m/>
    <m/>
    <m/>
    <d v="2020-02-25T00:00:00"/>
    <s v="W09-2020"/>
    <m/>
    <d v="2020-07-23T00:00:00"/>
    <x v="8"/>
    <x v="7"/>
    <s v="CLOSED - RFI DONE"/>
    <s v="25.02.20 : RFIN sent_x000a_20.02.20 : plan RFI 21 feb_x000a_13.02.20 : CME done/Soft RFI, _x000a_06.02.20 : 30.01.19 : OG RBS Foundation, delivery material"/>
  </r>
  <r>
    <s v="140523109"/>
    <s v="SURATMO TBG"/>
    <x v="9"/>
    <s v="TB"/>
    <n v="110.37931"/>
    <n v="-6.9963600000000001"/>
    <n v="30"/>
    <s v="110/240/325"/>
    <m/>
    <m/>
    <s v="Jl. Muradi No.78, RT.07 RW.07, Kel. Kembang Arum, Kec.Semarang Barat, Kota Semarang"/>
    <s v="EID"/>
    <s v="JAW-JT-SMG-0552"/>
    <s v="WOLOGITO TENGAH"/>
    <x v="0"/>
    <m/>
    <s v="Central"/>
    <s v="JATENG"/>
    <s v="Jawa Tengah"/>
    <s v="KOTA SEMARANG"/>
    <n v="6614397"/>
    <d v="2020-01-15T00:00:00"/>
    <m/>
    <n v="41"/>
    <s v="31 - 60 days"/>
    <d v="2020-02-14T00:00:00"/>
    <s v="W07-2020"/>
    <s v="Feb-2020"/>
    <s v="RFI"/>
    <s v=""/>
    <s v=""/>
    <d v="2020-02-14T00:00:00"/>
    <s v="W07-2020"/>
    <x v="26"/>
    <d v="2020-02-20T00:00:00"/>
    <s v="W08-2020"/>
    <s v="Feb-2020"/>
    <m/>
    <s v="MW"/>
    <d v="2020-01-27T00:00:00"/>
    <m/>
    <n v="523024822053"/>
    <s v="7,7"/>
    <m/>
    <m/>
    <m/>
    <m/>
    <d v="2020-02-25T00:00:00"/>
    <s v="W09-2020"/>
    <m/>
    <d v="2020-08-28T00:00:00"/>
    <x v="8"/>
    <x v="7"/>
    <s v="CLOSED - RFI DONE"/>
    <s v="25.02.20 : RFIN sent_x000a_20.02.20 : CME done/Soft RFI, plan RFI 24 feb_x000a_13.02.20 : 06.02.20 : OG RBS Foundation, delivery material_x000a_30.01.19 : Mobilisasi team, delivery material"/>
  </r>
  <r>
    <s v="100130109"/>
    <s v="BALAM JAYA"/>
    <x v="9"/>
    <s v="TB"/>
    <n v="105.17238"/>
    <n v="-4.25101"/>
    <n v="50"/>
    <s v="90/200/330"/>
    <n v="2020"/>
    <s v="JEDI 2020 [NEW]"/>
    <s v="Kampung Balam Jaya RT.01/05, Desa Balam Jaya, Kec. Way Kenanga, Kab. Tulang Bawang Barat, Lampung."/>
    <s v="HTI"/>
    <s v="SUM-LA-TWG-0996"/>
    <s v="BALAM JAYA"/>
    <x v="0"/>
    <s v="TBG"/>
    <s v="WEST"/>
    <s v="LAMPUNG"/>
    <s v="Lampung"/>
    <s v="KAB. TULANGBAWANG BA"/>
    <n v="6614396"/>
    <d v="2020-01-15T00:00:00"/>
    <m/>
    <n v="40"/>
    <s v="31 - 60 days"/>
    <d v="2020-02-14T00:00:00"/>
    <s v="W07-2020"/>
    <s v="Feb-2020"/>
    <s v="RFI"/>
    <s v=""/>
    <s v=""/>
    <d v="2020-02-12T00:00:00"/>
    <s v="W07-2020"/>
    <x v="26"/>
    <d v="2020-02-18T00:00:00"/>
    <s v="W08-2020"/>
    <s v="Feb-2020"/>
    <m/>
    <s v="MW"/>
    <d v="2020-01-27T00:00:00"/>
    <m/>
    <n v="173301740355"/>
    <n v="6.6"/>
    <m/>
    <d v="2020-01-21T00:00:00"/>
    <m/>
    <m/>
    <d v="2020-02-24T00:00:00"/>
    <s v="W09-2020"/>
    <m/>
    <d v="2020-06-08T00:00:00"/>
    <x v="8"/>
    <x v="7"/>
    <s v="CLOSED - RFI DONE"/>
    <s v="24.02.20 : RFIN sent_x000a_20.02.20 : plan submit RFIN 20 feb_x000a_13.02.20 : SRFI_x000a_06.02.20 : 05.02.20 : Prepare material, Target Start pondasi 6 feb 2020, target mat ME On Site 6 feb 2020, BPUJL paid: done, target RFI: 10 Feb 2020_x000a_30.01.19 : OG RBS Foundation, delivery material"/>
  </r>
  <r>
    <s v="140210104"/>
    <s v="GRUGU"/>
    <x v="9"/>
    <s v="SKP"/>
    <n v="108.91168"/>
    <n v="-7.6552199999999999"/>
    <n v="50"/>
    <s v="40/170/330"/>
    <m/>
    <m/>
    <s v="Desa Grugu Karangsalam RT/RW 03/03, Kec.Kawunganten, Kabupaten Cilacap, Jawa Tengah"/>
    <s v="EID"/>
    <s v="JAW-JT-CLP-0538"/>
    <s v="Bayaragas Grugu"/>
    <x v="0"/>
    <m/>
    <s v="Central"/>
    <s v="JATENG"/>
    <s v="Jawa Tengah"/>
    <s v="CILACAP"/>
    <n v="6614392"/>
    <d v="2020-01-15T00:00:00"/>
    <m/>
    <n v="40"/>
    <s v="31 - 60 days"/>
    <d v="2020-02-14T00:00:00"/>
    <s v="W07-2020"/>
    <s v="Feb-2020"/>
    <s v="RFI"/>
    <s v=""/>
    <s v=""/>
    <d v="2020-02-18T00:00:00"/>
    <s v="W08-2020"/>
    <x v="26"/>
    <d v="2020-02-21T00:00:00"/>
    <s v="W08-2020"/>
    <s v="Feb-2020"/>
    <m/>
    <s v="MW"/>
    <d v="2020-01-27T00:00:00"/>
    <m/>
    <n v="525061472821"/>
    <s v="7,7"/>
    <m/>
    <m/>
    <m/>
    <m/>
    <d v="2020-02-24T00:00:00"/>
    <s v="W09-2020"/>
    <m/>
    <d v="2020-07-24T00:00:00"/>
    <x v="8"/>
    <x v="7"/>
    <s v="CLOSED - RFI DONE"/>
    <s v="20.02.20 : RFIN sent_x000a_20.02.20 : actual RFI, collecting doc RFIN_x000a_13.02.20 : CME done/Soft RFI_x000a_06.02.20 : RBS Foundation done_x000a_30.01.19 : OG RBS Foundation, material ME Grounding tray dan mounting on site"/>
  </r>
  <r>
    <s v="100083104"/>
    <s v="MEKARSARI"/>
    <x v="9"/>
    <s v="SKP"/>
    <n v="105.45569999999999"/>
    <n v="-4.2764699999999998"/>
    <n v="50"/>
    <s v="30/180/270"/>
    <n v="2020"/>
    <s v="JEDI 2020 [NEW]"/>
    <s v="JL. Poros Bina Bumi RT 09/ RW04 Ds Bina Bumi LAmpung  Kec Mraksa Aji Kab Tulang BawangDesa Bina Bumi, Kec Meraksa Aji, Kab Tulang Bawang"/>
    <s v="HTI"/>
    <s v="SUM-LA-MGL-0983"/>
    <s v="BINA BUMI"/>
    <x v="0"/>
    <s v="TBG"/>
    <s v="WEST"/>
    <s v="LAMPUNG"/>
    <s v="Lampung"/>
    <s v="KAB. TULANGBAWANG"/>
    <n v="6614391"/>
    <d v="2020-01-15T00:00:00"/>
    <m/>
    <n v="40"/>
    <s v="31 - 60 days"/>
    <d v="2020-02-14T00:00:00"/>
    <s v="W07-2020"/>
    <s v="Feb-2020"/>
    <s v="RFI"/>
    <s v=""/>
    <s v=""/>
    <d v="2020-02-13T00:00:00"/>
    <s v="W07-2020"/>
    <x v="26"/>
    <d v="2020-02-15T00:00:00"/>
    <s v="W07-2020"/>
    <s v="Feb-2020"/>
    <m/>
    <s v="MW"/>
    <d v="2020-01-27T00:00:00"/>
    <m/>
    <n v="173301740363"/>
    <n v="6.6"/>
    <m/>
    <d v="2020-01-21T00:00:00"/>
    <m/>
    <m/>
    <d v="2020-02-24T00:00:00"/>
    <s v="W09-2020"/>
    <m/>
    <d v="2020-05-23T00:00:00"/>
    <x v="8"/>
    <x v="7"/>
    <s v="CLOSED - RFI DONE"/>
    <s v="24.02.20 : RFIN sent_x000a_20.02.20 : plan submit RFIN 20 feb_x000a_17.02.20 : Plan RFI/PLN Connect 19 Feb 20_x000a_13.02.20 : SRFI_x000a_06.02.20 : Prepare material, Target Start pondasi 6 feb 2020, target mat ME On Site 6 feb 2020, BPUJL paid: done, target RFI: 10 Feb 2020_x000a_30.01.19 : Mobilisasi team, delivery material"/>
  </r>
  <r>
    <s v="100291104"/>
    <s v="SIMPANG_SIMARASAHAN"/>
    <x v="9"/>
    <s v="SMI"/>
    <n v="105.21142"/>
    <n v="-4.1759599999999999"/>
    <n v="50"/>
    <s v="20/130/250"/>
    <n v="2020"/>
    <s v="JEDI 2020 [NEW]"/>
    <s v="JL. LINTAS TIMUR DESA SIMPANG SINAS ASAHAN DUSUN II RT 01 KEL. INDRALOKA, KEC. LAMBU KIBANG KAB. TULANG BAWANG"/>
    <s v="HTI"/>
    <s v="SUM-LA-TWG-0997"/>
    <s v="INDRALOKA II"/>
    <x v="0"/>
    <s v="TBG"/>
    <s v="WEST"/>
    <s v="LAMPUNG"/>
    <s v="Lampung"/>
    <s v="KAB. TULANGBAWANG BA"/>
    <n v="6614394"/>
    <d v="2020-01-15T00:00:00"/>
    <m/>
    <n v="40"/>
    <s v="31 - 60 days"/>
    <d v="2020-02-14T00:00:00"/>
    <s v="W07-2020"/>
    <s v="Feb-2020"/>
    <s v="RFI"/>
    <s v=""/>
    <s v=""/>
    <d v="2020-02-13T00:00:00"/>
    <s v="W07-2020"/>
    <x v="26"/>
    <d v="2020-02-18T00:00:00"/>
    <s v="W08-2020"/>
    <s v="Feb-2020"/>
    <m/>
    <s v="MW"/>
    <d v="2020-01-27T00:00:00"/>
    <m/>
    <n v="173301740795"/>
    <n v="6.6"/>
    <m/>
    <d v="2020-01-21T00:00:00"/>
    <m/>
    <m/>
    <d v="2020-02-24T00:00:00"/>
    <s v="W09-2020"/>
    <m/>
    <d v="2020-05-22T00:00:00"/>
    <x v="8"/>
    <x v="7"/>
    <s v="CLOSED - RFI DONE"/>
    <s v="24.02.20 : RFIN sent_x000a_20.02.20 : plan submit RFIN 20 feb_x000a_13.02.20 : SRFI_x000a_06.02.20 : pondasi OG, ME On Site, Traget SRFI: 6 Feb 2020, Target RFI 11 Feb 2020, BPUJL Paid 5 feb_x000a_30.01.19 : Mobilisasi team, delivery material"/>
  </r>
  <r>
    <s v="2811111003"/>
    <s v="LEMBANGPARANG"/>
    <x v="7"/>
    <s v="PKP"/>
    <s v="E°24.42.84'E"/>
    <s v="S°14.48.84'S"/>
    <n v="40"/>
    <s v="90/210/330"/>
    <n v="2021"/>
    <s v="JEDI 2020 [NEW]"/>
    <s v=""/>
    <s v="HTI"/>
    <s v="SUL-SN-SGM-1259"/>
    <s v="TINGGIMAE_BAROMBONG"/>
    <x v="0"/>
    <s v="TBG"/>
    <s v="East"/>
    <s v="SULAWESI"/>
    <s v="Sulawesi Selatan"/>
    <s v="Kab. Gowa"/>
    <n v="6617124"/>
    <d v="2021-03-22T00:00:00"/>
    <m/>
    <n v="315"/>
    <s v="&gt; 150 days"/>
    <d v="2021-04-21T00:00:00"/>
    <s v="W17-2021"/>
    <s v="Apr-2021"/>
    <s v="TBD"/>
    <s v="TBD"/>
    <s v="TBD"/>
    <s v="TBD"/>
    <s v="TBD"/>
    <x v="1"/>
    <s v="TBD"/>
    <s v="TBD"/>
    <s v="TBD"/>
    <m/>
    <m/>
    <m/>
    <m/>
    <m/>
    <m/>
    <m/>
    <m/>
    <m/>
    <m/>
    <m/>
    <m/>
    <m/>
    <m/>
    <x v="9"/>
    <x v="8"/>
    <m/>
    <s v="03.05.21 : SPK return by XL "/>
  </r>
  <r>
    <s v="141619109"/>
    <s v="KALIKAJAR BANYUMAS"/>
    <x v="9"/>
    <s v="SKP"/>
    <n v="109.42142"/>
    <n v="-7.3600539999999999"/>
    <n v="50"/>
    <s v="85/185/270"/>
    <m/>
    <m/>
    <s v="Jl. Ds. Sidanegara RT 01 RW 03, Ds. Sidanegara, Kec. Kaligondang, Kab. Purbalingga"/>
    <s v="EID"/>
    <s v="JAW-JT-PBG-1250"/>
    <s v="KALIKAJAR BANYUMAS"/>
    <x v="0"/>
    <m/>
    <s v="Central"/>
    <s v="JATENG"/>
    <s v="Jawa Tengah"/>
    <s v="PURBALINGGA"/>
    <n v="6614392"/>
    <d v="2020-01-15T00:00:00"/>
    <m/>
    <n v="40"/>
    <s v="31 - 60 days"/>
    <d v="2020-02-14T00:00:00"/>
    <s v="W07-2020"/>
    <s v="Feb-2020"/>
    <s v="RFI"/>
    <s v=""/>
    <s v=""/>
    <d v="2020-02-18T00:00:00"/>
    <s v="W08-2020"/>
    <x v="26"/>
    <d v="2020-02-21T00:00:00"/>
    <s v="W08-2020"/>
    <s v="Feb-2020"/>
    <m/>
    <s v="FO"/>
    <d v="2020-01-27T00:00:00"/>
    <m/>
    <n v="522032553260"/>
    <s v="7,7"/>
    <m/>
    <m/>
    <m/>
    <m/>
    <d v="2020-02-24T00:00:00"/>
    <s v="W09-2020"/>
    <m/>
    <m/>
    <x v="8"/>
    <x v="7"/>
    <s v="CLOSED - RFI DONE"/>
    <s v="20.02.20 : RFIN sent_x000a_20.02.20 : 13.02.20 : actual RFI, collecting doc RFIN_x000a_06.02.20 : RBS Foundation done_x000a_30.01.19 : OG RBS Foundation, material ME Grounding tray dan mounting on site"/>
  </r>
  <r>
    <s v="1268142003"/>
    <s v="IBS GUNUNG SINDUR"/>
    <x v="7"/>
    <s v="TB"/>
    <s v="E°39.31.5'E"/>
    <s v="S°23.4.24'S"/>
    <n v="35"/>
    <s v="60/240/350"/>
    <n v="2021"/>
    <m/>
    <s v="Desa Gunung Sindur Kp. Gunung Sindur RT.003 RW.010, Kec. Gunung Sindur, Kab. Bogor Prov. Jawa Barat"/>
    <s v="EID"/>
    <s v="JAW-JB-CBI-0120"/>
    <s v="BOGOR RUMPIN SUKAMULYA"/>
    <x v="0"/>
    <s v="TBG"/>
    <s v="JABO"/>
    <m/>
    <s v="Jawa Barat"/>
    <s v="Kab. Bogor"/>
    <n v="6617048"/>
    <d v="2021-03-18T00:00:00"/>
    <m/>
    <n v="319"/>
    <s v="&gt; 150 days"/>
    <d v="2021-04-17T00:00:00"/>
    <s v="W16-2021"/>
    <s v="Apr-2021"/>
    <s v="TBD"/>
    <s v="TBD"/>
    <s v="TBD"/>
    <s v="TBD"/>
    <s v="TBD"/>
    <x v="1"/>
    <s v="TBD"/>
    <s v="TBD"/>
    <s v="TBD"/>
    <m/>
    <m/>
    <m/>
    <m/>
    <s v="1268142003"/>
    <m/>
    <m/>
    <m/>
    <m/>
    <m/>
    <m/>
    <m/>
    <m/>
    <m/>
    <x v="9"/>
    <x v="8"/>
    <m/>
    <s v="03.05.21 : SPK return by XL "/>
  </r>
  <r>
    <m/>
    <m/>
    <x v="7"/>
    <s v=""/>
    <s v="E°4.48.58'E"/>
    <s v="S°19.19.06'S"/>
    <n v="30"/>
    <s v="10/200/270"/>
    <n v="2021"/>
    <m/>
    <s v=""/>
    <s v="EID"/>
    <s v="JAW-JB-CKR-0041"/>
    <s v="Gandamekar Cikarang"/>
    <x v="0"/>
    <s v="TBG"/>
    <s v="JABO"/>
    <m/>
    <s v="Jawa Barat"/>
    <s v="Kab. Bekasi"/>
    <n v="6616881"/>
    <d v="2021-03-18T00:00:00"/>
    <m/>
    <n v="319"/>
    <s v="&gt; 150 days"/>
    <d v="2021-04-17T00:00:00"/>
    <s v="W16-2021"/>
    <s v="Apr-2021"/>
    <s v="TBD"/>
    <s v="TBD"/>
    <s v="TBD"/>
    <s v="TBD"/>
    <s v="TBD"/>
    <x v="1"/>
    <s v="TBD"/>
    <s v="TBD"/>
    <s v="TBD"/>
    <m/>
    <m/>
    <m/>
    <m/>
    <s v=""/>
    <s v=""/>
    <m/>
    <m/>
    <m/>
    <m/>
    <m/>
    <m/>
    <m/>
    <m/>
    <x v="9"/>
    <x v="8"/>
    <m/>
    <s v="03.05.21 : SPK return by XL "/>
  </r>
  <r>
    <m/>
    <m/>
    <x v="7"/>
    <s v=""/>
    <s v="E°30.54.04'E"/>
    <s v="N°58.31.59'N"/>
    <n v="60"/>
    <s v="50/250/350"/>
    <n v="2021"/>
    <s v="BLITZKRIEG 2021 [NEW]"/>
    <s v=""/>
    <s v="HTI"/>
    <s v="KAL-KB-BEK-0750"/>
    <s v="LUMAR_LAMOLDA"/>
    <x v="0"/>
    <s v="TBG"/>
    <s v="JABO"/>
    <m/>
    <s v="Kalimantan Barat"/>
    <s v="Kab. Bengkayang"/>
    <n v="6616738"/>
    <d v="2021-03-18T00:00:00"/>
    <m/>
    <n v="319"/>
    <s v="&gt; 150 days"/>
    <d v="2021-04-17T00:00:00"/>
    <s v="W16-2021"/>
    <s v="Apr-2021"/>
    <s v="TBD"/>
    <s v="TBD"/>
    <s v="TBD"/>
    <s v="TBD"/>
    <s v="TBD"/>
    <x v="1"/>
    <s v="TBD"/>
    <s v="TBD"/>
    <s v="TBD"/>
    <m/>
    <m/>
    <m/>
    <m/>
    <s v=""/>
    <s v=""/>
    <m/>
    <m/>
    <m/>
    <m/>
    <m/>
    <m/>
    <m/>
    <m/>
    <x v="9"/>
    <x v="8"/>
    <m/>
    <s v="03.05.21 : SPK return by XL "/>
  </r>
  <r>
    <m/>
    <m/>
    <x v="7"/>
    <s v=""/>
    <s v="E°4.17.83'E"/>
    <s v="S°41.54.24'S"/>
    <n v="60"/>
    <s v="30/90/250"/>
    <n v="2021"/>
    <s v="BLITZKRIEG 2021 [NEW]"/>
    <s v=""/>
    <s v="HTI"/>
    <s v="SUM-SS-PKB-1250"/>
    <s v="MARGO_MULYO_20"/>
    <x v="0"/>
    <s v="TBG"/>
    <s v="WEST"/>
    <m/>
    <s v="Sumatera Selatan"/>
    <s v="Kab. Banyuasin"/>
    <n v="6616829"/>
    <d v="2021-03-18T00:00:00"/>
    <m/>
    <n v="319"/>
    <s v="&gt; 150 days"/>
    <d v="2021-04-17T00:00:00"/>
    <s v="W16-2021"/>
    <s v="Apr-2021"/>
    <s v="TBD"/>
    <s v="TBD"/>
    <s v="TBD"/>
    <s v="TBD"/>
    <s v="TBD"/>
    <x v="1"/>
    <s v="TBD"/>
    <s v="TBD"/>
    <s v="TBD"/>
    <m/>
    <m/>
    <m/>
    <m/>
    <s v=""/>
    <s v=""/>
    <m/>
    <m/>
    <m/>
    <m/>
    <m/>
    <m/>
    <m/>
    <m/>
    <x v="9"/>
    <x v="8"/>
    <m/>
    <s v="03.05.21 : SPK return by XL "/>
  </r>
  <r>
    <m/>
    <m/>
    <x v="3"/>
    <s v=""/>
    <s v="100° 23' 33.48&quot; E"/>
    <s v="1° 7' 52.47&quot; S"/>
    <n v="50"/>
    <s v="210/340"/>
    <n v="2021"/>
    <s v="BLITZKRIEG 2021 [NEW]"/>
    <s v="RT 03 RW 01 Kel. Teluk Kabung Bungus Selatan Kec. Teluk Kabung_x000d__x000a_"/>
    <s v="HTI"/>
    <s v="SUM-SB-PNN-0801"/>
    <s v="BATUGUNCANG_SUNGAI_PINANG"/>
    <x v="0"/>
    <s v="TBG"/>
    <s v="WEST"/>
    <s v="SUMBAGTENG"/>
    <s v="Sumatera Barat"/>
    <s v="Kab. Pesisir Selatan"/>
    <n v="6617506"/>
    <d v="2021-08-16T00:00:00"/>
    <m/>
    <n v="168"/>
    <s v="&gt; 150 days"/>
    <d v="2021-09-15T00:00:00"/>
    <s v="W38-2021"/>
    <s v="Sep-2021"/>
    <s v="TBD"/>
    <s v="TBD"/>
    <s v="TBD"/>
    <s v="TBD"/>
    <s v="TBD"/>
    <x v="1"/>
    <s v="TBD"/>
    <s v="TBD"/>
    <s v="TBD"/>
    <m/>
    <s v="MW"/>
    <m/>
    <m/>
    <m/>
    <m/>
    <m/>
    <s v=""/>
    <m/>
    <m/>
    <m/>
    <m/>
    <m/>
    <m/>
    <x v="1"/>
    <x v="1"/>
    <s v="TNP NOK : SITE ISOLATED"/>
    <s v="30:01:22-28:11:21: NEED CONFIRM XL, GO OR NOT GOT? STATUS DI LMS ESR SUBMITTED_x000a_22:09:21: 19:09:21:15:09:21: 13:09:21: ERM REJECTION_x000a_08:09:21: 30:08:21:22:08:21: NEED REVIEW TNP ALITA_x000a_18:08:21: ERM PROSES, NEED REVIEW RNP HTI_x000a_16:08:21 : SPK COLO RELEASED, ERM PROSESS"/>
  </r>
  <r>
    <s v="140771104"/>
    <s v="PEKUNCEN"/>
    <x v="9"/>
    <s v="SMI"/>
    <n v="109.06356"/>
    <n v="-7.3481399999999999"/>
    <n v="50"/>
    <s v="45/125/260"/>
    <m/>
    <m/>
    <s v="KAMPUNG SINDANG, DS KARANGKEMIRI, KEC. PEKUNCEN, KAB. BANYUMAS"/>
    <s v="EID"/>
    <s v="JAW-JT-PWT-0543"/>
    <s v="Karangkemiri Pekuncen"/>
    <x v="0"/>
    <m/>
    <s v="Central"/>
    <s v="JATENG"/>
    <s v="Jawa Tengah"/>
    <s v="BANYUMAS"/>
    <n v="6614395"/>
    <d v="2020-01-15T00:00:00"/>
    <m/>
    <n v="40"/>
    <s v="31 - 60 days"/>
    <d v="2020-02-14T00:00:00"/>
    <s v="W07-2020"/>
    <s v="Feb-2020"/>
    <s v="RFI"/>
    <s v=""/>
    <s v=""/>
    <d v="2020-02-18T00:00:00"/>
    <s v="W08-2020"/>
    <x v="26"/>
    <d v="2020-02-21T00:00:00"/>
    <s v="W08-2020"/>
    <s v="Feb-2020"/>
    <m/>
    <s v="MW"/>
    <d v="2020-01-27T00:00:00"/>
    <m/>
    <n v="522060957324"/>
    <s v="7,7"/>
    <m/>
    <m/>
    <m/>
    <m/>
    <d v="2020-02-24T00:00:00"/>
    <s v="W09-2020"/>
    <m/>
    <d v="2020-06-08T00:00:00"/>
    <x v="8"/>
    <x v="7"/>
    <s v="CLOSED - RFI DONE"/>
    <s v="20.02.20 : RFIN sent_x000a_20.02.20 : 13.02.20 : actual RFI, collecting doc RFIN_x000a_06.02.20 : RBS Foundation done_x000a_30.01.19 : OG RBS Foundation, material ME Grounding tray dan mounting on site"/>
  </r>
  <r>
    <s v="101027109"/>
    <s v="TANJUNG KEMALA TANGGAMUS"/>
    <x v="9"/>
    <s v="TB"/>
    <n v="104.87714"/>
    <n v="-5.3950800000000001"/>
    <n v="50"/>
    <s v="60/180/310"/>
    <n v="2020"/>
    <s v="JEDI 2020 [NEW]"/>
    <s v="Tanjung Kemala RT.01 RW.01, Pekon Tanjung Kemala, Kec. Pugung Kab. Tanggamus, Prov. Lampung"/>
    <s v="HTI"/>
    <s v="SUM-LA-KOT-1037"/>
    <s v="TANJUNG KEMALA_PUGUNG"/>
    <x v="0"/>
    <s v="TBG"/>
    <s v="WEST"/>
    <s v="LAMPUNG"/>
    <s v="Lampung"/>
    <s v="KAB. TANGGAMUS"/>
    <n v="6614396"/>
    <d v="2020-01-15T00:00:00"/>
    <m/>
    <n v="40"/>
    <s v="31 - 60 days"/>
    <d v="2020-02-14T00:00:00"/>
    <s v="W07-2020"/>
    <s v="Feb-2020"/>
    <s v="RFI"/>
    <s v=""/>
    <s v=""/>
    <d v="2020-02-12T00:00:00"/>
    <s v="W07-2020"/>
    <x v="26"/>
    <d v="2020-02-20T00:00:00"/>
    <s v="W08-2020"/>
    <s v="Feb-2020"/>
    <m/>
    <s v="MW"/>
    <d v="2020-01-27T00:00:00"/>
    <m/>
    <n v="172300745388"/>
    <n v="6.6"/>
    <m/>
    <d v="2020-01-22T00:00:00"/>
    <m/>
    <m/>
    <d v="2020-02-24T00:00:00"/>
    <s v="W09-2020"/>
    <m/>
    <d v="2020-05-15T00:00:00"/>
    <x v="8"/>
    <x v="7"/>
    <s v="CLOSED - RFI DONE"/>
    <s v="24.02.20 : RFIN sent_x000a_20.02.20 : plan submit RFIN 20 feb_x000a_13.02.20 : SRFI_x000a_06.02.20 : 30.01.19 : OG RBS Foundation, delivery material"/>
  </r>
  <r>
    <s v="122411109"/>
    <s v="Tanjungsari-Marco"/>
    <x v="9"/>
    <s v="SKP"/>
    <n v="107.80463"/>
    <n v="-6.9025800000000004"/>
    <n v="30"/>
    <s v="90/210/330"/>
    <n v="2020"/>
    <s v="JEDI 2020 [NEW]"/>
    <s v="Kp Babakan situ Rt03 Rw06 Kel Tanjung sari kec Tanjung sari kab sumedang"/>
    <s v="HTI"/>
    <s v="JAW-JB-SMD-3738"/>
    <s v="TANJUNGSARI_Kenanga"/>
    <x v="0"/>
    <s v="TBG"/>
    <s v="Central"/>
    <s v="JABAR"/>
    <s v="Jawa Barat"/>
    <s v="KAB. SUMEDANG"/>
    <n v="6614391"/>
    <d v="2020-01-15T00:00:00"/>
    <m/>
    <n v="40"/>
    <s v="31 - 60 days"/>
    <d v="2020-02-14T00:00:00"/>
    <s v="W07-2020"/>
    <s v="Feb-2020"/>
    <s v="RFI"/>
    <s v=""/>
    <s v=""/>
    <d v="2020-02-14T00:00:00"/>
    <s v="W07-2020"/>
    <x v="26"/>
    <d v="2020-02-28T00:00:00"/>
    <s v="W09-2020"/>
    <s v="Feb-2020"/>
    <m/>
    <s v="FO (Change to MW as temp solution)"/>
    <d v="2020-01-27T00:00:00"/>
    <m/>
    <s v="535171982789"/>
    <s v="6.6"/>
    <m/>
    <d v="2020-01-22T00:00:00"/>
    <m/>
    <m/>
    <d v="2020-02-24T00:00:00"/>
    <s v="W09-2020"/>
    <m/>
    <m/>
    <x v="8"/>
    <x v="7"/>
    <s v="CLOSED - RFI DONE"/>
    <s v="24.02.20 : RFIN sent_x000a_20.02.20 : OG ME installation_x000a_17.02.20 : Material ME+tray+grounding+mounting onsite 18/02, BPUL plan bayar 18/02_x000a_13.02.20 : isu close,plan bowplank+pondasi BTS 14/02_x000a_07.02.20 - 06.02.20 : Comcase (LL minta kompensasi tinggi 5jt,)_x000a_30.01.19 : OG RBS Foundation, delivery material"/>
  </r>
  <r>
    <s v="140218104"/>
    <s v="WANADRI"/>
    <x v="9"/>
    <s v="SKP"/>
    <n v="109.605547"/>
    <n v="-7.4574340000000001"/>
    <n v="50"/>
    <s v="70/180/270/320"/>
    <m/>
    <m/>
    <s v="Desa Wiramastra RT 04 RW 06, kec. Bawang, Kabupaten Banjarnegara, Jawa Tengah"/>
    <s v="EID"/>
    <s v="JAW-JT-BNR-0257"/>
    <s v="Wiramastra Bawang"/>
    <x v="0"/>
    <m/>
    <s v="Central"/>
    <s v="JATENG"/>
    <s v="Jawa Tengah"/>
    <s v="BANJARNEGARA"/>
    <n v="6614392"/>
    <d v="2020-01-15T00:00:00"/>
    <m/>
    <n v="40"/>
    <s v="31 - 60 days"/>
    <d v="2020-02-14T00:00:00"/>
    <s v="W07-2020"/>
    <s v="Feb-2020"/>
    <s v="RFI"/>
    <s v=""/>
    <s v=""/>
    <d v="2020-02-18T00:00:00"/>
    <s v="W08-2020"/>
    <x v="26"/>
    <d v="2020-02-21T00:00:00"/>
    <s v="W08-2020"/>
    <s v="Feb-2020"/>
    <m/>
    <s v="FO"/>
    <d v="2020-01-27T00:00:00"/>
    <m/>
    <n v="522042745265"/>
    <s v="7,7"/>
    <m/>
    <m/>
    <m/>
    <m/>
    <d v="2020-02-24T00:00:00"/>
    <s v="W09-2020"/>
    <m/>
    <m/>
    <x v="8"/>
    <x v="7"/>
    <s v="CLOSED - RFI DONE"/>
    <s v="20.02.20 : RFIN sent_x000a_20.02.20 : 13.02.20 : actual RFI, collecting doc RFIN_x000a_06.02.20 : RBS Foundation done_x000a_30.01.19 : OG RBS Foundation, material ME Grounding tray dan mounting on site"/>
  </r>
  <r>
    <s v="TBG03_EJ180"/>
    <s v="PARE"/>
    <x v="9"/>
    <s v="TB"/>
    <n v="112.19911"/>
    <n v="-7.7775999999999996"/>
    <n v="30"/>
    <s v="100/200/330"/>
    <n v="2020"/>
    <s v="JEDI 2020 [NEW]"/>
    <s v="Jl. Argo wayang Kamp.Taruna RT 1 RW 1 masjid Solikhin"/>
    <s v="HTI"/>
    <s v="JAW-JI-KDR-8104"/>
    <s v="Tarunsakti_Kediri"/>
    <x v="0"/>
    <s v="TBG"/>
    <s v="East"/>
    <s v="JATIM"/>
    <s v="Jawa Timur"/>
    <s v="KAB. KEDIRI"/>
    <n v="6614396"/>
    <d v="2020-01-15T00:00:00"/>
    <m/>
    <n v="38"/>
    <s v="31 - 60 days"/>
    <d v="2020-02-14T00:00:00"/>
    <s v="W07-2020"/>
    <s v="Feb-2020"/>
    <s v="RFI"/>
    <s v=""/>
    <s v=""/>
    <d v="2020-02-12T00:00:00"/>
    <s v="W07-2020"/>
    <x v="26"/>
    <d v="2020-02-20T00:00:00"/>
    <s v="W08-2020"/>
    <s v="Feb-2020"/>
    <m/>
    <s v="FO"/>
    <d v="2020-01-27T00:00:00"/>
    <m/>
    <n v="514061312694"/>
    <n v="6.6"/>
    <m/>
    <d v="2020-01-22T00:00:00"/>
    <m/>
    <m/>
    <d v="2020-02-22T00:00:00"/>
    <s v="W08-2020"/>
    <m/>
    <m/>
    <x v="8"/>
    <x v="7"/>
    <s v="CLOSED - RFI DONE"/>
    <s v="22.02.20 : RFIN sent_x000a_20.02.20 : SRFI, wait PLN connection,  di area site sedang ada pemadaman info nya 2hr, jadi PLNmenungda pasang meter nya_x000a_06.02.20 : Foundation done, wait ME material_x000a_30.01.19 : OG RBS Foundation, delivery material"/>
  </r>
  <r>
    <s v="100242104"/>
    <s v="BATU_KEBAYAN"/>
    <x v="9"/>
    <s v="SMI"/>
    <n v="104.27314"/>
    <n v="-5.0274599999999996"/>
    <n v="50"/>
    <s v="90/160/290"/>
    <n v="2020"/>
    <s v="JEDI 2020 [NEW]"/>
    <s v="DESA BATU KEBAYAN KEC BELALAU KAB LAMPUNG BARAT PROP LAMPUNG_x0009__x0009__x0009__x0009__x0009__x0009__x0009__x0009__x0009__x0009__x0009__x0009__x0009__x0009__x0009__x000a_"/>
    <s v="HTI"/>
    <s v="SUM-LA-LIW-1080"/>
    <s v="KUBU LIKU JAYA"/>
    <x v="0"/>
    <s v="TBG"/>
    <s v="WEST"/>
    <s v="LAMPUNG"/>
    <s v="Lampung"/>
    <s v="KAB. LAMPUNG BARAT"/>
    <n v="6614394"/>
    <d v="2020-01-15T00:00:00"/>
    <m/>
    <n v="37"/>
    <s v="31 - 60 days"/>
    <d v="2020-02-14T00:00:00"/>
    <s v="W07-2020"/>
    <s v="Feb-2020"/>
    <s v="RFI"/>
    <s v=""/>
    <s v=""/>
    <d v="2020-02-18T00:00:00"/>
    <s v="W08-2020"/>
    <x v="26"/>
    <d v="2020-02-18T00:00:00"/>
    <s v="W08-2020"/>
    <s v="Feb-2020"/>
    <m/>
    <s v="MW"/>
    <d v="2020-01-27T00:00:00"/>
    <m/>
    <n v="173800645998"/>
    <n v="6.6"/>
    <m/>
    <d v="2020-01-21T00:00:00"/>
    <m/>
    <m/>
    <d v="2020-02-21T00:00:00"/>
    <s v="W08-2020"/>
    <m/>
    <d v="2020-05-15T00:00:00"/>
    <x v="8"/>
    <x v="7"/>
    <s v="CLOSED - RFI DONE"/>
    <s v="21.02.20 : RFIN sent_x000a_20.02.20 : plan submit RFIN 20 feb_x000a_13.02.20 : SRFI_x000a_06.02.20 : 30.01.19 : Mobilisasi team, delivery material"/>
  </r>
  <r>
    <s v="123506109"/>
    <s v="BNTNG_ALAM_KRWNG"/>
    <x v="9"/>
    <s v="TB"/>
    <n v="107.321522"/>
    <n v="-6.3341399999999997"/>
    <n v="30"/>
    <s v="0/90/160/250"/>
    <m/>
    <m/>
    <s v="Dsn. Bintang Alam RT 06 / 012 Desa Teluk Jambe Kec. Teluk Jambe Timur Kab. Karawang"/>
    <s v="EID"/>
    <s v="JAW-JB-KWG-1046"/>
    <s v="Telukjambe Telukjambe Timur"/>
    <x v="0"/>
    <m/>
    <s v="JABO"/>
    <s v="JABODETABEK (OUTER)"/>
    <s v="Jawa Barat"/>
    <s v="KARAWANG"/>
    <n v="6614397"/>
    <d v="2020-01-15T00:00:00"/>
    <m/>
    <n v="37"/>
    <s v="31 - 60 days"/>
    <d v="2020-02-14T00:00:00"/>
    <s v="W07-2020"/>
    <s v="Feb-2020"/>
    <s v="RFI"/>
    <s v=""/>
    <s v=""/>
    <d v="2020-02-18T00:00:00"/>
    <s v="W08-2020"/>
    <x v="26"/>
    <d v="2020-02-21T00:00:00"/>
    <s v="W08-2020"/>
    <s v="Feb-2020"/>
    <m/>
    <s v="MW"/>
    <d v="2020-01-27T00:00:00"/>
    <m/>
    <n v="534757708232"/>
    <n v="6.6"/>
    <m/>
    <m/>
    <m/>
    <m/>
    <d v="2020-02-21T00:00:00"/>
    <s v="W08-2020"/>
    <m/>
    <d v="2020-07-04T00:00:00"/>
    <x v="8"/>
    <x v="7"/>
    <s v="CLOSED - RFI DONE"/>
    <s v="20.02.20 : RFI hanya minus mounting, plan 21 Feb pasang mounting, plan RFI 21 Feb_x000a_13.02.20 : actual RFI, collecting doc RFIN_x000a_11.02.20 : SRFI_x000a_06.02.20 : RBS Foundation done, plan material ME on site 8 Feb_x000a_30.01.20 : OG RBS Foundation"/>
  </r>
  <r>
    <s v="121334104"/>
    <s v="CIMEUHMEI"/>
    <x v="9"/>
    <s v="SMI"/>
    <n v="107.83429"/>
    <n v="-6.7653499999999998"/>
    <n v="50"/>
    <s v="90/170/350"/>
    <n v="2020"/>
    <s v="JEDI 2020 [NEW]"/>
    <s v="JL. CIKARAMAS / PETIR GG. MAKAM DS. CIKAWUNG _x000a_Kec. TANJUNGSIANG Kab. SUBANG"/>
    <s v="HTI"/>
    <s v="JAW-JB-SNG-3918"/>
    <s v="CIKAWUNG_TANJUNGSIANG"/>
    <x v="0"/>
    <s v="TBG"/>
    <s v="Central"/>
    <s v="JABAR"/>
    <s v="Jawa Barat"/>
    <s v="KAB. SUBANG"/>
    <n v="6614394"/>
    <d v="2020-01-15T00:00:00"/>
    <m/>
    <n v="36"/>
    <s v="31 - 60 days"/>
    <d v="2020-02-14T00:00:00"/>
    <s v="W07-2020"/>
    <s v="Feb-2020"/>
    <s v="RFI"/>
    <s v=""/>
    <s v=""/>
    <d v="2020-02-10T00:00:00"/>
    <s v="W07-2020"/>
    <x v="26"/>
    <d v="2020-02-17T00:00:00"/>
    <s v="W08-2020"/>
    <s v="Feb-2020"/>
    <m/>
    <s v="FO (Change to MW as temp solution)"/>
    <d v="2020-01-27T00:00:00"/>
    <m/>
    <s v="534254023538"/>
    <s v="6.6"/>
    <m/>
    <d v="2020-01-22T00:00:00"/>
    <m/>
    <m/>
    <d v="2020-02-20T00:00:00"/>
    <s v="W08-2020"/>
    <m/>
    <m/>
    <x v="8"/>
    <x v="7"/>
    <s v="CLOSED - RFI DONE"/>
    <s v="20.02.20 : RFIN sent_x000a_18.02.20 : RFI actual, collecting doc RFIN, plan RFIN 19 feb_x000a_13.02.20 : ME grounding_x000a_06.02.20 : Pondasi done, Tray OG, Mounting OG, ME done, Panel OG_x000a_30.01.19 : OG RBS Foundation, delivery material"/>
  </r>
  <r>
    <s v="120845104"/>
    <s v="CIJERAH2"/>
    <x v="9"/>
    <s v="SMI"/>
    <n v="107.557085"/>
    <n v="-6.9297170000000001"/>
    <n v="30"/>
    <s v="90/210/330"/>
    <n v="2020"/>
    <s v="JEDI 2020 [NEW]"/>
    <s v="Jl.Gempol Sari RT01 RW01 Kel. Gempolsari kec. Bandung kulon Kota bandung"/>
    <s v="HTI"/>
    <s v="JAW-JB-BDG-3844"/>
    <s v="GEMPOLSARI_TIMUR"/>
    <x v="0"/>
    <s v="TBG"/>
    <s v="Central"/>
    <s v="JABAR"/>
    <s v="Jawa Barat"/>
    <s v="KOTA BANDUNG"/>
    <n v="6614394"/>
    <d v="2020-01-15T00:00:00"/>
    <m/>
    <n v="36"/>
    <s v="31 - 60 days"/>
    <d v="2020-02-14T00:00:00"/>
    <s v="W07-2020"/>
    <s v="Feb-2020"/>
    <s v="RFI"/>
    <s v=""/>
    <s v=""/>
    <d v="2020-02-10T00:00:00"/>
    <s v="W07-2020"/>
    <x v="26"/>
    <d v="2020-02-16T00:00:00"/>
    <s v="W08-2020"/>
    <s v="Feb-2020"/>
    <m/>
    <s v="MW"/>
    <d v="2020-01-27T00:00:00"/>
    <m/>
    <s v="535990628425"/>
    <s v="6.6"/>
    <m/>
    <d v="2020-01-22T00:00:00"/>
    <m/>
    <m/>
    <d v="2020-02-20T00:00:00"/>
    <s v="W08-2020"/>
    <m/>
    <d v="2020-05-31T00:00:00"/>
    <x v="8"/>
    <x v="7"/>
    <s v="CLOSED - RFI DONE"/>
    <s v="20.02.20 : RFIN sent_x000a_18.02.20 : RFI actual, collecting doc RFIN_x000a_17.02.20 : Plan RFI/PLN Connect besok 18 Feb 20_x000a_13.02.20 : SRFI_x000a_06.02.20 : CME done/Soft RFI, proses PLN connection_x000a_30.01.19 : OG RBS Foundation, delivery material"/>
  </r>
  <r>
    <s v="120437109"/>
    <s v="KORANJI"/>
    <x v="9"/>
    <s v="MSI"/>
    <n v="107.66302"/>
    <n v="-6.4624600000000001"/>
    <n v="40"/>
    <s v="100/190/350"/>
    <n v="2020"/>
    <s v="JEDI 2020 [NEW]"/>
    <s v="Jl. Koranji,Kp. Krajan ,RT. 12/04, Desa Koranji Kec. Purwodadi Kab. Subang ,Prop. Jawa Barat "/>
    <s v="HTI"/>
    <s v="JAW-JB-SNG-3960"/>
    <s v="KORANJI_PURWADADI"/>
    <x v="0"/>
    <s v="TBG"/>
    <s v="Central"/>
    <s v="JABAR"/>
    <s v="Jawa Barat"/>
    <s v="KAB. SUBANG"/>
    <n v="6614387"/>
    <d v="2020-01-15T00:00:00"/>
    <m/>
    <n v="36"/>
    <s v="31 - 60 days"/>
    <d v="2020-02-14T00:00:00"/>
    <s v="W07-2020"/>
    <s v="Feb-2020"/>
    <s v="RFI"/>
    <s v=""/>
    <s v=""/>
    <d v="2020-02-10T00:00:00"/>
    <s v="W07-2020"/>
    <x v="26"/>
    <d v="2020-02-17T00:00:00"/>
    <s v="W08-2020"/>
    <s v="Feb-2020"/>
    <m/>
    <s v="FO (Change to MW as temp solution)"/>
    <d v="2020-01-27T00:00:00"/>
    <m/>
    <s v="534254025071"/>
    <s v="6.6"/>
    <m/>
    <d v="2020-01-22T00:00:00"/>
    <m/>
    <m/>
    <d v="2020-02-20T00:00:00"/>
    <s v="W08-2020"/>
    <m/>
    <m/>
    <x v="8"/>
    <x v="7"/>
    <s v="CLOSED - RFI DONE"/>
    <s v="20.02.20 : RFIN sent_x000a_17.02.20 : RFI actual, collecting doc RFIN, plan RFIN 19 feb_x000a_13.02.20 : SRFI_x000a_06.02.20 : Pondasi done, Tray OG, Mounting OG, ME OG , Panel OG_x000a_30.01.19 : OG RBS Foundation, delivery material"/>
  </r>
  <r>
    <s v="122215109"/>
    <s v="DS. PANGSOR"/>
    <x v="9"/>
    <s v="SKP"/>
    <n v="107.79040999999999"/>
    <n v="-6.4795600000000002"/>
    <n v="50"/>
    <s v="40/200/300"/>
    <n v="2020"/>
    <s v="JEDI 2020 [NEW]"/>
    <s v="Kp.bunut rt.17 rw.06  desa pangsor _x000a_kec.pagaden barat,subang_x000a_Jawa Barat"/>
    <s v="HTI"/>
    <s v="JAW-JB-SNG-3961"/>
    <s v="PANGSOR"/>
    <x v="0"/>
    <s v="TBG"/>
    <s v="Central"/>
    <s v="JABAR"/>
    <s v="Jawa Barat"/>
    <s v="KAB. SUBANG"/>
    <n v="6614391"/>
    <d v="2020-01-15T00:00:00"/>
    <m/>
    <n v="36"/>
    <s v="31 - 60 days"/>
    <d v="2020-02-14T00:00:00"/>
    <s v="W07-2020"/>
    <s v="Feb-2020"/>
    <s v="RFI"/>
    <s v=""/>
    <s v=""/>
    <d v="2020-02-10T00:00:00"/>
    <s v="W07-2020"/>
    <x v="26"/>
    <d v="2020-02-17T00:00:00"/>
    <s v="W08-2020"/>
    <s v="Feb-2020"/>
    <m/>
    <s v="FO (Change to MW as temp solution)"/>
    <d v="2020-01-27T00:00:00"/>
    <m/>
    <s v="534213343440"/>
    <s v="6.6"/>
    <m/>
    <d v="2020-01-22T00:00:00"/>
    <m/>
    <m/>
    <d v="2020-02-20T00:00:00"/>
    <s v="W08-2020"/>
    <m/>
    <m/>
    <x v="8"/>
    <x v="7"/>
    <s v="CLOSED - RFI DONE"/>
    <s v="20.02.20 : RFIN sent_x000a_19.02.20 : RFI actual, collecting doc RFIN, plan RFIN 19 feb_x000a_13.02.20 : SRFI_x000a_06.02.20 : Pondasi OG, Tray OG, Mounting OG, ME OG , Panel OG_x000a_30.01.19 : OG RBS Foundation, delivery material"/>
  </r>
  <r>
    <s v="130008102"/>
    <s v="PERMATA PAMULANG"/>
    <x v="9"/>
    <s v="BK"/>
    <n v="106.700816"/>
    <n v="-6.3429960000000003"/>
    <n v="42"/>
    <s v="90/215/320"/>
    <m/>
    <m/>
    <s v=" Jl. H. Jamat Kp. Jati RT. 14/05 Ds. Buaran Serpong"/>
    <s v="EID"/>
    <s v="JAW-BT-CPT-0477"/>
    <s v="Bumi Serpong Residence"/>
    <x v="0"/>
    <m/>
    <s v="JABO"/>
    <s v="JABODETABEK (OUTER)"/>
    <s v="Banten"/>
    <s v="KOTA TANGERANG SELAT"/>
    <n v="6614376"/>
    <d v="2020-01-15T00:00:00"/>
    <m/>
    <n v="35"/>
    <s v="31 - 60 days"/>
    <d v="2020-02-14T00:00:00"/>
    <s v="W07-2020"/>
    <s v="Feb-2020"/>
    <s v="RFI"/>
    <s v=""/>
    <s v=""/>
    <d v="2020-02-18T00:00:00"/>
    <s v="W08-2020"/>
    <x v="26"/>
    <d v="2020-02-18T00:00:00"/>
    <s v="W08-2020"/>
    <s v="Feb-2020"/>
    <m/>
    <s v="FO"/>
    <d v="2020-12-08T00:00:00"/>
    <m/>
    <n v="543602474960"/>
    <n v="6.6"/>
    <m/>
    <m/>
    <m/>
    <m/>
    <d v="2020-02-19T00:00:00"/>
    <s v="W08-2020"/>
    <m/>
    <m/>
    <x v="8"/>
    <x v="7"/>
    <s v="CLOSED - RFI DONE"/>
    <s v="19.02.20 : RFI actual, RFIN sent_x000a_13.02.20 : CME done/Soft RFI, wait PLN connection_x000a_06.02.20 : 30.01.20 : OG RBS Foundation"/>
  </r>
  <r>
    <s v="141876109"/>
    <s v="NDEBLAG KOBER"/>
    <x v="9"/>
    <s v="TB"/>
    <n v="109.01022"/>
    <n v="-7.2413299999999996"/>
    <n v="50"/>
    <s v="85/240/355"/>
    <m/>
    <m/>
    <s v="Talok RT003 RW005, Kel Dukuh Turi, Kec Bumi Ayu, Kab Brebes"/>
    <s v="EID"/>
    <s v="JAW-JT-BBS-0151"/>
    <s v="Diponegoro Dukuhturi"/>
    <x v="0"/>
    <m/>
    <s v="Central"/>
    <s v="JATENG"/>
    <s v="Jawa Tengah"/>
    <s v="BREBES"/>
    <n v="6614397"/>
    <d v="2020-01-15T00:00:00"/>
    <m/>
    <n v="35"/>
    <s v="31 - 60 days"/>
    <d v="2020-02-14T00:00:00"/>
    <s v="W07-2020"/>
    <s v="Feb-2020"/>
    <s v="RFI"/>
    <s v=""/>
    <s v=""/>
    <d v="2020-02-23T00:00:00"/>
    <s v="W09-2020"/>
    <x v="26"/>
    <d v="2020-02-23T00:00:00"/>
    <s v="W09-2020"/>
    <s v="Feb-2020"/>
    <m/>
    <s v="FO"/>
    <d v="2020-01-27T00:00:00"/>
    <m/>
    <n v="522561313234"/>
    <n v="7.7"/>
    <m/>
    <m/>
    <m/>
    <m/>
    <d v="2020-02-19T00:00:00"/>
    <s v="W08-2020"/>
    <m/>
    <m/>
    <x v="8"/>
    <x v="7"/>
    <s v="CLOSED - RFI DONE"/>
    <s v="19.02.20 :  RFI sent_x000a_13.02.20 : CME done/Soft RFI_x000a_06.02.20 : 30.01.19 : Mobilisasi team, delivery material"/>
  </r>
  <r>
    <s v="140588104"/>
    <s v="INDRAJAYA"/>
    <x v="9"/>
    <s v="SMI"/>
    <n v="108.774889"/>
    <n v="-7.1751389999999997"/>
    <n v="50"/>
    <s v="65/220/260"/>
    <m/>
    <m/>
    <s v=" DESA INDRA JAYA, KEC.SALEM, KAB.BREBES "/>
    <s v="EID"/>
    <s v="JAW-JT-BBS-0157"/>
    <s v="Indrajaya Salem Brebes"/>
    <x v="0"/>
    <m/>
    <s v="Central"/>
    <s v="JATENG"/>
    <s v="Jawa Tengah"/>
    <s v="BREBES"/>
    <n v="6614395"/>
    <d v="2020-01-15T00:00:00"/>
    <m/>
    <n v="35"/>
    <s v="31 - 60 days"/>
    <d v="2020-02-14T00:00:00"/>
    <s v="W07-2020"/>
    <s v="Feb-2020"/>
    <s v="RFI"/>
    <s v=""/>
    <s v=""/>
    <d v="2020-02-18T00:00:00"/>
    <s v="W08-2020"/>
    <x v="26"/>
    <d v="2020-02-18T00:00:00"/>
    <s v="W08-2020"/>
    <s v="Feb-2020"/>
    <m/>
    <s v="FO"/>
    <d v="2020-01-27T00:00:00"/>
    <m/>
    <n v="522561313226"/>
    <s v="7,7"/>
    <m/>
    <m/>
    <m/>
    <m/>
    <d v="2020-02-19T00:00:00"/>
    <s v="W08-2020"/>
    <m/>
    <m/>
    <x v="8"/>
    <x v="7"/>
    <s v="CLOSED - RFI DONE"/>
    <s v="19.02.20 :  RFI sent_x000a_13.02.20 : actual RFI, collecting doc RFIN_x000a_06.02.20 : RBS Foundation done_x000a_30.01.19 : OG RBS Foundation, material ME Grounding tray dan mounting on site"/>
  </r>
  <r>
    <s v="100912109"/>
    <s v="DESA ASRAMA"/>
    <x v="9"/>
    <s v="TB"/>
    <n v="104.75523"/>
    <n v="-5.3659400000000002"/>
    <n v="50"/>
    <s v="70/170/250"/>
    <n v="2020"/>
    <s v="JEDI 2020 [NEW]"/>
    <s v="Jln. Sumberejo RT.02 RW.05, Dusun Padalarang, Desa Kalibening, Kecamatan Talang Padang, Kabupaten Tanggamus, Propinsi Lampung"/>
    <s v="HTI"/>
    <s v="SUM-LA-KOT-1034"/>
    <s v="KALIBENING_TALANG"/>
    <x v="0"/>
    <s v="TBG"/>
    <s v="WEST"/>
    <s v="LAMPUNG"/>
    <s v="Lampung"/>
    <s v="KAB. TANGGAMUS"/>
    <n v="6614396"/>
    <d v="2020-01-15T00:00:00"/>
    <m/>
    <n v="35"/>
    <s v="31 - 60 days"/>
    <d v="2020-02-14T00:00:00"/>
    <s v="W07-2020"/>
    <s v="Feb-2020"/>
    <s v="RFI"/>
    <s v=""/>
    <s v=""/>
    <d v="2020-02-12T00:00:00"/>
    <s v="W07-2020"/>
    <x v="26"/>
    <d v="2020-02-20T00:00:00"/>
    <s v="W08-2020"/>
    <s v="Feb-2020"/>
    <m/>
    <s v="MW"/>
    <d v="2020-01-27T00:00:00"/>
    <m/>
    <n v="172300745370"/>
    <n v="6.6"/>
    <m/>
    <d v="2020-01-22T00:00:00"/>
    <m/>
    <m/>
    <d v="2020-02-19T00:00:00"/>
    <s v="W08-2020"/>
    <m/>
    <d v="2020-07-12T00:00:00"/>
    <x v="8"/>
    <x v="7"/>
    <s v="CLOSED - RFI DONE"/>
    <s v="19.02.20 : RFIN sent_x000a_13.02.20 : SRFI_x000a_06.02.20 : Foundation done, delivery material ME_x000a_30.01.19 : OG RBS Foundation, delivery material"/>
  </r>
  <r>
    <s v="141617109"/>
    <s v="PAGEDONGAN2"/>
    <x v="9"/>
    <s v="SKP"/>
    <n v="109.66264"/>
    <n v="-7.4219200000000001"/>
    <n v="50"/>
    <s v="70/205/290"/>
    <m/>
    <m/>
    <s v="Dusun Semayun RT.01 RW. 03, Desa Gentansari, Kec. Pagedongan, Kab. Banjarnegara"/>
    <s v="EID"/>
    <s v="JAW-JT-BNR-0258"/>
    <s v="Pucang Gentansari"/>
    <x v="0"/>
    <m/>
    <s v="Central"/>
    <s v="JATENG"/>
    <s v="Jawa Tengah"/>
    <s v="BANJARNEGARA"/>
    <n v="6614392"/>
    <d v="2020-01-15T00:00:00"/>
    <m/>
    <n v="35"/>
    <s v="31 - 60 days"/>
    <d v="2020-02-14T00:00:00"/>
    <s v="W07-2020"/>
    <s v="Feb-2020"/>
    <s v="RFI"/>
    <s v=""/>
    <s v=""/>
    <d v="2020-02-18T00:00:00"/>
    <s v="W08-2020"/>
    <x v="26"/>
    <d v="2020-02-18T00:00:00"/>
    <s v="W08-2020"/>
    <s v="Feb-2020"/>
    <m/>
    <s v="FO"/>
    <d v="2020-01-27T00:00:00"/>
    <m/>
    <n v="522042745257"/>
    <s v="7,7"/>
    <m/>
    <m/>
    <m/>
    <m/>
    <d v="2020-02-19T00:00:00"/>
    <s v="W08-2020"/>
    <m/>
    <m/>
    <x v="8"/>
    <x v="7"/>
    <s v="CLOSED - RFI DONE"/>
    <s v="19.02.20 :  RFI sent_x000a_13.02.20 : actual RFI, collecting doc RFIN_x000a_06.02.20 : RBS Foundation done_x000a_30.01.19 : OG RBS Foundation, material ME Grounding tray dan mounting on site"/>
  </r>
  <r>
    <s v="140044109"/>
    <s v="SIJERUK"/>
    <x v="9"/>
    <s v="TB"/>
    <n v="109.70117"/>
    <n v="-7.3373499999999998"/>
    <n v="50"/>
    <s v="70/150/280"/>
    <m/>
    <m/>
    <s v="Jl. Raya karangkobar km.10 Dusun Cantrikan RT.06 RW.02 Desa kendaga Kec.Banjarmangu Kab. Banjarnegara  "/>
    <s v="EID"/>
    <s v="JAW-JT-BNR-0256"/>
    <s v="SIJERUK BANJARNEGARA"/>
    <x v="0"/>
    <m/>
    <s v="Central"/>
    <s v="JATENG"/>
    <s v="Jawa Tengah"/>
    <s v="BANJARNEGARA"/>
    <n v="6614397"/>
    <d v="2020-01-15T00:00:00"/>
    <m/>
    <n v="35"/>
    <s v="31 - 60 days"/>
    <d v="2020-02-14T00:00:00"/>
    <s v="W07-2020"/>
    <s v="Feb-2020"/>
    <s v="RFI"/>
    <s v=""/>
    <s v=""/>
    <d v="2020-02-18T00:00:00"/>
    <s v="W08-2020"/>
    <x v="26"/>
    <d v="2020-02-18T00:00:00"/>
    <s v="W08-2020"/>
    <s v="Feb-2020"/>
    <m/>
    <s v="FO"/>
    <d v="2020-01-27T00:00:00"/>
    <m/>
    <n v="522042745273"/>
    <s v="7,7"/>
    <m/>
    <m/>
    <m/>
    <m/>
    <d v="2020-02-19T00:00:00"/>
    <s v="W08-2020"/>
    <m/>
    <m/>
    <x v="8"/>
    <x v="7"/>
    <s v="CLOSED - RFI DONE"/>
    <s v="19.02.20 : RFI sent_x000a_13.02.20 : actual RFI, collecting doc RFIN_x000a_06.02.20 : RBS Foundation done_x000a_30.01.19 : OG RBS Foundation, material ME Grounding tray dan mounting on site"/>
  </r>
  <r>
    <s v="101035109"/>
    <s v="BANYU URIP"/>
    <x v="9"/>
    <s v="TB"/>
    <n v="104.92712"/>
    <n v="-5.3192199999999996"/>
    <n v="50"/>
    <s v="150/210/330"/>
    <n v="2020"/>
    <s v="JEDI 2020 [NEW]"/>
    <s v="Jl. Banjarejo RT.003 RW.002, Pekon Banjarejo, Kec. Banyumas, Kab. Pringsewu, Prov. Lampung"/>
    <s v="HTI"/>
    <s v="SUM-LA-PRW-1057"/>
    <s v="SINAR BARU TIMUR"/>
    <x v="0"/>
    <s v="TBG"/>
    <s v="WEST"/>
    <s v="LAMPUNG"/>
    <s v="Lampung"/>
    <s v="KAB. PRINGSEWU"/>
    <n v="6614396"/>
    <d v="2020-01-15T00:00:00"/>
    <m/>
    <n v="35"/>
    <s v="31 - 60 days"/>
    <d v="2020-02-14T00:00:00"/>
    <s v="W07-2020"/>
    <s v="Feb-2020"/>
    <s v="RFI"/>
    <s v=""/>
    <s v=""/>
    <d v="2020-02-12T00:00:00"/>
    <s v="W07-2020"/>
    <x v="26"/>
    <d v="2020-02-20T00:00:00"/>
    <s v="W08-2020"/>
    <s v="Feb-2020"/>
    <m/>
    <s v="MW"/>
    <d v="2020-01-27T00:00:00"/>
    <m/>
    <n v="172500956055"/>
    <n v="6.6"/>
    <m/>
    <d v="2020-01-21T00:00:00"/>
    <m/>
    <m/>
    <d v="2020-02-19T00:00:00"/>
    <s v="W08-2020"/>
    <m/>
    <d v="2020-05-23T00:00:00"/>
    <x v="8"/>
    <x v="7"/>
    <s v="CLOSED - RFI DONE"/>
    <s v="19.02.20 : RFIN sent_x000a_13.02.20 : 06.02.20 : CME done/Soft RFI, OG proses PLN connection_x000a_30.01.19 : OG RBS Foundation, delivery material"/>
  </r>
  <r>
    <s v="110453109"/>
    <s v="PETA SEMANGAN TANEGRANG"/>
    <x v="9"/>
    <s v="SKP"/>
    <n v="106.69766"/>
    <n v="-6.1720800000000002"/>
    <n v="25"/>
    <s v="90/180/270"/>
    <m/>
    <m/>
    <s v="Jl. Gaga Utama (Samping SMP N 187) kp. Gaga Rt. 01/03, Kel. Semanan, Kec. Kalideres Jakarta Barat"/>
    <s v="EID"/>
    <s v="JAW-JK-GGP-0526"/>
    <s v="Jalan Haji Aseni"/>
    <x v="0"/>
    <m/>
    <s v="JABO"/>
    <s v="JABODETABEK (INNER)"/>
    <s v="DKI Jakarta"/>
    <s v="JAKARTA BARAT"/>
    <n v="6614409"/>
    <d v="2020-01-16T00:00:00"/>
    <m/>
    <n v="33"/>
    <s v="31 - 60 days"/>
    <d v="2020-02-15T00:00:00"/>
    <s v="W07-2020"/>
    <s v="Feb-2020"/>
    <s v="RFI"/>
    <s v=""/>
    <s v=""/>
    <d v="2020-02-24T00:00:00"/>
    <s v="W09-2020"/>
    <x v="26"/>
    <d v="2020-02-24T00:00:00"/>
    <s v="W09-2020"/>
    <s v="Feb-2020"/>
    <m/>
    <s v="MW"/>
    <d v="2020-01-28T00:00:00"/>
    <m/>
    <n v="546303032728"/>
    <n v="6.6"/>
    <m/>
    <m/>
    <m/>
    <m/>
    <d v="2020-02-18T00:00:00"/>
    <s v="W08-2020"/>
    <m/>
    <d v="2020-07-04T00:00:00"/>
    <x v="8"/>
    <x v="7"/>
    <s v="CLOSED - RFI DONE"/>
    <s v="18.02.20 : RFIN sent_x000a_13.02.20 : OG Baseframe installation, material on site_x000a_06.02.20 : OG pabrikasi baseframe (RT), plan material baseframe on site 11 Feb_x000a_30.01.20 : OG pabrikasi baseframe (RT)"/>
  </r>
  <r>
    <s v="125578109"/>
    <s v="KASOMALANG-PANEMBONG"/>
    <x v="9"/>
    <s v="TB"/>
    <n v="107.76170999999999"/>
    <n v="-6.6905200000000002"/>
    <n v="40"/>
    <s v="0/120/270"/>
    <n v="2020"/>
    <s v="JEDI 2020 [NEW]"/>
    <s v="KP. Cisaat RT09 RW03 Desa Bojongloak Kec Kasomalang Kab Subang.Kec Kasomalang Kab.Subang"/>
    <s v="HTI"/>
    <s v="JAW-JB-SNG-3955"/>
    <s v="BOJONGLOA_KASOMALANG"/>
    <x v="0"/>
    <s v="TBG"/>
    <s v="Central"/>
    <s v="JABAR"/>
    <s v="Jawa Barat"/>
    <s v="KAB. SUBANG"/>
    <n v="6614396"/>
    <d v="2020-01-15T00:00:00"/>
    <m/>
    <n v="33"/>
    <s v="31 - 60 days"/>
    <d v="2020-02-14T00:00:00"/>
    <s v="W07-2020"/>
    <s v="Feb-2020"/>
    <s v="RFI"/>
    <s v=""/>
    <s v=""/>
    <d v="2020-02-10T00:00:00"/>
    <s v="W07-2020"/>
    <x v="26"/>
    <d v="2020-02-16T00:00:00"/>
    <s v="W08-2020"/>
    <s v="Feb-2020"/>
    <m/>
    <s v="FO (Change to MW as temp solution)"/>
    <d v="2020-01-27T00:00:00"/>
    <m/>
    <s v="534254025089"/>
    <s v="6.6"/>
    <m/>
    <d v="2020-01-22T00:00:00"/>
    <m/>
    <m/>
    <d v="2020-02-17T00:00:00"/>
    <s v="W08-2020"/>
    <m/>
    <m/>
    <x v="8"/>
    <x v="7"/>
    <s v="CLOSED - RFI DONE"/>
    <s v="17.02.20 : RFIN sent_x000a_13.02.20 : SRFI_x000a_06.02.20 : Pondasi done, Tray OG, Mounting OG, ME done, Panel OG_x000a_30.01.19 : OG RBS Foundation, delivery material"/>
  </r>
  <r>
    <s v="125598109"/>
    <s v="RONGGA-DSSIRNAJAYA"/>
    <x v="9"/>
    <s v="TB"/>
    <n v="107.276039"/>
    <n v="-7.0102080000000004"/>
    <n v="40"/>
    <s v="20/130/270"/>
    <n v="2020"/>
    <s v="JEDI 2020 [NEW]"/>
    <s v="Kp Simpang Rt 1 Rw 3 desa Bunijaya kec Gununghalu Kab Bandung Barat."/>
    <s v="HTI"/>
    <s v="JAW-JB-NPH-3705"/>
    <s v="BUNIJAYA"/>
    <x v="0"/>
    <s v="TBG"/>
    <s v="Central"/>
    <s v="JABAR"/>
    <s v="Jawa Barat"/>
    <s v="KAB. BANDUNG BARAT"/>
    <n v="6614396"/>
    <d v="2020-01-15T00:00:00"/>
    <m/>
    <n v="33"/>
    <s v="31 - 60 days"/>
    <d v="2020-02-14T00:00:00"/>
    <s v="W07-2020"/>
    <s v="Feb-2020"/>
    <s v="RFI"/>
    <s v=""/>
    <s v=""/>
    <d v="2020-02-10T00:00:00"/>
    <s v="W07-2020"/>
    <x v="26"/>
    <d v="2020-02-18T00:00:00"/>
    <s v="W08-2020"/>
    <s v="Feb-2020"/>
    <m/>
    <s v="MW"/>
    <d v="2020-01-27T00:00:00"/>
    <m/>
    <s v="535921313566"/>
    <s v="6.6"/>
    <m/>
    <d v="2020-01-22T00:00:00"/>
    <m/>
    <m/>
    <d v="2020-02-17T00:00:00"/>
    <s v="W08-2020"/>
    <m/>
    <d v="2020-08-28T00:00:00"/>
    <x v="8"/>
    <x v="7"/>
    <s v="CLOSED - RFI DONE"/>
    <s v="17.02.20 : RFIN sent_x000a_13.02.20 : actual RFI_x000a_06.02.20 : CME done/Soft RFI, proses PLN connection_x000a_30.01.19 : OG RBS Foundation, delivery material"/>
  </r>
  <r>
    <s v="140448104"/>
    <s v="KDSARI TIMUR (WONOKERTO)"/>
    <x v="9"/>
    <s v="SKP"/>
    <n v="110.24014"/>
    <n v="-7.4528800000000004"/>
    <n v="50"/>
    <s v="50/160/235/335"/>
    <m/>
    <m/>
    <s v="JL. Geger I Kel. Girirejo, Kec Tegalrejo, Kab Magelang"/>
    <s v="EID"/>
    <s v="JAW-JT-MKD-1159"/>
    <s v="Girirejo Magelang"/>
    <x v="0"/>
    <m/>
    <s v="Central"/>
    <s v="JATENG"/>
    <s v="Jawa Tengah"/>
    <s v="MAGELANG"/>
    <n v="6614392"/>
    <d v="2020-01-15T00:00:00"/>
    <m/>
    <n v="33"/>
    <s v="31 - 60 days"/>
    <d v="2020-02-14T00:00:00"/>
    <s v="W07-2020"/>
    <s v="Feb-2020"/>
    <s v="RFI"/>
    <s v=""/>
    <s v=""/>
    <d v="2020-02-14T00:00:00"/>
    <s v="W07-2020"/>
    <x v="26"/>
    <d v="2020-02-18T00:00:00"/>
    <s v="W08-2020"/>
    <s v="Feb-2020"/>
    <m/>
    <s v="MW"/>
    <d v="2020-01-27T00:00:00"/>
    <m/>
    <n v="521570915045"/>
    <s v="7,7"/>
    <m/>
    <m/>
    <m/>
    <m/>
    <d v="2020-02-17T00:00:00"/>
    <s v="W08-2020"/>
    <m/>
    <d v="2020-09-09T00:00:00"/>
    <x v="8"/>
    <x v="7"/>
    <s v="CLOSED - RFI DONE"/>
    <s v="17.02.20 : RFI done, RFIN sent_x000a_13.02.20 : ME &amp; Grounding installataion_x000a_06.02.20 : OG RBS Foundation, delivery material_x000a_30.01.19 : Mobilisasi team, delivery material"/>
  </r>
  <r>
    <s v="100085109"/>
    <s v="RAJA BASA"/>
    <x v="9"/>
    <s v="TB"/>
    <n v="105.22059"/>
    <n v="-5.38314"/>
    <n v="30"/>
    <s v="90/210/330"/>
    <n v="2020"/>
    <s v="JEDI 2020 [NEW]"/>
    <s v="Jl. Pramuka Gg. Mekar RT.014 LK. I, Kel. Kemiling Raya, Kec. Kemiling, Kota Bandar Lampung.Kel. LangkapuraKec. Kemiling"/>
    <s v="HTI"/>
    <s v="SUM-LA-BDL-1070"/>
    <s v="KEMILINGRAYATIMUR_TIMUR"/>
    <x v="0"/>
    <s v="TBG"/>
    <s v="WEST"/>
    <s v="LAMPUNG"/>
    <s v="Lampung"/>
    <s v="KOTA BANDAR LAMPUNG"/>
    <n v="6614396"/>
    <d v="2020-01-15T00:00:00"/>
    <m/>
    <n v="33"/>
    <s v="31 - 60 days"/>
    <d v="2020-02-14T00:00:00"/>
    <s v="W07-2020"/>
    <s v="Feb-2020"/>
    <s v="RFI"/>
    <s v=""/>
    <s v=""/>
    <d v="2020-02-12T00:00:00"/>
    <s v="W07-2020"/>
    <x v="26"/>
    <d v="2020-02-15T00:00:00"/>
    <s v="W07-2020"/>
    <s v="Feb-2020"/>
    <m/>
    <s v="MW"/>
    <d v="2020-01-27T00:00:00"/>
    <m/>
    <n v="171002388007"/>
    <n v="6.6"/>
    <m/>
    <d v="2020-01-22T00:00:00"/>
    <m/>
    <m/>
    <d v="2020-02-17T00:00:00"/>
    <s v="W08-2020"/>
    <m/>
    <d v="2020-07-04T00:00:00"/>
    <x v="8"/>
    <x v="7"/>
    <s v="CLOSED - RFI DONE"/>
    <s v="17.02.20 : RFI done, RFIN sent_x000a_13.02.20 : 06.02.20 : CME done/Soft RFI, OG proses PLN connection_x000a_30.01.19 : proses penyelesaian isu (LL meminta kompensasi Colo), mobilisasi team dan delivery material"/>
  </r>
  <r>
    <s v="100628109"/>
    <s v="ZAENAL ABIDIN BDL"/>
    <x v="9"/>
    <s v="TB"/>
    <n v="105.23309999999999"/>
    <n v="-5.3668300000000002"/>
    <n v="30"/>
    <s v="0/120/240"/>
    <n v="2020"/>
    <s v="JEDI 2020 [NEW]"/>
    <s v="Jl. Z A Pagar Alam No. 73 - 49 RT. 01 Link. II Kel Rajabasa Kec. Rajabasa Kota Bandar Lampung"/>
    <s v="HTI"/>
    <s v="SUM-LA-BDL-1120"/>
    <s v="RAJABASA_RAJABASA"/>
    <x v="0"/>
    <s v="TBG"/>
    <s v="WEST"/>
    <s v="LAMPUNG"/>
    <s v="Lampung"/>
    <s v="KOTA BANDAR LAMPUNG"/>
    <n v="6614396"/>
    <d v="2020-01-15T00:00:00"/>
    <m/>
    <n v="33"/>
    <s v="31 - 60 days"/>
    <d v="2020-02-14T00:00:00"/>
    <s v="W07-2020"/>
    <s v="Feb-2020"/>
    <s v="RFI"/>
    <s v=""/>
    <s v=""/>
    <d v="2020-02-13T00:00:00"/>
    <s v="W07-2020"/>
    <x v="26"/>
    <d v="2020-02-15T00:00:00"/>
    <s v="W07-2020"/>
    <s v="Feb-2020"/>
    <m/>
    <s v="MW"/>
    <d v="2020-01-27T00:00:00"/>
    <m/>
    <n v="171202752183"/>
    <n v="6.6"/>
    <m/>
    <d v="2020-01-21T00:00:00"/>
    <m/>
    <m/>
    <d v="2020-02-17T00:00:00"/>
    <s v="W08-2020"/>
    <m/>
    <d v="2020-07-04T00:00:00"/>
    <x v="8"/>
    <x v="7"/>
    <s v="CLOSED - RFI DONE"/>
    <s v="17.02.20 : RFI done, RFIN sent_x000a_13.02.20 : 06.02.20 : CME done/Soft RFI, OG proses PLN connection_x000a_30.01.19 : OG RBS Foundation, delivery material"/>
  </r>
  <r>
    <s v="190372109"/>
    <s v="NOELBAKI 2"/>
    <x v="9"/>
    <s v="SKP"/>
    <n v="123.7"/>
    <n v="-10.1319"/>
    <n v="40"/>
    <s v="60/130/245"/>
    <m/>
    <m/>
    <s v="JL. TIMOR RAYA KM 15 RT 003/01, DESA NOELBAKI KEC. KUPANG TENGAH, NUSA TENGGARA TIMUR"/>
    <s v="ALITA"/>
    <s v="NUS-NT-KPG-0257"/>
    <s v="Timor Noelbaki"/>
    <x v="0"/>
    <m/>
    <s v="East"/>
    <s v="BALINUSRA"/>
    <s v="Nusa Tenggara Timur"/>
    <s v="Kab. Kupang"/>
    <n v="6614393"/>
    <d v="2020-01-15T00:00:00"/>
    <m/>
    <n v="33"/>
    <s v="31 - 60 days"/>
    <d v="2020-02-14T00:00:00"/>
    <s v="W07-2020"/>
    <s v="Feb-2020"/>
    <s v="RFI"/>
    <s v=""/>
    <s v=""/>
    <d v="2020-02-13T00:00:00"/>
    <s v="W07-2020"/>
    <x v="26"/>
    <d v="2020-02-25T00:00:00"/>
    <s v="W09-2020"/>
    <s v="Feb-2020"/>
    <m/>
    <s v="MW"/>
    <d v="2020-01-27T00:00:00"/>
    <m/>
    <m/>
    <m/>
    <m/>
    <m/>
    <m/>
    <m/>
    <d v="2020-02-17T00:00:00"/>
    <s v="W08-2020"/>
    <m/>
    <m/>
    <x v="8"/>
    <x v="7"/>
    <s v="CLOSED - RFI DONE"/>
    <s v="17.02.20 : RFIN sent_x000a_13.02.20 : actual RFI, collecting doc RFIN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r>
  <r>
    <s v="100251104"/>
    <s v="MELINTING"/>
    <x v="9"/>
    <s v="SMI"/>
    <n v="105.75082"/>
    <n v="-5.3645100000000001"/>
    <n v="50"/>
    <s v="100/210/320"/>
    <n v="2020"/>
    <s v="JEDI 2020 [NEW]"/>
    <s v="JL RADEN PAKSI DUSUN II RT 03 KEL WANA_x0009__x0009__x0009__x000a_KEC MELINTING KAB LAMPUNG TIMUR"/>
    <s v="HTI"/>
    <s v="SUM-LA-SDN-1028"/>
    <s v="WANA"/>
    <x v="0"/>
    <s v="TBG"/>
    <s v="WEST"/>
    <s v="LAMPUNG"/>
    <s v="Lampung"/>
    <s v="KAB. LAMPUNG TIMUR"/>
    <n v="6614394"/>
    <d v="2020-01-15T00:00:00"/>
    <m/>
    <n v="33"/>
    <s v="31 - 60 days"/>
    <d v="2020-02-14T00:00:00"/>
    <s v="W07-2020"/>
    <s v="Feb-2020"/>
    <s v="RFI"/>
    <s v=""/>
    <s v=""/>
    <d v="2020-02-13T00:00:00"/>
    <s v="W07-2020"/>
    <x v="26"/>
    <d v="2020-02-15T00:00:00"/>
    <s v="W07-2020"/>
    <s v="Feb-2020"/>
    <m/>
    <s v="MW"/>
    <d v="2020-01-27T00:00:00"/>
    <m/>
    <n v="172100922428"/>
    <n v="6.6"/>
    <m/>
    <d v="2020-01-21T00:00:00"/>
    <m/>
    <m/>
    <d v="2020-02-17T00:00:00"/>
    <s v="W08-2020"/>
    <m/>
    <d v="2020-05-20T00:00:00"/>
    <x v="8"/>
    <x v="7"/>
    <s v="CLOSED - RFI DONE"/>
    <s v="17.02.20 : RFI done, RFIN sent_x000a_13.02.20 : SRFI_x000a_06.02.20 : mobilisasi tim, material onsite: 5 feb 2020, Target SRFI: 7 feb 2020, bpujl paid  5 feb 2020, target Connect PLN 7 Feb 2020_x000a_30.01.19 : Mobilisasi team, delivery material, plan start CME 3 Feb"/>
  </r>
  <r>
    <s v="100012109"/>
    <s v="AGUNG_JAYA2"/>
    <x v="9"/>
    <s v="TB"/>
    <n v="105.15439000000001"/>
    <n v="-4.2856800000000002"/>
    <n v="50"/>
    <s v="120/230/320"/>
    <n v="2020"/>
    <s v="JEDI 2020 [NEW]"/>
    <s v="Desa Agung Jaya RT/RW 13/13  Kec. Way Kenang Tulang Bawang"/>
    <s v="HTI"/>
    <s v="SUM-LA-TWG-0999"/>
    <s v="AGUNG JAYA"/>
    <x v="0"/>
    <s v="TBG"/>
    <s v="WEST"/>
    <s v="LAMPUNG"/>
    <s v="Lampung"/>
    <s v="KAB. TULANGBAWANG BA"/>
    <n v="6614396"/>
    <d v="2020-01-15T00:00:00"/>
    <m/>
    <n v="32"/>
    <s v="31 - 60 days"/>
    <d v="2020-02-14T00:00:00"/>
    <s v="W07-2020"/>
    <s v="Feb-2020"/>
    <s v="RFI"/>
    <s v=""/>
    <s v=""/>
    <d v="2020-02-12T00:00:00"/>
    <s v="W07-2020"/>
    <x v="26"/>
    <d v="2020-02-15T00:00:00"/>
    <s v="W07-2020"/>
    <s v="Feb-2020"/>
    <m/>
    <s v="MW"/>
    <d v="2020-01-27T00:00:00"/>
    <m/>
    <n v="173400109141"/>
    <n v="6.6"/>
    <m/>
    <d v="2020-01-22T00:00:00"/>
    <m/>
    <m/>
    <d v="2020-02-16T00:00:00"/>
    <s v="W08-2020"/>
    <m/>
    <d v="2020-05-23T00:00:00"/>
    <x v="8"/>
    <x v="7"/>
    <s v="CLOSED - RFI DONE"/>
    <s v="18.02.20 : Revisi STO_x000a_16.02.20 : RFIN sent_x000a_13.02.20 : SRFI_x000a_06.02.20 : Prepare material, Target Start pondasi 6 feb 2020, target mat ME On Site 6 feb 2020, BPUJL paid: done, target RFI: 10 Feb 2020_x000a_30.01.19 : OG RBS Foundation, delivery material"/>
  </r>
  <r>
    <s v="100051104"/>
    <s v="BANJAR AGUNG SELATAN"/>
    <x v="9"/>
    <s v="SKP"/>
    <n v="105.20692"/>
    <n v="-4.4043000000000001"/>
    <n v="50"/>
    <s v="90/220/310"/>
    <n v="2020"/>
    <s v="JEDI 2020 [NEW]"/>
    <s v="Gilang Tunggal Makarta RT 03 RW 01 Desa Gilang Tunggal Makarta,Kec. Lambu Kibang Kabupaten Tulang Ba"/>
    <s v="HTI"/>
    <s v="SUM-LA-TWG-1000"/>
    <s v="GILANG TUNGGAL MAKARTA"/>
    <x v="0"/>
    <s v="TBG"/>
    <s v="WEST"/>
    <s v="LAMPUNG"/>
    <s v="Lampung"/>
    <s v="KAB. TULANGBAWANG BA"/>
    <n v="6614391"/>
    <d v="2020-01-15T00:00:00"/>
    <m/>
    <n v="32"/>
    <s v="31 - 60 days"/>
    <d v="2020-02-14T00:00:00"/>
    <s v="W07-2020"/>
    <s v="Feb-2020"/>
    <s v="RFI"/>
    <s v=""/>
    <s v=""/>
    <d v="2020-02-13T00:00:00"/>
    <s v="W07-2020"/>
    <x v="26"/>
    <d v="2020-02-18T00:00:00"/>
    <s v="W08-2020"/>
    <s v="Feb-2020"/>
    <m/>
    <s v="MW"/>
    <d v="2020-01-27T00:00:00"/>
    <m/>
    <n v="173400109211"/>
    <n v="6.6"/>
    <m/>
    <d v="2020-01-21T00:00:00"/>
    <m/>
    <m/>
    <d v="2020-02-16T00:00:00"/>
    <s v="W08-2020"/>
    <m/>
    <d v="2020-05-23T00:00:00"/>
    <x v="8"/>
    <x v="7"/>
    <s v="CLOSED - RFI DONE"/>
    <s v="16.02.20 : RFIN sent_x000a_13.02.20 : 06.02.20 : CME done/Soft RFI, OG proses PLN connection, BPUJL Paid, target Connect: 10 Feb 2020_x000a_30.01.19 : Mobilisasi team, delivery material"/>
  </r>
  <r>
    <s v="100127109"/>
    <s v="MURNI JAYA"/>
    <x v="9"/>
    <s v="TB"/>
    <n v="105.12730000000001"/>
    <n v="-4.6940499999999998"/>
    <n v="50"/>
    <s v="80/180/330"/>
    <n v="2020"/>
    <s v="JEDI 2020 [NEW]"/>
    <s v="Dusun Gunung Menanti RT.002/ RW.001 Desa Gunung Menanti Kecamatan Tumijajar Kabupaten Tulang Bawang Barat  "/>
    <s v="HTI"/>
    <s v="SUM-LA-TWG-1011"/>
    <s v="GUNUNG MENANTI"/>
    <x v="0"/>
    <s v="TBG"/>
    <s v="WEST"/>
    <s v="LAMPUNG"/>
    <s v="Lampung"/>
    <s v="KAB. TULANGBAWANG BA"/>
    <n v="6614396"/>
    <d v="2020-01-15T00:00:00"/>
    <m/>
    <n v="32"/>
    <s v="31 - 60 days"/>
    <d v="2020-02-14T00:00:00"/>
    <s v="W07-2020"/>
    <s v="Feb-2020"/>
    <s v="RFI"/>
    <s v=""/>
    <s v=""/>
    <d v="2020-02-13T00:00:00"/>
    <s v="W07-2020"/>
    <x v="26"/>
    <d v="2020-02-15T00:00:00"/>
    <s v="W07-2020"/>
    <s v="Feb-2020"/>
    <m/>
    <s v="MW"/>
    <d v="2020-01-27T00:00:00"/>
    <m/>
    <n v="173400109229"/>
    <n v="6.6"/>
    <m/>
    <d v="2020-01-21T00:00:00"/>
    <m/>
    <m/>
    <d v="2020-02-16T00:00:00"/>
    <s v="W08-2020"/>
    <m/>
    <d v="2020-06-04T00:00:00"/>
    <x v="8"/>
    <x v="7"/>
    <s v="CLOSED - RFI DONE"/>
    <s v="16.02.20 : RFIN sent_x000a_13.02.20 : SRFI_x000a_06.02.20 : Prepare material, Target Start pondasi 6 feb 2020, target mat ME On Site 6 feb 2020, BPUJL paid: done, target RFI: 10 Feb 2020_x000a_30.01.19 : OG RBS Foundation, delivery material"/>
  </r>
  <r>
    <s v="101044126"/>
    <s v="PATOMAN II"/>
    <x v="9"/>
    <s v="TB"/>
    <n v="104.91145"/>
    <n v="-5.3822900000000002"/>
    <n v="40"/>
    <s v="70/160/330"/>
    <n v="2020"/>
    <s v="JEDI 2020 [NEW]"/>
    <s v="Karang Sari II Gg. SDN 1 Karang Sari, RT.001 RW.002, Desa Karang Sari, Kec. Pagelaran, Kab. Pringsewu, Prov. LampungKel.Karang SariKec.Pagelaran"/>
    <s v="HTI"/>
    <s v="SUM-LA-PRW-1055"/>
    <s v="KARANG SARI_PAGELARAN"/>
    <x v="0"/>
    <s v="TBG"/>
    <s v="WEST"/>
    <s v="LAMPUNG"/>
    <s v="Lampung"/>
    <s v="KAB. PRINGSEWU"/>
    <n v="6614396"/>
    <d v="2020-01-15T00:00:00"/>
    <m/>
    <n v="32"/>
    <s v="31 - 60 days"/>
    <d v="2020-02-14T00:00:00"/>
    <s v="W07-2020"/>
    <s v="Feb-2020"/>
    <s v="RFI"/>
    <s v=""/>
    <s v=""/>
    <d v="2020-02-13T00:00:00"/>
    <s v="W07-2020"/>
    <x v="26"/>
    <d v="2020-02-15T00:00:00"/>
    <s v="W07-2020"/>
    <s v="Feb-2020"/>
    <m/>
    <s v="MW"/>
    <d v="2020-01-27T00:00:00"/>
    <m/>
    <n v="172500956119"/>
    <n v="6.6"/>
    <m/>
    <d v="2020-01-21T00:00:00"/>
    <m/>
    <m/>
    <d v="2020-02-16T00:00:00"/>
    <s v="W08-2020"/>
    <m/>
    <d v="2020-05-16T00:00:00"/>
    <x v="8"/>
    <x v="7"/>
    <s v="CLOSED - RFI DONE"/>
    <s v="16.02.20 : RFIN sent_x000a_13.02.20 : SRFI_x000a_06.02.20 : OG RBS Foundation, delivery material_x000a_30.01.19 : Mobilisasi team, delivery material"/>
  </r>
  <r>
    <s v="142879109"/>
    <s v="BLUE NGLAJI KEMUSU"/>
    <x v="9"/>
    <s v="TB"/>
    <n v="110.7596234"/>
    <n v="-7.2785720500000002"/>
    <n v="40"/>
    <s v="60/115/200"/>
    <m/>
    <m/>
    <s v="Rejosari RT.01 RW.03 Kel. Kedungmulyo Kec. Kemusu Kab. Boyolali"/>
    <s v="EID"/>
    <s v="JAW-JT-BYL-0232"/>
    <s v="NGLAJI KEMUSU"/>
    <x v="0"/>
    <m/>
    <s v="Central"/>
    <s v="JATENG"/>
    <s v="Jawa Tengah"/>
    <s v="BOYOLALI"/>
    <n v="6614397"/>
    <d v="2020-01-15T00:00:00"/>
    <m/>
    <n v="32"/>
    <s v="31 - 60 days"/>
    <d v="2020-02-14T00:00:00"/>
    <s v="W07-2020"/>
    <s v="Feb-2020"/>
    <s v="RFI"/>
    <s v=""/>
    <s v=""/>
    <d v="2020-02-15T00:00:00"/>
    <s v="W07-2020"/>
    <x v="26"/>
    <d v="2020-02-15T00:00:00"/>
    <s v="W07-2020"/>
    <s v="Feb-2020"/>
    <m/>
    <s v="MW"/>
    <d v="2020-01-27T00:00:00"/>
    <m/>
    <n v="520592156890"/>
    <s v="7,7"/>
    <m/>
    <m/>
    <m/>
    <m/>
    <d v="2020-02-16T00:00:00"/>
    <s v="W08-2020"/>
    <m/>
    <m/>
    <x v="8"/>
    <x v="7"/>
    <s v="CLOSED - RFI DONE"/>
    <s v="16.02.20 : RFIN sent_x000a_13.02.20 : CME done/Soft RFI_x000a_06.02.20 : RBS Foundation done_x000a_30.01.19 : OG RBS Foundation, material ME Grounding tray dan mounting on site"/>
  </r>
  <r>
    <s v="100916109"/>
    <s v="DESA LAMBU KIBANG"/>
    <x v="9"/>
    <s v="TB"/>
    <n v="105.15067000000001"/>
    <n v="-4.3661300000000001"/>
    <n v="50"/>
    <s v="0/90/270"/>
    <n v="2020"/>
    <s v="JEDI 2020 [NEW]"/>
    <s v="RT 005/RW 001, Desa Pagar Jaya, kecamatan lambu kibang, kabupaten Tulang bawang barat, Propinsi Lampung"/>
    <s v="HTI"/>
    <s v="SUM-LA-TWG-0994"/>
    <s v="PAGAR JAYA"/>
    <x v="0"/>
    <s v="TBG"/>
    <s v="WEST"/>
    <s v="LAMPUNG"/>
    <s v="Lampung"/>
    <s v="KAB. TULANGBAWANG BA"/>
    <n v="6614396"/>
    <d v="2020-01-15T00:00:00"/>
    <m/>
    <n v="32"/>
    <s v="31 - 60 days"/>
    <d v="2020-02-14T00:00:00"/>
    <s v="W07-2020"/>
    <s v="Feb-2020"/>
    <s v="RFI"/>
    <s v=""/>
    <s v=""/>
    <d v="2020-02-12T00:00:00"/>
    <s v="W07-2020"/>
    <x v="26"/>
    <d v="2020-02-18T00:00:00"/>
    <s v="W08-2020"/>
    <s v="Feb-2020"/>
    <m/>
    <s v="MW"/>
    <d v="2020-01-27T00:00:00"/>
    <m/>
    <n v="173400109182"/>
    <n v="6.6"/>
    <m/>
    <d v="2020-01-21T00:00:00"/>
    <m/>
    <m/>
    <d v="2020-02-16T00:00:00"/>
    <s v="W08-2020"/>
    <m/>
    <d v="2020-05-26T00:00:00"/>
    <x v="8"/>
    <x v="7"/>
    <s v="CLOSED - RFI DONE"/>
    <s v="16.02.20 : RFIN sent_x000a_13.02.20 : 06.02.20 : CME done/Soft RFI, OG proses PLN connection, BPUJL Paid, target Connect: 10 Feb 2020_x000a_30.01.19 : OG RBS Foundation, delivery material"/>
  </r>
  <r>
    <s v="100114109"/>
    <s v="DESA GEBANG"/>
    <x v="9"/>
    <s v="TB"/>
    <n v="105.23667"/>
    <n v="-5.5554699999999997"/>
    <n v="50"/>
    <s v="90/240/310"/>
    <n v="2020"/>
    <s v="JEDI 2020 [NEW]"/>
    <s v="Gebang Hilir, Desa Gebang, Kec. Padang Cermin, Kab. Pesawaran, Lampung."/>
    <s v="HTI"/>
    <s v="SUM-LA-GDT-1051"/>
    <s v="SIDODADI_TELUK PANDAN"/>
    <x v="0"/>
    <s v="TBG"/>
    <s v="WEST"/>
    <s v="LAMPUNG"/>
    <s v="Lampung"/>
    <s v="KAB. PESAWARAN"/>
    <n v="6614396"/>
    <d v="2020-01-15T00:00:00"/>
    <m/>
    <n v="32"/>
    <s v="31 - 60 days"/>
    <d v="2020-02-14T00:00:00"/>
    <s v="W07-2020"/>
    <s v="Feb-2020"/>
    <s v="RFI"/>
    <s v=""/>
    <s v=""/>
    <d v="2020-02-13T00:00:00"/>
    <s v="W07-2020"/>
    <x v="26"/>
    <d v="2020-02-15T00:00:00"/>
    <s v="W07-2020"/>
    <s v="Feb-2020"/>
    <m/>
    <s v="MW"/>
    <d v="2020-01-27T00:00:00"/>
    <m/>
    <n v="171802680904"/>
    <n v="6.6"/>
    <m/>
    <d v="2020-01-22T00:00:00"/>
    <m/>
    <m/>
    <d v="2020-02-16T00:00:00"/>
    <s v="W08-2020"/>
    <m/>
    <d v="2020-07-06T00:00:00"/>
    <x v="8"/>
    <x v="7"/>
    <s v="CLOSED - RFI DONE"/>
    <s v="16.02.20 : RFIN sent_x000a_13.02.20 : 06.02.20 : CME done/Soft RFI, OG proses PLN connection_x000a_30.01.19 : Mobilisasi team, delivery material"/>
  </r>
  <r>
    <s v="100133109"/>
    <s v="JEMBAT BATU-2"/>
    <x v="9"/>
    <s v="TB"/>
    <n v="105.17024000000001"/>
    <n v="-5.6538599999999999"/>
    <n v="50"/>
    <s v="50/235/350"/>
    <n v="2020"/>
    <s v="JEDI 2020 [NEW]"/>
    <s v="Desa Sanggi Tajur RT.06/00, Kec. Punduh Pidada, Kab. Pesawaran, Lampung."/>
    <s v="HTI"/>
    <s v="SUM-LA-GDT-1052"/>
    <s v="SUKAJAYA PUNDUH"/>
    <x v="0"/>
    <s v="TBG"/>
    <s v="WEST"/>
    <s v="LAMPUNG"/>
    <s v="Lampung"/>
    <s v="KAB. PESAWARAN"/>
    <n v="6614396"/>
    <d v="2020-01-15T00:00:00"/>
    <m/>
    <n v="32"/>
    <s v="31 - 60 days"/>
    <d v="2020-02-14T00:00:00"/>
    <s v="W07-2020"/>
    <s v="Feb-2020"/>
    <s v="RFI"/>
    <s v=""/>
    <s v=""/>
    <d v="2020-02-13T00:00:00"/>
    <s v="W07-2020"/>
    <x v="26"/>
    <d v="2020-02-15T00:00:00"/>
    <s v="W07-2020"/>
    <s v="Feb-2020"/>
    <m/>
    <s v="MW"/>
    <d v="2020-01-27T00:00:00"/>
    <m/>
    <n v="171802681119"/>
    <n v="6.6"/>
    <m/>
    <d v="2020-01-22T00:00:00"/>
    <m/>
    <m/>
    <d v="2020-02-16T00:00:00"/>
    <s v="W08-2020"/>
    <m/>
    <d v="2020-05-20T00:00:00"/>
    <x v="8"/>
    <x v="7"/>
    <s v="CLOSED - RFI DONE"/>
    <s v="16.02.20 : RFIN sent_x000a_13.02.20 : 06.02.20 : CME done/Soft RFI, OG proses PLN connection_x000a_30.01.19 : Mobilisasi team, delivery material"/>
  </r>
  <r>
    <s v="100983109"/>
    <s v="TIRTA KENCANA"/>
    <x v="9"/>
    <s v="TB"/>
    <n v="105.13258"/>
    <n v="-4.54678"/>
    <n v="50"/>
    <s v="0/150/250"/>
    <n v="2020"/>
    <s v="JEDI 2020 [NEW]"/>
    <s v="Tirta Kencana, RT.029 RW.005, Desa Tirta Kencana, Kec. Tulang Bawang Tengah, Kab. Tulang Bawang Barat, Prop. Lampung"/>
    <s v="HTI"/>
    <s v="SUM-LA-TWG-1001"/>
    <s v="TIRTA KENCANA_TIMUR"/>
    <x v="0"/>
    <s v="TBG"/>
    <s v="WEST"/>
    <s v="LAMPUNG"/>
    <s v="Lampung"/>
    <s v="KAB. TULANGBAWANG BA"/>
    <n v="6614396"/>
    <d v="2020-01-15T00:00:00"/>
    <m/>
    <n v="32"/>
    <s v="31 - 60 days"/>
    <d v="2020-02-14T00:00:00"/>
    <s v="W07-2020"/>
    <s v="Feb-2020"/>
    <s v="RFI"/>
    <s v=""/>
    <s v=""/>
    <d v="2020-02-12T00:00:00"/>
    <s v="W07-2020"/>
    <x v="26"/>
    <d v="2020-02-15T00:00:00"/>
    <s v="W07-2020"/>
    <s v="Feb-2020"/>
    <m/>
    <s v="MW"/>
    <d v="2020-01-27T00:00:00"/>
    <m/>
    <n v="173400109125"/>
    <n v="6.6"/>
    <m/>
    <d v="2020-01-22T00:00:00"/>
    <m/>
    <m/>
    <d v="2020-02-16T00:00:00"/>
    <s v="W08-2020"/>
    <m/>
    <d v="2020-05-19T00:00:00"/>
    <x v="8"/>
    <x v="7"/>
    <s v="CLOSED - RFI DONE"/>
    <s v="16.02.20 : RFIN sent_x000a_13.02.20 : SRFI_x000a_06.02.20 :  pondasi OG, ME On Site, Traget SRFI: 6 Feb 2020, Target RFI 11 Feb 2020, BPUJL Paid 5 feb_x000a_30.01.19 : OG RBS Foundation, delivery material"/>
  </r>
  <r>
    <s v="100935109"/>
    <s v="DESA WAY SIDO"/>
    <x v="9"/>
    <s v="TB"/>
    <n v="105.0136"/>
    <n v="-4.64114"/>
    <n v="50"/>
    <s v="40/200/300"/>
    <n v="2020"/>
    <s v="JEDI 2020 [NEW]"/>
    <s v="Jalan Dua, RT.012 RW.004, Desa Way Sido, Kecamatan Tulang Bawang Udik, Kabupaten Tulang Bawang Barat, Propinsi Lampung"/>
    <s v="HTI"/>
    <s v="SUM-LA-TWG-1009"/>
    <s v="WAY SIDO"/>
    <x v="0"/>
    <s v="TBG"/>
    <s v="WEST"/>
    <s v="LAMPUNG"/>
    <s v="Lampung"/>
    <s v="KAB. TULANGBAWANG BA"/>
    <n v="6614396"/>
    <d v="2020-01-15T00:00:00"/>
    <m/>
    <n v="32"/>
    <s v="31 - 60 days"/>
    <d v="2020-02-14T00:00:00"/>
    <s v="W07-2020"/>
    <s v="Feb-2020"/>
    <s v="RFI"/>
    <s v=""/>
    <s v=""/>
    <d v="2020-02-13T00:00:00"/>
    <s v="W07-2020"/>
    <x v="26"/>
    <d v="2020-02-15T00:00:00"/>
    <s v="W07-2020"/>
    <s v="Feb-2020"/>
    <m/>
    <s v="MW"/>
    <d v="2020-01-27T00:00:00"/>
    <m/>
    <n v="173400109190"/>
    <n v="6.6"/>
    <m/>
    <d v="2020-01-21T00:00:00"/>
    <m/>
    <m/>
    <d v="2020-02-16T00:00:00"/>
    <s v="W08-2020"/>
    <m/>
    <d v="2020-05-21T00:00:00"/>
    <x v="8"/>
    <x v="7"/>
    <s v="CLOSED - RFI DONE"/>
    <s v="16.02.20 : RFIN sent_x000a_13.02.20 : SRFI_x000a_06.02.20 :  pondasi OG, ME On Site, Traget SRFI: 6 Feb 2020, Target RFI 11 Feb 2020, BPUJL Paid 5 feb_x000a_30.01.19 : OG RBS Foundation, delivery material"/>
  </r>
  <r>
    <s v="100978126"/>
    <s v="WAY URANG_LAMPUNG"/>
    <x v="9"/>
    <s v="TB"/>
    <n v="105.11217000000001"/>
    <n v="-5.6053499999999996"/>
    <n v="50"/>
    <s v="90/180/270"/>
    <n v="2020"/>
    <s v="JEDI 2020 [NEW]"/>
    <s v="Way Urang, RT 001 RW 001, Desa Way Urang, Kec. Padang Cermin, Pesawaran, Lampung"/>
    <s v="HTI"/>
    <s v="SUM-LA-GDT-1046"/>
    <s v="WAY URANG_PADANG CERMIN"/>
    <x v="0"/>
    <s v="TBG"/>
    <s v="WEST"/>
    <s v="LAMPUNG"/>
    <s v="Lampung"/>
    <s v="KAB. PESAWARAN"/>
    <n v="6614396"/>
    <d v="2020-01-15T00:00:00"/>
    <m/>
    <n v="32"/>
    <s v="31 - 60 days"/>
    <d v="2020-02-14T00:00:00"/>
    <s v="W07-2020"/>
    <s v="Feb-2020"/>
    <s v="RFI"/>
    <s v=""/>
    <s v=""/>
    <d v="2020-02-13T00:00:00"/>
    <s v="W07-2020"/>
    <x v="26"/>
    <d v="2020-02-15T00:00:00"/>
    <s v="W07-2020"/>
    <s v="Feb-2020"/>
    <m/>
    <s v="MW"/>
    <d v="2020-01-27T00:00:00"/>
    <m/>
    <n v="171802680912"/>
    <n v="6.6"/>
    <m/>
    <d v="2020-01-22T00:00:00"/>
    <m/>
    <m/>
    <d v="2020-02-16T00:00:00"/>
    <s v="W08-2020"/>
    <m/>
    <d v="2020-05-19T00:00:00"/>
    <x v="8"/>
    <x v="7"/>
    <s v="CLOSED - RFI DONE"/>
    <s v="16.02.20 : RFIN sent_x000a_13.02.20 : SRFI_x000a_06.02.20 : 30.01.19 : OG RBS Foundation, delivery material"/>
  </r>
  <r>
    <s v="122284109"/>
    <s v="TELAGA KAHURIPAN2"/>
    <x v="9"/>
    <s v="SKP"/>
    <n v="106.7187"/>
    <n v="-6.4801799999999998"/>
    <n v="42"/>
    <s v="70/150/250/330"/>
    <m/>
    <m/>
    <s v=" Jl. Kampung Kandang, Rt.05/ Rw.02, Kel. Tegal / Kec. Kemang, Bogor-Jawa Barat"/>
    <s v="EID"/>
    <s v="JAW-JB-CBI-0083"/>
    <s v="Kahuripan Kemang"/>
    <x v="0"/>
    <m/>
    <s v="JABO"/>
    <s v="JABODETABEK (OUTER)"/>
    <s v="Jawa Barat"/>
    <s v="BOGOR"/>
    <n v="6614409"/>
    <d v="2020-01-16T00:00:00"/>
    <m/>
    <n v="29"/>
    <s v="&lt; 30 days"/>
    <d v="2020-02-15T00:00:00"/>
    <s v="W07-2020"/>
    <s v="Feb-2020"/>
    <s v="RFI"/>
    <s v=""/>
    <s v=""/>
    <d v="2020-02-18T00:00:00"/>
    <s v="W08-2020"/>
    <x v="26"/>
    <d v="2020-02-18T00:00:00"/>
    <s v="W08-2020"/>
    <s v="Feb-2020"/>
    <m/>
    <s v="MW"/>
    <d v="2020-01-27T00:00:00"/>
    <m/>
    <n v="538414539858"/>
    <n v="6.6"/>
    <m/>
    <m/>
    <m/>
    <m/>
    <d v="2020-02-14T00:00:00"/>
    <s v="W07-2020"/>
    <m/>
    <d v="2020-06-26T00:00:00"/>
    <x v="8"/>
    <x v="7"/>
    <s v="CLOSED - RFI DONE"/>
    <s v="14.02.20 : RFIN sent_x000a_13.02.20 : CME done/Soft RFI, wait PLN connection_x000a_06.02.20 : OG ME installation_x000a_30.01.20 : OG RBS Foundation"/>
  </r>
  <r>
    <s v="121387104"/>
    <s v="SAMPORA"/>
    <x v="9"/>
    <s v="SMI"/>
    <n v="106.58199999999999"/>
    <n v="-7.3310000000000004"/>
    <n v="50"/>
    <s v="15/100/260"/>
    <m/>
    <m/>
    <s v="Kp. Cimahi Rt.02/Rw.02 , Ds. Citanglar, Kec. Surade, Kab. Sukabumi."/>
    <s v="EID"/>
    <s v="JAW-JB-SBM-2102"/>
    <s v="CITANGLAR SURADE"/>
    <x v="0"/>
    <m/>
    <s v="JABO"/>
    <s v="JABODETABEK (OUTER)"/>
    <s v="Jawa Barat"/>
    <s v="SUKABUMI"/>
    <n v="6614395"/>
    <d v="2020-01-15T00:00:00"/>
    <m/>
    <n v="30"/>
    <s v="&lt; 30 days"/>
    <d v="2020-02-14T00:00:00"/>
    <s v="W07-2020"/>
    <s v="Feb-2020"/>
    <s v="RFI"/>
    <s v=""/>
    <s v=""/>
    <d v="2020-02-18T00:00:00"/>
    <s v="W08-2020"/>
    <x v="26"/>
    <d v="2020-02-18T00:00:00"/>
    <s v="W08-2020"/>
    <s v="Feb-2020"/>
    <m/>
    <s v="MW"/>
    <d v="2020-01-27T00:00:00"/>
    <m/>
    <n v="536311975714"/>
    <n v="6.6"/>
    <m/>
    <m/>
    <m/>
    <m/>
    <d v="2020-02-14T00:00:00"/>
    <s v="W07-2020"/>
    <m/>
    <d v="2020-06-18T00:00:00"/>
    <x v="8"/>
    <x v="7"/>
    <s v="CLOSED - RFI DONE"/>
    <s v="14.02.20 : RFIN sent_x000a_13.02.20 : actual RFI, collecting doc RFIN_x000a_06.02.20 : CME done/Soft RFI, wait PLN connection_x000a_30.01.20 : OG RBS Foundation"/>
  </r>
  <r>
    <s v="130962109"/>
    <s v="DALUNGRAYACIPETIR"/>
    <x v="9"/>
    <s v="SKP"/>
    <n v="106.17494000000001"/>
    <n v="-6.1436599999999997"/>
    <n v="40"/>
    <s v="0/90/210"/>
    <m/>
    <m/>
    <s v="Jl. Raya Petir KM 4 RT 02/RW 04 Kel. Cipocok Kec. Cipocok Jaya, Kota Serang"/>
    <s v="EID"/>
    <s v="JAW-BT-SRG-0020"/>
    <s v="DALUNG RAYA CIPETIR"/>
    <x v="0"/>
    <m/>
    <s v="JABO"/>
    <s v="JABODETABEK (OUTER)"/>
    <s v="Banten"/>
    <s v="KOTA SERANG"/>
    <n v="6614392"/>
    <d v="2020-01-15T00:00:00"/>
    <m/>
    <n v="30"/>
    <s v="&lt; 30 days"/>
    <d v="2020-02-14T00:00:00"/>
    <s v="W07-2020"/>
    <s v="Feb-2020"/>
    <s v="RFI"/>
    <s v=""/>
    <s v=""/>
    <d v="2020-02-17T00:00:00"/>
    <s v="W08-2020"/>
    <x v="26"/>
    <d v="2020-02-17T00:00:00"/>
    <s v="W08-2020"/>
    <s v="Feb-2020"/>
    <m/>
    <s v="FO"/>
    <d v="2020-12-08T00:00:00"/>
    <m/>
    <n v="561100613208"/>
    <n v="6.6"/>
    <m/>
    <m/>
    <m/>
    <m/>
    <d v="2020-02-14T00:00:00"/>
    <s v="W07-2020"/>
    <m/>
    <m/>
    <x v="8"/>
    <x v="7"/>
    <s v="CLOSED - RFI DONE"/>
    <s v="14.02.20 : RFIN sent_x000a_13.02.20 : 06.02.20 : CME done/Soft RFI, wait PLN connection_x000a_30.01.20 : OG RBS foundation"/>
  </r>
  <r>
    <s v="122188109"/>
    <s v="JAMPANG JABON MEKAR"/>
    <x v="9"/>
    <s v="SKP"/>
    <n v="106.72118"/>
    <n v="-6.4572500000000002"/>
    <n v="50"/>
    <s v="30/160/350"/>
    <m/>
    <m/>
    <s v="Jln. Lengkong Barang Rt.003 Rw.002, Kel. Iwul / Kec. Parung, Bogor-Jawa Barat"/>
    <s v="EID"/>
    <s v="JAW-JB-CBI-0074"/>
    <s v="Iwul Parung"/>
    <x v="0"/>
    <m/>
    <s v="JABO"/>
    <s v="JABODETABEK (OUTER)"/>
    <s v="Jawa Barat"/>
    <s v="BOGOR"/>
    <n v="6614392"/>
    <d v="2020-01-15T00:00:00"/>
    <m/>
    <n v="30"/>
    <s v="&lt; 30 days"/>
    <d v="2020-02-14T00:00:00"/>
    <s v="W07-2020"/>
    <s v="Feb-2020"/>
    <s v="RFI"/>
    <s v=""/>
    <s v=""/>
    <d v="2020-02-18T00:00:00"/>
    <s v="W08-2020"/>
    <x v="26"/>
    <d v="2020-02-18T00:00:00"/>
    <s v="W08-2020"/>
    <s v="Feb-2020"/>
    <m/>
    <s v="FO"/>
    <d v="2020-12-08T00:00:00"/>
    <m/>
    <n v="538414539841"/>
    <n v="6.6"/>
    <m/>
    <m/>
    <m/>
    <m/>
    <d v="2020-02-14T00:00:00"/>
    <s v="W07-2020"/>
    <m/>
    <m/>
    <x v="8"/>
    <x v="7"/>
    <s v="CLOSED - RFI DONE"/>
    <s v="14.02.20 : RFIN sent_x000a_13.02.20 : CME done/Soft RFI, wait PLN connection_x000a_06.02.20 : OG ME installation_x000a_30.01.20 : OG RBS Foundation"/>
  </r>
  <r>
    <s v="125054109"/>
    <s v="DSSAGUNG-SINDANGAGUNG"/>
    <x v="9"/>
    <s v="SKP"/>
    <n v="108.539025"/>
    <n v="-6.9764030000000004"/>
    <n v="30"/>
    <s v="30/170/270"/>
    <n v="2020"/>
    <s v="JEDI 2020 [NEW]"/>
    <s v="Dusun Puhun RT06 RW02 Desa Mekarmukti Kec. SindangagungDesa MekarmuktiKec. Sindangagung"/>
    <s v="HTI"/>
    <s v="JAW-JB-KNG-3871"/>
    <s v="KERTAYASA"/>
    <x v="0"/>
    <s v="TBG"/>
    <s v="Central"/>
    <s v="JABAR"/>
    <s v="Jawa Barat"/>
    <s v="KAB. KUNINGAN"/>
    <n v="6614391"/>
    <d v="2020-01-15T00:00:00"/>
    <m/>
    <n v="30"/>
    <s v="&lt; 30 days"/>
    <d v="2020-02-14T00:00:00"/>
    <s v="W07-2020"/>
    <s v="Feb-2020"/>
    <s v="RFI"/>
    <s v=""/>
    <s v=""/>
    <d v="2020-02-10T00:00:00"/>
    <s v="W07-2020"/>
    <x v="26"/>
    <d v="2020-02-14T00:00:00"/>
    <s v="W07-2020"/>
    <s v="Feb-2020"/>
    <m/>
    <s v="MW"/>
    <d v="2020-01-27T00:00:00"/>
    <m/>
    <s v="533212650816"/>
    <s v="6.6"/>
    <m/>
    <d v="2020-01-22T00:00:00"/>
    <m/>
    <m/>
    <d v="2020-02-14T00:00:00"/>
    <s v="W07-2020"/>
    <m/>
    <d v="2020-09-15T00:00:00"/>
    <x v="8"/>
    <x v="7"/>
    <s v="CLOSED - RFI DONE"/>
    <s v="14.02.20 : RFIN sent_x000a_13.02.20 : actual RFI_x000a_06.02.20 : Pondasi done, Tray done, Mounting done, ME done, Panel OG_x000a_30.01.19 : OG RBS Foundation, delivery material"/>
  </r>
  <r>
    <s v="125606109"/>
    <s v="BO-MAJASARI-LIGUNG"/>
    <x v="9"/>
    <s v="TB"/>
    <n v="108.29868"/>
    <n v="-6.6787099999999997"/>
    <n v="50"/>
    <s v="50/140/250"/>
    <n v="2020"/>
    <s v="JEDI 2020 [NEW]"/>
    <s v="Blok Ekasari RT03 RW01 Desa Majasari Kecamatan Ligung Kabupaten Majalengka"/>
    <s v="HTI"/>
    <s v="JAW-JB-MJL-3737"/>
    <s v="MAJASARI_LIGUNG"/>
    <x v="0"/>
    <s v="TBG"/>
    <s v="Central"/>
    <s v="JABAR"/>
    <s v="Jawa Barat"/>
    <s v="KAB. MAJALENGKA"/>
    <n v="6614396"/>
    <d v="2020-01-15T00:00:00"/>
    <m/>
    <n v="30"/>
    <s v="&lt; 30 days"/>
    <d v="2020-02-14T00:00:00"/>
    <s v="W07-2020"/>
    <s v="Feb-2020"/>
    <s v="RFI"/>
    <s v=""/>
    <s v=""/>
    <d v="2020-02-10T00:00:00"/>
    <s v="W07-2020"/>
    <x v="26"/>
    <d v="2020-02-14T00:00:00"/>
    <s v="W07-2020"/>
    <s v="Feb-2020"/>
    <m/>
    <s v="MW"/>
    <d v="2020-01-27T00:00:00"/>
    <m/>
    <s v="535272101830"/>
    <s v="6.6"/>
    <m/>
    <d v="2020-01-22T00:00:00"/>
    <m/>
    <m/>
    <d v="2020-02-14T00:00:00"/>
    <s v="W07-2020"/>
    <m/>
    <d v="2020-07-03T00:00:00"/>
    <x v="8"/>
    <x v="7"/>
    <s v="CLOSED - RFI DONE"/>
    <s v="14.02.20 : RFIN sent_x000a_13.02.20 : actual RFI_x000a_06.02.20 : Pondasi done, Tray OG, Mounting OG, ME done, Panel OG_x000a_30.01.19 : OG RBS Foundation, delivery material"/>
  </r>
  <r>
    <s v="111118109"/>
    <s v="CITRA2 UTAMAI4THW_HBTS"/>
    <x v="9"/>
    <s v="SKP"/>
    <n v="106.70219400000001"/>
    <n v="-6.1351959999999996"/>
    <n v="36"/>
    <s v="15/140/230/295"/>
    <m/>
    <m/>
    <s v="JL Peta Utara Kampung Maja RT.004 RW.002 Kel. Pegadungan Kec.Kalideres Jakarta Barat"/>
    <s v="EID"/>
    <s v="JAW-JK-GGP-0523"/>
    <s v="Pegadungan Kali Deres"/>
    <x v="0"/>
    <m/>
    <s v="JABO"/>
    <s v="JABODETABEK (INNER)"/>
    <s v="DKI Jakarta"/>
    <s v="JAKARTA BARAT"/>
    <n v="6614392"/>
    <d v="2020-01-15T00:00:00"/>
    <m/>
    <n v="30"/>
    <s v="&lt; 30 days"/>
    <d v="2020-02-14T00:00:00"/>
    <s v="W07-2020"/>
    <s v="Feb-2020"/>
    <s v="RFI"/>
    <s v=""/>
    <s v=""/>
    <d v="2020-02-17T00:00:00"/>
    <s v="W08-2020"/>
    <x v="26"/>
    <d v="2020-02-17T00:00:00"/>
    <s v="W08-2020"/>
    <s v="Feb-2020"/>
    <m/>
    <s v="MW"/>
    <d v="2020-01-27T00:00:00"/>
    <m/>
    <n v="546303033292"/>
    <n v="6.6"/>
    <m/>
    <m/>
    <m/>
    <m/>
    <d v="2020-02-14T00:00:00"/>
    <s v="W07-2020"/>
    <m/>
    <d v="2020-09-07T00:00:00"/>
    <x v="8"/>
    <x v="7"/>
    <s v="CLOSED - RFI DONE"/>
    <s v="14.02.20 : RFIN sent_x000a_13.02.20 : 06.02.20 : CME done/Soft RFI, wait PLN connection_x000a_30.01.20 : OG RBS foundation"/>
  </r>
  <r>
    <s v="131525126"/>
    <s v="PURIANGGREKSERANG"/>
    <x v="9"/>
    <s v="TB"/>
    <n v="106.20934"/>
    <n v="-6.1101700000000001"/>
    <n v="50"/>
    <s v="120/190/300"/>
    <m/>
    <m/>
    <s v="Kp.Kewunen RW02 Kel.Teritih Kec. Walantaka"/>
    <s v="EID"/>
    <s v="JAW-BT-SRG-0023"/>
    <s v="PURI ANGGREK SERANG"/>
    <x v="0"/>
    <m/>
    <s v="JABO"/>
    <s v="JABODETABEK (OUTER)"/>
    <s v="Banten"/>
    <s v="KOTA SERANG"/>
    <n v="6614397"/>
    <d v="2020-01-15T00:00:00"/>
    <m/>
    <n v="30"/>
    <s v="&lt; 30 days"/>
    <d v="2020-02-14T00:00:00"/>
    <s v="W07-2020"/>
    <s v="Feb-2020"/>
    <s v="RFI"/>
    <s v=""/>
    <s v=""/>
    <d v="2020-02-17T00:00:00"/>
    <s v="W08-2020"/>
    <x v="26"/>
    <d v="2020-02-17T00:00:00"/>
    <s v="W08-2020"/>
    <s v="Feb-2020"/>
    <m/>
    <s v="MW"/>
    <d v="2020-01-27T00:00:00"/>
    <m/>
    <n v="561100613224"/>
    <n v="6.6"/>
    <m/>
    <m/>
    <m/>
    <m/>
    <d v="2020-02-14T00:00:00"/>
    <s v="W07-2020"/>
    <m/>
    <d v="2020-05-26T00:00:00"/>
    <x v="8"/>
    <x v="7"/>
    <s v="CLOSED - RFI DONE"/>
    <s v="14.02.20 : RFIN sent_x000a_13.02.20 : 06.02.20 : CME done/Soft RFI, wait PLN connection_x000a_30.01.20 : OG RBS foundation"/>
  </r>
  <r>
    <s v="140754104"/>
    <s v="GEBANG"/>
    <x v="9"/>
    <s v="SMI"/>
    <n v="110.01321"/>
    <n v="-7.615221"/>
    <n v="50"/>
    <s v="10/150/230"/>
    <m/>
    <m/>
    <s v="Ds. Redin RT.01/01 Kec. Gebang Kab.Purworejo"/>
    <s v="EID"/>
    <s v="JAW-JT-PWR-1657"/>
    <s v="Redin Raya Purworejo"/>
    <x v="0"/>
    <m/>
    <s v="Central"/>
    <s v="JATENG"/>
    <s v="Jawa Tengah"/>
    <s v="PURWOREJO"/>
    <n v="6614395"/>
    <d v="2020-01-15T00:00:00"/>
    <m/>
    <n v="30"/>
    <s v="&lt; 30 days"/>
    <d v="2020-02-14T00:00:00"/>
    <s v="W07-2020"/>
    <s v="Feb-2020"/>
    <s v="RFI"/>
    <s v=""/>
    <s v=""/>
    <d v="2020-02-14T00:00:00"/>
    <s v="W07-2020"/>
    <x v="26"/>
    <d v="2020-02-14T00:00:00"/>
    <s v="W07-2020"/>
    <s v="Feb-2020"/>
    <m/>
    <s v="MW"/>
    <d v="2020-01-27T00:00:00"/>
    <m/>
    <n v="521521300613"/>
    <s v="7,7"/>
    <m/>
    <m/>
    <m/>
    <m/>
    <d v="2020-02-14T00:00:00"/>
    <s v="W07-2020"/>
    <m/>
    <d v="2020-07-24T00:00:00"/>
    <x v="8"/>
    <x v="7"/>
    <s v="CLOSED - RFI DONE"/>
    <s v="14.02.20 : RFIN sent_x000a_13.02.20 : actual RFI, collecting doc RFIN_x000a_06.02.20 : 30.01.19 : OG RBS Foundation, delivery material"/>
  </r>
  <r>
    <s v="101001126"/>
    <s v="YUKUM JAYA_TERBANGGI BESAR"/>
    <x v="9"/>
    <s v="TB"/>
    <n v="105.17778"/>
    <n v="-4.9414699999999998"/>
    <n v="50"/>
    <s v="30/100/250"/>
    <n v="2020"/>
    <s v="JEDI 2020 [NEW]"/>
    <s v="Dusun YPP RT.016 RW.005, Desa Bumi Kencana, Kec. Seputih Agung, Kab. Lampung Tengah, Prov. Lampung"/>
    <s v="HTI"/>
    <s v="SUM-LA-GNS-1089"/>
    <s v="BUMI KENCANA"/>
    <x v="0"/>
    <s v="TBG"/>
    <s v="WEST"/>
    <s v="LAMPUNG"/>
    <s v="Lampung"/>
    <s v="KAB. LAMPUNG TENGAH"/>
    <n v="6614396"/>
    <d v="2020-01-15T00:00:00"/>
    <m/>
    <n v="29"/>
    <s v="&lt; 30 days"/>
    <d v="2020-02-14T00:00:00"/>
    <s v="W07-2020"/>
    <s v="Feb-2020"/>
    <s v="RFI"/>
    <s v=""/>
    <s v=""/>
    <d v="2020-02-12T00:00:00"/>
    <s v="W07-2020"/>
    <x v="26"/>
    <d v="2020-02-12T00:00:00"/>
    <s v="W07-2020"/>
    <s v="Feb-2020"/>
    <m/>
    <s v="MW"/>
    <d v="2020-01-27T00:00:00"/>
    <m/>
    <n v="172200956900"/>
    <n v="6.6"/>
    <m/>
    <d v="2020-01-24T00:00:00"/>
    <m/>
    <m/>
    <d v="2020-02-13T00:00:00"/>
    <s v="W07-2020"/>
    <m/>
    <d v="2020-07-08T00:00:00"/>
    <x v="8"/>
    <x v="7"/>
    <s v="CLOSED - RFI DONE"/>
    <s v="13.02.20 : RFIN sent_x000a_06.02.20 : 30.01.19 : OG RBS Foundation, delivery material"/>
  </r>
  <r>
    <s v="120585109"/>
    <s v="CI RANGGON"/>
    <x v="9"/>
    <s v="TB"/>
    <n v="107.08089"/>
    <n v="-6.3607399999999998"/>
    <n v="50"/>
    <s v="0/90/180/270"/>
    <m/>
    <m/>
    <s v="Kp. Jati RT04/02, Ds. Sukasejati, Kec. Cikarang Selatan, Bekasi"/>
    <s v="EID"/>
    <s v="JAW-JB-CKR-0043"/>
    <s v="Cibening Cikarang Selatan"/>
    <x v="0"/>
    <m/>
    <s v="JABO"/>
    <s v="JABODETABEK (OUTER)"/>
    <s v="Jawa Barat"/>
    <s v="BEKASI"/>
    <n v="6614397"/>
    <d v="2020-01-15T00:00:00"/>
    <m/>
    <n v="29"/>
    <s v="&lt; 30 days"/>
    <d v="2020-02-14T00:00:00"/>
    <s v="W07-2020"/>
    <s v="Feb-2020"/>
    <s v="RFI"/>
    <s v=""/>
    <s v=""/>
    <d v="2020-02-18T00:00:00"/>
    <s v="W08-2020"/>
    <x v="26"/>
    <d v="2020-02-18T00:00:00"/>
    <s v="W08-2020"/>
    <s v="Feb-2020"/>
    <m/>
    <s v="MW"/>
    <d v="2020-01-27T00:00:00"/>
    <m/>
    <n v="537030212576"/>
    <n v="6.6"/>
    <m/>
    <m/>
    <m/>
    <m/>
    <d v="2020-02-13T00:00:00"/>
    <s v="W07-2020"/>
    <m/>
    <d v="2020-06-22T00:00:00"/>
    <x v="8"/>
    <x v="7"/>
    <s v="CLOSED - RFI DONE"/>
    <s v="13.02.20 : actual RFI, RFIN done_x000a_06.02.20 : RBS Foundation done, plan material ME on site 8 Feb_x000a_30.01.20 : OG RBS Foundation"/>
  </r>
  <r>
    <s v="T000250"/>
    <s v="TAMAN HOLIS"/>
    <x v="9"/>
    <s v="SKP"/>
    <n v="107.56175"/>
    <n v="-6.94841"/>
    <n v="25"/>
    <s v="90/210/330"/>
    <n v="2020"/>
    <s v="JEDI 2020 [NEW]"/>
    <s v="Jl. Taman Holis Rt.02 /03 Desa Sumur sari kel. Cigondewah Rahayu, Bandung Kulon, Kota Bandung"/>
    <s v="HTI"/>
    <s v="JAW-JB-BDG-3390"/>
    <s v="CIGONDEWAH RAHAYU"/>
    <x v="0"/>
    <s v="TBG"/>
    <s v="Central"/>
    <s v="JABAR"/>
    <s v="Jawa Barat"/>
    <s v="KOTA BANDUNG"/>
    <n v="6614391"/>
    <d v="2020-01-15T00:00:00"/>
    <m/>
    <n v="29"/>
    <s v="&lt; 30 days"/>
    <d v="2020-02-14T00:00:00"/>
    <s v="W07-2020"/>
    <s v="Feb-2020"/>
    <s v="RFI"/>
    <s v=""/>
    <s v=""/>
    <d v="2020-02-10T00:00:00"/>
    <s v="W07-2020"/>
    <x v="26"/>
    <d v="2020-02-14T00:00:00"/>
    <s v="W07-2020"/>
    <s v="Feb-2020"/>
    <m/>
    <s v="MW"/>
    <d v="2020-01-27T00:00:00"/>
    <m/>
    <s v="535756171417"/>
    <s v="6.6"/>
    <m/>
    <d v="2020-01-22T00:00:00"/>
    <m/>
    <m/>
    <d v="2020-02-13T00:00:00"/>
    <s v="W07-2020"/>
    <m/>
    <d v="2020-05-30T00:00:00"/>
    <x v="8"/>
    <x v="7"/>
    <s v="CLOSED - RFI DONE"/>
    <s v="13.02.20 : actual RFI_x000a_06.02.20 : CME done/Soft RFI, proses PLN connection_x000a_30.01.19 : OG RBS Foundation, delivery material"/>
  </r>
  <r>
    <s v="110468109"/>
    <s v="PPA DEPSOS"/>
    <x v="9"/>
    <s v="SKP"/>
    <n v="106.89842"/>
    <n v="-6.3189900000000003"/>
    <n v="36"/>
    <s v="30/100/210/290"/>
    <m/>
    <m/>
    <s v="Jl. Swadaya II Rt.003/01, Kel. Bambu Apus, Kec. Cipayung"/>
    <s v="EID"/>
    <s v="JAW-JK-CKG-0247"/>
    <s v="Jalan Beringin Raya"/>
    <x v="0"/>
    <m/>
    <s v="JABO"/>
    <s v="JABODETABEK (INNER)"/>
    <s v="DKI Jakarta"/>
    <s v="JAKARTA TIMUR"/>
    <n v="6614409"/>
    <d v="2020-01-16T00:00:00"/>
    <m/>
    <n v="27"/>
    <s v="&lt; 30 days"/>
    <d v="2020-02-15T00:00:00"/>
    <s v="W07-2020"/>
    <s v="Feb-2020"/>
    <s v="RFI"/>
    <s v=""/>
    <s v=""/>
    <d v="2020-02-17T00:00:00"/>
    <s v="W08-2020"/>
    <x v="26"/>
    <d v="2020-02-17T00:00:00"/>
    <s v="W08-2020"/>
    <s v="Feb-2020"/>
    <m/>
    <s v="MW"/>
    <d v="2020-01-27T00:00:00"/>
    <m/>
    <n v="547202154524"/>
    <n v="6.6"/>
    <m/>
    <m/>
    <m/>
    <m/>
    <d v="2020-02-12T00:00:00"/>
    <s v="W07-2020"/>
    <m/>
    <d v="2020-09-05T00:00:00"/>
    <x v="8"/>
    <x v="7"/>
    <s v="CLOSED - RFI DONE"/>
    <s v="13.02.20 : 12.02.20 : RFIN sent_x000a_06.02.20 : CME done/Soft RFI, wait PLN connection plan 12 feb_x000a_30.01.20 : OG RBS Foundation"/>
  </r>
  <r>
    <s v="121395104"/>
    <s v="MANGGAH_DUA"/>
    <x v="9"/>
    <s v="SMI"/>
    <n v="106.744114"/>
    <n v="-6.9824719999999996"/>
    <n v="50"/>
    <s v="0/80/170"/>
    <m/>
    <m/>
    <s v="Jl Bojong Kerta, Kp Sindang Resmi, Ds Bojongkerta, RT02/10, Kec Warung Kiara, Kab Sukabumi"/>
    <s v="EID"/>
    <s v="JAW-JB-SBM-2103"/>
    <s v="BOJONGKERTA"/>
    <x v="0"/>
    <m/>
    <s v="JABO"/>
    <s v="JABODETABEK (OUTER)"/>
    <s v="Jawa Barat"/>
    <s v="SUKABUMI"/>
    <n v="6614395"/>
    <d v="2020-01-15T00:00:00"/>
    <m/>
    <n v="28"/>
    <s v="&lt; 30 days"/>
    <d v="2020-02-14T00:00:00"/>
    <s v="W07-2020"/>
    <s v="Feb-2020"/>
    <s v="RFI"/>
    <s v=""/>
    <s v=""/>
    <d v="2020-02-18T00:00:00"/>
    <s v="W08-2020"/>
    <x v="26"/>
    <d v="2020-02-18T00:00:00"/>
    <s v="W08-2020"/>
    <s v="Feb-2020"/>
    <m/>
    <s v="MW"/>
    <d v="2020-01-27T00:00:00"/>
    <m/>
    <n v="536411512282"/>
    <n v="6.6"/>
    <m/>
    <m/>
    <m/>
    <m/>
    <d v="2020-02-12T00:00:00"/>
    <s v="W07-2020"/>
    <m/>
    <d v="2020-07-01T00:00:00"/>
    <x v="8"/>
    <x v="7"/>
    <s v="CLOSED - RFI DONE"/>
    <s v="13.02.20 : 12.02.20 : RFIN sent_x000a_06.02.20 : CME done/Soft RFI, wait PLN connection_x000a_30.01.20 : OG RBS Foundation"/>
  </r>
  <r>
    <s v="122178104"/>
    <s v="CIBUNTU"/>
    <x v="9"/>
    <s v="SKP"/>
    <n v="106.73296999999999"/>
    <n v="-6.8041600000000004"/>
    <n v="40"/>
    <s v="60/130/330"/>
    <m/>
    <m/>
    <s v="Kp.Pasir Muncang, Rt 16/05, Desa Cipanengah, Kec.Bojonggenteng, SUKABUMI, Jawa Barat"/>
    <s v="EID"/>
    <s v="JAW-JB-SBM-2107"/>
    <s v="CIPANENGAH BOJONGGENTENG"/>
    <x v="0"/>
    <m/>
    <s v="JABO"/>
    <s v="JABODETABEK (OUTER)"/>
    <s v="Jawa Barat"/>
    <s v="SUKABUMI"/>
    <n v="6614392"/>
    <d v="2020-01-15T00:00:00"/>
    <m/>
    <n v="28"/>
    <s v="&lt; 30 days"/>
    <d v="2020-02-14T00:00:00"/>
    <s v="W07-2020"/>
    <s v="Feb-2020"/>
    <s v="RFI"/>
    <s v=""/>
    <s v=""/>
    <d v="2020-02-18T00:00:00"/>
    <s v="W08-2020"/>
    <x v="26"/>
    <d v="2020-02-18T00:00:00"/>
    <s v="W08-2020"/>
    <s v="Feb-2020"/>
    <m/>
    <s v="MW"/>
    <d v="2020-01-27T00:00:00"/>
    <m/>
    <n v="536211817024"/>
    <n v="6.6"/>
    <m/>
    <m/>
    <m/>
    <m/>
    <d v="2020-02-12T00:00:00"/>
    <s v="W07-2020"/>
    <m/>
    <d v="2020-05-23T00:00:00"/>
    <x v="8"/>
    <x v="7"/>
    <s v="CLOSED - RFI DONE"/>
    <s v="13.02.20 : 12.02.20 : RFIN sent_x000a_06.02.20 : CME done/Soft RFI, wait PLN connection_x000a_30.01.20 : OG RBS Foundation"/>
  </r>
  <r>
    <s v="100986109"/>
    <s v="KALISARI II"/>
    <x v="9"/>
    <s v="TB"/>
    <n v="104.53648"/>
    <n v="-5.50718"/>
    <n v="50"/>
    <s v="10/200/300"/>
    <n v="2020"/>
    <s v="JEDI 2020 [NEW]"/>
    <s v="Pekon Karang Anyar, RT.001 RW.001, Kec. Wonosobo, Kab. Tanggamus, Prop. Lampung."/>
    <s v="HTI"/>
    <s v="SUM-LA-KOT-1040"/>
    <s v="KARANG ANYAR_TANGGAMUS"/>
    <x v="0"/>
    <s v="TBG"/>
    <s v="WEST"/>
    <s v="LAMPUNG"/>
    <s v="Lampung"/>
    <s v="KAB. TANGGAMUS"/>
    <n v="6614396"/>
    <d v="2020-01-15T00:00:00"/>
    <m/>
    <n v="28"/>
    <s v="&lt; 30 days"/>
    <d v="2020-02-14T00:00:00"/>
    <s v="W07-2020"/>
    <s v="Feb-2020"/>
    <s v="RFI"/>
    <s v=""/>
    <s v=""/>
    <d v="2020-02-18T00:00:00"/>
    <s v="W08-2020"/>
    <x v="26"/>
    <d v="2020-02-18T00:00:00"/>
    <s v="W08-2020"/>
    <s v="Feb-2020"/>
    <m/>
    <s v="MW"/>
    <d v="2020-01-27T00:00:00"/>
    <m/>
    <n v="172400411760"/>
    <n v="6.6"/>
    <m/>
    <d v="2020-01-21T00:00:00"/>
    <m/>
    <m/>
    <d v="2020-02-12T00:00:00"/>
    <s v="W07-2020"/>
    <m/>
    <d v="2020-05-26T00:00:00"/>
    <x v="8"/>
    <x v="7"/>
    <s v="CLOSED - RFI DONE"/>
    <s v="12.02.20 : RFIN sent_x000a_06.02.20 : 30.01.19 : Mobilisasi team, delivery material"/>
  </r>
  <r>
    <s v="100718109"/>
    <s v="AMBARAWA BARAT"/>
    <x v="9"/>
    <s v="TB"/>
    <n v="104.86382999999999"/>
    <n v="-5.2955699999999997"/>
    <n v="50"/>
    <s v="80/210/340"/>
    <n v="2020"/>
    <s v="JEDI 2020 [NEW]"/>
    <s v="Sinar Pugung RT 001 RW 001, Desa Fajar Mulia, Kec Pagelaran Utara, Kab Pring Sewu, Prov. Lampungkec. Pagelaran Utara"/>
    <s v="HTI"/>
    <s v="SUM-LA-PRW-1058"/>
    <s v="MADARAYA"/>
    <x v="0"/>
    <s v="TBG"/>
    <s v="WEST"/>
    <s v="LAMPUNG"/>
    <s v="Lampung"/>
    <s v="KAB. PRINGSEWU"/>
    <n v="6614396"/>
    <d v="2020-01-15T00:00:00"/>
    <m/>
    <n v="28"/>
    <s v="&lt; 30 days"/>
    <d v="2020-02-14T00:00:00"/>
    <s v="W07-2020"/>
    <s v="Feb-2020"/>
    <s v="RFI"/>
    <s v=""/>
    <s v=""/>
    <d v="2020-02-12T00:00:00"/>
    <s v="W07-2020"/>
    <x v="26"/>
    <d v="2020-02-12T00:00:00"/>
    <s v="W07-2020"/>
    <s v="Feb-2020"/>
    <m/>
    <s v="MW"/>
    <d v="2020-01-27T00:00:00"/>
    <m/>
    <n v="172500956048"/>
    <n v="6.6"/>
    <m/>
    <d v="2020-01-22T00:00:00"/>
    <m/>
    <m/>
    <d v="2020-02-12T00:00:00"/>
    <s v="W07-2020"/>
    <m/>
    <d v="2020-05-21T00:00:00"/>
    <x v="8"/>
    <x v="7"/>
    <s v="CLOSED - RFI DONE"/>
    <s v="12.02.20 : RFIN sent_x000a_06.02.20 : 30.01.19 : OG RBS Foundation, delivery material"/>
  </r>
  <r>
    <s v="100037104"/>
    <s v="AIRMANINGAN"/>
    <x v="9"/>
    <s v="SKP"/>
    <n v="104.73043"/>
    <n v="-5.2734199999999998"/>
    <n v="50"/>
    <s v="130/240/320"/>
    <n v="2020"/>
    <s v="JEDI 2020 [NEW]"/>
    <s v="Jl.Airmaningan Rt 01 Rw 01 Dusun Cita Laksana Desa Air KubangKecamatan Airmaningan Kabupaten Tanggamus Propinsi Lampung"/>
    <s v="HTI"/>
    <s v="SUM-LA-KOT-1075"/>
    <s v="AIR KUBANG_AIR NANINGAN"/>
    <x v="0"/>
    <s v="TBG"/>
    <s v="WEST"/>
    <s v="LAMPUNG"/>
    <s v="Lampung"/>
    <s v="KAB. TANGGAMUS"/>
    <n v="6614391"/>
    <d v="2020-01-15T00:00:00"/>
    <m/>
    <n v="27"/>
    <s v="&lt; 30 days"/>
    <d v="2020-02-14T00:00:00"/>
    <s v="W07-2020"/>
    <s v="Feb-2020"/>
    <s v="RFI"/>
    <s v=""/>
    <s v=""/>
    <d v="2020-02-13T00:00:00"/>
    <s v="W07-2020"/>
    <x v="26"/>
    <d v="2020-02-13T00:00:00"/>
    <s v="W07-2020"/>
    <s v="Feb-2020"/>
    <m/>
    <s v="MW"/>
    <d v="2020-01-27T00:00:00"/>
    <m/>
    <n v="172300745092"/>
    <n v="6.6"/>
    <m/>
    <d v="2020-01-21T00:00:00"/>
    <m/>
    <m/>
    <d v="2020-02-11T00:00:00"/>
    <s v="W07-2020"/>
    <m/>
    <d v="2020-05-22T00:00:00"/>
    <x v="8"/>
    <x v="7"/>
    <s v="CLOSED - RFI DONE"/>
    <s v="11.02.20 : RFIN sent_x000a_06.02.20 : Foundation done, delivery material ME_x000a_30.01.19 : Mobilisasi team, delivery material"/>
  </r>
  <r>
    <s v="100254104"/>
    <s v="PLEMBANGAN"/>
    <x v="9"/>
    <s v="SMI"/>
    <n v="104.74391"/>
    <n v="-4.87425"/>
    <n v="50"/>
    <s v="80/200/270"/>
    <n v="2020"/>
    <s v="JEDI 2020 [NEW]"/>
    <s v="Dusun Plembangan Desa.Bumi Mandiri_x0009__x0009__x0009__x0009__x0009__x0009__x0009__x0009__x0009__x0009__x0009__x0009__x0009__x0009__x0009__x0009__x0009__x0009__x000a_Kec.Abung Barat_x0009__x0009__x0009__x0009__x0009__x0009__x0009__x0009__x0009__x0009__x0009__x0009__x0009__x0009__x0009__x0009__x0009__x0009__x000a_"/>
    <s v="HTI"/>
    <s v="SUM-LA-KTB-1116"/>
    <s v="BUMI MANDIRI"/>
    <x v="0"/>
    <s v="TBG"/>
    <s v="WEST"/>
    <s v="LAMPUNG"/>
    <s v="Lampung"/>
    <s v="KAB. LAMPUNG UTARA"/>
    <n v="6614394"/>
    <d v="2020-01-15T00:00:00"/>
    <m/>
    <n v="27"/>
    <s v="&lt; 30 days"/>
    <d v="2020-02-14T00:00:00"/>
    <s v="W07-2020"/>
    <s v="Feb-2020"/>
    <s v="RFI"/>
    <s v=""/>
    <s v=""/>
    <d v="2020-02-13T00:00:00"/>
    <s v="W07-2020"/>
    <x v="26"/>
    <d v="2020-02-13T00:00:00"/>
    <s v="W07-2020"/>
    <s v="Feb-2020"/>
    <m/>
    <s v="MW"/>
    <d v="2020-01-27T00:00:00"/>
    <m/>
    <n v="173001383908"/>
    <n v="6.6"/>
    <m/>
    <d v="2020-01-21T00:00:00"/>
    <m/>
    <m/>
    <d v="2020-02-11T00:00:00"/>
    <s v="W07-2020"/>
    <m/>
    <d v="2020-05-08T00:00:00"/>
    <x v="8"/>
    <x v="7"/>
    <s v="CLOSED - RFI DONE"/>
    <s v="11.02.20 : RFIN sent_x000a_06.02.20 : Prepare material, Target Start pondasi 6 feb 2020, target mat ME On Site 6 feb 2020, BPUJL paid: done, target RFI: 10 Feb 2020_x000a_30.01.19 : Mobilisasi team, delivery material"/>
  </r>
  <r>
    <s v="100918109"/>
    <s v="DESABUMI RESTU"/>
    <x v="9"/>
    <s v="TB"/>
    <n v="105.63842"/>
    <n v="-5.5887700000000002"/>
    <n v="50"/>
    <s v="10/100/250"/>
    <n v="2020"/>
    <s v="JEDI 2020 [NEW]"/>
    <s v="DUSUN BUMI AGUNG, RT/RW. 006/002, DESA BUMI RESTU, KEC. PALAS, KAB. LAMPUNG SELATAN, PROPINSI LAMPUNGDESA BUMI RESTU, KECAMATAN PALASKABUPATEN LAMPUNG SELATAN, PROPINSI LAMPUNG"/>
    <s v="HTI"/>
    <s v="SUM-LA-KLA-1019"/>
    <s v="BUMI RESTU"/>
    <x v="0"/>
    <s v="TBG"/>
    <s v="WEST"/>
    <s v="LAMPUNG"/>
    <s v="Lampung"/>
    <s v="KAB. LAMPUNG SELATAN"/>
    <n v="6614396"/>
    <d v="2020-01-15T00:00:00"/>
    <m/>
    <n v="27"/>
    <s v="&lt; 30 days"/>
    <d v="2020-02-14T00:00:00"/>
    <s v="W07-2020"/>
    <s v="Feb-2020"/>
    <s v="RFI"/>
    <s v=""/>
    <s v=""/>
    <d v="2020-02-12T00:00:00"/>
    <s v="W07-2020"/>
    <x v="26"/>
    <d v="2020-02-12T00:00:00"/>
    <s v="W07-2020"/>
    <s v="Feb-2020"/>
    <m/>
    <s v="MW"/>
    <d v="2020-01-27T00:00:00"/>
    <m/>
    <n v="171300611655"/>
    <n v="6.6"/>
    <m/>
    <d v="2020-01-22T00:00:00"/>
    <m/>
    <m/>
    <d v="2020-02-11T00:00:00"/>
    <s v="W07-2020"/>
    <m/>
    <d v="2020-05-16T00:00:00"/>
    <x v="8"/>
    <x v="7"/>
    <s v="CLOSED - RFI DONE"/>
    <s v="11.02.20 : RFIN sent_x000a_06.02.20 : Foundation done, delivery material ME_x000a_30.01.19 : OG RBS Foundation, delivery material"/>
  </r>
  <r>
    <s v="1263811003"/>
    <s v="PAMEKAR RAYA PANGHEGAR PERMAI RELOCATION"/>
    <x v="14"/>
    <s v="TB"/>
    <s v="107°41.50.93'E"/>
    <s v="6°55.43.94'S"/>
    <n v="30"/>
    <s v="90/210/330"/>
    <m/>
    <s v="RELOCATION"/>
    <m/>
    <s v="HTI"/>
    <s v="JAW-JB-BDG-4200"/>
    <s v="PAMEKAR RAYA PANGHEGAR PERMAI RELOCATION"/>
    <x v="1"/>
    <s v="TBG"/>
    <s v="Central"/>
    <s v="JABAR"/>
    <s v="Jawa Barat"/>
    <s v="Kota Bandung"/>
    <n v="6616554"/>
    <d v="2020-12-07T00:00:00"/>
    <m/>
    <n v="420"/>
    <s v="&gt; 150 days"/>
    <d v="2021-05-06T00:00:00"/>
    <s v="W19-2021"/>
    <s v="May-2021"/>
    <s v="TBD"/>
    <s v="TBD"/>
    <s v="TBD"/>
    <s v="TBD"/>
    <s v="TBD"/>
    <x v="1"/>
    <s v="TBD"/>
    <s v="TBD"/>
    <s v="TBD"/>
    <m/>
    <s v="MW"/>
    <m/>
    <m/>
    <m/>
    <m/>
    <m/>
    <m/>
    <m/>
    <m/>
    <m/>
    <m/>
    <m/>
    <m/>
    <x v="9"/>
    <x v="8"/>
    <m/>
    <s v="21.12.20 : SPK drop by TBG, remarks Hard Candidate Kota Bandung tinggi tower maksimal 20m (email Pak Rudi 21 Oct)_x000a_21.12.20 : survey og_x000a_07.12.20 : SPK release"/>
  </r>
  <r>
    <s v="1437151003"/>
    <s v="KALICACING SALATIGA"/>
    <x v="15"/>
    <s v="TB"/>
    <s v="110°30.0.44'E"/>
    <s v="7°19.50.05'S"/>
    <n v="40"/>
    <s v="0/100/180/290"/>
    <m/>
    <m/>
    <m/>
    <s v="EID"/>
    <s v="JAW-JT-SLT-2140"/>
    <s v="Kalicacing Salatiga"/>
    <x v="1"/>
    <s v="TBG"/>
    <s v="Central"/>
    <s v="JATENG"/>
    <s v="Jawa Tengah"/>
    <s v="Kota Salatiga"/>
    <n v="6616538"/>
    <d v="2020-12-03T00:00:00"/>
    <m/>
    <n v="424"/>
    <s v="&gt; 150 days"/>
    <d v="2021-05-02T00:00:00"/>
    <s v="W19-2021"/>
    <s v="May-2021"/>
    <s v="TBD"/>
    <s v="TBD"/>
    <s v="TBD"/>
    <s v="TBD"/>
    <s v="TBD"/>
    <x v="1"/>
    <s v="TBD"/>
    <s v="TBD"/>
    <s v="TBD"/>
    <m/>
    <s v="FO"/>
    <m/>
    <m/>
    <m/>
    <m/>
    <m/>
    <m/>
    <m/>
    <m/>
    <m/>
    <m/>
    <m/>
    <m/>
    <x v="9"/>
    <x v="8"/>
    <s v="Perda Issue (Ketinggian Menara)"/>
    <s v="26.02.21 : SPK return by XL remark Re-design (email 25-Feb-21)_x000a_22.02.21 : propose joint survey RND_x000a_18.02.21 : rekomendasi ketinggian dari diskominfo max 21 m, kand F IW CLEAR -&gt; RND NOK_x000a_01.02.21 : IW OG, isu perda ketinggian menara max 20m_x000a_28.01.21 : kand D failed, IW OG kandidat E_x000a_21.01.21 : IW minus 2KK, plan IW clear minggu ini_x000a_18.01.21 : 14.01.21 : 07.01.21 : kand D RF TX OK, IW ongoing_x000a_04.01.21 : under RNP review_x000a_28.12.20 : hunting candidate A_x000a_21.12.20 : survey og_x000a_03.12.20 : SPK release"/>
  </r>
  <r>
    <s v="2208431003"/>
    <s v="SUNGAI LULUT_TENGAH"/>
    <x v="15"/>
    <s v="TB"/>
    <s v="114°38.21.82'null"/>
    <s v="3°19.34.69'S"/>
    <n v="40"/>
    <s v="90/200/280"/>
    <n v="2020"/>
    <s v="JEDI 2020 [NEW]"/>
    <s v="Jl. Sungai Lulut Dalam, Kel. Sungai Lulut Rt.008 Rw.001, Kec. Banjarmasin Timur, Kota Banjarmasin Prov. Kalimantan Selatan"/>
    <s v="HTI"/>
    <s v="KAL-KS-BJM-0872"/>
    <s v="SUNGAI LULUT_TENGAH"/>
    <x v="1"/>
    <s v="TBG"/>
    <s v="Central"/>
    <s v="KALIMANTAN"/>
    <s v="Kalimantan Selatan"/>
    <s v="Kota Banjarmasin"/>
    <n v="6616535"/>
    <d v="2020-12-02T00:00:00"/>
    <m/>
    <n v="425"/>
    <s v="&gt; 150 days"/>
    <d v="2021-05-01T00:00:00"/>
    <s v="W18-2021"/>
    <s v="May-2021"/>
    <s v="TBD"/>
    <s v="TBD"/>
    <s v="TBD"/>
    <s v="TBD"/>
    <s v="TBD"/>
    <x v="1"/>
    <s v="TBD"/>
    <s v="TBD"/>
    <s v="TBD"/>
    <m/>
    <s v="MW"/>
    <m/>
    <m/>
    <m/>
    <m/>
    <m/>
    <m/>
    <m/>
    <m/>
    <m/>
    <m/>
    <m/>
    <m/>
    <x v="9"/>
    <x v="8"/>
    <s v="SPK return by XL"/>
    <s v="05.04.21 : SRFI_x000a_29.03.21 : 23.03.21 : erection ongoing_x000a_18.03.21 : pouring OG_x000a_15.03.21 : cerucuk pondasi done, plan cor 16 Mar, issue SPK return by XL_x000a_08.03.21 : bouwplank, CME preparation_x000a_01.03.21 : plan CME start 4 Maret_x000a_25.02.21 : rekom camat done, APD OG, plan CME start W1 Mar_x000a_22.02.21 : 18.02.21 : plan rekom camat done 20Feb_x000a_15.02.21 : rekom lurah done, rekom camat estimasi penyelesaian W4 Feb_x000a_08.02.21 : IW clear, rekom OG plan finisih W2 Feb_x000a_28.01.21 : plan IW clear W2 Feb_x000a_21.01.21 : IW minus 1 warga, lokasi site terdampak banjir Kalsel _x000a_14.01.21 : 11.01.21 : 04.01.21 : 28.12.20 : 21.12.20 : 17.12.20 : kand B OK, IW ongoing"/>
  </r>
  <r>
    <s v="100921109"/>
    <s v="DESAKELATEN"/>
    <x v="9"/>
    <s v="TB"/>
    <n v="105.69699"/>
    <n v="-5.7378299999999998"/>
    <n v="50"/>
    <s v="150/230/310"/>
    <n v="2020"/>
    <s v="JEDI 2020 [NEW]"/>
    <s v="Klaten RT.001 RW 004 Desa Klaten Kec.Penengahan Kab.Lampung Selatan Pro.Lampung"/>
    <s v="HTI"/>
    <s v="SUM-LA-KLA-1016"/>
    <s v="KELATEN"/>
    <x v="0"/>
    <s v="TBG"/>
    <s v="WEST"/>
    <s v="LAMPUNG"/>
    <s v="Lampung"/>
    <s v="KAB. LAMPUNG SELATAN"/>
    <n v="6614396"/>
    <d v="2020-01-15T00:00:00"/>
    <m/>
    <n v="27"/>
    <s v="&lt; 30 days"/>
    <d v="2020-02-14T00:00:00"/>
    <s v="W07-2020"/>
    <s v="Feb-2020"/>
    <s v="RFI"/>
    <s v=""/>
    <s v=""/>
    <d v="2020-02-12T00:00:00"/>
    <s v="W07-2020"/>
    <x v="26"/>
    <d v="2020-02-12T00:00:00"/>
    <s v="W07-2020"/>
    <s v="Feb-2020"/>
    <m/>
    <s v="MW"/>
    <d v="2020-01-27T00:00:00"/>
    <m/>
    <n v="171300611614"/>
    <n v="6.6"/>
    <m/>
    <d v="2020-01-21T00:00:00"/>
    <m/>
    <m/>
    <d v="2020-02-11T00:00:00"/>
    <s v="W07-2020"/>
    <m/>
    <d v="2020-07-07T00:00:00"/>
    <x v="8"/>
    <x v="7"/>
    <s v="CLOSED - RFI DONE"/>
    <s v="11.02.20 : RFIN sent_x000a_06.02.20 : CME done/Soft RFI, OG proses PLN connection_x000a_30.01.19 : OG RBS Foundation, delivery material"/>
  </r>
  <r>
    <s v="101052109"/>
    <s v="API_MAKARTI TUMIJAJAR"/>
    <x v="9"/>
    <s v="TB"/>
    <n v="105.06950999999999"/>
    <n v="-4.6718299999999999"/>
    <n v="50"/>
    <s v="100/200/300"/>
    <n v="2020"/>
    <s v="JEDI 2020 [NEW]"/>
    <s v="MAKARTI RT 010 RW 003 DESA MAKARTI KECAMATAN TUMIJAJAR"/>
    <s v="HTI"/>
    <s v="SUM-LA-TWG-1004"/>
    <s v="MAKARTI_TUMIJAJAR"/>
    <x v="0"/>
    <s v="TBG"/>
    <s v="WEST"/>
    <s v="LAMPUNG"/>
    <s v="Lampung"/>
    <s v="KAB. TULANGBAWANG BA"/>
    <n v="6614396"/>
    <d v="2020-01-15T00:00:00"/>
    <m/>
    <n v="27"/>
    <s v="&lt; 30 days"/>
    <d v="2020-02-14T00:00:00"/>
    <s v="W07-2020"/>
    <s v="Feb-2020"/>
    <s v="RFI"/>
    <s v=""/>
    <s v=""/>
    <d v="2020-02-13T00:00:00"/>
    <s v="W07-2020"/>
    <x v="26"/>
    <d v="2020-02-13T00:00:00"/>
    <s v="W07-2020"/>
    <s v="Feb-2020"/>
    <m/>
    <s v="MW"/>
    <d v="2020-01-27T00:00:00"/>
    <m/>
    <n v="173400109133"/>
    <n v="6.6"/>
    <m/>
    <d v="2020-01-21T00:00:00"/>
    <m/>
    <m/>
    <d v="2020-02-11T00:00:00"/>
    <s v="W07-2020"/>
    <m/>
    <d v="2020-05-15T00:00:00"/>
    <x v="8"/>
    <x v="7"/>
    <s v="CLOSED - RFI DONE"/>
    <s v="11.02.20 : RFIN sent_x000a_11.02.20 : RFIN sent_x000a_06.02.20 : CME done/Soft RFI, OG proses PLN connection, BPUJL Paid, target Connect: 10 Feb 2020_x000a_30.01.19 : OG RBS Foundation, delivery material"/>
  </r>
  <r>
    <s v="060370109"/>
    <s v="DAYA MURNI 2"/>
    <x v="9"/>
    <s v="TB"/>
    <n v="105.10848"/>
    <n v="-4.6228199999999999"/>
    <n v="50"/>
    <s v="0/120/250"/>
    <n v="2020"/>
    <s v="JEDI 2020 [NEW]"/>
    <s v="Jl. Murni Jaya RT. 03 RW.03 Kelurahan Murni Jaya Kecamatan Tumi Jajar Kab. Tulang Bawang Barat Prop. Lampung"/>
    <s v="HTI"/>
    <s v="SUM-LA-TWG-1003"/>
    <s v="MURNI JAYA"/>
    <x v="0"/>
    <s v="TBG"/>
    <s v="WEST"/>
    <s v="LAMPUNG"/>
    <s v="Lampung"/>
    <s v="KAB. TULANGBAWANG BA"/>
    <n v="6614396"/>
    <d v="2020-01-15T00:00:00"/>
    <m/>
    <n v="27"/>
    <s v="&lt; 30 days"/>
    <d v="2020-02-14T00:00:00"/>
    <s v="W07-2020"/>
    <s v="Feb-2020"/>
    <s v="RFI"/>
    <s v=""/>
    <s v=""/>
    <d v="2020-02-12T00:00:00"/>
    <s v="W07-2020"/>
    <x v="26"/>
    <d v="2020-02-12T00:00:00"/>
    <s v="W07-2020"/>
    <s v="Feb-2020"/>
    <m/>
    <s v="MW"/>
    <d v="2020-01-27T00:00:00"/>
    <m/>
    <n v="173400109203"/>
    <n v="6.6"/>
    <m/>
    <d v="2020-01-21T00:00:00"/>
    <m/>
    <m/>
    <d v="2020-02-11T00:00:00"/>
    <s v="W07-2020"/>
    <m/>
    <d v="2020-05-23T00:00:00"/>
    <x v="8"/>
    <x v="7"/>
    <s v="CLOSED - RFI DONE"/>
    <s v="11.02.20 : RFIN sent_x000a_06.02.20 : CME done/Soft RFI, OG proses PLN connection, BPUJL Paid, target Connect: 10 Feb 2020_x000a_30.01.19 : OG RBS Foundation, delivery material"/>
  </r>
  <r>
    <s v="071304126"/>
    <s v="PAGAR AGUNG"/>
    <x v="9"/>
    <s v="TB"/>
    <n v="104.18371"/>
    <n v="-3.5521699999999998"/>
    <n v="50"/>
    <s v="10/100/260"/>
    <n v="2020"/>
    <s v="JEDI 2020 [NEW]"/>
    <s v="Dusun I, Desa Pagar Agung, Kec. Rambang, Kab. Muara Enim, Sumatera Selatan"/>
    <s v="HTI"/>
    <s v="SUM-SS-MRE-1188"/>
    <s v="PAGAR AGUNG_RAMBANG"/>
    <x v="0"/>
    <s v="TBG"/>
    <s v="WEST"/>
    <s v="SUMBAGSEL"/>
    <s v="Sumatera Selatan"/>
    <s v="KAB. MUARA ENIM"/>
    <n v="6614396"/>
    <d v="2020-01-15T00:00:00"/>
    <m/>
    <n v="27"/>
    <s v="&lt; 30 days"/>
    <d v="2020-02-14T00:00:00"/>
    <s v="W07-2020"/>
    <s v="Feb-2020"/>
    <s v="RFI"/>
    <s v=""/>
    <s v=""/>
    <d v="2020-02-13T00:00:00"/>
    <s v="W07-2020"/>
    <x v="26"/>
    <d v="2020-02-13T00:00:00"/>
    <s v="W07-2020"/>
    <s v="Feb-2020"/>
    <m/>
    <s v="MW"/>
    <d v="2020-01-27T00:00:00"/>
    <m/>
    <n v="149200060451"/>
    <n v="6.6"/>
    <m/>
    <d v="2020-01-22T00:00:00"/>
    <m/>
    <m/>
    <d v="2020-02-11T00:00:00"/>
    <s v="W07-2020"/>
    <m/>
    <d v="2020-06-09T00:00:00"/>
    <x v="8"/>
    <x v="7"/>
    <s v="CLOSED - RFI DONE"/>
    <s v="11.02.20 : RFIN sent_x000a_06.02.20 : 30.01.19 : OG RBS Foundation, delivery material_x000a_"/>
  </r>
  <r>
    <s v="101055109"/>
    <s v="API_PALAS V"/>
    <x v="9"/>
    <s v="TB"/>
    <n v="105.69237"/>
    <n v="-5.6221100000000002"/>
    <n v="50"/>
    <s v="50/200/300"/>
    <n v="2020"/>
    <s v="JEDI 2020 [NEW]"/>
    <s v="PALAS PASEMAH RT 002 RW 002 DESA PALAS PASEMAH KEC PALAS"/>
    <s v="HTI"/>
    <s v="SUM-LA-KLA-1017"/>
    <s v="PALAS JAYA"/>
    <x v="0"/>
    <s v="TBG"/>
    <s v="WEST"/>
    <s v="LAMPUNG"/>
    <s v="Lampung"/>
    <s v="KAB. LAMPUNG SELATAN"/>
    <n v="6614396"/>
    <d v="2020-01-15T00:00:00"/>
    <m/>
    <n v="27"/>
    <s v="&lt; 30 days"/>
    <d v="2020-02-14T00:00:00"/>
    <s v="W07-2020"/>
    <s v="Feb-2020"/>
    <s v="RFI"/>
    <s v=""/>
    <s v=""/>
    <d v="2020-02-12T00:00:00"/>
    <s v="W07-2020"/>
    <x v="26"/>
    <d v="2020-02-12T00:00:00"/>
    <s v="W07-2020"/>
    <s v="Feb-2020"/>
    <m/>
    <s v="MW"/>
    <d v="2020-01-27T00:00:00"/>
    <m/>
    <n v="171300611622"/>
    <n v="6.6"/>
    <m/>
    <d v="2020-01-21T00:00:00"/>
    <m/>
    <m/>
    <d v="2020-02-11T00:00:00"/>
    <s v="W07-2020"/>
    <m/>
    <d v="2020-06-11T00:00:00"/>
    <x v="8"/>
    <x v="7"/>
    <s v="CLOSED - RFI DONE"/>
    <s v="11.02.20 : RFIN sent_x000a_06.02.20 : Foundation done, delivery material ME_x000a_30.01.19 : OG RBS Foundation, delivery material"/>
  </r>
  <r>
    <s v="100024109"/>
    <s v="SUKA_AGUNG3"/>
    <x v="9"/>
    <s v="TB"/>
    <n v="104.88451000000001"/>
    <n v="-5.4561999999999999"/>
    <n v="50"/>
    <s v="0/90/220"/>
    <n v="2020"/>
    <s v="JEDI 2020 [NEW]"/>
    <s v="Dusun Suka Agung Induk,Desa Suka Agung Kec.Bulok, Kab.Tanggamus"/>
    <s v="HTI"/>
    <s v="SUM-LA-KOT-1038"/>
    <s v="SUKANEGARA_BULOK"/>
    <x v="0"/>
    <s v="TBG"/>
    <s v="WEST"/>
    <s v="LAMPUNG"/>
    <s v="Lampung"/>
    <s v="KAB. TANGGAMUS"/>
    <n v="6614396"/>
    <d v="2020-01-15T00:00:00"/>
    <m/>
    <n v="27"/>
    <s v="&lt; 30 days"/>
    <d v="2020-02-14T00:00:00"/>
    <s v="W07-2020"/>
    <s v="Feb-2020"/>
    <s v="RFI"/>
    <s v=""/>
    <s v=""/>
    <d v="2020-02-12T00:00:00"/>
    <s v="W07-2020"/>
    <x v="26"/>
    <d v="2020-02-12T00:00:00"/>
    <s v="W07-2020"/>
    <s v="Feb-2020"/>
    <m/>
    <s v="MW"/>
    <d v="2020-01-27T00:00:00"/>
    <m/>
    <n v="172400411699"/>
    <n v="6.6"/>
    <m/>
    <d v="2020-01-22T00:00:00"/>
    <m/>
    <m/>
    <d v="2020-02-11T00:00:00"/>
    <s v="W07-2020"/>
    <m/>
    <d v="2020-05-23T00:00:00"/>
    <x v="8"/>
    <x v="7"/>
    <s v="CLOSED - RFI DONE"/>
    <s v="11.02.20 : RFIN sent_x000a_06.02.20 : CME done/Soft RFI, OG proses PLN connection_x000a_30.01.19 : OG RBS Foundation, delivery material"/>
  </r>
  <r>
    <s v="071238109"/>
    <s v="TANJUNG TELANG"/>
    <x v="9"/>
    <s v="TB"/>
    <n v="104.17587"/>
    <n v="-3.3856299999999999"/>
    <n v="50"/>
    <s v="150/220/290"/>
    <n v="2020"/>
    <s v="JEDI 2020 [NEW]"/>
    <s v="Jalan Raya Sungai  Medang - Tanjung Telang Dusun IV Desa Tanjung Telang Kec. Prabumulih Barat Sumatera Selatan"/>
    <s v="HTI"/>
    <s v="SUM-SS-PBM-1202"/>
    <s v="TANJUNG TELANG"/>
    <x v="0"/>
    <s v="TBG"/>
    <s v="WEST"/>
    <s v="SUMBAGSEL"/>
    <s v="Sumatera Selatan"/>
    <s v="KOTA PRABUMULIH"/>
    <n v="6614396"/>
    <d v="2020-01-15T00:00:00"/>
    <m/>
    <n v="27"/>
    <s v="&lt; 30 days"/>
    <d v="2020-02-14T00:00:00"/>
    <s v="W07-2020"/>
    <s v="Feb-2020"/>
    <s v="RFI"/>
    <s v=""/>
    <s v=""/>
    <d v="2020-02-13T00:00:00"/>
    <s v="W07-2020"/>
    <x v="26"/>
    <d v="2020-02-13T00:00:00"/>
    <s v="W07-2020"/>
    <s v="Feb-2020"/>
    <m/>
    <s v="MW"/>
    <d v="2020-01-27T00:00:00"/>
    <m/>
    <n v="149200060469"/>
    <n v="6.6"/>
    <m/>
    <d v="2020-01-21T00:00:00"/>
    <m/>
    <m/>
    <d v="2020-02-11T00:00:00"/>
    <s v="W07-2020"/>
    <m/>
    <d v="2020-05-23T00:00:00"/>
    <x v="8"/>
    <x v="7"/>
    <s v="CLOSED - RFI DONE"/>
    <s v="11.02.20 : RFIN sent_x000a_06.02.20 : 30.01.19 : OG RBS Foundation, delivery material_x000a_"/>
  </r>
  <r>
    <s v="100985109"/>
    <s v="FAJAR MULYA"/>
    <x v="9"/>
    <s v="TB"/>
    <n v="104.9379"/>
    <n v="-5.4547999999999996"/>
    <n v="50"/>
    <s v="30/110/280"/>
    <n v="2020"/>
    <s v="JEDI 2020 [NEW]"/>
    <s v="Wargo Mulyo, RT.001 RW.004, Desa Wargo Mulyo, Kec. Pardasuka, Kab. Pringsewu, Prop. Lampung."/>
    <s v="HTI"/>
    <s v="SUM-LA-PRW-1054"/>
    <s v="WARGA MULYO"/>
    <x v="0"/>
    <s v="TBG"/>
    <s v="WEST"/>
    <s v="LAMPUNG"/>
    <s v="Lampung"/>
    <s v="KAB. PRINGSEWU"/>
    <n v="6614396"/>
    <d v="2020-01-15T00:00:00"/>
    <m/>
    <n v="27"/>
    <s v="&lt; 30 days"/>
    <d v="2020-02-14T00:00:00"/>
    <s v="W07-2020"/>
    <s v="Feb-2020"/>
    <s v="RFI"/>
    <s v=""/>
    <s v=""/>
    <d v="2020-02-13T00:00:00"/>
    <s v="W07-2020"/>
    <x v="26"/>
    <d v="2020-02-13T00:00:00"/>
    <s v="W07-2020"/>
    <s v="Feb-2020"/>
    <m/>
    <s v="MW"/>
    <d v="2020-01-27T00:00:00"/>
    <m/>
    <n v="172400411703"/>
    <n v="6.6"/>
    <m/>
    <d v="2020-01-22T00:00:00"/>
    <m/>
    <m/>
    <d v="2020-02-11T00:00:00"/>
    <s v="W07-2020"/>
    <m/>
    <d v="2020-07-03T00:00:00"/>
    <x v="8"/>
    <x v="7"/>
    <s v="CLOSED - RFI DONE"/>
    <s v="11.02.20 : RFIN sent_x000a_06.02.20 : OG ME installation_x000a_30.01.19 : Mobilisasi team, delivery material"/>
  </r>
  <r>
    <m/>
    <m/>
    <x v="15"/>
    <s v=""/>
    <s v="108°22.33.2'E"/>
    <s v="7°5.32.06'S"/>
    <n v="60"/>
    <s v="90/210/330"/>
    <n v="2020"/>
    <s v="JEDI 2020 [NEW]"/>
    <m/>
    <s v="HTI"/>
    <s v="JAW-JB-CMS-3993"/>
    <s v="CISAYONG_TASIK_RELOCATION"/>
    <x v="0"/>
    <s v="TBG"/>
    <s v="Central"/>
    <s v="JABAR"/>
    <s v="Jawa Barat"/>
    <s v="Kab. Ciamis"/>
    <n v="6616398"/>
    <d v="2020-11-19T00:00:00"/>
    <m/>
    <n v="438"/>
    <s v="&gt; 150 days"/>
    <d v="2020-12-19T00:00:00"/>
    <s v="W51-2020"/>
    <s v="Dec-2020"/>
    <s v="TBD"/>
    <s v="TBD"/>
    <s v="TBD"/>
    <s v="TBD"/>
    <s v="TBD"/>
    <x v="1"/>
    <s v="TBD"/>
    <s v="TBD"/>
    <s v="TBD"/>
    <m/>
    <m/>
    <m/>
    <m/>
    <m/>
    <m/>
    <m/>
    <m/>
    <m/>
    <m/>
    <m/>
    <m/>
    <m/>
    <m/>
    <x v="9"/>
    <x v="8"/>
    <m/>
    <s v="26.11.20 : SPK return by XL remark perubahan desain (email 25 November)_x000a_26.11.20 : ESR submitted, under RNP review_x000a_19.11.20 : SPK colo release"/>
  </r>
  <r>
    <m/>
    <m/>
    <x v="15"/>
    <s v=""/>
    <s v="112°44.37.07'E"/>
    <s v="7°19.6.82'S"/>
    <n v="34"/>
    <s v="90/210/330"/>
    <m/>
    <m/>
    <m/>
    <m/>
    <s v="JAW-JI-SBY-4373-RETURN"/>
    <s v="JEMURWONOSARI_RELOCATION"/>
    <x v="0"/>
    <m/>
    <s v="East"/>
    <s v="JATIM"/>
    <s v="Jawa Timur"/>
    <s v="Kota Surabaya"/>
    <n v="6616398"/>
    <d v="2020-11-19T00:00:00"/>
    <m/>
    <n v="438"/>
    <s v="&gt; 150 days"/>
    <d v="2020-12-19T00:00:00"/>
    <s v="W51-2020"/>
    <s v="Dec-2020"/>
    <s v="TBD"/>
    <s v="TBD"/>
    <s v="TBD"/>
    <s v="TBD"/>
    <s v="TBD"/>
    <x v="1"/>
    <s v="TBD"/>
    <s v="TBD"/>
    <s v="TBD"/>
    <m/>
    <m/>
    <m/>
    <m/>
    <m/>
    <m/>
    <m/>
    <m/>
    <m/>
    <m/>
    <m/>
    <m/>
    <m/>
    <m/>
    <x v="9"/>
    <x v="8"/>
    <m/>
    <s v="19.11.20 : SPK return, remarks perubahan desain RND_x000a_13.11.20 : SPK release"/>
  </r>
  <r>
    <m/>
    <m/>
    <x v="15"/>
    <s v=""/>
    <s v="107°31.42.89'E"/>
    <s v="6°52.28.34'S"/>
    <n v="26"/>
    <s v="90/210/330"/>
    <n v="2020"/>
    <s v="JEDI 2020 [NEW]"/>
    <m/>
    <s v="HTI"/>
    <s v="JAW-JB-CMH-3992"/>
    <s v="PANEMBAKAN_UTARA_BANDUNG_RELOCATION"/>
    <x v="0"/>
    <s v="TBG"/>
    <s v="Central"/>
    <s v="JABAR"/>
    <s v="Jawa Barat"/>
    <s v="Kota Cimahi"/>
    <n v="6616398"/>
    <d v="2020-11-19T00:00:00"/>
    <m/>
    <n v="438"/>
    <s v="&gt; 150 days"/>
    <d v="2020-12-19T00:00:00"/>
    <s v="W51-2020"/>
    <s v="Dec-2020"/>
    <s v="TBD"/>
    <s v="TBD"/>
    <s v="TBD"/>
    <s v="TBD"/>
    <s v="TBD"/>
    <x v="1"/>
    <s v="TBD"/>
    <s v="TBD"/>
    <s v="TBD"/>
    <m/>
    <m/>
    <m/>
    <m/>
    <m/>
    <m/>
    <m/>
    <m/>
    <m/>
    <m/>
    <m/>
    <m/>
    <m/>
    <m/>
    <x v="9"/>
    <x v="8"/>
    <m/>
    <s v="26.11.20 : SPK return by XL remark perubahan desain (email 25 November(_x000a_26.11.20 : ESR submitted, under RNP review_x000a_19.11.20 : SPK colo release"/>
  </r>
  <r>
    <s v="2404831003"/>
    <s v="TOMOHON_UTARA"/>
    <x v="14"/>
    <s v="TB"/>
    <s v="124°50.4.37'E"/>
    <s v="1°20.36.55'N"/>
    <n v="50"/>
    <s v="165/260/350"/>
    <n v="2020"/>
    <s v="JEDI 2020 [NEW]"/>
    <m/>
    <s v="HTI"/>
    <s v="SUL-SA-TMH-0423"/>
    <s v="TOMOHON_UTARA"/>
    <x v="1"/>
    <s v="TBG"/>
    <s v="East"/>
    <s v="SULAWESI"/>
    <s v="Sulawesi Utara"/>
    <s v="Kota Tomohon"/>
    <n v="6616486"/>
    <d v="2020-11-19T00:00:00"/>
    <m/>
    <n v="438"/>
    <s v="&gt; 150 days"/>
    <d v="2021-04-18T00:00:00"/>
    <s v="W17-2021"/>
    <s v="Apr-2021"/>
    <s v="TBD"/>
    <s v="TBD"/>
    <s v="TBD"/>
    <s v="TBD"/>
    <s v="TBD"/>
    <x v="1"/>
    <s v="TBD"/>
    <s v="TBD"/>
    <s v="TBD"/>
    <m/>
    <s v="MW"/>
    <m/>
    <m/>
    <m/>
    <m/>
    <m/>
    <d v="2021-03-05T00:00:00"/>
    <m/>
    <m/>
    <m/>
    <m/>
    <m/>
    <m/>
    <x v="9"/>
    <x v="8"/>
    <s v="Restricted Area (GOWA)"/>
    <s v="11.01.21 : email SPK return 1 Dec _x000a_23.11.20 : hunting, isu NOM berada di restricted area (IMB tidak bisa release)_x000a_19.11.20 : SPK release"/>
  </r>
  <r>
    <m/>
    <m/>
    <x v="15"/>
    <s v=""/>
    <s v="106°42.24.91'E"/>
    <s v="6°17.46.03'S"/>
    <n v="25"/>
    <s v="90/210/330"/>
    <m/>
    <m/>
    <m/>
    <s v="EID"/>
    <s v="JAW-BT-CPT-0454"/>
    <s v="Sumatra Dalam Ciputat"/>
    <x v="0"/>
    <m/>
    <s v="JABO"/>
    <s v="JABODETABEK (OUTER)"/>
    <s v="Banten"/>
    <s v="Kota Tangerang Selatan"/>
    <n v="6616458"/>
    <d v="2020-11-13T00:00:00"/>
    <m/>
    <n v="444"/>
    <s v="&gt; 150 days"/>
    <d v="2020-12-13T00:00:00"/>
    <s v="W51-2020"/>
    <s v="Dec-2020"/>
    <s v="TBD"/>
    <s v="TBD"/>
    <s v="TBD"/>
    <s v="TBD"/>
    <s v="TBD"/>
    <x v="1"/>
    <s v="TBD"/>
    <s v="TBD"/>
    <s v="TBD"/>
    <m/>
    <m/>
    <m/>
    <m/>
    <m/>
    <m/>
    <m/>
    <m/>
    <m/>
    <m/>
    <m/>
    <m/>
    <m/>
    <m/>
    <x v="9"/>
    <x v="8"/>
    <m/>
    <s v="19.11.20 : SPK return, remarks perubahan desain RND_x000a_13.11.20 : SPK release"/>
  </r>
  <r>
    <s v="100914109"/>
    <s v="DESA WAY HARONG"/>
    <x v="9"/>
    <s v="TB"/>
    <n v="104.76121999999999"/>
    <n v="-5.2947499999999996"/>
    <n v="50"/>
    <s v="10/200/300"/>
    <n v="2020"/>
    <s v="JEDI 2020 [NEW]"/>
    <s v="JL. DESA WAY HARONG RT 01 RW 01, DESA WAY HARONG KEC. AIR NANINGAN, KAB. TANGGAMUS PROVINSI LAMPUNG"/>
    <s v="HTI"/>
    <s v="SUM-LA-KOT-1039"/>
    <s v="WAY HARONG_AIR NANINGAN"/>
    <x v="0"/>
    <s v="TBG"/>
    <s v="WEST"/>
    <s v="LAMPUNG"/>
    <s v="Lampung"/>
    <s v="KAB. TANGGAMUS"/>
    <n v="6614396"/>
    <d v="2020-01-15T00:00:00"/>
    <m/>
    <n v="27"/>
    <s v="&lt; 30 days"/>
    <d v="2020-02-14T00:00:00"/>
    <s v="W07-2020"/>
    <s v="Feb-2020"/>
    <s v="RFI"/>
    <s v=""/>
    <s v=""/>
    <d v="2020-02-12T00:00:00"/>
    <s v="W07-2020"/>
    <x v="26"/>
    <d v="2020-02-12T00:00:00"/>
    <s v="W07-2020"/>
    <s v="Feb-2020"/>
    <m/>
    <s v="MW"/>
    <d v="2020-01-27T00:00:00"/>
    <m/>
    <n v="172300745106"/>
    <n v="6.6"/>
    <m/>
    <d v="2020-01-24T00:00:00"/>
    <m/>
    <m/>
    <d v="2020-02-11T00:00:00"/>
    <s v="W07-2020"/>
    <m/>
    <d v="2020-05-11T00:00:00"/>
    <x v="8"/>
    <x v="7"/>
    <s v="CLOSED - RFI DONE"/>
    <s v="11.02.20 : RFIN sent_x000a_06.02.20 : Foundation done, delivery material ME_x000a_30.01.19 : OG RBS Foundation, delivery material"/>
  </r>
  <r>
    <s v="125494126"/>
    <s v="CIKOPO"/>
    <x v="9"/>
    <s v="TB"/>
    <n v="107.48862"/>
    <n v="-6.4279900000000003"/>
    <n v="40"/>
    <s v="90/210/330"/>
    <n v="2020"/>
    <s v="JEDI 2020 [NEW]"/>
    <s v="KP. CIKOPO RT 10 RW04 DESA CIKOPO BUNGURSARI KEC.PURWAKARTA KAB. PURWAKARTA"/>
    <s v="HTI"/>
    <s v="JAW-JB-PWK-3740"/>
    <s v="CIKOPO_BUNGURSARI"/>
    <x v="0"/>
    <s v="TBG"/>
    <s v="Central"/>
    <s v="JABAR"/>
    <s v="Jawa Barat"/>
    <s v="KAB. PURWAKARTA"/>
    <n v="6614396"/>
    <d v="2020-01-15T00:00:00"/>
    <m/>
    <n v="26"/>
    <s v="&lt; 30 days"/>
    <d v="2020-02-14T00:00:00"/>
    <s v="W07-2020"/>
    <s v="Feb-2020"/>
    <s v="RFI"/>
    <s v=""/>
    <s v=""/>
    <d v="2020-02-13T00:00:00"/>
    <s v="W07-2020"/>
    <x v="26"/>
    <d v="2020-02-13T00:00:00"/>
    <s v="W07-2020"/>
    <s v="Feb-2020"/>
    <m/>
    <s v="MW"/>
    <d v="2020-01-27T00:00:00"/>
    <m/>
    <s v="534443744273"/>
    <s v="6.6"/>
    <m/>
    <d v="2020-01-22T00:00:00"/>
    <m/>
    <m/>
    <d v="2020-02-10T00:00:00"/>
    <s v="W07-2020"/>
    <m/>
    <m/>
    <x v="8"/>
    <x v="7"/>
    <s v="CLOSED - RFI DONE"/>
    <s v="10.02.20 : RFIN sent_x000a_06.02.20 :  RFI aktual, RFIN &amp; Sistem NY, collecting RFI doc_x000a_30.01.19 : comcase permintaan biaya kordinasi dengan LSM yang tinggi, pekerjaan stop, OG proses negosiasi"/>
  </r>
  <r>
    <s v="070117109"/>
    <s v="KEBAN LAHAT EX PASAR SELUMA-1"/>
    <x v="9"/>
    <s v="SKP"/>
    <n v="103.57396"/>
    <n v="-3.7324899999999999"/>
    <n v="50"/>
    <s v="80/190/280"/>
    <n v="2020"/>
    <s v="JEDI 2020 [NEW]"/>
    <s v="Jl.PTP Kebun Senabing Kampung Dua Desa Keban Kecamatan Lahat Kabupaten Lahat Sumsel"/>
    <s v="HTI"/>
    <s v="SUM-SS-LHT-1216"/>
    <s v="KEBAN"/>
    <x v="0"/>
    <s v="TBG"/>
    <s v="WEST"/>
    <s v="SUMBAGSEL"/>
    <s v="Sumatera Selatan"/>
    <s v="KAB. LAHAT"/>
    <n v="6614391"/>
    <d v="2020-01-15T00:00:00"/>
    <m/>
    <n v="26"/>
    <s v="&lt; 30 days"/>
    <d v="2020-02-14T00:00:00"/>
    <s v="W07-2020"/>
    <s v="Feb-2020"/>
    <s v="RFI"/>
    <s v=""/>
    <s v=""/>
    <d v="2020-02-13T00:00:00"/>
    <s v="W07-2020"/>
    <x v="26"/>
    <d v="2020-02-13T00:00:00"/>
    <s v="W07-2020"/>
    <s v="Feb-2020"/>
    <m/>
    <s v="MW"/>
    <d v="2020-01-27T00:00:00"/>
    <m/>
    <n v="147000687284"/>
    <n v="6.6"/>
    <m/>
    <d v="2020-01-22T00:00:00"/>
    <m/>
    <m/>
    <d v="2020-02-10T00:00:00"/>
    <s v="W07-2020"/>
    <m/>
    <d v="2020-08-16T00:00:00"/>
    <x v="8"/>
    <x v="7"/>
    <s v="CLOSED - RFI DONE"/>
    <s v="10.02.20 : RFIN done_x000a_06.02.20 : CME done/Soft RFI, OG proses PLN connection, target Connect PLN: 7 feb 2020_x000a_30.01.19 : OG RBS Foundation, delivery material_x000a_29.01.19 : Mobilisasi team, delivery material, plan start CME 31 Jan"/>
  </r>
  <r>
    <s v="160183104"/>
    <s v="3G_BENDO"/>
    <x v="9"/>
    <s v="SKP"/>
    <n v="112.16352000000001"/>
    <n v="-8.0719499999999993"/>
    <n v="40"/>
    <s v="60/180/270"/>
    <n v="2020"/>
    <s v="JEDI 2020 [NEW]"/>
    <s v="Kp. Dukuh Kembangan RT. 04 RW. 09 Desa. Sumberedjo Kec. Sanan KulonKab. Blitar – Jawa Timur"/>
    <s v="HTI"/>
    <s v="JAW-JI-KNR-4256"/>
    <s v="SANANKULON_SUMBERJO"/>
    <x v="0"/>
    <s v="TBG"/>
    <s v="East"/>
    <s v="JATIM"/>
    <s v="Jawa Timur"/>
    <s v="KAB. BLITAR"/>
    <n v="6614391"/>
    <d v="2020-01-15T00:00:00"/>
    <m/>
    <n v="26"/>
    <s v="&lt; 30 days"/>
    <d v="2020-02-14T00:00:00"/>
    <s v="W07-2020"/>
    <s v="Feb-2020"/>
    <s v="RFI"/>
    <s v=""/>
    <s v=""/>
    <d v="2020-02-12T00:00:00"/>
    <s v="W07-2020"/>
    <x v="26"/>
    <d v="2020-02-12T00:00:00"/>
    <s v="W07-2020"/>
    <s v="Feb-2020"/>
    <m/>
    <s v="FO"/>
    <d v="2020-01-27T00:00:00"/>
    <m/>
    <n v="514021858765"/>
    <n v="6.6"/>
    <m/>
    <d v="2020-01-22T00:00:00"/>
    <m/>
    <m/>
    <d v="2020-02-10T00:00:00"/>
    <s v="W07-2020"/>
    <m/>
    <m/>
    <x v="8"/>
    <x v="7"/>
    <s v="CLOSED - RFI DONE"/>
    <s v="06.02.20 : aktual RFI, collecting document RFIN_x000a_30.01.19 : OG RBS Foundation, delivery material"/>
  </r>
  <r>
    <m/>
    <m/>
    <x v="14"/>
    <s v=""/>
    <s v="114°36.2.3'null"/>
    <s v="5°4.14.23'S"/>
    <n v="72"/>
    <s v="90/210/330"/>
    <m/>
    <m/>
    <m/>
    <s v="HTI"/>
    <s v="JAW-JI-SMP-4275-RETURN"/>
    <s v="MASALEMBU KARAMIAN"/>
    <x v="1"/>
    <s v="TBG"/>
    <s v="East"/>
    <s v="JATIM"/>
    <s v="Jawa Timur"/>
    <s v="Kab. Sumenep"/>
    <n v="6616297"/>
    <d v="2020-10-02T00:00:00"/>
    <m/>
    <n v="486"/>
    <s v="&gt; 150 days"/>
    <d v="2021-03-01T00:00:00"/>
    <s v="W10-2021"/>
    <s v="Mar-2021"/>
    <s v="TBD"/>
    <s v="TBD"/>
    <s v="TBD"/>
    <s v="TBD"/>
    <s v="TBD"/>
    <x v="1"/>
    <s v="TBD"/>
    <s v="TBD"/>
    <s v="TBD"/>
    <m/>
    <m/>
    <m/>
    <m/>
    <m/>
    <m/>
    <m/>
    <m/>
    <m/>
    <m/>
    <m/>
    <m/>
    <m/>
    <m/>
    <x v="17"/>
    <x v="12"/>
    <m/>
    <s v="19.10.20 : propose return_x000a_15.10.20 : NOM berada di pulau dengan jarak 213km dari daratan madura, potensi community secure namun ada isu keterbatasan daya pembangkit menggunakan BBM, proses memastikan legalitas lahan BPN_x000a_12.10.20 : 08.10.20 : hunting_x000a_05.10.20 : assessment &amp; prepare hunting_x000a_02.10.20 : SPK B2 S release_x000a_"/>
  </r>
  <r>
    <m/>
    <m/>
    <x v="14"/>
    <s v=""/>
    <s v="115°1.35.78'null"/>
    <s v="3°41.26.07'S"/>
    <n v="72"/>
    <s v="90/210/330"/>
    <m/>
    <m/>
    <m/>
    <s v="HTI"/>
    <s v="KAL-KS-PLI-0931-RETURN"/>
    <s v="SIMPANG EMPAT JORONG"/>
    <x v="1"/>
    <s v="TBG"/>
    <s v="Central"/>
    <s v="KALIMANTAN"/>
    <s v="Kalimantan Selatan"/>
    <s v="Kab. Tanah Laut"/>
    <n v="6616297"/>
    <d v="2020-10-02T00:00:00"/>
    <m/>
    <n v="486"/>
    <s v="&gt; 150 days"/>
    <d v="2021-03-01T00:00:00"/>
    <s v="W10-2021"/>
    <s v="Mar-2021"/>
    <s v="TBD"/>
    <s v="TBD"/>
    <s v="TBD"/>
    <s v="TBD"/>
    <s v="TBD"/>
    <x v="1"/>
    <s v="TBD"/>
    <s v="TBD"/>
    <s v="TBD"/>
    <m/>
    <m/>
    <m/>
    <m/>
    <m/>
    <m/>
    <m/>
    <m/>
    <m/>
    <m/>
    <m/>
    <m/>
    <m/>
    <m/>
    <x v="9"/>
    <x v="8"/>
    <s v="Hard Candidate"/>
    <s v="22.10.20 : 19.10.20 : propose return_x000a_15.10.20 : NOM berada di puncak bukit konservasi, not recommended. titik terdekat yang possible diakuisisi sedang dimintakan akses masuk ke PT. GMK + 15 KM dari NOM_x000a_12.10.20 : 08.10.20 : Hunting, NOM berada di kawasan hutan_x000a_05.10.20 : assessment &amp; prepare hunting_x000a_02.10.20 : SPK B2S release_x000a_"/>
  </r>
  <r>
    <s v="1127821003"/>
    <s v="DUFAN MARINA"/>
    <x v="15"/>
    <s v="TB"/>
    <s v="106°49.49.39'E"/>
    <s v="6°7.31.13'S"/>
    <n v="30"/>
    <s v="50/140/300"/>
    <m/>
    <m/>
    <m/>
    <s v="EID"/>
    <s v="JAW-JK-TJP-0621"/>
    <s v="DUFAN MARINA"/>
    <x v="1"/>
    <s v="TBG"/>
    <s v="JABO"/>
    <s v="JABODETABEK (INNER)"/>
    <s v="DKI Jakarta"/>
    <s v="JAKARTA UTARA"/>
    <n v="6616288"/>
    <d v="2020-10-01T00:00:00"/>
    <m/>
    <n v="487"/>
    <s v="&gt; 150 days"/>
    <d v="2021-02-28T00:00:00"/>
    <s v="W10-2021"/>
    <s v="Feb-2021"/>
    <s v="TBD"/>
    <s v="TBD"/>
    <s v="TBD"/>
    <s v="TBD"/>
    <s v="TBD"/>
    <x v="1"/>
    <s v="TBD"/>
    <s v="TBD"/>
    <s v="TBD"/>
    <m/>
    <s v="MW"/>
    <m/>
    <m/>
    <m/>
    <m/>
    <m/>
    <m/>
    <m/>
    <m/>
    <m/>
    <m/>
    <m/>
    <m/>
    <x v="9"/>
    <x v="8"/>
    <s v="Hard Candidate"/>
    <s v="19.04.21 : SPK return by XL email by Pak David EID, ESR LMS has been deleted_x000a_04.03.21 : MoM 04/3, SPK propossed return by XL_x000a_04.03.21 : IW failed, rehunting_x000a_22.02.21 : 18.02.21 : plan IW clear 25 Feb, kandidat rooftop_x000a_11.02.21 : kand C proses perijinan pengecekan zonasi menara, estimasi 2 minggu (18 Feb)_x000a_08.02.21 : kand C RND OK, proses negosiasi dgn LL_x000a_28.01.21 : plan submit kandidat 30 Jan_x000a_21.01.21 : 18.01.21 : 14.01.21 : kandidat failed, proses negosiasi kandidat ruko 90m dari NOM (area discovery Ancol)_x000a_07.01.21 : 10.12.20 : isu blocking ketua RT/RW_x000a_07.12.20 : 03.12.20 : kembali ke kand yang pernah approved, proses IW ongoing_x000a_19.11.20 : 16.11.20 : proses follow up dinas PU terkait penggunaan lahan fasum_x000a_12.11.20 : 09.11.20 : 05.11.20 : rehunting_x000a_01.10.20 : SPK reaktivasi release"/>
  </r>
  <r>
    <m/>
    <m/>
    <x v="15"/>
    <s v=""/>
    <s v="114°24.58.14'null"/>
    <s v="5°34.5.2'S"/>
    <n v="50"/>
    <s v="90/210/330"/>
    <m/>
    <m/>
    <m/>
    <s v="HTI"/>
    <s v="JAW-JI-SMP-4277-RETURN"/>
    <s v="MASALEMBU SUKAJERUK"/>
    <x v="0"/>
    <s v="TBG"/>
    <s v="East"/>
    <s v="JATIM"/>
    <s v="Jawa Timur"/>
    <s v="Kab. Sumenep"/>
    <n v="6616271"/>
    <d v="2020-09-25T00:00:00"/>
    <m/>
    <n v="493"/>
    <s v="&gt; 150 days"/>
    <d v="2020-10-25T00:00:00"/>
    <s v="W44-2020"/>
    <s v="Oct-2020"/>
    <s v="TBD"/>
    <s v="TBD"/>
    <s v="TBD"/>
    <s v="TBD"/>
    <s v="TBD"/>
    <x v="1"/>
    <s v="TBD"/>
    <s v="TBD"/>
    <s v="TBD"/>
    <m/>
    <s v="MW"/>
    <m/>
    <m/>
    <m/>
    <m/>
    <m/>
    <m/>
    <m/>
    <m/>
    <m/>
    <m/>
    <m/>
    <m/>
    <x v="9"/>
    <x v="8"/>
    <m/>
    <s v="02.11.20 : return by XL_x000a_26.10.20 : 22.10.20 : prepare dok STO_x000a_19.10.20 : 15.10.20 : 12.10.20 : 08.10.20 : 05.10.20 : waiting review TNP ALITA_x000a_01.10.20 : ERM process_x000a_"/>
  </r>
  <r>
    <s v="290011109"/>
    <s v="PAPPANG"/>
    <x v="16"/>
    <s v="TRB"/>
    <m/>
    <m/>
    <m/>
    <m/>
    <m/>
    <s v="RELOCATION"/>
    <s v="Jl. Cepa Kel. Pappang Kec. Campalagian,Kab.Polewali Mandar Sulawesi Barat "/>
    <s v="HTI"/>
    <s v="SUL-SR-PLW-0166"/>
    <s v="CAMPALAGIAN RELOCATION"/>
    <x v="0"/>
    <s v="TBG"/>
    <s v="East"/>
    <s v="SULAWESI"/>
    <s v="Sulawesi Barat"/>
    <s v="Kab. Polewali Mandar"/>
    <n v="6614296"/>
    <d v="2019-12-06T00:00:00"/>
    <m/>
    <n v="62"/>
    <s v="61 - 90 days"/>
    <d v="2020-01-05T00:00:00"/>
    <s v="W02-2020"/>
    <s v="Jan-2020"/>
    <d v="2020-01-04T00:00:00"/>
    <s v="W01-2020"/>
    <s v="Jan-2020"/>
    <d v="2020-01-04T00:00:00"/>
    <s v="W01-2020"/>
    <x v="27"/>
    <d v="2020-01-04T00:00:00"/>
    <s v="W01-2020"/>
    <s v="Jan-2020"/>
    <m/>
    <s v="MW"/>
    <m/>
    <m/>
    <m/>
    <m/>
    <m/>
    <m/>
    <m/>
    <m/>
    <d v="2020-02-06T00:00:00"/>
    <m/>
    <m/>
    <m/>
    <x v="8"/>
    <x v="7"/>
    <s v="CLOSED - RFI DONE"/>
    <s v="06.02.20 : RFIN email done_x000a_21.01.20 : RBS foundation done, plan minggu ini material ME on site, wait konfirmasi permintaan PLN connection dari XL. Request PR CME done."/>
  </r>
  <r>
    <m/>
    <m/>
    <x v="15"/>
    <s v=""/>
    <s v="102°59.52.73'null"/>
    <s v="1°52.47.1'S"/>
    <n v="50"/>
    <s v="90/210/330"/>
    <m/>
    <m/>
    <m/>
    <s v="HTI"/>
    <s v="SUM-JA-MBN-0482 (RETURN REVISI COMMITMENT SPK)"/>
    <s v="DURIAN LUNCUK"/>
    <x v="0"/>
    <s v="TBG"/>
    <s v="WEST"/>
    <s v="SUMBAGSEL"/>
    <s v="Jambi"/>
    <s v="Kab. Batanghari"/>
    <n v="6616141"/>
    <d v="2020-08-28T00:00:00"/>
    <m/>
    <n v="521"/>
    <s v="&gt; 150 days"/>
    <d v="2020-09-27T00:00:00"/>
    <s v="W40-2020"/>
    <s v="Sep-2020"/>
    <s v="TBD"/>
    <s v="TBD"/>
    <s v="TBD"/>
    <s v="TBD"/>
    <s v="TBD"/>
    <x v="1"/>
    <s v="TBD"/>
    <s v="TBD"/>
    <s v="TBD"/>
    <m/>
    <m/>
    <m/>
    <m/>
    <m/>
    <m/>
    <m/>
    <m/>
    <m/>
    <m/>
    <m/>
    <m/>
    <m/>
    <m/>
    <x v="9"/>
    <x v="8"/>
    <m/>
    <m/>
  </r>
  <r>
    <s v="1129131003"/>
    <s v="KALIBARU CILINCING"/>
    <x v="14"/>
    <s v="PKP"/>
    <s v="106°55.42.55'null"/>
    <s v="6°6.3.2'S"/>
    <n v="21"/>
    <s v="0/140/280"/>
    <m/>
    <m/>
    <m/>
    <s v="EID"/>
    <s v="JAW-JK-TJP-0640"/>
    <s v="Kalibaru Cilincing"/>
    <x v="1"/>
    <s v="TBG"/>
    <s v="JABO"/>
    <s v="JABODETABEK (INNER)"/>
    <s v="DKI Jakarta"/>
    <s v="Kota Adm. Jakarta Utara"/>
    <n v="6616138"/>
    <d v="2020-08-28T00:00:00"/>
    <m/>
    <n v="521"/>
    <s v="&gt; 150 days"/>
    <d v="2021-01-25T00:00:00"/>
    <s v="W05-2021"/>
    <s v="Jan-2021"/>
    <s v="TBD"/>
    <s v="TBD"/>
    <s v="TBD"/>
    <s v="TBD"/>
    <s v="TBD"/>
    <x v="1"/>
    <s v="TBD"/>
    <s v="TBD"/>
    <s v="TBD"/>
    <m/>
    <m/>
    <m/>
    <m/>
    <m/>
    <m/>
    <m/>
    <m/>
    <m/>
    <m/>
    <m/>
    <m/>
    <m/>
    <m/>
    <x v="9"/>
    <x v="8"/>
    <s v="Hard Candidate"/>
    <s v="21.01.21 : email pengembalian SPK dari PKP (18-Jan-21) remarks OVER DURASI_x000a_14.01.21 : 17.12.20 : hunting kandidat_x000a_07.12.20 : target penyelesaian 14 Dec_x000a_26.11.20 : proses perubahan STIP (reloc to PKP)_x000a_19.11.20 : 24.09.20 : 21.09.20 : 14.09.20 : 10.09.20 : 07.09.20 : Hunting_x000a_"/>
  </r>
  <r>
    <m/>
    <m/>
    <x v="14"/>
    <s v=""/>
    <s v="0°0.0.0'null"/>
    <s v="0°0.0.0'null"/>
    <m/>
    <s v="0/140/280"/>
    <m/>
    <m/>
    <m/>
    <s v="EID"/>
    <s v="JAW-JK-TJP-0640 (RETURN PERUBAHAN COMMITMENT SPK)"/>
    <s v="Kalibaru Cilincing"/>
    <x v="1"/>
    <s v="TBG"/>
    <s v="JABO"/>
    <m/>
    <s v="DKI Jakarta"/>
    <s v="Kota Adm. Jakarta Utara"/>
    <n v="6616089"/>
    <d v="2020-08-26T00:00:00"/>
    <m/>
    <n v="523"/>
    <s v="&gt; 150 days"/>
    <d v="2021-01-23T00:00:00"/>
    <s v="W04-2021"/>
    <s v="Jan-2021"/>
    <s v="TBD"/>
    <s v="TBD"/>
    <s v="TBD"/>
    <s v="TBD"/>
    <s v="TBD"/>
    <x v="1"/>
    <s v="TBD"/>
    <s v="TBD"/>
    <s v="TBD"/>
    <m/>
    <m/>
    <m/>
    <m/>
    <m/>
    <m/>
    <m/>
    <m/>
    <m/>
    <m/>
    <m/>
    <m/>
    <m/>
    <m/>
    <x v="9"/>
    <x v="8"/>
    <m/>
    <m/>
  </r>
  <r>
    <m/>
    <m/>
    <x v="17"/>
    <s v=""/>
    <s v="106°38.38.08'null"/>
    <s v="6°10.16.68'S"/>
    <n v="18"/>
    <s v="0/90/180/270"/>
    <m/>
    <m/>
    <m/>
    <s v="EID"/>
    <s v="JAW-BT-TNG-2111-RETURN"/>
    <s v="SHOAIB ABDUL AZIZ Relocation"/>
    <x v="0"/>
    <m/>
    <s v="JABO"/>
    <m/>
    <s v="Banten"/>
    <s v="Kota Tangerang"/>
    <n v="6615567"/>
    <d v="2020-08-18T00:00:00"/>
    <m/>
    <n v="531"/>
    <s v="&gt; 150 days"/>
    <d v="2020-09-17T00:00:00"/>
    <s v="W38-2020"/>
    <s v="Sep-2020"/>
    <s v="TBD"/>
    <s v="TBD"/>
    <s v="TBD"/>
    <s v="TBD"/>
    <s v="TBD"/>
    <x v="1"/>
    <s v="TBD"/>
    <s v="TBD"/>
    <s v="TBD"/>
    <m/>
    <m/>
    <m/>
    <m/>
    <m/>
    <m/>
    <m/>
    <m/>
    <m/>
    <m/>
    <m/>
    <m/>
    <m/>
    <m/>
    <x v="9"/>
    <x v="8"/>
    <m/>
    <s v="07.09.20 : Hunting_x000a_"/>
  </r>
  <r>
    <s v="160814104"/>
    <s v="PASRUJAMBI"/>
    <x v="9"/>
    <s v="SMI"/>
    <n v="113.05410999999999"/>
    <n v="-8.1178799999999995"/>
    <n v="72"/>
    <s v="30/180/270"/>
    <n v="2020"/>
    <s v="JEDI 2020 [NEW]"/>
    <s v="DUSUN KRAJAN II RT 2 RW 3, DESA PASRUJAMBE,KEC PASRUJAMBE, KABUPATEN LUMAJANG"/>
    <s v="HTI"/>
    <s v="JAW-JI-LMJ-4225"/>
    <s v="PASRUJAMBE_PASRUJAMBE"/>
    <x v="0"/>
    <s v="TBG"/>
    <s v="East"/>
    <s v="JATIM"/>
    <s v="Jawa Timur"/>
    <s v="KAB. LUMAJANG"/>
    <n v="6614408"/>
    <d v="2020-01-16T00:00:00"/>
    <m/>
    <n v="19"/>
    <s v="&lt; 30 days"/>
    <d v="2020-02-15T00:00:00"/>
    <s v="W07-2020"/>
    <s v="Feb-2020"/>
    <s v="RFI"/>
    <s v=""/>
    <s v=""/>
    <d v="2020-02-12T00:00:00"/>
    <s v="W07-2020"/>
    <x v="26"/>
    <d v="2020-02-12T00:00:00"/>
    <s v="W07-2020"/>
    <s v="Feb-2020"/>
    <m/>
    <s v="FO"/>
    <d v="2020-01-27T00:00:00"/>
    <m/>
    <n v="516021517066"/>
    <n v="6.6"/>
    <m/>
    <d v="2020-01-23T00:00:00"/>
    <m/>
    <m/>
    <d v="2020-02-04T00:00:00"/>
    <s v="W06-2020"/>
    <m/>
    <d v="2020-05-04T00:00:00"/>
    <x v="8"/>
    <x v="7"/>
    <s v="CLOSED - RFI DONE"/>
    <s v="22.06.20 : SPK MMP 10 jun 20 (info by WA MMP XL)_x000a_21.04.20 : request MMP oleh XL (Pak Bayu by WAG)_x000a_04.02.20 : RFI actual, RFIN done_x000a_30.01.20 : OG RBS Foundation, delivery material"/>
  </r>
  <r>
    <m/>
    <m/>
    <x v="10"/>
    <s v=""/>
    <s v="107°0.20.23'E"/>
    <s v="6°20.4.81'S"/>
    <n v="40"/>
    <s v="30/160/300"/>
    <m/>
    <m/>
    <s v="Jalan Lingkungan, RT.01, RW.02, Kel. Sumur Batu, Kec. Bantar Gebang, Kota. Bekasi, Prov. Jawa Barat"/>
    <s v="EID"/>
    <s v="JAW-JB-BKS-0670"/>
    <s v="SUMUR BATU BANTARGEBANG RELOCATION"/>
    <x v="1"/>
    <s v="TBG"/>
    <s v="JABO"/>
    <s v=" JABODETABEK (OUTER)"/>
    <s v="Jawa Barat"/>
    <s v="Kota Bekasi"/>
    <n v="6616154"/>
    <d v="2020-08-31T00:00:00"/>
    <m/>
    <n v="518"/>
    <s v="&gt; 150 days"/>
    <d v="2021-01-28T00:00:00"/>
    <s v="W05-2021"/>
    <s v="Jan-2021"/>
    <d v="2020-10-30T00:00:00"/>
    <s v="W44-2020"/>
    <s v="Oct-2020"/>
    <d v="2020-10-30T00:00:00"/>
    <s v="W44-2020"/>
    <x v="13"/>
    <d v="2020-11-30T00:00:00"/>
    <s v="W49-2020"/>
    <s v="Nov-2020"/>
    <m/>
    <s v="MW"/>
    <d v="2020-10-01T00:00:00"/>
    <m/>
    <n v="537421849056"/>
    <n v="10.6"/>
    <m/>
    <m/>
    <m/>
    <m/>
    <m/>
    <s v=""/>
    <m/>
    <m/>
    <x v="8"/>
    <x v="7"/>
    <s v="CLOSED - RFI DONE"/>
    <s v="30.11.20 : site on air, proses announce RFIN _x000a_19.11.20 : aktual RFI, proses reloc perangkat_x000a_22.10.20 : 19.10.20 : 15.10.20 : 12.10.20 : 08.10.20 :05.10.20 : 01.10.20 : 28.09.20 : preparation &amp; mob demob_x000a_24.09.20 : prepare STO dan preparation CME start_x000a_21.09.20 : 18.09.20 : 17.09.20 : TNP OK, wait review RND EID_x000a_14.09.20 : ERM"/>
  </r>
  <r>
    <m/>
    <m/>
    <x v="18"/>
    <s v=""/>
    <n v="106.84746"/>
    <n v="-6.3427699999999998"/>
    <n v="31"/>
    <s v="90/210/330"/>
    <m/>
    <m/>
    <m/>
    <s v="EID"/>
    <s v="JAW-JK-CKG-0723"/>
    <s v="GARUDA KALISARI RELOCATION"/>
    <x v="1"/>
    <s v="TBG"/>
    <s v="JABO"/>
    <s v="JABODETABEK (INNER)"/>
    <s v="DKI Jakarta"/>
    <s v="Jakarta Timur"/>
    <n v="6614901"/>
    <d v="2020-07-21T00:00:00"/>
    <m/>
    <n v="559"/>
    <s v="&gt; 150 days"/>
    <d v="2020-12-18T00:00:00"/>
    <s v="W51-2020"/>
    <s v="Dec-2020"/>
    <d v="2020-12-10T00:00:00"/>
    <s v="W50-2020"/>
    <s v="Dec-2020"/>
    <d v="2020-12-17T00:00:00"/>
    <s v="W51-2020"/>
    <x v="10"/>
    <d v="2020-12-17T00:00:00"/>
    <s v="W51-2020"/>
    <s v="Dec-2020"/>
    <m/>
    <s v="MW"/>
    <m/>
    <m/>
    <m/>
    <m/>
    <m/>
    <m/>
    <m/>
    <m/>
    <m/>
    <m/>
    <m/>
    <m/>
    <x v="18"/>
    <x v="13"/>
    <m/>
    <n v="0"/>
  </r>
  <r>
    <m/>
    <m/>
    <x v="17"/>
    <s v=""/>
    <n v="112.22223"/>
    <n v="-8.1466899999999995"/>
    <n v="41"/>
    <s v="0/60/300"/>
    <m/>
    <m/>
    <m/>
    <s v="HTI"/>
    <s v="JAW-JI-KNR-4253-RETURN"/>
    <s v="KANIGORO_SATREYAN"/>
    <x v="0"/>
    <s v="TBG"/>
    <s v="East"/>
    <s v="JATIM"/>
    <s v="Jawa Timur"/>
    <s v="KAB. BLITAR"/>
    <n v="6614897"/>
    <d v="2020-07-15T00:00:00"/>
    <m/>
    <n v="565"/>
    <s v="&gt; 150 days"/>
    <d v="2020-08-14T00:00:00"/>
    <s v="W33-2020"/>
    <s v="Aug-2020"/>
    <s v="TBD"/>
    <s v="TBD"/>
    <s v="TBD"/>
    <s v="TBD"/>
    <s v="TBD"/>
    <x v="1"/>
    <s v="TBD"/>
    <s v="TBD"/>
    <s v="TBD"/>
    <m/>
    <m/>
    <m/>
    <m/>
    <m/>
    <m/>
    <m/>
    <m/>
    <m/>
    <m/>
    <m/>
    <m/>
    <m/>
    <m/>
    <x v="9"/>
    <x v="8"/>
    <m/>
    <s v="18.09.20 : CME BY XL, lacking PO CME, PO PLN released, plan RFI 29 oct 20"/>
  </r>
  <r>
    <m/>
    <m/>
    <x v="17"/>
    <s v=""/>
    <n v="112.22223"/>
    <n v="-8.1466899999999995"/>
    <n v="50"/>
    <s v="0/60/300"/>
    <m/>
    <m/>
    <m/>
    <s v="HTI"/>
    <s v="JAW-JI-KNR-4253-RETURN"/>
    <s v="KANIGORO_SATREYAN"/>
    <x v="1"/>
    <s v="TBG"/>
    <s v="East"/>
    <s v="JATIM"/>
    <s v="Jawa Timur"/>
    <s v="KAB. BLITAR"/>
    <n v="6614889"/>
    <d v="2020-07-14T00:00:00"/>
    <m/>
    <n v="566"/>
    <s v="&gt; 150 days"/>
    <d v="2020-12-11T00:00:00"/>
    <s v="W50-2020"/>
    <s v="Dec-2020"/>
    <s v="TBD"/>
    <s v="TBD"/>
    <s v="TBD"/>
    <s v="TBD"/>
    <s v="TBD"/>
    <x v="1"/>
    <s v="TBD"/>
    <s v="TBD"/>
    <s v="TBD"/>
    <m/>
    <s v="FO"/>
    <m/>
    <m/>
    <m/>
    <m/>
    <m/>
    <m/>
    <m/>
    <m/>
    <m/>
    <m/>
    <m/>
    <m/>
    <x v="9"/>
    <x v="8"/>
    <m/>
    <s v="15.07.20 : propose colo to site 164105107  SATREYAN KANIGORO yang hanya berjarak 6m dari existing site TBG, RND OK CHANGE TO COLO, SPK return by TBG and waiting SPK COLO"/>
  </r>
  <r>
    <m/>
    <m/>
    <x v="17"/>
    <s v=""/>
    <n v="112.57120999999999"/>
    <n v="-7.8720999999999997"/>
    <n v="48"/>
    <s v="90/210/330"/>
    <m/>
    <s v="RELOCATION"/>
    <m/>
    <s v="HTI"/>
    <s v="JAW-JI-KPN-4378-RETURN"/>
    <s v="TAWANG ARGO RELOCATION"/>
    <x v="0"/>
    <s v="TBG"/>
    <s v="East"/>
    <s v="JATIM"/>
    <s v="Jawa Timur"/>
    <s v="Malang"/>
    <n v="6614896"/>
    <d v="2020-07-14T00:00:00"/>
    <m/>
    <n v="566"/>
    <s v="&gt; 150 days"/>
    <d v="2020-08-13T00:00:00"/>
    <s v="W33-2020"/>
    <s v="Aug-2020"/>
    <s v="TBD"/>
    <s v="TBD"/>
    <s v="TBD"/>
    <s v="TBD"/>
    <s v="TBD"/>
    <x v="1"/>
    <s v="TBD"/>
    <s v="TBD"/>
    <s v="TBD"/>
    <m/>
    <m/>
    <m/>
    <m/>
    <m/>
    <m/>
    <m/>
    <m/>
    <m/>
    <m/>
    <m/>
    <m/>
    <m/>
    <m/>
    <x v="9"/>
    <x v="8"/>
    <m/>
    <s v="30.07.20 : under review RND HTI"/>
  </r>
  <r>
    <m/>
    <m/>
    <x v="18"/>
    <s v=""/>
    <n v="107.072767"/>
    <n v="6.2053000000000003"/>
    <n v="50"/>
    <s v="30/100/190/280"/>
    <m/>
    <m/>
    <m/>
    <s v="EID"/>
    <s v="JAW-JB-CKR-0069"/>
    <s v="VILLA MUTIARA TAMBUN RELOCATION"/>
    <x v="1"/>
    <s v="TBG"/>
    <s v="JABO"/>
    <s v="JABODETABEK (INNER)"/>
    <s v="Jawa Barat"/>
    <s v="Bekasi"/>
    <n v="6614861"/>
    <d v="2020-07-07T00:00:00"/>
    <m/>
    <n v="573"/>
    <s v="&gt; 150 days"/>
    <d v="2020-12-04T00:00:00"/>
    <s v="W49-2020"/>
    <s v="Dec-2020"/>
    <d v="2020-12-03T00:00:00"/>
    <s v="W49-2020"/>
    <s v="Dec-2020"/>
    <d v="2020-12-03T00:00:00"/>
    <s v="W49-2020"/>
    <x v="10"/>
    <d v="2020-12-03T00:00:00"/>
    <s v="W49-2020"/>
    <s v="Dec-2020"/>
    <m/>
    <s v="MW"/>
    <m/>
    <m/>
    <m/>
    <m/>
    <m/>
    <m/>
    <m/>
    <m/>
    <m/>
    <m/>
    <m/>
    <m/>
    <x v="2"/>
    <x v="2"/>
    <m/>
    <s v="03.08.20 : Hunting by Asset (Reloc TBG)"/>
  </r>
  <r>
    <m/>
    <m/>
    <x v="15"/>
    <s v=""/>
    <n v="98.321596"/>
    <n v="3.8961199999999998"/>
    <n v="50"/>
    <s v="60/150/310"/>
    <n v="2020"/>
    <s v="JEDI 2020 [NEW]"/>
    <m/>
    <s v="HTI"/>
    <s v="SUM-SU-STB-2187"/>
    <s v="BULUH TELANG"/>
    <x v="0"/>
    <s v="TBG"/>
    <s v="WEST"/>
    <s v="SUMBAGUT"/>
    <s v="Sumatera Utara"/>
    <s v="LANGKAT"/>
    <n v="6614850"/>
    <d v="2020-07-06T00:00:00"/>
    <m/>
    <n v="574"/>
    <s v="&gt; 150 days"/>
    <d v="2020-08-05T00:00:00"/>
    <s v="W32-2020"/>
    <s v="Aug-2020"/>
    <s v="TBD"/>
    <s v="TBD"/>
    <s v="TBD"/>
    <s v="TBD"/>
    <s v="TBD"/>
    <x v="1"/>
    <s v="TBD"/>
    <s v="TBD"/>
    <s v="TBD"/>
    <m/>
    <s v="MW"/>
    <m/>
    <m/>
    <m/>
    <m/>
    <m/>
    <d v="2021-01-20T00:00:00"/>
    <m/>
    <m/>
    <m/>
    <m/>
    <m/>
    <m/>
    <x v="9"/>
    <x v="8"/>
    <m/>
    <s v="27.08.20 : email SPK return by XL (Pak Yanse), Return Category Technical , Return By XL, Remark Antenna Height Too Low_x000a_30.07.20 : drop by XL, RND--&gt; antena too low_x000a_23.07.20 : 23.07.20 : RND not OK, RND meminta 50m_x000a_17.07.20 : UNDER REVIEW RND HUAWEI"/>
  </r>
  <r>
    <m/>
    <m/>
    <x v="15"/>
    <s v=""/>
    <n v="105.05768999999999"/>
    <n v="-2.6085799999999999"/>
    <n v="50"/>
    <s v="15/180/290"/>
    <m/>
    <m/>
    <m/>
    <s v="HTI"/>
    <s v="SUM-SS-PKB-1241"/>
    <s v="DAMAR WULAN"/>
    <x v="0"/>
    <s v="TBG"/>
    <s v="WEST"/>
    <s v="SUMBAGSEL"/>
    <s v="Sumatera Selatan"/>
    <s v="BANYUASIN"/>
    <n v="6614850"/>
    <d v="2020-07-06T00:00:00"/>
    <m/>
    <n v="574"/>
    <s v="&gt; 150 days"/>
    <d v="2020-08-05T00:00:00"/>
    <s v="W32-2020"/>
    <s v="Aug-2020"/>
    <s v="TBD"/>
    <s v="TBD"/>
    <s v="TBD"/>
    <s v="TBD"/>
    <s v="TBD"/>
    <x v="1"/>
    <s v="TBD"/>
    <s v="TBD"/>
    <s v="TBD"/>
    <m/>
    <s v="MW"/>
    <m/>
    <m/>
    <m/>
    <m/>
    <m/>
    <m/>
    <m/>
    <m/>
    <m/>
    <m/>
    <m/>
    <m/>
    <x v="9"/>
    <x v="8"/>
    <m/>
    <s v="26.08.20 : email return by system, Return by XL, ANTENNA HEIGHT TOO LOW_x000a_17.07.20 : ERM DROP BT XL, antenna too low_x000a_06.07.20 : SPK release"/>
  </r>
  <r>
    <m/>
    <m/>
    <x v="15"/>
    <s v=""/>
    <n v="100.4746"/>
    <n v="-0.31564999999999999"/>
    <n v="50"/>
    <s v="140/200/340"/>
    <n v="2020"/>
    <s v="JEDI 2020 [NEW]"/>
    <m/>
    <s v="HTI"/>
    <s v="SUM-SB-LBB-0822"/>
    <s v="KOTO TINGGI_AGAM"/>
    <x v="0"/>
    <s v="TBG"/>
    <s v="WEST"/>
    <s v="SUMBAGTENG"/>
    <s v="Sumatera Barat"/>
    <s v="KAB. AGAM"/>
    <n v="6614850"/>
    <d v="2020-07-06T00:00:00"/>
    <m/>
    <n v="574"/>
    <s v="&gt; 150 days"/>
    <d v="2020-08-05T00:00:00"/>
    <s v="W32-2020"/>
    <s v="Aug-2020"/>
    <s v="TBD"/>
    <s v="TBD"/>
    <s v="TBD"/>
    <s v="TBD"/>
    <s v="TBD"/>
    <x v="1"/>
    <s v="TBD"/>
    <s v="TBD"/>
    <s v="TBD"/>
    <m/>
    <s v="MW"/>
    <m/>
    <m/>
    <m/>
    <m/>
    <m/>
    <d v="2020-12-21T00:00:00"/>
    <m/>
    <m/>
    <m/>
    <m/>
    <m/>
    <m/>
    <x v="9"/>
    <x v="8"/>
    <m/>
    <s v="17.07.20 : ERM DROP BY XL, reason Sectoral blocking_x000a_06.07.20 : SPK release"/>
  </r>
  <r>
    <m/>
    <m/>
    <x v="15"/>
    <s v=""/>
    <n v="114.416167"/>
    <n v="-5.5682239999999998"/>
    <n v="50"/>
    <s v="160/250/310"/>
    <m/>
    <m/>
    <m/>
    <s v="HTI"/>
    <s v="JAW-JI-SMP-4277-RETURN"/>
    <s v="MASALEMBU SUKAJERUK"/>
    <x v="0"/>
    <s v="TBG"/>
    <s v="East"/>
    <s v="JATIM"/>
    <s v="Jawa Timur"/>
    <s v="Sumenep"/>
    <n v="6614848"/>
    <d v="2020-07-06T00:00:00"/>
    <m/>
    <n v="574"/>
    <s v="&gt; 150 days"/>
    <d v="2020-08-05T00:00:00"/>
    <s v="W32-2020"/>
    <s v="Aug-2020"/>
    <s v="TBD"/>
    <s v="TBD"/>
    <s v="TBD"/>
    <s v="TBD"/>
    <s v="TBD"/>
    <x v="1"/>
    <s v="TBD"/>
    <s v="TBD"/>
    <s v="TBD"/>
    <m/>
    <s v="MW"/>
    <m/>
    <m/>
    <m/>
    <m/>
    <m/>
    <m/>
    <m/>
    <m/>
    <m/>
    <m/>
    <m/>
    <m/>
    <x v="9"/>
    <x v="8"/>
    <m/>
    <s v="07.08.20 : email RETURN BY XL karena SITE ISOLATED ( REPEATER NOT READY)_x000a_06.08.20 : 03.08.20 : 30.07.20 : 23.07.20 : 13.07.20 : 09.07.20 : 02.07.20 : under review TNP ALITA_x000a_29.06.20 : ERM on going_x000a_23.06.20 : SPK Release 23 jun 20"/>
  </r>
  <r>
    <m/>
    <m/>
    <x v="15"/>
    <s v=""/>
    <n v="112.32844"/>
    <n v="-8.0637399999999992"/>
    <n v="50"/>
    <s v="90/210/330"/>
    <n v="2020"/>
    <s v="JEDI 2020 [NEW]"/>
    <m/>
    <s v="HTI"/>
    <s v="JAW-JI-KNR-4268"/>
    <s v="WLINGI BABADAN"/>
    <x v="0"/>
    <s v="TBG"/>
    <s v="East"/>
    <s v="JATIM"/>
    <s v="Jawa Timur"/>
    <s v="BLITAR"/>
    <n v="6614847"/>
    <d v="2020-07-06T00:00:00"/>
    <m/>
    <n v="574"/>
    <s v="&gt; 150 days"/>
    <d v="2020-08-05T00:00:00"/>
    <s v="W32-2020"/>
    <s v="Aug-2020"/>
    <s v="TBD"/>
    <s v="TBD"/>
    <s v="TBD"/>
    <s v="TBD"/>
    <s v="TBD"/>
    <x v="1"/>
    <s v="TBD"/>
    <s v="TBD"/>
    <s v="TBD"/>
    <m/>
    <s v="FO"/>
    <m/>
    <m/>
    <m/>
    <m/>
    <m/>
    <d v="2020-12-08T00:00:00"/>
    <m/>
    <m/>
    <m/>
    <m/>
    <m/>
    <m/>
    <x v="9"/>
    <x v="8"/>
    <m/>
    <s v="17.07.20 : ERM DROP BY XL, antena too low_x000a_06.07.20 : SPK release"/>
  </r>
  <r>
    <s v="2314731003"/>
    <s v="SEMPAJA_SAMARINDA UTARA"/>
    <x v="15"/>
    <s v="TB"/>
    <n v="117.164917"/>
    <n v="-0.44504500000000002"/>
    <n v="35"/>
    <s v="30/150/300"/>
    <n v="2020"/>
    <s v="JEDI 2020 [NEW]"/>
    <s v="Jl.PM.Noor Kel.Sempaja Selatan Kec. Samarinda Utara Kota Samarinda Prov. Kalimantan Timur"/>
    <s v="HTI"/>
    <s v="KAL-KI-SMR-0770"/>
    <s v="SEMPAJA_SAMARINDA UTARA"/>
    <x v="1"/>
    <s v="TBG"/>
    <s v="JABO"/>
    <s v="KALIMANTAN"/>
    <s v="Kalimantan Timur"/>
    <s v="KOTA SAMARINDA"/>
    <n v="6614816"/>
    <d v="2020-07-01T00:00:00"/>
    <m/>
    <n v="579"/>
    <s v="&gt; 150 days"/>
    <d v="2020-11-28T00:00:00"/>
    <s v="W48-2020"/>
    <s v="Nov-2020"/>
    <s v="TBD"/>
    <s v="TBD"/>
    <s v="TBD"/>
    <s v="TBD"/>
    <s v="TBD"/>
    <x v="1"/>
    <s v="TBD"/>
    <s v="TBD"/>
    <s v="TBD"/>
    <m/>
    <s v="FO"/>
    <m/>
    <m/>
    <m/>
    <m/>
    <m/>
    <m/>
    <m/>
    <m/>
    <m/>
    <m/>
    <m/>
    <m/>
    <x v="9"/>
    <x v="8"/>
    <s v="Hard Candidate"/>
    <s v="11.02.21 : Hard candidate, high aging, Return by XL _x000a_11.02.21 : arahan rehunting 117.164177°, -0.443963° di lahan developer (tidak disewakan)_x000a_14.01.21 : note -&gt; target RFC Feb, target RFI akhir Mar 2021_x000a_16.11.20 : rehunting, submit kand B inSAR NOK karena sectoral blocking_x000a_09.11.20 : 05.11.20 : negosiasi dengan pihak developer gagal. Plan 7 Nov koordinasi dengan UPTD dinas perikanan terkait sewa lahan_x000a_02.11.20 : 29.10.20 : 26.10.20 : kembali ke kandidat A (belum ada jawaban dari dinas Perikanan terkait pengajuan kerjasama), dirut developer OK, proses negosiasi sewa lahan dengan owner _x000a_22.10.20 : 19.10.20 : 15.10.20 : 12.10.20 : menunggu feedback surat pengajuan kerja sama (untuk survey) dengan dinas perikanan_x000a_08.10.20 : 05.10.20 : 01.10.20 : proses rehunting di lahan Dinas Pertanian (kemungkinan outSAR karena di luar lahan developer PT Sarindo), prepare submit kandidat _x000a_28.09.20 : 24.09.20 : RND not ok denagn kedua kand tersebut karena dekat existing XL dan target coverage tidak bisa di dapatkan_x000a_22.09.20 : Terdapat 2 existing TBG di dekat NOM yaitu Bumi_Sempaja2 (belum ada tenant XL, SST 42m, jarak 761m) dan SENGKOTEK_1, MCP 18m jarak 600.34m, propose colo ke existing TBG rejected by planning XL _x000a_21.09.20 : IW on going_x000a_14.09.20 : 07.09.20 : isu high price sewa lahan, dari sisi planning XL tidak bisa perluasan SAR atau reNOM karena dekat existing XL _x000a_03.09.20 : plan hari ini surat jawabn dari PT.Sarindo akan diterima_x000a_31.08.20 : 27.08.20 : 24.08.20 : menunggu feedbak/jawaban dr PT.Sarindo menegnai pengajuan harga yg diberikan TBG_x000a_17.08.20 : 13.08.20 : proses negosiasi harga sewa dgn PT Sarindo (memaksimalkan kandidat A)_x000a_13.08.20 : 06.08.20 : menunggu konfirmasi terkait sewa lahan dr PT Sarindo (Kamis 6 Jul), arahan Pak Felix SPK direturn terlebih dahulu karena NOM dekat dengan existing XL_x000a_03.08.20 : 30.07.20 : Need arahan hunting karena kandidat A terkendala proses negosiasi harga dgn PT Sarindo (memakan waktu lama) dan lokasi NOM berada di lahan developer + dekat exisiting tower TBG_x000a_23.07.20 : kandidat A TNP approved dgn MW 41m dan dia 0.6m, menunggu surat balasan PT. Sarindo untuk melanjutkan proses IW_x000a_20.07.20 : kandidat A koordinat 117.165472, -0.443583 propose SST 42 waiting RNP review_x000a_16.07.20 : rehunting karena beberapa kand yang didapat, LL nya menolak di sewakan._x000a_13.07.20 : 09.07.20 : hunting_x000a_01.07.20 : SPK release"/>
  </r>
  <r>
    <s v="0223871003"/>
    <s v="SIMPANG TIGA PEKAN"/>
    <x v="15"/>
    <s v="TB"/>
    <n v="98.958972220000007"/>
    <n v="3.5680000000000001"/>
    <n v="30"/>
    <s v="90/190/330"/>
    <n v="2020"/>
    <s v="JEDI 2020 [NEW]"/>
    <m/>
    <s v="HTI"/>
    <s v="SUM-SU-SRH-2047"/>
    <s v="SIMPANG TIGA PEKAN"/>
    <x v="1"/>
    <s v="TBG"/>
    <s v="WEST"/>
    <s v="SUMBAGUT"/>
    <s v="Kep. Bangka Belitung"/>
    <s v="KAB. SERDANG BEDAGAI"/>
    <n v="6614816"/>
    <d v="2020-07-01T00:00:00"/>
    <m/>
    <n v="579"/>
    <s v="&gt; 150 days"/>
    <d v="2020-11-28T00:00:00"/>
    <s v="W48-2020"/>
    <s v="Nov-2020"/>
    <s v="TBD"/>
    <s v="TBD"/>
    <s v="TBD"/>
    <s v="TBD"/>
    <s v="TBD"/>
    <x v="1"/>
    <s v="TBD"/>
    <s v="TBD"/>
    <s v="TBD"/>
    <m/>
    <s v="MW"/>
    <m/>
    <m/>
    <m/>
    <m/>
    <m/>
    <d v="2020-12-16T00:00:00"/>
    <m/>
    <m/>
    <m/>
    <m/>
    <m/>
    <m/>
    <x v="9"/>
    <x v="8"/>
    <m/>
    <s v="15.07.20 : email return SPK, return karena hard kandidat (penolakan warga/community issue) _x000a_14.07.20 : arahan RND XL ke Sekolah Yayasan Perguruan Setia Budi Abadi rooftop kandidat  98.958650° 3.567426°, namun tidak mendapat ijin pihak yayasan/sekolah karena dpt mengganggu kegiatan belajar dan tdk dapat dikontrolnya jika ada penolakan warga. SPK potensi return karena NOM XL tetap berada pada titik combat existing._x000a_13.07.20 : hasil survey :_x000a_• Tepat di Lokasi NOM (Koordinat : 3.568 ; 98.9589722) terdapat Combat XL yang sudah berdiri namun kondisi tidak On Air (informasi dikarenakan mendapatkan penolakan dari warga)_x000a_• Jarak ke site Eksisting TBG  308 m_x000a_• Jarak ke site Eksisting XL  867 m_x000a__x000a_Problem Identification :_x000a_• Area sekitar NOM banyak terdapat Sarang Walet yang menjadi mata pencaharian warga sekitar dan warga berkeberatan terhadap adanya Tower karena merasa sinyal frekuensi tower menggangu burung walet tsb_x000a_• Faktor lain bunyi BTS Tower membuat burung Walet menjadi takut kembali ke sarang_x000a_• Hasil pertemuan dengan Kepala Dusun setempat menjelaskan bahwa warga setempat (khususnya warga Desa Simpang Tiga) menolak pendirian tower (file terlampir)_x000a_Alternatif Solusi :_x000a_• Plan A adalah Colo ke site Eksisting TBG, Site Kota Galuh 020583109  Koordinat : 3.56720 ; 98.96047_x000a_• Plan B adalah propose kandidat diluar area Desa Simpang Tiga (diluar area highlight merah) untuk menghindari penolakan warga_x000a_03.07.20 : Propose colo NOT OK by RND XL (Pak Doddy), remark : mendekat ke existing, lebih baik survey dekat NOM dahulu._x000a_02.07.20 : propose Colo to existing site 020583109 KOTA GALUH 98.95689 3.56615 (309.3m ) Rooftop 25m + pole 12m_x000a_01.07.20 : SPK release"/>
  </r>
  <r>
    <m/>
    <m/>
    <x v="15"/>
    <s v=""/>
    <n v="114.60658890000001"/>
    <n v="-3.2975305549999998"/>
    <n v="30"/>
    <s v="0/120/240"/>
    <m/>
    <m/>
    <m/>
    <s v="HTI"/>
    <s v="KAL-KS-BJM-0928-RETURN"/>
    <s v="SURGI MUFTI_TIMURLAUT"/>
    <x v="1"/>
    <s v="TBG"/>
    <s v="Central"/>
    <s v="KALIMANTAN"/>
    <s v="Kalimantan Selatan"/>
    <s v="KOTA BANJARMASIN"/>
    <n v="6614816"/>
    <d v="2020-07-01T00:00:00"/>
    <m/>
    <n v="579"/>
    <s v="&gt; 150 days"/>
    <d v="2020-11-28T00:00:00"/>
    <s v="W48-2020"/>
    <s v="Nov-2020"/>
    <s v="TBD"/>
    <s v="TBD"/>
    <s v="TBD"/>
    <s v="TBD"/>
    <s v="TBD"/>
    <x v="1"/>
    <s v="TBD"/>
    <s v="TBD"/>
    <s v="TBD"/>
    <m/>
    <m/>
    <m/>
    <m/>
    <m/>
    <m/>
    <m/>
    <m/>
    <m/>
    <m/>
    <m/>
    <m/>
    <m/>
    <m/>
    <x v="9"/>
    <x v="8"/>
    <m/>
    <s v="03.07.20 : Propose colo approved by RND XL (Pak Doddy), SPK Change to Colo_x000a_02.07.20 : propose Colo to existing site 220380109 SUNGAI ANDAI 114.60844 -3.29462 ( 383.40m ) GF SST 42m_x000a_01.07.20 : SPK release"/>
  </r>
  <r>
    <m/>
    <m/>
    <x v="15"/>
    <s v=""/>
    <n v="106.8"/>
    <n v="-6.51966"/>
    <n v="30"/>
    <s v="90/190/330"/>
    <m/>
    <m/>
    <m/>
    <s v="EID"/>
    <s v="JAW-JB-CBI-0108-RETURN"/>
    <s v="BOJONG_GEDE_RAYA"/>
    <x v="1"/>
    <s v="TBG"/>
    <s v="JABO"/>
    <s v="JABODETABEK (OUTER)"/>
    <s v="Jawa Barat"/>
    <s v="Kab. Bogor"/>
    <n v="6614778"/>
    <d v="2020-06-24T00:00:00"/>
    <m/>
    <n v="586"/>
    <s v="&gt; 150 days"/>
    <d v="2020-11-21T00:00:00"/>
    <s v="W47-2020"/>
    <s v="Nov-2020"/>
    <s v="TBD"/>
    <s v="TBD"/>
    <s v="TBD"/>
    <s v="TBD"/>
    <s v="TBD"/>
    <x v="1"/>
    <s v="TBD"/>
    <s v="TBD"/>
    <s v="TBD"/>
    <m/>
    <m/>
    <m/>
    <m/>
    <m/>
    <m/>
    <m/>
    <m/>
    <m/>
    <m/>
    <m/>
    <m/>
    <m/>
    <m/>
    <x v="9"/>
    <x v="8"/>
    <m/>
    <s v="24.06.20 : SPK Release 24 jun 20, SPK return change SoW to SPK colo"/>
  </r>
  <r>
    <s v="1262201003"/>
    <s v="CILEUKSA SUKAJAYA"/>
    <x v="15"/>
    <s v="TB"/>
    <n v="106.44636"/>
    <n v="-6.5952200000000003"/>
    <n v="40"/>
    <s v="10/115/205"/>
    <m/>
    <m/>
    <m/>
    <s v="EID"/>
    <s v="JAW-JB-BGR-0227"/>
    <s v="Cileuksa Sukajaya"/>
    <x v="1"/>
    <s v="TBG"/>
    <s v="JABO"/>
    <s v="JABODETABEK (OUTER)"/>
    <s v="Jawa Barat"/>
    <s v="Kab. Bogor"/>
    <n v="6614778"/>
    <d v="2020-06-24T00:00:00"/>
    <m/>
    <n v="586"/>
    <s v="&gt; 150 days"/>
    <d v="2020-11-21T00:00:00"/>
    <s v="W47-2020"/>
    <s v="Nov-2020"/>
    <s v="TBD"/>
    <s v="TBD"/>
    <s v="TBD"/>
    <s v="TBD"/>
    <s v="TBD"/>
    <x v="1"/>
    <s v="TBD"/>
    <s v="TBD"/>
    <s v="TBD"/>
    <m/>
    <s v="MW"/>
    <m/>
    <m/>
    <m/>
    <m/>
    <m/>
    <m/>
    <m/>
    <m/>
    <m/>
    <m/>
    <m/>
    <m/>
    <x v="9"/>
    <x v="8"/>
    <m/>
    <s v="25.02.21 : SPK return by XL remark Re-design (Email 25-Feb-21)_x000a_17.12.20 : SPK returned by XL (email konfirmasi Pak Siro RND XL)_x000a_19.11.20 : 12.11.20 : rehunting di lahan perkebunan, namun isu IMB tidak bisa release_x000a_09.11.20 : 05.11.20 : 02.11.20 : 26.10.20 : 22.10.20 : 19.10.20 : 15.10.20 : 12.10.20 : 08.10.20 : need arahan rehunting, NOM berada di kawasan rawan bencana_x000a_05.10.20 : 01.10.20 : rehunting kand D_x000a_28.09.20 : kand C NOK by RND_x000a_24.09.20 : NOM berada di Camp penampungan warga korban Banjir bandang dan longsor_x000a_21.09.20 : 18.09.20 : rehunting_x000a_17.09.20 : IW on going, NOM berada dikawasan rawan bencana longsor dan banjir_x000a_14.09.20 : 10.09.20 : 07.09.20 : IW on going_x000a_03.09.20 : 31.08.20 : 27.08.20 : JR SITAC, Daerah rawan bencana_x000a_24.08.20 : 18.08.20 : 17.08.20 : propose Colo RND NOK karena jarak terlalu jauh (3.7km), tidak bisa reloct NOM, proses rehunting _x000a_13.08.20 : need arahan hunting, propose Colo site exisiting TBG (120312104) karena area NOM berada di camp pemukiman warga terdampak bencana air bah dan longsor Jan 20 (pergerakan tanah rawan longsor dan kepemilikan lahan tidak jelas), JR submit tanggal 10 Aug_x000a_10.08.20 : 06.08.20 : kandidat A koordinat OK, RND request tower SST 52, TNP review_x000a_03.08.20 : 30.07.20 : 27.07.20 : rehunting_x000a_20.07.20 : 16.07.20 : 13.07.20 : 02.07.20 : 29.06.20 : hunting_x000a_24.06.20 : SPK Release 24 jun 20"/>
  </r>
  <r>
    <s v="1262151003"/>
    <s v="JALAN RAYA SUKAMAKMUR"/>
    <x v="15"/>
    <s v="TB"/>
    <n v="107.02242"/>
    <n v="-6.5413399999999999"/>
    <n v="40"/>
    <s v="130/205/280"/>
    <m/>
    <m/>
    <m/>
    <s v="EID"/>
    <s v="JAW-JB-BGR-0218"/>
    <s v="Jalan Raya Sukamakmur"/>
    <x v="1"/>
    <s v="TBG"/>
    <s v="JABO"/>
    <s v="JABODETABEK (OUTER)"/>
    <s v="Jawa Barat"/>
    <s v="Kab. Bogor"/>
    <n v="6614778"/>
    <d v="2020-06-24T00:00:00"/>
    <m/>
    <n v="586"/>
    <s v="&gt; 150 days"/>
    <d v="2020-11-21T00:00:00"/>
    <s v="W47-2020"/>
    <s v="Nov-2020"/>
    <s v="TBD"/>
    <s v="TBD"/>
    <s v="TBD"/>
    <s v="TBD"/>
    <s v="TBD"/>
    <x v="1"/>
    <s v="TBD"/>
    <s v="TBD"/>
    <s v="TBD"/>
    <m/>
    <s v="MW"/>
    <m/>
    <m/>
    <m/>
    <m/>
    <m/>
    <m/>
    <m/>
    <m/>
    <m/>
    <m/>
    <m/>
    <m/>
    <x v="9"/>
    <x v="8"/>
    <m/>
    <s v="21.07.20 : SPK return by XL karena perubahan plan XL_x000a_20.07.20 : kandidat A koordinat 107.02281, -6.54221 propose SST 42 menunggu review RND (submit kandidat 15 Jul)_x000a_16.07.20 :13.07.20 : 02.07.20 : 29.06.20 : hunting_x000a_24.06.20 : SPK Release 24 jun 20"/>
  </r>
  <r>
    <m/>
    <m/>
    <x v="15"/>
    <s v=""/>
    <n v="107.05654"/>
    <n v="-6.55755"/>
    <n v="50"/>
    <s v="135/240/340"/>
    <m/>
    <m/>
    <m/>
    <s v="EID"/>
    <s v="JAW-JB-BGR-0226-RETURN"/>
    <s v="Sukadamai Sukamakmur Bogor"/>
    <x v="1"/>
    <s v="TBG"/>
    <s v="JABO"/>
    <s v="JABODETABEK (OUTER)"/>
    <s v="Jawa Barat"/>
    <s v="Kab. Bogor"/>
    <n v="6614778"/>
    <d v="2020-06-24T00:00:00"/>
    <m/>
    <n v="586"/>
    <s v="&gt; 150 days"/>
    <d v="2020-11-21T00:00:00"/>
    <s v="W47-2020"/>
    <s v="Nov-2020"/>
    <s v="TBD"/>
    <s v="TBD"/>
    <s v="TBD"/>
    <s v="TBD"/>
    <s v="TBD"/>
    <x v="1"/>
    <s v="TBD"/>
    <s v="TBD"/>
    <s v="TBD"/>
    <m/>
    <m/>
    <m/>
    <m/>
    <m/>
    <m/>
    <m/>
    <m/>
    <m/>
    <m/>
    <m/>
    <m/>
    <m/>
    <m/>
    <x v="9"/>
    <x v="8"/>
    <m/>
    <s v="24.06.20 : SPK Release 24 jun 20, SPK return change SoW to SPK colo"/>
  </r>
  <r>
    <m/>
    <m/>
    <x v="15"/>
    <s v=""/>
    <n v="99.073453000000001"/>
    <n v="2.3480539999999999"/>
    <n v="40"/>
    <s v="80/180/240"/>
    <m/>
    <m/>
    <m/>
    <s v="HTI"/>
    <s v="SUM-SU-BLG-2130-RETURN"/>
    <s v="BALIGE LUMBAN BULBUL"/>
    <x v="1"/>
    <s v="TBG"/>
    <s v="WEST"/>
    <s v="SUMBAGUT"/>
    <s v="Sumatera Utara"/>
    <s v="TOBA SAMOSIR"/>
    <n v="6614769"/>
    <d v="2020-06-23T00:00:00"/>
    <m/>
    <n v="587"/>
    <s v="&gt; 150 days"/>
    <d v="2020-11-20T00:00:00"/>
    <s v="W47-2020"/>
    <s v="Nov-2020"/>
    <s v="TBD"/>
    <s v="TBD"/>
    <s v="TBD"/>
    <s v="TBD"/>
    <s v="TBD"/>
    <x v="1"/>
    <s v="TBD"/>
    <s v="TBD"/>
    <s v="TBD"/>
    <m/>
    <m/>
    <m/>
    <m/>
    <m/>
    <m/>
    <m/>
    <m/>
    <m/>
    <m/>
    <m/>
    <m/>
    <m/>
    <m/>
    <x v="9"/>
    <x v="8"/>
    <m/>
    <s v="25.06.20 : RND XL (Pak Doddy) OK CHANGE TO COLO, need change SPK Colo_x000a_24.06.20 : propose colo dg jarak 286m ke 22309123 BALIGE 1, GF SST 26m_x000a_23.06.20 : SPK Release 23 jun 20"/>
  </r>
  <r>
    <m/>
    <m/>
    <x v="15"/>
    <s v=""/>
    <n v="113.15281"/>
    <n v="-7.1066200000000004"/>
    <n v="50"/>
    <s v="90/210/330"/>
    <m/>
    <s v="RELOCATION"/>
    <m/>
    <s v="HTI"/>
    <s v="JAW-JI-SPG-4221"/>
    <s v="GUNUNG MUNCIK RELOCATION"/>
    <x v="0"/>
    <s v="TBG"/>
    <s v="East"/>
    <s v="JATIM"/>
    <s v="Jawa Timur"/>
    <s v="Kab. Sampang"/>
    <n v="6614777"/>
    <d v="2020-06-23T00:00:00"/>
    <m/>
    <n v="587"/>
    <s v="&gt; 150 days"/>
    <d v="2020-07-23T00:00:00"/>
    <s v="W30-2020"/>
    <s v="Jul-2020"/>
    <s v="TBD"/>
    <s v="TBD"/>
    <s v="TBD"/>
    <s v="TBD"/>
    <s v="TBD"/>
    <x v="1"/>
    <s v="TBD"/>
    <s v="TBD"/>
    <s v="TBD"/>
    <m/>
    <m/>
    <m/>
    <m/>
    <m/>
    <m/>
    <m/>
    <m/>
    <m/>
    <m/>
    <m/>
    <m/>
    <m/>
    <m/>
    <x v="9"/>
    <x v="8"/>
    <m/>
    <s v="24.07.20 : SPK return by XL (email Bu Anggie) karena perubahan design dan plan XL_x000a_23.07.20 : 13.07.20 : 09.07.20 : 02.07.20 : under review TNP CAA_x000a_29.06.20 : ERM on going_x000a_23.06.20 : SPK Release 23 jun 20"/>
  </r>
  <r>
    <m/>
    <m/>
    <x v="15"/>
    <s v=""/>
    <n v="106.924583"/>
    <n v="-6.1691969999999996"/>
    <n v="30"/>
    <s v="85/180/315"/>
    <m/>
    <m/>
    <m/>
    <s v="EID"/>
    <s v="JAW-JK-CKG-0714"/>
    <s v="INFEKSI CAKUNG CAKUNG"/>
    <x v="1"/>
    <s v="TBG"/>
    <s v="JABO"/>
    <s v="JABODETABEK (INNER)"/>
    <s v="DKI Jakarta"/>
    <s v="Jakarta Timur"/>
    <n v="6614768"/>
    <d v="2020-06-23T00:00:00"/>
    <m/>
    <n v="587"/>
    <s v="&gt; 150 days"/>
    <d v="2020-11-20T00:00:00"/>
    <s v="W47-2020"/>
    <s v="Nov-2020"/>
    <s v="TBD"/>
    <s v="TBD"/>
    <s v="TBD"/>
    <s v="TBD"/>
    <s v="TBD"/>
    <x v="1"/>
    <s v="TBD"/>
    <s v="TBD"/>
    <s v="TBD"/>
    <m/>
    <m/>
    <m/>
    <m/>
    <m/>
    <m/>
    <m/>
    <m/>
    <m/>
    <m/>
    <m/>
    <m/>
    <m/>
    <m/>
    <x v="9"/>
    <x v="8"/>
    <m/>
    <s v="23.06.20 : SPK Release 23 jun 20, propose return by RND XL (Pak Siro) karena change plan, confirm return by Pak maulana dengan remarks “Drop by XL change plan”."/>
  </r>
  <r>
    <s v="1128761003"/>
    <s v="KAMPUNG BETING KOJA"/>
    <x v="15"/>
    <s v="TB"/>
    <n v="106.92038700000001"/>
    <n v="-6.119154"/>
    <n v="30"/>
    <s v="75/160/290"/>
    <m/>
    <m/>
    <m/>
    <s v="EID"/>
    <s v="JAW-JK-TJP-0680"/>
    <s v="KAMPUNG BETING KOJA"/>
    <x v="1"/>
    <s v="TBG"/>
    <s v="JABO"/>
    <s v="JABODETABEK (INNER)"/>
    <s v="DKI Jakarta"/>
    <s v="Jakarta Utara"/>
    <n v="6614768"/>
    <d v="2020-06-23T00:00:00"/>
    <m/>
    <n v="587"/>
    <s v="&gt; 150 days"/>
    <d v="2020-11-20T00:00:00"/>
    <s v="W47-2020"/>
    <s v="Nov-2020"/>
    <s v="TBD"/>
    <s v="TBD"/>
    <s v="TBD"/>
    <s v="TBD"/>
    <s v="TBD"/>
    <x v="1"/>
    <s v="TBD"/>
    <s v="TBD"/>
    <s v="TBD"/>
    <m/>
    <s v="MW"/>
    <m/>
    <m/>
    <m/>
    <m/>
    <m/>
    <m/>
    <m/>
    <m/>
    <m/>
    <m/>
    <m/>
    <m/>
    <x v="9"/>
    <x v="8"/>
    <m/>
    <s v="24.08.20 : email SPK return by XL (Bu Anggie) Dikarenakan adanya perubahan design &amp; plan XL_x000a_18.08.20 : 17.08.20 : TNP OK , MW height 20m/0.3 , IW ongoing_x000a_10.08.20 : 06.08.20 : kandidat C OK RF 20m, proses review TNP_x000a_03.08.20 : submit kandidat baru, kandidat C koordinat 106.92101 -6.11936, under RNP review_x000a_30.07.20 : 27.07.20 : kandidat B approved by RND XL untuk ketinggian 20m, proses sumbit validasi TNP_x000a_20.07.20 : kandidat B koordinat OK, menunggu konfirmasi Pak Siro untuk ketinggian 20m_x000a_16.07.20 : submit kandidat B koordinat 106.92043, -6.11902 menunggu review RND_x000a_13.07.20 : 09.07.20 : RND not OK kand A, rehunting_x000a_08.07.20 : submit kand A_x000a_02.07.20 : 29.06.20 : hunting_x000a_23.06.20 : SPK Release 23 jun 20, confirm by RND XL (Pak Siro) untuk lanjut di ketinggian 20m sesuai regulasi pemerintah"/>
  </r>
  <r>
    <m/>
    <m/>
    <x v="15"/>
    <s v=""/>
    <n v="97.826172"/>
    <n v="3.4427989999999999"/>
    <n v="50"/>
    <s v="70/110/310"/>
    <m/>
    <m/>
    <m/>
    <s v="HTI"/>
    <s v="SUM-AC-KTN-0376-RETURN"/>
    <s v="KUTA CINGKAM I"/>
    <x v="1"/>
    <s v="TBG"/>
    <s v="WEST"/>
    <s v="SUMBAGUT"/>
    <s v="Aceh"/>
    <s v="ACEH TENGGARA"/>
    <n v="6614769"/>
    <d v="2020-06-23T00:00:00"/>
    <m/>
    <n v="587"/>
    <s v="&gt; 150 days"/>
    <d v="2020-11-20T00:00:00"/>
    <s v="W47-2020"/>
    <s v="Nov-2020"/>
    <s v="TBD"/>
    <s v="TBD"/>
    <s v="TBD"/>
    <s v="TBD"/>
    <s v="TBD"/>
    <x v="1"/>
    <s v="TBD"/>
    <s v="TBD"/>
    <s v="TBD"/>
    <m/>
    <m/>
    <m/>
    <m/>
    <m/>
    <m/>
    <m/>
    <m/>
    <m/>
    <m/>
    <m/>
    <m/>
    <m/>
    <m/>
    <x v="9"/>
    <x v="8"/>
    <m/>
    <s v="25.06.20 : RND XL (Pak Doddy) OK CHANGE TO COLO, need change SPK Colo_x000a_24.06.20 : propose colo dg jarak 1165m ke site 10135104 SP_TG_JNGR GREEN FIELD SST   72_x000a_23.06.20 : SPK Release 23 jun 20"/>
  </r>
  <r>
    <s v="1644441003"/>
    <s v="LOROK PACITAN RELOCATION"/>
    <x v="15"/>
    <s v="TB"/>
    <n v="111.320333333333"/>
    <s v="-8.21733333333333 "/>
    <n v="50"/>
    <s v="90/210/330"/>
    <m/>
    <s v="RELOCATION"/>
    <m/>
    <s v="HTI"/>
    <s v="JAW-JI-PCT-4234"/>
    <s v="LOROK PACITAN RELOCATION"/>
    <x v="1"/>
    <s v="TBG"/>
    <s v="East"/>
    <s v="JATIM"/>
    <s v="Jawa Timur"/>
    <s v="Pacitan"/>
    <n v="6614774"/>
    <d v="2020-06-23T00:00:00"/>
    <m/>
    <n v="587"/>
    <s v="&gt; 150 days"/>
    <d v="2020-11-20T00:00:00"/>
    <s v="W47-2020"/>
    <s v="Nov-2020"/>
    <s v="TBD"/>
    <s v="TBD"/>
    <s v="TBD"/>
    <s v="TBD"/>
    <s v="TBD"/>
    <x v="1"/>
    <s v="TBD"/>
    <s v="TBD"/>
    <s v="TBD"/>
    <m/>
    <m/>
    <m/>
    <m/>
    <m/>
    <m/>
    <m/>
    <m/>
    <m/>
    <m/>
    <m/>
    <m/>
    <m/>
    <m/>
    <x v="9"/>
    <x v="8"/>
    <s v="NOM berada di existing site XL yang hard comcase (radius isu dari NOM lebih dari 500m)"/>
    <s v="27.08.20 : email return by system, hard kandidat_x000a_17.08.20 : propose return karena isu hardcomcase existing site XL_x000a_13.08.20 : 10.08.20 : need perluasan SAR, hasil hunting dan arahan pemdes area dgn status lahan dan IW clear jarak 600m dr NOM_x000a_06.08.20 : proses rehunting di area NOM_x000a_03.08.20 : 30.07.20 : 27.07.20 : proses re-validasi kandidat A dengan melampirkan JR (NOM memiliki histori hardcommcase), menunggu review RNP_x000a_23.07.20 : 20.07.20 : kandidat A NOK karena terlalu jauh dari NOM, rehunting_x000a_16.07.20 : submit kand A, koordinat kand 600an m dr NOM karena NOM berada di existing XL yang comcase. Radius NOM yang terdampak comcase lebih dari 500m. Kand ini juga atas arahan muspika dan desa, untuk menghindasi pelebaran case yang terjadi._x000a_13.07.20 : 29.06.20 : Hunting_x000a_23.06.20 : SPK Release 23 jun 20"/>
  </r>
  <r>
    <m/>
    <m/>
    <x v="14"/>
    <s v=""/>
    <n v="116.082139"/>
    <n v="-8.5469480000000004"/>
    <n v="30"/>
    <s v="0/120/240"/>
    <m/>
    <m/>
    <m/>
    <s v="HTI"/>
    <s v="NUS-NB-GRG-4540-RETURN"/>
    <s v="GUNUNGSARI_JATISELA"/>
    <x v="1"/>
    <s v="TBG"/>
    <s v="East"/>
    <s v="BALINUSRA"/>
    <s v="Nusa Tenggara Barat"/>
    <s v="KAB. LOMBOK BARAT"/>
    <n v="6614769"/>
    <d v="2020-06-23T00:00:00"/>
    <m/>
    <n v="587"/>
    <s v="&gt; 150 days"/>
    <d v="2020-11-20T00:00:00"/>
    <s v="W47-2020"/>
    <s v="Nov-2020"/>
    <s v="TBD"/>
    <s v="TBD"/>
    <s v="TBD"/>
    <s v="TBD"/>
    <s v="TBD"/>
    <x v="1"/>
    <s v="TBD"/>
    <s v="TBD"/>
    <s v="TBD"/>
    <m/>
    <s v="FO"/>
    <m/>
    <m/>
    <m/>
    <m/>
    <m/>
    <m/>
    <m/>
    <m/>
    <m/>
    <m/>
    <m/>
    <m/>
    <x v="9"/>
    <x v="8"/>
    <s v="Penolakan warga dalam radius 200m dari NOM"/>
    <s v="SPK RETURN sudah digantikan dengan SPK BARU REAKTIVASI_x000a_06.08.20 : 03.08.20 : 30.07.20 : kandidat A NOK karena terlalu jauh dari NOM, review pak Felix suggest SPK direturn_x000a_27.07.20 : 23.06.20 : under review RNP, validasi ulang kandidat A dengan pertimbangan IW Clear _x000a_16.07.20 : lokasi NOM mendapat penolakan warga dengan radius 200m, plan hari ini submit kandidat B_x000a_13.07.20 : 09.07.20 : rehunting_x000a_10.07.20 : RND not OK A karena dekat existing, need rehunting SAR &lt;150m_x000a_09.07.20 : submit kand A_x000a_09.07.20 : sudah ada 1 kandidat dan sedang di verifikasi, plan di ajukan validasinya ke XL besok_x000a_02.07.20 : 29.06.20 : Hunting_x000a_23.06.20 : SPK Release 23 jun 20"/>
  </r>
  <r>
    <m/>
    <m/>
    <x v="19"/>
    <s v=""/>
    <m/>
    <m/>
    <m/>
    <m/>
    <m/>
    <m/>
    <m/>
    <s v="EID"/>
    <s v="JAW-BT-TGR-1180"/>
    <s v="Jengkol"/>
    <x v="0"/>
    <m/>
    <s v="JABO"/>
    <s v="JABODETABEK (OUTER)"/>
    <s v="Banten"/>
    <s v="TANGERANG"/>
    <n v="6614757"/>
    <d v="2020-06-19T00:00:00"/>
    <m/>
    <n v="591"/>
    <s v="&gt; 150 days"/>
    <d v="2020-07-19T00:00:00"/>
    <s v="W30-2020"/>
    <s v="Jul-2020"/>
    <m/>
    <s v=""/>
    <s v=""/>
    <s v="TBD"/>
    <s v="TBD"/>
    <x v="1"/>
    <m/>
    <s v=""/>
    <s v=""/>
    <m/>
    <m/>
    <m/>
    <m/>
    <m/>
    <m/>
    <m/>
    <m/>
    <m/>
    <m/>
    <m/>
    <m/>
    <m/>
    <m/>
    <x v="8"/>
    <x v="7"/>
    <s v="CLOSED - RFI DONE"/>
    <m/>
  </r>
  <r>
    <m/>
    <m/>
    <x v="19"/>
    <s v=""/>
    <m/>
    <m/>
    <m/>
    <m/>
    <m/>
    <m/>
    <m/>
    <s v="EID"/>
    <s v="JAW-JK-TJP-2504"/>
    <s v="KBN (Kawasan Berikat Nusantara) Cakung"/>
    <x v="0"/>
    <s v="TBG"/>
    <s v="JABO"/>
    <s v="JABODETABEK (INNER)"/>
    <s v="DKI Jakarta"/>
    <s v="JAKARTA UTARA"/>
    <n v="6614758"/>
    <d v="2020-06-19T00:00:00"/>
    <m/>
    <n v="591"/>
    <s v="&gt; 150 days"/>
    <d v="2020-07-19T00:00:00"/>
    <s v="W30-2020"/>
    <s v="Jul-2020"/>
    <m/>
    <s v=""/>
    <s v=""/>
    <s v="TBD"/>
    <s v="TBD"/>
    <x v="1"/>
    <m/>
    <s v=""/>
    <s v=""/>
    <m/>
    <m/>
    <m/>
    <m/>
    <m/>
    <m/>
    <m/>
    <m/>
    <m/>
    <m/>
    <m/>
    <m/>
    <m/>
    <m/>
    <x v="8"/>
    <x v="7"/>
    <s v="CLOSED - RFI DONE"/>
    <s v="19.06.20 : SPK XL release_x000a_"/>
  </r>
  <r>
    <m/>
    <m/>
    <x v="19"/>
    <s v=""/>
    <m/>
    <m/>
    <m/>
    <m/>
    <m/>
    <m/>
    <m/>
    <s v="HTI"/>
    <s v="JAW-JB-CKR-1085"/>
    <s v="Setu Taman Rahayu"/>
    <x v="1"/>
    <s v="TBG"/>
    <s v="JABO"/>
    <s v="JABODETABEK (OUTER)"/>
    <s v="Jawa Barat"/>
    <s v="BEKASI"/>
    <n v="6614757"/>
    <d v="2020-06-19T00:00:00"/>
    <m/>
    <n v="591"/>
    <s v="&gt; 150 days"/>
    <d v="2020-11-16T00:00:00"/>
    <s v="W47-2020"/>
    <s v="Nov-2020"/>
    <m/>
    <s v=""/>
    <s v=""/>
    <s v="TBD"/>
    <s v="TBD"/>
    <x v="1"/>
    <m/>
    <s v=""/>
    <s v=""/>
    <m/>
    <m/>
    <m/>
    <m/>
    <m/>
    <m/>
    <m/>
    <m/>
    <m/>
    <m/>
    <m/>
    <m/>
    <m/>
    <m/>
    <x v="8"/>
    <x v="7"/>
    <s v="CLOSED - RFI DONE"/>
    <m/>
  </r>
  <r>
    <m/>
    <m/>
    <x v="19"/>
    <s v=""/>
    <m/>
    <m/>
    <m/>
    <m/>
    <m/>
    <m/>
    <m/>
    <s v="EID"/>
    <s v="JAW-JT-SKH-1990"/>
    <s v="Sukoharjo Timur"/>
    <x v="0"/>
    <m/>
    <s v="Central"/>
    <s v="JATENG"/>
    <s v="Jawa Tengah"/>
    <s v="SUKOHARJO"/>
    <n v="6614759"/>
    <d v="2020-06-19T00:00:00"/>
    <m/>
    <n v="591"/>
    <s v="&gt; 150 days"/>
    <d v="2020-07-19T00:00:00"/>
    <s v="W30-2020"/>
    <s v="Jul-2020"/>
    <m/>
    <s v=""/>
    <s v=""/>
    <s v="TBD"/>
    <s v="TBD"/>
    <x v="1"/>
    <m/>
    <s v=""/>
    <s v=""/>
    <m/>
    <m/>
    <m/>
    <m/>
    <m/>
    <m/>
    <m/>
    <m/>
    <m/>
    <m/>
    <m/>
    <m/>
    <m/>
    <m/>
    <x v="8"/>
    <x v="7"/>
    <s v="CLOSED - RFI DONE"/>
    <s v="19.06.20 : SPK XL release_x000a_"/>
  </r>
  <r>
    <m/>
    <m/>
    <x v="19"/>
    <s v=""/>
    <m/>
    <m/>
    <n v="0"/>
    <m/>
    <m/>
    <m/>
    <m/>
    <s v="EID"/>
    <s v="JAW-BT-CPT-0396"/>
    <s v="PONDOK CABE TERMINAL RELOCATION"/>
    <x v="0"/>
    <m/>
    <s v="JABO"/>
    <s v="JABODETABEK (OUTER)"/>
    <s v="Banten"/>
    <s v="KOTA TANGERANG SELAT"/>
    <n v="6614690"/>
    <d v="2020-04-24T00:00:00"/>
    <m/>
    <n v="647"/>
    <s v="&gt; 150 days"/>
    <d v="2020-05-24T00:00:00"/>
    <s v="W22-2020"/>
    <s v="May-2020"/>
    <d v="2020-08-15T00:00:00"/>
    <s v="W33-2020"/>
    <s v="Aug-2020"/>
    <d v="2020-08-15T00:00:00"/>
    <s v="W33-2020"/>
    <x v="16"/>
    <d v="2020-08-15T00:00:00"/>
    <s v="W33-2020"/>
    <s v="Aug-2020"/>
    <m/>
    <m/>
    <m/>
    <m/>
    <m/>
    <m/>
    <m/>
    <m/>
    <m/>
    <m/>
    <m/>
    <m/>
    <m/>
    <m/>
    <x v="7"/>
    <x v="6"/>
    <m/>
    <s v="22.06.20 : 11.06.20 : _x000a_08.06.20 : _x000a_28.05.20 : _x000a_"/>
  </r>
  <r>
    <m/>
    <m/>
    <x v="18"/>
    <s v=""/>
    <n v="105.7784"/>
    <n v="-1.62832"/>
    <n v="50"/>
    <s v="100/200/310"/>
    <m/>
    <s v="RELOCATION"/>
    <s v="jalan Lurus RT 01 Lingkungan I  "/>
    <s v="HTI"/>
    <s v="SUM-BB-SGL-0534"/>
    <s v="BUKIT KETOK BELINYU RELOCATION"/>
    <x v="0"/>
    <s v="TBG"/>
    <s v="WEST"/>
    <s v="SUMBAGSEL"/>
    <s v="Kep. Bangka Belitung"/>
    <s v="Kab. Bangka Induk"/>
    <n v="6614692"/>
    <d v="2020-04-24T00:00:00"/>
    <m/>
    <n v="647"/>
    <s v="&gt; 150 days"/>
    <d v="2020-05-24T00:00:00"/>
    <s v="W22-2020"/>
    <s v="May-2020"/>
    <m/>
    <s v=""/>
    <s v=""/>
    <s v="TBD"/>
    <s v="TBD"/>
    <x v="1"/>
    <m/>
    <s v=""/>
    <s v=""/>
    <m/>
    <s v="MW"/>
    <m/>
    <m/>
    <m/>
    <m/>
    <m/>
    <m/>
    <m/>
    <m/>
    <m/>
    <m/>
    <m/>
    <m/>
    <x v="8"/>
    <x v="7"/>
    <s v="CLOSED - RFI DONE"/>
    <m/>
  </r>
  <r>
    <m/>
    <m/>
    <x v="18"/>
    <s v=""/>
    <n v="106.0689"/>
    <n v="-6.0529000000000002"/>
    <n v="40"/>
    <s v="0/90/200"/>
    <m/>
    <m/>
    <s v="Kp. Jalumprit RT 06 RW 01 desa waringinkurung kecamatan waringinkurung kabupaten serang-banten"/>
    <s v="EID"/>
    <s v="JAW-BT-SRG-0037"/>
    <s v="JELUMPIT KIDUL RELOCATION"/>
    <x v="0"/>
    <m/>
    <s v="JABO"/>
    <s v="JABODETABEK (OUTER)"/>
    <s v="Banten"/>
    <s v="Serang"/>
    <n v="6614689"/>
    <d v="2020-04-24T00:00:00"/>
    <m/>
    <n v="647"/>
    <s v="&gt; 150 days"/>
    <d v="2020-05-24T00:00:00"/>
    <s v="W22-2020"/>
    <s v="May-2020"/>
    <s v="RFI"/>
    <s v=""/>
    <s v=""/>
    <s v="TBD"/>
    <s v="TBD"/>
    <x v="1"/>
    <s v="RFI"/>
    <s v=""/>
    <s v=""/>
    <m/>
    <s v="MW"/>
    <m/>
    <m/>
    <m/>
    <m/>
    <m/>
    <m/>
    <m/>
    <m/>
    <m/>
    <m/>
    <m/>
    <m/>
    <x v="8"/>
    <x v="7"/>
    <s v="CLOSED - RFI DONE"/>
    <s v="04.06.20 : 01.06.20 : 29.05.20 : RFI"/>
  </r>
  <r>
    <m/>
    <m/>
    <x v="15"/>
    <s v=""/>
    <n v="99.26943"/>
    <n v="1.4422299999999999"/>
    <n v="50"/>
    <s v="160/250/310"/>
    <n v="2020"/>
    <s v="JEDI 2020 [NEW]"/>
    <m/>
    <s v="HTI"/>
    <s v="SUM-SU-PSP-2151"/>
    <s v="MOMPANG"/>
    <x v="0"/>
    <s v="TBG"/>
    <s v="WEST"/>
    <s v="SUMBAGUT"/>
    <s v="Sumatera Utara"/>
    <s v="KOTA PADANGSIDIMPUAN"/>
    <n v="6614688"/>
    <d v="2020-04-23T00:00:00"/>
    <m/>
    <n v="648"/>
    <s v="&gt; 150 days"/>
    <d v="2020-05-23T00:00:00"/>
    <s v="W21-2020"/>
    <s v="May-2020"/>
    <s v="TBD"/>
    <s v="TBD"/>
    <s v="TBD"/>
    <s v="TBD"/>
    <s v="TBD"/>
    <x v="1"/>
    <s v="TBD"/>
    <s v="TBD"/>
    <s v="TBD"/>
    <m/>
    <m/>
    <m/>
    <m/>
    <m/>
    <m/>
    <m/>
    <d v="2020-08-04T00:00:00"/>
    <m/>
    <m/>
    <m/>
    <m/>
    <m/>
    <m/>
    <x v="17"/>
    <x v="12"/>
    <m/>
    <s v="08.05.20 : SPK return by XL karena perubahan plan XL (email Bu Anggie)"/>
  </r>
  <r>
    <m/>
    <m/>
    <x v="14"/>
    <s v=""/>
    <n v="115.026605"/>
    <n v="-3.6905749999999999"/>
    <n v="72"/>
    <n v="0"/>
    <m/>
    <m/>
    <m/>
    <s v="HTI"/>
    <s v="KAL-KS-PLI-0931-RETURN"/>
    <s v="SIMPANG EMPAT JORONG"/>
    <x v="1"/>
    <s v="TBG"/>
    <s v="Central"/>
    <s v="KALIMANTAN"/>
    <s v="Kalimantan Selatan"/>
    <s v="Tanah Laut"/>
    <n v="6614666"/>
    <d v="2020-04-17T00:00:00"/>
    <m/>
    <n v="654"/>
    <s v="&gt; 150 days"/>
    <d v="2020-09-14T00:00:00"/>
    <s v="W38-2020"/>
    <s v="Sep-2020"/>
    <s v="TBD"/>
    <s v="TBD"/>
    <s v="TBD"/>
    <s v="TBD"/>
    <s v="TBD"/>
    <x v="1"/>
    <s v="TBD"/>
    <s v="TBD"/>
    <s v="TBD"/>
    <m/>
    <m/>
    <m/>
    <m/>
    <m/>
    <m/>
    <m/>
    <m/>
    <m/>
    <m/>
    <m/>
    <m/>
    <m/>
    <m/>
    <x v="9"/>
    <x v="8"/>
    <m/>
    <s v="18.04.20 : SPK reject by Marketing TBG_x000a_17.04.20 : SPK di recall XL/tidak jadi di assign ke TBG karena salah assign atau salah plan XL (email Mba Dibby XL)"/>
  </r>
  <r>
    <m/>
    <m/>
    <x v="15"/>
    <s v=""/>
    <m/>
    <n v="171476126"/>
    <n v="35"/>
    <s v="70/150/320"/>
    <n v="2019"/>
    <s v="ORION [NEW]"/>
    <m/>
    <s v="HTI"/>
    <s v="BAL-BA-MGW-1473"/>
    <s v="TAMAN AYU GIRI ASRI"/>
    <x v="0"/>
    <s v="TBG"/>
    <s v="East"/>
    <s v="BALINUSRA"/>
    <s v="Bali"/>
    <s v="BADUNG"/>
    <n v="6614639"/>
    <d v="2020-04-13T00:00:00"/>
    <m/>
    <n v="658"/>
    <s v="&gt; 150 days"/>
    <d v="2020-05-13T00:00:00"/>
    <s v="W20-2020"/>
    <s v="May-2020"/>
    <s v="TBD"/>
    <s v="TBD"/>
    <s v="TBD"/>
    <s v="TBD"/>
    <s v="TBD"/>
    <x v="1"/>
    <s v="TBD"/>
    <s v="TBD"/>
    <s v="TBD"/>
    <m/>
    <m/>
    <m/>
    <m/>
    <m/>
    <m/>
    <m/>
    <m/>
    <m/>
    <m/>
    <m/>
    <m/>
    <m/>
    <m/>
    <x v="17"/>
    <x v="12"/>
    <m/>
    <s v="30.04.20 : RND NOK mas, tower too low, RND butuh 30 meter, tower existing hanya 18"/>
  </r>
  <r>
    <s v="1262061003"/>
    <s v="SOREANG_SOREANG"/>
    <x v="15"/>
    <s v="TB"/>
    <n v="107.51968100000001"/>
    <n v="-7.0330880000000002"/>
    <n v="30"/>
    <s v="0/110/250"/>
    <n v="2020"/>
    <s v="JEDI 2020 [NEW]"/>
    <m/>
    <s v="HTI"/>
    <s v="JAW-JB-SOR-3838"/>
    <s v="SOREANG_SOREANG"/>
    <x v="1"/>
    <s v="TBG"/>
    <s v="Central"/>
    <s v="JABAR"/>
    <s v="Jawa Barat"/>
    <s v="KAB. BANDUNG"/>
    <n v="6614612"/>
    <d v="2020-04-03T00:00:00"/>
    <m/>
    <n v="668"/>
    <s v="&gt; 150 days"/>
    <d v="2020-08-31T00:00:00"/>
    <s v="W36-2020"/>
    <s v="Aug-2020"/>
    <s v="TBD"/>
    <s v="TBD"/>
    <s v="TBD"/>
    <s v="TBD"/>
    <s v="TBD"/>
    <x v="1"/>
    <s v="TBD"/>
    <s v="TBD"/>
    <s v="TBD"/>
    <m/>
    <m/>
    <m/>
    <m/>
    <m/>
    <m/>
    <m/>
    <d v="2020-09-16T00:00:00"/>
    <m/>
    <m/>
    <m/>
    <m/>
    <m/>
    <m/>
    <x v="9"/>
    <x v="8"/>
    <m/>
    <s v="08.05.20 : email SPK RETURN BY XL karena perubahan plan (email Pak Sony)_x000a_30.04.20 : hunting perluasan SAR ke 4 arah berbeda plan submit Sabtu tgl 3 Mei_x000a_23.04.20 : 16.04.20 : validasi kandidat_x000a_09.04.20 : 06.04.20 : Hunting_x000a_"/>
  </r>
  <r>
    <m/>
    <m/>
    <x v="15"/>
    <s v=""/>
    <n v="114.52221400000001"/>
    <n v="-3.4988920000000001"/>
    <n v="50"/>
    <s v="0/90/180"/>
    <m/>
    <m/>
    <m/>
    <s v="HTI"/>
    <s v="KAL-KS-MTP-0930-RETURN"/>
    <s v="BAKAMBAT"/>
    <x v="1"/>
    <s v="TBG"/>
    <s v="Central"/>
    <s v="KALIMANTAN"/>
    <s v="Kalimantan Selatan"/>
    <s v="Banjar"/>
    <n v="6614568"/>
    <d v="2020-03-19T00:00:00"/>
    <m/>
    <n v="683"/>
    <s v="&gt; 150 days"/>
    <d v="2020-08-16T00:00:00"/>
    <s v="W34-2020"/>
    <s v="Aug-2020"/>
    <s v="TBD"/>
    <s v="TBD"/>
    <s v="TBD"/>
    <s v="TBD"/>
    <s v="TBD"/>
    <x v="1"/>
    <s v="TBD"/>
    <s v="TBD"/>
    <s v="TBD"/>
    <m/>
    <m/>
    <m/>
    <m/>
    <m/>
    <m/>
    <m/>
    <m/>
    <m/>
    <m/>
    <m/>
    <m/>
    <m/>
    <m/>
    <x v="9"/>
    <x v="8"/>
    <m/>
    <s v="26.03.20 : RND OK change to Colo dengan propose top tower, tower 42m permanen, SPK RETURN, CHANGE TO COLO_x000a_25.03.20 : 20.03.20 : propose change to colo ke 220733109 TBG_DSLABATMUARA jarak 204m, status masih GM dengan plan RFI permanent W4 May SST 42m (IMB clear), space availabel for XL 40m. Req Xl (pak Doddy) di 50m. Sedang dipertimbangkan kembali_x000a_"/>
  </r>
  <r>
    <s v="1644031003"/>
    <s v="DESA PASI KARANGBINANGUN"/>
    <x v="15"/>
    <s v="TB"/>
    <n v="112.455454"/>
    <n v="-7.0573439999999996"/>
    <n v="50"/>
    <s v="90/200/270"/>
    <m/>
    <m/>
    <m/>
    <s v="HTI"/>
    <s v="JAW-JI-LMG-4278"/>
    <s v="DESA PASI KARANGBINANGUN"/>
    <x v="1"/>
    <s v="TBG"/>
    <s v="East"/>
    <s v="JATIM"/>
    <s v="Jawa Timur"/>
    <s v="Lamongan"/>
    <n v="6614568"/>
    <d v="2020-03-19T00:00:00"/>
    <m/>
    <n v="683"/>
    <s v="&gt; 150 days"/>
    <d v="2020-08-16T00:00:00"/>
    <s v="W34-2020"/>
    <s v="Aug-2020"/>
    <s v="TBD"/>
    <s v="TBD"/>
    <s v="TBD"/>
    <s v="TBD"/>
    <s v="TBD"/>
    <x v="1"/>
    <s v="TBD"/>
    <s v="TBD"/>
    <s v="TBD"/>
    <m/>
    <m/>
    <m/>
    <m/>
    <m/>
    <m/>
    <m/>
    <m/>
    <m/>
    <m/>
    <m/>
    <m/>
    <m/>
    <m/>
    <x v="9"/>
    <x v="8"/>
    <m/>
    <s v="22.04.20 : email konfirmasi return by XL (Bu Endang) karena ada perubahan plan XL_x000a_16.04.20 : rehunting_x000a_09.04.20 : 02.04.20 : rehunting_x000a_25.03.20 : hunting_x000a_"/>
  </r>
  <r>
    <s v="1261821003"/>
    <s v="GARUNGGANG"/>
    <x v="15"/>
    <s v="TB"/>
    <n v="107.47708900000001"/>
    <n v="-6.8740560000000004"/>
    <n v="40"/>
    <s v="100/190/280"/>
    <n v="2020"/>
    <s v="JEDI 2020 [NEW]"/>
    <m/>
    <s v="HTI"/>
    <s v="JAW-JB-NPH-3707"/>
    <s v="GARUNGGANG"/>
    <x v="1"/>
    <s v="TBG"/>
    <s v="Central"/>
    <s v="JABAR"/>
    <s v="Jawa Barat"/>
    <s v="KAB. BANDUNG BARAT"/>
    <n v="6614560"/>
    <d v="2020-03-16T00:00:00"/>
    <m/>
    <n v="686"/>
    <s v="&gt; 150 days"/>
    <d v="2020-08-13T00:00:00"/>
    <s v="W33-2020"/>
    <s v="Aug-2020"/>
    <s v="TBD"/>
    <s v="TBD"/>
    <s v="TBD"/>
    <s v="TBD"/>
    <s v="TBD"/>
    <x v="1"/>
    <s v="TBD"/>
    <s v="TBD"/>
    <s v="TBD"/>
    <m/>
    <s v="MW"/>
    <m/>
    <m/>
    <m/>
    <m/>
    <m/>
    <m/>
    <m/>
    <m/>
    <m/>
    <m/>
    <m/>
    <m/>
    <x v="9"/>
    <x v="8"/>
    <m/>
    <s v="08.09.20 : email return by system, titik nom berada di Kawasan perumahan Kota Baru Parahyangan, dan warga radius perumahan semua menolak_x000a_08.08.20 : email return dari XL_x000a_20.07.20 : 16.07.20 : gagal IW, SPK propose return_x000a_13.07.20 : IW clear kand F_x000a_11.07.20 : review TNP OK kandidat F (107.4764 -6.8744639 107°28'35''E 6°52'28.07''S) SST 42m_x000a_09.07.20 : IW on going, plan IW clear minggu ini 10 jul_x000a_02.07.20 : rehunting, NOM di dalam kawasan kota baru parahyangan (XL propose di dalam kompleks, karena kalau di luar near existing XL), propose return by XL karena hard kandidat (tidak memungkinkan membangun tower di dalam kompleks Kota Baru Parahyangan karena mendapat penolakan pihak komplek)_x000a_30.06.20 : change transport type menjadi MW, request SK PSB PLN untuk continue PLN Connectionnya_x000a_29.06.20 : rehunting_x000a_25.06.20 : 22.06.20 : 18.06.20 : 15.06.20 : Kandidat C RNP NOK. Plan submit kandidat senin 15/06/2020_x000a_11.06.20 : IW 300 kk_x000a_08.06.20 : 04.06.20 : proses revalidasi ulang, kandidat sesuai arahan XL_x000a_01.06.20 : 29.05.20 : proses revalidasi ulang_x000a_28.05.20 : 25.05.20 : 14.05.20 : IW on going plan clear 18 May_x000a_08.05.20 : 30.04.20 : IW OG Plan ada potensi Penolakan Warga Paralel  rehunting plan submit kandidat tgl 2 Mei_x000a_23.04.20 : 16.04.20 : IW on going_x000a_09.04.20 : 02.04.20 : 25.03.20 : IW on Going, plan IW clear tgl 3 april_x000a_"/>
  </r>
  <r>
    <m/>
    <m/>
    <x v="15"/>
    <s v=""/>
    <n v="107.643542"/>
    <n v="-6.2655760000000003"/>
    <n v="40"/>
    <s v="100/180/290"/>
    <n v="2020"/>
    <s v="JEDI 2020 [NEW]"/>
    <m/>
    <s v="HTI"/>
    <s v="JAW-JB-SNG-3958"/>
    <s v="JAYAMUKTI_BLANAKAN"/>
    <x v="0"/>
    <s v="TBG"/>
    <s v="Central"/>
    <s v="JABAR"/>
    <s v="Jawa Barat"/>
    <s v="KAB. SUBANG"/>
    <n v="6614550"/>
    <d v="2020-03-13T00:00:00"/>
    <m/>
    <n v="689"/>
    <s v="&gt; 150 days"/>
    <d v="2020-04-12T00:00:00"/>
    <s v="W16-2020"/>
    <s v="Apr-2020"/>
    <s v="TBD"/>
    <s v="TBD"/>
    <s v="TBD"/>
    <s v="TBD"/>
    <s v="TBD"/>
    <x v="1"/>
    <s v="TBD"/>
    <s v="TBD"/>
    <s v="TBD"/>
    <m/>
    <m/>
    <m/>
    <m/>
    <m/>
    <m/>
    <m/>
    <d v="2020-10-12T00:00:00"/>
    <m/>
    <m/>
    <m/>
    <m/>
    <m/>
    <m/>
    <x v="17"/>
    <x v="12"/>
    <m/>
    <s v="23.04.20 : 09.04.20 : cancel karena double dengan ID JAW-JB-SNG-3746._x000a_"/>
  </r>
  <r>
    <m/>
    <m/>
    <x v="15"/>
    <s v=""/>
    <n v="98.438777000000002"/>
    <n v="2.6984620000000001"/>
    <n v="50"/>
    <s v="40/120/280"/>
    <n v="2020"/>
    <s v="JEDI 2020 [NEW]"/>
    <m/>
    <s v="HTI"/>
    <s v="SUM-SU-SDK-2203"/>
    <s v="KUTA GUGUNG"/>
    <x v="0"/>
    <s v="TBG"/>
    <s v="WEST"/>
    <s v="SUMBAGUT"/>
    <s v="Sumatera Utara"/>
    <s v="KAB. DAIRI"/>
    <n v="6614551"/>
    <d v="2020-03-13T00:00:00"/>
    <m/>
    <n v="689"/>
    <s v="&gt; 150 days"/>
    <d v="2020-04-12T00:00:00"/>
    <s v="W16-2020"/>
    <s v="Apr-2020"/>
    <s v="TBD"/>
    <s v="TBD"/>
    <s v="TBD"/>
    <s v="TBD"/>
    <s v="TBD"/>
    <x v="1"/>
    <s v="TBD"/>
    <s v="TBD"/>
    <s v="TBD"/>
    <m/>
    <m/>
    <m/>
    <m/>
    <m/>
    <m/>
    <m/>
    <d v="2021-01-05T00:00:00"/>
    <m/>
    <m/>
    <m/>
    <m/>
    <m/>
    <m/>
    <x v="17"/>
    <x v="12"/>
    <m/>
    <s v="30.04.20 : SPK return by XL karena perubahan plan sesuai email Bu Anggie 28 Apr_x000a_23.04.20 : 16.04.20 : _x000a_09.04.20 : 25.03.20 : under RNP review HTI"/>
  </r>
  <r>
    <m/>
    <m/>
    <x v="15"/>
    <s v=""/>
    <n v="95.883420000000001"/>
    <n v="5.4261600000000003"/>
    <n v="40"/>
    <s v="70/160/350"/>
    <n v="2020"/>
    <s v="JEDI 2020 [NEW]"/>
    <m/>
    <s v="HTI"/>
    <s v="SUM-AC-SGI-0707"/>
    <s v="MEE"/>
    <x v="0"/>
    <s v="TBG"/>
    <s v="WEST"/>
    <s v="SUMBAGUT"/>
    <s v="Aceh"/>
    <s v="KAB. PIDIE"/>
    <n v="6614551"/>
    <d v="2020-03-13T00:00:00"/>
    <m/>
    <n v="689"/>
    <s v="&gt; 150 days"/>
    <d v="2020-04-12T00:00:00"/>
    <s v="W16-2020"/>
    <s v="Apr-2020"/>
    <s v="TBD"/>
    <s v="TBD"/>
    <s v="TBD"/>
    <s v="TBD"/>
    <s v="TBD"/>
    <x v="1"/>
    <s v="TBD"/>
    <s v="TBD"/>
    <s v="TBD"/>
    <m/>
    <m/>
    <m/>
    <m/>
    <m/>
    <m/>
    <m/>
    <d v="2020-09-15T00:00:00"/>
    <m/>
    <m/>
    <m/>
    <m/>
    <m/>
    <m/>
    <x v="17"/>
    <x v="12"/>
    <m/>
    <s v="30.04.20 : SPK return by XL karena perubahan plan sesuai email Bu Anggie 28 Apr_x000a_23.04.20 : 16.04.20 : 09.04.20 : 25.03.20 : under RNP review HTI"/>
  </r>
  <r>
    <m/>
    <m/>
    <x v="15"/>
    <s v=""/>
    <n v="99.204120000000003"/>
    <n v="2.34714"/>
    <n v="50"/>
    <s v="30/180/250"/>
    <n v="2020"/>
    <s v="JEDI 2020 [NEW]"/>
    <m/>
    <s v="HTI"/>
    <s v="SUM-SU-BLG-2120"/>
    <s v="PARDOMUAN"/>
    <x v="0"/>
    <s v="TBG"/>
    <s v="WEST"/>
    <s v="SUMBAGUT"/>
    <s v="Sumatera Utara"/>
    <s v="KAB. TOBA SAMOSIR"/>
    <n v="6614551"/>
    <d v="2020-03-13T00:00:00"/>
    <m/>
    <n v="689"/>
    <s v="&gt; 150 days"/>
    <d v="2020-04-12T00:00:00"/>
    <s v="W16-2020"/>
    <s v="Apr-2020"/>
    <s v="TBD"/>
    <s v="TBD"/>
    <s v="TBD"/>
    <s v="TBD"/>
    <s v="TBD"/>
    <x v="1"/>
    <s v="TBD"/>
    <s v="TBD"/>
    <s v="TBD"/>
    <m/>
    <m/>
    <m/>
    <m/>
    <m/>
    <m/>
    <m/>
    <d v="2020-12-23T00:00:00"/>
    <m/>
    <m/>
    <m/>
    <m/>
    <m/>
    <m/>
    <x v="17"/>
    <x v="12"/>
    <m/>
    <s v="30.04.20 : SPK return by XL karena perubahan plan sesuai email Bu Anggie 28 Apr_x000a_23.04.20 : 16.04.20 : 09.04.20 : 25.03.20 : under RNP review HTI"/>
  </r>
  <r>
    <m/>
    <m/>
    <x v="15"/>
    <s v=""/>
    <n v="98.859399999999994"/>
    <n v="2.4442599999999999"/>
    <n v="50"/>
    <s v="40/130/300"/>
    <n v="2020"/>
    <s v="JEDI 2020 [NEW]"/>
    <m/>
    <s v="HTI"/>
    <s v="SUM-SU-PRR-2118"/>
    <s v="PASARAN I"/>
    <x v="0"/>
    <s v="TBG"/>
    <s v="WEST"/>
    <s v="SUMBAGUT"/>
    <s v="Sumatera Utara"/>
    <s v="KAB. SAMOSIR"/>
    <n v="6614551"/>
    <d v="2020-03-13T00:00:00"/>
    <m/>
    <n v="689"/>
    <s v="&gt; 150 days"/>
    <d v="2020-04-12T00:00:00"/>
    <s v="W16-2020"/>
    <s v="Apr-2020"/>
    <s v="TBD"/>
    <s v="TBD"/>
    <s v="TBD"/>
    <s v="TBD"/>
    <s v="TBD"/>
    <x v="1"/>
    <s v="TBD"/>
    <s v="TBD"/>
    <s v="TBD"/>
    <m/>
    <m/>
    <m/>
    <m/>
    <m/>
    <m/>
    <m/>
    <d v="2021-01-05T00:00:00"/>
    <m/>
    <m/>
    <m/>
    <m/>
    <m/>
    <m/>
    <x v="17"/>
    <x v="12"/>
    <m/>
    <s v="30.04.20 : SPK return by XL karena perubahan plan sesuai email Bu Anggie 28 Apr _x000a_23.04.20 : 16.04.20 : 09.04.20 : 25.03.20 : under RNP review HTI"/>
  </r>
  <r>
    <m/>
    <m/>
    <x v="15"/>
    <s v=""/>
    <n v="109.339471"/>
    <n v="0.472825"/>
    <n v="40"/>
    <s v="30/100/300"/>
    <m/>
    <m/>
    <m/>
    <s v="HTI"/>
    <s v="KAL-KB-MPW-0702-RETURN"/>
    <s v="MENJALIN"/>
    <x v="1"/>
    <s v="TBG"/>
    <s v="JABO"/>
    <s v="KALIMANTAN"/>
    <s v="Kalimantan Barat"/>
    <s v="KAB. LANDAK"/>
    <n v="6614554"/>
    <d v="2020-03-13T00:00:00"/>
    <m/>
    <n v="689"/>
    <s v="&gt; 150 days"/>
    <d v="2020-08-10T00:00:00"/>
    <s v="W33-2020"/>
    <s v="Aug-2020"/>
    <s v="TBD"/>
    <s v="TBD"/>
    <s v="TBD"/>
    <s v="TBD"/>
    <s v="TBD"/>
    <x v="1"/>
    <s v="TBD"/>
    <s v="TBD"/>
    <s v="TBD"/>
    <m/>
    <m/>
    <m/>
    <m/>
    <m/>
    <m/>
    <m/>
    <m/>
    <m/>
    <m/>
    <m/>
    <m/>
    <m/>
    <m/>
    <x v="9"/>
    <x v="8"/>
    <m/>
    <s v="23.03.20 : SPK DROPED by XL karena perubahan ID XL, dan di release New SPK no. 6614705 tgl 12 May dengan ID KAL-KB-NBA-0710 MENJALIN_x000a_18.03.20 : Submit Kandidat A Lat. 0,47319 Long. 109,33904 to HO_x000a_20.03.20 : Kand A Reject TNP namun masih menunggu NOM arahan dari XL "/>
  </r>
  <r>
    <s v="1261811003"/>
    <s v="PURA GUNUNG SALAK PERMANEN"/>
    <x v="15"/>
    <s v="TB"/>
    <n v="106.7359"/>
    <n v="-6.668111111"/>
    <n v="40"/>
    <s v="90/210/330"/>
    <m/>
    <m/>
    <m/>
    <s v="EID"/>
    <s v="JAW-JB-CBI-0065"/>
    <s v="PURA GUNUNG SALAK Permanen"/>
    <x v="1"/>
    <s v="TBG"/>
    <s v="JABO"/>
    <s v="JABODETABEK (OUTER)"/>
    <s v="Jawa Barat"/>
    <s v="BOGOR"/>
    <n v="6614553"/>
    <d v="2020-03-13T00:00:00"/>
    <m/>
    <n v="689"/>
    <s v="&gt; 150 days"/>
    <d v="2020-08-10T00:00:00"/>
    <s v="W33-2020"/>
    <s v="Aug-2020"/>
    <s v="TBD"/>
    <s v="TBD"/>
    <s v="TBD"/>
    <s v="TBD"/>
    <s v="TBD"/>
    <x v="1"/>
    <s v="TBD"/>
    <s v="TBD"/>
    <s v="TBD"/>
    <m/>
    <s v="MW"/>
    <m/>
    <m/>
    <m/>
    <m/>
    <m/>
    <m/>
    <m/>
    <m/>
    <m/>
    <m/>
    <m/>
    <m/>
    <x v="9"/>
    <x v="8"/>
    <m/>
    <s v="11.08.20 : email SPK return by XL, Category Return Community Issue, Return By XL_x000a_06.08.20 : MOM : SPK propose drop oleh XL karena durasi_x000a_06.08.20 : IW on going  Sisa 1 Kk (tanah kosong), paralel submit kandidat baru E,F,H,I under RNP review _x000a_03.08.20 : 30.07.20 : IW On Going, Terkendala 1 Kk (tanah kosong)_x000a_23.07.20 : Re-IW On Going kand A, 23kk, clear 19kk, 4kk plan dilakukan door to door, Plan IW Clear 26/07_x000a_20.07.20 : IW On Going, masih dikejar untuk mendapatkan persetujuan 1kk, paralel sedang di Re IW kandidat A_x000a_16.07.20 : 13.07.20 : IW On Going, masih dikejar untuk mendapatkan persetujuan 1kk_x000a_09.07.20 : MOM :  IW On Going, masih dikejar untuk mendapatkan persetujuan 1kk_x000a_06.07.20 : 02.07.20 : IW on going kurang 1 kk, plan IW clear sabtu 4 juli, plan start CME 10 jul, plan RFI 10 aug 20_x000a_29.06.20 : 25.06.20 : validasi RND kandidat B approved RF 40m OK, Plan IW Done Jun 2020_x000a_22.06.20 : 18.06.20 : 15.06.20 : 11.06.20 : rehunting, plan IW done jun 20_x000a_08.06.20 : need arahan karena tidak mendapatkan persetujuan dari pihak PURA GUNUNG SALAK untuk membangun menara di dalam kawasan Pura._x000a_04.06.20 : 01.06.20 : 29.05.20 : waiting RND review_x000a_28.05.20 : 25.05.20 : rehunting_x000a_15.05.20 : 14.05.20 : 08.05.20 : rehunting_x000a_30.04.20 : rehunting_x000a_23.04.20 : 16.04.20 : rehunting_x000a_09.04.20 : 02.04.20 : rehunting_x000a_25.03.20 : hunting_x000a_"/>
  </r>
  <r>
    <s v="0223691003"/>
    <s v="SEI MANGKEI_BOSAR"/>
    <x v="15"/>
    <s v="TB"/>
    <n v="99.344319999999996"/>
    <s v="  3.132626"/>
    <n v="40"/>
    <s v="90/240/300"/>
    <n v="2020"/>
    <s v="JEDI 2020 [NEW]"/>
    <m/>
    <s v="HTI"/>
    <s v="SUM-SU-PMS-2191"/>
    <s v="SEI MANGKEI_BOSAR"/>
    <x v="1"/>
    <s v="TBG"/>
    <s v="WEST"/>
    <s v="SUMBAGUT"/>
    <s v="Kep. Bangka Belitung"/>
    <s v="KAB. SIMALUNGUN"/>
    <n v="6614554"/>
    <d v="2020-03-13T00:00:00"/>
    <m/>
    <n v="689"/>
    <s v="&gt; 150 days"/>
    <d v="2020-08-10T00:00:00"/>
    <s v="W33-2020"/>
    <s v="Aug-2020"/>
    <s v="TBD"/>
    <s v="TBD"/>
    <s v="TBD"/>
    <s v="TBD"/>
    <s v="TBD"/>
    <x v="1"/>
    <s v="TBD"/>
    <s v="TBD"/>
    <s v="TBD"/>
    <m/>
    <m/>
    <m/>
    <m/>
    <m/>
    <m/>
    <m/>
    <m/>
    <m/>
    <m/>
    <m/>
    <m/>
    <m/>
    <m/>
    <x v="9"/>
    <x v="8"/>
    <m/>
    <s v="30.04.20 : 28.04.20 : SPK return by XL karena adanya perubahan plan (email Bu Anggie)_x000a_23.04.20 : TNP review_x000a_16.04.20 : menunggu surat balasan KIM/PTPN, proses sirkuler_x000a_09.04.20 : belum ada balasan dari KIM_x000a_06.04.20 : KIM meminta diajukan surat ulang oleh TBG, plan kamis 9 PAril surat baru dapat dimasukkan karena menyesuaikan jadwal masuk Pic KIM, balasan surat nantinya digunakan sebagai evidence ke XL._x000a_02.04.20 : 30.03.20 :  info CMI tidak pernah ada pengajuan kerjasama ke PT. KIM tetapi hanya ke PTPN, akan di carikan evidence menegnai pengajuan kerjasama CMI seperti yang telah disampaikan KIM._x000a_29.03.20 :  NOM berada di Kawasan Industri Simalungun (KIM), dan saat ini pihak KIM tidak mau mengeluarkan izin dan menerima permohonan kerjasama dari TBG karena sebelumnya sudah pernah dilakukan joint survey dan sudah keluar harga ke kontraktor PT. CMI untuk titik NOM yang sama, Harus ada surat penarikan kerjasama dari CMI_x000a_25.03.20 : hunting_x000a_"/>
  </r>
  <r>
    <m/>
    <m/>
    <x v="15"/>
    <s v=""/>
    <n v="98.513729999999995"/>
    <n v="3.2207699999999999"/>
    <n v="40"/>
    <s v="10/90/290"/>
    <m/>
    <m/>
    <m/>
    <s v="HTI"/>
    <s v="SUM-SU-KBJ-2074-RETURN"/>
    <s v="SEMANGAT GUNUNG"/>
    <x v="1"/>
    <s v="TBG"/>
    <s v="WEST"/>
    <s v="SUMBAGUT"/>
    <s v="Kep. Bangka Belitung"/>
    <s v="KAB. KARO"/>
    <n v="6614554"/>
    <d v="2020-03-13T00:00:00"/>
    <m/>
    <n v="689"/>
    <s v="&gt; 150 days"/>
    <d v="2020-08-10T00:00:00"/>
    <s v="W33-2020"/>
    <s v="Aug-2020"/>
    <s v="TBD"/>
    <s v="TBD"/>
    <s v="TBD"/>
    <s v="TBD"/>
    <s v="TBD"/>
    <x v="1"/>
    <s v="TBD"/>
    <s v="TBD"/>
    <s v="TBD"/>
    <m/>
    <m/>
    <m/>
    <m/>
    <m/>
    <m/>
    <m/>
    <m/>
    <m/>
    <m/>
    <m/>
    <m/>
    <m/>
    <m/>
    <x v="9"/>
    <x v="8"/>
    <m/>
    <m/>
  </r>
  <r>
    <m/>
    <m/>
    <x v="18"/>
    <s v=""/>
    <n v="107.60964"/>
    <n v="-6.9634999999999998"/>
    <n v="50"/>
    <s v="90/120/330"/>
    <m/>
    <s v="RELOCATION"/>
    <s v="Komp. Perumahan Cibiuk Indah Kel.Pesawahan Bandungel.Pesawahan Bandung"/>
    <s v="HTI"/>
    <s v="JAW-JB-BDG-3982"/>
    <s v="NARADIREJABANDUN RELOCATION"/>
    <x v="0"/>
    <s v="TBG"/>
    <s v="Central"/>
    <s v="JABAR"/>
    <s v="Jawa Barat"/>
    <s v="Bandung"/>
    <n v="6614512"/>
    <d v="2020-02-26T00:00:00"/>
    <m/>
    <n v="705"/>
    <s v="&gt; 150 days"/>
    <d v="2020-03-27T00:00:00"/>
    <s v="W13-2020"/>
    <s v="Mar-2020"/>
    <d v="2020-04-22T00:00:00"/>
    <s v="W17-2020"/>
    <s v="Apr-2020"/>
    <d v="2020-04-11T00:00:00"/>
    <s v="W15-2020"/>
    <x v="22"/>
    <d v="2020-06-21T00:00:00"/>
    <s v="W26-2020"/>
    <s v="Jun-2020"/>
    <m/>
    <s v="MW"/>
    <m/>
    <m/>
    <m/>
    <m/>
    <m/>
    <m/>
    <m/>
    <m/>
    <m/>
    <m/>
    <m/>
    <m/>
    <x v="8"/>
    <x v="7"/>
    <s v="CLOSED - RFI DONE"/>
    <s v="30.04.20 : RFI done dan OA_x000a_23.04.20 : mob demob"/>
  </r>
  <r>
    <s v="1261591003"/>
    <s v="CIHIDEUNG TUGURAJA"/>
    <x v="20"/>
    <s v="TB"/>
    <n v="108.21296"/>
    <n v="-7.3332899999999999"/>
    <n v="30"/>
    <s v="90/210/330"/>
    <n v="2019"/>
    <s v="ORION [NEW]"/>
    <s v="Kel. Tuguraja Gn. Kembang RT.03 RW.04 Kec. Cihideung, Kota Tasikmalaya Prov. Jawa Barat"/>
    <s v="HTI"/>
    <s v="JAW-JB-TSM-3372"/>
    <s v="CIHIDEUNG TUGURAJA"/>
    <x v="1"/>
    <s v="TBG"/>
    <s v="Central"/>
    <s v="JABAR"/>
    <s v="Jawa Barat"/>
    <s v="KOTA TASIKMALAYA"/>
    <n v="6614473"/>
    <d v="2020-02-13T00:00:00"/>
    <m/>
    <n v="718"/>
    <s v="&gt; 150 days"/>
    <d v="2020-07-12T00:00:00"/>
    <s v="W29-2020"/>
    <s v="Jul-2020"/>
    <s v="TBD"/>
    <s v="TBD"/>
    <s v="TBD"/>
    <s v="TBD"/>
    <s v="TBD"/>
    <x v="1"/>
    <s v="TBD"/>
    <s v="TBD"/>
    <s v="TBD"/>
    <m/>
    <s v="MW"/>
    <m/>
    <m/>
    <m/>
    <m/>
    <m/>
    <m/>
    <m/>
    <m/>
    <m/>
    <m/>
    <m/>
    <m/>
    <x v="9"/>
    <x v="8"/>
    <s v="COMMCASE"/>
    <s v="08:30:2021:25.02.21 : SPK propossed return by XL_x000a_25.02.21 : Community issue kand E_x000a_18.02.21 : propose reloc NOM (prepare JR)_x000a_08.02.21 : 04.02.21 : 28.01.21 : kand E RND OK, plan IW clear 8 Feb_x000a_14.01.21 : note -&gt; target RFC Feb, target RFI akhir Mar 2021_x000a_11.01.21 : 03.12.20 : kand E IW clear (kandidat arahan tokoh masyarakat sekitar untuk menjauh dari area commcase), under RND XL review_x000a_26.11.20 : 23.11.20 : 19.11.20 : cand E NOK, proses penyelesaian commcase pada kandidat yang sebelumnya telah approved, plan issue solved W4 Nov_x000a_16.11.20 : kand D NOK, proses rehunting telah dilakukan sesuai arahan dan inSAR namun masih terkendala penolakan warga. Propose kandidat baru (kand E 250m dari NOM) under RNP review _x000a_12.11.20 : 09.11.20 : kand C masih commcase (penolakan warga), paralel mengajukan validasi kandidat D dengan propose tower SST 42, target IW CLEAR 12 Nov apabila masih belum ada progress maka akan direturn_x000a_05.11.20 : 02.11.20 : 29.10.20 : 26.10.20 : 22.10.20 : ada pergeseran kandidat karena penolakan warga -&gt; IMB tidak bisa release_x000a_19.10.20 : pengkondisian warga, hari ini plan start CME_x000a_15.10.20 : IW on going_x000a_12.10.20 : 08.10.20 : 05.10.20 : IW on going, plan IW clear kamis 8 oct 20_x000a_01.10.20 : IW on going_x000a_28.09.20 : 24.09.20 : 21.09.20 : 17.09.20 : 14.09.20 : 10.09.20 : Permit kota tasik, CME start setelah IMB release, sebelumnya sudah start CME (galian) tetapi di demo warga_x000a_07.09.20 : 03.09.20 : 31.08.20 : 27.08.20 : Permit kota tasik, CME start setelah IMB release, sebelumnya sudah start CME (galian) tetapi di demo warga, plan kamis depan start CME_x000a_24.08.20 : 17.08.20 : plan start CME minggu ini_x000a_13.08.20 : cihideung masih belum mulai CME nya, terkait issue comcase warga di luar radius, plan besok mob demob, plan start CME Sabtu_x000a_06.08.20 : plan CME start minggu depan 12 Aug 20_x000a_03.08.20 : 27.07.20 : 23.07.20 : plan CME start minggu depan_x000a_20.07.20 : 16.07.20 : 13.07.20 : proses perijinan_x000a_09.07.20 : plan rekom done minggu ini 10 jul, plan start proses perijinan minggu depan 13 jul,  start CME setelah proses perijinan plan 20 jul_x000a_06.07.20 : 02.07.20 : proses bayar realisasi IW dan paralel rekom, plan RFC W2 Juli, plan APD done minggu ini, Plan RFI W2 Aug (14 Aug 20)_x000a_29.06.20 : 25.06.20 : 22.06.20 : 18.06.20 : IW clear, proses eskalasi sitac, _x000a_15.06.20 : waiting TX validation cand C, paralel IW CLEAR_x000a_11.06.20 : 08.06.20 : RND OK, TNP review_x000a_07.06.20 : submit new kandidat_x000a_04.06.20 : Rehunting plan submit kandidat tgl 6 Juni_x000a_01.06.20 : 29.05.20 : Kandidat NOK Rehunting plan submit tgl 4 juni_x000a_28.05.20 : plan submit kand C jumat 29 may 20_x000a_26.05.20 : kandidat B not approve, karena dekat dengan existing._x000a_25.05.20 : 22.05.20 : RND review_x000a_19.05.20 : submit kand B_x000a_14.05.20 : validasi kand Not OK, proses rehunting_x000a_08.05.20 : rehunting, plan submit kand hari ini_x000a_30.04.20 : rehunting_x000a_23.04.20 : 16.04.20 : rehunting_x000a_09.04.20 : rehunting_x000a_02.04.20 : 25.03.20 : rehunting_x000a_19.03.20 : rehunting_x000a_12.03.20 : rehunting_x000a_20.02.20 : hunting, on going survey_x000a_13.02.20 : SPK released"/>
  </r>
  <r>
    <m/>
    <m/>
    <x v="18"/>
    <s v=""/>
    <n v="106.88542"/>
    <n v="-6.2323000000000004"/>
    <n v="50"/>
    <s v="90/210/330"/>
    <m/>
    <m/>
    <m/>
    <s v="EID"/>
    <s v="JAW-JK-CKG-0710"/>
    <s v="CIPINANG MUARA RELOCATION"/>
    <x v="0"/>
    <m/>
    <s v="JABO"/>
    <s v="JABODETABEK (INNER)"/>
    <s v="DKI Jakarta"/>
    <s v="Jakarta Timur"/>
    <n v="6614469"/>
    <d v="2020-02-10T00:00:00"/>
    <m/>
    <n v="721"/>
    <s v="&gt; 150 days"/>
    <d v="2020-03-11T00:00:00"/>
    <s v="W11-2020"/>
    <s v="Mar-2020"/>
    <d v="2020-06-15T00:00:00"/>
    <s v="W25-2020"/>
    <s v="Jun-2020"/>
    <d v="2020-03-10T00:00:00"/>
    <s v="W11-2020"/>
    <x v="23"/>
    <d v="2020-08-14T00:00:00"/>
    <s v="W33-2020"/>
    <s v="Aug-2020"/>
    <m/>
    <m/>
    <m/>
    <m/>
    <m/>
    <m/>
    <m/>
    <m/>
    <m/>
    <m/>
    <m/>
    <m/>
    <m/>
    <m/>
    <x v="14"/>
    <x v="10"/>
    <m/>
    <s v="18.06.20 : IW on going yang melibatkan warga 3 RW (radius tower mencakup 3 RW)_x000a_30.04.20 : 23.04.20 : IW on going_x000a_25.03.20 : Hunting_x000a_"/>
  </r>
  <r>
    <m/>
    <m/>
    <x v="14"/>
    <s v=""/>
    <n v="106.88542"/>
    <n v="-6.2323000000000004"/>
    <n v="50"/>
    <s v="90/210/330"/>
    <m/>
    <m/>
    <m/>
    <s v="EID"/>
    <s v="JAW-JK-CKG-0710-RETURN"/>
    <s v="CIPINANG MUARA RELOCATION"/>
    <x v="1"/>
    <s v="TBG"/>
    <s v="JABO"/>
    <s v="JABODETABEK (INNER)"/>
    <s v="DKI Jakarta"/>
    <s v="Jakarta Timur"/>
    <n v="6614467"/>
    <d v="2020-02-07T00:00:00"/>
    <m/>
    <n v="724"/>
    <s v="&gt; 150 days"/>
    <d v="2020-07-06T00:00:00"/>
    <s v="W28-2020"/>
    <s v="Jul-2020"/>
    <s v="TBD"/>
    <s v="TBD"/>
    <s v="TBD"/>
    <s v="TBD"/>
    <s v="TBD"/>
    <x v="1"/>
    <s v="TBD"/>
    <s v="TBD"/>
    <s v="TBD"/>
    <m/>
    <m/>
    <m/>
    <m/>
    <m/>
    <m/>
    <m/>
    <m/>
    <m/>
    <m/>
    <m/>
    <m/>
    <m/>
    <m/>
    <x v="17"/>
    <x v="12"/>
    <m/>
    <m/>
  </r>
  <r>
    <m/>
    <m/>
    <x v="15"/>
    <s v=""/>
    <n v="112.3231"/>
    <n v="-7.6355000000000004"/>
    <n v="40"/>
    <s v="90/210/330"/>
    <m/>
    <m/>
    <m/>
    <s v="HTI"/>
    <s v="JAW-JI-JBG-4141 [RETURN]"/>
    <s v="Sumber Boto"/>
    <x v="0"/>
    <s v="TBG"/>
    <s v="East"/>
    <s v="JATIM"/>
    <s v="Jawa Timur"/>
    <s v="Kab. Jombang"/>
    <n v="6614453"/>
    <d v="2020-01-31T00:00:00"/>
    <m/>
    <n v="731"/>
    <s v="&gt; 150 days"/>
    <d v="2020-03-01T00:00:00"/>
    <s v="W10-2020"/>
    <s v="Mar-2020"/>
    <s v="TBD"/>
    <s v="TBD"/>
    <s v="TBD"/>
    <s v="TBD"/>
    <s v="TBD"/>
    <x v="1"/>
    <s v="TBD"/>
    <s v="TBD"/>
    <s v="TBD"/>
    <m/>
    <m/>
    <m/>
    <m/>
    <m/>
    <m/>
    <m/>
    <m/>
    <m/>
    <m/>
    <m/>
    <m/>
    <m/>
    <m/>
    <x v="9"/>
    <x v="8"/>
    <m/>
    <s v="13.02.20 : SPK RETURN, change entity comppany to SKP_x000a_CME BY XL 06.02.20 : ERM, under review Power, CME by XL"/>
  </r>
  <r>
    <m/>
    <m/>
    <x v="15"/>
    <s v=""/>
    <n v="110.872349"/>
    <n v="-7.3742510000000001"/>
    <n v="50"/>
    <s v="15/90/180/260"/>
    <m/>
    <m/>
    <m/>
    <s v="EID"/>
    <s v="JAW-JT-SGN-1842"/>
    <s v="Nganti Gemolong"/>
    <x v="0"/>
    <m/>
    <s v="Central"/>
    <s v="JATENG"/>
    <s v="Jawa Tengah"/>
    <s v="SRAGEN"/>
    <n v="6614397"/>
    <d v="2020-01-15T00:00:00"/>
    <m/>
    <n v="747"/>
    <s v="&gt; 150 days"/>
    <d v="2020-02-14T00:00:00"/>
    <s v="W07-2020"/>
    <s v="Feb-2020"/>
    <s v="TBD"/>
    <s v="TBD"/>
    <s v="TBD"/>
    <s v="TBD"/>
    <s v="TBD"/>
    <x v="1"/>
    <s v="TBD"/>
    <s v="TBD"/>
    <s v="TBD"/>
    <m/>
    <m/>
    <m/>
    <m/>
    <m/>
    <m/>
    <m/>
    <m/>
    <m/>
    <m/>
    <m/>
    <m/>
    <m/>
    <m/>
    <x v="17"/>
    <x v="12"/>
    <m/>
    <m/>
  </r>
  <r>
    <m/>
    <m/>
    <x v="15"/>
    <s v=""/>
    <n v="109.542609"/>
    <n v="-7.3987540000000003"/>
    <n v="50"/>
    <s v="90/225/305"/>
    <m/>
    <m/>
    <m/>
    <s v="EID"/>
    <s v="JAW-JT-PBG-1249"/>
    <s v="TIMBANG PURBALINGGA"/>
    <x v="0"/>
    <m/>
    <s v="Central"/>
    <s v="JATENG"/>
    <s v="Jawa Tengah"/>
    <s v="PURBALINGGA"/>
    <n v="6614397"/>
    <d v="2020-01-15T00:00:00"/>
    <m/>
    <n v="747"/>
    <s v="&gt; 150 days"/>
    <d v="2020-02-14T00:00:00"/>
    <s v="W07-2020"/>
    <s v="Feb-2020"/>
    <s v="TBD"/>
    <s v="TBD"/>
    <s v="TBD"/>
    <s v="TBD"/>
    <s v="TBD"/>
    <x v="1"/>
    <s v="TBD"/>
    <s v="TBD"/>
    <s v="TBD"/>
    <m/>
    <m/>
    <m/>
    <m/>
    <m/>
    <m/>
    <m/>
    <m/>
    <m/>
    <m/>
    <m/>
    <m/>
    <m/>
    <m/>
    <x v="17"/>
    <x v="12"/>
    <m/>
    <s v="24.02.20 : RND Not OK, propose return_x000a_06.02.20 : 30.01.20 : under review RND"/>
  </r>
  <r>
    <m/>
    <m/>
    <x v="15"/>
    <s v=""/>
    <n v="107.62081000000001"/>
    <n v="-7.0589899999999997"/>
    <n v="30"/>
    <s v="90/180/320"/>
    <n v="2020"/>
    <s v="JEDI 2020 [NEW]"/>
    <m/>
    <s v="HTI"/>
    <s v="JAW-JB-SOR-3682"/>
    <s v="BAROS_ARJASARI"/>
    <x v="0"/>
    <s v="TBG"/>
    <s v="Central"/>
    <s v="JABAR"/>
    <s v="Jawa Barat"/>
    <s v="KAB. BANDUNG"/>
    <n v="6614391"/>
    <d v="2020-01-15T00:00:00"/>
    <m/>
    <n v="747"/>
    <s v="&gt; 150 days"/>
    <d v="2020-02-14T00:00:00"/>
    <s v="W07-2020"/>
    <s v="Feb-2020"/>
    <s v="TBD"/>
    <s v="TBD"/>
    <s v="TBD"/>
    <s v="TBD"/>
    <s v="TBD"/>
    <x v="1"/>
    <s v="TBD"/>
    <s v="TBD"/>
    <s v="TBD"/>
    <m/>
    <m/>
    <m/>
    <m/>
    <m/>
    <m/>
    <m/>
    <d v="2020-08-11T00:00:00"/>
    <m/>
    <m/>
    <m/>
    <m/>
    <m/>
    <m/>
    <x v="9"/>
    <x v="8"/>
    <m/>
    <s v="28.01.20 : email Return by XL, Teknik, Sectoral Blocking"/>
  </r>
  <r>
    <m/>
    <m/>
    <x v="15"/>
    <s v=""/>
    <n v="106.750308"/>
    <n v="-6.3939329999999996"/>
    <n v="42"/>
    <s v="10/110/190/280"/>
    <m/>
    <m/>
    <m/>
    <s v="EID"/>
    <s v="JAW-JB-DPK-0438"/>
    <s v="Bojongsari Sawangan"/>
    <x v="0"/>
    <m/>
    <s v="JABO"/>
    <s v="JABODETABEK (INNER)"/>
    <s v="Jawa Barat"/>
    <s v="KOTA DEPOK"/>
    <n v="6614397"/>
    <d v="2020-01-15T00:00:00"/>
    <m/>
    <n v="747"/>
    <s v="&gt; 150 days"/>
    <d v="2020-02-14T00:00:00"/>
    <s v="W07-2020"/>
    <s v="Feb-2020"/>
    <s v="TBD"/>
    <s v="TBD"/>
    <s v="TBD"/>
    <s v="TBD"/>
    <s v="TBD"/>
    <x v="1"/>
    <s v="TBD"/>
    <s v="TBD"/>
    <s v="TBD"/>
    <m/>
    <m/>
    <m/>
    <m/>
    <m/>
    <m/>
    <m/>
    <m/>
    <m/>
    <m/>
    <m/>
    <m/>
    <m/>
    <m/>
    <x v="9"/>
    <x v="8"/>
    <s v="RND not OK"/>
    <s v="13.02.20 : email return by XL-EID_x000a_04.02.20 : hasil ERM DROP by XL karena RND NOK -&gt; ANTENNA TOO LOW"/>
  </r>
  <r>
    <m/>
    <m/>
    <x v="15"/>
    <s v=""/>
    <n v="104.78561000000001"/>
    <n v="-2.9457599999999999"/>
    <n v="30"/>
    <s v="90/210/330"/>
    <n v="2020"/>
    <s v="JEDI 2020 [NEW]"/>
    <s v="Jalan Brigjen H. Hasan Kasim Rt. 044 Rw. 09 Kel. Bukit Sangkal Kec. Kalidoni, Palembang - Sumatera Selatan"/>
    <s v="HTI"/>
    <s v="SUM-SS-PLG-1175"/>
    <s v="BUKIT SANGKAL_KALIDONI"/>
    <x v="0"/>
    <s v="TBG"/>
    <s v="WEST"/>
    <s v="SUMBAGSEL"/>
    <s v="Sumatera Selatan"/>
    <s v="KOTA PALEMBANG"/>
    <n v="6614396"/>
    <d v="2020-01-15T00:00:00"/>
    <m/>
    <n v="747"/>
    <s v="&gt; 150 days"/>
    <d v="2020-02-14T00:00:00"/>
    <s v="W07-2020"/>
    <s v="Feb-2020"/>
    <s v="TBD"/>
    <s v="TBD"/>
    <s v="TBD"/>
    <s v="TBD"/>
    <s v="TBD"/>
    <x v="1"/>
    <s v="TBD"/>
    <s v="TBD"/>
    <s v="TBD"/>
    <m/>
    <m/>
    <m/>
    <m/>
    <m/>
    <m/>
    <m/>
    <d v="2021-02-03T00:00:00"/>
    <m/>
    <m/>
    <m/>
    <m/>
    <m/>
    <m/>
    <x v="9"/>
    <x v="8"/>
    <m/>
    <s v="24.01.20 : email Return by XL, Teknik, Antenna too low_x000a_24.01.20 : email pengmebalian SPK by Markering karena Drop by XL (RND NOK -&gt; ANTENNA TOO LOW)"/>
  </r>
  <r>
    <m/>
    <m/>
    <x v="15"/>
    <s v=""/>
    <n v="107.551635"/>
    <n v="-6.8576589999999999"/>
    <n v="30"/>
    <s v="0/120/240"/>
    <m/>
    <m/>
    <s v="Kp. Kamarung Rt05/04 Citeurep - Cimahi- Cimahi"/>
    <s v="HTI"/>
    <s v="JAW-JB-CMH-8077"/>
    <s v="CITEUREUP"/>
    <x v="0"/>
    <s v="TBG"/>
    <s v="Central"/>
    <s v="JABAR"/>
    <s v="Jawa Barat"/>
    <s v="KOTA CIMAHI"/>
    <n v="6614396"/>
    <d v="2020-01-15T00:00:00"/>
    <m/>
    <n v="747"/>
    <s v="&gt; 150 days"/>
    <d v="2020-02-14T00:00:00"/>
    <s v="W07-2020"/>
    <s v="Feb-2020"/>
    <s v="TBD"/>
    <s v="TBD"/>
    <s v="TBD"/>
    <s v="TBD"/>
    <s v="TBD"/>
    <x v="1"/>
    <s v="TBD"/>
    <s v="TBD"/>
    <s v="TBD"/>
    <m/>
    <m/>
    <m/>
    <m/>
    <m/>
    <m/>
    <m/>
    <m/>
    <m/>
    <m/>
    <m/>
    <m/>
    <m/>
    <m/>
    <x v="9"/>
    <x v="8"/>
    <m/>
    <s v="24.01.20 : email Return by XL, Teknik, Near existing XL_x000a_24.01.20 : email pengembalian SPK by Markering karena Drop by XL (RND NOK -&gt; Near Existing)"/>
  </r>
  <r>
    <m/>
    <m/>
    <x v="15"/>
    <s v=""/>
    <n v="107.35896"/>
    <n v="-6.97424"/>
    <n v="40"/>
    <s v="90/210/330"/>
    <n v="2020"/>
    <s v="JEDI 2020 [NEW]"/>
    <m/>
    <s v="HTI"/>
    <s v="JAW-JB-NPH-3750"/>
    <s v="GIRIMUKTI_CIPONGKOR"/>
    <x v="0"/>
    <s v="TBG"/>
    <s v="Central"/>
    <s v="JABAR"/>
    <s v="Jawa Barat"/>
    <s v="KAB. BANDUNG BARAT"/>
    <n v="6614387"/>
    <d v="2020-01-15T00:00:00"/>
    <m/>
    <n v="747"/>
    <s v="&gt; 150 days"/>
    <d v="2020-02-14T00:00:00"/>
    <s v="W07-2020"/>
    <s v="Feb-2020"/>
    <s v="TBD"/>
    <s v="TBD"/>
    <s v="TBD"/>
    <s v="TBD"/>
    <s v="TBD"/>
    <x v="1"/>
    <s v="TBD"/>
    <s v="TBD"/>
    <s v="TBD"/>
    <m/>
    <m/>
    <m/>
    <m/>
    <m/>
    <m/>
    <m/>
    <d v="2020-05-13T00:00:00"/>
    <m/>
    <m/>
    <m/>
    <m/>
    <m/>
    <m/>
    <x v="9"/>
    <x v="8"/>
    <m/>
    <s v="28.01.20 : email Return by XL, Teknik, Sectoral Blocking_x000a_24.01.20 : email pengembalian SPK by Markering karena Drop by XL (RND NOK -&gt; SECTORAL BLOCKING)"/>
  </r>
  <r>
    <m/>
    <m/>
    <x v="15"/>
    <s v=""/>
    <n v="104.85065"/>
    <n v="-2.93649"/>
    <n v="40"/>
    <s v="30/200/300"/>
    <n v="2020"/>
    <s v="JEDI 2020 [NEW]"/>
    <m/>
    <s v="HTI"/>
    <s v="SUM-SS-PLG-1172"/>
    <s v="KARYA MULIA"/>
    <x v="0"/>
    <s v="TBG"/>
    <s v="WEST"/>
    <s v="SUMBAGSEL"/>
    <s v="Sumatera Selatan"/>
    <s v="KOTA PALEMBANG"/>
    <n v="6614396"/>
    <d v="2020-01-15T00:00:00"/>
    <m/>
    <n v="747"/>
    <s v="&gt; 150 days"/>
    <d v="2020-02-14T00:00:00"/>
    <s v="W07-2020"/>
    <s v="Feb-2020"/>
    <s v="TBD"/>
    <s v="TBD"/>
    <s v="TBD"/>
    <s v="TBD"/>
    <s v="TBD"/>
    <x v="1"/>
    <s v="TBD"/>
    <s v="TBD"/>
    <s v="TBD"/>
    <m/>
    <m/>
    <m/>
    <m/>
    <m/>
    <m/>
    <m/>
    <d v="2020-06-15T00:00:00"/>
    <m/>
    <m/>
    <m/>
    <m/>
    <m/>
    <m/>
    <x v="9"/>
    <x v="8"/>
    <m/>
    <s v="24.01.20 : email Return by XL, Teknik, Antenna too low_x000a_24.01.20 : email pengmebalian SPK by Markering karena Drop by XL (RND NOK -&gt; ANTENNA TOO LOW)"/>
  </r>
  <r>
    <m/>
    <m/>
    <x v="15"/>
    <s v=""/>
    <n v="112.36999"/>
    <n v="-7.1737000000000002"/>
    <n v="50"/>
    <s v="90/200/270"/>
    <m/>
    <m/>
    <m/>
    <s v="HTI"/>
    <s v="JAW-JI-LMG-4277"/>
    <s v="KEMBANGBAHU_LOPANG"/>
    <x v="0"/>
    <s v="TBG"/>
    <s v="East"/>
    <s v="JATIM"/>
    <s v="Jawa Timur"/>
    <s v="KAB. LAMONGAN"/>
    <n v="6614396"/>
    <d v="2020-01-15T00:00:00"/>
    <m/>
    <n v="747"/>
    <s v="&gt; 150 days"/>
    <d v="2020-02-14T00:00:00"/>
    <s v="W07-2020"/>
    <s v="Feb-2020"/>
    <s v="TBD"/>
    <s v="TBD"/>
    <s v="TBD"/>
    <s v="TBD"/>
    <s v="TBD"/>
    <x v="1"/>
    <s v="TBD"/>
    <s v="TBD"/>
    <s v="TBD"/>
    <m/>
    <m/>
    <m/>
    <m/>
    <m/>
    <m/>
    <m/>
    <m/>
    <m/>
    <m/>
    <m/>
    <m/>
    <m/>
    <m/>
    <x v="9"/>
    <x v="8"/>
    <m/>
    <s v="24.01.20 : email Return by XL, Teknik, Antenna too low_x000a_24.01.20 : email pengembalian SPK by Markering karena Drop by XL (RND NOK -&gt; ANTENNA TOO LOW)"/>
  </r>
  <r>
    <m/>
    <m/>
    <x v="15"/>
    <s v=""/>
    <n v="112.04692"/>
    <n v="-7.6259600000000001"/>
    <n v="40"/>
    <s v="30/170/270"/>
    <n v="2020"/>
    <s v="JEDI 2020 [NEW]"/>
    <m/>
    <s v="HTI"/>
    <s v="JAW-JI-NJK-3911"/>
    <s v="NGRONGGOT_KALORAN"/>
    <x v="0"/>
    <s v="TBG"/>
    <s v="East"/>
    <s v="JATIM"/>
    <s v="Jawa Timur"/>
    <s v="KAB. NGANJUK"/>
    <n v="6614391"/>
    <d v="2020-01-15T00:00:00"/>
    <m/>
    <n v="747"/>
    <s v="&gt; 150 days"/>
    <d v="2020-02-14T00:00:00"/>
    <s v="W07-2020"/>
    <s v="Feb-2020"/>
    <s v="TBD"/>
    <s v="TBD"/>
    <s v="TBD"/>
    <s v="TBD"/>
    <s v="TBD"/>
    <x v="1"/>
    <s v="TBD"/>
    <s v="TBD"/>
    <s v="TBD"/>
    <m/>
    <m/>
    <m/>
    <m/>
    <m/>
    <m/>
    <m/>
    <d v="2020-11-25T00:00:00"/>
    <m/>
    <m/>
    <m/>
    <m/>
    <m/>
    <m/>
    <x v="9"/>
    <x v="8"/>
    <m/>
    <s v="28.01.20 : email Return by XL, Teknik, Antenna too low"/>
  </r>
  <r>
    <s v="1127961003"/>
    <s v="NYIUR PONDOK KELAPA"/>
    <x v="15"/>
    <s v="TB"/>
    <n v="106.926421"/>
    <n v="-6.2393010000000002"/>
    <n v="30"/>
    <s v="0/90/180/280"/>
    <m/>
    <m/>
    <s v="Jl. Tipar No.28, Kel. Pondok Kelapa RT.04 RW.007 Kec. Duren Sawit, Kota Jakarta Timur Prov. DKI Jakarta"/>
    <s v="EID"/>
    <s v="JAW-JK-CKG-0662"/>
    <s v="Nyiur Pondok Kelapa"/>
    <x v="1"/>
    <s v="TBG"/>
    <s v="JABO"/>
    <s v="JABODETABEK (INNER)"/>
    <s v="DKI Jakarta"/>
    <s v="JAKARTA TIMUR"/>
    <n v="6614397"/>
    <d v="2020-01-15T00:00:00"/>
    <m/>
    <n v="747"/>
    <s v="&gt; 150 days"/>
    <d v="2020-06-13T00:00:00"/>
    <s v="W24-2020"/>
    <s v="Jun-2020"/>
    <s v="TBD"/>
    <s v="TBD"/>
    <s v="TBD"/>
    <s v="TBD"/>
    <s v="TBD"/>
    <x v="1"/>
    <s v="TBD"/>
    <s v="TBD"/>
    <s v="TBD"/>
    <m/>
    <s v="MW"/>
    <m/>
    <m/>
    <m/>
    <m/>
    <m/>
    <m/>
    <m/>
    <m/>
    <m/>
    <m/>
    <m/>
    <m/>
    <x v="9"/>
    <x v="8"/>
    <m/>
    <s v="13.08.20 : 11.08.20 : email SPK return, Failed legal aspect_x000a_10.08.20 : 06.08.20 : MOM : SPK propose drop oleh XL karena durasi_x000a_06.08.20 : 03.08.20 : 30.07.20 : 27.07.20 : 23.07.20 : 20.07.20 : Poin2 yang dimintakan LL, sedang di review ke legal TBG, sudah clear review dari legal_x000a_16.07.20 : IW clear, proses eskalasi sitac_x000a_13.07.20 : 09.07.20 : MOM : ada isu poin PKS dg LL, malam ini pertemusan_x000a_06.07.20 : 02.07.20 : rekom process, plan start CME 8 juli, plan RFI 5 Aug_x000a_29.06.20 : IW clear_x000a_25.06.20 : IW kurang 1 kk, pole MCP 20m_x000a_25.06.20 : paralel submit kandidat G propose MCP 25 , RNP NOK near existing, Plan IW Done Jun 2020_x000a_22.06.20 : 18.06.20 : kand F NOK terlalu dekat existing, plan kembali ke kand E yg ada penolakan warga luar radius, plan start CME end of Jun_x000a_15.06.20 : 11.06.20 : IW clear_x000a_08.06.20 : 04.06.20 : 01.06.20 : 29.05.20 : paralel validasi kand alternatif, waiting TNP review_x000a_28.05.20 : 25.05.20 : 08.05.20 : 30.04.20 : IW on going_x000a_23.04.20 : 16.04.20 : 09.04.20 : 02.04.20 : 25.03.20 : IW on going_x000a_19.03.20 :  validasi RND_x000a_20.02.20 : kand A =  kandidat A, waiting approval menjadi MCP 20m_x000a_13.02.20 : 06.02.20 : Kand A = Candidate A Submit_x000a_17.01.20 : hasil assessment PDI done (email arief), proses input STIP 1 B2S"/>
  </r>
  <r>
    <m/>
    <m/>
    <x v="15"/>
    <s v=""/>
    <n v="111.27070999999999"/>
    <n v="-7.6315799999999996"/>
    <n v="50"/>
    <s v="0/120/240"/>
    <m/>
    <m/>
    <m/>
    <s v="HTI"/>
    <s v="JAW-JI-MGT-4130"/>
    <s v="PANEKAN_SUMBERDODOL"/>
    <x v="0"/>
    <s v="TBG"/>
    <s v="East"/>
    <s v="JATIM"/>
    <s v="Jawa Timur"/>
    <s v="KAB. MAGETAN"/>
    <n v="6614396"/>
    <d v="2020-01-15T00:00:00"/>
    <m/>
    <n v="747"/>
    <s v="&gt; 150 days"/>
    <d v="2020-02-14T00:00:00"/>
    <s v="W07-2020"/>
    <s v="Feb-2020"/>
    <s v="TBD"/>
    <s v="TBD"/>
    <s v="TBD"/>
    <s v="TBD"/>
    <s v="TBD"/>
    <x v="1"/>
    <s v="TBD"/>
    <s v="TBD"/>
    <s v="TBD"/>
    <m/>
    <m/>
    <m/>
    <m/>
    <m/>
    <m/>
    <m/>
    <m/>
    <m/>
    <m/>
    <m/>
    <m/>
    <m/>
    <m/>
    <x v="9"/>
    <x v="8"/>
    <m/>
    <s v="24.01.20 : email Return by XL, Teknik, Antenna too low_x000a_24.01.20 : email pengembalian SPK by Markering karena Drop by XL (RND NOK -&gt; ANTENNA TOO LOW)"/>
  </r>
  <r>
    <m/>
    <m/>
    <x v="15"/>
    <s v=""/>
    <n v="106.823746"/>
    <n v="-6.2554299999999996"/>
    <n v="25"/>
    <s v="0/90/180/270"/>
    <m/>
    <m/>
    <m/>
    <s v="EID"/>
    <s v="JAW-JK-KYB-0106"/>
    <s v="PASAR WARUNG BUNCIT"/>
    <x v="0"/>
    <m/>
    <s v="JABO"/>
    <s v="JABODETABEK (INNER)"/>
    <s v="DKI Jakarta"/>
    <s v="JAKARTA SELATAN"/>
    <n v="6614397"/>
    <d v="2020-01-15T00:00:00"/>
    <m/>
    <n v="747"/>
    <s v="&gt; 150 days"/>
    <d v="2020-02-14T00:00:00"/>
    <s v="W07-2020"/>
    <s v="Feb-2020"/>
    <s v="TBD"/>
    <s v="TBD"/>
    <s v="TBD"/>
    <s v="TBD"/>
    <s v="TBD"/>
    <x v="1"/>
    <s v="TBD"/>
    <s v="TBD"/>
    <s v="TBD"/>
    <m/>
    <m/>
    <m/>
    <m/>
    <m/>
    <m/>
    <m/>
    <m/>
    <m/>
    <m/>
    <m/>
    <m/>
    <m/>
    <m/>
    <x v="9"/>
    <x v="8"/>
    <m/>
    <s v="28.01.20 : email Return by XL, Teknik, Antenna too low"/>
  </r>
  <r>
    <m/>
    <m/>
    <x v="15"/>
    <s v=""/>
    <n v="123.617"/>
    <n v="-10.169499999999999"/>
    <n v="40"/>
    <s v="50/155/250"/>
    <m/>
    <m/>
    <m/>
    <s v="ALITA"/>
    <s v="NUS-NT-KPG-0251"/>
    <s v="Rafael Oepoi"/>
    <x v="0"/>
    <m/>
    <s v="East"/>
    <s v="BALINUSRA"/>
    <s v="Nusa Tenggara Timur"/>
    <s v="Kota Kupang"/>
    <n v="6614398"/>
    <d v="2020-01-15T00:00:00"/>
    <m/>
    <n v="747"/>
    <s v="&gt; 150 days"/>
    <d v="2020-02-14T00:00:00"/>
    <s v="W07-2020"/>
    <s v="Feb-2020"/>
    <s v="TBD"/>
    <s v="TBD"/>
    <s v="TBD"/>
    <s v="TBD"/>
    <s v="TBD"/>
    <x v="1"/>
    <s v="TBD"/>
    <s v="TBD"/>
    <s v="TBD"/>
    <m/>
    <m/>
    <m/>
    <m/>
    <m/>
    <m/>
    <m/>
    <m/>
    <m/>
    <m/>
    <m/>
    <m/>
    <m/>
    <m/>
    <x v="9"/>
    <x v="8"/>
    <m/>
    <s v="24.01.20 : email pengembalian SPK oleh XL (email Sherli) karena adanya perubahan plan XL (Antenna too low)"/>
  </r>
</pivotCacheRecords>
</file>

<file path=xl/pivotCache/pivotCacheRecords2.xml><?xml version="1.0" encoding="utf-8"?>
<pivotCacheRecords xmlns="http://schemas.openxmlformats.org/spreadsheetml/2006/main" xmlns:r="http://schemas.openxmlformats.org/officeDocument/2006/relationships" count="1644">
  <r>
    <n v="652"/>
    <m/>
    <s v="JAW-JB-CKR-0068"/>
    <n v="30705690031"/>
    <s v="1274061003"/>
    <s v="PONDOK UNGU PERMAI RELOCATION"/>
    <s v="RELOCATION"/>
    <s v="TB"/>
    <s v="107°0.46.73'E"/>
    <s v="6°10.46.81'S"/>
    <n v="30"/>
    <s v="90/120/330"/>
    <n v="2021"/>
    <s v="RELOCATION"/>
    <s v=""/>
    <s v="EID"/>
    <s v="JAW-JB-CKR-0068"/>
    <s v="Pondok Ungu Permai Relocation"/>
    <s v="B2S"/>
    <s v="TBG"/>
    <s v="JABO"/>
    <x v="0"/>
    <s v="Jawa Barat"/>
    <s v="Kota Bekasi"/>
    <n v="6617601"/>
    <x v="0"/>
    <m/>
    <n v="224"/>
    <s v="&gt; 150 days"/>
    <d v="2022-02-04T00:00:00"/>
    <s v="W06-2022"/>
    <s v="Feb-2022"/>
    <d v="2021-12-20T00:00:00"/>
    <s v="W52-2021"/>
    <s v="Dec-2021"/>
    <d v="2022-02-04T00:00:00"/>
    <s v="W06-2022"/>
    <s v="Feb-2022"/>
    <d v="2022-05-05T00:00:00"/>
    <s v="W19-2022"/>
    <s v="May-2022"/>
    <s v="MW"/>
    <m/>
    <m/>
    <m/>
    <m/>
    <m/>
    <m/>
    <m/>
    <m/>
    <m/>
    <m/>
    <m/>
    <m/>
    <s v="SITAC"/>
    <s v="12.CP Process"/>
    <s v="07.SITAC PROCESS"/>
    <s v="PENOLAKAN WARGA"/>
    <s v="17:04:22-23:03:22: IW OG_x000a_20:03:22-23:02:22: VALIDASI RNP TNP, KANDIDAT C REJECT WARGA, PARALEL IW_x000a_20:02:22:  PLAN PENYELESAIAN HARI INI, PLAN B SUBMIT KANDIDAT ATLERNATIF_x000a_16:02:22: PLAN BERTEMU RW DAN SOSWAR TGL 17_x000a_13:02:22: PROSES MEDIASI DENGAN RW_x000a_09:02:22-23:01:22: PROCESS COLLECT DOKUMEN IW_x000a_19:01:22: OG IW CLEAR, FINALISASI IW 19 JAN_x000a_18:01:22: SUBMIT KANDIDAT D, GESER 15M DARI KANDIDAT C UNTUK MENGHINDARI WARGA YG KURANG SETUJU_x000a_16:01:22: IW FAILED, REHUNTING_x000a_12:01:22-09:01:22: ISSUE WARGA LUAR RADIUS, KARENA BERADA DI LAHAN CLUSTER, PLAN SOLVED 15 JAN _x000a_05:01:22-02:01:22: PLAN FINALISASI WARGA 6 JAN 22_x000a_29:12:21-26:12:21: IW OG 35KK _x000a_23:12:21: OG SURVEY IW_x000a_22:12:21: WAIT FEEDBACK VALIDASI TNP KANDIDAT C_x000a_21:12:21: VALIDASI RNP TNP KANDIDAT C KARENA KANDIDAT B REJECT WARGA, RNP OK_x000a_19:12:21-15:12:21: IW OG 8 KK (4 KK DKM, 2 KK PERUSAHAAN KECIL)_x000a_12:12:21: TNP OK, IW OG_x000a_08:12:21-07:12:21: RNP OK KANDIDAT B, TNP VALIDATION_x000a_06:12:21: RNP TNP VALIDATION_x000a_05:12:21-24:11:21: REJECT WARGA, REHUNTING OG, PLAN SUBMIT KANDIDAT 9 DEC_x000a_21:11:21: 2 KK SUDAH BISA DITEMUI, SUDAH ADA DISKUSI DGN RT RW, PLAN TTD DALAM MINGGU INI, YG 1 KK MASIH DICARI, PLAN IW CLEAR 25 NOV 21_x000a_17:11:21-14:11:21: IW OG, 1 KK PEMILIK RUKO SUDAH KETEMU, SISA 3 KK RUKO YANG BELUM KETEMU, POSISINYA DISEWA &amp; YANG MENEMPATI RUKO TSB ADALAH PEGAWAI2NYA, PLAN 17 NOV 21 RT RT &amp; TBG AKAN MENDATANGI KE 3 RUKO TSB, MAX NEXT WEEK IW CLEAR_x000a_10:10:21 - 23:10:21: IW OG, SOSWAR DONE, MASIH KURANG 4 KK PLAN CLEAR W2 NOV_x000a_20:10:21-13:10:21: VALIDASI DONE, IW OG, 23 KK PLAN SOSWAR 18 OCT, PLAN IW CLEAR END OF OKTOBER_x000a_06:10:21: UNDER REVIEW RNP XL PAK BUDI LUMANTO, KANDIDAT NEAR EXISTING_x000a_04:10:21-26:09:21: REHUNTING KANDIDAT SESUAI ARAHAN DARI TIM RNP XL, PLAN SUBMIT KANDIDAT MENUNGGU SURAT KERJASAMA DENGAN PASAR MODERN TERKAIT PEMANFAATAN LAHAN UNTUK PEMBANGUNAN TOWER_x000a_22:09:21: KANDIDAT DONE SUBMIT, UNDER REVIEW RNP_x000a_19:09:21: 15:09:21: SUBMIT KANDIDAT, REVIEW UNDER RNP_x000a_13:09:21: SPK RELEASED 7 SEP HUNTING OG"/>
    <x v="0"/>
    <x v="0"/>
    <n v="224"/>
    <d v="2022-05-10T00:00:00"/>
    <d v="2022-06-04T00:00:00"/>
    <n v="270"/>
    <x v="0"/>
    <d v="2021-12-06T00:00:00"/>
    <d v="2022-01-05T00:00:00"/>
    <x v="0"/>
    <n v="436"/>
    <s v="424 TBG"/>
  </r>
  <r>
    <s v="NEW SPK B2S"/>
    <m/>
    <s v="SUM-BB-MGR-0526"/>
    <n v="30730510031"/>
    <s v="0804381003"/>
    <s v="MANGGAR_MEKAR_JAYA"/>
    <s v="BP2022"/>
    <s v="TB"/>
    <s v="108°16.41.62'E"/>
    <s v="2°52.10.83'S"/>
    <n v="40"/>
    <s v="0/130/250"/>
    <n v="2022"/>
    <s v="New site 2022 - P1"/>
    <s v=""/>
    <s v="HTI"/>
    <s v="SUM-BB-MGR-0526"/>
    <s v="MANGGAR_MEKAR_JAYA"/>
    <s v="B2S"/>
    <s v="TBG"/>
    <s v="West"/>
    <x v="1"/>
    <s v="Kepulauan Bangka Belitung"/>
    <s v="Kab. Belitung Timur"/>
    <n v="6617949"/>
    <x v="1"/>
    <d v="2022-01-28T00:00:00"/>
    <n v="84"/>
    <s v="61 - 90 days"/>
    <d v="2022-06-24T00:00:00"/>
    <s v="W26-2022"/>
    <s v="Jun-2022"/>
    <s v="TBD"/>
    <s v="TBD"/>
    <s v="TBD"/>
    <s v="TBD"/>
    <s v="TBD"/>
    <s v="TBD"/>
    <s v="TBD"/>
    <s v="TBD"/>
    <s v="TBD"/>
    <s v="MW"/>
    <m/>
    <m/>
    <m/>
    <m/>
    <m/>
    <m/>
    <m/>
    <m/>
    <m/>
    <m/>
    <m/>
    <m/>
    <s v="SITAC"/>
    <s v="12.CP Process"/>
    <s v="07.SITAC PROCESS"/>
    <s v="CURRENTLY NO ISSUE"/>
    <s v="17:04:22-12:04:22: IW_x000a_10:04:22-08:04:22: VALIDASI RNP TNP_x000a_06:04:22: IW CLEAR_x000a_03:04:22-16:03:22: VALIDASI RNP TNP_x000a_13:03:22-10:03:22: VALIDASI RNP -&gt; RNP NOK, REHUNTING_x000a_09:03:22-28:02:22: REHUNTING_x000a_23:02:22-20:02:22: IW OG_x000a_16:02:22: VALIDASI RNP TNP -&gt; IW OG_x000a_15:02:22-30:01:22: SURVEY OG_x000a_28:01:22: SPK RECEIVED FROM EMAIL LMS"/>
    <x v="1"/>
    <x v="0"/>
    <n v="84"/>
    <d v="2022-05-09T00:00:00"/>
    <d v="2022-06-24T00:00:00"/>
    <n v="150"/>
    <x v="1"/>
    <d v="2022-04-25T00:00:00"/>
    <d v="2022-05-25T00:00:00"/>
    <x v="0"/>
    <n v="436"/>
    <s v="424 TBG"/>
  </r>
  <r>
    <n v="951"/>
    <m/>
    <s v="SUL-ST-LWK-1100"/>
    <n v="30714640031"/>
    <s v="2604971003"/>
    <s v="LUWUK_BUNGIN"/>
    <s v="ACTIVE - BLITZKRIEG 2021 [NEW]"/>
    <s v="TB"/>
    <s v="122°47.41.24'E"/>
    <s v="0°56.37.96'S"/>
    <n v="60"/>
    <s v="90/210/330"/>
    <n v="2021"/>
    <s v="BLITZKRIEG 2021 [NEW]"/>
    <s v="Lapangan Persibal, Kel. Soho, Kec. Luwuk,  Kab. Banggai, Prov. Sul Teng"/>
    <s v="HTI"/>
    <s v="SUL-ST-LWK-1100"/>
    <s v="LUWUK_BUNGIN"/>
    <s v="B2S"/>
    <s v="TBG"/>
    <s v="EAST"/>
    <x v="2"/>
    <s v="Sulawesi Tengah"/>
    <s v="Kab. Banggai"/>
    <n v="6617749"/>
    <x v="2"/>
    <m/>
    <n v="176"/>
    <s v="&gt; 150 days"/>
    <d v="2022-03-24T00:00:00"/>
    <s v="W13-2022"/>
    <s v="Mar-2022"/>
    <s v="TBD"/>
    <s v="TBD"/>
    <s v="TBD"/>
    <s v="TBD"/>
    <s v="TBD"/>
    <s v="TBD"/>
    <s v="TBD"/>
    <s v="TBD"/>
    <s v="TBD"/>
    <s v="MW"/>
    <m/>
    <m/>
    <m/>
    <m/>
    <m/>
    <m/>
    <m/>
    <m/>
    <m/>
    <m/>
    <m/>
    <m/>
    <s v="SITAC"/>
    <s v="13.Rekom L/C process"/>
    <s v="07.SITAC PROCESS"/>
    <s v="CURRENTLY NO ISSUE"/>
    <s v="17:04:22-03:04:22: REKOM_x000a_30:03:22: IW OG_x000a_27:03:22-23:03:22: VALIDASI RNP TNP_x000a_23:03:22: REHUNTING_x000a_20:03:22-18:03:22: VALIDASI RNP TNP_x000a_16:03:22-13:03:22: REKOM_x000a_09:03:22: VALIDASI DONE, PLAN KETEMU LL 10 MAR 22 UNTUK BAN/BAK_x000a_06:03:22: REHUNTING, KANDIDAT NOK_x000a_28:02:22: VALIDASI RNP TNP, KANDIDAT OUTSAR KARENA REJECT WARGA --&gt; REHUNTING_x000a_25:02:22: ANNOUNCEMENT GO UNTIL RFI_x000a_23:02:22-20:02:22: REHUNTING, LL BERUBAH PIKIRAN_x000a_16:02:22: IW OG NEW CANDIDATE_x000a_14:02:22-06:02:22: REHUNTING, IW FAILED_x000a_30:01:22-26:01:22: IW OG_x000a_25:01:22: SUBMIT NEW KANDIDAT S &amp; R_x000a_23:01:22-19:01:22: WAIT REVIEW NEW CANDIDATE DARI XL_x000a_16:01:22: VALIDASI NEW CANDIDATE_x000a_12:01:22-02:01:22: REHUNTING NEW CANDIDATE_x000a_29:12:21: TIDAK ADA CANDIDATE (POLSEK &amp; PRIVATE TAPI TIDAK MAU DISEWAKAN), OG SURVEY NEW CANDIDATE_x000a_26:12:21: IW OG_x000a_22:12:21-19:12:21: SITAC PREPARATION_x000a_16:12:21: PMO XL CONFIRMED GO SITAC_x000a_15:12:21-05:12:21: REVIEW TNP OK, NEED CONFIRMATION FROM XL TO CONTINUE SITAC PROCESS, REVIEW RNP NOK, PARALEL REHUNTING_x000a_01:12:21-10:11:21: REVIEW RNP NOK, OG RE-HUNTING PROCESS_x000a_07:11:21: CANDIDAT VERIFICATION OG_x000a_03:11:21-31:10:21: SURVEY OG, PLAN SUBMIT KANDIDAT W1 NOV"/>
    <x v="0"/>
    <x v="1"/>
    <n v="176"/>
    <d v="2022-04-25T00:00:00"/>
    <d v="2022-05-25T00:00:00"/>
    <n v="212"/>
    <x v="0"/>
    <d v="2022-01-23T00:00:00"/>
    <d v="2022-02-22T00:00:00"/>
    <x v="0"/>
    <n v="436"/>
    <s v="424 TBG"/>
  </r>
  <r>
    <s v="NEW SPK B2S"/>
    <m/>
    <s v="SUM-BB-MGR-0529"/>
    <n v="30730550031"/>
    <s v="0804391003"/>
    <s v="DAMAR_SUKAMANDI"/>
    <s v="BP2022"/>
    <s v="TB"/>
    <s v="108°14.11.85'E"/>
    <s v="2°48.47.7'S"/>
    <n v="50"/>
    <s v="50/190/330"/>
    <n v="2022"/>
    <s v="New site 2022 - P2"/>
    <s v="Jl. Kuweni,RT.002, RW. 001, Dusun Sukamandi, Desa Sukamandi,Kecamatan Damar,Kabupaten Belitung Timur, Provinsi Kepulauan Bangka Belitung"/>
    <s v="HTI"/>
    <s v="SUM-BB-MGR-0529"/>
    <s v="DAMAR_SUKAMANDI"/>
    <s v="B2S"/>
    <s v="TBG"/>
    <s v="West"/>
    <x v="1"/>
    <s v="Kepulauan Bangka Belitung"/>
    <s v="Kab. Belitung Timur"/>
    <n v="6617949"/>
    <x v="1"/>
    <d v="2022-01-28T00:00:00"/>
    <n v="84"/>
    <s v="61 - 90 days"/>
    <d v="2022-06-24T00:00:00"/>
    <s v="W26-2022"/>
    <s v="Jun-2022"/>
    <s v="TBD"/>
    <s v="TBD"/>
    <s v="TBD"/>
    <s v="TBD"/>
    <s v="TBD"/>
    <s v="TBD"/>
    <s v="TBD"/>
    <s v="TBD"/>
    <s v="TBD"/>
    <s v="MW"/>
    <m/>
    <m/>
    <m/>
    <m/>
    <m/>
    <m/>
    <m/>
    <m/>
    <m/>
    <m/>
    <m/>
    <m/>
    <s v="PRESITAC"/>
    <s v="09.Under TNP review"/>
    <s v="06.ERM PROCESS"/>
    <s v="CURRENTLY NO ISSUE"/>
    <s v="17:04:22-05:04:22: VALIDASI RNP TNP_x000a_05:04:22: REHUNTING, KANDIDAT NOK_x000a_03:04:22-20:03:22: VALIDASI RNP TNP NEW CANDIDTAE_x000a_16:03:22: UNDER RNP TNP_x000a_13:03:22: REHUNTING_x000a_09:03:22: IW OG_x000a_06:03:22-23:02:22; REHUNTING_x000a_20:02:22-13:02:22: IW OG_x000a_09:02:22-30:01:22: SURVEY OG_x000a_28:01:22: SPK RECEIVED FROM EMAIL LMS"/>
    <x v="1"/>
    <x v="0"/>
    <n v="84"/>
    <d v="2022-05-23T00:00:00"/>
    <d v="2022-06-24T00:00:00"/>
    <n v="150"/>
    <x v="1"/>
    <d v="2022-04-25T00:00:00"/>
    <d v="2022-05-25T00:00:00"/>
    <x v="0"/>
    <n v="436"/>
    <s v="424 TBG"/>
  </r>
  <r>
    <s v="NEW SPK B2S"/>
    <m/>
    <s v="SUM-LA-BBU-0868"/>
    <n v="30730060031"/>
    <s v="1014581003"/>
    <s v="WAY_PISANG"/>
    <s v="BP2022"/>
    <s v="TB"/>
    <s v="104°22.23.15'E"/>
    <s v="4°23.38.55'S"/>
    <n v="50"/>
    <s v="50/110/275"/>
    <n v="2022"/>
    <s v="New site 2022 - P2"/>
    <s v="Way Pisang RT 002/RW 001 Desa Way Pisang Kecamatan Way Tuba  Kab. Way Kanan Prov Lampung"/>
    <s v="HTI"/>
    <s v="SUM-LA-BBU-0868"/>
    <s v="WAY_PISANG"/>
    <s v="B2S"/>
    <s v="TBG"/>
    <s v="West"/>
    <x v="1"/>
    <s v="Lampung"/>
    <s v="Kab. Way Kanan"/>
    <n v="6617950"/>
    <x v="1"/>
    <d v="2022-01-28T00:00:00"/>
    <n v="84"/>
    <s v="61 - 90 days"/>
    <d v="2022-06-24T00:00:00"/>
    <s v="W26-2022"/>
    <s v="Jun-2022"/>
    <s v="TBD"/>
    <s v="TBD"/>
    <s v="TBD"/>
    <s v="TBD"/>
    <s v="TBD"/>
    <s v="TBD"/>
    <s v="TBD"/>
    <s v="TBD"/>
    <s v="TBD"/>
    <s v="MW"/>
    <d v="2022-02-25T00:00:00"/>
    <d v="2022-03-02T00:00:00"/>
    <m/>
    <m/>
    <m/>
    <m/>
    <m/>
    <m/>
    <m/>
    <m/>
    <m/>
    <m/>
    <s v="CME"/>
    <s v="21.Bouwplank"/>
    <s v="10.CME PREPARATION"/>
    <s v="CURRENTLY NO ISSUE"/>
    <s v="17:04:22-06:04:22: BOUWPLANK &amp; PARALEL PERMIT_x000a_03:04:22-27:03:22: PREPARE CME_x000a_23:03:22: DESIGN OG_x000a_20:03:22-06:03:22: REKOM_x000a_28:02:22-16:02:22: IW CLEAR_x000a_13:02:22-09:02:22: IW OG_x000a_02:02:22-30:01:22: SURVEY OG_x000a_28:01:22: SPK RECEIVED FROM EMAIL LMS"/>
    <x v="1"/>
    <x v="0"/>
    <n v="84"/>
    <s v="DONE"/>
    <d v="2022-06-24T00:00:00"/>
    <n v="150"/>
    <x v="1"/>
    <d v="2022-04-25T00:00:00"/>
    <d v="2022-05-25T00:00:00"/>
    <x v="0"/>
    <n v="436"/>
    <s v="424 TBG"/>
  </r>
  <r>
    <s v="NEW SPK B2S"/>
    <m/>
    <s v="SUM-SS-BTA-1088"/>
    <n v="30729730031"/>
    <s v="0719111003"/>
    <s v="LUBUK_BATANG_BARU"/>
    <s v="BP2022"/>
    <s v="TB"/>
    <s v="104°11.52.8'E"/>
    <s v="4°2.54.49'S"/>
    <n v="60"/>
    <s v="150/205/285"/>
    <n v="2022"/>
    <s v="New site 2022 - P2"/>
    <s v="Jl. Raya Prabumulih - Baturaja Dusun 13 Desa Lubuk Batang Baru, Kecamatan Lubuk Batang, Kabupaten Ogan Komering Ulu, Provinsi Sumatera Selatan"/>
    <s v="HTI"/>
    <s v="SUM-SS-BTA-1088"/>
    <s v="LUBUK_BATANG_BARU"/>
    <s v="B2S"/>
    <s v="TBG"/>
    <s v="West"/>
    <x v="1"/>
    <s v="Sumatera Selatan"/>
    <s v="Kab. Ogan Komering Ulu"/>
    <n v="6617950"/>
    <x v="1"/>
    <d v="2022-01-28T00:00:00"/>
    <n v="84"/>
    <s v="61 - 90 days"/>
    <d v="2022-06-24T00:00:00"/>
    <s v="W26-2022"/>
    <s v="Jun-2022"/>
    <s v="TBD"/>
    <s v="TBD"/>
    <s v="TBD"/>
    <s v="TBD"/>
    <s v="TBD"/>
    <s v="TBD"/>
    <s v="TBD"/>
    <s v="TBD"/>
    <s v="TBD"/>
    <s v="MW"/>
    <d v="2022-03-07T00:00:00"/>
    <d v="2022-03-15T00:00:00"/>
    <m/>
    <m/>
    <m/>
    <m/>
    <m/>
    <m/>
    <m/>
    <m/>
    <m/>
    <m/>
    <s v="RFC"/>
    <s v="19.Mobilisasi dan Demobilisasi"/>
    <s v="10.CME PREPARATION"/>
    <s v="CURRENTLY NO ISSUE"/>
    <s v="17:04:22-10:04:22: SOIL TEST _x000a_06:04:22-03:04:22: PREPARE CME_x000a_30:03:22-27:03:22: REKOM OG_x000a_23:03:22-06:03:22: IW CLEAR_x000a_28:02:22-16:02:22: IW OG_x000a_15:02:22-15:02:22: VALIDASI RNP TNP_x000a_13:02:22-30:01:22: SURVEY OG_x000a_28:01:22: SPK RECEIVED FROM EMAIL LMS"/>
    <x v="1"/>
    <x v="0"/>
    <n v="84"/>
    <d v="2022-04-29T00:00:00"/>
    <d v="2022-06-10T00:00:00"/>
    <n v="136"/>
    <x v="1"/>
    <d v="2022-04-25T00:00:00"/>
    <d v="2022-05-25T00:00:00"/>
    <x v="0"/>
    <n v="436"/>
    <s v="424 TBG"/>
  </r>
  <r>
    <n v="949"/>
    <m/>
    <s v="SUL-ST-LWK-1104"/>
    <n v="30714630031"/>
    <s v="2604961003"/>
    <s v="LUWUK_UTARA_KILONGAN"/>
    <s v="ACTIVE - BLITZKRIEG 2021 [NEW]"/>
    <s v="TB"/>
    <s v="122°50.36.21'E"/>
    <s v="0°55.38.08'S"/>
    <n v="60"/>
    <s v="0/90/250"/>
    <n v="2021"/>
    <s v="BLITZKRIEG 2021 [NEW]"/>
    <s v="Kel. Kilongan Permai, RT.1/RW.1 Kec. Luwuk,  Kab. Banggai, Prov.Sulteng"/>
    <s v="HTI"/>
    <s v="SUL-ST-LWK-1104"/>
    <s v="LUWUK_UTARA_KILONGAN"/>
    <s v="B2S"/>
    <s v="TBG"/>
    <s v="EAST"/>
    <x v="2"/>
    <s v="Sulawesi Tengah"/>
    <s v="Kab. Banggai"/>
    <n v="6617749"/>
    <x v="2"/>
    <m/>
    <n v="176"/>
    <s v="&gt; 150 days"/>
    <d v="2022-03-24T00:00:00"/>
    <s v="W13-2022"/>
    <s v="Mar-2022"/>
    <s v="TBD"/>
    <s v="TBD"/>
    <s v="TBD"/>
    <s v="TBD"/>
    <s v="TBD"/>
    <s v="TBD"/>
    <s v="TBD"/>
    <s v="TBD"/>
    <s v="TBD"/>
    <s v="MW"/>
    <m/>
    <m/>
    <m/>
    <m/>
    <m/>
    <m/>
    <m/>
    <m/>
    <m/>
    <m/>
    <m/>
    <m/>
    <s v="SITAC"/>
    <s v="11.BAN / BAK Process"/>
    <s v="07.SITAC PROCESS"/>
    <s v="CURRENTLY NO ISSUE"/>
    <s v="17:04:22-28:02:22: IW OG, LAHAN PEMDA_x000a_25:02:22: ANNOUNCEMENT GO UNTIL RFI_x000a_23:02:22-16:02:22: IW OG, LAHAN PEMDA_x000a_13:02:22: VALIDASI RNP TNP, KANDIDAT V REJECT WARGA_x000a_09:02:22-06:02:22: IW OG KANDIDAT V_x000a_02:02:22: RNP REVIEW OG_x000a_30:01:22-26:01:22: REHUNTING SESUAI ARAHAN XL_x000a_25:01:22: SUBMIT NEW CANDIDATE, BUT REJECTED BY XL_x000a_23:01:22-09:01:22: KANDIDAT P SLOPE LAHAN 45 DEGREES, OG REHUNTING_x000a_05:01:22: IW OG KANDIDAT P (KANDIDAT OPSI KE-2)_x000a_02:01:22-29:12:21: KANDIDAT Q GAGAL IW, OG IW KANDIDAT P_x000a_26:12:21: IW OG_x000a_22:12:21-19:12:21: SITAC PREPARATION_x000a_16:12:21: PMO XL CONFIRMED GO SITAC_x000a_15:12:21-05:12:21: REVIEW TNP OK, NEED CONFIRMATION FROM XL TO CONTINUE SITAC PROCESS_x000a_01:12:21-10:11:21: REVIEW TNP OG, ERM REJECT_x000a_08:11:21: REVIEW RNP OG _x000a_07:11:21-31:10:21: SURVEY OG, PLAN SUBMIT KANDIDAT 10 NOV"/>
    <x v="0"/>
    <x v="1"/>
    <n v="176"/>
    <d v="2022-04-25T00:00:00"/>
    <d v="2022-05-25T00:00:00"/>
    <n v="212"/>
    <x v="0"/>
    <d v="2022-01-23T00:00:00"/>
    <d v="2022-02-22T00:00:00"/>
    <x v="0"/>
    <n v="436"/>
    <s v="424 TBG"/>
  </r>
  <r>
    <n v="948"/>
    <m/>
    <s v="SUL-ST-LWK-1073"/>
    <n v="30714620031"/>
    <s v="2604951003"/>
    <s v="MOILONG XL"/>
    <s v="ACTIVE - BLITZKRIEG 2021 [NEW]"/>
    <s v="TB"/>
    <s v="122°23.39.87'E"/>
    <s v="1°26.23.68'S"/>
    <n v="60"/>
    <s v="100/220/320"/>
    <n v="2021"/>
    <s v="BLITZKRIEG 2021 [NEW]"/>
    <s v="Dusun III, RT.001,Desa Sumber Harjo, Kecamatan Moilong, Kabupaten Banggai, Provinsi Sulawesi Tengah_x000a_"/>
    <s v="HTI"/>
    <s v="SUL-ST-LWK-1073"/>
    <s v="MOILONG"/>
    <s v="B2S"/>
    <s v="TBG"/>
    <s v="EAST"/>
    <x v="2"/>
    <s v="Sulawesi Tengah"/>
    <s v="Kab. Banggai"/>
    <n v="6617749"/>
    <x v="2"/>
    <m/>
    <n v="176"/>
    <s v="&gt; 150 days"/>
    <d v="2022-03-24T00:00:00"/>
    <s v="W13-2022"/>
    <s v="Mar-2022"/>
    <s v="TBD"/>
    <s v="TBD"/>
    <s v="TBD"/>
    <d v="2022-04-25T00:00:00"/>
    <s v="W18-2022"/>
    <s v="Apr-2022"/>
    <d v="2022-04-25T00:00:00"/>
    <s v="W18-2022"/>
    <s v="Apr-2022"/>
    <s v="MW"/>
    <d v="2022-02-21T00:00:00"/>
    <d v="2022-02-23T00:00:00"/>
    <m/>
    <m/>
    <m/>
    <d v="2022-03-01T00:00:00"/>
    <m/>
    <m/>
    <m/>
    <m/>
    <m/>
    <m/>
    <s v="CME"/>
    <s v="37.Power connection process"/>
    <s v="20.SRFI"/>
    <s v="CURRENTLY NO ISSUE"/>
    <s v="17:04:22-13:04:22: RFI, WAIT RFIN_x000a_10:04:22: PLN_x000a_06:04:22-30:03:22: ERECTION_x000a_27:03:22-20:03:22: CURING_x000a_16:03:22: POURING_x000a_13:03:22-28:02:22: REBARRING_x000a_23:02:22-20:02:22: EXCAVATION_x000a_16:02:22-02:02:22: DELIVERY MATERIAL &amp; PARALEL ON CHECK PERIZINAN_x000a_30:01:22-23:01:22: APD &amp; REKOM DONE_x000a_19:01:22-12:01:22: REKOM OG, PARALEL REQ SOIL TEST_x000a_09:01:22: IW CLEAR, PREPARE REKOM_x000a_05:01:22: BAN BAK OG_x000a_02:01:22: TNP OK, IW OG_x000a_29:12:21-26:12:21: RNP OK, UNDER TNP REVIEW_x000a_22:12:21: WAIT REVIEW RNP TNP_x000a_19:12:21: SITAC PREPARATION, NEED FU VALIDASI TNP RNP_x000a_16:12:21: PMO XL CONFIRMED GO SITAC, NEED FU VALIDASI TNP RNP_x000a_15:12:21-09:11:21: VALIDASI RNP OG, HOLD BY XL_x000a_07:11:21-31:10:21: SURVEY OG, PLAN SUBMIT KANDIDAT 10 NOV"/>
    <x v="0"/>
    <x v="1"/>
    <n v="176"/>
    <s v="DONE"/>
    <d v="2022-04-20T00:00:00"/>
    <n v="177"/>
    <x v="0"/>
    <d v="2022-01-23T00:00:00"/>
    <d v="2022-02-22T00:00:00"/>
    <x v="0"/>
    <n v="436"/>
    <s v="424 TBG"/>
  </r>
  <r>
    <m/>
    <m/>
    <s v="SUM-SU-STB-2233"/>
    <n v="30734850031"/>
    <n v="22026109"/>
    <s v="STUNGKIT -3"/>
    <s v="BP2022"/>
    <s v="TB"/>
    <s v="98°21.57.96'E"/>
    <s v="3°40.41.99'N"/>
    <n v="40"/>
    <s v="20/210/300"/>
    <n v="2022"/>
    <m/>
    <s v="Jl. Stungkit, Dusun III, Desa Stungkit, Kec. Wampu, Kab. Langkat, Prov. Sumatera Utara"/>
    <s v="HTI"/>
    <s v="SUM-SU-STB-2233"/>
    <s v="WAMPU_STUNGKIT"/>
    <s v="COLO"/>
    <s v="TBG"/>
    <s v="West"/>
    <x v="3"/>
    <s v="Sumatera Utara"/>
    <s v="Kab. Langkat"/>
    <n v="6618183"/>
    <x v="3"/>
    <d v="2022-04-06T00:00:00"/>
    <n v="-15"/>
    <s v="&lt; 30 days"/>
    <d v="2022-05-06T00:00:00"/>
    <s v="W19-2022"/>
    <s v="May-2022"/>
    <s v="TBD"/>
    <s v="TBD"/>
    <s v="TBD"/>
    <s v="TBD"/>
    <s v="TBD"/>
    <s v="TBD"/>
    <s v="TBD"/>
    <s v="TBD"/>
    <s v="TBD"/>
    <s v="MW"/>
    <d v="2022-04-10T00:00:00"/>
    <d v="2022-04-11T00:00:00"/>
    <m/>
    <m/>
    <m/>
    <d v="2022-04-12T00:00:00"/>
    <m/>
    <m/>
    <d v="2022-03-22T00:00:00"/>
    <m/>
    <m/>
    <m/>
    <m/>
    <s v="38.RFI"/>
    <s v="21.RFI"/>
    <s v="CLOSED - RFI DONE"/>
    <s v="RFI DONE 22 MAR, STO 12 APR ON NEW SITE ID_x000a_10:04:22: ERM PROCESS_x000a_06:04:22: SPK RECEIVED"/>
    <x v="2"/>
    <x v="0"/>
    <m/>
    <m/>
    <m/>
    <m/>
    <x v="2"/>
    <m/>
    <m/>
    <x v="1"/>
    <n v="457"/>
    <s v="445 TBG"/>
  </r>
  <r>
    <m/>
    <m/>
    <s v="SUM-SU-STB-2230"/>
    <n v="30734560031"/>
    <n v="22016109"/>
    <s v="LADA HULU"/>
    <s v="BP2022"/>
    <s v="TB"/>
    <s v="98°25.41.16'E"/>
    <s v="3°48.46.98'N"/>
    <n v="50"/>
    <s v="30/160/240"/>
    <n v="2022"/>
    <m/>
    <s v="Jl. Penggabungan, Dusun VI, Desa Baru Pasar 8, Kec. Hinai, Kab. Langkat, Prov. Sumatera Utara"/>
    <s v="HTI"/>
    <s v="SUM-SU-STB-2230"/>
    <s v="BARU_PASAR_VIII"/>
    <s v="COLO"/>
    <s v="TBG"/>
    <s v="West"/>
    <x v="3"/>
    <s v="Sumatera Utara"/>
    <s v="Kab. Langkat"/>
    <n v="6618183"/>
    <x v="3"/>
    <d v="2022-04-06T00:00:00"/>
    <n v="-7"/>
    <s v="&lt; 30 days"/>
    <d v="2022-05-06T00:00:00"/>
    <s v="W19-2022"/>
    <s v="May-2022"/>
    <s v="TBD"/>
    <s v="TBD"/>
    <s v="TBD"/>
    <s v="TBD"/>
    <s v="TBD"/>
    <s v="TBD"/>
    <s v="TBD"/>
    <s v="TBD"/>
    <s v="TBD"/>
    <s v="MW"/>
    <d v="2022-04-10T00:00:00"/>
    <d v="2022-04-11T00:00:00"/>
    <n v="122150561096"/>
    <m/>
    <m/>
    <d v="2022-04-12T00:00:00"/>
    <m/>
    <m/>
    <d v="2022-03-30T00:00:00"/>
    <m/>
    <m/>
    <m/>
    <m/>
    <s v="38.RFI"/>
    <s v="21.RFI"/>
    <s v="CLOSED - RFI DONE"/>
    <s v="RFI DONE 30 MAR, STO 12 APR ON NEW SITE ID_x000a_10:04:22: ERM PROCESS_x000a_06:04:22: SPK RECEIVED"/>
    <x v="2"/>
    <x v="0"/>
    <m/>
    <m/>
    <m/>
    <m/>
    <x v="2"/>
    <m/>
    <m/>
    <x v="1"/>
    <n v="457"/>
    <s v="445 TBG"/>
  </r>
  <r>
    <m/>
    <m/>
    <s v="SUM-SU-STB-2239"/>
    <n v="30734660031"/>
    <s v="TBG05_NSM178"/>
    <s v="KUALA MADU"/>
    <s v="BP2022"/>
    <s v="BT"/>
    <s v="98°30.11.88'E"/>
    <s v="3°42.49.0'N"/>
    <n v="50"/>
    <s v="0/130/230"/>
    <n v="2022"/>
    <m/>
    <s v="Jl. Amarta Karang Rejo Langkat Sumatera Utara Sumatera Utara"/>
    <s v="HTI"/>
    <s v="SUM-SU-STB-2239"/>
    <s v="STABAT_KARANG_REJO"/>
    <s v="COLO"/>
    <s v="TBG"/>
    <s v="West"/>
    <x v="3"/>
    <s v="Sumatera Utara"/>
    <s v="Kab. Langkat"/>
    <n v="6618184"/>
    <x v="3"/>
    <d v="2022-04-06T00:00:00"/>
    <n v="-7"/>
    <s v="&lt; 30 days"/>
    <d v="2022-05-06T00:00:00"/>
    <s v="W19-2022"/>
    <s v="May-2022"/>
    <s v="TBD"/>
    <s v="TBD"/>
    <s v="TBD"/>
    <s v="TBD"/>
    <s v="TBD"/>
    <s v="TBD"/>
    <s v="TBD"/>
    <s v="TBD"/>
    <s v="TBD"/>
    <s v="MW"/>
    <d v="2022-04-10T00:00:00"/>
    <d v="2022-04-11T00:00:00"/>
    <n v="122140915415"/>
    <m/>
    <m/>
    <d v="2022-04-12T00:00:00"/>
    <m/>
    <m/>
    <d v="2022-03-30T00:00:00"/>
    <m/>
    <m/>
    <m/>
    <m/>
    <s v="38.RFI"/>
    <s v="21.RFI"/>
    <s v="CLOSED - RFI DONE"/>
    <s v="RFI DONE 30 MAR, STO 12 APR ON NEW SITE ID_x000a_10:04:22: ERM PROCESS_x000a_06:04:22: SPK RECEIVED"/>
    <x v="2"/>
    <x v="0"/>
    <m/>
    <m/>
    <m/>
    <m/>
    <x v="2"/>
    <m/>
    <m/>
    <x v="1"/>
    <n v="457"/>
    <s v="445 TBG"/>
  </r>
  <r>
    <m/>
    <m/>
    <s v="SUM-SU-STB-2225"/>
    <n v="30734900031"/>
    <n v="22021109"/>
    <s v="HINAI KIRI HULU"/>
    <s v="BP2022"/>
    <s v="TB"/>
    <s v="98°27.46.15'E"/>
    <s v="3°49.35.15'N"/>
    <n v="50"/>
    <s v="10/140/280"/>
    <n v="2022"/>
    <m/>
    <s v="JL. Caraka , Dusun II , Desa Hinai Kanan, Kec. Hinai, Kab. Langkat, Prov. Sumatera Utara."/>
    <s v="HTI"/>
    <s v="SUM-SU-STB-2225"/>
    <s v="HINAI_KANAN"/>
    <s v="COLO"/>
    <s v="TBG"/>
    <s v="West"/>
    <x v="3"/>
    <s v="Sumatera Utara"/>
    <s v="Kab. Langkat"/>
    <n v="6618183"/>
    <x v="3"/>
    <d v="2022-04-06T00:00:00"/>
    <n v="-6"/>
    <s v="&lt; 30 days"/>
    <d v="2022-05-06T00:00:00"/>
    <s v="W19-2022"/>
    <s v="May-2022"/>
    <s v="TBD"/>
    <s v="TBD"/>
    <s v="TBD"/>
    <s v="TBD"/>
    <s v="TBD"/>
    <s v="TBD"/>
    <s v="TBD"/>
    <s v="TBD"/>
    <s v="TBD"/>
    <s v="MW"/>
    <d v="2022-04-10T00:00:00"/>
    <d v="2022-04-11T00:00:00"/>
    <m/>
    <m/>
    <m/>
    <d v="2022-04-12T00:00:00"/>
    <m/>
    <m/>
    <d v="2022-03-31T00:00:00"/>
    <m/>
    <m/>
    <m/>
    <m/>
    <s v="38.RFI"/>
    <s v="21.RFI"/>
    <s v="CLOSED - RFI DONE"/>
    <s v="RFI DONE 31 MAR, STO 12 APR ON NEW SITE ID_x000a_10:04:22: ERM PROCESS_x000a_06:04:22: SPK RECEIVED"/>
    <x v="2"/>
    <x v="0"/>
    <m/>
    <m/>
    <m/>
    <m/>
    <x v="2"/>
    <m/>
    <m/>
    <x v="1"/>
    <n v="457"/>
    <s v="445 TBG"/>
  </r>
  <r>
    <m/>
    <m/>
    <s v="SUM-SU-STB-2229"/>
    <n v="30735160031"/>
    <n v="22012109"/>
    <s v="SICANGGANG HINAI"/>
    <s v="BP2022"/>
    <s v="TB"/>
    <s v="98°29.25.08'E"/>
    <s v="3°51.36.0'N"/>
    <n v="50"/>
    <s v="100/210/280"/>
    <n v="2022"/>
    <m/>
    <s v="Lingkungan VII, Kel. Hinai Kiri, Kec. Secanggang, Kab. Langkat, Prov. Sumatera Utara"/>
    <s v="HTI"/>
    <s v="SUM-SU-STB-2229"/>
    <s v="HINAI_KIRI"/>
    <s v="COLO"/>
    <s v="TBG"/>
    <s v="West"/>
    <x v="3"/>
    <s v="Sumatera Utara"/>
    <s v="Kab. Langkat"/>
    <n v="6618183"/>
    <x v="3"/>
    <d v="2022-04-06T00:00:00"/>
    <n v="-6"/>
    <s v="&lt; 30 days"/>
    <d v="2022-05-06T00:00:00"/>
    <s v="W19-2022"/>
    <s v="May-2022"/>
    <s v="TBD"/>
    <s v="TBD"/>
    <s v="TBD"/>
    <s v="TBD"/>
    <s v="TBD"/>
    <s v="TBD"/>
    <s v="TBD"/>
    <s v="TBD"/>
    <s v="TBD"/>
    <s v="MW"/>
    <d v="2022-04-10T00:00:00"/>
    <d v="2022-04-11T00:00:00"/>
    <m/>
    <m/>
    <m/>
    <d v="2022-04-12T00:00:00"/>
    <m/>
    <m/>
    <d v="2022-03-31T00:00:00"/>
    <m/>
    <m/>
    <m/>
    <m/>
    <s v="38.RFI"/>
    <s v="21.RFI"/>
    <s v="CLOSED - RFI DONE"/>
    <s v="RFI DONE 31 MAR, STO 12 APR ON NEW SITE ID_x000a_10:04:22: ERM PROCESS_x000a_06:04:22: SPK RECEIVED"/>
    <x v="2"/>
    <x v="0"/>
    <m/>
    <m/>
    <m/>
    <m/>
    <x v="2"/>
    <m/>
    <m/>
    <x v="1"/>
    <n v="457"/>
    <s v="445 TBG"/>
  </r>
  <r>
    <m/>
    <m/>
    <s v="SUM-SU-STB-2232"/>
    <n v="30734530031"/>
    <n v="22236109"/>
    <s v="API_SELOTONG SECANGGANG"/>
    <s v="BP2022"/>
    <s v="TB"/>
    <s v="98°33.33.12'E"/>
    <s v="3°52.9.98'N"/>
    <n v="50"/>
    <s v="100/210/300"/>
    <n v="2022"/>
    <m/>
    <s v="Jl. Besat Selotong / Jl. Tambak, Dusun I, Desa Selotong, Kec. Secanggang, Kab. Langkat, Prov. Sumatera Utara"/>
    <s v="HTI"/>
    <s v="SUM-SU-STB-2232"/>
    <s v="SELOTONG"/>
    <s v="COLO"/>
    <s v="TBG"/>
    <s v="West"/>
    <x v="3"/>
    <s v="Sumatera Utara"/>
    <s v="Kab. Langkat"/>
    <n v="6618183"/>
    <x v="3"/>
    <d v="2022-04-06T00:00:00"/>
    <n v="6"/>
    <s v="&lt; 30 days"/>
    <d v="2022-05-06T00:00:00"/>
    <s v="W19-2022"/>
    <s v="May-2022"/>
    <s v="TBD"/>
    <s v="TBD"/>
    <s v="TBD"/>
    <d v="2022-04-25T00:00:00"/>
    <s v="W18-2022"/>
    <s v="Apr-2022"/>
    <d v="2022-04-25T00:00:00"/>
    <s v="W18-2022"/>
    <s v="Apr-2022"/>
    <s v="MW"/>
    <d v="2022-04-10T00:00:00"/>
    <d v="2022-04-11T00:00:00"/>
    <m/>
    <m/>
    <m/>
    <d v="2022-04-12T00:00:00"/>
    <m/>
    <m/>
    <d v="2022-04-12T00:00:00"/>
    <m/>
    <m/>
    <m/>
    <m/>
    <s v="38.RFI"/>
    <s v="21.RFI"/>
    <s v="CLOSED - RFI DONE"/>
    <s v="12:04:22: RFIN, STO 12 APR_x000a_10:04:22: ERM PROCESS_x000a_06:04:22: SPK RECEIVED"/>
    <x v="2"/>
    <x v="0"/>
    <m/>
    <m/>
    <m/>
    <m/>
    <x v="2"/>
    <m/>
    <m/>
    <x v="1"/>
    <n v="457"/>
    <s v="445 TBG"/>
  </r>
  <r>
    <n v="953"/>
    <m/>
    <s v="SUL-ST-LWK-1103"/>
    <n v="30714660031"/>
    <s v="2604991003"/>
    <s v="TOILI_SENTRAL_TIMUR"/>
    <s v="ACTIVE - BLITZKRIEG 2021 [NEW]"/>
    <s v="TB"/>
    <s v="122°21.14.77'E"/>
    <s v="1°28.15.57'S"/>
    <n v="60"/>
    <s v="20/90/320"/>
    <n v="2021"/>
    <s v="BLITZKRIEG 2021 [NEW]"/>
    <s v="DUSUN 1 RT002 DESA SENTRAL SARI, KEC TOILI, KAB BANGGAI"/>
    <s v="HTI"/>
    <s v="SUL-ST-LWK-1103"/>
    <s v="TOILI_SENTRAL_TIMUR"/>
    <s v="B2S"/>
    <s v="TBG"/>
    <s v="EAST"/>
    <x v="2"/>
    <s v="Sulawesi Tengah"/>
    <s v="Kab. Banggai"/>
    <n v="6617749"/>
    <x v="2"/>
    <m/>
    <n v="176"/>
    <s v="&gt; 150 days"/>
    <d v="2022-03-24T00:00:00"/>
    <s v="W13-2022"/>
    <s v="Mar-2022"/>
    <s v="TBD"/>
    <s v="TBD"/>
    <s v="TBD"/>
    <d v="2022-04-30T00:00:00"/>
    <s v="W18-2022"/>
    <s v="Apr-2022"/>
    <d v="2022-04-30T00:00:00"/>
    <s v="W18-2022"/>
    <s v="Apr-2022"/>
    <s v="MW"/>
    <d v="2022-02-21T00:00:00"/>
    <d v="2022-02-23T00:00:00"/>
    <m/>
    <m/>
    <m/>
    <d v="2022-03-01T00:00:00"/>
    <m/>
    <m/>
    <m/>
    <m/>
    <m/>
    <m/>
    <s v="CME"/>
    <s v="37.Power connection process"/>
    <s v="20.SRFI"/>
    <s v="GO RFI"/>
    <s v="17:04:22-30:03:22: PLN_x000a_27:03:22-20:03:22: ERECTION_x000a_17:03:22: GO RFI, KEJAR DI MARET_x000a_16:03:22-13:03:22: CURRING_x000a_09:03:22: POURING_x000a_06:03:22-28:02:22: REBARRING_x000a_25:02:22: ANNOUNCEMENT GO UNTIL SRFI_x000a_23:02:22-20:02:22: EXCAVATION_x000a_16:02:22-02:02:22: DELIVERY MATERIAL &amp; PARALEL ON CHECK PERIZINAN_x000a_30:01:22: RFL_x000a_26:01:22-19:01:22: APD DONE, RFC_x000a_16:01:22-09:01:22: REKOM DONE, REQ SOIL TEST DONE, APD DONE_x000a_05:01:22-26:12:21: IW CLEAR, REKOM OG_x000a_22:12:21-19:12:21: SITAC PREPARATION_x000a_16:12:21: PMO XL CONFIRMED GO SITAC_x000a_15:12:21-05:12:21: REVIEW TNP OK, NEED CONFIRMATION FROM XL TO CONTINUE SITAC PROCESS_x000a_01:12:21-10:11:21-08:11:21: RNP OK, OG VALIDASI TNP, HOLD HUWAWEI_x000a_07:11:21: CANDIDAT VERIFICATION OG_x000a_03:11:21-31:10:21: SURVEY OG, PLAN SUBMIT KANDIDAT W1 NOV"/>
    <x v="0"/>
    <x v="1"/>
    <n v="176"/>
    <s v="DONE"/>
    <d v="2022-04-20T00:00:00"/>
    <n v="177"/>
    <x v="0"/>
    <d v="2022-01-23T00:00:00"/>
    <d v="2022-02-22T00:00:00"/>
    <x v="0"/>
    <n v="436"/>
    <s v="424 TBG"/>
  </r>
  <r>
    <m/>
    <m/>
    <s v="NUS-NT-LBJ-0252"/>
    <m/>
    <m/>
    <m/>
    <m/>
    <s v="TB"/>
    <s v="119°32.41.37'null"/>
    <s v="8°35.1.72'S"/>
    <n v="50"/>
    <s v="85/160/260"/>
    <m/>
    <m/>
    <m/>
    <s v="ALT"/>
    <s v="NUS-NT-LBJ-0252"/>
    <s v="PULAU KOMODO"/>
    <s v="B2S"/>
    <s v="TBG"/>
    <s v="EAST"/>
    <x v="4"/>
    <s v="Nusa Tenggara Timur"/>
    <s v="Kab. Manggarai Barat"/>
    <n v="6618205"/>
    <x v="4"/>
    <d v="2022-04-12T00:00:00"/>
    <n v="7"/>
    <s v="&lt; 30 days"/>
    <d v="2022-09-09T00:00:00"/>
    <s v="W37-2022"/>
    <s v="Sep-2022"/>
    <s v="TBD"/>
    <s v="TBD"/>
    <s v="TBD"/>
    <s v="TBD"/>
    <s v="TBD"/>
    <s v="TBD"/>
    <s v="TBD"/>
    <s v="TBD"/>
    <s v="TBD"/>
    <m/>
    <m/>
    <m/>
    <m/>
    <m/>
    <m/>
    <m/>
    <m/>
    <m/>
    <m/>
    <m/>
    <m/>
    <m/>
    <s v="PRESITAC"/>
    <s v="04.Survey OG"/>
    <s v="03.SURVEY PROCESS"/>
    <s v="SAR ON TN KOMODO"/>
    <s v="17:04:22-13:04:22: TBG PROPOSE DROP, SAR ON TAMAN NASIONAL KOMODO, POTENTIAL DELAY LT &gt; 360D_x000a_12:04:22: SPK RECEIVED"/>
    <x v="3"/>
    <x v="0"/>
    <n v="7"/>
    <d v="1899-12-30T00:00:00"/>
    <s v="TBD"/>
    <e v="#VALUE!"/>
    <x v="3"/>
    <d v="2022-07-11T00:00:00"/>
    <d v="2022-08-10T00:00:00"/>
    <x v="0"/>
    <n v="436"/>
    <s v="424 TBG"/>
  </r>
  <r>
    <m/>
    <m/>
    <s v="NUS-NT-LBJ-0253"/>
    <m/>
    <m/>
    <m/>
    <m/>
    <s v="TB"/>
    <s v="119°34.7.49'null"/>
    <s v="8°39.26.34'S"/>
    <n v="50"/>
    <s v="20/170/280"/>
    <m/>
    <m/>
    <m/>
    <s v="ALT"/>
    <s v="NUS-NT-LBJ-0253"/>
    <s v="PULAU PADAR"/>
    <s v="B2S"/>
    <s v="TBG"/>
    <s v="EAST"/>
    <x v="4"/>
    <s v="Nusa Tenggara Timur"/>
    <s v="Kab. Manggarai Barat"/>
    <n v="6618205"/>
    <x v="4"/>
    <d v="2022-04-12T00:00:00"/>
    <n v="7"/>
    <s v="&lt; 30 days"/>
    <d v="2022-09-09T00:00:00"/>
    <s v="W37-2022"/>
    <s v="Sep-2022"/>
    <s v="TBD"/>
    <s v="TBD"/>
    <s v="TBD"/>
    <s v="TBD"/>
    <s v="TBD"/>
    <s v="TBD"/>
    <s v="TBD"/>
    <s v="TBD"/>
    <s v="TBD"/>
    <m/>
    <m/>
    <m/>
    <m/>
    <m/>
    <m/>
    <m/>
    <m/>
    <m/>
    <m/>
    <m/>
    <m/>
    <m/>
    <s v="PRESITAC"/>
    <s v="04.Survey OG"/>
    <s v="03.SURVEY PROCESS"/>
    <s v="SAR ON TN KOMODO"/>
    <s v="17:04:22-13:04:22: TBG PROPOSE DROP, SAR ON TAMAN NASIONAL KOMODO, POTENTIAL DELAY LT &gt; 360D_x000a_12:04:22: SPK RECEIVED"/>
    <x v="3"/>
    <x v="0"/>
    <n v="7"/>
    <d v="1899-12-30T00:00:00"/>
    <s v="TBD"/>
    <e v="#VALUE!"/>
    <x v="3"/>
    <d v="2022-07-11T00:00:00"/>
    <d v="2022-08-10T00:00:00"/>
    <x v="0"/>
    <n v="436"/>
    <s v="424 TBG"/>
  </r>
  <r>
    <m/>
    <m/>
    <s v="NUS-NT-LBJ-0251"/>
    <m/>
    <m/>
    <m/>
    <m/>
    <s v="TB"/>
    <s v="119°43.13.94'null"/>
    <s v="8°34.31.64'S"/>
    <n v="50"/>
    <s v="10/150/265"/>
    <m/>
    <m/>
    <m/>
    <s v="ALT"/>
    <s v="NUS-NT-LBJ-0251"/>
    <s v="PAPA GARANG"/>
    <s v="B2S"/>
    <s v="TBG"/>
    <s v="EAST"/>
    <x v="4"/>
    <s v="Nusa Tenggara Timur"/>
    <s v="Kab. Manggarai Barat"/>
    <n v="6618205"/>
    <x v="4"/>
    <d v="2022-04-12T00:00:00"/>
    <n v="7"/>
    <s v="&lt; 30 days"/>
    <d v="2022-09-09T00:00:00"/>
    <s v="W37-2022"/>
    <s v="Sep-2022"/>
    <s v="TBD"/>
    <s v="TBD"/>
    <s v="TBD"/>
    <s v="TBD"/>
    <s v="TBD"/>
    <s v="TBD"/>
    <s v="TBD"/>
    <s v="TBD"/>
    <s v="TBD"/>
    <m/>
    <m/>
    <m/>
    <m/>
    <m/>
    <m/>
    <m/>
    <m/>
    <m/>
    <m/>
    <m/>
    <m/>
    <m/>
    <s v="PRESITAC"/>
    <s v="04.Survey OG"/>
    <s v="03.SURVEY PROCESS"/>
    <s v="SAR ON TN KOMODO"/>
    <s v="17:04:22-13:04:22: TBG PROPOSE DROP, SAR ON TAMAN NASIONAL KOMODO, POTENTIAL DELAY LT &gt; 360D_x000a_12:04:22: SPK RECEIVED"/>
    <x v="3"/>
    <x v="0"/>
    <n v="7"/>
    <d v="1899-12-30T00:00:00"/>
    <s v="TBD"/>
    <e v="#VALUE!"/>
    <x v="3"/>
    <d v="2022-07-11T00:00:00"/>
    <d v="2022-08-10T00:00:00"/>
    <x v="0"/>
    <n v="436"/>
    <s v="424 TBG"/>
  </r>
  <r>
    <n v="947"/>
    <m/>
    <s v="SUL-ST-LWK-1105"/>
    <n v="30714610031"/>
    <s v="2604941003"/>
    <s v="LUWUK_UTARA_BUNGA"/>
    <s v="ACTIVE - BLITZKRIEG 2021 [NEW]"/>
    <s v="TB"/>
    <s v="122°54.17.52'E"/>
    <s v="0°55.14.25'S"/>
    <n v="60"/>
    <s v="20/70/230"/>
    <n v="2021"/>
    <s v="BLITZKRIEG 2021 [NEW]"/>
    <s v="RT003/RW003 DESA BUNGA, KEC LUWUK UTARA, KAB BANGGAI"/>
    <s v="HTI"/>
    <s v="SUL-ST-LWK-1105"/>
    <s v="LUWUK_UTARA_BUNGA"/>
    <s v="B2S"/>
    <s v="TBG"/>
    <s v="EAST"/>
    <x v="2"/>
    <s v="Sulawesi Tengah"/>
    <s v="Kab. Banggai"/>
    <n v="6617749"/>
    <x v="2"/>
    <m/>
    <n v="176"/>
    <s v="&gt; 150 days"/>
    <d v="2022-03-24T00:00:00"/>
    <s v="W13-2022"/>
    <s v="Mar-2022"/>
    <s v="TBD"/>
    <s v="TBD"/>
    <s v="TBD"/>
    <d v="2022-04-25T00:00:00"/>
    <s v="W18-2022"/>
    <s v="Apr-2022"/>
    <d v="2022-04-25T00:00:00"/>
    <s v="W18-2022"/>
    <s v="Apr-2022"/>
    <s v="MW"/>
    <d v="2022-02-21T00:00:00"/>
    <d v="2022-02-23T00:00:00"/>
    <m/>
    <m/>
    <m/>
    <d v="2022-03-01T00:00:00"/>
    <m/>
    <m/>
    <m/>
    <m/>
    <m/>
    <m/>
    <s v="CME"/>
    <s v="29.Erection"/>
    <s v="16.TOWER ERECTION OG"/>
    <s v="CURRENTLY NO ISSUE"/>
    <s v="17:04:22-13:04:22: ERECTION_x000a_10:04:22-06:04:22: CURRING_x000a_03:04:22-16:03:22: REBARRING_x000a_13:03:22-28:02:22: EXCAVATION_x000a_25:02:22: ANNOUNCEMENT GO UNTIL RFI_x000a_23:02:22: EXCAVATION_x000a_20:02:22-02:02:22: DELIVERY MATERIAL &amp; PARALEL ON CHECK PERIZINAN_x000a_30:01:22-26:01:22: APD &amp; REKOM DONE, RFC_x000a_19:01:22-16:01:22: WAITING APD &amp; PARALEL REKOM_x000a_12:01:22-09:01:22: REKOM OG, REQ SOIL TEST DONE_x000a_05:01:22: IW CLEAR, REKOM OG_x000a_02:01:22-26:12:21: IW OG (10 KK,6 KK OG)_x000a_22:12:21-19:12:21: SITAC PREPARATION_x000a_16:12:21: PMO XL CONFIRMED GO SITAC_x000a_15:12:21-05:12:21: REVIEW TNP OK, NEED CONFIRMATION FROM XL TO CONTINUE SITAC PROCESS_x000a_01:12:21-10:11:21-08:11:21: RNP REVIEW OK, OG REVIEW TNP PROCESS_x000a_07:11:21: CANDIDAT VERIFICATION OG_x000a_03:11:21-31:10:21: SURVEY OG, PLAN SUBMIT KANDIDAT W1 NOV"/>
    <x v="0"/>
    <x v="1"/>
    <n v="176"/>
    <s v="DONE"/>
    <d v="2022-04-20T00:00:00"/>
    <n v="177"/>
    <x v="0"/>
    <d v="2022-01-23T00:00:00"/>
    <d v="2022-02-22T00:00:00"/>
    <x v="0"/>
    <n v="436"/>
    <s v="424 TBG"/>
  </r>
  <r>
    <s v="89 COLO"/>
    <m/>
    <s v="SUM-LA-BBU-0869"/>
    <n v="30741730031"/>
    <n v="100029109"/>
    <s v="BUAY BAHUGA-1"/>
    <s v="BP2022"/>
    <s v="SKP"/>
    <s v="104°38.54.64'E"/>
    <s v="4°15.8.21'S"/>
    <n v="50"/>
    <s v="0/215/320"/>
    <n v="2022"/>
    <s v="Newsite 2022 - B2"/>
    <s v="Kampung Sapto Reggo, Kec.Bahuga, Kab.Way Kanan Prop.Lampung"/>
    <s v="HTI"/>
    <s v="SUM-LA-BBU-0869"/>
    <s v="SAPTO_RENGGO"/>
    <s v="COLO"/>
    <s v="TBG"/>
    <s v="West"/>
    <x v="1"/>
    <s v="Lampung"/>
    <s v="Kab. Way Kanan"/>
    <n v="6618082"/>
    <x v="5"/>
    <d v="2022-03-11T00:00:00"/>
    <n v="39"/>
    <s v="31 - 60 days"/>
    <d v="2022-04-10T00:00:00"/>
    <s v="W16-2022"/>
    <s v="Apr-2022"/>
    <s v="TBD"/>
    <s v="TBD"/>
    <s v="TBD"/>
    <d v="2022-05-08T00:00:00"/>
    <s v="W20-2022"/>
    <s v="May-2022"/>
    <d v="2022-05-08T00:00:00"/>
    <s v="W20-2022"/>
    <s v="May-2022"/>
    <s v="MW"/>
    <d v="2022-03-24T00:00:00"/>
    <d v="2022-03-25T00:00:00"/>
    <m/>
    <m/>
    <m/>
    <d v="2022-03-24T00:00:00"/>
    <m/>
    <m/>
    <m/>
    <m/>
    <m/>
    <m/>
    <m/>
    <s v="36.PLN application"/>
    <s v="20.SRFI"/>
    <s v="SURVEY PLN"/>
    <s v="17:04:22: PLN_x000a_13:04:22: ME OG_x000a_10:04:22-03:04:22: PONDASI OG_x000a_30:03:22-27:03:22: PREPARE CME_x000a_23:03:22-13:02:22: ESR PROCESS_x000a_11:02:22: SPK RECEIVED"/>
    <x v="2"/>
    <x v="0"/>
    <m/>
    <m/>
    <m/>
    <m/>
    <x v="2"/>
    <m/>
    <m/>
    <x v="1"/>
    <n v="436"/>
    <s v="424 TBG"/>
  </r>
  <r>
    <m/>
    <m/>
    <s v="JAW-YO-BTL-0136"/>
    <n v="30721690031"/>
    <s v="1510031003"/>
    <s v="SONOSEWU RELOCATION"/>
    <s v="RELOCATION"/>
    <s v="TB"/>
    <s v="110°20.42.03'E"/>
    <s v="7°48.35.55'S"/>
    <n v="30"/>
    <s v="90/210/330"/>
    <n v="2021"/>
    <s v="RELOCATION - PROTELINDO"/>
    <s v="Nitiprayan RT 001 RW – Kelurahan Ngestiharjo Kapanewon Kecamatan Kasihan Kabupaten Bantul Provinsi  DIY"/>
    <s v="EID"/>
    <s v="JAW-YO-BTL-0136"/>
    <s v="SONOSEWU RELOCATION"/>
    <s v="B2S"/>
    <s v="TBG"/>
    <s v="CENTRAL"/>
    <x v="5"/>
    <s v="DI Yogyakarta"/>
    <s v="Kab. Bantul"/>
    <n v="6617886"/>
    <x v="6"/>
    <m/>
    <n v="124"/>
    <s v="121 - 150 days"/>
    <d v="2022-05-15T00:00:00"/>
    <s v="W21-2022"/>
    <s v="May-2022"/>
    <s v="TBD"/>
    <s v="TBD"/>
    <s v="TBD"/>
    <d v="2022-03-28T00:00:00"/>
    <s v="W14-2022"/>
    <s v="Mar-2022"/>
    <d v="2022-04-30T00:00:00"/>
    <s v="W18-2022"/>
    <s v="Apr-2022"/>
    <s v="MW"/>
    <d v="2022-02-21T00:00:00"/>
    <m/>
    <m/>
    <m/>
    <m/>
    <m/>
    <m/>
    <m/>
    <m/>
    <m/>
    <m/>
    <m/>
    <s v="CME"/>
    <s v="12.CP Process"/>
    <s v="07.SITAC PROCESS"/>
    <s v="CURRENTLY NO ISSUE"/>
    <s v="17:04:22: IW OG_x000a_13:04:22-06:04:22: EXCAVATION_x000a_03:04:22-30:03:22: BOUWPLANK_x000a_27:03:22-16:03:22: IW OG_x000a_15:03:22-15:03:22: VALIDASI KANDIDAT E_x000a_13:03:22-23:02:22: IW OG_x000a_21:02:22: COMCASE WARGA LUAR RADIUS, UNDER VALIDASI RNP TNP_x000a_20:02:22-16:02:22: PREPARE CME_x000a_13:02:22-26:01:22: REKOM OG_x000a_23:01:22: IW CLEAR, WAITING IW REALIZATION_x000a_19:01:22: REJECT WARGA KANDIDAT B, KANDIDAT C APPROVED IW CLEAR_x000a_16:01:22: IW OG (KURANG 3 KK)_x000a_12:01:22-10:01:22: TNP RNP KANDIDAT B OK, IW OG_x000a_09:01:22: IW FAILED, OG VALIDATION NEW CANDIDATE_x000a_05:01:22-26:12:21: IW OG 23KK (16 KK DONE, 10 KK OG)_x000a_23:12:21: UNDER TNP REVIEW, TNP OK, CONTINUE TO CP PROCESS_x000a_22:12:21: REVIEW RNP TNP OG_x000a_19:12:21-16:12:21: NEW SPK B2S"/>
    <x v="0"/>
    <x v="0"/>
    <n v="124"/>
    <s v="DONE"/>
    <d v="2022-05-30T00:00:00"/>
    <n v="165"/>
    <x v="0"/>
    <d v="2022-03-16T00:00:00"/>
    <d v="2022-04-15T00:00:00"/>
    <x v="0"/>
    <n v="436"/>
    <s v="424 TBG"/>
  </r>
  <r>
    <s v="89 COLO"/>
    <m/>
    <s v="SUM-LA-BBU-0878"/>
    <n v="30741790031"/>
    <n v="100178104"/>
    <s v="BALIREJO"/>
    <s v="BP2022"/>
    <s v="SMI"/>
    <s v="104°29.24.0'E"/>
    <s v="4°39.30.49'S"/>
    <n v="60"/>
    <s v="0/205"/>
    <n v="2022"/>
    <s v="Newsite 2022 - B2"/>
    <s v="Desa Balirejo Kec. Banjit Kab. Way Kanan"/>
    <s v="HTI"/>
    <s v="SUM-LA-BBU-0878"/>
    <s v="BLAMBANGAN_UMPU_GISTANG"/>
    <s v="COLO"/>
    <s v="TBG"/>
    <s v="West"/>
    <x v="1"/>
    <s v="Lampung"/>
    <s v="Kab. Way Kanan"/>
    <n v="6618086"/>
    <x v="5"/>
    <d v="2022-03-11T00:00:00"/>
    <n v="39"/>
    <s v="31 - 60 days"/>
    <d v="2022-04-10T00:00:00"/>
    <s v="W16-2022"/>
    <s v="Apr-2022"/>
    <s v="TBD"/>
    <s v="TBD"/>
    <s v="TBD"/>
    <d v="2022-05-15T00:00:00"/>
    <s v="W21-2022"/>
    <s v="May-2022"/>
    <d v="2022-05-15T00:00:00"/>
    <s v="W21-2022"/>
    <s v="May-2022"/>
    <s v="MW"/>
    <d v="2022-03-24T00:00:00"/>
    <d v="2022-03-25T00:00:00"/>
    <m/>
    <m/>
    <m/>
    <d v="2022-03-23T00:00:00"/>
    <m/>
    <m/>
    <m/>
    <m/>
    <m/>
    <m/>
    <m/>
    <s v="36.PLN application"/>
    <s v="20.SRFI"/>
    <s v="KWH KOSONG"/>
    <s v="17:04:22: PLN_x000a_13:04:22-10:04:22: SRFI_x000a_06:04:22-03:04:22: PONDASI OG_x000a_30:03:22-23:03:22: MOBDEMOB PREPARE CME_x000a_23:03:22-13:02:22: ESR PROCESS_x000a_11:02:22: SPK RECEIVED"/>
    <x v="2"/>
    <x v="0"/>
    <m/>
    <m/>
    <m/>
    <m/>
    <x v="2"/>
    <m/>
    <m/>
    <x v="1"/>
    <n v="436"/>
    <s v="424 TBG"/>
  </r>
  <r>
    <s v="NEW SPK B2S"/>
    <m/>
    <s v="SUM-SU-LMP-2234"/>
    <n v="30729920031"/>
    <s v="0229041003"/>
    <s v="KELURAHAN_PERKEBUNAN_SIPARE_PARE"/>
    <s v="BP2022"/>
    <s v="TB"/>
    <s v="99°20.34.37'E"/>
    <s v="3°19.21.0'N"/>
    <n v="50"/>
    <s v="130/240/320"/>
    <n v="2022"/>
    <s v="New site 2022 - P2"/>
    <s v=""/>
    <s v="HTI"/>
    <s v="SUM-SU-LMP-2234"/>
    <s v="KELURAHAN_PERKEBUNAN_SIPARE_PARE"/>
    <s v="B2S"/>
    <s v="TBG"/>
    <s v="West"/>
    <x v="3"/>
    <s v="Sumatera Utara"/>
    <s v="Kab. Batu Bara"/>
    <n v="6617950"/>
    <x v="1"/>
    <d v="2022-01-28T00:00:00"/>
    <n v="84"/>
    <s v="61 - 90 days"/>
    <d v="2022-06-24T00:00:00"/>
    <s v="W26-2022"/>
    <s v="Jun-2022"/>
    <s v="TBD"/>
    <s v="TBD"/>
    <s v="TBD"/>
    <s v="TBD"/>
    <s v="TBD"/>
    <s v="TBD"/>
    <s v="TBD"/>
    <s v="TBD"/>
    <s v="TBD"/>
    <s v="MW"/>
    <m/>
    <m/>
    <m/>
    <m/>
    <m/>
    <m/>
    <m/>
    <m/>
    <m/>
    <m/>
    <m/>
    <m/>
    <s v="SITAC"/>
    <s v="11.BAN / BAK Process"/>
    <s v="07.SITAC PROCESS"/>
    <s v="HARDSITAC CORPORATE"/>
    <s v="17:04:22-09:03:22: BAN/BAK OG_x000a_06:03:22: VALIDASI RNP TNP_x000a_28:02:22-30:01:22: SURVEY OG_x000a_28:01:22: SPK RECEIVED FROM EMAIL LMS"/>
    <x v="1"/>
    <x v="2"/>
    <n v="84"/>
    <d v="2022-05-20T00:00:00"/>
    <d v="2022-06-19T00:00:00"/>
    <n v="145"/>
    <x v="0"/>
    <d v="2022-04-25T00:00:00"/>
    <d v="2022-05-25T00:00:00"/>
    <x v="0"/>
    <n v="436"/>
    <s v="424 TBG"/>
  </r>
  <r>
    <s v="NEW SPK B2S"/>
    <m/>
    <s v="SUM-SU-SRH-2250"/>
    <n v="30729810031"/>
    <s v="0229001003"/>
    <s v="TANAH_BESIH"/>
    <s v="BP2022"/>
    <s v="TB"/>
    <s v="99°12.40.5'E"/>
    <s v="3°19.25.86'N"/>
    <n v="50"/>
    <s v="90/170/250"/>
    <n v="2022"/>
    <s v="New site 2022 - P2"/>
    <s v=""/>
    <s v="HTI"/>
    <s v="SUM-SU-SRH-2250"/>
    <s v="TANAH_BESIH"/>
    <s v="B2S"/>
    <s v="TBG"/>
    <s v="West"/>
    <x v="3"/>
    <s v="Sumatera Utara"/>
    <s v="Kab. Serdang Bedagai"/>
    <n v="6617950"/>
    <x v="1"/>
    <d v="2022-01-28T00:00:00"/>
    <n v="84"/>
    <s v="61 - 90 days"/>
    <d v="2022-06-24T00:00:00"/>
    <s v="W26-2022"/>
    <s v="Jun-2022"/>
    <s v="TBD"/>
    <s v="TBD"/>
    <s v="TBD"/>
    <s v="TBD"/>
    <s v="TBD"/>
    <s v="TBD"/>
    <s v="TBD"/>
    <s v="TBD"/>
    <s v="TBD"/>
    <s v="MW"/>
    <m/>
    <m/>
    <m/>
    <m/>
    <m/>
    <m/>
    <m/>
    <m/>
    <m/>
    <m/>
    <m/>
    <m/>
    <s v="SITAC"/>
    <s v="11.BAN / BAK Process"/>
    <s v="07.SITAC PROCESS"/>
    <s v="CURRENTLY NO ISSUE"/>
    <s v="17:04:22-23:03:22: BAN/BAK OG_x000a_20:03:22-16:03:22: VALIDASI RNP TNP_x000a_13:03:22-11:03:22: IW OG_x000a_10:03:22: VALIDASI RNP TNP_x000a_09:03:22-13:02:22: IW OG_x000a_09:02:22-30:01:22: SURVEY OG_x000a_28:01:22: SPK RECEIVED FROM EMAIL LMS"/>
    <x v="1"/>
    <x v="2"/>
    <n v="84"/>
    <d v="2022-05-20T00:00:00"/>
    <d v="2022-06-19T00:00:00"/>
    <n v="145"/>
    <x v="0"/>
    <d v="2022-04-25T00:00:00"/>
    <d v="2022-05-25T00:00:00"/>
    <x v="0"/>
    <n v="436"/>
    <s v="424 TBG"/>
  </r>
  <r>
    <s v="NEW SPK B2S"/>
    <m/>
    <s v="JAW-JT-KJN-1006"/>
    <n v="30729260031"/>
    <s v="1450151003"/>
    <s v="KARANGREJO_KESESI"/>
    <s v="BP2022"/>
    <s v="TB"/>
    <s v="109°31.17.59'E"/>
    <s v="7°1.3.59'S"/>
    <n v="50"/>
    <s v="0/100/280"/>
    <n v="2022"/>
    <s v="New site 2022 - P2"/>
    <s v=""/>
    <s v="NOKIA"/>
    <s v="JAW-JT-KJN-1006"/>
    <s v="KARANGREJO_KESESI"/>
    <s v="B2S"/>
    <s v="TBG"/>
    <s v="CENTRAL"/>
    <x v="5"/>
    <s v="Jawa Tengah"/>
    <s v="Kab. Pekalongan"/>
    <n v="6617948"/>
    <x v="1"/>
    <d v="2022-01-28T00:00:00"/>
    <n v="84"/>
    <s v="61 - 90 days"/>
    <d v="2022-06-24T00:00:00"/>
    <s v="W26-2022"/>
    <s v="Jun-2022"/>
    <s v="TBD"/>
    <s v="TBD"/>
    <s v="TBD"/>
    <s v="TBD"/>
    <s v="TBD"/>
    <s v="TBD"/>
    <s v="TBD"/>
    <s v="TBD"/>
    <s v="TBD"/>
    <s v="MW"/>
    <m/>
    <m/>
    <m/>
    <m/>
    <m/>
    <m/>
    <m/>
    <m/>
    <m/>
    <m/>
    <m/>
    <m/>
    <s v="SITAC"/>
    <s v="09.Under TNP review"/>
    <s v="06.ERM PROCESS"/>
    <s v="CURRENTLY NO ISSUE"/>
    <s v="18:04:22: UNDER TNP_x000a_LMS CHANGE TO NOKIA_x000a_13:04:22: REHUNTING_x000a_10:04:22-31:03:22: IW OG_x000a_30:03:22: VALIDASI RNP TNP KANDIDAT G_x000a_27:03:22-23:03:22: IW OG_x000a_21:03:22: VALIDASI RNP TNP KANDIDAT F_x000a_20:03:22-18:03:22: VALIDASI RNP TNP_x000a_16:03:22-15:03:22: IW OG_x000a_13:03:22-07:03:22: VALIDASI RNP TNP_x000a_06:03:22: REHUNTING, IW FAILED_x000a_28:02:22-08:02:22: IW OG_x000a_07:02:22: RNP OK, TNP OP -&gt; VALIDASI CANDIDATE B, KANDIDAT A REJECT WARGA_x000a_06:02:22-04:02:22: VALIDASI RNP TNP OG_x000a_02:02:22-30:01:22: SURVEY OG_x000a_28:01:22: SPK RECEIVED FROM EMAIL LMS"/>
    <x v="1"/>
    <x v="3"/>
    <n v="84"/>
    <d v="2022-05-18T00:00:00"/>
    <d v="2022-06-17T00:00:00"/>
    <n v="143"/>
    <x v="0"/>
    <d v="2022-04-25T00:00:00"/>
    <d v="2022-05-25T00:00:00"/>
    <x v="0"/>
    <n v="436"/>
    <s v="424 TBG"/>
  </r>
  <r>
    <s v="NEW SPK B2S"/>
    <m/>
    <s v="JAW-JT-KRG-2156"/>
    <n v="30729340031"/>
    <s v="1450201003"/>
    <s v="KARANGANYAR_MOJOGEDANG"/>
    <s v="BP2022"/>
    <s v="TB"/>
    <s v="111°3.3.6'E"/>
    <s v="7°34.14.16'S"/>
    <n v="70"/>
    <s v="90/220/330"/>
    <n v="2022"/>
    <s v="New site 2022 - P2"/>
    <s v=""/>
    <s v="NOKIA"/>
    <s v="JAW-JT-KRG-2156"/>
    <s v="KARANGANYAR_MOJOGEDANG"/>
    <s v="B2S"/>
    <s v="TBG"/>
    <s v="CENTRAL"/>
    <x v="5"/>
    <s v="Jawa Tengah"/>
    <s v="Kab. Karanganyar"/>
    <n v="6617948"/>
    <x v="1"/>
    <d v="2022-01-28T00:00:00"/>
    <n v="84"/>
    <s v="61 - 90 days"/>
    <d v="2022-06-24T00:00:00"/>
    <s v="W26-2022"/>
    <s v="Jun-2022"/>
    <s v="TBD"/>
    <s v="TBD"/>
    <s v="TBD"/>
    <s v="TBD"/>
    <s v="TBD"/>
    <s v="TBD"/>
    <s v="TBD"/>
    <s v="TBD"/>
    <s v="TBD"/>
    <s v="MW"/>
    <m/>
    <m/>
    <m/>
    <m/>
    <m/>
    <m/>
    <m/>
    <m/>
    <m/>
    <m/>
    <m/>
    <m/>
    <s v="PRESITAC"/>
    <s v="12.CP Process"/>
    <s v="07.SITAC PROCESS"/>
    <s v="CURRENTLY NO ISSUE"/>
    <s v="17:04:22: SRFI_x000a_LMS CHANGE TO NOKIA_x000a_13:04:22: IW OG_x000a_10:04:22-15:03:22: VALIDASI RNP TNP_x000a_13:03:22: REHUNTING_x000a_09:03:22-23:02:22: VALIDASI RNP TNP_x000a_22:02:22-20:02:22: REHUNTING REJECT WARGA_x000a_16:02:22-09:02:22: IW OG_x000a_06:02:22-04:02:22: VALIDASI RNP TNP OG_x000a_02:02:22-30:01:22: SURVEY OG_x000a_28:01:22: SPK RECEIVED FROM EMAIL LMS"/>
    <x v="1"/>
    <x v="4"/>
    <n v="84"/>
    <d v="2022-05-15T00:00:00"/>
    <d v="2022-06-14T00:00:00"/>
    <n v="140"/>
    <x v="0"/>
    <d v="2022-04-25T00:00:00"/>
    <d v="2022-05-25T00:00:00"/>
    <x v="0"/>
    <n v="436"/>
    <s v="424 TBG"/>
  </r>
  <r>
    <s v="NEW SPK B2S"/>
    <m/>
    <s v="JAW-JK-KSU-1133"/>
    <n v="30729600031"/>
    <s v="1136871003"/>
    <s v="PULAU_HARAPAN"/>
    <s v="BP2022"/>
    <s v="TB"/>
    <s v="106°23.28.46'E"/>
    <s v="5°28.42.77'S"/>
    <n v="30"/>
    <s v="90/210/330"/>
    <n v="2022"/>
    <s v="New site 2022 - P2"/>
    <s v=""/>
    <s v="EID"/>
    <s v="JAW-JK-KSU-1133"/>
    <s v="PULAU_HARAPAN"/>
    <s v="B2S"/>
    <s v="TBG"/>
    <s v="Jabodetabek"/>
    <x v="0"/>
    <s v="DKI Jakarta"/>
    <s v="Kab. Adm. Kep. Seribu"/>
    <n v="6617948"/>
    <x v="1"/>
    <d v="2022-01-28T00:00:00"/>
    <n v="84"/>
    <s v="61 - 90 days"/>
    <d v="2022-06-24T00:00:00"/>
    <s v="W26-2022"/>
    <s v="Jun-2022"/>
    <s v="TBD"/>
    <s v="TBD"/>
    <s v="TBD"/>
    <s v="TBD"/>
    <s v="TBD"/>
    <s v="TBD"/>
    <s v="TBD"/>
    <s v="TBD"/>
    <s v="TBD"/>
    <s v="MW"/>
    <m/>
    <m/>
    <m/>
    <m/>
    <m/>
    <m/>
    <m/>
    <m/>
    <m/>
    <m/>
    <m/>
    <m/>
    <s v="PRESITAC"/>
    <s v="11.BAN / BAK Process"/>
    <s v="07.SITAC PROCESS"/>
    <s v="SITE NO POWER"/>
    <s v="17:04:22-20:03:22: BAN/BAK ACTUAL, BUT KANDIDAT NY SUBMIT_x000a_16:03:22-30:01:22: SURVEY OG (PHE OSES)_x000a_28:01:22: SPK RECEIVED FROM EMAIL LMS"/>
    <x v="1"/>
    <x v="5"/>
    <n v="84"/>
    <d v="2022-05-27T00:00:00"/>
    <d v="2022-06-11T00:00:00"/>
    <n v="137"/>
    <x v="0"/>
    <d v="2022-04-25T00:00:00"/>
    <d v="2022-05-25T00:00:00"/>
    <x v="0"/>
    <n v="436"/>
    <s v="424 TBG"/>
  </r>
  <r>
    <s v="NEW SPK B2S"/>
    <m/>
    <s v="SUM-SS-MPR-1266"/>
    <n v="30730130031"/>
    <s v="0719211003"/>
    <s v="BEDILAN"/>
    <s v="BP2022"/>
    <s v="TB"/>
    <s v="104°39.39.7'E"/>
    <s v="4°6.3.8'S"/>
    <n v="60"/>
    <s v="30/185/275"/>
    <n v="2022"/>
    <s v="New site 2022 - P2"/>
    <s v="Jl. Budiharjo RT.007 RW.002 Desa Bedilan, Kecamatan Belitang, Kabupaten Ogan Komering Ulu Timur, Provinsi Sumatera Selatan"/>
    <s v="HTI"/>
    <s v="SUM-SS-MPR-1266"/>
    <s v="BEDILAN"/>
    <s v="B2S"/>
    <s v="TBG"/>
    <s v="West"/>
    <x v="1"/>
    <s v="Sumatera Selatan"/>
    <s v="Kab. Ogan Komering Ulu Ti"/>
    <n v="6617950"/>
    <x v="1"/>
    <d v="2022-01-28T00:00:00"/>
    <n v="84"/>
    <s v="61 - 90 days"/>
    <d v="2022-06-24T00:00:00"/>
    <s v="W26-2022"/>
    <s v="Jun-2022"/>
    <s v="TBD"/>
    <s v="TBD"/>
    <s v="TBD"/>
    <s v="TBD"/>
    <s v="TBD"/>
    <s v="TBD"/>
    <s v="TBD"/>
    <s v="TBD"/>
    <s v="TBD"/>
    <s v="MW"/>
    <d v="2022-04-10T00:00:00"/>
    <d v="2022-04-11T00:00:00"/>
    <m/>
    <m/>
    <m/>
    <m/>
    <m/>
    <m/>
    <m/>
    <m/>
    <m/>
    <m/>
    <s v="SITAC"/>
    <s v="11.BAN / BAK Process"/>
    <s v="07.SITAC PROCESS"/>
    <s v="CURRENTLY NO ISSUE"/>
    <s v="17:04:22-06:04:22: IW CLEAR_x000a_03:04:22-09:03:22: IW OG_x000a_06:03:22: VALIDASI RNP TNP OG, IW FAILED_x000a_28:02:22-13:02:22: IW OG_x000a_09:02:22-30:01:22: SURVEY OG_x000a_28:01:22: SPK RECEIVED FROM EMAIL LMS"/>
    <x v="1"/>
    <x v="0"/>
    <n v="84"/>
    <d v="2022-04-29T00:00:00"/>
    <d v="2022-06-10T00:00:00"/>
    <n v="136"/>
    <x v="1"/>
    <d v="2022-04-25T00:00:00"/>
    <d v="2022-05-25T00:00:00"/>
    <x v="0"/>
    <n v="436"/>
    <s v="424 TBG"/>
  </r>
  <r>
    <s v="NEW SPK B2S"/>
    <m/>
    <s v="SUM-BE-TAS-0219"/>
    <n v="30730290031"/>
    <s v="0903431003"/>
    <s v="PADANG_PERI"/>
    <s v="BP2022"/>
    <s v="TB"/>
    <s v="102°47.6.0'E"/>
    <s v="4°16.37.7'S"/>
    <n v="60"/>
    <s v="15/120/220"/>
    <n v="2022"/>
    <s v="New site 2022 - P2"/>
    <s v="Jl. Raya Manna - Bengkulu Dusun I Desa Padang Peri, Kecamatan Semidang Alas Maras, Kabupaten Seluma, Provinsi Bengkulu"/>
    <s v="HTI"/>
    <s v="SUM-BE-TAS-0219"/>
    <s v="PADANG_PERI"/>
    <s v="B2S"/>
    <s v="TBG"/>
    <s v="West"/>
    <x v="1"/>
    <s v="Bengkulu"/>
    <s v="Kab. Seluma"/>
    <n v="6617949"/>
    <x v="1"/>
    <d v="2022-01-28T00:00:00"/>
    <n v="84"/>
    <s v="61 - 90 days"/>
    <d v="2022-06-24T00:00:00"/>
    <s v="W26-2022"/>
    <s v="Jun-2022"/>
    <s v="TBD"/>
    <s v="TBD"/>
    <s v="TBD"/>
    <s v="TBD"/>
    <s v="TBD"/>
    <s v="TBD"/>
    <s v="TBD"/>
    <s v="TBD"/>
    <s v="TBD"/>
    <s v="MW"/>
    <d v="2022-03-07T00:00:00"/>
    <d v="2022-03-15T00:00:00"/>
    <m/>
    <m/>
    <m/>
    <m/>
    <m/>
    <m/>
    <m/>
    <m/>
    <m/>
    <m/>
    <s v="CME"/>
    <s v="23.Bore pile Rebaring &amp; Pouring "/>
    <s v="11.BORE PILE OG"/>
    <s v="CURRENTLY NO ISSUE"/>
    <s v="17:04:22: BOREPILE REBARRING_x000a_13:04:22-10:04:22: EXCAVATION_x000a_06:04:22: BOUWPLANK_x000a_03:04:2227:03:22: PREPARE CME_x000a_23:03:22-06:03:22: REKOM_x000a_28:02:22-16:02:22-13:02:22: IW OG_x000a_09:02:22: VALIDASI RNP TNP OG_x000a_08:02:22-30:01:22: SURVEY OG_x000a_28:01:22: SPK RECEIVED FROM EMAIL LMS"/>
    <x v="1"/>
    <x v="0"/>
    <n v="84"/>
    <s v="DONE"/>
    <d v="2022-05-20T00:00:00"/>
    <n v="115"/>
    <x v="1"/>
    <d v="2022-04-25T00:00:00"/>
    <d v="2022-05-25T00:00:00"/>
    <x v="0"/>
    <n v="436"/>
    <s v="424 TBG"/>
  </r>
  <r>
    <s v="NEW SPK B2S"/>
    <m/>
    <s v="JAW-JT-KRG-2158"/>
    <n v="30729240031"/>
    <s v="1450141003"/>
    <s v="KARANGLO_KARANGANYAR"/>
    <s v="BP2022"/>
    <s v="TB"/>
    <s v="111°6.34.74'E"/>
    <s v="7°37.45.59'S"/>
    <n v="60"/>
    <s v="90/210/330"/>
    <s v="2022-2024"/>
    <s v="New site 2022 - P1"/>
    <s v=""/>
    <s v="NOKIA"/>
    <s v="JAW-JT-KRG-2158"/>
    <s v="KARANGLO_KARANGANYAR"/>
    <s v="B2S"/>
    <s v="TBG"/>
    <s v="CENTRAL"/>
    <x v="5"/>
    <s v="Jawa Tengah"/>
    <s v="Kab. Karanganyar"/>
    <n v="6617948"/>
    <x v="1"/>
    <d v="2022-01-28T00:00:00"/>
    <n v="84"/>
    <s v="61 - 90 days"/>
    <d v="2022-06-24T00:00:00"/>
    <s v="W26-2022"/>
    <s v="Jun-2022"/>
    <s v="TBD"/>
    <s v="TBD"/>
    <s v="TBD"/>
    <s v="TBD"/>
    <s v="TBD"/>
    <s v="TBD"/>
    <s v="TBD"/>
    <s v="TBD"/>
    <s v="TBD"/>
    <s v="MW"/>
    <m/>
    <m/>
    <m/>
    <m/>
    <m/>
    <m/>
    <m/>
    <m/>
    <m/>
    <m/>
    <m/>
    <m/>
    <s v="PRESITAC"/>
    <s v="08.RNP review nok"/>
    <s v="06.ERM PROCESS"/>
    <s v="CURRENTLY NO ISSUE"/>
    <s v="17:04:22: RNP NOK, REHUNTING, LMS CHANGE TO NOKIA_x000a_13:04:22-15:03:22: VALIDASI RNP TNP_x000a_13:03:22-22:02:22: VALIDASI RNP TNP_x000a_20:02:22: REHUNTING_x000a_16:02:22-13:02:22: IW OG_x000a_09:02:22-08:02:22: REHUNTING, CANDIDATE NOK_x000a_06:02:22-04:02:22: VALIDASI RNP TNP OG_x000a_02:02:22-30:01:22: SURVEY OG_x000a_28:01:22: SPK RECEIVED FROM EMAIL LMS"/>
    <x v="1"/>
    <x v="3"/>
    <n v="84"/>
    <d v="2022-04-25T00:00:00"/>
    <d v="2022-06-09T00:00:00"/>
    <n v="135"/>
    <x v="0"/>
    <d v="2022-04-25T00:00:00"/>
    <d v="2022-05-25T00:00:00"/>
    <x v="0"/>
    <n v="436"/>
    <s v="424 TBG"/>
  </r>
  <r>
    <s v="NEW SPK B2S"/>
    <m/>
    <s v="JAW-JI-PNG-4308"/>
    <n v="30730530031"/>
    <s v="1654831003"/>
    <s v="BABADAN_KERTOSARI"/>
    <s v="BP2022"/>
    <s v="TB"/>
    <s v="111°28.8.4'E"/>
    <s v="7°51.53.1'S"/>
    <n v="30"/>
    <s v="60/280/350"/>
    <n v="2022"/>
    <s v="New site 2022 - P2"/>
    <s v=""/>
    <s v="HTI"/>
    <s v="JAW-JI-PNG-4308"/>
    <s v="BABADAN_KERTOSARI"/>
    <s v="B2S"/>
    <s v="TBG"/>
    <s v="EAST"/>
    <x v="6"/>
    <s v="Jawa Timur"/>
    <s v="Kab. Ponorogo"/>
    <n v="6617949"/>
    <x v="1"/>
    <d v="2022-01-28T00:00:00"/>
    <n v="84"/>
    <s v="61 - 90 days"/>
    <d v="2022-06-24T00:00:00"/>
    <s v="W26-2022"/>
    <s v="Jun-2022"/>
    <s v="TBD"/>
    <s v="TBD"/>
    <s v="TBD"/>
    <s v="TBD"/>
    <s v="TBD"/>
    <s v="TBD"/>
    <s v="TBD"/>
    <s v="TBD"/>
    <s v="TBD"/>
    <s v="MW"/>
    <m/>
    <m/>
    <m/>
    <m/>
    <m/>
    <m/>
    <m/>
    <m/>
    <m/>
    <m/>
    <m/>
    <m/>
    <s v="PRESITAC"/>
    <s v="12.CP Process"/>
    <s v="07.SITAC PROCESS"/>
    <s v="CURRENTLY NO ISSUE"/>
    <s v="17:04:22-13:04:22: IW OG_x000a_10:04:22-05:04:22: VALIDASI RNP TNP_x000a_03:04:22-20:03:22: REHUNTING_x000a_18:03:22-16:03:22: VALIDASI RNP TNP_x000a_13:03:22-06:03:22: IW OG_x000a_06:03:22-28:02:22: VALIDASI RNP TNP, REJECT WARGA_x000a_23:02:22-20:02:22: IW OG_x000a_16:02:22-03:02:22: VALIDASI RNP TNP, PRIORITY CANDIDATE B_x000a_02:02:22-30:01:22: SURVEY OG_x000a_28:01:22: SPK RECEIVED FROM EMAIL LMS"/>
    <x v="1"/>
    <x v="4"/>
    <n v="84"/>
    <d v="2022-05-09T00:00:00"/>
    <d v="2022-06-08T00:00:00"/>
    <n v="134"/>
    <x v="0"/>
    <d v="2022-04-25T00:00:00"/>
    <d v="2022-05-25T00:00:00"/>
    <x v="0"/>
    <n v="436"/>
    <s v="424 TBG"/>
  </r>
  <r>
    <s v="NEW SPK B2S"/>
    <m/>
    <s v="KAL-KS-TJG-1107"/>
    <n v="30730650031"/>
    <s v="2209811003"/>
    <s v="KARANGAN_PUTIH_KELUA"/>
    <s v="BP2022"/>
    <s v="TB"/>
    <s v="115°16.24.44'E"/>
    <s v="2°14.26.39'S"/>
    <n v="60"/>
    <s v="55/150/330"/>
    <n v="2022"/>
    <s v="New site 2022 - P2"/>
    <s v="Jl. Ayani Km 5 RT.03 Desa Karangan Putih Kec. Kelua Kab. Tabalong Prov.Kalsel"/>
    <s v="HTI"/>
    <s v="KAL-KS-TJG-1107"/>
    <s v="KARANGAN_PUTIH_KELUA"/>
    <s v="B2S"/>
    <s v="TBG"/>
    <s v="CENTRAL"/>
    <x v="7"/>
    <s v="Kalimantan Selatan"/>
    <s v="Kab. Tabalong"/>
    <n v="6617949"/>
    <x v="1"/>
    <d v="2022-01-28T00:00:00"/>
    <n v="84"/>
    <s v="61 - 90 days"/>
    <d v="2022-06-24T00:00:00"/>
    <s v="W26-2022"/>
    <s v="Jun-2022"/>
    <s v="TBD"/>
    <s v="TBD"/>
    <s v="TBD"/>
    <s v="TBD"/>
    <s v="TBD"/>
    <s v="TBD"/>
    <s v="TBD"/>
    <s v="TBD"/>
    <s v="TBD"/>
    <s v="MW"/>
    <m/>
    <m/>
    <m/>
    <m/>
    <m/>
    <m/>
    <m/>
    <m/>
    <m/>
    <m/>
    <m/>
    <m/>
    <s v="SITAC"/>
    <s v="12.CP Process"/>
    <s v="07.SITAC PROCESS"/>
    <s v="CURRENTLY NO ISSUE"/>
    <s v="17:04:22: IW OG_x000a_14:04:22: VALIDASI RNP TNP -&gt; IW OG_x000a_13:04:22-13:03:22: BAN/BAK_x000a_09:03:22-13:02:22: IW OG_x000a_09:02:22-30:01:22: SURVEY OG_x000a_28:01:22: SPK RECEIVED FROM EMAIL LMS"/>
    <x v="1"/>
    <x v="6"/>
    <n v="84"/>
    <d v="2022-05-10T00:00:00"/>
    <d v="2022-06-07T00:00:00"/>
    <n v="133"/>
    <x v="0"/>
    <d v="2022-04-25T00:00:00"/>
    <d v="2022-05-25T00:00:00"/>
    <x v="0"/>
    <n v="436"/>
    <s v="424 TBG"/>
  </r>
  <r>
    <m/>
    <m/>
    <s v="KAL-KI-SMR-0994"/>
    <n v="30725590031"/>
    <s v="2315911003"/>
    <s v="REJO_MULYO_LEMPAKE"/>
    <s v="ACTIVE - BLITZKRIEG H2"/>
    <s v="TB"/>
    <s v="117°11.42.51'E"/>
    <s v="0°23.56.98'S"/>
    <n v="50"/>
    <s v="40/185/235"/>
    <n v="2021"/>
    <s v="New site 2021 - H2"/>
    <s v="Joyo Mulyo RT.31, Kelurahan Lempake, Kecamatan Samarinda Utara,_x000a_Kota Samarida, Provinsi Kalimantan Timur "/>
    <s v="HTI"/>
    <s v="KAL-KI-SMR-0994"/>
    <s v="REJO_MULYO_LEMPAKE"/>
    <s v="B2S"/>
    <s v="TBG"/>
    <s v="JABO"/>
    <x v="7"/>
    <s v="Kalimantan Timur"/>
    <s v="Kota Samarinda"/>
    <n v="6617944"/>
    <x v="7"/>
    <m/>
    <n v="85"/>
    <s v="61 - 90 days"/>
    <d v="2022-06-23T00:00:00"/>
    <s v="W26-2022"/>
    <s v="Jun-2022"/>
    <s v="TBD"/>
    <s v="TBD"/>
    <s v="TBD"/>
    <s v="TBD"/>
    <s v="TBD"/>
    <s v="TBD"/>
    <s v="TBD"/>
    <s v="TBD"/>
    <s v="TBD"/>
    <s v="MW"/>
    <m/>
    <m/>
    <m/>
    <m/>
    <m/>
    <m/>
    <m/>
    <m/>
    <m/>
    <m/>
    <m/>
    <m/>
    <s v="SITAC"/>
    <s v="13.Rekom L/C process"/>
    <s v="07.SITAC PROCESS"/>
    <s v="CURRENTLY NO ISSUE"/>
    <s v="18:04:22: REKOM_x000a_17:04:22-28:03:22: IW OG_x000a_27:03:22: VALIDASI RNP TNP_x000a_23:03:22: REHUNTING_x000a_20:03:22-13:03:22: IW OG 7 OF 8 _x000a_09:03:22-28:02:22: IW OG_x000a_23:02:22: UNDER TNP REVIEW &amp; PARALEL IW_x000a_20:02:22-13:02:22: KANDIDAT REJECT, REHUNTING_x000a_12:02:22-02:02:22: SURVEY OG_x000a_30:01:22-26:01:22: MITRA ASSIGNMENT_x000a_24:01:22: SPK RELEASED"/>
    <x v="1"/>
    <x v="7"/>
    <n v="85"/>
    <d v="2022-05-06T00:00:00"/>
    <d v="2022-05-31T00:00:00"/>
    <n v="127"/>
    <x v="0"/>
    <d v="2022-04-24T00:00:00"/>
    <d v="2022-05-24T00:00:00"/>
    <x v="0"/>
    <n v="436"/>
    <s v="424 TBG"/>
  </r>
  <r>
    <s v="NEW SPK"/>
    <m/>
    <s v="SUM-LA-LIW-1097"/>
    <n v="30734430031"/>
    <s v="100238104"/>
    <s v="BDR_BARU_LIWA"/>
    <s v="BP2022"/>
    <s v="SMI"/>
    <s v="104°3.7.2'E"/>
    <s v="4°58.5.84'S"/>
    <n v="65"/>
    <s v="95/170/350"/>
    <n v="2022"/>
    <s v="New site 2022 - P2"/>
    <s v="Jl. Raya Lintas Barat, Kec. Sukau, Kab. Lampung Barat Prov. Lampung"/>
    <s v="HTI"/>
    <s v="SUM-LA-LIW-1097"/>
    <s v="SUKAU_BANDAR_BARU"/>
    <s v="COLO"/>
    <s v="TBG"/>
    <s v="West"/>
    <x v="1"/>
    <s v="Lampung"/>
    <s v="Kab. Lampung Barat"/>
    <n v="6617990"/>
    <x v="8"/>
    <d v="2022-01-28T00:00:00"/>
    <n v="81"/>
    <s v="61 - 90 days"/>
    <d v="2022-02-27T00:00:00"/>
    <s v="W10-2022"/>
    <s v="Feb-2022"/>
    <s v="TBD"/>
    <s v="TBD"/>
    <s v="TBD"/>
    <d v="2022-05-15T00:00:00"/>
    <s v="W21-2022"/>
    <s v="May-2022"/>
    <d v="2022-05-15T00:00:00"/>
    <s v="W21-2022"/>
    <s v="May-2022"/>
    <s v="MW"/>
    <d v="2022-02-02T00:00:00"/>
    <d v="2022-02-03T00:00:00"/>
    <m/>
    <m/>
    <m/>
    <d v="2022-03-22T00:00:00"/>
    <m/>
    <d v="2022-04-02T00:00:00"/>
    <m/>
    <m/>
    <m/>
    <m/>
    <m/>
    <s v="36.PLN application"/>
    <s v="20.SRFI"/>
    <s v="KWH KOSONG"/>
    <s v="17:04:22-02:04:22: SRFIN_x000a_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36"/>
    <s v="424 TBG"/>
  </r>
  <r>
    <m/>
    <m/>
    <s v="JAW-JB-BGR-0234"/>
    <n v="30733540031"/>
    <s v="1276281003"/>
    <s v="BANTARJATI RELOCATION"/>
    <s v="RELOCATION"/>
    <s v="TB"/>
    <s v="106°49.6.37'E"/>
    <s v="6°34.47.97'S"/>
    <n v="35"/>
    <s v="10/100/200/290"/>
    <n v="2022"/>
    <s v="RELOCATION - PROTELINDO"/>
    <s v=""/>
    <s v="EID"/>
    <s v="JAW-JB-BGR-0234"/>
    <s v="BANTARJATI RELOCATION"/>
    <s v="B2S"/>
    <s v="TBG"/>
    <s v="JABO"/>
    <x v="0"/>
    <s v="Jawa Barat"/>
    <s v="Kota Bogor"/>
    <n v="6618026"/>
    <x v="9"/>
    <d v="2022-02-07T00:00:00"/>
    <n v="71"/>
    <s v="61 - 90 days"/>
    <d v="2022-07-07T00:00:00"/>
    <s v="W28-2022"/>
    <s v="Jul-2022"/>
    <s v="TBD"/>
    <s v="TBD"/>
    <s v="TBD"/>
    <s v="TBD"/>
    <s v="TBD"/>
    <s v="TBD"/>
    <s v="TBD"/>
    <s v="TBD"/>
    <s v="TBD"/>
    <s v="MW"/>
    <m/>
    <m/>
    <m/>
    <m/>
    <m/>
    <m/>
    <m/>
    <m/>
    <m/>
    <m/>
    <m/>
    <m/>
    <s v="PRESITAC"/>
    <s v="08.Under RNP review"/>
    <s v="06.ERM PROCESS"/>
    <s v="HARDSITAC NO FREE SPACE"/>
    <s v="17:04:22-03:04:22: VALIDASI RNP TNP_x000a_30:03:22-09:02:22: SURVEY OG_x000a_07:02:22: SPK RELEASED"/>
    <x v="4"/>
    <x v="0"/>
    <n v="71"/>
    <d v="2022-05-15T00:00:00"/>
    <d v="2022-06-14T00:00:00"/>
    <n v="127"/>
    <x v="0"/>
    <d v="2022-05-08T00:00:00"/>
    <d v="2022-06-07T00:00:00"/>
    <x v="0"/>
    <n v="436"/>
    <s v="424 TBG"/>
  </r>
  <r>
    <s v="NEW SPK B2S"/>
    <m/>
    <s v="SUM-SU-MDN-2242"/>
    <n v="30729740031"/>
    <s v="0228951003"/>
    <s v="MEDAN_AMPLAS_TIMBANG_DELI"/>
    <s v="BP2022"/>
    <s v="TB"/>
    <s v="98°43.13.77'E"/>
    <s v="3°32.22.9'N"/>
    <n v="30"/>
    <s v="80/200/310"/>
    <s v="2022-2024"/>
    <s v="New site 2022 - P1"/>
    <s v=""/>
    <s v="HTI"/>
    <s v="SUM-SU-MDN-2242"/>
    <s v="MEDAN_AMPLAS_TIMBANG_DELI"/>
    <s v="B2S"/>
    <s v="TBG"/>
    <s v="West"/>
    <x v="3"/>
    <s v="Sumatera Utara"/>
    <s v="Kota Medan"/>
    <n v="6617950"/>
    <x v="1"/>
    <d v="2022-01-28T00:00:00"/>
    <n v="84"/>
    <s v="61 - 90 days"/>
    <d v="2022-06-24T00:00:00"/>
    <s v="W26-2022"/>
    <s v="Jun-2022"/>
    <s v="TBD"/>
    <s v="TBD"/>
    <s v="TBD"/>
    <s v="TBD"/>
    <s v="TBD"/>
    <s v="TBD"/>
    <s v="TBD"/>
    <s v="TBD"/>
    <s v="TBD"/>
    <s v="MW"/>
    <m/>
    <m/>
    <m/>
    <m/>
    <m/>
    <m/>
    <m/>
    <m/>
    <m/>
    <m/>
    <m/>
    <m/>
    <s v="SITAC"/>
    <s v="12.CP Process"/>
    <s v="07.SITAC PROCESS"/>
    <s v="CURRENTLY NO ISSUE"/>
    <s v="17:04:22-23:03:22: IW OG_x000a_20:03:22-16:03:22: VALIDASI TNP OG_x000a_13:03:22: REHUTING_x000a_09:03:22-06:02:22: UNDER RNP TNP_x000a_28:02:22-13:02:22: REHUNTING RNP NOK_x000a_09:02:22-30:01:22: SURVEY OG_x000a_28:01:22: SPK RECEIVED FROM EMAIL LMS"/>
    <x v="1"/>
    <x v="4"/>
    <n v="84"/>
    <d v="2022-05-01T00:00:00"/>
    <d v="2022-05-31T00:00:00"/>
    <n v="126"/>
    <x v="0"/>
    <d v="2022-04-25T00:00:00"/>
    <d v="2022-05-25T00:00:00"/>
    <x v="0"/>
    <n v="436"/>
    <s v="424 TBG"/>
  </r>
  <r>
    <s v="89 COLO"/>
    <m/>
    <s v="JAW-JT-PTI-1429"/>
    <n v="30741580031"/>
    <n v="142764126"/>
    <s v="PAGENDISAN WINONG"/>
    <s v="BP2022"/>
    <s v="TB"/>
    <s v="111°6.51.16'E"/>
    <s v="6°47.47.18'S"/>
    <n v="37"/>
    <s v="0/170/280"/>
    <n v="2022"/>
    <s v="Newsite 2022 - B2"/>
    <s v="Desa Tanggel RT.06 RW.02 Kec. Winong, Kab. Pati Prov. Jawa Tengah"/>
    <s v="NOKIA"/>
    <s v="JAW-JT-PTI-1429"/>
    <s v="PANGENDISAN_WINONG"/>
    <s v="COLO"/>
    <s v="TBG"/>
    <s v="CENTRAL"/>
    <x v="5"/>
    <s v="Jawa Tengah"/>
    <s v="Kab. Pati"/>
    <n v="6618080"/>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KLN-0932"/>
    <n v="30741540031"/>
    <n v="1436451023"/>
    <s v="JUWIRING KLATEN"/>
    <s v="BP2022"/>
    <s v="TB"/>
    <s v="110°45.23.36'E"/>
    <s v="7°40.4.51'S"/>
    <n v="59"/>
    <s v="110/210/300"/>
    <n v="2022"/>
    <s v="Newsite 2022 - B2"/>
    <s v="Desa Tlogorandu Dusun Kemiri RT.03 RW.05 Kec. Juwiring, Kab. Klaten Prov. Jawa Tengah"/>
    <s v="NOKIA"/>
    <s v="JAW-JT-KLN-0932"/>
    <s v="JUWIRING_KLATEN"/>
    <s v="COLO"/>
    <s v="TBG"/>
    <s v="CENTRAL"/>
    <x v="5"/>
    <s v="Jawa Tengah"/>
    <s v="Kab. Klaten"/>
    <n v="6618080"/>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TMG-2681"/>
    <n v="30741470031"/>
    <n v="140839104"/>
    <s v="BEJEN"/>
    <s v="BP2022"/>
    <s v="SMI"/>
    <s v="110°5.6.0'E"/>
    <s v="7°7.6.67'S"/>
    <n v="65"/>
    <s v="40/120/210/320"/>
    <n v="2022"/>
    <s v="Newsite 2022 - B2"/>
    <s v="Jl. Weleri - Parakan, RT. 4 / RW. 1 Dsn. Demangan, Ds. Bejen, Kec. Bejen, Kab. Temanggung Prov. Jawa Tengah"/>
    <s v="NOKIA"/>
    <s v="JAW-JT-TMG-2681"/>
    <s v="BEJEN TEMANGGUNG"/>
    <s v="COLO"/>
    <s v="TBG"/>
    <s v="CENTRAL"/>
    <x v="5"/>
    <s v="Jawa Tengah"/>
    <s v="Kab. Temanggung"/>
    <n v="6618090"/>
    <x v="5"/>
    <d v="2022-03-11T00:00:00"/>
    <n v="39"/>
    <s v="31 - 60 days"/>
    <d v="2022-04-10T00:00:00"/>
    <s v="W16-2022"/>
    <s v="Apr-2022"/>
    <s v="TBD"/>
    <s v="TBD"/>
    <s v="TBD"/>
    <s v="TBD"/>
    <s v="TBD"/>
    <s v="TBD"/>
    <s v="TBD"/>
    <s v="TBD"/>
    <s v="TBD"/>
    <s v="MW"/>
    <m/>
    <m/>
    <m/>
    <m/>
    <m/>
    <m/>
    <m/>
    <m/>
    <m/>
    <m/>
    <m/>
    <m/>
    <m/>
    <s v="10.Under PWR review"/>
    <s v="06.ERM PROCESS"/>
    <s v="NEED STRENGTENING (NY PARALEL)"/>
    <s v="17:04:22: ESR PROCESS, LMS CHANGE TO NOKIA_x000a_13:04:22-13:03:22: ESR PROCESS_x000a_11:02:22: SPK RECEIVED"/>
    <x v="2"/>
    <x v="0"/>
    <m/>
    <m/>
    <m/>
    <m/>
    <x v="2"/>
    <m/>
    <m/>
    <x v="1"/>
    <n v="436"/>
    <s v="424 TBG"/>
  </r>
  <r>
    <m/>
    <m/>
    <s v="JAW-JT-PTI-1431"/>
    <m/>
    <m/>
    <m/>
    <s v="X RELOC TBG"/>
    <s v="TB"/>
    <s v="110°59.12.19'E"/>
    <s v="6°31.44.26'S"/>
    <n v="50"/>
    <s v="90/210/330"/>
    <n v="2022"/>
    <s v="RELOCATION"/>
    <m/>
    <m/>
    <s v="JAW-JT-PTI-1431"/>
    <s v="NGABLAK PATI RELOCATION"/>
    <s v="B2S"/>
    <s v="TBG"/>
    <s v="CENTRAL"/>
    <x v="5"/>
    <s v="Jawa Tengah"/>
    <s v="Kab. Pati"/>
    <n v="6618155"/>
    <x v="10"/>
    <d v="2022-03-28T00:00:00"/>
    <n v="22"/>
    <s v="&lt; 30 days"/>
    <d v="2022-08-25T00:00:00"/>
    <s v="W35-2022"/>
    <s v="Aug-2022"/>
    <s v="TBD"/>
    <s v="TBD"/>
    <s v="TBD"/>
    <s v="TBD"/>
    <s v="TBD"/>
    <s v="TBD"/>
    <s v="TBD"/>
    <s v="TBD"/>
    <s v="TBD"/>
    <m/>
    <m/>
    <m/>
    <m/>
    <m/>
    <m/>
    <m/>
    <m/>
    <m/>
    <m/>
    <m/>
    <m/>
    <m/>
    <m/>
    <s v="04.Survey OG"/>
    <s v="03.SURVEY PROCESS"/>
    <s v="CURRENTLY NO ISSUE"/>
    <s v="30:03:22: MITRA ASSIGNMENT_x000a_28:03:22: SPK RECEIVED"/>
    <x v="2"/>
    <x v="0"/>
    <m/>
    <m/>
    <m/>
    <m/>
    <x v="2"/>
    <m/>
    <m/>
    <x v="1"/>
    <m/>
    <m/>
  </r>
  <r>
    <s v="89 COLO"/>
    <m/>
    <s v="JAW-JT-BNR-0271"/>
    <n v="30741480031"/>
    <n v="140549104"/>
    <s v="BANJARNEGARATM"/>
    <s v="BP2022"/>
    <s v="SMI"/>
    <s v="109°43.23.74'E"/>
    <s v="7°23.32.82'S"/>
    <n v="43"/>
    <s v="70/150/320"/>
    <n v="2022"/>
    <s v="Newsite 2022 - B2"/>
    <s v="Jl. Tentara Pelajar, Kel. Sokanandi Rt.04 RW.02 Kec. Banjarnegara, Kab. Banjarnegara Prov. Jawa Tengah"/>
    <s v="NOKIA"/>
    <s v="JAW-JT-BNR-0271"/>
    <s v="JALAN_TENTARA_PELAJAR"/>
    <s v="COLO"/>
    <s v="TBG"/>
    <s v="CENTRAL"/>
    <x v="5"/>
    <s v="Jawa Tengah"/>
    <s v="Kab. Banjarnegara"/>
    <n v="6618084"/>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WNG-2764"/>
    <n v="30741610031"/>
    <n v="141132109"/>
    <s v="GIRIWARNO WONOGIRI"/>
    <s v="BP2022"/>
    <s v="TB"/>
    <s v="111°4.5.77'E"/>
    <s v="7°45.34.45'S"/>
    <n v="60"/>
    <s v="60/180/300"/>
    <n v="2022"/>
    <s v="Newsite 2022 - B2"/>
    <s v="Desa Giriwarno, Ngluwak RT/RW:01/08, Kec. Girimarto, Kab. Wonogiri Prov. Jawa Tengah"/>
    <s v="NOKIA"/>
    <s v="JAW-JT-WNG-2764"/>
    <s v="GIRIWARNO_WONOGIRI"/>
    <s v="COLO"/>
    <s v="TBG"/>
    <s v="CENTRAL"/>
    <x v="5"/>
    <s v="Jawa Tengah"/>
    <s v="Kab. Wonogiri"/>
    <n v="6618080"/>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TMG-2677"/>
    <n v="30741630031"/>
    <n v="140262104"/>
    <s v="GONDANGWAYANG"/>
    <s v="BP2022"/>
    <s v="SKP"/>
    <s v="110°8.37.21'E"/>
    <s v="7°14.42.68'S"/>
    <n v="63"/>
    <s v="120/210/290"/>
    <n v="2022"/>
    <s v="Newsite 2022 - B2"/>
    <s v="Desa Gondang Wayang RT.07 RW.02 Kec. Kedu, Kab. Temanggung Prov. Jawa Tengah"/>
    <s v="NOKIA"/>
    <s v="JAW-JT-TMG-2677"/>
    <s v="GONDANGWAYANG"/>
    <s v="COLO"/>
    <s v="TBG"/>
    <s v="CENTRAL"/>
    <x v="5"/>
    <s v="Jawa Tengah"/>
    <s v="Kab. Temanggung"/>
    <n v="6618083"/>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PWT-0585"/>
    <n v="30741490031"/>
    <n v="140781104"/>
    <s v="PANUSUPAN_CILONGOK"/>
    <s v="BP2022"/>
    <s v="SMI"/>
    <s v="109°9.50.76'E"/>
    <s v="7°26.56.51'S"/>
    <n v="63"/>
    <s v="100/180/290"/>
    <n v="2022"/>
    <s v="Newsite 2022 - B2"/>
    <s v="Desa Panusupan RT.02 RW.01 Kec. Cilongok, Kab. Banyumas Prov. Jawa Tengah"/>
    <s v="NOKIA"/>
    <s v="JAW-JT-PWT-0585"/>
    <s v="JALAN_RAYA_JATISABA"/>
    <s v="COLO"/>
    <s v="TBG"/>
    <s v="CENTRAL"/>
    <x v="5"/>
    <s v="Jawa Tengah"/>
    <s v="Kab. Banyumas"/>
    <n v="6618084"/>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KLN-0925"/>
    <n v="30741500031"/>
    <n v="141089109"/>
    <s v="TROSO KLATEN"/>
    <s v="BP2022"/>
    <s v="TB"/>
    <s v="110°38.53.88'E"/>
    <s v="7°39.38.27'S"/>
    <n v="60"/>
    <s v="0/90/210"/>
    <n v="2022"/>
    <s v="Newsite 2022 - B2"/>
    <s v="Desa Kunden Dukuh Mertan RT.08 RW.04 Kec. Karanganom, Kab. Klaten Prov. Jawa Tengah"/>
    <s v="NOKIA"/>
    <s v="JAW-JT-KLN-0925"/>
    <s v="TROSO_KLATEN"/>
    <s v="COLO"/>
    <s v="TBG"/>
    <s v="CENTRAL"/>
    <x v="5"/>
    <s v="Jawa Tengah"/>
    <s v="Kab. Klaten"/>
    <n v="6618080"/>
    <x v="5"/>
    <d v="2022-03-11T00:00:00"/>
    <n v="39"/>
    <s v="31 - 60 days"/>
    <d v="2022-04-10T00:00:00"/>
    <s v="W16-2022"/>
    <s v="Apr-2022"/>
    <s v="TBD"/>
    <s v="TBD"/>
    <s v="TBD"/>
    <s v="TBD"/>
    <s v="TBD"/>
    <s v="TBD"/>
    <s v="TBD"/>
    <s v="TBD"/>
    <s v="TBD"/>
    <s v="MW"/>
    <m/>
    <m/>
    <m/>
    <m/>
    <m/>
    <m/>
    <m/>
    <m/>
    <m/>
    <m/>
    <m/>
    <m/>
    <m/>
    <s v="10.Under PWR review"/>
    <s v="06.ERM PROCESS"/>
    <s v="CURRENTLY NO ISSUE"/>
    <s v="17:04:22: ESR PROCESS, LMS CHANGE TO NOKIA_x000a_13:04:22-13:03:22: ESR PROCESS_x000a_11:02:22: SPK RECEIVED"/>
    <x v="2"/>
    <x v="0"/>
    <m/>
    <m/>
    <m/>
    <m/>
    <x v="2"/>
    <m/>
    <m/>
    <x v="1"/>
    <n v="436"/>
    <s v="424 TBG"/>
  </r>
  <r>
    <s v="89 COLO"/>
    <m/>
    <s v="JAW-JT-BNR-0274"/>
    <m/>
    <n v="141644109"/>
    <s v="RAKIT2"/>
    <s v="BP2022"/>
    <s v="SKP"/>
    <s v="109°32.27.82'E"/>
    <s v="7°25.47.42'S"/>
    <n v="58"/>
    <s v="60/230/330"/>
    <n v="2022"/>
    <s v="Newsite 2022 - B2"/>
    <s v="Jl. Raya Adi Pasir, Desa Adi Pasir RT.01 RW.01 Kec. Rakit, Kab. Banjarnegara Prov. Jawa Tengah"/>
    <s v="NOKIA"/>
    <s v="JAW-JT-BNR-0274"/>
    <s v="JALAN_RAYA_RAKIT"/>
    <s v="COLO"/>
    <s v="TBG"/>
    <s v="CENTRAL"/>
    <x v="5"/>
    <s v="Jawa Tengah"/>
    <s v="Kab. Banjarnegara"/>
    <n v="6618083"/>
    <x v="5"/>
    <d v="2022-03-11T00:00:00"/>
    <n v="39"/>
    <s v="31 - 60 days"/>
    <d v="2022-04-10T00:00:00"/>
    <s v="W16-2022"/>
    <s v="Apr-2022"/>
    <s v="TBD"/>
    <s v="TBD"/>
    <s v="TBD"/>
    <s v="TBD"/>
    <s v="TBD"/>
    <s v="TBD"/>
    <s v="TBD"/>
    <s v="TBD"/>
    <s v="TBD"/>
    <s v="MW"/>
    <m/>
    <m/>
    <m/>
    <m/>
    <m/>
    <m/>
    <m/>
    <m/>
    <m/>
    <m/>
    <m/>
    <m/>
    <m/>
    <s v="08.Under RNP review"/>
    <s v="06.ERM PROCESS"/>
    <s v="RND NOK: CHANGE DESIGN"/>
    <s v="17:04:22: ESR PROCESS, LMS CHANGE TO NOKIA_x000a_13:04:22-22:03:22: RND NOK: CHANGE DESIGN_x000a_20:03:22-13:02:22: ESR PROCESS_x000a_11:02:22: SPK RECEIVED"/>
    <x v="2"/>
    <x v="0"/>
    <m/>
    <m/>
    <m/>
    <m/>
    <x v="2"/>
    <m/>
    <m/>
    <x v="1"/>
    <n v="436"/>
    <s v="424 TBG"/>
  </r>
  <r>
    <s v="89 COLO"/>
    <m/>
    <s v="JAW-JT-MKD-1139"/>
    <m/>
    <n v="140282104"/>
    <s v="TANGGULREJO"/>
    <s v="BP2022"/>
    <s v="SKP"/>
    <s v="110°8.6.79'E"/>
    <s v="7°33.29.92'S"/>
    <n v="41"/>
    <s v="70/200/340"/>
    <n v="2022"/>
    <s v="Newsite 2022 - B2"/>
    <s v="Jl. Desa Jengkeling RT 05 RW 04, Dusun Jengkeling, Desa Banjar Harjo Kec. Salaman, Kab. Magelang Prov. Jawa Tengah"/>
    <s v="NOKIA"/>
    <s v="JAW-JT-MKD-1139"/>
    <s v="TANGGULREJO_MAGELANG"/>
    <s v="COLO"/>
    <s v="TBG"/>
    <s v="CENTRAL"/>
    <x v="5"/>
    <s v="Jawa Tengah"/>
    <s v="Kab. Magelang"/>
    <n v="6618083"/>
    <x v="5"/>
    <d v="2022-03-11T00:00:00"/>
    <n v="39"/>
    <s v="31 - 60 days"/>
    <d v="2022-04-10T00:00:00"/>
    <s v="W16-2022"/>
    <s v="Apr-2022"/>
    <s v="TBD"/>
    <s v="TBD"/>
    <s v="TBD"/>
    <s v="TBD"/>
    <s v="TBD"/>
    <s v="TBD"/>
    <s v="TBD"/>
    <s v="TBD"/>
    <s v="TBD"/>
    <s v="MW"/>
    <m/>
    <m/>
    <m/>
    <m/>
    <m/>
    <m/>
    <m/>
    <m/>
    <m/>
    <m/>
    <m/>
    <m/>
    <m/>
    <s v="08.Under RNP review"/>
    <s v="06.ERM PROCESS"/>
    <s v="RND NOK: CHANGE DESIGN"/>
    <s v="17:04:22: ESR PROCESS, LMS CHANGE TO NOKIA_x000a_13:04:22-22:03:22: RND NOK: CHANGE DESIGN_x000a_20:03:22-13:02:22: ESR PROCESS_x000a_11:02:22: SPK RECEIVED"/>
    <x v="2"/>
    <x v="0"/>
    <m/>
    <m/>
    <m/>
    <m/>
    <x v="2"/>
    <m/>
    <m/>
    <x v="1"/>
    <n v="436"/>
    <s v="424 TBG"/>
  </r>
  <r>
    <s v="89 COLO"/>
    <m/>
    <s v="JAW-JT-MKD-1122"/>
    <m/>
    <n v="141222109"/>
    <s v="PANDEKAN"/>
    <s v="BP2022"/>
    <s v="SKP"/>
    <s v="110°8.17.34'E"/>
    <s v="7°24.42.08'S"/>
    <n v="69"/>
    <s v="30/180/270"/>
    <n v="2022"/>
    <s v="Newsite 2022 - B2"/>
    <s v="Desa Wonoroto Dusun Krajan RT.01 RW.01 Kec. Windusari, Kab. Magelang Prov. Jawa Tengah"/>
    <s v="NOKIA"/>
    <s v="JAW-JT-MKD-1122"/>
    <s v="PANDEKAN_MAGELANG"/>
    <s v="COLO"/>
    <s v="TBG"/>
    <s v="CENTRAL"/>
    <x v="5"/>
    <s v="Jawa Tengah"/>
    <s v="Kab. Magelang"/>
    <n v="6618083"/>
    <x v="5"/>
    <d v="2022-03-11T00:00:00"/>
    <n v="39"/>
    <s v="31 - 60 days"/>
    <d v="2022-04-10T00:00:00"/>
    <s v="W16-2022"/>
    <s v="Apr-2022"/>
    <s v="TBD"/>
    <s v="TBD"/>
    <s v="TBD"/>
    <s v="TBD"/>
    <s v="TBD"/>
    <s v="TBD"/>
    <s v="TBD"/>
    <s v="TBD"/>
    <s v="TBD"/>
    <s v="MW"/>
    <m/>
    <m/>
    <m/>
    <m/>
    <m/>
    <m/>
    <m/>
    <m/>
    <m/>
    <m/>
    <m/>
    <m/>
    <m/>
    <s v="08.Under RNP review"/>
    <s v="06.ERM PROCESS"/>
    <s v="RND NOK: CHANGE DESIGN (NY PARALEL)"/>
    <s v="17:04:22: ESR PROCESS, LMS CHANGE TO NOKIA_x000a_13:04:22-22:03:22: RND NOK: CHANGE DESIGN_x000a_20:03:22-13:02:22: ESR PROCESS_x000a_11:02:22: SPK RECEIVED"/>
    <x v="2"/>
    <x v="0"/>
    <m/>
    <m/>
    <m/>
    <m/>
    <x v="2"/>
    <m/>
    <m/>
    <x v="1"/>
    <n v="436"/>
    <s v="424 TBG"/>
  </r>
  <r>
    <s v="89 COLO"/>
    <m/>
    <s v="JAW-JT-JPA-0712"/>
    <m/>
    <n v="1441362004"/>
    <s v="IBS BANDUNG MAYONG"/>
    <s v="BP2022"/>
    <s v="TB"/>
    <s v="110°47.2.4'E"/>
    <s v="6°41.21.19'S"/>
    <n v="69"/>
    <s v="40/120/250"/>
    <n v="2022"/>
    <s v="Newsite 2022 - B2"/>
    <s v="Desa Bandung RT.001 RW.001 Kec.Mayong, Kab.Jepara Prov. Jawa Tengah"/>
    <s v="NOKIA"/>
    <s v="JAW-JT-JPA-0712"/>
    <s v="BANDUNG_MAYONG"/>
    <s v="COLO"/>
    <s v="TBG"/>
    <s v="CENTRAL"/>
    <x v="5"/>
    <s v="Jawa Tengah"/>
    <s v="Kab. Jepara"/>
    <n v="6618080"/>
    <x v="5"/>
    <d v="2022-03-11T00:00:00"/>
    <n v="39"/>
    <s v="31 - 60 days"/>
    <d v="2022-04-10T00:00:00"/>
    <s v="W16-2022"/>
    <s v="Apr-2022"/>
    <s v="TBD"/>
    <s v="TBD"/>
    <s v="TBD"/>
    <s v="TBD"/>
    <s v="TBD"/>
    <s v="TBD"/>
    <s v="TBD"/>
    <s v="TBD"/>
    <s v="TBD"/>
    <s v="MW"/>
    <m/>
    <m/>
    <m/>
    <m/>
    <m/>
    <m/>
    <m/>
    <m/>
    <m/>
    <m/>
    <m/>
    <m/>
    <m/>
    <s v="08.Under RNP review"/>
    <s v="06.ERM PROCESS"/>
    <s v="NEED STRENGTENING (NY PARALEL)"/>
    <s v="17:04:22: ESR PROCESS,LMS CHANGE TO NOKIA_x000a_13:04:22-13:03:22: ESR PROCESS_x000a_11:02:22: SPK RECEIVED"/>
    <x v="2"/>
    <x v="0"/>
    <m/>
    <m/>
    <m/>
    <m/>
    <x v="2"/>
    <m/>
    <m/>
    <x v="1"/>
    <n v="436"/>
    <s v="424 TBG"/>
  </r>
  <r>
    <s v="89 COLO"/>
    <m/>
    <s v="JAW-JT-PWT-0590"/>
    <m/>
    <n v="1445332007"/>
    <s v="IBS BATURADEN"/>
    <s v="BP2022"/>
    <s v="TB"/>
    <s v="109°14.27.6'E"/>
    <s v="7°19.50.7'S"/>
    <n v="49"/>
    <s v="40/200/290"/>
    <n v="2022"/>
    <s v="Newsite 2022 - B2"/>
    <s v="Desa Karang Salam RT.03 RW.01 Kec. Baturaden, Kab. Banyumas Prov. Jawa Tengah"/>
    <s v="NOKIA"/>
    <s v="JAW-JT-PWT-0590"/>
    <s v="KARANGSALAM_BANYUMAS"/>
    <s v="COLO"/>
    <s v="TBG"/>
    <s v="CENTRAL"/>
    <x v="5"/>
    <s v="Jawa Tengah"/>
    <s v="Kab. Banyumas"/>
    <n v="6618080"/>
    <x v="5"/>
    <d v="2022-03-11T00:00:00"/>
    <n v="39"/>
    <s v="31 - 60 days"/>
    <d v="2022-04-10T00:00:00"/>
    <s v="W16-2022"/>
    <s v="Apr-2022"/>
    <s v="TBD"/>
    <s v="TBD"/>
    <s v="TBD"/>
    <s v="TBD"/>
    <s v="TBD"/>
    <s v="TBD"/>
    <s v="TBD"/>
    <s v="TBD"/>
    <s v="TBD"/>
    <s v="MW"/>
    <m/>
    <m/>
    <m/>
    <m/>
    <m/>
    <m/>
    <m/>
    <m/>
    <m/>
    <m/>
    <m/>
    <m/>
    <m/>
    <s v="08.Under RNP review"/>
    <s v="06.ERM PROCESS"/>
    <s v="NEED STRENGTENING (NY PARALEL)"/>
    <s v="17:04:22: ESR PROCESS,LMS CHANGE TO NOKIA_x000a_13:04:22-13:03:22: ESR PROCESS_x000a_11:02:22: SPK RECEIVED"/>
    <x v="2"/>
    <x v="0"/>
    <m/>
    <m/>
    <m/>
    <m/>
    <x v="2"/>
    <m/>
    <m/>
    <x v="1"/>
    <n v="436"/>
    <s v="424 TBG"/>
  </r>
  <r>
    <s v="89 COLO"/>
    <m/>
    <s v="JAW-JT-RBG-1780"/>
    <m/>
    <n v="1445372007"/>
    <s v="IBS MANTINGAN"/>
    <s v="BP2022"/>
    <s v="TB"/>
    <s v="111°25.17.62'E"/>
    <s v="6°51.50.83'S"/>
    <n v="69"/>
    <s v="0/70/260"/>
    <n v="2022"/>
    <s v="Newsite 2022 - B2"/>
    <s v="Jl. Rembang - Blora, Desa Mantingan RT.02 RW.02 Kec. Bulu, Kab. Rembang Prov. Jawa Tengah"/>
    <s v="NOKIA"/>
    <s v="JAW-JT-RBG-1780"/>
    <s v="REMBANG_BULU"/>
    <s v="COLO"/>
    <s v="TBG"/>
    <s v="CENTRAL"/>
    <x v="5"/>
    <s v="Jawa Tengah"/>
    <s v="Kab. Rembang"/>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KJN-1010"/>
    <m/>
    <n v="1436321023"/>
    <s v="TALUN PEKALONGAN"/>
    <s v="BP2022"/>
    <s v="TB"/>
    <s v="109°43.53.33'E"/>
    <s v="7°0.16.24'S"/>
    <n v="49"/>
    <s v="90/260/340"/>
    <n v="2022"/>
    <s v="Newsite 2022 - B2"/>
    <s v="Desa Krompeng Dukuh Kemlaten RT.02 RW.03 Kec.Talun, Kab.Pekalongan Prov. Jawa Tengah"/>
    <s v="NOKIA"/>
    <s v="JAW-JT-KJN-1010"/>
    <s v="TALUN_PEKALONGAN"/>
    <s v="COLO"/>
    <s v="TBG"/>
    <s v="CENTRAL"/>
    <x v="5"/>
    <s v="Jawa Tengah"/>
    <s v="Kab. Pekalongan"/>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KRG-2155"/>
    <m/>
    <n v="142677109"/>
    <s v="KARANGANYAR4"/>
    <s v="BP2022"/>
    <s v="TB"/>
    <s v="110°57.53.6'E"/>
    <s v="7°36.2.05'S"/>
    <n v="35"/>
    <s v="40/120/320"/>
    <n v="2022"/>
    <s v="Newsite 2022 - B2"/>
    <s v="Kel. Bejen - Tegalsari RT.005 RW.008 Kec. Karanganyar, Kab. Karanganyar Prov. Jawa Tengah"/>
    <s v="NOKIA"/>
    <s v="JAW-JT-KRG-2155"/>
    <s v="CANGKANG_KARANGANYAR"/>
    <s v="COLO"/>
    <s v="TBG"/>
    <s v="CENTRAL"/>
    <x v="5"/>
    <s v="Jawa Tengah"/>
    <s v="Kab. Karanganyar"/>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CLP-0559"/>
    <m/>
    <n v="1445451004"/>
    <s v="KARANGTENGAH_SAMPANG"/>
    <s v="BP2022"/>
    <s v="TB"/>
    <s v="109°10.31.87'E"/>
    <s v="7°33.53.93'S"/>
    <n v="39"/>
    <s v="0/100/190"/>
    <n v="2022"/>
    <s v="Newsite 2022 - B2"/>
    <s v="Jl. Kantil, Desa Karangtengah RT.004 RW.012 Kec. Sampang, Kab. Cilacap Prov. Jawa Tengah"/>
    <s v="NOKIA"/>
    <s v="JAW-JT-CLP-0559"/>
    <s v="KARANGTENGAH_SAMPANG"/>
    <s v="COLO"/>
    <s v="TBG"/>
    <s v="CENTRAL"/>
    <x v="5"/>
    <s v="Jawa Tengah"/>
    <s v="Kab. Cilacap"/>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BLA-0130"/>
    <m/>
    <n v="142761126"/>
    <s v="JATIREJO JEPON"/>
    <s v="BP2022"/>
    <s v="TB"/>
    <s v="111°28.11.53'E"/>
    <s v="6°55.20.1'S"/>
    <n v="37"/>
    <s v="20/180/300"/>
    <n v="2022"/>
    <s v="Newsite 2022 - B2"/>
    <s v="Jl. Sayuran, Kel. Bacem RT.007 RW.001 Kec. Jepon, Kab. Blora Prov. Jawa Tengah"/>
    <s v="NOKIA"/>
    <s v="JAW-JT-BLA-0130"/>
    <s v="JATIREJO_JEPON"/>
    <s v="COLO"/>
    <s v="TBG"/>
    <s v="CENTRAL"/>
    <x v="5"/>
    <s v="Jawa Tengah"/>
    <s v="Kab. Blora"/>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MKD-1124"/>
    <m/>
    <n v="140038109"/>
    <s v="KRASAK"/>
    <s v="BP2022"/>
    <s v="TB"/>
    <s v="110°6.11.23'E"/>
    <s v="7°33.32.0'S"/>
    <n v="54"/>
    <s v="30/120/300"/>
    <n v="2022"/>
    <s v="Newsite 2022 - B2"/>
    <s v="Dsn Gejiwan, Desa Krasak, Kec. Salaman, Kab. Magelang Prov. Jawa Tengah"/>
    <s v="NOKIA"/>
    <s v="JAW-JT-MKD-1124"/>
    <s v="KRASAK_MAGELANG"/>
    <s v="COLO"/>
    <s v="TBG"/>
    <s v="CENTRAL"/>
    <x v="5"/>
    <s v="Jawa Tengah"/>
    <s v="Kab. Magelang"/>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DMK-0622"/>
    <m/>
    <n v="140357109"/>
    <s v="DESA MUTIH"/>
    <s v="BP2022"/>
    <s v="TB"/>
    <s v="110°39.22.14'E"/>
    <s v="6°46.55.7'S"/>
    <n v="65"/>
    <s v="120/210/280"/>
    <n v="2022"/>
    <s v="Newsite 2022 - B2"/>
    <s v="Jl. Dsn Jetak, Desa Mutih Kec. Wedung, Kab. Demak Prov. Jawa Tengah"/>
    <s v="NOKIA"/>
    <s v="JAW-JT-DMK-0622"/>
    <s v="DESA_MUTIH_DEMAK"/>
    <s v="COLO"/>
    <s v="TBG"/>
    <s v="CENTRAL"/>
    <x v="5"/>
    <s v="Jawa Tengah"/>
    <s v="Kab. Demak"/>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KJN-0999"/>
    <m/>
    <n v="1433801001"/>
    <s v="RANDUMUKTIWAREN"/>
    <s v="BP2022"/>
    <s v="TB"/>
    <s v="109°34.36.05'E"/>
    <s v="6°57.36.4'S"/>
    <n v="40"/>
    <s v="90/240/330"/>
    <n v="2022"/>
    <s v="Newsite 2022 - B2"/>
    <s v="Desa Purworejo Dk. Talok RT.001 RW.006 Kec. Sragi, Kab. Pekalongan Prov. Jawa Tengah"/>
    <s v="NOKIA"/>
    <s v="JAW-JT-KJN-0999"/>
    <s v="RANDUMUKTIWAREN_PEKALONGAN"/>
    <s v="COLO"/>
    <s v="TBG"/>
    <s v="CENTRAL"/>
    <x v="5"/>
    <s v="Jawa Tengah"/>
    <s v="Kab. Pekalongan"/>
    <n v="6618080"/>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SLT-2135"/>
    <m/>
    <n v="1440712003"/>
    <s v="IBS SMG_TDDINFILL_11"/>
    <s v="BP2022"/>
    <s v="TB"/>
    <s v="110°30.2.95'E"/>
    <s v="7°20.47.44'S"/>
    <n v="36"/>
    <s v="90/230/310"/>
    <n v="2022"/>
    <s v="Newsite 2022 - B2"/>
    <s v="Jl. Ringansari No.7, Kel. Tegalrejo RT.006 RW.04 Kec. Argomulyo, Kota Salatiga Prov. Jawa Tengah"/>
    <s v="NOKIA"/>
    <s v="JAW-JT-SLT-2135"/>
    <s v="TEGALREJO KOTA SALATIGA"/>
    <s v="COLO"/>
    <s v="TBG"/>
    <s v="CENTRAL"/>
    <x v="5"/>
    <s v="Jawa Tengah"/>
    <s v="Kota Salatiga"/>
    <n v="6618089"/>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SLT-2134"/>
    <m/>
    <n v="141867109"/>
    <s v="YUDISTIRA SALATIGA"/>
    <s v="BP2022"/>
    <s v="TB"/>
    <s v="110°29.19.0'E"/>
    <s v="7°20.31.67'S"/>
    <n v="38"/>
    <s v="60/220/320"/>
    <n v="2022"/>
    <s v="Newsite 2022 - B2"/>
    <s v="Jl. Irawan No.74 Kr.Alit, Kel. Dukuh Rt.01 Rw.005 Kec. Sidomukti, Kota Salatiga Prov. Jawa Tengah"/>
    <s v="NOKIA"/>
    <s v="JAW-JT-SLT-2134"/>
    <s v="DUKUH SIDOMUKTI"/>
    <s v="COLO"/>
    <s v="TBG"/>
    <s v="CENTRAL"/>
    <x v="5"/>
    <s v="Jawa Tengah"/>
    <s v="Kota Salatiga"/>
    <n v="6618089"/>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KJN-0992"/>
    <m/>
    <n v="140460104"/>
    <s v="KEBONSARI"/>
    <s v="BP2022"/>
    <s v="SKP"/>
    <s v="109°40.39.83'E"/>
    <s v="6°57.56.02'S"/>
    <n v="50"/>
    <s v="40/140/280"/>
    <n v="2022"/>
    <s v="Newsite 2022 - B2"/>
    <s v="Desa Kebonsari Kec.Karangdadap, Kab.Pekalongan Prov. Jawa Tengah"/>
    <s v="NOKIA"/>
    <s v="JAW-JT-KJN-0992"/>
    <s v="KEBONSARI_PEKALONGAN"/>
    <s v="COLO"/>
    <s v="TBG"/>
    <s v="CENTRAL"/>
    <x v="5"/>
    <s v="Jawa Tengah"/>
    <s v="Kab. Pekalongan"/>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CLP-0562"/>
    <m/>
    <n v="140220104"/>
    <s v="SIDASARI"/>
    <s v="BP2022"/>
    <s v="SKP"/>
    <s v="108°45.41.29'E"/>
    <s v="7°21.24.62'S"/>
    <n v="66"/>
    <s v="40/140/290"/>
    <n v="2022"/>
    <s v="Newsite 2022 - B2"/>
    <s v="Desa Mulyasari RT01 RW13 Kec. Majenang, Kab. Cilacap Prov. Jawa Tengah"/>
    <s v="NOKIA"/>
    <s v="JAW-JT-CLP-0562"/>
    <s v="SIDASARI_CILACAP"/>
    <s v="COLO"/>
    <s v="TBG"/>
    <s v="CENTRAL"/>
    <x v="5"/>
    <s v="Jawa Tengah"/>
    <s v="Kab. Cilacap"/>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KJN-1001"/>
    <m/>
    <n v="140462104"/>
    <s v="ROGOSELO"/>
    <s v="BP2022"/>
    <s v="SKP"/>
    <s v="109°39.49.97'E"/>
    <s v="7°2.53.88'S"/>
    <n v="45"/>
    <s v="60/220/300"/>
    <n v="2022"/>
    <s v="Newsite 2022 - B2"/>
    <s v="Desa Rogoselo Dukuh Sawahan Kec.Doro, Kab.Pekalongan Prov. Jawa Tengah"/>
    <s v="NOKIA"/>
    <s v="JAW-JT-KJN-1001"/>
    <s v="ROGOSELO_PEKALONGAN"/>
    <s v="COLO"/>
    <s v="TBG"/>
    <s v="CENTRAL"/>
    <x v="5"/>
    <s v="Jawa Tengah"/>
    <s v="Kab. Pekalongan"/>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m/>
    <m/>
    <s v="JAW-JK-TJP-0720"/>
    <m/>
    <m/>
    <m/>
    <m/>
    <s v="TB"/>
    <s v="106°55.17.38'E"/>
    <s v="6°6.37.73'S"/>
    <n v="25"/>
    <s v="90/210/330"/>
    <n v="2022"/>
    <m/>
    <m/>
    <s v="EID"/>
    <s v="JAW-JK-TJP-0720"/>
    <s v="CACING CILINCING RELOCATION"/>
    <s v="B2S"/>
    <s v="TBG"/>
    <s v="Jabodetabek"/>
    <x v="0"/>
    <s v="DKI Jakarta"/>
    <s v="Kota Adm. Jakarta Utara"/>
    <n v="6618152"/>
    <x v="11"/>
    <d v="2022-03-24T00:00:00"/>
    <n v="26"/>
    <s v="&lt; 30 days"/>
    <d v="2022-08-21T00:00:00"/>
    <s v="W35-2022"/>
    <s v="Aug-2022"/>
    <s v="TBD"/>
    <s v="TBD"/>
    <s v="TBD"/>
    <s v="TBD"/>
    <s v="TBD"/>
    <s v="TBD"/>
    <s v="TBD"/>
    <s v="TBD"/>
    <s v="TBD"/>
    <s v="MW"/>
    <m/>
    <m/>
    <m/>
    <m/>
    <m/>
    <m/>
    <m/>
    <m/>
    <m/>
    <m/>
    <m/>
    <m/>
    <s v="RETURN BY XL"/>
    <s v="02.SPK returned"/>
    <s v="02.SPK RETURNED"/>
    <s v="CHANGE TO COLO"/>
    <s v="29:03:22: SPK CHANGE TO COLO RECEIVED_x000a_24:03:22: SPK RECEIVED"/>
    <x v="2"/>
    <x v="0"/>
    <m/>
    <m/>
    <m/>
    <m/>
    <x v="2"/>
    <m/>
    <m/>
    <x v="1"/>
    <m/>
    <m/>
  </r>
  <r>
    <s v="89 COLO"/>
    <m/>
    <s v="JAW-JT-PBG-1222"/>
    <m/>
    <n v="140203104"/>
    <s v="KRAMAT"/>
    <s v="BP2022"/>
    <s v="SKP"/>
    <s v="109°27.17.17'E"/>
    <s v="7°16.3.4'S"/>
    <n v="66"/>
    <s v="100/210/330"/>
    <n v="2022"/>
    <s v="Newsite 2022 - B2"/>
    <s v="Desa Tanjung Mulih Kp. Kramat RT.02 RW.01 Kec. Karangmoncol Kabupaten Purbalingga., Kab. Purbalingga Prov. Jawa Tengah"/>
    <s v="NOKIA"/>
    <s v="JAW-JT-PBG-1222"/>
    <s v="KRAMAT_PURBALINGGA"/>
    <s v="COLO"/>
    <s v="TBG"/>
    <s v="CENTRAL"/>
    <x v="5"/>
    <s v="Jawa Tengah"/>
    <s v="Kab. Purbalingga"/>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UNR-2555"/>
    <m/>
    <s v="T002834"/>
    <s v="PLAUT"/>
    <s v="BP2022"/>
    <s v="SKP"/>
    <s v="110°36.33.77'E"/>
    <s v="7°23.28.39'S"/>
    <n v="56"/>
    <s v="0/120/250"/>
    <n v="2022"/>
    <s v="Newsite 2022 - B2"/>
    <s v="Desa Kuripan Dusun Krasak Sari RT.07 RW.07 Kec. Susukan, Kab. Semarang Prov. Jawa Tengah"/>
    <s v="NOKIA"/>
    <s v="JAW-JT-UNR-2555"/>
    <s v="PLAUT_SEMARANG"/>
    <s v="COLO"/>
    <s v="TBG"/>
    <s v="CENTRAL"/>
    <x v="5"/>
    <s v="Jawa Tengah"/>
    <s v="Kab. Semarang"/>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m/>
    <m/>
    <s v="JAW-JT-PWD-0596"/>
    <m/>
    <m/>
    <m/>
    <s v="X RELOC BY TP"/>
    <s v="TB"/>
    <s v="110°52.45.95'E"/>
    <s v="7°4.6.78'S"/>
    <n v="70"/>
    <s v="90/210/330"/>
    <m/>
    <m/>
    <m/>
    <s v="EID"/>
    <s v="JAW-JT-PWD-0596"/>
    <s v="PUTAT PURWODADI RELOCATION"/>
    <s v="B2S"/>
    <s v="TBG"/>
    <s v="CENTRAL"/>
    <x v="5"/>
    <s v="Jawa Tengah"/>
    <s v="Kab. Grobogan"/>
    <n v="6618143"/>
    <x v="12"/>
    <d v="2022-03-22T00:00:00"/>
    <n v="28"/>
    <s v="&lt; 30 days"/>
    <d v="2022-08-19T00:00:00"/>
    <s v="W34-2022"/>
    <s v="Aug-2022"/>
    <s v="TBD"/>
    <s v="TBD"/>
    <s v="TBD"/>
    <s v="TBD"/>
    <s v="TBD"/>
    <s v="TBD"/>
    <s v="TBD"/>
    <s v="TBD"/>
    <s v="TBD"/>
    <s v="MW"/>
    <m/>
    <m/>
    <m/>
    <m/>
    <m/>
    <m/>
    <m/>
    <m/>
    <m/>
    <m/>
    <m/>
    <m/>
    <s v="PRESITAC"/>
    <s v="04.Survey OG"/>
    <s v="03.SURVEY PROCESS"/>
    <s v="CURRENTLY NO ISSUE"/>
    <s v="10:04:22-27:03:22: SURVEY OG_x000a_23:03:22-22:03:22: SPK RECEIVED"/>
    <x v="2"/>
    <x v="0"/>
    <m/>
    <m/>
    <m/>
    <m/>
    <x v="2"/>
    <m/>
    <m/>
    <x v="1"/>
    <m/>
    <m/>
  </r>
  <r>
    <s v="89 COLO"/>
    <m/>
    <s v="JAW-JT-KRG-2149"/>
    <m/>
    <n v="140261104"/>
    <s v="JATIYOSO-TAWANGMANGU"/>
    <s v="BP2022"/>
    <s v="SKP"/>
    <s v="111°6.21.53'E"/>
    <s v="7°41.26.41'S"/>
    <n v="70"/>
    <s v="110/210/300"/>
    <n v="2022"/>
    <s v="Newsite 2022 - B2"/>
    <s v="Desa Beruk-Turus RT.002 RW.008 Kec. Jatiyoso, Kab. Karanganyar Prov. Jawa Tengah"/>
    <s v="NOKIA"/>
    <s v="JAW-JT-KRG-2149"/>
    <s v="JATIYOSO_TAWANGMANGU"/>
    <s v="COLO"/>
    <s v="TBG"/>
    <s v="CENTRAL"/>
    <x v="5"/>
    <s v="Jawa Tengah"/>
    <s v="Kab. Karanganyar"/>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JT-BTG-0224"/>
    <m/>
    <n v="140294104"/>
    <s v="BATIOMBO"/>
    <s v="BP2022"/>
    <s v="SKP"/>
    <s v="109°49.4.55'E"/>
    <s v="7°0.21.85'S"/>
    <n v="66"/>
    <s v="70/170/320"/>
    <n v="2022"/>
    <s v="Newsite 2022 - B2"/>
    <s v="Desa Kluwih Kec.Bandar, Kab.Batang Prov. Jawa Tengah"/>
    <s v="NOKIA"/>
    <s v="JAW-JT-BTG-0224"/>
    <s v="BATIOMBO_BATANG"/>
    <s v="COLO"/>
    <s v="TBG"/>
    <s v="CENTRAL"/>
    <x v="5"/>
    <s v="Jawa Tengah"/>
    <s v="Kab. Batang"/>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m/>
    <m/>
    <s v="SUL-SN-PRE-1590"/>
    <m/>
    <n v="280348109"/>
    <m/>
    <s v="RELOCATION"/>
    <s v="SKP"/>
    <s v="119°39.0.07'E"/>
    <s v="3°59.42.9'S"/>
    <n v="30"/>
    <s v="80/220/320"/>
    <m/>
    <m/>
    <m/>
    <s v="CAA"/>
    <s v="SUL-SN-PRE-1590"/>
    <s v="BUKIT INDAH RELOCATION"/>
    <s v="COLO"/>
    <s v="XL"/>
    <s v="EAST"/>
    <x v="2"/>
    <s v="Sulawesi Selatan"/>
    <s v="Kota Pare Pare"/>
    <n v="6618129"/>
    <x v="13"/>
    <d v="2022-03-16T00:00:00"/>
    <n v="34"/>
    <s v="31 - 60 days"/>
    <d v="2022-04-15T00:00:00"/>
    <s v="W16-2022"/>
    <s v="Apr-2022"/>
    <s v="TBD"/>
    <s v="TBD"/>
    <s v="TBD"/>
    <s v="TBD"/>
    <s v="TBD"/>
    <s v="TBD"/>
    <s v="TBD"/>
    <s v="TBD"/>
    <s v="TBD"/>
    <s v="MW"/>
    <m/>
    <m/>
    <m/>
    <m/>
    <m/>
    <m/>
    <m/>
    <m/>
    <m/>
    <m/>
    <m/>
    <m/>
    <m/>
    <s v="08.Under RNP review"/>
    <s v="06.ERM PROCESS"/>
    <s v="CURRENTLY NO ISSUE"/>
    <s v="16:03:22: SPK RECEIVED"/>
    <x v="2"/>
    <x v="0"/>
    <m/>
    <m/>
    <m/>
    <m/>
    <x v="2"/>
    <m/>
    <m/>
    <x v="1"/>
    <n v="436"/>
    <m/>
  </r>
  <r>
    <s v="89 COLO"/>
    <m/>
    <s v="JAW-JT-RBG-1781"/>
    <m/>
    <n v="140228104"/>
    <s v="TELOGODUWUR"/>
    <s v="BP2022"/>
    <s v="SKP"/>
    <s v="111°30.10.44'E"/>
    <s v="6°51.14.76'S"/>
    <n v="61"/>
    <s v="50/220/320"/>
    <n v="2022"/>
    <s v="Newsite 2022 - B2"/>
    <s v="Desa Tegaldowo Rt.11 RW./IIKec. Gunem, Kab. Rembang Prov. Jawa Tengah"/>
    <s v="NOKIA"/>
    <s v="JAW-JT-RBG-1781"/>
    <s v="TELOGODUWUR_REMBANG"/>
    <s v="COLO"/>
    <s v="TBG"/>
    <s v="CENTRAL"/>
    <x v="5"/>
    <s v="Jawa Tengah"/>
    <s v="Kab. Rembang"/>
    <n v="6618083"/>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89 COLO"/>
    <m/>
    <s v="JAW-YO-WNO-0018"/>
    <m/>
    <n v="150036109"/>
    <s v="JETIS SAPTOSARI"/>
    <s v="BP2022"/>
    <s v="TB"/>
    <s v="110°29.14.24'E"/>
    <s v="8°2.7.8'S"/>
    <n v="65"/>
    <s v="120/200/280"/>
    <n v="2022"/>
    <s v="Newsite 2022 - B2"/>
    <s v="Kel.Jetis Dusun Temanggung RT.04 RW.02 Kec.Saptosari, Kab.Gunung Kidul Prov. DI Yogyakarta"/>
    <s v="NOKIA"/>
    <s v="JAW-YO-WNO-0018"/>
    <s v="JETIS SAPTOSARI"/>
    <s v="COLO"/>
    <s v="TBG"/>
    <s v="CENTRAL"/>
    <x v="5"/>
    <s v="DI Yogyakarta"/>
    <s v="Kab. Gunungkidul"/>
    <n v="6618089"/>
    <x v="5"/>
    <d v="2022-03-11T00:00:00"/>
    <n v="39"/>
    <s v="31 - 60 days"/>
    <d v="2022-04-10T00:00:00"/>
    <s v="W16-2022"/>
    <s v="Apr-2022"/>
    <s v="TBD"/>
    <s v="TBD"/>
    <s v="TBD"/>
    <s v="TBD"/>
    <s v="TBD"/>
    <s v="TBD"/>
    <s v="TBD"/>
    <s v="TBD"/>
    <s v="TBD"/>
    <s v="MW"/>
    <m/>
    <m/>
    <m/>
    <m/>
    <m/>
    <m/>
    <m/>
    <m/>
    <m/>
    <m/>
    <m/>
    <m/>
    <m/>
    <s v="08.Under RNP review"/>
    <s v="06.ERM PROCESS"/>
    <s v="CURRENTLY NO ISSUE"/>
    <s v="17:04:22: ESR PROCESS,LMS CHANGE TO NOKIA_x000a_13:04:22-13:03:22: ESR PROCESS_x000a_11:02:22: SPK RECEIVED"/>
    <x v="2"/>
    <x v="0"/>
    <m/>
    <m/>
    <m/>
    <m/>
    <x v="2"/>
    <m/>
    <m/>
    <x v="1"/>
    <n v="436"/>
    <s v="424 TBG"/>
  </r>
  <r>
    <s v="NEW SPK B2S"/>
    <m/>
    <s v="SUM-BB-SGL-0540"/>
    <n v="30730570031"/>
    <s v="0804401003"/>
    <s v="PETALING_BANJAR"/>
    <s v="BP2022"/>
    <s v="TB"/>
    <s v="106°0.49.98'E"/>
    <s v="2°6.52.29'S"/>
    <n v="50"/>
    <s v="10/120/270"/>
    <n v="2022"/>
    <s v="New site 2022 - P2"/>
    <s v="Jl. Lengkeng RT.004 RW.003 Desa Petaling Banjar, Kecamatan Mendo Barat, Kabupaten Bangka, Provinsi Kepulauan Bangka Belitung"/>
    <s v="HTI"/>
    <s v="SUM-BB-SGL-0540"/>
    <s v="PETALING_BANJAR"/>
    <s v="B2S"/>
    <s v="TBG"/>
    <s v="West"/>
    <x v="1"/>
    <s v="Kepulauan Bangka Belitung"/>
    <s v="Kab. Bangka"/>
    <n v="6617949"/>
    <x v="1"/>
    <d v="2022-01-28T00:00:00"/>
    <n v="84"/>
    <s v="61 - 90 days"/>
    <d v="2022-06-24T00:00:00"/>
    <s v="W26-2022"/>
    <s v="Jun-2022"/>
    <s v="TBD"/>
    <s v="TBD"/>
    <s v="TBD"/>
    <s v="TBD"/>
    <s v="TBD"/>
    <s v="TBD"/>
    <s v="TBD"/>
    <s v="TBD"/>
    <s v="TBD"/>
    <s v="MW"/>
    <d v="2022-03-07T00:00:00"/>
    <d v="2022-03-15T00:00:00"/>
    <m/>
    <m/>
    <m/>
    <m/>
    <m/>
    <m/>
    <m/>
    <m/>
    <m/>
    <m/>
    <s v="CME"/>
    <s v="22.Excavation"/>
    <s v="12.EXCAVATION OG"/>
    <s v="CURRENTLY NO ISSUE"/>
    <s v="17:04:22: EXCAVATION_x000a_13:04:22-06:04:22: BOUWPLANK_x000a_03:04:22-27:03:22: PREPARE CME_x000a_23:03:22-16:03:22: REKOM_x000a_13:03:22-09:03:22: IW CLEAR_x000a_06:03:22-03:02:22: UNDER RNP TNP, REJECT WARGA_x000a_28:02:22: IW OG_x000a_23:02:22: UNDER RNP TNP, VALIDASI KANDIDAT D _x000a_23:02:22: IW OG_x000a_22:02:22-20:02:22: UNDER RNP TNP REVIEW_x000a_16:02:22-14:02:22: REHUNTING_x000a_13:02:22-30:01:22: SURVEY OG_x000a_28:01:22: SPK RECEIVED FROM EMAIL LMS"/>
    <x v="1"/>
    <x v="0"/>
    <n v="84"/>
    <s v="DONE"/>
    <d v="2022-05-20T00:00:00"/>
    <n v="115"/>
    <x v="1"/>
    <d v="2022-04-25T00:00:00"/>
    <d v="2022-05-25T00:00:00"/>
    <x v="0"/>
    <n v="436"/>
    <s v="424 TBG"/>
  </r>
  <r>
    <m/>
    <m/>
    <s v="JAW-BT-RKB-0788"/>
    <m/>
    <n v="1321272003"/>
    <s v="IBS PASIR AWI CILELES"/>
    <s v="BP2022"/>
    <s v="TB"/>
    <s v="106°3.39.6'E"/>
    <s v="6°28.34.68'S"/>
    <n v="60"/>
    <s v="60/150/310"/>
    <m/>
    <m/>
    <m/>
    <s v="EID"/>
    <s v="JAW-BT-RKB-0788"/>
    <s v="CIPADANG_CILELES"/>
    <s v="COLO"/>
    <s v="XL"/>
    <s v="Jabodetabek"/>
    <x v="0"/>
    <s v="Banten"/>
    <s v="Kab. Lebak"/>
    <n v="6618138"/>
    <x v="14"/>
    <d v="2022-03-21T00:00:00"/>
    <n v="32"/>
    <s v="31 - 60 days"/>
    <d v="2022-04-17T00:00:00"/>
    <s v="W17-2022"/>
    <s v="Apr-2022"/>
    <s v="TBD"/>
    <s v="TBD"/>
    <s v="TBD"/>
    <s v="TBD"/>
    <s v="TBD"/>
    <s v="TBD"/>
    <s v="TBD"/>
    <s v="TBD"/>
    <s v="TBD"/>
    <s v="MW"/>
    <m/>
    <m/>
    <m/>
    <m/>
    <m/>
    <m/>
    <m/>
    <m/>
    <m/>
    <m/>
    <m/>
    <m/>
    <m/>
    <s v="19.Mobilisasi dan Demobilisasi"/>
    <s v="10.CME PREPARATION"/>
    <s v="CURRENTLY NO ISSUE"/>
    <s v="14:04:22: prepare cme_x000a_21:03:22: SPK REECIVED"/>
    <x v="2"/>
    <x v="0"/>
    <m/>
    <m/>
    <m/>
    <m/>
    <x v="2"/>
    <m/>
    <m/>
    <x v="1"/>
    <n v="436"/>
    <m/>
  </r>
  <r>
    <m/>
    <m/>
    <s v="SUM-BB-MGR-0532"/>
    <n v="30739970031"/>
    <s v="0804431003"/>
    <s v="SIMPANG_RENGGIANG_SIMPANG_TIGA"/>
    <s v="BP2022"/>
    <s v="TB"/>
    <s v="107°54.20.46'E"/>
    <s v="2°50.34.92'S"/>
    <n v="50"/>
    <s v="100/180/260"/>
    <n v="2022"/>
    <s v="Newsite 2022 - B2"/>
    <s v="Jl. Lintas Tengah RT.001 Dusun Simpang Tiga, Desa Simpang Tiga, Kecamatan Simpang Renggiang, Kabupaten Belitung Timur, Provinsi Kepulauan Bangka Belitung"/>
    <s v="HTI"/>
    <s v="SUM-BB-MGR-0532"/>
    <s v="SIMPANG_RENGGIANG_SIMPANG_TIGA"/>
    <s v="B2S"/>
    <s v="TBG"/>
    <s v="West"/>
    <x v="1"/>
    <s v="Kepulauan Bangka Belitung"/>
    <s v="Kab. Belitung Timur"/>
    <n v="6618108"/>
    <x v="15"/>
    <d v="2022-03-07T00:00:00"/>
    <n v="43"/>
    <s v="31 - 60 days"/>
    <d v="2022-08-04T00:00:00"/>
    <s v="W32-2022"/>
    <s v="Aug-2022"/>
    <s v="TBD"/>
    <s v="TBD"/>
    <s v="TBD"/>
    <s v="TBD"/>
    <s v="TBD"/>
    <s v="TBD"/>
    <s v="TBD"/>
    <s v="TBD"/>
    <s v="TBD"/>
    <s v="MW"/>
    <d v="2022-04-10T00:00:00"/>
    <d v="2022-04-11T00:00:00"/>
    <m/>
    <m/>
    <m/>
    <m/>
    <m/>
    <m/>
    <m/>
    <m/>
    <m/>
    <m/>
    <s v="SITAC"/>
    <s v="12.CP Process"/>
    <s v="07.SITAC PROCESS"/>
    <s v="CURRENTLY NO ISSUE"/>
    <s v="17:04:22-06:04:22: IW CLEAR_x000a_03:04:22: IW OG_x000a_30:03:22-15:03:22: VALIDASI RNP TNP_x000a_13:03:22-09:03:22: SURVEY OG &amp; MITRA ASSIGNMENT_x000a_07:03:22: SPK RECEIVED"/>
    <x v="5"/>
    <x v="0"/>
    <n v="43"/>
    <d v="2022-05-09T00:00:00"/>
    <d v="2022-06-24T00:00:00"/>
    <n v="109"/>
    <x v="1"/>
    <d v="2022-06-05T00:00:00"/>
    <d v="2022-07-05T00:00:00"/>
    <x v="0"/>
    <n v="436"/>
    <s v="424 TBG"/>
  </r>
  <r>
    <m/>
    <m/>
    <s v="SUM-BB-KBA-0544"/>
    <n v="30739790031"/>
    <s v="0804421003"/>
    <s v="LUBUK_PABRIK"/>
    <s v="BP2022"/>
    <s v="TB"/>
    <s v="106°38.52.22'E"/>
    <s v="2°34.28.71'S"/>
    <n v="50"/>
    <s v="50/240/340"/>
    <n v="2022"/>
    <s v="Newsite 2022 - B2"/>
    <s v="Jl. Saipul RT.003 Dusun II Desa Lubuk Pabrik, Kecamatan Lubuk Besar, Kabupaten Bangka Tengah, Provinsi Kepulauan Bangka Belitung."/>
    <s v="HTI"/>
    <s v="SUM-BB-KBA-0544"/>
    <s v="LUBUK_PABRIK"/>
    <s v="B2S"/>
    <s v="TBG"/>
    <s v="West"/>
    <x v="1"/>
    <s v="Kepulauan Bangka Belitung"/>
    <s v="Kab. Bangka Tengah"/>
    <n v="6618108"/>
    <x v="15"/>
    <d v="2022-03-07T00:00:00"/>
    <n v="43"/>
    <s v="31 - 60 days"/>
    <d v="2022-08-04T00:00:00"/>
    <s v="W32-2022"/>
    <s v="Aug-2022"/>
    <s v="TBD"/>
    <s v="TBD"/>
    <s v="TBD"/>
    <s v="TBD"/>
    <s v="TBD"/>
    <s v="TBD"/>
    <s v="TBD"/>
    <s v="TBD"/>
    <s v="TBD"/>
    <s v="MW"/>
    <d v="2022-03-31T00:00:00"/>
    <d v="2022-04-01T00:00:00"/>
    <m/>
    <m/>
    <m/>
    <m/>
    <m/>
    <m/>
    <m/>
    <m/>
    <m/>
    <m/>
    <s v="RFC"/>
    <s v="19.Mobilisasi dan Demobilisasi"/>
    <s v="10.CME PREPARATION"/>
    <s v="CURRENTLY NO ISSUE"/>
    <s v="17:04:22-10:04:22: SOIL TEST _x000a_06:04:22: REKOM_x000a_03:04:22: IW OG_x000a_30:03:22-15:03:22: VALIDASI RNP TNP_x000a_13:03:22-09:03:22: SURVEY OG &amp; MITRA ASSIGNMENT_x000a_07:03:22: SPK RECEIVED"/>
    <x v="5"/>
    <x v="0"/>
    <n v="43"/>
    <d v="2022-04-29T00:00:00"/>
    <d v="2022-06-10T00:00:00"/>
    <n v="95"/>
    <x v="4"/>
    <d v="2022-06-05T00:00:00"/>
    <d v="2022-07-05T00:00:00"/>
    <x v="0"/>
    <n v="436"/>
    <s v="424 TBG"/>
  </r>
  <r>
    <s v="NEW SPK B2S"/>
    <m/>
    <s v="SUM-BB-MGR-0528"/>
    <n v="30730180031"/>
    <s v="0804351003"/>
    <s v="KELAPA_KAMPIT_MAYANG"/>
    <s v="BP2022"/>
    <s v="TB"/>
    <s v="108°5.22.93'E"/>
    <s v="2°41.12.66'S"/>
    <n v="50"/>
    <s v="90/240/340"/>
    <n v="2022"/>
    <s v="New site 2022 - P1"/>
    <s v="Jl. Gg Madura,RT.010, RW. 005, Dusun Balai Selatan, Desa Mayang,Kecamatan Kelapa Kampit,Kabupaten Belitung Timur, Provinsi Kepulauan Bangka Belitung"/>
    <s v="HTI"/>
    <s v="SUM-BB-MGR-0528"/>
    <s v="KELAPA_KAMPIT_MAYANG"/>
    <s v="B2S"/>
    <s v="TBG"/>
    <s v="West"/>
    <x v="1"/>
    <s v="Kepulauan Bangka Belitung"/>
    <s v="Kab. Belitung Timur"/>
    <n v="6617949"/>
    <x v="1"/>
    <d v="2022-01-28T00:00:00"/>
    <n v="84"/>
    <s v="61 - 90 days"/>
    <d v="2022-06-24T00:00:00"/>
    <s v="W26-2022"/>
    <s v="Jun-2022"/>
    <s v="TBD"/>
    <s v="TBD"/>
    <s v="TBD"/>
    <s v="TBD"/>
    <s v="TBD"/>
    <s v="TBD"/>
    <s v="TBD"/>
    <s v="TBD"/>
    <s v="TBD"/>
    <s v="MW"/>
    <d v="2022-02-25T00:00:00"/>
    <d v="2022-03-02T00:00:00"/>
    <m/>
    <m/>
    <m/>
    <m/>
    <m/>
    <m/>
    <m/>
    <m/>
    <m/>
    <m/>
    <s v="CME"/>
    <s v="27.Curring Time"/>
    <s v="15.CURRING TIME"/>
    <s v="CURRENTLY NO ISSUE"/>
    <s v="17:04:22: CURRING TIME_x000a_13:04:22-10:04:22: EXCAVATION_x000a_03:04:22: BOUWPLANK_x000a_30:03:22-27:03:22: DELIVERY MATERIAL_x000a_23:03:22-06:03:22: REKOM_x000a_28:02:22-23:02:22: IW CLEAR_x000a_20:02:22-16:02:22: IW OG_x000a_14:02:22: VALIDASI RNP TNP_x000a_13:02:22-30:01:22: SURVEY OG_x000a_28:01:22: SPK RECEIVED FROM EMAIL LMS"/>
    <x v="1"/>
    <x v="8"/>
    <n v="84"/>
    <s v="DONE"/>
    <d v="2022-04-29T00:00:00"/>
    <n v="94"/>
    <x v="4"/>
    <d v="2022-04-25T00:00:00"/>
    <d v="2022-05-25T00:00:00"/>
    <x v="0"/>
    <n v="436"/>
    <s v="424 TBG"/>
  </r>
  <r>
    <s v="89 COLO"/>
    <m/>
    <s v="JAW-JB-CJR-4330"/>
    <n v="30741350031"/>
    <n v="125415126"/>
    <s v="CIBADAK-CIBEBER"/>
    <s v="BP2022"/>
    <s v="TB"/>
    <s v="107°9.3.6'E"/>
    <s v="6°56.34.76'S"/>
    <n v="40"/>
    <s v="20/120/290"/>
    <n v="2022"/>
    <s v="Newsite 2022 - B2"/>
    <s v="Desa Cimanggu Kp. Cogreg RT.001 RW.007, Kec. Cibeber, Kab. Cianjur Prov. Jawa Barat"/>
    <s v="HTI"/>
    <s v="JAW-JB-CJR-4330"/>
    <s v="CIBEBER_CIBADAK"/>
    <s v="COLO"/>
    <s v="TBG"/>
    <s v="CENTRAL"/>
    <x v="8"/>
    <s v="Jawa Barat"/>
    <s v="Kab. Cianjur"/>
    <n v="6618079"/>
    <x v="5"/>
    <d v="2022-03-11T00:00:00"/>
    <n v="20"/>
    <s v="&lt; 30 days"/>
    <d v="2022-04-10T00:00:00"/>
    <s v="W16-2022"/>
    <s v="Apr-2022"/>
    <s v="TBD"/>
    <s v="TBD"/>
    <s v="TBD"/>
    <d v="2022-04-30T00:00:00"/>
    <s v="W18-2022"/>
    <s v="Apr-2022"/>
    <d v="2022-04-30T00:00:00"/>
    <s v="W18-2022"/>
    <s v="Apr-2022"/>
    <s v="MW"/>
    <d v="2022-03-21T00:00:00"/>
    <d v="2022-03-23T00:00:00"/>
    <n v="536612821953"/>
    <m/>
    <m/>
    <d v="2022-03-22T00:00:00"/>
    <m/>
    <d v="2022-03-29T00:00:00"/>
    <d v="2022-03-31T00:00:00"/>
    <s v="W14-2022"/>
    <m/>
    <m/>
    <m/>
    <s v="38.RFI"/>
    <s v="21.RFI"/>
    <s v="CLOSED - RFI DONE"/>
    <s v="31:03:22: RFIN_x000a_30:03:22-29:03:22: SRFIN_x000a_27:03:22: MOBDEMOB PREPARE CME_x000a_23:03:22-13:02:22: ESR PROCESS_x000a_11:02:22: SPK RECEIVED"/>
    <x v="2"/>
    <x v="0"/>
    <m/>
    <m/>
    <m/>
    <m/>
    <x v="2"/>
    <m/>
    <m/>
    <x v="1"/>
    <m/>
    <m/>
  </r>
  <r>
    <s v="89 COLO"/>
    <m/>
    <s v="JAW-JB-SOR-4417"/>
    <s v="0030740760031"/>
    <n v="1271102010"/>
    <s v="IBS PANYINDANGAN PANGALENGAN"/>
    <s v="BP2022"/>
    <s v="TB"/>
    <s v="107°33.41.76'E"/>
    <s v="7°9.20.74'S"/>
    <n v="35"/>
    <s v="55/140/335"/>
    <n v="2022"/>
    <s v="Newsite 2022 - B2"/>
    <s v="Desa Margamulya Kp. Panyindangan RT.004 RW.005, Kec. Pangalengan, Kab. Bandung Prov. Jawa Barat"/>
    <s v="HTI"/>
    <s v="JAW-JB-SOR-4417"/>
    <s v="MARGAMULYA_RAYA_PANGALENGAN"/>
    <s v="COLO"/>
    <s v="TBG"/>
    <s v="CENTRAL"/>
    <x v="8"/>
    <s v="Jawa Barat"/>
    <s v="Kab. Bandung"/>
    <n v="6618079"/>
    <x v="5"/>
    <d v="2022-03-11T00:00:00"/>
    <n v="20"/>
    <s v="&lt; 30 days"/>
    <d v="2022-04-10T00:00:00"/>
    <s v="W16-2022"/>
    <s v="Apr-2022"/>
    <d v="2022-03-29T00:00:00"/>
    <s v="W14-2022"/>
    <s v="Mar-2022"/>
    <d v="2022-04-26T00:00:00"/>
    <s v="W18-2022"/>
    <s v="Apr-2022"/>
    <d v="2022-04-26T00:00:00"/>
    <s v="W18-2022"/>
    <s v="Apr-2022"/>
    <s v="MW"/>
    <d v="2022-03-21T00:00:00"/>
    <d v="2022-03-23T00:00:00"/>
    <n v="535342247503"/>
    <m/>
    <m/>
    <d v="2022-03-21T00:00:00"/>
    <m/>
    <m/>
    <d v="2022-03-31T00:00:00"/>
    <s v="W14-2022"/>
    <m/>
    <m/>
    <m/>
    <s v="38.RFI"/>
    <s v="CLOSED - RFI DONE"/>
    <s v="CLOSED - RFI DONE"/>
    <s v="31:03:22: RFIN_x000a_30:03:22-27:03:22: ME OG_x000a_23:03:22-20:03:22: PONDASI OG_x000a_16:03:22-13:02:22: ESR PROCESS_x000a_11:02:22: SPK RECEIVED"/>
    <x v="2"/>
    <x v="0"/>
    <m/>
    <m/>
    <m/>
    <m/>
    <x v="2"/>
    <m/>
    <m/>
    <x v="1"/>
    <m/>
    <m/>
  </r>
  <r>
    <s v="89 COLO"/>
    <m/>
    <s v="JAW-JB-SPA-4229"/>
    <n v="30741220031"/>
    <n v="125046109"/>
    <s v="TONJONGSARI-BARENGKOK"/>
    <s v="BP2022"/>
    <s v="SKP"/>
    <s v="108°10.39.5'E"/>
    <s v="7°43.43.0'S"/>
    <n v="50"/>
    <s v="20/145/280"/>
    <n v="2022"/>
    <s v="Newsite 2022 - B2"/>
    <s v="Desa Singkir Kp. Singkir RT.001 RW.002, Kec. Cikalong, Kab. Tasikmalaya Prov. Jawa Barat"/>
    <s v="HTI"/>
    <s v="JAW-JB-SPA-4229"/>
    <s v="SINGKIR"/>
    <s v="COLO"/>
    <s v="TBG"/>
    <s v="CENTRAL"/>
    <x v="8"/>
    <s v="Jawa Barat"/>
    <s v="Kab. Tasikmalaya"/>
    <n v="6618082"/>
    <x v="5"/>
    <d v="2022-03-11T00:00:00"/>
    <n v="26"/>
    <s v="&lt; 30 days"/>
    <d v="2022-04-10T00:00:00"/>
    <s v="W16-2022"/>
    <s v="Apr-2022"/>
    <d v="2022-03-31T00:00:00"/>
    <s v="W14-2022"/>
    <s v="Mar-2022"/>
    <d v="2022-04-26T00:00:00"/>
    <s v="W18-2022"/>
    <s v="Apr-2022"/>
    <d v="2022-04-26T00:00:00"/>
    <s v="W18-2022"/>
    <s v="Apr-2022"/>
    <s v="MW"/>
    <d v="2022-03-21T00:00:00"/>
    <d v="2022-03-23T00:00:00"/>
    <n v="532652455645"/>
    <m/>
    <m/>
    <d v="2022-03-21T00:00:00"/>
    <m/>
    <m/>
    <d v="2022-04-06T00:00:00"/>
    <m/>
    <m/>
    <m/>
    <m/>
    <s v="38.RFI"/>
    <s v="21.RFI"/>
    <s v="CLOSED - RFI DONE"/>
    <s v="06:04:22: RFIN_x000a_06:04:22: SRFI_x000a_03:04:22: ME OG_x000a_30:03:22-27:03:22: PONDASI OG_x000a_23:03:22-13:02:22: ESR PROCESS_x000a_11:02:22: SPK RECEIVED"/>
    <x v="2"/>
    <x v="0"/>
    <m/>
    <m/>
    <m/>
    <m/>
    <x v="2"/>
    <m/>
    <m/>
    <x v="1"/>
    <n v="457"/>
    <s v="445 TBG"/>
  </r>
  <r>
    <s v="89 COLO"/>
    <m/>
    <s v="JAW-JB-CJR-4322"/>
    <n v="30740800031"/>
    <n v="120914104"/>
    <s v="NAGASARI"/>
    <s v="BP2022"/>
    <s v="SMI"/>
    <s v="106°57.36.0'E"/>
    <s v="7°22.20.39'S"/>
    <n v="50"/>
    <s v="30/130/290"/>
    <n v="2022"/>
    <s v="Newsite 2022 - B2"/>
    <s v="Jl. Nagasari, Desa Nagasari RT.01 RW.01, Kec. Leles, Kab. Cianjur Prov. Jawa Barat"/>
    <s v="HTI"/>
    <s v="JAW-JB-CJR-4322"/>
    <s v="NAGASARI"/>
    <s v="COLO"/>
    <s v="TBG"/>
    <s v="CENTRAL"/>
    <x v="8"/>
    <s v="Jawa Barat"/>
    <s v="Kab. Cianjur"/>
    <n v="6618086"/>
    <x v="5"/>
    <d v="2022-03-11T00:00:00"/>
    <n v="28"/>
    <s v="&lt; 30 days"/>
    <d v="2022-04-10T00:00:00"/>
    <s v="W16-2022"/>
    <s v="Apr-2022"/>
    <d v="2022-03-29T00:00:00"/>
    <s v="W14-2022"/>
    <s v="Mar-2022"/>
    <d v="2022-04-26T00:00:00"/>
    <s v="W18-2022"/>
    <s v="Apr-2022"/>
    <d v="2022-04-26T00:00:00"/>
    <s v="W18-2022"/>
    <s v="Apr-2022"/>
    <s v="MW"/>
    <d v="2022-03-21T00:00:00"/>
    <d v="2022-03-23T00:00:00"/>
    <n v="536911879805"/>
    <m/>
    <m/>
    <d v="2022-03-21T00:00:00"/>
    <m/>
    <d v="2022-03-29T00:00:00"/>
    <d v="2022-04-08T00:00:00"/>
    <m/>
    <m/>
    <m/>
    <m/>
    <s v="38.RFI"/>
    <s v="21.RFI"/>
    <s v="CLOSED - RFI DONE"/>
    <s v="08:04:22: RFIN_x000a_06:04:22-04:04:22: NO NEED STR_x000a_03:04:22-29:03:22: SRFIN &amp; STR NY PARALEL_x000a_27:03:22: STRENGTENING OG_x000a_23:03:22-20:03:22: PONDASI OG_x000a_16:03:22-13:02:22: ESR PROCESS_x000a_11:02:22: SPK RECEIVED"/>
    <x v="2"/>
    <x v="0"/>
    <m/>
    <m/>
    <m/>
    <m/>
    <x v="2"/>
    <m/>
    <m/>
    <x v="1"/>
    <n v="481"/>
    <s v="469 TBG"/>
  </r>
  <r>
    <s v="NEW SPK"/>
    <m/>
    <s v="JAW-YO-SMN-0076"/>
    <n v="30735910031"/>
    <s v="1509422007"/>
    <s v="IBS PRAMBANAN"/>
    <s v="BP2022"/>
    <s v="TB"/>
    <s v="110°28.55.16'E"/>
    <s v="7°45.30.38'S"/>
    <n v="50"/>
    <s v="30/150/270"/>
    <s v="2022-2024"/>
    <s v="New site 2022 - P1"/>
    <s v="Kel.Tamanmartani Dukuh Kepatihan Kec.Kalasan, Kab.Sleman Prov. DI Yogyakarta"/>
    <s v="NOKIA"/>
    <s v="JAW-YO-SMN-0076"/>
    <s v="PRAMBANAN_SLEMAN"/>
    <s v="COLO"/>
    <s v="TBG"/>
    <s v="CENTRAL"/>
    <x v="5"/>
    <s v="DI Yogyakarta"/>
    <s v="Kab. Sleman"/>
    <n v="6617993"/>
    <x v="8"/>
    <d v="2022-01-28T00:00:00"/>
    <n v="76"/>
    <s v="61 - 90 days"/>
    <d v="2022-02-27T00:00:00"/>
    <s v="W10-2022"/>
    <s v="Feb-2022"/>
    <s v="TBD"/>
    <s v="TBD"/>
    <s v="TBD"/>
    <d v="2022-04-08T00:00:00"/>
    <s v="W15-2022"/>
    <s v="Apr-2022"/>
    <d v="2022-04-20T00:00:00"/>
    <s v="W17-2022"/>
    <s v="Apr-2022"/>
    <s v="MW"/>
    <d v="2022-02-02T00:00:00"/>
    <d v="2022-03-14T00:00:00"/>
    <n v="521013005670"/>
    <n v="11"/>
    <m/>
    <d v="2022-03-09T00:00:00"/>
    <m/>
    <m/>
    <d v="2022-04-14T00:00:00"/>
    <m/>
    <m/>
    <d v="2022-04-16T00:00:00"/>
    <m/>
    <s v="38.RFI"/>
    <s v="21.RFI"/>
    <s v="CURRENTLY NO ISSUE"/>
    <s v="14:04:22: RFIN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43"/>
    <s v="431 TBG"/>
  </r>
  <r>
    <s v="89 COLO"/>
    <m/>
    <s v="SUM-JA-BKO-0371"/>
    <m/>
    <n v="60478109"/>
    <s v="PASAR ATAS BANGKO 2"/>
    <s v="BP2022"/>
    <s v="TB"/>
    <s v="102°14.49.2'E"/>
    <s v="2°5.55.97'S"/>
    <n v="50"/>
    <s v="50/200/280"/>
    <n v="2022"/>
    <s v="Newsite 2022 - B2"/>
    <s v="Dusun Kungkai RT.11 Desa Kungkai Kec.Bangko Kab.Merangin Prov.Jambi"/>
    <s v="HTI"/>
    <s v="SUM-JA-BKO-0371"/>
    <s v="BANGKO_KUNGKAI"/>
    <s v="COLO"/>
    <s v="TBG"/>
    <s v="West"/>
    <x v="1"/>
    <s v="Jambi"/>
    <s v="Kab. Merangin"/>
    <n v="6618079"/>
    <x v="5"/>
    <d v="2022-03-11T00:00:00"/>
    <n v="39"/>
    <s v="31 - 60 days"/>
    <d v="2022-04-10T00:00:00"/>
    <s v="W16-2022"/>
    <s v="Apr-2022"/>
    <s v="TBD"/>
    <s v="TBD"/>
    <s v="TBD"/>
    <d v="2022-07-30T00:00:00"/>
    <s v="W31-2022"/>
    <s v="Jul-2022"/>
    <d v="2022-07-30T00:00:00"/>
    <s v="W31-2022"/>
    <s v="Jul-2022"/>
    <s v="MW"/>
    <d v="2022-03-24T00:00:00"/>
    <d v="2022-03-25T00:00:00"/>
    <m/>
    <m/>
    <m/>
    <d v="2022-04-11T00:00:00"/>
    <m/>
    <m/>
    <m/>
    <m/>
    <m/>
    <m/>
    <m/>
    <s v="19.Mobilisasi dan Demobilisasi"/>
    <s v="10.CME PREPARATION"/>
    <s v="EXTEND TOWER (NY PARALEL)"/>
    <s v="17:04:22: EXTEND TOWER, WAIT PERMIT_x000a_13:04:22: MOBDEMOB_x000a_12:04:22: STO 11 APR_x000a_10:04:22-13:03:22: ESR PROCESS_x000a_11:02:22: SPK RECEIVED"/>
    <x v="2"/>
    <x v="0"/>
    <m/>
    <m/>
    <m/>
    <m/>
    <x v="2"/>
    <m/>
    <m/>
    <x v="1"/>
    <n v="436"/>
    <s v="424 TBG"/>
  </r>
  <r>
    <s v="NEW SPK B2S"/>
    <m/>
    <s v="SUM-SU-SDK-2229"/>
    <n v="30730030031"/>
    <s v="0229051003"/>
    <s v="BANDAR_HUTA_USANG"/>
    <s v="BP2022"/>
    <s v="TB"/>
    <s v="98°23.12.48'E"/>
    <s v="2°48.55.58'N"/>
    <n v="60"/>
    <s v="90/180/300"/>
    <n v="2022"/>
    <s v="New site 2022 - P2"/>
    <s v=""/>
    <s v="HTI"/>
    <s v="SUM-SU-SDK-2229"/>
    <s v="BANDAR_HUTA_USANG"/>
    <s v="B2S"/>
    <s v="TBG"/>
    <s v="West"/>
    <x v="3"/>
    <s v="Sumatera Utara"/>
    <s v="Kab. Dairi"/>
    <n v="6617950"/>
    <x v="1"/>
    <d v="2022-01-28T00:00:00"/>
    <n v="84"/>
    <s v="61 - 90 days"/>
    <d v="2022-06-24T00:00:00"/>
    <s v="W26-2022"/>
    <s v="Jun-2022"/>
    <s v="TBD"/>
    <s v="TBD"/>
    <s v="TBD"/>
    <s v="TBD"/>
    <s v="TBD"/>
    <s v="TBD"/>
    <s v="TBD"/>
    <s v="TBD"/>
    <s v="TBD"/>
    <s v="MW"/>
    <m/>
    <m/>
    <m/>
    <m/>
    <m/>
    <m/>
    <m/>
    <m/>
    <m/>
    <m/>
    <m/>
    <m/>
    <s v="SITAC"/>
    <s v="12.CP Process"/>
    <s v="07.SITAC PROCESS"/>
    <s v="CURRENTLY NO ISSUE"/>
    <s v="17:04:22-23:03:22: IW OG_x000a_20:03:22-18:03:22: VALIDASI RNP TNP_x000a_16:03:22-13:03:22: REHUTING_x000a_09:03:22-06:03:22: VALIDASI RNP TNP_x000a_28:02:22-23:02:22: REHUNTING, IW FAILED_x000a_20:02:22-13:02:22: IW OG_x000a_09:02:22: IW OG, RNP TNP OK_x000a_07:02:22: VALIDASI RNP TNP OG_x000a_02:02:22-30:01:22: SURVEY OG_x000a_28:01:22: SPK RECEIVED FROM EMAIL LMS"/>
    <x v="1"/>
    <x v="4"/>
    <n v="84"/>
    <d v="2022-05-01T00:00:00"/>
    <d v="2022-05-31T00:00:00"/>
    <n v="126"/>
    <x v="0"/>
    <d v="2022-04-25T00:00:00"/>
    <d v="2022-05-25T00:00:00"/>
    <x v="0"/>
    <n v="436"/>
    <s v="424 TBG"/>
  </r>
  <r>
    <m/>
    <m/>
    <s v="KAL-KB-SKW-0773"/>
    <n v="30715470031"/>
    <s v="2008251003"/>
    <s v="SINGKAWANG_UTARA_NARAM"/>
    <s v="ACTIVE - BLITZKRIEG 2021 [NEW]"/>
    <s v="TB"/>
    <s v="108°59.46.21'E"/>
    <s v="0°56.28.97'N"/>
    <n v="45"/>
    <s v="20/110/200"/>
    <n v="2021"/>
    <s v="BLITZKRIEG 2021 [NEW]"/>
    <s v="Jalan Semai, Gang Harmoni, Kelurahan Naram, Kecamatan Singkawang Utara, Kota Singkawang, Propinsi Kalimantan Barat"/>
    <s v="HTI"/>
    <s v="KAL-KB-SKW-0773"/>
    <s v="SINGKAWANG_UTARA_NARAM"/>
    <s v="COLO"/>
    <s v="TBG"/>
    <s v="JABO"/>
    <x v="7"/>
    <s v="Kalimantan Barat"/>
    <s v="Kota Singkawang"/>
    <n v="6617778"/>
    <x v="16"/>
    <m/>
    <n v="161"/>
    <s v="&gt; 150 days"/>
    <d v="2021-12-09T00:00:00"/>
    <s v="W50-2021"/>
    <s v="Dec-2021"/>
    <s v="TBD"/>
    <s v="TBD"/>
    <s v="TBD"/>
    <d v="2022-02-25T00:00:00"/>
    <s v="W09-2022"/>
    <s v="Feb-2022"/>
    <d v="2022-04-20T00:00:00"/>
    <s v="W17-2022"/>
    <s v="Apr-2022"/>
    <s v="MW"/>
    <d v="2021-12-16T00:00:00"/>
    <m/>
    <m/>
    <m/>
    <m/>
    <d v="2021-11-29T00:00:00"/>
    <m/>
    <m/>
    <m/>
    <m/>
    <m/>
    <m/>
    <m/>
    <s v="33.ME &amp; Grounding system process"/>
    <s v="19.MECHANICAL &amp; ELECTRICAL OG"/>
    <s v="PERMANENISASI"/>
    <s v="17:04:22: ME_x000a_14:04:22-10:04:22: FINISHING ERECTION_x000a_06:04:22-03:04:22: ERECTION BUT STOPPED BY LL (COMMCASE)_x000a_27:03:22-23:03:22: CURRING TIME_x000a_20:03:22: POURING_x000a_17:03:22-13:03:22: REBAARRING,PLAN POURING 19 MAR_x000a_09:03:22: EXCAVATION PERAPIHAN GALIAN LONGSOR_x000a_06:03:22: EXCAVATION_x000a_28:02:22-24:02:22: RE-MOBILISASI TEAM CME &amp; START CME 1 MAR_x000a_20:02:22-13:02:22: PROSES SCHEDULED KOMINFO_x000a_09:02:21-30:01:22: DESIGNPACK OG &amp; PARALEL PERIZINAN_x000a_26:01:22-23:01:22: REKOM OG_x000a_19:01:22: CME HOLD PARALEL REKOM OG, PLAN RFI FEB_x000a_16:01:22: PROSES REALISASI KOMPENSASI WARGA_x000a_12:01:22-15:12:21: HOLD COMCASE KOMPENSASI WARGA, PROSES NEGO_x000a_08:12:21-01:12:21: CME PREPARATION_x000a_28:11:21: APD RELEASED, PLAN KOM CME 29 NOV_x000a_24:11:21-21:11:21: BAK PROCESS_x000a_17:11:21: SURVEY OG _x000a_14:11:21-10:11:21: ESR PROCESS OG"/>
    <x v="2"/>
    <x v="0"/>
    <m/>
    <m/>
    <m/>
    <m/>
    <x v="2"/>
    <m/>
    <m/>
    <x v="1"/>
    <n v="436"/>
    <s v="424 TBG"/>
  </r>
  <r>
    <s v="NEW SPK B2S"/>
    <m/>
    <s v="SUM-SU-MDN-2244"/>
    <n v="30729720031"/>
    <s v="0228941003"/>
    <s v="MEDAN_DELI_MABAR"/>
    <s v="BP2022"/>
    <s v="TB"/>
    <s v="98°40.42.56'E"/>
    <s v="3°39.40.31'N"/>
    <n v="30"/>
    <s v="90/210/330"/>
    <n v="2022"/>
    <s v="New site 2022 - P2"/>
    <s v=""/>
    <s v="HTI"/>
    <s v="SUM-SU-MDN-2244"/>
    <s v="MEDAN_DELI_MABAR"/>
    <s v="B2S"/>
    <s v="TBG"/>
    <s v="West"/>
    <x v="3"/>
    <s v="Sumatera Utara"/>
    <s v="Kota Medan"/>
    <n v="6617950"/>
    <x v="1"/>
    <d v="2022-01-28T00:00:00"/>
    <n v="84"/>
    <s v="61 - 90 days"/>
    <d v="2022-06-24T00:00:00"/>
    <s v="W26-2022"/>
    <s v="Jun-2022"/>
    <s v="TBD"/>
    <s v="TBD"/>
    <s v="TBD"/>
    <s v="TBD"/>
    <s v="TBD"/>
    <s v="TBD"/>
    <s v="TBD"/>
    <s v="TBD"/>
    <s v="TBD"/>
    <s v="MW"/>
    <m/>
    <m/>
    <m/>
    <m/>
    <m/>
    <m/>
    <m/>
    <m/>
    <m/>
    <m/>
    <m/>
    <m/>
    <s v="SITAC"/>
    <s v="12.CP Process"/>
    <s v="07.SITAC PROCESS"/>
    <s v="CURRENTLY NO ISSUE"/>
    <s v="17:04:22-27:03:22: PENGURUSAN SURAT TANAH_x000a_23:03:22: IW OG_x000a_20:03:22-16:03:22: VALIDASI RNP TNP_x000a_13:03:22: IW OG_x000a_10:03:22: VALIDASI RNP TNP_x000a_09:03:22-13:02:22: IW OG_x000a_09:02:22: IW OG, RNP TNP OK_x000a_07:02:22: VALIDASI RNP TNP OG_x000a_02:02:22-30:01:22: SURVEY OG_x000a_28:01:22: SPK RECEIVED FROM EMAIL LMS"/>
    <x v="1"/>
    <x v="9"/>
    <n v="84"/>
    <d v="2022-05-01T00:00:00"/>
    <d v="2022-05-31T00:00:00"/>
    <n v="126"/>
    <x v="0"/>
    <d v="2022-04-25T00:00:00"/>
    <d v="2022-05-25T00:00:00"/>
    <x v="0"/>
    <n v="436"/>
    <s v="424 TBG"/>
  </r>
  <r>
    <s v="NEW SPK B2S"/>
    <m/>
    <s v="SUM-SU-LMP-2235"/>
    <n v="30729830031"/>
    <s v="0229021003"/>
    <s v="MEDANG_DERAS_LALANG"/>
    <s v="BP2022"/>
    <s v="TB"/>
    <s v="99°25.8.54'E"/>
    <s v="3°21.36.36'N"/>
    <n v="50"/>
    <s v="120/240/320"/>
    <n v="2022"/>
    <s v="New site 2022 - P2"/>
    <s v="Dusun Tasak Baru Desa Lalang Kec. Medang Deras Kab. Batu Bara Prov. Sumatera Utara "/>
    <s v="HTI"/>
    <s v="SUM-SU-LMP-2235"/>
    <s v="MEDANG_DERAS_LALANG"/>
    <s v="B2S"/>
    <s v="TBG"/>
    <s v="West"/>
    <x v="3"/>
    <s v="Sumatera Utara"/>
    <s v="Kab. Batu Bara"/>
    <n v="6617950"/>
    <x v="1"/>
    <d v="2022-01-28T00:00:00"/>
    <n v="84"/>
    <s v="61 - 90 days"/>
    <d v="2022-06-24T00:00:00"/>
    <s v="W26-2022"/>
    <s v="Jun-2022"/>
    <s v="TBD"/>
    <s v="TBD"/>
    <s v="TBD"/>
    <s v="TBD"/>
    <s v="TBD"/>
    <s v="TBD"/>
    <s v="TBD"/>
    <s v="TBD"/>
    <s v="TBD"/>
    <s v="MW"/>
    <m/>
    <m/>
    <m/>
    <m/>
    <m/>
    <m/>
    <m/>
    <m/>
    <m/>
    <m/>
    <m/>
    <m/>
    <s v="SITAC"/>
    <s v="12.CP Process"/>
    <s v="07.SITAC PROCESS"/>
    <s v="CURRENTLY NO ISSUE"/>
    <s v="17:04:22-09:03:22: IW CLEAR_x000a_06:03:22: VALIDASI RNP TNP, IW FAILED_x000a_28:02:22-13:02:22: IW OG_x000a_09:02:22: IW OG, RNP TNP OK_x000a_07:02:22: VALIDASI RNP TNP OG_x000a_02:02:22-30:01:22: SURVEY OG_x000a_28:01:22: SPK RECEIVED FROM EMAIL LMS"/>
    <x v="1"/>
    <x v="4"/>
    <n v="84"/>
    <d v="2022-04-30T00:00:00"/>
    <d v="2022-05-30T00:00:00"/>
    <n v="125"/>
    <x v="0"/>
    <d v="2022-04-25T00:00:00"/>
    <d v="2022-05-25T00:00:00"/>
    <x v="0"/>
    <n v="436"/>
    <s v="424 TBG"/>
  </r>
  <r>
    <s v="NEW SPK"/>
    <m/>
    <s v="SUM-SS-MPR-1276"/>
    <n v="30734280031"/>
    <s v="071388109"/>
    <s v="DESA KARANG MENJANGAN"/>
    <s v="BP2022"/>
    <s v="TB "/>
    <s v="104°50.30.52'E"/>
    <s v="3°56.56.54'S"/>
    <n v="50"/>
    <s v="105/205/320"/>
    <n v="2022"/>
    <s v="New site 2022 - P2"/>
    <s v="Karang Menjangan RT.003 RW.002 Desa Karang Menjangan, Kec. Semendawai Timur, Kab. Ogan Komering Ulu Timur, Prov. Sumatra Selatan"/>
    <s v="HTI"/>
    <s v="SUM-SS-MPR-1276"/>
    <s v="KARANG_MENJANGAN"/>
    <s v="COLO"/>
    <s v="TBG"/>
    <s v="West"/>
    <x v="1"/>
    <s v="Sumatera Selatan"/>
    <s v="Kab. Ogan Komering Ulu Ti"/>
    <n v="6617992"/>
    <x v="8"/>
    <d v="2022-01-28T00:00:00"/>
    <n v="81"/>
    <s v="61 - 90 days"/>
    <d v="2022-02-27T00:00:00"/>
    <s v="W10-2022"/>
    <s v="Feb-2022"/>
    <s v="TBD"/>
    <s v="TBD"/>
    <s v="TBD"/>
    <d v="2022-05-15T00:00:00"/>
    <s v="W21-2022"/>
    <s v="May-2022"/>
    <d v="2022-05-15T00:00:00"/>
    <s v="W21-2022"/>
    <s v="May-2022"/>
    <s v="MW"/>
    <d v="2022-02-01T00:00:00"/>
    <d v="2022-02-02T00:00:00"/>
    <m/>
    <m/>
    <m/>
    <d v="2022-03-22T00:00:00"/>
    <m/>
    <d v="2022-04-02T00:00:00"/>
    <m/>
    <m/>
    <m/>
    <m/>
    <m/>
    <s v="36.PLN application"/>
    <s v="20.SRFI"/>
    <s v="KWH KOSONG"/>
    <s v="17:04:22-02:04:22: S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B2S"/>
    <m/>
    <s v="SUM-SU-MDN-2236"/>
    <n v="30729910031"/>
    <s v="0229031003"/>
    <s v="MEDAN_JOHOR_GEDUNG_JOHOR"/>
    <s v="BP2022"/>
    <s v="TB"/>
    <s v="98°40.19.43'E"/>
    <s v="3°31.23.16'N"/>
    <n v="40"/>
    <s v="90/210/320"/>
    <n v="2022"/>
    <s v="New site 2022 - P2"/>
    <s v=""/>
    <s v="HTI"/>
    <s v="SUM-SU-MDN-2236"/>
    <s v="MEDAN_JOHOR_GEDUNG_JOHOR"/>
    <s v="B2S"/>
    <s v="TBG"/>
    <s v="West"/>
    <x v="3"/>
    <s v="Sumatera Utara"/>
    <s v="Kota Medan"/>
    <n v="6617950"/>
    <x v="1"/>
    <d v="2022-01-28T00:00:00"/>
    <n v="84"/>
    <s v="61 - 90 days"/>
    <d v="2022-06-24T00:00:00"/>
    <s v="W26-2022"/>
    <s v="Jun-2022"/>
    <s v="TBD"/>
    <s v="TBD"/>
    <s v="TBD"/>
    <s v="TBD"/>
    <s v="TBD"/>
    <s v="TBD"/>
    <s v="TBD"/>
    <s v="TBD"/>
    <s v="TBD"/>
    <s v="MW"/>
    <m/>
    <m/>
    <m/>
    <m/>
    <m/>
    <m/>
    <m/>
    <m/>
    <m/>
    <m/>
    <m/>
    <m/>
    <s v="SITAC"/>
    <s v="12.CP Process"/>
    <s v="07.SITAC PROCESS"/>
    <s v="CURRENTLY NO ISSUE"/>
    <s v="17:04:22-23:03:22: IW OG_x000a_20:03:22-16:03:22: REHUNTING_x000a_13:03:22-13:02:22: IW OG_x000a_09:02:22: IW OG, RNP TNP OK_x000a_07:02:22: VALIDASI RNP TNP OG_x000a_02:02:22-30:01:22: SURVEY OG_x000a_28:01:22: SPK RECEIVED FROM EMAIL LMS"/>
    <x v="1"/>
    <x v="10"/>
    <n v="84"/>
    <d v="2022-04-30T00:00:00"/>
    <d v="2022-05-30T00:00:00"/>
    <n v="125"/>
    <x v="0"/>
    <d v="2022-04-25T00:00:00"/>
    <d v="2022-05-25T00:00:00"/>
    <x v="0"/>
    <n v="436"/>
    <s v="424 TBG"/>
  </r>
  <r>
    <s v="NEW SPK B2S"/>
    <m/>
    <s v="SUM-BB-MGR-0530"/>
    <n v="30730200031"/>
    <s v="0804361003"/>
    <s v="KELAPA_KAMPIT_MENTAWAK"/>
    <s v="BP2022"/>
    <s v="TB"/>
    <s v="108°2.50.8'E"/>
    <s v="2°42.13.95'S"/>
    <n v="50"/>
    <s v="0/100/260"/>
    <n v="2022"/>
    <s v="New site 2022 - P1"/>
    <s v="Jl. Parit Kemang,RT.002, RW. 001, Dusun Bukit Durian, Desa Mentawak,Kecamatan Kelapa Kampit,Kabupaten Belitung Timur, Provinsi Kepulauan Bangka Belitung"/>
    <s v="HTI"/>
    <s v="SUM-BB-MGR-0530"/>
    <s v="KELAPA_KAMPIT_MENTAWAK"/>
    <s v="B2S"/>
    <s v="TBG"/>
    <s v="West"/>
    <x v="1"/>
    <s v="Kepulauan Bangka Belitung"/>
    <s v="Kab. Belitung Timur"/>
    <n v="6617949"/>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06:04:22: PREPARE ERECTION_x000a_03:04:22: BOUWPLANK_x000a_30:03:22-27:03:22: PREPARE CME_x000a_23:03:22-06:03:22: REKOM_x000a_28:02:22-23:02:22: IW CLEAR_x000a_20:02:22: IW OG_x000a_18:02:22: VALIDASI RNP TNP OG, REJECT WARGA_x000a_16:02:22-13:02:22: IW OG_x000a_09:02:22: VALIDASI RNP TNP OG_x000a_08:02:22-30:01:22: SURVEY OG_x000a_28:01:22: SPK RECEIVED FROM EMAIL LMS"/>
    <x v="1"/>
    <x v="4"/>
    <n v="84"/>
    <s v="DONE"/>
    <d v="2022-04-29T00:00:00"/>
    <n v="94"/>
    <x v="4"/>
    <d v="2022-04-25T00:00:00"/>
    <d v="2022-05-25T00:00:00"/>
    <x v="0"/>
    <n v="436"/>
    <s v="424 TBG"/>
  </r>
  <r>
    <s v="NEW SPK B2S"/>
    <m/>
    <s v="SUL-SN-BAR-1313"/>
    <n v="30730170031"/>
    <s v="2817551003"/>
    <s v="LALABATA_TANETE_RILAU"/>
    <s v="BP2022"/>
    <s v="TB"/>
    <s v="119°35.15.46'E"/>
    <s v="4°31.6.68'S"/>
    <n v="60"/>
    <s v="20/110/210"/>
    <n v="2022"/>
    <s v="New site 2022 - P1"/>
    <s v="DUSUN ALUPPANGNGE RT 02 DESA CORAWALI KECAMATAN TANETE RILAU KABUPATEN BARRU PROPINSI SULAWESI SELATAN"/>
    <s v="HTI"/>
    <s v="SUL-SN-BAR-1313"/>
    <s v="LALABATA_TANETE_RILAU"/>
    <s v="B2S"/>
    <s v="TBG"/>
    <s v="EAST"/>
    <x v="2"/>
    <s v="Sulawesi Selatan"/>
    <s v="Kab. Barru"/>
    <n v="6617949"/>
    <x v="1"/>
    <d v="2022-01-28T00:00:00"/>
    <n v="84"/>
    <s v="61 - 90 days"/>
    <d v="2022-06-24T00:00:00"/>
    <s v="W26-2022"/>
    <s v="Jun-2022"/>
    <s v="TBD"/>
    <s v="TBD"/>
    <s v="TBD"/>
    <d v="2022-03-31T00:00:00"/>
    <s v="W14-2022"/>
    <s v="Mar-2022"/>
    <d v="2022-03-31T00:00:00"/>
    <s v="W14-2022"/>
    <s v="Mar-2022"/>
    <s v="MW"/>
    <d v="2022-03-02T00:00:00"/>
    <d v="2022-03-18T00:00:00"/>
    <m/>
    <m/>
    <m/>
    <d v="2022-04-14T00:00:00"/>
    <m/>
    <m/>
    <m/>
    <m/>
    <m/>
    <m/>
    <s v="CME"/>
    <s v="24.Rebaring"/>
    <s v="13.REBARING OG"/>
    <s v="CURRENTLY NO ISSUE"/>
    <s v="17:04:22-13:04:22: REBARRING_x000a_10:04:22-06:04:22: BOUWPLANK_x000a_03:04:22-23:03:22: PROSES PERIZINAN_x000a_20:03:22-28:02:22: REKOM OG_x000a_23:02:22-16:02:22: IW OG_x000a_13:02:22-09:02:22: IW OG_x000a_07:02:22: REVIEW RNP TNP OG, RNP OK KANDIDAT AC, PRIORITY A, IW OG_x000a_06:02:22-30:01:22: SURVEY OG_x000a_28:01:22: SPK RECEIVED FROM EMAIL LMS"/>
    <x v="1"/>
    <x v="2"/>
    <n v="84"/>
    <s v="DONE"/>
    <d v="2022-05-25T00:00:00"/>
    <n v="120"/>
    <x v="4"/>
    <d v="2022-04-25T00:00:00"/>
    <d v="2022-05-25T00:00:00"/>
    <x v="0"/>
    <n v="436"/>
    <s v="424 TBG"/>
  </r>
  <r>
    <s v="NEW SPK B2S"/>
    <m/>
    <s v="SUL-SN-WNS-0985"/>
    <n v="30729150031"/>
    <s v="2817541003"/>
    <s v="KELURAHAN_LAPAJUNG_LALABATA"/>
    <s v="BP2022"/>
    <s v="TB"/>
    <s v="119°52.41.39'E"/>
    <s v="4°20.18.64'S"/>
    <n v="50"/>
    <s v="50/150/250"/>
    <n v="2022"/>
    <s v="New site 2022 - P2"/>
    <s v="JL. PESANTREN, RT/RW. 000/000, KELURAHAN LAPAJUNG, KECAMATAN LALABATA, KABUPATEN SOPPENG, PROVINSI SULAWESI SELATAN."/>
    <s v="HTI"/>
    <s v="SUL-SN-WNS-0985"/>
    <s v="KELURAHAN_LAPAJUNG_LALABATA"/>
    <s v="B2S"/>
    <s v="TBG"/>
    <s v="EAST"/>
    <x v="2"/>
    <s v="Sulawesi Selatan"/>
    <s v="Kab. Soppeng"/>
    <n v="6617949"/>
    <x v="1"/>
    <d v="2022-01-28T00:00:00"/>
    <n v="84"/>
    <s v="61 - 90 days"/>
    <d v="2022-06-24T00:00:00"/>
    <s v="W26-2022"/>
    <s v="Jun-2022"/>
    <s v="TBD"/>
    <s v="TBD"/>
    <s v="TBD"/>
    <s v="TBD"/>
    <s v="TBD"/>
    <s v="TBD"/>
    <s v="TBD"/>
    <s v="TBD"/>
    <s v="TBD"/>
    <s v="MW"/>
    <d v="2022-03-21T00:00:00"/>
    <d v="2022-03-23T00:00:00"/>
    <m/>
    <m/>
    <m/>
    <m/>
    <m/>
    <m/>
    <m/>
    <m/>
    <m/>
    <m/>
    <s v="CME"/>
    <s v="21.Bouwplank"/>
    <s v="10.CME PREPARATION"/>
    <s v="CURRENTLY NO ISSUE"/>
    <s v="17:04:22-13:04:22: BOUWPLANK, HOLD REKOM_x000a_:04:22-06:04:22: BOUWPLANK_x000a_03:04:22-23:03:22: WAITING APD_x000a_20:03:22-16:03:22: REKOM_x000a_13:03:22-04:03:22: IW OG_x000a_02:03:22: VALIDASI RNP TNP_x000a_28:02:22-13:02:22: IW OG_x000a_09:02:22: RNP TNP OG -&gt; IW OG_x000a_06:02:22-30:01:22: SURVEY OG_x000a_28:01:22: SPK RECEIVED FROM EMAIL LMS"/>
    <x v="1"/>
    <x v="10"/>
    <n v="84"/>
    <s v="DONE"/>
    <d v="2022-05-25T00:00:00"/>
    <n v="120"/>
    <x v="4"/>
    <d v="2022-04-25T00:00:00"/>
    <d v="2022-05-25T00:00:00"/>
    <x v="0"/>
    <n v="436"/>
    <s v="424 TBG"/>
  </r>
  <r>
    <s v="NEW SPK B2S"/>
    <m/>
    <s v="SUM-BE-TAS-0218"/>
    <n v="30730360031"/>
    <s v="0903441003"/>
    <s v="SERIAN_BANDUNG"/>
    <s v="BP2022"/>
    <s v="TB"/>
    <s v="102°48.7.2'E"/>
    <s v="4°20.45.49'S"/>
    <n v="60"/>
    <s v="25/100/240"/>
    <n v="2022"/>
    <s v="New site 2022 - P2"/>
    <s v=" Jl. Raya Manna - Bengkulu, Desa Serian Bandung, Kecamatan Semidang Alas Maras, Kabupaten Seluma, Provinsi Bengkulu"/>
    <s v="HTI"/>
    <s v="SUM-BE-TAS-0218"/>
    <s v="SERIAN_BANDUNG"/>
    <s v="B2S"/>
    <s v="TBG"/>
    <s v="West"/>
    <x v="1"/>
    <s v="Bengkulu"/>
    <s v="Kab. Seluma"/>
    <n v="6617949"/>
    <x v="1"/>
    <d v="2022-01-28T00:00:00"/>
    <n v="84"/>
    <s v="61 - 90 days"/>
    <d v="2022-06-24T00:00:00"/>
    <s v="W26-2022"/>
    <s v="Jun-2022"/>
    <s v="TBD"/>
    <s v="TBD"/>
    <s v="TBD"/>
    <s v="TBD"/>
    <s v="TBD"/>
    <s v="TBD"/>
    <s v="TBD"/>
    <s v="TBD"/>
    <s v="TBD"/>
    <s v="MW"/>
    <d v="2022-03-31T00:00:00"/>
    <d v="2022-04-01T00:00:00"/>
    <m/>
    <m/>
    <m/>
    <m/>
    <m/>
    <m/>
    <m/>
    <m/>
    <m/>
    <m/>
    <s v="CME"/>
    <s v="24.Rebaring"/>
    <s v="13.REBARING OG"/>
    <s v="CURRENTLY NO ISSUE"/>
    <s v="17:04:22: REBARRING_x000a_13:04:22-10:04:22: EXCAVATION_x000a_06:04:22: BOUWPLANK_x000a_03:04:22: PREPARE CME_x000a_30:03:22-27:03:22: DESIGN OG_x000a_23:03:22-16:03:22: REKOM_x000a_13:03:22-11:03:22: VALIDASI RNP TNP -&gt; IW OG_x000a_09:03:22-06:03:22: REHUNTING, IW FAILED_x000a_28:02:22-13:02:22: IW OG_x000a_09:02:22-30:01:22: SURVEY OG_x000a_28:01:22: SPK RECEIVED FROM EMAIL LMS"/>
    <x v="1"/>
    <x v="4"/>
    <n v="84"/>
    <s v="DONE"/>
    <d v="2022-04-29T00:00:00"/>
    <n v="94"/>
    <x v="4"/>
    <d v="2022-04-25T00:00:00"/>
    <d v="2022-05-25T00:00:00"/>
    <x v="0"/>
    <n v="436"/>
    <s v="424 TBG"/>
  </r>
  <r>
    <s v="89 COLO"/>
    <m/>
    <s v="SUM-LA-BBU-0876"/>
    <n v="30741290031"/>
    <n v="100958109"/>
    <s v="TALANG MANGGA"/>
    <s v="BP2022"/>
    <s v="TB"/>
    <s v="104°24.11.45'E"/>
    <s v="4°45.1.08'S"/>
    <n v="60"/>
    <s v="55/155/315"/>
    <n v="2022"/>
    <s v="Newsite 2022 - B2"/>
    <s v="Desa talang mangga RT001 RW004 Kecamatan Kasui, Kab way kanan , Prov Lampung"/>
    <s v="HTI"/>
    <s v="SUM-LA-BBU-0876"/>
    <s v="TALANG_MANGGA"/>
    <s v="COLO"/>
    <s v="TBG"/>
    <s v="West"/>
    <x v="1"/>
    <s v="Lampung"/>
    <s v="Kab. Way Kanan"/>
    <n v="6618079"/>
    <x v="5"/>
    <d v="2022-03-11T00:00:00"/>
    <n v="39"/>
    <s v="31 - 60 days"/>
    <d v="2022-04-10T00:00:00"/>
    <s v="W16-2022"/>
    <s v="Apr-2022"/>
    <s v="TBD"/>
    <s v="TBD"/>
    <s v="TBD"/>
    <d v="2022-04-30T00:00:00"/>
    <s v="W18-2022"/>
    <s v="Apr-2022"/>
    <d v="2022-04-30T00:00:00"/>
    <s v="W18-2022"/>
    <s v="Apr-2022"/>
    <s v="MW"/>
    <d v="2022-03-21T00:00:00"/>
    <d v="2022-03-23T00:00:00"/>
    <m/>
    <m/>
    <m/>
    <d v="2022-03-24T00:00:00"/>
    <m/>
    <m/>
    <m/>
    <m/>
    <m/>
    <m/>
    <m/>
    <s v="36.PLN application"/>
    <s v="20.SRFI"/>
    <s v="CURRENTLY NO ISSUE"/>
    <s v="17:04:22: PLN_x000a_13:04:22: ME OG_x000a_10:04:22-03:04:22: PONDASI OG_x000a_30:03:22-27:03:22: PREPARE CME_x000a_23:03:22-13:02:22: ESR PROCESS_x000a_11:02:22: SPK RECEIVED"/>
    <x v="2"/>
    <x v="0"/>
    <m/>
    <m/>
    <m/>
    <m/>
    <x v="2"/>
    <m/>
    <m/>
    <x v="1"/>
    <n v="436"/>
    <s v="424 TBG"/>
  </r>
  <r>
    <s v="NEW SPK"/>
    <m/>
    <s v="SUM-LA-GDT-1131"/>
    <n v="30734820031"/>
    <s v="100200104"/>
    <s v="PASAR_WIYONO"/>
    <s v="BP2022"/>
    <s v="SMI"/>
    <s v="105°8.30.34'E"/>
    <s v="5°22.54.37'S"/>
    <n v="50"/>
    <s v="140/255/300"/>
    <n v="2022"/>
    <s v="New site 2022 - P2"/>
    <s v="Jl. Proklamasi RT/RW. 02/07 Pasar Wiyono,Gedong Tataan ,kab.Pesawaran_x000a__x000a_"/>
    <s v="HTI"/>
    <s v="SUM-LA-GDT-1131"/>
    <s v="GEDONG_TATAAN_WIYONO"/>
    <s v="COLO"/>
    <s v="TBG"/>
    <s v="West"/>
    <x v="1"/>
    <s v="Lampung"/>
    <s v="Kab. Pesawaran"/>
    <n v="6617988"/>
    <x v="8"/>
    <d v="2022-01-28T00:00:00"/>
    <n v="81"/>
    <s v="61 - 90 days"/>
    <d v="2022-02-27T00:00:00"/>
    <s v="W10-2022"/>
    <s v="Feb-2022"/>
    <s v="TBD"/>
    <s v="TBD"/>
    <s v="TBD"/>
    <d v="2022-05-15T00:00:00"/>
    <s v="W21-2022"/>
    <s v="May-2022"/>
    <d v="2022-05-15T00:00:00"/>
    <s v="W21-2022"/>
    <s v="May-2022"/>
    <s v="MW"/>
    <d v="2022-02-02T00:00:00"/>
    <d v="2022-02-03T00:00:00"/>
    <m/>
    <m/>
    <m/>
    <d v="2022-03-22T00:00:00"/>
    <m/>
    <m/>
    <m/>
    <m/>
    <m/>
    <m/>
    <m/>
    <s v="36.PLN application"/>
    <s v="20.SRFI"/>
    <s v="NEED STRENGTENING PARALEL &amp; KWH KOSONG"/>
    <s v="17:04:22-06:04:22: SRFI &amp; STR_x000a_03:04:22: ME OG &amp; PERKUATAN_x000a_30:03:22-13:03:22: STRENGTENING PARALEL CME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36"/>
    <s v="424 TBG"/>
  </r>
  <r>
    <s v="NEW SPK"/>
    <m/>
    <s v="SUM-SS-MPR-1272"/>
    <n v="30734750031"/>
    <s v="071191109"/>
    <s v="SEMENDAWAI SUKU III"/>
    <s v="BP2022"/>
    <s v="TB "/>
    <s v="104°41.13.67'E"/>
    <s v="4°0.42.7'S"/>
    <n v="60"/>
    <s v="80/220/295"/>
    <n v="2022"/>
    <s v="New site 2022 - P2"/>
    <s v="Jl. Taman Harjo RT 003 RW 002 Desa Taman Harjo Kecamatan Semendawai Suku III, Kab. Oku Timur"/>
    <s v="HTI"/>
    <s v="SUM-SS-MPR-1272"/>
    <s v="TAMAN_HARJO"/>
    <s v="COLO"/>
    <s v="TBG"/>
    <s v="West"/>
    <x v="1"/>
    <s v="Sumatera Selatan"/>
    <s v="Kab. Ogan Komering Ulu Ti"/>
    <n v="6617992"/>
    <x v="8"/>
    <d v="2022-01-28T00:00:00"/>
    <n v="81"/>
    <s v="61 - 90 days"/>
    <d v="2022-02-27T00:00:00"/>
    <s v="W10-2022"/>
    <s v="Feb-2022"/>
    <s v="TBD"/>
    <s v="TBD"/>
    <s v="TBD"/>
    <d v="2022-05-15T00:00:00"/>
    <s v="W21-2022"/>
    <s v="May-2022"/>
    <d v="2022-05-15T00:00:00"/>
    <s v="W21-2022"/>
    <s v="May-2022"/>
    <s v="MW"/>
    <d v="2022-02-01T00:00:00"/>
    <d v="2022-02-02T00:00:00"/>
    <m/>
    <m/>
    <m/>
    <d v="2022-03-22T00:00:00"/>
    <m/>
    <m/>
    <m/>
    <m/>
    <m/>
    <m/>
    <m/>
    <s v="36.PLN application"/>
    <s v="20.SRFI"/>
    <s v="KWH KOSONG"/>
    <s v="17:04:22-30:03:22: PLN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x v="2"/>
    <x v="0"/>
    <m/>
    <m/>
    <m/>
    <m/>
    <x v="2"/>
    <m/>
    <m/>
    <x v="1"/>
    <n v="436"/>
    <s v="424 TBG"/>
  </r>
  <r>
    <s v="89 COLO"/>
    <m/>
    <s v="JAW-JB-CJR-4337"/>
    <n v="30741240031"/>
    <n v="122384109"/>
    <s v="GNGGEDEH-CIBULAKAN"/>
    <s v="BP2022"/>
    <s v="SKP"/>
    <s v="107°4.22.19'E"/>
    <s v="6°49.3.0'S"/>
    <n v="40"/>
    <s v="0/135/295"/>
    <n v="2022"/>
    <s v="Newsite 2022 - B2"/>
    <s v="Desa Talaga RT.01 RW.04, Kec. Cugenang, Kab. Cianjur Prov. Jawa Barat"/>
    <s v="HTI"/>
    <s v="JAW-JB-CJR-4337"/>
    <s v="CUGENANGTALAGA"/>
    <s v="COLO"/>
    <s v="TBG"/>
    <s v="CENTRAL"/>
    <x v="8"/>
    <s v="Jawa Barat"/>
    <s v="Kab. Cianjur"/>
    <n v="6618082"/>
    <x v="5"/>
    <d v="2022-03-11T00:00:00"/>
    <n v="24"/>
    <s v="&lt; 30 days"/>
    <d v="2022-04-10T00:00:00"/>
    <s v="W16-2022"/>
    <s v="Apr-2022"/>
    <d v="2022-03-31T00:00:00"/>
    <s v="W14-2022"/>
    <s v="Mar-2022"/>
    <d v="2022-04-26T00:00:00"/>
    <s v="W18-2022"/>
    <s v="Apr-2022"/>
    <d v="2022-04-26T00:00:00"/>
    <s v="W18-2022"/>
    <s v="Apr-2022"/>
    <s v="MW"/>
    <d v="2022-03-21T00:00:00"/>
    <d v="2022-03-23T00:00:00"/>
    <n v="536712719563"/>
    <n v="6.6"/>
    <m/>
    <d v="2022-03-21T00:00:00"/>
    <m/>
    <d v="2022-03-31T00:00:00"/>
    <d v="2022-04-04T00:00:00"/>
    <m/>
    <m/>
    <m/>
    <m/>
    <s v="38.RFI"/>
    <s v="21.RFI"/>
    <s v="CLOSED - RFI DONE"/>
    <s v="04:04:22: RFIN_x000a_03:04:22-31:03:22: SRFIN, BUT STRENGENING_x000a_30:03:22: PONDASI OG_x000a_27:03:22: MOBDEMOB, STRENGTENING_x000a_23:03:22-13:02:22: ESR PROCESS_x000a_11:02:22: SPK RECEIVED"/>
    <x v="2"/>
    <x v="0"/>
    <m/>
    <m/>
    <m/>
    <m/>
    <x v="2"/>
    <m/>
    <m/>
    <x v="1"/>
    <m/>
    <m/>
  </r>
  <r>
    <s v="89 COLO"/>
    <m/>
    <s v="JAW-JB-SOR-4422"/>
    <n v="30741310031"/>
    <n v="1264551023"/>
    <s v="IBUN BANDUNG"/>
    <s v="BP2022"/>
    <s v="TB"/>
    <s v="107°44.50.03'E"/>
    <s v="7°6.36.0'S"/>
    <n v="50"/>
    <s v="170/240/340"/>
    <n v="2022"/>
    <s v="Newsite 2022 - B2"/>
    <s v="Desa Neglasari Kp. Mincrik RT.003 RW.010, Kec. Ibun, Kab. Bandung Prov. Jawa Barat"/>
    <s v="HTI"/>
    <s v="JAW-JB-SOR-4422"/>
    <s v="PANGGUH"/>
    <s v="COLO"/>
    <s v="TBG"/>
    <s v="CENTRAL"/>
    <x v="8"/>
    <s v="Jawa Barat"/>
    <s v="Kab. Bandung"/>
    <n v="6618079"/>
    <x v="5"/>
    <d v="2022-03-11T00:00:00"/>
    <n v="25"/>
    <s v="&lt; 30 days"/>
    <d v="2022-04-10T00:00:00"/>
    <s v="W16-2022"/>
    <s v="Apr-2022"/>
    <d v="2022-03-31T00:00:00"/>
    <s v="W14-2022"/>
    <s v="Mar-2022"/>
    <d v="2022-04-26T00:00:00"/>
    <s v="W18-2022"/>
    <s v="Apr-2022"/>
    <d v="2022-04-26T00:00:00"/>
    <s v="W18-2022"/>
    <s v="Apr-2022"/>
    <s v="MW"/>
    <d v="2022-03-21T00:00:00"/>
    <d v="2022-03-23T00:00:00"/>
    <n v="535312341803"/>
    <n v="6.6"/>
    <m/>
    <d v="2022-03-21T00:00:00"/>
    <m/>
    <d v="2022-03-31T00:00:00"/>
    <d v="2022-04-05T00:00:00"/>
    <m/>
    <m/>
    <m/>
    <m/>
    <s v="38.RFI"/>
    <s v="21.RFI"/>
    <s v="CLOSED - RFI DONE"/>
    <s v="05:04:22: RFIN_x000a_03:04:22-31:03:22: SRFIN, PLN_x000a_30:03:22-27:03:22: PONDASI OG_x000a_23:03:22-13:02:22: ESR PROCESS_x000a_11:02:22: SPK RECEIVED"/>
    <x v="2"/>
    <x v="0"/>
    <m/>
    <m/>
    <m/>
    <m/>
    <x v="2"/>
    <m/>
    <m/>
    <x v="1"/>
    <m/>
    <m/>
  </r>
  <r>
    <s v="89 COLO"/>
    <m/>
    <s v="JAW-JB-SPA-4242"/>
    <n v="30740770031"/>
    <n v="125261126"/>
    <s v="JL RAYA SALOPA"/>
    <s v="BP2022"/>
    <s v="TB"/>
    <s v="108°16.15.6'E"/>
    <s v="7°31.30.58'S"/>
    <n v="50"/>
    <s v="5/140/275"/>
    <n v="2022"/>
    <s v="Newsite 2022 - B2"/>
    <s v="Desa Mandalahayu Dusun Cilegi RT.02 RW.02, Kec. Salopa, Kab. Tasikmalaya Prov. Jawa Barat"/>
    <s v="HTI"/>
    <s v="JAW-JB-SPA-4242"/>
    <s v="MANDALAHAYU"/>
    <s v="COLO"/>
    <s v="TBG"/>
    <s v="CENTRAL"/>
    <x v="8"/>
    <s v="Jawa Barat"/>
    <s v="Kab. Tasikmalaya"/>
    <n v="6618079"/>
    <x v="5"/>
    <d v="2022-03-11T00:00:00"/>
    <n v="25"/>
    <s v="&lt; 30 days"/>
    <d v="2022-04-10T00:00:00"/>
    <s v="W16-2022"/>
    <s v="Apr-2022"/>
    <d v="2022-03-29T00:00:00"/>
    <s v="W14-2022"/>
    <s v="Mar-2022"/>
    <d v="2022-04-26T00:00:00"/>
    <s v="W18-2022"/>
    <s v="Apr-2022"/>
    <d v="2022-04-26T00:00:00"/>
    <s v="W18-2022"/>
    <s v="Apr-2022"/>
    <s v="MW"/>
    <d v="2022-03-21T00:00:00"/>
    <d v="2022-03-23T00:00:00"/>
    <n v="532652455652"/>
    <n v="6.6"/>
    <m/>
    <d v="2022-03-21T00:00:00"/>
    <m/>
    <d v="2022-03-25T00:00:00"/>
    <d v="2022-04-05T00:00:00"/>
    <m/>
    <m/>
    <m/>
    <m/>
    <s v="38.RFI"/>
    <s v="21.RFI"/>
    <s v="CLOSED - RFI DONE"/>
    <s v="05:04:22: RFIN_x000a_03:04:22-25:03:22: SRFI, PLN CONNECTION_x000a_23:03:22-20:03:22: PONDASI OG_x000a_16:03:22-13:02:22: ESR PROCESS_x000a_11:02:22: SPK RECEIVED"/>
    <x v="2"/>
    <x v="0"/>
    <m/>
    <m/>
    <m/>
    <m/>
    <x v="2"/>
    <m/>
    <m/>
    <x v="1"/>
    <m/>
    <m/>
  </r>
  <r>
    <s v="89 COLO"/>
    <m/>
    <s v="JAW-JB-CJR-4320"/>
    <n v="30740820031"/>
    <n v="120901104"/>
    <s v="SUKARAMA"/>
    <s v="BP2022"/>
    <s v="SMI"/>
    <s v="106°59.9.96'E"/>
    <s v="7°21.40.5'S"/>
    <n v="70"/>
    <s v="200/250/290"/>
    <n v="2022"/>
    <s v="Newsite 2022 - B2"/>
    <s v="Desa Sukamulya Kp. Cibangsa RT.04 RW.02, Kec. Leles, Kab. Cianjur Prov. Jawa Barat"/>
    <s v="HTI"/>
    <s v="JAW-JB-CJR-4320"/>
    <s v="LELES_SUKAMULYA"/>
    <s v="COLO"/>
    <s v="TBG"/>
    <s v="CENTRAL"/>
    <x v="8"/>
    <s v="Jawa Barat"/>
    <s v="Kab. Cianjur"/>
    <n v="6618086"/>
    <x v="5"/>
    <d v="2022-03-11T00:00:00"/>
    <n v="25"/>
    <s v="&lt; 30 days"/>
    <d v="2022-04-10T00:00:00"/>
    <s v="W16-2022"/>
    <s v="Apr-2022"/>
    <d v="2022-03-29T00:00:00"/>
    <s v="W14-2022"/>
    <s v="Mar-2022"/>
    <d v="2022-04-26T00:00:00"/>
    <s v="W18-2022"/>
    <s v="Apr-2022"/>
    <d v="2022-04-26T00:00:00"/>
    <s v="W18-2022"/>
    <s v="Apr-2022"/>
    <s v="MW"/>
    <d v="2022-03-21T00:00:00"/>
    <d v="2022-03-23T00:00:00"/>
    <n v="536911879480"/>
    <n v="6.6"/>
    <m/>
    <d v="2022-03-21T00:00:00"/>
    <m/>
    <d v="2022-03-29T00:00:00"/>
    <d v="2022-04-05T00:00:00"/>
    <m/>
    <m/>
    <m/>
    <m/>
    <s v="38.RFI"/>
    <s v="21.RFI"/>
    <s v="PARALEL STRENGTENING"/>
    <s v="05:04:22: RFIN, PARALEL STR_x000a_03:04:22-29:03:22: SRFIN_x000a_27:03:22: STRENGTENING OG_x000a_23:03:22-20:03:22: PONDASI OG_x000a_16:03:22-13:02:22: ESR PROCESS_x000a_11:02:22: SPK RECEIVED"/>
    <x v="2"/>
    <x v="0"/>
    <m/>
    <m/>
    <m/>
    <m/>
    <x v="2"/>
    <m/>
    <m/>
    <x v="1"/>
    <m/>
    <m/>
  </r>
  <r>
    <s v="89 COLO"/>
    <m/>
    <s v="JAW-JB-SPA-4233"/>
    <n v="30740740031"/>
    <n v="120271109"/>
    <s v="LANDEUH-PAGERAGEUNG"/>
    <s v="BP2022"/>
    <s v="TB"/>
    <s v="108°11.34.44'E"/>
    <s v="7°6.1.55'S"/>
    <n v="50"/>
    <s v="20/115/260"/>
    <n v="2022"/>
    <s v="Newsite 2022 - B2"/>
    <s v="Kp. Guranteng RT.01 RW.01 Desa Guranteng, Kec. Pageuregeung, Kab. Tasikmalaya Prov. Jawa Barat"/>
    <s v="HTI"/>
    <s v="JAW-JB-SPA-4233"/>
    <s v="PAGERAGEUNG_PUTERAN_GURANTENG"/>
    <s v="COLO"/>
    <s v="TBG"/>
    <s v="CENTRAL"/>
    <x v="8"/>
    <s v="Jawa Barat"/>
    <s v="Kab. Tasikmalaya"/>
    <n v="6618079"/>
    <x v="5"/>
    <d v="2022-03-11T00:00:00"/>
    <n v="25"/>
    <s v="&lt; 30 days"/>
    <d v="2022-04-10T00:00:00"/>
    <s v="W16-2022"/>
    <s v="Apr-2022"/>
    <d v="2022-03-29T00:00:00"/>
    <s v="W14-2022"/>
    <s v="Mar-2022"/>
    <d v="2022-04-26T00:00:00"/>
    <s v="W18-2022"/>
    <s v="Apr-2022"/>
    <d v="2022-04-26T00:00:00"/>
    <s v="W18-2022"/>
    <s v="Apr-2022"/>
    <s v="MW"/>
    <d v="2022-03-21T00:00:00"/>
    <d v="2022-03-23T00:00:00"/>
    <n v="532513708385"/>
    <n v="6.6"/>
    <m/>
    <d v="2022-03-21T00:00:00"/>
    <m/>
    <d v="2022-03-25T00:00:00"/>
    <d v="2022-04-05T00:00:00"/>
    <m/>
    <m/>
    <m/>
    <m/>
    <s v="38.RFI"/>
    <s v="21.RFI"/>
    <s v="CURRENTLY NO ISSUE"/>
    <s v="05:04:22: RFIN, NO NEED STR_x000a_03:04:22--25:03:22: SRFI &amp; STR NY PARALEL_x000a_23:03:22-20:03:22: PONDASI OG_x000a_16:03:22-13:02:22: ESR PROCESS_x000a_11:02:22: SPK RECEIVED"/>
    <x v="2"/>
    <x v="0"/>
    <m/>
    <m/>
    <m/>
    <m/>
    <x v="2"/>
    <m/>
    <m/>
    <x v="1"/>
    <m/>
    <m/>
  </r>
  <r>
    <s v="89 COLO"/>
    <m/>
    <s v="JAW-JB-CMS-4292"/>
    <n v="30740750031"/>
    <n v="121765109"/>
    <s v="PROTEL-CIAMIS"/>
    <s v="BP2022"/>
    <s v="TB"/>
    <s v="108°20.34.8'E"/>
    <s v="7°5.31.7'S"/>
    <n v="60"/>
    <s v="75/170/250"/>
    <n v="2022"/>
    <s v="Newsite 2022 - B2"/>
    <s v="Desa Mekarwangi Dusun Pajagan RT.15 RW.05, Kec. Sukamantri, Kab. Ciamis Prov. Jawa Barat"/>
    <s v="HTI"/>
    <s v="JAW-JB-CMS-4292"/>
    <s v="SUKAMANTRI_MEKARWANGI"/>
    <s v="COLO"/>
    <s v="TBG"/>
    <s v="CENTRAL"/>
    <x v="8"/>
    <s v="Jawa Barat"/>
    <s v="Kab. Ciamis"/>
    <n v="6618079"/>
    <x v="5"/>
    <d v="2022-03-11T00:00:00"/>
    <n v="25"/>
    <s v="&lt; 30 days"/>
    <d v="2022-04-10T00:00:00"/>
    <s v="W16-2022"/>
    <s v="Apr-2022"/>
    <d v="2022-03-29T00:00:00"/>
    <s v="W14-2022"/>
    <s v="Mar-2022"/>
    <d v="2022-04-26T00:00:00"/>
    <s v="W18-2022"/>
    <s v="Apr-2022"/>
    <d v="2022-04-26T00:00:00"/>
    <s v="W18-2022"/>
    <s v="Apr-2022"/>
    <s v="MW"/>
    <d v="2022-03-21T00:00:00"/>
    <d v="2022-03-23T00:00:00"/>
    <n v="532513708377"/>
    <n v="6.6"/>
    <m/>
    <d v="2022-03-21T00:00:00"/>
    <m/>
    <d v="2022-03-25T00:00:00"/>
    <d v="2022-04-05T00:00:00"/>
    <m/>
    <m/>
    <m/>
    <m/>
    <s v="38.RFI"/>
    <s v="21.RFI"/>
    <s v="CURRENTLY NO ISSUE"/>
    <s v="05:04:22: RFIN, NO NEED STR_x000a_03:04:22-25:03:22: SRFI &amp; STR NY PARALEL_x000a_23:03:22-20:03:22: PONDASI OG_x000a_16:03:22-13:02:22: ESR PROCESS_x000a_11:02:22: SPK RECEIVED"/>
    <x v="2"/>
    <x v="0"/>
    <m/>
    <m/>
    <m/>
    <m/>
    <x v="2"/>
    <m/>
    <m/>
    <x v="1"/>
    <m/>
    <m/>
  </r>
  <r>
    <s v="89 COLO"/>
    <m/>
    <s v="JAW-JB-SPA-4224"/>
    <n v="30740780031"/>
    <n v="121425104"/>
    <s v="BURUJULJAYA"/>
    <s v="BP2022"/>
    <s v="SMI"/>
    <s v="108°7.51.6'E"/>
    <s v="7°28.16.79'S"/>
    <n v="70"/>
    <s v="120/230/290"/>
    <n v="2022"/>
    <s v="Newsite 2022 - B2"/>
    <s v="Desa Burujuljaya RT.02 RW.02, Kec. Parungponteng, Kab. Tasikmalaya Prov. Jawa Barat"/>
    <s v="HTI"/>
    <s v="JAW-JB-SPA-4224"/>
    <s v="BURUJULJAYA"/>
    <s v="COLO"/>
    <s v="TBG"/>
    <s v="CENTRAL"/>
    <x v="8"/>
    <s v="Jawa Barat"/>
    <s v="Kab. Tasikmalaya"/>
    <n v="6618086"/>
    <x v="5"/>
    <d v="2022-03-11T00:00:00"/>
    <n v="25"/>
    <s v="&lt; 30 days"/>
    <d v="2022-04-10T00:00:00"/>
    <s v="W16-2022"/>
    <s v="Apr-2022"/>
    <d v="2022-03-29T00:00:00"/>
    <s v="W14-2022"/>
    <s v="Mar-2022"/>
    <d v="2022-04-26T00:00:00"/>
    <s v="W18-2022"/>
    <s v="Apr-2022"/>
    <d v="2022-04-26T00:00:00"/>
    <s v="W18-2022"/>
    <s v="Apr-2022"/>
    <s v="MW"/>
    <d v="2022-03-21T00:00:00"/>
    <d v="2022-03-23T00:00:00"/>
    <n v="532652455660"/>
    <n v="6.6"/>
    <m/>
    <d v="2022-03-21T00:00:00"/>
    <m/>
    <d v="2022-03-25T00:00:00"/>
    <d v="2022-04-05T00:00:00"/>
    <m/>
    <m/>
    <m/>
    <m/>
    <s v="38.RFI"/>
    <s v="21.RFI"/>
    <s v="PARALEL STRENGTENING"/>
    <s v="05:04:22: RFIN, PARALEL STR_x000a_03:04:22-25:03:22: SRFI &amp; STR NY PARALEL_x000a_23:03:22-20:03:22: PONDASI OG_x000a_16:03:22-13:02:22: ESR PROCESS_x000a_11:02:22: SPK RECEIVED"/>
    <x v="2"/>
    <x v="0"/>
    <m/>
    <m/>
    <m/>
    <m/>
    <x v="2"/>
    <m/>
    <m/>
    <x v="1"/>
    <m/>
    <m/>
  </r>
  <r>
    <s v="89 COLO"/>
    <m/>
    <s v="JAW-JB-CMS-4286"/>
    <n v="30741250031"/>
    <n v="122423109"/>
    <s v="SADANANYA (DS CITULANG, DESA TANJUNGSARI)"/>
    <s v="BP2022"/>
    <s v="SKP"/>
    <s v="108°18.54.0'E"/>
    <s v="7°15.3.74'S"/>
    <n v="60"/>
    <s v="135/260/340"/>
    <n v="2022"/>
    <s v="Newsite 2022 - B2"/>
    <s v="Desa Tanjungsari Dusun Cukanguncal RT.04 RW.07, Kec. Sadananya, Kab. Ciamis Prov. Jawa Barat"/>
    <s v="HTI"/>
    <s v="JAW-JB-CMS-4286"/>
    <s v="SADANANYA_TANJUNGSARI"/>
    <s v="COLO"/>
    <s v="TBG"/>
    <s v="CENTRAL"/>
    <x v="8"/>
    <s v="Jawa Barat"/>
    <s v="Kab. Ciamis"/>
    <n v="6618082"/>
    <x v="5"/>
    <d v="2022-03-11T00:00:00"/>
    <n v="25"/>
    <s v="&lt; 30 days"/>
    <d v="2022-04-10T00:00:00"/>
    <s v="W16-2022"/>
    <s v="Apr-2022"/>
    <d v="2022-03-31T00:00:00"/>
    <s v="W14-2022"/>
    <s v="Mar-2022"/>
    <d v="2022-04-26T00:00:00"/>
    <s v="W18-2022"/>
    <s v="Apr-2022"/>
    <d v="2022-04-26T00:00:00"/>
    <s v="W18-2022"/>
    <s v="Apr-2022"/>
    <s v="MW"/>
    <d v="2022-03-21T00:00:00"/>
    <d v="2022-03-23T00:00:00"/>
    <n v="532314758311"/>
    <n v="6.6"/>
    <m/>
    <d v="2022-03-21T00:00:00"/>
    <m/>
    <m/>
    <d v="2022-04-05T00:00:00"/>
    <m/>
    <m/>
    <m/>
    <m/>
    <s v="38.RFI"/>
    <s v="21.RFI"/>
    <s v="CURRENTLY NO ISSUE"/>
    <s v="05:04:22: RFIN (NO NEED STR)_x000a_03:04:22: ME OG &amp; PERKUATAN_x000a_30:03:22: PONDASI OG_x000a_27:03:22: MOBDEMOB, STRENGTENING_x000a_23:03:22-13:02:22: ESR PROCESS_x000a_11:02:22: SPK RECEIVED"/>
    <x v="2"/>
    <x v="0"/>
    <m/>
    <m/>
    <m/>
    <m/>
    <x v="2"/>
    <m/>
    <m/>
    <x v="1"/>
    <m/>
    <m/>
  </r>
  <r>
    <s v="NEW SPK B2S"/>
    <m/>
    <s v="SUL-SA-ARM-0427"/>
    <n v="30730450031"/>
    <s v="2405941003"/>
    <s v="WUSA_TALAWAAN"/>
    <s v="BP2022"/>
    <s v="TB"/>
    <s v="124°54.59.4'E"/>
    <s v="1°34.6.13'N"/>
    <n v="50"/>
    <s v="110/190/270"/>
    <n v="2022"/>
    <s v="New site 2022 - P2"/>
    <s v="Jl. Wusa Pandu, Jaga V, Desa Wusa, RT/RW 000/000, Kacamatan Talawaan, Kabupaten Minahasa Utara, Propinsi Sulawesi Utara"/>
    <s v="HTI"/>
    <s v="SUL-SA-ARM-0427"/>
    <s v="WUSA_TALAWAAN"/>
    <s v="B2S"/>
    <s v="TBG"/>
    <s v="EAST"/>
    <x v="2"/>
    <s v="Sulawesi Utara"/>
    <s v="Kab. Minahasa Utara"/>
    <n v="6617949"/>
    <x v="1"/>
    <d v="2022-01-28T00:00:00"/>
    <n v="84"/>
    <s v="61 - 90 days"/>
    <d v="2022-06-24T00:00:00"/>
    <s v="W26-2022"/>
    <s v="Jun-2022"/>
    <s v="TBD"/>
    <s v="TBD"/>
    <s v="TBD"/>
    <s v="TBD"/>
    <s v="TBD"/>
    <s v="TBD"/>
    <s v="TBD"/>
    <s v="TBD"/>
    <s v="TBD"/>
    <s v="MW"/>
    <d v="2022-03-21T00:00:00"/>
    <d v="2022-03-23T00:00:00"/>
    <m/>
    <m/>
    <m/>
    <m/>
    <m/>
    <m/>
    <m/>
    <m/>
    <m/>
    <m/>
    <s v="RFC"/>
    <s v="20.APD &amp; Design Process"/>
    <s v="10.CME PREPARATION"/>
    <s v="CURRENTLY NO ISSUE"/>
    <s v="17:04:22-23:03:22: WAITING APD &amp; REKOM_x000a_20:03:22-09:03:22: REKOM OG_x000a_06:03:22-13:02:22: IW OG_x000a_09:02:22-07:02:22: VALIDASI RNP TNP OG_x000a_06:02:22-30:01:22: SURVEY OG_x000a_28:01:22: SPK RECEIVED FROM EMAIL LMS"/>
    <x v="1"/>
    <x v="11"/>
    <n v="84"/>
    <d v="2022-04-25T00:00:00"/>
    <d v="2022-05-25T00:00:00"/>
    <n v="120"/>
    <x v="4"/>
    <d v="2022-04-25T00:00:00"/>
    <d v="2022-05-25T00:00:00"/>
    <x v="0"/>
    <n v="436"/>
    <s v="424 TBG"/>
  </r>
  <r>
    <s v="89 COLO"/>
    <m/>
    <s v="JAW-JB-MJL-4127"/>
    <n v="30741340031"/>
    <n v="120128109"/>
    <s v="BANTARUJEG-MEKARRAHARJA "/>
    <s v="BP2022"/>
    <s v="TB"/>
    <s v="108°15.36.14'E"/>
    <s v="6°57.46.22'S"/>
    <n v="50"/>
    <s v="115/210/295"/>
    <n v="2022"/>
    <s v="Newsite 2022 - B2"/>
    <s v="Jl. Dusun Cikidang, Blok Cikidang RT.01 RW.01, Kec. Bantarujeg, Kab. Majalengka Prov. Jawa Barat"/>
    <s v="HTI"/>
    <s v="JAW-JB-MJL-4127"/>
    <s v="BANTARUJEG_CIKIDANG"/>
    <s v="COLO"/>
    <s v="TBG"/>
    <s v="CENTRAL"/>
    <x v="8"/>
    <s v="Jawa Barat"/>
    <s v="Kab. Majalengka"/>
    <n v="6618079"/>
    <x v="5"/>
    <d v="2022-03-11T00:00:00"/>
    <n v="24"/>
    <s v="&lt; 30 days"/>
    <d v="2022-04-10T00:00:00"/>
    <s v="W16-2022"/>
    <s v="Apr-2022"/>
    <d v="2022-03-31T00:00:00"/>
    <s v="W14-2022"/>
    <s v="Mar-2022"/>
    <d v="2022-04-26T00:00:00"/>
    <s v="W18-2022"/>
    <s v="Apr-2022"/>
    <d v="2022-04-26T00:00:00"/>
    <s v="W18-2022"/>
    <s v="Apr-2022"/>
    <s v="MW"/>
    <d v="2022-03-21T00:00:00"/>
    <d v="2022-03-23T00:00:00"/>
    <n v="535212688199"/>
    <n v="6.6"/>
    <m/>
    <d v="2022-03-21T00:00:00"/>
    <m/>
    <m/>
    <d v="2022-04-04T00:00:00"/>
    <m/>
    <m/>
    <m/>
    <m/>
    <s v="38.RFI"/>
    <s v="21.RFI"/>
    <s v="PARALEL STRENGTENING"/>
    <s v="04:04:22: RFIN, PARALEL STR_x000a_03:04:22: ME OG_x000a_30:03:22: PONDASI OG_x000a_27:03:22: MOBDEMOB, STRENGTENING_x000a_23:03:22-13:02:22: ESR PROCESS_x000a_11:02:22: SPK RECEIVED"/>
    <x v="2"/>
    <x v="0"/>
    <m/>
    <m/>
    <m/>
    <m/>
    <x v="2"/>
    <m/>
    <m/>
    <x v="1"/>
    <m/>
    <m/>
  </r>
  <r>
    <s v="89 COLO"/>
    <m/>
    <s v="NUS-NB-TJN-5384"/>
    <n v="30741640031"/>
    <n v="180283109"/>
    <s v="SELELOS"/>
    <s v="BP2022"/>
    <s v="TB"/>
    <s v="116°13.18.08'E"/>
    <s v="8°20.21.16'S"/>
    <n v="70"/>
    <s v="50/130/300"/>
    <n v="2022"/>
    <s v="Newsite 2022 - B2"/>
    <s v="Dusun Penjor Desa Ganggelang Kecamatan Gangga Kabupaten Lombok Utara Propinsi Nusa Tenggara Barat."/>
    <s v="HTI"/>
    <s v="NUS-NB-TJN-5384"/>
    <s v="GENGGELANG"/>
    <s v="COLO"/>
    <s v="TBG"/>
    <s v="EAST"/>
    <x v="4"/>
    <s v="Nusa Tenggara Barat"/>
    <s v="Kab. Lombok Utara"/>
    <n v="6618079"/>
    <x v="5"/>
    <d v="2022-03-11T00:00:00"/>
    <n v="25"/>
    <s v="&lt; 30 days"/>
    <d v="2022-04-10T00:00:00"/>
    <s v="W16-2022"/>
    <s v="Apr-2022"/>
    <s v="TBD"/>
    <s v="TBD"/>
    <s v="TBD"/>
    <d v="2022-04-30T00:00:00"/>
    <s v="W18-2022"/>
    <s v="Apr-2022"/>
    <d v="2022-04-30T00:00:00"/>
    <s v="W18-2022"/>
    <s v="Apr-2022"/>
    <s v="MW"/>
    <d v="2022-03-24T00:00:00"/>
    <d v="2022-03-25T00:00:00"/>
    <n v="441301097678"/>
    <n v="6.6"/>
    <m/>
    <d v="2022-03-22T00:00:00"/>
    <m/>
    <m/>
    <d v="2022-04-05T00:00:00"/>
    <m/>
    <m/>
    <m/>
    <m/>
    <s v="38.RFI"/>
    <s v="21.RFI"/>
    <s v="CLOSED - RFI DONE"/>
    <s v="05:04:22: RFIN_x000a_03:04:22: ME OG_x000a_30:03:22: PONDASI OG_x000a_27:03:22: PREPARE CME_x000a_23:03:22-13:03:22: ESR PROCESS_x000a_11:02:22: SPK RECEIVED"/>
    <x v="2"/>
    <x v="0"/>
    <m/>
    <m/>
    <m/>
    <m/>
    <x v="2"/>
    <m/>
    <m/>
    <x v="1"/>
    <m/>
    <m/>
  </r>
  <r>
    <s v="NEW SPK B2S"/>
    <m/>
    <s v="SUL-ST-SGB-1017"/>
    <n v="30730440031"/>
    <s v="2605101003"/>
    <s v="KALUKUBULA_SIGI_BIROMARU"/>
    <s v="BP2022"/>
    <s v="TB"/>
    <s v="119°53.6.0'E"/>
    <s v="0°56.0.42'S"/>
    <n v="50"/>
    <s v="10/110/270"/>
    <n v="2022"/>
    <s v="New site 2022 - P2"/>
    <s v="DESA KALUKUBULA KECAMATAN SIGI BIROMARU KABUPATEN SIGI PROPINSI SULAWESI TENGAH"/>
    <s v="HTI"/>
    <s v="SUL-ST-SGB-1017"/>
    <s v="KALUKUBULA_SIGI_BIROMARU"/>
    <s v="B2S"/>
    <s v="TBG"/>
    <s v="EAST"/>
    <x v="2"/>
    <s v="Sulawesi Tengah"/>
    <s v="Kab. Sigi"/>
    <n v="6617949"/>
    <x v="1"/>
    <d v="2022-01-28T00:00:00"/>
    <n v="84"/>
    <s v="61 - 90 days"/>
    <d v="2022-06-24T00:00:00"/>
    <s v="W26-2022"/>
    <s v="Jun-2022"/>
    <s v="TBD"/>
    <s v="TBD"/>
    <s v="TBD"/>
    <s v="TBD"/>
    <s v="TBD"/>
    <s v="TBD"/>
    <s v="TBD"/>
    <s v="TBD"/>
    <s v="TBD"/>
    <s v="MW"/>
    <m/>
    <m/>
    <m/>
    <m/>
    <m/>
    <m/>
    <m/>
    <m/>
    <m/>
    <m/>
    <m/>
    <m/>
    <s v="SITAC"/>
    <s v="13.Rekom L/C process"/>
    <s v="07.SITAC PROCESS"/>
    <s v="CURRENTLY NO ISSUE"/>
    <s v="17:04:22: REKOM_x000a_13:04:22-30:03:22: IW OG_x000a_27:03:22: VALIDASI RNP TNP_x000a_23:03:22-13:03:22: IW OG_x000a_09:03:22: REHUNTING_x000a_06:03:22-09:02:22: IW OG_x000a_07:02:22: VALIDASI RNP TNP OG -&gt; IW OG_x000a_06:02:22-30:01:22: SURVEY OG_x000a_28:01:22: SPK RECEIVED FROM EMAIL LMS"/>
    <x v="1"/>
    <x v="3"/>
    <n v="84"/>
    <d v="2022-04-25T00:00:00"/>
    <d v="2022-05-25T00:00:00"/>
    <n v="120"/>
    <x v="4"/>
    <d v="2022-04-25T00:00:00"/>
    <d v="2022-05-25T00:00:00"/>
    <x v="0"/>
    <n v="436"/>
    <s v="424 TBG"/>
  </r>
  <r>
    <m/>
    <m/>
    <s v="SUM-SU-LMP-2237"/>
    <n v="30741720031"/>
    <n v="227511023"/>
    <s v="BATUBARA LIMAPULUH"/>
    <s v="BP2022"/>
    <s v="TB"/>
    <s v="99°25.36.98'E"/>
    <s v="3°9.42.84'N"/>
    <n v="50"/>
    <s v="130/220/340"/>
    <m/>
    <s v="Newsite 2022 - B2"/>
    <s v="JALAN LINTAS SUMATERA DUSUN I PT.PP LONDON SUMATERA DESA PERKEBUNAN DOLOK KECAMATAN LIMA PULUH KABUPATEN BATUBARA PROVINSI SUMATERA UTARA "/>
    <s v="HTI"/>
    <s v="SUM-SU-LMP-2237"/>
    <s v="PERKEBUNAN_DOLOK"/>
    <s v="COLO"/>
    <s v="TBG"/>
    <s v="West"/>
    <x v="3"/>
    <s v="Sumatera Utara"/>
    <s v="Kab. Batu Bara"/>
    <n v="6618121"/>
    <x v="17"/>
    <d v="2022-03-09T00:00:00"/>
    <n v="41"/>
    <s v="31 - 60 days"/>
    <d v="2022-04-08T00:00:00"/>
    <s v="W15-2022"/>
    <s v="Apr-2022"/>
    <s v="TBD"/>
    <s v="TBD"/>
    <s v="TBD"/>
    <d v="2022-05-08T00:00:00"/>
    <s v="W20-2022"/>
    <s v="May-2022"/>
    <d v="2022-05-08T00:00:00"/>
    <s v="W20-2022"/>
    <s v="May-2022"/>
    <s v="MW"/>
    <d v="2022-03-24T00:00:00"/>
    <d v="2022-03-25T00:00:00"/>
    <m/>
    <m/>
    <m/>
    <d v="2022-03-23T00:00:00"/>
    <m/>
    <d v="2022-04-04T00:00:00"/>
    <m/>
    <m/>
    <m/>
    <m/>
    <m/>
    <s v="36.PLN application"/>
    <s v="20.SRFI"/>
    <s v="KWH KOSONG"/>
    <s v="17:04:22-04:03:22: SRFIN_x000a_03:04:22-30:03:22: PONDASI OG_x000a_27:03:22-23:03:22: MOBDEMOB PREPARE CME_x000a_23:03:22-13:02:22: ESR PROCESS_x000a_11:02:22: SPK RECEIVED"/>
    <x v="2"/>
    <x v="0"/>
    <m/>
    <m/>
    <m/>
    <m/>
    <x v="2"/>
    <m/>
    <m/>
    <x v="1"/>
    <n v="436"/>
    <s v="424 TBG"/>
  </r>
  <r>
    <s v="89 COLO"/>
    <m/>
    <s v="JAW-JB-CJR-4331"/>
    <n v="30741320031"/>
    <n v="125588109"/>
    <s v="BO-CIDADAP-CAMPAKA"/>
    <s v="BP2022"/>
    <s v="TB"/>
    <s v="107°8.16.8'E"/>
    <s v="7°1.12.79'S"/>
    <n v="40"/>
    <s v="25/70/220"/>
    <n v="2022"/>
    <s v="Newsite 2022 - B2"/>
    <s v="Desa Cidadap Kp. Cikekep RT.006 RW.003, Kec. Campaka, Kab. Cianjur Prov. Jawa Barat"/>
    <s v="HTI"/>
    <s v="JAW-JB-CJR-4331"/>
    <s v="CAMPAKA_CIDADAP"/>
    <s v="COLO"/>
    <s v="TBG"/>
    <s v="CENTRAL"/>
    <x v="8"/>
    <s v="Jawa Barat"/>
    <s v="Kab. Cianjur"/>
    <n v="6618079"/>
    <x v="5"/>
    <d v="2022-03-11T00:00:00"/>
    <n v="24"/>
    <s v="&lt; 30 days"/>
    <d v="2022-04-10T00:00:00"/>
    <s v="W16-2022"/>
    <s v="Apr-2022"/>
    <s v="TBD"/>
    <s v="TBD"/>
    <s v="TBD"/>
    <d v="2022-04-30T00:00:00"/>
    <s v="W18-2022"/>
    <s v="Apr-2022"/>
    <d v="2022-04-30T00:00:00"/>
    <s v="W18-2022"/>
    <s v="Apr-2022"/>
    <s v="MW"/>
    <d v="2022-03-21T00:00:00"/>
    <d v="2022-03-23T00:00:00"/>
    <n v="536950533776"/>
    <n v="6.6"/>
    <m/>
    <d v="2022-03-22T00:00:00"/>
    <m/>
    <d v="2022-03-29T00:00:00"/>
    <d v="2022-04-04T00:00:00"/>
    <m/>
    <m/>
    <m/>
    <m/>
    <s v="38.RFI"/>
    <s v="21.RFI"/>
    <s v="CLOSED - RFI DONE"/>
    <s v="04:04:22: RFIN_x000a_03:04:22-29:03:22: SRFIN, PLN_x000a_27:03:22: MOBDEMOB PREPARE CME_x000a_23:03:22-13:02:22: ESR PROCESS_x000a_11:02:22: SPK RECEIVED"/>
    <x v="2"/>
    <x v="0"/>
    <m/>
    <m/>
    <m/>
    <m/>
    <x v="2"/>
    <m/>
    <m/>
    <x v="1"/>
    <m/>
    <m/>
  </r>
  <r>
    <s v="NEW SPK B2S"/>
    <m/>
    <s v="SUL-SA-ARM-0429"/>
    <n v="30730300031"/>
    <s v="2405921003"/>
    <s v="PAPUTUNGAN_LIKUPANG_BARAT"/>
    <s v="BP2022"/>
    <s v="TB"/>
    <s v="124°58.1.2'E"/>
    <s v="1°43.34.0'N"/>
    <n v="60"/>
    <s v="0/140/270"/>
    <n v="2022"/>
    <s v="New site 2022 - P2"/>
    <s v=""/>
    <s v="HTI"/>
    <s v="SUL-SA-ARM-0429"/>
    <s v="PAPUTUNGAN_LIKUPANG_BARAT"/>
    <s v="B2S"/>
    <s v="TBG"/>
    <s v="EAST"/>
    <x v="2"/>
    <s v="Sulawesi Utara"/>
    <s v="Kab. Minahasa Utara"/>
    <n v="6617949"/>
    <x v="1"/>
    <d v="2022-01-28T00:00:00"/>
    <n v="84"/>
    <s v="61 - 90 days"/>
    <d v="2022-06-24T00:00:00"/>
    <s v="W26-2022"/>
    <s v="Jun-2022"/>
    <s v="TBD"/>
    <s v="TBD"/>
    <s v="TBD"/>
    <s v="TBD"/>
    <s v="TBD"/>
    <s v="TBD"/>
    <s v="TBD"/>
    <s v="TBD"/>
    <s v="TBD"/>
    <s v="MW"/>
    <m/>
    <m/>
    <m/>
    <m/>
    <m/>
    <m/>
    <m/>
    <m/>
    <m/>
    <m/>
    <m/>
    <m/>
    <s v="SITAC"/>
    <s v="13.Rekom L/C process"/>
    <s v="07.SITAC PROCESS"/>
    <s v="CURRENTLY NO ISSUE"/>
    <s v="17:04:22-30:03:22: REKOM_x000a_27:03:22-13:02:22: IW OG_x000a_09:02:22-30:01:22: SURVEY OG_x000a_28:01:22: SPK RECEIVED FROM EMAIL LMS"/>
    <x v="1"/>
    <x v="10"/>
    <n v="84"/>
    <d v="2022-04-25T00:00:00"/>
    <d v="2022-05-25T00:00:00"/>
    <n v="120"/>
    <x v="4"/>
    <d v="2022-04-25T00:00:00"/>
    <d v="2022-05-25T00:00:00"/>
    <x v="0"/>
    <n v="436"/>
    <s v="424 TBG"/>
  </r>
  <r>
    <s v="NEW SPK B2S"/>
    <m/>
    <s v="SUL-SG-KDI-0372"/>
    <n v="30730240031"/>
    <s v="2703821003"/>
    <s v="KELURAHAN_MOKOAU_KAMBU"/>
    <s v="BP2022"/>
    <s v="TB"/>
    <s v="122°32.6.87'E"/>
    <s v="4°2.13.03'S"/>
    <n v="50"/>
    <s v="70/180/260"/>
    <n v="2022"/>
    <s v="New site 2022 - P2"/>
    <s v=""/>
    <s v="HTI"/>
    <s v="SUL-SG-KDI-0372"/>
    <s v="KELURAHAN_MOKOAU_KAMBU"/>
    <s v="B2S"/>
    <s v="TBG"/>
    <s v="EAST"/>
    <x v="2"/>
    <s v="Sulawesi Tenggara"/>
    <s v="Kota Kendari"/>
    <n v="6617949"/>
    <x v="1"/>
    <d v="2022-01-28T00:00:00"/>
    <n v="84"/>
    <s v="61 - 90 days"/>
    <d v="2022-06-24T00:00:00"/>
    <s v="W26-2022"/>
    <s v="Jun-2022"/>
    <s v="TBD"/>
    <s v="TBD"/>
    <s v="TBD"/>
    <s v="TBD"/>
    <s v="TBD"/>
    <s v="TBD"/>
    <s v="TBD"/>
    <s v="TBD"/>
    <s v="TBD"/>
    <s v="MW"/>
    <m/>
    <m/>
    <m/>
    <m/>
    <m/>
    <m/>
    <m/>
    <m/>
    <m/>
    <m/>
    <m/>
    <m/>
    <s v="SITAC"/>
    <s v="12.CP Process"/>
    <s v="07.SITAC PROCESS"/>
    <s v="CURRENTLY NO ISSUE"/>
    <s v="17:04:22-12:04:22: IW OG_x000a_10:04:22: VALIDASI RNP TNP_x000a_06:04:22-01:04:22: REHUNTING RNP NOK_x000a_31:03:22: VALIDASI RNP TNP_x000a_30:03:22: REHUNTING_x000a_27:03:22-13:02:22: IW OG_x000a_09:02:22-30:01:22: SURVEY OG_x000a_28:01:22: SPK RECEIVED FROM EMAIL LMS"/>
    <x v="1"/>
    <x v="4"/>
    <n v="84"/>
    <d v="2022-04-25T00:00:00"/>
    <d v="2022-05-25T00:00:00"/>
    <n v="120"/>
    <x v="4"/>
    <d v="2022-04-25T00:00:00"/>
    <d v="2022-05-25T00:00:00"/>
    <x v="0"/>
    <n v="436"/>
    <s v="424 TBG"/>
  </r>
  <r>
    <s v="NEW SPK B2S"/>
    <m/>
    <s v="SUM-LA-KLA-1141"/>
    <n v="30730120031"/>
    <s v="1014591003"/>
    <s v="TANJUNG_BINTANG_LEMATANG"/>
    <s v="BP2022"/>
    <s v="TB"/>
    <s v="105°20.47.67'E"/>
    <s v="5°24.45.55'S"/>
    <n v="60"/>
    <s v="10/150/230"/>
    <n v="2022"/>
    <s v="New site 2022 - P2"/>
    <s v="Jl. H. Antaya Dusun 02 Kaliasin RT.004 Desa Kaliasin, Kecamatan Tanjung Bintang Lematang, Kabupaten Lampung Selatan, Provinsi Lampung"/>
    <s v="HTI"/>
    <s v="SUM-LA-KLA-1141"/>
    <s v="TANJUNG_BINTANG_LEMATANG"/>
    <s v="B2S"/>
    <s v="TBG"/>
    <s v="West"/>
    <x v="1"/>
    <s v="Lampung"/>
    <s v="Kab. Lampung Selatan"/>
    <n v="6617950"/>
    <x v="1"/>
    <d v="2022-01-28T00:00:00"/>
    <n v="84"/>
    <s v="61 - 90 days"/>
    <d v="2022-06-24T00:00:00"/>
    <s v="W26-2022"/>
    <s v="Jun-2022"/>
    <s v="TBD"/>
    <s v="TBD"/>
    <s v="TBD"/>
    <s v="TBD"/>
    <s v="TBD"/>
    <s v="TBD"/>
    <s v="TBD"/>
    <s v="TBD"/>
    <s v="TBD"/>
    <s v="MW"/>
    <d v="2022-03-31T00:00:00"/>
    <d v="2022-04-01T00:00:00"/>
    <m/>
    <m/>
    <m/>
    <m/>
    <m/>
    <m/>
    <m/>
    <m/>
    <m/>
    <m/>
    <s v="CME"/>
    <s v="24.Rebaring"/>
    <s v="13.REBARING OG"/>
    <s v="CURRENTLY NO ISSUE"/>
    <s v="17:04:22-13:04:22: REBARRING_x000a_10:04:22: EXCAVATION_x000a_06:04:22: BOUWPLANK_x000a_03:04:22: PREPARE CME_x000a_30:03:22-27:03:22: REKOM OG_x000a_23:03:22-22:03:22: IW OG_x000a_21:03:22: VALIDAIS RNP TNP PERGESERAN KANDIDAT_x000a_20:03:22: IW CLEAR_x000a_16:03:22-14:03:22: VALIDASI RNP TNP_x000a_13:03:22: REHUNTING_x000a_09:03:22: IW CLEAR_x000a_06:03:22: IW OG_x000a_01:03:22: VALIDASI RNP TNP_x000a_28:02:22-23:02:22: IW OG_x000a_21:02:22: VALIDASI RNP TNP_x000a_20:02:22: IW OG_x000a_16:02:22: IW FAILED, VALIDASI RNP TNP _x000a_15:02:22-13:02:22: IW OG_x000a_09:02:22: VALIDASI RNP TNP OG_x000a_08:02:22-30:01:22: SURVEY OG_x000a_28:01:22: SPK RECEIVED FROM EMAIL LMS"/>
    <x v="1"/>
    <x v="4"/>
    <n v="84"/>
    <s v="DONE"/>
    <d v="2022-04-29T00:00:00"/>
    <n v="94"/>
    <x v="4"/>
    <d v="2022-04-25T00:00:00"/>
    <d v="2022-05-25T00:00:00"/>
    <x v="0"/>
    <n v="436"/>
    <s v="424 TBG"/>
  </r>
  <r>
    <m/>
    <m/>
    <s v="SUM-KR-BTM-0607"/>
    <m/>
    <m/>
    <m/>
    <s v="BP2022"/>
    <s v="TB"/>
    <s v="103°55.30.83'E"/>
    <s v="1°2.31.09'N"/>
    <n v="41"/>
    <s v="110/240/340"/>
    <n v="2022"/>
    <s v="Newsite 2021 - H2"/>
    <m/>
    <s v="HTI"/>
    <s v="SUM-KR-BTM-0607"/>
    <s v="BATU_AJI_TANJUNG_UNCANG"/>
    <s v="B2S"/>
    <s v="TBG"/>
    <s v="West"/>
    <x v="9"/>
    <s v="Kepulauan Riau"/>
    <s v="Kota Batam"/>
    <n v="6618203"/>
    <x v="18"/>
    <d v="2022-04-11T00:00:00"/>
    <n v="11"/>
    <s v="&lt; 30 days"/>
    <d v="2022-09-05T00:00:00"/>
    <s v="W37-2022"/>
    <s v="Sep-2022"/>
    <s v="TBD"/>
    <s v="TBD"/>
    <s v="TBD"/>
    <s v="TBD"/>
    <s v="TBD"/>
    <s v="TBD"/>
    <s v="TBD"/>
    <s v="TBD"/>
    <s v="TBD"/>
    <m/>
    <m/>
    <m/>
    <m/>
    <m/>
    <m/>
    <m/>
    <m/>
    <m/>
    <m/>
    <m/>
    <m/>
    <m/>
    <s v="PRESITAC"/>
    <s v="12.CP Process"/>
    <s v="07.SITAC PROCESS"/>
    <s v="SPK B2S BUT ACTUAL COLO"/>
    <s v="17:04:22-13:04:22: IW OG_x000a_10:04:22: VALIDASI RNP TNP_x000a_06:04:22: MITRA ASSIGNMENT_x000a_05:04:22: SPK RECEIVED"/>
    <x v="3"/>
    <x v="0"/>
    <n v="11"/>
    <d v="2022-05-10T00:00:00"/>
    <s v="TBD"/>
    <s v="TBD"/>
    <x v="3"/>
    <d v="2022-07-07T00:00:00"/>
    <d v="2022-08-06T00:00:00"/>
    <x v="0"/>
    <n v="436"/>
    <s v="424 TBG"/>
  </r>
  <r>
    <s v="NEW SPK B2S"/>
    <m/>
    <s v="SUM-KR-TBK-0588"/>
    <n v="30730140031"/>
    <s v="0507561003"/>
    <s v="PARIT_BENUT"/>
    <s v="BP2022"/>
    <s v="TB"/>
    <s v="103°21.44.07'E"/>
    <s v="1°2.48.43'N"/>
    <n v="50"/>
    <s v="100/190/340"/>
    <n v="2022"/>
    <s v="New site 2022 - P2"/>
    <s v="Perumahan Mutiara Karimun  RT.02 RW.08,Desa Parit Benut,Kec.Meral,Kab.Tanjung Balai Karimun,Prov.Kepulauan Riau."/>
    <s v="HTI"/>
    <s v="SUM-KR-TBK-0588"/>
    <s v="PARIT_BENUT"/>
    <s v="B2S"/>
    <s v="TBG"/>
    <s v="West"/>
    <x v="9"/>
    <s v="Kepulauan Riau"/>
    <s v="Kab. Karimun"/>
    <n v="6617950"/>
    <x v="1"/>
    <d v="2022-01-28T00:00:00"/>
    <n v="84"/>
    <s v="61 - 90 days"/>
    <d v="2022-06-24T00:00:00"/>
    <s v="W26-2022"/>
    <s v="Jun-2022"/>
    <s v="TBD"/>
    <s v="TBD"/>
    <s v="TBD"/>
    <s v="TBD"/>
    <s v="TBD"/>
    <s v="TBD"/>
    <s v="TBD"/>
    <s v="TBD"/>
    <s v="TBD"/>
    <s v="MW"/>
    <m/>
    <m/>
    <m/>
    <m/>
    <m/>
    <m/>
    <m/>
    <m/>
    <m/>
    <m/>
    <m/>
    <m/>
    <s v="SITAC"/>
    <s v="12.CP Process"/>
    <s v="07.SITAC PROCESS"/>
    <s v="CURRENTLY NO ISSUE"/>
    <s v="17:04:22-07:04:22: IW OG_x000a_07:04:22: VALIDASI RNP TNP KANDIDAT D_x000a_06:04:22-20:02:22: IW OG_x000a_17:02:22: VALIDASI RNP TNP OG_x000a_16:02:22-30:01:22: SURVEY OG_x000a_28:01:22: SPK RECEIVED FROM EMAIL LMS"/>
    <x v="1"/>
    <x v="4"/>
    <n v="84"/>
    <d v="2022-05-10T00:00:00"/>
    <d v="2022-06-10T00:00:00"/>
    <n v="136"/>
    <x v="0"/>
    <d v="2022-04-25T00:00:00"/>
    <d v="2022-05-25T00:00:00"/>
    <x v="0"/>
    <n v="436"/>
    <s v="424 TBG"/>
  </r>
  <r>
    <s v="NEW SPK B2S"/>
    <m/>
    <s v="SUL-SN-SGM-1609"/>
    <n v="30730500031"/>
    <s v="2817611003"/>
    <s v="MONCONGLOE_MANUJU"/>
    <s v="BP2022"/>
    <s v="TB"/>
    <s v="119°35.3.25'E"/>
    <s v="5°17.29.4'S"/>
    <n v="60"/>
    <s v="90/190/280"/>
    <n v="2022"/>
    <s v="New site 2022 - P2"/>
    <s v=""/>
    <s v="HTI"/>
    <s v="SUL-SN-SGM-1609"/>
    <s v="MONCONGLOE_MANUJU"/>
    <s v="B2S"/>
    <s v="TBG"/>
    <s v="EAST"/>
    <x v="2"/>
    <s v="Sulawesi Selatan"/>
    <s v="Kab. Gowa"/>
    <n v="6617949"/>
    <x v="1"/>
    <d v="2022-01-28T00:00:00"/>
    <n v="84"/>
    <s v="61 - 90 days"/>
    <d v="2022-06-24T00:00:00"/>
    <s v="W26-2022"/>
    <s v="Jun-2022"/>
    <s v="TBD"/>
    <s v="TBD"/>
    <s v="TBD"/>
    <s v="TBD"/>
    <s v="TBD"/>
    <s v="TBD"/>
    <s v="TBD"/>
    <s v="TBD"/>
    <s v="TBD"/>
    <s v="MW"/>
    <m/>
    <m/>
    <m/>
    <m/>
    <m/>
    <m/>
    <m/>
    <m/>
    <m/>
    <m/>
    <m/>
    <m/>
    <s v="SITAC"/>
    <s v="12.CP Process"/>
    <s v="07.SITAC PROCESS"/>
    <s v="ISSUE MRATORIUM GOWA"/>
    <s v="17:04:22-22:03:22: IW OG_x000a_20:03:22-18:03:22: VALIDASI RNP TNP, SITE BERADA DI GOWA_x000a_16:03:22-06:03:22: REHUNTING_x000a_28:02:22-22:02:22: VALIDASI RNP TNP_x000a_20:02:22-30:01:22: SURVEY OG_x000a_28:01:22: SPK RECEIVED FROM EMAIL LMS"/>
    <x v="1"/>
    <x v="12"/>
    <n v="84"/>
    <d v="2022-04-25T00:00:00"/>
    <d v="2022-05-25T00:00:00"/>
    <n v="120"/>
    <x v="4"/>
    <d v="2022-04-25T00:00:00"/>
    <d v="2022-05-25T00:00:00"/>
    <x v="0"/>
    <n v="436"/>
    <s v="424 TBG"/>
  </r>
  <r>
    <s v="NEW SPK B2S"/>
    <m/>
    <s v="SUL-SA-TNN-0432"/>
    <n v="30730370031"/>
    <s v="2405931003"/>
    <s v="KAUNERAN_SONDER"/>
    <s v="BP2022"/>
    <s v="TB"/>
    <s v="124°46.34.03'E"/>
    <s v="1°15.39.51'N"/>
    <n v="60"/>
    <s v="130/220/350"/>
    <n v="2022"/>
    <s v="New site 2022 - P2"/>
    <s v=""/>
    <s v="HTI"/>
    <s v="SUL-SA-TNN-0432"/>
    <s v="KAUNERAN_SONDER"/>
    <s v="B2S"/>
    <s v="TBG"/>
    <s v="EAST"/>
    <x v="2"/>
    <s v="Sulawesi Utara"/>
    <s v="Kab. Minahasa"/>
    <n v="6617949"/>
    <x v="1"/>
    <d v="2022-01-28T00:00:00"/>
    <n v="84"/>
    <s v="61 - 90 days"/>
    <d v="2022-06-24T00:00:00"/>
    <s v="W26-2022"/>
    <s v="Jun-2022"/>
    <s v="TBD"/>
    <s v="TBD"/>
    <s v="TBD"/>
    <s v="TBD"/>
    <s v="TBD"/>
    <s v="TBD"/>
    <s v="TBD"/>
    <s v="TBD"/>
    <s v="TBD"/>
    <s v="MW"/>
    <m/>
    <m/>
    <m/>
    <m/>
    <m/>
    <m/>
    <m/>
    <m/>
    <m/>
    <m/>
    <m/>
    <m/>
    <s v="SITAC"/>
    <s v="11.BAN / BAK Process"/>
    <s v="07.SITAC PROCESS"/>
    <s v="CURRENTLY NO ISSUE"/>
    <s v="17:04:22-06:04:22: IW OG_x000a_06:04:22-05:04:22: VALIDASI RNP TNP_x000a_03:04:22-27:03:22: VALIDASI RNP TNP_x000a_23:03:22-16:03:22: IW OG_x000a_13:03:22: REHUNTING_x000a_09:03:22-09:02:22: IW OG_x000a_07:02:22: REVIEW RNP TNP OG, RNP OK CANDIDATE B, IW OG_x000a_06:02:22-30:01:22: SURVEY OG_x000a_28:01:22: SPK RECEIVED FROM EMAIL LMS"/>
    <x v="1"/>
    <x v="4"/>
    <n v="84"/>
    <d v="2022-04-25T00:00:00"/>
    <d v="2022-05-25T00:00:00"/>
    <n v="120"/>
    <x v="4"/>
    <d v="2022-04-25T00:00:00"/>
    <d v="2022-05-25T00:00:00"/>
    <x v="0"/>
    <n v="436"/>
    <s v="424 TBG"/>
  </r>
  <r>
    <s v="NEW SPK B2S"/>
    <m/>
    <s v="SUL-SA-BIT-0396"/>
    <n v="30730520031"/>
    <s v="2405951003"/>
    <s v="WANGURER_UTARA_MADIDIR"/>
    <s v="BP2022"/>
    <s v="TB"/>
    <s v="125°8.57.2'E"/>
    <s v="1°26.49.68'N"/>
    <n v="50"/>
    <s v="20/180/270"/>
    <n v="2022"/>
    <s v="New site 2022 - P2"/>
    <s v=""/>
    <s v="HTI"/>
    <s v="SUL-SA-BIT-0396"/>
    <s v="WANGURER_UTARA_MADIDIR"/>
    <s v="B2S"/>
    <s v="TBG"/>
    <s v="EAST"/>
    <x v="2"/>
    <s v="Sulawesi Utara"/>
    <s v="Kota Bitung"/>
    <n v="6617949"/>
    <x v="1"/>
    <d v="2022-01-28T00:00:00"/>
    <n v="84"/>
    <s v="61 - 90 days"/>
    <d v="2022-06-24T00:00:00"/>
    <s v="W26-2022"/>
    <s v="Jun-2022"/>
    <s v="TBD"/>
    <s v="TBD"/>
    <s v="TBD"/>
    <s v="TBD"/>
    <s v="TBD"/>
    <s v="TBD"/>
    <s v="TBD"/>
    <s v="TBD"/>
    <s v="TBD"/>
    <s v="MW"/>
    <m/>
    <m/>
    <m/>
    <m/>
    <m/>
    <m/>
    <m/>
    <m/>
    <m/>
    <m/>
    <m/>
    <m/>
    <s v="SITAC"/>
    <s v="08.Under RNP review"/>
    <s v="06.ERM PROCESS"/>
    <s v="CURRENTLY NO ISSUE"/>
    <s v="17:04:22-16:04:22: VALIDASI RNP TNP_x000a_13:04:22-31:03:22: IW OG_x000a_30:03:22: VALIDASI RNP TNP_x000a_27:03:22-23:03:22: IW OG_x000a_22:03:22-16:03:22: VALIDASI RNP TNP_x000a_13:03:22: REHUNTING_x000a_11:03:22: VALIDASI RNP TNP, RNP NOK, RHEUNTING_x000a_09:03:22-28:02:22: REHUNTING_x000a_28:02:22: VALIDASI RNP TNP_x000a_23:02:22-20:02:22: REHUNTING OG_x000a_16:02:22-09:02:22: IW OG_x000a_07:02:22: RNP TNP OK, IW OG_x000a_06:02:22: VALIDASI RNP TNP OG_x000a_02:02:22-30:01:22: SURVEY OG_x000a_28:01:22: SPK RECEIVED FROM EMAIL LMS"/>
    <x v="1"/>
    <x v="13"/>
    <n v="84"/>
    <d v="2022-04-25T00:00:00"/>
    <d v="2022-05-25T00:00:00"/>
    <n v="120"/>
    <x v="4"/>
    <d v="2022-04-25T00:00:00"/>
    <d v="2022-05-25T00:00:00"/>
    <x v="0"/>
    <n v="436"/>
    <s v="424 TBG"/>
  </r>
  <r>
    <s v="NEW SPK"/>
    <m/>
    <s v="SUM-SS-MPR-1259"/>
    <n v="30734310031"/>
    <s v="070813109"/>
    <s v="TERUKIS RAHAYU OKUT"/>
    <s v="BP2022"/>
    <s v="TB "/>
    <s v="104°19.43.54'E"/>
    <s v="4°17.36.13'S"/>
    <n v="40"/>
    <s v="45/130/245"/>
    <n v="2022"/>
    <s v="New site 2022 - P2"/>
    <s v="Jl. Merdeka, Kel. Sungai Tuha Jaya RT 01 RW 01, Kec. Martapura, Kab. OKU Timur Prov. Sumatera Selatan"/>
    <s v="HTI"/>
    <s v="SUM-SS-MPR-1259"/>
    <s v="SUNGAI_TUHA_JAYA"/>
    <s v="COLO"/>
    <s v="TBG"/>
    <s v="West"/>
    <x v="1"/>
    <s v="Sumatera Selatan"/>
    <s v="Kab. Ogan Komering Ulu Ti"/>
    <n v="6617992"/>
    <x v="8"/>
    <d v="2022-01-28T00:00:00"/>
    <n v="81"/>
    <s v="61 - 90 days"/>
    <d v="2022-02-27T00:00:00"/>
    <s v="W10-2022"/>
    <s v="Feb-2022"/>
    <s v="TBD"/>
    <s v="TBD"/>
    <s v="TBD"/>
    <d v="2022-05-15T00:00:00"/>
    <s v="W21-2022"/>
    <s v="May-2022"/>
    <d v="2022-05-15T00:00:00"/>
    <s v="W21-2022"/>
    <s v="May-2022"/>
    <s v="MW"/>
    <d v="2022-02-01T00:00:00"/>
    <d v="2022-02-02T00:00:00"/>
    <m/>
    <m/>
    <m/>
    <d v="2022-03-22T00:00:00"/>
    <m/>
    <m/>
    <m/>
    <m/>
    <m/>
    <m/>
    <m/>
    <s v="36.PLN application"/>
    <s v="20.SRFI"/>
    <s v="KWH KOSONG"/>
    <s v="17:04:22-30:03:22: PLN_x000a_27:03:22-20:03:22: ME OG KWH KOSONG_x000a_16:03:22-09:03:22: BTS PONDASI OG_x000a_06:03:22-16:02:22: STO RECALL_x000a_13:02:22-09:02:22: CME PREPARATION_x000a_07:02:22: NEED REVIEW POWER HUAWEI_x000a_06:02:22-02:02:22: NEED REVIEW TNP ALITA_x000a_30:01:22: ESR REVIEW, NEED REVIEW RNP HUAWEI_x000a_28:01:22: SPK RELEASED"/>
    <x v="2"/>
    <x v="0"/>
    <m/>
    <m/>
    <m/>
    <m/>
    <x v="2"/>
    <m/>
    <m/>
    <x v="1"/>
    <n v="436"/>
    <s v="424 TBG"/>
  </r>
  <r>
    <s v="NEW SPK"/>
    <m/>
    <s v="SUM-SS-MRE-1237"/>
    <n v="30735420031"/>
    <s v="0717562001"/>
    <s v="IBS DESA SIDOMULYO"/>
    <s v="BP2022"/>
    <s v="TB "/>
    <s v="103°53.34.8'E"/>
    <s v="3°29.52.55'S"/>
    <n v="60"/>
    <s v="35/130/220"/>
    <n v="2022"/>
    <s v="New site 2022 - P2"/>
    <s v="Desa Fajar Indah, Kecamatan Gunung Megang, Kabupaten Muara Enim, Provinsi Sumatera Selatan"/>
    <s v="HTI"/>
    <s v="SUM-SS-MRE-1237"/>
    <s v="PAJAR_INDAH"/>
    <s v="COLO"/>
    <s v="TBG"/>
    <s v="West"/>
    <x v="1"/>
    <s v="Sumatera Selatan"/>
    <s v="Kab. Muara Enim"/>
    <n v="6617992"/>
    <x v="8"/>
    <d v="2022-01-28T00:00:00"/>
    <n v="81"/>
    <s v="61 - 90 days"/>
    <d v="2022-02-27T00:00:00"/>
    <s v="W10-2022"/>
    <s v="Feb-2022"/>
    <s v="TBD"/>
    <s v="TBD"/>
    <s v="TBD"/>
    <d v="2022-05-31T00:00:00"/>
    <s v="W23-2022"/>
    <s v="May-2022"/>
    <d v="2022-05-31T00:00:00"/>
    <s v="W23-2022"/>
    <s v="May-2022"/>
    <s v="MW"/>
    <d v="2022-02-01T00:00:00"/>
    <d v="2022-02-02T00:00:00"/>
    <m/>
    <m/>
    <m/>
    <d v="2022-03-22T00:00:00"/>
    <m/>
    <m/>
    <m/>
    <m/>
    <m/>
    <m/>
    <m/>
    <s v="36.PLN application"/>
    <s v="20.SRFI"/>
    <s v="NEED STRENGTENING (NY PARALEL)"/>
    <s v="17:04:22-06:04:22: PLN &amp; STR_x000a_03:04:22: ME OG &amp; STRENGTENING_x000a_30:03:22-27:03:22: STRENGTENING_x000a_23:03:22-20:03:22: ME OG_x000a_16:03:22-09:03:22: BTS PONDASI OG_x000a_06:03:22-16:02:22: READY TO STO_x000a_13:02:22: NEED REVIEW POWER_x000a_09:02:22: RND NOK NEED 60 METER_x000a_06:02:22-02:02:22: NEED REVIEW RNP HUAWEI_x000a_30:01:22: ESR REVIEW, NEED REVIEW RNP HUAWEI_x000a_28:01:22: SPK RELEASED"/>
    <x v="2"/>
    <x v="0"/>
    <m/>
    <m/>
    <m/>
    <m/>
    <x v="2"/>
    <m/>
    <m/>
    <x v="1"/>
    <n v="436"/>
    <s v="424 TBG"/>
  </r>
  <r>
    <s v="NEW SPK"/>
    <m/>
    <s v="SUM-SS-MPR-1270"/>
    <n v="30734190031"/>
    <s v="070159104"/>
    <s v="TUGUMULYO_BELITANG"/>
    <s v="BP2022"/>
    <s v="SKP"/>
    <s v="104°37.21.5'E"/>
    <s v="4°4.36.44'S"/>
    <n v="65"/>
    <s v="50/180/350"/>
    <n v="2022"/>
    <s v="New site 2022 - P2"/>
    <s v="Jl. Tugumulyo, RT/RW 02/07, Kec. Belitang Madang Raya, Kab. OKU Timur, Propinsi Sumatra Selatan"/>
    <s v="HTI"/>
    <s v="SUM-SS-MPR-1270"/>
    <s v="BELITANG_MADANG_RAYA_TUGU_MULYO"/>
    <s v="COLO"/>
    <s v="TBG"/>
    <s v="West"/>
    <x v="1"/>
    <s v="Sumatera Selatan"/>
    <s v="Kab. Ogan Komering Ulu Ti"/>
    <n v="6617983"/>
    <x v="8"/>
    <d v="2022-01-28T00:00:00"/>
    <n v="81"/>
    <s v="61 - 90 days"/>
    <d v="2022-02-27T00:00:00"/>
    <s v="W10-2022"/>
    <s v="Feb-2022"/>
    <s v="TBD"/>
    <s v="TBD"/>
    <s v="TBD"/>
    <d v="2022-05-15T00:00:00"/>
    <s v="W21-2022"/>
    <s v="May-2022"/>
    <d v="2022-05-15T00:00:00"/>
    <s v="W21-2022"/>
    <s v="May-2022"/>
    <s v="MW"/>
    <d v="2022-02-01T00:00:00"/>
    <d v="2022-02-02T00:00:00"/>
    <m/>
    <m/>
    <m/>
    <d v="2022-03-22T00:00:00"/>
    <m/>
    <m/>
    <m/>
    <m/>
    <m/>
    <m/>
    <m/>
    <s v="36.PLN application"/>
    <s v="20.SRFI"/>
    <s v="KWH KOSONG"/>
    <s v="17:04:22-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m/>
    <m/>
    <s v="JAW-JT-KDS-0862"/>
    <n v="30725610031"/>
    <s v="1449631003"/>
    <s v="HONGGO YUDHO MEJOBO"/>
    <s v="ACTIVE - BLITZKRIEG"/>
    <s v="TB"/>
    <s v="110°53.20.08'E"/>
    <s v="6°49.44.04'S"/>
    <n v="50"/>
    <s v="40/140/280"/>
    <n v="2021"/>
    <s v="New site 2021"/>
    <s v="Gg Kusumo RT 006 RW 001 Desa Mejobo Kecamatan Mejobo Kabupaten Kudus Provinsi Jawa Tengah."/>
    <s v="EID"/>
    <s v="JAW-JT-KDS-0862"/>
    <s v="HONGGO YUDHO MEJOBO"/>
    <s v="B2S"/>
    <s v="TBG"/>
    <s v="CENTRAL"/>
    <x v="5"/>
    <s v="Jawa Tengah"/>
    <s v="Kab. Kudus"/>
    <n v="6617945"/>
    <x v="7"/>
    <m/>
    <n v="85"/>
    <s v="61 - 90 days"/>
    <d v="2022-06-23T00:00:00"/>
    <s v="W26-2022"/>
    <s v="Jun-2022"/>
    <s v="TBD"/>
    <s v="TBD"/>
    <s v="TBD"/>
    <s v="TBD"/>
    <s v="TBD"/>
    <s v="TBD"/>
    <s v="TBD"/>
    <s v="TBD"/>
    <s v="TBD"/>
    <s v="MW"/>
    <m/>
    <m/>
    <m/>
    <m/>
    <m/>
    <m/>
    <m/>
    <m/>
    <m/>
    <m/>
    <m/>
    <m/>
    <s v="SITAC"/>
    <s v="13.Rekom L/C process"/>
    <s v="07.SITAC PROCESS"/>
    <s v="CURRENTLY NO ISSUE"/>
    <s v="17:04:22-13:04:22: REKOM_x000a_10:04:22-03:04:22: IW CLEAR_x000a_30:03:22-23:03:22: IW OG_x000a_22:03:22: VALIDASI RNP TNP_x000a_20:03:22-07:03:22: DIMINTA GESER MENDEKATI PEMUKIMAN, OG REHUNTING_x000a_06:03:22-01:03:22: VALIDASI RNP TNP_x000a_28:02:22-22:02:22: IW OG_x000a_21:02:22: VALIDASI RNP TNP KANDIDAT ARAHAN_x000a_20:02:22: REHUNTING ARAHAN XL_x000a_16:02:22: IW FAILED, VALIDASI RNP TNP_x000a_13:02:22-06:02:22: IW OG (25 kk kurang 13 kk)_x000a_02:02:22-30:01:22: VALIDASI KANDIDAT OG_x000a_26:01:22: SURVEY OG_x000a_24:01:22: SPK RELEASED"/>
    <x v="1"/>
    <x v="4"/>
    <n v="85"/>
    <d v="2022-04-20T00:00:00"/>
    <d v="2022-05-24T00:00:00"/>
    <n v="120"/>
    <x v="4"/>
    <d v="2022-04-24T00:00:00"/>
    <d v="2022-05-24T00:00:00"/>
    <x v="0"/>
    <n v="436"/>
    <s v="424 TBG"/>
  </r>
  <r>
    <s v="NEW SPK B2S"/>
    <m/>
    <s v="JAW-JT-MKD-1140"/>
    <n v="30729640031"/>
    <s v="1450281003"/>
    <s v="JALAN_BOJONG_MAGELANG"/>
    <s v="BP2022"/>
    <s v="TB"/>
    <s v="110°16.12.34'E"/>
    <s v="7°34.16.96'S"/>
    <n v="50"/>
    <s v="0/140/230"/>
    <n v="2022"/>
    <s v="New site 2022 - P1"/>
    <s v="Blangkunan Utara, RT.002 RW. 021, Desa Pabelan, Kecamatan Mungkid, Kabupaten Magelang, Provinsi Jawa Tengah._x000a_"/>
    <s v="NOKIA"/>
    <s v="JAW-JT-MKD-1140"/>
    <s v="JALAN_BOJONG_MAGELANG"/>
    <s v="B2S"/>
    <s v="TBG"/>
    <s v="CENTRAL"/>
    <x v="5"/>
    <s v="Jawa Tengah"/>
    <s v="Kab. Magelang"/>
    <n v="6617948"/>
    <x v="1"/>
    <d v="2022-01-28T00:00:00"/>
    <n v="84"/>
    <s v="61 - 90 days"/>
    <d v="2022-06-24T00:00:00"/>
    <s v="W26-2022"/>
    <s v="Jun-2022"/>
    <s v="TBD"/>
    <s v="TBD"/>
    <s v="TBD"/>
    <s v="TBD"/>
    <s v="TBD"/>
    <s v="TBD"/>
    <s v="TBD"/>
    <s v="TBD"/>
    <s v="TBD"/>
    <s v="MW"/>
    <m/>
    <m/>
    <m/>
    <m/>
    <m/>
    <m/>
    <m/>
    <m/>
    <m/>
    <m/>
    <m/>
    <m/>
    <s v="SITAC"/>
    <s v="20.APD &amp; Design Process"/>
    <s v="10.CME PREPARATION"/>
    <s v="CURRENTLY NO ISSUE"/>
    <s v="17:04:22: DESIGN OG_x000a_14:04:22: LMS CHANGE TO NOKIA_x000a_13:04:22: DESIGN OG_x000a_10:04:22-31:03:22: APPROVED KANDIDAT C_x000a_30:03:22-23:03:22: VALIDASI RNP TNP KANDIDAT C_x000a_20:03:22-23:02:22: VALIDASI RNP TNP_x000a_22:02:22-20:02:22: REHUNTING, REJECT WARGA_x000a_16:02:22-13:02:22: IW OG_x000a_09:02:22-07:02:22: VALIDASI RNP TNP OG_x000a_06:02:22-30:01:22: SURVEY OG_x000a_28:01:22: SPK RECEIVED FROM EMAIL LMS"/>
    <x v="1"/>
    <x v="4"/>
    <n v="84"/>
    <d v="2022-04-18T00:00:00"/>
    <d v="2022-05-25T00:00:00"/>
    <n v="120"/>
    <x v="4"/>
    <d v="2022-04-25T00:00:00"/>
    <d v="2022-05-25T00:00:00"/>
    <x v="0"/>
    <n v="436"/>
    <s v="424 TBG"/>
  </r>
  <r>
    <s v="NEW SPK B2S"/>
    <m/>
    <s v="JAW-JK-GGP-0463"/>
    <n v="30729430031"/>
    <s v="1136831003"/>
    <s v="TANAH_SEREAL_TAMBORA"/>
    <s v="BP2022"/>
    <s v="TB"/>
    <s v="106°48.35.17'E"/>
    <s v="6°9.30.68'S"/>
    <n v="25"/>
    <s v="0/90/239"/>
    <s v="2022-2024"/>
    <s v="New site 2022 - P1"/>
    <s v=""/>
    <s v="EID"/>
    <s v="JAW-JK-GGP-0463"/>
    <s v="TANAH_SEREAL_TAMBORA"/>
    <s v="B2S"/>
    <s v="TBG"/>
    <s v="Jabodetabek"/>
    <x v="0"/>
    <s v="DKI Jakarta"/>
    <s v="Kota Adm. Jakarta Barat"/>
    <n v="6617948"/>
    <x v="1"/>
    <d v="2022-01-28T00:00:00"/>
    <n v="84"/>
    <s v="61 - 90 days"/>
    <d v="2022-06-24T00:00:00"/>
    <s v="W26-2022"/>
    <s v="Jun-2022"/>
    <s v="TBD"/>
    <s v="TBD"/>
    <s v="TBD"/>
    <s v="TBD"/>
    <s v="TBD"/>
    <s v="TBD"/>
    <s v="TBD"/>
    <s v="TBD"/>
    <s v="TBD"/>
    <s v="MW"/>
    <m/>
    <m/>
    <m/>
    <m/>
    <m/>
    <m/>
    <m/>
    <m/>
    <m/>
    <m/>
    <m/>
    <m/>
    <s v="PRESITAC"/>
    <s v="06.Rehunting OG"/>
    <s v="05.REHUNTING"/>
    <s v="CURRENTLY NO ISSUE"/>
    <s v="17:04:22-06:03:22: REHUNTING_x000a_28:02:22-16:02:22: VALIDASI RNP TNP_x000a_13:02:22-30:01:22: SURVEY OG_x000a_28:01:22: SPK RECEIVED FROM EMAIL LMS"/>
    <x v="1"/>
    <x v="14"/>
    <n v="84"/>
    <d v="2022-05-15T00:00:00"/>
    <d v="2022-05-25T00:00:00"/>
    <n v="120"/>
    <x v="4"/>
    <d v="2022-04-25T00:00:00"/>
    <d v="2022-05-25T00:00:00"/>
    <x v="0"/>
    <n v="436"/>
    <s v="424 TBG"/>
  </r>
  <r>
    <s v="NEW SPK B2S"/>
    <m/>
    <s v="JAW-BT-RKB-0763"/>
    <n v="30729350031"/>
    <s v="1322951003"/>
    <s v="CITRA_MAJA_RAYA"/>
    <s v="BP2022"/>
    <s v="TB"/>
    <s v="106°22.52.32'E"/>
    <s v="6°20.4.3'S"/>
    <n v="50"/>
    <s v="60/150/270"/>
    <n v="2022"/>
    <s v="New site 2022 - P2"/>
    <s v="Kp. Maja Lembuh RT.002/003 Kelurahan Curug Badak_x0009__x0009__x0009__x0009__x000a_Kecamatan Maja Kab. Lebak_x0009__x0009__x0009__x0009__x000a_"/>
    <s v="EID"/>
    <s v="JAW-BT-RKB-0763"/>
    <s v="CITRA_MAJA_RAYA"/>
    <s v="B2S"/>
    <s v="TBG"/>
    <s v="Jabodetabek"/>
    <x v="0"/>
    <s v="Banten"/>
    <s v="Kab. Lebak"/>
    <n v="6617948"/>
    <x v="1"/>
    <d v="2022-01-28T00:00:00"/>
    <n v="84"/>
    <s v="61 - 90 days"/>
    <d v="2022-06-24T00:00:00"/>
    <s v="W26-2022"/>
    <s v="Jun-2022"/>
    <s v="TBD"/>
    <s v="TBD"/>
    <s v="TBD"/>
    <s v="TBD"/>
    <s v="TBD"/>
    <s v="TBD"/>
    <s v="TBD"/>
    <s v="TBD"/>
    <s v="TBD"/>
    <s v="MW"/>
    <m/>
    <m/>
    <m/>
    <m/>
    <m/>
    <m/>
    <m/>
    <m/>
    <m/>
    <m/>
    <m/>
    <m/>
    <s v="SITAC"/>
    <s v="22.Excavation"/>
    <s v="12.EXCAVATION OG"/>
    <s v="CURRENTLY NO ISSUE"/>
    <s v="17:04:22-13:04:22: EXCAVATION_x000a_10:04:22-20:03:22: REKOM OG_x000a_16:03:22-06:03:22: VALIDASI RNP TNP OG &amp; IW CLEAR_x000a_28:02:22: IW CLEAR &amp; PARALEL COLLECT DOC_x000a_23:02:22-20:02:22: IW OG_x000a_16:02:22-07:02:22: VALIDASI RNP TNP OG_x000a_06:02:22-30:01:22: SURVEY OG_x000a_28:01:22: SPK RECEIVED FROM EMAIL LMS"/>
    <x v="1"/>
    <x v="4"/>
    <n v="84"/>
    <s v="DONE"/>
    <d v="2022-05-25T00:00:00"/>
    <n v="120"/>
    <x v="4"/>
    <d v="2022-04-25T00:00:00"/>
    <d v="2022-05-25T00:00:00"/>
    <x v="0"/>
    <n v="436"/>
    <s v="424 TBG"/>
  </r>
  <r>
    <s v="NEW SPK B2S"/>
    <m/>
    <s v="SUM-KR-BTM-0622"/>
    <n v="30730480031"/>
    <s v="0507581003"/>
    <s v="NONGSA_BATU_BESAR"/>
    <s v="BP2022"/>
    <s v="TB"/>
    <s v="104°7.37.65'E"/>
    <s v="1°9.41.69'N"/>
    <n v="40"/>
    <s v="0/160/280"/>
    <n v="2022"/>
    <s v="New site 2022 - P2"/>
    <s v="Pangkalan TNI AU Hang Nadim,Jln Hang Jebat Kelurahan Batu Besar Kecamatan Nongsa Kota Batam Provinsi Kepulauan Riau"/>
    <s v="HTI"/>
    <s v="SUM-KR-BTM-0622"/>
    <s v="NONGSA_BATU_BESAR"/>
    <s v="B2S"/>
    <s v="TBG"/>
    <s v="West"/>
    <x v="9"/>
    <s v="Kepulauan Riau"/>
    <s v="Kota Batam"/>
    <n v="6617949"/>
    <x v="1"/>
    <d v="2022-01-28T00:00:00"/>
    <n v="84"/>
    <s v="61 - 90 days"/>
    <d v="2022-06-24T00:00:00"/>
    <s v="W26-2022"/>
    <s v="Jun-2022"/>
    <s v="TBD"/>
    <s v="TBD"/>
    <s v="TBD"/>
    <s v="TBD"/>
    <s v="TBD"/>
    <s v="TBD"/>
    <s v="TBD"/>
    <s v="TBD"/>
    <s v="TBD"/>
    <s v="MW"/>
    <d v="2022-03-31T00:00:00"/>
    <d v="2022-04-01T00:00:00"/>
    <m/>
    <m/>
    <m/>
    <m/>
    <m/>
    <m/>
    <m/>
    <m/>
    <m/>
    <m/>
    <s v="SITAC"/>
    <s v="13.Rekom L/C process"/>
    <s v="07.SITAC PROCESS"/>
    <s v="CURRENTLY NO ISSUE"/>
    <s v="17:04:22-23:03:22: REKOM_x000a_20:03:22-16:03:22: REHUNTING_x000a_14:03:22: IW OG_x000a_13:03:22: VALIDASI RNP TNP_x000a_09:03:22: VALIDASI RNP TNP_x000a_06:03:22-07:02:22: NOK, REHUNTING ARAHAN XL_x000a_06:02:22: VALIDASI RNP TNP OG_x000a_02:02:22-30:01:22: SURVEY OG_x000a_28:01:22: SPK RECEIVED FROM EMAIL LMS"/>
    <x v="1"/>
    <x v="15"/>
    <n v="84"/>
    <d v="2022-05-10T00:00:00"/>
    <d v="2022-05-31T00:00:00"/>
    <n v="126"/>
    <x v="0"/>
    <d v="2022-04-25T00:00:00"/>
    <d v="2022-05-25T00:00:00"/>
    <x v="0"/>
    <n v="436"/>
    <s v="424 TBG"/>
  </r>
  <r>
    <s v="NEW SPK B2S"/>
    <m/>
    <s v="JAW-JK-KYB-0468"/>
    <n v="30729220031"/>
    <s v="1136821003"/>
    <s v="RAWASARI_BARAT"/>
    <s v="BP2022"/>
    <s v="TB"/>
    <s v="106°52.1.52'E"/>
    <s v="6°10.59.0'S"/>
    <n v="30"/>
    <s v="40/210/295"/>
    <s v="2022-2024"/>
    <s v="New site 2022 - P1"/>
    <s v="Jl. Cempaka Putih Barat, RT. 003 RW. 007 Cempaka Putih Barat, Cempaka Putih, Kota Jakarta Pusat, DKI Jakarta"/>
    <s v="EID"/>
    <s v="JAW-JK-KYB-0468"/>
    <s v="RAWASARI_BARAT"/>
    <s v="B2S"/>
    <s v="TBG"/>
    <s v="Jabodetabek"/>
    <x v="0"/>
    <s v="DKI Jakarta"/>
    <s v="Kota Adm. Jakarta Pusat"/>
    <n v="6617948"/>
    <x v="1"/>
    <d v="2022-01-28T00:00:00"/>
    <n v="84"/>
    <s v="61 - 90 days"/>
    <d v="2022-06-24T00:00:00"/>
    <s v="W26-2022"/>
    <s v="Jun-2022"/>
    <s v="TBD"/>
    <s v="TBD"/>
    <s v="TBD"/>
    <s v="TBD"/>
    <s v="TBD"/>
    <s v="TBD"/>
    <s v="TBD"/>
    <s v="TBD"/>
    <s v="TBD"/>
    <s v="MW"/>
    <m/>
    <m/>
    <m/>
    <m/>
    <m/>
    <m/>
    <m/>
    <m/>
    <m/>
    <m/>
    <m/>
    <m/>
    <s v="SITAC"/>
    <s v="06.Rehunting OG"/>
    <s v="05.REHUNTING"/>
    <s v="NEAR EXISTING XL"/>
    <s v="17:04:22-13:04:22: REHUNTING_x000a_10:04:22-25:03:22: PROPOSE MCP_x000a_23:03:22-28:02:22: REKOM OG_x000a_23:02:22: IW CLEAR_x000a_20:02:22-16:02:22: VALIDASI RNP TNP_x000a_13:02:22-30:01:22: SURVEY OG_x000a_28:01:22: SPK RECEIVED FROM EMAIL LMS"/>
    <x v="1"/>
    <x v="16"/>
    <n v="84"/>
    <d v="2022-05-15T00:00:00"/>
    <d v="2022-05-25T00:00:00"/>
    <n v="120"/>
    <x v="4"/>
    <d v="2022-04-25T00:00:00"/>
    <d v="2022-05-25T00:00:00"/>
    <x v="0"/>
    <n v="436"/>
    <s v="424 TBG"/>
  </r>
  <r>
    <m/>
    <m/>
    <s v="SUM-KR-BTM-0611"/>
    <n v="30725620031"/>
    <s v="0507551003"/>
    <s v="TANJUNG_RIAU_PERUMAHAN_RICCI2"/>
    <s v="ACTIVE - BLITZKRIEG H2"/>
    <s v="TB"/>
    <s v="103°56.31.88'E"/>
    <s v="1°3.43.31'N"/>
    <n v="40"/>
    <s v="80/250/350"/>
    <n v="2021"/>
    <s v="New site 2021 - H2"/>
    <s v="RICCI 2 BLOK H1 NO.16 RT.01 RW.24 KELURAHAN TANJUNG RIAU KECAMATAN SEKUPANG KOTA BATAM"/>
    <s v="HTI"/>
    <s v="SUM-KR-BTM-0611"/>
    <s v="TANJUNG_RIAU_PERUMAHAN_RICCI2"/>
    <s v="B2S"/>
    <s v="TBG"/>
    <s v="West"/>
    <x v="9"/>
    <s v="Kepulauan Riau"/>
    <s v="Kota Batam"/>
    <n v="6617944"/>
    <x v="7"/>
    <m/>
    <n v="85"/>
    <s v="61 - 90 days"/>
    <d v="2022-06-23T00:00:00"/>
    <s v="W26-2022"/>
    <s v="Jun-2022"/>
    <s v="TBD"/>
    <s v="TBD"/>
    <s v="TBD"/>
    <s v="TBD"/>
    <s v="TBD"/>
    <s v="TBD"/>
    <s v="TBD"/>
    <s v="TBD"/>
    <s v="TBD"/>
    <s v="MW"/>
    <d v="2022-03-07T00:00:00"/>
    <d v="2022-03-15T00:00:00"/>
    <m/>
    <m/>
    <m/>
    <m/>
    <m/>
    <m/>
    <m/>
    <m/>
    <m/>
    <m/>
    <s v="RFC"/>
    <s v="19.Mobilisasi dan Demobilisasi"/>
    <s v="10.CME PREPARATION"/>
    <s v="CURRENTLY NO ISSUE"/>
    <s v="17:04:22-10:04:22: PRESPARE CME_x000a_06:04:22-06:03:22: REKOM OG_x000a_28:02:22-20:02:22: PREPARE REKOM &amp; PARALEL PKS DI BATAM_x000a_16:02:22-09:02:22: IW OG_x000a_06:02:22: VALIDASI RNP TNP OG_x000a_02:02:22-26:01:22: SURVEY OG_x000a_24:01:22: SPK RELEASED"/>
    <x v="1"/>
    <x v="15"/>
    <n v="85"/>
    <d v="2022-04-20T00:00:00"/>
    <d v="2022-05-20T00:00:00"/>
    <n v="116"/>
    <x v="4"/>
    <d v="2022-04-24T00:00:00"/>
    <d v="2022-05-24T00:00:00"/>
    <x v="0"/>
    <n v="436"/>
    <s v="424 TBG"/>
  </r>
  <r>
    <s v="NEW SPK B2S"/>
    <m/>
    <s v="SUM-KR-BTM-0623"/>
    <n v="30730380031"/>
    <s v="0507571003"/>
    <s v="TIBAN_INDAH"/>
    <s v="BP2022"/>
    <s v="TB"/>
    <s v="103°59.14.23'E"/>
    <s v="1°7.15.44'N"/>
    <n v="30"/>
    <s v="0/180/280"/>
    <n v="2022"/>
    <s v="New site 2022 - P2"/>
    <s v="Pondok Pelangi 2 Blok E2 No.15 RT.04 RW.09 Kel.Tiban Indah Kec.Sekupang Kota Batam Provinsi Kepulauan Riau"/>
    <s v="HTI"/>
    <s v="SUM-KR-BTM-0623"/>
    <s v="TIBAN_INDAH"/>
    <s v="B2S"/>
    <s v="TBG"/>
    <s v="West"/>
    <x v="9"/>
    <s v="Kepulauan Riau"/>
    <s v="Kota Batam"/>
    <n v="6617949"/>
    <x v="1"/>
    <d v="2022-01-28T00:00:00"/>
    <n v="84"/>
    <s v="61 - 90 days"/>
    <d v="2022-06-24T00:00:00"/>
    <s v="W26-2022"/>
    <s v="Jun-2022"/>
    <s v="TBD"/>
    <s v="TBD"/>
    <s v="TBD"/>
    <s v="TBD"/>
    <s v="TBD"/>
    <s v="TBD"/>
    <s v="TBD"/>
    <s v="TBD"/>
    <s v="TBD"/>
    <s v="MW"/>
    <d v="2022-03-21T00:00:00"/>
    <d v="2022-03-23T00:00:00"/>
    <m/>
    <m/>
    <m/>
    <m/>
    <m/>
    <m/>
    <m/>
    <m/>
    <m/>
    <m/>
    <s v="CME"/>
    <s v="23.Bore pile Rebaring &amp; Pouring "/>
    <s v="11.BORE PILE OG"/>
    <s v="CURRENTLY NO ISSUE"/>
    <s v="17:04:22-13:04:22: BOREPILE_x000a_10:04:22: BOREPILE_x000a_06:04:22-09:03:22: REKOM OG_x000a_06:03:22-20:02:22: PREPARE REKOM &amp; PARALEL PKS DI BATAM_x000a_16:02:22-13:02:22: IW OG_x000a_09:02:22: RNP OK KANDIDAT A, TNP OG_x000a_06:02:22: VALIDASI RNP TNP OG_x000a_02:02:22-30:01:22: SURVEY OG_x000a_28:01:22: SPK RECEIVED FROM EMAIL LMS"/>
    <x v="1"/>
    <x v="15"/>
    <n v="84"/>
    <s v="DONE"/>
    <d v="2022-05-20T00:00:00"/>
    <n v="115"/>
    <x v="4"/>
    <d v="2022-04-25T00:00:00"/>
    <d v="2022-05-25T00:00:00"/>
    <x v="0"/>
    <n v="436"/>
    <s v="424 TBG"/>
  </r>
  <r>
    <s v="89 COLO"/>
    <m/>
    <s v="JAW-JB-SPA-4230"/>
    <n v="30741260031"/>
    <n v="120270109"/>
    <s v="KRGNUNGGAL-TOBONGJAYA"/>
    <s v="BP2022"/>
    <s v="TB"/>
    <s v="108°6.57.2'E"/>
    <s v="7°38.57.59'S"/>
    <n v="50"/>
    <s v="50/220/300"/>
    <n v="2022"/>
    <s v="Newsite 2022 - B2"/>
    <s v="Kp. Datar Kadaka RT.10 RW.04 Desa Cikupa, Kec. Karang Nunggal, Kab. Tasikmalaya Prov. Jawa Barat"/>
    <s v="HTI"/>
    <s v="JAW-JB-SPA-4230"/>
    <s v="CIKUPA"/>
    <s v="COLO"/>
    <s v="TBG"/>
    <s v="CENTRAL"/>
    <x v="8"/>
    <s v="Jawa Barat"/>
    <s v="Kab. Tasikmalaya"/>
    <n v="6618079"/>
    <x v="5"/>
    <d v="2022-03-11T00:00:00"/>
    <n v="26"/>
    <s v="&lt; 30 days"/>
    <d v="2022-04-10T00:00:00"/>
    <s v="W16-2022"/>
    <s v="Apr-2022"/>
    <s v="TBD"/>
    <s v="TBD"/>
    <s v="TBD"/>
    <d v="2022-04-30T00:00:00"/>
    <s v="W18-2022"/>
    <s v="Apr-2022"/>
    <d v="2022-04-30T00:00:00"/>
    <s v="W18-2022"/>
    <s v="Apr-2022"/>
    <s v="MW"/>
    <d v="2022-03-21T00:00:00"/>
    <d v="2022-03-23T00:00:00"/>
    <n v="532652455637"/>
    <n v="6.6"/>
    <m/>
    <d v="2022-03-23T00:00:00"/>
    <m/>
    <m/>
    <d v="2022-04-06T00:00:00"/>
    <m/>
    <m/>
    <m/>
    <m/>
    <s v="38.RFI"/>
    <s v="21.RFI"/>
    <s v="NEED STRENGTENING PARALEL"/>
    <s v="06:04:22: RFIN, STR PARALEL_x000a_03:04:22: ME OG &amp; PERKUATAN_x000a_30:03:22: PONDASI OG_x000a_27:0:22-23:03:22: MOBDEMOB PREPARE CME_x000a_23:03:22-13:02:22: ESR PROCESS_x000a_11:02:22: SPK RECEIVED"/>
    <x v="2"/>
    <x v="0"/>
    <m/>
    <m/>
    <m/>
    <m/>
    <x v="2"/>
    <m/>
    <m/>
    <x v="1"/>
    <m/>
    <m/>
  </r>
  <r>
    <s v="NEW SPK B2S"/>
    <m/>
    <s v="JAW-JK-GGP-0456"/>
    <n v="30729500031"/>
    <s v="1136841003"/>
    <s v="SETIA_KAWAN_KALI_ANYAR"/>
    <s v="BP2022"/>
    <s v="TB"/>
    <s v="106°48.1.18'E"/>
    <s v="6°9.36.64'S"/>
    <n v="30"/>
    <s v="90/210/325"/>
    <s v="2022-2024"/>
    <s v="New site 2022 - P1"/>
    <s v=""/>
    <s v="EID"/>
    <s v="JAW-JK-GGP-0456"/>
    <s v="SETIA_KAWAN_KALI_ANYAR"/>
    <s v="B2S"/>
    <s v="TBG"/>
    <s v="Jabodetabek"/>
    <x v="0"/>
    <s v="DKI Jakarta"/>
    <s v="Kota Adm. Jakarta Barat"/>
    <n v="6617948"/>
    <x v="1"/>
    <d v="2022-01-28T00:00:00"/>
    <n v="84"/>
    <s v="61 - 90 days"/>
    <d v="2022-06-24T00:00:00"/>
    <s v="W26-2022"/>
    <s v="Jun-2022"/>
    <s v="TBD"/>
    <s v="TBD"/>
    <s v="TBD"/>
    <s v="TBD"/>
    <s v="TBD"/>
    <s v="TBD"/>
    <s v="TBD"/>
    <s v="TBD"/>
    <s v="TBD"/>
    <s v="MW"/>
    <m/>
    <m/>
    <m/>
    <m/>
    <m/>
    <m/>
    <m/>
    <m/>
    <m/>
    <m/>
    <m/>
    <m/>
    <s v="PRESITAC"/>
    <s v="06.Rehunting OG"/>
    <s v="05.REHUNTING"/>
    <s v="CURRENTLY NO ISSUE"/>
    <s v="17:04:22-20:03:22: REHUNTING_x000a_16:03:22-06:03:22: REKOM OG_x000a_28:02:22: IW CLEAR &amp; PARALEL COLLECT DOC_x000a_23:02:22-16:02:22: IW OG_x000a_13:02:22-03:02:22: VALIDASI RNP TNP_x000a_02:02:22-30:01:22: SURVEY OG_x000a_28:01:22: SPK RECEIVED FROM EMAIL LMS"/>
    <x v="1"/>
    <x v="4"/>
    <n v="84"/>
    <d v="2022-05-15T00:00:00"/>
    <d v="2022-05-25T00:00:00"/>
    <n v="120"/>
    <x v="4"/>
    <d v="2022-04-25T00:00:00"/>
    <d v="2022-05-25T00:00:00"/>
    <x v="0"/>
    <n v="436"/>
    <s v="424 TBG"/>
  </r>
  <r>
    <s v="NEW SPK B2S"/>
    <m/>
    <s v="JAW-JK-GGP-0458"/>
    <n v="30729520031"/>
    <s v="1136851003"/>
    <s v="ANGKE_JAYA_TAMBORA"/>
    <s v="BP2022"/>
    <s v="TB"/>
    <s v="106°47.49.78'E"/>
    <s v="6°8.39.81'S"/>
    <n v="20"/>
    <s v="150/260/340"/>
    <s v="2022-2024"/>
    <s v="New site 2022 - P1"/>
    <s v=""/>
    <s v="EID"/>
    <s v="JAW-JK-GGP-0458"/>
    <s v="ANGKE_JAYA_TAMBORA"/>
    <s v="B2S"/>
    <s v="TBG"/>
    <s v="Jabodetabek"/>
    <x v="0"/>
    <s v="DKI Jakarta"/>
    <s v="Kota Adm. Jakarta Barat"/>
    <n v="6617948"/>
    <x v="1"/>
    <d v="2022-01-28T00:00:00"/>
    <n v="84"/>
    <s v="61 - 90 days"/>
    <d v="2022-06-24T00:00:00"/>
    <s v="W26-2022"/>
    <s v="Jun-2022"/>
    <s v="TBD"/>
    <s v="TBD"/>
    <s v="TBD"/>
    <s v="TBD"/>
    <s v="TBD"/>
    <s v="TBD"/>
    <s v="TBD"/>
    <s v="TBD"/>
    <s v="TBD"/>
    <s v="MW"/>
    <m/>
    <m/>
    <m/>
    <m/>
    <m/>
    <m/>
    <m/>
    <m/>
    <m/>
    <m/>
    <m/>
    <m/>
    <s v="PRESITAC"/>
    <s v="06.Rehunting OG"/>
    <s v="05.REHUNTING"/>
    <s v="HARDSITAC LACK OF FREE SPACE"/>
    <s v="17:04:22-30:01:22: SURVEY OG_x000a_28:01:22: SPK RECEIVED FROM EMAIL LMS"/>
    <x v="1"/>
    <x v="14"/>
    <n v="84"/>
    <d v="2022-05-15T00:00:00"/>
    <d v="2022-05-25T00:00:00"/>
    <n v="120"/>
    <x v="4"/>
    <d v="2022-04-25T00:00:00"/>
    <d v="2022-05-25T00:00:00"/>
    <x v="0"/>
    <n v="436"/>
    <s v="424 TBG"/>
  </r>
  <r>
    <s v="NEW SPK B2S"/>
    <m/>
    <s v="SUM-SU-LMP-2230"/>
    <n v="30730080031"/>
    <s v="0229061003"/>
    <s v="LAUT_TADOR_LAUT_TADOR"/>
    <s v="BP2022"/>
    <s v="TB"/>
    <s v="99°15.43.99'E"/>
    <s v="3°18.9.84'N"/>
    <n v="50"/>
    <s v="40/220/290"/>
    <n v="2022"/>
    <s v="New site 2022 - P2"/>
    <s v=""/>
    <s v="HTI"/>
    <s v="SUM-SU-LMP-2230"/>
    <s v="LAUT_TADOR_LAUT_TADOR"/>
    <s v="B2S"/>
    <s v="TBG"/>
    <s v="West"/>
    <x v="3"/>
    <s v="Sumatera Utara"/>
    <s v="Kab. Batu Bara"/>
    <n v="6617950"/>
    <x v="1"/>
    <d v="2022-01-28T00:00:00"/>
    <n v="84"/>
    <s v="61 - 90 days"/>
    <d v="2022-06-24T00:00:00"/>
    <s v="W26-2022"/>
    <s v="Jun-2022"/>
    <s v="TBD"/>
    <s v="TBD"/>
    <s v="TBD"/>
    <s v="TBD"/>
    <s v="TBD"/>
    <s v="TBD"/>
    <s v="TBD"/>
    <s v="TBD"/>
    <s v="TBD"/>
    <s v="MW"/>
    <m/>
    <m/>
    <m/>
    <m/>
    <m/>
    <m/>
    <m/>
    <m/>
    <m/>
    <m/>
    <m/>
    <m/>
    <s v="SITAC"/>
    <s v="12.CP Process"/>
    <s v="07.SITAC PROCESS"/>
    <s v="CURRENTLY NO ISSUE"/>
    <s v="17:04:22-03:04:22: IW CLEAR_x000a_30:03:22-27:03:22: PENGURUSAN SURAT TANAH_x000a_23:03:22: IW CLEAR_x000a_20:03:22-16:03:22: IW DONE_x000a_13:03:22: IW OG_x000a_09:03:22-06:03:22: VALIDASI RNP TNP_x000a_28:02:22-30:01:22: SURVEY OG_x000a_28:01:22: SPK RECEIVED FROM EMAIL LMS"/>
    <x v="1"/>
    <x v="9"/>
    <n v="84"/>
    <d v="2022-04-25T00:00:00"/>
    <d v="2022-05-25T00:00:00"/>
    <n v="120"/>
    <x v="4"/>
    <d v="2022-04-25T00:00:00"/>
    <d v="2022-05-25T00:00:00"/>
    <x v="0"/>
    <n v="436"/>
    <s v="424 TBG"/>
  </r>
  <r>
    <s v="NEW SPK"/>
    <m/>
    <s v="SUM-SS-MPR-1268"/>
    <n v="30734250031"/>
    <s v="070139104"/>
    <s v="TUGUMULYO_BELITANG"/>
    <s v="BP2022"/>
    <s v="SKP"/>
    <s v="104°39.1.87'E"/>
    <s v="4°4.50.38'S"/>
    <n v="60"/>
    <s v="100/180/350"/>
    <n v="2022"/>
    <s v="New site 2022 - P2"/>
    <s v="Jl. Tugumulyo, RT/RW 02/07, Kec. Belitang Madang Raya, Kab. OKU Timur, Propinsi Sumatra Selatan"/>
    <s v="HTI"/>
    <s v="SUM-SS-MPR-1268"/>
    <s v="TULUS_AYU"/>
    <s v="COLO"/>
    <s v="TBG"/>
    <s v="West"/>
    <x v="1"/>
    <s v="Sumatera Selatan"/>
    <s v="Kab. Ogan Komering Ulu Ti"/>
    <n v="6617983"/>
    <x v="8"/>
    <d v="2022-01-28T00:00:00"/>
    <n v="81"/>
    <s v="61 - 90 days"/>
    <d v="2022-02-27T00:00:00"/>
    <s v="W10-2022"/>
    <s v="Feb-2022"/>
    <s v="TBD"/>
    <s v="TBD"/>
    <s v="TBD"/>
    <d v="2022-05-15T00:00:00"/>
    <s v="W21-2022"/>
    <s v="May-2022"/>
    <d v="2022-05-15T00:00:00"/>
    <s v="W21-2022"/>
    <s v="May-2022"/>
    <s v="MW"/>
    <d v="2022-02-01T00:00:00"/>
    <d v="2022-02-02T00:00:00"/>
    <m/>
    <m/>
    <m/>
    <d v="2022-03-22T00:00:00"/>
    <m/>
    <m/>
    <m/>
    <m/>
    <m/>
    <m/>
    <m/>
    <s v="36.PLN application"/>
    <s v="20.SRFI"/>
    <s v="KWH KOSONG"/>
    <s v="17:04:22-30:03:22: PLN_x000a_27:03:22-23:03:22: ME OG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B2S"/>
    <m/>
    <s v="SUM-SU-MDN-2245"/>
    <n v="30729710031"/>
    <s v="0228931003"/>
    <s v="MEDAN_DELI_TITIPAPAN"/>
    <s v="BP2022"/>
    <s v="TB"/>
    <s v="98°40.13.03'E"/>
    <s v="3°41.31.86'N"/>
    <n v="30"/>
    <s v="90/200/340"/>
    <n v="2022"/>
    <s v="New site 2022 - P2"/>
    <s v="Lingkungan 34 Kelurahan Rengas Pulau Kecamatan Medan Marelan Kota Medan Provinsi Sumatera Utara"/>
    <s v="HTI"/>
    <s v="SUM-SU-MDN-2245"/>
    <s v="MEDAN_DELI_TITIPAPAN"/>
    <s v="B2S"/>
    <s v="TBG"/>
    <s v="West"/>
    <x v="3"/>
    <s v="Sumatera Utara"/>
    <s v="Kota Medan"/>
    <n v="6617950"/>
    <x v="1"/>
    <d v="2022-01-28T00:00:00"/>
    <n v="84"/>
    <s v="61 - 90 days"/>
    <d v="2022-06-24T00:00:00"/>
    <s v="W26-2022"/>
    <s v="Jun-2022"/>
    <s v="TBD"/>
    <s v="TBD"/>
    <s v="TBD"/>
    <s v="TBD"/>
    <s v="TBD"/>
    <s v="TBD"/>
    <s v="TBD"/>
    <s v="TBD"/>
    <s v="TBD"/>
    <s v="MW"/>
    <m/>
    <m/>
    <m/>
    <m/>
    <m/>
    <m/>
    <m/>
    <m/>
    <m/>
    <m/>
    <m/>
    <m/>
    <s v="SITAC"/>
    <s v="12.CP Process"/>
    <s v="07.SITAC PROCESS"/>
    <s v="CURRENTLY NO ISSUE"/>
    <s v="17:04:22-06:03:22: IW CLEAR_x000a_28:02:22-13:02:22: IW OG_x000a_09:02:22: IW OG, RNP TNP OK_x000a_07:02:22: VALIDASI RNP TNP OG_x000a_02:02:22-30:01:22: SURVEY OG_x000a_28:01:22: SPK RECEIVED FROM EMAIL LMS"/>
    <x v="1"/>
    <x v="17"/>
    <n v="84"/>
    <d v="2022-04-25T00:00:00"/>
    <d v="2022-05-25T00:00:00"/>
    <n v="120"/>
    <x v="4"/>
    <d v="2022-04-25T00:00:00"/>
    <d v="2022-05-25T00:00:00"/>
    <x v="0"/>
    <n v="436"/>
    <s v="424 TBG"/>
  </r>
  <r>
    <s v="NEW SPK B2S"/>
    <m/>
    <s v="JAW-JB-SPA-4240"/>
    <n v="30730210031"/>
    <s v="1276211003"/>
    <s v="CIKUNTEN"/>
    <s v="BP2022"/>
    <s v="TB"/>
    <s v="108°5.47.6'E"/>
    <s v="7°21.39.57'S"/>
    <n v="30"/>
    <s v="90/180/320"/>
    <n v="2022"/>
    <s v="New site 2022 - P1"/>
    <s v="Kp. Cicarulang Rt 15 Rw 06 Desa Cikunten Kecamatan Singaparna Kab. Tasikmalaya Propinsi Jawa Barat"/>
    <s v="HTI"/>
    <s v="JAW-JB-SPA-4240"/>
    <s v="CIKUNTEN"/>
    <s v="B2S"/>
    <s v="TBG"/>
    <s v="CENTRAL"/>
    <x v="8"/>
    <s v="Jawa Barat"/>
    <s v="Kab. Tasikmalaya"/>
    <n v="6617949"/>
    <x v="1"/>
    <d v="2022-01-28T00:00:00"/>
    <n v="84"/>
    <s v="61 - 90 days"/>
    <d v="2022-06-24T00:00:00"/>
    <s v="W26-2022"/>
    <s v="Jun-2022"/>
    <s v="TBD"/>
    <s v="TBD"/>
    <s v="TBD"/>
    <s v="TBD"/>
    <s v="TBD"/>
    <s v="TBD"/>
    <s v="TBD"/>
    <s v="TBD"/>
    <s v="TBD"/>
    <s v="MW"/>
    <d v="2022-02-25T00:00:00"/>
    <d v="2022-03-03T00:00:00"/>
    <m/>
    <m/>
    <m/>
    <m/>
    <m/>
    <m/>
    <m/>
    <m/>
    <m/>
    <m/>
    <s v="PRESITAC"/>
    <s v="08.Under RNP review"/>
    <s v="06.ERM PROCESS"/>
    <s v="CURRENTLY NO ISSUE"/>
    <s v="18:04:22: VALIDASI _x000a_17:04:22-13:04:22: IW OG_x000a_12:04:22-27:03:22: REHUNTING_x000a_23:03:22-09:03:22: REKOM_x000a_07:03:22-28:02:22: VALIDASI RNP TNP_x000a_23:02:22-20:02:22: REKOM OG_x000a_16:02:22: IW CLEAR_x000a_13:02:22-05:02:22: IW OG_x000a_04:02:22: OK CANIDATE B_x000a_02:02:22: REHUNTING_x000a_30:01:22: SURVEY OG_x000a_28:01:22: SPK RECEIVED FROM EMAIL LMS"/>
    <x v="1"/>
    <x v="4"/>
    <n v="84"/>
    <d v="2022-05-09T00:00:00"/>
    <d v="2022-05-24T00:00:00"/>
    <n v="119"/>
    <x v="4"/>
    <d v="2022-04-25T00:00:00"/>
    <d v="2022-05-25T00:00:00"/>
    <x v="0"/>
    <n v="436"/>
    <s v="424 TBG"/>
  </r>
  <r>
    <s v="NEW SPK B2S"/>
    <m/>
    <s v="JAW-BT-RKB-0770"/>
    <n v="30729420031"/>
    <s v="1322991003"/>
    <s v="KERSARATU_MALINGPING"/>
    <s v="BP2022"/>
    <s v="TB"/>
    <s v="106°2.27.52'E"/>
    <s v="6°46.34.75'S"/>
    <n v="70"/>
    <s v="60/250"/>
    <n v="2022"/>
    <s v="New site 2022 - P2"/>
    <s v="Kp. CIPEUNDEY LEBAK RT.001/001 Desa KERSARATU Kec. MALINPING KAB.LEBAK"/>
    <s v="EID"/>
    <s v="JAW-BT-RKB-0770"/>
    <s v="KERSARATU_MALINGPING"/>
    <s v="B2S"/>
    <s v="TBG"/>
    <s v="Jabodetabek"/>
    <x v="0"/>
    <s v="Banten"/>
    <s v="Kab. Lebak"/>
    <n v="6617948"/>
    <x v="1"/>
    <d v="2022-01-28T00:00:00"/>
    <n v="84"/>
    <s v="61 - 90 days"/>
    <d v="2022-06-24T00:00:00"/>
    <s v="W26-2022"/>
    <s v="Jun-2022"/>
    <s v="TBD"/>
    <s v="TBD"/>
    <s v="TBD"/>
    <s v="TBD"/>
    <s v="TBD"/>
    <s v="TBD"/>
    <s v="TBD"/>
    <s v="TBD"/>
    <s v="TBD"/>
    <s v="MW"/>
    <d v="2022-03-07T00:00:00"/>
    <m/>
    <m/>
    <m/>
    <m/>
    <m/>
    <m/>
    <m/>
    <m/>
    <m/>
    <m/>
    <m/>
    <s v="RFC"/>
    <s v="22.Excavation"/>
    <s v="12.EXCAVATION OG"/>
    <s v="CURRENTLY NO ISSUE"/>
    <s v="17:04:22-13:04:22: EXCAVATION_x000a_10:04:22-03:04:22: RFC_x000a_30:03:22-06:03:22: REKOM OG_x000a_28:02:22: IW CLEAR &amp; PARALEL COLLECT DOC_x000a_23:02:22-16:02:22: IW OG_x000a_13:02:22-03:02:22: VALIDASI RNP TNP_x000a_02:02:22-30:01:22: SURVEY OG_x000a_28:01:22: SPK RECEIVED FROM EMAIL LMS"/>
    <x v="1"/>
    <x v="10"/>
    <n v="84"/>
    <s v="DONE"/>
    <d v="2022-05-20T00:00:00"/>
    <n v="115"/>
    <x v="4"/>
    <d v="2022-04-25T00:00:00"/>
    <d v="2022-05-25T00:00:00"/>
    <x v="0"/>
    <n v="436"/>
    <s v="424 TBG"/>
  </r>
  <r>
    <s v="NEW SPK B2S"/>
    <m/>
    <s v="NUS-NB-WHO-5383"/>
    <n v="30729160031"/>
    <s v="1806881003"/>
    <s v="LAJU_LANGGUDU"/>
    <s v="BP2022"/>
    <s v="TB"/>
    <s v="118°43.45.16'E"/>
    <s v="8°42.34.71'S"/>
    <n v="60"/>
    <s v="50/190/290"/>
    <n v="2022"/>
    <s v="New site 2022 - P2"/>
    <s v="Dusun Sumber Sari RT.10 RW.04 Desa Laju, Kec. Langgudu, Kab. Bima, Prop. Nusa Tenggara Barat"/>
    <s v="ALT"/>
    <s v="NUS-NB-WHO-5383"/>
    <s v="LAJU_LANGGUDU"/>
    <s v="B2S"/>
    <s v="TBG"/>
    <s v="EAST"/>
    <x v="4"/>
    <s v="Nusa Tenggara Barat"/>
    <s v="Kab. Bima"/>
    <n v="6617947"/>
    <x v="1"/>
    <d v="2022-01-28T00:00:00"/>
    <n v="84"/>
    <s v="61 - 90 days"/>
    <d v="2022-06-24T00:00:00"/>
    <s v="W26-2022"/>
    <s v="Jun-2022"/>
    <s v="TBD"/>
    <s v="TBD"/>
    <s v="TBD"/>
    <s v="TBD"/>
    <s v="TBD"/>
    <s v="TBD"/>
    <s v="TBD"/>
    <s v="TBD"/>
    <s v="TBD"/>
    <s v="MW"/>
    <d v="2022-03-31T00:00:00"/>
    <d v="2022-04-04T00:00:00"/>
    <m/>
    <m/>
    <m/>
    <m/>
    <m/>
    <m/>
    <m/>
    <m/>
    <m/>
    <m/>
    <s v="CME"/>
    <s v="21.Bouwplank"/>
    <s v="10.CME PREPARATION"/>
    <s v="CURRENTLY NO ISSUE"/>
    <s v="17:04:22-14:04:22: MATERIAL DELIVERY_x000a_10:06:22: BOUWPLANK &amp; DELIVERY MATERIAL_x000a_06:04:22: BOUWPLANK_x000a_03:04:22: PERMIT_x000a_16:03:22: REKOM OG_x000a_13:03:22-09:03:22: IW CLEAR_x000a_06:03:22-06:03:22: IW OG KURANG 4 KK_x000a_28:02:22-23:02:22: SOSWAR OG_x000a_20:02:22-13:02:22: IW OG_x000a_09:02:22-03:02:22: VALIDASI RNP TNP_x000a_02:02:22-30:01:22: SURVEY OG_x000a_28:01:22: SPK RECEIVED FROM EMAIL LMS"/>
    <x v="1"/>
    <x v="8"/>
    <n v="84"/>
    <s v="DONE"/>
    <d v="2022-05-20T00:00:00"/>
    <n v="115"/>
    <x v="4"/>
    <d v="2022-04-25T00:00:00"/>
    <d v="2022-05-25T00:00:00"/>
    <x v="0"/>
    <n v="436"/>
    <s v="424 TBG"/>
  </r>
  <r>
    <s v="NEW SPK B2S"/>
    <m/>
    <s v="NUS-NB-WHO-5382"/>
    <n v="30730890031"/>
    <s v="1806891003"/>
    <s v="KOWO_WERA"/>
    <s v="BP2022"/>
    <s v="TB"/>
    <s v="119°0.23.07'E"/>
    <s v="8°31.58.84'S"/>
    <n v="60"/>
    <s v="30/180/300"/>
    <n v="2022"/>
    <s v="New site 2022 - P2"/>
    <s v="Jl. Lintas Sape - Wera Dusun Kowo Timur RT.07 RW.03, Desa Kowo, Kecamatan Sape, Kabupaten Bima, Propinsi Nusa Tenggara Barat"/>
    <s v="ALT"/>
    <s v="NUS-NB-WHO-5382"/>
    <s v="KOWO_WERA"/>
    <s v="B2S"/>
    <s v="TBG"/>
    <s v="EAST"/>
    <x v="4"/>
    <s v="Nusa Tenggara Barat"/>
    <s v="Kab. Bima"/>
    <n v="6617947"/>
    <x v="1"/>
    <d v="2022-01-28T00:00:00"/>
    <n v="84"/>
    <s v="61 - 90 days"/>
    <d v="2022-06-24T00:00:00"/>
    <s v="W26-2022"/>
    <s v="Jun-2022"/>
    <s v="TBD"/>
    <s v="TBD"/>
    <s v="TBD"/>
    <s v="TBD"/>
    <s v="TBD"/>
    <s v="TBD"/>
    <s v="TBD"/>
    <s v="TBD"/>
    <s v="TBD"/>
    <s v="MW"/>
    <d v="2022-03-31T00:00:00"/>
    <d v="2022-04-04T00:00:00"/>
    <m/>
    <m/>
    <m/>
    <m/>
    <m/>
    <m/>
    <m/>
    <m/>
    <m/>
    <m/>
    <s v="CME"/>
    <s v="21.Bouwplank"/>
    <s v="10.CME PREPARATION"/>
    <s v="CURRENTLY NO ISSUE"/>
    <s v="17:04:22-14:04:22: MATERIAL DELIVERY_x000a_10:06:22: BOUWPLANK &amp; DELIVERY MATERIAL_x000a_06:04:22: BOUWPLANK_x000a_27:03:22: REKOM_x000a_23:03:22-20:03:22: IW CLEAR_x000a_16:03:22: IW OG_x000a_13:03:22-09:03:22: IW FAILED, REHUNTING_x000a_06:03:22-22:02:22: IW OG_x000a_20:02:22-17:02:22: VALIDASI RNP TNP OG_x000a_16:02:22-14:02:22: REHUNTING RNP NOK_x000a_13:02:22-09:02:22: VALIDASI RNP TNP OG_x000a_06:02:22-30:01:22: SURVEY OG_x000a_28:01:22: SPK RECEIVED FROM EMAIL LMS"/>
    <x v="1"/>
    <x v="8"/>
    <n v="84"/>
    <s v="DONE"/>
    <d v="2022-05-20T00:00:00"/>
    <n v="115"/>
    <x v="4"/>
    <d v="2022-04-25T00:00:00"/>
    <d v="2022-05-25T00:00:00"/>
    <x v="0"/>
    <n v="436"/>
    <s v="424 TBG"/>
  </r>
  <r>
    <s v="NEW SPK B2S"/>
    <m/>
    <s v="SUM-SU-LMP-2232"/>
    <n v="30729700031"/>
    <s v="0228921003"/>
    <s v="SIMPANG_KOPI"/>
    <s v="BP2022"/>
    <s v="TB"/>
    <s v="99°19.44.51'E"/>
    <s v="3°18.9.43'N"/>
    <n v="40"/>
    <s v="0/180/270"/>
    <n v="2022"/>
    <s v="New site 2022 - P2"/>
    <s v=""/>
    <s v="HTI"/>
    <s v="SUM-SU-LMP-2232"/>
    <s v="SIMPANG_KOPI"/>
    <s v="B2S"/>
    <s v="TBG"/>
    <s v="West"/>
    <x v="3"/>
    <s v="Sumatera Utara"/>
    <s v="Kab. Batu Bara"/>
    <n v="6617950"/>
    <x v="1"/>
    <d v="2022-01-28T00:00:00"/>
    <n v="84"/>
    <s v="61 - 90 days"/>
    <d v="2022-06-24T00:00:00"/>
    <s v="W26-2022"/>
    <s v="Jun-2022"/>
    <s v="TBD"/>
    <s v="TBD"/>
    <s v="TBD"/>
    <s v="TBD"/>
    <s v="TBD"/>
    <s v="TBD"/>
    <s v="TBD"/>
    <s v="TBD"/>
    <s v="TBD"/>
    <s v="MW"/>
    <m/>
    <m/>
    <m/>
    <m/>
    <m/>
    <m/>
    <m/>
    <m/>
    <m/>
    <m/>
    <m/>
    <m/>
    <s v="SITAC"/>
    <s v="12.CP Process"/>
    <s v="07.SITAC PROCESS"/>
    <s v="CURRENTLY NO ISSUE"/>
    <s v="17:04:22-07:04:22: IW OG_x000a_06:04:22-05:04:22: VALIDASI RNP TNP_x000a_03:04:22-23:03:22: REHUNTING_x000a_20:03:22-13:02:22: IW OG_x000a_09:02:22-30:01:22: SURVEY OG_x000a_28:01:22: SPK RECEIVED FROM EMAIL LMS"/>
    <x v="1"/>
    <x v="4"/>
    <n v="84"/>
    <d v="2022-04-20T00:00:00"/>
    <d v="2022-05-20T00:00:00"/>
    <n v="115"/>
    <x v="4"/>
    <d v="2022-04-25T00:00:00"/>
    <d v="2022-05-25T00:00:00"/>
    <x v="0"/>
    <n v="436"/>
    <s v="424 TBG"/>
  </r>
  <r>
    <m/>
    <m/>
    <s v="KAL-KB-MPW-0713"/>
    <n v="30739890031"/>
    <s v="2008541003"/>
    <s v="SUNGAI_KUNYIT_DALAM_MEMPAWAH"/>
    <s v="BP2022"/>
    <s v="TB"/>
    <s v="108°55.54.62'E"/>
    <s v="0°29.46.44'N"/>
    <n v="65"/>
    <s v="115/270/330"/>
    <n v="2022"/>
    <s v="Newsite 2022 - B2"/>
    <s v=""/>
    <s v="HTI"/>
    <s v="KAL-KB-MPW-0713"/>
    <s v="SUNGAI_KUNYIT_DALAM_MEMPAWAH"/>
    <s v="B2S"/>
    <s v="TBG"/>
    <s v="JABO"/>
    <x v="7"/>
    <s v="Kalimantan Barat"/>
    <s v="Kab. Mempawah"/>
    <n v="6618108"/>
    <x v="15"/>
    <d v="2022-03-07T00:00:00"/>
    <n v="43"/>
    <s v="31 - 60 days"/>
    <d v="2022-08-04T00:00:00"/>
    <s v="W32-2022"/>
    <s v="Aug-2022"/>
    <s v="TBD"/>
    <s v="TBD"/>
    <s v="TBD"/>
    <s v="TBD"/>
    <s v="TBD"/>
    <s v="TBD"/>
    <s v="TBD"/>
    <s v="TBD"/>
    <s v="TBD"/>
    <s v="MW"/>
    <m/>
    <m/>
    <m/>
    <m/>
    <m/>
    <m/>
    <m/>
    <m/>
    <m/>
    <m/>
    <m/>
    <m/>
    <s v="SITAC"/>
    <s v="06.Rehunting OG"/>
    <s v="05.REHUNTING"/>
    <s v="CURRENTLY NO ISSUE"/>
    <s v="17:04:22-13:04:22: REHUNTING_x000a_10:04:22-04:03:22: IW CLEAR_x000a_03:04:22-16:03:22: SURVEY OG_x000a_13:03:22; MITRA ASSIGNMENT_x000a_09:02:22: SPK RELEASED"/>
    <x v="5"/>
    <x v="18"/>
    <n v="43"/>
    <d v="2022-05-31T00:00:00"/>
    <d v="2022-06-30T00:00:00"/>
    <n v="115"/>
    <x v="4"/>
    <d v="2022-06-05T00:00:00"/>
    <d v="2022-07-05T00:00:00"/>
    <x v="0"/>
    <n v="436"/>
    <s v="424 TBG"/>
  </r>
  <r>
    <s v="NEW SPK B2S"/>
    <m/>
    <s v="SUM-SS-RPT-1105"/>
    <n v="30730050031"/>
    <s v="0719171003"/>
    <s v="MUARA_RUPIT"/>
    <s v="BP2022"/>
    <s v="TB"/>
    <s v="102°54.5.61'E"/>
    <s v="2°44.17.43'S"/>
    <n v="50"/>
    <s v="50/230/330"/>
    <n v="2022"/>
    <s v="New site 2022 - P2"/>
    <s v="RT.15 RW.03 Kel.Muara Rupit Kecamatan Rupit Kabupaten Musi Rawas  Utara Provinsi Sumatra Selatan"/>
    <s v="HTI"/>
    <s v="SUM-SS-RPT-1105"/>
    <s v="MUARA_RUPIT"/>
    <s v="B2S"/>
    <s v="TBG"/>
    <s v="West"/>
    <x v="1"/>
    <s v="Sumatera Selatan"/>
    <s v="Kab. Musi Rawas Utara"/>
    <n v="6617950"/>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06:04:22: PREPARE ERECTION_x000a_03:04:22: EXCA_x000a_30:03:22-27:03:22: BOUWPLANK_x000a_23:03:22-06:03:22: REKOM_x000a_28:02:22-23:02:22: IW CLEAR_x000a_20:02:22-16:02:22: IW OG_x000a_15:02:22-14:02:22: VALIDASI RNP TNP_x000a_13:02:22-30:01:22: SURVEY OG_x000a_28:01:22: SPK RECEIVED FROM EMAIL LMS"/>
    <x v="1"/>
    <x v="10"/>
    <n v="84"/>
    <s v="DONE"/>
    <d v="2022-04-29T00:00:00"/>
    <n v="94"/>
    <x v="4"/>
    <d v="2022-04-25T00:00:00"/>
    <d v="2022-05-25T00:00:00"/>
    <x v="0"/>
    <n v="436"/>
    <s v="424 TBG"/>
  </r>
  <r>
    <m/>
    <m/>
    <s v="KAL-KI-TNR-1007"/>
    <n v="30740380031"/>
    <s v="2316061003"/>
    <s v="REPEATER SAMBALIUNG BENA BARU"/>
    <s v="NEW SITE 2022-REPEATER"/>
    <s v="TB"/>
    <s v="117°17.40.19'E"/>
    <s v="1°54.41.78'N"/>
    <n v="70"/>
    <n v="27"/>
    <m/>
    <s v="Newsite 2022 - Repeater"/>
    <s v=""/>
    <s v="HTI"/>
    <s v="KAL-KI-TNR-1007"/>
    <s v="REPEATER SAMBALIUNG BENA BARU"/>
    <s v="B2S"/>
    <s v="TBG"/>
    <s v="Jabodetabek"/>
    <x v="7"/>
    <s v="Kalimantan Timur"/>
    <s v="Kab. Berau"/>
    <n v="6618120"/>
    <x v="19"/>
    <d v="2022-03-09T00:00:00"/>
    <n v="42"/>
    <s v="31 - 60 days"/>
    <d v="2022-08-05T00:00:00"/>
    <s v="W32-2022"/>
    <s v="Aug-2022"/>
    <s v="TBD"/>
    <s v="TBD"/>
    <s v="TBD"/>
    <s v="TBD"/>
    <s v="TBD"/>
    <s v="TBD"/>
    <s v="TBD"/>
    <s v="TBD"/>
    <s v="TBD"/>
    <m/>
    <m/>
    <m/>
    <m/>
    <m/>
    <m/>
    <m/>
    <m/>
    <m/>
    <m/>
    <m/>
    <m/>
    <m/>
    <s v="PRESITAC"/>
    <s v="08.Under RNP review"/>
    <s v="06.ERM PROCESS"/>
    <s v="LAHAN CORPORATE PT PAMA PERSADA"/>
    <s v="17:04:22: VALIDASI RNP TNP, LAHAN CORPORATE PT PAMA_x000a_13:04:22-16:03:22: SURVEY OG_x000a_13:03:22; MITRA ASSIGNMENT_x000a_09:02:22: SPK RELEASED"/>
    <x v="5"/>
    <x v="19"/>
    <n v="42"/>
    <d v="2022-05-31T00:00:00"/>
    <d v="2022-06-30T00:00:00"/>
    <n v="114"/>
    <x v="4"/>
    <d v="2022-06-06T00:00:00"/>
    <d v="2022-07-06T00:00:00"/>
    <x v="0"/>
    <n v="436"/>
    <s v="424 TBG"/>
  </r>
  <r>
    <m/>
    <m/>
    <s v="KAL-KI-TNR-1008"/>
    <n v="30740400031"/>
    <s v="2316071003"/>
    <s v="REPEATER MUARA LESAN KELAY"/>
    <s v="NEW SITE 2022-REPEATER"/>
    <s v="TB"/>
    <s v="117°6.30.53'E"/>
    <s v="1°42.32.81'N"/>
    <n v="70"/>
    <n v="137"/>
    <m/>
    <s v="Newsite 2022 - Repeater"/>
    <s v=""/>
    <s v="HTI"/>
    <s v="KAL-KI-TNR-1008"/>
    <s v="REPEATER MUARA LESAN KELAY"/>
    <s v="B2S"/>
    <s v="TBG"/>
    <s v="Jabodetabek"/>
    <x v="7"/>
    <s v="Kalimantan Timur"/>
    <s v="Kab. Berau"/>
    <n v="6618120"/>
    <x v="19"/>
    <d v="2022-03-09T00:00:00"/>
    <n v="42"/>
    <s v="31 - 60 days"/>
    <d v="2022-08-05T00:00:00"/>
    <s v="W32-2022"/>
    <s v="Aug-2022"/>
    <s v="TBD"/>
    <s v="TBD"/>
    <s v="TBD"/>
    <s v="TBD"/>
    <s v="TBD"/>
    <s v="TBD"/>
    <s v="TBD"/>
    <s v="TBD"/>
    <s v="TBD"/>
    <m/>
    <m/>
    <m/>
    <m/>
    <m/>
    <m/>
    <m/>
    <m/>
    <m/>
    <m/>
    <m/>
    <m/>
    <m/>
    <s v="PRESITAC"/>
    <s v="04.Survey OG"/>
    <s v="03.SURVEY PROCESS"/>
    <s v="LAHAN HUTAN"/>
    <s v="17:04:22-16:03:22: SURVEY OG_x000a_13:03:22; MITRA ASSIGNMENT_x000a_09:02:22: SPK RELEASED"/>
    <x v="5"/>
    <x v="19"/>
    <n v="42"/>
    <d v="2022-05-31T00:00:00"/>
    <d v="2022-06-30T00:00:00"/>
    <n v="114"/>
    <x v="4"/>
    <d v="2022-06-06T00:00:00"/>
    <d v="2022-07-06T00:00:00"/>
    <x v="0"/>
    <n v="436"/>
    <s v="424 TBG"/>
  </r>
  <r>
    <m/>
    <m/>
    <s v="SUM-RI-PBR-1186"/>
    <n v="30725600031"/>
    <s v="0416301003"/>
    <s v="SRI_MERANTI"/>
    <s v="ACTIVE - BLITZKRIEG H2"/>
    <s v="TB"/>
    <s v="101°25.51.68'E"/>
    <s v="0°33.29.18'N"/>
    <n v="40"/>
    <s v="90/190/320"/>
    <n v="2021"/>
    <s v="New site 2021 - H2"/>
    <s v=""/>
    <s v="HTI"/>
    <s v="SUM-RI-PBR-1186"/>
    <s v="SRI_MERANTI"/>
    <s v="B2S"/>
    <s v="TBG"/>
    <s v="West"/>
    <x v="9"/>
    <s v="Riau"/>
    <s v="Kota Pekanbaru"/>
    <n v="6617944"/>
    <x v="7"/>
    <m/>
    <n v="85"/>
    <s v="61 - 90 days"/>
    <d v="2022-06-23T00:00:00"/>
    <s v="W26-2022"/>
    <s v="Jun-2022"/>
    <s v="TBD"/>
    <s v="TBD"/>
    <s v="TBD"/>
    <s v="TBD"/>
    <s v="TBD"/>
    <s v="TBD"/>
    <s v="TBD"/>
    <s v="TBD"/>
    <s v="TBD"/>
    <s v="MW"/>
    <m/>
    <m/>
    <m/>
    <m/>
    <m/>
    <m/>
    <m/>
    <m/>
    <m/>
    <m/>
    <m/>
    <m/>
    <s v="SITAC"/>
    <s v="12.CP Process"/>
    <s v="07.SITAC PROCESS"/>
    <s v="CURRENTLY NO ISSUE"/>
    <s v="17:04:22-30:03:22: IW OG_x000a_27:03:22-24:03:22: VALIDASI RNP TNP KANIDAT F_x000a_23:03:22-15:03:22: REHUNTING, RNP NOK KANDIDAT E_x000a_14:03:22: VALIDASI RNP TNP, IW FAILED KANDIDAT D_x000a_13:03:22-09:03:22: IW OG_x000a_09:03:22-08:02:22: VALIDASI RNP TNP _x000a_06:03:22-26:01:22: SURVEY OG_x000a_24:01:22: SPK RELEASED"/>
    <x v="1"/>
    <x v="4"/>
    <n v="85"/>
    <d v="2022-05-10T00:00:00"/>
    <d v="2022-06-10T00:00:00"/>
    <n v="137"/>
    <x v="0"/>
    <d v="2022-04-24T00:00:00"/>
    <d v="2022-05-24T00:00:00"/>
    <x v="0"/>
    <n v="436"/>
    <s v="424 TBG"/>
  </r>
  <r>
    <s v="NEW SPK B2S"/>
    <m/>
    <s v="JAW-BT-RKB-0766"/>
    <n v="30729380031"/>
    <s v="1322981003"/>
    <s v="CIGOONG_SELATAN_CIKULUR"/>
    <s v="BP2022"/>
    <s v="TB"/>
    <s v="106°11.22.31'E"/>
    <s v="6°23.21.02'S"/>
    <n v="70"/>
    <s v="70/170/300"/>
    <n v="2022"/>
    <s v="New site 2022 - P2"/>
    <s v="KP.SELAPANJANG RT.009/003 KEL.CIGOONG SELATAN KEC.CIKULUR"/>
    <s v="EID"/>
    <s v="JAW-BT-RKB-0766"/>
    <s v="CIGOONG_SELATAN_CIKULUR"/>
    <s v="B2S"/>
    <s v="TBG"/>
    <s v="Jabodetabek"/>
    <x v="0"/>
    <s v="Banten"/>
    <s v="Kab. Lebak"/>
    <n v="6617948"/>
    <x v="1"/>
    <d v="2022-01-28T00:00:00"/>
    <n v="84"/>
    <s v="61 - 90 days"/>
    <d v="2022-06-24T00:00:00"/>
    <s v="W26-2022"/>
    <s v="Jun-2022"/>
    <s v="TBD"/>
    <s v="TBD"/>
    <s v="TBD"/>
    <s v="TBD"/>
    <s v="TBD"/>
    <s v="TBD"/>
    <s v="TBD"/>
    <s v="TBD"/>
    <s v="TBD"/>
    <s v="MW"/>
    <d v="2022-03-07T00:00:00"/>
    <m/>
    <m/>
    <m/>
    <m/>
    <m/>
    <m/>
    <m/>
    <m/>
    <m/>
    <m/>
    <m/>
    <s v="RFC"/>
    <s v="22.Excavation"/>
    <s v="12.EXCAVATION OG"/>
    <s v="CURRENTLY NO ISSUE"/>
    <s v="17:04:22-13:04:22: EXCAVATION_x000a_10:04:22-03:04:22: RFC_x000a_30:03:22-06:03:22: REKOM OG_x000a_28:02:22: IW CLEAR &amp; PARALEL COLLECT DOC_x000a_23:02:22-16:02:22: IW OG_x000a_13:02:22-03:02:22: VALIDASI RNP TNP_x000a_02:02:22-30:01:22: SURVEY OG_x000a_28:01:22: SPK RECEIVED FROM EMAIL LMS"/>
    <x v="1"/>
    <x v="10"/>
    <n v="84"/>
    <s v="DONE"/>
    <d v="2022-05-17T00:00:00"/>
    <n v="112"/>
    <x v="4"/>
    <d v="2022-04-25T00:00:00"/>
    <d v="2022-05-25T00:00:00"/>
    <x v="0"/>
    <n v="436"/>
    <s v="424 TBG"/>
  </r>
  <r>
    <s v="NEW SPK"/>
    <m/>
    <s v="JAW-BT-TGR-0106"/>
    <n v="30733990031"/>
    <s v="131236109"/>
    <s v="TELAGABESTARI"/>
    <s v="BP2022"/>
    <s v="SKP"/>
    <s v="106°29.10.82'E"/>
    <s v="6°11.50.78'S"/>
    <n v="30"/>
    <s v="50/140/300"/>
    <n v="2022"/>
    <s v="New site 2022 - P1"/>
    <s v="Desa Talaga Kp. Sikluk RT.2 RW.4 Kec. Cikupa, Kab. Tangerang Prov. Banten"/>
    <s v="EID"/>
    <s v="JAW-BT-TGR-0106"/>
    <s v="TELAGA_BESTARI"/>
    <s v="COLO"/>
    <s v="TBG"/>
    <s v="Jabodetabek"/>
    <x v="0"/>
    <s v="Banten"/>
    <s v="Kab. Tangerang"/>
    <n v="6617984"/>
    <x v="8"/>
    <d v="2022-01-28T00:00:00"/>
    <n v="81"/>
    <s v="61 - 90 days"/>
    <d v="2022-02-27T00:00:00"/>
    <s v="W10-2022"/>
    <s v="Feb-2022"/>
    <s v="TBD"/>
    <s v="TBD"/>
    <s v="TBD"/>
    <d v="2022-04-22T00:00:00"/>
    <s v="W17-2022"/>
    <s v="Apr-2022"/>
    <d v="2022-04-22T00:00:00"/>
    <s v="W17-2022"/>
    <s v="Apr-2022"/>
    <s v="MW"/>
    <d v="2022-02-02T00:00:00"/>
    <d v="2022-03-17T00:00:00"/>
    <m/>
    <n v="10.6"/>
    <m/>
    <d v="2022-02-08T00:00:00"/>
    <m/>
    <m/>
    <m/>
    <m/>
    <m/>
    <m/>
    <m/>
    <s v="31.RBS/BTS Foundation "/>
    <s v="17.RBS/BTS FOUNDATION OG"/>
    <s v="NEED STRENGTENING (NY PARALEL)"/>
    <s v="17:04:22-16:02:22: PONDASI OG PARALEL PERKUATAN_x000a_13:02:22: PERKUATAN OG_x000a_09:02:22: CME PREPARATION_x000a_07:02:22: NEED REVIEW POWER EID_x000a_06:02:22-30:01:22: ESR REVIEW, NEED REVIEW RNP EID_x000a_28:01:22: SPK RELEASED"/>
    <x v="2"/>
    <x v="0"/>
    <m/>
    <m/>
    <m/>
    <m/>
    <x v="2"/>
    <m/>
    <m/>
    <x v="1"/>
    <n v="436"/>
    <s v="424 TBG"/>
  </r>
  <r>
    <s v="NEW SPK B2S"/>
    <m/>
    <s v="JAW-BT-PDG-0618"/>
    <n v="30729210031"/>
    <s v="1322891003"/>
    <s v="BANYUBIRU_TEMBONG"/>
    <s v="BP2022"/>
    <s v="TB"/>
    <s v="105°50.54.89'E"/>
    <s v="6°20.2.04'S"/>
    <n v="50"/>
    <s v="60/240/320"/>
    <n v="2022"/>
    <s v="New site 2022 - P2"/>
    <s v="Kp. Galaya RT 005 RW 003 Desa Tembong, Kec. Carita Kab Pandeglang, Provinsi Banten"/>
    <s v="EID"/>
    <s v="JAW-BT-PDG-0618"/>
    <s v="BANYUBIRU_TEMBONG"/>
    <s v="B2S"/>
    <s v="TBG"/>
    <s v="Jabodetabek"/>
    <x v="0"/>
    <s v="Banten"/>
    <s v="Kab. Pandeglang"/>
    <n v="6617948"/>
    <x v="1"/>
    <d v="2022-01-28T00:00:00"/>
    <n v="84"/>
    <s v="61 - 90 days"/>
    <d v="2022-06-24T00:00:00"/>
    <s v="W26-2022"/>
    <s v="Jun-2022"/>
    <s v="TBD"/>
    <s v="TBD"/>
    <s v="TBD"/>
    <s v="TBD"/>
    <s v="TBD"/>
    <s v="TBD"/>
    <s v="TBD"/>
    <s v="TBD"/>
    <s v="TBD"/>
    <s v="MW"/>
    <d v="2022-04-14T00:00:00"/>
    <d v="2022-04-14T00:00:00"/>
    <m/>
    <n v="6.6"/>
    <m/>
    <m/>
    <m/>
    <m/>
    <m/>
    <m/>
    <m/>
    <m/>
    <s v="RFC"/>
    <s v="24.Rebaring"/>
    <s v="13.REBARING OG"/>
    <s v="CURRENTLY NO ISSUE"/>
    <s v="17:04:22-13:04:22: REBARRING_x000a_10:04:22-20:03:22: RFC, MOBDEMOB_x000a_16:03:22-06:03:22: REKOM OG_x000a_28:02:22: IW CLEAR &amp; PARALEL COLLECT DOC_x000a_23:02:22-22:02:22: IW OG_x000a_20:02:22: UNDER RNP TNP_x000a_16:02:22-13:02:22: REHUNTING RNP NOK_x000a_09:02:22-06:02:22: VALIDASI RNP TNP OG_x000a_02:02:22-30:01:22: SURVEY OG_x000a_28:01:22: SPK RECEIVED FROM EMAIL LMS"/>
    <x v="1"/>
    <x v="4"/>
    <n v="84"/>
    <s v="DONE"/>
    <d v="2022-05-17T00:00:00"/>
    <n v="112"/>
    <x v="4"/>
    <d v="2022-04-25T00:00:00"/>
    <d v="2022-05-25T00:00:00"/>
    <x v="0"/>
    <n v="436"/>
    <s v="424 TBG"/>
  </r>
  <r>
    <s v="NEW SPK B2S"/>
    <m/>
    <s v="SUM-RI-SAK-1161"/>
    <n v="30729990031"/>
    <s v="0416601003"/>
    <s v="PANGKALAN_PISANG"/>
    <s v="BP2022"/>
    <s v="TB"/>
    <s v="101°48.40.04'E"/>
    <s v="0°43.2.85'N"/>
    <n v="50"/>
    <s v="0/80/180"/>
    <n v="2022"/>
    <s v="New site 2022 - P2"/>
    <s v="Jl. Masjid RT012 RW005 Dusun Suak Tandun, Kampung Pangkalan Pisang, Kec. Koto Gasib, Kab. Siak, Prov. Riau"/>
    <s v="HTI"/>
    <s v="SUM-RI-SAK-1161"/>
    <s v="PANGKALAN_PISANG"/>
    <s v="B2S"/>
    <s v="TBG"/>
    <s v="West"/>
    <x v="9"/>
    <s v="Riau"/>
    <s v="Kab. Siak"/>
    <n v="6617950"/>
    <x v="1"/>
    <d v="2022-01-28T00:00:00"/>
    <n v="84"/>
    <s v="61 - 90 days"/>
    <d v="2022-06-24T00:00:00"/>
    <s v="W26-2022"/>
    <s v="Jun-2022"/>
    <s v="TBD"/>
    <s v="TBD"/>
    <s v="TBD"/>
    <s v="TBD"/>
    <s v="TBD"/>
    <s v="TBD"/>
    <s v="TBD"/>
    <s v="TBD"/>
    <s v="TBD"/>
    <s v="MW"/>
    <m/>
    <m/>
    <m/>
    <m/>
    <m/>
    <m/>
    <m/>
    <m/>
    <m/>
    <m/>
    <m/>
    <m/>
    <s v="PRESITAC"/>
    <s v="13.Rekom L/C process"/>
    <s v="07.SITAC PROCESS"/>
    <s v="CURRENTLY NO ISSUE"/>
    <s v="17:04:22: REKOM_x000a_13:04:22-01:04:22: VALIDASI RNP TNP_x000a_30:03:22-20:03:22: REHUNTING_x000a_16:03:22-20:02:22: IW OG_x000a_17:02:22: VALIDASI RNP TNP OG, IW FAILED_x000a_16:02:22-13:02:22: IW OG_x000a_09:02:22: VALIDASI RNP TNP OG_x000a_08:02:22-30:01:22: SURVEY OG_x000a_28:01:22: SPK RECEIVED FROM EMAIL LMS"/>
    <x v="1"/>
    <x v="4"/>
    <n v="84"/>
    <d v="2022-05-10T00:00:00"/>
    <d v="2022-06-10T00:00:00"/>
    <n v="136"/>
    <x v="0"/>
    <d v="2022-04-25T00:00:00"/>
    <d v="2022-05-25T00:00:00"/>
    <x v="0"/>
    <n v="436"/>
    <s v="424 TBG"/>
  </r>
  <r>
    <m/>
    <m/>
    <s v="NUS-NT-KPG-0307"/>
    <n v="30730900031"/>
    <s v="1910651003"/>
    <s v="ENO_SABU"/>
    <s v="BP2022"/>
    <s v="TB"/>
    <s v="123°35.6.6'E"/>
    <s v="10°13.22.51'S"/>
    <n v="50"/>
    <s v="70/160/350"/>
    <n v="2022"/>
    <s v="New site 2022 - P2"/>
    <s v="Fatukoa, RT.011  RW.003, Kelurahan Fatukoa_x000a_Kecamatan Maulafa, Kota Kupang, Propinsi Nusa Tenggara Timur"/>
    <s v="ALT"/>
    <s v="NUS-NT-KPG-0307"/>
    <s v="ENO_SABU"/>
    <s v="B2S"/>
    <s v="TBG"/>
    <s v="EAST"/>
    <x v="4"/>
    <s v="Nusa Tenggara Timur"/>
    <s v="Kota Kupang"/>
    <n v="6618010"/>
    <x v="20"/>
    <d v="2022-02-02T00:00:00"/>
    <n v="76"/>
    <s v="61 - 90 days"/>
    <d v="2022-07-02T00:00:00"/>
    <s v="W27-2022"/>
    <s v="Jul-2022"/>
    <s v="TBD"/>
    <s v="TBD"/>
    <s v="TBD"/>
    <s v="TBD"/>
    <s v="TBD"/>
    <s v="TBD"/>
    <s v="TBD"/>
    <s v="TBD"/>
    <s v="TBD"/>
    <s v="MW"/>
    <m/>
    <m/>
    <m/>
    <m/>
    <m/>
    <m/>
    <m/>
    <m/>
    <m/>
    <m/>
    <m/>
    <m/>
    <s v="SITAC"/>
    <s v="13.Rekom L/C process"/>
    <s v="07.SITAC PROCESS"/>
    <s v="CURRENTLY NO ISSUE"/>
    <s v="17:04:22-10:04:22: REKOM_x000a_06:04:22-03:04:22: IW CLEAR_x000a_30:03:22-27:03:22: IW OG_x000a_23:03:22-22:03:22: VALIDASI RNP TNP KANDIDAT B_x000a_20:03:22: IW OG -1 KK_x000a_16:03:22: IW OG, -2 KK_x000a_13:03:22-06:03:22: IW FAIL, REHUNTING_x000a_28:02:22-22:02:22: IW OG_x000a_20:02:22-16:02:22: VALIDASI RNP TNP_x000a_13:02:22-30:01:22: SURVEY OG_x000a_28:01:22: SPK RECEIVED FROM EMAIL LMS"/>
    <x v="4"/>
    <x v="0"/>
    <n v="76"/>
    <d v="2022-04-22T00:00:00"/>
    <d v="2022-05-23T00:00:00"/>
    <n v="110"/>
    <x v="4"/>
    <d v="2022-05-03T00:00:00"/>
    <d v="2022-06-02T00:00:00"/>
    <x v="0"/>
    <n v="436"/>
    <s v="424 TBG"/>
  </r>
  <r>
    <m/>
    <m/>
    <s v="JAW-JK-GGP-0459"/>
    <n v="30735630031"/>
    <s v="1134321023"/>
    <s v="JAKARTA BARAT CENGKARENG-1"/>
    <s v="BP2022"/>
    <s v="TB"/>
    <s v="106°44.53.48'E"/>
    <s v="6°8.13.92'S"/>
    <n v="25"/>
    <s v="90/210/330"/>
    <n v="2022"/>
    <s v="New site 2022 - P1"/>
    <s v="Kapuk RT.010 RW.012 Kelurahan Kapuk  Kecamatan Cengkareng, Kota Jakarta Barat, Daerah Khusus Ibukota Jakarta"/>
    <s v="EID"/>
    <s v="JAW-JK-GGP-0459"/>
    <s v="KEBON_JAHE_KAPUK"/>
    <s v="COLO"/>
    <s v="TBG"/>
    <s v="JABO"/>
    <x v="0"/>
    <s v="DKI Jakarta"/>
    <s v="Kota Adm. Jakarta Barat"/>
    <n v="6618023"/>
    <x v="21"/>
    <d v="2022-02-04T00:00:00"/>
    <n v="74"/>
    <s v="61 - 90 days"/>
    <d v="2022-03-06T00:00:00"/>
    <s v="W11-2022"/>
    <s v="Mar-2022"/>
    <s v="TBD"/>
    <s v="TBD"/>
    <s v="TBD"/>
    <d v="2022-04-30T00:00:00"/>
    <s v="W18-2022"/>
    <s v="Apr-2022"/>
    <d v="2022-04-30T00:00:00"/>
    <s v="W18-2022"/>
    <s v="Apr-2022"/>
    <s v="MW"/>
    <d v="2022-02-07T00:00:00"/>
    <d v="2022-03-14T00:00:00"/>
    <m/>
    <n v="10.6"/>
    <m/>
    <d v="2022-03-08T00:00:00"/>
    <m/>
    <m/>
    <m/>
    <m/>
    <m/>
    <m/>
    <m/>
    <s v="36.PLN application"/>
    <s v="20.SRFI"/>
    <s v="STR DONE"/>
    <s v="17:04:22: SRFI_x000a_13:04:22-13:03:22: PERKUATAN OG_x000a_09:03:22-08:03:22: STO DECLARE_x000a_06:03:22-16:02:22: READY TO DECLARE STO_x000a_13:02:22: NEED REVIEW POWER EID_x000a_09:02:22-06:02:22: NEED REVIEW RNP EID_x000a_04:02:22: NEW SPK RELEASED"/>
    <x v="2"/>
    <x v="0"/>
    <m/>
    <m/>
    <m/>
    <m/>
    <x v="2"/>
    <m/>
    <m/>
    <x v="1"/>
    <n v="436"/>
    <s v="424 TBG"/>
  </r>
  <r>
    <s v="NEW SPK B2S"/>
    <m/>
    <s v="SUL-SA-TNN-0433"/>
    <n v="30730620031"/>
    <s v="2405961003"/>
    <s v="MAKALISUNG_KOMBI"/>
    <s v="BP2022"/>
    <s v="TB"/>
    <s v="125°1.57.67'E"/>
    <s v="1°16.55.66'N"/>
    <n v="60"/>
    <s v="40/130/260"/>
    <n v="2022"/>
    <s v="New site 2022 - P2"/>
    <s v="Jaga I Desa Makalisung Kec. Kombi Kab. Minahasa Prov. Sulawesi Utara"/>
    <s v="HTI"/>
    <s v="SUL-SA-TNN-0433"/>
    <s v="MAKALISUNG_KOMBI"/>
    <s v="B2S"/>
    <s v="TBG"/>
    <s v="EAST"/>
    <x v="2"/>
    <s v="Sulawesi Utara"/>
    <s v="Kab. Minahasa"/>
    <n v="6617949"/>
    <x v="1"/>
    <d v="2022-01-28T00:00:00"/>
    <n v="84"/>
    <s v="61 - 90 days"/>
    <d v="2022-06-24T00:00:00"/>
    <s v="W26-2022"/>
    <s v="Jun-2022"/>
    <s v="TBD"/>
    <s v="TBD"/>
    <s v="TBD"/>
    <d v="2022-05-20T00:00:00"/>
    <s v="W21-2022"/>
    <s v="May-2022"/>
    <d v="2022-05-20T00:00:00"/>
    <s v="W21-2022"/>
    <s v="May-2022"/>
    <s v="MW"/>
    <d v="2022-02-25T00:00:00"/>
    <d v="2022-03-02T00:00:00"/>
    <m/>
    <m/>
    <m/>
    <d v="2022-03-28T00:00:00"/>
    <m/>
    <m/>
    <m/>
    <m/>
    <m/>
    <m/>
    <s v="CME"/>
    <s v="27.Curring Time"/>
    <s v="15.CURRING TIME"/>
    <s v="CURRENTLY NO ISSUE"/>
    <s v="17:04:22: PREPARE ERECTION_x000a_13:04:22-10:04:22: CURRING_x000a_06:04:22-20:03:22: REBARRING_x000a_16:03:22-06:03:22: WAIT APD, SOIL TEST DONE_x000a_28:02:22: REKOM DONE_x000a_23:02:22-20:02:22: REKOM OG_x000a_16:02:22: IW CLEAR_x000a_13:02:22: IW OG_x000a_09:02:22: VALIDASI RNP TNP OG_x000a_08:02:22-30:01:22: SURVEY OG_x000a_28:01:22: SPK RECEIVED FROM EMAIL LMS"/>
    <x v="1"/>
    <x v="4"/>
    <n v="84"/>
    <s v="DONE"/>
    <d v="2022-05-14T00:00:00"/>
    <n v="109"/>
    <x v="4"/>
    <d v="2022-04-25T00:00:00"/>
    <d v="2022-05-25T00:00:00"/>
    <x v="0"/>
    <n v="436"/>
    <s v="424 TBG"/>
  </r>
  <r>
    <s v="NEW SPK"/>
    <m/>
    <s v="JAW-JT-BTG-0230"/>
    <n v="30736080031"/>
    <s v="1433422001"/>
    <s v="MILINGAN BATANG"/>
    <s v="BP2022"/>
    <s v="TB"/>
    <s v="109°44.34.22'E"/>
    <s v="6°53.36.1'S"/>
    <n v="45"/>
    <s v="60/180/300"/>
    <s v="2022-2024"/>
    <s v="New site 2022 - P1"/>
    <s v="Desa Klidang Lor RT.02 RW.02, Kec. Batang, Kab. Batang Prov. Jawa Tengah"/>
    <s v="NOKIA"/>
    <s v="JAW-JT-BTG-0230"/>
    <s v="MILINGAN_BATANG"/>
    <s v="COLO"/>
    <s v="TBG"/>
    <s v="CENTRAL"/>
    <x v="5"/>
    <s v="Jawa Tengah"/>
    <s v="Kab. Batang"/>
    <n v="6617993"/>
    <x v="8"/>
    <d v="2022-01-28T00:00:00"/>
    <n v="81"/>
    <s v="61 - 90 days"/>
    <d v="2022-02-27T00:00:00"/>
    <s v="W10-2022"/>
    <s v="Feb-2022"/>
    <s v="TBD"/>
    <s v="TBD"/>
    <s v="TBD"/>
    <d v="2022-04-22T00:00:00"/>
    <s v="W17-2022"/>
    <s v="Apr-2022"/>
    <d v="2022-04-22T00:00:00"/>
    <s v="W17-2022"/>
    <s v="Apr-2022"/>
    <s v="MW"/>
    <d v="2022-02-02T00:00:00"/>
    <d v="2022-03-14T00:00:00"/>
    <m/>
    <n v="11"/>
    <m/>
    <d v="2022-03-08T00:00:00"/>
    <m/>
    <m/>
    <m/>
    <m/>
    <m/>
    <m/>
    <m/>
    <s v="36.PLN application"/>
    <s v="20.SRFI"/>
    <s v="NEED STRENGTENING (NY PARALEL)"/>
    <s v="17:04:22: SRFI_x000a_LMS CHANGE TO NOKIA_x000a_13:04:22-06:04:22: SRFI &amp; STR_x000a_03:04:22: ME OG &amp; PERKUATAN_x000a_30:03:22-09:03:22: COMMCASE &amp; PERKUATAN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36"/>
    <s v="424 TBG"/>
  </r>
  <r>
    <m/>
    <m/>
    <s v="JAW-JT-JPA-0710"/>
    <n v="30736040031"/>
    <s v="141681109"/>
    <s v="WANUSOBO"/>
    <s v="BP2022"/>
    <s v="SKP"/>
    <s v="110°40.17.0'E"/>
    <s v="6°41.3.62'S"/>
    <n v="68"/>
    <s v="20/100/190"/>
    <n v="2022"/>
    <s v="New site 2022 - P1"/>
    <s v="Desa Sowan Lor Dusun Sowan Lor RT.10 RW.03 Kec.Kedung, Kab.Jepara Prov. Jawa Tengah"/>
    <s v="NOKIA"/>
    <s v="JAW-JT-JPA-0710"/>
    <s v="SOWAN_LOR_JEPARA"/>
    <s v="COLO"/>
    <s v="TBG"/>
    <s v="CENTRAL"/>
    <x v="5"/>
    <s v="Jawa Tengah"/>
    <s v="Kab. Jepara"/>
    <n v="6618032"/>
    <x v="22"/>
    <d v="2022-02-08T00:00:00"/>
    <n v="70"/>
    <s v="61 - 90 days"/>
    <d v="2022-03-10T00:00:00"/>
    <s v="W11-2022"/>
    <s v="Mar-2022"/>
    <s v="TBD"/>
    <s v="TBD"/>
    <s v="TBD"/>
    <s v="TBD"/>
    <s v="TBD"/>
    <s v="TBD"/>
    <s v="TBD"/>
    <s v="TBD"/>
    <s v="TBD"/>
    <s v="MW"/>
    <d v="2022-03-08T00:00:00"/>
    <m/>
    <m/>
    <m/>
    <m/>
    <m/>
    <m/>
    <m/>
    <m/>
    <m/>
    <m/>
    <m/>
    <m/>
    <s v="36.PLN application"/>
    <s v="20.SRFI"/>
    <s v="CURRENTLY NO ISSUE"/>
    <s v="17:04:22: SRFI_x000a_LMS CHANGE TO NOKIA_x000a_13:04:22-07:04:22: NO NEED STR_x000a_06:04:22-27:03:22: SRFI &amp; STR NY PARALEL_x000a_23:03:22: ME_x000a_20:03:22-09:03:22: PONDASI OG_x000a_06:02:22-16:02:22: NEED REVIEW POWER_x000a_13:02:22-09:02:22: NEED REVIEW TNP HUAWEI_x000a_08:02:22: SPK RECEIVED 8 FEB 22"/>
    <x v="2"/>
    <x v="0"/>
    <m/>
    <m/>
    <m/>
    <m/>
    <x v="2"/>
    <m/>
    <m/>
    <x v="1"/>
    <n v="436"/>
    <s v="424 TBG"/>
  </r>
  <r>
    <s v="89 COLO"/>
    <m/>
    <s v="JAW-JB-GRT-4258"/>
    <n v="30740790031"/>
    <n v="121245104"/>
    <s v="RD_WADO_MLGBNG"/>
    <s v="BP2022"/>
    <s v="SMI"/>
    <s v="108°5.27.6'E"/>
    <s v="7°0.55.44'S"/>
    <n v="60"/>
    <s v="70/140/275"/>
    <n v="2022"/>
    <s v="Newsite 2022 - B2"/>
    <s v="Jl. RD Wado to Malangbong (Depan Argo), Desa Cilampuyang RT.07 RW.03 Kec. Malangbong, Kab. Garut Prov. Jawa Barat"/>
    <s v="HTI"/>
    <s v="JAW-JB-GRT-4258"/>
    <s v="CILAMPUYANG"/>
    <s v="COLO"/>
    <s v="TBG"/>
    <s v="CENTRAL"/>
    <x v="8"/>
    <s v="Jawa Barat"/>
    <s v="Kab. Garut"/>
    <n v="6618086"/>
    <x v="5"/>
    <d v="2022-03-11T00:00:00"/>
    <n v="27"/>
    <s v="&lt; 30 days"/>
    <d v="2022-04-10T00:00:00"/>
    <s v="W16-2022"/>
    <s v="Apr-2022"/>
    <d v="2022-03-29T00:00:00"/>
    <s v="W14-2022"/>
    <s v="Mar-2022"/>
    <d v="2022-04-26T00:00:00"/>
    <s v="W18-2022"/>
    <s v="Apr-2022"/>
    <d v="2022-04-26T00:00:00"/>
    <s v="W18-2022"/>
    <s v="Apr-2022"/>
    <s v="MW"/>
    <d v="2022-03-21T00:00:00"/>
    <d v="2022-03-23T00:00:00"/>
    <n v="532861296523"/>
    <n v="6.6"/>
    <m/>
    <d v="2022-03-21T00:00:00"/>
    <m/>
    <d v="2022-03-25T00:00:00"/>
    <d v="2022-04-07T00:00:00"/>
    <m/>
    <m/>
    <m/>
    <m/>
    <s v="38.RFI"/>
    <s v="21.RFI"/>
    <s v="CLOSED - RFI DONE"/>
    <s v="07:04:22: RFIN_x000a_06:04:22-25:03:22: SRFI, PLN CONNECTION_x000a_23:03:22-20:03:22: PONDASI OG_x000a_16:03:22-13:02:22: ESR PROCESS_x000a_11:02:22: SPK RECEIVED"/>
    <x v="2"/>
    <x v="0"/>
    <m/>
    <m/>
    <m/>
    <m/>
    <x v="2"/>
    <m/>
    <m/>
    <x v="1"/>
    <n v="481"/>
    <s v="469 TBG"/>
  </r>
  <r>
    <s v="89 COLO"/>
    <m/>
    <s v="JAW-JB-SMD-4367"/>
    <n v="30741660031"/>
    <n v="121260104"/>
    <s v="GUNASARI"/>
    <s v="BP2022"/>
    <s v="SMI"/>
    <s v="107°55.51.6'E"/>
    <s v="6°51.40.9'S"/>
    <n v="40"/>
    <s v="90/155/340"/>
    <n v="2022"/>
    <s v="Newsite 2022 - B2"/>
    <s v="Kel. Cipameumpeuk Kp. Tenjolaya, Kec. Sumedang Selatan, Kab. Sumedang Prov. Jawa Barat"/>
    <s v="HTI"/>
    <s v="JAW-JB-SMD-4367"/>
    <s v="CIPAMEUNGPEUK"/>
    <s v="COLO"/>
    <s v="TBG"/>
    <s v="CENTRAL"/>
    <x v="8"/>
    <s v="Jawa Barat"/>
    <s v="Kab. Sumedang"/>
    <n v="6618086"/>
    <x v="5"/>
    <d v="2022-03-11T00:00:00"/>
    <n v="28"/>
    <s v="&lt; 30 days"/>
    <d v="2022-04-10T00:00:00"/>
    <s v="W16-2022"/>
    <s v="Apr-2022"/>
    <s v="TBD"/>
    <s v="TBD"/>
    <s v="TBD"/>
    <d v="2022-04-30T00:00:00"/>
    <s v="W18-2022"/>
    <s v="Apr-2022"/>
    <d v="2022-04-30T00:00:00"/>
    <s v="W18-2022"/>
    <s v="Apr-2022"/>
    <s v="MW"/>
    <d v="2022-03-24T00:00:00"/>
    <d v="2022-03-25T00:00:00"/>
    <n v="535113442730"/>
    <n v="6.6"/>
    <m/>
    <d v="2022-03-23T00:00:00"/>
    <m/>
    <m/>
    <d v="2022-04-08T00:00:00"/>
    <m/>
    <m/>
    <m/>
    <m/>
    <s v="38.RFI"/>
    <s v="21.RFI"/>
    <s v="CLOSED - RFI DONE"/>
    <s v="08:04:22: RFIN_x000a_06:04:22-03:04:22: ME OG_x000a_30:03:22: PONDASI OG_x000a_27:0:22-23:03:22: MOBDEMOB PREPARE CME_x000a_23:03:22-13:02:22: ESR PROCESS_x000a_11:02:22: SPK RECEIVED"/>
    <x v="2"/>
    <x v="0"/>
    <m/>
    <m/>
    <m/>
    <m/>
    <x v="2"/>
    <m/>
    <m/>
    <x v="1"/>
    <n v="481"/>
    <s v="469 TBG"/>
  </r>
  <r>
    <s v="NEW SPK B2S"/>
    <m/>
    <s v="SUL-SN-MSB-1555"/>
    <n v="30730320031"/>
    <s v="2817601003"/>
    <s v="SALULEMO_SUKAMAJU"/>
    <s v="BP2022"/>
    <s v="TB"/>
    <s v="120°29.16.48'E"/>
    <s v="2°35.51.76'S"/>
    <n v="60"/>
    <s v="1/90/260"/>
    <n v="2022"/>
    <s v="New site 2022 - P2"/>
    <s v="Dusun Mattirowalie, Desa Saptamarga, Kec. Sukamaju, Kab. Luwu Utara Prop. Sulawesi Selatan"/>
    <s v="HTI"/>
    <s v="SUL-SN-MSB-1555"/>
    <s v="SALULEMO_SUKAMAJU"/>
    <s v="B2S"/>
    <s v="TBG"/>
    <s v="EAST"/>
    <x v="2"/>
    <s v="Sulawesi Selatan"/>
    <s v="Kab. Luwu Utara"/>
    <n v="6617949"/>
    <x v="1"/>
    <d v="2022-01-28T00:00:00"/>
    <n v="84"/>
    <s v="61 - 90 days"/>
    <d v="2022-06-24T00:00:00"/>
    <s v="W26-2022"/>
    <s v="Jun-2022"/>
    <s v="TBD"/>
    <s v="TBD"/>
    <s v="TBD"/>
    <d v="2022-05-20T00:00:00"/>
    <s v="W21-2022"/>
    <s v="May-2022"/>
    <d v="2022-05-20T00:00:00"/>
    <s v="W21-2022"/>
    <s v="May-2022"/>
    <s v="MW"/>
    <d v="2022-02-25T00:00:00"/>
    <d v="2022-03-02T00:00:00"/>
    <m/>
    <m/>
    <m/>
    <d v="2022-03-25T00:00:00"/>
    <m/>
    <m/>
    <m/>
    <m/>
    <m/>
    <m/>
    <s v="CME"/>
    <s v="27.Curring Time"/>
    <s v="15.CURRING TIME"/>
    <s v="CURRENTLY NO ISSUE"/>
    <s v="17:04:22-13:04:22: CURRING_x000a_10:04:22-30:03:22: REBARRING_x000a_27:03:22-20:03:22: BOUWPLANK_x000a_16:03:22-09:03:22: RFC, CME PREPARATION_x000a_06:03:22: WAIT APD, SOIL TEST DONE_x000a_28:02:22-20:02:22: REKOM OG_x000a_16:02:22: IW CLEAR_x000a_13:02:22: IW OG_x000a_09:02:22: VALIDASI RNP TNP OG_x000a_08:02:22-30:01:22: SURVEY OG_x000a_28:01:22: SPK RECEIVED FROM EMAIL LMS"/>
    <x v="1"/>
    <x v="4"/>
    <n v="84"/>
    <s v="DONE"/>
    <d v="2022-05-14T00:00:00"/>
    <n v="109"/>
    <x v="4"/>
    <d v="2022-04-25T00:00:00"/>
    <d v="2022-05-25T00:00:00"/>
    <x v="0"/>
    <n v="436"/>
    <s v="424 TBG"/>
  </r>
  <r>
    <s v="89 COLO"/>
    <m/>
    <s v="JAW-JB-SMD-4365"/>
    <n v="30741330031"/>
    <n v="125697109"/>
    <s v="BO-MARGAMEKAR-SUMEDANGSELATAN"/>
    <s v="BP2022"/>
    <s v="TB"/>
    <s v="107°54.54.0'E"/>
    <s v="6°53.50.21'S"/>
    <n v="40"/>
    <s v="25/95/310"/>
    <n v="2022"/>
    <s v="Newsite 2022 - B2"/>
    <s v="Desa Margamekar Dusun Cipicung RT.002 RW.006, Kec. Sumedang Selatan, Kab. Sumedang Prov. Jawa Barat"/>
    <s v="HTI"/>
    <s v="JAW-JB-SMD-4365"/>
    <s v="MARGAMEKAR"/>
    <s v="COLO"/>
    <s v="TBG"/>
    <s v="CENTRAL"/>
    <x v="8"/>
    <s v="Jawa Barat"/>
    <s v="Kab. Sumedang"/>
    <n v="6618079"/>
    <x v="5"/>
    <d v="2022-03-11T00:00:00"/>
    <n v="28"/>
    <s v="&lt; 30 days"/>
    <d v="2022-04-10T00:00:00"/>
    <s v="W16-2022"/>
    <s v="Apr-2022"/>
    <d v="2022-03-31T00:00:00"/>
    <s v="W14-2022"/>
    <s v="Mar-2022"/>
    <d v="2022-04-26T00:00:00"/>
    <s v="W18-2022"/>
    <s v="Apr-2022"/>
    <d v="2022-04-26T00:00:00"/>
    <s v="W18-2022"/>
    <s v="Apr-2022"/>
    <s v="MW"/>
    <d v="2022-03-21T00:00:00"/>
    <d v="2022-03-23T00:00:00"/>
    <n v="535113442381"/>
    <n v="6.6"/>
    <m/>
    <d v="2022-03-21T00:00:00"/>
    <m/>
    <m/>
    <d v="2022-04-08T00:00:00"/>
    <m/>
    <m/>
    <m/>
    <m/>
    <s v="38.RFI"/>
    <s v="21.RFI"/>
    <s v="CLOSED - RFI DONE"/>
    <s v="08:04:22: RFIN_x000a_06:04:22-03:04:22: ME OG_x000a_30:03:22-27:03:22: PONDASI OG_x000a_23:03:22-13:02:22: ESR PROCESS_x000a_11:02:22: SPK RECEIVED"/>
    <x v="2"/>
    <x v="0"/>
    <m/>
    <m/>
    <m/>
    <m/>
    <x v="2"/>
    <m/>
    <m/>
    <x v="1"/>
    <n v="481"/>
    <s v="469 TBG"/>
  </r>
  <r>
    <s v="89 COLO"/>
    <m/>
    <s v="NUS-NB-TJN-5377"/>
    <n v="30741300031"/>
    <n v="180423109"/>
    <s v="PEMENANG BARAT PEMENANG 2"/>
    <s v="BP2022"/>
    <s v="TB"/>
    <s v="116°5.3.48'E"/>
    <s v="8°24.11.88'S"/>
    <n v="60"/>
    <s v="60/200/300"/>
    <n v="2022"/>
    <s v="Newsite 2022 - B2"/>
    <s v="Dusun Teluk Kombal RT 02/03 Ds. Pemenang Barat Kec. Pemenang Kab. Lombok Utara"/>
    <s v="HTI"/>
    <s v="NUS-NB-TJN-5377"/>
    <s v="SENGGIGI_PEMENANG_BARAT"/>
    <s v="COLO"/>
    <s v="TBG"/>
    <s v="EAST"/>
    <x v="4"/>
    <s v="Nusa Tenggara Barat"/>
    <s v="Kab. Lombok Utara"/>
    <n v="6618079"/>
    <x v="5"/>
    <d v="2022-03-11T00:00:00"/>
    <n v="24"/>
    <s v="&lt; 30 days"/>
    <d v="2022-04-10T00:00:00"/>
    <s v="W16-2022"/>
    <s v="Apr-2022"/>
    <s v="TBD"/>
    <s v="TBD"/>
    <s v="TBD"/>
    <d v="2022-04-30T00:00:00"/>
    <s v="W18-2022"/>
    <s v="Apr-2022"/>
    <d v="2022-04-30T00:00:00"/>
    <s v="W18-2022"/>
    <s v="Apr-2022"/>
    <s v="MW"/>
    <d v="2022-03-21T00:00:00"/>
    <d v="2022-03-23T00:00:00"/>
    <n v="441301097844"/>
    <n v="6.6"/>
    <m/>
    <d v="2022-03-21T00:00:00"/>
    <m/>
    <m/>
    <d v="2022-04-04T00:00:00"/>
    <m/>
    <m/>
    <m/>
    <m/>
    <s v="38.RFI"/>
    <s v="21.RFI"/>
    <s v="CLOSED - RFI DONE"/>
    <s v="04:04:22: RFIN_x000a_03:04:22: ME OG_x000a_30:03:22: PONDASI OG_x000a_27:03:22-23:03:22: CME PREPARATION_x000a_20:03:22-13:02:22: ESR PROCESS_x000a_11:02:22: SPK RECEIVED"/>
    <x v="2"/>
    <x v="0"/>
    <m/>
    <m/>
    <m/>
    <m/>
    <x v="2"/>
    <m/>
    <m/>
    <x v="1"/>
    <m/>
    <m/>
  </r>
  <r>
    <s v="89 COLO"/>
    <m/>
    <s v="JAW-JB-CJR-4318"/>
    <n v="30740810031"/>
    <n v="120916104"/>
    <s v="GN_ BATU_CNJR"/>
    <s v="BP2022"/>
    <s v="SMI"/>
    <s v="107°17.10.39'E"/>
    <s v="7°25.13.58'S"/>
    <n v="50"/>
    <s v="0/120/195"/>
    <n v="2022"/>
    <s v="Newsite 2022 - B2"/>
    <s v="Desa Cinerang Kp. Cikacang RT.01 RW.02, Kec. Naringgul, Kab. Cianjur Prov. Jawa Barat"/>
    <s v="HTI"/>
    <s v="JAW-JB-CJR-4318"/>
    <s v="CINERANG"/>
    <s v="COLO"/>
    <s v="TBG"/>
    <s v="CENTRAL"/>
    <x v="8"/>
    <s v="Jawa Barat"/>
    <s v="Kab. Cianjur"/>
    <n v="6618086"/>
    <x v="5"/>
    <d v="2022-03-11T00:00:00"/>
    <n v="28"/>
    <s v="&lt; 30 days"/>
    <d v="2022-04-10T00:00:00"/>
    <s v="W16-2022"/>
    <s v="Apr-2022"/>
    <d v="2022-03-29T00:00:00"/>
    <s v="W14-2022"/>
    <s v="Mar-2022"/>
    <d v="2022-04-26T00:00:00"/>
    <s v="W18-2022"/>
    <s v="Apr-2022"/>
    <d v="2022-04-26T00:00:00"/>
    <s v="W18-2022"/>
    <s v="Apr-2022"/>
    <s v="MW"/>
    <d v="2022-03-21T00:00:00"/>
    <d v="2022-03-23T00:00:00"/>
    <n v="536911879870"/>
    <m/>
    <m/>
    <d v="2022-03-21T00:00:00"/>
    <m/>
    <d v="2022-04-01T00:00:00"/>
    <d v="2022-04-08T00:00:00"/>
    <m/>
    <m/>
    <m/>
    <m/>
    <s v="38.RFI"/>
    <s v="21.RFI"/>
    <s v="CLOSED - RFI DONE"/>
    <s v="08:04:22: RFIN_x000a_07:04:22: NO NEED STR_x000a_06:04:22-01:04:22: SRFIN &amp; STR NY PARALEL_x000a_30:03:22: PONDASI OG_x000a_27:03:22: STRENGTENING OG_x000a_23:03:22-20:03:22: PONDASI OG_x000a_16:03:22-13:02:22: ESR PROCESS_x000a_11:02:22: SPK RECEIVED"/>
    <x v="2"/>
    <x v="0"/>
    <m/>
    <m/>
    <m/>
    <m/>
    <x v="2"/>
    <m/>
    <m/>
    <x v="1"/>
    <n v="481"/>
    <s v="469 TBG"/>
  </r>
  <r>
    <s v="89 COLO"/>
    <m/>
    <s v="JAW-JB-CJR-4327"/>
    <n v="30741650031"/>
    <n v="120918104"/>
    <s v="CILEPO"/>
    <s v="BP2022"/>
    <s v="SMI"/>
    <s v="107°9.39.06'E"/>
    <s v="7°23.49.56'S"/>
    <n v="70"/>
    <s v="175/235/305"/>
    <n v="2022"/>
    <s v="Newsite 2022 - B2"/>
    <s v="Jl. Raya Sindangbarang-Cilepo, Desa Girimukti RT.05 RW.02, Kec. Sindangbarang, Kab. Cianjur Prov. Jawa Barat"/>
    <s v="HTI"/>
    <s v="JAW-JB-CJR-4327"/>
    <s v="SINDANGBARANG_GIRIMUKTI"/>
    <s v="COLO"/>
    <s v="TBG"/>
    <s v="CENTRAL"/>
    <x v="8"/>
    <s v="Jawa Barat"/>
    <s v="Kab. Cianjur"/>
    <n v="6618086"/>
    <x v="5"/>
    <d v="2022-03-11T00:00:00"/>
    <n v="28"/>
    <s v="&lt; 30 days"/>
    <d v="2022-04-10T00:00:00"/>
    <s v="W16-2022"/>
    <s v="Apr-2022"/>
    <s v="TBD"/>
    <s v="TBD"/>
    <s v="TBD"/>
    <d v="2022-04-30T00:00:00"/>
    <s v="W18-2022"/>
    <s v="Apr-2022"/>
    <d v="2022-04-30T00:00:00"/>
    <s v="W18-2022"/>
    <s v="Apr-2022"/>
    <s v="MW"/>
    <d v="2022-03-24T00:00:00"/>
    <d v="2022-03-25T00:00:00"/>
    <n v="536911879792"/>
    <m/>
    <m/>
    <d v="2022-03-23T00:00:00"/>
    <m/>
    <d v="2022-03-31T00:00:00"/>
    <d v="2022-04-08T00:00:00"/>
    <m/>
    <m/>
    <m/>
    <m/>
    <s v="38.RFI"/>
    <s v="21.RFI"/>
    <s v="CLOSED - RFI DONE"/>
    <s v="08:04:22: RFIN_x000a_06:04:22-31:03:22: SRFIN_x000a_30:03:22: PONDASI OG_x000a_27:0:22-23:03:22: MOBDEMOB PREPARE CME_x000a_23:03:22-13:02:22: ESR PROCESS_x000a_11:02:22: SPK RECEIVED"/>
    <x v="2"/>
    <x v="0"/>
    <m/>
    <m/>
    <m/>
    <m/>
    <x v="2"/>
    <m/>
    <m/>
    <x v="1"/>
    <n v="481"/>
    <s v="469 TBG"/>
  </r>
  <r>
    <s v="89 COLO"/>
    <m/>
    <s v="JAW-JB-CJR-4319"/>
    <n v="30741360031"/>
    <n v="120899104"/>
    <s v="JAYAGIRI_CJR"/>
    <s v="BP2022"/>
    <s v="SMI"/>
    <s v="107°10.41.2'E"/>
    <s v="7°27.58.58'S"/>
    <n v="70"/>
    <s v="0/100/275"/>
    <n v="2022"/>
    <s v="Newsite 2022 - B2"/>
    <s v="Jl. Raya Sindang Barang-Sukapura, Desa Jaya Giri Kp. Babakan Tanjung RT.11 RW.03, Kec. Sindangbarang, Kab. Cianjur Prov. Jawa Barat"/>
    <s v="HTI"/>
    <s v="JAW-JB-CJR-4319"/>
    <s v="MEKARLAKSANA"/>
    <s v="COLO"/>
    <s v="TBG"/>
    <s v="CENTRAL"/>
    <x v="8"/>
    <s v="Jawa Barat"/>
    <s v="Kab. Cianjur"/>
    <n v="6618086"/>
    <x v="5"/>
    <d v="2022-03-11T00:00:00"/>
    <n v="28"/>
    <s v="&lt; 30 days"/>
    <d v="2022-04-10T00:00:00"/>
    <s v="W16-2022"/>
    <s v="Apr-2022"/>
    <d v="2022-03-31T00:00:00"/>
    <s v="W14-2022"/>
    <s v="Mar-2022"/>
    <d v="2022-04-26T00:00:00"/>
    <s v="W18-2022"/>
    <s v="Apr-2022"/>
    <d v="2022-04-26T00:00:00"/>
    <s v="W18-2022"/>
    <s v="Apr-2022"/>
    <s v="MW"/>
    <d v="2022-03-21T00:00:00"/>
    <d v="2022-03-23T00:00:00"/>
    <n v="536911880015"/>
    <m/>
    <m/>
    <d v="2022-03-21T00:00:00"/>
    <m/>
    <d v="2022-03-31T00:00:00"/>
    <d v="2022-04-08T00:00:00"/>
    <m/>
    <m/>
    <m/>
    <m/>
    <s v="38.RFI"/>
    <s v="21.RFI"/>
    <s v="CLOSED - RFI DONE"/>
    <s v="08:04:22: RFIN_x000a_06:04:22-31:03:22: SRFIN, PLN_x000a_30:03:22-27:03:22: PONDASI OG_x000a_23:03:22-13:02:22: ESR PROCESS_x000a_11:02:22: SPK RECEIVED"/>
    <x v="2"/>
    <x v="0"/>
    <m/>
    <m/>
    <m/>
    <m/>
    <x v="2"/>
    <m/>
    <m/>
    <x v="1"/>
    <n v="481"/>
    <s v="469 TBG"/>
  </r>
  <r>
    <s v="89 COLO"/>
    <m/>
    <s v="SUM-SU-AKK-2239"/>
    <n v="30741390031"/>
    <n v="225382007"/>
    <s v="IBS AEK NABARA"/>
    <s v="BP2022"/>
    <s v="TB"/>
    <s v="99°56.31.27'E"/>
    <s v="2°4.6.24'N"/>
    <n v="55"/>
    <s v="30/110/260"/>
    <n v="2022"/>
    <s v="Newsite 2022 - B2"/>
    <s v="Jl. Mangga Besar Dusun V, Desa Sidorukun, Kecamatan Pangkatan, Kabupaten Labuhanbatu, Provinsi Sumatera Utara_x000a__x000a_"/>
    <s v="HTI"/>
    <s v="SUM-SU-AKK-2239"/>
    <s v="PERKEBUNAN_PANGKATAN"/>
    <s v="COLO"/>
    <s v="TBG"/>
    <s v="West"/>
    <x v="3"/>
    <s v="Sumatera Utara"/>
    <s v="Kab. Labuhanbatu"/>
    <n v="6618079"/>
    <x v="5"/>
    <d v="2022-03-11T00:00:00"/>
    <n v="28"/>
    <s v="&lt; 30 days"/>
    <d v="2022-04-10T00:00:00"/>
    <s v="W16-2022"/>
    <s v="Apr-2022"/>
    <s v="TBD"/>
    <s v="TBD"/>
    <s v="TBD"/>
    <d v="2022-04-30T00:00:00"/>
    <s v="W18-2022"/>
    <s v="Apr-2022"/>
    <d v="2022-04-30T00:00:00"/>
    <s v="W18-2022"/>
    <s v="Apr-2022"/>
    <s v="MW"/>
    <d v="2022-03-21T00:00:00"/>
    <d v="2022-03-23T00:00:00"/>
    <n v="125150244399"/>
    <m/>
    <m/>
    <d v="2022-03-24T00:00:00"/>
    <m/>
    <m/>
    <d v="2022-04-08T00:00:00"/>
    <m/>
    <m/>
    <m/>
    <m/>
    <s v="38.RFI"/>
    <s v="21.RFI"/>
    <s v="CLOSED - RFI DONE"/>
    <s v="08:04:22: RFIN_x000a_06:04:22: PLN &amp; PARALEL STR_x000a_03:04:22: ME OG &amp; PERKUATAN PARALEL_x000a_30:03:22: PONDASI OG_x000a_27:03:22: PREPARE CME_x000a_23:03:22-13:02:22: ESR PROCESS_x000a_11:02:22: SPK RECEIVED"/>
    <x v="2"/>
    <x v="0"/>
    <m/>
    <m/>
    <m/>
    <m/>
    <x v="2"/>
    <m/>
    <m/>
    <x v="1"/>
    <n v="481"/>
    <s v="469 TBG"/>
  </r>
  <r>
    <s v="89 COLO"/>
    <m/>
    <s v="KAL-KT-PPS-0708"/>
    <m/>
    <n v="210515126"/>
    <s v="MULIA SARI"/>
    <s v="BP2022"/>
    <s v="TB"/>
    <s v="114°10.3.11'E"/>
    <s v="2°59.12.52'S"/>
    <n v="50"/>
    <s v="180/250/320"/>
    <n v="2022"/>
    <s v="Newsite 2022 - B2"/>
    <s v="Desa Badirih RT 03 RW 02, Kec. Maliku, Kab. Pulang Pisau Prov. Kalimantan Tengah"/>
    <s v="HTI"/>
    <s v="KAL-KT-PPS-0708"/>
    <s v="BADIRIH_MALIKU"/>
    <s v="COLO"/>
    <s v="TBG"/>
    <s v="CENTRAL"/>
    <x v="7"/>
    <s v="Kalimantan Tengah"/>
    <s v="Kab. Pulang Pisau"/>
    <n v="6618079"/>
    <x v="5"/>
    <d v="2022-03-11T00:00:00"/>
    <n v="39"/>
    <s v="31 - 60 days"/>
    <d v="2022-04-10T00:00:00"/>
    <s v="W16-2022"/>
    <s v="Apr-2022"/>
    <s v="TBD"/>
    <s v="TBD"/>
    <s v="TBD"/>
    <s v="TBD"/>
    <s v="TBD"/>
    <s v="TBD"/>
    <s v="TBD"/>
    <s v="TBD"/>
    <s v="TBD"/>
    <s v="MW"/>
    <d v="2022-03-24T00:00:00"/>
    <d v="2022-03-25T00:00:00"/>
    <m/>
    <m/>
    <m/>
    <m/>
    <m/>
    <m/>
    <m/>
    <m/>
    <m/>
    <m/>
    <m/>
    <s v="02.SPK returned"/>
    <s v="02.SPK RETURNED"/>
    <s v="ANTENA HEIGH TOO LOW, XL PROPOSE RETURN"/>
    <s v="01:04:22: SPK RETURN _x000a_31:03:22: ANTENA HEIGH TOO LOW, XL PROPOSE RETURN_x000a_30:03:22-13:02:22: ESR PROCESS_x000a_11:02:22: SPK RECEIVED"/>
    <x v="2"/>
    <x v="0"/>
    <m/>
    <m/>
    <m/>
    <m/>
    <x v="2"/>
    <m/>
    <m/>
    <x v="1"/>
    <m/>
    <m/>
  </r>
  <r>
    <s v="89 COLO"/>
    <m/>
    <s v="JAW-JB-GRT-4254"/>
    <n v="30741370031"/>
    <n v="121071104"/>
    <s v="CISOMPET"/>
    <s v="BP2022"/>
    <s v="SMI"/>
    <s v="107°48.30.24'E"/>
    <s v="7°30.39.96'S"/>
    <n v="50"/>
    <s v="45/115/185"/>
    <n v="2022"/>
    <s v="Newsite 2022 - B2"/>
    <s v="Desa Neglasari RT.01 RW.11, Kec. Cisompet, Kab. Garut Prov. Jawa Barat"/>
    <s v="HTI"/>
    <s v="JAW-JB-GRT-4254"/>
    <s v="CISOMPET_NEGLASARI"/>
    <s v="COLO"/>
    <s v="TBG"/>
    <s v="CENTRAL"/>
    <x v="8"/>
    <s v="Jawa Barat"/>
    <s v="Kab. Garut"/>
    <n v="6618086"/>
    <x v="5"/>
    <d v="2022-03-11T00:00:00"/>
    <n v="27"/>
    <s v="&lt; 30 days"/>
    <d v="2022-04-10T00:00:00"/>
    <s v="W16-2022"/>
    <s v="Apr-2022"/>
    <s v="TBD"/>
    <s v="TBD"/>
    <s v="TBD"/>
    <d v="2022-04-30T00:00:00"/>
    <s v="W18-2022"/>
    <s v="Apr-2022"/>
    <d v="2022-04-30T00:00:00"/>
    <s v="W18-2022"/>
    <s v="Apr-2022"/>
    <s v="MW"/>
    <d v="2022-03-21T00:00:00"/>
    <d v="2022-03-23T00:00:00"/>
    <n v="532770754077"/>
    <n v="6.6"/>
    <m/>
    <d v="2022-03-22T00:00:00"/>
    <m/>
    <m/>
    <d v="2022-04-07T00:00:00"/>
    <m/>
    <m/>
    <m/>
    <m/>
    <s v="38.RFI"/>
    <s v="21.RFI"/>
    <s v="CLOSED - RFI DONE"/>
    <s v="07:04:22: RFIN_x000a_06:04:22: SRFI &amp; STR_x000a_03:04:22: ME OG_x000a_30:03:22: PONDASI OG_x000a_27:03:22: MOBDEMOB PREPARE CME_x000a_23:03:22-13:02:22: ESR PROCESS_x000a_11:02:22: SPK RECEIVED"/>
    <x v="2"/>
    <x v="0"/>
    <m/>
    <m/>
    <m/>
    <m/>
    <x v="2"/>
    <m/>
    <m/>
    <x v="1"/>
    <n v="481"/>
    <s v="469 TBG"/>
  </r>
  <r>
    <s v="89 COLO"/>
    <m/>
    <s v="JAW-JB-CMS-4293"/>
    <n v="30741230031"/>
    <n v="122418109"/>
    <s v="RANCAH"/>
    <s v="BP2022"/>
    <s v="SKP"/>
    <s v="108°18.14.4'E"/>
    <s v="7°8.57.16'S"/>
    <n v="50"/>
    <s v="45/200/300"/>
    <n v="2022"/>
    <s v="Newsite 2022 - B2"/>
    <s v="Jl. Raya Kwali - Panjalu, Kec. Rancah, Kab. Ciamis Prov. Jawa Barat"/>
    <s v="HTI"/>
    <s v="JAW-JB-CMS-4293"/>
    <s v="CIOMAS"/>
    <s v="COLO"/>
    <s v="TBG"/>
    <s v="CENTRAL"/>
    <x v="8"/>
    <s v="Jawa Barat"/>
    <s v="Kab. Ciamis"/>
    <n v="6618082"/>
    <x v="5"/>
    <d v="2022-03-11T00:00:00"/>
    <n v="27"/>
    <s v="&lt; 30 days"/>
    <d v="2022-04-10T00:00:00"/>
    <s v="W16-2022"/>
    <s v="Apr-2022"/>
    <s v="TBD"/>
    <s v="TBD"/>
    <s v="TBD"/>
    <d v="2022-04-30T00:00:00"/>
    <s v="W18-2022"/>
    <s v="Apr-2022"/>
    <d v="2022-04-30T00:00:00"/>
    <s v="W18-2022"/>
    <s v="Apr-2022"/>
    <s v="MW"/>
    <d v="2022-03-21T00:00:00"/>
    <d v="2022-03-23T00:00:00"/>
    <n v="532513709188"/>
    <n v="6.6"/>
    <m/>
    <d v="2022-03-22T00:00:00"/>
    <m/>
    <m/>
    <d v="2022-04-07T00:00:00"/>
    <m/>
    <m/>
    <m/>
    <m/>
    <s v="38.RFI"/>
    <s v="21.RFI"/>
    <s v="CLOSED - RFI DONE"/>
    <s v="07:04:22: RFIN_x000a_06:04:22: SRFI &amp; STR_x000a_03:04:22: ME OG_x000a_30:03:22: PONDASI OG_x000a_27:03:22: MOBDEMOB PREPARE CME_x000a_23:03:22-13:02:22: ESR PROCESS_x000a_11:02:22: SPK RECEIVED"/>
    <x v="2"/>
    <x v="0"/>
    <m/>
    <m/>
    <m/>
    <m/>
    <x v="2"/>
    <m/>
    <m/>
    <x v="1"/>
    <n v="481"/>
    <s v="469 TBG"/>
  </r>
  <r>
    <s v="89 COLO"/>
    <m/>
    <s v="JAW-JT-MKD-1125"/>
    <n v="30741520031"/>
    <n v="140043109"/>
    <s v="SONOREJO"/>
    <s v="BP2022"/>
    <s v="TB"/>
    <s v="110°18.38.7'E"/>
    <s v="7°28.58.08'S"/>
    <n v="70"/>
    <s v="90/210/330"/>
    <n v="2022"/>
    <s v="Newsite 2022 - B2"/>
    <s v="Jl. Raya Desa Sonorejo, Kec. Candimulya, Kab. Magelang Prov. Jawa Tengah"/>
    <s v="NOKIA"/>
    <s v="JAW-JT-MKD-1125"/>
    <s v="SONOREJO_MAGELANG"/>
    <s v="COLO"/>
    <s v="TBG"/>
    <s v="CENTRAL"/>
    <x v="5"/>
    <s v="Jawa Tengah"/>
    <s v="Kab. Magelang"/>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m/>
    <m/>
    <s v="JAW-JT-CLP-0560"/>
    <m/>
    <n v="1446552023"/>
    <m/>
    <s v="RELOCATION"/>
    <s v="TB"/>
    <s v="109°9.39.28'E"/>
    <s v="7°37.50.38'S"/>
    <n v="36"/>
    <s v="0/120/250"/>
    <n v="2022"/>
    <s v="RELOCATION RIGHT"/>
    <m/>
    <s v="EID"/>
    <s v="JAW-JT-CLP-0560"/>
    <s v="CILACAP_ADIPALA"/>
    <s v="COLO"/>
    <s v="XL"/>
    <s v="CENTRAL"/>
    <x v="5"/>
    <s v="Jawa Tengah"/>
    <s v="Kab. Cilacap"/>
    <n v="6618118"/>
    <x v="19"/>
    <d v="2022-03-08T00:00:00"/>
    <n v="42"/>
    <s v="31 - 60 days"/>
    <d v="2022-04-07T00:00:00"/>
    <s v="W15-2022"/>
    <s v="Apr-2022"/>
    <s v="TBD"/>
    <s v="TBD"/>
    <s v="TBD"/>
    <s v="TBD"/>
    <s v="TBD"/>
    <s v="TBD"/>
    <s v="TBD"/>
    <s v="TBD"/>
    <s v="TBD"/>
    <s v="MW"/>
    <m/>
    <m/>
    <m/>
    <m/>
    <m/>
    <m/>
    <m/>
    <m/>
    <m/>
    <m/>
    <m/>
    <m/>
    <m/>
    <s v="19.Mobilisasi dan Demobilisasi"/>
    <m/>
    <s v="CURRENTLY NO ISSUE"/>
    <s v="14:04:22: prepare cme_x000a_08:03:22: SPK RECEIVED"/>
    <x v="2"/>
    <x v="0"/>
    <m/>
    <m/>
    <m/>
    <m/>
    <x v="2"/>
    <m/>
    <m/>
    <x v="1"/>
    <n v="436"/>
    <m/>
  </r>
  <r>
    <s v="89 COLO"/>
    <m/>
    <s v="JAW-JT-CLP-0564"/>
    <n v="30741510031"/>
    <n v="1443462004"/>
    <s v="IBS CINYAWANG"/>
    <s v="BP2022"/>
    <s v="TB"/>
    <s v="108°45.28.04'E"/>
    <s v="7°33.46.91'S"/>
    <n v="39"/>
    <s v="120/200/340"/>
    <n v="2022"/>
    <s v="Newsite 2022 - B2"/>
    <s v="Desa Cinyawang Dusun Bangkirlega RT.003 RW.011 Kec. Patimuan, Kab. Cilacap Prov. Jawa Tengah"/>
    <s v="NOKIA"/>
    <s v="JAW-JT-CLP-0564"/>
    <s v="CINYAWANG_CILACAP"/>
    <s v="COLO"/>
    <s v="TBG"/>
    <s v="CENTRAL"/>
    <x v="5"/>
    <s v="Jawa Tengah"/>
    <s v="Kab. Cilacap"/>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89 COLO"/>
    <m/>
    <s v="JAW-JT-MKD-1141"/>
    <n v="30741620031"/>
    <n v="140278104"/>
    <s v="SENDANGSONO"/>
    <s v="BP2022"/>
    <s v="SKP"/>
    <s v="110°14.33.32'E"/>
    <s v="7°38.8.38'S"/>
    <n v="70"/>
    <s v="30/120/300"/>
    <n v="2022"/>
    <s v="Newsite 2022 - B2"/>
    <s v="Desa Gleoran RT 02 RW 01 Kel. Sambeng, Kec. Borobudur, Kab. Magelang Prov. Jawa Tengah"/>
    <s v="NOKIA"/>
    <s v="JAW-JT-MKD-1141"/>
    <s v="SENDANGSONO_MAGELANG_BOROBUDUR"/>
    <s v="COLO"/>
    <s v="TBG"/>
    <s v="CENTRAL"/>
    <x v="5"/>
    <s v="Jawa Tengah"/>
    <s v="Kab. Magelang"/>
    <n v="6618083"/>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89 COLO"/>
    <m/>
    <s v="JAW-JT-SKH-1880"/>
    <n v="30741600031"/>
    <n v="141858109"/>
    <s v="NGADIREJO KARTOSURO"/>
    <s v="BP2022"/>
    <s v="TB"/>
    <s v="110°45.6.41'E"/>
    <s v="7°34.3.9'S"/>
    <n v="34"/>
    <s v="40/160/310"/>
    <n v="2022"/>
    <s v="Newsite 2022 - B2"/>
    <s v="Desa Gumpang Dusun Sayangan RT.003 RW.001 Kec. Kartasura, Kab. Sukoharjo Prov. Jawa Tengah"/>
    <s v="NOKIA"/>
    <s v="JAW-JT-SKH-1880"/>
    <s v="NGADIREJO_KARTOSURO"/>
    <s v="COLO"/>
    <s v="TBG"/>
    <s v="CENTRAL"/>
    <x v="5"/>
    <s v="Jawa Tengah"/>
    <s v="Kab. Sukoharjo"/>
    <n v="6618080"/>
    <x v="5"/>
    <d v="2022-03-11T00:00:00"/>
    <n v="39"/>
    <s v="31 - 60 days"/>
    <d v="2022-04-10T00:00:00"/>
    <s v="W16-2022"/>
    <s v="Apr-2022"/>
    <s v="TBD"/>
    <s v="TBD"/>
    <s v="TBD"/>
    <s v="TBD"/>
    <s v="TBD"/>
    <s v="TBD"/>
    <s v="TBD"/>
    <s v="TBD"/>
    <s v="TBD"/>
    <s v="MW"/>
    <m/>
    <m/>
    <m/>
    <m/>
    <m/>
    <m/>
    <m/>
    <m/>
    <m/>
    <m/>
    <m/>
    <m/>
    <m/>
    <s v="10.Under PWR review"/>
    <s v="06.ERM PROCESS"/>
    <s v="NEED STRENGTENING (NY PARALEL)"/>
    <s v="17:04:22: SRFI_x000a_LMS CHANGE TO NOKIA_x000a_13:04:22-13:03:22: ESR PROCESS_x000a_11:02:22: SPK RECEIVED"/>
    <x v="2"/>
    <x v="0"/>
    <m/>
    <m/>
    <m/>
    <m/>
    <x v="2"/>
    <m/>
    <m/>
    <x v="1"/>
    <n v="436"/>
    <s v="424 TBG"/>
  </r>
  <r>
    <s v="89 COLO"/>
    <m/>
    <s v="JAW-JT-PWD-0043"/>
    <n v="30741590031"/>
    <n v="1445112007"/>
    <s v="IBS KALISARI"/>
    <s v="BP2022"/>
    <s v="TB"/>
    <s v="111°8.23.86'E"/>
    <s v="7°8.3.01'S"/>
    <n v="69"/>
    <s v="60/170/330"/>
    <n v="2022"/>
    <s v="Newsite 2022 - B2"/>
    <s v="Desa Kalisari Dukuh Pulorejo RT.01 RW.04 Kec. Kradenan, Kab. Grobogan Prov. Jawa Tengah"/>
    <s v="NOKIA"/>
    <s v="JAW-JT-PWD-0043"/>
    <s v="KLAMPOK_PULOREJO"/>
    <s v="COLO"/>
    <s v="TBG"/>
    <s v="CENTRAL"/>
    <x v="5"/>
    <s v="Jawa Tengah"/>
    <s v="Kab. Grobogan"/>
    <n v="6618080"/>
    <x v="5"/>
    <d v="2022-03-11T00:00:00"/>
    <n v="39"/>
    <s v="31 - 60 days"/>
    <d v="2022-04-10T00:00:00"/>
    <s v="W16-2022"/>
    <s v="Apr-2022"/>
    <s v="TBD"/>
    <s v="TBD"/>
    <s v="TBD"/>
    <s v="TBD"/>
    <s v="TBD"/>
    <s v="TBD"/>
    <s v="TBD"/>
    <s v="TBD"/>
    <s v="TBD"/>
    <s v="MW"/>
    <m/>
    <m/>
    <m/>
    <m/>
    <m/>
    <m/>
    <m/>
    <m/>
    <m/>
    <m/>
    <m/>
    <m/>
    <m/>
    <s v="10.Under PWR review"/>
    <s v="06.ERM PROCESS"/>
    <s v="NEED STRENGTENING (NY PARALEL)"/>
    <s v="17:04:22: SRFI_x000a_LMS CHANGE TO NOKIA_x000a_13:04:22-13:03:22: ESR PROCESS_x000a_11:02:22: SPK RECEIVED"/>
    <x v="2"/>
    <x v="0"/>
    <m/>
    <m/>
    <m/>
    <m/>
    <x v="2"/>
    <m/>
    <m/>
    <x v="1"/>
    <n v="436"/>
    <s v="424 TBG"/>
  </r>
  <r>
    <s v="89 COLO"/>
    <m/>
    <s v="JAW-YO-SMN-0075"/>
    <n v="30741530031"/>
    <n v="150255109"/>
    <s v="MAGUWOHARJO 2"/>
    <s v="BP2022"/>
    <s v="TB"/>
    <s v="110°26.16.58'E"/>
    <s v="7°46.28.52'S"/>
    <n v="27"/>
    <s v="0/120/240"/>
    <n v="2022"/>
    <s v="Newsite 2022 - B2"/>
    <s v="Jl. Sambilegi Lor, Kel.Maguwoharjo RT.07 RW.55 Kec.Depok, Kab.Sleman Prov. DI Yogyakarta"/>
    <s v="NOKIA"/>
    <s v="JAW-YO-SMN-0075"/>
    <s v="MAGUWOHARJO_SLEMAN"/>
    <s v="COLO"/>
    <s v="TBG"/>
    <s v="CENTRAL"/>
    <x v="5"/>
    <s v="DI Yogyakarta"/>
    <s v="Kab. Sleman"/>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m/>
    <m/>
    <s v="JAW-JB-NPH-4380"/>
    <n v="30739920031"/>
    <s v="1276961003"/>
    <s v="NYENANG"/>
    <s v="BP2022"/>
    <s v="TB"/>
    <s v="107°21.13.54'E"/>
    <s v="6°44.47.21'S"/>
    <n v="50"/>
    <s v="15/190/270"/>
    <n v="2022"/>
    <s v="Newsite 2022 - P1"/>
    <s v="Kp. Nyenang Rt. 002 Rw. 003 Desa. Nyenang Kec. Cipendeuy Kab Bandung Barat Provinsi Jawa Barat."/>
    <s v="HTI"/>
    <s v="JAW-JB-NPH-4380"/>
    <s v="NYENANG"/>
    <s v="B2S"/>
    <s v="TBG"/>
    <s v="CENTRAL"/>
    <x v="8"/>
    <s v="Jawa Barat"/>
    <s v="Kab. Bandung Barat"/>
    <n v="6618108"/>
    <x v="15"/>
    <d v="2022-03-07T00:00:00"/>
    <n v="36"/>
    <s v="31 - 60 days"/>
    <d v="2022-08-04T00:00:00"/>
    <s v="W32-2022"/>
    <s v="Aug-2022"/>
    <s v="TBD"/>
    <s v="TBD"/>
    <s v="TBD"/>
    <d v="2022-04-30T00:00:00"/>
    <s v="W18-2022"/>
    <s v="Apr-2022"/>
    <d v="2022-04-30T00:00:00"/>
    <s v="W18-2022"/>
    <s v="Apr-2022"/>
    <s v="MW"/>
    <d v="2022-03-21T00:00:00"/>
    <d v="2022-03-23T00:00:00"/>
    <n v="535852226558"/>
    <m/>
    <m/>
    <d v="2022-03-31T00:00:00"/>
    <m/>
    <m/>
    <d v="2022-04-12T00:00:00"/>
    <m/>
    <m/>
    <d v="1899-12-30T00:00:00"/>
    <s v="CME"/>
    <s v="38.RFI"/>
    <s v="21.RFI"/>
    <s v="CLOSED - RFI DONE"/>
    <s v="12:04:22: RFIN_x000a_10:04:22-06:04:22: ERECTION_x000a_03:04:22: POURING_x000a_30:03:22-27:03:22: OG FABRIKASI BESI_x000a_23:03:22: EXCAVATION_x000a_20:03:22: REKOM_x000a_16:03:22-13:03:22: IW OG_x000a_11:03:22: VALIDASI RNP TNP_x000a_09:03:22: SURVEY OG_x000a_07:03:22: SPK RECEIVED"/>
    <x v="2"/>
    <x v="0"/>
    <m/>
    <m/>
    <m/>
    <m/>
    <x v="2"/>
    <m/>
    <m/>
    <x v="1"/>
    <n v="457"/>
    <s v="445 TBG"/>
  </r>
  <r>
    <s v="89 COLO"/>
    <m/>
    <s v="JAW-YO-WNO-0016"/>
    <n v="30741550031"/>
    <n v="1508281001"/>
    <s v="WONODOYO"/>
    <s v="BP2022"/>
    <s v="TB"/>
    <s v="110°43.4.01'E"/>
    <s v="7°57.11.7'S"/>
    <n v="59"/>
    <s v="0/120/240"/>
    <n v="2022"/>
    <s v="Newsite 2022 - B2"/>
    <s v="Kel.Umbul Rejo - Silingi RT.006 RW.001 Kec.Ponjong, Kab.Gunung Kidul Prov. DI Yogyakarta"/>
    <s v="NOKIA"/>
    <s v="JAW-YO-WNO-0016"/>
    <s v="WONODOYO_GUNUNGKIDUL"/>
    <s v="COLO"/>
    <s v="TBG"/>
    <s v="CENTRAL"/>
    <x v="5"/>
    <s v="DI Yogyakarta"/>
    <s v="Kab. Gunungkidul"/>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89 COLO"/>
    <m/>
    <s v="JAW-JB-GRT-4265"/>
    <n v="30741270031"/>
    <n v="125488126"/>
    <s v="CARINGIN GARUT"/>
    <s v="BP2022"/>
    <s v="TB"/>
    <s v="107°30.46.8'E"/>
    <s v="7°27.15.23'S"/>
    <n v="40"/>
    <s v="30/170/285"/>
    <n v="2022"/>
    <s v="Newsite 2022 - B2"/>
    <s v="Desa Caringin Kp. Caringin RT.02 RW.01, Kec. Caringin, Kab. Garut Prov. Jawa Barat"/>
    <s v="HTI"/>
    <s v="JAW-JB-GRT-4265"/>
    <s v="PASAR_DESA_CARINGIN"/>
    <s v="COLO"/>
    <s v="TBG"/>
    <s v="CENTRAL"/>
    <x v="8"/>
    <s v="Jawa Barat"/>
    <s v="Kab. Garut"/>
    <n v="6618079"/>
    <x v="5"/>
    <d v="2022-03-11T00:00:00"/>
    <n v="35"/>
    <s v="31 - 60 days"/>
    <d v="2022-04-10T00:00:00"/>
    <s v="W16-2022"/>
    <s v="Apr-2022"/>
    <d v="2022-03-31T00:00:00"/>
    <s v="W14-2022"/>
    <s v="Mar-2022"/>
    <d v="2022-04-26T00:00:00"/>
    <s v="W18-2022"/>
    <s v="Apr-2022"/>
    <d v="2022-04-26T00:00:00"/>
    <s v="W18-2022"/>
    <s v="Apr-2022"/>
    <s v="MW"/>
    <d v="2022-03-21T00:00:00"/>
    <d v="2022-03-23T00:00:00"/>
    <n v="532770754426"/>
    <n v="6.6"/>
    <m/>
    <d v="2022-03-21T00:00:00"/>
    <m/>
    <m/>
    <d v="2022-04-15T00:00:00"/>
    <m/>
    <m/>
    <m/>
    <m/>
    <s v="38.RFI"/>
    <s v="21.RFI"/>
    <s v="CLOSED - RFI DONE"/>
    <s v="15:04:22: RFIN_x000a_13:04:22-06:04:22: SRFI_x000a_03:04:22: ME OG_x000a_30:03:22-27:03:22: PONDASI OG_x000a_23:03:22-13:02:22: ESR PROCESS_x000a_11:02:22: SPK RECEIVED"/>
    <x v="2"/>
    <x v="0"/>
    <m/>
    <m/>
    <m/>
    <m/>
    <x v="2"/>
    <m/>
    <m/>
    <x v="1"/>
    <n v="443"/>
    <s v="431 TBG"/>
  </r>
  <r>
    <s v="89 COLO"/>
    <m/>
    <s v="JAW-JT-RBG-1773"/>
    <n v="30741560031"/>
    <n v="1441722004"/>
    <s v="IBS KEPOHAGUNG PAMOTAN"/>
    <s v="BP2022"/>
    <s v="TB"/>
    <s v="111°25.19.2'E"/>
    <s v="6°46.14.34'S"/>
    <n v="59"/>
    <s v="30/170/290"/>
    <n v="2022"/>
    <s v="Newsite 2022 - B2"/>
    <s v="Desa Kepohagung RT.004 RW.001 Kec. Pamotan, Kab. Rembang Prov. Jawa Tengah"/>
    <s v="NOKIA"/>
    <s v="JAW-JT-RBG-1773"/>
    <s v="KEPOHAGUNG_PAMOTAN"/>
    <s v="COLO"/>
    <s v="TBG"/>
    <s v="CENTRAL"/>
    <x v="5"/>
    <s v="Jawa Tengah"/>
    <s v="Kab. Rembang"/>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m/>
    <m/>
    <s v="SUM-SU-AKK-2244"/>
    <n v="30740210031"/>
    <s v="0229301003"/>
    <s v="BILAH_BARAT_KAMPUNG_BARU"/>
    <s v="BP2022"/>
    <s v="TB"/>
    <s v="99°48.42.19'E"/>
    <s v="2°8.44.98'N"/>
    <n v="50"/>
    <s v="90/220/330"/>
    <n v="2022"/>
    <s v="Newsite 2022 - B2"/>
    <m/>
    <s v="HTI"/>
    <s v="SUM-SU-AKK-2244"/>
    <s v="BILAH_BARAT_KAMPUNG_BARU"/>
    <s v="B2S"/>
    <s v="TBG"/>
    <s v="West"/>
    <x v="3"/>
    <s v="Sumatera Utara"/>
    <s v="Kab. Labuhanbatu"/>
    <n v="6618109"/>
    <x v="15"/>
    <d v="2022-03-07T00:00:00"/>
    <n v="43"/>
    <s v="31 - 60 days"/>
    <d v="2022-08-04T00:00:00"/>
    <s v="W32-2022"/>
    <s v="Aug-2022"/>
    <s v="TBD"/>
    <s v="TBD"/>
    <s v="TBD"/>
    <s v="TBD"/>
    <s v="TBD"/>
    <s v="TBD"/>
    <s v="TBD"/>
    <s v="TBD"/>
    <s v="TBD"/>
    <s v="MW"/>
    <m/>
    <m/>
    <m/>
    <m/>
    <m/>
    <m/>
    <m/>
    <m/>
    <m/>
    <m/>
    <m/>
    <m/>
    <s v="SPK RETURN"/>
    <s v="02.SPK returned"/>
    <s v="02.SPK RETURNED"/>
    <s v="IMB TIDAK BISA TERBIT"/>
    <s v="22:03:22: SPK RETURN ISSUE LABUHAN BATU IMB TIDAK BISA TERBIT_x000a_23:03:22-13:03:22: TBG PROPOSE RETURN, ISSUE LABUHAN BATU IMB TIDAK BISA TERBIT_x000a_13:03:22-09:03:22: SURVEY OG &amp; MITRA ASSIGNMENT_x000a_07:03:22: SPK RECEIVED"/>
    <x v="2"/>
    <x v="0"/>
    <m/>
    <m/>
    <m/>
    <m/>
    <x v="2"/>
    <m/>
    <m/>
    <x v="1"/>
    <m/>
    <m/>
  </r>
  <r>
    <s v="89 COLO"/>
    <m/>
    <s v="JAW-JT-KLN-0927"/>
    <n v="30741570031"/>
    <n v="140109109"/>
    <s v="KALIMANGU TUGU (TEGALREJO KLATEN)"/>
    <s v="BP2022"/>
    <s v="TB"/>
    <s v="110°40.29.86'E"/>
    <s v="7°46.20.78'S"/>
    <n v="63"/>
    <s v="60/210/310"/>
    <n v="2022"/>
    <s v="Newsite 2022 - B2"/>
    <s v="Desa Gunung Gajah, Dusun Gamping, Kec. Bayat, Kab. Klaten Prov. Jawa Tengah"/>
    <s v="NOKIA"/>
    <s v="JAW-JT-KLN-0927"/>
    <s v="KALIMANGU_TUGU_KLATEN"/>
    <s v="COLO"/>
    <s v="TBG"/>
    <s v="CENTRAL"/>
    <x v="5"/>
    <s v="Jawa Tengah"/>
    <s v="Kab. Klaten"/>
    <n v="6618080"/>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89 COLO"/>
    <m/>
    <s v="JAW-JT-MKD-1128"/>
    <n v="30740720031"/>
    <n v="140274104"/>
    <s v="PARIPURNO"/>
    <s v="BP2022"/>
    <s v="SKP"/>
    <s v="110°8.53.02'E"/>
    <s v="7°36.48.74'S"/>
    <n v="63"/>
    <s v="50/170/320"/>
    <n v="2022"/>
    <s v="Newsite 2022 - B2"/>
    <s v="Desa Paripurno, Kalisat RT.01 RW.05 Kec. Salaman, Kab. Magelang Prov. Jawa Tengah"/>
    <s v="NOKIA"/>
    <s v="JAW-JT-MKD-1128"/>
    <s v="PARIPURNO_MAGELANG"/>
    <s v="COLO"/>
    <s v="TBG"/>
    <s v="CENTRAL"/>
    <x v="5"/>
    <s v="Jawa Tengah"/>
    <s v="Kab. Magelang"/>
    <n v="6618083"/>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89 COLO"/>
    <m/>
    <s v="JAW-JT-MKD-1138"/>
    <n v="30740730031"/>
    <n v="140276104"/>
    <s v="NGARGORETNO"/>
    <s v="BP2022"/>
    <s v="SKP"/>
    <s v="110°11.26.12'E"/>
    <s v="7°37.9.01'S"/>
    <n v="70"/>
    <s v="100/270/350"/>
    <n v="2022"/>
    <s v="Newsite 2022 - B2"/>
    <s v="Jl. Raya Karanganyar, Desa Karanganyar Dusun Ngadiwinata RT.02 RW.04 Kec. Borobudur, Kab. Magelang Prov. Jawa Tengah"/>
    <s v="NOKIA"/>
    <s v="JAW-JT-MKD-1138"/>
    <s v="NGARGORETNO_MAGELANG"/>
    <s v="COLO"/>
    <s v="TBG"/>
    <s v="CENTRAL"/>
    <x v="5"/>
    <s v="Jawa Tengah"/>
    <s v="Kab. Magelang"/>
    <n v="6618083"/>
    <x v="5"/>
    <d v="2022-03-11T00:00:00"/>
    <n v="39"/>
    <s v="31 - 60 days"/>
    <d v="2022-04-10T00:00:00"/>
    <s v="W16-2022"/>
    <s v="Apr-2022"/>
    <s v="TBD"/>
    <s v="TBD"/>
    <s v="TBD"/>
    <s v="TBD"/>
    <s v="TBD"/>
    <s v="TBD"/>
    <s v="TBD"/>
    <s v="TBD"/>
    <s v="TBD"/>
    <s v="MW"/>
    <m/>
    <m/>
    <m/>
    <m/>
    <m/>
    <m/>
    <m/>
    <m/>
    <m/>
    <m/>
    <m/>
    <m/>
    <m/>
    <s v="10.Under PWR review"/>
    <s v="06.ERM PROCESS"/>
    <s v="CURRENTLY NO ISSUE"/>
    <s v="17:04:22: SRFI_x000a_LMS CHANGE TO NOKIA_x000a_13:04:22-13:03:22: ESR PROCESS_x000a_11:02:22: SPK RECEIVED"/>
    <x v="2"/>
    <x v="0"/>
    <m/>
    <m/>
    <m/>
    <m/>
    <x v="2"/>
    <m/>
    <m/>
    <x v="1"/>
    <n v="436"/>
    <s v="424 TBG"/>
  </r>
  <r>
    <s v="NEW SPK"/>
    <m/>
    <s v="JAW-JT-KLN-0930"/>
    <n v="30736050031"/>
    <s v="1443812004"/>
    <s v="IBS SOL0095"/>
    <s v="BP2022"/>
    <s v="TB"/>
    <s v="110°33.43.88'E"/>
    <s v="7°45.5.72'S"/>
    <n v="39"/>
    <s v="0/150/260"/>
    <s v="2022-2024"/>
    <s v="New site 2022 - P1"/>
    <s v="Desa Ceporan Dusun Kebonagung RT.1 RW.3 kec. Gantiwarno, Kab. Klaten Prov. Jawa Tengah"/>
    <s v="NOKIA"/>
    <s v="JAW-JT-KLN-0930"/>
    <s v="CEPORAN_KLATEN"/>
    <s v="COLO"/>
    <s v="TBG"/>
    <s v="CENTRAL"/>
    <x v="5"/>
    <s v="Jawa Tengah"/>
    <s v="Kab. Klaten"/>
    <n v="6617993"/>
    <x v="8"/>
    <d v="2022-01-28T00:00:00"/>
    <n v="81"/>
    <s v="61 - 90 days"/>
    <d v="2022-02-27T00:00:00"/>
    <s v="W10-2022"/>
    <s v="Feb-2022"/>
    <s v="TBD"/>
    <s v="TBD"/>
    <s v="TBD"/>
    <d v="2022-04-07T00:00:00"/>
    <s v="W15-2022"/>
    <s v="Apr-2022"/>
    <d v="2022-04-20T00:00:00"/>
    <s v="W17-2022"/>
    <s v="Apr-2022"/>
    <s v="MW"/>
    <d v="2022-02-02T00:00:00"/>
    <d v="2022-03-14T00:00:00"/>
    <m/>
    <n v="11"/>
    <m/>
    <d v="2022-03-08T00:00:00"/>
    <m/>
    <m/>
    <m/>
    <m/>
    <m/>
    <m/>
    <m/>
    <s v="36.PLN application"/>
    <s v="20.SRFI"/>
    <s v="STR DONE"/>
    <s v="17:04:22: SRFI_x000a_LMS CHANGE TO NOKIA_x000a_13:04:22-23:03:22: PLN CONNECTION &amp; STR NY PARALEL_x000a_20:03:22: ME OG_x000a_16:03:22-13:03:22: WAIT PSB, PARALEL STRENGTENING_x000a_09:03:22: PONDASI OG_x000a_06:03:22: READY TO STO_x000a_23:02:22-16:02:22: NEED REVIEW POWER_x000a_13:02:22-08:02:22: NEED REVIEW TNP HUAWEI_x000a_06:02:22-02:02:22: NEED REVIEW RNP HUAWEI_x000a_30:01:22: ESR REVIEW, NEED REVIEW RNP HUAWEI_x000a_28:01:22: SPK RELEASED"/>
    <x v="2"/>
    <x v="0"/>
    <m/>
    <m/>
    <m/>
    <m/>
    <x v="2"/>
    <m/>
    <m/>
    <x v="1"/>
    <n v="436"/>
    <s v="424 TBG"/>
  </r>
  <r>
    <s v="NEW SPK"/>
    <m/>
    <s v="JAW-JT-CLP-0567"/>
    <n v="30736060031"/>
    <s v="1433281023"/>
    <s v="CILACAP CIPARI"/>
    <s v="BP2022"/>
    <s v="TB"/>
    <s v="108°44.26.23'E"/>
    <s v="7°25.52.36'S"/>
    <n v="49"/>
    <s v="90/220/320"/>
    <s v="2022-2024"/>
    <s v="New site 2022 - P1"/>
    <s v="Jl. Wijaya Kusuma No.45, Desa Mulyadadi RT.006 RW.002 Kec. Cipari, Kab. Cilacap Prov. Jawa Tengah"/>
    <s v="NOKIA"/>
    <s v="JAW-JT-CLP-0567"/>
    <s v="PURWASARI_WANAREJA"/>
    <s v="COLO"/>
    <s v="TBG"/>
    <s v="CENTRAL"/>
    <x v="5"/>
    <s v="Jawa Tengah"/>
    <s v="Kab. Cilacap"/>
    <n v="6617993"/>
    <x v="8"/>
    <d v="2022-01-28T00:00:00"/>
    <n v="81"/>
    <s v="61 - 90 days"/>
    <d v="2022-02-27T00:00:00"/>
    <s v="W10-2022"/>
    <s v="Feb-2022"/>
    <s v="TBD"/>
    <s v="TBD"/>
    <s v="TBD"/>
    <d v="2022-04-07T00:00:00"/>
    <s v="W15-2022"/>
    <s v="Apr-2022"/>
    <d v="2022-04-20T00:00:00"/>
    <s v="W17-2022"/>
    <s v="Apr-2022"/>
    <s v="MW"/>
    <d v="2022-02-02T00:00:00"/>
    <d v="2022-03-14T00:00:00"/>
    <m/>
    <n v="11"/>
    <m/>
    <d v="2022-03-08T00:00:00"/>
    <m/>
    <m/>
    <m/>
    <m/>
    <m/>
    <m/>
    <m/>
    <s v="36.PLN application"/>
    <s v="20.SRFI"/>
    <s v="CURRENTLY NO ISSUE"/>
    <s v="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x v="2"/>
    <x v="0"/>
    <m/>
    <m/>
    <m/>
    <m/>
    <x v="2"/>
    <m/>
    <m/>
    <x v="1"/>
    <n v="436"/>
    <s v="424 TBG"/>
  </r>
  <r>
    <s v="NEW SPK"/>
    <m/>
    <s v="JAW-JT-BYL-0260"/>
    <n v="30735810031"/>
    <s v="1442672010"/>
    <s v="IBS ZSLO_0909"/>
    <s v="BP2022"/>
    <s v="TB"/>
    <s v="110°41.45.6'E"/>
    <s v="7°28.12.79'S"/>
    <n v="39"/>
    <s v="50/180/300"/>
    <s v="2022-2024"/>
    <s v="New site 2022 - P1"/>
    <s v="Desa Jagoan - Karang Pilang RT.005 RW.001 Kec.Sambi, Kab.Boyolali Prov. Jawa Tengah"/>
    <s v="NOKIA"/>
    <s v="JAW-JT-BYL-0260"/>
    <s v="BOYOLALI_SAMBI"/>
    <s v="COLO"/>
    <s v="TBG"/>
    <s v="CENTRAL"/>
    <x v="5"/>
    <s v="Jawa Tengah"/>
    <s v="Kab. Boyolali"/>
    <n v="6617993"/>
    <x v="8"/>
    <d v="2022-01-28T00:00:00"/>
    <n v="81"/>
    <s v="61 - 90 days"/>
    <d v="2022-02-27T00:00:00"/>
    <s v="W10-2022"/>
    <s v="Feb-2022"/>
    <s v="TBD"/>
    <s v="TBD"/>
    <s v="TBD"/>
    <d v="2022-04-07T00:00:00"/>
    <s v="W15-2022"/>
    <s v="Apr-2022"/>
    <d v="2022-04-20T00:00:00"/>
    <s v="W17-2022"/>
    <s v="Apr-2022"/>
    <s v="MW"/>
    <d v="2022-02-02T00:00:00"/>
    <d v="2022-03-14T00:00:00"/>
    <m/>
    <n v="11"/>
    <m/>
    <d v="2022-03-08T00:00:00"/>
    <m/>
    <m/>
    <m/>
    <m/>
    <m/>
    <m/>
    <m/>
    <s v="36.PLN application"/>
    <s v="20.SRFI"/>
    <s v="STR DONE"/>
    <s v="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x v="2"/>
    <x v="0"/>
    <m/>
    <m/>
    <m/>
    <m/>
    <x v="2"/>
    <m/>
    <m/>
    <x v="1"/>
    <n v="436"/>
    <s v="424 TBG"/>
  </r>
  <r>
    <m/>
    <m/>
    <s v="JAW-JB-NPH-4379"/>
    <n v="30739990031"/>
    <s v="1276991003"/>
    <s v="JATIMEKAR"/>
    <s v="BP2022"/>
    <s v="TB"/>
    <s v="107°22.20.3'E"/>
    <s v="6°44.44.68'S"/>
    <n v="50"/>
    <s v="100/200/290"/>
    <n v="2022"/>
    <s v="Newsite 2022 - P1"/>
    <s v="Kp. Ciburial Rt. 004 Rw. 003 Desa. Jatimekar Kec. Cipendeuy Kab Bandung Barat Provinsi Jawa Barat"/>
    <s v="HTI"/>
    <s v="JAW-JB-NPH-4379"/>
    <s v="JATIMEKAR"/>
    <s v="B2S"/>
    <s v="TBG"/>
    <s v="CENTRAL"/>
    <x v="8"/>
    <s v="Jawa Barat"/>
    <s v="Kab. Bandung Barat"/>
    <n v="6618108"/>
    <x v="15"/>
    <d v="2022-03-07T00:00:00"/>
    <n v="38"/>
    <s v="31 - 60 days"/>
    <d v="2022-08-04T00:00:00"/>
    <s v="W32-2022"/>
    <s v="Aug-2022"/>
    <s v="TBD"/>
    <s v="TBD"/>
    <s v="TBD"/>
    <d v="2022-04-30T00:00:00"/>
    <s v="W18-2022"/>
    <s v="Apr-2022"/>
    <d v="2022-04-30T00:00:00"/>
    <s v="W18-2022"/>
    <s v="Apr-2022"/>
    <s v="MW"/>
    <d v="2022-03-21T00:00:00"/>
    <d v="2022-03-23T00:00:00"/>
    <n v="535852226270"/>
    <n v="6.6"/>
    <m/>
    <d v="2022-03-31T00:00:00"/>
    <m/>
    <m/>
    <d v="2022-04-14T00:00:00"/>
    <m/>
    <m/>
    <d v="1899-12-30T00:00:00"/>
    <s v="CME"/>
    <s v="38.RFI"/>
    <s v="21.RFI"/>
    <s v="CLOSED - RFI DONE"/>
    <s v="14:04:22: RFIN_x000a_13:04:22-06:04:22: ERECTION_x000a_03:04:22: POURING_x000a_30:03:22-27:03:22: OG FABRIKASI BESI_x000a_23:03:22: EXCAVATION_x000a_20:03:22: REKOM_x000a_16:03:22-13:03:22: IW OG_x000a_11:03:22: VALIDASI RNP TNP_x000a_09:03:22: SURVEY OG_x000a_07:03:22: SPK RECEIVED"/>
    <x v="2"/>
    <x v="0"/>
    <m/>
    <m/>
    <m/>
    <m/>
    <x v="2"/>
    <m/>
    <m/>
    <x v="1"/>
    <n v="443"/>
    <s v="431 TBG"/>
  </r>
  <r>
    <s v="NEW SPK"/>
    <m/>
    <s v="JAW-JT-KRG-2154"/>
    <n v="30735780031"/>
    <s v="140161109"/>
    <s v="GONILAN UTARA"/>
    <s v="BP2022"/>
    <s v="TB"/>
    <s v="110°46.5.99'E"/>
    <s v="7°31.39.79'S"/>
    <n v="26"/>
    <s v="0/120/240"/>
    <s v="2022-2024"/>
    <s v="New site 2022 - P1"/>
    <s v="Desa Gedongan - Tanon Lor RT.02 RW.01 Kec. Colomadu, Kab. Karanganyar Prov. Jawa Tengah"/>
    <s v="NOKIA"/>
    <s v="JAW-JT-KRG-2154"/>
    <s v="GONILAN_UTARA"/>
    <s v="COLO"/>
    <s v="TBG"/>
    <s v="CENTRAL"/>
    <x v="5"/>
    <s v="Jawa Tengah"/>
    <s v="Kab. Karanganyar"/>
    <n v="6617993"/>
    <x v="8"/>
    <d v="2022-01-28T00:00:00"/>
    <n v="81"/>
    <s v="61 - 90 days"/>
    <d v="2022-02-27T00:00:00"/>
    <s v="W10-2022"/>
    <s v="Feb-2022"/>
    <s v="TBD"/>
    <s v="TBD"/>
    <s v="TBD"/>
    <d v="2022-04-07T00:00:00"/>
    <s v="W15-2022"/>
    <s v="Apr-2022"/>
    <d v="2022-04-20T00:00:00"/>
    <s v="W17-2022"/>
    <s v="Apr-2022"/>
    <s v="MW"/>
    <d v="2022-02-02T00:00:00"/>
    <d v="2022-03-14T00:00:00"/>
    <m/>
    <n v="11"/>
    <m/>
    <d v="2022-03-09T00:00:00"/>
    <m/>
    <m/>
    <m/>
    <m/>
    <m/>
    <m/>
    <m/>
    <s v="36.PLN application"/>
    <s v="20.SRFI"/>
    <s v="NEED STRENGTENING PARALEL"/>
    <s v="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x v="2"/>
    <x v="0"/>
    <m/>
    <m/>
    <m/>
    <m/>
    <x v="2"/>
    <m/>
    <m/>
    <x v="1"/>
    <n v="436"/>
    <s v="424 TBG"/>
  </r>
  <r>
    <s v="NEW SPK"/>
    <m/>
    <s v="JAW-JT-PWD-0045"/>
    <n v="30735880031"/>
    <s v="142754126"/>
    <s v="RAYA BLORA-PURWODADI"/>
    <s v="BP2022"/>
    <s v="TB"/>
    <s v="111°7.8.62'E"/>
    <s v="7°4.57.54'S"/>
    <n v="30"/>
    <s v="30/120/270"/>
    <s v="2022-2024"/>
    <s v="New site 2022 - P1"/>
    <s v="Desa Dapurno Dusun Pengkol RT.003 Rw.005 Kec. Wirosari, Kab. Grobogan Prov. Jawa Tengah_x000a__x000a_"/>
    <s v="NOKIA"/>
    <s v="JAW-JT-PWD-0045"/>
    <s v="GROBOGAN_WIROSARI"/>
    <s v="COLO"/>
    <s v="TBG"/>
    <s v="CENTRAL"/>
    <x v="5"/>
    <s v="Jawa Tengah"/>
    <s v="Kab. Grobogan"/>
    <n v="6617993"/>
    <x v="8"/>
    <d v="2022-01-28T00:00:00"/>
    <n v="81"/>
    <s v="61 - 90 days"/>
    <d v="2022-02-27T00:00:00"/>
    <s v="W10-2022"/>
    <s v="Feb-2022"/>
    <s v="TBD"/>
    <s v="TBD"/>
    <s v="TBD"/>
    <s v="TBD"/>
    <s v="TBD"/>
    <s v="TBD"/>
    <s v="TBD"/>
    <s v="TBD"/>
    <s v="TBD"/>
    <s v="MW"/>
    <d v="2022-02-02T00:00:00"/>
    <m/>
    <m/>
    <m/>
    <m/>
    <m/>
    <m/>
    <m/>
    <m/>
    <m/>
    <m/>
    <m/>
    <m/>
    <s v="36.PLN application"/>
    <s v="20.SRFI"/>
    <s v="STR DONE"/>
    <s v="17:04:22: SRFI_x000a_LMS CHANGE TO NOKIA_x000a_13:04:22-27:03:22: SRFI &amp; STR NY PARALEL_x000a_23:03:22: ME_x000a_20:03:22: WAIT PSB &amp; NEED REVIEW POWER_x000a_13:03:22-09:03:22: PONDASI OG_x000a_06:03:22-16:02:22: NEED REVIEW POWER_x000a_13:02:22-08:02:22: NEED REVIEW RNP EID_x000a_07:02:22: SPK REEASED"/>
    <x v="2"/>
    <x v="0"/>
    <m/>
    <m/>
    <m/>
    <m/>
    <x v="2"/>
    <m/>
    <m/>
    <x v="1"/>
    <n v="436"/>
    <s v="424 TBG"/>
  </r>
  <r>
    <s v="NEW SPK"/>
    <m/>
    <s v="JAW-JT-PWD-0044"/>
    <n v="30735820031"/>
    <s v="1441582004"/>
    <s v="IBS LOGENDER"/>
    <s v="BP2022"/>
    <s v="TB"/>
    <s v="111°6.43.06'E"/>
    <s v="7°8.5.28'S"/>
    <n v="59"/>
    <s v="10/90/180"/>
    <n v="2022"/>
    <s v="New site 2022 - P1"/>
    <s v="Desa Tuko, Logender RT.001 RW.011 Kec. Pulokulon, Kab. Grobogan Prov. Jawa Tengah"/>
    <s v="NOKIA"/>
    <s v="JAW-JT-PWD-0044"/>
    <s v="LOGENDER_GROBOGAN"/>
    <s v="COLO"/>
    <s v="TBG"/>
    <s v="CENTRAL"/>
    <x v="5"/>
    <s v="Jawa Tengah"/>
    <s v="Kab. Grobogan"/>
    <n v="6617993"/>
    <x v="8"/>
    <d v="2022-01-28T00:00:00"/>
    <n v="81"/>
    <s v="61 - 90 days"/>
    <d v="2022-02-27T00:00:00"/>
    <s v="W10-2022"/>
    <s v="Feb-2022"/>
    <s v="TBD"/>
    <s v="TBD"/>
    <s v="TBD"/>
    <s v="TBD"/>
    <s v="TBD"/>
    <s v="TBD"/>
    <s v="TBD"/>
    <s v="TBD"/>
    <s v="TBD"/>
    <s v="MW"/>
    <d v="2022-02-02T00:00:00"/>
    <m/>
    <m/>
    <m/>
    <m/>
    <m/>
    <m/>
    <m/>
    <m/>
    <m/>
    <m/>
    <m/>
    <m/>
    <s v="36.PLN application"/>
    <s v="20.SRFI"/>
    <s v="STR DONE"/>
    <s v="17:04:22: SRFI_x000a_LMS CHANGE TO NOKIA_x000a_13:04:22-27:03:22: SRFI &amp; STR NY PARALEL_x000a_23:03:22: ME_x000a_20:03:22: WAIT PSB &amp; NEED REVIEW POWER_x000a_13:03:22-09:03:22: PONDASI OG_x000a_06:03:22-16:02:22: NEED REVIEW POWER_x000a_13:02:22-08:02:22: NEED REVIEW RNP EID_x000a_07:02:22: SPK REEASED"/>
    <x v="2"/>
    <x v="0"/>
    <m/>
    <m/>
    <m/>
    <m/>
    <x v="2"/>
    <m/>
    <m/>
    <x v="1"/>
    <n v="436"/>
    <s v="424 TBG"/>
  </r>
  <r>
    <s v="NEW SPK"/>
    <m/>
    <s v="JAW-JT-PWD-0046"/>
    <n v="30735840031"/>
    <s v="1442202007"/>
    <s v="IBS IBS_PHASE 4C_1029_CJA"/>
    <s v="BP2022"/>
    <s v="TB "/>
    <s v="110°43.26.4'E"/>
    <s v="7°4.39.32'S"/>
    <n v="49"/>
    <s v="60/180/320"/>
    <n v="2022"/>
    <s v="New site 2022 - P2"/>
    <s v="Desa Latak RT.003 RW.002 Kec. Godong, Kab. Grobogan Prov. Jawa Tengah"/>
    <s v="NOKIA"/>
    <s v="JAW-JT-PWD-0046"/>
    <s v="LATAK_GROBOGAN"/>
    <s v="COLO"/>
    <s v="TBG"/>
    <s v="CENTRAL"/>
    <x v="5"/>
    <s v="Jawa Tengah"/>
    <s v="Kab. Grobogan"/>
    <n v="6617993"/>
    <x v="8"/>
    <d v="2022-01-28T00:00:00"/>
    <n v="81"/>
    <s v="61 - 90 days"/>
    <d v="2022-02-27T00:00:00"/>
    <s v="W10-2022"/>
    <s v="Feb-2022"/>
    <s v="TBD"/>
    <s v="TBD"/>
    <s v="TBD"/>
    <s v="TBD"/>
    <s v="TBD"/>
    <s v="TBD"/>
    <s v="TBD"/>
    <s v="TBD"/>
    <s v="TBD"/>
    <s v="MW"/>
    <d v="2022-02-02T00:00:00"/>
    <m/>
    <m/>
    <m/>
    <m/>
    <m/>
    <m/>
    <m/>
    <m/>
    <m/>
    <m/>
    <m/>
    <m/>
    <s v="36.PLN application"/>
    <s v="20.SRFI"/>
    <s v="STR DONE"/>
    <s v="17:04:22: SRFI_x000a_LMS CHANGE TO NOKIA_x000a_13:04:22-27:03:22: SRFI &amp; STR NY PARALEL_x000a_23:03:22: ME_x000a_20:03:22: WAIT PSB &amp; NEED REVIEW POWER_x000a_13:03:22-09:03:22: PONDASI OG_x000a_06:03:22-16:02:22: NEED REVIEW POWER_x000a_13:02:22-08:02:22: NEED REVIEW RNP EID_x000a_07:02:22: SPK REEASED"/>
    <x v="2"/>
    <x v="0"/>
    <m/>
    <m/>
    <m/>
    <m/>
    <x v="2"/>
    <m/>
    <m/>
    <x v="1"/>
    <n v="436"/>
    <s v="424 TBG"/>
  </r>
  <r>
    <s v="NEW SPK"/>
    <m/>
    <s v="JAW-JT-DMK-0620"/>
    <n v="30735830031"/>
    <s v="1443512004"/>
    <s v="IBS KEDUNGWARU KIDUL"/>
    <s v="BP2022"/>
    <s v="TB "/>
    <s v="110°47.20.4'E"/>
    <s v="6°49.32.74'S"/>
    <n v="39"/>
    <s v="40/130/320"/>
    <n v="2022"/>
    <s v="New site 2022 - P2"/>
    <s v="Desa Kedungwaru kidul RT.05 RW.03 Kec. Karanganyar, Kab. Demak Prov. Jawa Tengah"/>
    <s v="NOKIA"/>
    <s v="JAW-JT-DMK-0620"/>
    <s v="KEDUNGWARU_KIDUL"/>
    <s v="COLO"/>
    <s v="TBG"/>
    <s v="CENTRAL"/>
    <x v="5"/>
    <s v="Jawa Tengah"/>
    <s v="Kab. Demak"/>
    <n v="6617993"/>
    <x v="8"/>
    <d v="2022-01-28T00:00:00"/>
    <n v="81"/>
    <s v="61 - 90 days"/>
    <d v="2022-02-27T00:00:00"/>
    <s v="W10-2022"/>
    <s v="Feb-2022"/>
    <s v="TBD"/>
    <s v="TBD"/>
    <s v="TBD"/>
    <s v="TBD"/>
    <s v="TBD"/>
    <s v="TBD"/>
    <s v="TBD"/>
    <s v="TBD"/>
    <s v="TBD"/>
    <s v="MW"/>
    <d v="2022-02-02T00:00:00"/>
    <m/>
    <m/>
    <m/>
    <m/>
    <m/>
    <m/>
    <m/>
    <m/>
    <m/>
    <m/>
    <m/>
    <m/>
    <s v="36.PLN application"/>
    <s v="20.SRFI"/>
    <s v="STR DONE"/>
    <s v="17:04:22: SRFI_x000a_LMS CHANGE TO NOKIA_x000a_13:04:22-27:03:22: SRFI &amp; STR NY PARALEL_x000a_23:03:22: ME_x000a_20:03:22: WAIT PSB &amp; NEED REVIEW POWER_x000a_13:03:22-09:03:22: PONDASI OG_x000a_06:03:22-16:02:22: NEED REVIEW POWER_x000a_13:02:22-08:02:22: NEED REVIEW RNP EID_x000a_07:02:22: SPK REEASED"/>
    <x v="2"/>
    <x v="0"/>
    <m/>
    <m/>
    <m/>
    <m/>
    <x v="2"/>
    <m/>
    <m/>
    <x v="1"/>
    <n v="436"/>
    <s v="424 TBG"/>
  </r>
  <r>
    <s v="NEW SPK"/>
    <m/>
    <s v="JAW-JT-PBG-1223"/>
    <n v="30735950031"/>
    <s v="140733104"/>
    <s v="KARANGREJA"/>
    <s v="BP2022"/>
    <s v="SMI"/>
    <s v="109°20.44.77'E"/>
    <s v="7°13.15.56'S"/>
    <n v="70"/>
    <s v="60/230/300"/>
    <n v="2022"/>
    <s v="New site 2022 - P2"/>
    <s v="Desa Gondang RT 03/01, Kec. Karangreja, Kab. Purbalingga Prov. Jawa Tengah"/>
    <s v="NOKIA"/>
    <s v="JAW-JT-PBG-1223"/>
    <s v="PURBALINGGA_KARANGREJA"/>
    <s v="COLO"/>
    <s v="TBG"/>
    <s v="CENTRAL"/>
    <x v="5"/>
    <s v="Jawa Tengah"/>
    <s v="Kab. Purbalingga"/>
    <n v="6617989"/>
    <x v="8"/>
    <d v="2022-01-28T00:00:00"/>
    <n v="81"/>
    <s v="61 - 90 days"/>
    <d v="2022-02-27T00:00:00"/>
    <s v="W10-2022"/>
    <s v="Feb-2022"/>
    <s v="TBD"/>
    <s v="TBD"/>
    <s v="TBD"/>
    <d v="2022-04-23T00:00:00"/>
    <s v="W17-2022"/>
    <s v="Apr-2022"/>
    <d v="2022-04-23T00:00:00"/>
    <s v="W17-2022"/>
    <s v="Apr-2022"/>
    <s v="MW"/>
    <d v="2022-02-02T00:00:00"/>
    <d v="2022-03-14T00:00:00"/>
    <m/>
    <n v="11"/>
    <m/>
    <d v="2022-03-09T00:00:00"/>
    <m/>
    <m/>
    <m/>
    <m/>
    <m/>
    <m/>
    <m/>
    <s v="36.PLN application"/>
    <s v="20.SRFI"/>
    <s v="NEED STRENGTENING (NY PARALEL)"/>
    <s v="17:04:22: SRFI_x000a_LMS CHANGE TO NOKIA_x000a_13: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36"/>
    <s v="424 TBG"/>
  </r>
  <r>
    <s v="NEW SPK"/>
    <m/>
    <s v="JAW-JT-CLP-0565"/>
    <n v="30735790031"/>
    <s v="1446482023"/>
    <s v="IBS AMN"/>
    <s v="BP2022"/>
    <s v="TB"/>
    <s v="109°1.11.89'E"/>
    <s v="7°42.13.07'S"/>
    <n v="35"/>
    <s v="60/180/270"/>
    <n v="2022"/>
    <s v="New site 2022 - P1"/>
    <s v="Jl. Kendeng No. 307 RT. 07 RW. 15, Kelurahan Sidanegara, Kecamatan Cilacap Tengah, Kabupaten Cilacap, Provinsi Jawa Tengah"/>
    <s v="NOKIA"/>
    <s v="JAW-JT-CLP-0565"/>
    <s v="JALAN_KENDENG_CILACAP"/>
    <s v="COLO"/>
    <s v="TBG"/>
    <s v="CENTRAL"/>
    <x v="5"/>
    <s v="Jawa Tengah"/>
    <s v="Kab. Cilacap"/>
    <n v="6617993"/>
    <x v="8"/>
    <d v="2022-01-28T00:00:00"/>
    <n v="81"/>
    <s v="61 - 90 days"/>
    <d v="2022-02-27T00:00:00"/>
    <s v="W10-2022"/>
    <s v="Feb-2022"/>
    <s v="TBD"/>
    <s v="TBD"/>
    <s v="TBD"/>
    <s v="TBD"/>
    <s v="TBD"/>
    <s v="TBD"/>
    <s v="TBD"/>
    <s v="TBD"/>
    <s v="TBD"/>
    <s v="MW"/>
    <d v="2022-02-02T00:00:00"/>
    <m/>
    <m/>
    <m/>
    <m/>
    <m/>
    <m/>
    <m/>
    <m/>
    <m/>
    <m/>
    <m/>
    <m/>
    <s v="36.PLN application"/>
    <s v="20.SRFI"/>
    <s v="CURRENTLY NO ISSUE"/>
    <s v="17:04:22: SRFI_x000a_LMS CHANGE TO NOKIA_x000a_13:04:22-27:03:22: SRFI_x000a_23:03:22-16:03:22: COMCASE_x000a_13:03:22-09:03:22: PROSES IZIN KE LL_x000a_06:03:22-16:02:22: NEED REVIEW POWER_x000a_13:02:22-09:02:22: NEED REVIEW TNP HUAWEI_x000a_06:02:22-30:01:22: ESR REVIEW, NEED REVIEW RNP EID_x000a_28:01:22: SPK RELEASED"/>
    <x v="2"/>
    <x v="0"/>
    <m/>
    <m/>
    <m/>
    <m/>
    <x v="2"/>
    <m/>
    <m/>
    <x v="1"/>
    <n v="436"/>
    <s v="424 TBG"/>
  </r>
  <r>
    <s v="NEW SPK"/>
    <m/>
    <s v="JAW-JT-KJN-0997"/>
    <n v="30735980031"/>
    <s v="141235109"/>
    <s v="PEKAJANGAN"/>
    <s v="BP2022"/>
    <s v="SKP"/>
    <s v="109°39.13.97'E"/>
    <s v="6°56.58.88'S"/>
    <n v="50"/>
    <s v="90/190/280"/>
    <n v="2022"/>
    <s v="New site 2022 - P1"/>
    <s v="Gang 7 Pekajangan, Kec. Kedungwuni, Kab. Pekalongan, Prov. Jawa Tengah"/>
    <s v="NOKIA"/>
    <s v="JAW-JT-KJN-0997"/>
    <s v="PEKAJANGAN_PEKALONGAN"/>
    <s v="COLO"/>
    <s v="TBG"/>
    <s v="CENTRAL"/>
    <x v="5"/>
    <s v="Jawa Tengah"/>
    <s v="Kab. Pekalongan"/>
    <n v="6617984"/>
    <x v="8"/>
    <d v="2022-01-28T00:00:00"/>
    <n v="81"/>
    <s v="61 - 90 days"/>
    <d v="2022-02-27T00:00:00"/>
    <s v="W10-2022"/>
    <s v="Feb-2022"/>
    <s v="TBD"/>
    <s v="TBD"/>
    <s v="TBD"/>
    <d v="2022-04-08T00:00:00"/>
    <s v="W15-2022"/>
    <s v="Apr-2022"/>
    <d v="2022-04-20T00:00:00"/>
    <s v="W17-2022"/>
    <s v="Apr-2022"/>
    <s v="MW"/>
    <d v="2022-02-02T00:00:00"/>
    <d v="2022-03-14T00:00:00"/>
    <m/>
    <n v="11"/>
    <m/>
    <d v="2022-03-09T00:00:00"/>
    <m/>
    <m/>
    <m/>
    <m/>
    <m/>
    <m/>
    <m/>
    <s v="36.PLN application"/>
    <s v="20.SRFI"/>
    <s v="CURRENTLY NO ISSUE"/>
    <s v="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36"/>
    <s v="424 TBG"/>
  </r>
  <r>
    <s v="89 COLO"/>
    <m/>
    <s v="SUM-SS-SKY-1242"/>
    <n v="30741280031"/>
    <n v="71056109"/>
    <s v="SUMSEL2G02"/>
    <s v="BP2022"/>
    <s v="TB"/>
    <s v="103°25.26.15'E"/>
    <s v="2°45.0.36'S"/>
    <n v="60"/>
    <s v="60/200/355"/>
    <n v="2022"/>
    <s v="Newsite 2022 - B2"/>
    <s v="Jl. Provinsi Desa Ngulak 2, Kec. Sanggadesa, Kab. Musi Banyuasin Prov. Sumatera Selatan"/>
    <s v="HTI"/>
    <s v="SUM-SS-SKY-1242"/>
    <s v="NGULAK_I"/>
    <s v="COLO"/>
    <s v="TBG"/>
    <s v="West"/>
    <x v="1"/>
    <s v="Sumatera Selatan"/>
    <s v="Kab. Musi Banyuasin"/>
    <n v="6618079"/>
    <x v="5"/>
    <d v="2022-03-11T00:00:00"/>
    <n v="39"/>
    <s v="31 - 60 days"/>
    <d v="2022-04-10T00:00:00"/>
    <s v="W16-2022"/>
    <s v="Apr-2022"/>
    <s v="TBD"/>
    <s v="TBD"/>
    <s v="TBD"/>
    <d v="2022-04-30T00:00:00"/>
    <s v="W18-2022"/>
    <s v="Apr-2022"/>
    <d v="2022-04-30T00:00:00"/>
    <s v="W18-2022"/>
    <s v="Apr-2022"/>
    <s v="MW"/>
    <d v="2022-03-21T00:00:00"/>
    <d v="2022-03-23T00:00:00"/>
    <m/>
    <m/>
    <m/>
    <d v="2022-03-24T00:00:00"/>
    <m/>
    <d v="2022-04-14T00:00:00"/>
    <m/>
    <m/>
    <m/>
    <d v="2022-04-15T00:00:00"/>
    <m/>
    <s v="38.RFI"/>
    <s v="21.RFI"/>
    <s v="CURRENTLY NO ISSUE"/>
    <s v="14:04:22: SRFIN_x000a_13:04:22-06:04:22: ME OG_x000a_03:04:22: PONDASI OG_x000a_30:03:22-27:03:22: PREPARE CME_x000a_23:03:22-13:02:22: ESR PROCESS_x000a_11:02:22: SPK RECEIVED"/>
    <x v="2"/>
    <x v="0"/>
    <m/>
    <m/>
    <m/>
    <m/>
    <x v="2"/>
    <m/>
    <m/>
    <x v="1"/>
    <n v="443"/>
    <s v="431 TBG"/>
  </r>
  <r>
    <s v="NEW SPK"/>
    <m/>
    <s v="JAW-JT-KJN-1002"/>
    <n v="30736000031"/>
    <s v="143142104"/>
    <s v="BLIGO_KAJ"/>
    <s v="BP2022"/>
    <s v="SKP"/>
    <s v="109°39.12.02'E"/>
    <s v="6°55.59.16'S"/>
    <n v="39"/>
    <s v="60/180/300"/>
    <n v="2022"/>
    <s v="New site 2022 - P2"/>
    <s v="Kel.Sapugarut Gang 1 RT.007 RW.003 Kec.Buaran, Kab.Pekalongan Prov. Jawa Tengah"/>
    <s v="NOKIA"/>
    <s v="JAW-JT-KJN-1002"/>
    <s v="BLIGO_PEKALONGAN"/>
    <s v="COLO"/>
    <s v="TBG"/>
    <s v="CENTRAL"/>
    <x v="5"/>
    <s v="Jawa Tengah"/>
    <s v="Kab. Pekalongan"/>
    <n v="6617984"/>
    <x v="8"/>
    <d v="2022-01-28T00:00:00"/>
    <n v="81"/>
    <s v="61 - 90 days"/>
    <d v="2022-02-27T00:00:00"/>
    <s v="W10-2022"/>
    <s v="Feb-2022"/>
    <s v="TBD"/>
    <s v="TBD"/>
    <s v="TBD"/>
    <d v="2022-04-08T00:00:00"/>
    <s v="W15-2022"/>
    <s v="Apr-2022"/>
    <d v="2022-04-20T00:00:00"/>
    <s v="W17-2022"/>
    <s v="Apr-2022"/>
    <s v="MW"/>
    <d v="2022-02-02T00:00:00"/>
    <d v="2022-03-14T00:00:00"/>
    <m/>
    <n v="11"/>
    <m/>
    <d v="2022-03-09T00:00:00"/>
    <m/>
    <m/>
    <m/>
    <m/>
    <m/>
    <m/>
    <m/>
    <s v="36.PLN application"/>
    <s v="20.SRFI"/>
    <s v="CURRENTLY NO ISSUE"/>
    <s v="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36"/>
    <s v="424 TBG"/>
  </r>
  <r>
    <s v="NEW SPK"/>
    <m/>
    <s v="JAW-JT-KBM-0636"/>
    <n v="30735990031"/>
    <s v="140204104"/>
    <s v="TUGU"/>
    <s v="BP2022"/>
    <s v="SKP"/>
    <s v="109°27.29.2'E"/>
    <s v="7°37.57.65'S"/>
    <n v="69"/>
    <s v="0/110/200"/>
    <n v="2022"/>
    <s v="New site 2022 - P2"/>
    <s v="Jl. Desa Tugu Prigi I,RT.03/05, Kec. Buayan, Kab. Kebumen Prov. Jawa Tengah"/>
    <s v="NOKIA"/>
    <s v="JAW-JT-KBM-0636"/>
    <s v="TUGU_KEBUMEN"/>
    <s v="COLO"/>
    <s v="TBG"/>
    <s v="CENTRAL"/>
    <x v="5"/>
    <s v="Jawa Tengah"/>
    <s v="Kab. Kebumen"/>
    <n v="6617984"/>
    <x v="8"/>
    <d v="2022-01-28T00:00:00"/>
    <n v="81"/>
    <s v="61 - 90 days"/>
    <d v="2022-02-27T00:00:00"/>
    <s v="W10-2022"/>
    <s v="Feb-2022"/>
    <s v="TBD"/>
    <s v="TBD"/>
    <s v="TBD"/>
    <d v="2022-04-08T00:00:00"/>
    <s v="W15-2022"/>
    <s v="Apr-2022"/>
    <d v="2022-04-20T00:00:00"/>
    <s v="W17-2022"/>
    <s v="Apr-2022"/>
    <s v="MW"/>
    <d v="2022-02-02T00:00:00"/>
    <d v="2022-03-14T00:00:00"/>
    <m/>
    <n v="11"/>
    <m/>
    <d v="2022-03-09T00:00:00"/>
    <m/>
    <m/>
    <m/>
    <m/>
    <m/>
    <m/>
    <m/>
    <s v="36.PLN application"/>
    <s v="20.SRFI"/>
    <s v="CURRENTLY NO ISSUE"/>
    <s v="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36"/>
    <s v="424 TBG"/>
  </r>
  <r>
    <m/>
    <m/>
    <s v="JAW-JT-BYL-0359"/>
    <n v="30736030031"/>
    <s v="1448111001"/>
    <s v="NGADIROJO AMPEL"/>
    <s v="BP2022"/>
    <s v="TB"/>
    <s v="110°29.54.1'E"/>
    <s v="7°25.7.72'S"/>
    <n v="62"/>
    <s v="90/210/330"/>
    <n v="2022"/>
    <s v="New site 2022 - P2"/>
    <s v="DK Margosari  RT 001 RW 06 Desa Ngadirojo Kecamatan Gladagsari Kabupaten Boyolali Provinsi Jawa Tengah"/>
    <s v="NOKIA"/>
    <s v="JAW-JT-BYL-0359"/>
    <s v="BOYOLALI_AMPEL"/>
    <s v="COLO"/>
    <s v="TBG"/>
    <s v="CENTRAL"/>
    <x v="5"/>
    <s v="Jawa Tengah"/>
    <s v="Kab. Boyolali"/>
    <n v="6618025"/>
    <x v="21"/>
    <d v="2022-02-07T00:00:00"/>
    <n v="74"/>
    <s v="61 - 90 days"/>
    <d v="2022-03-06T00:00:00"/>
    <s v="W11-2022"/>
    <s v="Mar-2022"/>
    <s v="TBD"/>
    <s v="TBD"/>
    <s v="TBD"/>
    <s v="TBD"/>
    <s v="TBD"/>
    <s v="TBD"/>
    <s v="TBD"/>
    <s v="TBD"/>
    <s v="TBD"/>
    <s v="MW"/>
    <d v="2022-03-08T00:00:00"/>
    <m/>
    <m/>
    <m/>
    <m/>
    <m/>
    <m/>
    <m/>
    <m/>
    <m/>
    <m/>
    <m/>
    <m/>
    <s v="36.PLN application"/>
    <s v="20.SRFI"/>
    <s v="CURRENTLY NO ISSUE"/>
    <s v="17:04:22: SRFI_x000a_LMS CHANGE TO NOKIA_x000a_13:04:22-27:03:22: SRFI, PLN_x000a_23:03:22: ME_x000a_20:03:22: WAIT PSB &amp; NEED REVIEW POWER_x000a_13:03:22-09:03:22: PONDASI OG_x000a_06:03:22-16:02:22: NEED REVIEW POWER_x000a_13:02:22-08:02:22: NEED REVIEW RNP EID_x000a_07:02:22: SPK REEASED"/>
    <x v="2"/>
    <x v="0"/>
    <m/>
    <m/>
    <m/>
    <m/>
    <x v="2"/>
    <m/>
    <m/>
    <x v="1"/>
    <n v="436"/>
    <s v="424 TBG"/>
  </r>
  <r>
    <m/>
    <m/>
    <s v="JAW-JT-TMG-2675"/>
    <n v="30736020031"/>
    <s v="1447521023"/>
    <s v="NGUWET_KRANGGAN"/>
    <s v="BP2022"/>
    <s v="TB"/>
    <s v="110°13.55.16'E"/>
    <s v="7°21.56.16'S"/>
    <n v="62"/>
    <s v="90/210/330"/>
    <m/>
    <s v="New site 2022 - P1"/>
    <s v="TENGAHAN RT 003 RW 003 DESA NGUWET KECAMATAN  KRANGGAN KABUPATEN TEMANGGUNG PROINSI JAWA TENGAH "/>
    <s v="NOKIA"/>
    <s v="JAW-JT-TMG-2675"/>
    <s v="TEMANGGUNG_KRANGGAN"/>
    <s v="COLO"/>
    <s v="TBG"/>
    <s v="CENTRAL"/>
    <x v="5"/>
    <s v="Jawa Tengah"/>
    <s v="Kab. Temanggung"/>
    <n v="6618025"/>
    <x v="21"/>
    <d v="2022-02-07T00:00:00"/>
    <n v="74"/>
    <s v="61 - 90 days"/>
    <d v="2022-03-06T00:00:00"/>
    <s v="W11-2022"/>
    <s v="Mar-2022"/>
    <s v="TBD"/>
    <s v="TBD"/>
    <s v="TBD"/>
    <s v="TBD"/>
    <s v="TBD"/>
    <s v="TBD"/>
    <s v="TBD"/>
    <s v="TBD"/>
    <s v="TBD"/>
    <s v="MW"/>
    <d v="2022-03-08T00:00:00"/>
    <m/>
    <m/>
    <m/>
    <m/>
    <m/>
    <m/>
    <m/>
    <m/>
    <m/>
    <m/>
    <m/>
    <m/>
    <s v="36.PLN application"/>
    <s v="20.SRFI"/>
    <s v="CURRENTLY NO ISSUE"/>
    <s v="17:04:22: SRFI_x000a_LMS CHANGE TO NOKIA_x000a_13:04:22-27:03:22: SRFI, PLN_x000a_23:03:22: ME_x000a_20:03:22: WAIT PSB &amp; NEED REVIEW POWER_x000a_13:03:22-09:03:22: PONDASI OG_x000a_06:03:22-16:02:22: NEED REVIEW POWER_x000a_13:02:22-08:02:22: NEED REVIEW RNP EID_x000a_07:02:22: SPK REEASED"/>
    <x v="2"/>
    <x v="0"/>
    <m/>
    <m/>
    <m/>
    <m/>
    <x v="2"/>
    <m/>
    <m/>
    <x v="1"/>
    <n v="436"/>
    <s v="424 TBG"/>
  </r>
  <r>
    <s v="NEW SPK"/>
    <m/>
    <s v="JAW-JT-PWD-0048"/>
    <n v="30735850031"/>
    <s v="1433781001"/>
    <s v="PEPETEGOWANU"/>
    <s v="BP2022"/>
    <s v="TB "/>
    <s v="110°39.14.54'E"/>
    <s v="7°1.23.09'S"/>
    <n v="39"/>
    <s v="60/150/320"/>
    <n v="2022"/>
    <s v="New site 2022 - P2"/>
    <s v="Desa Pepe Dusun Pepe Krajan RT.002 RW.002 Kec. Tegowanu, Kab. Grobogan Prov. Jawa Tengah"/>
    <s v="NOKIA"/>
    <s v="JAW-JT-PWD-0048"/>
    <s v="PEPETEGOWANU_GROBOGAN"/>
    <s v="COLO"/>
    <s v="TBG"/>
    <s v="CENTRAL"/>
    <x v="5"/>
    <s v="Jawa Tengah"/>
    <s v="Kab. Grobogan"/>
    <n v="6617993"/>
    <x v="8"/>
    <d v="2022-01-28T00:00:00"/>
    <n v="81"/>
    <s v="61 - 90 days"/>
    <d v="2022-02-27T00:00:00"/>
    <s v="W10-2022"/>
    <s v="Feb-2022"/>
    <s v="TBD"/>
    <s v="TBD"/>
    <s v="TBD"/>
    <s v="TBD"/>
    <s v="TBD"/>
    <s v="TBD"/>
    <s v="TBD"/>
    <s v="TBD"/>
    <s v="TBD"/>
    <s v="MW"/>
    <d v="2022-02-02T00:00:00"/>
    <m/>
    <m/>
    <m/>
    <m/>
    <m/>
    <m/>
    <m/>
    <m/>
    <m/>
    <m/>
    <m/>
    <m/>
    <s v="36.PLN application"/>
    <s v="20.SRFI"/>
    <s v="CURRENTLY NO ISSUE"/>
    <s v="17:04:22: SRFI_x000a_LMS CHANGE TO NOKIA_x000a_13:04:22-27:03:22: SRFI, PLN_x000a_23:03:22: ME_x000a_20:03:22-09:03:22: PONDASI OG_x000a_06:02:22-16:02:22: NEED REVIEW POWER_x000a_13:02:22-09:02:22: NEED REVIEW TNP HUAWEI_x000a_08:02:22: SPK RECEIVED 8 FEB 22"/>
    <x v="2"/>
    <x v="0"/>
    <m/>
    <m/>
    <m/>
    <m/>
    <x v="2"/>
    <m/>
    <m/>
    <x v="1"/>
    <n v="436"/>
    <s v="424 TBG"/>
  </r>
  <r>
    <s v="NEW SPK"/>
    <m/>
    <s v="JAW-JT-DMK-0625"/>
    <n v="30736070031"/>
    <s v="141144109"/>
    <s v="TPI BONANG"/>
    <s v="BP2022"/>
    <s v="TB"/>
    <s v="110°33.11.48'E"/>
    <s v="6°49.52.36'S"/>
    <n v="34"/>
    <s v="110/230/310"/>
    <s v="2022-2024"/>
    <s v="New site 2022 - P1"/>
    <s v="Desa Morodemak RT.07 RW.02 Kec. Bonang, Kab. Demak Prov. Jawa Tengah"/>
    <s v="NOKIA"/>
    <s v="JAW-JT-DMK-0625"/>
    <s v="BONANG_DEMAK"/>
    <s v="COLO"/>
    <s v="TBG"/>
    <s v="CENTRAL"/>
    <x v="5"/>
    <s v="Jawa Tengah"/>
    <s v="Kab. Demak"/>
    <n v="6617993"/>
    <x v="8"/>
    <d v="2022-01-28T00:00:00"/>
    <n v="81"/>
    <s v="61 - 90 days"/>
    <d v="2022-02-27T00:00:00"/>
    <s v="W10-2022"/>
    <s v="Feb-2022"/>
    <s v="TBD"/>
    <s v="TBD"/>
    <s v="TBD"/>
    <s v="TBD"/>
    <s v="TBD"/>
    <s v="TBD"/>
    <s v="TBD"/>
    <s v="TBD"/>
    <s v="TBD"/>
    <s v="MW"/>
    <d v="2022-02-02T00:00:00"/>
    <m/>
    <m/>
    <m/>
    <m/>
    <m/>
    <m/>
    <m/>
    <m/>
    <m/>
    <m/>
    <m/>
    <m/>
    <s v="36.PLN application"/>
    <s v="20.SRFI"/>
    <s v="CURRENTLY NO ISSUE"/>
    <s v="17:04:22: SRFI_x000a_LMS CHANGE TO NOKIA_x000a_13:04:22-27:03:22: SRFI, PLN_x000a_23:03:22: ME_x000a_20:03:22-09:03:22: PONDASI OG_x000a_06:02:22-16:02:22: NEED REVIEW POWER_x000a_13:02:22-09:02:22: NEED REVIEW TNP HUAWEI_x000a_08:02:22: SPK RECEIVED 8 FEB 22"/>
    <x v="2"/>
    <x v="0"/>
    <m/>
    <m/>
    <m/>
    <m/>
    <x v="2"/>
    <m/>
    <m/>
    <x v="1"/>
    <n v="436"/>
    <s v="424 TBG"/>
  </r>
  <r>
    <s v="NEW SPK"/>
    <m/>
    <s v="JAW-JT-BTG-0234"/>
    <n v="30735860031"/>
    <s v="141853109"/>
    <s v="DLISEN LIMPUNG"/>
    <s v="BP2022"/>
    <s v="TB "/>
    <s v="109°55.40.15'E"/>
    <s v="7°0.29.09'S"/>
    <n v="60"/>
    <s v="80/180/340"/>
    <n v="2022"/>
    <s v="New site 2022 - P2"/>
    <s v="Desa Babadan Dk.Banaran RT.01 RW.03 Kec.Limpung, Kab.Batang Prov. Jawa Tengah"/>
    <s v="NOKIA"/>
    <s v="JAW-JT-BTG-0234"/>
    <s v="DLISEN_LIMPUNG"/>
    <s v="COLO"/>
    <s v="TBG"/>
    <s v="CENTRAL"/>
    <x v="5"/>
    <s v="Jawa Tengah"/>
    <s v="Kab. Batang"/>
    <n v="6617993"/>
    <x v="8"/>
    <d v="2022-01-28T00:00:00"/>
    <n v="81"/>
    <s v="61 - 90 days"/>
    <d v="2022-02-27T00:00:00"/>
    <s v="W10-2022"/>
    <s v="Feb-2022"/>
    <s v="TBD"/>
    <s v="TBD"/>
    <s v="TBD"/>
    <s v="TBD"/>
    <s v="TBD"/>
    <s v="TBD"/>
    <s v="TBD"/>
    <s v="TBD"/>
    <s v="TBD"/>
    <s v="MW"/>
    <d v="2022-02-02T00:00:00"/>
    <m/>
    <m/>
    <m/>
    <m/>
    <m/>
    <m/>
    <m/>
    <m/>
    <m/>
    <m/>
    <m/>
    <m/>
    <s v="36.PLN application"/>
    <s v="20.SRFI"/>
    <s v="CURRENTLY NO ISSUE"/>
    <s v="17:04:22: SRFI_x000a_LMS CHANGE TO NOKIA_x000a_13:04:22-27:03:22: SRFI, PLN_x000a_23:03:22: ME_x000a_20:03:22-09:03:22: PONDASI OG_x000a_06:02:22-16:02:22: NEED REVIEW POWER_x000a_13:02:22-09:02:22: NEED REVIEW TNP HUAWEI_x000a_08:02:22: SPK RECEIVED 8 FEB 22"/>
    <x v="2"/>
    <x v="0"/>
    <m/>
    <m/>
    <m/>
    <m/>
    <x v="2"/>
    <m/>
    <m/>
    <x v="1"/>
    <n v="436"/>
    <s v="424 TBG"/>
  </r>
  <r>
    <s v="NEW SPK B2S"/>
    <m/>
    <s v="SUM-SU-SRH-2243"/>
    <n v="30729680031"/>
    <s v="0228901003"/>
    <s v="PEMATANG_GUNTUNG"/>
    <s v="BP2022"/>
    <s v="TB"/>
    <s v="99°7.36.93'E"/>
    <s v="3°32.47.07'N"/>
    <n v="50"/>
    <s v="10/110/210"/>
    <n v="2022"/>
    <s v="New site 2022 - P1"/>
    <s v="Dusun II Desa Pematang Guntung, Kecamatan Teluk Mengkudu, Kabupaten Serdang Bedagai, Provinsi Sumatera Utara"/>
    <s v="HTI"/>
    <s v="SUM-SU-SRH-2243"/>
    <s v="PEMATANG_GUNTUNG"/>
    <s v="B2S"/>
    <s v="TBG"/>
    <s v="West"/>
    <x v="3"/>
    <s v="Sumatera Utara"/>
    <s v="Kab. Serdang Bedagai"/>
    <n v="6617950"/>
    <x v="1"/>
    <d v="2022-01-28T00:00:00"/>
    <n v="84"/>
    <s v="61 - 90 days"/>
    <d v="2022-06-24T00:00:00"/>
    <s v="W26-2022"/>
    <s v="Jun-2022"/>
    <s v="TBD"/>
    <s v="TBD"/>
    <s v="TBD"/>
    <s v="TBD"/>
    <s v="TBD"/>
    <s v="TBD"/>
    <s v="TBD"/>
    <s v="TBD"/>
    <s v="TBD"/>
    <s v="MW"/>
    <d v="2022-03-07T00:00:00"/>
    <d v="2022-03-15T00:00:00"/>
    <m/>
    <m/>
    <m/>
    <m/>
    <m/>
    <m/>
    <m/>
    <m/>
    <m/>
    <m/>
    <s v="RFC"/>
    <s v="22.Excavation"/>
    <s v="12.EXCAVATION OG"/>
    <s v="CURRENTLY NO ISSUE"/>
    <s v="17:04:22: EXCAVATION_x000a_13:04:22 BOUWPLANK_x000a_10:04:22-06:04:22: MOBDEMOB PREPARE CME_x000a_03:04:22-23:03:22: PERMIT OG_x000a_20:03:22-13:03:22: REKOM_x000a_09:03:22-20:02:22: IW CLEAR_x000a_16:02:22-13:02:22: IW OG_x000a_09:02:22: IW OG, RNP TNP OK_x000a_07:02:22: VALIDASI RNP TNP OG_x000a_02:02:22-30:01:22: SURVEY OG_x000a_28:01:22: SPK RECEIVED FROM EMAIL LMS"/>
    <x v="1"/>
    <x v="20"/>
    <n v="84"/>
    <s v="DONE"/>
    <d v="2022-05-13T00:00:00"/>
    <n v="108"/>
    <x v="4"/>
    <d v="2022-04-25T00:00:00"/>
    <d v="2022-05-25T00:00:00"/>
    <x v="0"/>
    <n v="436"/>
    <s v="424 TBG"/>
  </r>
  <r>
    <s v="NEW SPK"/>
    <m/>
    <s v="JAW-JT-KJN-1009"/>
    <n v="30735870031"/>
    <s v="142914109"/>
    <s v="API_PASIRSARI PEKALONGAN"/>
    <s v="BP2022"/>
    <s v="TB "/>
    <s v="109°37.33.67'E"/>
    <s v="6°54.19.44'S"/>
    <n v="50"/>
    <s v="60/180/300"/>
    <n v="2022"/>
    <s v="New site 2022 - P2"/>
    <s v="Jl. Parkit GG. 8, Kel. Dadirejo, Kec. Tirto, Kab. Pekalongan Prov. Jawa Tengah"/>
    <s v="NOKIA"/>
    <s v="JAW-JT-KJN-1009"/>
    <s v="PASIRSARI_PEKALONGAN"/>
    <s v="COLO"/>
    <s v="TBG"/>
    <s v="CENTRAL"/>
    <x v="5"/>
    <s v="Jawa Tengah"/>
    <s v="Kab. Pekalongan"/>
    <n v="6617993"/>
    <x v="8"/>
    <d v="2022-01-28T00:00:00"/>
    <n v="81"/>
    <s v="61 - 90 days"/>
    <d v="2022-02-27T00:00:00"/>
    <s v="W10-2022"/>
    <s v="Feb-2022"/>
    <s v="TBD"/>
    <s v="TBD"/>
    <s v="TBD"/>
    <s v="TBD"/>
    <s v="TBD"/>
    <s v="TBD"/>
    <s v="TBD"/>
    <s v="TBD"/>
    <s v="TBD"/>
    <s v="MW"/>
    <d v="2022-02-02T00:00:00"/>
    <m/>
    <m/>
    <m/>
    <m/>
    <m/>
    <m/>
    <m/>
    <m/>
    <m/>
    <m/>
    <m/>
    <m/>
    <s v="31.RBS/BTS Foundation "/>
    <s v="17.RBS/BTS FOUNDATION OG"/>
    <s v="CURRENTLY NO ISSUE"/>
    <s v="17:04:22: SRFI_x000a_LMS CHANGE TO NOKIA_x000a_13:04:22-30:03:22: PONDASI OG_x000a_27:03:22-09:03:22: MOBDEMOB, STACKING_x000a_06:03:22-16:02:22: NEED REVIEW POWER_x000a_13:02:22-08:02:22: NEED REVIEW TNP HUAWEI_x000a_06:02:22-02:02:22: NEED REVIEW RNP HUAWEI_x000a_30:01:22: ESR REVIEW, NEED REVIEW RNP HUAWEI_x000a_28:01:22: SPK RELEASED"/>
    <x v="2"/>
    <x v="0"/>
    <m/>
    <m/>
    <m/>
    <m/>
    <x v="2"/>
    <m/>
    <m/>
    <x v="1"/>
    <n v="436"/>
    <s v="424 TBG"/>
  </r>
  <r>
    <m/>
    <m/>
    <s v="BAL-BA-DPR-1531"/>
    <n v="30731000031"/>
    <s v="1719151003"/>
    <s v="SANUR BEACH VIEW RELOCATION"/>
    <s v="RELOCATION"/>
    <s v="TB"/>
    <s v="115°15.44.16'E"/>
    <s v="8°42.4.45'S"/>
    <n v="30"/>
    <s v="10/100/210"/>
    <n v="2022"/>
    <s v="RELOCATION - XL"/>
    <s v=""/>
    <s v="CAA"/>
    <s v="BAL-BA-DPR-1531"/>
    <s v="SANUR BEACH VIEW RELOCATION"/>
    <s v="B2S"/>
    <s v="TBG"/>
    <s v="EAST"/>
    <x v="4"/>
    <s v="Bali"/>
    <s v="Kota Denpasar"/>
    <n v="6618016"/>
    <x v="23"/>
    <d v="2022-02-04T00:00:00"/>
    <n v="75"/>
    <s v="61 - 90 days"/>
    <d v="2022-07-03T00:00:00"/>
    <s v="W28-2022"/>
    <s v="Jul-2022"/>
    <s v="TBD"/>
    <s v="TBD"/>
    <s v="TBD"/>
    <s v="TBD"/>
    <s v="TBD"/>
    <s v="TBD"/>
    <s v="TBD"/>
    <s v="TBD"/>
    <s v="TBD"/>
    <s v="MW"/>
    <m/>
    <m/>
    <m/>
    <m/>
    <m/>
    <m/>
    <m/>
    <m/>
    <m/>
    <m/>
    <m/>
    <m/>
    <s v="PRESITAC"/>
    <s v="08.Under RNP review"/>
    <s v="06.ERM PROCESS"/>
    <s v="CURRENTLY NO ISSUE"/>
    <s v="17:04:22: TITIK YANG DISETUJUI HANYA BISA MCP, NEED CONFIRM PERANGKAT BTS GENDONG_x000a_13:04:22-07:04:22: VALIDASI RNP TNP_x000a_06:04:22-18:03:22: REHUNTING_x000a_16:03:22-11:03:22: VALIDASI RNP TNP_x000a_09:03:22: PREPARE KANDIDAT ROOFTOP_x000a_06:03:22-06:02:22: SURVEY OG_x000a_04:02:22: NEW SPK RELEASED"/>
    <x v="4"/>
    <x v="0"/>
    <n v="75"/>
    <d v="2022-04-22T00:00:00"/>
    <d v="2022-05-20T00:00:00"/>
    <n v="106"/>
    <x v="4"/>
    <d v="2022-05-04T00:00:00"/>
    <d v="2022-06-03T00:00:00"/>
    <x v="0"/>
    <n v="436"/>
    <s v="424 TBG"/>
  </r>
  <r>
    <s v="NEW SPK B2S"/>
    <m/>
    <s v="SUM-SU-SRH-2244"/>
    <n v="30729750031"/>
    <s v="0228961003"/>
    <s v="CITAMAN_JERNIH"/>
    <s v="BP2022"/>
    <s v="TB"/>
    <s v="98°57.24.93'E"/>
    <s v="3°33.30.4'N"/>
    <n v="50"/>
    <s v="40/170/260"/>
    <n v="2022"/>
    <s v="New site 2022 - P1"/>
    <s v="Jalan Merak Dusun VI, Desa Citaman Jernih, Kecamatan Perbaungan, Kabupaten Serdang Bedagai, Provinsi Sumatera Utara"/>
    <s v="HTI"/>
    <s v="SUM-SU-SRH-2244"/>
    <s v="CITAMAN_JERNIH"/>
    <s v="B2S"/>
    <s v="TBG"/>
    <s v="West"/>
    <x v="3"/>
    <s v="Sumatera Utara"/>
    <s v="Kab. Serdang Bedagai"/>
    <n v="6617950"/>
    <x v="1"/>
    <d v="2022-01-28T00:00:00"/>
    <n v="84"/>
    <s v="61 - 90 days"/>
    <d v="2022-06-24T00:00:00"/>
    <s v="W26-2022"/>
    <s v="Jun-2022"/>
    <s v="TBD"/>
    <s v="TBD"/>
    <s v="TBD"/>
    <s v="TBD"/>
    <s v="TBD"/>
    <s v="TBD"/>
    <s v="TBD"/>
    <s v="TBD"/>
    <s v="TBD"/>
    <s v="MW"/>
    <d v="2022-03-07T00:00:00"/>
    <d v="2022-03-15T00:00:00"/>
    <m/>
    <m/>
    <m/>
    <m/>
    <m/>
    <m/>
    <m/>
    <m/>
    <m/>
    <m/>
    <s v="RFC"/>
    <s v="22.Excavation"/>
    <s v="12.EXCAVATION OG"/>
    <s v="CURRENTLY NO ISSUE"/>
    <s v="17:04:22: EXCAVATION_x000a_13:04:22 BOUWPLANK_x000a_10:04:22-06:04:22: MOBDEMOB PREPARE CME_x000a_03:04:22-23:03:22: PERMIT OG_x000a_20:03:22-09:03:22: REKOM_x000a_06:03:22-23:02:22: IW CLEAR_x000a_20:02:22-13:02:22: IW OG_x000a_09:02:22: IW OG, RNP TNP OK_x000a_07:02:22: VALIDASI RNP TNP OG_x000a_02:02:22-30:01:22: SURVEY OG_x000a_28:01:22: SPK RECEIVED FROM EMAIL LMS"/>
    <x v="1"/>
    <x v="20"/>
    <n v="84"/>
    <s v="DONE"/>
    <d v="2022-05-09T00:00:00"/>
    <n v="104"/>
    <x v="4"/>
    <d v="2022-04-25T00:00:00"/>
    <d v="2022-05-25T00:00:00"/>
    <x v="0"/>
    <n v="436"/>
    <s v="424 TBG"/>
  </r>
  <r>
    <m/>
    <m/>
    <s v="NUS-NB-MTR-5406"/>
    <n v="30735730031"/>
    <s v="1806901003"/>
    <s v="MATARAM RELOCATION"/>
    <s v="RELOCATION"/>
    <s v="TB"/>
    <s v="116°7.24.25'E"/>
    <s v="8°35.23.46'S"/>
    <n v="30"/>
    <s v="80/210/300 "/>
    <n v="2022"/>
    <s v="RELOCATION"/>
    <s v=""/>
    <s v="CAA"/>
    <s v="NUS-NB-MTR-5406"/>
    <s v="MATARAM RELOCATION"/>
    <s v="B2S"/>
    <s v="TBG"/>
    <s v="EAST"/>
    <x v="4"/>
    <s v="Nusa Tenggara Barat"/>
    <s v="Kota Mataram"/>
    <n v="6618043"/>
    <x v="24"/>
    <d v="2022-02-16T00:00:00"/>
    <n v="63"/>
    <s v="61 - 90 days"/>
    <d v="2022-07-15T00:00:00"/>
    <s v="W29-2022"/>
    <s v="Jul-2022"/>
    <s v="TBD"/>
    <s v="TBD"/>
    <s v="TBD"/>
    <s v="TBD"/>
    <s v="TBD"/>
    <s v="TBD"/>
    <s v="TBD"/>
    <s v="TBD"/>
    <s v="TBD"/>
    <s v="MW"/>
    <m/>
    <m/>
    <m/>
    <m/>
    <m/>
    <m/>
    <m/>
    <m/>
    <m/>
    <m/>
    <m/>
    <m/>
    <s v="PRESITAC"/>
    <s v="06.Rehunting OG"/>
    <s v="05.REHUNTING"/>
    <s v="CURRENTLY NO ISSUE"/>
    <s v="17:04:22: REHUNTING, IW FAILED_x000a_13:04:22: IW OG_x000a_10:04:22-22:03:22: VALIDASI RNP TNP_x000a_20:03:22-09:03:22: PREPARE KANDIDAT ROOFTOP_x000a_06:03:22-20:02:22: SURVEY OG_x000a_16:02:22: SPK RELEASED"/>
    <x v="4"/>
    <x v="0"/>
    <n v="63"/>
    <d v="2022-04-28T00:00:00"/>
    <d v="2022-05-30T00:00:00"/>
    <n v="104"/>
    <x v="4"/>
    <d v="2022-05-16T00:00:00"/>
    <d v="2022-06-15T00:00:00"/>
    <x v="0"/>
    <n v="436"/>
    <s v="424 TBG"/>
  </r>
  <r>
    <m/>
    <m/>
    <s v="JAW-JK-GGP-0440"/>
    <m/>
    <m/>
    <m/>
    <s v="BP2022"/>
    <s v="TB"/>
    <s v="106°42.52.89'E"/>
    <s v="6°7.13.2'S"/>
    <n v="25"/>
    <s v="90/210/330"/>
    <n v="2022"/>
    <s v="Newsite 2022 - B2"/>
    <m/>
    <s v="EID"/>
    <s v="JAW-JK-GGP-0440"/>
    <s v="PERMATA_TEGAL_ALUR"/>
    <s v="B2S"/>
    <s v="TBG"/>
    <s v="JABO"/>
    <x v="0"/>
    <s v="DKI Jakarta"/>
    <s v="Kota Adm. Jakarta Barat"/>
    <n v="6618106"/>
    <x v="15"/>
    <d v="2022-03-07T00:00:00"/>
    <n v="43"/>
    <s v="31 - 60 days"/>
    <d v="2022-08-04T00:00:00"/>
    <s v="W32-2022"/>
    <s v="Aug-2022"/>
    <s v="TBD"/>
    <s v="TBD"/>
    <s v="TBD"/>
    <s v="TBD"/>
    <s v="TBD"/>
    <s v="TBD"/>
    <s v="TBD"/>
    <s v="TBD"/>
    <s v="TBD"/>
    <s v="MW"/>
    <m/>
    <m/>
    <m/>
    <m/>
    <m/>
    <m/>
    <m/>
    <m/>
    <m/>
    <m/>
    <m/>
    <m/>
    <s v="PRESITAC"/>
    <s v="04.Survey OG"/>
    <s v="03.SURVEY PROCESS"/>
    <s v="PROPOSE TO COLO"/>
    <s v="17:04:22-09:02:22: SURVEY OG_x000a_07:02:22: SPK RELEASED"/>
    <x v="5"/>
    <x v="0"/>
    <n v="43"/>
    <d v="2022-06-03T00:00:00"/>
    <d v="2022-06-18T00:00:00"/>
    <n v="103"/>
    <x v="4"/>
    <d v="2022-06-05T00:00:00"/>
    <d v="2022-07-05T00:00:00"/>
    <x v="0"/>
    <n v="436"/>
    <s v="424 TBG"/>
  </r>
  <r>
    <m/>
    <m/>
    <s v="JAW-JK-GGP-0442"/>
    <n v="30739550031"/>
    <s v="1137621003"/>
    <s v="JELAMBAR_BARAT_GROGOL"/>
    <s v="BP2022"/>
    <s v="TB"/>
    <s v="106°47.5.74'E"/>
    <s v="6°8.59.68'S"/>
    <n v="25"/>
    <s v="90/210/330"/>
    <n v="2022"/>
    <s v="Newsite 2022 - B2"/>
    <s v=""/>
    <s v="EID"/>
    <s v="JAW-JK-GGP-0442"/>
    <s v="JELAMBAR_BARAT_GROGOL"/>
    <s v="B2S"/>
    <s v="TBG"/>
    <s v="JABO"/>
    <x v="0"/>
    <s v="DKI Jakarta"/>
    <s v="Kota Adm. Jakarta Barat"/>
    <n v="6618106"/>
    <x v="15"/>
    <d v="2022-03-07T00:00:00"/>
    <n v="43"/>
    <s v="31 - 60 days"/>
    <d v="2022-08-04T00:00:00"/>
    <s v="W32-2022"/>
    <s v="Aug-2022"/>
    <s v="TBD"/>
    <s v="TBD"/>
    <s v="TBD"/>
    <s v="TBD"/>
    <s v="TBD"/>
    <s v="TBD"/>
    <s v="TBD"/>
    <s v="TBD"/>
    <s v="TBD"/>
    <s v="MW"/>
    <m/>
    <m/>
    <m/>
    <m/>
    <m/>
    <m/>
    <m/>
    <m/>
    <m/>
    <m/>
    <m/>
    <m/>
    <s v="SITAC"/>
    <s v="06.Rehunting OG"/>
    <s v="05.REHUNTING"/>
    <s v="CURRENTLY NO ISSUE"/>
    <s v="17:04:22-13:04:22: REHUNTING_x000a_10:04:22-03:04:22: IW OG_x000a_30:03:22-09:02:22: SURVEY OG_x000a_07:02:22: SPK RELEASED"/>
    <x v="5"/>
    <x v="0"/>
    <n v="43"/>
    <d v="2022-06-03T00:00:00"/>
    <d v="2022-06-18T00:00:00"/>
    <n v="103"/>
    <x v="4"/>
    <d v="2022-06-05T00:00:00"/>
    <d v="2022-07-05T00:00:00"/>
    <x v="0"/>
    <n v="436"/>
    <s v="424 TBG"/>
  </r>
  <r>
    <m/>
    <m/>
    <s v="JAW-JB-SBM-2468"/>
    <n v="30739640031"/>
    <s v="1276841003"/>
    <s v="LANGENSARI_SUKARAJA"/>
    <s v="BP2022"/>
    <s v="TB"/>
    <s v="106°58.45.86'E"/>
    <s v="6°52.55.62'S"/>
    <n v="50"/>
    <s v="80/200/320"/>
    <n v="2022"/>
    <s v="Newsite 2022 - P1"/>
    <s v=""/>
    <s v="EID"/>
    <s v="JAW-JB-SBM-2468"/>
    <s v="LANGENSARI_SUKARAJA"/>
    <s v="B2S"/>
    <s v="TBG"/>
    <s v="JABO"/>
    <x v="0"/>
    <s v="Jawa Barat"/>
    <s v="Kab. Sukabumi"/>
    <n v="6618110"/>
    <x v="15"/>
    <d v="2022-03-07T00:00:00"/>
    <n v="43"/>
    <s v="31 - 60 days"/>
    <d v="2022-08-04T00:00:00"/>
    <s v="W32-2022"/>
    <s v="Aug-2022"/>
    <s v="TBD"/>
    <s v="TBD"/>
    <s v="TBD"/>
    <s v="TBD"/>
    <s v="TBD"/>
    <s v="TBD"/>
    <s v="TBD"/>
    <s v="TBD"/>
    <s v="TBD"/>
    <s v="MW"/>
    <m/>
    <m/>
    <m/>
    <m/>
    <m/>
    <m/>
    <m/>
    <m/>
    <m/>
    <m/>
    <m/>
    <m/>
    <s v="PRESITAC"/>
    <s v="08.Under RNP review"/>
    <s v="06.ERM PROCESS"/>
    <s v="CURRENTLY NO ISSUE"/>
    <s v="17:04:22: VALIDASI RNP TNP_x000a_13:04:22: REHUNTING_x000a_12:04:22: VALIDASI RNP TNP_x000a_10:04:22-05:04:22: REHUNTING KANDIDAT NOK_x000a_03:04:22-01:04:22: VALIDASI RNP TNP_x000a_30:03:22-20:03:22: IW OG_x000a_16:03:22-15:03:22: VALIDASI RNP TNP_x000a_13:03:22-09:03:22: SURVEY OG &amp; MITRA ASSIGNMENT_x000a_07:03:22: SPK RECEIVED"/>
    <x v="5"/>
    <x v="0"/>
    <n v="43"/>
    <d v="2022-05-23T00:00:00"/>
    <d v="2022-06-17T00:00:00"/>
    <n v="102"/>
    <x v="4"/>
    <d v="2022-06-05T00:00:00"/>
    <d v="2022-07-05T00:00:00"/>
    <x v="0"/>
    <n v="436"/>
    <s v="424 TBG"/>
  </r>
  <r>
    <s v="NEW SPK"/>
    <m/>
    <s v="SUM-SS-BTA-1093"/>
    <n v="30734060031"/>
    <s v="071402109"/>
    <s v="DESA BUNGLAI"/>
    <s v="BP2022"/>
    <s v="TB "/>
    <s v="104°25.58.22'E"/>
    <s v="3°50.29.18'S"/>
    <n v="40"/>
    <s v="55/255/290"/>
    <n v="2022"/>
    <s v="New site 2022 - P2"/>
    <s v="Desa Bunglai RT.009, Desa Bunglai, Kec. Kedaton Peninjauan Raya, Kab. Ogan Komering Ulu, Prop. Sumatera Selatan"/>
    <s v="HTI"/>
    <s v="SUM-SS-BTA-1093"/>
    <s v="BUNGLAI"/>
    <s v="COLO"/>
    <s v="TBG"/>
    <s v="West"/>
    <x v="1"/>
    <s v="Sumatera Selatan"/>
    <s v="Kab. Ogan Komering Ulu"/>
    <n v="6617992"/>
    <x v="8"/>
    <d v="2022-01-28T00:00:00"/>
    <n v="81"/>
    <s v="61 - 90 days"/>
    <d v="2022-02-27T00:00:00"/>
    <s v="W10-2022"/>
    <s v="Feb-2022"/>
    <d v="2022-03-25T00:00:00"/>
    <s v="W13-2022"/>
    <s v="Mar-2022"/>
    <d v="2022-06-05T00:00:00"/>
    <s v="W24-2022"/>
    <s v="Jun-2022"/>
    <d v="2022-06-05T00:00:00"/>
    <s v="W24-2022"/>
    <s v="Jun-2022"/>
    <s v="MW"/>
    <d v="2022-02-01T00:00:00"/>
    <d v="2022-02-02T00:00:00"/>
    <m/>
    <m/>
    <m/>
    <d v="2022-03-22T00:00:00"/>
    <m/>
    <d v="2022-03-27T00:00:00"/>
    <m/>
    <m/>
    <m/>
    <m/>
    <m/>
    <s v="37.Power connection process"/>
    <s v="20.SRFI"/>
    <s v="KWH KOSONG"/>
    <s v="17: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m/>
    <s v="SUM-SS-BTA-1084"/>
    <n v="30734070031"/>
    <s v="071064109"/>
    <s v="SUMSEL2014_2G15"/>
    <s v="BP2022"/>
    <s v="TB "/>
    <s v="104°28.37.6'E"/>
    <s v="3°54.6.44'S"/>
    <n v="65"/>
    <s v="75/185/270"/>
    <n v="2022"/>
    <s v="New site 2022 - P2"/>
    <s v="Jl. Poros, Blok G Dsn. III, Ds. Tanjung Makmur, Kab. Ogan Komering Ulu, Prov. Sumatera Selatan"/>
    <s v="HTI"/>
    <s v="SUM-SS-BTA-1084"/>
    <s v="TANJUNG_MAKMUR"/>
    <s v="COLO"/>
    <s v="TBG"/>
    <s v="West"/>
    <x v="1"/>
    <s v="Sumatera Selatan"/>
    <s v="Kab. Ogan Komering Ulu"/>
    <n v="6617992"/>
    <x v="8"/>
    <d v="2022-01-28T00:00:00"/>
    <n v="81"/>
    <s v="61 - 90 days"/>
    <d v="2022-02-27T00:00:00"/>
    <s v="W10-2022"/>
    <s v="Feb-2022"/>
    <d v="2022-03-25T00:00:00"/>
    <s v="W13-2022"/>
    <s v="Mar-2022"/>
    <d v="2022-06-05T00:00:00"/>
    <s v="W24-2022"/>
    <s v="Jun-2022"/>
    <d v="2022-06-05T00:00:00"/>
    <s v="W24-2022"/>
    <s v="Jun-2022"/>
    <s v="MW"/>
    <d v="2022-02-01T00:00:00"/>
    <d v="2022-02-02T00:00:00"/>
    <m/>
    <m/>
    <m/>
    <d v="2022-03-22T00:00:00"/>
    <m/>
    <d v="2022-03-27T00:00:00"/>
    <m/>
    <m/>
    <m/>
    <m/>
    <m/>
    <s v="37.Power connection process"/>
    <s v="20.SRFI"/>
    <s v="KWH KOSONG"/>
    <s v="17: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m/>
    <s v="SUM-SS-BTA-1096"/>
    <n v="30734040031"/>
    <s v="071401109"/>
    <s v="PENINJAUAN 2"/>
    <s v="BP2022"/>
    <s v="TB "/>
    <s v="104°24.38.63'E"/>
    <s v="3°51.36.14'S"/>
    <n v="50"/>
    <s v="60/160/255"/>
    <n v="2022"/>
    <s v="New site 2022 - P2"/>
    <s v="Dusun IV RT.002 Desa Saung Naga, Kec. Peninjauan, Kab. Ogan Komering Ulu, Prov. Sumatera Selatan"/>
    <s v="HTI"/>
    <s v="SUM-SS-BTA-1096"/>
    <s v="SAUNG_NAGA"/>
    <s v="COLO"/>
    <s v="TBG"/>
    <s v="West"/>
    <x v="1"/>
    <s v="Sumatera Selatan"/>
    <s v="Kab. Ogan Komering Ulu"/>
    <n v="6617992"/>
    <x v="8"/>
    <d v="2022-01-28T00:00:00"/>
    <n v="81"/>
    <s v="61 - 90 days"/>
    <d v="2022-02-27T00:00:00"/>
    <s v="W10-2022"/>
    <s v="Feb-2022"/>
    <d v="2022-03-25T00:00:00"/>
    <s v="W13-2022"/>
    <s v="Mar-2022"/>
    <d v="2022-06-05T00:00:00"/>
    <s v="W24-2022"/>
    <s v="Jun-2022"/>
    <d v="2022-06-05T00:00:00"/>
    <s v="W24-2022"/>
    <s v="Jun-2022"/>
    <s v="MW"/>
    <d v="2022-02-01T00:00:00"/>
    <d v="2022-02-02T00:00:00"/>
    <m/>
    <m/>
    <m/>
    <d v="2022-03-22T00:00:00"/>
    <m/>
    <d v="2022-03-27T00:00:00"/>
    <m/>
    <m/>
    <m/>
    <m/>
    <m/>
    <s v="37.Power connection process"/>
    <s v="20.SRFI"/>
    <s v="KWH KOSONG"/>
    <s v="17: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B2S"/>
    <m/>
    <s v="SUM-RI-UJT-0949"/>
    <n v="30730010031"/>
    <s v="0416621003"/>
    <s v="BAGANSINEMBAH_BARAT"/>
    <s v="BP2022"/>
    <s v="TB"/>
    <s v="100°26.2.4'E"/>
    <s v="1°48.8.06'N"/>
    <n v="60"/>
    <s v="130/210/340"/>
    <n v="2022"/>
    <s v="New site 2022 - P2"/>
    <s v="Jl. Salean RT.0l0 RW.004 Dusun Suka Mulya Jaya Kepenghuluan_x000a_Bagan Sinembah Barat Kecamatan Bagan Sinembah Raya_x000a_Kabupaten Rokan Hilir Provinsi Riau"/>
    <s v="HTI"/>
    <s v="SUM-RI-UJT-0949"/>
    <s v="BAGANSINEMBAH_BARAT"/>
    <s v="B2S"/>
    <s v="TBG"/>
    <s v="West"/>
    <x v="9"/>
    <s v="Riau"/>
    <s v="Kab. Rokan Hilir"/>
    <n v="6617950"/>
    <x v="1"/>
    <d v="2022-01-28T00:00:00"/>
    <n v="84"/>
    <s v="61 - 90 days"/>
    <d v="2022-06-24T00:00:00"/>
    <s v="W26-2022"/>
    <s v="Jun-2022"/>
    <s v="TBD"/>
    <s v="TBD"/>
    <s v="TBD"/>
    <s v="TBD"/>
    <s v="TBD"/>
    <s v="TBD"/>
    <s v="TBD"/>
    <s v="TBD"/>
    <s v="TBD"/>
    <s v="MW"/>
    <d v="2022-02-25T00:00:00"/>
    <d v="2022-03-03T00:00:00"/>
    <m/>
    <m/>
    <m/>
    <m/>
    <m/>
    <m/>
    <m/>
    <m/>
    <m/>
    <m/>
    <s v="CME"/>
    <s v="25.Pouring Concrete"/>
    <s v="14.POURING CONCRETE OG"/>
    <s v="CURRENTLY NO ISSUE"/>
    <s v="17:04:22-10:04:22: POURING_x000a_06:04:22: BOUWPLANK_x000a_03:04:22-13:03:22: RFC_x000a_09:03:22: DESIGN PROCESS_x000a_06:03:22-28:02:22: IW CLEAR_x000a_23:02:22-13:02:22: IW OG_x000a_09:02:22: VALIDASI RNP TNP OG_x000a_08:02:22-30:01:22: SURVEY OG_x000a_28:01:22: SPK RECEIVED FROM EMAIL LMS"/>
    <x v="1"/>
    <x v="10"/>
    <n v="84"/>
    <s v="DONE"/>
    <d v="2022-05-20T00:00:00"/>
    <n v="115"/>
    <x v="4"/>
    <d v="2022-04-25T00:00:00"/>
    <d v="2022-05-25T00:00:00"/>
    <x v="0"/>
    <n v="436"/>
    <s v="424 TBG"/>
  </r>
  <r>
    <m/>
    <m/>
    <s v="KAL-KB-SRY-0823"/>
    <n v="30739860031"/>
    <s v="2008531003"/>
    <s v="JL.MASJID_PARIT_HARUNAH_PAL_SEMBILAN"/>
    <s v="BP2022"/>
    <s v="TB"/>
    <s v="109°17.3.47'E"/>
    <s v="0°4.26.68'S"/>
    <n v="50"/>
    <s v="80/180/315"/>
    <n v="2022"/>
    <s v="Newsite 2022 - B2"/>
    <s v=""/>
    <s v="HTI"/>
    <s v="KAL-KB-SRY-0823"/>
    <s v="JL.MASJID_PARIT_HARUNAH_PAL_SEMBILAN"/>
    <s v="B2S"/>
    <s v="TBG"/>
    <s v="JABO"/>
    <x v="7"/>
    <s v="Kalimantan Barat"/>
    <s v="Kota Pontianak"/>
    <n v="6618108"/>
    <x v="15"/>
    <d v="2022-03-07T00:00:00"/>
    <n v="43"/>
    <s v="31 - 60 days"/>
    <d v="2022-08-04T00:00:00"/>
    <s v="W32-2022"/>
    <s v="Aug-2022"/>
    <s v="TBD"/>
    <s v="TBD"/>
    <s v="TBD"/>
    <s v="TBD"/>
    <s v="TBD"/>
    <s v="TBD"/>
    <s v="TBD"/>
    <s v="TBD"/>
    <s v="TBD"/>
    <s v="MW"/>
    <m/>
    <m/>
    <m/>
    <m/>
    <m/>
    <m/>
    <m/>
    <m/>
    <m/>
    <m/>
    <m/>
    <m/>
    <s v="SITAC"/>
    <s v="12.CP Process"/>
    <s v="07.SITAC PROCESS"/>
    <s v="CURRENTLY NO ISSUE"/>
    <s v="17:04:22-25:03:22: IW OG_x000a_23:03:22-08:03:22: SURVEY OG_x000a_07:03:22: SPK RECEIVED"/>
    <x v="5"/>
    <x v="21"/>
    <n v="43"/>
    <d v="2022-05-15T00:00:00"/>
    <d v="2022-06-15T00:00:00"/>
    <n v="100"/>
    <x v="4"/>
    <d v="2022-06-05T00:00:00"/>
    <d v="2022-07-05T00:00:00"/>
    <x v="0"/>
    <n v="436"/>
    <s v="424 TBG"/>
  </r>
  <r>
    <m/>
    <m/>
    <s v="KAL-KT-SPT-0703"/>
    <n v="30739720031"/>
    <s v="2107511003"/>
    <s v="BAAMANG_TENGAH_BAAMANG"/>
    <s v="BP2022"/>
    <s v="TB"/>
    <s v="112°56.1.96'E"/>
    <s v="2°30.31.03'S"/>
    <n v="50"/>
    <s v="80/190/305"/>
    <n v="2022"/>
    <s v="Newsite 2022 - B2"/>
    <s v=""/>
    <s v="HTI"/>
    <s v="KAL-KT-SPT-0703"/>
    <s v="BAAMANG_TENGAH_BAAMANG"/>
    <s v="B2S"/>
    <s v="TBG"/>
    <s v="CENTRAL"/>
    <x v="7"/>
    <s v="Kalimantan Tengah"/>
    <s v="Kab. Kotawaringin Timur"/>
    <n v="6618108"/>
    <x v="15"/>
    <d v="2022-03-07T00:00:00"/>
    <n v="43"/>
    <s v="31 - 60 days"/>
    <d v="2022-08-04T00:00:00"/>
    <s v="W32-2022"/>
    <s v="Aug-2022"/>
    <s v="TBD"/>
    <s v="TBD"/>
    <s v="TBD"/>
    <s v="TBD"/>
    <s v="TBD"/>
    <s v="TBD"/>
    <s v="TBD"/>
    <s v="TBD"/>
    <s v="TBD"/>
    <s v="MW"/>
    <m/>
    <m/>
    <m/>
    <m/>
    <m/>
    <m/>
    <m/>
    <m/>
    <m/>
    <m/>
    <m/>
    <m/>
    <s v="SITAC"/>
    <s v="11.BAN / BAK Process"/>
    <s v="07.SITAC PROCESS"/>
    <s v="CURRENTLY NO ISSUE"/>
    <s v="17:04:22-30:03:22: IW OG_x000a_27:03:22-08:03:22: SURVEY OG_x000a_07:03:22: SPK RECEIVED"/>
    <x v="5"/>
    <x v="6"/>
    <n v="43"/>
    <d v="2022-05-15T00:00:00"/>
    <d v="2022-06-15T00:00:00"/>
    <n v="100"/>
    <x v="4"/>
    <d v="2022-06-05T00:00:00"/>
    <d v="2022-07-05T00:00:00"/>
    <x v="0"/>
    <n v="436"/>
    <s v="424 TBG"/>
  </r>
  <r>
    <s v="NEW SPK B2S"/>
    <m/>
    <s v="JAW-JK-KYB-0467"/>
    <n v="30729560031"/>
    <s v="1136861003"/>
    <s v="CEMPAKA_HARAPAN_MULIA"/>
    <s v="BP2022"/>
    <s v="TB"/>
    <s v="106°51.24.88'E"/>
    <s v="6°9.58.21'S"/>
    <n v="25"/>
    <s v="90/210/330"/>
    <s v="2022-2024"/>
    <s v="New site 2022 - P1"/>
    <s v="Jl. H. Ung RT 07 RW 04 Kelurahan Utan Panjang, Kecamatan Kemayoran, Kota Jakarta Pusat, DKI Jakarta"/>
    <s v="EID"/>
    <s v="JAW-JK-KYB-0467"/>
    <s v="CEMPAKA_HARAPAN_MULIA"/>
    <s v="B2S"/>
    <s v="TBG"/>
    <s v="Jabodetabek"/>
    <x v="0"/>
    <s v="DKI Jakarta"/>
    <s v="Kota Adm. Jakarta Pusat"/>
    <n v="6617948"/>
    <x v="1"/>
    <d v="2022-01-28T00:00:00"/>
    <n v="84"/>
    <s v="61 - 90 days"/>
    <d v="2022-06-24T00:00:00"/>
    <s v="W26-2022"/>
    <s v="Jun-2022"/>
    <s v="TBD"/>
    <s v="TBD"/>
    <s v="TBD"/>
    <s v="TBD"/>
    <s v="TBD"/>
    <s v="TBD"/>
    <s v="TBD"/>
    <s v="TBD"/>
    <s v="TBD"/>
    <s v="MW"/>
    <m/>
    <m/>
    <m/>
    <m/>
    <m/>
    <m/>
    <m/>
    <m/>
    <m/>
    <m/>
    <m/>
    <m/>
    <s v="SITAC"/>
    <s v="13.Rekom L/C process"/>
    <s v="07.SITAC PROCESS"/>
    <s v="CURRENTLY NO ISSUE"/>
    <s v="17:04:22-13:04:22: REKOM_x000a_10:04:22-25:03:22: PROPOSE MCP_x000a_23:03:22-28:02:22: REKOM OG_x000a_23:02:22: IW CLEAR_x000a_20:02:22-16:02:22: VALIDASI RNP TNP_x000a_13:02:22-30:01:22: SURVEY OG_x000a_28:01:22: SPK RECEIVED FROM EMAIL LMS"/>
    <x v="1"/>
    <x v="22"/>
    <n v="84"/>
    <d v="2022-04-17T00:00:00"/>
    <d v="2022-04-30T00:00:00"/>
    <n v="95"/>
    <x v="4"/>
    <d v="2022-04-25T00:00:00"/>
    <d v="2022-05-25T00:00:00"/>
    <x v="0"/>
    <n v="436"/>
    <s v="424 TBG"/>
  </r>
  <r>
    <s v="NEW SPK B2S"/>
    <m/>
    <s v="SUM-SU-SRH-2248"/>
    <n v="30729800031"/>
    <s v="0228991003"/>
    <s v="LUBUK_SABAN"/>
    <s v="BP2022"/>
    <s v="TB"/>
    <s v="99°1.43.13'E"/>
    <s v="3°36.38.69'N"/>
    <n v="50"/>
    <s v="40/170/280"/>
    <n v="2022"/>
    <s v="New site 2022 - P2"/>
    <s v="Dusun V Desa Lubuk Saban Kecamatan Pantai Cermin Kabupaten Serdang Bedagai Provinsi Sumatera Utara"/>
    <s v="HTI"/>
    <s v="SUM-SU-SRH-2248"/>
    <s v="LUBUK_SABAN"/>
    <s v="B2S"/>
    <s v="TBG"/>
    <s v="West"/>
    <x v="3"/>
    <s v="Sumatera Utara"/>
    <s v="Kab. Serdang Bedagai"/>
    <n v="6617950"/>
    <x v="1"/>
    <d v="2022-01-28T00:00:00"/>
    <n v="84"/>
    <s v="61 - 90 days"/>
    <d v="2022-06-24T00:00:00"/>
    <s v="W26-2022"/>
    <s v="Jun-2022"/>
    <s v="TBD"/>
    <s v="TBD"/>
    <s v="TBD"/>
    <s v="TBD"/>
    <s v="TBD"/>
    <s v="TBD"/>
    <s v="TBD"/>
    <s v="TBD"/>
    <s v="TBD"/>
    <s v="MW"/>
    <d v="2022-03-31T00:00:00"/>
    <d v="2022-04-01T00:00:00"/>
    <m/>
    <m/>
    <m/>
    <m/>
    <m/>
    <m/>
    <m/>
    <m/>
    <m/>
    <m/>
    <s v="CME"/>
    <s v="22.Excavation"/>
    <s v="12.EXCAVATION OG"/>
    <s v="CURRENTLY NO ISSUE"/>
    <s v="17:04:22: EXCAVATION_x000a_13:04:22-10:04:22: BOUWPLANK_x000a_06:04:22-16:03:22: REKOM_x000a_13:03:22-06:03:22: IW CLEAR_x000a_28:02:22-13:02:22: IW OG_x000a_09:02:22: IW OG, RNP TNP OK_x000a_07:02:22: VALIDASI RNP TNP OG_x000a_02:02:22-30:01:22: SURVEY OG_x000a_28:01:22: SPK RECEIVED FROM EMAIL LMS"/>
    <x v="1"/>
    <x v="10"/>
    <n v="84"/>
    <s v="DONE"/>
    <d v="2022-04-30T00:00:00"/>
    <n v="95"/>
    <x v="4"/>
    <d v="2022-04-25T00:00:00"/>
    <d v="2022-05-25T00:00:00"/>
    <x v="0"/>
    <n v="436"/>
    <s v="424 TBG"/>
  </r>
  <r>
    <s v="NEW SPK B2S"/>
    <m/>
    <s v="SUM-RI-PKK-1155"/>
    <n v="30729930031"/>
    <s v="0416581003"/>
    <s v="KELURAHAN_PANGKALAN_KERINCI_TIMUR"/>
    <s v="BP2022"/>
    <s v="TB"/>
    <s v="101°52.9.15'E"/>
    <s v="0°22.48.97'N"/>
    <n v="50"/>
    <s v="90/170/350"/>
    <n v="2022"/>
    <s v="New site 2022 - P2"/>
    <s v="Jalan Datuk Bandar RT.001 RW.004 Kel. Pangkalan Kerinci Timur Kec. Pangkalan Kerinci Kab. Pelalawan Provinsi Riau_x0009__x0009__x0009__x0009__x000a_"/>
    <s v="HTI"/>
    <s v="SUM-RI-PKK-1155"/>
    <s v="KELURAHAN_PANGKALAN_KERINCI_TIMUR"/>
    <s v="B2S"/>
    <s v="TBG"/>
    <s v="West"/>
    <x v="9"/>
    <s v="Riau"/>
    <s v="Kab. Pelalawan"/>
    <n v="6617950"/>
    <x v="1"/>
    <d v="2022-01-28T00:00:00"/>
    <n v="84"/>
    <s v="61 - 90 days"/>
    <d v="2022-06-24T00:00:00"/>
    <s v="W26-2022"/>
    <s v="Jun-2022"/>
    <s v="TBD"/>
    <s v="TBD"/>
    <s v="TBD"/>
    <s v="TBD"/>
    <s v="TBD"/>
    <s v="TBD"/>
    <s v="TBD"/>
    <s v="TBD"/>
    <s v="TBD"/>
    <s v="MW"/>
    <d v="2022-04-10T00:00:00"/>
    <d v="2022-04-11T00:00:00"/>
    <m/>
    <m/>
    <m/>
    <m/>
    <m/>
    <m/>
    <m/>
    <m/>
    <m/>
    <m/>
    <s v="CME"/>
    <s v="24.Rebaring"/>
    <s v="13.REBARING OG"/>
    <s v="CURRENTLY NO ISSUE"/>
    <s v="17:04:22: REBARRING_x000a_13:04:22: EXCAVATION_x000a_10:04:22-06:04:22: BOUWPLANK_x000a_03:04:22-20:03:22: REKOM OG_x000a_16:03:22-09:03:22: IW CLEAR_x000a_06:03:22-23:02:22: IW OG_x000a_20:02:22-16:02:22: VALIDASI RNP TNP OG_x000a_13:02:22-30:01:22: SURVEY OG_x000a_28:01:22: SPK RECEIVED FROM EMAIL LMS"/>
    <x v="1"/>
    <x v="10"/>
    <n v="84"/>
    <s v="DONE"/>
    <d v="2022-05-20T00:00:00"/>
    <n v="115"/>
    <x v="4"/>
    <d v="2022-04-25T00:00:00"/>
    <d v="2022-05-25T00:00:00"/>
    <x v="0"/>
    <n v="436"/>
    <s v="424 TBG"/>
  </r>
  <r>
    <s v="NEW SPK B2S"/>
    <m/>
    <s v="SUM-LA-KTB-1149"/>
    <n v="30729780031"/>
    <s v="1014571003"/>
    <s v="ABUNG_TINGGI_ULAK_RENGAS"/>
    <s v="BP2022"/>
    <s v="TB"/>
    <s v="104°36.45.22'E"/>
    <s v="4°52.48.11'S"/>
    <n v="60"/>
    <s v="105/125/300"/>
    <n v="2022"/>
    <s v="New site 2022 - P2"/>
    <s v=" Sari Rejo RT.004 RW.004 Desa Ulak Rengas Kecamatan Abung Tinggi  Kabupaten Lampung Utara Provinsi Lampung"/>
    <s v="HTI"/>
    <s v="SUM-LA-KTB-1149"/>
    <s v="ABUNG_TINGGI_ULAK_RENGAS"/>
    <s v="B2S"/>
    <s v="TBG"/>
    <s v="West"/>
    <x v="1"/>
    <s v="Lampung"/>
    <s v="Kab. Lampung Utara"/>
    <n v="6617950"/>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10:06:22: ERECTION HOLD_x000a_06:04:22: ERECTION_x000a_03:04:22-27:03:22: REBARRING_x000a_23:03:22-06:03:22: REKOM_x000a_28:02:22-23:02:22: IW CLEAR_x000a_20:02:22-16:02:22: IW OG_x000a_15:02:22-11:02:22: IW FAILED, NEW CANDIATE UNDER RNP TNP_x000a_09:02:22: IW OG_x000a_02:02:22-30:01:22: SURVEY OG_x000a_28:01:22: SPK RECEIVED FROM EMAIL LMS"/>
    <x v="1"/>
    <x v="4"/>
    <n v="84"/>
    <s v="DONE"/>
    <d v="2022-04-29T00:00:00"/>
    <n v="94"/>
    <x v="4"/>
    <d v="2022-04-25T00:00:00"/>
    <d v="2022-05-25T00:00:00"/>
    <x v="0"/>
    <n v="436"/>
    <s v="424 TBG"/>
  </r>
  <r>
    <m/>
    <m/>
    <s v="SUM-SS-KAG-1250"/>
    <n v="30735120031"/>
    <s v="0717762001"/>
    <s v="IBS TUGU MULYO"/>
    <s v="BP2022"/>
    <s v="TB"/>
    <s v="104°57.21.6'E"/>
    <s v="3°48.3.2'S"/>
    <n v="60"/>
    <s v="105/175/290"/>
    <n v="2022"/>
    <s v="New site 2022 - P2"/>
    <s v="Dusun I RT. 002,  Desa Muktisari, Kecamatan Lempuing Jaya, Kabupaten Ogan Komering Ilir, Provinsi Sumatera Selatan"/>
    <s v="HTI"/>
    <s v="SUM-SS-KAG-1250"/>
    <s v="MUKTISARI"/>
    <s v="COLO"/>
    <s v="TBG"/>
    <s v="West"/>
    <x v="1"/>
    <s v="Sumatera Selatan"/>
    <s v="Kab. Ogan Komering Ilir"/>
    <n v="6618017"/>
    <x v="23"/>
    <d v="2022-02-04T00:00:00"/>
    <n v="75"/>
    <s v="61 - 90 days"/>
    <d v="2022-03-05T00:00:00"/>
    <s v="W10-2022"/>
    <s v="Mar-2022"/>
    <s v="TBD"/>
    <s v="TBD"/>
    <s v="TBD"/>
    <d v="2022-04-30T00:00:00"/>
    <s v="W18-2022"/>
    <s v="Apr-2022"/>
    <d v="2022-04-30T00:00:00"/>
    <s v="W18-2022"/>
    <s v="Apr-2022"/>
    <s v="MW"/>
    <d v="2022-02-07T00:00:00"/>
    <d v="2022-02-08T00:00:00"/>
    <m/>
    <m/>
    <m/>
    <d v="2022-03-22T00:00:00"/>
    <m/>
    <m/>
    <m/>
    <m/>
    <m/>
    <m/>
    <m/>
    <s v="36.PLN application"/>
    <s v="20.SRFI"/>
    <s v="CURRENTLY NO ISSUE"/>
    <s v="17:04:22-03:04:22: PLN, CAN BE ACCELERATE TO APR_x000a_03:04:22-30:03:22: PLN_x000a_27:03:22-20:03:22: ME OG KWH KOSONG_x000a_16:03:22-09:03:22: BTS PONDASI OG_x000a_06:03:22-13:02:22: READY TO STO_x000a_09:02:22: NEED REVIEW POWER HUAWEI_x000a_06:02:22: NEED REVIEW RNP HUAWEI_x000a_04:02:22: NEW SPK RELEASED"/>
    <x v="2"/>
    <x v="0"/>
    <m/>
    <m/>
    <m/>
    <m/>
    <x v="2"/>
    <m/>
    <m/>
    <x v="1"/>
    <n v="436"/>
    <s v="424 TBG"/>
  </r>
  <r>
    <m/>
    <m/>
    <s v="JAW-BT-TGR-0110"/>
    <n v="30735200031"/>
    <s v="1317921023"/>
    <s v="PEMATANG TIGARAKSA"/>
    <s v="BP2022"/>
    <s v="TB"/>
    <s v="106°27.15.01'E"/>
    <s v="6°14.26.7'S"/>
    <n v="45"/>
    <s v="90/210/330"/>
    <n v="2022"/>
    <s v="New site 2022 - P1"/>
    <s v="Desa Pematang Kp. Sikluk RT.02 RW.01 Kec. Tigaraksa, Kab. Tangerang Prov. Banten"/>
    <s v="EID"/>
    <s v="JAW-BT-TGR-0110"/>
    <s v="PETE_TEGAL_SARI"/>
    <s v="COLO"/>
    <s v="TBG"/>
    <s v="JABO"/>
    <x v="0"/>
    <s v="Banten"/>
    <s v="Kab. Tangerang"/>
    <n v="6618023"/>
    <x v="21"/>
    <d v="2022-02-04T00:00:00"/>
    <n v="74"/>
    <s v="61 - 90 days"/>
    <d v="2022-03-06T00:00:00"/>
    <s v="W11-2022"/>
    <s v="Mar-2022"/>
    <s v="TBD"/>
    <s v="TBD"/>
    <s v="TBD"/>
    <d v="2022-04-22T00:00:00"/>
    <s v="W17-2022"/>
    <s v="Apr-2022"/>
    <d v="2022-04-22T00:00:00"/>
    <s v="W17-2022"/>
    <s v="Apr-2022"/>
    <s v="MW"/>
    <d v="2022-02-07T00:00:00"/>
    <d v="2022-03-14T00:00:00"/>
    <m/>
    <n v="6.6"/>
    <m/>
    <d v="2022-03-08T00:00:00"/>
    <m/>
    <m/>
    <m/>
    <m/>
    <m/>
    <m/>
    <m/>
    <s v="31.RBS/BTS Foundation "/>
    <s v="17.RBS/BTS FOUNDATION OG"/>
    <s v="NEED STRENGTENING (NY PARALEL)"/>
    <s v="17:04:22-03:04:22: PONDASI OG &amp; PERKUATAN (PLAN START 7 APR)_x000a_30:03:22-09:03:22: PERKUATAN OG_x000a_06:03:22-16:02:22: READY TO STO_x000a_13:02:22-09:02:22: NEED REVIEW CIVIL EID_x000a_07:02:22-06:02:22: NEED REVIEW RNP EID_x000a_04:02:22: NEW SPK RELEASED"/>
    <x v="2"/>
    <x v="0"/>
    <m/>
    <m/>
    <m/>
    <m/>
    <x v="2"/>
    <m/>
    <m/>
    <x v="1"/>
    <n v="436"/>
    <s v="424 TBG"/>
  </r>
  <r>
    <s v="NEW SPK"/>
    <m/>
    <s v="JAW-BT-TGR-0095"/>
    <n v="30735170031"/>
    <s v="131225109"/>
    <s v="LIONAIRWANAKERTA"/>
    <s v="BP2022"/>
    <s v="SKP"/>
    <s v="106°29.36.42'E"/>
    <s v="6°11.28.03'S"/>
    <n v="36"/>
    <s v="5/110/220"/>
    <n v="2022"/>
    <s v="New site 2022 - P1"/>
    <s v="Desa Wanakerta Kp. Sarongge RT.02 RW.06  Kec. Sindang Jaya , Kab. Tangerang Prov. Banten"/>
    <s v="EID"/>
    <s v="JAW-BT-TGR-0095"/>
    <s v="LION_AIR_WANAKERTA"/>
    <s v="COLO"/>
    <s v="TBG"/>
    <s v="Jabodetabek"/>
    <x v="0"/>
    <s v="Banten"/>
    <s v="Kab. Tangerang"/>
    <n v="6617984"/>
    <x v="8"/>
    <d v="2022-01-28T00:00:00"/>
    <n v="81"/>
    <s v="61 - 90 days"/>
    <d v="2022-02-27T00:00:00"/>
    <s v="W10-2022"/>
    <s v="Feb-2022"/>
    <s v="TBD"/>
    <s v="TBD"/>
    <s v="TBD"/>
    <d v="2022-04-23T00:00:00"/>
    <s v="W17-2022"/>
    <s v="Apr-2022"/>
    <d v="2022-04-23T00:00:00"/>
    <s v="W17-2022"/>
    <s v="Apr-2022"/>
    <s v="MW"/>
    <d v="2022-02-02T00:00:00"/>
    <d v="2022-03-14T00:00:00"/>
    <m/>
    <n v="10.6"/>
    <m/>
    <d v="2022-03-09T00:00:00"/>
    <m/>
    <m/>
    <m/>
    <m/>
    <m/>
    <m/>
    <m/>
    <s v="31.RBS/BTS Foundation "/>
    <s v="17.RBS/BTS FOUNDATION OG"/>
    <s v="NEED STRENGTENING (NY PARALEL)"/>
    <s v="17:04:22-03:04:22: PONDASI OG &amp; PERKUATAN (PLAN START 7 APR)_x000a_30:03:22-09:03:22: PERKUATAN OG_x000a_06:03:22-16:02:22: READY TO STO_x000a_13:02:22-09:02:22: NEED REVIEW CIVIL EID_x000a_07:02:22-06:02:22: NEED REVIEW RNP EID_x000a_04:02:22: NEW SPK RELEASED"/>
    <x v="2"/>
    <x v="0"/>
    <m/>
    <m/>
    <m/>
    <m/>
    <x v="2"/>
    <m/>
    <m/>
    <x v="1"/>
    <n v="436"/>
    <s v="424 TBG"/>
  </r>
  <r>
    <s v="NEW SPK"/>
    <m/>
    <s v="SUM-SS-BTA-1085"/>
    <n v="30735520031"/>
    <s v="070141109"/>
    <s v="LUBUK TANJUNG"/>
    <s v="BP2022"/>
    <s v="SKP"/>
    <s v="104°18.29.41'E"/>
    <s v="3°48.26.6'S"/>
    <n v="65"/>
    <s v="5/130/225"/>
    <n v="2022"/>
    <s v="New site 2022 - P2"/>
    <s v="Jl. Blok F, Desa Mekartijaya, Kec. Peninjauan, Kab. Ogan Komering Ulu, Prov. Sumatera Selatan"/>
    <s v="HTI"/>
    <s v="SUM-SS-BTA-1085"/>
    <s v="PENINJAUAN_MAKARTI_JAYA"/>
    <s v="COLO"/>
    <s v="TBG"/>
    <s v="West"/>
    <x v="1"/>
    <s v="Sumatera Selatan"/>
    <s v="Kab. Ogan Komering Ulu"/>
    <n v="6617983"/>
    <x v="8"/>
    <d v="2022-01-28T00:00:00"/>
    <n v="81"/>
    <s v="61 - 90 days"/>
    <d v="2022-02-27T00:00:00"/>
    <s v="W10-2022"/>
    <s v="Feb-2022"/>
    <d v="2022-03-25T00:00:00"/>
    <s v="W13-2022"/>
    <s v="Mar-2022"/>
    <d v="2022-06-05T00:00:00"/>
    <s v="W24-2022"/>
    <s v="Jun-2022"/>
    <d v="2022-06-05T00:00:00"/>
    <s v="W24-2022"/>
    <s v="Jun-2022"/>
    <s v="MW"/>
    <d v="2022-02-01T00:00:00"/>
    <d v="2022-02-02T00:00:00"/>
    <m/>
    <m/>
    <m/>
    <d v="2022-03-22T00:00:00"/>
    <m/>
    <d v="2022-03-27T00:00:00"/>
    <m/>
    <m/>
    <m/>
    <m/>
    <m/>
    <s v="37.Power connection process"/>
    <s v="20.SRFI"/>
    <s v="KWH KOSONG"/>
    <s v="17: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m/>
    <s v="SUM-SS-BTA-1097"/>
    <n v="30736300031"/>
    <s v="071437109"/>
    <s v="BELIMBING"/>
    <s v="BP2022"/>
    <s v="TB "/>
    <s v="104°18.49.54'E"/>
    <s v="3°57.42.73'S"/>
    <n v="60"/>
    <s v="5/190/315"/>
    <n v="2022"/>
    <s v="New site 2022 - P2"/>
    <s v="Dusun IV, Desa Durian, Kec. Peninjauan, Kab. Ogan Komering Ulu, Prov. Sumatera Selatan"/>
    <s v="HTI"/>
    <s v="SUM-SS-BTA-1097"/>
    <s v="PENINJAUAN_DURIAN"/>
    <s v="COLO"/>
    <s v="TBG"/>
    <s v="West"/>
    <x v="1"/>
    <s v="Sumatera Selatan"/>
    <s v="Kab. Ogan Komering Ulu"/>
    <n v="6617992"/>
    <x v="8"/>
    <d v="2022-01-28T00:00:00"/>
    <n v="81"/>
    <s v="61 - 90 days"/>
    <d v="2022-02-27T00:00:00"/>
    <s v="W10-2022"/>
    <s v="Feb-2022"/>
    <s v="TBD"/>
    <s v="TBD"/>
    <s v="TBD"/>
    <d v="2022-06-05T00:00:00"/>
    <s v="W24-2022"/>
    <s v="Jun-2022"/>
    <d v="2022-06-05T00:00:00"/>
    <s v="W24-2022"/>
    <s v="Jun-2022"/>
    <s v="MW"/>
    <d v="2022-02-01T00:00:00"/>
    <d v="2022-02-02T00:00:00"/>
    <m/>
    <m/>
    <m/>
    <d v="2022-03-22T00:00:00"/>
    <m/>
    <m/>
    <m/>
    <m/>
    <m/>
    <m/>
    <m/>
    <s v="36.PLN application"/>
    <s v="20.SRFI"/>
    <s v="NEED STRENGTENING (NY PARALEL)"/>
    <s v="17:04:22-06:04:22: SRFI &amp; STR_x000a_03:04:22: ME OG &amp; STRENGTENING_x000a_30:03:22-27:03:22: STRENGTENING_x000a_23:03:22-09:03:22: BTS PONDASI OG_x000a_06:03:22-20:02:22: READY TO STO_x000a_16:02:22: NEED REVIEW POWER_x000a_13:02:22-09:02:22: RND NOK NEED 50 METER_x000a_06:02:22-02:02:22: NEED REVIEW RNP HUAWEI_x000a_30:01:22: ESR REVIEW, NEED REVIEW RNP HUAWEI_x000a_28:01:22: SPK RELEASED"/>
    <x v="2"/>
    <x v="0"/>
    <m/>
    <m/>
    <m/>
    <m/>
    <x v="2"/>
    <m/>
    <m/>
    <x v="1"/>
    <n v="436"/>
    <s v="424 TBG"/>
  </r>
  <r>
    <m/>
    <m/>
    <s v="SUL-ST-LWK-1085"/>
    <n v="30735350031"/>
    <s v="260092104"/>
    <s v="TOLISU"/>
    <s v="ACTIVE - BLITZKRIEG 2021 [NEW]"/>
    <s v="SKP"/>
    <s v="122�16.58.4'E"/>
    <s v="1�26.10.61'S"/>
    <n v="60"/>
    <s v="30/120/220"/>
    <n v="2021"/>
    <s v="BLITZKRIEG 2021 [NEW]"/>
    <s v="Jl. Poros Trans Unit XIV,Desa Tolisu Kec. Toili, Kab. Banggai SULAWESI TENGAH"/>
    <s v="HTI"/>
    <s v="SUL-ST-LWK-1085"/>
    <s v="TOILI_TOLISU"/>
    <s v="COLO"/>
    <s v="TBG"/>
    <s v="EAST"/>
    <x v="2"/>
    <s v="Sulawesi Tengah"/>
    <s v="Kab. Banggai"/>
    <n v="6617793"/>
    <x v="25"/>
    <m/>
    <n v="148"/>
    <s v="121 - 150 days"/>
    <d v="2021-12-18T00:00:00"/>
    <s v="TBD"/>
    <s v="TBD"/>
    <s v="TBD"/>
    <s v="TBD"/>
    <s v="TBD"/>
    <d v="2022-04-30T00:00:00"/>
    <s v="W18-2022"/>
    <s v="Apr-2022"/>
    <d v="2022-04-30T00:00:00"/>
    <s v="W18-2022"/>
    <s v="Apr-2022"/>
    <s v="MW"/>
    <d v="2022-03-07T00:00:00"/>
    <d v="2022-03-15T00:00:00"/>
    <n v="319100338625"/>
    <n v="6.6"/>
    <m/>
    <d v="2022-02-25T00:00:00"/>
    <m/>
    <d v="2022-03-15T00:00:00"/>
    <d v="2022-04-15T00:00:00"/>
    <m/>
    <m/>
    <m/>
    <m/>
    <s v="38.RFI"/>
    <s v="21.RFI"/>
    <s v="CLOSED - RFI DONE"/>
    <s v="15:04:22: RFIN_x000a_13:04:22-17:03:22: GO RFI_x000a_16:03:22-13:03:22: SRFI_x000a_09:03:22: ME OG_x000a_06:03:22-28:02:22: PONDASI OG_x000a_25:02:22: ANNOUNCEMENT GO UNTIL SRFI_x000a_23:02:22-16:12:21: TNP OK, NEED CONFIRM PMO GO CME_x000a_15:12:21-09:12:21: STO RECALL_x000a_08:12:21: STO DECALARE_x000a_05:12:21-24:11:21: ERM REJECTION, SITE ISSOLATED_x000a_21:11:21: ESR PROCESS"/>
    <x v="2"/>
    <x v="0"/>
    <m/>
    <m/>
    <m/>
    <m/>
    <x v="2"/>
    <m/>
    <m/>
    <x v="1"/>
    <n v="443"/>
    <s v="431 TBG"/>
  </r>
  <r>
    <s v="NEW SPK B2S"/>
    <m/>
    <s v="SUM-SU-SRH-2247"/>
    <n v="30729820031"/>
    <s v="0229011003"/>
    <s v="TEBING_SYAHBANDAR_PENGGALANGAN"/>
    <s v="BP2022"/>
    <s v="TB"/>
    <s v="99°14.45.86'E"/>
    <s v="3°20.40.87'N"/>
    <n v="50"/>
    <s v="0/90/180"/>
    <n v="2022"/>
    <s v="New site 2022 - P2"/>
    <s v="Dusun VII Desa Penggalangan Kecamatan Tebing Syahbandar Kabupaten Serdang Bedagai Provinsi Sumatera Utara"/>
    <s v="HTI"/>
    <s v="SUM-SU-SRH-2247"/>
    <s v="TEBING_SYAHBANDAR_PENGGALANGAN"/>
    <s v="B2S"/>
    <s v="TBG"/>
    <s v="West"/>
    <x v="3"/>
    <s v="Sumatera Utara"/>
    <s v="Kab. Serdang Bedagai"/>
    <n v="6617950"/>
    <x v="1"/>
    <d v="2022-01-28T00:00:00"/>
    <n v="84"/>
    <s v="61 - 90 days"/>
    <d v="2022-06-24T00:00:00"/>
    <s v="W26-2022"/>
    <s v="Jun-2022"/>
    <s v="TBD"/>
    <s v="TBD"/>
    <s v="TBD"/>
    <s v="TBD"/>
    <s v="TBD"/>
    <s v="TBD"/>
    <s v="TBD"/>
    <s v="TBD"/>
    <s v="TBD"/>
    <s v="MW"/>
    <d v="2022-03-21T00:00:00"/>
    <d v="2022-03-23T00:00:00"/>
    <m/>
    <m/>
    <m/>
    <m/>
    <m/>
    <m/>
    <m/>
    <m/>
    <m/>
    <m/>
    <s v="CME"/>
    <s v="27.Curring Time"/>
    <s v="15.CURRING TIME"/>
    <s v="CURRENTLY NO ISSUE"/>
    <s v="17:04:22: POURING_x000a_13:04:22-10:04:22: REBARRING_x000a_06:04:22: EXCAVATION_x000a_03:04:22-23:03:22: PERMIT OG_x000a_20:03:22-13:03:22: REKOM_x000a_09:03:22-06:03:22: IW CLEAR_x000a_28:02:22-13:02:22: IW OG_x000a_09:02:22: IW OG, RNP TNP OK_x000a_07:02:22: VALIDASI RNP TNP OG_x000a_02:02:22-30:01:22: SURVEY OG_x000a_28:01:22: SPK RECEIVED FROM EMAIL LMS"/>
    <x v="1"/>
    <x v="23"/>
    <n v="84"/>
    <s v="DONE"/>
    <d v="2022-04-28T00:00:00"/>
    <n v="93"/>
    <x v="4"/>
    <d v="2022-04-25T00:00:00"/>
    <d v="2022-05-25T00:00:00"/>
    <x v="0"/>
    <n v="436"/>
    <s v="424 TBG"/>
  </r>
  <r>
    <s v="NEW SPK B2S"/>
    <m/>
    <s v="SUM-SU-SRH-2245"/>
    <n v="30729790031"/>
    <s v="0228981003"/>
    <s v="MELATI_II"/>
    <s v="BP2022"/>
    <s v="TB"/>
    <s v="98°58.52.34'E"/>
    <s v="3°31.6.86'N"/>
    <n v="60"/>
    <s v="90/220/320"/>
    <n v="2022"/>
    <s v="New site 2022 - P2"/>
    <s v="Dusun Cempedak Desa Melati II Kecamatan Perbaungan Kabupaten Serdang Bedagai Provinsi Sumatera Utara"/>
    <s v="HTI"/>
    <s v="SUM-SU-SRH-2245"/>
    <s v="MELATI_II"/>
    <s v="B2S"/>
    <s v="TBG"/>
    <s v="West"/>
    <x v="3"/>
    <s v="Sumatera Utara"/>
    <s v="Kab. Serdang Bedagai"/>
    <n v="6617950"/>
    <x v="1"/>
    <d v="2022-01-28T00:00:00"/>
    <n v="84"/>
    <s v="61 - 90 days"/>
    <d v="2022-06-24T00:00:00"/>
    <s v="W26-2022"/>
    <s v="Jun-2022"/>
    <s v="TBD"/>
    <s v="TBD"/>
    <s v="TBD"/>
    <s v="TBD"/>
    <s v="TBD"/>
    <s v="TBD"/>
    <s v="TBD"/>
    <s v="TBD"/>
    <s v="TBD"/>
    <s v="MW"/>
    <d v="2022-03-21T00:00:00"/>
    <d v="2022-03-23T00:00:00"/>
    <m/>
    <m/>
    <m/>
    <m/>
    <m/>
    <m/>
    <m/>
    <m/>
    <m/>
    <m/>
    <s v="CME"/>
    <s v="27.Curring Time"/>
    <s v="15.CURRING TIME"/>
    <s v="CURRENTLY NO ISSUE"/>
    <s v="17:04:22: POURING_x000a_13:04:22-10:04:22-06:04:22: REBARRING_x000a_03:04:22-16:03:22: PERMIT OG_x000a_13:03:22: REKOM_x000a_09:03:22-06:03:22: IW CLEAR_x000a_28:02:22-13:02:22: IW OG_x000a_09:02:22: IW OG, RNP TNP OK_x000a_07:02:22: VALIDASI RNP TNP OG_x000a_02:02:22-30:01:22: SURVEY OG_x000a_28:01:22: SPK RECEIVED FROM EMAIL LMS"/>
    <x v="1"/>
    <x v="23"/>
    <n v="84"/>
    <s v="DONE"/>
    <d v="2022-04-28T00:00:00"/>
    <n v="93"/>
    <x v="4"/>
    <d v="2022-04-25T00:00:00"/>
    <d v="2022-05-25T00:00:00"/>
    <x v="0"/>
    <n v="436"/>
    <s v="424 TBG"/>
  </r>
  <r>
    <s v="NEW SPK B2S"/>
    <m/>
    <s v="SUM-SU-LMP-2231"/>
    <n v="30729690031"/>
    <s v="0228911003"/>
    <s v="LAUT_TADOR_TANJUNG_SERI"/>
    <s v="BP2022"/>
    <s v="TB"/>
    <s v="99°18.25.16'E"/>
    <s v="3°19.22.37'N"/>
    <n v="40"/>
    <s v="0/190/270"/>
    <n v="2022"/>
    <s v="New site 2022 - P2"/>
    <s v="Jl. Pasar mati, dusun VI, desa tanjung seri, kecamatan lau tador, kabupaten batu bara"/>
    <s v="HTI"/>
    <s v="SUM-SU-LMP-2231"/>
    <s v="LAUT_TADOR_TANJUNG_SERI"/>
    <s v="B2S"/>
    <s v="TBG"/>
    <s v="West"/>
    <x v="3"/>
    <s v="Sumatera Utara"/>
    <s v="Kab. Batu Bara"/>
    <n v="6617950"/>
    <x v="1"/>
    <d v="2022-01-28T00:00:00"/>
    <n v="84"/>
    <s v="61 - 90 days"/>
    <d v="2022-06-24T00:00:00"/>
    <s v="W26-2022"/>
    <s v="Jun-2022"/>
    <s v="TBD"/>
    <s v="TBD"/>
    <s v="TBD"/>
    <s v="TBD"/>
    <s v="TBD"/>
    <s v="TBD"/>
    <s v="TBD"/>
    <s v="TBD"/>
    <s v="TBD"/>
    <s v="MW"/>
    <d v="2022-03-08T00:00:00"/>
    <d v="2022-03-09T00:00:00"/>
    <m/>
    <m/>
    <m/>
    <m/>
    <m/>
    <m/>
    <m/>
    <m/>
    <m/>
    <m/>
    <s v="CME"/>
    <s v="24.Rebaring"/>
    <s v="13.REBARING OG"/>
    <s v="CURRENTLY NO ISSUE"/>
    <s v="17:04:22: REBARRING_x000a_13:04:22-10:04:22: EXCAVATION_x000a_06:04:22: BOUWPLANK_x000a_03:04:22-13:03:22: PERMIT OG_x000a_09:03:22-06:03:22: REKOM OG_x000a_28:02:22-20:02:22: IW CLEAR_x000a_16:02:22-13:02:22: IW OG_x000a_09:02:22-30:01:22: SURVEY OG_x000a_28:01:22: SPK RECEIVED FROM EMAIL LMS"/>
    <x v="1"/>
    <x v="17"/>
    <n v="84"/>
    <s v="DONE"/>
    <d v="2022-04-28T00:00:00"/>
    <n v="93"/>
    <x v="4"/>
    <d v="2022-04-25T00:00:00"/>
    <d v="2022-05-25T00:00:00"/>
    <x v="0"/>
    <n v="436"/>
    <s v="424 TBG"/>
  </r>
  <r>
    <s v="NEW SPK"/>
    <m/>
    <s v="SUM-SS-RPT-1107"/>
    <n v="30735080031"/>
    <s v="070073104"/>
    <s v="REMBAN"/>
    <s v="BP2022"/>
    <s v="SKP"/>
    <s v="102°49.1.2'E"/>
    <s v="2°38.41.71'S"/>
    <n v="60"/>
    <s v="110.250/350"/>
    <n v="2022"/>
    <s v="New site 2022 - P2"/>
    <s v="Simpang Desa, Desa Lubuk Kemang Lama, Kec. Rawas Ulu, Kab. Musi Rawas Utara, Sumsel"/>
    <s v="HTI"/>
    <s v="SUM-SS-RPT-1107"/>
    <s v="LUBUK_KEMANG"/>
    <s v="COLO"/>
    <s v="TBG"/>
    <s v="West"/>
    <x v="1"/>
    <s v="Sumatera Selatan"/>
    <s v="Kab. Musi Rawas Utara"/>
    <n v="6617983"/>
    <x v="8"/>
    <d v="2022-01-28T00:00:00"/>
    <n v="81"/>
    <s v="61 - 90 days"/>
    <d v="2022-02-27T00:00:00"/>
    <s v="W10-2022"/>
    <s v="Feb-2022"/>
    <s v="TBD"/>
    <s v="TBD"/>
    <s v="TBD"/>
    <d v="2022-06-05T00:00:00"/>
    <s v="W24-2022"/>
    <s v="Jun-2022"/>
    <d v="2022-06-05T00:00:00"/>
    <s v="W24-2022"/>
    <s v="Jun-2022"/>
    <s v="MW"/>
    <d v="2022-02-01T00:00:00"/>
    <d v="2022-02-02T00:00:00"/>
    <m/>
    <m/>
    <m/>
    <d v="2022-03-22T00:00:00"/>
    <m/>
    <d v="2022-04-02T00:00:00"/>
    <m/>
    <m/>
    <m/>
    <m/>
    <m/>
    <s v="36.PLN application"/>
    <s v="20.SRFI"/>
    <s v="KWH KOSONG"/>
    <s v="17:04:22-02:04:22: SRFIN_x000a_30:03:22: PLN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x v="2"/>
    <x v="0"/>
    <m/>
    <m/>
    <m/>
    <m/>
    <x v="2"/>
    <m/>
    <m/>
    <x v="1"/>
    <n v="436"/>
    <s v="424 TBG"/>
  </r>
  <r>
    <s v="NEW SPK B2S"/>
    <m/>
    <s v="SUM-SS-RPT-1106"/>
    <n v="30729970031"/>
    <s v="0719151003"/>
    <s v="BINGIN_RUPIT"/>
    <s v="BP2022"/>
    <s v="TB"/>
    <s v="102°52.45.76'E"/>
    <s v="2°45.26.5'S"/>
    <n v="60"/>
    <s v="0/80/200"/>
    <n v="2022"/>
    <s v="New site 2022 - P2"/>
    <s v="Kampung 6 Desa Bingin Rupit Kecamatan Rupit Kabupaten Musi Rawas Utara Provinsi Sumatra Selatan"/>
    <s v="HTI"/>
    <s v="SUM-SS-RPT-1106"/>
    <s v="BINGIN_RUPIT"/>
    <s v="B2S"/>
    <s v="TBG"/>
    <s v="West"/>
    <x v="1"/>
    <s v="Sumatera Selatan"/>
    <s v="Kab. Musi Rawas Utara"/>
    <n v="6617950"/>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10:04:22: ERECTION_x000a_06:04:22-03:04:22: CURRING TIME_x000a_30:03:22-27:03:22: BOUWPLANK_x000a_23:03:22-06:03:22: REKOM_x000a_28:02:22-23:02:22: IW CLEAR_x000a_20:02:22-16:02:22: IW OG_x000a_13:02:22-11:02:22: VALIDASI RNP TNP_x000a_09:02:22-30:01:22: SURVEY OG_x000a_28:01:22: SPK RECEIVED FROM EMAIL LMS"/>
    <x v="1"/>
    <x v="10"/>
    <n v="84"/>
    <s v="DONE"/>
    <d v="2022-04-29T00:00:00"/>
    <n v="94"/>
    <x v="4"/>
    <d v="2022-04-25T00:00:00"/>
    <d v="2022-05-25T00:00:00"/>
    <x v="0"/>
    <n v="436"/>
    <s v="424 TBG"/>
  </r>
  <r>
    <s v="NEW SPK"/>
    <m/>
    <s v="SUM-SU-LMP-2233"/>
    <n v="30736180031"/>
    <s v="0226092001"/>
    <s v="IBS TANJUNG GADING"/>
    <s v="BP2022"/>
    <s v="TB "/>
    <s v="99°20.42.5'E"/>
    <s v="3°18.5.58'N"/>
    <n v="50"/>
    <s v="60/190/270"/>
    <n v="2022"/>
    <s v="New site 2022 - P2"/>
    <s v="Jl. Medan - Kisaran KM.100 Simpang Benteng, Desa Sipare-pare, Kecamatan Air Putih, Kabupaten Batu Bara, Provinsi Sumatera Utara_x000a__x000a_"/>
    <s v="HTI"/>
    <s v="SUM-SU-LMP-2233"/>
    <s v="SEI_SUKA_TANJUNG_GADING"/>
    <s v="COLO"/>
    <s v="TBG"/>
    <s v="West"/>
    <x v="3"/>
    <s v="Sumatera Utara"/>
    <s v="Kab. Batu Bara"/>
    <n v="6617992"/>
    <x v="8"/>
    <d v="2022-01-28T00:00:00"/>
    <n v="81"/>
    <s v="61 - 90 days"/>
    <d v="2022-02-27T00:00:00"/>
    <s v="W10-2022"/>
    <s v="Feb-2022"/>
    <s v="TBD"/>
    <s v="TBD"/>
    <s v="TBD"/>
    <d v="2022-04-25T00:00:00"/>
    <s v="W18-2022"/>
    <s v="Apr-2022"/>
    <d v="2022-04-25T00:00:00"/>
    <s v="W18-2022"/>
    <s v="Apr-2022"/>
    <s v="MW"/>
    <d v="2022-02-01T00:00:00"/>
    <d v="2022-02-02T00:00:00"/>
    <n v="121160508259"/>
    <m/>
    <m/>
    <d v="2022-03-22T00:00:00"/>
    <m/>
    <m/>
    <m/>
    <m/>
    <m/>
    <m/>
    <m/>
    <s v="37.Power connection process"/>
    <s v="20.SRFI"/>
    <s v="WAITING EXTEND TOWER, RFI&amp;STR DONE"/>
    <s v="17:04:22-05:04:22: RFIN but wait EXTEND (STR DONE, WAIT EXTEND)_x000a_03:04:22-23:03:22: SRFI, PLN CONNECTION_x000a_16:03:22: ME OG_x000a_13:03:22-09:03:22: BTS PONDASI OG_x000a_06:03:22-20:02:22: READY TO STO_x000a_16:02:22: NEED REVIEW CIVIL HUAWEI_x000a_13:02:22: NEED REVIEW TNP ALITA_x000a_09:02:22: RND NOK NEED 45 METER_x000a_06:02:22-02:02:22: NEED REVIEW RNP HUAWEI_x000a_30:01:22: ESR REVIEW, NEED REVIEW RNP HUAWEI_x000a_28:01:22: SPK RELEASED"/>
    <x v="2"/>
    <x v="0"/>
    <m/>
    <m/>
    <m/>
    <m/>
    <x v="2"/>
    <m/>
    <m/>
    <x v="1"/>
    <n v="436"/>
    <s v="424 TBG"/>
  </r>
  <r>
    <s v="89 COLO"/>
    <m/>
    <s v="KAL-KT-PPS-0703"/>
    <n v="30740630031"/>
    <n v="210146104"/>
    <s v="SIMPANG TIGA PERTAMINA"/>
    <s v="BP2022"/>
    <s v="SMI"/>
    <s v="114°16.33.6'E"/>
    <s v="2°40.52.1'S"/>
    <n v="65"/>
    <s v="75/160/355"/>
    <n v="2022"/>
    <s v="Newsite 2022 - B2"/>
    <s v="Jl. Bahaur Palangkaraya (Trans Kalimantan), Desa Gohong RT.01,Kec. Kahayan Hilir, Kab. Pulang Pisau Prov. Kalimantan Tengah"/>
    <s v="HTI"/>
    <s v="KAL-KT-PPS-0703"/>
    <s v="GOHONG_KAHAYAN_HILIR"/>
    <s v="COLO"/>
    <s v="TBG"/>
    <s v="CENTRAL"/>
    <x v="7"/>
    <s v="Kalimantan Tengah"/>
    <s v="Kab. Pulang Pisau"/>
    <n v="6618086"/>
    <x v="5"/>
    <d v="2022-03-11T00:00:00"/>
    <n v="34"/>
    <s v="31 - 60 days"/>
    <d v="2022-04-10T00:00:00"/>
    <s v="W16-2022"/>
    <s v="Apr-2022"/>
    <s v="TBD"/>
    <s v="TBD"/>
    <s v="TBD"/>
    <d v="2022-04-30T00:00:00"/>
    <s v="W18-2022"/>
    <s v="Apr-2022"/>
    <d v="2022-04-30T00:00:00"/>
    <s v="W18-2022"/>
    <s v="Apr-2022"/>
    <s v="MW"/>
    <d v="2022-03-21T00:00:00"/>
    <d v="2022-03-23T00:00:00"/>
    <s v="permanen"/>
    <m/>
    <m/>
    <d v="2022-03-21T00:00:00"/>
    <m/>
    <d v="2022-04-05T00:00:00"/>
    <d v="2022-04-14T00:00:00"/>
    <m/>
    <m/>
    <m/>
    <m/>
    <s v="38.RFI"/>
    <s v="21.RFI"/>
    <s v="CLOSED - RFI DONE"/>
    <s v="14:04:22: RFIN_x000a_05:04:22: SRFIN_x000a_03:04:22-20:03:22: PONDASI OG_x000a_16:03:22-13:02:22: ESR PROCESS_x000a_11:02:22: SPK RECEIVED"/>
    <x v="2"/>
    <x v="0"/>
    <m/>
    <m/>
    <m/>
    <m/>
    <x v="2"/>
    <m/>
    <m/>
    <x v="1"/>
    <n v="436"/>
    <s v="424 TBG"/>
  </r>
  <r>
    <s v="NEW SPK"/>
    <m/>
    <s v="SUM-SS-BTA-1092"/>
    <n v="30736290031"/>
    <s v="071403109"/>
    <s v="SUKA PINDAH OKU"/>
    <s v="BP2022"/>
    <s v="TB "/>
    <s v="104°29.45.6'E"/>
    <s v="3°47.5.64'S"/>
    <n v="50"/>
    <s v="50/120/200"/>
    <n v="2022"/>
    <s v="New site 2022 - P2"/>
    <s v="Dusun IV RT.000 RW.000 Desa Suka Pindah, Kec. Kedaton Peninjauan Raya, Kab. Ogan Komering Ulu, Prov. Sumatera Selatan"/>
    <s v="HTI"/>
    <s v="SUM-SS-BTA-1092"/>
    <s v="SUKA_PINDAH"/>
    <s v="COLO"/>
    <s v="TBG"/>
    <s v="West"/>
    <x v="1"/>
    <s v="Sumatera Selatan"/>
    <s v="Kab. Ogan Komering Ulu"/>
    <n v="6617992"/>
    <x v="8"/>
    <d v="2022-01-28T00:00:00"/>
    <n v="81"/>
    <s v="61 - 90 days"/>
    <d v="2022-02-27T00:00:00"/>
    <s v="W10-2022"/>
    <s v="Feb-2022"/>
    <s v="TBD"/>
    <s v="TBD"/>
    <s v="TBD"/>
    <d v="2022-06-05T00:00:00"/>
    <s v="W24-2022"/>
    <s v="Jun-2022"/>
    <d v="2022-06-05T00:00:00"/>
    <s v="W24-2022"/>
    <s v="Jun-2022"/>
    <s v="MW"/>
    <d v="2022-02-01T00:00:00"/>
    <d v="2022-02-02T00:00:00"/>
    <m/>
    <m/>
    <m/>
    <d v="2022-03-22T00:00:00"/>
    <m/>
    <m/>
    <m/>
    <m/>
    <m/>
    <m/>
    <m/>
    <s v="36.PLN application"/>
    <s v="20.SRFI"/>
    <s v="NEED STRENGTENING (NY PARALEL)"/>
    <s v="17:04:22-30:03:22: PLN &amp; STR NY PARALEL (WAITING PERMIT STR)_x000a_27:03:22-20:03:22: ME OG KWH KOSONG_x000a_16:03:22-09:03:22: BTS PONDASI OG_x000a_06:03:22-20:02:22: READY TO STO_x000a_16:02:22: NEED REVIEW POWER_x000a_13:02:22-09:02:22: RND NOK NEED 50 METER_x000a_06:02:22-02:02:22: NEED REVIEW RNP HUAWEI_x000a_30:01:22: ESR REVIEW, NEED REVIEW RNP HUAWEI_x000a_28:01:22: SPK RELEASED"/>
    <x v="2"/>
    <x v="0"/>
    <m/>
    <m/>
    <m/>
    <m/>
    <x v="2"/>
    <m/>
    <m/>
    <x v="1"/>
    <n v="436"/>
    <s v="424 TBG"/>
  </r>
  <r>
    <s v="NEW SPK B2S"/>
    <m/>
    <s v="SUM-LA-TWG-1029"/>
    <n v="30730670031"/>
    <s v="1014601003"/>
    <s v="PAGAR_DEWA_SUKA_MULYA"/>
    <s v="BP2022"/>
    <s v="TB"/>
    <s v="105°11.32.01'E"/>
    <s v="4°20.20.92'S"/>
    <n v="60"/>
    <s v="20/90/265"/>
    <n v="2022"/>
    <s v="New site 2022 - P2"/>
    <s v="PAGAR DEWA SUKA MULYA RT.002 RW.001 DESA PAGAR DEWA SUKA MULYA KECAMATAN PAGAR DEWA KABUPATEN TULANG BAWANG BARAT PROVINSI LAMPUNG"/>
    <s v="HTI"/>
    <s v="SUM-LA-TWG-1029"/>
    <s v="PAGAR_DEWA_SUKA_MULYA"/>
    <s v="B2S"/>
    <s v="TBG"/>
    <s v="West"/>
    <x v="1"/>
    <s v="Lampung"/>
    <s v="Kab. Tulang Bawang Barat"/>
    <n v="6617950"/>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30:03:22: ERECTION_x000a_27:03:22: REBARRING_x000a_23:03:22: DESIGN OG_x000a_20:03:22-06:03:22: REKOM_x000a_28:02:22-16:02:22: IW CLEAR_x000a_13:02:22-09:02:22: IW OG_x000a_02:02:22-30:01:22: SURVEY OG_x000a_28:01:22: SPK RECEIVED FROM EMAIL LMS"/>
    <x v="1"/>
    <x v="10"/>
    <n v="84"/>
    <s v="DONE"/>
    <d v="2022-04-29T00:00:00"/>
    <n v="94"/>
    <x v="4"/>
    <d v="2022-04-25T00:00:00"/>
    <d v="2022-05-25T00:00:00"/>
    <x v="0"/>
    <n v="436"/>
    <s v="424 TBG"/>
  </r>
  <r>
    <s v="NEW SPK B2S"/>
    <m/>
    <s v="SUM-SS-BTA-1081"/>
    <n v="30729900031"/>
    <s v="0719131003"/>
    <s v="SINAR_PENINJAUAN_SRI_MULYA"/>
    <s v="BP2022"/>
    <s v="TB"/>
    <s v="104°24.28.3'E"/>
    <s v="3°54.17.94'S"/>
    <n v="60"/>
    <s v="60/215/330"/>
    <n v="2022"/>
    <s v="New site 2022 - P2"/>
    <s v="Blok H Dusun III RT 003 RW 003 Desa Sri Mulya, Kecamatan Sinar Peninjauan Kabupaten Ogan Komering Ulu, Provinsi Sumatera Selatan"/>
    <s v="HTI"/>
    <s v="SUM-SS-BTA-1081"/>
    <s v="SINAR_PENINJAUAN_SRI_MULYA"/>
    <s v="B2S"/>
    <s v="TBG"/>
    <s v="West"/>
    <x v="1"/>
    <s v="Sumatera Selatan"/>
    <s v="Kab. Ogan Komering Ulu"/>
    <n v="6617950"/>
    <x v="1"/>
    <d v="2022-01-28T00:00:00"/>
    <n v="84"/>
    <s v="61 - 90 days"/>
    <d v="2022-06-24T00:00:00"/>
    <s v="W26-2022"/>
    <s v="Jun-2022"/>
    <s v="TBD"/>
    <s v="TBD"/>
    <s v="TBD"/>
    <s v="TBD"/>
    <s v="TBD"/>
    <s v="TBD"/>
    <s v="TBD"/>
    <s v="TBD"/>
    <s v="TBD"/>
    <s v="MW"/>
    <d v="2022-02-25T00:00:00"/>
    <d v="2022-03-02T00:00:00"/>
    <m/>
    <m/>
    <m/>
    <m/>
    <m/>
    <m/>
    <m/>
    <m/>
    <m/>
    <m/>
    <s v="CME"/>
    <s v="29.Erection"/>
    <s v="16.TOWER ERECTION OG"/>
    <s v="CURRENTLY NO ISSUE"/>
    <s v="17:04:22-30:03:22: ERECTION_x000a_27:03:22: REBARRING_x000a_23:03:22-06:03:22: REKOM_x000a_28:02:22-23:02:22: IW CLEAR_x000a_20:02:22-13:02:22: IW OG_x000a_09:02:22-30:01:22: SURVEY OG_x000a_28:01:22: SPK RECEIVED FROM EMAIL LMS"/>
    <x v="1"/>
    <x v="10"/>
    <n v="84"/>
    <s v="DONE"/>
    <d v="2022-04-29T00:00:00"/>
    <n v="94"/>
    <x v="4"/>
    <d v="2022-04-25T00:00:00"/>
    <d v="2022-05-25T00:00:00"/>
    <x v="0"/>
    <n v="436"/>
    <s v="424 TBG"/>
  </r>
  <r>
    <s v="NEW SPK B2S"/>
    <m/>
    <s v="JAW-BT-RKB-0775"/>
    <n v="30729310031"/>
    <s v="1322931003"/>
    <s v="CIGOONG_UTARA_CIKULUR"/>
    <s v="BP2022"/>
    <s v="TB"/>
    <s v="106°10.0.38'E"/>
    <s v="6°23.18.8'S"/>
    <n v="50"/>
    <s v="40/130/280"/>
    <n v="2022"/>
    <s v="New site 2022 - P2"/>
    <s v="Kp. Kayu Dampit RT.01/03 Desa Cigoong Utara Kec. Cikulur Kab. Lebak"/>
    <s v="EID"/>
    <s v="JAW-BT-RKB-0775"/>
    <s v="CIGOONG_UTARA_CIKULUR"/>
    <s v="B2S"/>
    <s v="TBG"/>
    <s v="Jabodetabek"/>
    <x v="0"/>
    <s v="Banten"/>
    <s v="Kab. Lebak"/>
    <n v="6617948"/>
    <x v="1"/>
    <d v="2022-01-28T00:00:00"/>
    <n v="83"/>
    <s v="61 - 90 days"/>
    <d v="2022-06-24T00:00:00"/>
    <s v="W26-2022"/>
    <s v="Jun-2022"/>
    <s v="TBD"/>
    <s v="TBD"/>
    <s v="TBD"/>
    <d v="2022-05-05T00:00:00"/>
    <s v="W19-2022"/>
    <s v="May-2022"/>
    <d v="2022-05-05T00:00:00"/>
    <s v="W19-2022"/>
    <s v="May-2022"/>
    <s v="MW"/>
    <d v="2022-03-07T00:00:00"/>
    <d v="2022-04-05T00:00:00"/>
    <n v="562101019303"/>
    <n v="6.6"/>
    <m/>
    <d v="2022-04-13T00:00:00"/>
    <m/>
    <m/>
    <d v="2022-04-18T00:00:00"/>
    <m/>
    <m/>
    <m/>
    <s v="CME"/>
    <s v="38.RFI"/>
    <s v="21.RFI"/>
    <s v="CLOSED - RFI DONE"/>
    <s v="18:04:22: RFIN_x000a_7:04:22-06:03:22: ME OG_x000a_03:04:22-27:03:22: ERECTION_x000a_23:03:22: POURING_x000a_20:03:22: REBARRING_x000a_16:03:22-13:03:22: EXCAVATION_x000a_09:03:22-23:02:22: REKOM OG_x000a_20:02:22-16:02:22: IW OG_x000a_13:02:22-12:02:22: VALIDASI RNP TNP_x000a_09:02:22-30:01:22: SURVEY OG_x000a_28:01:22: SPK RECEIVED FROM EMAIL LMS"/>
    <x v="2"/>
    <x v="0"/>
    <m/>
    <m/>
    <m/>
    <m/>
    <x v="2"/>
    <m/>
    <m/>
    <x v="1"/>
    <n v="436"/>
    <s v="424 TBG"/>
  </r>
  <r>
    <s v="NEW SPK B2S"/>
    <m/>
    <s v="SUM-SS-MRD-1004"/>
    <n v="30730070031"/>
    <s v="0719181003"/>
    <s v="AIR_RUPIK"/>
    <s v="BP2022"/>
    <s v="TB"/>
    <s v="103°55.4.8'E"/>
    <s v="4°46.42.49'S"/>
    <n v="65"/>
    <s v="110/260/355"/>
    <n v="2022"/>
    <s v="New site 2022 - P2"/>
    <s v="RT 003 RW 002 Desa Air Rupik Kecamatan Banding Agung Kabupaten Ogan Komering Ulu Selatan Provinsi Sumatera Selatan"/>
    <s v="HTI"/>
    <s v="SUM-SS-MRD-1004"/>
    <s v="AIR_RUPIK"/>
    <s v="B2S"/>
    <s v="TBG"/>
    <s v="West"/>
    <x v="1"/>
    <s v="Sumatera Selatan"/>
    <s v="Kab. Ogan Komering Ulu Se"/>
    <n v="6617950"/>
    <x v="1"/>
    <d v="2022-01-28T00:00:00"/>
    <n v="84"/>
    <s v="61 - 90 days"/>
    <d v="2022-06-24T00:00:00"/>
    <s v="W26-2022"/>
    <s v="Jun-2022"/>
    <s v="TBD"/>
    <s v="TBD"/>
    <s v="TBD"/>
    <s v="TBD"/>
    <s v="TBD"/>
    <s v="TBD"/>
    <s v="TBD"/>
    <s v="TBD"/>
    <s v="TBD"/>
    <s v="MW"/>
    <d v="2022-03-02T00:00:00"/>
    <d v="2022-03-18T00:00:00"/>
    <m/>
    <m/>
    <m/>
    <m/>
    <m/>
    <m/>
    <m/>
    <m/>
    <m/>
    <m/>
    <s v="CME"/>
    <s v="27.Curring Time"/>
    <s v="15.CURRING TIME"/>
    <s v="CURRENTLY NO ISSUE"/>
    <s v="17:04:22: CURRING TIME_x000a_13:04:22-10:04:22: REBARRING_x000a_06:04:22-03:04:22: EXCA_x000a_30:03:22-27:03:22: PREPARE CME_x000a_23:03:22-06:03:22: REKOM_x000a_28:02:22: IW CLEAR_x000a_23:02:22: IW OG_x000a_21:02:22: VALIDASI RNP TNP_x000a_20:02:22-30:01:22: SURVEY OG_x000a_28:01:22: SPK RECEIVED FROM EMAIL LMS"/>
    <x v="1"/>
    <x v="24"/>
    <n v="84"/>
    <s v="DONE"/>
    <d v="2022-04-29T00:00:00"/>
    <n v="94"/>
    <x v="4"/>
    <d v="2022-04-25T00:00:00"/>
    <d v="2022-05-25T00:00:00"/>
    <x v="0"/>
    <n v="436"/>
    <s v="424 TBG"/>
  </r>
  <r>
    <s v="NEW SPK B2S"/>
    <m/>
    <s v="SUM-SS-LHT-1236"/>
    <n v="30730660031"/>
    <s v="0719221003"/>
    <s v="SIRAH_PULAU"/>
    <s v="BP2022"/>
    <s v="TB"/>
    <s v="103°40.58.59'E"/>
    <s v="3°43.39.37'S"/>
    <n v="60"/>
    <s v="10/90/200"/>
    <n v="2022"/>
    <s v="New site 2022 - P2"/>
    <s v="Desa Sirah Pulau Kecamatan Merapi Timur Kabupaten Lahat Provinsi Sumatera Selatan"/>
    <s v="HTI"/>
    <s v="SUM-SS-LHT-1236"/>
    <s v="SIRAH_PULAU"/>
    <s v="B2S"/>
    <s v="TBG"/>
    <s v="West"/>
    <x v="1"/>
    <s v="Sumatera Selatan"/>
    <s v="Kab. Lahat"/>
    <n v="6617950"/>
    <x v="1"/>
    <d v="2022-01-28T00:00:00"/>
    <n v="84"/>
    <s v="61 - 90 days"/>
    <d v="2022-06-24T00:00:00"/>
    <s v="W26-2022"/>
    <s v="Jun-2022"/>
    <s v="TBD"/>
    <s v="TBD"/>
    <s v="TBD"/>
    <s v="TBD"/>
    <s v="TBD"/>
    <s v="TBD"/>
    <s v="TBD"/>
    <s v="TBD"/>
    <s v="TBD"/>
    <s v="MW"/>
    <d v="2022-02-25T00:00:00"/>
    <d v="2022-03-02T00:00:00"/>
    <m/>
    <m/>
    <m/>
    <m/>
    <m/>
    <m/>
    <m/>
    <m/>
    <m/>
    <m/>
    <s v="CME"/>
    <s v="26.Back Filling"/>
    <s v="14.POURING CONCRETE OG"/>
    <s v="CURRENTLY NO ISSUE"/>
    <s v="17:04:22-10:06:22: BACKFIL_x000a_06:04:22-27:03:22: REBARRING_x000a_23:03:22-06:03:22: REKOM_x000a_28:02:22-23:02:22: IW CLEAR_x000a_20:02:22-16:02:22: IW OG_x000a_13:02:22: IW OG_x000a_09:02:22-30:01:22: SURVEY OG_x000a_28:01:22: SPK RECEIVED FROM EMAIL LMS"/>
    <x v="1"/>
    <x v="24"/>
    <n v="84"/>
    <s v="DONE"/>
    <d v="2022-04-29T00:00:00"/>
    <n v="94"/>
    <x v="4"/>
    <d v="2022-04-25T00:00:00"/>
    <d v="2022-05-25T00:00:00"/>
    <x v="0"/>
    <n v="436"/>
    <s v="424 TBG"/>
  </r>
  <r>
    <s v="NEW SPK B2S"/>
    <m/>
    <s v="SUM-RI-UJT-0957"/>
    <n v="30729870031"/>
    <s v="0416551003"/>
    <s v="KELURAHAN_BANJAR_XII"/>
    <s v="BP2022"/>
    <s v="TB"/>
    <s v="100°56.53.34'E"/>
    <s v="1°36.6.56'N"/>
    <n v="50"/>
    <s v="0/100/290"/>
    <n v="2022"/>
    <s v="New site 2022 - P2"/>
    <s v="Jl. Dusun Karya RT 017 RW 07 Kelurahan Banjar XII Kec.Tanah Putih Kab. Rokan Hilir_x000a_Prov. Riau."/>
    <s v="HTI"/>
    <s v="SUM-RI-UJT-0957"/>
    <s v="KELURAHAN_BANJAR_XII"/>
    <s v="B2S"/>
    <s v="TBG"/>
    <s v="West"/>
    <x v="9"/>
    <s v="Riau"/>
    <s v="Kab. Rokan Hilir"/>
    <n v="6617950"/>
    <x v="1"/>
    <d v="2022-01-28T00:00:00"/>
    <n v="84"/>
    <s v="61 - 90 days"/>
    <d v="2022-06-24T00:00:00"/>
    <s v="W26-2022"/>
    <s v="Jun-2022"/>
    <s v="TBD"/>
    <s v="TBD"/>
    <s v="TBD"/>
    <s v="TBD"/>
    <s v="TBD"/>
    <s v="TBD"/>
    <s v="TBD"/>
    <s v="TBD"/>
    <s v="TBD"/>
    <s v="MW"/>
    <m/>
    <m/>
    <m/>
    <m/>
    <m/>
    <m/>
    <m/>
    <m/>
    <m/>
    <m/>
    <m/>
    <m/>
    <s v="SITAC"/>
    <s v="19.Mobilisasi dan Demobilisasi"/>
    <s v="10.CME PREPARATION"/>
    <s v="CURRENTLY NO ISSUE"/>
    <s v="17:04:22: RFC_x000a_13:04:22-06:04:22: REKOM_x000a_03:04:22-16:02:22: IW OG_x000a_13:02:22-11:02:22: VALIDASI RNP TNP_x000a_09:02:22-30:01:22: SURVEY OG_x000a_28:01:22: SPK RECEIVED FROM EMAIL LMS"/>
    <x v="1"/>
    <x v="10"/>
    <n v="84"/>
    <d v="2022-04-20T00:00:00"/>
    <d v="2022-05-15T00:00:00"/>
    <n v="110"/>
    <x v="4"/>
    <d v="2022-04-25T00:00:00"/>
    <d v="2022-05-25T00:00:00"/>
    <x v="0"/>
    <n v="436"/>
    <s v="424 TBG"/>
  </r>
  <r>
    <s v="NEW SPK B2S"/>
    <m/>
    <s v="SUM-BE-CRP-0185"/>
    <n v="30730190031"/>
    <s v="0903421003"/>
    <s v="CURUPTIMUR_KARANGANYAR"/>
    <s v="BP2022"/>
    <s v="TB"/>
    <s v="102°32.5.19'E"/>
    <s v="3°27.14.71'S"/>
    <n v="50"/>
    <s v="50/180/280"/>
    <n v="2022"/>
    <s v="New site 2022 - P2"/>
    <s v="Dusun 3 Desa Kesambe Lama, Kecamatan Curup Timur, Kabupaten Rejang Lebong, Provinsi Bengkulu"/>
    <s v="HTI"/>
    <s v="SUM-BE-CRP-0185"/>
    <s v="CURUPTIMUR_KARANGANYAR"/>
    <s v="B2S"/>
    <s v="TBG"/>
    <s v="West"/>
    <x v="1"/>
    <s v="Bengkulu"/>
    <s v="Kab. Rejang Lebong"/>
    <n v="6617949"/>
    <x v="1"/>
    <d v="2022-01-28T00:00:00"/>
    <n v="84"/>
    <s v="61 - 90 days"/>
    <d v="2022-06-24T00:00:00"/>
    <s v="W26-2022"/>
    <s v="Jun-2022"/>
    <s v="TBD"/>
    <s v="TBD"/>
    <s v="TBD"/>
    <s v="TBD"/>
    <s v="TBD"/>
    <s v="TBD"/>
    <s v="TBD"/>
    <s v="TBD"/>
    <s v="TBD"/>
    <s v="MW"/>
    <d v="2022-03-07T00:00:00"/>
    <d v="2022-03-15T00:00:00"/>
    <m/>
    <m/>
    <m/>
    <m/>
    <m/>
    <m/>
    <m/>
    <m/>
    <m/>
    <m/>
    <s v="CME"/>
    <s v="24.Rebaring"/>
    <s v="13.REBARING OG"/>
    <s v="CURRENTLY NO ISSUE"/>
    <s v="17:04:22: REBARRING_x000a_13:04:22-10:04:22: EXCAVATION_x000a_06:04:22: BOUWPLANK_x000a_03:04:22-27:03:22: PREPARE CME_x000a_23:03:22-16:03:22: REKOM_x000a_13:03:22-06:03:22: IW CLEAR_x000a_28:02:22-16:02:22-13:02:22: IW OG_x000a_09:02:22: VALIDASI RNP TNP OG_x000a_08:02:22-30:01:22: SURVEY OG_x000a_28:01:22: SPK RECEIVED FROM EMAIL LMS"/>
    <x v="1"/>
    <x v="10"/>
    <n v="84"/>
    <s v="DONE"/>
    <d v="2022-04-29T00:00:00"/>
    <n v="94"/>
    <x v="4"/>
    <d v="2022-04-25T00:00:00"/>
    <d v="2022-05-25T00:00:00"/>
    <x v="0"/>
    <n v="436"/>
    <s v="424 TBG"/>
  </r>
  <r>
    <s v="NEW SPK B2S"/>
    <m/>
    <s v="SUM-SS-RPT-1104"/>
    <n v="30729960031"/>
    <s v="0719141003"/>
    <s v="KRANI_JAYA"/>
    <s v="BP2022"/>
    <s v="TB"/>
    <s v="102°54.6.2'E"/>
    <s v="2°30.49.44'S"/>
    <n v="60"/>
    <s v="90/160/350"/>
    <n v="2022"/>
    <s v="New site 2022 - P2"/>
    <s v="Dusun 4 Desa Jadimulya Kecamatan Nibung Kabupaten Musi Rawas Provinsi Sumatra Selatan"/>
    <s v="HTI"/>
    <s v="SUM-SS-RPT-1104"/>
    <s v="KRANI_JAYA"/>
    <s v="B2S"/>
    <s v="TBG"/>
    <s v="West"/>
    <x v="1"/>
    <s v="Sumatera Selatan"/>
    <s v="Kab. Musi Rawas Utara"/>
    <n v="6617950"/>
    <x v="1"/>
    <d v="2022-01-28T00:00:00"/>
    <n v="84"/>
    <s v="61 - 90 days"/>
    <d v="2022-06-24T00:00:00"/>
    <s v="W26-2022"/>
    <s v="Jun-2022"/>
    <s v="TBD"/>
    <s v="TBD"/>
    <s v="TBD"/>
    <s v="TBD"/>
    <s v="TBD"/>
    <s v="TBD"/>
    <s v="TBD"/>
    <s v="TBD"/>
    <s v="TBD"/>
    <s v="MW"/>
    <d v="2022-02-25T00:00:00"/>
    <d v="2022-03-02T00:00:00"/>
    <m/>
    <m/>
    <m/>
    <m/>
    <m/>
    <m/>
    <m/>
    <m/>
    <m/>
    <m/>
    <s v="CME"/>
    <s v="24.Rebaring"/>
    <s v="13.REBARING OG"/>
    <s v="CURRENTLY NO ISSUE"/>
    <s v="17:04:22: REBARRING_x000a_13:04:22-10:04:22: EXCAVATION_x000a_06:04:22-03:04:22: PREPARE CME_x000a_30:03:22-27:03:22: REKOM OG_x000a_23:03:22-06:03:22: REKOM_x000a_28:02:22: IW CLEAR_x000a_23:02:22-13:02:22: IW OG_x000a_09:02:22-30:01:22: SURVEY OG_x000a_28:01:22: SPK RECEIVED FROM EMAIL LMS"/>
    <x v="1"/>
    <x v="10"/>
    <n v="84"/>
    <s v="DONE"/>
    <d v="2022-04-29T00:00:00"/>
    <n v="94"/>
    <x v="4"/>
    <d v="2022-04-25T00:00:00"/>
    <d v="2022-05-25T00:00:00"/>
    <x v="0"/>
    <n v="436"/>
    <s v="424 TBG"/>
  </r>
  <r>
    <s v="NEW SPK B2S"/>
    <m/>
    <s v="SUM-SS-RPT-1109"/>
    <n v="30729980031"/>
    <s v="0719161003"/>
    <s v="RUPIT_NOMAN_BARU"/>
    <s v="BP2022"/>
    <s v="TB"/>
    <s v="102°49.50.75'E"/>
    <s v="2°48.45.02'S"/>
    <n v="60"/>
    <s v="30/230/320"/>
    <n v="2022"/>
    <s v="New site 2022 - P2"/>
    <s v="Kampung 7 Desa Noman Baru, Kecamatan Rupit, Kabupaten Musi Rawas Utara, Provinsi Sumatera Selatan"/>
    <s v="HTI"/>
    <s v="SUM-SS-RPT-1109"/>
    <s v="RUPIT_NOMAN_BARU"/>
    <s v="B2S"/>
    <s v="TBG"/>
    <s v="West"/>
    <x v="1"/>
    <s v="Sumatera Selatan"/>
    <s v="Kab. Musi Rawas Utara"/>
    <n v="6617950"/>
    <x v="1"/>
    <d v="2022-01-28T00:00:00"/>
    <n v="84"/>
    <s v="61 - 90 days"/>
    <d v="2022-06-24T00:00:00"/>
    <s v="W26-2022"/>
    <s v="Jun-2022"/>
    <s v="TBD"/>
    <s v="TBD"/>
    <s v="TBD"/>
    <s v="TBD"/>
    <s v="TBD"/>
    <s v="TBD"/>
    <s v="TBD"/>
    <s v="TBD"/>
    <s v="TBD"/>
    <s v="MW"/>
    <d v="2022-03-07T00:00:00"/>
    <d v="2022-03-15T00:00:00"/>
    <m/>
    <m/>
    <m/>
    <m/>
    <m/>
    <m/>
    <m/>
    <m/>
    <m/>
    <m/>
    <s v="CME"/>
    <s v="24.Rebaring"/>
    <s v="13.REBARING OG"/>
    <s v="CURRENTLY NO ISSUE"/>
    <s v="17:04:22: REBARRING_x000a_13:04:22-10:04:22: EXCAVATION_x000a_06:04:22-27:03:22: PREPARE CME_x000a_23:03:22-16:03:22: REKOM_x000a_13:03:22-06:03:22: IW CLEAR_x000a_01:03:22: UNDER RNP TNP REVIEW, PERGESERAN KANDIDAT_x000a_28:02:22-16:02:22: IW OG_x000a_13:02:22-11:02:22: VALIDASI RNP TNP_x000a_09:02:22-30:01:22: SURVEY OG_x000a_28:01:22: SPK RECEIVED FROM EMAIL LMS"/>
    <x v="1"/>
    <x v="4"/>
    <n v="84"/>
    <s v="DONE"/>
    <d v="2022-04-29T00:00:00"/>
    <n v="94"/>
    <x v="4"/>
    <d v="2022-04-25T00:00:00"/>
    <d v="2022-05-25T00:00:00"/>
    <x v="0"/>
    <n v="436"/>
    <s v="424 TBG"/>
  </r>
  <r>
    <s v="NEW SPK B2S"/>
    <m/>
    <s v="SUM-RI-PBR-1203"/>
    <n v="30729670031"/>
    <s v="0416521003"/>
    <s v="KELURAHAN_BINAWIDYA"/>
    <s v="BP2022"/>
    <s v="TB"/>
    <s v="101°21.58.5'E"/>
    <s v="0°29.35.74'N"/>
    <n v="40"/>
    <s v="30/160/250"/>
    <s v="2022-2024"/>
    <s v="New site 2022 - P1"/>
    <s v="Jl, Kayu Putih Gg. Akasia RT.001 RW.006 Kelurahan Binawidya,Kecamatan Binawidya Kota Pekanbaru Provinsi Riau"/>
    <s v="HTI"/>
    <s v="SUM-RI-PBR-1203"/>
    <s v="KELURAHAN_BINAWIDYA"/>
    <s v="B2S"/>
    <s v="TBG"/>
    <s v="West"/>
    <x v="9"/>
    <s v="Riau"/>
    <s v="Kota Pekanbaru"/>
    <n v="6617950"/>
    <x v="1"/>
    <d v="2022-01-28T00:00:00"/>
    <n v="84"/>
    <s v="61 - 90 days"/>
    <d v="2022-06-24T00:00:00"/>
    <s v="W26-2022"/>
    <s v="Jun-2022"/>
    <s v="TBD"/>
    <s v="TBD"/>
    <s v="TBD"/>
    <s v="TBD"/>
    <s v="TBD"/>
    <s v="TBD"/>
    <s v="TBD"/>
    <s v="TBD"/>
    <s v="TBD"/>
    <s v="MW"/>
    <d v="2022-04-11T00:00:00"/>
    <d v="2022-04-13T00:00:00"/>
    <m/>
    <m/>
    <m/>
    <m/>
    <m/>
    <m/>
    <m/>
    <m/>
    <m/>
    <m/>
    <s v="RFC"/>
    <s v="19.Mobilisasi dan Demobilisasi"/>
    <s v="10.CME PREPARATION"/>
    <s v="CURRENTLY NO ISSUE"/>
    <s v="17:04:22: RFC_x000a_13:04:22-10:04:22: DESIGN OG_x000a_06:04:22: REKOM_x000a_03:04:22-20:03:22: IW CLEAR_x000a_16:03:22-23:02:22: IW OG_x000a_20:02:22-16:02:22: VALIDASI RNP TNP OG_x000a_13:02:22-30:01:22: SURVEY OG_x000a_28:01:22: SPK RECEIVED FROM EMAIL LMS"/>
    <x v="1"/>
    <x v="10"/>
    <n v="84"/>
    <d v="2022-04-20T00:00:00"/>
    <d v="2022-05-15T00:00:00"/>
    <n v="110"/>
    <x v="4"/>
    <d v="2022-04-25T00:00:00"/>
    <d v="2022-05-25T00:00:00"/>
    <x v="0"/>
    <n v="436"/>
    <s v="424 TBG"/>
  </r>
  <r>
    <s v="NEW SPK B2S"/>
    <m/>
    <s v="SUM-SS-MPR-1280"/>
    <n v="30730110031"/>
    <s v="0719201003"/>
    <s v="WANASARI OGAN"/>
    <s v="BP2022"/>
    <s v="TB"/>
    <s v="104°51.50.27'E"/>
    <s v="3°48.29.86'S"/>
    <n v="60"/>
    <s v="150/210/325"/>
    <n v="2022"/>
    <s v="New site 2022 - P2"/>
    <s v="Desa Wanasari, Kecamatan Semendawai Timur, Kabupaten Ogan Komering Ulu Timur, Provinsi Sumatera Selatan"/>
    <s v="HTI"/>
    <s v="SUM-SS-MPR-1280"/>
    <s v="WANASARI"/>
    <s v="B2S"/>
    <s v="TBG"/>
    <s v="West"/>
    <x v="1"/>
    <s v="Sumatera Selatan"/>
    <s v="Kab. Ogan Komering Ulu Ti"/>
    <n v="6617950"/>
    <x v="1"/>
    <d v="2022-01-28T00:00:00"/>
    <n v="84"/>
    <s v="61 - 90 days"/>
    <d v="2022-06-24T00:00:00"/>
    <s v="W26-2022"/>
    <s v="Jun-2022"/>
    <s v="TBD"/>
    <s v="TBD"/>
    <s v="TBD"/>
    <s v="TBD"/>
    <s v="TBD"/>
    <s v="TBD"/>
    <s v="TBD"/>
    <s v="TBD"/>
    <s v="TBD"/>
    <s v="MW"/>
    <d v="2022-03-21T00:00:00"/>
    <d v="2022-03-23T00:00:00"/>
    <m/>
    <m/>
    <m/>
    <m/>
    <m/>
    <m/>
    <m/>
    <m/>
    <m/>
    <m/>
    <s v="CME"/>
    <s v="24.Rebaring"/>
    <s v="13.REBARING OG"/>
    <s v="CURRENTLY NO ISSUE"/>
    <s v="17:04:22-13:04:22: REBARRING_x000a_10:04:22: EXCAVATION_x000a_06:04:22-03:04:22: PREPARE CME_x000a_30:03:22-16:03:22: REKOM_x000a_13:03:22-09:03:22: IW CLEAR_x000a_06:03:22-13:02:22: IW OG_x000a_09:02:22-30:01:22: SURVEY OG_x000a_28:01:22: SPK RECEIVED FROM EMAIL LMS"/>
    <x v="1"/>
    <x v="10"/>
    <n v="84"/>
    <s v="DONE"/>
    <d v="2022-04-29T00:00:00"/>
    <n v="94"/>
    <x v="4"/>
    <d v="2022-04-25T00:00:00"/>
    <d v="2022-05-25T00:00:00"/>
    <x v="0"/>
    <n v="436"/>
    <s v="424 TBG"/>
  </r>
  <r>
    <s v="NEW SPK B2S"/>
    <m/>
    <s v="SUM-RI-UJT-0951"/>
    <n v="30729850031"/>
    <s v="0416531003"/>
    <s v="TELUKNILAP"/>
    <s v="BP2022"/>
    <s v="TB"/>
    <s v="100°38.19.13'E"/>
    <s v="2°0.26.91'N"/>
    <n v="60"/>
    <s v="30/130/320"/>
    <n v="2022"/>
    <s v="New site 2022 - P2"/>
    <s v="Jl. Jend. Sudirman RT.003 RW.004 Dusun Karya Nyata Kepenghuluan Teluk Nilap Kecamatan Kubu Babussalam Kabupaten Rokan Hilir Provinsi Riau"/>
    <s v="HTI"/>
    <s v="SUM-RI-UJT-0951"/>
    <s v="TELUKNILAP"/>
    <s v="B2S"/>
    <s v="TBG"/>
    <s v="West"/>
    <x v="9"/>
    <s v="Riau"/>
    <s v="Kab. Rokan Hilir"/>
    <n v="6617950"/>
    <x v="1"/>
    <d v="2022-01-28T00:00:00"/>
    <n v="84"/>
    <s v="61 - 90 days"/>
    <d v="2022-06-24T00:00:00"/>
    <s v="W26-2022"/>
    <s v="Jun-2022"/>
    <s v="TBD"/>
    <s v="TBD"/>
    <s v="TBD"/>
    <s v="TBD"/>
    <s v="TBD"/>
    <s v="TBD"/>
    <s v="TBD"/>
    <s v="TBD"/>
    <s v="TBD"/>
    <s v="MW"/>
    <d v="2022-02-25T00:00:00"/>
    <d v="2022-03-03T00:00:00"/>
    <m/>
    <m/>
    <m/>
    <m/>
    <m/>
    <m/>
    <m/>
    <m/>
    <m/>
    <m/>
    <s v="CME"/>
    <s v="23.Bore pile Rebaring &amp; Pouring "/>
    <s v="11.BORE PILE OG"/>
    <s v="CURRENTLY NO ISSUE"/>
    <s v="17:04:22-13:04:22: BOREPILE_x000a_10:04:22: EXCAVATION_x000a_06:04:22: BOUWPLANK_x000a_03:04:22-13:03:22: RFC_x000a_09:03:22: SOIL TEST_x000a_06:03:22-28:02:22: IW CLEAR_x000a_23:02:22-13:02:22: IW OG_x000a_09:02:22: VALIDASI RNP TNP OG_x000a_08:02:22-30:01:22: SURVEY OG_x000a_28:01:22: SPK RECEIVED FROM EMAIL LMS"/>
    <x v="1"/>
    <x v="10"/>
    <n v="84"/>
    <s v="DONE"/>
    <d v="2022-05-07T00:00:00"/>
    <n v="102"/>
    <x v="4"/>
    <d v="2022-04-25T00:00:00"/>
    <d v="2022-05-25T00:00:00"/>
    <x v="0"/>
    <n v="436"/>
    <s v="424 TBG"/>
  </r>
  <r>
    <s v="NEW SPK B2S"/>
    <m/>
    <s v="SUM-RI-UJT-0952"/>
    <n v="30730040031"/>
    <s v="0416631003"/>
    <s v="BAGAN_SINEMBAH_RAYA_PANCA_MUKTI"/>
    <s v="BP2022"/>
    <s v="TB"/>
    <s v="100°27.50.4'E"/>
    <s v="1°49.3.14'N"/>
    <n v="50"/>
    <s v="60/140/300"/>
    <n v="2022"/>
    <s v="New site 2022 - P2"/>
    <s v="RT.007 RW.003 Dusun Sumber Mukti Kepenghuluan Panca Mukti_x000a_Kecamatan Bagan Sinembah Raya Kabupaten Rokan Hilir Provinsi Riau."/>
    <s v="HTI"/>
    <s v="SUM-RI-UJT-0952"/>
    <s v="BAGAN_SINEMBAH_RAYA_PANCA_MUKTI"/>
    <s v="B2S"/>
    <s v="TBG"/>
    <s v="West"/>
    <x v="9"/>
    <s v="Riau"/>
    <s v="Kab. Rokan Hilir"/>
    <n v="6617950"/>
    <x v="1"/>
    <d v="2022-01-28T00:00:00"/>
    <n v="84"/>
    <s v="61 - 90 days"/>
    <d v="2022-06-24T00:00:00"/>
    <s v="W26-2022"/>
    <s v="Jun-2022"/>
    <s v="TBD"/>
    <s v="TBD"/>
    <s v="TBD"/>
    <s v="TBD"/>
    <s v="TBD"/>
    <s v="TBD"/>
    <s v="TBD"/>
    <s v="TBD"/>
    <s v="TBD"/>
    <s v="MW"/>
    <d v="2022-02-25T00:00:00"/>
    <d v="2022-03-03T00:00:00"/>
    <m/>
    <m/>
    <m/>
    <m/>
    <m/>
    <m/>
    <m/>
    <m/>
    <m/>
    <m/>
    <s v="CME"/>
    <s v="27.Curring Time"/>
    <s v="15.CURRING TIME"/>
    <s v="CURRENTLY NO ISSUE"/>
    <s v="17:04:22: CURRING_x000a_13:04:22: POURING_x000a_10:04:22: REBARRING_x000a_06:04:22: BOUWPLANK_x000a_03:04:22-20:03:22: MOBDEMOB_x000a_16:03:22-09:03:22: DESIGN PROCESS_x000a_06:03:22-28:02:22: IW CLEAR_x000a_23:02:22-13:02:22: IW OG_x000a_09:02:22-30:01:22: SURVEY OG_x000a_28:01:22: SPK RECEIVED FROM EMAIL LMS"/>
    <x v="1"/>
    <x v="10"/>
    <n v="84"/>
    <s v="DONE"/>
    <d v="2022-04-30T00:00:00"/>
    <n v="95"/>
    <x v="4"/>
    <d v="2022-04-25T00:00:00"/>
    <d v="2022-05-25T00:00:00"/>
    <x v="0"/>
    <n v="436"/>
    <s v="424 TBG"/>
  </r>
  <r>
    <s v="NEW SPK B2S"/>
    <m/>
    <s v="SUM-SS-MPR-1284"/>
    <n v="30729770031"/>
    <s v="0719121003"/>
    <s v="JAYAPURA_BUNGA_MAYANG"/>
    <s v="BP2022"/>
    <s v="TB"/>
    <s v="104°16.48.0'E"/>
    <s v="4°27.9.0'S"/>
    <n v="60"/>
    <s v="80/130/330"/>
    <n v="2022"/>
    <s v="New site 2022 - P2"/>
    <s v="Bunga Mayang RT.014 RW.001 Desa Bunga Mayang, Kecamatan Jayapura, Kabupaten Ogan Komering Ulu Timur, Provinsi Sumatera Selatan"/>
    <s v="HTI"/>
    <s v="SUM-SS-MPR-1284"/>
    <s v="JAYAPURA_BUNGA_MAYANG"/>
    <s v="B2S"/>
    <s v="TBG"/>
    <s v="West"/>
    <x v="1"/>
    <s v="Sumatera Selatan"/>
    <s v="Kab. Ogan Komering Ulu Ti"/>
    <n v="6617950"/>
    <x v="1"/>
    <d v="2022-01-28T00:00:00"/>
    <n v="84"/>
    <s v="61 - 90 days"/>
    <d v="2022-06-24T00:00:00"/>
    <s v="W26-2022"/>
    <s v="Jun-2022"/>
    <s v="TBD"/>
    <s v="TBD"/>
    <s v="TBD"/>
    <s v="TBD"/>
    <s v="TBD"/>
    <s v="TBD"/>
    <s v="TBD"/>
    <s v="TBD"/>
    <s v="TBD"/>
    <s v="MW"/>
    <d v="2022-03-07T00:00:00"/>
    <d v="2022-03-15T00:00:00"/>
    <m/>
    <m/>
    <m/>
    <m/>
    <m/>
    <m/>
    <m/>
    <m/>
    <m/>
    <m/>
    <s v="CME"/>
    <s v="24.Rebaring"/>
    <s v="13.REBARING OG"/>
    <s v="CURRENTLY NO ISSUE"/>
    <s v="17:04:22-13:04:22: REBARRING_x000a_10:04:22: EXCAVATION_x000a_06:04:22-27:03:22: PREPARE CME_x000a_23:03:22-16:03:22: REKOM_x000a_13:03:22-06:03:22: IW CLEAR_x000a_01:03:22: VALIDASI RNP TNP_x000a_28:02:22-13:02:22: IW OG_x000a_09:02:22-30:01:22: SURVEY OG_x000a_28:01:22: SPK RECEIVED FROM EMAIL LMS"/>
    <x v="1"/>
    <x v="10"/>
    <n v="84"/>
    <s v="DONE"/>
    <d v="2022-04-29T00:00:00"/>
    <n v="94"/>
    <x v="4"/>
    <d v="2022-04-25T00:00:00"/>
    <d v="2022-05-25T00:00:00"/>
    <x v="0"/>
    <n v="436"/>
    <s v="424 TBG"/>
  </r>
  <r>
    <s v="NEW SPK B2S"/>
    <m/>
    <s v="SUM-SS-RPT-1101"/>
    <n v="30730090031"/>
    <s v="0719191003"/>
    <s v="BUMI_MAKMUR"/>
    <s v="BP2022"/>
    <s v="TB"/>
    <s v="103°1.40.8'E"/>
    <s v="2°28.29.32'S"/>
    <n v="60"/>
    <s v="45/180/300"/>
    <n v="2022"/>
    <s v="New site 2022 - P2"/>
    <s v="Desa Bumi Makmur Kecamatan Nibung Kabupaten Musi Rawas Utara Provinsi Sumatra Selatan"/>
    <s v="HTI"/>
    <s v="SUM-SS-RPT-1101"/>
    <s v="BUMI_MAKMUR"/>
    <s v="B2S"/>
    <s v="TBG"/>
    <s v="West"/>
    <x v="1"/>
    <s v="Sumatera Selatan"/>
    <s v="Kab. Musi Rawas Utara"/>
    <n v="6617950"/>
    <x v="1"/>
    <d v="2022-01-28T00:00:00"/>
    <n v="84"/>
    <s v="61 - 90 days"/>
    <d v="2022-06-24T00:00:00"/>
    <s v="W26-2022"/>
    <s v="Jun-2022"/>
    <s v="TBD"/>
    <s v="TBD"/>
    <s v="TBD"/>
    <s v="TBD"/>
    <s v="TBD"/>
    <s v="TBD"/>
    <s v="TBD"/>
    <s v="TBD"/>
    <s v="TBD"/>
    <s v="MW"/>
    <d v="2022-02-25T00:00:00"/>
    <d v="2022-03-02T00:00:00"/>
    <m/>
    <m/>
    <m/>
    <m/>
    <m/>
    <m/>
    <m/>
    <m/>
    <m/>
    <m/>
    <s v="CME"/>
    <s v="22.Excavation"/>
    <s v="12.EXCAVATION OG"/>
    <s v="CURRENTLY NO ISSUE"/>
    <s v="17:04:22-10:04:22: EXCAVATION_x000a_06:04:22-03:04:22: PREPARE CME_x000a_30:03:22-27:03:22: REKOM OG_x000a_23:03:22-06:03:22: REKOM_x000a_28:02:22: IW CLEAR_x000a_23:02:22-16:02:22: IW OG_x000a_13:02:22-11:02:22: VALIDASI RNP TNP_x000a_09:02:22-30:01:22: SURVEY OG_x000a_28:01:22: SPK RECEIVED FROM EMAIL LMS"/>
    <x v="1"/>
    <x v="10"/>
    <n v="84"/>
    <s v="DONE"/>
    <d v="2022-04-29T00:00:00"/>
    <n v="94"/>
    <x v="4"/>
    <d v="2022-04-25T00:00:00"/>
    <d v="2022-05-25T00:00:00"/>
    <x v="0"/>
    <n v="436"/>
    <s v="424 TBG"/>
  </r>
  <r>
    <s v="NEW SPK B2S"/>
    <m/>
    <s v="JAW-JI-JBG-5135"/>
    <n v="30730420031"/>
    <s v="1654801003"/>
    <s v="PERAK_PLOSOGENUK"/>
    <s v="BP2022"/>
    <s v="TB"/>
    <s v="112°10.32.56'E"/>
    <s v="7°32.9.06'S"/>
    <n v="50"/>
    <s v="75/235/300"/>
    <n v="2022"/>
    <s v="New site 2022 - P2"/>
    <s v="RT 03 RW 01 Dusun Karangasem Desa Karangdagangan Kec. Bandar Kedungmulyo Kab. Jombang"/>
    <s v="HTI"/>
    <s v="JAW-JI-JBG-5135"/>
    <s v="PERAK_PLOSOGENUK"/>
    <s v="B2S"/>
    <s v="TBG"/>
    <s v="EAST"/>
    <x v="6"/>
    <s v="Jawa Timur"/>
    <s v="Kab. Jombang"/>
    <n v="6617949"/>
    <x v="1"/>
    <d v="2022-01-28T00:00:00"/>
    <n v="84"/>
    <s v="61 - 90 days"/>
    <d v="2022-06-24T00:00:00"/>
    <s v="W26-2022"/>
    <s v="Jun-2022"/>
    <s v="TBD"/>
    <s v="TBD"/>
    <s v="TBD"/>
    <s v="TBD"/>
    <s v="TBD"/>
    <s v="TBD"/>
    <s v="TBD"/>
    <s v="TBD"/>
    <s v="TBD"/>
    <s v="MW"/>
    <d v="2022-03-07T00:00:00"/>
    <d v="2022-03-15T00:00:00"/>
    <m/>
    <m/>
    <m/>
    <m/>
    <m/>
    <m/>
    <m/>
    <m/>
    <m/>
    <m/>
    <s v="CME"/>
    <s v="27.Curring Time"/>
    <s v="15.CURRING TIME"/>
    <s v="CURRENTLY NO ISSUE"/>
    <s v="17:04:22: CURRING TIME_x000a_13:04:22-10:04:22: REBARRING_x000a_03:04:22: SOIL TETS OG_x000a_30:03:22-20:03:22: REALISASI IW_x000a_16:03:22-28:02:22: IW CLEAR_x000a_23:02:22-22:02:22: IW OG_x000a_20:02:22-07:02:22: VALIDASI RNP TNP OG_x000a_06:02:22-30:01:22: SURVEY OG_x000a_28:01:22: SPK RECEIVED FROM EMAIL LMS"/>
    <x v="1"/>
    <x v="0"/>
    <n v="84"/>
    <s v="DONE"/>
    <d v="2022-04-25T00:00:00"/>
    <n v="90"/>
    <x v="1"/>
    <d v="2022-04-25T00:00:00"/>
    <d v="2022-05-25T00:00:00"/>
    <x v="0"/>
    <n v="436"/>
    <s v="424 TBG"/>
  </r>
  <r>
    <s v="NEW SPK"/>
    <m/>
    <s v="SUM-SS-RPT-1103"/>
    <n v="30735040031"/>
    <s v="070144109"/>
    <s v="E_LUBUK LINGGAU UTARA-0"/>
    <s v="BP2022"/>
    <s v="SKP"/>
    <s v="102°44.45.6'E"/>
    <s v="2°38.2.4'S"/>
    <n v="60"/>
    <s v="40/250/330"/>
    <n v="2022"/>
    <s v="New site 2022 - P2"/>
    <s v="Kampung limo , Desa Sungai Baung, Kec. Rawas Ulu, Kab. Lubuk Linggau"/>
    <s v="HTI"/>
    <s v="SUM-SS-RPT-1103"/>
    <s v="SUNGAI_BAUNG"/>
    <s v="COLO"/>
    <s v="TBG"/>
    <s v="West"/>
    <x v="1"/>
    <s v="Sumatera Selatan"/>
    <s v="Kab. Musi Rawas Utara"/>
    <n v="6617983"/>
    <x v="8"/>
    <d v="2022-01-28T00:00:00"/>
    <n v="81"/>
    <s v="61 - 90 days"/>
    <d v="2022-02-27T00:00:00"/>
    <s v="W10-2022"/>
    <s v="Feb-2022"/>
    <s v="TBD"/>
    <s v="TBD"/>
    <s v="TBD"/>
    <d v="2022-06-05T00:00:00"/>
    <s v="W24-2022"/>
    <s v="Jun-2022"/>
    <d v="2022-06-05T00:00:00"/>
    <s v="W24-2022"/>
    <s v="Jun-2022"/>
    <s v="MW"/>
    <d v="2022-02-01T00:00:00"/>
    <d v="2022-02-02T00:00:00"/>
    <m/>
    <m/>
    <m/>
    <d v="2022-03-22T00:00:00"/>
    <m/>
    <d v="2022-04-05T00:00:00"/>
    <m/>
    <m/>
    <m/>
    <m/>
    <m/>
    <s v="36.PLN application"/>
    <s v="20.SRFI"/>
    <s v="KWH KOSONG"/>
    <s v="17:04:22-05:04:22: SRFIN_x000a_03:04:22-30:03:22: PLN_x000a_27:03:22-16:03:22: ME OG KWH KOSONG_x000a_13:03:22-09:03:22: BTS PONDASI OG_x000a_06:03:22-13:02:22: READY TO STO_x000a_09:02:22: NEED REVIEW POWER HUAWEI_x000a_06:02:22-02:02:22: NEED REVIEW RNP HUAWEI_x000a_30:01:22: ESR REVIEW, NEED REVIEW RNP HUAWEI_x000a_28:01:22: SPK RELEASED"/>
    <x v="2"/>
    <x v="0"/>
    <m/>
    <m/>
    <m/>
    <m/>
    <x v="2"/>
    <m/>
    <m/>
    <x v="1"/>
    <n v="436"/>
    <s v="424 TBG"/>
  </r>
  <r>
    <s v="NEW SPK"/>
    <m/>
    <s v="SUM-LA-KLA-1134"/>
    <n v="30736190031"/>
    <s v="101036109"/>
    <s v="DESA SINAR PALEMBANG"/>
    <s v="BP2022"/>
    <s v="TB "/>
    <s v="105°32.33.47'E"/>
    <s v="5°32.4.67'S"/>
    <n v="60"/>
    <s v="65/155/350"/>
    <n v="2022"/>
    <s v="New site 2022 - P2"/>
    <s v="Desa Sinar Palembang RT.002 RW.001, Kec. Candipuro, Kab. Lampung Selatan Prov. Lampung"/>
    <s v="HTI"/>
    <s v="SUM-LA-KLA-1134"/>
    <s v="SINAR_PALEMBANG"/>
    <s v="COLO"/>
    <s v="TBG"/>
    <s v="West"/>
    <x v="1"/>
    <s v="Lampung"/>
    <s v="Kab. Lampung Selatan"/>
    <n v="6617991"/>
    <x v="8"/>
    <d v="2022-01-28T00:00:00"/>
    <n v="81"/>
    <s v="61 - 90 days"/>
    <d v="2022-02-27T00:00:00"/>
    <s v="W10-2022"/>
    <s v="Feb-2022"/>
    <s v="TBD"/>
    <s v="TBD"/>
    <s v="TBD"/>
    <d v="2022-05-31T00:00:00"/>
    <s v="W23-2022"/>
    <s v="May-2022"/>
    <d v="2022-05-31T00:00:00"/>
    <s v="W23-2022"/>
    <s v="May-2022"/>
    <s v="MW"/>
    <d v="2022-02-02T00:00:00"/>
    <d v="2022-02-03T00:00:00"/>
    <m/>
    <m/>
    <m/>
    <d v="2022-03-22T00:00:00"/>
    <m/>
    <m/>
    <m/>
    <m/>
    <m/>
    <m/>
    <m/>
    <s v="33.ME &amp; Grounding system process"/>
    <s v="19.MECHANICAL &amp; ELECTRICAL OG"/>
    <s v="NEED STRENGTENING (NY PARALEL)"/>
    <s v="17:04:22-06:04:22: PLN &amp; STR_x000a_03:04:22: ME OG &amp; STRENGTENING_x000a_30:03:22-27:03:22: STRENGTENING_x000a_23:03:22-16:03:22: ME OG_x000a_13:03:22-09:03:22: BTS PONDASI OG_x000a_06:03:22-20:02:22: READY TO STO_x000a_16:02:22: NEED REVIEW CIVIL_x000a_13:02:22: NEED REVIEW TNP ALITA_x000a_09:02:22: RND NOK NEED 50 METER_x000a_06:02:22-02:02:22: NEED REVIEW RNP HUAWEI_x000a_30:01:22: ESR REVIEW, NEED REVIEW RNP HUAWEI_x000a_28:01:22: SPK RELEASED"/>
    <x v="2"/>
    <x v="0"/>
    <m/>
    <m/>
    <m/>
    <m/>
    <x v="2"/>
    <m/>
    <m/>
    <x v="1"/>
    <n v="436"/>
    <s v="424 TBG"/>
  </r>
  <r>
    <s v="89 COLO"/>
    <m/>
    <s v="SUM-SU-AKK-2254"/>
    <n v="30741760031"/>
    <n v="223521023"/>
    <s v="KUALUH HULU"/>
    <s v="BP2022"/>
    <s v="TB"/>
    <s v="99°36.31.68'E"/>
    <s v="2°34.24.53'N"/>
    <n v="40"/>
    <s v="180/280/340"/>
    <n v="2022"/>
    <s v="Newsite 2022 - B2"/>
    <s v="Dusun III Banyuwangi Desa Perk. Kanopan Ulu Kec. Kualuh ulu Kab. Labuhanbatu utara Prop. Sumatera utara"/>
    <s v="HTI"/>
    <s v="SUM-SU-AKK-2254"/>
    <s v="PERKEBUNAN_KANOPAN_ULU_SELATAN"/>
    <s v="COLO"/>
    <s v="TBG"/>
    <s v="West"/>
    <x v="3"/>
    <s v="Sumatera Utara"/>
    <s v="Kab. Labuhanbatu Utara"/>
    <n v="6618079"/>
    <x v="5"/>
    <d v="2022-03-11T00:00:00"/>
    <n v="34"/>
    <s v="31 - 60 days"/>
    <d v="2022-04-10T00:00:00"/>
    <s v="W16-2022"/>
    <s v="Apr-2022"/>
    <s v="TBD"/>
    <s v="TBD"/>
    <s v="TBD"/>
    <d v="2022-05-04T00:00:00"/>
    <s v="W19-2022"/>
    <s v="May-2022"/>
    <d v="2022-05-04T00:00:00"/>
    <s v="W19-2022"/>
    <s v="May-2022"/>
    <s v="MW"/>
    <d v="2022-03-24T00:00:00"/>
    <d v="2022-03-25T00:00:00"/>
    <n v="125120754062"/>
    <m/>
    <m/>
    <d v="2022-03-24T00:00:00"/>
    <m/>
    <m/>
    <d v="2022-04-14T00:00:00"/>
    <m/>
    <m/>
    <m/>
    <m/>
    <s v="38.RFI"/>
    <s v="21.RFI"/>
    <s v="CLOSED - RFI DONE"/>
    <s v="14:04:22: RFIN_x000a_06:04:22: PLN CONNECTION_x000a_03:04:22: ME OG_x000a_30:03:22: PONDASI OG_x000a_27:03:22: PREPARE CME_x000a_23:03:22-13:02:22: ESR PROCESS_x000a_11:02:22: SPK RECEIVED"/>
    <x v="2"/>
    <x v="0"/>
    <m/>
    <m/>
    <m/>
    <m/>
    <x v="2"/>
    <m/>
    <m/>
    <x v="1"/>
    <n v="436"/>
    <s v="424 TBG"/>
  </r>
  <r>
    <s v="NEW SPK B2S"/>
    <m/>
    <s v="JAW-JT-PKL-1303"/>
    <n v="30729390031"/>
    <s v="1450211003"/>
    <s v="JALAN_KI_MANGUNSARKORO"/>
    <s v="BP2022"/>
    <s v="TB"/>
    <s v="109°42.18.0'E"/>
    <s v="6°53.30.23'S"/>
    <n v="35"/>
    <s v="100/200/290"/>
    <n v="2022"/>
    <s v="New site 2022 - P2"/>
    <s v="Gg. Kampung, RT 003 / RW 004, Kelurahan Gamer, Kecamatan Pekalongan Timur, Kota Pekalongan, Provinsi Jawa Tengah"/>
    <s v="NOKIA"/>
    <s v="JAW-JT-PKL-1303"/>
    <s v="JALAN_KI_MANGUNSARKORO"/>
    <s v="B2S"/>
    <s v="TBG"/>
    <s v="CENTRAL"/>
    <x v="5"/>
    <s v="Jawa Tengah"/>
    <s v="Kota Pekalongan"/>
    <n v="6617948"/>
    <x v="1"/>
    <d v="2022-01-28T00:00:00"/>
    <n v="84"/>
    <s v="61 - 90 days"/>
    <d v="2022-06-24T00:00:00"/>
    <s v="W26-2022"/>
    <s v="Jun-2022"/>
    <s v="TBD"/>
    <s v="TBD"/>
    <s v="TBD"/>
    <s v="TBD"/>
    <s v="TBD"/>
    <s v="TBD"/>
    <s v="TBD"/>
    <s v="TBD"/>
    <s v="TBD"/>
    <s v="MW"/>
    <m/>
    <m/>
    <m/>
    <m/>
    <m/>
    <m/>
    <m/>
    <m/>
    <m/>
    <m/>
    <m/>
    <m/>
    <s v="CME"/>
    <s v="25.Pouring Concrete"/>
    <s v="14.POURING CONCRETE OG"/>
    <s v="WAIT PSB"/>
    <s v="17:04:22: POURING, WAIT PSB_x000a_14:04:22: LMS CHANGE TO NOKIA_x000a_13:04:22-03:04:22: EXCAVATION_x000a_30:03:22: BOUWPLANK_x000a_27:03:22-23:03:22-20:03:22: REKOM_x000a_16:03:22-09:03:22: REALISASI IW_x000a_06:02:22: IW OG_x000a_01:03:22: VALIDASI RNP TNP_x000a_01:03:22: IW OG _x000a_28:02:22-14:02:22: VALIDASI RNP TNP, KANDIDAT A REJECT WARGA_x000a_13:02:22: IW OG_x000a_09:02:22-03:02:22: VALIDATION RNP TNP_x000a_02:02:22-30:01:22: SURVEY OG_x000a_28:01:22: SPK RECEIVED FROM EMAIL LMS"/>
    <x v="1"/>
    <x v="0"/>
    <n v="84"/>
    <s v="DONE"/>
    <d v="2022-04-25T00:00:00"/>
    <n v="90"/>
    <x v="1"/>
    <d v="2022-04-25T00:00:00"/>
    <d v="2022-05-25T00:00:00"/>
    <x v="0"/>
    <n v="436"/>
    <s v="424 TBG"/>
  </r>
  <r>
    <s v="NEW SPK B2S"/>
    <m/>
    <s v="JAW-JT-KDS-0844"/>
    <n v="30729180031"/>
    <s v="1450121003"/>
    <s v="KUDUS_UNDAAN"/>
    <s v="BP2022"/>
    <s v="TB"/>
    <s v="110°48.37.93'E"/>
    <s v="6°55.44.16'S"/>
    <n v="50"/>
    <s v="90/210/330"/>
    <s v="2022-2024"/>
    <s v="New site 2022 - P1"/>
    <s v="Desa Glagahwaru RT 003 RW 005 Desa Glagahwaru Kecamatan Undaan Kabupaten Kudus Provinsi Jawa Tengah"/>
    <s v="NOKIA"/>
    <s v="JAW-JT-KDS-0844"/>
    <s v="KUDUS_UNDAAN"/>
    <s v="B2S"/>
    <s v="TBG"/>
    <s v="CENTRAL"/>
    <x v="5"/>
    <s v="Jawa Tengah"/>
    <s v="Kab. Kudus"/>
    <n v="6617948"/>
    <x v="1"/>
    <d v="2022-01-28T00:00:00"/>
    <n v="84"/>
    <s v="61 - 90 days"/>
    <d v="2022-06-24T00:00:00"/>
    <s v="W26-2022"/>
    <s v="Jun-2022"/>
    <s v="TBD"/>
    <s v="TBD"/>
    <s v="TBD"/>
    <s v="TBD"/>
    <s v="TBD"/>
    <s v="TBD"/>
    <s v="TBD"/>
    <s v="TBD"/>
    <s v="TBD"/>
    <s v="MW"/>
    <m/>
    <m/>
    <m/>
    <m/>
    <m/>
    <m/>
    <m/>
    <m/>
    <m/>
    <m/>
    <m/>
    <m/>
    <s v="CME"/>
    <s v="22.Excavation"/>
    <s v="12.EXCAVATION OG"/>
    <s v="CURRENTLY NO ISSUE"/>
    <s v="17:04:22-14:04:22: LMS CHANGE TO NOKIA_x000a_13:04:22-03:04:22: EXCAVATION_x000a_30:03:22: BOUWPLANK_x000a_27:03:22-23:03:22: IW OG_x000a_20:03:22-18:03:22: SUBMIT KANDIDAT D-E_x000a_16:03:22-03:03:22: VALIDASI RNP TNP, IW FAILED_x000a_01:03:22: IW OG_x000a_28:02:22-21:02:22: VALIDASI RNP TNP, IW FAILED_x000a_20:02:22-13:02:22: IW OG_x000a_09:02:22-08:02:22: VALIDASI RNP TNP OG_x000a_06:02:22-30:01:22: SURVEY OG_x000a_28:01:22: SPK RECEIVED FROM EMAIL LMS"/>
    <x v="1"/>
    <x v="0"/>
    <n v="84"/>
    <s v="DONE"/>
    <d v="2022-04-25T00:00:00"/>
    <n v="90"/>
    <x v="1"/>
    <d v="2022-04-25T00:00:00"/>
    <d v="2022-05-25T00:00:00"/>
    <x v="0"/>
    <n v="436"/>
    <s v="424 TBG"/>
  </r>
  <r>
    <s v="NEW SPK B2S"/>
    <m/>
    <s v="JAW-JB-CJR-4335"/>
    <n v="30730470031"/>
    <s v="1276241003"/>
    <s v="CIPANAS_CIPANAS"/>
    <s v="BP2022"/>
    <s v="TB"/>
    <s v="107°2.16.41'E"/>
    <s v="6°44.25.48'S"/>
    <n v="40"/>
    <s v="90/180/270"/>
    <n v="2022"/>
    <s v="New site 2022 - P1"/>
    <s v="Kp. Panagan RT.13/19 Desa Cipanas Kec. Cipanas Kab. Cianjur"/>
    <s v="HTI"/>
    <s v="JAW-JB-CJR-4335"/>
    <s v="CIPANAS_CIPANAS"/>
    <s v="B2S"/>
    <s v="TBG"/>
    <s v="CENTRAL"/>
    <x v="8"/>
    <s v="Jawa Barat"/>
    <s v="Kab. Cianjur"/>
    <n v="6617949"/>
    <x v="1"/>
    <d v="2022-01-28T00:00:00"/>
    <n v="84"/>
    <s v="61 - 90 days"/>
    <d v="2022-06-24T00:00:00"/>
    <s v="W26-2022"/>
    <s v="Jun-2022"/>
    <s v="TBD"/>
    <s v="TBD"/>
    <s v="TBD"/>
    <s v="TBD"/>
    <s v="TBD"/>
    <s v="TBD"/>
    <s v="TBD"/>
    <s v="TBD"/>
    <s v="TBD"/>
    <s v="MW"/>
    <d v="2022-04-10T00:00:00"/>
    <d v="2022-04-11T00:00:00"/>
    <m/>
    <m/>
    <m/>
    <m/>
    <m/>
    <m/>
    <m/>
    <m/>
    <m/>
    <m/>
    <s v="SITAC"/>
    <s v="25.Pouring Concrete"/>
    <s v="14.POURING CONCRETE OG"/>
    <s v="CURRENTLY NO ISSUE"/>
    <s v="17:04:22: POURING_x000a_13:04:22: REBARRING_x000a_10:04:22: REKOM_x000a_06:04:22-27:03:22: REKOM OG_x000a_23:03:22-20:03:22: IW CLEAR_x000a_16:03:22: IW OG_x000a_13:03:22: VALIDASI RNP TNP_x000a_09:03:22: REHUNTING_x000a_06:03:22: IW OG_x000a_28:02:22: VALIDASI RNP TNP_x000a_23:02:22-05:02:22: IW OG_x000a_02:02:22: UNDER TNP REVIEW_x000a_30:01:22: SURVEY OG_x000a_28:01:22: SPK RECEIVED FROM EMAIL LMS"/>
    <x v="1"/>
    <x v="0"/>
    <n v="84"/>
    <s v="DONE"/>
    <d v="2022-04-25T00:00:00"/>
    <n v="90"/>
    <x v="1"/>
    <d v="2022-04-25T00:00:00"/>
    <d v="2022-05-25T00:00:00"/>
    <x v="0"/>
    <n v="436"/>
    <s v="424 TBG"/>
  </r>
  <r>
    <s v="NEW SPK B2S"/>
    <m/>
    <s v="JAW-JT-KRG-2162"/>
    <n v="30729580031"/>
    <s v="1450261003"/>
    <s v="KARANGANYAR_JUMAPOLO"/>
    <s v="BP2022"/>
    <s v="TB"/>
    <s v="110°58.51.85'E"/>
    <s v="7°42.16.65'S"/>
    <n v="60"/>
    <s v="90/210/330"/>
    <n v="2022"/>
    <s v="New site 2022 - P1"/>
    <s v="Geneng RT 001 Rw 007 Desa Kwangsan Kecamatan Jumapolo Kabupaten Karanganyar Provinsi Jawa Tengah"/>
    <s v="NOKIA"/>
    <s v="JAW-JT-KRG-2162"/>
    <s v="KARANGANYAR_JUMAPOLO"/>
    <s v="B2S"/>
    <s v="TBG"/>
    <s v="CENTRAL"/>
    <x v="5"/>
    <s v="Jawa Tengah"/>
    <s v="Kab. Karanganyar"/>
    <n v="6617948"/>
    <x v="1"/>
    <d v="2022-01-28T00:00:00"/>
    <n v="84"/>
    <s v="61 - 90 days"/>
    <d v="2022-06-24T00:00:00"/>
    <s v="W26-2022"/>
    <s v="Jun-2022"/>
    <s v="TBD"/>
    <s v="TBD"/>
    <s v="TBD"/>
    <s v="TBD"/>
    <s v="TBD"/>
    <s v="TBD"/>
    <s v="TBD"/>
    <s v="TBD"/>
    <s v="TBD"/>
    <s v="MW"/>
    <m/>
    <m/>
    <m/>
    <m/>
    <m/>
    <m/>
    <m/>
    <m/>
    <m/>
    <m/>
    <m/>
    <m/>
    <s v="CME"/>
    <s v="21.Bouwplank"/>
    <s v="10.CME PREPARATION"/>
    <s v="CURRENTLY NO ISSUE"/>
    <s v="17:04:22-14:04:22: LMS CHANGE TO NOKIA_x000a_13:04:22: BOUWPLANK_x000a_10:04:22: EXCAVATION_x000a_06:04:22-03:04:22: BOUWPLANK_x000a_30:03:22: REKOM_x000a_27:03:22-23:03:22: IW OG_x000a_20:03:22-16:03:22: VALIDASI RNP TNP_x000a_15:03:22-15:03:22: IW OG_x000a_13:03:22-09:03:22: IW FAILED, VALIDASI RNP TNP OG_x000a_06:03:22-01:03:22: IW OG_x000a_28:02:22-18:02:22: VALIDASI RNP TNP OG, REJECT WARGA_x000a_16:02:22-13:02:22: IW OG_x000a_09:02:22-07:02:22: VALIDASI RNP TNP OG_x000a_06:02:22-30:01:22: SURVEY OG_x000a_28:01:22: SPK RECEIVED FROM EMAIL LMS"/>
    <x v="1"/>
    <x v="0"/>
    <n v="84"/>
    <s v="DONE"/>
    <d v="2022-04-25T00:00:00"/>
    <n v="90"/>
    <x v="1"/>
    <d v="2022-04-25T00:00:00"/>
    <d v="2022-05-25T00:00:00"/>
    <x v="0"/>
    <n v="436"/>
    <s v="424 TBG"/>
  </r>
  <r>
    <s v="NEW SPK B2S"/>
    <m/>
    <s v="SUM-BB-MGR-0525"/>
    <n v="30730490031"/>
    <s v="0804371003"/>
    <s v="DAMAR_AIR_KELIK"/>
    <s v="BP2022"/>
    <s v="TB"/>
    <s v="108°7.51.15'E"/>
    <s v="2°42.31.48'S"/>
    <n v="60"/>
    <s v="0/110/340"/>
    <n v="2022"/>
    <s v="New site 2022 - P2"/>
    <s v="Jl. Bandara-Manggar, RT.015, RW. 005, Dusun Air Lanci, Desa Air Kelik, Kecamatan Damar, Kabupaten Belitung Timur, Provinsi Kepulauan Bangka Belitung"/>
    <s v="HTI"/>
    <s v="SUM-BB-MGR-0525"/>
    <s v="DAMAR_AIR_KELIK"/>
    <s v="B2S"/>
    <s v="TBG"/>
    <s v="West"/>
    <x v="1"/>
    <s v="Kepulauan Bangka Belitung"/>
    <s v="Kab. Belitung Timur"/>
    <n v="6617949"/>
    <x v="1"/>
    <d v="2022-01-28T00:00:00"/>
    <n v="84"/>
    <s v="61 - 90 days"/>
    <d v="2022-06-24T00:00:00"/>
    <s v="W26-2022"/>
    <s v="Jun-2022"/>
    <s v="TBD"/>
    <s v="TBD"/>
    <s v="TBD"/>
    <s v="TBD"/>
    <s v="TBD"/>
    <s v="TBD"/>
    <s v="TBD"/>
    <s v="TBD"/>
    <s v="TBD"/>
    <s v="MW"/>
    <d v="2022-02-25T00:00:00"/>
    <d v="2022-03-02T00:00:00"/>
    <m/>
    <m/>
    <m/>
    <m/>
    <m/>
    <m/>
    <m/>
    <m/>
    <m/>
    <m/>
    <s v="CME"/>
    <s v="21.Bouwplank"/>
    <s v="10.CME PREPARATION"/>
    <s v="CURRENTLY NO ISSUE"/>
    <s v="17:04:22-10:04:22: BOUWPLANK_x000a_06:04:22: EXCAVATION_x000a_03:04:22-27:03:22: PREPARE CME_x000a_23:03:22-09:03:22: REKOM_x000a_06:02:22-23:02:22: IW CLEAR_x000a_20:02:22-16:02:22: IW OG_x000a_13:02:22-30:01:22: SURVEY OG_x000a_28:01:22: SPK RECEIVED FROM EMAIL LMS"/>
    <x v="1"/>
    <x v="24"/>
    <n v="84"/>
    <s v="DONE"/>
    <d v="2022-04-29T00:00:00"/>
    <n v="94"/>
    <x v="4"/>
    <d v="2022-04-25T00:00:00"/>
    <d v="2022-05-25T00:00:00"/>
    <x v="0"/>
    <n v="436"/>
    <s v="424 TBG"/>
  </r>
  <r>
    <m/>
    <m/>
    <s v="SUM-SU-LMP-2237"/>
    <m/>
    <m/>
    <m/>
    <s v="BP2022"/>
    <s v="TB"/>
    <s v="99°25.39.29'E"/>
    <s v="3°9.49.18'N"/>
    <n v="50"/>
    <s v="130/220/340"/>
    <n v="2022"/>
    <s v="Newsite 2022 - B2"/>
    <m/>
    <s v="HTI"/>
    <s v="SUM-SU-LMP-2237"/>
    <s v="PERKEBUNAN_DOLOK"/>
    <s v="B2S"/>
    <s v="TBG"/>
    <s v="West"/>
    <x v="3"/>
    <s v="Sumatera Utara"/>
    <s v="Kab. Batu Bara"/>
    <n v="6618109"/>
    <x v="15"/>
    <d v="2022-03-07T00:00:00"/>
    <n v="43"/>
    <s v="31 - 60 days"/>
    <d v="2022-08-04T00:00:00"/>
    <s v="W32-2022"/>
    <s v="Aug-2022"/>
    <s v="TBD"/>
    <s v="TBD"/>
    <s v="TBD"/>
    <s v="TBD"/>
    <s v="TBD"/>
    <s v="TBD"/>
    <s v="TBD"/>
    <s v="TBD"/>
    <s v="TBD"/>
    <s v="MW"/>
    <m/>
    <m/>
    <m/>
    <m/>
    <m/>
    <m/>
    <m/>
    <m/>
    <m/>
    <m/>
    <m/>
    <m/>
    <s v="RETURN BY XL"/>
    <s v="02.SPK returned"/>
    <s v="02.SPK RETURNED"/>
    <s v="CHANGE TO COLO"/>
    <s v="09:03:22: SPK RETURN CHANGE TO COLO_x000a_07:03:22: SPK RECEIVED"/>
    <x v="2"/>
    <x v="0"/>
    <m/>
    <m/>
    <m/>
    <m/>
    <x v="2"/>
    <m/>
    <m/>
    <x v="1"/>
    <m/>
    <m/>
  </r>
  <r>
    <m/>
    <m/>
    <s v="SUL-SN-MKS-1582"/>
    <n v="30743210031"/>
    <n v="2814762004"/>
    <s v="IBS MKS_TDDINFILL_43"/>
    <s v="BP2022"/>
    <s v="TB"/>
    <s v="119°30.36.83'E"/>
    <s v="5°7.47.17'S"/>
    <n v="30"/>
    <s v="110/180/325"/>
    <n v="2022"/>
    <s v="Newsite 2021 - H2"/>
    <s v="Jl. Satelit 3 No.87 Telkomas RT.004 RW.006, Kelurahan Paccerakkang (dahulu kelurahan Daya), Kecamatan Biringkanaya, Kota Makassar, Provinsi Sulawesi Selatan"/>
    <s v="HTI"/>
    <s v="SUL-SN-MKS-1582"/>
    <s v="KOTIPA_RAYA_PACCERAKKANG"/>
    <s v="COLO"/>
    <s v="TBG"/>
    <s v="EAST"/>
    <x v="2"/>
    <s v="Sulawesi Selatan"/>
    <s v="Kota Makassar"/>
    <n v="6618173"/>
    <x v="26"/>
    <d v="2022-04-05T00:00:00"/>
    <n v="14"/>
    <s v="&lt; 30 days"/>
    <d v="2022-05-05T00:00:00"/>
    <s v="W19-2022"/>
    <s v="May-2022"/>
    <s v="TBD"/>
    <s v="TBD"/>
    <s v="TBD"/>
    <d v="2022-05-30T00:00:00"/>
    <s v="W23-2022"/>
    <s v="May-2022"/>
    <d v="2022-05-30T00:00:00"/>
    <s v="W23-2022"/>
    <s v="May-2022"/>
    <m/>
    <d v="2022-04-10T00:00:00"/>
    <d v="2022-04-11T00:00:00"/>
    <m/>
    <m/>
    <m/>
    <d v="2022-04-11T00:00:00"/>
    <d v="2022-05-26T00:00:00"/>
    <m/>
    <m/>
    <m/>
    <m/>
    <m/>
    <m/>
    <s v="31.RBS/BTS Foundation "/>
    <s v="17.RBS/BTS FOUNDATION OG"/>
    <s v="CURRENTLY NO ISSUE"/>
    <s v="17:04:22: PONDASI OG_x000a_13:04:22: MOBDEMOB_x000a_12:04:22: STO 11 APR_x000a_10:04:22-06:05:22: RNP NOK FAR FROM NOM_x000a_05:04:22: SPK RECEIVED"/>
    <x v="2"/>
    <x v="0"/>
    <m/>
    <m/>
    <m/>
    <m/>
    <x v="2"/>
    <m/>
    <m/>
    <x v="1"/>
    <n v="436"/>
    <s v="424 TBG"/>
  </r>
  <r>
    <s v="NEW SPK"/>
    <m/>
    <s v="SUM-BE-CRP-0192"/>
    <n v="30734860031"/>
    <s v="090285101"/>
    <s v="KARANG ANYAR PAL VIII"/>
    <s v="BP2022"/>
    <s v="TB "/>
    <s v="102°28.26.4'E"/>
    <s v="3°22.24.78'S"/>
    <n v="40"/>
    <s v="115/215/320"/>
    <n v="2022"/>
    <s v="New site 2022 - P2"/>
    <s v="Jl. Lintas Curup - Muara Aman, Gang Dahlia, Dusun I, Desa PAL VIII, Kec. Bermani Ulu Raya, Kab. Rejang Lebong Prov. Bengkulu"/>
    <s v="HTI"/>
    <s v="SUM-BE-CRP-0192"/>
    <s v="BERMANI_ULU_RAYA_PALVIII"/>
    <s v="COLO"/>
    <s v="TBG"/>
    <s v="West"/>
    <x v="1"/>
    <s v="Bengkulu"/>
    <s v="Kab. Rejang Lebong"/>
    <n v="6617991"/>
    <x v="8"/>
    <d v="2022-01-28T00:00:00"/>
    <n v="81"/>
    <s v="61 - 90 days"/>
    <d v="2022-02-27T00:00:00"/>
    <s v="W10-2022"/>
    <s v="Feb-2022"/>
    <s v="TBD"/>
    <s v="TBD"/>
    <s v="TBD"/>
    <d v="2022-06-05T00:00:00"/>
    <s v="W24-2022"/>
    <s v="Jun-2022"/>
    <d v="2022-06-05T00:00:00"/>
    <s v="W24-2022"/>
    <s v="Jun-2022"/>
    <s v="MW"/>
    <d v="2022-02-02T00:00:00"/>
    <d v="2022-02-03T00:00:00"/>
    <m/>
    <m/>
    <m/>
    <d v="2022-03-22T00:00:00"/>
    <m/>
    <m/>
    <m/>
    <m/>
    <m/>
    <m/>
    <m/>
    <s v="36.PLN application"/>
    <s v="20.SRFI"/>
    <s v="KWH KOSONG"/>
    <s v="17:04:22-30:03:22: PLN_x000a_27:03:22-16:03:22: ME OG KWH KOSONG_x000a_13:03:22-09:03:22: BTS PONDASI OG_x000a_06:03:22-13:02:22: READY TO STO_x000a_09:02:22: NEED REVIEW POWER HUAWEI_x000a_06:02:22-02:02:22: NEED REVIEW RNP HUAWEI_x000a_30:01:22: ESR REVIEW, NEED REVIEW RNP HUAWEI_x000a_28:01:22: SPK RELEASED"/>
    <x v="2"/>
    <x v="0"/>
    <m/>
    <m/>
    <m/>
    <m/>
    <x v="2"/>
    <m/>
    <m/>
    <x v="1"/>
    <n v="436"/>
    <s v="424 TBG"/>
  </r>
  <r>
    <m/>
    <m/>
    <s v="JAW-BT-RKB-0786"/>
    <m/>
    <m/>
    <m/>
    <s v="BP2022"/>
    <s v="TB"/>
    <s v="106°0.21.41'E"/>
    <s v="6°30.36.26'S"/>
    <n v="60"/>
    <s v="90/190/340"/>
    <n v="2022"/>
    <s v="Newsite 2022 - B2"/>
    <m/>
    <s v="EID"/>
    <s v="JAW-BT-RKB-0786"/>
    <s v="MEKARJAYA_CILELES"/>
    <s v="B2S"/>
    <s v="TBG"/>
    <s v="JABO"/>
    <x v="0"/>
    <s v="Banten"/>
    <s v="Kab. Lebak"/>
    <n v="6618106"/>
    <x v="15"/>
    <d v="2022-03-07T00:00:00"/>
    <n v="43"/>
    <s v="31 - 60 days"/>
    <d v="2022-08-04T00:00:00"/>
    <s v="W32-2022"/>
    <s v="Aug-2022"/>
    <s v="TBD"/>
    <s v="TBD"/>
    <s v="TBD"/>
    <s v="TBD"/>
    <s v="TBD"/>
    <s v="TBD"/>
    <s v="TBD"/>
    <s v="TBD"/>
    <s v="TBD"/>
    <s v="MW"/>
    <m/>
    <m/>
    <m/>
    <m/>
    <m/>
    <m/>
    <m/>
    <m/>
    <m/>
    <m/>
    <m/>
    <m/>
    <s v="RETURN BY XL"/>
    <s v="02.SPK returned"/>
    <s v="02.SPK RETURNED"/>
    <s v="PROPOSE CHANGE TO COLO"/>
    <s v="16:03:22: DROP, CHANGE TO COLO_x000a_13:03:22-09:03:22: SURVEY OG &amp; MITRA ASSIGNMENT_x000a_07:03:22: SPK RECEIVED"/>
    <x v="2"/>
    <x v="0"/>
    <m/>
    <m/>
    <m/>
    <m/>
    <x v="2"/>
    <m/>
    <m/>
    <x v="1"/>
    <m/>
    <m/>
  </r>
  <r>
    <m/>
    <m/>
    <s v="JAW-BT-TGR-0114"/>
    <m/>
    <m/>
    <m/>
    <s v="BP2022"/>
    <s v="TB"/>
    <s v="106°36.3.18'E"/>
    <s v="6°5.7.5'S"/>
    <n v="50"/>
    <s v="0/120/240"/>
    <n v="2022"/>
    <s v="Newsite 2022 - P2"/>
    <m/>
    <s v="EID"/>
    <s v="JAW-BT-TGR-0114"/>
    <s v="RAWA_BONI_PAKUHAJI"/>
    <s v="B2S"/>
    <s v="TBG"/>
    <s v="JABO"/>
    <x v="0"/>
    <s v="Banten"/>
    <s v="Kab. Tangerang"/>
    <n v="6618110"/>
    <x v="15"/>
    <d v="2022-03-07T00:00:00"/>
    <n v="43"/>
    <s v="31 - 60 days"/>
    <d v="2022-08-04T00:00:00"/>
    <s v="W32-2022"/>
    <s v="Aug-2022"/>
    <s v="TBD"/>
    <s v="TBD"/>
    <s v="TBD"/>
    <s v="TBD"/>
    <s v="TBD"/>
    <s v="TBD"/>
    <s v="TBD"/>
    <s v="TBD"/>
    <s v="TBD"/>
    <s v="MW"/>
    <m/>
    <m/>
    <m/>
    <m/>
    <m/>
    <m/>
    <m/>
    <m/>
    <m/>
    <m/>
    <m/>
    <m/>
    <s v="RETURN BY XL"/>
    <s v="02.SPK returned"/>
    <s v="02.SPK RETURNED"/>
    <s v="CHANGE TO COLO"/>
    <s v="CHANGE TO COLO _x000a_16:03:22-09:03:22: SURVEY OG &amp; MITRA ASSIGNMENT_x000a_07:03:22: SPK RECEIVED"/>
    <x v="2"/>
    <x v="0"/>
    <m/>
    <m/>
    <m/>
    <m/>
    <x v="2"/>
    <m/>
    <m/>
    <x v="1"/>
    <m/>
    <m/>
  </r>
  <r>
    <s v="NEW SPK B2S"/>
    <m/>
    <s v="JAW-BT-PDG-0619"/>
    <n v="30729590031"/>
    <s v="1323081003"/>
    <s v="MEKARWANGI_SODONG"/>
    <s v="BP2022"/>
    <s v="TB"/>
    <s v="105°58.48.72'E"/>
    <s v="6°24.39.52'S"/>
    <n v="50"/>
    <s v="20/170/270"/>
    <n v="2022"/>
    <s v="New site 2022 - P2"/>
    <s v="Kp. Ganjur Desa SODONG, RT 07 RW 04, Kec Saketi Pandeglang Banten"/>
    <s v="EID"/>
    <s v="JAW-BT-PDG-0619"/>
    <s v="MEKARWANGI_SODONG"/>
    <s v="B2S"/>
    <s v="TBG"/>
    <s v="Jabodetabek"/>
    <x v="0"/>
    <s v="Banten"/>
    <s v="Kab. Pandeglang"/>
    <n v="6617948"/>
    <x v="1"/>
    <d v="2022-01-28T00:00:00"/>
    <n v="84"/>
    <s v="61 - 90 days"/>
    <d v="2022-06-24T00:00:00"/>
    <s v="W26-2022"/>
    <s v="Jun-2022"/>
    <s v="TBD"/>
    <s v="TBD"/>
    <s v="TBD"/>
    <s v="TBD"/>
    <s v="TBD"/>
    <s v="TBD"/>
    <s v="TBD"/>
    <s v="TBD"/>
    <s v="TBD"/>
    <s v="MW"/>
    <d v="2022-03-31T00:00:00"/>
    <d v="2022-04-05T00:00:00"/>
    <m/>
    <n v="6.6"/>
    <m/>
    <m/>
    <m/>
    <m/>
    <m/>
    <m/>
    <m/>
    <m/>
    <s v="CME"/>
    <s v="29.Erection"/>
    <s v="16.TOWER ERECTION OG"/>
    <s v="CURRENTLY NO ISSUE"/>
    <s v="17:04:22: PREPARE ERECTION_x000a_13:04:22: POURING_x000a_10:04:22-03:04:22: EXCAVATION_x000a_30:03:22: BOUWPLANK_x000a_27:03:22-20:03:22: LAND CLEARING_x000a_16:03:22-28:02:22: REKOM OG_x000a_23:02:22: IW CLEAR &amp; PARALEL COLLECT DOKUMEN_x000a_22:02:22: IW OG_x000a_20:02:22: UNDER RNP TNP_x000a_16:02:22-13:02:22: REHUNTING RNP NOK_x000a_09:02:22-07:02:22: VALIDASI RNP TNP OG_x000a_06:02:22-30:01:22: SURVEY OG_x000a_28:01:22: SPK RECEIVED FROM EMAIL LMS"/>
    <x v="1"/>
    <x v="0"/>
    <n v="84"/>
    <s v="DONE"/>
    <d v="2022-04-25T00:00:00"/>
    <n v="90"/>
    <x v="1"/>
    <d v="2022-04-25T00:00:00"/>
    <d v="2022-05-25T00:00:00"/>
    <x v="0"/>
    <n v="436"/>
    <s v="424 TBG"/>
  </r>
  <r>
    <m/>
    <m/>
    <s v="SUM-BE-KPH-0202"/>
    <n v="30742640031"/>
    <s v="0903491003"/>
    <s v="PADANG_LEKAT"/>
    <s v="BP2022"/>
    <s v="TB"/>
    <s v="102°34.48.92'E"/>
    <s v="3°39.24.39'S"/>
    <n v="50"/>
    <s v="90/160/300"/>
    <n v="2022"/>
    <s v="Newsite 2021"/>
    <s v=""/>
    <s v="HTI"/>
    <s v="SUM-BE-KPH-0202"/>
    <s v="PADANG_LEKAT"/>
    <s v="B2S"/>
    <s v="TBG"/>
    <s v="West"/>
    <x v="1"/>
    <s v="Bengkulu"/>
    <s v="Kab. Kepahiang"/>
    <n v="6618175"/>
    <x v="26"/>
    <d v="2022-04-05T00:00:00"/>
    <n v="14"/>
    <s v="&lt; 30 days"/>
    <d v="2022-09-02T00:00:00"/>
    <s v="W36-2022"/>
    <s v="Sep-2022"/>
    <s v="TBD"/>
    <s v="TBD"/>
    <s v="TBD"/>
    <s v="TBD"/>
    <s v="TBD"/>
    <s v="TBD"/>
    <s v="TBD"/>
    <s v="TBD"/>
    <s v="TBD"/>
    <m/>
    <m/>
    <m/>
    <m/>
    <m/>
    <m/>
    <m/>
    <m/>
    <m/>
    <m/>
    <m/>
    <m/>
    <m/>
    <s v="PRESITAC"/>
    <s v="09.Under TNP review"/>
    <s v="06.ERM PROCESS"/>
    <s v="CURRENTLY NO ISSUE"/>
    <s v="17:04:22-13:04:22: VALIDASI RNP TNP_x000a_10:04:22: SURVEY OG_x000a_06:04:22: MITRA ASSIGNMENT_x000a_05:04:22: SPK RECEIVED"/>
    <x v="3"/>
    <x v="0"/>
    <n v="14"/>
    <d v="2022-05-23T00:00:00"/>
    <d v="2022-06-24T00:00:00"/>
    <n v="80"/>
    <x v="1"/>
    <d v="2022-07-04T00:00:00"/>
    <d v="2022-08-03T00:00:00"/>
    <x v="0"/>
    <n v="436"/>
    <s v="424 TBG"/>
  </r>
  <r>
    <m/>
    <m/>
    <s v="JAW-JK-KYB-0297"/>
    <n v="30739170031"/>
    <n v="110488109"/>
    <s v="KOMPLEKKAVILINGPOLRIMW"/>
    <s v="NEW COLO"/>
    <s v="SKP"/>
    <s v="106°49.3.45'E"/>
    <s v="6°18.56.03'S"/>
    <n v="30"/>
    <s v="90/210/330"/>
    <m/>
    <m/>
    <s v="Jl. Paso No.40, Kel. Ragunan RT.011 RW.07, Kec. Pasar Minggu, Kota Jakarta Selatan Prov. DKI Jakarta"/>
    <s v="EID"/>
    <s v="JAW-JK-KYB-0297"/>
    <s v="JALAN PASO BARU"/>
    <s v="COLO"/>
    <s v="TBG"/>
    <s v="JABO"/>
    <x v="0"/>
    <s v="DKI Jakarta"/>
    <s v="Kota Adm. Jakarta Selatan"/>
    <n v="6618059"/>
    <x v="27"/>
    <d v="2022-02-25T00:00:00"/>
    <n v="26"/>
    <s v="&lt; 30 days"/>
    <s v="TBD"/>
    <s v="TBD"/>
    <s v="TBD"/>
    <s v="TBD"/>
    <s v="TBD"/>
    <s v="TBD"/>
    <d v="2022-04-08T00:00:00"/>
    <s v="W15-2022"/>
    <s v="Apr-2022"/>
    <d v="2022-04-08T00:00:00"/>
    <s v="W15-2022"/>
    <s v="Apr-2022"/>
    <s v="MW"/>
    <d v="2022-03-09T00:00:00"/>
    <d v="2022-03-14T00:00:00"/>
    <m/>
    <n v="6.6"/>
    <m/>
    <d v="2022-03-09T00:00:00"/>
    <m/>
    <m/>
    <d v="2022-03-23T00:00:00"/>
    <s v="W13-2022"/>
    <m/>
    <m/>
    <m/>
    <s v="38.RFI"/>
    <s v="21.RFI"/>
    <s v="CLOSED - RFI DONE"/>
    <s v="23:03:22: RFIN_x000a_20:03:22: PONDASI OG_x000a_20:03:22-13:03:22: WAIT PSB_x000a_09:03:22: STO DECLARE_x000a_06:03:22: NEED REVIEW CIVIL_x000a_28:02:22: ESR REVIEW_x000a_25:02:22: SPK RELEASED"/>
    <x v="2"/>
    <x v="0"/>
    <m/>
    <m/>
    <m/>
    <m/>
    <x v="2"/>
    <m/>
    <m/>
    <x v="1"/>
    <m/>
    <m/>
  </r>
  <r>
    <m/>
    <m/>
    <s v="SUM-SU-TRT-2016"/>
    <n v="30738830031"/>
    <s v="0229271003"/>
    <s v="LOBU_SIREGAR_II"/>
    <s v="BP2022"/>
    <s v="TB"/>
    <s v="98°59.43.8'E"/>
    <s v="2°12.47.56'N"/>
    <n v="50"/>
    <s v="90/170/280"/>
    <n v="2022"/>
    <s v="New site 2022 - P2"/>
    <s v="PARHASIORAN, DESA LOBU SIREGAR II  Kecamatan Siborong borong Kabupaten Tapanuli Utara Prop Sumatera Utara"/>
    <s v="HTI"/>
    <s v="SUM-SU-TRT-2016"/>
    <s v="LOBU_SIREGAR_II"/>
    <s v="B2S"/>
    <s v="TBG"/>
    <s v="West"/>
    <x v="3"/>
    <s v="Sumatera Utara"/>
    <s v="Kab. Tapanuli Utara"/>
    <n v="6618062"/>
    <x v="27"/>
    <d v="2022-02-25T00:00:00"/>
    <n v="33"/>
    <s v="31 - 60 days"/>
    <d v="2022-07-25T00:00:00"/>
    <s v="W31-2022"/>
    <s v="Jul-2022"/>
    <s v="TBD"/>
    <s v="TBD"/>
    <s v="TBD"/>
    <s v="TBD"/>
    <s v="TBD"/>
    <s v="TBD"/>
    <s v="TBD"/>
    <s v="TBD"/>
    <s v="TBD"/>
    <s v="MW"/>
    <d v="2022-03-11T00:00:00"/>
    <d v="2022-03-15T00:00:00"/>
    <s v="MG"/>
    <n v="6.6"/>
    <m/>
    <d v="2022-04-08T00:00:00"/>
    <m/>
    <m/>
    <d v="2022-03-30T00:00:00"/>
    <s v="W14-2022"/>
    <m/>
    <m/>
    <m/>
    <s v="38.RFI"/>
    <s v="21.RFI"/>
    <s v="CLOSED - RFI DONE"/>
    <s v="30:03:22: RFIN COMBAT_x000a_27:03:22: REKOM, COMBAT ERECTION DONE_x000a_23:03:22-20:03:22: PROSES DELIVERY COMBAT &amp; PARALEL IW OG_x000a_16:03:22: IW CLEAR_x000a_13:03:22-10:03:22: IW OG_x000a_09:03:22-06:03:22: VALIDASI RNP TNP_x000a_28:02:22: SURVEY OG_x000a_25:02:22: SPK RELEASED"/>
    <x v="2"/>
    <x v="0"/>
    <m/>
    <m/>
    <m/>
    <m/>
    <x v="2"/>
    <m/>
    <m/>
    <x v="1"/>
    <m/>
    <m/>
  </r>
  <r>
    <s v="NEW SPK B2S"/>
    <m/>
    <s v="SUM-RI-BKN-1164"/>
    <n v="30730150031"/>
    <s v="0416651003"/>
    <s v="GADING_SARI"/>
    <s v="BP2022"/>
    <s v="TB"/>
    <s v="101°7.36.49'E"/>
    <s v="0°37.39.48'N"/>
    <n v="50"/>
    <s v="100/230/320"/>
    <n v="2022"/>
    <s v="New site 2022 - P2"/>
    <s v="RT 01 RW 02 Dusun 1 Sukajadi Desa Indrapuri Kecamatan Tapung Kabupaten Kampar Provinsi Riau"/>
    <s v="HTI"/>
    <s v="SUM-RI-BKN-1164"/>
    <s v="GADING_SARI"/>
    <s v="B2S"/>
    <s v="TBG"/>
    <s v="West"/>
    <x v="9"/>
    <s v="Riau"/>
    <s v="Kab. Kampar"/>
    <n v="6617950"/>
    <x v="1"/>
    <d v="2022-01-28T00:00:00"/>
    <n v="84"/>
    <s v="61 - 90 days"/>
    <d v="2022-06-24T00:00:00"/>
    <s v="W26-2022"/>
    <s v="Jun-2022"/>
    <s v="TBD"/>
    <s v="TBD"/>
    <s v="TBD"/>
    <s v="TBD"/>
    <s v="TBD"/>
    <s v="TBD"/>
    <s v="TBD"/>
    <s v="TBD"/>
    <s v="TBD"/>
    <s v="MW"/>
    <d v="2022-03-31T00:00:00"/>
    <d v="2022-04-01T00:00:00"/>
    <m/>
    <m/>
    <m/>
    <m/>
    <m/>
    <m/>
    <m/>
    <m/>
    <m/>
    <m/>
    <s v="CME"/>
    <s v="27.Curring Time"/>
    <s v="15.CURRING TIME"/>
    <s v="CURRENTLY NO ISSUE"/>
    <s v="17:04:22: CURRING_x000a_13:04:22-10:04:22: REBARRING_x000a_06:04:22: EXCAVATION_x000a_03:04:22-27:03:22: LAND CLEARING &amp; BOUWPLANK_x000a_23:03:22: RFC_x000a_20:03:22-09:03:22: REHUNTING_x000a_06:03:22-01:02:22: IW OG_x000a_28:02:22: UNDER RNP TNP_x000a_23:02:22-20:02:22: REHUNTING_x000a_16:02:22-30:01:22: SURVEY OG_x000a_28:01:22: SPK RECEIVED FROM EMAIL LMS"/>
    <x v="1"/>
    <x v="4"/>
    <n v="84"/>
    <s v="DONE"/>
    <d v="2022-04-30T00:00:00"/>
    <n v="95"/>
    <x v="4"/>
    <d v="2022-04-25T00:00:00"/>
    <d v="2022-05-25T00:00:00"/>
    <x v="0"/>
    <n v="436"/>
    <s v="424 TBG"/>
  </r>
  <r>
    <m/>
    <m/>
    <s v="SUM-SU-TRT-2014"/>
    <n v="30738820031"/>
    <s v="0229261003"/>
    <s v="SITABOTABO"/>
    <s v="BP2022"/>
    <s v="TB"/>
    <s v="98°57.57.96'E"/>
    <s v="2°11.30.77'N"/>
    <n v="50"/>
    <s v="30/170/260"/>
    <n v="2022"/>
    <s v="New site 2022 - P2"/>
    <s v="Jalan Lintas Sumatera Dusun Sipiuan Desa Sitabotabo Kecamatan Siborongborong Kabupaten Tapanuli Utara Prov Sumatera Utara"/>
    <s v="HTI"/>
    <s v="SUM-SU-TRT-2014"/>
    <s v="SITABOTABO"/>
    <s v="B2S"/>
    <s v="TBG"/>
    <s v="West"/>
    <x v="3"/>
    <s v="Sumatera Utara"/>
    <s v="Kab. Tapanuli Utara"/>
    <n v="6618062"/>
    <x v="27"/>
    <d v="2022-02-25T00:00:00"/>
    <n v="35"/>
    <s v="31 - 60 days"/>
    <d v="2022-07-25T00:00:00"/>
    <s v="W31-2022"/>
    <s v="Jul-2022"/>
    <s v="TBD"/>
    <s v="TBD"/>
    <s v="TBD"/>
    <s v="TBD"/>
    <s v="TBD"/>
    <s v="TBD"/>
    <s v="TBD"/>
    <s v="TBD"/>
    <s v="TBD"/>
    <s v="MW"/>
    <d v="2022-03-11T00:00:00"/>
    <d v="2022-03-15T00:00:00"/>
    <m/>
    <n v="6.6"/>
    <m/>
    <d v="2022-04-07T00:00:00"/>
    <m/>
    <m/>
    <d v="2022-04-01T00:00:00"/>
    <s v="W14-2022"/>
    <m/>
    <m/>
    <m/>
    <s v="38.RFI"/>
    <s v="21.RFI"/>
    <s v="CLOSED - RFI DONE"/>
    <s v="01:04:22: RFIN COMBAT_x000a_30:03:22-20:03:22: PROSES DELIVERY COMBAT &amp; PARALEL IW OG_x000a_16:03:22: IW CLEAR_x000a_13:03:22-10:03:22: IW OG_x000a_09:03:22-06:03:22: VALIDASI RNP TNP_x000a_28:02:22: SURVEY OG_x000a_25:02:22: SPK RELEASED"/>
    <x v="2"/>
    <x v="0"/>
    <m/>
    <m/>
    <m/>
    <m/>
    <x v="2"/>
    <m/>
    <m/>
    <x v="1"/>
    <m/>
    <m/>
  </r>
  <r>
    <m/>
    <m/>
    <s v="SUM-SU-SRH-2251"/>
    <m/>
    <n v="228521004"/>
    <s v="KAMPUNG_PON - RELOC"/>
    <s v="X RELOC TBG"/>
    <s v="SMI"/>
    <s v="99°9.9.79'E"/>
    <s v="3°27.27.25'N"/>
    <n v="45"/>
    <s v="90/210/330"/>
    <m/>
    <s v="RELOCATION"/>
    <s v="Dusun IV Desa Penggalangan Kec. Sei Bamban Kab. Serdang Bedagai Provinsi Sumatera Utara "/>
    <s v="HTI"/>
    <s v="SUM-SU-SRH-2251"/>
    <s v="PON SERDANG BEDAGAI RELOCATION"/>
    <s v="COLO"/>
    <s v="TBG"/>
    <s v="West"/>
    <x v="3"/>
    <s v="Sumatera Utara"/>
    <s v="Kab. Serdang Bedagai"/>
    <n v="6618058"/>
    <x v="28"/>
    <d v="2022-02-25T00:00:00"/>
    <n v="54"/>
    <s v="31 - 60 days"/>
    <s v="TBD"/>
    <s v="TBD"/>
    <s v="TBD"/>
    <s v="TBD"/>
    <s v="TBD"/>
    <s v="TBD"/>
    <s v="TBD"/>
    <s v="TBD"/>
    <s v="TBD"/>
    <s v="TBD"/>
    <s v="TBD"/>
    <s v="TBD"/>
    <s v="MW"/>
    <m/>
    <m/>
    <m/>
    <m/>
    <m/>
    <m/>
    <m/>
    <m/>
    <m/>
    <m/>
    <m/>
    <m/>
    <m/>
    <s v="19.Mobilisasi dan Demobilisasi"/>
    <s v="10.CME PREPARATION"/>
    <s v="CURRENTLY NO ISSUE"/>
    <s v="16:03:22-06:03:22: BATAL RELOC, CONTINUE TO RENEWAL SITE EXISTING, NEED EVIDENCE CONFIRMATION_x000a_25:02:22: SPK RELEASED RELOCBY TP"/>
    <x v="2"/>
    <x v="0"/>
    <m/>
    <m/>
    <m/>
    <m/>
    <x v="2"/>
    <m/>
    <m/>
    <x v="1"/>
    <m/>
    <m/>
  </r>
  <r>
    <m/>
    <m/>
    <s v="SUM-SU-TRT-2222"/>
    <n v="30738940031"/>
    <s v="020076109"/>
    <s v="POHAN EX SC-TR5213A"/>
    <s v="BP2022"/>
    <s v="TB"/>
    <s v="98°58.57.07'E"/>
    <s v="2°13.25.79'N"/>
    <n v="42"/>
    <s v="40/190/300"/>
    <n v="2022"/>
    <s v="New site 2022 - P1"/>
    <s v="Jl. SMA Negeri 2 Siborong Borong, Dus. Lumban, Silintong I, Des. Pohan Tonga, Kec. Siborong, Borong,"/>
    <s v="HTI"/>
    <s v="SUM-SU-TRT-2222"/>
    <s v="SIBORONGBORONG_TAPUT"/>
    <s v="COLO"/>
    <s v="TBG"/>
    <s v="West"/>
    <x v="3"/>
    <s v="Sumatera Utara"/>
    <s v="Kab. Tapanuli Utara"/>
    <n v="6618055"/>
    <x v="29"/>
    <d v="2022-03-01T00:00:00"/>
    <n v="20"/>
    <s v="&lt; 30 days"/>
    <d v="2022-03-25T00:00:00"/>
    <s v="W13-2022"/>
    <s v="Mar-2022"/>
    <s v="TBD"/>
    <s v="TBD"/>
    <s v="TBD"/>
    <d v="2022-03-18T00:00:00"/>
    <s v="W12-2022"/>
    <s v="Mar-2022"/>
    <d v="2022-03-18T00:00:00"/>
    <s v="W12-2022"/>
    <s v="Mar-2022"/>
    <s v="MW"/>
    <d v="2022-03-01T00:00:00"/>
    <d v="2022-03-02T00:00:00"/>
    <n v="123120572500"/>
    <m/>
    <m/>
    <d v="2022-03-11T00:00:00"/>
    <m/>
    <m/>
    <d v="2022-03-15T00:00:00"/>
    <s v="W12-2022"/>
    <m/>
    <m/>
    <m/>
    <s v="38.RFI"/>
    <s v="21.RFI"/>
    <s v="CLOSED - RFI DONE"/>
    <s v="15:03:22: RFIN_x000a_13:03:22-08:03:22: SRFI_x000a_06:03:22: PONDASI OG_x000a_02:03:22: PREPARE CME_x000a_01:03:22: SPK RECEIVED"/>
    <x v="2"/>
    <x v="0"/>
    <m/>
    <m/>
    <m/>
    <m/>
    <x v="2"/>
    <m/>
    <m/>
    <x v="1"/>
    <m/>
    <m/>
  </r>
  <r>
    <m/>
    <m/>
    <s v="SUM-SU-PRR-2221"/>
    <n v="30738950031"/>
    <s v="022303123"/>
    <s v="PANGURURAN SAMOSIR"/>
    <s v="BP2022"/>
    <s v="TB"/>
    <s v="98°43.11.71'E"/>
    <s v="2°36.42.77'N"/>
    <n v="50"/>
    <s v="50/160/310"/>
    <n v="2022"/>
    <s v="New site 2022 - P1"/>
    <s v="Jl. Onan Tungkup Dusun II, Kab. Samosir, Prov. Sumatera Utara"/>
    <s v="HTI"/>
    <s v="SUM-SU-PRR-2221"/>
    <s v="PANGURURAN_SAMOSIR"/>
    <s v="COLO"/>
    <s v="TBG"/>
    <s v="West"/>
    <x v="3"/>
    <s v="Sumatera Utara"/>
    <s v="Kab. Samosir"/>
    <n v="6618055"/>
    <x v="29"/>
    <d v="2022-03-01T00:00:00"/>
    <n v="20"/>
    <s v="&lt; 30 days"/>
    <d v="2022-03-25T00:00:00"/>
    <s v="W13-2022"/>
    <s v="Mar-2022"/>
    <s v="TBD"/>
    <s v="TBD"/>
    <s v="TBD"/>
    <d v="2022-03-18T00:00:00"/>
    <s v="W12-2022"/>
    <s v="Mar-2022"/>
    <d v="2022-03-18T00:00:00"/>
    <s v="W12-2022"/>
    <s v="Mar-2022"/>
    <s v="MW"/>
    <d v="2022-03-01T00:00:00"/>
    <d v="2022-03-02T00:00:00"/>
    <m/>
    <m/>
    <m/>
    <d v="2022-03-11T00:00:00"/>
    <m/>
    <m/>
    <d v="2022-03-15T00:00:00"/>
    <s v="W12-2022"/>
    <m/>
    <m/>
    <m/>
    <s v="38.RFI"/>
    <s v="21.RFI"/>
    <s v="CLOSED - RFI DONE"/>
    <s v="15:03:22: RFIN_x000a_13:03:22: SRFI, PLN CONNECTION_x000a_09:03:22: PONDASI OG_x000a_06:03:22: MOBILIZATION TO SAMOSIR ISLAND, PLAN START CME 7 MAR _x000a_02:03:22: PREPARE CME_x000a_01:03:22: SPK RECEIVED"/>
    <x v="2"/>
    <x v="0"/>
    <m/>
    <m/>
    <m/>
    <m/>
    <x v="2"/>
    <m/>
    <m/>
    <x v="1"/>
    <m/>
    <m/>
  </r>
  <r>
    <s v="NEW SPK B2S"/>
    <m/>
    <s v="NUS-NT-RTG-0328"/>
    <n v="30729170031"/>
    <s v="1910631003"/>
    <s v="WAE_RII"/>
    <s v="BP2022"/>
    <s v="TB"/>
    <s v="120°29.56.0'E"/>
    <s v="8°36.51.47'S"/>
    <n v="60"/>
    <s v="40/130/220"/>
    <n v="2022"/>
    <s v="New site 2022 - P2"/>
    <s v="Golo Ngorok Desa Wae Rii Kecamatan Wae Rii Kabupaten Manggarai"/>
    <s v="ALT"/>
    <s v="NUS-NT-RTG-0328"/>
    <s v="WAE_RII"/>
    <s v="B2S"/>
    <s v="TBG"/>
    <s v="EAST"/>
    <x v="4"/>
    <s v="Nusa Tenggara Timur"/>
    <s v="Kab. Manggarai"/>
    <n v="6617947"/>
    <x v="1"/>
    <d v="2022-01-28T00:00:00"/>
    <n v="84"/>
    <s v="61 - 90 days"/>
    <d v="2022-06-24T00:00:00"/>
    <s v="W26-2022"/>
    <s v="Jun-2022"/>
    <s v="TBD"/>
    <s v="TBD"/>
    <s v="TBD"/>
    <s v="TBD"/>
    <s v="TBD"/>
    <s v="TBD"/>
    <s v="TBD"/>
    <s v="TBD"/>
    <s v="TBD"/>
    <s v="MW"/>
    <d v="2022-03-31T00:00:00"/>
    <d v="2022-04-04T00:00:00"/>
    <m/>
    <m/>
    <m/>
    <m/>
    <m/>
    <m/>
    <m/>
    <m/>
    <m/>
    <m/>
    <s v="CME"/>
    <s v="29.Erection"/>
    <s v="16.TOWER ERECTION OG"/>
    <s v="CURRENTLY NO ISSUE"/>
    <s v="17:04:22: PREPARE ERECTION_x000a_14:04:22-10:04:22: REBARRING_x000a_06:04:22-03:04:22: EXCAVATION_x000a_30:03:22: BOUWPLANK_x000a_27:03:22-20:03:22: RFC, PREPARE CME_x000a_16:03:22-09:03:22: REKOM_x000a_06:03:22-28:02:22: IW CLEAR, PREPARE SOIL TEST_x000a_23:02:22: SOSWAR OG_x000a_20:02:22: IW CLEAR, PREPARE REKOM_x000a_16:02:22-08:02:22: IW OG_x000a_06:02:22-03:02:22: VALIDASI RNP TNP_x000a_02:02:22-30:01:22: SURVEY OG_x000a_28:01:22: SPK RECEIVED FROM EMAIL LMS"/>
    <x v="1"/>
    <x v="0"/>
    <n v="84"/>
    <s v="DONE"/>
    <d v="2022-04-25T00:00:00"/>
    <n v="90"/>
    <x v="1"/>
    <d v="2022-04-25T00:00:00"/>
    <d v="2022-05-25T00:00:00"/>
    <x v="0"/>
    <n v="436"/>
    <s v="424 TBG"/>
  </r>
  <r>
    <s v="NEW SPK B2S"/>
    <m/>
    <s v="JAW-JI-BKL-4326"/>
    <n v="30730390031"/>
    <s v="1654781003"/>
    <s v="BURNEH_SOBIH"/>
    <s v="BP2022"/>
    <s v="TB"/>
    <s v="112°48.9.97'E"/>
    <s v="7°1.17.65'S"/>
    <n v="50"/>
    <s v="60/160/270"/>
    <n v="2022"/>
    <s v="New site 2022 - P2"/>
    <s v="Dsn Sapen RT- RW – Desa Sobih Kec Burneh Kab Bangkalan "/>
    <s v="HTI"/>
    <s v="JAW-JI-BKL-4326"/>
    <s v="BURNEH_SOBIH"/>
    <s v="B2S"/>
    <s v="TBG"/>
    <s v="EAST"/>
    <x v="6"/>
    <s v="Jawa Timur"/>
    <s v="Kab. Bangkalan"/>
    <n v="6617949"/>
    <x v="1"/>
    <d v="2022-01-28T00:00:00"/>
    <n v="84"/>
    <s v="61 - 90 days"/>
    <d v="2022-06-24T00:00:00"/>
    <s v="W26-2022"/>
    <s v="Jun-2022"/>
    <s v="TBD"/>
    <s v="TBD"/>
    <s v="TBD"/>
    <d v="2022-04-25T00:00:00"/>
    <s v="W18-2022"/>
    <s v="Apr-2022"/>
    <d v="2022-04-25T00:00:00"/>
    <s v="W18-2022"/>
    <s v="Apr-2022"/>
    <s v="MW"/>
    <d v="2022-03-21T00:00:00"/>
    <d v="2022-03-23T00:00:00"/>
    <m/>
    <m/>
    <m/>
    <d v="2022-04-05T00:00:00"/>
    <m/>
    <m/>
    <m/>
    <m/>
    <m/>
    <d v="1899-12-30T00:00:00"/>
    <s v="CME"/>
    <s v="36.PLN application"/>
    <s v="20.SRFI"/>
    <s v="CURRENTLY NO ISSUE"/>
    <s v="17:04:22: SRFI_x000a_13:04:22-10:04:22: ERECTION_x000a_06:04:22: CURRING_x000a_03:04:22-30:03:22: REBARRING_x000a_27:03:22: BOREPILE_x000a_23:03:22: REKOM, SOIL TEST DONE WATIT APD_x000a_20:03:22: REALISASI IW, SOIL TEST DONE WAIT APD_x000a_16:03:22-09:03:22: IW CLEAR_x000a_06:03:22: IW OG_x000a_06:03:22-03:03:22: VAALIDASI RNP TNP, IW FAILED_x000a_02:03:22-20:02:22: IW CLEAR_x000a_16:02:22: IW OG_x000a_13:02:22-03:02:22: VALIDASI RNP TNP_x000a_02:02:22-30:01:22: SURVEY OG_x000a_28:01:22: SPK RECEIVED FROM EMAIL LMS"/>
    <x v="1"/>
    <x v="0"/>
    <n v="84"/>
    <s v="DONE"/>
    <d v="2022-04-25T00:00:00"/>
    <n v="90"/>
    <x v="1"/>
    <d v="2022-04-25T00:00:00"/>
    <d v="2022-05-25T00:00:00"/>
    <x v="0"/>
    <n v="436"/>
    <s v="424 TBG"/>
  </r>
  <r>
    <s v="NEW SPK B2S"/>
    <m/>
    <s v="SUM-RI-DUM-1155"/>
    <n v="30729880031"/>
    <s v="0416561003"/>
    <s v="KELURAHAN_LUBUK_GAUNG"/>
    <s v="BP2022"/>
    <s v="TB"/>
    <s v="101°20.25.61'E"/>
    <s v="1°46.19.02'N"/>
    <n v="50"/>
    <s v="10/90/190"/>
    <n v="2022"/>
    <s v="New site 2022 - P2"/>
    <s v="Jalan Raya Mampu Jaya Kelurahan Lubuk Gaung RT 019 Kecamatan Sungai Sembilan Kota Dumai Provinsi Riau"/>
    <s v="HTI"/>
    <s v="SUM-RI-DUM-1155"/>
    <s v="KELURAHAN_LUBUK_GAUNG"/>
    <s v="B2S"/>
    <s v="TBG"/>
    <s v="West"/>
    <x v="9"/>
    <s v="Riau"/>
    <s v="Kota Dumai"/>
    <n v="6617950"/>
    <x v="1"/>
    <d v="2022-01-28T00:00:00"/>
    <n v="84"/>
    <s v="61 - 90 days"/>
    <d v="2022-06-24T00:00:00"/>
    <s v="W26-2022"/>
    <s v="Jun-2022"/>
    <s v="TBD"/>
    <s v="TBD"/>
    <s v="TBD"/>
    <s v="TBD"/>
    <s v="TBD"/>
    <s v="TBD"/>
    <s v="TBD"/>
    <s v="TBD"/>
    <s v="TBD"/>
    <s v="MW"/>
    <d v="2022-02-25T00:00:00"/>
    <d v="2022-03-03T00:00:00"/>
    <m/>
    <m/>
    <m/>
    <m/>
    <m/>
    <m/>
    <m/>
    <m/>
    <m/>
    <m/>
    <s v="CME"/>
    <s v="27.Curring Time"/>
    <s v="15.CURRING TIME"/>
    <s v="CURRENTLY NO ISSUE"/>
    <s v="17:04:22-13:04:22: CURRING_x000a_10:04:22: REBARRING_x000a_06:04:22: EXCAVATION_x000a_03:04:22-27:03:22: LAND CLEARING &amp; BOUWPLANK_x000a_23:03:22: RFC_x000a_20:03:22-09:03:22: REKOM OG_x000a_06:03:22-28:02:22: IW CLEAR_x000a_23:02:22-13:02:22: IW OG_x000a_09:02:22-30:01:22: SURVEY OG_x000a_28:01:22: SPK RECEIVED FROM EMAIL LMS"/>
    <x v="1"/>
    <x v="10"/>
    <n v="84"/>
    <s v="DONE"/>
    <d v="2022-04-30T00:00:00"/>
    <n v="95"/>
    <x v="4"/>
    <d v="2022-04-25T00:00:00"/>
    <d v="2022-05-25T00:00:00"/>
    <x v="0"/>
    <n v="436"/>
    <s v="424 TBG"/>
  </r>
  <r>
    <s v="NEW SPK B2S"/>
    <m/>
    <s v="SUM-RI-BKN-1167"/>
    <n v="30729860031"/>
    <s v="0416541003"/>
    <s v="KUSAU_MAKMUR"/>
    <s v="BP2022"/>
    <s v="TB"/>
    <s v="100°50.51.59'E"/>
    <s v="0°37.52.5'N"/>
    <n v="60"/>
    <s v="60/170/260"/>
    <n v="2022"/>
    <s v="New site 2022 - P2"/>
    <s v="Jl. Lintas Petapahan - Bangkinang RT 003 RW 001 Desa Kusau Makmur Kecamatan Tapung Hulu Kabupaten Kampar Provinsi Riau"/>
    <s v="HTI"/>
    <s v="SUM-RI-BKN-1167"/>
    <s v="KUSAU_MAKMUR"/>
    <s v="B2S"/>
    <s v="TBG"/>
    <s v="West"/>
    <x v="9"/>
    <s v="Riau"/>
    <s v="Kab. Kampar"/>
    <n v="6617950"/>
    <x v="1"/>
    <d v="2022-01-28T00:00:00"/>
    <n v="84"/>
    <s v="61 - 90 days"/>
    <d v="2022-06-24T00:00:00"/>
    <s v="W26-2022"/>
    <s v="Jun-2022"/>
    <s v="TBD"/>
    <s v="TBD"/>
    <s v="TBD"/>
    <s v="TBD"/>
    <s v="TBD"/>
    <s v="TBD"/>
    <s v="TBD"/>
    <s v="TBD"/>
    <s v="TBD"/>
    <s v="MW"/>
    <d v="2022-03-07T00:00:00"/>
    <d v="2022-03-15T00:00:00"/>
    <m/>
    <m/>
    <m/>
    <m/>
    <m/>
    <m/>
    <m/>
    <m/>
    <m/>
    <m/>
    <s v="CME"/>
    <s v="27.Curring Time"/>
    <s v="15.CURRING TIME"/>
    <s v="CURRENTLY NO ISSUE"/>
    <s v="17:04:22-14:03:22: BACKFILLING_x000a_10:04:22: CURRING TIME_x000a_06:04:22: EXCAVATION_x000a_03:04:22-27:03:22: LAND CLEARING &amp; BOUWPLANK_x000a_23:03:22-13:03:22: RFC_x000a_09:03:22: REKOM OG_x000a_06:03:22-28:02:22: IW CLEAR_x000a_23:02:22-16:02:22: IW OG_x000a_13:02:22-11:02:22: VALIDASI RNP TNP_x000a_09:02:22-30:01:22: SURVEY OG_x000a_28:01:22: SPK RECEIVED FROM EMAIL LMS"/>
    <x v="1"/>
    <x v="10"/>
    <n v="84"/>
    <s v="DONE"/>
    <d v="2022-04-30T00:00:00"/>
    <n v="95"/>
    <x v="4"/>
    <d v="2022-04-25T00:00:00"/>
    <d v="2022-05-25T00:00:00"/>
    <x v="0"/>
    <n v="436"/>
    <s v="424 TBG"/>
  </r>
  <r>
    <s v="NEW SPK B2S"/>
    <m/>
    <s v="JAW-BT-RKB-0768"/>
    <n v="30729570031"/>
    <s v="1323071003"/>
    <s v="LEBAK_CIMARGA"/>
    <s v="BP2022"/>
    <s v="TB"/>
    <s v="106°12.32.61'E"/>
    <s v="6°24.28.89'S"/>
    <n v="70"/>
    <s v="60/160/250"/>
    <n v="2022"/>
    <s v="New site 2022 - P2"/>
    <s v="Kp. Ilham Jaya RT 010 RW 004 Desa Mekarjaya Kec. Cimarga Kab.Lebak"/>
    <s v="EID"/>
    <s v="JAW-BT-RKB-0768"/>
    <s v="LEBAK_CIMARGA"/>
    <s v="B2S"/>
    <s v="TBG"/>
    <s v="Jabodetabek"/>
    <x v="0"/>
    <s v="Banten"/>
    <s v="Kab. Lebak"/>
    <n v="6617948"/>
    <x v="1"/>
    <d v="2022-01-28T00:00:00"/>
    <n v="84"/>
    <s v="61 - 90 days"/>
    <d v="2022-06-24T00:00:00"/>
    <s v="W26-2022"/>
    <s v="Jun-2022"/>
    <s v="TBD"/>
    <s v="TBD"/>
    <s v="TBD"/>
    <s v="TBD"/>
    <s v="TBD"/>
    <s v="TBD"/>
    <s v="TBD"/>
    <s v="TBD"/>
    <s v="TBD"/>
    <s v="MW"/>
    <d v="2022-03-07T00:00:00"/>
    <m/>
    <m/>
    <m/>
    <m/>
    <m/>
    <m/>
    <m/>
    <m/>
    <m/>
    <m/>
    <m/>
    <s v="CME"/>
    <s v="24.Rebaring"/>
    <s v="13.REBARING OG"/>
    <s v="CURRENTLY NO ISSUE"/>
    <s v="17:04:22-03:04:22: REBARRING_x000a_30:03:22-20:03:22: EXCAVATION OG_x000a_16:03:22-23:02:22: REKOM OG_x000a_20:02:22-13:02:22: IW OG_x000a_09:02:22-04:02:22: PRIORITY CANDIDATE A_x000a_02:02:22-30:01:22: SURVEY OG_x000a_28:01:22: SPK RECEIVED FROM EMAIL LMS"/>
    <x v="1"/>
    <x v="0"/>
    <n v="84"/>
    <s v="DONE"/>
    <d v="2022-04-25T00:00:00"/>
    <n v="90"/>
    <x v="1"/>
    <d v="2022-04-25T00:00:00"/>
    <d v="2022-05-25T00:00:00"/>
    <x v="0"/>
    <n v="436"/>
    <s v="424 TBG"/>
  </r>
  <r>
    <s v="NEW SPK"/>
    <m/>
    <s v="SUL-SN-SDR-1282"/>
    <n v="30734350031"/>
    <s v="2815462007"/>
    <s v="IBS IBS_PHASE 4C_2262_SSL/MARITENGNGAE_SIDRAP"/>
    <s v="BP2022"/>
    <s v="TB "/>
    <s v="119°47.56.76'E"/>
    <s v="3°56.20.15'S"/>
    <n v="60"/>
    <s v="40/160/320"/>
    <n v="2022"/>
    <s v="New site 2022 - P2"/>
    <s v="Jl. Amparita - Soppeng, Kelurahan Rijang Pittu, Kecamatan Maritengngae, Kabupaten Sidenreng Rappang, Provinsi Sulawesi Selatan"/>
    <s v="HTI"/>
    <s v="SUL-SN-SDR-1282"/>
    <s v="KELURAHAN_RIJANG_PITU_MARITENGNGAE"/>
    <s v="COLO"/>
    <s v="TBG"/>
    <s v="EAST"/>
    <x v="2"/>
    <s v="Sulawesi Selatan"/>
    <s v="Kab. Sidenreng Rappang"/>
    <n v="6617991"/>
    <x v="8"/>
    <d v="2022-01-28T00:00:00"/>
    <n v="81"/>
    <s v="61 - 90 days"/>
    <d v="2022-02-27T00:00:00"/>
    <s v="W10-2022"/>
    <s v="Feb-2022"/>
    <d v="2022-03-08T00:00:00"/>
    <s v="W11-2022"/>
    <s v="Mar-2022"/>
    <d v="2022-04-25T00:00:00"/>
    <s v="W18-2022"/>
    <s v="Apr-2022"/>
    <d v="2022-04-25T00:00:00"/>
    <s v="W18-2022"/>
    <s v="Apr-2022"/>
    <s v="MW"/>
    <d v="2022-02-02T00:00:00"/>
    <d v="2022-02-03T00:00:00"/>
    <m/>
    <m/>
    <m/>
    <d v="2022-03-21T00:00:00"/>
    <m/>
    <d v="2022-03-08T00:00:00"/>
    <m/>
    <m/>
    <m/>
    <m/>
    <m/>
    <s v="37.Power connection process"/>
    <s v="20.SRFI"/>
    <s v="NEED STRENGTENING PARALEL"/>
    <s v="17:04:22-09:03:22: SRFI, PLN CONNECTION, PARALEL STRENGTENING_x000a_06:03:22-09:02:22: STO RECALL_x000a_06:02:22: NEED REVIEW POWER HUAWEI_x000a_06:02:22: NEED REVIEW TNP ALITA_x000a_02:02:22: NEED REVIEW RNP HUAWEI_x000a_30:01:22: ESR REVIEW, NEED REVIEW RNP HUAWEI_x000a_28:01:22: SPK RELEASED"/>
    <x v="2"/>
    <x v="0"/>
    <m/>
    <m/>
    <m/>
    <m/>
    <x v="2"/>
    <m/>
    <m/>
    <x v="1"/>
    <n v="436"/>
    <s v="424 TBG"/>
  </r>
  <r>
    <s v="NEW SPK"/>
    <m/>
    <s v="SUL-SN-WNS-0980"/>
    <n v="30734390031"/>
    <s v="2815952010"/>
    <s v="IBS IBS_PANINCONG"/>
    <s v="BP2022"/>
    <s v="TB "/>
    <s v="119°53.19.18'E"/>
    <s v="4°12.27.94'S"/>
    <n v="45"/>
    <s v="0/180/270"/>
    <n v="2022"/>
    <s v="New site 2022 - P2"/>
    <s v="Jl. Panincong, RT.02, RW.08, Desa Panincong, Kec. _x000a__x000a_Marioriawa, Kab. Soppeng, Sul-Sel"/>
    <s v="HTI"/>
    <s v="SUL-SN-WNS-0980"/>
    <s v="PANINCONG_MARIORIAWA"/>
    <s v="COLO"/>
    <s v="TBG"/>
    <s v="EAST"/>
    <x v="2"/>
    <s v="Sulawesi Selatan"/>
    <s v="Kab. Soppeng"/>
    <n v="6617991"/>
    <x v="8"/>
    <d v="2022-01-28T00:00:00"/>
    <n v="76"/>
    <s v="61 - 90 days"/>
    <d v="2022-02-27T00:00:00"/>
    <s v="W10-2022"/>
    <s v="Feb-2022"/>
    <d v="2022-03-08T00:00:00"/>
    <s v="W11-2022"/>
    <s v="Mar-2022"/>
    <d v="2022-04-25T00:00:00"/>
    <s v="W18-2022"/>
    <s v="Apr-2022"/>
    <d v="2022-04-25T00:00:00"/>
    <s v="W18-2022"/>
    <s v="Apr-2022"/>
    <s v="MW"/>
    <d v="2022-02-02T00:00:00"/>
    <d v="2022-02-03T00:00:00"/>
    <n v="325600253534"/>
    <m/>
    <m/>
    <d v="2022-03-21T00:00:00"/>
    <m/>
    <d v="2022-03-08T00:00:00"/>
    <d v="2022-04-14T00:00:00"/>
    <m/>
    <m/>
    <m/>
    <m/>
    <s v="38.RFI"/>
    <s v="21.RFI"/>
    <s v="CLOSED - RFI DONE"/>
    <s v="14:04:22: RFIN_x000a_09:03:22: SRFI, PLN CONNECTION, PARALEL STRENGTENIN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36"/>
    <s v="424 TBG"/>
  </r>
  <r>
    <m/>
    <m/>
    <s v="SUM-SS-LLG-1237"/>
    <n v="30742620031"/>
    <s v="0719461003"/>
    <s v="EKA_MARGA"/>
    <s v="BP2022"/>
    <s v="TB"/>
    <s v="102°56.13.43'E"/>
    <s v="3°14.52.22'S"/>
    <n v="50"/>
    <s v="30/110/250"/>
    <n v="2022"/>
    <s v="Newsite 2021"/>
    <s v=""/>
    <s v="HTI"/>
    <s v="SUM-SS-LLG-1237"/>
    <s v="EKA_MARGA"/>
    <s v="B2S"/>
    <s v="TBG"/>
    <s v="West"/>
    <x v="1"/>
    <s v="Sumatera Selatan"/>
    <s v="Kota Lubuk Linggau"/>
    <n v="6618175"/>
    <x v="26"/>
    <d v="2022-04-05T00:00:00"/>
    <n v="14"/>
    <s v="&lt; 30 days"/>
    <d v="2022-09-02T00:00:00"/>
    <s v="W36-2022"/>
    <s v="Sep-2022"/>
    <s v="TBD"/>
    <s v="TBD"/>
    <s v="TBD"/>
    <s v="TBD"/>
    <s v="TBD"/>
    <s v="TBD"/>
    <s v="TBD"/>
    <s v="TBD"/>
    <s v="TBD"/>
    <m/>
    <m/>
    <m/>
    <m/>
    <m/>
    <m/>
    <m/>
    <m/>
    <m/>
    <m/>
    <m/>
    <m/>
    <m/>
    <s v="PRESITAC"/>
    <s v="09.Under TNP review"/>
    <s v="06.ERM PROCESS"/>
    <s v="CURRENTLY NO ISSUE"/>
    <s v="17:04:22-13:04:22: VALIDASI RNP TNP_x000a_10:04:22: SURVEY OG_x000a_06:04:22: MITRA ASSIGNMENT_x000a_05:04:22: SPK RECEIVED"/>
    <x v="3"/>
    <x v="0"/>
    <n v="14"/>
    <d v="2022-05-23T00:00:00"/>
    <d v="2022-06-24T00:00:00"/>
    <n v="80"/>
    <x v="1"/>
    <d v="2022-07-04T00:00:00"/>
    <d v="2022-08-03T00:00:00"/>
    <x v="0"/>
    <n v="436"/>
    <s v="424 TBG"/>
  </r>
  <r>
    <s v="NEW SPK B2S"/>
    <m/>
    <s v="JAW-JI-BKL-4328"/>
    <n v="30730590031"/>
    <s v="1654851003"/>
    <s v="GALIS_SADAH"/>
    <s v="BP2022"/>
    <s v="TB"/>
    <s v="112°54.57.56'E"/>
    <s v="7°3.38.17'S"/>
    <n v="50"/>
    <s v="70/180/300"/>
    <n v="2022"/>
    <s v="New site 2022 - P2"/>
    <s v="Dusun Alas Durin RT_ / Rw_ Desa Banjar Kecamatan Galis"/>
    <s v="HTI"/>
    <s v="JAW-JI-BKL-4328"/>
    <s v="GALIS_SADAH"/>
    <s v="B2S"/>
    <s v="TBG"/>
    <s v="EAST"/>
    <x v="6"/>
    <s v="Jawa Timur"/>
    <s v="Kab. Bangkalan"/>
    <n v="6617949"/>
    <x v="1"/>
    <d v="2022-01-28T00:00:00"/>
    <n v="84"/>
    <s v="61 - 90 days"/>
    <d v="2022-06-24T00:00:00"/>
    <s v="W26-2022"/>
    <s v="Jun-2022"/>
    <s v="TBD"/>
    <s v="TBD"/>
    <s v="TBD"/>
    <d v="2022-04-30T00:00:00"/>
    <s v="W18-2022"/>
    <s v="Apr-2022"/>
    <d v="2022-04-30T00:00:00"/>
    <s v="W18-2022"/>
    <s v="Apr-2022"/>
    <s v="MW"/>
    <d v="2022-02-25T00:00:00"/>
    <d v="2022-03-01T00:00:00"/>
    <m/>
    <m/>
    <m/>
    <d v="2022-03-21T00:00:00"/>
    <m/>
    <m/>
    <m/>
    <m/>
    <m/>
    <d v="1899-12-30T00:00:00"/>
    <s v="CME"/>
    <s v="37.Power connection process"/>
    <s v="20.SRFI"/>
    <s v="CURRENTLY NO ISSUE"/>
    <s v="17:04:22-10:04:22: RFI, WAIT RFIN_x000a_06:04:22-30:03:22: ERECTION_x000a_27:03:22: CURRING TIME_x000a_23:03:22: REBARRING_x000a_20:03:22-09:03:22: EXCAVATION_x000a_06:03:22: REKOM OG_x000a_28:02:22-04:02:22: VALIDASI RNP TNP OG, PRIORITY CANDIDATE A_x000a_02:02:22-30:01:22: SURVEY OG_x000a_28:01:22: SPK RECEIVED FROM EMAIL LMS"/>
    <x v="1"/>
    <x v="0"/>
    <n v="84"/>
    <s v="DONE"/>
    <d v="2022-04-25T00:00:00"/>
    <n v="90"/>
    <x v="1"/>
    <d v="2022-04-25T00:00:00"/>
    <d v="2022-05-25T00:00:00"/>
    <x v="0"/>
    <n v="436"/>
    <s v="424 TBG"/>
  </r>
  <r>
    <m/>
    <m/>
    <s v="JAW-BT-TGR-0099"/>
    <n v="30734620031"/>
    <s v="1321462010"/>
    <s v="IBS KRAGILAN"/>
    <s v="BP2022"/>
    <s v="TB"/>
    <s v="106°27.49.27'E"/>
    <s v="6°9.32.74'S"/>
    <n v="60"/>
    <s v="50/220/300"/>
    <n v="2022"/>
    <s v="New site 2022 - P1"/>
    <s v="Jl. Raya Kresek, Desa Bunar Kp. Bunar RT.008 RW.001 Kec. Sukamulya, Kab. Tangerang Prov. Banten"/>
    <s v="EID"/>
    <s v="JAW-BT-TGR-0099"/>
    <s v="KRAGILAN_TANGERANG"/>
    <s v="COLO"/>
    <s v="TBG"/>
    <s v="JABO"/>
    <x v="0"/>
    <s v="Banten"/>
    <s v="Kab. Tangerang"/>
    <n v="6618018"/>
    <x v="23"/>
    <d v="2022-02-04T00:00:00"/>
    <n v="58"/>
    <s v="31 - 60 days"/>
    <d v="2022-03-05T00:00:00"/>
    <s v="W10-2022"/>
    <s v="Mar-2022"/>
    <s v="TBD"/>
    <s v="TBD"/>
    <s v="TBD"/>
    <d v="2022-04-07T00:00:00"/>
    <s v="W15-2022"/>
    <s v="Apr-2022"/>
    <d v="2022-04-07T00:00:00"/>
    <s v="W15-2022"/>
    <s v="Apr-2022"/>
    <s v="MW"/>
    <d v="2022-02-07T00:00:00"/>
    <d v="2022-03-17T00:00:00"/>
    <n v="566402027048"/>
    <n v="10.6"/>
    <m/>
    <d v="2022-02-09T00:00:00"/>
    <m/>
    <m/>
    <d v="2022-04-02T00:00:00"/>
    <s v="W14-2022"/>
    <m/>
    <m/>
    <s v="STIP RELEASED, GO CME"/>
    <s v="38.RFI"/>
    <s v="21.RFI"/>
    <s v="CLOSED - RFI DONE"/>
    <s v="02:04:22: RFIN_x000a_30:03:22-27:03:22: SRFI_x000a_23:03:22-20:03:22: ME OG_x000a_16:03:22-13:03:22: WAIT PSB_x000a_09:03:22: PONDASI BTS DONE_x000a_06:03:22-13:02:22: PONDASI BTS OG, HOLD XL_x000a_09:02:22: CME PREPARATION_x000a_08:02:22: NEED REVIEW TNP ALITA_x000a_06:02:22: NEED REVIEW RNP EID_x000a_04:02:22: NEW SPK RELEASED"/>
    <x v="2"/>
    <x v="0"/>
    <m/>
    <m/>
    <m/>
    <m/>
    <x v="2"/>
    <m/>
    <m/>
    <x v="1"/>
    <m/>
    <m/>
  </r>
  <r>
    <m/>
    <m/>
    <s v="SUM-SU-SRH-2249"/>
    <n v="30736210031"/>
    <s v="0228611001"/>
    <s v="PABATU III"/>
    <s v="BP2022"/>
    <s v="TB"/>
    <s v="99°1.10.24'E"/>
    <s v="3°19.5.81'N"/>
    <n v="50"/>
    <s v="0/90/260"/>
    <n v="2022"/>
    <s v="New site 2022 - P2"/>
    <s v="Dusun II, Desa Kerapuh, Kecamatan Dolok Masihul, Kabupaten Serdang Bedagai, Provinsi Sumatera Utara"/>
    <s v="HTI"/>
    <s v="SUM-SU-SRH-2249"/>
    <s v="KERAPUH"/>
    <s v="COLO"/>
    <s v="TBG"/>
    <s v="West"/>
    <x v="3"/>
    <s v="Sumatera Utara"/>
    <s v="Kab. Serdang Bedagai"/>
    <n v="6618017"/>
    <x v="23"/>
    <d v="2022-02-04T00:00:00"/>
    <n v="61"/>
    <s v="61 - 90 days"/>
    <d v="2022-03-05T00:00:00"/>
    <s v="W10-2022"/>
    <s v="Mar-2022"/>
    <d v="2022-04-10T00:00:00"/>
    <s v="W16-2022"/>
    <s v="Apr-2022"/>
    <d v="2022-04-25T00:00:00"/>
    <s v="W18-2022"/>
    <s v="Apr-2022"/>
    <d v="2022-04-25T00:00:00"/>
    <s v="W18-2022"/>
    <s v="Apr-2022"/>
    <s v="MW"/>
    <d v="2022-02-07T00:00:00"/>
    <d v="2022-02-08T00:00:00"/>
    <n v="126180006928"/>
    <n v="6.6"/>
    <m/>
    <d v="2022-03-22T00:00:00"/>
    <m/>
    <m/>
    <d v="2022-04-05T00:00:00"/>
    <s v="W15-2022"/>
    <m/>
    <m/>
    <s v="NY STIP, ERM PROCESS"/>
    <s v="38.RFI"/>
    <s v="21.RFI"/>
    <s v="CLOSED - RFI DONE"/>
    <s v="05:04:22: RFIN_x000a_03:04:22-30:03:22: PLN_x000a_27:03:22-20:03:22: ME OG_x000a_16:03:22-09:03:22: BTS PONDASI OG_x000a_06:03:22-20:02:22: READY TO STO_x000a_16:02:22: NEED REVIEW CIVIL_x000a_13:02:22-06:02:22: NEED REVIEW RNP HUAWEI_x000a_04:02:22: NEW SPK RELEASED"/>
    <x v="2"/>
    <x v="0"/>
    <m/>
    <m/>
    <m/>
    <m/>
    <x v="2"/>
    <m/>
    <m/>
    <x v="1"/>
    <m/>
    <m/>
  </r>
  <r>
    <s v="NEW SPK B2S"/>
    <m/>
    <s v="JAW-BT-RKB-0773"/>
    <n v="30729440031"/>
    <s v="1323001003"/>
    <s v="SUKAMANAH_RANGKASBITUNG"/>
    <s v="BP2022"/>
    <s v="TB"/>
    <s v="106°16.44.4'E"/>
    <s v="6°18.59.22'S"/>
    <n v="70"/>
    <s v="70/190/320"/>
    <n v="2022"/>
    <s v="New site 2022 - P1"/>
    <s v="Kp. Pasir Ranji RT. 03/05 Desa. Sukamanah Kec. Rangkasbitung Kab.Lebak"/>
    <s v="EID"/>
    <s v="JAW-BT-RKB-0773"/>
    <s v="SUKAMANAH_RANGKASBITUNG"/>
    <s v="B2S"/>
    <s v="TBG"/>
    <s v="Jabodetabek"/>
    <x v="0"/>
    <s v="Banten"/>
    <s v="Kab. Lebak"/>
    <n v="6617948"/>
    <x v="1"/>
    <d v="2022-01-28T00:00:00"/>
    <n v="84"/>
    <s v="61 - 90 days"/>
    <d v="2022-06-24T00:00:00"/>
    <s v="W26-2022"/>
    <s v="Jun-2022"/>
    <s v="TBD"/>
    <s v="TBD"/>
    <s v="TBD"/>
    <s v="TBD"/>
    <s v="TBD"/>
    <s v="TBD"/>
    <s v="TBD"/>
    <s v="TBD"/>
    <s v="TBD"/>
    <s v="MW"/>
    <d v="2022-03-08T00:00:00"/>
    <m/>
    <m/>
    <m/>
    <m/>
    <m/>
    <m/>
    <m/>
    <m/>
    <m/>
    <m/>
    <m/>
    <s v="CME"/>
    <s v="27.Curring Time"/>
    <s v="15.CURRING TIME"/>
    <s v="CURRENTLY NO ISSUE"/>
    <s v="17:04:22-13:04:22: CURRING_x000a_10:04:22-03:04:22: EXCAVATION_x000a_30:03:22: BOUWPLANK_x000a_27:03:22-20:03:22: LAND CLEARING_x000a_16:03:22-13:03:22: REKOM OG_x000a_09:03:22-06:03:22: IW CLEAR_x000a_28:02:22-13:02:22: VALIDASI RNP TNP, KANDIDAT BERGESER_x000a_09:02:22-04:02:22: PRIORITY CANDIDATE A_x000a_02:02:22-30:01:22: SURVEY OG_x000a_28:01:22: SPK RECEIVED FROM EMAIL LMS"/>
    <x v="1"/>
    <x v="0"/>
    <n v="84"/>
    <s v="DONE"/>
    <d v="2022-04-25T00:00:00"/>
    <n v="90"/>
    <x v="1"/>
    <d v="2022-04-25T00:00:00"/>
    <d v="2022-05-25T00:00:00"/>
    <x v="0"/>
    <n v="436"/>
    <s v="424 TBG"/>
  </r>
  <r>
    <s v="NEW SPK B2S"/>
    <m/>
    <s v="SUM-RI-BKN-1168"/>
    <n v="30730000031"/>
    <s v="0416611003"/>
    <s v="RIMBA_BERINGIN"/>
    <s v="BP2022"/>
    <s v="TB"/>
    <s v="100°55.11.27'E"/>
    <s v="0°37.52.13'N"/>
    <n v="50"/>
    <s v="90/270/350"/>
    <n v="2022"/>
    <s v="New site 2022 - P2"/>
    <s v="Desa Sukaramai Kecamatan Tapung Hulu Kabupaten Kampar Provinsi Riau"/>
    <s v="HTI"/>
    <s v="SUM-RI-BKN-1168"/>
    <s v="RIMBA_BERINGIN"/>
    <s v="B2S"/>
    <s v="TBG"/>
    <s v="West"/>
    <x v="9"/>
    <s v="Riau"/>
    <s v="Kab. Kampar"/>
    <n v="6617950"/>
    <x v="1"/>
    <d v="2022-01-28T00:00:00"/>
    <n v="84"/>
    <s v="61 - 90 days"/>
    <d v="2022-06-24T00:00:00"/>
    <s v="W26-2022"/>
    <s v="Jun-2022"/>
    <s v="TBD"/>
    <s v="TBD"/>
    <s v="TBD"/>
    <s v="TBD"/>
    <s v="TBD"/>
    <s v="TBD"/>
    <s v="TBD"/>
    <s v="TBD"/>
    <s v="TBD"/>
    <s v="MW"/>
    <d v="2022-02-25T00:00:00"/>
    <d v="2022-03-03T00:00:00"/>
    <m/>
    <m/>
    <m/>
    <m/>
    <m/>
    <m/>
    <m/>
    <m/>
    <m/>
    <m/>
    <s v="CME"/>
    <s v="27.Curring Time"/>
    <s v="15.CURRING TIME"/>
    <s v="CURRENTLY NO ISSUE"/>
    <s v="17:04:22-14:03:22: BACKFILLING_x000a_10:04:22: REBARRING_x000a_06:04:22: EXCAVATION_x000a_03:04:22-27:03:22: LAND CLEARING &amp; BOUWPLANK_x000a_23:03:22-16:03:22: RFC_x000a_13:03:22-09:03:22: REKOM OG_x000a_06:03:22-28:02:22: IW CLEAR_x000a_23:02:22-13:02:22: IW OG_x000a_09:02:22-30:01:22: SURVEY OG_x000a_28:01:22: SPK RECEIVED FROM EMAIL LMS"/>
    <x v="1"/>
    <x v="10"/>
    <n v="84"/>
    <s v="DONE"/>
    <d v="2022-04-30T00:00:00"/>
    <n v="95"/>
    <x v="4"/>
    <d v="2022-04-25T00:00:00"/>
    <d v="2022-05-25T00:00:00"/>
    <x v="0"/>
    <n v="436"/>
    <s v="424 TBG"/>
  </r>
  <r>
    <s v="NEW SPK B2S"/>
    <m/>
    <s v="SUM-RI-UJT-0953"/>
    <n v="30729890031"/>
    <s v="0416571003"/>
    <s v="LABUHAN_PAPAN"/>
    <s v="BP2022"/>
    <s v="TB"/>
    <s v="101°4.19.2'E"/>
    <s v="1°40.58.98'N"/>
    <n v="50"/>
    <s v="40/230/310"/>
    <n v="2022"/>
    <s v="New site 2022 - P2"/>
    <s v="Jl. Kalifah Ali RT.003 RW.003 Kepenghuluan Labuhan Papan Kecamatan Tanah Putih Tanjung Melawan Kabupaten Rokan Hilir Provinsi Riau"/>
    <s v="HTI"/>
    <s v="SUM-RI-UJT-0953"/>
    <s v="LABUHAN_PAPAN"/>
    <s v="B2S"/>
    <s v="TBG"/>
    <s v="West"/>
    <x v="9"/>
    <s v="Riau"/>
    <s v="Kab. Rokan Hilir"/>
    <n v="6617950"/>
    <x v="1"/>
    <d v="2022-01-28T00:00:00"/>
    <n v="84"/>
    <s v="61 - 90 days"/>
    <d v="2022-06-24T00:00:00"/>
    <s v="W26-2022"/>
    <s v="Jun-2022"/>
    <s v="TBD"/>
    <s v="TBD"/>
    <s v="TBD"/>
    <s v="TBD"/>
    <s v="TBD"/>
    <s v="TBD"/>
    <s v="TBD"/>
    <s v="TBD"/>
    <s v="TBD"/>
    <s v="MW"/>
    <d v="2022-03-31T00:00:00"/>
    <d v="2022-04-01T00:00:00"/>
    <m/>
    <m/>
    <m/>
    <m/>
    <m/>
    <m/>
    <m/>
    <m/>
    <m/>
    <m/>
    <s v="CME"/>
    <s v="25.Pouring Concrete"/>
    <s v="14.POURING CONCRETE OG"/>
    <s v="CURRENTLY NO ISSUE"/>
    <s v="17:04:22: POURING_x000a_13:04:22-10:04:22: REBARRING_x000a_06:04:22: BOUWPLANK_x000a_03:04:22-23:03:22: RFC_x000a_20:03:22-09:03:22: REKOM OG_x000a_06:03:22-23:02:22: IW OG_x000a_20:02:22-16:02:22: VALIDASI RNP TNP OG_x000a_13:02:22-30:01:22: SURVEY OG_x000a_28:01:22: SPK RECEIVED FROM EMAIL LMS"/>
    <x v="1"/>
    <x v="10"/>
    <n v="84"/>
    <s v="DONE"/>
    <d v="2022-04-30T00:00:00"/>
    <n v="95"/>
    <x v="4"/>
    <d v="2022-04-25T00:00:00"/>
    <d v="2022-05-25T00:00:00"/>
    <x v="0"/>
    <n v="436"/>
    <s v="424 TBG"/>
  </r>
  <r>
    <s v="NEW SPK B2S"/>
    <m/>
    <s v="SUM-RI-BKN-1170"/>
    <n v="30730100031"/>
    <s v="0416641003"/>
    <s v="KIJANG_REJO"/>
    <s v="BP2022"/>
    <s v="TB"/>
    <s v="101°2.56.4'E"/>
    <s v="0°43.50.71'N"/>
    <n v="50"/>
    <s v="0/130/240"/>
    <n v="2022"/>
    <s v="New site 2022 - P2"/>
    <s v="Jalan Kenari RT.02 RW.01 Dusun I Sidomukti, Desa Kijang Rejo, Kecamatan Tapung, Kabupaten Kampar, Provinsi Riau"/>
    <s v="HTI"/>
    <s v="SUM-RI-BKN-1170"/>
    <s v="KIJANG_REJO"/>
    <s v="B2S"/>
    <s v="TBG"/>
    <s v="West"/>
    <x v="9"/>
    <s v="Riau"/>
    <s v="Kab. Kampar"/>
    <n v="6617950"/>
    <x v="1"/>
    <d v="2022-01-28T00:00:00"/>
    <n v="84"/>
    <s v="61 - 90 days"/>
    <d v="2022-06-24T00:00:00"/>
    <s v="W26-2022"/>
    <s v="Jun-2022"/>
    <s v="TBD"/>
    <s v="TBD"/>
    <s v="TBD"/>
    <s v="TBD"/>
    <s v="TBD"/>
    <s v="TBD"/>
    <s v="TBD"/>
    <s v="TBD"/>
    <s v="TBD"/>
    <s v="MW"/>
    <d v="2022-03-21T00:00:00"/>
    <d v="2022-03-23T00:00:00"/>
    <m/>
    <m/>
    <m/>
    <m/>
    <m/>
    <m/>
    <m/>
    <m/>
    <m/>
    <m/>
    <s v="CME"/>
    <s v="24.Rebaring"/>
    <s v="13.REBARING OG"/>
    <s v="CURRENTLY NO ISSUE"/>
    <s v="17:04:22: REBARRING_x000a_13:04:22-10:04:22: BOREPILE_x000a_06:04:22: EXCAVATION_x000a_03:04:22-27:03:22: LAND CLEARING &amp; BOUWPLANK_x000a_23:03:22-20:03:22: MOBDEMOB_x000a_16:03:22: REKOM OG_x000a_13:03:22-09:03:22: IW CLEAR_x000a_06:03:22-01:02:22: IW OG_x000a_28:02:22: UNDER RNP TNP_x000a_23:02:22-16:02:22: REHUNTING_x000a_13:02:22-11:02:22: VALIDASI RNP TNP_x000a_09:02:22-30:01:22: SURVEY OG_x000a_28:01:22: SPK RECEIVED FROM EMAIL LMS"/>
    <x v="1"/>
    <x v="4"/>
    <n v="84"/>
    <s v="DONE"/>
    <d v="2022-04-30T00:00:00"/>
    <n v="95"/>
    <x v="4"/>
    <d v="2022-04-25T00:00:00"/>
    <d v="2022-05-25T00:00:00"/>
    <x v="0"/>
    <n v="436"/>
    <s v="424 TBG"/>
  </r>
  <r>
    <m/>
    <m/>
    <s v="JAW-JK-GGP-0453"/>
    <m/>
    <m/>
    <m/>
    <s v="BP2022"/>
    <s v="TB"/>
    <s v="106°47.0.01'E"/>
    <s v="6°12.23.61'S"/>
    <n v="25"/>
    <s v="90/210/330 "/>
    <s v="2022 - 2024"/>
    <s v="COMMITMENT NEW ORDER B2S 2022-2024"/>
    <m/>
    <s v="EID"/>
    <s v="JAW-JK-GGP-0453"/>
    <s v="RAWA BELONG BANGO RELOCATION"/>
    <s v="B2S"/>
    <s v="TBG"/>
    <s v="JABO"/>
    <x v="0"/>
    <s v="DKI Jakarta"/>
    <s v="Kota Jakarta Barat"/>
    <n v="6618001"/>
    <x v="30"/>
    <d v="2022-01-31T00:00:00"/>
    <n v="78"/>
    <s v="61 - 90 days"/>
    <d v="2022-06-30T00:00:00"/>
    <s v="W27-2022"/>
    <s v="Jun-2022"/>
    <s v="TBD"/>
    <s v="TBD"/>
    <s v="TBD"/>
    <s v="TBD"/>
    <s v="TBD"/>
    <s v="TBD"/>
    <s v="TBD"/>
    <s v="TBD"/>
    <s v="TBD"/>
    <s v="MW"/>
    <m/>
    <m/>
    <m/>
    <m/>
    <m/>
    <m/>
    <m/>
    <m/>
    <m/>
    <m/>
    <m/>
    <m/>
    <s v="RETURN BY XL"/>
    <s v="02.SPK returned"/>
    <s v="02.SPK RETURNED"/>
    <s v="CHANGE TO COLO"/>
    <s v="02:02:22: SPK RETURN, CHANGE COLO TO PKP_x000a_31:01:22: SPK RELEASED"/>
    <x v="2"/>
    <x v="0"/>
    <m/>
    <m/>
    <m/>
    <m/>
    <x v="2"/>
    <m/>
    <m/>
    <x v="1"/>
    <m/>
    <m/>
  </r>
  <r>
    <m/>
    <m/>
    <s v="SUL-SN-RTP-1398"/>
    <m/>
    <n v="2816241001"/>
    <s v="TAGARI - RELOC"/>
    <s v="X RELOC TBG"/>
    <s v="TRB"/>
    <s v="119°54.6.37'E"/>
    <s v="2°57.47.23'S"/>
    <n v="42"/>
    <s v="90/210/330"/>
    <m/>
    <s v="RELOCATION"/>
    <s v="Jalan Limbong, RT/RW 002/001, Kelurahan Tampo Tallunglipu, Kecamatan Tallunglipu, Kabupaten Toraja Utara, Propinsi Sulawesi Selatan"/>
    <s v="CAA"/>
    <s v="SUL-SN-RTP-1398"/>
    <s v="RANTEPAO RELOCATION II"/>
    <s v="COLO"/>
    <s v="TBG"/>
    <s v="EAST"/>
    <x v="2"/>
    <s v="Sulawesi Selatan"/>
    <s v="Kab. Toraja Utara"/>
    <n v="6618000"/>
    <x v="30"/>
    <d v="2022-01-31T00:00:00"/>
    <n v="78"/>
    <s v="61 - 90 days"/>
    <d v="2022-03-02T00:00:00"/>
    <s v="W10-2022"/>
    <s v="Mar-2022"/>
    <s v="TBD"/>
    <s v="TBD"/>
    <s v="TBD"/>
    <s v="TBD"/>
    <s v="TBD"/>
    <s v="TBD"/>
    <s v="TBD"/>
    <s v="TBD"/>
    <s v="TBD"/>
    <s v="MW"/>
    <d v="2022-02-03T00:00:00"/>
    <m/>
    <m/>
    <m/>
    <m/>
    <m/>
    <m/>
    <m/>
    <m/>
    <m/>
    <m/>
    <m/>
    <m/>
    <s v="37.Power connection process"/>
    <s v="20.SRFI"/>
    <s v="CURRENTLY NO ISSUE"/>
    <s v="13:03:22-28:02:22: PERKUATAN_x000a_16:02:22-06:01:22: SRFI, POWER CONNECTION_x000a_02:02:22: ERM PROCESS_x000a_31:01:22: SPK RELEASED"/>
    <x v="2"/>
    <x v="0"/>
    <m/>
    <m/>
    <m/>
    <m/>
    <x v="2"/>
    <m/>
    <m/>
    <x v="1"/>
    <m/>
    <m/>
  </r>
  <r>
    <s v="NEW SPK"/>
    <m/>
    <s v="JAW-JI-BKL-4330"/>
    <n v="30728110031"/>
    <s v="1654741003"/>
    <s v="PATENGTENG_MODUNG"/>
    <s v="BP2022"/>
    <s v="TB"/>
    <s v="112°58.4.01'E"/>
    <s v="7°9.48.92'S"/>
    <n v="50"/>
    <s v="85/200/310"/>
    <n v="2022"/>
    <s v="New site 2022 - P2"/>
    <s v="Dsn.Balet  Rt.  Rw.   Desa Patengteng Kec.Modung Kab.Bangkalan Provinsi Jawa Timur"/>
    <s v="HTI"/>
    <s v="JAW-JI-BKL-4330"/>
    <s v="PATENGTENG_MODUNG"/>
    <s v="COLO"/>
    <s v="TBG"/>
    <s v="EAST"/>
    <x v="6"/>
    <s v="Jawa Timur"/>
    <s v="Kab. Bangkalan"/>
    <n v="6617996"/>
    <x v="30"/>
    <d v="2022-01-31T00:00:00"/>
    <n v="65"/>
    <s v="61 - 90 days"/>
    <d v="2022-03-02T00:00:00"/>
    <s v="W10-2022"/>
    <s v="Mar-2022"/>
    <s v="TBD"/>
    <s v="TBD"/>
    <s v="TBD"/>
    <d v="2022-04-30T00:00:00"/>
    <s v="W18-2022"/>
    <s v="Apr-2022"/>
    <d v="2022-04-30T00:00:00"/>
    <s v="W18-2022"/>
    <s v="Apr-2022"/>
    <s v="MW"/>
    <d v="2022-03-02T00:00:00"/>
    <d v="2022-03-18T00:00:00"/>
    <s v="MG"/>
    <m/>
    <m/>
    <d v="2022-03-21T00:00:00"/>
    <m/>
    <m/>
    <d v="2022-04-06T00:00:00"/>
    <s v="W15-2022"/>
    <m/>
    <e v="#N/A"/>
    <s v="STIP RELEASED, COLO RASA B2S"/>
    <s v="38.RFI"/>
    <s v="21.RFI"/>
    <s v="CLOSED - RFI DONE"/>
    <s v="06:04:22: RFIN_x000a_06:04:22-30:03:22: POWER CONNECTION_x000a_27:03:22-20:03:22: ERECTION OG_x000a_16:03:22: REBARRING_x000a_13:03:22-09:03:22: EXCAVATION_x000a_23:02:22-06:02:22: REKOM OG_x000a_31:01:22: SPK RELEASED"/>
    <x v="2"/>
    <x v="0"/>
    <m/>
    <m/>
    <m/>
    <m/>
    <x v="2"/>
    <m/>
    <m/>
    <x v="1"/>
    <m/>
    <m/>
  </r>
  <r>
    <s v="NEW SPK"/>
    <m/>
    <s v="SUM-AC-STB-2233"/>
    <n v="30734850031"/>
    <s v="022026109"/>
    <s v="STUNGKIT -3"/>
    <s v="BP2022"/>
    <s v="TB "/>
    <s v="98°21.57.96'E"/>
    <s v="3°40.41.99'N"/>
    <n v="40"/>
    <s v="20/210/300"/>
    <n v="2022"/>
    <s v="New site 2022 - P2"/>
    <s v="Jl. Stungkit, Dusun III, Desa Stungkit, Kec. Wampu, Kab. Langkat, Prov. Sumatera Utara"/>
    <s v="HTI"/>
    <s v="SUM-AC-STB-2233"/>
    <s v="WAMPU_STUNGKIT"/>
    <s v="COLO"/>
    <s v="TBG"/>
    <s v="West"/>
    <x v="3"/>
    <s v="Aceh"/>
    <s v="Kab. Langkat"/>
    <n v="6617991"/>
    <x v="8"/>
    <d v="2022-01-28T00:00:00"/>
    <n v="53"/>
    <s v="31 - 60 days"/>
    <d v="2022-02-27T00:00:00"/>
    <s v="W10-2022"/>
    <s v="Feb-2022"/>
    <d v="2022-03-25T00:00:00"/>
    <s v="W13-2022"/>
    <s v="Mar-2022"/>
    <d v="2022-03-31T00:00:00"/>
    <s v="W14-2022"/>
    <s v="Mar-2022"/>
    <d v="2022-03-31T00:00:00"/>
    <s v="W14-2022"/>
    <s v="Mar-2022"/>
    <s v="MW"/>
    <d v="2022-02-01T00:00:00"/>
    <d v="2022-02-02T00:00:00"/>
    <m/>
    <m/>
    <m/>
    <d v="2022-03-22T00:00:00"/>
    <m/>
    <m/>
    <d v="2022-03-22T00:00:00"/>
    <s v="W13-2022"/>
    <m/>
    <m/>
    <s v="STIP RELEASED, GO CME"/>
    <s v="02.SPK returned"/>
    <s v="02.SPK RETURNED"/>
    <s v="SPK RETURN BY XL DUE TO CHANGE SITE ID"/>
    <s v="04:04:22: RFI BUT RETURN BY XL DUE TO CHANGE SITE ID_x000a_22:03:22: RFIN_x000a_20:03:22: SRFI_x000a_16:03:22-13: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AC-STB-2230"/>
    <n v="30734560031"/>
    <s v="022016109"/>
    <s v="LADA HULU"/>
    <s v="BP2022"/>
    <s v="TB "/>
    <s v="98°25.41.16'E"/>
    <s v="3°48.46.98'N"/>
    <n v="50"/>
    <s v="30/160/240"/>
    <n v="2022"/>
    <s v="New site 2022 - P2"/>
    <s v="Jl. Penggabungan, Dusun VI, Desa Baru Pasar 8, Kec. Hinai, Kab. Langkat, Prov. Sumatera Utara"/>
    <s v="HTI"/>
    <s v="SUM-AC-STB-2230"/>
    <s v="BARU_PASAR_VIII"/>
    <s v="COLO"/>
    <s v="TBG"/>
    <s v="West"/>
    <x v="3"/>
    <s v="Aceh"/>
    <s v="Kab. Langkat"/>
    <n v="6617991"/>
    <x v="8"/>
    <d v="2022-01-28T00:00:00"/>
    <n v="61"/>
    <s v="61 - 90 days"/>
    <d v="2022-02-27T00:00:00"/>
    <s v="W10-2022"/>
    <s v="Feb-2022"/>
    <d v="2022-03-25T00:00:00"/>
    <s v="W13-2022"/>
    <s v="Mar-2022"/>
    <d v="2022-03-31T00:00:00"/>
    <s v="W14-2022"/>
    <s v="Mar-2022"/>
    <d v="2022-03-31T00:00:00"/>
    <s v="W14-2022"/>
    <s v="Mar-2022"/>
    <s v="MW"/>
    <d v="2022-02-01T00:00:00"/>
    <d v="2022-02-02T00:00:00"/>
    <n v="122150561096"/>
    <m/>
    <m/>
    <d v="2022-03-22T00:00:00"/>
    <m/>
    <m/>
    <d v="2022-03-30T00:00:00"/>
    <s v="W14-2022"/>
    <m/>
    <m/>
    <s v="STIP RELEASED, GO CME"/>
    <s v="02.SPK returned"/>
    <s v="02.SPK RETURNED"/>
    <s v="SPK RETURN BY XL DUE TO CHANGE SITE ID"/>
    <s v="04:04:22: RFI BUT RETURN BY XL DUE TO CHANGE SITE ID_x000a_30:03:22: RFIN_x000a_27:03:22-23:03:22-20:03:22: SRFI_x000a_16:03:22-13: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AC-STB-2239"/>
    <n v="30734660031"/>
    <s v="TBG05_NSM178"/>
    <s v="KUALA MADU"/>
    <s v="BP2022"/>
    <s v="BK "/>
    <s v="98°30.11.88'E"/>
    <s v="3°42.49.0'N"/>
    <n v="50"/>
    <s v="0/130/230"/>
    <n v="2022"/>
    <s v="New site 2022 - P2"/>
    <s v="Jl. Amarta Karang Rejo Langkat Sumatera Utara Sumatera Utara"/>
    <s v="HTI"/>
    <s v="SUM-AC-STB-2239"/>
    <s v="STABAT_KARANG_REJO"/>
    <s v="COLO"/>
    <s v="TBG"/>
    <s v="West"/>
    <x v="3"/>
    <s v="Aceh"/>
    <s v="Kab. Langkat"/>
    <n v="6617980"/>
    <x v="8"/>
    <d v="2022-01-28T00:00:00"/>
    <n v="61"/>
    <s v="61 - 90 days"/>
    <d v="2022-02-27T00:00:00"/>
    <s v="W10-2022"/>
    <s v="Feb-2022"/>
    <d v="2022-03-25T00:00:00"/>
    <s v="W13-2022"/>
    <s v="Mar-2022"/>
    <d v="2022-03-31T00:00:00"/>
    <s v="W14-2022"/>
    <s v="Mar-2022"/>
    <d v="2022-03-31T00:00:00"/>
    <s v="W14-2022"/>
    <s v="Mar-2022"/>
    <s v="MW"/>
    <d v="2022-02-01T00:00:00"/>
    <d v="2022-02-02T00:00:00"/>
    <n v="122140915415"/>
    <m/>
    <m/>
    <d v="2022-03-22T00:00:00"/>
    <m/>
    <d v="2022-03-22T00:00:00"/>
    <d v="2022-03-30T00:00:00"/>
    <s v="W14-2022"/>
    <m/>
    <m/>
    <s v="STIP RELEASED, GO CME"/>
    <s v="02.SPK returned"/>
    <s v="02.SPK RETURNED"/>
    <s v="SPK RETURN BY XL DUE TO CHANGE SITE ID"/>
    <s v="04:04:22: RFI BUT RETURN BY XL DUE TO CHANGE SITE ID_x000a_30:03:22: RFIN_x000a_27:03:22-23:03:22-20:03:22: SRFI_x000a_16:03:22-13: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LA-KTB-1142"/>
    <n v="30735480031"/>
    <s v="101031109"/>
    <s v="SEMULI JAYA 2"/>
    <s v="BP2022"/>
    <s v="TB "/>
    <s v="104°59.59.6'E"/>
    <s v="4°46.27.77'S"/>
    <n v="50"/>
    <s v="0/90/180"/>
    <n v="2022"/>
    <s v="New site 2022 - P2"/>
    <s v="Dusun V Semuli Jaya RT.001 Desa Semuli Jaya, Kec. Abung Semuli, Kab. Lampung Utara, Prov. Lampung"/>
    <s v="HTI"/>
    <s v="SUM-LA-KTB-1142"/>
    <s v="SEMULI_JAYA"/>
    <s v="COLO"/>
    <s v="TBG"/>
    <s v="West"/>
    <x v="1"/>
    <s v="Lampung"/>
    <s v="Kab. Lampung Utara"/>
    <n v="6617991"/>
    <x v="8"/>
    <d v="2022-01-28T00:00:00"/>
    <n v="62"/>
    <s v="61 - 90 days"/>
    <d v="2022-02-27T00:00:00"/>
    <s v="W10-2022"/>
    <s v="Feb-2022"/>
    <s v="TBD"/>
    <s v="TBD"/>
    <s v="TBD"/>
    <d v="2022-06-05T00:00:00"/>
    <s v="W24-2022"/>
    <s v="Jun-2022"/>
    <d v="2022-06-05T00:00:00"/>
    <s v="W24-2022"/>
    <s v="Jun-2022"/>
    <s v="MW"/>
    <d v="2022-02-02T00:00:00"/>
    <d v="2022-02-03T00:00:00"/>
    <n v="173001525920"/>
    <m/>
    <m/>
    <d v="2022-03-22T00:00:00"/>
    <m/>
    <d v="2022-03-28T00:00:00"/>
    <d v="2022-03-31T00:00:00"/>
    <s v="W14-2022"/>
    <m/>
    <m/>
    <s v="NY STIP, ERM PROCESS"/>
    <s v="38.RFI"/>
    <s v="21.RFI"/>
    <s v="CLOSED - RFI DONE"/>
    <s v="31:03:22: RFIN_x000a_30:03:22-28:03:22: SRFIN_x000a_27:03:22-20:03:22: ME OG KWH KOSONG_x000a_16:03:22-09:03:22: BTS PONDASI OG_x000a_06:03:22-16:02:22: READY TO STO_x000a_13:02:22: NEED REVIEW POWER_x000a_09:02:22-06:02:22: RND NOK NEED 50 METER_x000a_02:02:22: NEED REVIEW RNP HUAWEI_x000a_30:01:22: ESR REVIEW, NEED REVIEW RNP HUAWEI_x000a_28:01:22: SPK RELEASED"/>
    <x v="2"/>
    <x v="0"/>
    <m/>
    <m/>
    <m/>
    <m/>
    <x v="2"/>
    <m/>
    <m/>
    <x v="1"/>
    <m/>
    <m/>
  </r>
  <r>
    <s v="NEW SPK"/>
    <m/>
    <s v="SUM-LA-BBU-0865"/>
    <n v="30734130031"/>
    <n v="100563109"/>
    <s v="SEMARANG"/>
    <s v="BP2022"/>
    <s v="TB "/>
    <s v="104°33.9.04'E"/>
    <s v="4°42.56.52'S"/>
    <n v="40"/>
    <s v="60/165/300"/>
    <n v="2022"/>
    <s v="New site 2022 - P2"/>
    <s v="Jl. Veteran No.196, Desa Bhakti Negara RT.1, Kel. Baradatu, Kab. Way Kanan Timur Prov. Lampung"/>
    <s v="HTI"/>
    <s v="SUM-LA-BBU-0865"/>
    <s v="BHAKTI_NEGARA"/>
    <s v="COLO"/>
    <s v="TBG"/>
    <s v="West"/>
    <x v="1"/>
    <s v="Lampung"/>
    <s v="Kab. Way Kanan"/>
    <n v="6617991"/>
    <x v="8"/>
    <d v="2022-01-28T00:00:00"/>
    <n v="62"/>
    <s v="61 - 90 days"/>
    <d v="2022-02-27T00:00:00"/>
    <s v="W10-2022"/>
    <s v="Feb-2022"/>
    <s v="TBD"/>
    <s v="TBD"/>
    <s v="TBD"/>
    <d v="2022-03-31T00:00:00"/>
    <s v="W14-2022"/>
    <s v="Mar-2022"/>
    <d v="2022-03-31T00:00:00"/>
    <s v="W14-2022"/>
    <s v="Mar-2022"/>
    <s v="MW"/>
    <d v="2022-02-02T00:00:00"/>
    <d v="2022-02-03T00:00:00"/>
    <n v="173700727609"/>
    <m/>
    <m/>
    <d v="2022-03-22T00:00:00"/>
    <m/>
    <m/>
    <d v="2022-03-31T00:00:00"/>
    <s v="W14-2022"/>
    <m/>
    <m/>
    <s v="STIP RELEASED, GO CME"/>
    <s v="38.RFI"/>
    <s v="CLOSED - RFI DONE"/>
    <s v="CLOSED - RFI DONE"/>
    <s v="31:03:22: RFIN_x000a_30:03:22-27:03:22: ME OG_x000a_23:03:22-13:03:22: STRENGTENING PARALEL CME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JB-BDG-4316"/>
    <n v="30739180031"/>
    <n v="123032109"/>
    <s v="BDGN-101"/>
    <s v="BP2022"/>
    <s v="SKP"/>
    <s v="107°33.59.11'E"/>
    <s v="6°55.34.1'S"/>
    <n v="30"/>
    <s v="90/210/330"/>
    <n v="2022"/>
    <s v="New site 2022 - P2"/>
    <s v="Jl. Bojong Raya No.48, Kel. Caringin RT.09 RW.01, Kec. Bandung Kulon, Kota Bandung Prov. Jawa Barat"/>
    <s v="HTI"/>
    <s v="JAW-JB-BDG-4316"/>
    <s v="BANDUNG_KULON_CIBUNTU"/>
    <s v="COLO"/>
    <s v="TBG"/>
    <s v="CENTRAL"/>
    <x v="8"/>
    <s v="Jawa Barat"/>
    <s v="Kota Bandung"/>
    <n v="6617983"/>
    <x v="8"/>
    <d v="2022-01-28T00:00:00"/>
    <n v="62"/>
    <s v="61 - 90 days"/>
    <d v="2022-02-27T00:00:00"/>
    <s v="W10-2022"/>
    <s v="Feb-2022"/>
    <d v="2022-03-29T00:00:00"/>
    <s v="W14-2022"/>
    <s v="Mar-2022"/>
    <d v="2022-04-26T00:00:00"/>
    <s v="W18-2022"/>
    <s v="Apr-2022"/>
    <d v="2022-04-26T00:00:00"/>
    <s v="W18-2022"/>
    <s v="Apr-2022"/>
    <s v="MW"/>
    <d v="2022-02-02T00:00:00"/>
    <d v="2022-02-03T00:00:00"/>
    <n v="535556218987"/>
    <m/>
    <m/>
    <d v="2022-03-21T00:00:00"/>
    <m/>
    <m/>
    <d v="2022-03-31T00:00:00"/>
    <s v="W14-2022"/>
    <m/>
    <m/>
    <s v="NY STIP, ERM PROCESS"/>
    <s v="38.RFI"/>
    <s v="21.RFI"/>
    <s v="CLOSED - RFI DONE"/>
    <s v="31:03:22: RFIN_x000a_30:03:22-27:03:22: ME OG_x000a_23:03:22-13:03:22: PONDASI OG_x000a_09:02:22: MOBDEMOB_x000a_06:03:22: NEED REVIEW TNP_x000a_23:02:22-02:02:22: NEED REVIEW RNP HUAWEI_x000a_30:01:22: ESR REVIEW, NEED REVIEW RNP HUAWEI_x000a_28:01:22: SPK RELEASED"/>
    <x v="2"/>
    <x v="0"/>
    <m/>
    <m/>
    <m/>
    <m/>
    <x v="2"/>
    <m/>
    <m/>
    <x v="1"/>
    <m/>
    <m/>
  </r>
  <r>
    <s v="NEW SPK"/>
    <m/>
    <s v="SUM-RI-TBH-1089"/>
    <n v="30734520031"/>
    <s v="040082109"/>
    <s v="SC_TH5093C (TEMBILAHAN KOTA)"/>
    <s v="BP2022"/>
    <s v="SKP"/>
    <s v="103°9.16.96'E"/>
    <s v="0°19.44.54'S"/>
    <n v="40"/>
    <s v="30/230/290"/>
    <n v="2022"/>
    <s v="New site 2022 - P2"/>
    <s v="Jl. Jendral Sudirman RT.06/RW.07, Kel. Tembilahan Kota, Kec. Tembilahan, Kab. Indragiri Hilir, Prov. Riau"/>
    <s v="HTI"/>
    <s v="SUM-RI-TBH-1089"/>
    <s v="TEMBILAHAN_HULU"/>
    <s v="COLO"/>
    <s v="TBG"/>
    <s v="West"/>
    <x v="9"/>
    <s v="Riau"/>
    <s v="Kab. Indragiri Hilir"/>
    <n v="6617986"/>
    <x v="8"/>
    <d v="2022-01-28T00:00:00"/>
    <n v="64"/>
    <s v="61 - 90 days"/>
    <d v="2022-02-27T00:00:00"/>
    <s v="W10-2022"/>
    <s v="Feb-2022"/>
    <d v="2022-03-16T00:00:00"/>
    <s v="W12-2022"/>
    <s v="Mar-2022"/>
    <d v="2022-03-31T00:00:00"/>
    <s v="W14-2022"/>
    <s v="Mar-2022"/>
    <d v="2022-04-02T00:00:00"/>
    <s v="W14-2022"/>
    <s v="Apr-2022"/>
    <s v="MW"/>
    <d v="2022-02-02T00:00:00"/>
    <d v="2022-02-03T00:00:00"/>
    <n v="184409852561"/>
    <n v="6.6"/>
    <m/>
    <d v="2022-03-22T00:00:00"/>
    <m/>
    <d v="2022-03-16T00:00:00"/>
    <d v="2022-04-02T00:00:00"/>
    <s v="W14-2022"/>
    <m/>
    <m/>
    <s v="STIP RELEASED, GO CME"/>
    <s v="38.RFI"/>
    <s v="21.RFI"/>
    <s v="CLOSED - RFI DONE"/>
    <s v="02:04:22: RFIN_x000a_30:03:22-23:03:22: PLN CPNNECTION_x000a_20:03:22-16:03:22: SRFI, WAITING STO &amp; PLN CONNECTION_x000a_13:03:22: ME OG_x000a_09:03:22: BTS PONDASI OG_x000a_06:03:22-09:02:22: READY TO DECLARE STO_x000a_06:02:22: NEED REVIEW TNP ALITA_x000a_02:02:22: NEED REVIEW RNP HUAWEI_x000a_30:01:22: ESR REVIEW, NEED REVIEW RNP HUAWEI_x000a_28:01:22: SPK RELEASED"/>
    <x v="2"/>
    <x v="0"/>
    <m/>
    <m/>
    <m/>
    <m/>
    <x v="2"/>
    <m/>
    <m/>
    <x v="1"/>
    <m/>
    <m/>
  </r>
  <r>
    <s v="NEW SPK"/>
    <m/>
    <s v="SUM-KR-TPG-0598"/>
    <n v="30734880031"/>
    <s v="0506091001"/>
    <s v="PINANG KENCANA TBG"/>
    <s v="BP2022"/>
    <s v="TB "/>
    <s v="104°31.29.86'E"/>
    <s v="0°55.59.41'N"/>
    <n v="30"/>
    <s v="20/120/300"/>
    <n v="2022"/>
    <s v="New site 2022 - P2"/>
    <s v="Kampung Karangrejo RT 001 RW 008 Kelurahan Pinang Kencana, Kecamatan Tanjung Pinang Timur Kota Tanjung Pinang Provinsi Kepulauan Riau"/>
    <s v="HTI"/>
    <s v="SUM-KR-TPG-0598"/>
    <s v="PINANG_KENCANA_GANET"/>
    <s v="COLO"/>
    <s v="TBG"/>
    <s v="West"/>
    <x v="9"/>
    <s v="Kepulauan Riau"/>
    <s v="Kota Tanjung Pinang"/>
    <n v="6617991"/>
    <x v="8"/>
    <d v="2022-01-28T00:00:00"/>
    <n v="62"/>
    <s v="61 - 90 days"/>
    <d v="2022-02-27T00:00:00"/>
    <s v="W10-2022"/>
    <s v="Feb-2022"/>
    <d v="2022-03-31T00:00:00"/>
    <s v="W14-2022"/>
    <s v="Mar-2022"/>
    <d v="2022-04-25T00:00:00"/>
    <s v="W18-2022"/>
    <s v="Apr-2022"/>
    <d v="2022-04-25T00:00:00"/>
    <s v="W18-2022"/>
    <s v="Apr-2022"/>
    <s v="MW"/>
    <d v="2022-02-02T00:00:00"/>
    <d v="2022-02-03T00:00:00"/>
    <n v="183010544807"/>
    <m/>
    <m/>
    <d v="2022-03-22T00:00:00"/>
    <m/>
    <m/>
    <d v="2022-03-31T00:00:00"/>
    <s v="W14-2022"/>
    <m/>
    <m/>
    <s v="STIP RELEASED, GO CME"/>
    <s v="38.RFI"/>
    <s v="21.RFI"/>
    <s v="CLOSED - RFI DONE"/>
    <s v="31:03:22: RFIN_x000a_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SB-PNN-0804"/>
    <n v="30734570031"/>
    <s v="030798109"/>
    <s v="API_SC_PNN168W"/>
    <s v="BP2022"/>
    <s v="TB"/>
    <s v="100°27.27.36'E"/>
    <s v="1°15.41.47'S"/>
    <n v="40"/>
    <s v="50/130/340"/>
    <n v="2022"/>
    <s v="New site 2022 - P1"/>
    <s v="Jl. Kambeh, Karang Tangah, Desa Pulau Karam, Kec. Koto XI Tarusam, Kab. Pesisir Selatan, Prov. Sumatera Barat"/>
    <s v="HTI"/>
    <s v="SUM-SB-PNN-0804"/>
    <s v="PULAU_KARAM_AMPANG_PULAI"/>
    <s v="COLO"/>
    <s v="TBG"/>
    <s v="West"/>
    <x v="9"/>
    <s v="Sumatera Barat"/>
    <s v="Kab. Pesisir Selatan"/>
    <n v="6617992"/>
    <x v="8"/>
    <d v="2022-01-28T00:00:00"/>
    <n v="62"/>
    <s v="61 - 90 days"/>
    <d v="2022-02-27T00:00:00"/>
    <s v="W10-2022"/>
    <s v="Feb-2022"/>
    <d v="2022-03-31T00:00:00"/>
    <s v="W14-2022"/>
    <s v="Mar-2022"/>
    <d v="2022-04-25T00:00:00"/>
    <s v="W18-2022"/>
    <s v="Apr-2022"/>
    <d v="2022-04-25T00:00:00"/>
    <s v="W18-2022"/>
    <s v="Apr-2022"/>
    <s v="MW"/>
    <d v="2022-02-02T00:00:00"/>
    <d v="2022-02-03T00:00:00"/>
    <n v="131074276788"/>
    <m/>
    <m/>
    <d v="2022-03-22T00:00:00"/>
    <m/>
    <m/>
    <d v="2022-03-31T00:00:00"/>
    <s v="W14-2022"/>
    <m/>
    <m/>
    <s v="STIP RELEASED, GO CME"/>
    <s v="38.RFI"/>
    <s v="21.RFI"/>
    <s v="CLOSED - RFI DONE"/>
    <s v="31:03:22: RFIN_x000a_30:03:22: PLN_x000a_27:03:22: ME OG_x000a_23:03:22-13:03:22: PARALEL STRENGTENIN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JAW-JT-PTI-1430"/>
    <n v="30735960031"/>
    <s v="141618109"/>
    <s v="KEBEN TAMBAKROMO"/>
    <s v="BP2022"/>
    <s v="SKP"/>
    <s v="111°3.31.72'E"/>
    <s v="6°53.9.17'S"/>
    <n v="60"/>
    <s v="110/270/350"/>
    <n v="2022"/>
    <s v="New site 2022 - P1"/>
    <s v="Desa Keben Ds. Keben RT.004 RW.02 Kec. Tambakromo, Kab. Pati Prov. Jawa Tengah"/>
    <s v="NOKIA"/>
    <s v="JAW-JT-PTI-1430"/>
    <s v="KEBEN_TAMBAKROMO"/>
    <s v="COLO"/>
    <s v="TBG"/>
    <s v="CENTRAL"/>
    <x v="5"/>
    <s v="Jawa Tengah"/>
    <s v="Kab. Pati"/>
    <n v="6617987"/>
    <x v="8"/>
    <d v="2022-01-28T00:00:00"/>
    <n v="68"/>
    <s v="61 - 90 days"/>
    <d v="2022-02-27T00:00:00"/>
    <s v="W10-2022"/>
    <s v="Feb-2022"/>
    <s v="TBD"/>
    <s v="TBD"/>
    <s v="TBD"/>
    <d v="2022-04-08T00:00:00"/>
    <s v="W15-2022"/>
    <s v="Apr-2022"/>
    <d v="2022-04-08T00:00:00"/>
    <s v="W15-2022"/>
    <s v="Apr-2022"/>
    <s v="MW"/>
    <d v="2022-02-02T00:00:00"/>
    <d v="2022-03-14T00:00:00"/>
    <s v="MG"/>
    <n v="11"/>
    <m/>
    <d v="2022-03-09T00:00:00"/>
    <m/>
    <m/>
    <d v="2022-04-06T00:00:00"/>
    <s v="W15-2022"/>
    <m/>
    <e v="#N/A"/>
    <s v="NY STIP, ERM PROCESS"/>
    <s v="38.RFI"/>
    <s v="21.RFI"/>
    <s v="LMS CHANGED TO NOKIA"/>
    <s v="06:04:22: RFIN_x000a_27:03:22: SRFI, PLN CONENCTION_x000a_23:03:22: ME_x000a_20:03:22: PONDASI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m/>
    <m/>
  </r>
  <r>
    <s v="NEW SPK B2S"/>
    <m/>
    <s v="SUM-RI-UJT-0961"/>
    <n v="30729950031"/>
    <s v="0416591003"/>
    <s v="PUJUD_SUKA_JADI"/>
    <s v="BP2022"/>
    <s v="TB"/>
    <s v="100°48.56.84'E"/>
    <s v="1°28.54.23'N"/>
    <n v="50"/>
    <s v="20/200/320"/>
    <n v="2022"/>
    <s v="New site 2022 - P2"/>
    <s v="Jl. Menggala Sakti RT. 002 RW. 001 Dusun Menggala Kota Kepenghuluan Menggala Sakti Kec. Tanah Putih Kab. Rokan Hilir Prov. Riau."/>
    <s v="HTI"/>
    <s v="SUM-RI-UJT-0961"/>
    <s v="PUJUD_SUKA_JADI"/>
    <s v="B2S"/>
    <s v="TBG"/>
    <s v="West"/>
    <x v="9"/>
    <s v="Riau"/>
    <s v="Kab. Rokan Hilir"/>
    <n v="6617950"/>
    <x v="1"/>
    <d v="2022-01-28T00:00:00"/>
    <n v="84"/>
    <s v="61 - 90 days"/>
    <d v="2022-06-24T00:00:00"/>
    <s v="W26-2022"/>
    <s v="Jun-2022"/>
    <s v="TBD"/>
    <s v="TBD"/>
    <s v="TBD"/>
    <s v="TBD"/>
    <s v="TBD"/>
    <s v="TBD"/>
    <s v="TBD"/>
    <s v="TBD"/>
    <s v="TBD"/>
    <s v="MW"/>
    <d v="2022-02-25T00:00:00"/>
    <d v="2022-03-03T00:00:00"/>
    <m/>
    <m/>
    <m/>
    <m/>
    <m/>
    <m/>
    <m/>
    <m/>
    <m/>
    <m/>
    <s v="CME"/>
    <s v="24.Rebaring"/>
    <s v="13.REBARING OG"/>
    <s v="CURRENTLY NO ISSUE"/>
    <s v="17:04:22-10:04:22: REBARRING_x000a_06:04:22: EXCAVATION_x000a_03:04:22: PREPARE CME_x000a_30:03:22-20:03:22: DESIGN PROCESS_x000a_16:03:22-09:03:22: REKOM OG_x000a_06:03:22-16:02:22: IW OG_x000a_13:02:22-11:02:22: VALIDASI RNP TNP_x000a_09:02:22-30:01:22: SURVEY OG_x000a_28:01:22: SPK RECEIVED FROM EMAIL LMS"/>
    <x v="1"/>
    <x v="10"/>
    <n v="84"/>
    <s v="DONE"/>
    <d v="2022-04-30T00:00:00"/>
    <n v="95"/>
    <x v="4"/>
    <d v="2022-04-25T00:00:00"/>
    <d v="2022-05-25T00:00:00"/>
    <x v="0"/>
    <n v="436"/>
    <s v="424 TBG"/>
  </r>
  <r>
    <m/>
    <m/>
    <s v="BAL-BA-DPR-1520"/>
    <m/>
    <n v="170852109"/>
    <s v="IMANBONJOL2"/>
    <s v="BP2022"/>
    <s v="TB"/>
    <s v="115°11.47.65'E"/>
    <s v="8°41.33.76'S"/>
    <n v="25"/>
    <s v="10/150/250"/>
    <n v="2022"/>
    <s v="Newsite 2021"/>
    <s v="Jl. Tukad Baru, Kepaon, Kota Denpasar Prov. Bali"/>
    <s v="HTI"/>
    <s v="BAL-BA-DPR-1520"/>
    <s v="DENPASARSELATAN_PEMOGAN"/>
    <s v="COLO"/>
    <s v="TBG"/>
    <s v="EAST"/>
    <x v="4"/>
    <s v="Bali"/>
    <s v="Kota Denpasar"/>
    <n v="6618173"/>
    <x v="26"/>
    <d v="2022-04-05T00:00:00"/>
    <n v="14"/>
    <s v="&lt; 30 days"/>
    <d v="2022-05-05T00:00:00"/>
    <s v="W19-2022"/>
    <s v="May-2022"/>
    <s v="TBD"/>
    <s v="TBD"/>
    <s v="TBD"/>
    <s v="TBD"/>
    <s v="TBD"/>
    <s v="TBD"/>
    <s v="TBD"/>
    <s v="TBD"/>
    <s v="TBD"/>
    <m/>
    <d v="2022-04-10T00:00:00"/>
    <d v="2022-04-11T00:00:00"/>
    <m/>
    <m/>
    <m/>
    <m/>
    <m/>
    <m/>
    <m/>
    <m/>
    <m/>
    <m/>
    <m/>
    <s v="08.Under RNP review"/>
    <s v="06.ERM PROCESS"/>
    <s v="CURRENTLY NO ISSUE"/>
    <s v="17:04:22-10:04:22: ERM PROCESS_x000a_06:04:22: SPK RECEIVED"/>
    <x v="2"/>
    <x v="0"/>
    <m/>
    <m/>
    <m/>
    <m/>
    <x v="2"/>
    <m/>
    <m/>
    <x v="1"/>
    <n v="436"/>
    <s v="424 TBG"/>
  </r>
  <r>
    <m/>
    <m/>
    <s v="SUM-SU-TBT-2307"/>
    <m/>
    <n v="20612109"/>
    <s v="KASAU"/>
    <s v="RELOCATION"/>
    <s v="TB"/>
    <s v="99°9.50.94'E"/>
    <s v="3°19.49.58'N"/>
    <n v="30"/>
    <s v="90/200/310"/>
    <m/>
    <m/>
    <s v="Jl. Datuk Bandar Kajum No. 20 Kelurahan Tebing TInggi lama Kecamatan Tebing Tinggi Kota"/>
    <s v="CAA"/>
    <s v="SUM-SU-TBT-2307"/>
    <s v="TEBING TINGGI RELOCATION"/>
    <s v="COLO"/>
    <s v="TBG"/>
    <s v="West"/>
    <x v="3"/>
    <s v="Sumatera Utara"/>
    <s v="Kota Tebing Tinggi"/>
    <n v="6618182"/>
    <x v="26"/>
    <d v="2022-04-06T00:00:00"/>
    <n v="14"/>
    <s v="&lt; 30 days"/>
    <d v="2022-05-05T00:00:00"/>
    <s v="W19-2022"/>
    <s v="May-2022"/>
    <s v="TBD"/>
    <s v="TBD"/>
    <s v="TBD"/>
    <s v="TBD"/>
    <s v="TBD"/>
    <s v="TBD"/>
    <s v="TBD"/>
    <s v="TBD"/>
    <s v="TBD"/>
    <m/>
    <d v="2022-04-10T00:00:00"/>
    <d v="2022-03-12T00:00:00"/>
    <m/>
    <m/>
    <m/>
    <m/>
    <m/>
    <m/>
    <m/>
    <m/>
    <m/>
    <m/>
    <m/>
    <s v="08.Under RNP review"/>
    <s v="06.ERM PROCESS"/>
    <s v="CURRENTLY NO ISSUE"/>
    <s v="17:04:22-10:04:22: ERM PROCESS_x000a_06:04:22: SPK RECEIVED"/>
    <x v="2"/>
    <x v="0"/>
    <m/>
    <m/>
    <m/>
    <m/>
    <x v="2"/>
    <m/>
    <m/>
    <x v="1"/>
    <n v="436"/>
    <s v="424 TBG"/>
  </r>
  <r>
    <m/>
    <m/>
    <s v="SUM-SS-PLG-1244"/>
    <m/>
    <n v="70516109"/>
    <s v="KOLONEL ARDIAN PLG"/>
    <s v="BP2022"/>
    <s v="SKP"/>
    <s v="104°43.44.4'E"/>
    <s v="2°55.58.37'S"/>
    <n v="30"/>
    <s v="20/110/180"/>
    <n v="2022"/>
    <s v="Newsite 2021"/>
    <s v="Jl. Sukarela No. 674 RT 012 / 004 Kel. Sukarami, Kec. Sukarami,  Kota Palembang, Prop. Sumsel"/>
    <s v="HTI"/>
    <s v="SUM-SS-PLG-1244"/>
    <s v="SUKARAMI_SUKAJAYA"/>
    <s v="COLO"/>
    <s v="TBG"/>
    <s v="West"/>
    <x v="1"/>
    <s v="Sumatera Selatan"/>
    <s v="Kota Palembang"/>
    <n v="6618172"/>
    <x v="26"/>
    <d v="2022-04-05T00:00:00"/>
    <n v="14"/>
    <s v="&lt; 30 days"/>
    <d v="2022-05-05T00:00:00"/>
    <s v="W19-2022"/>
    <s v="May-2022"/>
    <s v="TBD"/>
    <s v="TBD"/>
    <s v="TBD"/>
    <s v="TBD"/>
    <s v="TBD"/>
    <s v="TBD"/>
    <s v="TBD"/>
    <s v="TBD"/>
    <s v="TBD"/>
    <m/>
    <s v="need rev alamatsite 10 apr 22"/>
    <d v="2022-04-13T00:00:00"/>
    <m/>
    <m/>
    <m/>
    <m/>
    <m/>
    <m/>
    <m/>
    <m/>
    <m/>
    <m/>
    <m/>
    <s v="08.Under RNP review"/>
    <s v="06.ERM PROCESS"/>
    <s v="CURRENTLY NO ISSUE"/>
    <s v="17:04:22-10:04:22: ERM PROCESS_x000a_06:04:22: SPK RECEIVED"/>
    <x v="2"/>
    <x v="0"/>
    <m/>
    <m/>
    <m/>
    <m/>
    <x v="2"/>
    <m/>
    <m/>
    <x v="1"/>
    <n v="436"/>
    <s v="424 TBG"/>
  </r>
  <r>
    <m/>
    <m/>
    <s v="SUM-SU-LBP-2263"/>
    <m/>
    <n v="21220109"/>
    <s v="SUMBER_MELATI_DISKI"/>
    <s v="BP2022"/>
    <s v="TB"/>
    <s v="98°32.30.12'E"/>
    <s v="3°36.21.24'N"/>
    <n v="41"/>
    <s v="80/190/320"/>
    <n v="2022"/>
    <s v="Newsite 2021 - H2"/>
    <s v="Jl. Serba Jadi, Desa Sumber Melati Diski, Kec. Sunggal, Kab. Deli Serdang, Prov. Sumatera Utara"/>
    <s v="HTI"/>
    <s v="SUM-SU-LBP-2263"/>
    <s v="SUNGGAL_SEI_SEMAYANG"/>
    <s v="COLO"/>
    <s v="TBG"/>
    <s v="West"/>
    <x v="3"/>
    <s v="Sumatera Utara"/>
    <s v="Kab. Deli Serdang"/>
    <n v="6618173"/>
    <x v="26"/>
    <d v="2022-04-05T00:00:00"/>
    <n v="14"/>
    <s v="&lt; 30 days"/>
    <d v="2022-05-05T00:00:00"/>
    <s v="W19-2022"/>
    <s v="May-2022"/>
    <s v="TBD"/>
    <s v="TBD"/>
    <s v="TBD"/>
    <s v="TBD"/>
    <s v="TBD"/>
    <s v="TBD"/>
    <s v="TBD"/>
    <s v="TBD"/>
    <s v="TBD"/>
    <m/>
    <d v="2022-04-10T00:00:00"/>
    <d v="2022-04-11T00:00:00"/>
    <m/>
    <m/>
    <m/>
    <m/>
    <m/>
    <m/>
    <m/>
    <m/>
    <m/>
    <m/>
    <m/>
    <s v="09.Under TNP review"/>
    <s v="06.ERM PROCESS"/>
    <s v="CURRENTLY NO ISSUE"/>
    <s v="17:04:22-10:04:22: ERM PROCESS_x000a_06:04:22: SPK RECEIVED"/>
    <x v="2"/>
    <x v="0"/>
    <m/>
    <m/>
    <m/>
    <m/>
    <x v="2"/>
    <m/>
    <m/>
    <x v="1"/>
    <n v="436"/>
    <s v="424 TBG"/>
  </r>
  <r>
    <s v="NEW SPK B2S"/>
    <m/>
    <s v="JAW-BT-RKB-0767"/>
    <n v="30729480031"/>
    <s v="1323031003"/>
    <s v="PARAGE_CIKULUR"/>
    <s v="BP2022"/>
    <s v="TB"/>
    <s v="106°8.30.72'E"/>
    <s v="6°20.58.6'S"/>
    <n v="50"/>
    <s v="60/180/260"/>
    <n v="2022"/>
    <s v="New site 2022 - P1"/>
    <s v="Kp. Parage Lembur RT.010/002 Desa Parage_x000a_Kecamatan Cikulur Kab. Lebak Banten_x0009__x0009__x0009__x0009__x000a_"/>
    <s v="EID"/>
    <s v="JAW-BT-RKB-0767"/>
    <s v="PARAGE_CIKULUR"/>
    <s v="B2S"/>
    <s v="TBG"/>
    <s v="Jabodetabek"/>
    <x v="0"/>
    <s v="Banten"/>
    <s v="Kab. Lebak"/>
    <n v="6617948"/>
    <x v="1"/>
    <d v="2022-01-28T00:00:00"/>
    <n v="84"/>
    <s v="61 - 90 days"/>
    <d v="2022-06-24T00:00:00"/>
    <s v="W26-2022"/>
    <s v="Jun-2022"/>
    <s v="TBD"/>
    <s v="TBD"/>
    <s v="TBD"/>
    <s v="TBD"/>
    <s v="TBD"/>
    <s v="TBD"/>
    <s v="TBD"/>
    <s v="TBD"/>
    <s v="TBD"/>
    <s v="MW"/>
    <d v="2022-03-07T00:00:00"/>
    <m/>
    <m/>
    <m/>
    <m/>
    <m/>
    <m/>
    <m/>
    <m/>
    <m/>
    <m/>
    <m/>
    <s v="CME"/>
    <s v="27.Curring Time"/>
    <s v="15.CURRING TIME"/>
    <s v="CURRENTLY NO ISSUE"/>
    <s v="17:04:22-13:04:22: CURRING_x000a_10:04:22-03:04:22: REBARRING_x000a_30:03:22-27:03:22: EXCAVATION_x000a_23:03:22-20:03:22: RFC, MOBDEMOB_x000a_16:03:22-06:03:22: REKOM OG_x000a_28:02:22: IW CLEAR &amp; PARALEL COLLECT DOC_x000a_23:02:22-20:02:22: IW OG_x000a_17:02:22: VALIDASI RNP OG, IW FAILED_x000a_16:02:22-07:02:22: VALIDASI RNP TNP OG_x000a_06:02:22-30:01:22: SURVEY OG_x000a_28:01:22: SPK RECEIVED FROM EMAIL LMS"/>
    <x v="1"/>
    <x v="0"/>
    <n v="84"/>
    <s v="DONE"/>
    <d v="2022-04-25T00:00:00"/>
    <n v="90"/>
    <x v="1"/>
    <d v="2022-04-25T00:00:00"/>
    <d v="2022-05-25T00:00:00"/>
    <x v="0"/>
    <n v="436"/>
    <s v="424 TBG"/>
  </r>
  <r>
    <s v="89 COLO"/>
    <m/>
    <s v="SUM-SU-PMS-2248"/>
    <n v="30741750031"/>
    <n v="226882007"/>
    <s v="IBS NMDN_0991"/>
    <s v="BP2022"/>
    <s v="TB"/>
    <s v="99°2.27.31'E"/>
    <s v="2°50.51.86'N"/>
    <n v="50"/>
    <s v="50/210/300"/>
    <n v="2022"/>
    <s v="Newsite 2022 - B2"/>
    <s v="JL  Parapat Pasar Baru Gamot 2 Kel Dolok Pariasan Kec Jorlang hataran Kab Simalungun"/>
    <s v="HTI"/>
    <s v="SUM-SU-PMS-2248"/>
    <s v="DOLOK_PARRIASAN"/>
    <s v="COLO"/>
    <s v="TBG"/>
    <s v="West"/>
    <x v="3"/>
    <s v="Sumatera Utara"/>
    <s v="Kab. Simalungun"/>
    <n v="6618079"/>
    <x v="5"/>
    <d v="2022-03-11T00:00:00"/>
    <n v="39"/>
    <s v="31 - 60 days"/>
    <d v="2022-04-10T00:00:00"/>
    <s v="W16-2022"/>
    <s v="Apr-2022"/>
    <s v="TBD"/>
    <s v="TBD"/>
    <s v="TBD"/>
    <d v="2022-04-30T00:00:00"/>
    <s v="W18-2022"/>
    <s v="Apr-2022"/>
    <d v="2022-04-30T00:00:00"/>
    <s v="W18-2022"/>
    <s v="Apr-2022"/>
    <s v="MW"/>
    <d v="2022-03-24T00:00:00"/>
    <d v="2022-03-25T00:00:00"/>
    <m/>
    <m/>
    <m/>
    <d v="2022-03-23T00:00:00"/>
    <m/>
    <m/>
    <m/>
    <m/>
    <m/>
    <m/>
    <m/>
    <s v="33.ME &amp; Grounding system process"/>
    <s v="19.MECHANICAL &amp; ELECTRICAL OG"/>
    <s v="PARALEL STRENGTENING"/>
    <s v="17:04:22-10:04:22: ME, PARALEL STR_x000a_07:04:22: PARALEL STR_x000a_06:04:22: ME OG_x000a_03:04:22-30:03:22: PONDASI OG_x000a_27:03:22-23:03:22: MOBDEMOB PREPARE CME_x000a_23:03:22-13:02:22: ESR PROCESS_x000a_11:02:22: SPK RECEIVED"/>
    <x v="2"/>
    <x v="0"/>
    <m/>
    <m/>
    <m/>
    <m/>
    <x v="2"/>
    <m/>
    <m/>
    <x v="1"/>
    <n v="436"/>
    <s v="424 TBG"/>
  </r>
  <r>
    <s v="89 COLO"/>
    <m/>
    <s v="SUM-SU-PYB-2172"/>
    <n v="30741380031"/>
    <n v="20298104"/>
    <s v="V_BATANG_NATAL"/>
    <s v="BP2022"/>
    <s v="SMI"/>
    <s v="99°22.8.47'E"/>
    <s v="0°41.23.1'N"/>
    <n v="60"/>
    <s v="0/130/260"/>
    <n v="2022"/>
    <s v="Newsite 2022 - B2"/>
    <s v="Jl. Lintas Pantai Barat, Kel. Muara Soma, Kec. Batang Natal, Kab. Mandailing Natal, Prov. Sumatera Utara"/>
    <s v="HTI"/>
    <s v="SUM-SU-PYB-2172"/>
    <s v="KELURAHAN_MUARA_SOMA"/>
    <s v="COLO"/>
    <s v="TBG"/>
    <s v="West"/>
    <x v="3"/>
    <s v="Sumatera Utara"/>
    <s v="Kab. Mandailing Natal"/>
    <n v="6618086"/>
    <x v="5"/>
    <d v="2022-03-11T00:00:00"/>
    <n v="34"/>
    <s v="31 - 60 days"/>
    <d v="2022-04-10T00:00:00"/>
    <s v="W16-2022"/>
    <s v="Apr-2022"/>
    <s v="TBD"/>
    <s v="TBD"/>
    <s v="TBD"/>
    <d v="2022-04-25T00:00:00"/>
    <s v="W18-2022"/>
    <s v="Apr-2022"/>
    <d v="2022-04-25T00:00:00"/>
    <s v="W18-2022"/>
    <s v="Apr-2022"/>
    <s v="MW"/>
    <d v="2022-03-21T00:00:00"/>
    <d v="2022-03-23T00:00:00"/>
    <n v="124150469123"/>
    <m/>
    <m/>
    <d v="2022-03-22T00:00:00"/>
    <m/>
    <m/>
    <d v="2022-04-14T00:00:00"/>
    <m/>
    <m/>
    <m/>
    <m/>
    <s v="38.RFI"/>
    <s v="21.RFI"/>
    <s v="CLOSED - RFI DONE"/>
    <s v="14:04:22: RFIN_x000a_17:04:22-10:04:22: PLN_x000a_06:04:22: ME OG_x000a_03:04:22: PLN OG_x000a_30:03:22: PONDASI OG_x000a_27:03:22-23:03:22: CME PREPARATION_x000a_20:03:22-13:02:22: ESR PROCESS_x000a_11:02:22: SPK RECEIVED"/>
    <x v="2"/>
    <x v="0"/>
    <m/>
    <m/>
    <m/>
    <m/>
    <x v="2"/>
    <m/>
    <m/>
    <x v="1"/>
    <n v="436"/>
    <s v="424 TBG"/>
  </r>
  <r>
    <s v="NEW SPK B2S"/>
    <m/>
    <s v="SUM-SB-PLJ-0775"/>
    <n v="30730020031"/>
    <s v="0311141003"/>
    <s v="EMPAT_KOTO_PULAU_PUNJUNG"/>
    <s v="BP2022"/>
    <s v="TB"/>
    <s v="101°30.26.15'E"/>
    <s v="0°56.36.47'S"/>
    <n v="50"/>
    <s v="10/200/270"/>
    <n v="2022"/>
    <s v="New site 2022 - P2"/>
    <s v="JORONG KUBANG PANJANG, NAGARI EMPAT KOTO PULAU PUNJUNG, KEC. PULAU PUNJUNG, KAB. DHARMASRAYA PROVINSI SUMATERA BARAT"/>
    <s v="HTI"/>
    <s v="SUM-SB-PLJ-0775"/>
    <s v="EMPAT_KOTO_PULAU_PUNJUNG"/>
    <s v="B2S"/>
    <s v="TBG"/>
    <s v="West"/>
    <x v="9"/>
    <s v="Sumatera Barat"/>
    <s v="Kab. Dharmasraya"/>
    <n v="6617950"/>
    <x v="1"/>
    <d v="2022-01-28T00:00:00"/>
    <n v="84"/>
    <s v="61 - 90 days"/>
    <d v="2022-06-24T00:00:00"/>
    <s v="W26-2022"/>
    <s v="Jun-2022"/>
    <s v="TBD"/>
    <s v="TBD"/>
    <s v="TBD"/>
    <d v="2022-06-05T00:00:00"/>
    <s v="W24-2022"/>
    <s v="Jun-2022"/>
    <d v="2022-06-05T00:00:00"/>
    <s v="W24-2022"/>
    <s v="Jun-2022"/>
    <s v="MW"/>
    <d v="2022-03-21T00:00:00"/>
    <d v="2022-03-23T00:00:00"/>
    <m/>
    <m/>
    <m/>
    <d v="2022-04-14T00:00:00"/>
    <m/>
    <m/>
    <m/>
    <m/>
    <m/>
    <m/>
    <s v="RFC"/>
    <s v="19.Mobilisasi dan Demobilisasi"/>
    <s v="10.CME PREPARATION"/>
    <s v="CURRENTLY NO ISSUE"/>
    <s v="17:04:22: BOREPILE_x000a_13:04:22-10:04:22-20:03:22: MOBDEMOB_x000a_16:03:22: DESIGN OG_x000a_13:03:22-06:03:22: IW CLEAR_x000a_28:02:22-16:02:22: IW OG_x000a_13:02:22-11:02:22: VALIDASI RNP TNP_x000a_09:02:22-30:01:22: SURVEY OG_x000a_28:01:22: SPK RECEIVED FROM EMAIL LMS"/>
    <x v="1"/>
    <x v="10"/>
    <n v="84"/>
    <d v="2022-04-20T00:00:00"/>
    <d v="2022-05-20T00:00:00"/>
    <n v="115"/>
    <x v="4"/>
    <d v="2022-04-25T00:00:00"/>
    <d v="2022-05-25T00:00:00"/>
    <x v="0"/>
    <n v="436"/>
    <s v="424 TBG"/>
  </r>
  <r>
    <s v="NEW SPK B2S"/>
    <m/>
    <s v="SUM-SB-SPE-0821"/>
    <n v="30729840031"/>
    <s v="0311121003"/>
    <s v="JL_TUANGKU_IMAM_BONJOL"/>
    <s v="BP2022"/>
    <s v="TB"/>
    <s v="99°50.6.62'E"/>
    <s v="0°6.11.97'N"/>
    <n v="50"/>
    <s v="10/290/260"/>
    <n v="2022"/>
    <s v="New site 2022 - P2"/>
    <s v="Jorong Kampung Cubadak, Nagari Lingkuang Aua, Kecamatan Pasaman, Kabupaten Pasaman Barat, Provinsi Sumatera Barat"/>
    <s v="HTI"/>
    <s v="SUM-SB-SPE-0821"/>
    <s v="JL_TUANGKU_IMAM_BONJOL"/>
    <s v="B2S"/>
    <s v="TBG"/>
    <s v="West"/>
    <x v="9"/>
    <s v="Sumatera Barat"/>
    <s v="Kab. Pasaman Barat"/>
    <n v="6617950"/>
    <x v="1"/>
    <d v="2022-01-28T00:00:00"/>
    <n v="84"/>
    <s v="61 - 90 days"/>
    <d v="2022-06-24T00:00:00"/>
    <s v="W26-2022"/>
    <s v="Jun-2022"/>
    <s v="TBD"/>
    <s v="TBD"/>
    <s v="TBD"/>
    <s v="TBD"/>
    <s v="TBD"/>
    <s v="TBD"/>
    <s v="TBD"/>
    <s v="TBD"/>
    <s v="TBD"/>
    <s v="MW"/>
    <m/>
    <m/>
    <m/>
    <m/>
    <m/>
    <m/>
    <m/>
    <m/>
    <m/>
    <m/>
    <m/>
    <m/>
    <s v="SITAC"/>
    <s v="13.Rekom L/C process"/>
    <s v="07.SITAC PROCESS"/>
    <s v="CURRENTLY NO ISSUE"/>
    <s v="17:04:22-06:04:22: REKOM_x000a_03:04:22-01:04:22: IW OG_x000a_30:03:22: VALIDASI RNP TNP_x000a_27:03:22-16:03:22: IW OG_x000a_14:03:22: VALIDASI RNP TNP_x000a_13:03:22-13:02:22: IW OG_x000a_09:02:22-30:01:22: SURVEY OG_x000a_28:01:22: SPK RECEIVED FROM EMAIL LMS"/>
    <x v="1"/>
    <x v="10"/>
    <n v="84"/>
    <d v="2022-04-20T00:00:00"/>
    <d v="2022-05-15T00:00:00"/>
    <n v="110"/>
    <x v="4"/>
    <d v="2022-04-25T00:00:00"/>
    <d v="2022-05-25T00:00:00"/>
    <x v="0"/>
    <n v="436"/>
    <s v="424 TBG"/>
  </r>
  <r>
    <s v="NEW SPK B2S"/>
    <m/>
    <s v="SUM-SB-SRK-0944"/>
    <n v="30729940031"/>
    <s v="0311131003"/>
    <s v="HARAU_LUBUAK_BATINGKOK"/>
    <s v="BP2022"/>
    <s v="TB"/>
    <s v="100°38.9.56'E"/>
    <s v="0°10.11.14'S"/>
    <n v="50"/>
    <s v="100/180/260"/>
    <n v="2022"/>
    <s v="New site 2022 - P2"/>
    <s v="Jorong Koto Tangah, Nagari Lubuak Batingkok, Kec.Harau, Kab.Lima Puluh Kota, Prov.Sumatera Barat"/>
    <s v="HTI"/>
    <s v="SUM-SB-SRK-0944"/>
    <s v="HARAU_LUBUAK_BATINGKOK"/>
    <s v="B2S"/>
    <s v="TBG"/>
    <s v="West"/>
    <x v="9"/>
    <s v="Sumatera Barat"/>
    <s v="Kab. Lima Puluh Kota"/>
    <n v="6617950"/>
    <x v="1"/>
    <d v="2022-01-28T00:00:00"/>
    <n v="84"/>
    <s v="61 - 90 days"/>
    <d v="2022-06-24T00:00:00"/>
    <s v="W26-2022"/>
    <s v="Jun-2022"/>
    <s v="TBD"/>
    <s v="TBD"/>
    <s v="TBD"/>
    <d v="2022-06-05T00:00:00"/>
    <s v="W24-2022"/>
    <s v="Jun-2022"/>
    <d v="2022-06-05T00:00:00"/>
    <s v="W24-2022"/>
    <s v="Jun-2022"/>
    <s v="MW"/>
    <d v="2022-02-25T00:00:00"/>
    <d v="2022-03-03T00:00:00"/>
    <m/>
    <m/>
    <m/>
    <d v="2022-04-14T00:00:00"/>
    <m/>
    <m/>
    <m/>
    <m/>
    <m/>
    <m/>
    <s v="CME"/>
    <s v="24.Rebaring"/>
    <s v="13.REBARING OG"/>
    <s v="CURRENTLY NO ISSUE"/>
    <s v="17:04:22: REBARRING_x000a_13:04:22-27:03:22: LAND CLEARING &amp; BOUWPLANK_x000a_23:03:22-13:03:22: RFC_x000a_09:03:22: REKOM OG_x000a_06:03:22-28:02:22: IW CLEAR_x000a_23:02:22-13:02:22: IW OG_x000a_09:02:22-30:01:22: SURVEY OG_x000a_28:01:22: SPK RECEIVED FROM EMAIL LMS"/>
    <x v="1"/>
    <x v="10"/>
    <n v="84"/>
    <s v="DONE"/>
    <d v="2022-04-30T00:00:00"/>
    <n v="95"/>
    <x v="4"/>
    <d v="2022-04-25T00:00:00"/>
    <d v="2022-05-25T00:00:00"/>
    <x v="0"/>
    <n v="436"/>
    <s v="424 TBG"/>
  </r>
  <r>
    <s v="NEW SPK"/>
    <m/>
    <s v="SUM-KR-BSB-0576"/>
    <n v="30735180031"/>
    <s v="050038109"/>
    <s v="BATU LICIN"/>
    <s v="BP2022"/>
    <s v="SKP"/>
    <s v="104°32.27.6'E"/>
    <s v="0°51.16.13'N"/>
    <n v="60"/>
    <s v="0/130/230"/>
    <n v="2022"/>
    <s v="New site 2022 - P2"/>
    <s v="Kp. Wacopek, RT.01/04, Desa Gunung Lengkuas, Kec. Bintan Timur, Kab. Bintan, Prov. Kepulauan Riau"/>
    <s v="HTI"/>
    <s v="SUM-KR-BSB-0576"/>
    <s v="BINTAN_TIMUR_GUNUNG_LENGKUAS"/>
    <s v="COLO"/>
    <s v="TBG"/>
    <s v="West"/>
    <x v="9"/>
    <s v="Kepulauan Riau"/>
    <s v="Kab. Bintan"/>
    <n v="6617983"/>
    <x v="8"/>
    <d v="2022-01-28T00:00:00"/>
    <n v="75"/>
    <s v="61 - 90 days"/>
    <d v="2022-02-27T00:00:00"/>
    <s v="W10-2022"/>
    <s v="Feb-2022"/>
    <d v="2022-03-31T00:00:00"/>
    <s v="W14-2022"/>
    <s v="Mar-2022"/>
    <d v="2022-04-25T00:00:00"/>
    <s v="W18-2022"/>
    <s v="Apr-2022"/>
    <d v="2022-04-25T00:00:00"/>
    <s v="W18-2022"/>
    <s v="Apr-2022"/>
    <s v="MW"/>
    <d v="2022-02-02T00:00:00"/>
    <d v="2022-02-03T00:00:00"/>
    <n v="183021818286"/>
    <m/>
    <m/>
    <d v="2022-03-22T00:00:00"/>
    <m/>
    <m/>
    <d v="2022-04-13T00:00:00"/>
    <m/>
    <m/>
    <d v="2022-04-12T00:00:00"/>
    <m/>
    <s v="38.RFI"/>
    <s v="21.RFI"/>
    <s v="CLOSED - RFI DONE"/>
    <s v="13:04:22: RFIN_x000a_10:04:22-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x v="2"/>
    <x v="0"/>
    <m/>
    <m/>
    <m/>
    <m/>
    <x v="2"/>
    <m/>
    <m/>
    <x v="1"/>
    <n v="457"/>
    <s v="445 TBG"/>
  </r>
  <r>
    <m/>
    <m/>
    <s v="SUM-KR-BTM-0591"/>
    <n v="30742250031"/>
    <s v="0507601003"/>
    <s v="ANGGREK MAS RELOCATION"/>
    <s v="RELOCATION"/>
    <s v="TB"/>
    <s v="104°1.44.76'null"/>
    <s v="1°6.50.46'N"/>
    <n v="40"/>
    <s v="40/150/340"/>
    <m/>
    <m/>
    <s v=""/>
    <s v="CAA"/>
    <s v="SUM-KR-BTM-0591"/>
    <s v="ANGGREK MAS RELOCATION"/>
    <s v="B2S"/>
    <s v="TBG"/>
    <s v="West"/>
    <x v="9"/>
    <s v="Kepulauan Riau"/>
    <s v="Kota Batam"/>
    <n v="6618158"/>
    <x v="31"/>
    <d v="2022-03-29T00:00:00"/>
    <n v="21"/>
    <s v="&lt; 30 days"/>
    <d v="2022-08-26T00:00:00"/>
    <s v="W35-2022"/>
    <s v="Aug-2022"/>
    <s v="TBD"/>
    <s v="TBD"/>
    <s v="TBD"/>
    <s v="TBD"/>
    <s v="TBD"/>
    <s v="TBD"/>
    <s v="TBD"/>
    <s v="TBD"/>
    <s v="TBD"/>
    <m/>
    <m/>
    <m/>
    <m/>
    <m/>
    <m/>
    <m/>
    <m/>
    <m/>
    <m/>
    <m/>
    <m/>
    <m/>
    <s v="PRESITAC"/>
    <s v="05.Hunting OG"/>
    <s v="04.HUNTING"/>
    <s v="CURRENTLY NO ISSUE"/>
    <s v="17:04:22-03:04:22: HUNTING_x000a_30:03:22: MITRA ASSIGNMENT_x000a_29:03:22: SPK RECEIVED"/>
    <x v="5"/>
    <x v="0"/>
    <n v="21"/>
    <d v="2022-06-06T00:00:00"/>
    <d v="2022-06-30T00:00:00"/>
    <n v="93"/>
    <x v="4"/>
    <d v="2022-06-27T00:00:00"/>
    <d v="2022-07-27T00:00:00"/>
    <x v="0"/>
    <n v="436"/>
    <s v="424 TBG"/>
  </r>
  <r>
    <s v="NEW SPK B2S"/>
    <m/>
    <s v="JAW-BT-PDG-0621"/>
    <n v="30729360031"/>
    <s v="1322961003"/>
    <s v="RANCATEUREUP_LABUAN"/>
    <s v="BP2022"/>
    <s v="TB"/>
    <s v="105°50.47.39'E"/>
    <s v="6°22.48.58'S"/>
    <n v="50"/>
    <s v="40/120/220"/>
    <n v="2022"/>
    <s v="New site 2022 - P2"/>
    <s v="Jl. Kp. Badur, Rancateureup, Kec. Labuan, Kab. Pandeglang, Prov. Banten"/>
    <s v="EID"/>
    <s v="JAW-BT-PDG-0621"/>
    <s v="RANCATEUREUP_LABUAN"/>
    <s v="B2S"/>
    <s v="TBG"/>
    <s v="Jabodetabek"/>
    <x v="0"/>
    <s v="Banten"/>
    <s v="Kab. Pandeglang"/>
    <n v="6617948"/>
    <x v="1"/>
    <d v="2022-01-28T00:00:00"/>
    <n v="84"/>
    <s v="61 - 90 days"/>
    <d v="2022-06-24T00:00:00"/>
    <s v="W26-2022"/>
    <s v="Jun-2022"/>
    <s v="TBD"/>
    <s v="TBD"/>
    <s v="TBD"/>
    <s v="TBD"/>
    <s v="TBD"/>
    <s v="TBD"/>
    <s v="TBD"/>
    <s v="TBD"/>
    <s v="TBD"/>
    <s v="MW"/>
    <d v="2022-03-07T00:00:00"/>
    <m/>
    <m/>
    <m/>
    <m/>
    <m/>
    <m/>
    <m/>
    <m/>
    <m/>
    <m/>
    <m/>
    <s v="CME"/>
    <s v="24.Rebaring"/>
    <s v="13.REBARING OG"/>
    <s v="CURRENTLY NO ISSUE"/>
    <s v="17:04:22-13:04:22: REBARRING_x000a_10:04:22-03:04:22: EXCAVATION_x000a_30:02:22-20:03:22: RFC, MOBDEMOB_x000a_16:03:22-06:03:22: REKOM OG_x000a_28:02:22: IW CLEAR &amp; PARALEL COLLECT DOC_x000a_23:02:22-22:02:22: IW OG_x000a_20:02:22: UNDER RNP TNP_x000a_16:02:22-13:02:22: REHUNTING RNP NOK_x000a_09:02:22-06:02:22: VALIDASI RNP TNP OG_x000a_02:02:22-30:01:22: SURVEY OG_x000a_28:01:22: SPK RECEIVED FROM EMAIL LMS"/>
    <x v="1"/>
    <x v="0"/>
    <n v="84"/>
    <s v="DONE"/>
    <d v="2022-04-25T00:00:00"/>
    <n v="90"/>
    <x v="1"/>
    <d v="2022-04-25T00:00:00"/>
    <d v="2022-05-25T00:00:00"/>
    <x v="0"/>
    <n v="436"/>
    <s v="424 TBG"/>
  </r>
  <r>
    <s v="NEW SPK B2S"/>
    <m/>
    <s v="SUL-SN-SDR-1283"/>
    <n v="30730260031"/>
    <s v="2817581003"/>
    <s v="WANIO_TIMORENG_PANCA_LAUTAN"/>
    <s v="BP2022"/>
    <s v="TB"/>
    <s v="119°52.10.82'E"/>
    <s v="4°3.55.14'S"/>
    <n v="60"/>
    <s v="0/90/250"/>
    <n v="2022"/>
    <s v="New site 2022 - P2"/>
    <s v="Dusun Labempa, RT002/RW002, Desa Wanio Timoreng, Kecamatan Panca Lautang, Kabupaten Sidenreng Rappang, Propinsi Sulawesi Selatan"/>
    <s v="HTI"/>
    <s v="SUL-SN-SDR-1283"/>
    <s v="WANIO_TIMORENG_PANCA_LAUTAN"/>
    <s v="B2S"/>
    <s v="TBG"/>
    <s v="EAST"/>
    <x v="2"/>
    <s v="Sulawesi Selatan"/>
    <s v="Kab. Sidenreng Rappang"/>
    <n v="6617949"/>
    <x v="1"/>
    <d v="2022-01-28T00:00:00"/>
    <n v="84"/>
    <s v="61 - 90 days"/>
    <d v="2022-06-24T00:00:00"/>
    <s v="W26-2022"/>
    <s v="Jun-2022"/>
    <s v="TBD"/>
    <s v="TBD"/>
    <s v="TBD"/>
    <d v="2022-04-30T00:00:00"/>
    <s v="W18-2022"/>
    <s v="Apr-2022"/>
    <d v="2022-04-30T00:00:00"/>
    <s v="W18-2022"/>
    <s v="Apr-2022"/>
    <s v="MW"/>
    <d v="2022-02-25T00:00:00"/>
    <d v="2022-03-02T00:00:00"/>
    <m/>
    <m/>
    <m/>
    <d v="2022-03-28T00:00:00"/>
    <m/>
    <m/>
    <m/>
    <m/>
    <m/>
    <m/>
    <s v="CME"/>
    <s v="29.Erection"/>
    <s v="16.TOWER ERECTION OG"/>
    <s v="CURRENTLY NO ISSUE"/>
    <s v="17:04:22-10:04:22: ERECTION_x000a_06:04:22-03:04:22: CURRING_x000a_30:03:22-20:03:22: REBARRING_x000a_16:03:22-06:03:22: WAIT APD, SOIL TEST DONE_x000a_28:02:22-23:02:22: REKOM DONE_x000a_20:02:22-16:02:22: REKOM OG_x000a_13:02:22-09:02:22: IW OG_x000a_07:02:22: RNP TNP OG, IW OG_x000a_06:02:22-30:01:22: SURVEY OG_x000a_28:01:22: SPK RECEIVED FROM EMAIL LMS"/>
    <x v="1"/>
    <x v="0"/>
    <n v="84"/>
    <s v="DONE"/>
    <d v="2022-04-25T00:00:00"/>
    <n v="90"/>
    <x v="1"/>
    <d v="2022-04-25T00:00:00"/>
    <d v="2022-05-25T00:00:00"/>
    <x v="0"/>
    <n v="436"/>
    <s v="424 TBG"/>
  </r>
  <r>
    <m/>
    <m/>
    <s v="JAW-YO-BTL-0153"/>
    <n v="30739190031"/>
    <s v="1510131003"/>
    <s v="BANGUNJIWO_KASIHAN"/>
    <s v="BP2022"/>
    <s v="TB"/>
    <s v="110°20.45.35'E"/>
    <s v="7°50.31.09'S"/>
    <n v="40"/>
    <s v="30/150/260"/>
    <m/>
    <s v="Newsite 2022 - Repeater"/>
    <s v="SEMBUNGAN RT. 04, Kalurahan Bangunjiwo, Kapanewon Kasihan, Kabupaten Bantul, Provinsi D.I. Yogyakarta. "/>
    <s v="NOKIA"/>
    <s v="JAW-YO-BTL-0153"/>
    <s v="BANGUNJIWO_KASIHAN"/>
    <s v="B2S"/>
    <s v="TBG"/>
    <s v="CENTRAL"/>
    <x v="5"/>
    <s v="DI Yogyakarta"/>
    <s v="Kab. Bantul"/>
    <n v="6618092"/>
    <x v="32"/>
    <d v="2022-03-04T00:00:00"/>
    <n v="47"/>
    <s v="31 - 60 days"/>
    <d v="2022-07-31T00:00:00"/>
    <s v="W32-2022"/>
    <s v="Jul-2022"/>
    <s v="TBD"/>
    <s v="TBD"/>
    <s v="TBD"/>
    <s v="TBD"/>
    <s v="TBD"/>
    <s v="TBD"/>
    <s v="TBD"/>
    <s v="TBD"/>
    <s v="TBD"/>
    <s v="MW"/>
    <m/>
    <m/>
    <m/>
    <m/>
    <m/>
    <m/>
    <m/>
    <m/>
    <m/>
    <m/>
    <m/>
    <m/>
    <s v="PRESITAC"/>
    <s v="13.Rekom L/C process"/>
    <s v="07.SITAC PROCESS"/>
    <s v="CURRENTLY NO ISSUE"/>
    <s v="LMS CHANGE TO NOKIA_x000a_13:04:22: REKOM_x000a_10:04:22-06:04:22: VALIDASI RNP TNP_x000a_06:04:22-05:04:22: IW OG_x000a_04:04:22: VALIDASI RNP TNP_x000a_03:04:22: IW CLEAR_x000a_30:03:22-15:03:22: IW OG_x000a_13:03:22-09:03:22: VALIDASI RNP TNP OG_x000a_06:03:22: MITRA ASSIGNMENT_x000a_04:03:22: SPK RECEIVED"/>
    <x v="5"/>
    <x v="0"/>
    <n v="47"/>
    <d v="2022-04-20T00:00:00"/>
    <d v="2022-06-01T00:00:00"/>
    <n v="90"/>
    <x v="1"/>
    <d v="2022-06-01T00:00:00"/>
    <d v="2022-07-01T00:00:00"/>
    <x v="0"/>
    <n v="436"/>
    <s v="424 TBG"/>
  </r>
  <r>
    <s v="NEW SPK B2S"/>
    <m/>
    <s v="SUL-SN-SDR-1284"/>
    <n v="30730270031"/>
    <s v="2817591003"/>
    <s v="KELURAHAN_BILOKKA_PANCA_LAUTAN"/>
    <s v="BP2022"/>
    <s v="TB"/>
    <s v="119°49.52.49'E"/>
    <s v="4°4.0.85'S"/>
    <n v="60"/>
    <s v="0/160/260"/>
    <n v="2022"/>
    <s v="New site 2022 - P2"/>
    <s v="Lingkungan Maroangin, RT003/RW002, Kelurahan Billokka, Kecamatan Panca Lautang, Kabupaten Sidenreng Rappang, Propinsi Sulawesi Selatan"/>
    <s v="HTI"/>
    <s v="SUL-SN-SDR-1284"/>
    <s v="KELURAHAN_BILOKKA_PANCA_LAUTAN"/>
    <s v="B2S"/>
    <s v="TBG"/>
    <s v="EAST"/>
    <x v="2"/>
    <s v="Sulawesi Selatan"/>
    <s v="Kab. Sidenreng Rappang"/>
    <n v="6617949"/>
    <x v="1"/>
    <d v="2022-01-28T00:00:00"/>
    <n v="84"/>
    <s v="61 - 90 days"/>
    <d v="2022-06-24T00:00:00"/>
    <s v="W26-2022"/>
    <s v="Jun-2022"/>
    <s v="TBD"/>
    <s v="TBD"/>
    <s v="TBD"/>
    <d v="2022-04-30T00:00:00"/>
    <s v="W18-2022"/>
    <s v="Apr-2022"/>
    <d v="2022-04-30T00:00:00"/>
    <s v="W18-2022"/>
    <s v="Apr-2022"/>
    <s v="MW"/>
    <d v="2022-02-25T00:00:00"/>
    <d v="2022-03-02T00:00:00"/>
    <m/>
    <m/>
    <m/>
    <d v="2022-03-28T00:00:00"/>
    <m/>
    <m/>
    <m/>
    <m/>
    <m/>
    <m/>
    <s v="CME"/>
    <s v="29.Erection"/>
    <s v="16.TOWER ERECTION OG"/>
    <s v="CURRENTLY NO ISSUE"/>
    <s v="17:04:22-10:04:22: ERECTION_x000a_06:04:22-03:04:22: CURRING_x000a_30:03:22-20:03:22: REBARRING_x000a_16:03:22-06:03:22: WAIT APD, SOIL TEST DONE_x000a_28:02:22-23:02:22: REKOM DONE_x000a_20:02:22-16:02:22: REKOM OG_x000a_13:02:22-09:02:22: IW OG_x000a_07:02:22: RNP TNP REVIEW OK, IW OG_x000a_06:02:22-30:01:22: SURVEY OG_x000a_28:01:22: SPK RECEIVED FROM EMAIL LMS"/>
    <x v="1"/>
    <x v="0"/>
    <n v="84"/>
    <s v="DONE"/>
    <d v="2022-04-25T00:00:00"/>
    <n v="90"/>
    <x v="1"/>
    <d v="2022-04-25T00:00:00"/>
    <d v="2022-05-25T00:00:00"/>
    <x v="0"/>
    <n v="436"/>
    <s v="424 TBG"/>
  </r>
  <r>
    <s v="NEW SPK B2S"/>
    <m/>
    <s v="SUL-SN-PLP-1338"/>
    <n v="30733960031"/>
    <s v="2817691003"/>
    <s v="LALONG_WALENRANG"/>
    <s v="BP2022"/>
    <s v="TB"/>
    <s v="120°7.53.92'E"/>
    <s v="2°51.19.67'S"/>
    <n v="60"/>
    <s v="50/140/310"/>
    <s v="2022-2024"/>
    <s v="New site 2022 - P1"/>
    <s v="Jl. Poros Palopo-Masamba Desa Lalong Kec. Walenrang Kab. Luwu Prop. Sulsel"/>
    <s v="HTI"/>
    <s v="SUL-SN-PLP-1338"/>
    <s v="LALONG_WALENRANG"/>
    <s v="B2S"/>
    <s v="TBG"/>
    <s v="EAST"/>
    <x v="2"/>
    <s v="Sulawesi Selatan"/>
    <s v="Kab. Luwu"/>
    <n v="6617949"/>
    <x v="1"/>
    <d v="2022-01-28T00:00:00"/>
    <n v="84"/>
    <s v="61 - 90 days"/>
    <d v="2022-06-24T00:00:00"/>
    <s v="W26-2022"/>
    <s v="Jun-2022"/>
    <s v="TBD"/>
    <s v="TBD"/>
    <s v="TBD"/>
    <d v="2022-06-24T00:00:00"/>
    <s v="W26-2022"/>
    <s v="Jun-2022"/>
    <d v="2022-06-24T00:00:00"/>
    <s v="W26-2022"/>
    <s v="Jun-2022"/>
    <s v="MW"/>
    <d v="2022-03-07T00:00:00"/>
    <d v="2022-03-15T00:00:00"/>
    <m/>
    <m/>
    <m/>
    <d v="2022-03-22T00:00:00"/>
    <m/>
    <m/>
    <m/>
    <m/>
    <m/>
    <m/>
    <s v="CME"/>
    <s v="29.Erection"/>
    <s v="16.TOWER ERECTION OG"/>
    <s v="CURRENTLY NO ISSUE"/>
    <s v="17:04:22: ERECTION_x000a_13:04:22-10:04:22: CURRING_x000a_06:04:22-03:04:22: CURRING_x000a_30:03:22: REBARRING_x000a_27:03:22-20:03:22: BOUWPLANK_x000a_16:03:22-06:03:22: WAIT APD, SOIL TEST DONE_x000a_28:02:22-23:02:22: REKOM OG_x000a_22:02:22: VALIDASI TNP RNP, IW FAILED_x000a_20:02:22: IW CLEAR_x000a_16:02:22-13:02:22: VALIDASI RNP TNP OG_x000a_09:02:22-30:01:22: SURVEY OG_x000a_28:01:22: SPK RECEIVED FROM EMAIL LMS"/>
    <x v="1"/>
    <x v="0"/>
    <n v="84"/>
    <s v="DONE"/>
    <d v="2022-04-25T00:00:00"/>
    <n v="90"/>
    <x v="1"/>
    <d v="2022-04-25T00:00:00"/>
    <d v="2022-05-25T00:00:00"/>
    <x v="0"/>
    <n v="436"/>
    <s v="424 TBG"/>
  </r>
  <r>
    <m/>
    <m/>
    <s v="SUM-RI-PRP-1112"/>
    <n v="30740110031"/>
    <s v="0416951003"/>
    <s v="LANGKITIN"/>
    <s v="BP2022"/>
    <s v="TB"/>
    <s v="100°24.38.09'E"/>
    <s v="0°48.58.75'N"/>
    <n v="50"/>
    <s v="40/100/270"/>
    <n v="2022"/>
    <s v="Newsite 2022 - P2"/>
    <s v="Langkitin Rt 007 / Rw 004 Desa Langkitin Kecamatan Rambah Samo Kabupaten Rokan Hulu Provinsi Riau"/>
    <s v="HTI"/>
    <s v="SUM-RI-PRP-1112"/>
    <s v="LANGKITIN"/>
    <s v="B2S"/>
    <s v="TBG"/>
    <s v="West"/>
    <x v="9"/>
    <s v="Riau"/>
    <s v="Kab. Rokan Hulu"/>
    <n v="6618108"/>
    <x v="15"/>
    <d v="2022-03-07T00:00:00"/>
    <n v="43"/>
    <s v="31 - 60 days"/>
    <d v="2022-08-04T00:00:00"/>
    <s v="W32-2022"/>
    <s v="Aug-2022"/>
    <s v="TBD"/>
    <s v="TBD"/>
    <s v="TBD"/>
    <s v="TBD"/>
    <s v="TBD"/>
    <s v="TBD"/>
    <s v="TBD"/>
    <s v="TBD"/>
    <s v="TBD"/>
    <s v="MW"/>
    <d v="2022-04-10T00:00:00"/>
    <d v="2022-04-11T00:00:00"/>
    <m/>
    <m/>
    <m/>
    <m/>
    <m/>
    <m/>
    <m/>
    <m/>
    <m/>
    <m/>
    <s v="CME"/>
    <s v="21.Bouwplank"/>
    <s v="10.CME PREPARATION"/>
    <s v="CURRENTLY NO ISSUE"/>
    <s v="17:04:22-06:04:22: BOUWPLANK_x000a_03:04:22: REKOM_x000a_30:03:22-23:03:22: IW CLEAR_x000a_20:03:22-11:03:22: IW OG_x000a_10:03:22: VALIDASI RNP TNP_x000a_09:03:22: SURVEY OG_x000a_07:03:22: SPK RECEIVED"/>
    <x v="5"/>
    <x v="0"/>
    <n v="43"/>
    <s v="DONE"/>
    <d v="2022-05-20T00:00:00"/>
    <n v="74"/>
    <x v="1"/>
    <d v="2022-06-05T00:00:00"/>
    <d v="2022-07-05T00:00:00"/>
    <x v="0"/>
    <n v="436"/>
    <s v="424 TBG"/>
  </r>
  <r>
    <n v="954"/>
    <m/>
    <s v="SUL-ST-LWK-1102"/>
    <n v="30714670031"/>
    <s v="2605001003"/>
    <s v="KINTOM_MANYULA"/>
    <s v="ACTIVE - BLITZKRIEG 2021 [NEW]"/>
    <s v="TB"/>
    <s v="122°38.6.67'E"/>
    <s v="1°10.22.12'S"/>
    <n v="60"/>
    <s v="0/60/180"/>
    <n v="2021"/>
    <s v="BLITZKRIEG 2021 [NEW]"/>
    <s v="Dusun satu, Desa Manyula, Kecamatan Kintom, Kabupaten Banggai, Provinsi Sulawesi Tengah"/>
    <s v="HTI"/>
    <s v="SUL-ST-LWK-1102"/>
    <s v="KINTOM_MANYULA"/>
    <s v="B2S"/>
    <s v="TBG"/>
    <s v="EAST"/>
    <x v="2"/>
    <s v="Sulawesi Tengah"/>
    <s v="Kab. Banggai"/>
    <n v="6617749"/>
    <x v="2"/>
    <m/>
    <n v="171"/>
    <s v="&gt; 150 days"/>
    <d v="2022-03-24T00:00:00"/>
    <s v="W13-2022"/>
    <s v="Mar-2022"/>
    <s v="TBD"/>
    <s v="TBD"/>
    <s v="TBD"/>
    <d v="2022-04-20T00:00:00"/>
    <s v="W17-2022"/>
    <s v="Apr-2022"/>
    <d v="2022-04-20T00:00:00"/>
    <s v="W17-2022"/>
    <s v="Apr-2022"/>
    <s v="MW"/>
    <d v="2022-02-21T00:00:00"/>
    <d v="2022-02-23T00:00:00"/>
    <n v="319500346268"/>
    <m/>
    <m/>
    <m/>
    <m/>
    <m/>
    <d v="2022-04-14T00:00:00"/>
    <m/>
    <m/>
    <m/>
    <s v="CME"/>
    <s v="38.RFI"/>
    <s v="21.RFI"/>
    <s v="CLOSED - RFI DONE"/>
    <s v="14:04:22: RFIN_x000a_13:04:22: RFI, WAIT RFIN_x000a_10:04:22: PLN_x000a_06:04:22-30:03:22: ERECTION_x000a_27:03:22-20:03:22: CURING OG_x000a_17:03:22: GO RFI, KEJAR DI MARET_x000a_16:03:22-13:03:22: REBARING_x000a_09:03:22-28:02:22: EXCAVATION_x000a_25:02:22: ANNOUNCEMENT GO UNTIL SRFI_x000a_23:02:22: EXCAVATION_x000a_20:02:22-02:02:22: DELIVERY MATERIAL &amp; PARALEL ON CHECK PERIZINAN_x000a_30:01:22-26:01:22: WAITING APD_x000a_23:01:22: REKOM DONE &amp; PROSES SOIL TEST_x000a_19:01:22: IW OG KANDIDAT S_x000a_18:01:22: IW FAILED, VALIDASI TNP RNP KANDIDAT S_x000a_16:01:22-09:01:22: BAN BAK &amp; IW OG (MINUS 4 KK)_x000a_06:01:22: TNP REVIEW OK, PREPARE IW OG_x000a_05:01:22-26:12:21-22:12:21: WAIT TNP REVIEW_x000a_19:12:21: SITAC PREPARATION, NEED FU VALIDASI TNP RNP_x000a_16:12:21: PMO XL CONFIRMED GO SITAC, NEED FU VALIDASI TNP RNP_x000a_15:12:21-10:11:21: TNP REVIEW OG, HOLD HUWAWEI_x000a_07:11:21: CANDIDAT VERIFICATION OG_x000a_03:11:21-31:10:21: SURVEY OG, PLAN SUBMIT KANDIDAT W1 NOV"/>
    <x v="2"/>
    <x v="0"/>
    <m/>
    <m/>
    <m/>
    <m/>
    <x v="2"/>
    <m/>
    <m/>
    <x v="1"/>
    <n v="436"/>
    <s v="424 TBG"/>
  </r>
  <r>
    <m/>
    <m/>
    <s v="JAW-JB-SBM-2466"/>
    <n v="30739670031"/>
    <s v="1276861003"/>
    <s v="WANGUNREJA_NYALINDUNG"/>
    <s v="BP2022"/>
    <s v="TB"/>
    <s v="106°53.11.43'E"/>
    <s v="6°58.55.61'S"/>
    <n v="70"/>
    <s v="60/200/320"/>
    <n v="2022"/>
    <s v="Newsite 2022 - P2"/>
    <s v=""/>
    <s v="EID"/>
    <s v="JAW-JB-SBM-2466"/>
    <s v="WANGUNREJA_NYALINDUNG"/>
    <s v="B2S"/>
    <s v="TBG"/>
    <s v="JABO"/>
    <x v="0"/>
    <s v="Jawa Barat"/>
    <s v="Kab. Sukabumi"/>
    <n v="6618110"/>
    <x v="15"/>
    <d v="2022-03-07T00:00:00"/>
    <n v="43"/>
    <s v="31 - 60 days"/>
    <d v="2022-08-04T00:00:00"/>
    <s v="W32-2022"/>
    <s v="Aug-2022"/>
    <s v="TBD"/>
    <s v="TBD"/>
    <s v="TBD"/>
    <s v="TBD"/>
    <s v="TBD"/>
    <s v="TBD"/>
    <s v="TBD"/>
    <s v="TBD"/>
    <s v="TBD"/>
    <s v="MW"/>
    <m/>
    <m/>
    <m/>
    <m/>
    <m/>
    <m/>
    <m/>
    <m/>
    <m/>
    <m/>
    <m/>
    <m/>
    <s v="PRESITAC"/>
    <s v="12.CP Process"/>
    <s v="07.SITAC PROCESS"/>
    <s v="CURRENTLY NO ISSUE"/>
    <s v="17:04:22: IW OG_x000a_13:04:22-01:04:22: VALIDASI RNP TNP_x000a_30:03:22-20:03:22: IW OG_x000a_16:03:22-15:03:22: VALIDASI RNP TNP_x000a_13:03:22-09:03:22: SURVEY OG &amp; MITRA ASSIGNMENT_x000a_07:03:22: SPK RECEIVED"/>
    <x v="5"/>
    <x v="0"/>
    <n v="43"/>
    <d v="2022-05-10T00:00:00"/>
    <d v="2022-06-05T00:00:00"/>
    <n v="90"/>
    <x v="1"/>
    <d v="2022-06-05T00:00:00"/>
    <d v="2022-07-05T00:00:00"/>
    <x v="0"/>
    <n v="436"/>
    <s v="424 TBG"/>
  </r>
  <r>
    <m/>
    <m/>
    <s v="BAL-BA-SRP-1482"/>
    <n v="30740160031"/>
    <s v="1721111003"/>
    <s v="SAMPALAN_TENGAH_DAWAN"/>
    <s v="BP2022"/>
    <s v="TB"/>
    <s v="115°24.52.33'E"/>
    <s v="8°32.30.64'S"/>
    <n v="50"/>
    <s v="60/140/320"/>
    <n v="2022"/>
    <s v="Newsite 2022 - P2"/>
    <s v=""/>
    <s v="HTI"/>
    <s v="BAL-BA-SRP-1482"/>
    <s v="SAMPALAN_TENGAH_DAWAN"/>
    <s v="B2S"/>
    <s v="TBG"/>
    <s v="EAST"/>
    <x v="4"/>
    <s v="Bali"/>
    <s v="Kab. Klungkung"/>
    <n v="6618108"/>
    <x v="15"/>
    <d v="2022-03-07T00:00:00"/>
    <n v="43"/>
    <s v="31 - 60 days"/>
    <d v="2022-08-04T00:00:00"/>
    <s v="W32-2022"/>
    <s v="Aug-2022"/>
    <s v="TBD"/>
    <s v="TBD"/>
    <s v="TBD"/>
    <s v="TBD"/>
    <s v="TBD"/>
    <s v="TBD"/>
    <s v="TBD"/>
    <s v="TBD"/>
    <s v="TBD"/>
    <s v="MW"/>
    <m/>
    <m/>
    <m/>
    <m/>
    <m/>
    <m/>
    <m/>
    <m/>
    <m/>
    <m/>
    <m/>
    <m/>
    <s v="PRESITAC"/>
    <s v="06.Rehunting OG"/>
    <s v="05.REHUNTING"/>
    <s v="CURRENTLY NO ISSUE"/>
    <s v="17:04:22: REHUNTING_x000a_13:04:22-28:03:22: VALIDASI RNP TNP_x000a_27:03:22-09:03:22: SURVEY OG_x000a_07:03:22: SPK RECEIVED"/>
    <x v="5"/>
    <x v="0"/>
    <n v="43"/>
    <d v="2022-05-10T00:00:00"/>
    <d v="2022-06-05T00:00:00"/>
    <n v="90"/>
    <x v="1"/>
    <d v="2022-06-05T00:00:00"/>
    <d v="2022-07-05T00:00:00"/>
    <x v="0"/>
    <n v="436"/>
    <s v="424 TBG"/>
  </r>
  <r>
    <m/>
    <m/>
    <s v="JAW-BT-RKB-0789"/>
    <n v="30739540031"/>
    <s v="1323281003"/>
    <s v="CURUGBADAK_MAJA_LEBAK"/>
    <s v="BP2022"/>
    <s v="TB"/>
    <s v="106°23.7.23'E"/>
    <s v="6°20.51.59'S"/>
    <n v="50"/>
    <s v="90/210/310"/>
    <n v="2022"/>
    <s v="Newsite 2022 - B2"/>
    <s v=""/>
    <s v="EID"/>
    <s v="JAW-BT-RKB-0789"/>
    <s v="CURUGBADAK_MAJA_LEBAK"/>
    <s v="B2S"/>
    <s v="TBG"/>
    <s v="JABO"/>
    <x v="0"/>
    <s v="Banten"/>
    <s v="Kab. Lebak"/>
    <n v="6618106"/>
    <x v="15"/>
    <d v="2022-03-07T00:00:00"/>
    <n v="43"/>
    <s v="31 - 60 days"/>
    <d v="2022-08-04T00:00:00"/>
    <s v="W32-2022"/>
    <s v="Aug-2022"/>
    <s v="TBD"/>
    <s v="TBD"/>
    <s v="TBD"/>
    <s v="TBD"/>
    <s v="TBD"/>
    <s v="TBD"/>
    <s v="TBD"/>
    <s v="TBD"/>
    <s v="TBD"/>
    <s v="MW"/>
    <m/>
    <m/>
    <m/>
    <m/>
    <m/>
    <m/>
    <m/>
    <m/>
    <m/>
    <m/>
    <m/>
    <m/>
    <s v="SITAC"/>
    <s v="12.CP Process"/>
    <s v="07.SITAC PROCESS"/>
    <s v="CURRENTLY NO ISSUE"/>
    <s v="17:04:22-03:04:22: IW CLEAR_x000a_30:03:22-20:03:22: IW OG_x000a_16:03:22-15:03:22: VALIDASI RNP TNP_x000a_13:03:22-09:03:22: SURVEY OG &amp; MITRA ASSIGNMENT_x000a_07:03:22: SPK RECEIVED"/>
    <x v="5"/>
    <x v="0"/>
    <n v="43"/>
    <d v="2022-04-23T00:00:00"/>
    <d v="2022-06-05T00:00:00"/>
    <n v="90"/>
    <x v="1"/>
    <d v="2022-06-05T00:00:00"/>
    <d v="2022-07-05T00:00:00"/>
    <x v="0"/>
    <n v="436"/>
    <s v="424 TBG"/>
  </r>
  <r>
    <m/>
    <m/>
    <s v="JAW-JT-TGL-2622"/>
    <n v="30739710031"/>
    <s v="1450941003"/>
    <s v="TEGAL_KRAMAT"/>
    <s v="BP2022"/>
    <s v="TB"/>
    <s v="109°11.1.99'E"/>
    <s v="6°53.19.05'S"/>
    <n v="50"/>
    <s v="60/180/310"/>
    <n v="2022"/>
    <s v="Newsite 2022 - P2"/>
    <s v=""/>
    <s v="NOKIA"/>
    <s v="JAW-JT-TGL-2622"/>
    <s v="TEGAL_KRAMAT"/>
    <s v="B2S"/>
    <s v="TBG"/>
    <s v="CENTRAL"/>
    <x v="5"/>
    <s v="Jawa Tengah"/>
    <s v="Kab. Tegal"/>
    <n v="6618110"/>
    <x v="15"/>
    <d v="2022-03-07T00:00:00"/>
    <n v="43"/>
    <s v="31 - 60 days"/>
    <d v="2022-08-04T00:00:00"/>
    <s v="W32-2022"/>
    <s v="Aug-2022"/>
    <s v="TBD"/>
    <s v="TBD"/>
    <s v="TBD"/>
    <s v="TBD"/>
    <s v="TBD"/>
    <s v="TBD"/>
    <s v="TBD"/>
    <s v="TBD"/>
    <s v="TBD"/>
    <s v="MW"/>
    <m/>
    <m/>
    <m/>
    <m/>
    <m/>
    <m/>
    <m/>
    <m/>
    <m/>
    <m/>
    <m/>
    <m/>
    <s v="PRESITAC"/>
    <s v="08.Under RNP review"/>
    <s v="06.ERM PROCESS"/>
    <s v="CURRENTLY NO ISSUE"/>
    <s v="17:04:22: VALIDASI RNP TNP, LMS CHANGE TO NOKIA_x000a_13:04:22-20:03:22: VALIDASI RNP TNP_x000a_16:03:22-09:03:22: SURVEY OG &amp; MITRA ASSIGNMENT_x000a_07:03:22: SPK RECEIVED"/>
    <x v="5"/>
    <x v="0"/>
    <n v="43"/>
    <d v="2022-05-10T00:00:00"/>
    <d v="2022-06-05T00:00:00"/>
    <n v="90"/>
    <x v="1"/>
    <d v="2022-06-05T00:00:00"/>
    <d v="2022-07-05T00:00:00"/>
    <x v="0"/>
    <n v="436"/>
    <s v="424 TBG"/>
  </r>
  <r>
    <m/>
    <m/>
    <s v="JAW-JB-NPH-4378"/>
    <n v="30740120031"/>
    <s v="1277011003"/>
    <s v="BONGAS"/>
    <s v="BP2022"/>
    <s v="TB"/>
    <s v="107°25.55.57'E"/>
    <s v="6°57.34.83'S"/>
    <n v="50"/>
    <s v="55/160/335"/>
    <n v="2022"/>
    <s v="Newsite 2022 - P2"/>
    <s v=""/>
    <s v="HTI"/>
    <s v="JAW-JB-NPH-4378"/>
    <s v="BONGAS"/>
    <s v="B2S"/>
    <s v="TBG"/>
    <s v="CENTRAL"/>
    <x v="8"/>
    <s v="Jawa Barat"/>
    <s v="Kab. Bandung Barat"/>
    <n v="6618108"/>
    <x v="15"/>
    <d v="2022-03-07T00:00:00"/>
    <n v="43"/>
    <s v="31 - 60 days"/>
    <d v="2022-08-04T00:00:00"/>
    <s v="W32-2022"/>
    <s v="Aug-2022"/>
    <s v="TBD"/>
    <s v="TBD"/>
    <s v="TBD"/>
    <s v="TBD"/>
    <s v="TBD"/>
    <s v="TBD"/>
    <s v="TBD"/>
    <s v="TBD"/>
    <s v="TBD"/>
    <s v="MW"/>
    <m/>
    <m/>
    <m/>
    <m/>
    <m/>
    <m/>
    <m/>
    <m/>
    <m/>
    <m/>
    <m/>
    <m/>
    <s v="PRESITAC"/>
    <s v="12.CP Process"/>
    <s v="07.SITAC PROCESS"/>
    <s v="CURRENTLY NO ISSUE"/>
    <s v="17:04:22-13:04:22: IW OG_x000a_10:04:22-06:04:22: VALIDASI RNP TNP_x000a_03:04:22-13:03:22: IW OG_x000a_11:03:22: VALIDASI RNP TNP_x000a_09:03:22: SURVEY OG_x000a_07:03:22: SPK RECEIVED"/>
    <x v="5"/>
    <x v="0"/>
    <n v="43"/>
    <d v="2022-05-10T00:00:00"/>
    <d v="2022-06-05T00:00:00"/>
    <n v="90"/>
    <x v="1"/>
    <d v="2022-06-05T00:00:00"/>
    <d v="2022-07-05T00:00:00"/>
    <x v="0"/>
    <n v="436"/>
    <s v="424 TBG"/>
  </r>
  <r>
    <m/>
    <m/>
    <s v="JAW-BT-PDG-0626"/>
    <n v="30739600031"/>
    <s v="1323301003"/>
    <s v="SINARJAYA_MANDALAWANGI"/>
    <s v="BP2022"/>
    <s v="TB"/>
    <s v="105°58.18.18'E"/>
    <s v="6°17.43.99'S"/>
    <n v="60"/>
    <s v="10/100/190"/>
    <n v="2022"/>
    <s v="Newsite 2022 - B2"/>
    <s v=""/>
    <s v="EID"/>
    <s v="JAW-BT-PDG-0626"/>
    <s v="SINARJAYA_MANDALAWANGI"/>
    <s v="B2S"/>
    <s v="TBG"/>
    <s v="JABO"/>
    <x v="0"/>
    <s v="Banten"/>
    <s v="Kab. Pandeglang"/>
    <n v="6618106"/>
    <x v="15"/>
    <d v="2022-03-07T00:00:00"/>
    <n v="43"/>
    <s v="31 - 60 days"/>
    <d v="2022-08-04T00:00:00"/>
    <s v="W32-2022"/>
    <s v="Aug-2022"/>
    <s v="TBD"/>
    <s v="TBD"/>
    <s v="TBD"/>
    <s v="TBD"/>
    <s v="TBD"/>
    <s v="TBD"/>
    <s v="TBD"/>
    <s v="TBD"/>
    <s v="TBD"/>
    <s v="MW"/>
    <m/>
    <m/>
    <m/>
    <m/>
    <m/>
    <m/>
    <m/>
    <m/>
    <m/>
    <m/>
    <m/>
    <m/>
    <s v="SITAC"/>
    <s v="12.CP Process"/>
    <s v="07.SITAC PROCESS"/>
    <s v="CURRENTLY NO ISSUE"/>
    <s v="17:04:22-20:03:22: IW OG_x000a_16:03:22-15:03:22: VALIDASI RNP TNP_x000a_13:03:22-09:03:22: SURVEY OG &amp; MITRA ASSIGNMENT_x000a_07:03:22: SPK RECEIVED"/>
    <x v="5"/>
    <x v="0"/>
    <n v="43"/>
    <d v="2022-05-09T00:00:00"/>
    <d v="2022-06-05T00:00:00"/>
    <n v="90"/>
    <x v="1"/>
    <d v="2022-06-05T00:00:00"/>
    <d v="2022-07-05T00:00:00"/>
    <x v="0"/>
    <n v="436"/>
    <s v="424 TBG"/>
  </r>
  <r>
    <m/>
    <m/>
    <s v="JAW-BT-PDG-0630"/>
    <n v="30739470031"/>
    <s v="1323251003"/>
    <s v="KAMPUNG_KADUNGALAK_WIRASINGA"/>
    <s v="BP2022"/>
    <s v="TB"/>
    <s v="106°3.21.21'E"/>
    <s v="6°24.28.86'S"/>
    <n v="50"/>
    <s v="0/100/180/270"/>
    <n v="2022"/>
    <s v="Newsite 2022 - B2"/>
    <s v="Kp.Torus RT.03 RW.03 Desa Wirasinga Kecamatan Mekarjaya -Pandegelang"/>
    <s v="EID"/>
    <s v="JAW-BT-PDG-0630"/>
    <s v="KAMPUNG_KADUNGALAK_WIRASINGA"/>
    <s v="B2S"/>
    <s v="TBG"/>
    <s v="JABO"/>
    <x v="0"/>
    <s v="Banten"/>
    <s v="Kab. Pandeglang"/>
    <n v="6618106"/>
    <x v="15"/>
    <d v="2022-03-07T00:00:00"/>
    <n v="43"/>
    <s v="31 - 60 days"/>
    <d v="2022-08-04T00:00:00"/>
    <s v="W32-2022"/>
    <s v="Aug-2022"/>
    <s v="TBD"/>
    <s v="TBD"/>
    <s v="TBD"/>
    <s v="TBD"/>
    <s v="TBD"/>
    <s v="TBD"/>
    <s v="TBD"/>
    <s v="TBD"/>
    <s v="TBD"/>
    <s v="MW"/>
    <m/>
    <m/>
    <m/>
    <m/>
    <m/>
    <m/>
    <m/>
    <m/>
    <m/>
    <m/>
    <m/>
    <m/>
    <s v="SITAC"/>
    <s v="12.CP Process"/>
    <s v="07.SITAC PROCESS"/>
    <s v="CURRENTLY NO ISSUE"/>
    <s v="17:04:22-20:03:22: IW OG_x000a_16:03:22-15:03:22: VALIDASI RNP TNP_x000a_13:03:22-09:03:22: SURVEY OG &amp; MITRA ASSIGNMENT_x000a_07:03:22: SPK RECEIVED"/>
    <x v="5"/>
    <x v="0"/>
    <n v="43"/>
    <d v="2022-05-09T00:00:00"/>
    <d v="2022-06-05T00:00:00"/>
    <n v="90"/>
    <x v="1"/>
    <d v="2022-06-05T00:00:00"/>
    <d v="2022-07-05T00:00:00"/>
    <x v="0"/>
    <n v="436"/>
    <s v="424 TBG"/>
  </r>
  <r>
    <m/>
    <m/>
    <s v="SUM-RI-PRP-1109"/>
    <n v="30740100031"/>
    <s v="0416941003"/>
    <s v="RAMBAH_SAMO_MARGA_MULYA"/>
    <s v="BP2022"/>
    <s v="TB"/>
    <s v="100°22.52.62'E"/>
    <s v="0°46.59.53'N"/>
    <n v="60"/>
    <s v="0/90/150"/>
    <n v="2022"/>
    <s v="Newsite 2022 - P2"/>
    <s v="Dusun Mekar Sari Rt 012 Rw 004  Desa Marga Mulya Kecamatan Rambah Samo Kab. Rokan Hulu Provinsi Riau"/>
    <s v="HTI"/>
    <s v="SUM-RI-PRP-1109"/>
    <s v="RAMBAH_SAMO_MARGA_MULYA"/>
    <s v="B2S"/>
    <s v="TBG"/>
    <s v="West"/>
    <x v="9"/>
    <s v="Riau"/>
    <s v="Kab. Rokan Hulu"/>
    <n v="6618108"/>
    <x v="15"/>
    <d v="2022-03-07T00:00:00"/>
    <n v="43"/>
    <s v="31 - 60 days"/>
    <d v="2022-08-04T00:00:00"/>
    <s v="W32-2022"/>
    <s v="Aug-2022"/>
    <s v="TBD"/>
    <s v="TBD"/>
    <s v="TBD"/>
    <s v="TBD"/>
    <s v="TBD"/>
    <s v="TBD"/>
    <s v="TBD"/>
    <s v="TBD"/>
    <s v="TBD"/>
    <s v="MW"/>
    <d v="2022-04-10T00:00:00"/>
    <d v="2022-04-11T00:00:00"/>
    <m/>
    <m/>
    <m/>
    <m/>
    <m/>
    <m/>
    <m/>
    <m/>
    <m/>
    <m/>
    <s v="CME"/>
    <s v="21.Bouwplank"/>
    <s v="10.CME PREPARATION"/>
    <s v="CURRENTLY NO ISSUE"/>
    <s v="17:04:22-06:04:22: BOUWPLANK_x000a_03:04:22: REKOM_x000a_30:03:22-23:03:22: IW CLEAR_x000a_22:03:22: IW OG_x000a_20:03:22-13:03:22: VALIDASI RNP TNP OG_x000a_09:03:22: SURVEY OG_x000a_07:03:22: SPK RECEIVED"/>
    <x v="5"/>
    <x v="0"/>
    <n v="43"/>
    <s v="DONE"/>
    <d v="2022-05-20T00:00:00"/>
    <n v="74"/>
    <x v="1"/>
    <d v="2022-06-05T00:00:00"/>
    <d v="2022-07-05T00:00:00"/>
    <x v="0"/>
    <n v="436"/>
    <s v="424 TBG"/>
  </r>
  <r>
    <m/>
    <m/>
    <s v="JAW-JT-TGL-2624"/>
    <n v="30739630031"/>
    <s v="1450901003"/>
    <s v="TEGAL_TALANG"/>
    <s v="BP2022"/>
    <s v="TB"/>
    <s v="109°7.37.2'E"/>
    <s v="6°54.34.2'S"/>
    <n v="40"/>
    <s v="60/180/310"/>
    <n v="2022"/>
    <s v="Newsite 2022 - P1"/>
    <s v=""/>
    <s v="NOKIA"/>
    <s v="JAW-JT-TGL-2624"/>
    <s v="TEGAL_TALANG"/>
    <s v="B2S"/>
    <s v="TBG"/>
    <s v="CENTRAL"/>
    <x v="5"/>
    <s v="Jawa Tengah"/>
    <s v="Kab. Tegal"/>
    <n v="6618110"/>
    <x v="15"/>
    <d v="2022-03-07T00:00:00"/>
    <n v="43"/>
    <s v="31 - 60 days"/>
    <d v="2022-08-04T00:00:00"/>
    <s v="W32-2022"/>
    <s v="Aug-2022"/>
    <s v="TBD"/>
    <s v="TBD"/>
    <s v="TBD"/>
    <s v="TBD"/>
    <s v="TBD"/>
    <s v="TBD"/>
    <s v="TBD"/>
    <s v="TBD"/>
    <s v="TBD"/>
    <s v="MW"/>
    <m/>
    <m/>
    <m/>
    <m/>
    <m/>
    <m/>
    <m/>
    <m/>
    <m/>
    <m/>
    <m/>
    <m/>
    <s v="PRESITAC"/>
    <s v="06.Rehunting OG"/>
    <s v="05.REHUNTING"/>
    <s v="CURRENTLY NO ISSUE"/>
    <s v="17:04:22: REHUNTING, LMS CHANGE TO NOKIA_x000a_13:04:22-05:04:22: REHUNTING, RNP NOK_x000a_03:04:22-30:03:22: VALIDASI RNP TNP_x000a_27:03:22-23:03:22: REHUNTING_x000a_20:03:22: VALIDASI RNP TNP_x000a_16:03:22-09:03:22: SURVEY OG &amp; MITRA ASSIGNMENT_x000a_07:03:22: SPK RECEIVED"/>
    <x v="5"/>
    <x v="0"/>
    <n v="43"/>
    <d v="2022-05-10T00:00:00"/>
    <d v="2022-06-05T00:00:00"/>
    <n v="90"/>
    <x v="1"/>
    <d v="2022-06-05T00:00:00"/>
    <d v="2022-07-05T00:00:00"/>
    <x v="0"/>
    <n v="436"/>
    <s v="424 TBG"/>
  </r>
  <r>
    <s v="NEW SPK"/>
    <m/>
    <s v="SUM-RI-PRP-1110"/>
    <n v="30734510031"/>
    <s v="040223104"/>
    <s v="RAMBAH_SAMO"/>
    <s v="BP2022"/>
    <s v="SMI"/>
    <s v="100°21.9.65'E"/>
    <s v="0°50.11.8'N"/>
    <n v="50"/>
    <s v="60/120/300"/>
    <n v="2022"/>
    <s v="New site 2022 - P2"/>
    <s v="Lubuk Limau Kota Lama RT.01 RW.02 Darussalam, Kel. Kota Lama, Kec. Kunto, Kab. Rokan Hulu, Prov. Riau"/>
    <s v="HTI"/>
    <s v="SUM-RI-PRP-1110"/>
    <s v="RAMBAH_SUKA_MAJU"/>
    <s v="COLO"/>
    <s v="TBG"/>
    <s v="West"/>
    <x v="9"/>
    <s v="Riau"/>
    <s v="Kab. Rokan Hulu"/>
    <n v="6617988"/>
    <x v="8"/>
    <d v="2022-01-28T00:00:00"/>
    <n v="61"/>
    <s v="61 - 90 days"/>
    <d v="2022-02-27T00:00:00"/>
    <s v="W10-2022"/>
    <s v="Feb-2022"/>
    <d v="2022-03-16T00:00:00"/>
    <s v="W12-2022"/>
    <s v="Mar-2022"/>
    <d v="2022-03-31T00:00:00"/>
    <s v="W14-2022"/>
    <s v="Mar-2022"/>
    <d v="2022-03-31T00:00:00"/>
    <s v="W14-2022"/>
    <s v="Mar-2022"/>
    <s v="MW"/>
    <d v="2022-02-02T00:00:00"/>
    <d v="2022-02-03T00:00:00"/>
    <n v="181140133073"/>
    <m/>
    <m/>
    <d v="2022-03-22T00:00:00"/>
    <m/>
    <d v="2022-03-16T00:00:00"/>
    <d v="2022-03-30T00:00:00"/>
    <s v="W14-2022"/>
    <m/>
    <m/>
    <s v="STIP RELEASED, GO CME"/>
    <s v="38.RFI"/>
    <s v="21.RFI"/>
    <s v="CLOSED - RFI DONE"/>
    <s v="30:03:22: RFIN_x000a_27:03:22-23:03:22: PLN CPNNECTION_x000a_20:03:22-16:03:22: SRFI, WAITING STO &amp; PLN CONNECTION_x000a_13: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JAW-JB-SBM-2450"/>
    <n v="30735510031"/>
    <s v="120651104"/>
    <s v="GUNUNG PADANG"/>
    <s v="BP2022"/>
    <s v="SKP"/>
    <s v="107°1.26.26'E"/>
    <s v="6°56.58.63'S"/>
    <n v="72"/>
    <s v="135/280/350"/>
    <n v="2022"/>
    <s v="New site 2022 - P1"/>
    <s v="Desa Cireunghas Kp. Nagrok , Kec. Cireunghas, Kab. Sukabumi Prov. Jawa Barat"/>
    <s v="EID"/>
    <s v="JAW-JB-SBM-2450"/>
    <s v="GUNUNG_PADANG"/>
    <s v="COLO"/>
    <s v="TBG"/>
    <s v="Jabodetabek"/>
    <x v="0"/>
    <s v="Jawa Barat"/>
    <s v="Kab. Sukabumi"/>
    <n v="6617984"/>
    <x v="8"/>
    <d v="2022-01-28T00:00:00"/>
    <n v="61"/>
    <s v="61 - 90 days"/>
    <d v="2022-02-27T00:00:00"/>
    <s v="W10-2022"/>
    <s v="Feb-2022"/>
    <s v="TBD"/>
    <s v="TBD"/>
    <s v="TBD"/>
    <d v="2022-04-08T00:00:00"/>
    <s v="W15-2022"/>
    <s v="Apr-2022"/>
    <d v="2022-04-08T00:00:00"/>
    <s v="W15-2022"/>
    <s v="Apr-2022"/>
    <s v="MW"/>
    <d v="2022-02-02T00:00:00"/>
    <d v="2022-03-17T00:00:00"/>
    <n v="536511200036"/>
    <n v="10.6"/>
    <m/>
    <d v="2022-03-09T00:00:00"/>
    <m/>
    <m/>
    <d v="2022-03-30T00:00:00"/>
    <s v="W14-2022"/>
    <m/>
    <m/>
    <s v="NY STIP, ERM PROCESS"/>
    <s v="38.RFI"/>
    <s v="21.RFI"/>
    <s v="CLOSED - RFI DONE"/>
    <s v="30:03:22: RFIN_x000a_27:03:22-20:03:22: ME OG_x000a_16:03:22-13:03:22: WAIT PSB_x000a_09:03:22: PONDASI OG_x000a_06:03:22-13:02:22: NEED REVIEW POWER EID_x000a_09:02:22-08:02:22: NEED REVIEW TNP HUAWEI_x000a_06:02:22-02:02:22: NEED REVIEW RNP HUAWEI_x000a_30:01:22: ESR REVIEW, NEED REVIEW RNP HUAWEI_x000a_28:01:22: SPK RELEASED"/>
    <x v="2"/>
    <x v="0"/>
    <m/>
    <m/>
    <m/>
    <m/>
    <x v="2"/>
    <m/>
    <m/>
    <x v="1"/>
    <m/>
    <m/>
  </r>
  <r>
    <s v="NEW SPK"/>
    <m/>
    <s v="JAW-JB-SBM-2452"/>
    <n v="30735490031"/>
    <s v="122282109"/>
    <s v="JALAN KERAMAT SUKALARANG"/>
    <s v="BP2022"/>
    <s v="SKP"/>
    <s v="107°0.24.98'E"/>
    <s v="6°52.2.1'S"/>
    <n v="60"/>
    <s v="60/150/240"/>
    <n v="2022"/>
    <s v="New site 2022 - P2"/>
    <s v="Desa Sukalarang Kp. Karamat RT.003 RW.002, Kec. Sukalarang, Kab. Sukabumi Prov. Jawa Barat"/>
    <s v="EID"/>
    <s v="JAW-JB-SBM-2452"/>
    <s v="JALAN_KERAMAT_SUKALARANG"/>
    <s v="COLO"/>
    <s v="TBG"/>
    <s v="Jabodetabek"/>
    <x v="0"/>
    <s v="Jawa Barat"/>
    <s v="Kab. Sukabumi"/>
    <n v="6617984"/>
    <x v="8"/>
    <d v="2022-01-28T00:00:00"/>
    <n v="61"/>
    <s v="61 - 90 days"/>
    <d v="2022-02-27T00:00:00"/>
    <s v="W10-2022"/>
    <s v="Feb-2022"/>
    <s v="TBD"/>
    <s v="TBD"/>
    <s v="TBD"/>
    <d v="2022-04-08T00:00:00"/>
    <s v="W15-2022"/>
    <s v="Apr-2022"/>
    <d v="2022-04-08T00:00:00"/>
    <s v="W15-2022"/>
    <s v="Apr-2022"/>
    <s v="MW"/>
    <d v="2022-02-02T00:00:00"/>
    <d v="2022-03-17T00:00:00"/>
    <n v="536511200028"/>
    <n v="10.6"/>
    <m/>
    <d v="2022-03-09T00:00:00"/>
    <m/>
    <m/>
    <d v="2022-03-30T00:00:00"/>
    <s v="W14-2022"/>
    <m/>
    <m/>
    <s v="NY STIP, ERM PROCESS"/>
    <s v="38.RFI"/>
    <s v="21.RFI"/>
    <s v="CLOSED - RFI DONE"/>
    <s v="30:03:22: RFIN_x000a_27:03:22-20:03:22: ME OG_x000a_16:03:22-13:03:22: WAIT PSB_x000a_09:03:22: PONDASI OG_x000a_06:03:22-13:02:22: NEED REVIEW POWER EID_x000a_09:02:22-08:02:22: NEED REVIEW TNP HUAWEI_x000a_06:02:22: NEED REVIEW TNP ALITA_x000a_02:02:22: NEED REVIEW RNP HUAWEI_x000a_30:01:22: ESR REVIEW, NEED REVIEW RNP HUAWEI_x000a_28:01:22: SPK RELEASED"/>
    <x v="2"/>
    <x v="0"/>
    <m/>
    <m/>
    <m/>
    <m/>
    <x v="2"/>
    <m/>
    <m/>
    <x v="1"/>
    <m/>
    <m/>
  </r>
  <r>
    <s v="NEW SPK"/>
    <m/>
    <s v="SUL-SN-WNS-0977"/>
    <n v="30734240031"/>
    <s v="280173109"/>
    <s v="TBG LOMPOE TEMPE"/>
    <s v="BP2022"/>
    <s v="SKP"/>
    <s v="119°53.17.16'E"/>
    <s v="4°10.39.47'S"/>
    <n v="60"/>
    <s v="10/180/250"/>
    <n v="2022"/>
    <s v="New site 2022 - P2"/>
    <s v="Dusun Lompoe RT 001 RW 004 Desa Tellulimpoe Kec. Mario Riowa Kab. Soppeng"/>
    <s v="HTI"/>
    <s v="SUL-SN-WNS-0977"/>
    <s v="TELLULIMPOE_MARIORIAWA"/>
    <s v="COLO"/>
    <s v="TBG"/>
    <s v="EAST"/>
    <x v="2"/>
    <s v="Sulawesi Selatan"/>
    <s v="Kab. Soppeng"/>
    <n v="6617983"/>
    <x v="8"/>
    <d v="2022-01-28T00:00:00"/>
    <n v="61"/>
    <s v="61 - 90 days"/>
    <d v="2022-02-27T00:00:00"/>
    <s v="W10-2022"/>
    <s v="Feb-2022"/>
    <d v="2022-03-17T00:00:00"/>
    <s v="W12-2022"/>
    <s v="Mar-2022"/>
    <d v="2022-03-31T00:00:00"/>
    <s v="W14-2022"/>
    <s v="Mar-2022"/>
    <d v="2022-03-31T00:00:00"/>
    <s v="W14-2022"/>
    <s v="Mar-2022"/>
    <s v="MW"/>
    <d v="2022-02-02T00:00:00"/>
    <d v="2022-02-03T00:00:00"/>
    <n v="325600251228"/>
    <m/>
    <m/>
    <d v="2022-03-21T00:00:00"/>
    <m/>
    <d v="2022-03-17T00:00:00"/>
    <d v="2022-03-30T00:00:00"/>
    <s v="W14-2022"/>
    <m/>
    <m/>
    <s v="STIP RELEASED, GO CME"/>
    <s v="38.RFI"/>
    <s v="21.RFI"/>
    <s v="CLOSED - RFI DONE"/>
    <s v="30:03:22: RFIN_x000a_27:03:22-17:03:22: SRFIN_x000a_16:03:22: SRFI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SS-KAG-1256"/>
    <n v="30734050031"/>
    <s v="071420109"/>
    <s v="BENAWA"/>
    <s v="BP2022"/>
    <s v="TB "/>
    <s v="104°44.45.6'E"/>
    <s v="3°35.52.4'S"/>
    <n v="40"/>
    <s v="40/210/355"/>
    <n v="2022"/>
    <s v="New site 2022 - P2"/>
    <s v="Dusun V Desa Benawa, Kec. Teluk Gelam, Kab. OKI, Prov. Sumatera SelatanKec. Teluk GelamKab. OKI, Provinsi Sumatera Selatan"/>
    <s v="HTI"/>
    <s v="SUM-SS-KAG-1256"/>
    <s v="BENAWA"/>
    <s v="COLO"/>
    <s v="TBG"/>
    <s v="West"/>
    <x v="1"/>
    <s v="Sumatera Selatan"/>
    <s v="Kab. Ogan Komering Ilir"/>
    <n v="6617992"/>
    <x v="8"/>
    <d v="2022-01-28T00:00:00"/>
    <n v="58"/>
    <s v="31 - 60 days"/>
    <d v="2022-02-27T00:00:00"/>
    <s v="W10-2022"/>
    <s v="Feb-2022"/>
    <s v="TBD"/>
    <s v="TBD"/>
    <s v="TBD"/>
    <d v="2022-03-31T00:00:00"/>
    <s v="W14-2022"/>
    <s v="Mar-2022"/>
    <d v="2022-03-31T00:00:00"/>
    <s v="W14-2022"/>
    <s v="Mar-2022"/>
    <s v="MW"/>
    <d v="2022-02-01T00:00:00"/>
    <d v="2022-02-02T00:00:00"/>
    <m/>
    <m/>
    <m/>
    <d v="2022-03-22T00:00:00"/>
    <m/>
    <m/>
    <d v="2022-03-27T00:00:00"/>
    <s v="W14-2022"/>
    <m/>
    <m/>
    <s v="STIP RELEASED, GO CME"/>
    <s v="38.RFI"/>
    <s v="21.RFI"/>
    <s v="CLOSED - RFI DONE"/>
    <s v="27:03:22: RFIN_x000a_23:03:22: ME OG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BT-RKB-0591"/>
    <n v="30734680031"/>
    <s v="130219104"/>
    <s v="CILEBANG"/>
    <s v="BP2022"/>
    <s v="SMI"/>
    <s v="106°17.15.07'E"/>
    <s v="6°39.29.45'S"/>
    <n v="72"/>
    <s v="110/210/330"/>
    <n v="2022"/>
    <s v="New site 2022 - P2"/>
    <s v="Jl. Gunung Bongkok Cilebang, Desa Cilebang RT.02 RW.02 Kec. Sobang, Kab. Lebak Prov. Banten"/>
    <s v="EID"/>
    <s v="JAW-BT-RKB-0591"/>
    <s v="SUKAJAYA_SOBANG"/>
    <s v="COLO"/>
    <s v="TBG"/>
    <s v="Jabodetabek"/>
    <x v="0"/>
    <s v="Banten"/>
    <s v="Kab. Lebak"/>
    <n v="6617989"/>
    <x v="8"/>
    <d v="2022-01-28T00:00:00"/>
    <n v="59"/>
    <s v="31 - 60 days"/>
    <d v="2022-02-27T00:00:00"/>
    <s v="W10-2022"/>
    <s v="Feb-2022"/>
    <s v="TBD"/>
    <s v="TBD"/>
    <s v="TBD"/>
    <d v="2022-04-08T00:00:00"/>
    <s v="W15-2022"/>
    <s v="Apr-2022"/>
    <d v="2022-04-08T00:00:00"/>
    <s v="W15-2022"/>
    <s v="Apr-2022"/>
    <s v="MW"/>
    <d v="2022-02-02T00:00:00"/>
    <d v="2022-03-14T00:00:00"/>
    <n v="562101014497"/>
    <n v="6.6"/>
    <m/>
    <d v="2022-03-09T00:00:00"/>
    <m/>
    <m/>
    <d v="2022-03-28T00:00:00"/>
    <s v="W14-2022"/>
    <m/>
    <m/>
    <s v="STIP RELEASED, GO CME"/>
    <s v="38.RFI"/>
    <s v="21.RFI"/>
    <s v="CLOSED - RFI DONE"/>
    <s v="28:03:22: RFIN_x000a_27:03:22-20:03:22: PONDASI OG_x000a_20:03:22-13:03:22: WAIT PSB_x000a_09:03:22: PONDASI OG_x000a_06:03:22-16:02:22: READY TO STO_x000a_13:02:22-09:02:22: NEED REVIEW CIVIL EID_x000a_08:02:22: NEED REVIEW TNP ALITA_x000a_06:02:22-30:01:22: ESR REVIEW, NEED REVIEW RNP EID_x000a_28:01:22: SPK RELEASED"/>
    <x v="2"/>
    <x v="0"/>
    <m/>
    <m/>
    <m/>
    <m/>
    <x v="2"/>
    <m/>
    <m/>
    <x v="1"/>
    <m/>
    <m/>
  </r>
  <r>
    <s v="NEW SPK"/>
    <m/>
    <s v="SUM-SS-MRE-1236"/>
    <n v="30735030031"/>
    <s v="070149109"/>
    <s v="GELUMBANG 2"/>
    <s v="BP2022"/>
    <s v="SKP"/>
    <s v="104°28.12.04'E"/>
    <s v="3°13.20.93'S"/>
    <n v="60"/>
    <s v="85/240/250"/>
    <n v="2022"/>
    <s v="New site 2022 - P2"/>
    <s v="Jl. Raya Palembang - Prabumulih Kel. Sukamenang , Kec. Gelumbang, Kota Prabumulih, Prov. Sumatera Selatan"/>
    <s v="HTI"/>
    <s v="SUM-SS-MRE-1236"/>
    <s v="GELUMBANG_SUKA_MENANG"/>
    <s v="COLO"/>
    <s v="TBG"/>
    <s v="West"/>
    <x v="1"/>
    <s v="Sumatera Selatan"/>
    <s v="Kab. Muara Enim"/>
    <n v="6617983"/>
    <x v="8"/>
    <d v="2022-01-28T00:00:00"/>
    <n v="59"/>
    <s v="31 - 60 days"/>
    <d v="2022-02-27T00:00:00"/>
    <s v="W10-2022"/>
    <s v="Feb-2022"/>
    <s v="TBD"/>
    <s v="TBD"/>
    <s v="TBD"/>
    <d v="2022-05-15T00:00:00"/>
    <s v="W21-2022"/>
    <s v="May-2022"/>
    <d v="2022-05-15T00:00:00"/>
    <s v="W21-2022"/>
    <s v="May-2022"/>
    <s v="MW"/>
    <d v="2022-02-01T00:00:00"/>
    <d v="2022-02-02T00:00:00"/>
    <n v="149000163699"/>
    <n v="6.6"/>
    <m/>
    <d v="2022-03-22T00:00:00"/>
    <m/>
    <m/>
    <d v="2022-03-28T00:00:00"/>
    <s v="W14-2022"/>
    <m/>
    <m/>
    <s v="STIP RELEASED, GO CME"/>
    <s v="38.RFI"/>
    <s v="21.RFI"/>
    <s v="CLOSED - RFI DONE"/>
    <s v="28:03:22: RFIN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x v="2"/>
    <x v="0"/>
    <m/>
    <m/>
    <m/>
    <m/>
    <x v="2"/>
    <m/>
    <m/>
    <x v="1"/>
    <m/>
    <m/>
  </r>
  <r>
    <s v="NEW SPK"/>
    <m/>
    <s v="SUL-SN-WNS-0988"/>
    <n v="30734210031"/>
    <s v="T002786"/>
    <s v="HCPTSS-212369"/>
    <s v="BP2022"/>
    <s v="SKP"/>
    <s v="119°51.21.35'E"/>
    <s v="4°6.32.87'S"/>
    <n v="60"/>
    <s v="150/240/330"/>
    <n v="2022"/>
    <s v="New site 2022 - P2"/>
    <s v="Jl. Poros Sidrap Km 28 No.3, Kampung Laulaweng Rt.02/002 Kel. Monorasalo, Kec. Marioriawa, Kab. Soppeng Prov. Sulawesi Selatan"/>
    <s v="HTI"/>
    <s v="SUL-SN-WNS-0988"/>
    <s v="LARINGGI_MARIORIAWA"/>
    <s v="COLO"/>
    <s v="TBG"/>
    <s v="EAST"/>
    <x v="2"/>
    <s v="Sulawesi Selatan"/>
    <s v="Kab. Soppeng"/>
    <n v="6617983"/>
    <x v="8"/>
    <d v="2022-01-28T00:00:00"/>
    <n v="59"/>
    <s v="31 - 60 days"/>
    <d v="2022-02-27T00:00:00"/>
    <s v="W10-2022"/>
    <s v="Feb-2022"/>
    <d v="2022-03-17T00:00:00"/>
    <s v="W12-2022"/>
    <s v="Mar-2022"/>
    <d v="2022-03-31T00:00:00"/>
    <s v="W14-2022"/>
    <s v="Mar-2022"/>
    <d v="2022-03-31T00:00:00"/>
    <s v="W14-2022"/>
    <s v="Mar-2022"/>
    <s v="MW"/>
    <d v="2022-02-02T00:00:00"/>
    <d v="2022-02-03T00:00:00"/>
    <n v="325600251244"/>
    <m/>
    <m/>
    <d v="2022-03-21T00:00:00"/>
    <m/>
    <d v="2022-03-17T00:00:00"/>
    <d v="2022-03-28T00:00:00"/>
    <s v="W14-2022"/>
    <m/>
    <m/>
    <s v="STIP RELEASED, GO CME"/>
    <s v="38.RFI"/>
    <s v="21.RFI"/>
    <s v="CLOSED - RFI DONE"/>
    <s v="28:03:22: RFIN_x000a_27:03:22-17:03:22: SRFIN_x000a_16:03:22: SRFI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BT-PDG-0617"/>
    <n v="30735150031"/>
    <s v="131497126"/>
    <s v="JALANPATIADMT"/>
    <s v="BP2022"/>
    <s v="TB "/>
    <s v="105°52.44.44'E"/>
    <s v="6°26.8.02'S"/>
    <n v="42"/>
    <s v="70/180/290"/>
    <n v="2022"/>
    <s v="New site 2022 - P2"/>
    <s v="Desa Bulagor Kp. Pematang RT.03 RW.01 Kec. Pagelaran, Kab. Pandeglang Prov. Banten"/>
    <s v="EID"/>
    <s v="JAW-BT-PDG-0617"/>
    <s v="BULAGOR_PAGELARAN"/>
    <s v="COLO"/>
    <s v="TBG"/>
    <s v="Jabodetabek"/>
    <x v="0"/>
    <s v="Banten"/>
    <s v="Kab. Pandeglang"/>
    <n v="6617993"/>
    <x v="8"/>
    <d v="2022-01-28T00:00:00"/>
    <n v="59"/>
    <s v="31 - 60 days"/>
    <d v="2022-02-27T00:00:00"/>
    <s v="W10-2022"/>
    <s v="Feb-2022"/>
    <s v="TBD"/>
    <s v="TBD"/>
    <s v="TBD"/>
    <d v="2022-04-08T00:00:00"/>
    <s v="W15-2022"/>
    <s v="Apr-2022"/>
    <d v="2022-04-08T00:00:00"/>
    <s v="W15-2022"/>
    <s v="Apr-2022"/>
    <s v="MW"/>
    <d v="2022-02-02T00:00:00"/>
    <d v="2022-03-14T00:00:00"/>
    <n v="562400509275"/>
    <n v="6.6"/>
    <m/>
    <d v="2022-03-09T00:00:00"/>
    <m/>
    <m/>
    <d v="2022-03-28T00:00:00"/>
    <s v="W14-2022"/>
    <m/>
    <m/>
    <s v="STIP RELEASED, GO CME"/>
    <s v="38.RFI"/>
    <s v="21.RFI"/>
    <s v="CLOSED - RFI DONE"/>
    <s v="28:03:22: RFIN_x000a_27:03:22: SRFI_x000a_23:03:22-20:03:22: ME OG_x000a_16:03:22-13:03:22: WAIT PSB_x000a_09:03:22: PONDASI OG_x000a_06:03:22: READY TO STO_x000a_23:02:22-09:02:22: NEED REVIEW CIVIL EID_x000a_08:02:22: NEED REVIEW TNP ALITA_x000a_06:02:22-30:01:22: ESR REVIEW, NEED REVIEW RNP EID_x000a_28:01:22: SPK RELEASED"/>
    <x v="2"/>
    <x v="0"/>
    <m/>
    <m/>
    <m/>
    <m/>
    <x v="2"/>
    <m/>
    <m/>
    <x v="1"/>
    <m/>
    <m/>
  </r>
  <r>
    <s v="NEW SPK"/>
    <m/>
    <s v="JAW-BT-RKB-0587"/>
    <n v="30734640031"/>
    <s v="130214104"/>
    <s v="CILAYANG"/>
    <s v="BP2022"/>
    <s v="SMI"/>
    <s v="106°25.5.34'E"/>
    <s v="6°24.36.54'S"/>
    <n v="52"/>
    <s v="50/190/320"/>
    <n v="2022"/>
    <s v="New site 2022 - P2"/>
    <s v="Desa Cilayang Kp. Cilayang RT.04 RW.01 kec. Curugbitung, Kab. Lebak Prov. Banten"/>
    <s v="EID"/>
    <s v="JAW-BT-RKB-0587"/>
    <s v="CILAYANG_LEBAK"/>
    <s v="COLO"/>
    <s v="TBG"/>
    <s v="Jabodetabek"/>
    <x v="0"/>
    <s v="Banten"/>
    <s v="Kab. Lebak"/>
    <n v="6617989"/>
    <x v="8"/>
    <d v="2022-01-28T00:00:00"/>
    <n v="59"/>
    <s v="31 - 60 days"/>
    <d v="2022-02-27T00:00:00"/>
    <s v="W10-2022"/>
    <s v="Feb-2022"/>
    <s v="TBD"/>
    <s v="TBD"/>
    <s v="TBD"/>
    <d v="2022-04-07T00:00:00"/>
    <s v="W15-2022"/>
    <s v="Apr-2022"/>
    <d v="2022-04-07T00:00:00"/>
    <s v="W15-2022"/>
    <s v="Apr-2022"/>
    <s v="MW"/>
    <d v="2022-02-02T00:00:00"/>
    <d v="2022-03-17T00:00:00"/>
    <n v="562101014501"/>
    <n v="6.6"/>
    <m/>
    <d v="2022-02-09T00:00:00"/>
    <m/>
    <m/>
    <d v="2022-03-28T00:00:00"/>
    <s v="W14-2022"/>
    <m/>
    <m/>
    <s v="STIP RELEASED, GO CME"/>
    <s v="38.RFI"/>
    <s v="21.RFI"/>
    <s v="CLOSED - RFI DONE"/>
    <s v="28:03:22: RFIN_x000a_27:03:22: SRFI_x000a_23:03:22-20:03:22: ME OG_x000a_16:03:22-13:03:22: WAIT PSB_x000a_09:03:22: PONDASI BTS DONE_x000a_06:03:22-13:02:22: PONDASI BTS DONE, HOLD XL_x000a_09:02:22: CME PREPARATION_x000a_07:02:22: NEED REVIEW POWER EID_x000a_06:02:22: NEED REVIEW TNP ALITA_x000a_02:02:22-30:01:22: ESR REVIEW, NEED REVIEW RNP EID_x000a_28:01:22: SPK RELEASED"/>
    <x v="2"/>
    <x v="0"/>
    <m/>
    <m/>
    <m/>
    <m/>
    <x v="2"/>
    <m/>
    <m/>
    <x v="1"/>
    <m/>
    <m/>
  </r>
  <r>
    <s v="NEW SPK"/>
    <m/>
    <s v="SUM-LA-GNS-1139"/>
    <n v="30734470031"/>
    <s v="100278104"/>
    <s v="MAJAPAHIT"/>
    <s v="BP2022"/>
    <s v="SMI"/>
    <s v="105°14.40.9'E"/>
    <s v="4°59.28.2'S"/>
    <n v="60"/>
    <s v="5/140/210"/>
    <n v="2022"/>
    <s v="New site 2022 - P2"/>
    <s v="Dusun V RT.03 RW.02 Kel. Mojopahit Kec. Punggur, Kab. Lampung Tengah Prov. Lampung"/>
    <s v="HTI"/>
    <s v="SUM-LA-GNS-1139"/>
    <s v="MOJOPAHIT"/>
    <s v="COLO"/>
    <s v="TBG"/>
    <s v="West"/>
    <x v="1"/>
    <s v="Lampung"/>
    <s v="Kab. Lampung Tengah"/>
    <n v="6617988"/>
    <x v="8"/>
    <d v="2022-01-28T00:00:00"/>
    <n v="59"/>
    <s v="31 - 60 days"/>
    <d v="2022-02-27T00:00:00"/>
    <s v="W10-2022"/>
    <s v="Feb-2022"/>
    <s v="TBD"/>
    <s v="TBD"/>
    <s v="TBD"/>
    <d v="2022-03-31T00:00:00"/>
    <s v="W14-2022"/>
    <s v="Mar-2022"/>
    <d v="2022-03-31T00:00:00"/>
    <s v="W14-2022"/>
    <s v="Mar-2022"/>
    <s v="MW"/>
    <d v="2022-02-02T00:00:00"/>
    <d v="2022-02-03T00:00:00"/>
    <n v="172801526265"/>
    <n v="6.6"/>
    <m/>
    <d v="2022-03-22T00:00:00"/>
    <m/>
    <m/>
    <d v="2022-03-28T00:00:00"/>
    <s v="W14-2022"/>
    <m/>
    <m/>
    <s v="STIP RELEASED, GO CME"/>
    <s v="38.RFI"/>
    <s v="21.RFI"/>
    <s v="CLOSED - RFI DONE"/>
    <s v="28:03:22: RFIN_x000a_27:03:22: PLN CONNECTION OG_x000a_23:03:22-20:03:22: ME OG_x000a_16: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m/>
    <m/>
  </r>
  <r>
    <s v="NEW SPK"/>
    <m/>
    <s v="SUM-LA-KLA-1135"/>
    <n v="30734170031"/>
    <s v="100180104"/>
    <s v="AIRPORT_LAMPUNG"/>
    <s v="BP2022"/>
    <s v="SMI"/>
    <s v="105°11.11.47'E"/>
    <s v="5°16.3.54'S"/>
    <n v="40"/>
    <s v="0/80/270"/>
    <n v="2022"/>
    <s v="New site 2022 - P2"/>
    <s v="Jl. Raya candi mas gg panahan _x0009__x0009__x0009__x0009__x0009__x0009__x000a__x000a_komp bandara branti ds candi mas_x0009__x0009__x0009__x0009__x0009__x0009__x000a__x000a_"/>
    <s v="HTI"/>
    <s v="SUM-LA-KLA-1135"/>
    <s v="NATAR_CANDI_MAS"/>
    <s v="COLO"/>
    <s v="TBG"/>
    <s v="West"/>
    <x v="1"/>
    <s v="Lampung"/>
    <s v="Kab. Lampung Selatan"/>
    <n v="6617988"/>
    <x v="8"/>
    <d v="2022-01-28T00:00:00"/>
    <n v="58"/>
    <s v="31 - 60 days"/>
    <d v="2022-02-27T00:00:00"/>
    <s v="W10-2022"/>
    <s v="Feb-2022"/>
    <d v="2022-03-25T00:00:00"/>
    <s v="W13-2022"/>
    <s v="Mar-2022"/>
    <d v="2022-05-15T00:00:00"/>
    <s v="W21-2022"/>
    <s v="May-2022"/>
    <d v="2022-05-15T00:00:00"/>
    <s v="W21-2022"/>
    <s v="May-2022"/>
    <s v="MW"/>
    <d v="2022-02-02T00:00:00"/>
    <d v="2022-02-03T00:00:00"/>
    <n v="171101119651"/>
    <n v="6.6"/>
    <m/>
    <d v="2022-03-22T00:00:00"/>
    <m/>
    <d v="2022-03-27T00:00:00"/>
    <d v="2022-03-27T00:00:00"/>
    <s v="W14-2022"/>
    <m/>
    <m/>
    <s v="STIP RELEASED, GO CME"/>
    <s v="38.RFI"/>
    <s v="21.RFI"/>
    <s v="CLOSED - RFI DONE"/>
    <s v="27:03:22: RFIN_x000a_27:03:22-23:03:22: SRFI_x000a_20:03:22-16:03:22: SRFI, WAIT STO &amp; PLN CONNECTION_x000a_13:03:22: ME OG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m/>
    <m/>
  </r>
  <r>
    <s v="NEW SPK"/>
    <m/>
    <s v="SUL-SN-PLP-1343"/>
    <n v="30734230031"/>
    <s v="280182109"/>
    <s v="TBG LAMASI PANTAI"/>
    <s v="BP2022"/>
    <s v="SKP"/>
    <s v="120°13.15.24'E"/>
    <s v="2°55.9.19'S"/>
    <n v="50"/>
    <s v="0/150/270"/>
    <n v="2022"/>
    <s v="New site 2022 - P2"/>
    <s v="Dusun Lamasi Pantai desa Lamasi Pantai kec. Walenrang timur kab.Luwu Prop. Sulsel_x000a__x000a_"/>
    <s v="HTI"/>
    <s v="SUL-SN-PLP-1343"/>
    <s v="LAMASI_PANTAI_WALENRANG_TIMUR"/>
    <s v="COLO"/>
    <s v="TBG"/>
    <s v="EAST"/>
    <x v="2"/>
    <s v="Sulawesi Selatan"/>
    <s v="Kab. Luwu"/>
    <n v="6617983"/>
    <x v="8"/>
    <d v="2022-01-28T00:00:00"/>
    <n v="58"/>
    <s v="31 - 60 days"/>
    <d v="2022-02-27T00:00:00"/>
    <s v="W10-2022"/>
    <s v="Feb-2022"/>
    <d v="2022-03-09T00:00:00"/>
    <s v="W11-2022"/>
    <s v="Mar-2022"/>
    <d v="2022-03-31T00:00:00"/>
    <s v="W14-2022"/>
    <s v="Mar-2022"/>
    <d v="2022-03-31T00:00:00"/>
    <s v="W14-2022"/>
    <s v="Mar-2022"/>
    <s v="MW"/>
    <d v="2022-02-02T00:00:00"/>
    <d v="2022-02-03T00:00:00"/>
    <n v="326101082237"/>
    <n v="6.6"/>
    <m/>
    <d v="2022-03-21T00:00:00"/>
    <m/>
    <d v="2022-03-09T00:00:00"/>
    <d v="2022-03-27T00:00:00"/>
    <s v="W14-2022"/>
    <m/>
    <m/>
    <s v="STIP RELEASED, GO CME"/>
    <s v="38.RFI"/>
    <s v="21.RFI"/>
    <s v="CLOSED - RFI DONE"/>
    <s v="27:03:22: RFIN_x000a_27:03:22-13:03:22: PROCESS CONNECTION PLN TO PLN WILAYAH_x000a_09:03:22: SRFI, PLN CONNECTION_x000a_06:03:22-09:02:22: STO RECALL_x000a_06:02:22: NEED REVIEW POWER HUAWEI_x000a_06:02:22: NEED REVIEW TNP ALITA_x000a_02:02:22: NEED REVIEW RNP HUAWEI_x000a_30:01:22: ESR REVIEW, NEED REVIEW RNP HUAWEI_x000a_28:01:22: SPK RELEASED"/>
    <x v="2"/>
    <x v="0"/>
    <m/>
    <m/>
    <m/>
    <m/>
    <x v="2"/>
    <m/>
    <m/>
    <x v="1"/>
    <m/>
    <m/>
  </r>
  <r>
    <s v="NEW SPK"/>
    <m/>
    <s v="SUM-LA-SDN-1151"/>
    <n v="30736200031"/>
    <s v="101002126"/>
    <s v="WONOKARTO_SEKAMPUNG"/>
    <s v="BP2022"/>
    <s v="TB "/>
    <s v="105°30.0.0'E"/>
    <s v="5°7.48.0'S"/>
    <n v="50"/>
    <s v="40/240/310"/>
    <n v="2022"/>
    <s v="New site 2022 - P2"/>
    <s v="Dusun IV RT.008 RW.004, Desa Mekar Sari, Kec. Sekampung, Kab. Lampung Timur, Prov. Lampung"/>
    <s v="HTI"/>
    <s v="SUM-LA-SDN-1151"/>
    <s v="MEKAR_SARI"/>
    <s v="COLO"/>
    <s v="TBG"/>
    <s v="West"/>
    <x v="1"/>
    <s v="Lampung"/>
    <s v="Kab. Lampung Timur"/>
    <n v="6617991"/>
    <x v="8"/>
    <d v="2022-01-28T00:00:00"/>
    <n v="58"/>
    <s v="31 - 60 days"/>
    <d v="2022-02-27T00:00:00"/>
    <s v="W10-2022"/>
    <s v="Feb-2022"/>
    <s v="TBD"/>
    <s v="TBD"/>
    <s v="TBD"/>
    <d v="2022-05-31T00:00:00"/>
    <s v="W23-2022"/>
    <s v="May-2022"/>
    <d v="2022-05-31T00:00:00"/>
    <s v="W23-2022"/>
    <s v="May-2022"/>
    <s v="MW"/>
    <d v="2022-02-02T00:00:00"/>
    <d v="2022-02-03T00:00:00"/>
    <n v="172000881967"/>
    <n v="6.6"/>
    <m/>
    <d v="2022-03-22T00:00:00"/>
    <m/>
    <m/>
    <d v="2022-03-27T00:00:00"/>
    <s v="W14-2022"/>
    <m/>
    <m/>
    <s v="NY STIP, ERM PROCESS"/>
    <s v="38.RFI"/>
    <s v="21.RFI"/>
    <s v="CLOSED - RFI DONE"/>
    <s v="27:03:22: RFIN_x000a_27:03:22: STRENGTENING_x000a_23:03:22-16:03:22: ME OG_x000a_13:03:22-09:03:22: BTS PONDASI OG_x000a_06:03:22-20:02:22: READY TO STO_x000a_16:02:22: NEED REVIEW CIVIL_x000a_13:02:22: NEED REVIEW TNP ALITA_x000a_09:02:22: RND NOK NEED 50 METER_x000a_06:02:22-02:02:22: NEED REVIEW RNP HUAWEI_x000a_30:01:22: ESR REVIEW, NEED REVIEW RNP HUAWEI_x000a_28:01:22: SPK RELEASED"/>
    <x v="2"/>
    <x v="0"/>
    <m/>
    <m/>
    <m/>
    <m/>
    <x v="2"/>
    <m/>
    <m/>
    <x v="1"/>
    <m/>
    <m/>
  </r>
  <r>
    <s v="NEW SPK"/>
    <m/>
    <s v="SUM-LA-KLA-1133"/>
    <n v="30734110031"/>
    <s v="100911109"/>
    <s v="PURWODADI DALAM"/>
    <s v="BP2022"/>
    <s v="TB "/>
    <s v="105°25.13.08'E"/>
    <s v="5°22.39.04'S"/>
    <n v="60"/>
    <s v="55/235/280"/>
    <n v="2022"/>
    <s v="New site 2022 - P2"/>
    <s v="Dusun III, RT.006 RW.003, Desa Purwodadi dalam, Kec. Tanjung sari, Kab.Lampung, Propinsi Lampung"/>
    <s v="HTI"/>
    <s v="SUM-LA-KLA-1133"/>
    <s v="PURWODADI_DALAM"/>
    <s v="COLO"/>
    <s v="TBG"/>
    <s v="West"/>
    <x v="1"/>
    <s v="Lampung"/>
    <s v="Kab. Lampung Selatan"/>
    <n v="6617991"/>
    <x v="8"/>
    <d v="2022-01-28T00:00:00"/>
    <n v="58"/>
    <s v="31 - 60 days"/>
    <d v="2022-02-27T00:00:00"/>
    <s v="W10-2022"/>
    <s v="Feb-2022"/>
    <d v="2022-03-25T00:00:00"/>
    <s v="W13-2022"/>
    <s v="Mar-2022"/>
    <d v="2022-05-15T00:00:00"/>
    <s v="W21-2022"/>
    <s v="May-2022"/>
    <d v="2022-05-15T00:00:00"/>
    <s v="W21-2022"/>
    <s v="May-2022"/>
    <s v="MW"/>
    <d v="2022-02-02T00:00:00"/>
    <d v="2022-02-03T00:00:00"/>
    <n v="171502546135"/>
    <n v="6.6"/>
    <m/>
    <d v="2022-03-22T00:00:00"/>
    <m/>
    <d v="2022-03-27T00:00:00"/>
    <d v="2022-03-27T00:00:00"/>
    <s v="W14-2022"/>
    <m/>
    <m/>
    <s v="STIP RELEASED, GO CME"/>
    <s v="38.RFI"/>
    <s v="21.RFI"/>
    <s v="CLOSED - RFI DONE"/>
    <s v="27:03:22: RFIN_x000a_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LA-KLA-1147"/>
    <n v="30734890031"/>
    <s v="1013631001"/>
    <s v="INSTITUT TEKNOLOGI SUMATERA"/>
    <s v="BP2022"/>
    <s v="TB "/>
    <s v="105°18.24.2'E"/>
    <s v="5°21.37.13'S"/>
    <n v="40"/>
    <s v="85/170/290"/>
    <n v="2022"/>
    <s v="New site 2022 - P2"/>
    <s v="Jl Terusan Ryacudu Desa Way Huwi Kecamatan Jati Agung Kabupaten Lampung Selatan Provinsi Lampung"/>
    <s v="HTI"/>
    <s v="SUM-LA-KLA-1147"/>
    <s v="WAY_HUI"/>
    <s v="COLO"/>
    <s v="TBG"/>
    <s v="West"/>
    <x v="1"/>
    <s v="Lampung"/>
    <s v="Kab. Lampung Selatan"/>
    <n v="6617991"/>
    <x v="8"/>
    <d v="2022-01-28T00:00:00"/>
    <n v="58"/>
    <s v="31 - 60 days"/>
    <d v="2022-02-27T00:00:00"/>
    <s v="W10-2022"/>
    <s v="Feb-2022"/>
    <s v="TBD"/>
    <s v="TBD"/>
    <s v="TBD"/>
    <d v="2022-03-31T00:00:00"/>
    <s v="W14-2022"/>
    <s v="Mar-2022"/>
    <d v="2022-03-31T00:00:00"/>
    <s v="W14-2022"/>
    <s v="Mar-2022"/>
    <s v="MW"/>
    <d v="2022-02-02T00:00:00"/>
    <d v="2022-02-03T00:00:00"/>
    <n v="171202975694"/>
    <n v="6.6"/>
    <m/>
    <d v="2022-03-22T00:00:00"/>
    <m/>
    <m/>
    <d v="2022-03-27T00:00:00"/>
    <s v="W14-2022"/>
    <m/>
    <m/>
    <s v="STIP RELEASED, GO CME"/>
    <s v="38.RFI"/>
    <s v="21.RFI"/>
    <s v="CLOSED - RFI DONE"/>
    <s v="27:03:22: RFIN_x000a_23:03:22-09:03:22: BTS PONDASI OG_x000a_06:03:22-13:02:22: READY TO STO_x000a_09:02:22: NEED REVIEW POWER HUAWEI_x000a_06:02:22-02:02:22: NEED REVIEW RNP HUAWEI_x000a_30:01:22: ESR REVIEW, NEED REVIEW RNP HUAWEI_x000a_28:01:22: SPK RELEASED"/>
    <x v="2"/>
    <x v="0"/>
    <m/>
    <m/>
    <m/>
    <m/>
    <x v="2"/>
    <m/>
    <m/>
    <x v="1"/>
    <m/>
    <m/>
  </r>
  <r>
    <s v="NEW SPK"/>
    <m/>
    <s v="SUM-LA-KLA-1145"/>
    <n v="30734870031"/>
    <s v="100089109"/>
    <s v="DESA SABAH BALAU"/>
    <s v="BP2022"/>
    <s v="TB "/>
    <s v="105°20.18.56'E"/>
    <s v="5°22.7.07'S"/>
    <n v="60"/>
    <s v="15/100/270"/>
    <n v="2022"/>
    <s v="New site 2022 - P2"/>
    <s v="Jl. Perjuangan Dusun 3A RT.02/01, Desa Sabah Balau, Kec. Tanjung Bintang, Kab. Lampung Selatan, Lampung."/>
    <s v="HTI"/>
    <s v="SUM-LA-KLA-1145"/>
    <s v="TANJUNG_BINTANG_SABAH_BALAU"/>
    <s v="COLO"/>
    <s v="TBG"/>
    <s v="West"/>
    <x v="1"/>
    <s v="Lampung"/>
    <s v="Kab. Lampung Selatan"/>
    <n v="6617991"/>
    <x v="8"/>
    <d v="2022-01-28T00:00:00"/>
    <n v="58"/>
    <s v="31 - 60 days"/>
    <d v="2022-02-27T00:00:00"/>
    <s v="W10-2022"/>
    <s v="Feb-2022"/>
    <d v="2022-03-25T00:00:00"/>
    <s v="W13-2022"/>
    <s v="Mar-2022"/>
    <d v="2022-03-31T00:00:00"/>
    <s v="W14-2022"/>
    <s v="Mar-2022"/>
    <d v="2022-03-31T00:00:00"/>
    <s v="W14-2022"/>
    <s v="Mar-2022"/>
    <s v="MW"/>
    <d v="2022-02-02T00:00:00"/>
    <d v="2022-02-03T00:00:00"/>
    <n v="171502546006"/>
    <n v="6.6"/>
    <m/>
    <d v="2022-03-22T00:00:00"/>
    <m/>
    <m/>
    <d v="2022-03-27T00:00:00"/>
    <s v="W14-2022"/>
    <m/>
    <m/>
    <s v="STIP RELEASED, GO CME"/>
    <s v="38.RFI"/>
    <s v="21.RFI"/>
    <s v="CLOSED - RFI DONE"/>
    <s v="27:03:22: RFIN_x000a_23:03:22: SRFI_x000a_20:03:22-16:03:22: SRFI, WAIT STO &amp; PLN CONNECTION_x000a_13:03:22: ME OG_x000a_09:03:22: BTS PONDASI OG_x000a_06:03:22-13:02:22: READY TO STO_x000a_09:02:22: NEED REVIEW POWER HUAWEI_x000a_06:02:22: NEED REVIEW TNP ALITA_x000a_02:02:22: NEED REVIEW RNP HUAWEI_x000a_30:01:22: ESR REVIEW, NEED REVIEW RNP HUAWEI_x000a_28:01:22: SPK RELEASED"/>
    <x v="2"/>
    <x v="0"/>
    <m/>
    <m/>
    <m/>
    <m/>
    <x v="2"/>
    <m/>
    <m/>
    <x v="1"/>
    <m/>
    <m/>
  </r>
  <r>
    <s v="NEW SPK"/>
    <m/>
    <s v="SUM-LA-KLA-1139"/>
    <n v="30734150031"/>
    <s v="100928109"/>
    <s v="DESARUANG TENGAH"/>
    <s v="BP2022"/>
    <s v="TB"/>
    <s v="105°41.32.96'E"/>
    <s v="5°46.17.33'S"/>
    <n v="50"/>
    <s v="60/115/330"/>
    <n v="2022"/>
    <s v="New site 2022 - P1"/>
    <s v="Desa Gedong Harta RT.002 RW.001, Kec. Penengahan, Kab. Lampung Selatan Prov. Lampung"/>
    <s v="HTI"/>
    <s v="SUM-LA-KLA-1139"/>
    <s v="GEDUNG_HARTA"/>
    <s v="COLO"/>
    <s v="TBG"/>
    <s v="West"/>
    <x v="1"/>
    <s v="Lampung"/>
    <s v="Kab. Lampung Selatan"/>
    <n v="6617991"/>
    <x v="8"/>
    <d v="2022-01-28T00:00:00"/>
    <n v="58"/>
    <s v="31 - 60 days"/>
    <d v="2022-02-27T00:00:00"/>
    <s v="W10-2022"/>
    <s v="Feb-2022"/>
    <d v="2022-03-25T00:00:00"/>
    <s v="W13-2022"/>
    <s v="Mar-2022"/>
    <d v="2022-03-31T00:00:00"/>
    <s v="W14-2022"/>
    <s v="Mar-2022"/>
    <d v="2022-03-31T00:00:00"/>
    <s v="W14-2022"/>
    <s v="Mar-2022"/>
    <s v="MW"/>
    <d v="2022-02-02T00:00:00"/>
    <d v="2022-02-03T00:00:00"/>
    <n v="171300690223"/>
    <m/>
    <m/>
    <d v="2022-03-22T00:00:00"/>
    <m/>
    <m/>
    <d v="2022-03-27T00:00:00"/>
    <s v="W14-2022"/>
    <m/>
    <m/>
    <s v="STIP RELEASED, GO CME"/>
    <s v="38.RFI"/>
    <s v="21.RFI"/>
    <s v="CLOSED - RFI DONE"/>
    <s v="27:03:22: 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BT-TGR-0119"/>
    <n v="30734000031"/>
    <s v="131404109"/>
    <s v="CIKUYASOLEAR"/>
    <s v="BP2022"/>
    <s v="SKP"/>
    <s v="106°25.47.71'E"/>
    <s v="6°19.29.53'S"/>
    <n v="50"/>
    <s v="70/150/230"/>
    <n v="2022"/>
    <s v="New site 2022 - P2"/>
    <s v="Desa Cileles Kp. Gardu RT.01 RW.01 Kec. Tigaraksa, Kab. Tangerang Prov. Banten"/>
    <s v="EID"/>
    <s v="JAW-BT-TGR-0119"/>
    <s v="RAYA_PINANG_CILELES"/>
    <s v="COLO"/>
    <s v="TBG"/>
    <s v="Jabodetabek"/>
    <x v="0"/>
    <s v="Banten"/>
    <s v="Kab. Tangerang"/>
    <n v="6617984"/>
    <x v="8"/>
    <d v="2022-01-28T00:00:00"/>
    <n v="64"/>
    <s v="61 - 90 days"/>
    <d v="2022-02-27T00:00:00"/>
    <s v="W10-2022"/>
    <s v="Feb-2022"/>
    <s v="TBD"/>
    <s v="TBD"/>
    <s v="TBD"/>
    <d v="2022-04-07T00:00:00"/>
    <s v="W15-2022"/>
    <s v="Apr-2022"/>
    <d v="2022-04-07T00:00:00"/>
    <s v="W15-2022"/>
    <s v="Apr-2022"/>
    <s v="MW"/>
    <d v="2022-02-02T00:00:00"/>
    <d v="2022-03-17T00:00:00"/>
    <m/>
    <n v="6.6"/>
    <m/>
    <d v="2022-02-08T00:00:00"/>
    <m/>
    <m/>
    <d v="2022-04-02T00:00:00"/>
    <s v="W14-2022"/>
    <m/>
    <m/>
    <s v="STIP RELEASED, GO CME"/>
    <s v="38.RFI"/>
    <s v="21.RFI"/>
    <s v="CLOSED - RFI DONE"/>
    <s v="02:04:22: RFIN_x000a_30:03:22-27:03:22: SRFI_x000a_23:03:22-20:03:22: ME OG_x000a_16:03:22-13:03:22: WAIT PSB_x000a_09:03:22: PONDASI BTS DONE_x000a_06:03:22-13:02:22: PONDASI BTS OG, HOLD XL_x000a_09:02:22: CME PREPARATION_x000a_07:02:22: NEED REVIEW POWER EID_x000a_06:02:22: NEED REVIEW TNP ALITA_x000a_02:02:22-30:01:22: ESR REVIEW, NEED REVIEW RNP EID_x000a_28:01:22: SPK RELEASED"/>
    <x v="2"/>
    <x v="0"/>
    <m/>
    <m/>
    <m/>
    <m/>
    <x v="2"/>
    <m/>
    <m/>
    <x v="1"/>
    <m/>
    <m/>
  </r>
  <r>
    <s v="NEW SPK"/>
    <m/>
    <s v="JAW-JB-CKR-0125"/>
    <n v="30735440031"/>
    <s v="1261782001"/>
    <s v="PT. DIAMOND GOLDSTORAGE"/>
    <s v="BP2022"/>
    <s v="TB"/>
    <s v="107°6.22.97'E"/>
    <s v="6°18.11.34'S"/>
    <n v="40"/>
    <s v="20/140/270"/>
    <s v="2022-2024"/>
    <s v="New site 2022 - P1"/>
    <s v="Desa DanauIndah Kp. Jarakosta RT.003 RW.001, Kec. Cikarang Barat, Kab. Bekasi Prov. Jawa Barat"/>
    <s v="EID"/>
    <s v="JAW-JB-CKR-0125"/>
    <s v="JARAKOSTA_DANAUINDAH"/>
    <s v="COLO"/>
    <s v="TBG"/>
    <s v="Jabodetabek"/>
    <x v="0"/>
    <s v="Jawa Barat"/>
    <s v="Kab. Bekasi"/>
    <n v="6617993"/>
    <x v="8"/>
    <d v="2022-01-28T00:00:00"/>
    <n v="56"/>
    <s v="31 - 60 days"/>
    <d v="2022-02-27T00:00:00"/>
    <s v="W10-2022"/>
    <s v="Feb-2022"/>
    <s v="TBD"/>
    <s v="TBD"/>
    <s v="TBD"/>
    <d v="2022-04-08T00:00:00"/>
    <s v="W15-2022"/>
    <s v="Apr-2022"/>
    <d v="2022-04-08T00:00:00"/>
    <s v="W15-2022"/>
    <s v="Apr-2022"/>
    <s v="MW"/>
    <d v="2022-02-02T00:00:00"/>
    <d v="2022-03-17T00:00:00"/>
    <n v="537030546015"/>
    <n v="6.6"/>
    <m/>
    <d v="2022-03-09T00:00:00"/>
    <m/>
    <m/>
    <d v="2022-03-25T00:00:00"/>
    <s v="W13-2022"/>
    <m/>
    <m/>
    <s v="NY STIP, ERM PROCESS"/>
    <s v="38.RFI"/>
    <s v="21.RFI"/>
    <s v="CLOSED - RFI DONE"/>
    <s v="25:03:22: RFIN_x000a_23:03:22-20:03:22: PONDASI OG_x000a_16:03:22-13:03:22: WAIT PSB_x000a_09:03:22: BTS PONDASI OG_x000a_06:03:22-13:02:22: NEED REVIEW POWER EID_x000a_09:02:22-08:02:22: NEED REVIEW TNP HUAWEI_x000a_06:02:22-02:02:22: NEED REVIEW RNP HUAWEI_x000a_30:01:22: ESR REVIEW, NEED REVIEW RNP HUAWEI_x000a_28:01:22: SPK RELEASED"/>
    <x v="2"/>
    <x v="0"/>
    <m/>
    <m/>
    <m/>
    <m/>
    <x v="2"/>
    <m/>
    <m/>
    <x v="1"/>
    <m/>
    <m/>
  </r>
  <r>
    <s v="NEW SPK"/>
    <m/>
    <s v="JAW-BT-SRG-0058"/>
    <n v="30734690031"/>
    <s v="120836104"/>
    <s v="CURUG AGUNG"/>
    <s v="BP2022"/>
    <s v="SMI"/>
    <s v="106°6.47.09'E"/>
    <s v="6°12.56.77'S"/>
    <n v="50"/>
    <s v="60/160/260"/>
    <n v="2022"/>
    <s v="New site 2022 - P2"/>
    <s v="Desa Curug Agung Kp. Masigit RT.02 RW.02 Kec. Baros, Kab. Serang Prov. Banten"/>
    <s v="EID"/>
    <s v="JAW-BT-SRG-0058"/>
    <s v="CURUG_AGUNG"/>
    <s v="COLO"/>
    <s v="TBG"/>
    <s v="Jabodetabek"/>
    <x v="0"/>
    <s v="Banten"/>
    <s v="Kab. Serang"/>
    <n v="6617989"/>
    <x v="8"/>
    <d v="2022-01-28T00:00:00"/>
    <n v="56"/>
    <s v="31 - 60 days"/>
    <d v="2022-02-27T00:00:00"/>
    <s v="W10-2022"/>
    <s v="Feb-2022"/>
    <s v="TBD"/>
    <s v="TBD"/>
    <s v="TBD"/>
    <d v="2022-04-08T00:00:00"/>
    <s v="W15-2022"/>
    <s v="Apr-2022"/>
    <d v="2022-04-08T00:00:00"/>
    <s v="W15-2022"/>
    <s v="Apr-2022"/>
    <s v="MW"/>
    <d v="2022-02-02T00:00:00"/>
    <d v="2022-03-14T00:00:00"/>
    <n v="561100867919"/>
    <n v="10.6"/>
    <m/>
    <d v="2022-03-09T00:00:00"/>
    <m/>
    <m/>
    <d v="2022-03-25T00:00:00"/>
    <s v="W13-2022"/>
    <m/>
    <m/>
    <s v="STIP RELEASED, GO CME"/>
    <s v="38.RFI"/>
    <s v="21.RFI"/>
    <s v="CLOSED - RFI DONE"/>
    <s v="25:03:22: RFIN_x000a_23:03:22-20:03:22: ME OG_x000a_16:03:22-13:03:22: WAIT PSB_x000a_09:03:22: PONDASI OG_x000a_06:03:22-16:02:22: READY TO STO_x000a_13:02:22-09:02:22: NEED REVIEW CIVIL EID_x000a_06:02:22-30:01:22: ESR REVIEW, NEED REVIEW RNP EID_x000a_28:01:22: SPK RELEASED"/>
    <x v="2"/>
    <x v="0"/>
    <m/>
    <m/>
    <m/>
    <m/>
    <x v="2"/>
    <m/>
    <m/>
    <x v="1"/>
    <m/>
    <m/>
  </r>
  <r>
    <s v="NEW SPK"/>
    <m/>
    <s v="JAW-JI-BKL-4321"/>
    <n v="30734800031"/>
    <s v="160611104"/>
    <s v="MODUNG"/>
    <s v="BP2022"/>
    <s v="SMI"/>
    <s v="112°56.24.72'E"/>
    <s v="7°11.18.49'S"/>
    <n v="70"/>
    <s v="0/100/300"/>
    <n v="2022"/>
    <s v="New site 2022 - P2"/>
    <s v="Desa Modung, Kampung Modung Temor Kec. Modung, Kab. Bangkalan Prov. Jawa Timur"/>
    <s v="HTI"/>
    <s v="JAW-JI-BKL-4321"/>
    <s v="MODUNG_KWANYAR"/>
    <s v="COLO"/>
    <s v="TBG"/>
    <s v="EAST"/>
    <x v="6"/>
    <s v="Jawa Timur"/>
    <s v="Kab. Bangkalan"/>
    <n v="6617988"/>
    <x v="8"/>
    <d v="2022-01-28T00:00:00"/>
    <n v="55"/>
    <s v="31 - 60 days"/>
    <d v="2022-02-27T00:00:00"/>
    <s v="W10-2022"/>
    <s v="Feb-2022"/>
    <d v="2022-03-30T00:00:00"/>
    <s v="W14-2022"/>
    <s v="Mar-2022"/>
    <d v="2022-04-30T00:00:00"/>
    <s v="W18-2022"/>
    <s v="Apr-2022"/>
    <d v="2022-04-30T00:00:00"/>
    <s v="W18-2022"/>
    <s v="Apr-2022"/>
    <s v="MW"/>
    <d v="2022-02-02T00:00:00"/>
    <d v="2022-02-03T00:00:00"/>
    <n v="515402569749"/>
    <n v="6.6"/>
    <m/>
    <d v="2022-03-21T00:00:00"/>
    <m/>
    <d v="2022-03-22T00:00:00"/>
    <d v="2022-03-24T00:00:00"/>
    <s v="W13-2022"/>
    <m/>
    <m/>
    <s v="STIP RELEASED, GO CME"/>
    <s v="38.RFI"/>
    <s v="21.RFI"/>
    <s v="CLOSED - RFI DONE"/>
    <s v="24:03:22: RFIN_x000a_23:03:22-22:03:22: SRFI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KNR-4289"/>
    <n v="30734790031"/>
    <s v="160630104"/>
    <s v="MARON"/>
    <s v="BP2022"/>
    <s v="SMI"/>
    <s v="112°3.25.2'E"/>
    <s v="8°11.47.22'S"/>
    <n v="70"/>
    <s v="105/215/290"/>
    <n v="2022"/>
    <s v="New site 2022 - P2"/>
    <s v="Desa Maron RT.03/RW.01, Kec. Kademangan, Kab. Blitar Prov. Jawa Timur"/>
    <s v="HTI"/>
    <s v="JAW-JI-KNR-4289"/>
    <s v="KADEMANGAN_MARON"/>
    <s v="COLO"/>
    <s v="TBG"/>
    <s v="EAST"/>
    <x v="6"/>
    <s v="Jawa Timur"/>
    <s v="Kab. Blitar"/>
    <n v="6617988"/>
    <x v="8"/>
    <d v="2022-01-28T00:00:00"/>
    <n v="55"/>
    <s v="31 - 60 days"/>
    <d v="2022-02-27T00:00:00"/>
    <s v="W10-2022"/>
    <s v="Feb-2022"/>
    <d v="2022-03-16T00:00:00"/>
    <s v="W12-2022"/>
    <s v="Mar-2022"/>
    <d v="2022-03-31T00:00:00"/>
    <s v="W14-2022"/>
    <s v="Mar-2022"/>
    <d v="2022-03-31T00:00:00"/>
    <s v="W14-2022"/>
    <s v="Mar-2022"/>
    <s v="MW"/>
    <d v="2022-02-02T00:00:00"/>
    <d v="2022-02-03T00:00:00"/>
    <n v="514091940243"/>
    <n v="6.6"/>
    <m/>
    <d v="2022-03-21T00:00:00"/>
    <m/>
    <d v="2022-03-16T00:00:00"/>
    <d v="2022-03-24T00:00:00"/>
    <s v="W13-2022"/>
    <m/>
    <m/>
    <s v="STIP RELEASED, GO CME"/>
    <s v="38.RFI"/>
    <s v="21.RFI"/>
    <s v="CLOSED - RFI DONE"/>
    <s v="24:03:22: RFIN_x000a_23:03:22-16:03:22: SRFI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SUM-RI-BLS-1141"/>
    <n v="30734590031"/>
    <s v="040521109"/>
    <s v="DESA BATANG TENGAH"/>
    <s v="BP2022"/>
    <s v="TB "/>
    <s v="102°4.37.6'E"/>
    <s v="1°29.54.82'N"/>
    <n v="55"/>
    <s v="50/140/290"/>
    <n v="2022"/>
    <s v="New site 2022 - P2"/>
    <s v="Jl. Utama Gang Abdullah RT 05 RW 03 Desa Pangkalan Batang, Kec. Bengkalis, Kab. Bengkalis, Prov. Riau"/>
    <s v="HTI"/>
    <s v="SUM-RI-BLS-1141"/>
    <s v="PANGKALAN_BATANG"/>
    <s v="COLO"/>
    <s v="TBG"/>
    <s v="West"/>
    <x v="9"/>
    <s v="Riau"/>
    <s v="Kab. Bengkalis"/>
    <n v="6617992"/>
    <x v="8"/>
    <d v="2022-01-28T00:00:00"/>
    <n v="55"/>
    <s v="31 - 60 days"/>
    <d v="2022-02-27T00:00:00"/>
    <s v="W10-2022"/>
    <s v="Feb-2022"/>
    <d v="2022-03-31T00:00:00"/>
    <s v="W14-2022"/>
    <s v="Mar-2022"/>
    <d v="2022-04-25T00:00:00"/>
    <s v="W18-2022"/>
    <s v="Apr-2022"/>
    <d v="2022-04-25T00:00:00"/>
    <s v="W18-2022"/>
    <s v="Apr-2022"/>
    <s v="MW"/>
    <d v="2022-02-02T00:00:00"/>
    <d v="2022-02-03T00:00:00"/>
    <n v="182302227330"/>
    <n v="6.6"/>
    <m/>
    <d v="2022-03-22T00:00:00"/>
    <m/>
    <m/>
    <d v="2022-03-24T00:00:00"/>
    <s v="W13-2022"/>
    <m/>
    <m/>
    <s v="STIP RELEASED, GO CME"/>
    <s v="38.RFI"/>
    <s v="21.RFI"/>
    <s v="CLOSED - RFI DONE"/>
    <s v="24:03:22: RFIN_x000a_23:03:22: SRFI_x000a_20:03:22-16:03:22-13: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RI-BKN-1169"/>
    <n v="30734550031"/>
    <s v="041089109"/>
    <s v="BUKIT KEMUNING"/>
    <s v="BP2022"/>
    <s v="TB "/>
    <s v="100°54.18.0'E"/>
    <s v="0°38.41.1'N"/>
    <n v="40"/>
    <s v="40/120/320"/>
    <n v="2022"/>
    <s v="New site 2022 - P2"/>
    <s v="Jl. Poros RT 08 RW 03 Dusun 2, Desa Bukit Kemuning, Kec. Tapung Hulu, Kab. Kampar, Prov. Riau"/>
    <s v="HTI"/>
    <s v="SUM-RI-BKN-1169"/>
    <s v="BUKIT_KEMUNING"/>
    <s v="COLO"/>
    <s v="TBG"/>
    <s v="West"/>
    <x v="9"/>
    <s v="Riau"/>
    <s v="Kab. Kampar"/>
    <n v="6617991"/>
    <x v="8"/>
    <d v="2022-01-28T00:00:00"/>
    <n v="55"/>
    <s v="31 - 60 days"/>
    <d v="2022-02-27T00:00:00"/>
    <s v="W10-2022"/>
    <s v="Feb-2022"/>
    <d v="2022-03-31T00:00:00"/>
    <s v="W14-2022"/>
    <s v="Mar-2022"/>
    <d v="2022-04-25T00:00:00"/>
    <s v="W18-2022"/>
    <s v="Apr-2022"/>
    <d v="2022-04-25T00:00:00"/>
    <s v="W18-2022"/>
    <s v="Apr-2022"/>
    <s v="MW"/>
    <d v="2022-02-02T00:00:00"/>
    <d v="2022-02-03T00:00:00"/>
    <n v="181901210103"/>
    <n v="6.6"/>
    <m/>
    <d v="2022-03-22T00:00:00"/>
    <m/>
    <m/>
    <d v="2022-03-24T00:00:00"/>
    <s v="W13-2022"/>
    <m/>
    <m/>
    <s v="STIP RELEASED, GO CME"/>
    <s v="38.RFI"/>
    <s v="21.RFI"/>
    <s v="CLOSED - RFI DONE"/>
    <s v="24:03:22: RFIN_x000a_23:03:22: SRFI_x000a_20:03:22-16:03:22: ME OG_x000a_13:03:22-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L-SN-WNS-0973"/>
    <n v="30730870031"/>
    <s v="2814422003"/>
    <s v="IBS KAYANGAN SOPENG"/>
    <s v="BP2022"/>
    <s v="TB"/>
    <s v="119°53.14.35'E"/>
    <s v="4°21.38.16'S"/>
    <n v="60"/>
    <s v="40/170/280"/>
    <n v="2022"/>
    <s v="New site 2022 - P1"/>
    <s v="Jl. Kayangan, Kelurahan Lemba, Kecamatan Lalabata, Kabupaten Soppeng, Provinsi Sulawesi Selatan_x000a__x000a_"/>
    <s v="HTI"/>
    <s v="SUL-SN-WNS-0973"/>
    <s v="KELURAHAN_LEMBA_LALABATA"/>
    <s v="COLO"/>
    <s v="TBG"/>
    <s v="EAST"/>
    <x v="2"/>
    <s v="Sulawesi Selatan"/>
    <s v="Kab. Soppeng"/>
    <n v="6617991"/>
    <x v="8"/>
    <d v="2022-01-28T00:00:00"/>
    <n v="55"/>
    <s v="31 - 60 days"/>
    <d v="2022-02-27T00:00:00"/>
    <s v="W10-2022"/>
    <s v="Feb-2022"/>
    <d v="2022-03-08T00:00:00"/>
    <s v="W11-2022"/>
    <s v="Mar-2022"/>
    <d v="2022-03-31T00:00:00"/>
    <s v="W14-2022"/>
    <s v="Mar-2022"/>
    <d v="2022-03-31T00:00:00"/>
    <s v="W14-2022"/>
    <s v="Mar-2022"/>
    <s v="MW"/>
    <d v="2022-02-02T00:00:00"/>
    <d v="2022-02-03T00:00:00"/>
    <n v="325600251199"/>
    <n v="6.6"/>
    <m/>
    <d v="2022-03-21T00:00:00"/>
    <m/>
    <d v="2022-03-08T00:00:00"/>
    <d v="2022-03-24T00:00:00"/>
    <s v="W13-2022"/>
    <m/>
    <m/>
    <s v="STIP RELEASED, GO CME"/>
    <s v="38.RFI"/>
    <s v="21.RFI"/>
    <s v="CLOSED - RFI DONE"/>
    <s v="24:03:22: RFIN_x000a_23:03:22: PLN CONNECTION_x000a_20:03:22-13:03:22: PROSES CONNCET PLN &amp; WAIT STO_x000a_09:03:22: SRFI, PLN CONNECTION_x000a_06:03:22-09:02:22: CME PREPARATION -&gt; STO RECALL_x000a_06:02:22: NEED REVIEW POWER HUAWEI_x000a_02:02:22: NEED REVIEW TNP ALITA_x000a_30:01:22: ESR REVIEW, NEED REVIEW RNP HUAWEI_x000a_28:01:22: SPK RELEASED"/>
    <x v="2"/>
    <x v="0"/>
    <m/>
    <m/>
    <m/>
    <m/>
    <x v="2"/>
    <m/>
    <m/>
    <x v="1"/>
    <m/>
    <m/>
  </r>
  <r>
    <s v="NEW SPK"/>
    <m/>
    <s v="JAW-JI-KDR-4330"/>
    <n v="30737890031"/>
    <s v="162210109"/>
    <s v="PONPES GONTOR 3 KEDIRI"/>
    <s v="BP2022"/>
    <s v="SKP"/>
    <s v="112°6.15.48'E"/>
    <s v="7°49.8.98'S"/>
    <n v="40"/>
    <s v="40/195/300"/>
    <n v="2022"/>
    <s v="New site 2022 - P2"/>
    <s v="Jl. Pondok Gg.1, Desa Besuk Rt.006 Rw.003 Kec.Gurah, Kab.Kediri Prov.Jawa Timur"/>
    <s v="HTI"/>
    <s v="JAW-JI-KDR-4330"/>
    <s v="GURAH_BESUK"/>
    <s v="COLO"/>
    <s v="TBG"/>
    <s v="EAST"/>
    <x v="6"/>
    <s v="Jawa Timur"/>
    <s v="Kab. Kediri"/>
    <n v="6617983"/>
    <x v="8"/>
    <d v="2022-01-28T00:00:00"/>
    <n v="55"/>
    <s v="31 - 60 days"/>
    <d v="2022-02-27T00:00:00"/>
    <s v="W10-2022"/>
    <s v="Feb-2022"/>
    <d v="2022-03-16T00:00:00"/>
    <s v="W12-2022"/>
    <s v="Mar-2022"/>
    <d v="2022-03-31T00:00:00"/>
    <s v="W14-2022"/>
    <s v="Mar-2022"/>
    <d v="2022-03-31T00:00:00"/>
    <s v="W14-2022"/>
    <s v="Mar-2022"/>
    <s v="MW"/>
    <d v="2022-02-02T00:00:00"/>
    <d v="2022-02-03T00:00:00"/>
    <n v="514101105388"/>
    <n v="6.6"/>
    <m/>
    <d v="2022-03-21T00:00:00"/>
    <m/>
    <d v="2022-03-16T00:00:00"/>
    <d v="2022-03-24T00:00:00"/>
    <s v="W13-2022"/>
    <m/>
    <m/>
    <s v="NY STIP, ERM PROCESS"/>
    <s v="38.RFI"/>
    <s v="21.RFI"/>
    <s v="CLOSED - RFI DONE"/>
    <s v="24:03:22: RFIN_x000a_23:03:22: PLN CONNECTION OG20:03:22-16:03:22: SRFI, WAIT STO &amp; PLN CONNECTION_x000a_16:03:22-13:03:22: PARALEL STRENGTENING_x000a_09:03:22: PONDASI OG_x000a_06:03:22: NEED REVIEW CIVIL_x000a_23:02:22-20:02:22: NEED REVIEW TNP_x000a_16:02:22-02:02:22: NEED REVIEW RNP HUAWEI_x000a_30:01:22: ESR REVIEW, NEED REVIEW RNP HUAWEI_x000a_28:01:22: SPK RELEASED"/>
    <x v="2"/>
    <x v="0"/>
    <m/>
    <m/>
    <m/>
    <m/>
    <x v="2"/>
    <m/>
    <m/>
    <x v="1"/>
    <m/>
    <m/>
  </r>
  <r>
    <s v="NEW SPK"/>
    <m/>
    <s v="JAW-JI-KDR-4332"/>
    <n v="30736010031"/>
    <s v="162172109"/>
    <s v="BAGAWAN TABARI KEDIRI"/>
    <s v="BP2022"/>
    <s v="SKP"/>
    <s v="112°5.13.2'E"/>
    <s v="7°47.24.0'S"/>
    <n v="40"/>
    <s v="105/225/295"/>
    <n v="2022"/>
    <s v="New site 2022 - P2"/>
    <s v="Jl. Teratai RT.002 RW.002 Ds. Kambingan Kec. Pagu, Kab. Kediri Prov. Jawa Timur"/>
    <s v="HTI"/>
    <s v="JAW-JI-KDR-4332"/>
    <s v="PAGU_KAMBINGAN"/>
    <s v="COLO"/>
    <s v="TBG"/>
    <s v="EAST"/>
    <x v="6"/>
    <s v="Jawa Timur"/>
    <s v="Kab. Kediri"/>
    <n v="6617983"/>
    <x v="8"/>
    <d v="2022-01-28T00:00:00"/>
    <n v="55"/>
    <s v="31 - 60 days"/>
    <d v="2022-02-27T00:00:00"/>
    <s v="W10-2022"/>
    <s v="Feb-2022"/>
    <d v="2022-03-30T00:00:00"/>
    <s v="W14-2022"/>
    <s v="Mar-2022"/>
    <d v="2022-03-31T00:00:00"/>
    <s v="W14-2022"/>
    <s v="Mar-2022"/>
    <d v="2022-03-31T00:00:00"/>
    <s v="W14-2022"/>
    <s v="Mar-2022"/>
    <s v="MW"/>
    <d v="2022-02-02T00:00:00"/>
    <d v="2022-02-03T00:00:00"/>
    <n v="514011188660"/>
    <n v="6.6"/>
    <m/>
    <d v="2022-03-21T00:00:00"/>
    <m/>
    <m/>
    <d v="2022-03-24T00:00:00"/>
    <s v="W13-2022"/>
    <m/>
    <m/>
    <s v="NY STIP, ERM PROCESS"/>
    <s v="38.RFI"/>
    <s v="21.RFI"/>
    <s v="CLOSED - RFI DONE"/>
    <s v="24:03:22: RFIN_x000a_23:03:22: PLN CONNECTION OG_x000a_20:03:22-16:03:22: SRFI, WAIT STO &amp; PLN CONNECTION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I-KDR-4350"/>
    <n v="30734960031"/>
    <s v="160414109"/>
    <s v="MANISRENGGO KOTA KEDIRI"/>
    <s v="BP2022"/>
    <s v="TB "/>
    <s v="112°0.46.19'E"/>
    <s v="7°51.43.09'S"/>
    <n v="40"/>
    <s v="65/145/300"/>
    <n v="2022"/>
    <s v="New site 2022 - P2"/>
    <s v="Desa Banjarejo Dusun Paras RT.001 RW.001 Kec.Ngadiluwih, Kab.Kediri Prov.Jawa Timur"/>
    <s v="HTI"/>
    <s v="JAW-JI-KDR-4350"/>
    <s v="PESANTREN_TOSAREN"/>
    <s v="COLO"/>
    <s v="TBG"/>
    <s v="EAST"/>
    <x v="6"/>
    <s v="Jawa Timur"/>
    <s v="Kota Kediri"/>
    <n v="6617991"/>
    <x v="8"/>
    <d v="2022-01-28T00:00:00"/>
    <n v="55"/>
    <s v="31 - 60 days"/>
    <d v="2022-02-27T00:00:00"/>
    <s v="W10-2022"/>
    <s v="Feb-2022"/>
    <d v="2022-03-30T00:00:00"/>
    <s v="W14-2022"/>
    <s v="Mar-2022"/>
    <d v="2022-03-31T00:00:00"/>
    <s v="W14-2022"/>
    <s v="Mar-2022"/>
    <d v="2022-03-31T00:00:00"/>
    <s v="W14-2022"/>
    <s v="Mar-2022"/>
    <s v="MW"/>
    <d v="2022-02-02T00:00:00"/>
    <d v="2022-02-03T00:00:00"/>
    <n v="515402569557"/>
    <n v="6.6"/>
    <m/>
    <d v="2022-03-21T00:00:00"/>
    <m/>
    <m/>
    <d v="2022-03-24T00:00:00"/>
    <s v="W13-2022"/>
    <m/>
    <m/>
    <s v="STIP RELEASED, GO CME"/>
    <s v="38.RFI"/>
    <s v="21.RFI"/>
    <s v="CLOSED - RFI DONE"/>
    <s v="24:03:22: RFIN_x000a_23:03:22: PLN CONNECTION OG_x000a_20:03:22-16:03:22: SRFI, WAIT STO &amp; PLN CONNECTION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NJK-4255"/>
    <n v="30735060031"/>
    <s v="162128109"/>
    <s v="ARUM DALU"/>
    <s v="BP2022"/>
    <s v="SKP"/>
    <s v="111°52.15.6'E"/>
    <s v="7°35.56.87'S"/>
    <n v="40"/>
    <s v="90/190/260"/>
    <n v="2022"/>
    <s v="New site 2022 - P2"/>
    <s v="Desa Buduran RT.01 RW.05 Kec.Bagor, Kab.Nganjuk Prov.Jawa Timur"/>
    <s v="HTI"/>
    <s v="JAW-JI-NJK-4255"/>
    <s v="BAGOR_BUDURAN"/>
    <s v="COLO"/>
    <s v="TBG"/>
    <s v="EAST"/>
    <x v="6"/>
    <s v="Jawa Timur"/>
    <s v="Kab. Nganjuk"/>
    <n v="6617983"/>
    <x v="8"/>
    <d v="2022-01-28T00:00:00"/>
    <n v="55"/>
    <s v="31 - 60 days"/>
    <d v="2022-02-27T00:00:00"/>
    <s v="W10-2022"/>
    <s v="Feb-2022"/>
    <d v="2022-03-30T00:00:00"/>
    <s v="W14-2022"/>
    <s v="Mar-2022"/>
    <d v="2022-03-31T00:00:00"/>
    <s v="W14-2022"/>
    <s v="Mar-2022"/>
    <d v="2022-03-31T00:00:00"/>
    <s v="W14-2022"/>
    <s v="Mar-2022"/>
    <s v="MW"/>
    <d v="2022-02-02T00:00:00"/>
    <d v="2022-02-03T00:00:00"/>
    <n v="514601947036"/>
    <n v="6.6"/>
    <m/>
    <d v="2022-03-21T00:00:00"/>
    <m/>
    <m/>
    <d v="2022-03-24T00:00:00"/>
    <s v="W13-2022"/>
    <m/>
    <m/>
    <s v="STIP RELEASED, GO CME"/>
    <s v="38.RFI"/>
    <s v="21.RFI"/>
    <s v="CLOSED - RFI DONE"/>
    <s v="24:03:22: RFIN_x000a_23:03:22: PLN CONNECTION OG_x000a_20:03:22-16:03:22: SRFI, WAIT STO &amp; PLN CONNECTION_x000a_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KDR-4333"/>
    <n v="30734940031"/>
    <s v="163629126"/>
    <s v="PAMONGAN MOJO"/>
    <s v="BP2022"/>
    <s v="TB "/>
    <s v="111°53.13.2'E"/>
    <s v="7°53.45.96'S"/>
    <n v="40"/>
    <s v="50/125/275"/>
    <n v="2022"/>
    <s v="New site 2022 - P2"/>
    <s v="Desa Pamongan Dusun Pamongan RT.010 RW.04 Kec.Mojo, Kab.Kediri Prov.Jawa Timur"/>
    <s v="HTI"/>
    <s v="JAW-JI-KDR-4333"/>
    <s v="MOJO_PAMONGAN"/>
    <s v="COLO"/>
    <s v="TBG"/>
    <s v="EAST"/>
    <x v="6"/>
    <s v="Jawa Timur"/>
    <s v="Kab. Kediri"/>
    <n v="6617991"/>
    <x v="8"/>
    <d v="2022-01-28T00:00:00"/>
    <n v="55"/>
    <s v="31 - 60 days"/>
    <d v="2022-02-27T00:00:00"/>
    <s v="W10-2022"/>
    <s v="Feb-2022"/>
    <d v="2022-03-16T00:00:00"/>
    <s v="W12-2022"/>
    <s v="Mar-2022"/>
    <d v="2022-03-31T00:00:00"/>
    <s v="W14-2022"/>
    <s v="Mar-2022"/>
    <d v="2022-03-31T00:00:00"/>
    <s v="W14-2022"/>
    <s v="Mar-2022"/>
    <s v="MW"/>
    <d v="2022-02-02T00:00:00"/>
    <d v="2022-02-03T00:00:00"/>
    <n v="514111266188"/>
    <n v="6.6"/>
    <m/>
    <d v="2022-03-21T00:00:00"/>
    <m/>
    <d v="2022-03-16T00:00:00"/>
    <d v="2022-03-24T00:00:00"/>
    <s v="W13-2022"/>
    <m/>
    <m/>
    <s v="STIP RELEASED, GO CME"/>
    <s v="38.RFI"/>
    <s v="21.RFI"/>
    <s v="CLOSED - RFI DONE"/>
    <s v="24:03:22: RFIN_x000a_23:03:22: PLN CONNECTION OG_x000a_20:03:22-16:03:22: SRFI, WAIT STO &amp; PLN CONNECTION_x000a_15: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PNG-4309"/>
    <n v="30734910031"/>
    <s v="1648232007"/>
    <s v="IBS BADEGAN"/>
    <s v="BP2022"/>
    <s v="TB "/>
    <s v="111°21.53.93'E"/>
    <s v="7°52.16.18'S"/>
    <n v="40"/>
    <s v="160/260/340"/>
    <n v="2022"/>
    <s v="New site 2022 - P2"/>
    <s v="Desa Bandar Alim Dusun Bandar Alim Lor RT.01 RW.01 Kec.Badegan, Kab.Ponorogo Prov.Jawa Timur"/>
    <s v="HTI"/>
    <s v="JAW-JI-PNG-4309"/>
    <s v="BADEGAN_BANDARALIM"/>
    <s v="COLO"/>
    <s v="TBG"/>
    <s v="EAST"/>
    <x v="6"/>
    <s v="Jawa Timur"/>
    <s v="Kab. Ponorogo"/>
    <n v="6617991"/>
    <x v="8"/>
    <d v="2022-01-28T00:00:00"/>
    <n v="55"/>
    <s v="31 - 60 days"/>
    <d v="2022-02-27T00:00:00"/>
    <s v="W10-2022"/>
    <s v="Feb-2022"/>
    <d v="2022-03-25T00:00:00"/>
    <s v="W13-2022"/>
    <s v="Mar-2022"/>
    <d v="2022-03-31T00:00:00"/>
    <s v="W14-2022"/>
    <s v="Mar-2022"/>
    <d v="2022-03-31T00:00:00"/>
    <s v="W14-2022"/>
    <s v="Mar-2022"/>
    <s v="MW"/>
    <d v="2022-02-02T00:00:00"/>
    <d v="2022-02-03T00:00:00"/>
    <n v="514601947036"/>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GSK-4339"/>
    <n v="30734710031"/>
    <s v="TBG06_EJ051"/>
    <s v="BENJENG BLANDONG"/>
    <s v="BP2022"/>
    <s v="PMS"/>
    <s v="112°27.25.06'E"/>
    <s v="7°17.58.31'S"/>
    <n v="40"/>
    <s v="70/235/325"/>
    <n v="2022"/>
    <s v="New site 2022 - P2"/>
    <s v="Desa Banjar Agung Dusun Banjar Melati RT.03 RW.01 Kec.Balongpanggang, Kab.Gresik Prov.Jawa Timur"/>
    <s v="HTI"/>
    <s v="JAW-JI-GSK-4339"/>
    <s v="BALONGPANGGANG_WOTANSARI"/>
    <s v="COLO"/>
    <s v="TBG"/>
    <s v="EAST"/>
    <x v="6"/>
    <s v="Jawa Timur"/>
    <s v="Kab. Gresik"/>
    <n v="6617982"/>
    <x v="8"/>
    <d v="2022-01-28T00:00:00"/>
    <n v="55"/>
    <s v="31 - 60 days"/>
    <d v="2022-02-27T00:00:00"/>
    <s v="W10-2022"/>
    <s v="Feb-2022"/>
    <d v="2022-03-25T00:00:00"/>
    <s v="W13-2022"/>
    <s v="Mar-2022"/>
    <d v="2022-03-31T00:00:00"/>
    <s v="W14-2022"/>
    <s v="Mar-2022"/>
    <d v="2022-03-31T00:00:00"/>
    <s v="W14-2022"/>
    <s v="Mar-2022"/>
    <s v="MW"/>
    <d v="2022-02-02T00:00:00"/>
    <d v="2022-02-03T00:00:00"/>
    <n v="511220910328"/>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LMG-4305"/>
    <n v="30734920031"/>
    <s v="164016109"/>
    <s v="DINOYODEKET2"/>
    <s v="BP2022"/>
    <s v="TB "/>
    <s v="112°26.51.36'E"/>
    <s v="7°5.17.12'S"/>
    <n v="40"/>
    <s v="0/100/200"/>
    <n v="2022"/>
    <s v="New site 2022 - P2"/>
    <s v="Desa Dinoyo, Keputran RT 11 RW 03 Kec. Deket, Kab. Lamongan Prov. Jawa Timur"/>
    <s v="HTI"/>
    <s v="JAW-JI-LMG-4305"/>
    <s v="DEKET_DINOYO"/>
    <s v="COLO"/>
    <s v="TBG"/>
    <s v="EAST"/>
    <x v="6"/>
    <s v="Jawa Timur"/>
    <s v="Kab. Lamongan"/>
    <n v="6617991"/>
    <x v="8"/>
    <d v="2022-01-28T00:00:00"/>
    <n v="55"/>
    <s v="31 - 60 days"/>
    <d v="2022-02-27T00:00:00"/>
    <s v="W10-2022"/>
    <s v="Feb-2022"/>
    <d v="2022-03-25T00:00:00"/>
    <s v="W13-2022"/>
    <s v="Mar-2022"/>
    <d v="2022-03-31T00:00:00"/>
    <s v="W14-2022"/>
    <s v="Mar-2022"/>
    <d v="2022-03-31T00:00:00"/>
    <s v="W14-2022"/>
    <s v="Mar-2022"/>
    <s v="MW"/>
    <d v="2022-02-02T00:00:00"/>
    <d v="2022-02-03T00:00:00"/>
    <n v="518031823113"/>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LMG-4297"/>
    <n v="30734780031"/>
    <s v="161854109"/>
    <s v="REJOSARI"/>
    <s v="BP2022"/>
    <s v="SKP"/>
    <s v="112°27.14.4'E"/>
    <s v="7°6.31.03'S"/>
    <n v="40"/>
    <s v="65/90/295"/>
    <n v="2022"/>
    <s v="New site 2022 - P2"/>
    <s v="Desa Sidobinangun Dusun Sidobinangun RT.01 RW.01 Kec.Deket, Kab.Lamongan Prov.Jawa Timur"/>
    <s v="HTI"/>
    <s v="JAW-JI-LMG-4297"/>
    <s v="DEKET_SIDOBINANGUN"/>
    <s v="COLO"/>
    <s v="TBG"/>
    <s v="EAST"/>
    <x v="6"/>
    <s v="Jawa Timur"/>
    <s v="Kab. Lamongan"/>
    <n v="6617985"/>
    <x v="8"/>
    <d v="2022-01-28T00:00:00"/>
    <n v="55"/>
    <s v="31 - 60 days"/>
    <d v="2022-02-27T00:00:00"/>
    <s v="W10-2022"/>
    <s v="Feb-2022"/>
    <d v="2022-03-25T00:00:00"/>
    <s v="W13-2022"/>
    <s v="Mar-2022"/>
    <d v="2022-03-31T00:00:00"/>
    <s v="W14-2022"/>
    <s v="Mar-2022"/>
    <d v="2022-03-31T00:00:00"/>
    <s v="W14-2022"/>
    <s v="Mar-2022"/>
    <s v="MW"/>
    <d v="2022-02-02T00:00:00"/>
    <d v="2022-02-03T00:00:00"/>
    <n v="518031823105"/>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GSK-4340"/>
    <n v="30734700031"/>
    <s v="TBG06_EJ047"/>
    <s v="BENJENG 2"/>
    <s v="BP2022"/>
    <s v="PMS"/>
    <s v="112°30.36.68'E"/>
    <s v="7°10.59.41'S"/>
    <n v="40"/>
    <s v="0/120/240"/>
    <n v="2022"/>
    <s v="New site 2022 - P2"/>
    <s v="Jl. Raya Benjeng, Kec.Benjeng, Kab.Gresik Prov.Jawa Timur"/>
    <s v="HTI"/>
    <s v="JAW-JI-GSK-4340"/>
    <s v="DUDUKSAMPEYAN_SUMENGKO"/>
    <s v="COLO"/>
    <s v="TBG"/>
    <s v="EAST"/>
    <x v="6"/>
    <s v="Jawa Timur"/>
    <s v="Kab. Gresik"/>
    <n v="6617982"/>
    <x v="8"/>
    <d v="2022-01-28T00:00:00"/>
    <n v="55"/>
    <s v="31 - 60 days"/>
    <d v="2022-02-27T00:00:00"/>
    <s v="W10-2022"/>
    <s v="Feb-2022"/>
    <d v="2022-03-25T00:00:00"/>
    <s v="W13-2022"/>
    <s v="Mar-2022"/>
    <d v="2022-03-31T00:00:00"/>
    <s v="W14-2022"/>
    <s v="Mar-2022"/>
    <d v="2022-03-31T00:00:00"/>
    <s v="W14-2022"/>
    <s v="Mar-2022"/>
    <s v="MW"/>
    <d v="2022-02-02T00:00:00"/>
    <d v="2022-02-03T00:00:00"/>
    <n v="511201218562"/>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296"/>
    <n v="30735090031"/>
    <s v="162146109"/>
    <s v="NGANTRU"/>
    <s v="BP2022"/>
    <s v="SKP"/>
    <s v="111°40.55.02'E"/>
    <s v="7°11.13.24'S"/>
    <n v="40"/>
    <s v="45/160/295"/>
    <n v="2022"/>
    <s v="New site 2022 - P2"/>
    <s v="Desa Mojodelik Dusun Samben RT.01 RW.01  Kec. Gayam, Kab.Bojonegoro Prov.Jawa Timur"/>
    <s v="HTI"/>
    <s v="JAW-JI-BJN-4296"/>
    <s v="GAYAM_MOJODELIK"/>
    <s v="COLO"/>
    <s v="TBG"/>
    <s v="EAST"/>
    <x v="6"/>
    <s v="Jawa Timur"/>
    <s v="Kab. Bojonegoro"/>
    <n v="6617983"/>
    <x v="8"/>
    <d v="2022-01-28T00:00:00"/>
    <n v="55"/>
    <s v="31 - 60 days"/>
    <d v="2022-02-27T00:00:00"/>
    <s v="W10-2022"/>
    <s v="Feb-2022"/>
    <d v="2022-03-25T00:00:00"/>
    <s v="W13-2022"/>
    <s v="Mar-2022"/>
    <d v="2022-03-31T00:00:00"/>
    <s v="W14-2022"/>
    <s v="Mar-2022"/>
    <d v="2022-03-31T00:00:00"/>
    <s v="W14-2022"/>
    <s v="Mar-2022"/>
    <s v="MW"/>
    <d v="2022-02-02T00:00:00"/>
    <d v="2022-02-03T00:00:00"/>
    <n v="518050996344"/>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LMG-4301"/>
    <n v="30734950031"/>
    <s v="163590109"/>
    <s v="KARANGBINANGUN"/>
    <s v="BP2022"/>
    <s v="TB "/>
    <s v="112°28.42.89'E"/>
    <s v="7°1.36.88'S"/>
    <n v="40"/>
    <s v="15/80/200"/>
    <n v="2022"/>
    <s v="New site 2022 - P2"/>
    <s v="Jl. Pendowo Limo, Desa Sambopinggir RT.03 RW.01 Kec.Karangbinangun, Kab.Lamongan Prov.Jawa Timur"/>
    <s v="HTI"/>
    <s v="JAW-JI-LMG-4301"/>
    <s v="KARANGBINANGUN_SAMBOPINGGIR"/>
    <s v="COLO"/>
    <s v="TBG"/>
    <s v="EAST"/>
    <x v="6"/>
    <s v="Jawa Timur"/>
    <s v="Kab. Lamongan"/>
    <n v="6617991"/>
    <x v="8"/>
    <d v="2022-01-28T00:00:00"/>
    <n v="55"/>
    <s v="31 - 60 days"/>
    <d v="2022-02-27T00:00:00"/>
    <s v="W10-2022"/>
    <s v="Feb-2022"/>
    <d v="2022-03-25T00:00:00"/>
    <s v="W13-2022"/>
    <s v="Mar-2022"/>
    <d v="2022-03-31T00:00:00"/>
    <s v="W14-2022"/>
    <s v="Mar-2022"/>
    <d v="2022-03-31T00:00:00"/>
    <s v="W14-2022"/>
    <s v="Mar-2022"/>
    <s v="MW"/>
    <d v="2022-02-02T00:00:00"/>
    <d v="2022-02-03T00:00:00"/>
    <n v="518031823121"/>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307"/>
    <n v="30734970031"/>
    <s v="160059109"/>
    <s v="DS TAMBAK MERAH"/>
    <s v="BP2022"/>
    <s v="TB "/>
    <s v="111°40.0.41'E"/>
    <s v="7°6.56.7'S"/>
    <n v="70"/>
    <s v="90/230/320"/>
    <n v="2022"/>
    <s v="New site 2022 - P2"/>
    <s v="Desa Tambak Merak RT.03/RW.01 Kec. Kasiman, Kab. Bojonegoro Prov. Jawa Timur"/>
    <s v="HTI"/>
    <s v="JAW-JI-BJN-4307"/>
    <s v="KASIMAN_TAMBAKMERAK"/>
    <s v="COLO"/>
    <s v="TBG"/>
    <s v="EAST"/>
    <x v="6"/>
    <s v="Jawa Timur"/>
    <s v="Kab. Bojonegoro"/>
    <n v="6617991"/>
    <x v="8"/>
    <d v="2022-01-28T00:00:00"/>
    <n v="55"/>
    <s v="31 - 60 days"/>
    <d v="2022-02-27T00:00:00"/>
    <s v="W10-2022"/>
    <s v="Feb-2022"/>
    <d v="2022-03-25T00:00:00"/>
    <s v="W13-2022"/>
    <s v="Mar-2022"/>
    <d v="2022-03-31T00:00:00"/>
    <s v="W14-2022"/>
    <s v="Mar-2022"/>
    <d v="2022-03-31T00:00:00"/>
    <s v="W14-2022"/>
    <s v="Mar-2022"/>
    <s v="MW"/>
    <d v="2022-02-02T00:00:00"/>
    <d v="2022-02-03T00:00:00"/>
    <n v="518050996351"/>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302"/>
    <n v="30734840031"/>
    <s v="162618126"/>
    <s v="POM PADANGAN/PASAR KLOTOK"/>
    <s v="BP2022"/>
    <s v="TB "/>
    <s v="111°38.9.38'E"/>
    <s v="7°9.42.77'S"/>
    <n v="50"/>
    <s v="20/110/285"/>
    <n v="2022"/>
    <s v="New site 2022 - P2"/>
    <s v="Desa Banjar Dowo, Kel. Banjar Rejo Rt. 08 Rw. 02 Kec. Padangan, Kab. Bojonegoro Prov. Jawa Timur"/>
    <s v="HTI"/>
    <s v="JAW-JI-BJN-4302"/>
    <s v="PADANGAN_BANJARJO"/>
    <s v="COLO"/>
    <s v="TBG"/>
    <s v="EAST"/>
    <x v="6"/>
    <s v="Jawa Timur"/>
    <s v="Kab. Bojonegoro"/>
    <n v="6617991"/>
    <x v="8"/>
    <d v="2022-01-28T00:00:00"/>
    <n v="55"/>
    <s v="31 - 60 days"/>
    <d v="2022-02-27T00:00:00"/>
    <s v="W10-2022"/>
    <s v="Feb-2022"/>
    <d v="2022-03-25T00:00:00"/>
    <s v="W13-2022"/>
    <s v="Mar-2022"/>
    <d v="2022-03-31T00:00:00"/>
    <s v="W14-2022"/>
    <s v="Mar-2022"/>
    <d v="2022-03-31T00:00:00"/>
    <s v="W14-2022"/>
    <s v="Mar-2022"/>
    <s v="MW"/>
    <d v="2022-02-02T00:00:00"/>
    <d v="2022-02-03T00:00:00"/>
    <n v="518050996336"/>
    <n v="6.6"/>
    <m/>
    <d v="2022-03-21T00:00:00"/>
    <m/>
    <d v="2022-03-21T00:00:00"/>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PNG-4304"/>
    <n v="30735050031"/>
    <s v="164121107"/>
    <s v="GOLAN SUKOREJO"/>
    <s v="BP2022"/>
    <s v="SKP"/>
    <s v="111°24.18.94'E"/>
    <s v="7°51.3.82'S"/>
    <n v="40"/>
    <s v="0/90/250"/>
    <n v="2022"/>
    <s v="New site 2022 - P2"/>
    <s v="Desa Kauman Dukuh Kepek RT.02 RW.01 Kec.Kauman, Kab.Ponorogo Prov.Jawa Timur"/>
    <s v="HTI"/>
    <s v="JAW-JI-PNG-4304"/>
    <s v="SAMPUNG_KAUMAN"/>
    <s v="COLO"/>
    <s v="TBG"/>
    <s v="EAST"/>
    <x v="6"/>
    <s v="Jawa Timur"/>
    <s v="Kab. Ponorogo"/>
    <n v="6617983"/>
    <x v="8"/>
    <d v="2022-01-28T00:00:00"/>
    <n v="55"/>
    <s v="31 - 60 days"/>
    <d v="2022-02-27T00:00:00"/>
    <s v="W10-2022"/>
    <s v="Feb-2022"/>
    <d v="2022-03-25T00:00:00"/>
    <s v="W13-2022"/>
    <s v="Mar-2022"/>
    <d v="2022-03-31T00:00:00"/>
    <s v="W14-2022"/>
    <s v="Mar-2022"/>
    <d v="2022-03-31T00:00:00"/>
    <s v="W14-2022"/>
    <s v="Mar-2022"/>
    <s v="MW"/>
    <d v="2022-02-02T00:00:00"/>
    <d v="2022-02-03T00:00:00"/>
    <n v="514011188660"/>
    <n v="6.6"/>
    <m/>
    <d v="2022-03-21T00:00:00"/>
    <m/>
    <m/>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MJY-4144"/>
    <n v="30734830031"/>
    <s v="160827104"/>
    <s v="MANISREJO"/>
    <s v="BP2022"/>
    <s v="SMI"/>
    <s v="111°35.0.38'E"/>
    <s v="7°40.3.04'S"/>
    <n v="40"/>
    <s v="10/160/265"/>
    <n v="2022"/>
    <s v="New site 2022 - P2"/>
    <s v="Jl. Raya Dungus, Desa Karangrejo RT.12 RW.02 Kec.Wungu, Kab.Madiun Prov.Jawa Timur"/>
    <s v="HTI"/>
    <s v="JAW-JI-MJY-4144"/>
    <s v="WUNGU_KARANGREJO"/>
    <s v="COLO"/>
    <s v="TBG"/>
    <s v="EAST"/>
    <x v="6"/>
    <s v="Jawa Timur"/>
    <s v="Kab. Madiun"/>
    <n v="6617988"/>
    <x v="8"/>
    <d v="2022-01-28T00:00:00"/>
    <n v="55"/>
    <s v="31 - 60 days"/>
    <d v="2022-02-27T00:00:00"/>
    <s v="W10-2022"/>
    <s v="Feb-2022"/>
    <d v="2022-03-25T00:00:00"/>
    <s v="W13-2022"/>
    <s v="Mar-2022"/>
    <d v="2022-03-31T00:00:00"/>
    <s v="W14-2022"/>
    <s v="Mar-2022"/>
    <d v="2022-03-31T00:00:00"/>
    <s v="W14-2022"/>
    <s v="Mar-2022"/>
    <s v="MW"/>
    <d v="2022-02-02T00:00:00"/>
    <d v="2022-02-03T00:00:00"/>
    <n v="514011188802"/>
    <n v="6.6"/>
    <m/>
    <d v="2022-03-21T00:00:00"/>
    <m/>
    <m/>
    <d v="2022-03-24T00:00:00"/>
    <s v="W13-2022"/>
    <m/>
    <m/>
    <s v="STIP RELEASED, GO CME"/>
    <s v="38.RFI"/>
    <s v="21.RFI"/>
    <s v="CLOSED - RFI DONE"/>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304"/>
    <n v="30735100031"/>
    <s v="1644971004"/>
    <s v="KEDUNGBONDO_BJO"/>
    <s v="BP2022"/>
    <s v="SKP"/>
    <s v="111°57.7.2'E"/>
    <s v="7°10.12.76'S"/>
    <n v="50"/>
    <s v="75/160/240"/>
    <n v="2022"/>
    <s v="New site 2022 - P2"/>
    <s v="Desa Prambatan RT 02 RW 01 Kec. Balen, Kab. Bojonegoro Prov. Jawa Timur"/>
    <s v="HTI"/>
    <s v="JAW-JI-BJN-4304"/>
    <s v="BALEN_PRAMBATAN"/>
    <s v="COLO"/>
    <s v="TBG"/>
    <s v="EAST"/>
    <x v="6"/>
    <s v="Jawa Timur"/>
    <s v="Kab. Bojonegoro"/>
    <n v="6617983"/>
    <x v="8"/>
    <d v="2022-01-28T00:00:00"/>
    <n v="55"/>
    <s v="31 - 60 days"/>
    <d v="2022-02-27T00:00:00"/>
    <s v="W10-2022"/>
    <s v="Feb-2022"/>
    <d v="2022-03-30T00:00:00"/>
    <s v="W14-2022"/>
    <s v="Mar-2022"/>
    <d v="2022-03-31T00:00:00"/>
    <s v="W14-2022"/>
    <s v="Mar-2022"/>
    <d v="2022-03-31T00:00:00"/>
    <s v="W14-2022"/>
    <s v="Mar-2022"/>
    <s v="MW"/>
    <d v="2022-02-02T00:00:00"/>
    <d v="2022-02-03T00:00:00"/>
    <n v="518013692806"/>
    <n v="6.6"/>
    <m/>
    <d v="2022-03-21T00:00:00"/>
    <m/>
    <d v="2022-03-21T00:00:00"/>
    <d v="2022-03-24T00:00:00"/>
    <s v="W13-2022"/>
    <m/>
    <m/>
    <s v="STIP RELEASED, GO CME"/>
    <s v="38.RFI"/>
    <s v="21.RFI"/>
    <s v="CLOSED - RFI DONE"/>
    <s v="24:03:22: RFIN_x000a_23:03:22: PLN CONNECTION OG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JBG-5133"/>
    <n v="30734980031"/>
    <s v="164038109"/>
    <s v="API_PLOSO JOMBANG  2"/>
    <s v="BP2022"/>
    <s v="TB "/>
    <s v="112°14.12.52'E"/>
    <s v="7°26.16.69'S"/>
    <n v="40"/>
    <s v="25/200/290"/>
    <n v="2022"/>
    <s v="New site 2022 - P2"/>
    <s v="Jl. Karang Tanjung, Desa Pagertanjung Kec. Ploso, Kab. Jombang Prov. Jawa Timur"/>
    <s v="HTI"/>
    <s v="JAW-JI-JBG-5133"/>
    <s v="PLOSO_PAGERTANJUNG"/>
    <s v="COLO"/>
    <s v="TBG"/>
    <s v="EAST"/>
    <x v="6"/>
    <s v="Jawa Timur"/>
    <s v="Kab. Jombang"/>
    <n v="6617991"/>
    <x v="8"/>
    <d v="2022-01-28T00:00:00"/>
    <n v="55"/>
    <s v="31 - 60 days"/>
    <d v="2022-02-27T00:00:00"/>
    <s v="W10-2022"/>
    <s v="Feb-2022"/>
    <d v="2022-03-30T00:00:00"/>
    <s v="W14-2022"/>
    <s v="Mar-2022"/>
    <d v="2022-03-31T00:00:00"/>
    <s v="W14-2022"/>
    <s v="Mar-2022"/>
    <d v="2022-03-31T00:00:00"/>
    <s v="W14-2022"/>
    <s v="Mar-2022"/>
    <s v="MW"/>
    <d v="2022-02-02T00:00:00"/>
    <d v="2022-02-03T00:00:00"/>
    <n v="518080353599"/>
    <n v="6.6"/>
    <m/>
    <d v="2022-03-21T00:00:00"/>
    <m/>
    <d v="2022-03-21T00:00:00"/>
    <d v="2022-03-24T00:00:00"/>
    <s v="W13-2022"/>
    <m/>
    <m/>
    <s v="STIP RELEASED, GO CME"/>
    <s v="38.RFI"/>
    <s v="21.RFI"/>
    <s v="CLOSED - RFI DONE"/>
    <s v="24:03:22: RFIN_x000a_23:03:22: PLN CONNECTION OG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301"/>
    <n v="30735110031"/>
    <s v="162208109"/>
    <s v="RSUD BARU BOJONEGORO"/>
    <s v="BP2022"/>
    <s v="SKP"/>
    <s v="111°53.54.17'E"/>
    <s v="7°9.33.23'S"/>
    <n v="40"/>
    <s v="20/110/215"/>
    <n v="2022"/>
    <s v="New site 2022 - P2"/>
    <s v="Jl. Veteran, Kel.Kadipaten RT.015 RW.01 Kec.Bojonegoro, Kab.Bojonegoro Prov.Jawa Timur"/>
    <s v="HTI"/>
    <s v="JAW-JI-BJN-4301"/>
    <s v="BOJONEGORO_SUKOREJO"/>
    <s v="COLO"/>
    <s v="TBG"/>
    <s v="EAST"/>
    <x v="6"/>
    <s v="Jawa Timur"/>
    <s v="Kab. Bojonegoro"/>
    <n v="6617983"/>
    <x v="8"/>
    <d v="2022-01-28T00:00:00"/>
    <n v="55"/>
    <s v="31 - 60 days"/>
    <d v="2022-02-27T00:00:00"/>
    <s v="W10-2022"/>
    <s v="Feb-2022"/>
    <d v="2022-03-30T00:00:00"/>
    <s v="W14-2022"/>
    <s v="Mar-2022"/>
    <d v="2022-03-31T00:00:00"/>
    <s v="W14-2022"/>
    <s v="Mar-2022"/>
    <d v="2022-03-31T00:00:00"/>
    <s v="W14-2022"/>
    <s v="Mar-2022"/>
    <s v="MW"/>
    <d v="2022-02-02T00:00:00"/>
    <d v="2022-02-03T00:00:00"/>
    <n v="518013692814"/>
    <n v="6.6"/>
    <m/>
    <d v="2022-03-21T00:00:00"/>
    <m/>
    <d v="2022-03-21T00:00:00"/>
    <d v="2022-03-24T00:00:00"/>
    <s v="W13-2022"/>
    <m/>
    <m/>
    <s v="STIP RELEASED, GO CME"/>
    <s v="38.RFI"/>
    <s v="21.RFI"/>
    <s v="CLOSED - RFI DONE"/>
    <s v="24:03:22: RFIN_x000a_23:03:22: PLN CONNECTION OG_x000a_20:03:22: ME OG, PARALEL STRENGTENING_x000a_16:03:22-09:03:22: PONDASI OG PARALEL STRENGTENIN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TBN-4072"/>
    <n v="30734810031"/>
    <s v="160945104"/>
    <s v="TEMANDANG"/>
    <s v="BP2022"/>
    <s v="SMI"/>
    <s v="111°56.49.2'E"/>
    <s v="6°51.58.03'S"/>
    <n v="50"/>
    <s v="120/190/280"/>
    <n v="2022"/>
    <s v="New site 2022 - P2"/>
    <s v="Desa Pongpongan Kec.Merakurak, Kab.Tuban Prov.Jawa Timur"/>
    <s v="HTI"/>
    <s v="JAW-JI-TBN-4072"/>
    <s v="MERAKURAK_PONGPONGAN"/>
    <s v="COLO"/>
    <s v="TBG"/>
    <s v="EAST"/>
    <x v="6"/>
    <s v="Jawa Timur"/>
    <s v="Kab. Tuban"/>
    <n v="6617988"/>
    <x v="8"/>
    <d v="2022-01-28T00:00:00"/>
    <n v="55"/>
    <s v="31 - 60 days"/>
    <d v="2022-02-27T00:00:00"/>
    <s v="W10-2022"/>
    <s v="Feb-2022"/>
    <d v="2022-03-30T00:00:00"/>
    <s v="W14-2022"/>
    <s v="Mar-2022"/>
    <d v="2022-03-31T00:00:00"/>
    <s v="W14-2022"/>
    <s v="Mar-2022"/>
    <d v="2022-03-31T00:00:00"/>
    <s v="W14-2022"/>
    <s v="Mar-2022"/>
    <s v="MW"/>
    <d v="2022-02-02T00:00:00"/>
    <d v="2022-02-03T00:00:00"/>
    <n v="518023374359"/>
    <n v="6.6"/>
    <m/>
    <d v="2022-03-21T00:00:00"/>
    <m/>
    <d v="2022-03-21T00:00:00"/>
    <d v="2022-03-24T00:00:00"/>
    <s v="W13-2022"/>
    <m/>
    <m/>
    <s v="STIP RELEASED, GO CME"/>
    <s v="38.RFI"/>
    <s v="21.RFI"/>
    <s v="CLOSED - RFI DONE"/>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298"/>
    <n v="30734930031"/>
    <s v="160418109"/>
    <s v="NGANTRU NGASEM"/>
    <s v="BP2022"/>
    <s v="TB "/>
    <s v="111°45.35.35'E"/>
    <s v="7°13.9.19'S"/>
    <n v="70"/>
    <s v="10/175/270"/>
    <n v="2022"/>
    <s v="New site 2022 - P2"/>
    <s v="Desa Ngantru Dsn. Ngantru RT.21 RW.02  Kec.Ngasem, Kab.Bojonegoro Prov.Jawa Timur"/>
    <s v="HTI"/>
    <s v="JAW-JI-BJN-4298"/>
    <s v="NGASEM_NGANTRU"/>
    <s v="COLO"/>
    <s v="TBG"/>
    <s v="EAST"/>
    <x v="6"/>
    <s v="Jawa Timur"/>
    <s v="Kab. Bojonegoro"/>
    <n v="6617991"/>
    <x v="8"/>
    <d v="2022-01-28T00:00:00"/>
    <n v="55"/>
    <s v="31 - 60 days"/>
    <d v="2022-02-27T00:00:00"/>
    <s v="W10-2022"/>
    <s v="Feb-2022"/>
    <d v="2022-03-30T00:00:00"/>
    <s v="W14-2022"/>
    <s v="Mar-2022"/>
    <d v="2022-03-31T00:00:00"/>
    <s v="W14-2022"/>
    <s v="Mar-2022"/>
    <d v="2022-03-31T00:00:00"/>
    <s v="W14-2022"/>
    <s v="Mar-2022"/>
    <s v="MW"/>
    <d v="2022-02-02T00:00:00"/>
    <d v="2022-02-03T00:00:00"/>
    <n v="518013692822"/>
    <n v="6.6"/>
    <m/>
    <d v="2022-03-21T00:00:00"/>
    <m/>
    <d v="2022-03-21T00:00:00"/>
    <d v="2022-03-24T00:00:00"/>
    <s v="W13-2022"/>
    <m/>
    <m/>
    <s v="STIP RELEASED, GO CME"/>
    <s v="38.RFI"/>
    <s v="21.RFI"/>
    <s v="CLOSED - RFI DONE"/>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JAW-JI-BJN-4303"/>
    <n v="30734990031"/>
    <s v="160534109"/>
    <s v="BULU SUGIHWARAS TBG"/>
    <s v="BP2022"/>
    <s v="TB "/>
    <s v="111°58.33.6'E"/>
    <s v="7°19.55.2'S"/>
    <n v="70"/>
    <s v="5/150/250"/>
    <n v="2022"/>
    <s v="New site 2022 - P2"/>
    <s v="Jl. Raya Bulu, Ds. Pamunggalan Kec. Sugihwaras, Kab. Bojonegoro Prov. Jawa Timur"/>
    <s v="HTI"/>
    <s v="JAW-JI-BJN-4303"/>
    <s v="SUGIHWARAS_PANUNGGALAN"/>
    <s v="COLO"/>
    <s v="TBG"/>
    <s v="EAST"/>
    <x v="6"/>
    <s v="Jawa Timur"/>
    <s v="Kab. Bojonegoro"/>
    <n v="6617991"/>
    <x v="8"/>
    <d v="2022-01-28T00:00:00"/>
    <n v="55"/>
    <s v="31 - 60 days"/>
    <d v="2022-02-27T00:00:00"/>
    <s v="W10-2022"/>
    <s v="Feb-2022"/>
    <d v="2022-03-30T00:00:00"/>
    <s v="W14-2022"/>
    <s v="Mar-2022"/>
    <d v="2022-03-31T00:00:00"/>
    <s v="W14-2022"/>
    <s v="Mar-2022"/>
    <d v="2022-03-31T00:00:00"/>
    <s v="W14-2022"/>
    <s v="Mar-2022"/>
    <s v="MW"/>
    <d v="2022-02-02T00:00:00"/>
    <d v="2022-02-03T00:00:00"/>
    <n v="518080353599"/>
    <n v="6.6"/>
    <m/>
    <d v="2022-03-21T00:00:00"/>
    <m/>
    <d v="2022-03-21T00:00:00"/>
    <d v="2022-03-24T00:00:00"/>
    <s v="W13-2022"/>
    <m/>
    <m/>
    <s v="STIP RELEASED, GO CME"/>
    <s v="38.RFI"/>
    <s v="21.RFI"/>
    <s v="CLOSED - RFI DONE"/>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SUL-SN-SDR-1285"/>
    <n v="30734120031"/>
    <s v="280962109"/>
    <s v="TBG BAPANGI"/>
    <s v="BP2022"/>
    <s v="TB "/>
    <s v="119°50.3.7'E"/>
    <s v="4°5.7.4'S"/>
    <n v="50"/>
    <s v="0/120/260"/>
    <n v="2022"/>
    <s v="New site 2022 - P2"/>
    <s v="Dusun Bingkulu Rt. 001 Rw. 001 Desa Bapangi Kec. Panca Lautang  Kab.Sidenreng Rappang Prov. Sulawesi Selatan"/>
    <s v="HTI"/>
    <s v="SUL-SN-SDR-1285"/>
    <s v="BAPANGI_PANCA_LAUTAN"/>
    <s v="COLO"/>
    <s v="TBG"/>
    <s v="EAST"/>
    <x v="2"/>
    <s v="Sulawesi Selatan"/>
    <s v="Kab. Sidenreng Rappang"/>
    <n v="6617991"/>
    <x v="8"/>
    <d v="2022-01-28T00:00:00"/>
    <n v="54"/>
    <s v="31 - 60 days"/>
    <d v="2022-02-27T00:00:00"/>
    <s v="W10-2022"/>
    <s v="Feb-2022"/>
    <d v="2022-03-30T00:00:00"/>
    <s v="W14-2022"/>
    <s v="Mar-2022"/>
    <d v="2022-03-31T00:00:00"/>
    <s v="W14-2022"/>
    <s v="Mar-2022"/>
    <d v="2022-03-31T00:00:00"/>
    <s v="W14-2022"/>
    <s v="Mar-2022"/>
    <s v="MW"/>
    <d v="2022-02-02T00:00:00"/>
    <d v="2022-02-03T00:00:00"/>
    <n v="325500309628"/>
    <m/>
    <m/>
    <d v="2022-03-21T00:00:00"/>
    <m/>
    <m/>
    <d v="2022-03-23T00:00:00"/>
    <s v="W13-2022"/>
    <m/>
    <m/>
    <s v="STIP RELEASED, GO CME"/>
    <s v="38.RFI"/>
    <s v="21.RFI"/>
    <s v="CLOSED - RFI DONE"/>
    <s v="23:03:22: RFIN_x000a_22:03:22-13:03:22: PARALEL STRENGTENIN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RI-PBR-1201"/>
    <n v="30736170031"/>
    <s v="040535109"/>
    <s v="JL. PEMUDI"/>
    <s v="BP2022"/>
    <s v="TB "/>
    <s v="101°24.35.42'E"/>
    <s v="0°32.43.8'N"/>
    <n v="35"/>
    <s v="0/100/270"/>
    <n v="2022"/>
    <s v="New site 2022 - P2"/>
    <s v="Jl. Pemudi Gang Aman RT 05 RW 09 Kel Tampan Kec Payung Sekaki Kota Pekanbaru"/>
    <s v="HTI"/>
    <s v="SUM-RI-PBR-1201"/>
    <s v="KELURAHAN_TIRTASIAK"/>
    <s v="COLO"/>
    <s v="TBG"/>
    <s v="West"/>
    <x v="9"/>
    <s v="Riau"/>
    <s v="Kota Pekanbaru"/>
    <n v="6617992"/>
    <x v="8"/>
    <d v="2022-01-28T00:00:00"/>
    <n v="54"/>
    <s v="31 - 60 days"/>
    <d v="2022-02-27T00:00:00"/>
    <s v="W10-2022"/>
    <s v="Feb-2022"/>
    <d v="2022-03-16T00:00:00"/>
    <s v="W12-2022"/>
    <s v="Mar-2022"/>
    <d v="2022-03-31T00:00:00"/>
    <s v="W14-2022"/>
    <s v="Mar-2022"/>
    <d v="2022-03-31T00:00:00"/>
    <s v="W14-2022"/>
    <s v="Mar-2022"/>
    <s v="MW"/>
    <d v="2022-02-02T00:00:00"/>
    <d v="2022-02-03T00:00:00"/>
    <n v="181111045658"/>
    <n v="6.6"/>
    <m/>
    <d v="2022-03-22T00:00:00"/>
    <m/>
    <d v="2022-03-16T00:00:00"/>
    <d v="2022-03-23T00:00:00"/>
    <s v="W13-2022"/>
    <m/>
    <m/>
    <s v="NY STIP, ERM PROCESS"/>
    <s v="38.RFI"/>
    <s v="21.RFI"/>
    <s v="CLOSED - RFI DONE"/>
    <s v="23:03:22: RFIN_x000a_20:03:22-16:03:22: SRFI, WAITING STO &amp; PLN CONNECTION_x000a_13:03:22: ME OG_x000a_09:03:22: BTS PONDASI OG_x000a_06:03:22-20:02:22: READY TO STO_x000a_16:02:22: NEED REVIEW CIVIL HUAWEI_x000a_13:02:22: NEED REVIEW TNP ALITA_x000a_09:02:22: RND NOK NEED 25 METER_x000a_06:02:22-02:02:22: NEED REVIEW RNP HUAWEI_x000a_30:01:22: ESR REVIEW, NEED REVIEW RNP HUAWEI_x000a_28:01:22: SPK RELEASED"/>
    <x v="2"/>
    <x v="0"/>
    <m/>
    <m/>
    <m/>
    <m/>
    <x v="2"/>
    <m/>
    <m/>
    <x v="1"/>
    <m/>
    <m/>
  </r>
  <r>
    <s v="NEW SPK"/>
    <m/>
    <s v="JAW-JB-NPH-4377"/>
    <n v="30734160031"/>
    <s v="1271662023"/>
    <s v="IBS IN20_WJ_0230"/>
    <s v="BP2022"/>
    <s v="TB"/>
    <s v="107°21.27.68'E"/>
    <s v="6°49.56.28'S"/>
    <n v="40"/>
    <s v="10/70/115"/>
    <n v="2022"/>
    <s v="New site 2022 - P1"/>
    <s v="Kp. Warung Jambe RT00 RW015, Kel Rajamandala Kulon, Kec. Cipatat Kabupaten Bandung Barat"/>
    <s v="HTI"/>
    <s v="JAW-JB-NPH-4377"/>
    <s v="CIPATAT_RAJAMANDALAKULON"/>
    <s v="COLO"/>
    <s v="TBG"/>
    <s v="CENTRAL"/>
    <x v="8"/>
    <s v="Jawa Barat"/>
    <s v="Kab. Bandung Barat"/>
    <n v="6617991"/>
    <x v="8"/>
    <d v="2022-01-28T00:00:00"/>
    <n v="54"/>
    <s v="31 - 60 days"/>
    <d v="2022-02-27T00:00:00"/>
    <s v="W10-2022"/>
    <s v="Feb-2022"/>
    <d v="2022-03-25T00:00:00"/>
    <s v="W13-2022"/>
    <s v="Mar-2022"/>
    <d v="2022-03-25T00:00:00"/>
    <s v="W13-2022"/>
    <s v="Mar-2022"/>
    <d v="2022-03-25T00:00:00"/>
    <s v="W13-2022"/>
    <s v="Mar-2022"/>
    <s v="MW"/>
    <d v="2022-02-02T00:00:00"/>
    <d v="2022-02-03T00:00:00"/>
    <n v="535950926587"/>
    <n v="6.6"/>
    <m/>
    <d v="2022-03-21T00:00:00"/>
    <m/>
    <d v="2022-03-20T00:00:00"/>
    <d v="2022-03-23T00:00:00"/>
    <s v="W13-2022"/>
    <m/>
    <m/>
    <s v="STIP RELEASED, GO CME"/>
    <s v="38.RFI"/>
    <s v="21.RFI"/>
    <s v="CLOSED - RFI DONE"/>
    <s v="23:03:22: RFIN_x000a_20:03:22: SRFIN_x000a_20:03:22: ME OG, PARALEL STRENGTENING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B-SMD-4366"/>
    <n v="30734340031"/>
    <s v="1270562007"/>
    <s v="IBS TRUNAMANGGALA"/>
    <s v="BP2022"/>
    <s v="TB"/>
    <s v="107°55.19.2'E"/>
    <s v="6°48.26.68'S"/>
    <n v="40"/>
    <s v="70/180/275"/>
    <n v="2022"/>
    <s v="New site 2022 - P1"/>
    <s v="Desa Trunamanggala Dusun Ciulur RT.01 RW.04 Kec. Cimalaka, Kab. Sumedang Prov. Jawa Barat"/>
    <s v="HTI"/>
    <s v="JAW-JB-SMD-4366"/>
    <s v="TRUNAMANGGALA"/>
    <s v="COLO"/>
    <s v="TBG"/>
    <s v="CENTRAL"/>
    <x v="8"/>
    <s v="Jawa Barat"/>
    <s v="Kab. Sumedang"/>
    <n v="6617991"/>
    <x v="8"/>
    <d v="2022-01-28T00:00:00"/>
    <n v="54"/>
    <s v="31 - 60 days"/>
    <d v="2022-02-27T00:00:00"/>
    <s v="W10-2022"/>
    <s v="Feb-2022"/>
    <d v="2022-03-25T00:00:00"/>
    <s v="W13-2022"/>
    <s v="Mar-2022"/>
    <d v="2022-03-25T00:00:00"/>
    <s v="W13-2022"/>
    <s v="Mar-2022"/>
    <d v="2022-03-25T00:00:00"/>
    <s v="W13-2022"/>
    <s v="Mar-2022"/>
    <s v="MW"/>
    <d v="2022-02-02T00:00:00"/>
    <d v="2022-02-03T00:00:00"/>
    <n v="535113438378"/>
    <n v="6.6"/>
    <m/>
    <d v="2022-03-21T00:00:00"/>
    <m/>
    <d v="2022-03-20T00:00:00"/>
    <d v="2022-03-23T00:00:00"/>
    <s v="W13-2022"/>
    <m/>
    <m/>
    <s v="STIP RELEASED, GO CME"/>
    <s v="38.RFI"/>
    <s v="21.RFI"/>
    <s v="CLOSED - RFI DONE"/>
    <s v="23:03:22: RFIN_x000a_20:03:22: SRFIN_x000a_20:03:22: ME OG, PARALEL STRENGTENING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T-JPA-0710"/>
    <m/>
    <n v="1441472004"/>
    <s v="IBS SOWAN LOR"/>
    <s v="BP2022"/>
    <s v="TB"/>
    <s v="110°40.15.24'E"/>
    <s v="6°41.4.06'S"/>
    <n v="68"/>
    <s v="20/100/190"/>
    <s v="2022-2024"/>
    <s v="COMMITMENT NEW ORDER COLO 2022-2024"/>
    <s v="Desa Sowan Lor RT.013 RW.003 Kec.Kedung, Kab.Jepara Prov. Jawa Tengah"/>
    <s v="EID"/>
    <s v="JAW-JT-JPA-0710"/>
    <s v="SOWAN_LOR_JEPARA"/>
    <s v="COLO"/>
    <s v="TBG"/>
    <s v="CENTRAL"/>
    <x v="5"/>
    <s v="Jawa Tengah"/>
    <s v="Kab. Jepara"/>
    <n v="6617993"/>
    <x v="8"/>
    <d v="2022-01-28T00:00:00"/>
    <n v="81"/>
    <s v="61 - 90 days"/>
    <d v="2022-02-27T00:00:00"/>
    <s v="W10-2022"/>
    <s v="Feb-2022"/>
    <s v="TBD"/>
    <s v="TBD"/>
    <s v="TBD"/>
    <s v="TBD"/>
    <s v="TBD"/>
    <s v="TBD"/>
    <s v="TBD"/>
    <s v="TBD"/>
    <s v="TBD"/>
    <s v="MW"/>
    <d v="2022-02-02T00:00:00"/>
    <m/>
    <m/>
    <m/>
    <m/>
    <m/>
    <m/>
    <m/>
    <m/>
    <m/>
    <m/>
    <m/>
    <m/>
    <s v="02.SPK returned"/>
    <s v="02.SPK RETURNED"/>
    <s v="CHANGE KANDIDAT TO WANUSOBO"/>
    <s v="07:02:22: CHANGE CANDIDATE TO WANUSOBO_x000a_06:02:22-30:01:22: ESR REVIEW, NEED REVIEW RNP EID_x000a_28:01:22: SPK RELEASED"/>
    <x v="2"/>
    <x v="0"/>
    <m/>
    <m/>
    <m/>
    <m/>
    <x v="2"/>
    <m/>
    <m/>
    <x v="1"/>
    <m/>
    <m/>
  </r>
  <r>
    <s v="NEW SPK"/>
    <m/>
    <s v="JAW-JT-BYL-0261"/>
    <n v="30735940031"/>
    <s v="140599104"/>
    <s v="MANGGUNG"/>
    <s v="BP2022"/>
    <s v="SMI"/>
    <s v="110°46.43.93'E"/>
    <s v="7°29.22.88'S"/>
    <n v="28"/>
    <s v="90/230/340"/>
    <n v="2022"/>
    <s v="New site 2022 - P1"/>
    <s v="Desa Manggung, Ds Manggun RT 3/1 Kec. Ngemplak, Kab. Boyolali Prov. Jawa Tengah"/>
    <s v="NOKIA"/>
    <s v="JAW-JT-BYL-0261"/>
    <s v="MANGGUNG_BOYOLALI"/>
    <s v="COLO"/>
    <s v="TBG"/>
    <s v="CENTRAL"/>
    <x v="5"/>
    <s v="Jawa Tengah"/>
    <s v="Kab. Boyolali"/>
    <n v="6617989"/>
    <x v="8"/>
    <d v="2022-01-28T00:00:00"/>
    <n v="73"/>
    <s v="61 - 90 days"/>
    <d v="2022-02-27T00:00:00"/>
    <s v="W10-2022"/>
    <s v="Feb-2022"/>
    <s v="TBD"/>
    <s v="TBD"/>
    <s v="TBD"/>
    <d v="2022-04-07T00:00:00"/>
    <s v="W15-2022"/>
    <s v="Apr-2022"/>
    <d v="2022-04-20T00:00:00"/>
    <s v="W17-2022"/>
    <s v="Apr-2022"/>
    <s v="MW"/>
    <d v="2022-02-02T00:00:00"/>
    <d v="2022-03-14T00:00:00"/>
    <n v="520551342430"/>
    <n v="11"/>
    <m/>
    <d v="2022-03-09T00:00:00"/>
    <m/>
    <m/>
    <d v="2022-04-11T00:00:00"/>
    <m/>
    <m/>
    <m/>
    <m/>
    <s v="38.RFI"/>
    <s v="21.RFI"/>
    <s v="LMS CHANGED TO NOKIA"/>
    <s v="11:04:22: RFIN_x000a_10: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x v="2"/>
    <x v="0"/>
    <m/>
    <m/>
    <m/>
    <m/>
    <x v="2"/>
    <m/>
    <m/>
    <x v="1"/>
    <n v="457"/>
    <s v="445 TBG"/>
  </r>
  <r>
    <s v="NEW SPK"/>
    <m/>
    <s v="SUM-LA-KLA-1128"/>
    <n v="30734360031"/>
    <s v="100100109"/>
    <s v="DESA UMBUL JERUK"/>
    <s v="BP2022"/>
    <s v="TB "/>
    <s v="105°36.56.81'E"/>
    <s v="5°30.1.44'S"/>
    <n v="60"/>
    <s v="120/205/335"/>
    <n v="2022"/>
    <s v="New site 2022 - P2"/>
    <s v="Dusun 4 Jl. Andalas RT.01/04, Kel. Beringin Kencana, Kec. Candipuro, Kab. Lampung Selatan, Lampung."/>
    <s v="HTI"/>
    <s v="SUM-LA-KLA-1128"/>
    <s v="SINAR_PASEMAH"/>
    <s v="COLO"/>
    <s v="TBG"/>
    <s v="West"/>
    <x v="1"/>
    <s v="Lampung"/>
    <s v="Kab. Lampung Selatan"/>
    <n v="6617991"/>
    <x v="8"/>
    <d v="2022-01-28T00:00:00"/>
    <n v="53"/>
    <s v="31 - 60 days"/>
    <d v="2022-02-27T00:00:00"/>
    <s v="W10-2022"/>
    <s v="Feb-2022"/>
    <d v="2022-03-25T00:00:00"/>
    <s v="W13-2022"/>
    <s v="Mar-2022"/>
    <d v="2022-03-31T00:00:00"/>
    <s v="W14-2022"/>
    <s v="Mar-2022"/>
    <d v="2022-03-31T00:00:00"/>
    <s v="W14-2022"/>
    <s v="Mar-2022"/>
    <s v="MW"/>
    <d v="2022-02-02T00:00:00"/>
    <d v="2022-02-03T00:00:00"/>
    <n v="171310603829"/>
    <n v="6.6"/>
    <m/>
    <d v="2022-03-22T00:00:00"/>
    <m/>
    <m/>
    <d v="2022-03-22T00:00:00"/>
    <s v="W13-2022"/>
    <m/>
    <m/>
    <s v="STIP RELEASED, GO CME"/>
    <s v="38.RFI"/>
    <s v="21.RFI"/>
    <s v="CLOSED - RFI DONE"/>
    <s v="22:03:22: RFIN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SU-KIS-2227"/>
    <n v="30734580031"/>
    <s v="022007109"/>
    <s v="PERUMAHAN WARGA"/>
    <s v="BP2022"/>
    <s v="TB "/>
    <s v="99°40.30.47'E"/>
    <s v="2°55.37.88'N"/>
    <n v="40"/>
    <s v="90/180/260"/>
    <n v="2022"/>
    <s v="New site 2022 - P2"/>
    <s v="Jl. Kebun Kelapa Dusun IV, Desa Hessa Air Genting, Kec. Air Batu , Kab. Asahan, Prov. Sumatera Utara"/>
    <s v="HTI"/>
    <s v="SUM-SU-KIS-2227"/>
    <s v="HESSA_AIR_GENTING"/>
    <s v="COLO"/>
    <s v="TBG"/>
    <s v="West"/>
    <x v="3"/>
    <s v="Sumatera Utara"/>
    <s v="Kab. Asahan"/>
    <n v="6617992"/>
    <x v="8"/>
    <d v="2022-01-28T00:00:00"/>
    <n v="53"/>
    <s v="31 - 60 days"/>
    <d v="2022-02-27T00:00:00"/>
    <s v="W10-2022"/>
    <s v="Feb-2022"/>
    <d v="2022-03-25T00:00:00"/>
    <s v="W13-2022"/>
    <s v="Mar-2022"/>
    <d v="2022-03-31T00:00:00"/>
    <s v="W14-2022"/>
    <s v="Mar-2022"/>
    <d v="2022-03-31T00:00:00"/>
    <s v="W14-2022"/>
    <s v="Mar-2022"/>
    <s v="MW"/>
    <d v="2022-02-01T00:00:00"/>
    <d v="2022-02-02T00:00:00"/>
    <n v="125160052531"/>
    <m/>
    <m/>
    <d v="2022-03-22T00:00:00"/>
    <m/>
    <m/>
    <d v="2022-03-22T00:00:00"/>
    <s v="W13-2022"/>
    <m/>
    <m/>
    <s v="STIP RELEASED, GO CME"/>
    <s v="38.RFI"/>
    <s v="21.RFI"/>
    <s v="CLOSED - RFI DONE"/>
    <s v="22:03:22: RFIN_x000a_20:03:22-16:03:22: SRFI, WAIT STO &amp; PLN CONNECTION_x000a_13:03:22: KWH INSTALATION OG_x000a_11:03:22: ME OG_x000a_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LA-KTB-1143"/>
    <n v="30734330031"/>
    <s v="1013422003"/>
    <s v="IBS LA00421"/>
    <s v="BP2022"/>
    <s v="TB "/>
    <s v="104°53.41.7'E"/>
    <s v="4°45.42.6'S"/>
    <n v="55"/>
    <s v="10/125/215"/>
    <n v="2022"/>
    <s v="New site 2022 - P2"/>
    <s v="Wono Mulyo RT 001/ 001, Desa Margorejo, Kec. Kotabumi Utara, Kab. Lampung Utara"/>
    <s v="HTI"/>
    <s v="SUM-LA-KTB-1143"/>
    <s v="KOTABUMI_UTARA_MARGO_REJO"/>
    <s v="COLO"/>
    <s v="TBG"/>
    <s v="West"/>
    <x v="1"/>
    <s v="Lampung"/>
    <s v="Kab. Lampung Utara"/>
    <n v="6617991"/>
    <x v="8"/>
    <d v="2022-01-28T00:00:00"/>
    <n v="53"/>
    <s v="31 - 60 days"/>
    <d v="2022-02-27T00:00:00"/>
    <s v="W10-2022"/>
    <s v="Feb-2022"/>
    <s v="TBD"/>
    <s v="TBD"/>
    <s v="TBD"/>
    <d v="2022-03-25T00:00:00"/>
    <s v="W13-2022"/>
    <s v="Mar-2022"/>
    <d v="2022-03-25T00:00:00"/>
    <s v="W13-2022"/>
    <s v="Mar-2022"/>
    <s v="MW"/>
    <d v="2022-02-02T00:00:00"/>
    <d v="2022-02-03T00:00:00"/>
    <n v="173001522318"/>
    <n v="6.6"/>
    <m/>
    <d v="2022-03-22T00:00:00"/>
    <m/>
    <m/>
    <d v="2022-03-22T00:00:00"/>
    <s v="W13-2022"/>
    <m/>
    <m/>
    <s v="STIP RELEASED, GO CME"/>
    <s v="38.RFI"/>
    <s v="21.RFI"/>
    <s v="CLOSED - RFI DONE"/>
    <s v="22:03:22: RFIN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BT-SRG-0051"/>
    <n v="30735370031"/>
    <s v="130238104"/>
    <s v="BATUKUDA"/>
    <s v="BP2022"/>
    <s v="SMI"/>
    <s v="106°0.26.24'E"/>
    <s v="6°3.12.24'S"/>
    <n v="46"/>
    <s v="20/210/290"/>
    <n v="2022"/>
    <s v="New site 2022 - P2"/>
    <s v="Desa Batu Kuda Kp. Sambi Landak RT.08 RW.02 Kec. Mancak, Kab. Serang Prov. Banten"/>
    <s v="EID"/>
    <s v="JAW-BT-SRG-0051"/>
    <s v="BATUKUDA_SERANG"/>
    <s v="COLO"/>
    <s v="TBG"/>
    <s v="Jabodetabek"/>
    <x v="0"/>
    <s v="Banten"/>
    <s v="Kab. Serang"/>
    <n v="6617989"/>
    <x v="8"/>
    <d v="2022-01-28T00:00:00"/>
    <n v="53"/>
    <s v="31 - 60 days"/>
    <d v="2022-02-27T00:00:00"/>
    <s v="W10-2022"/>
    <s v="Feb-2022"/>
    <s v="TBD"/>
    <s v="TBD"/>
    <s v="TBD"/>
    <d v="2022-04-08T00:00:00"/>
    <s v="W15-2022"/>
    <s v="Apr-2022"/>
    <d v="2022-04-08T00:00:00"/>
    <s v="W15-2022"/>
    <s v="Apr-2022"/>
    <s v="MW"/>
    <d v="2022-02-02T00:00:00"/>
    <d v="2022-03-14T00:00:00"/>
    <n v="561200506958"/>
    <n v="6.6"/>
    <m/>
    <d v="2022-03-09T00:00:00"/>
    <m/>
    <d v="2022-02-15T00:00:00"/>
    <d v="2022-03-22T00:00:00"/>
    <s v="W13-2022"/>
    <m/>
    <m/>
    <s v="NY STIP, ERM PROCESS"/>
    <s v="38.RFI"/>
    <s v="21.RFI"/>
    <s v="CLOSED - RFI DONE"/>
    <s v="22:03:22: RFIN_x000a_20:03:22: ME OG_x000a_16:03:22-13:03:22: WAIT PSB_x000a_09:03:22: PONDASI OG_x000a_06:03:22-16:02:22: READY TO STO_x000a_13:02:22-09:02:22: NEED REVIEW CIVIL EID_x000a_08:02:22: NEED REVIEW TNP ALITA_x000a_06:02:22-30:01:22: ESR REVIEW, NEED REVIEW RNP EID_x000a_28:01:22: SPK RELEASED"/>
    <x v="2"/>
    <x v="0"/>
    <m/>
    <m/>
    <m/>
    <m/>
    <x v="2"/>
    <m/>
    <m/>
    <x v="1"/>
    <m/>
    <m/>
  </r>
  <r>
    <s v="NEW SPK"/>
    <m/>
    <s v="SUL-SN-SDR-1280"/>
    <n v="30734010031"/>
    <s v="T002263"/>
    <s v="RAPPANG"/>
    <s v="BP2022"/>
    <s v="SKP"/>
    <s v="119°49.2.42'E"/>
    <s v="3°50.54.82'S"/>
    <n v="50"/>
    <s v="80/250/350"/>
    <n v="2022"/>
    <s v="New site 2022 - P2"/>
    <s v="Jl. Harapan Rappang Desa Rappang Kec. Panca Rijang  Kab. Sidrap"/>
    <s v="HTI"/>
    <s v="SUL-SN-SDR-1280"/>
    <s v="KELURAHAN_RAPPANG_PANCA_RIJANG"/>
    <s v="COLO"/>
    <s v="TBG"/>
    <s v="EAST"/>
    <x v="2"/>
    <s v="Sulawesi Selatan"/>
    <s v="Kab. Sidenreng Rappang"/>
    <n v="6617983"/>
    <x v="8"/>
    <d v="2022-01-28T00:00:00"/>
    <n v="53"/>
    <s v="31 - 60 days"/>
    <d v="2022-02-27T00:00:00"/>
    <s v="W10-2022"/>
    <s v="Feb-2022"/>
    <d v="2022-03-30T00:00:00"/>
    <s v="W14-2022"/>
    <s v="Mar-2022"/>
    <d v="2022-03-31T00:00:00"/>
    <s v="W14-2022"/>
    <s v="Mar-2022"/>
    <d v="2022-03-31T00:00:00"/>
    <s v="W14-2022"/>
    <s v="Mar-2022"/>
    <s v="MW"/>
    <d v="2022-02-02T00:00:00"/>
    <d v="2022-02-03T00:00:00"/>
    <n v="325300489255"/>
    <n v="6.6"/>
    <m/>
    <d v="2022-03-21T00:00:00"/>
    <m/>
    <m/>
    <d v="2022-03-22T00:00:00"/>
    <s v="W13-2022"/>
    <m/>
    <m/>
    <s v="STIP RELEASED, GO CME"/>
    <s v="38.RFI"/>
    <s v="21.RFI"/>
    <s v="CLOSED - RFI DONE"/>
    <s v="22:03:22: RFIN_x000a_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RI-UJT-0948"/>
    <n v="30734300031"/>
    <s v="041133109"/>
    <s v="UJT PANIPAHAN 2"/>
    <s v="BP2022"/>
    <s v="TB "/>
    <s v="100°19.37.42'E"/>
    <s v="2°28.45.48'N"/>
    <n v="50"/>
    <s v="70/220/350"/>
    <n v="2022"/>
    <s v="New site 2022 - P2"/>
    <s v="Jl. Teluk Pulai, RT 002 RW 009, Kepenghuluan Teluk Pulai, Kec. Pasir Limau Kapas, Kab. Rokan Hilir, Prov. Riau"/>
    <s v="HTI"/>
    <s v="SUM-RI-UJT-0948"/>
    <s v="TELUKPULAI"/>
    <s v="COLO"/>
    <s v="TBG"/>
    <s v="West"/>
    <x v="3"/>
    <s v="Riau"/>
    <s v="Kab. Rokan Hilir"/>
    <n v="6617992"/>
    <x v="8"/>
    <d v="2022-01-28T00:00:00"/>
    <n v="53"/>
    <s v="31 - 60 days"/>
    <d v="2022-02-27T00:00:00"/>
    <s v="W10-2022"/>
    <s v="Feb-2022"/>
    <s v="TBD"/>
    <s v="TBD"/>
    <s v="TBD"/>
    <d v="2022-03-31T00:00:00"/>
    <s v="W14-2022"/>
    <s v="Mar-2022"/>
    <d v="2022-03-31T00:00:00"/>
    <s v="W14-2022"/>
    <s v="Mar-2022"/>
    <s v="MW"/>
    <d v="2022-02-01T00:00:00"/>
    <d v="2022-02-02T00:00:00"/>
    <n v="182204461537"/>
    <m/>
    <m/>
    <d v="2022-03-22T00:00:00"/>
    <m/>
    <m/>
    <d v="2022-03-22T00:00:00"/>
    <s v="W13-2022"/>
    <m/>
    <m/>
    <s v="STIP RELEASED, GO CME"/>
    <s v="38.RFI"/>
    <s v="21.RFI"/>
    <s v="CLOSED - RFI DONE"/>
    <s v="22:03:22: RFIN_x000a_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JB-SOR-4415"/>
    <n v="30734650031"/>
    <s v="120407109"/>
    <s v="BIRU - STO MAJALAYA"/>
    <s v="BP2022"/>
    <s v="MSI"/>
    <s v="107°44.3.48'E"/>
    <s v="7°3.59.9'S"/>
    <n v="40"/>
    <s v="50/210/355"/>
    <n v="2022"/>
    <s v="New site 2022 - P2"/>
    <s v="JL. Waru Setanggal Kp. Sukamandi RT. 01/12 Ds. Paduluan Kec. Majalaya Kab. Bandung"/>
    <s v="HTI"/>
    <s v="JAW-JB-SOR-4415"/>
    <s v="PADAULUN"/>
    <s v="COLO"/>
    <s v="TBG"/>
    <s v="CENTRAL"/>
    <x v="8"/>
    <s v="Jawa Barat"/>
    <s v="Kab. Bandung"/>
    <n v="6617981"/>
    <x v="8"/>
    <d v="2022-01-28T00:00:00"/>
    <n v="53"/>
    <s v="31 - 60 days"/>
    <d v="2022-02-27T00:00:00"/>
    <s v="W10-2022"/>
    <s v="Feb-2022"/>
    <d v="2022-03-16T00:00:00"/>
    <s v="W12-2022"/>
    <s v="Mar-2022"/>
    <d v="2022-03-31T00:00:00"/>
    <s v="W14-2022"/>
    <s v="Mar-2022"/>
    <d v="2022-03-31T00:00:00"/>
    <s v="W14-2022"/>
    <s v="Mar-2022"/>
    <s v="MW"/>
    <d v="2022-02-02T00:00:00"/>
    <d v="2022-02-03T00:00:00"/>
    <n v="535312338572"/>
    <n v="6.6"/>
    <m/>
    <d v="2022-03-21T00:00:00"/>
    <m/>
    <d v="2022-03-16T00:00:00"/>
    <d v="2022-03-22T00:00:00"/>
    <s v="W13-2022"/>
    <m/>
    <m/>
    <s v="STIP RELEASED, GO CME"/>
    <s v="38.RFI"/>
    <s v="21.RFI"/>
    <s v="CLOSED - RFI DONE"/>
    <s v="22:03:22: RFIN_x000a_20:02:22-16:03:22: SRFI, WAIT STO &amp; PLN CONNECTION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B-CMH-4322"/>
    <n v="30734030031"/>
    <s v="122413104"/>
    <s v="CISANGKAN TIMUR"/>
    <s v="BP2022"/>
    <s v="SKP"/>
    <s v="107°31.42.89'E"/>
    <s v="6°52.28.34'S"/>
    <n v="30"/>
    <s v="90/210/330"/>
    <n v="2022"/>
    <s v="New site 2022 - P2"/>
    <s v="Jl. Lestari RT 8 RW 019, Kel. Padasuka Kec. Cimahi Tengah, Kota Cimahi Prov. Jawa Barat"/>
    <s v="HTI"/>
    <s v="JAW-JB-CMH-4322"/>
    <s v="VELODROME_CIMAHI_PADASUKA"/>
    <s v="COLO"/>
    <s v="TBG"/>
    <s v="CENTRAL"/>
    <x v="8"/>
    <s v="Jawa Barat"/>
    <s v="Kota Cimahi"/>
    <n v="6617983"/>
    <x v="8"/>
    <d v="2022-01-28T00:00:00"/>
    <n v="53"/>
    <s v="31 - 60 days"/>
    <d v="2022-02-27T00:00:00"/>
    <s v="W10-2022"/>
    <s v="Feb-2022"/>
    <d v="2022-03-16T00:00:00"/>
    <s v="W12-2022"/>
    <s v="Mar-2022"/>
    <d v="2022-03-31T00:00:00"/>
    <s v="W14-2022"/>
    <s v="Mar-2022"/>
    <d v="2022-03-31T00:00:00"/>
    <s v="W14-2022"/>
    <s v="Mar-2022"/>
    <s v="MW"/>
    <d v="2022-02-02T00:00:00"/>
    <d v="2022-02-03T00:00:00"/>
    <n v="535812260942"/>
    <n v="6.6"/>
    <m/>
    <d v="2022-03-21T00:00:00"/>
    <m/>
    <d v="2022-03-16T00:00:00"/>
    <d v="2022-03-22T00:00:00"/>
    <s v="W13-2022"/>
    <m/>
    <m/>
    <s v="STIP RELEASED, GO CME"/>
    <s v="38.RFI"/>
    <s v="21.RFI"/>
    <s v="CLOSED - RFI DONE"/>
    <s v="22:03:22: RFIN_x000a_20:02:22-16:03:22: SRFI, PLN CONNECTION OG &amp; WAIT STO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B-NPH-4385"/>
    <n v="30734020031"/>
    <s v="120320104"/>
    <s v="CINENGAH - GIRIMUKTI"/>
    <s v="BP2022"/>
    <s v="SKP"/>
    <s v="107°20.2.51'E"/>
    <s v="6°57.58.03'S"/>
    <n v="70"/>
    <s v="210/280/345"/>
    <n v="2022"/>
    <s v="New site 2022 - P2"/>
    <s v="Jl. Gunung Karang, Desa Karangsari RT.03 RW.05 Kec. Cipongkor, Kab. Bandung Barat Prov. Jawa Barat"/>
    <s v="HTI"/>
    <s v="JAW-JB-NPH-4385"/>
    <s v="CIPONGKOR_KARANGSARI"/>
    <s v="COLO"/>
    <s v="TBG"/>
    <s v="CENTRAL"/>
    <x v="8"/>
    <s v="Jawa Barat"/>
    <s v="Kab. Bandung Barat"/>
    <n v="6617983"/>
    <x v="8"/>
    <d v="2022-01-28T00:00:00"/>
    <n v="53"/>
    <s v="31 - 60 days"/>
    <d v="2022-02-27T00:00:00"/>
    <s v="W10-2022"/>
    <s v="Feb-2022"/>
    <d v="2022-03-16T00:00:00"/>
    <s v="W12-2022"/>
    <s v="Mar-2022"/>
    <d v="2022-03-31T00:00:00"/>
    <s v="W14-2022"/>
    <s v="Mar-2022"/>
    <d v="2022-03-31T00:00:00"/>
    <s v="W14-2022"/>
    <s v="Mar-2022"/>
    <s v="MW"/>
    <d v="2022-02-02T00:00:00"/>
    <d v="2022-02-03T00:00:00"/>
    <n v="535950926520"/>
    <n v="6.6"/>
    <m/>
    <d v="2022-03-21T00:00:00"/>
    <m/>
    <d v="2022-03-16T00:00:00"/>
    <d v="2022-03-22T00:00:00"/>
    <s v="W13-2022"/>
    <m/>
    <m/>
    <s v="STIP RELEASED, GO CME"/>
    <s v="38.RFI"/>
    <s v="21.RFI"/>
    <s v="CLOSED - RFI DONE"/>
    <s v="22:03:22: RFIN_x000a_20:02:22-16:03:22: SRFI, PLN CONNECTION OG &amp; WAIT STO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m/>
    <s v="JAW-JB-SOR-4416"/>
    <n v="30735290031"/>
    <s v="125426126"/>
    <s v="RAWABOGO-CIWIDEY"/>
    <s v="BP2022"/>
    <s v="TB "/>
    <s v="107°26.23.53'E"/>
    <s v="7°4.33.06'S"/>
    <n v="40"/>
    <s v="145/240/310"/>
    <n v="2022"/>
    <s v="New site 2022 - P2"/>
    <s v="Desa Rawabogo Kp. Cimapag RT.02 RW.02, Kec. Ciwidey, Kab. Bandung Prov. Jawa Barat"/>
    <s v="HTI"/>
    <s v="JAW-JB-SOR-4416"/>
    <s v="CIWIDEY_RAWABOGO"/>
    <s v="COLO"/>
    <s v="TBG"/>
    <s v="CENTRAL"/>
    <x v="8"/>
    <s v="Jawa Barat"/>
    <s v="Kab. Bandung"/>
    <n v="6617991"/>
    <x v="8"/>
    <d v="2022-01-28T00:00:00"/>
    <n v="53"/>
    <s v="31 - 60 days"/>
    <d v="2022-02-27T00:00:00"/>
    <s v="W10-2022"/>
    <s v="Feb-2022"/>
    <d v="2022-03-16T00:00:00"/>
    <s v="W12-2022"/>
    <s v="Mar-2022"/>
    <d v="2022-03-31T00:00:00"/>
    <s v="W14-2022"/>
    <s v="Mar-2022"/>
    <d v="2022-03-31T00:00:00"/>
    <s v="W14-2022"/>
    <s v="Mar-2022"/>
    <s v="MW"/>
    <d v="2022-02-02T00:00:00"/>
    <d v="2022-02-03T00:00:00"/>
    <n v="535322209600"/>
    <n v="6.6"/>
    <m/>
    <d v="2022-03-21T00:00:00"/>
    <m/>
    <d v="2022-03-16T00:00:00"/>
    <d v="2022-03-22T00:00:00"/>
    <s v="W13-2022"/>
    <m/>
    <m/>
    <s v="STIP RELEASED, GO CME"/>
    <s v="38.RFI"/>
    <s v="21.RFI"/>
    <s v="CLOSED - RFI DONE"/>
    <s v="22:03:22: RFIN_x000a_20:02:22-16:03:22: SRFI, PLN CONNECTION OG &amp; WAIT STO_x000a_13:03:22: ME OG_x000a_09:03:22: PONDASI OG_x000a_06:03:22-16:02:22: READY TO DECLARE STO_x000a_13:02:22: NEED REVIEW POWER_x000a_09:02:22-02:02:22: NEED REVIEW RNP HUAWEI_x000a_30:01:22: ESR REVIEW, NEED REVIEW RNP HUAWEI_x000a_28:01:22: SPK RELEASED"/>
    <x v="2"/>
    <x v="0"/>
    <m/>
    <m/>
    <m/>
    <m/>
    <x v="2"/>
    <m/>
    <m/>
    <x v="1"/>
    <m/>
    <m/>
  </r>
  <r>
    <m/>
    <m/>
    <s v="BAL-BA-MGW-1570"/>
    <n v="30742390031"/>
    <s v="1721141003"/>
    <s v="RAYA NUSA DUA RELOCATION"/>
    <s v="RELOCATION"/>
    <s v="TB"/>
    <s v="115°11.41.58'E"/>
    <s v="8°47.5.36'S"/>
    <n v="30"/>
    <s v="80/170/320"/>
    <n v="2022"/>
    <m/>
    <s v=""/>
    <s v="CAA"/>
    <s v="BAL-BA-MGW-1570"/>
    <s v="RAYA NUSA DUA RELOCATION"/>
    <s v="B2S"/>
    <s v="TBG"/>
    <s v="EAST"/>
    <x v="4"/>
    <s v="Bali"/>
    <s v="Kab. Badung"/>
    <n v="6618151"/>
    <x v="11"/>
    <d v="2022-03-24T00:00:00"/>
    <n v="26"/>
    <s v="&lt; 30 days"/>
    <d v="2022-08-21T00:00:00"/>
    <s v="W35-2022"/>
    <s v="Aug-2022"/>
    <s v="TBD"/>
    <s v="TBD"/>
    <s v="TBD"/>
    <s v="TBD"/>
    <s v="TBD"/>
    <s v="TBD"/>
    <s v="TBD"/>
    <s v="TBD"/>
    <s v="TBD"/>
    <s v="MW"/>
    <m/>
    <m/>
    <m/>
    <m/>
    <m/>
    <m/>
    <m/>
    <m/>
    <m/>
    <m/>
    <m/>
    <m/>
    <s v="PRESITAC"/>
    <s v="04.Survey OG"/>
    <s v="03.SURVEY PROCESS"/>
    <s v="CURRENTLY NO ISSUE"/>
    <s v="17:04:22-27:03:22: SURVEY OG_x000a_24:03:22: SPK RECEIVED"/>
    <x v="5"/>
    <x v="0"/>
    <n v="26"/>
    <d v="2022-05-20T00:00:00"/>
    <d v="2022-06-22T00:00:00"/>
    <n v="90"/>
    <x v="1"/>
    <d v="2022-06-22T00:00:00"/>
    <d v="2022-07-22T00:00:00"/>
    <x v="0"/>
    <n v="436"/>
    <s v="424 TBG"/>
  </r>
  <r>
    <s v="NEW SPK"/>
    <m/>
    <s v="JAW-JB-CMS-4298"/>
    <n v="30734420031"/>
    <s v="125601109"/>
    <s v="BO-CILEUNGSIR-RANCAH"/>
    <s v="BP2022"/>
    <s v="TB"/>
    <s v="108°29.9.6'E"/>
    <s v="7°12.37.08'S"/>
    <n v="40"/>
    <s v="30/130/265"/>
    <n v="2022"/>
    <s v="New site 2022 - P1"/>
    <s v="Desa Cileungsir, Pangrumasan RT.11 RW.11, Kec. Rancah, Kab. Ciamis Prov. Jawa Barat"/>
    <s v="HTI"/>
    <s v="JAW-JB-CMS-4298"/>
    <s v="CILEUNGSIR"/>
    <s v="COLO"/>
    <s v="TBG"/>
    <s v="CENTRAL"/>
    <x v="8"/>
    <s v="Jawa Barat"/>
    <s v="Kab. Ciamis"/>
    <n v="6617991"/>
    <x v="8"/>
    <d v="2022-01-28T00:00:00"/>
    <n v="45"/>
    <s v="31 - 60 days"/>
    <d v="2022-02-27T00:00:00"/>
    <s v="W10-2022"/>
    <s v="Feb-2022"/>
    <s v="TBD"/>
    <s v="TBD"/>
    <s v="TBD"/>
    <d v="2022-03-31T00:00:00"/>
    <s v="W14-2022"/>
    <s v="Mar-2022"/>
    <d v="2022-03-31T00:00:00"/>
    <s v="W14-2022"/>
    <s v="Mar-2022"/>
    <s v="MW"/>
    <d v="2022-02-02T00:00:00"/>
    <d v="2022-02-03T00:00:00"/>
    <n v="532217825759"/>
    <n v="6.6"/>
    <m/>
    <d v="2022-03-21T00:00:00"/>
    <m/>
    <m/>
    <d v="2022-03-14T00:00:00"/>
    <s v="W12-2022"/>
    <m/>
    <m/>
    <s v="STIP RELEASED, GO CME"/>
    <s v="38.RFI"/>
    <s v="21.RFI"/>
    <s v="CLOSED - RFI DONE"/>
    <s v="14:03:22: RFIN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x v="2"/>
    <x v="0"/>
    <m/>
    <m/>
    <m/>
    <m/>
    <x v="2"/>
    <m/>
    <m/>
    <x v="1"/>
    <m/>
    <m/>
  </r>
  <r>
    <s v="NEW SPK B2S"/>
    <m/>
    <s v="SUL-SN-PLP-1340"/>
    <n v="30730580031"/>
    <s v="2817631003"/>
    <s v="SEBA-SEBA_WALENRANG_TIMUR"/>
    <s v="BP2022"/>
    <s v="TB"/>
    <s v="120°12.54.0'E"/>
    <s v="2°53.35.52'S"/>
    <n v="60"/>
    <s v="120/200/290"/>
    <n v="2022"/>
    <s v="New site 2022 - P2"/>
    <s v="Desa Seba-Seba, Kec. Walenrang Timur , Kab. Luwu Prov. Sulawesi Selatan"/>
    <s v="HTI"/>
    <s v="SUL-SN-PLP-1340"/>
    <s v="SEBA-SEBA_WALENRANG_TIMUR"/>
    <s v="B2S"/>
    <s v="TBG"/>
    <s v="EAST"/>
    <x v="2"/>
    <s v="Sulawesi Selatan"/>
    <s v="Kab. Luwu"/>
    <n v="6617949"/>
    <x v="1"/>
    <d v="2022-01-28T00:00:00"/>
    <n v="84"/>
    <s v="61 - 90 days"/>
    <d v="2022-06-24T00:00:00"/>
    <s v="W26-2022"/>
    <s v="Jun-2022"/>
    <s v="TBD"/>
    <s v="TBD"/>
    <s v="TBD"/>
    <s v="TBD"/>
    <s v="TBD"/>
    <s v="TBD"/>
    <s v="TBD"/>
    <s v="TBD"/>
    <s v="TBD"/>
    <s v="MW"/>
    <d v="2022-02-25T00:00:00"/>
    <d v="2022-03-02T00:00:00"/>
    <m/>
    <m/>
    <m/>
    <m/>
    <m/>
    <m/>
    <m/>
    <m/>
    <m/>
    <m/>
    <s v="CME"/>
    <s v="27.Curring Time"/>
    <s v="15.CURRING TIME"/>
    <s v="CURRENTLY NO ISSUE"/>
    <s v="17:04:22: PREPARE ERECTION_x000a_10:04:22: CURRING_x000a_06:04:22: BACKFILLING_x000a_03:04:22-20:03:22: REBARRING_x000a_16:03:22-06:03:22: WAIT APD, SOIL TEST DONE_x000a_28:02:22: REKOM OG_x000a_20:02:22: IW CLEAR_x000a_16:02:22-13:02:22: IW OG_x000a_09:02:22: RNP TNP OG -&gt; IW OG_x000a_06:02:22-30:01:22: SURVEY OG_x000a_28:01:22: SPK RECEIVED FROM EMAIL LMS"/>
    <x v="1"/>
    <x v="0"/>
    <n v="84"/>
    <s v="DONE"/>
    <d v="2022-04-25T00:00:00"/>
    <n v="90"/>
    <x v="1"/>
    <d v="2022-04-25T00:00:00"/>
    <d v="2022-05-25T00:00:00"/>
    <x v="0"/>
    <n v="436"/>
    <s v="424 TBG"/>
  </r>
  <r>
    <s v="NEW SPK"/>
    <m/>
    <s v="SUM-SS-MPR-1279"/>
    <n v="30734450031"/>
    <s v="070290104"/>
    <s v="SUKANEGERI"/>
    <s v="BP2022"/>
    <s v="SMI"/>
    <s v="104°36.54.36'E"/>
    <s v="3°48.48.6'S"/>
    <n v="65"/>
    <s v="40/190/330"/>
    <n v="2022"/>
    <s v="New site 2022 - P2"/>
    <s v="Desa Sukanegeri, Kel. Sukanegeri RT 2, Kec. Semendawai Barat, Kab. OKU Timur Prov. Sumatera Selatan"/>
    <s v="HTI"/>
    <s v="SUM-SS-MPR-1279"/>
    <s v="SEMENDAWAI_BARAT_SUKA_NEGERI"/>
    <s v="COLO"/>
    <s v="TBG"/>
    <s v="West"/>
    <x v="1"/>
    <s v="Sumatera Selatan"/>
    <s v="Kab. Ogan Komering Ulu Ti"/>
    <n v="6617988"/>
    <x v="8"/>
    <d v="2022-01-28T00:00:00"/>
    <n v="74"/>
    <s v="61 - 90 days"/>
    <d v="2022-02-27T00:00:00"/>
    <s v="W10-2022"/>
    <s v="Feb-2022"/>
    <s v="TBD"/>
    <s v="TBD"/>
    <s v="TBD"/>
    <d v="2022-06-03T00:00:00"/>
    <s v="W23-2022"/>
    <s v="Jun-2022"/>
    <d v="2022-06-03T00:00:00"/>
    <s v="W23-2022"/>
    <s v="Jun-2022"/>
    <s v="MW"/>
    <d v="2022-02-01T00:00:00"/>
    <d v="2022-02-02T00:00:00"/>
    <n v="149100152593"/>
    <m/>
    <m/>
    <d v="2022-03-22T00:00:00"/>
    <m/>
    <m/>
    <d v="2022-04-12T00:00:00"/>
    <m/>
    <m/>
    <m/>
    <m/>
    <s v="38.RFI"/>
    <s v="21.RFI"/>
    <s v="CLOSED - RFI DONE"/>
    <s v="13:04:22: RFIN_x000a_10:04:22:COMMCASE, PONDASI OG HOLD_x000a_06:04:22-03:04:22: PONDASI OG_x000a_30:03:22-27:03:22: COMMCASE_x000a_23: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57"/>
    <s v="445 TBG"/>
  </r>
  <r>
    <s v="NEW SPK B2S"/>
    <m/>
    <s v="SUL-SN-PLP-1341"/>
    <n v="30730540031"/>
    <s v="2817621003"/>
    <s v="MARIO_PONRANG"/>
    <s v="BP2022"/>
    <s v="TB"/>
    <s v="120°15.21.14'E"/>
    <s v="3°10.16.77'S"/>
    <n v="60"/>
    <s v="70/180/330"/>
    <n v="2022"/>
    <s v="New site 2022 - P2"/>
    <s v="Dusun Lare-Lare RT 01 Desa Lare-Lare Kec. Bua Kab. Luwu Prov. Sulawesi Selatan"/>
    <s v="HTI"/>
    <s v="SUL-SN-PLP-1341"/>
    <s v="MARIO_PONRANG"/>
    <s v="B2S"/>
    <s v="TBG"/>
    <s v="EAST"/>
    <x v="2"/>
    <s v="Sulawesi Selatan"/>
    <s v="Kab. Luwu"/>
    <n v="6617949"/>
    <x v="1"/>
    <d v="2022-01-28T00:00:00"/>
    <n v="84"/>
    <s v="61 - 90 days"/>
    <d v="2022-06-24T00:00:00"/>
    <s v="W26-2022"/>
    <s v="Jun-2022"/>
    <s v="TBD"/>
    <s v="TBD"/>
    <s v="TBD"/>
    <d v="2022-05-20T00:00:00"/>
    <s v="W21-2022"/>
    <s v="May-2022"/>
    <d v="2022-05-20T00:00:00"/>
    <s v="W21-2022"/>
    <s v="May-2022"/>
    <s v="MW"/>
    <d v="2022-02-25T00:00:00"/>
    <d v="2022-03-02T00:00:00"/>
    <m/>
    <m/>
    <m/>
    <d v="2022-03-25T00:00:00"/>
    <m/>
    <m/>
    <m/>
    <m/>
    <m/>
    <m/>
    <s v="CME"/>
    <s v="27.Curring Time"/>
    <s v="15.CURRING TIME"/>
    <s v="CURRENTLY NO ISSUE"/>
    <s v="17:04:22: PREPARE ERECTION_x000a_13:04:22-10:04:22: CURRING_x000a_06:04:22-03:04:22: CURRING_x000a_30:03:22: CURRING_x000a_27:03:22-20:03:22: REBARRING_x000a_16:03:22-06:03:22: WAIT APD, SOIL TEST DONE_x000a_28:02:22: REKOM DONE_x000a_23:02:22-20:02:22: REKOM OG_x000a_16:02:22: IW CLEAR_x000a_13:02:22: IW OG_x000a_09:02:22: VALIDASI RNP TNP OG_x000a_08:02:22-30:01:22: SURVEY OG_x000a_28:01:22: SPK RECEIVED FROM EMAIL LMS"/>
    <x v="1"/>
    <x v="0"/>
    <n v="84"/>
    <s v="DONE"/>
    <d v="2022-04-25T00:00:00"/>
    <n v="90"/>
    <x v="1"/>
    <d v="2022-04-25T00:00:00"/>
    <d v="2022-05-25T00:00:00"/>
    <x v="0"/>
    <n v="436"/>
    <s v="424 TBG"/>
  </r>
  <r>
    <s v="NEW SPK B2S"/>
    <m/>
    <s v="SUL-SN-BAN-0963"/>
    <n v="30730230031"/>
    <s v="2817561003"/>
    <s v="BONTO_MACCINI_SINOA"/>
    <s v="BP2022"/>
    <s v="TB"/>
    <s v="119°55.28.33'E"/>
    <s v="5°29.54.05'S"/>
    <n v="60"/>
    <s v="40/150/320"/>
    <n v="2022"/>
    <s v="New site 2022 - P2"/>
    <s v="Desa Bonto Maccini Kec. Sinoa Kab. Bantaeng Prov. Sulawesi Selatan"/>
    <s v="HTI"/>
    <s v="SUL-SN-BAN-0963"/>
    <s v="BONTO_MACCINI_SINOA"/>
    <s v="B2S"/>
    <s v="TBG"/>
    <s v="EAST"/>
    <x v="2"/>
    <s v="Sulawesi Selatan"/>
    <s v="Kab. Bantaeng"/>
    <n v="6617949"/>
    <x v="1"/>
    <d v="2022-01-28T00:00:00"/>
    <n v="84"/>
    <s v="61 - 90 days"/>
    <d v="2022-06-24T00:00:00"/>
    <s v="W26-2022"/>
    <s v="Jun-2022"/>
    <s v="TBD"/>
    <s v="TBD"/>
    <s v="TBD"/>
    <d v="2022-06-24T00:00:00"/>
    <s v="W26-2022"/>
    <s v="Jun-2022"/>
    <d v="2022-06-24T00:00:00"/>
    <s v="W26-2022"/>
    <s v="Jun-2022"/>
    <s v="MW"/>
    <d v="2022-02-25T00:00:00"/>
    <d v="2022-03-02T00:00:00"/>
    <m/>
    <m/>
    <m/>
    <d v="2022-03-23T00:00:00"/>
    <m/>
    <m/>
    <m/>
    <m/>
    <m/>
    <m/>
    <s v="CME"/>
    <s v="27.Curring Time"/>
    <s v="15.CURRING TIME"/>
    <s v="CURRENTLY NO ISSUE"/>
    <s v="17:04:22: PREPARE ERECTION_x000a_13:04:22-06:04:22: CURRING_x000a_03:04:22-20:03:22: REBARRING_x000a_16:03:22-09:03:22: REKOM OG_x000a_06:03:22: IW OG_x000a_28:02:22: VALIDASI RNP TNP KANDIDAT BERGESER 45M_x000a_23:02:22: REKOM OG_x000a_20:02:22: IW CLEAR_x000a_16:02:22-13:02:22: IW OG_x000a_09:02:22: RNP TNP OG -&gt; IW OG_x000a_06:02:22-30:01:22: SURVEY OG_x000a_28:01:22: SPK RECEIVED FROM EMAIL LMS"/>
    <x v="1"/>
    <x v="0"/>
    <n v="84"/>
    <s v="DONE"/>
    <d v="2022-04-25T00:00:00"/>
    <n v="90"/>
    <x v="1"/>
    <d v="2022-04-25T00:00:00"/>
    <d v="2022-05-25T00:00:00"/>
    <x v="0"/>
    <n v="436"/>
    <s v="424 TBG"/>
  </r>
  <r>
    <s v="NEW SPK B2S"/>
    <m/>
    <s v="SUL-SN-PLP-1342"/>
    <n v="30730610031"/>
    <s v="2817641003"/>
    <s v="BUNTU_AWO'_WALENRANG_UTARA"/>
    <s v="BP2022"/>
    <s v="TB"/>
    <s v="120°8.3.49'E"/>
    <s v="2°47.0.09'S"/>
    <n v="60"/>
    <s v="0/10/280"/>
    <n v="2022"/>
    <s v="New site 2022 - P2"/>
    <s v="Desa Marabuana, Kec. Walenrang Utara , Kab. Luwu Prov. Sulawesi Selatan"/>
    <s v="HTI"/>
    <s v="SUL-SN-PLP-1342"/>
    <s v="BUNTU_AWO'_WALENRANG_UTARA"/>
    <s v="B2S"/>
    <s v="TBG"/>
    <s v="EAST"/>
    <x v="2"/>
    <s v="Sulawesi Selatan"/>
    <s v="Kab. Luwu"/>
    <n v="6617949"/>
    <x v="1"/>
    <d v="2022-01-28T00:00:00"/>
    <n v="84"/>
    <s v="61 - 90 days"/>
    <d v="2022-06-24T00:00:00"/>
    <s v="W26-2022"/>
    <s v="Jun-2022"/>
    <s v="TBD"/>
    <s v="TBD"/>
    <s v="TBD"/>
    <d v="2022-05-20T00:00:00"/>
    <s v="W21-2022"/>
    <s v="May-2022"/>
    <d v="2022-05-20T00:00:00"/>
    <s v="W21-2022"/>
    <s v="May-2022"/>
    <s v="MW"/>
    <d v="2022-02-25T00:00:00"/>
    <d v="2022-03-02T00:00:00"/>
    <m/>
    <m/>
    <m/>
    <d v="2022-04-07T00:00:00"/>
    <m/>
    <m/>
    <m/>
    <m/>
    <m/>
    <m/>
    <s v="CME"/>
    <s v="27.Curring Time"/>
    <s v="15.CURRING TIME"/>
    <s v="CURRENTLY NO ISSUE"/>
    <s v="17:04:22-13:04:22: CURRING_x000a_10:04:22-06:04:22: BACKFILLING_x000a_03:04:22-20:03:22: REBARRING_x000a_16:03:22-06:03:22: WAIT APD, SOIL TEST DONE_x000a_28:02:22-23:02:22: REKOM OG_x000a_20:02:22: IW CLEAR_x000a_16:02:22-13:02:22: IW OG_x000a_09:02:22: RNP TNP OG -&gt; IW OG_x000a_06:02:22-30:01:22: SURVEY OG_x000a_28:01:22: SPK RECEIVED FROM EMAIL LMS"/>
    <x v="1"/>
    <x v="0"/>
    <n v="84"/>
    <s v="DONE"/>
    <d v="2022-04-25T00:00:00"/>
    <n v="90"/>
    <x v="1"/>
    <d v="2022-04-25T00:00:00"/>
    <d v="2022-05-25T00:00:00"/>
    <x v="0"/>
    <n v="436"/>
    <s v="424 TBG"/>
  </r>
  <r>
    <s v="NEW SPK"/>
    <m/>
    <s v="SUM-SS-MRD-1002"/>
    <e v="#N/A"/>
    <n v="70269104"/>
    <s v="TANJUNG_KARI"/>
    <s v="BP2022"/>
    <s v="SMI"/>
    <s v="103°39.53.28'E"/>
    <s v="4°28.40.91'S"/>
    <n v="65"/>
    <s v="25/160/265"/>
    <n v="2022"/>
    <s v="New site 2022 - P2"/>
    <s v="Desa Tanjung Kari, Kec. Pulau Beringin, Kab. OKU Selatan Prov. Sumatera Selatan"/>
    <s v="HTI"/>
    <s v="SUM-SS-MRD-1002"/>
    <s v="TANJUNG_KARI"/>
    <s v="COLO"/>
    <s v="TBG"/>
    <s v="West"/>
    <x v="1"/>
    <s v="Sumatera Selatan"/>
    <s v="Kab. Ogan Komering Ulu Se"/>
    <n v="6617988"/>
    <x v="8"/>
    <d v="2022-01-28T00:00:00"/>
    <n v="81"/>
    <s v="61 - 90 days"/>
    <d v="2022-02-27T00:00:00"/>
    <s v="W10-2022"/>
    <s v="Feb-2022"/>
    <s v="TBD"/>
    <s v="TBD"/>
    <s v="TBD"/>
    <s v="TBD"/>
    <s v="TBD"/>
    <s v="TBD"/>
    <s v="TBD"/>
    <s v="TBD"/>
    <s v="TBD"/>
    <s v="MW"/>
    <d v="2022-02-01T00:00:00"/>
    <d v="2022-02-02T00:00:00"/>
    <m/>
    <m/>
    <m/>
    <m/>
    <m/>
    <m/>
    <m/>
    <m/>
    <m/>
    <m/>
    <s v="NY STIP, ERM PROCESS"/>
    <s v="02.SPK returned"/>
    <s v="02.SPK RETURNED"/>
    <s v="RETURN BY XL"/>
    <s v="07:04:22: SPK RETURN BY XL, FAR FROM NOM_x000a_06:04:22-06:02:22: RND NOK FAR FROM NOM_x000a_02:02:22: NEED REVIEW RNP HUAWEI_x000a_30:01:22: ESR REVIEW, NEED REVIEW RNP HUAWEI_x000a_28:01:22: SPK RELEASED"/>
    <x v="2"/>
    <x v="0"/>
    <m/>
    <m/>
    <m/>
    <m/>
    <x v="2"/>
    <m/>
    <m/>
    <x v="1"/>
    <n v="481"/>
    <s v="469 TBG"/>
  </r>
  <r>
    <m/>
    <m/>
    <s v="SUL-ST-PSO-1137"/>
    <n v="30740390031"/>
    <s v="2605131003"/>
    <s v="REPEATER TANGKURA POSO"/>
    <s v="NEW SITE 2022-REPEATER"/>
    <s v="TB"/>
    <s v="120°37.51.69'E"/>
    <s v="1°31.25.21'S"/>
    <n v="55"/>
    <n v="185"/>
    <m/>
    <s v="Newsite 2022 - Repeater"/>
    <s v=""/>
    <s v="HTI"/>
    <s v="SUL-ST-PSO-1137"/>
    <s v="REPEATER TANGKURA POSO"/>
    <s v="B2S"/>
    <s v="TBG"/>
    <s v="EAST"/>
    <x v="2"/>
    <s v="Sulawesi Tengah"/>
    <s v="Kab. Poso"/>
    <n v="6618120"/>
    <x v="19"/>
    <d v="2022-03-09T00:00:00"/>
    <n v="42"/>
    <s v="31 - 60 days"/>
    <d v="2022-08-05T00:00:00"/>
    <s v="W32-2022"/>
    <s v="Aug-2022"/>
    <s v="TBD"/>
    <s v="TBD"/>
    <s v="TBD"/>
    <s v="TBD"/>
    <s v="TBD"/>
    <s v="TBD"/>
    <s v="TBD"/>
    <s v="TBD"/>
    <s v="TBD"/>
    <m/>
    <m/>
    <m/>
    <m/>
    <m/>
    <m/>
    <m/>
    <m/>
    <m/>
    <m/>
    <m/>
    <m/>
    <m/>
    <s v="SITAC"/>
    <s v="12.CP Process"/>
    <s v="07.SITAC PROCESS"/>
    <s v="CURRENTLY NO ISSUE"/>
    <s v="17:04:22-05:04:22: IW OG_x000a_04:04:22: VALIDASI RNP TNP_x000a_03:04:22-20:03:22: SURVEY OG, DAERAH TIDAK ADA JARINGAN &amp; DAERAH RAWAN TERORIS_x000a_16:03:22-13:03:22: MITRA ASSIGNMENT_x000a_09:02:22: SPK RELEASED"/>
    <x v="5"/>
    <x v="0"/>
    <n v="42"/>
    <d v="2022-05-07T00:00:00"/>
    <d v="2022-06-06T00:00:00"/>
    <n v="90"/>
    <x v="1"/>
    <d v="2022-06-06T00:00:00"/>
    <d v="2022-07-06T00:00:00"/>
    <x v="0"/>
    <n v="436"/>
    <s v="424 TBG"/>
  </r>
  <r>
    <s v="NEW SPK"/>
    <m/>
    <s v="JAW-YO-BTL-0140"/>
    <n v="30735930031"/>
    <s v="150092104"/>
    <s v="TRIMULYO"/>
    <s v="BP2022"/>
    <s v="SMI"/>
    <s v="110°23.5.24'E"/>
    <s v="7°53.40.92'S"/>
    <n v="50"/>
    <s v="60/190/300"/>
    <n v="2022"/>
    <s v="New site 2022 - P1"/>
    <s v="Kel.Trimulyo Dsn.Bendogorok Rt.3 Kec.Jetis, Kab.Bantul Prov. DI Yogyakarta"/>
    <s v="NOKIA"/>
    <s v="JAW-YO-BTL-0140"/>
    <s v="TRIMULYO_BANTUL"/>
    <s v="COLO"/>
    <s v="TBG"/>
    <s v="CENTRAL"/>
    <x v="5"/>
    <s v="DI Yogyakarta"/>
    <s v="Kab. Bantul"/>
    <n v="6617989"/>
    <x v="8"/>
    <d v="2022-01-28T00:00:00"/>
    <n v="70"/>
    <s v="61 - 90 days"/>
    <d v="2022-02-27T00:00:00"/>
    <s v="W10-2022"/>
    <s v="Feb-2022"/>
    <s v="TBD"/>
    <s v="TBD"/>
    <s v="TBD"/>
    <d v="2022-04-23T00:00:00"/>
    <s v="W17-2022"/>
    <s v="Apr-2022"/>
    <d v="2022-04-23T00:00:00"/>
    <s v="W17-2022"/>
    <s v="Apr-2022"/>
    <s v="MW"/>
    <d v="2022-02-02T00:00:00"/>
    <d v="2022-03-14T00:00:00"/>
    <n v="521032604426"/>
    <n v="11"/>
    <m/>
    <d v="2022-03-09T00:00:00"/>
    <m/>
    <m/>
    <d v="2022-04-08T00:00:00"/>
    <m/>
    <m/>
    <m/>
    <s v="NY STIP, ERM PROCESS"/>
    <s v="38.RFI"/>
    <s v="21.RFI"/>
    <s v="LMS CHANGED TO NOKIA"/>
    <s v="08:04:22: RFIN_x000a_06: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81"/>
    <s v="469 TBG"/>
  </r>
  <r>
    <m/>
    <m/>
    <s v="SUL-ST-LWK-1101"/>
    <n v="30742890031"/>
    <s v="2605141003"/>
    <s v="KINTOM_MONDONUN"/>
    <s v="BP2022"/>
    <s v="TB"/>
    <s v="122°42.9.67'E"/>
    <s v="1°8.7.41'S"/>
    <n v="60"/>
    <s v="70/160/275"/>
    <n v="2022"/>
    <m/>
    <s v=""/>
    <s v="HTI"/>
    <s v="SUL-ST-LWK-1101"/>
    <s v="KINTOM_MONDONUN"/>
    <s v="B2S"/>
    <s v="TBG"/>
    <s v="EAST"/>
    <x v="2"/>
    <s v="Sulawesi Tengah"/>
    <s v="Kab. Banggai"/>
    <n v="6618189"/>
    <x v="3"/>
    <d v="2022-04-06T00:00:00"/>
    <n v="13"/>
    <s v="&lt; 30 days"/>
    <d v="2022-09-03T00:00:00"/>
    <s v="W36-2022"/>
    <s v="Sep-2022"/>
    <s v="TBD"/>
    <s v="TBD"/>
    <s v="TBD"/>
    <s v="TBD"/>
    <s v="TBD"/>
    <s v="TBD"/>
    <s v="TBD"/>
    <s v="TBD"/>
    <s v="TBD"/>
    <m/>
    <m/>
    <m/>
    <m/>
    <m/>
    <m/>
    <m/>
    <m/>
    <m/>
    <m/>
    <m/>
    <m/>
    <m/>
    <s v="PRESITAC"/>
    <s v="12.CP Process"/>
    <s v="07.SITAC PROCESS"/>
    <s v="CURRENTLY NO ISSUE"/>
    <s v="17:04:22-14:04:22: IW OG_x000a_13:04:22: VALIDASI RNP TNP_x000a_10:04:22: SURVEY OG_x000a_06:04:22: MITRA ASSIGNMENT_x000a_05:04:22: SPK RECEIVED"/>
    <x v="3"/>
    <x v="0"/>
    <n v="13"/>
    <d v="2022-06-05T00:00:00"/>
    <d v="2022-07-05T00:00:00"/>
    <n v="90"/>
    <x v="1"/>
    <d v="2022-07-05T00:00:00"/>
    <d v="2022-08-04T00:00:00"/>
    <x v="0"/>
    <n v="436"/>
    <s v="424 TBG"/>
  </r>
  <r>
    <m/>
    <m/>
    <s v="JAW-BT-TGR-0109"/>
    <n v="30735190031"/>
    <s v="1317961023"/>
    <s v="SOLEAR BANTEN"/>
    <s v="BP2022"/>
    <s v="TB"/>
    <s v="106°25.58.19'E"/>
    <s v="6°17.8.0'S"/>
    <n v="45"/>
    <s v="90/210/330"/>
    <n v="2022"/>
    <s v="New site 2022 - P2"/>
    <s v="Desa Pasanggrahan Kp. Bojong RT.01 RW.06 Kec. Solear, Kab. Tangerang Prov. Banten"/>
    <s v="EID"/>
    <s v="JAW-BT-TGR-0109"/>
    <s v="JEUNGJING_CISOKA"/>
    <s v="COLO"/>
    <s v="TBG"/>
    <s v="JABO"/>
    <x v="0"/>
    <s v="Banten"/>
    <s v="Kab. Tangerang"/>
    <n v="6618023"/>
    <x v="21"/>
    <d v="2022-02-04T00:00:00"/>
    <n v="74"/>
    <s v="61 - 90 days"/>
    <d v="2022-03-06T00:00:00"/>
    <s v="W11-2022"/>
    <s v="Mar-2022"/>
    <s v="TBD"/>
    <s v="TBD"/>
    <s v="TBD"/>
    <d v="2022-04-30T00:00:00"/>
    <s v="W18-2022"/>
    <s v="Apr-2022"/>
    <d v="2022-04-30T00:00:00"/>
    <s v="W18-2022"/>
    <s v="Apr-2022"/>
    <s v="MW"/>
    <d v="2022-02-07T00:00:00"/>
    <d v="2022-03-14T00:00:00"/>
    <m/>
    <n v="6.6"/>
    <m/>
    <d v="2022-03-09T00:00:00"/>
    <m/>
    <m/>
    <m/>
    <m/>
    <m/>
    <m/>
    <m/>
    <s v="31.RBS/BTS Foundation "/>
    <s v="17.RBS/BTS FOUNDATION OG"/>
    <s v="NEED STRENGTENING (NY PARALEL)"/>
    <s v="17:04:22-14:04:22: FINISHING STRENGTENING_x000a_13:04:22-03:04:22: PONDASI OG &amp; PERKUATAN (PLAN START 7 APR)_x000a_30:03:22-09:03:22: PERKUATAN OG_x000a_06:03:22-16:02:22: READY TO STO_x000a_13:02:22-09:02:22: NEED REVIEW CIVIL EID_x000a_07:02:22-06:02:22: NEED REVIEW RNP EID_x000a_04:02:22: NEW SPK RELEASED"/>
    <x v="2"/>
    <x v="0"/>
    <m/>
    <m/>
    <m/>
    <m/>
    <x v="2"/>
    <m/>
    <m/>
    <x v="1"/>
    <n v="436"/>
    <s v="424 TBG"/>
  </r>
  <r>
    <m/>
    <m/>
    <s v="SUM-SS-MBL-1213"/>
    <m/>
    <n v="71390109"/>
    <s v="SUKARENA SUKAKARYA"/>
    <s v="BP2022"/>
    <s v="TB"/>
    <s v="103°13.58.8'E"/>
    <s v="3°12.45.29'S"/>
    <n v="60"/>
    <s v="40/210/300"/>
    <m/>
    <s v="Newsite 2022 - P2"/>
    <s v="Dusun Bhakti Mulya RT.002, Desa Sukarena, Kec. Sukakarya, Kab. Musi Rawas, Prov. Sumatera Selatan"/>
    <s v="HTI"/>
    <s v="SUM-SS-MBL-1213"/>
    <s v="SUKARENA"/>
    <s v="COLO"/>
    <s v="TBG"/>
    <s v="West"/>
    <x v="1"/>
    <s v="Sumatera Selatan"/>
    <s v="Kab. Musi Rawas"/>
    <n v="6618111"/>
    <x v="15"/>
    <d v="2022-03-09T00:00:00"/>
    <n v="43"/>
    <s v="31 - 60 days"/>
    <s v="TBD"/>
    <s v="TBD"/>
    <s v="TBD"/>
    <s v="TBD"/>
    <s v="TBD"/>
    <s v="TBD"/>
    <s v="TBD"/>
    <s v="TBD"/>
    <s v="TBD"/>
    <s v="TBD"/>
    <s v="TBD"/>
    <s v="TBD"/>
    <s v="MW"/>
    <d v="2022-03-24T00:00:00"/>
    <d v="2022-03-25T00:00:00"/>
    <m/>
    <m/>
    <m/>
    <m/>
    <m/>
    <m/>
    <m/>
    <m/>
    <m/>
    <m/>
    <m/>
    <s v="08.Under RNP review"/>
    <s v="06.ERM PROCESS"/>
    <s v="RND NPK: NEED EXTEND"/>
    <s v="17:04:22-13:03:22: ESR PROCESS_x000a_11:02:22: SPK RECEIVED"/>
    <x v="2"/>
    <x v="0"/>
    <m/>
    <m/>
    <m/>
    <m/>
    <x v="2"/>
    <m/>
    <m/>
    <x v="1"/>
    <n v="436"/>
    <s v="424 TBG"/>
  </r>
  <r>
    <m/>
    <m/>
    <s v="SUL-SN-MLL-1572"/>
    <n v="30730250031"/>
    <s v="2817571003"/>
    <s v="BAYONDO_TOMONI"/>
    <s v="BP2022"/>
    <s v="TB"/>
    <s v="120°48.54.31'E"/>
    <s v="2°32.7.67'S"/>
    <n v="60"/>
    <s v="0/180/270"/>
    <n v="2022"/>
    <m/>
    <s v=""/>
    <s v="HTI"/>
    <s v="SUL-SN-MLL-1572"/>
    <s v="BAYONDO_TOMONI"/>
    <s v="B2S"/>
    <s v="TBG"/>
    <s v="EAST"/>
    <x v="2"/>
    <s v="Sulawesi Selatan"/>
    <s v="Kab. Luwu Timur"/>
    <n v="6618149"/>
    <x v="11"/>
    <d v="2022-03-24T00:00:00"/>
    <n v="26"/>
    <s v="&lt; 30 days"/>
    <d v="2022-08-21T00:00:00"/>
    <s v="W35-2022"/>
    <s v="Aug-2022"/>
    <s v="TBD"/>
    <s v="TBD"/>
    <s v="TBD"/>
    <s v="TBD"/>
    <s v="TBD"/>
    <s v="TBD"/>
    <s v="TBD"/>
    <s v="TBD"/>
    <s v="TBD"/>
    <s v="MW"/>
    <m/>
    <m/>
    <m/>
    <m/>
    <m/>
    <m/>
    <m/>
    <m/>
    <m/>
    <m/>
    <m/>
    <m/>
    <s v="PRESITAC"/>
    <s v="08.Under RNP review"/>
    <s v="06.ERM PROCESS"/>
    <s v="RND NOK"/>
    <s v="17:04:22: VALIDASI RNP TNP_x000a_13:04:22-05:04:22: RNP NOK_x000a_03:04:22-27:03:22: SURVEY OG_x000a_24:03:22: SPK RECEIVED"/>
    <x v="5"/>
    <x v="0"/>
    <n v="26"/>
    <d v="2022-05-23T00:00:00"/>
    <d v="2022-06-22T00:00:00"/>
    <n v="90"/>
    <x v="1"/>
    <d v="2022-06-22T00:00:00"/>
    <d v="2022-07-22T00:00:00"/>
    <x v="0"/>
    <n v="436"/>
    <s v="424 TBG"/>
  </r>
  <r>
    <m/>
    <m/>
    <s v="JAW-JB-BGR-0239"/>
    <m/>
    <m/>
    <m/>
    <m/>
    <s v="TB"/>
    <s v="106°50.28.1'E"/>
    <s v="6°39.9.76'S"/>
    <n v="30"/>
    <s v="100/190/335"/>
    <m/>
    <m/>
    <m/>
    <s v="EID"/>
    <s v="JAW-JB-BGR-0239"/>
    <s v="HARJASARI BOGOR"/>
    <s v="B2S"/>
    <s v="TBG"/>
    <s v="JABO"/>
    <x v="0"/>
    <s v="Jawa Barat"/>
    <s v="Kota Bogor"/>
    <n v="6618206"/>
    <x v="4"/>
    <d v="2022-04-12T00:00:00"/>
    <n v="7"/>
    <s v="&lt; 30 days"/>
    <d v="2022-09-09T00:00:00"/>
    <s v="W37-2022"/>
    <s v="Sep-2022"/>
    <s v="TBD"/>
    <s v="TBD"/>
    <s v="TBD"/>
    <s v="TBD"/>
    <s v="TBD"/>
    <s v="TBD"/>
    <s v="TBD"/>
    <s v="TBD"/>
    <s v="TBD"/>
    <m/>
    <m/>
    <m/>
    <m/>
    <m/>
    <m/>
    <m/>
    <m/>
    <m/>
    <m/>
    <m/>
    <m/>
    <m/>
    <s v="PRESITAC"/>
    <s v="04.Survey OG"/>
    <s v="03.SURVEY PROCESS"/>
    <s v="CURRENTLY NO ISSUE"/>
    <s v="17:04:22-13:04:22: SURVEY OG_x000a_12:04:22: SPK RELEASED"/>
    <x v="3"/>
    <x v="0"/>
    <n v="7"/>
    <d v="1899-12-30T00:00:00"/>
    <d v="2022-07-10T00:00:00"/>
    <n v="89"/>
    <x v="1"/>
    <d v="2022-07-11T00:00:00"/>
    <d v="2022-08-10T00:00:00"/>
    <x v="0"/>
    <n v="436"/>
    <s v="424 TBG"/>
  </r>
  <r>
    <m/>
    <m/>
    <s v="SUM-RI-PRP-1113"/>
    <n v="30740150031"/>
    <s v="0416961003"/>
    <s v="RAMBAH_PEMATANG_BERANGAN"/>
    <s v="BP2022"/>
    <s v="TB"/>
    <s v="100°17.43.0'E"/>
    <s v="0°52.48.29'N"/>
    <n v="50"/>
    <s v="50/250/2-"/>
    <n v="2022"/>
    <s v="Newsite 2022 - P2"/>
    <s v=" Rt 001 Rw 001  Dusun Tulang Gajah Desa Pematang Barangan  Kecamatan Rambah Kab. Rokan Hulu Provinsi Riau"/>
    <s v="HTI"/>
    <s v="SUM-RI-PRP-1113"/>
    <s v="RAMBAH_PEMATANG_BERANGAN"/>
    <s v="B2S"/>
    <s v="TBG"/>
    <s v="West"/>
    <x v="9"/>
    <s v="Riau"/>
    <s v="Kab. Rokan Hulu"/>
    <n v="6618108"/>
    <x v="15"/>
    <d v="2022-03-07T00:00:00"/>
    <n v="43"/>
    <s v="31 - 60 days"/>
    <d v="2022-08-04T00:00:00"/>
    <s v="W32-2022"/>
    <s v="Aug-2022"/>
    <s v="TBD"/>
    <s v="TBD"/>
    <s v="TBD"/>
    <s v="TBD"/>
    <s v="TBD"/>
    <s v="TBD"/>
    <s v="TBD"/>
    <s v="TBD"/>
    <s v="TBD"/>
    <s v="MW"/>
    <d v="2022-04-10T00:00:00"/>
    <d v="2022-04-11T00:00:00"/>
    <m/>
    <m/>
    <m/>
    <m/>
    <m/>
    <m/>
    <m/>
    <m/>
    <m/>
    <m/>
    <s v="CME"/>
    <s v="21.Bouwplank"/>
    <s v="10.CME PREPARATION"/>
    <s v="CURRENTLY NO ISSUE"/>
    <s v="17:04:22-06:04:22: BOUWPLANK_x000a_03:04:22: REKOM_x000a_30:03:22-23:03:22: IW CLEAR_x000a_22:03:22: IW OG_x000a_20:03:22-13:03:22: VALIDASI RNP TNP OG_x000a_09:03:22: SURVEY OG_x000a_07:03:22: SPK RECEIVED"/>
    <x v="5"/>
    <x v="0"/>
    <n v="43"/>
    <s v="DONE"/>
    <d v="2022-05-20T00:00:00"/>
    <n v="74"/>
    <x v="1"/>
    <d v="2022-06-05T00:00:00"/>
    <d v="2022-07-05T00:00:00"/>
    <x v="0"/>
    <n v="436"/>
    <s v="424 TBG"/>
  </r>
  <r>
    <s v="NEW SPK B2S"/>
    <m/>
    <s v="JAW-JT-UNR-2561"/>
    <n v="30729530031"/>
    <s v="1450241003"/>
    <s v="SEMARANG_TENGARAN"/>
    <s v="BP2022"/>
    <s v="TB"/>
    <s v="110°34.22.08'E"/>
    <s v="7°25.3.81'S"/>
    <n v="70"/>
    <s v="70/220/340"/>
    <n v="2022"/>
    <s v="New site 2022 - P2"/>
    <s v="Dusun Miri RT. 013 RW. 003 Desa Duren Kecamatan Tengaran Kabupaten Semarang Provinsi Jawa Tengah"/>
    <s v="NOKIA"/>
    <s v="JAW-JT-UNR-2561"/>
    <s v="SEMARANG_TENGARAN"/>
    <s v="B2S"/>
    <s v="TBG"/>
    <s v="CENTRAL"/>
    <x v="5"/>
    <s v="Jawa Tengah"/>
    <s v="Kab. Semarang"/>
    <n v="6617948"/>
    <x v="1"/>
    <d v="2022-01-28T00:00:00"/>
    <n v="84"/>
    <s v="61 - 90 days"/>
    <d v="2022-06-24T00:00:00"/>
    <s v="W26-2022"/>
    <s v="Jun-2022"/>
    <s v="TBD"/>
    <s v="TBD"/>
    <s v="TBD"/>
    <s v="TBD"/>
    <s v="TBD"/>
    <s v="TBD"/>
    <s v="TBD"/>
    <s v="TBD"/>
    <s v="TBD"/>
    <s v="MW"/>
    <d v="2022-03-08T00:00:00"/>
    <m/>
    <m/>
    <m/>
    <m/>
    <m/>
    <m/>
    <m/>
    <m/>
    <m/>
    <m/>
    <m/>
    <s v="CME"/>
    <s v="33.ME &amp; Grounding system process"/>
    <s v="19.MECHANICAL &amp; ELECTRICAL OG"/>
    <s v="WAIT PSB"/>
    <s v="17:04:22: ME OG, WAIT PSB_x000a_LMS CHANGE TO NOKIA_x000a_13:04:22-06:04:22: POURING_x000a_03:04:22-30:03:22: REBARRING_x000a_27:03:22-16:03:22: MOBDEMOB_x000a_13:03:22-09:03:22: SOIL TEST_x000a_06:03:22: REKOM_x000a_28:02:22-16:02:22: IW CLEAR_x000a_13:02:22: IW OG_x000a_09:02:22-03:02:22: VALIDATION RNP TNP_x000a_02:02:22-30:01:22: SURVEY OG_x000a_28:01:22: SPK RECEIVED FROM EMAIL LMS"/>
    <x v="1"/>
    <x v="0"/>
    <n v="84"/>
    <s v="DONE"/>
    <d v="2022-04-24T00:00:00"/>
    <n v="89"/>
    <x v="1"/>
    <d v="2022-04-25T00:00:00"/>
    <d v="2022-05-25T00:00:00"/>
    <x v="0"/>
    <n v="436"/>
    <s v="424 TBG"/>
  </r>
  <r>
    <m/>
    <m/>
    <s v="JAW-JT-TGL-2623"/>
    <n v="30739690031"/>
    <s v="1450931003"/>
    <s v="TEGAL_LEBAKSIU"/>
    <s v="BP2022"/>
    <s v="TB"/>
    <s v="109°6.38.87'E"/>
    <s v="7°1.49.48'S"/>
    <n v="60"/>
    <s v="30/140/230"/>
    <n v="2022"/>
    <s v="Newsite 2022 - P2"/>
    <s v=""/>
    <s v="NOKIA"/>
    <s v="JAW-JT-TGL-2623"/>
    <s v="TEGAL_LEBAKSIU"/>
    <s v="B2S"/>
    <s v="TBG"/>
    <s v="CENTRAL"/>
    <x v="5"/>
    <s v="Jawa Tengah"/>
    <s v="Kab. Tegal"/>
    <n v="6618110"/>
    <x v="15"/>
    <d v="2022-03-07T00:00:00"/>
    <n v="43"/>
    <s v="31 - 60 days"/>
    <d v="2022-08-04T00:00:00"/>
    <s v="W32-2022"/>
    <s v="Aug-2022"/>
    <s v="TBD"/>
    <s v="TBD"/>
    <s v="TBD"/>
    <s v="TBD"/>
    <s v="TBD"/>
    <s v="TBD"/>
    <s v="TBD"/>
    <s v="TBD"/>
    <s v="TBD"/>
    <s v="MW"/>
    <m/>
    <m/>
    <m/>
    <m/>
    <m/>
    <m/>
    <m/>
    <m/>
    <m/>
    <m/>
    <m/>
    <m/>
    <s v="SITAC"/>
    <s v="13.Rekom L/C process"/>
    <s v="07.SITAC PROCESS"/>
    <s v="CURRENTLY NO ISSUE"/>
    <s v="17:04:22: REKOM_x000a_LMS CHANGE TO NOKIA_x000a_13:04:22: REKOM_x000a_10:04:22-16:03:22: IW OG_x000a_15:03:22-14:03:22: VALIDASI RNP TNP_x000a_13:03:22-09:03:22: SURVEY OG &amp; MITRA ASSIGNMENT_x000a_07:03:22: SPK RECEIVED"/>
    <x v="5"/>
    <x v="0"/>
    <n v="43"/>
    <d v="2022-04-20T00:00:00"/>
    <d v="2022-06-04T00:00:00"/>
    <n v="89"/>
    <x v="1"/>
    <d v="2022-06-05T00:00:00"/>
    <d v="2022-07-05T00:00:00"/>
    <x v="0"/>
    <n v="436"/>
    <s v="424 TBG"/>
  </r>
  <r>
    <m/>
    <m/>
    <s v="JAW-YO-SMN-0077"/>
    <n v="30739610031"/>
    <s v="1510141003"/>
    <s v="POTON_SLEMAN"/>
    <s v="BP2022"/>
    <s v="TB"/>
    <s v="110°22.55.48'E"/>
    <s v="7°42.49.96'S"/>
    <n v="40"/>
    <s v="50/180/300"/>
    <n v="2022"/>
    <s v="Newsite 2022 - B2"/>
    <s v="Poton RT 005 RW 006 Kalurahan Sariharjo Kapanewon Ngaglik Kabupaten Sleman Provinsi D.I.Yogyakarta"/>
    <s v="NOKIA"/>
    <s v="JAW-YO-SMN-0077"/>
    <s v="POTON_SLEMAN"/>
    <s v="B2S"/>
    <s v="TBG"/>
    <s v="CENTRAL"/>
    <x v="5"/>
    <s v="DI Yogyakarta"/>
    <s v="Kab. Sleman"/>
    <n v="6618110"/>
    <x v="15"/>
    <d v="2022-03-07T00:00:00"/>
    <n v="43"/>
    <s v="31 - 60 days"/>
    <d v="2022-08-04T00:00:00"/>
    <s v="W32-2022"/>
    <s v="Aug-2022"/>
    <s v="TBD"/>
    <s v="TBD"/>
    <s v="TBD"/>
    <s v="TBD"/>
    <s v="TBD"/>
    <s v="TBD"/>
    <s v="TBD"/>
    <s v="TBD"/>
    <s v="TBD"/>
    <s v="MW"/>
    <m/>
    <m/>
    <m/>
    <m/>
    <m/>
    <m/>
    <m/>
    <m/>
    <m/>
    <m/>
    <m/>
    <m/>
    <s v="SITAC"/>
    <s v="13.Rekom L/C process"/>
    <s v="07.SITAC PROCESS"/>
    <s v="CURRENTLY NO ISSUE"/>
    <s v="LMS CHANGE TO NOKIA_x000a_13:04:22: REKOM_x000a_10:04:22-05:04:22: IW OG_x000a_04:04:22: VALIDASI RNP TNP_x000a_03:04:22: IW CLEAR_x000a_30:03:22-17:03:22: IW OG_x000a_16:03:22-15:03:22: VALIDASI RNP TNP_x000a_13:03:22-09:03:22: SURVEY OG &amp; MITRA ASSIGNMENT_x000a_07:03:22: SPK RECEIVED"/>
    <x v="5"/>
    <x v="0"/>
    <n v="43"/>
    <d v="2022-04-20T00:00:00"/>
    <d v="2022-06-04T00:00:00"/>
    <n v="89"/>
    <x v="1"/>
    <d v="2022-06-05T00:00:00"/>
    <d v="2022-07-05T00:00:00"/>
    <x v="0"/>
    <n v="436"/>
    <s v="424 TBG"/>
  </r>
  <r>
    <m/>
    <m/>
    <s v="JAW-JT-TGL-2620"/>
    <n v="30739680031"/>
    <s v="1450921003"/>
    <s v="TEGAL_BALAPULANG"/>
    <s v="BP2022"/>
    <s v="TB"/>
    <s v="109°10.0.99'E"/>
    <s v="7°6.34.63'S"/>
    <n v="70"/>
    <s v="0/150/260"/>
    <n v="2022"/>
    <s v="Newsite 2022 - P2"/>
    <s v=""/>
    <s v="NOKIA"/>
    <s v="JAW-JT-TGL-2620"/>
    <s v="TEGAL_BALAPULANG"/>
    <s v="B2S"/>
    <s v="TBG"/>
    <s v="CENTRAL"/>
    <x v="5"/>
    <s v="Jawa Tengah"/>
    <s v="Kab. Tegal"/>
    <n v="6618110"/>
    <x v="15"/>
    <d v="2022-03-07T00:00:00"/>
    <n v="43"/>
    <s v="31 - 60 days"/>
    <d v="2022-08-04T00:00:00"/>
    <s v="W32-2022"/>
    <s v="Aug-2022"/>
    <s v="TBD"/>
    <s v="TBD"/>
    <s v="TBD"/>
    <s v="TBD"/>
    <s v="TBD"/>
    <s v="TBD"/>
    <s v="TBD"/>
    <s v="TBD"/>
    <s v="TBD"/>
    <s v="MW"/>
    <m/>
    <m/>
    <m/>
    <m/>
    <m/>
    <m/>
    <m/>
    <m/>
    <m/>
    <m/>
    <m/>
    <m/>
    <s v="SITAC"/>
    <s v="12.CP Process"/>
    <s v="07.SITAC PROCESS"/>
    <s v="CURRENTLY NO ISSUE"/>
    <s v="17:04:22: SRFI_x000a_LMS CHANGE TO NOKIA_x000a_13:04:22-08:04:22: IW OG_x000a_06:04:22: VALIDASI RNP TNP_x000a_06:04:22-24:03:22: IW OG_x000a_23:03:22-20:03:22: VALIDASI RNP TNP_x000a_16:03:22-09:03:22: SURVEY OG &amp; MITRA ASSIGNMENT_x000a_07:03:22: SPK RECEIVED"/>
    <x v="5"/>
    <x v="0"/>
    <n v="43"/>
    <d v="2022-04-20T00:00:00"/>
    <d v="2022-06-04T00:00:00"/>
    <n v="89"/>
    <x v="1"/>
    <d v="2022-06-05T00:00:00"/>
    <d v="2022-07-05T00:00:00"/>
    <x v="0"/>
    <n v="436"/>
    <s v="424 TBG"/>
  </r>
  <r>
    <s v="NEW SPK"/>
    <m/>
    <s v="SUM-AC-STB-2232"/>
    <n v="30734530031"/>
    <s v="022236109"/>
    <s v="API_SELOTONG SECANGGANG"/>
    <s v="BP2022"/>
    <s v="TB"/>
    <s v="98°33.33.12'E"/>
    <s v="3°52.9.98'N"/>
    <n v="50"/>
    <s v="100/210/300"/>
    <n v="2022"/>
    <s v="New site 2022 - P1"/>
    <s v="Jl. Besat Selotong / Jl. Tambak, Dusun I, Desa Selotong, Kec. Secanggang, Kab. Langkat, Prov. Sumatera Utara"/>
    <s v="HTI"/>
    <s v="SUM-AC-STB-2232"/>
    <s v="SELOTONG"/>
    <s v="COLO"/>
    <s v="TBG"/>
    <s v="West"/>
    <x v="3"/>
    <s v="Aceh"/>
    <s v="Kab. Langkat"/>
    <n v="6617991"/>
    <x v="8"/>
    <d v="2022-01-28T00:00:00"/>
    <n v="81"/>
    <s v="61 - 90 days"/>
    <d v="2022-02-27T00:00:00"/>
    <s v="W10-2022"/>
    <s v="Feb-2022"/>
    <d v="2022-04-10T00:00:00"/>
    <s v="W16-2022"/>
    <s v="Apr-2022"/>
    <d v="2022-04-25T00:00:00"/>
    <s v="W18-2022"/>
    <s v="Apr-2022"/>
    <d v="2022-04-25T00:00:00"/>
    <s v="W18-2022"/>
    <s v="Apr-2022"/>
    <s v="MW"/>
    <d v="2022-02-01T00:00:00"/>
    <d v="2022-02-02T00:00:00"/>
    <m/>
    <m/>
    <m/>
    <d v="2022-03-22T00:00:00"/>
    <m/>
    <d v="2022-04-04T00:00:00"/>
    <m/>
    <m/>
    <m/>
    <m/>
    <s v="STIP RELEASED, GO CME"/>
    <s v="02.SPK returned"/>
    <s v="02.SPK RETURNED"/>
    <s v="SPK RETURN BY XL DUE TO CHANGE SITE ID"/>
    <s v="04:04:22: RETURN BY XL DUE TO CHANGE SITE ID_x000a_04:03:22: SRFIN_x000a_03:04:22-30:03:22: PLN_x000a_27:03:22-16:03:22: ME PARALEL STRENGTENING_x000a_1603:22-09:03:22: BTS PONDASI OG, PARALEL STRENGTENING_x000a_06:03:22-16:02:22: READY TO STO_x000a_13:02:22-09:02:22: READY TO DECLARE STO_x000a_06:02:22: NEED REVIEW TNP ALITA_x000a_02:02:22: NEED REVIEW RNP HUAWEI_x000a_30:01:22: ESR REVIEW, NEED REVIEW RNP HUAWEI_x000a_28:01:22: SPK RELEASED"/>
    <x v="2"/>
    <x v="0"/>
    <m/>
    <m/>
    <m/>
    <m/>
    <x v="2"/>
    <m/>
    <m/>
    <x v="1"/>
    <m/>
    <m/>
  </r>
  <r>
    <s v="NEW SPK"/>
    <m/>
    <s v="SUM-AC-STB-2225"/>
    <n v="30734900031"/>
    <s v="022021109"/>
    <s v="HINAI KIRI HULU"/>
    <s v="BP2022"/>
    <s v="TB "/>
    <s v="98°27.46.15'E"/>
    <s v="3°49.35.15'N"/>
    <n v="50"/>
    <s v="10/140/280"/>
    <n v="2022"/>
    <s v="New site 2022 - P2"/>
    <s v="JL. Caraka , Dusun II , Desa Hinai Kanan, Kec. Hinai, Kab. Langkat, Prov. Sumatera Utara."/>
    <s v="HTI"/>
    <s v="SUM-AC-STB-2225"/>
    <s v="HINAI_KANAN"/>
    <s v="COLO"/>
    <s v="TBG"/>
    <s v="West"/>
    <x v="3"/>
    <s v="Aceh"/>
    <s v="Kab. Langkat"/>
    <n v="6617991"/>
    <x v="8"/>
    <d v="2022-01-28T00:00:00"/>
    <n v="62"/>
    <s v="61 - 90 days"/>
    <d v="2022-02-27T00:00:00"/>
    <s v="W10-2022"/>
    <s v="Feb-2022"/>
    <d v="2022-03-25T00:00:00"/>
    <s v="W13-2022"/>
    <s v="Mar-2022"/>
    <d v="2022-03-31T00:00:00"/>
    <s v="W14-2022"/>
    <s v="Mar-2022"/>
    <d v="2022-03-31T00:00:00"/>
    <s v="W14-2022"/>
    <s v="Mar-2022"/>
    <m/>
    <d v="2022-02-01T00:00:00"/>
    <d v="2022-02-02T00:00:00"/>
    <s v="MG"/>
    <m/>
    <m/>
    <d v="2022-03-22T00:00:00"/>
    <m/>
    <m/>
    <d v="2022-03-31T00:00:00"/>
    <s v="W14-2022"/>
    <m/>
    <m/>
    <s v="STIP RELEASED, GO CME"/>
    <s v="02.SPK returned"/>
    <s v="02.SPK RETURNED"/>
    <s v="SPK RETURN BY XL DUE TO CHANGE SITE ID"/>
    <s v="04:04:22: RFI BUT RETURN BY XL DUE TO CHANGE SITE ID_x000a_31:03:22: RFIN_x000a_30:03:22-23:03:22: SRFI_x000a_20:03:22-16:03:22: SRFI, WAIT STO &amp; PLN_x000a_13:03:22: ME OG_x000a_09:03:22: BTS PONDASI OG_x000a_06:03:22-13:02:22: READY TO STO_x000a_09:02:22: NEED REVIEW CIVIL HUAWEI_x000a_06:02:22-02:02:22: NEED REVIEW RNP HUAWEI_x000a_30:01:22: ESR REVIEW, NEED REVIEW RNP HUAWEI_x000a_28:01:22: SPK RELEASED"/>
    <x v="2"/>
    <x v="0"/>
    <m/>
    <m/>
    <m/>
    <m/>
    <x v="2"/>
    <m/>
    <m/>
    <x v="1"/>
    <m/>
    <m/>
  </r>
  <r>
    <s v="NEW SPK"/>
    <m/>
    <s v="SUM-AC-STB-2229"/>
    <n v="30735160031"/>
    <s v="022012109"/>
    <s v="SICANGGANG HINAI"/>
    <s v="BP2022"/>
    <s v="TB "/>
    <s v="98°29.25.08'E"/>
    <s v="3°51.36.0'N"/>
    <n v="50"/>
    <s v="100/210/280"/>
    <n v="2022"/>
    <s v="New site 2022 - P2"/>
    <s v="Lingkungan VII, Kel. Hinai Kiri, Kec. Secanggang, Kab. Langkat, Prov. Sumatera Utara"/>
    <s v="HTI"/>
    <s v="SUM-AC-STB-2229"/>
    <s v="HINAI_KIRI"/>
    <s v="COLO"/>
    <s v="TBG"/>
    <s v="West"/>
    <x v="3"/>
    <s v="Aceh"/>
    <s v="Kab. Langkat"/>
    <n v="6617991"/>
    <x v="8"/>
    <d v="2022-01-28T00:00:00"/>
    <n v="62"/>
    <s v="61 - 90 days"/>
    <d v="2022-02-27T00:00:00"/>
    <s v="W10-2022"/>
    <s v="Feb-2022"/>
    <d v="2022-03-25T00:00:00"/>
    <s v="W13-2022"/>
    <s v="Mar-2022"/>
    <d v="2022-03-31T00:00:00"/>
    <s v="W14-2022"/>
    <s v="Mar-2022"/>
    <d v="2022-03-31T00:00:00"/>
    <s v="W14-2022"/>
    <s v="Mar-2022"/>
    <s v="MW"/>
    <d v="2022-02-01T00:00:00"/>
    <d v="2022-02-02T00:00:00"/>
    <m/>
    <m/>
    <m/>
    <d v="2022-03-22T00:00:00"/>
    <m/>
    <m/>
    <d v="2022-03-31T00:00:00"/>
    <s v="W14-2022"/>
    <m/>
    <m/>
    <s v="STIP RELEASED, GO CME"/>
    <s v="02.SPK returned"/>
    <s v="02.SPK RETURNED"/>
    <s v="SPK RETURN BY XL DUE TO CHANGE SITE ID"/>
    <s v="04:04:22: RFI BUT RETURN BY XL DUE TO CHANGE SITE ID_x000a_31:03:22: RFIN_x000a_30:03:22-23:03:22: SRFI_x000a_20:03:22-16:03:22: SRFI, WAIT STO &amp; PLN_x000a_13:03:22: ME OG_x000a_09:03:22: BTS PONDASI OG_x000a_06:03:22-13:02:22: READY TO STO_x000a_09:02:22: NEED REVIEW CIVIL HUAWEI_x000a_06:02:22-02:02:22: NEED REVIEW RNP HUAWEI_x000a_30:01:22: ESR REVIEW, NEED REVIEW RNP HUAWEI_x000a_28:01:22: SPK RELEASED"/>
    <x v="2"/>
    <x v="0"/>
    <m/>
    <m/>
    <m/>
    <m/>
    <x v="2"/>
    <m/>
    <m/>
    <x v="1"/>
    <m/>
    <m/>
  </r>
  <r>
    <n v="515"/>
    <m/>
    <s v="JAW-JT-SKH-1900"/>
    <n v="30681470031"/>
    <s v="1440662003"/>
    <s v="IBS CEMANI"/>
    <s v="ACTIVE - BLITZKRIEG"/>
    <s v="TB"/>
    <s v="E°47.59.21'E"/>
    <s v="S°34.19.09'S"/>
    <n v="30"/>
    <s v="40/170/280"/>
    <n v="2021"/>
    <s v="BLITZKRIEG 2021 [NEW]"/>
    <s v="Jl. Sidomukti1, Desa Banaran RT.07 RW.0 Kec. Grogol, Kab. Sukoharjo Prov. Jawa Tengah"/>
    <s v="NOKIA"/>
    <s v="JAW-JT-SKH-1900"/>
    <s v="CEMANI SUKOHARJO"/>
    <s v="COLO"/>
    <s v="TBG"/>
    <s v="CENTRAL"/>
    <x v="5"/>
    <s v="Jawa Tengah"/>
    <s v="Kab. Sukoharjo"/>
    <n v="6616739"/>
    <x v="33"/>
    <m/>
    <n v="343"/>
    <s v="&gt; 150 days"/>
    <d v="2021-04-17T00:00:00"/>
    <s v="W16-2021"/>
    <s v="Apr-2021"/>
    <d v="2021-05-07T00:00:00"/>
    <s v="W19-2021"/>
    <s v="May-2021"/>
    <d v="2021-09-30T00:00:00"/>
    <s v="W40-2021"/>
    <s v="Sep-2021"/>
    <d v="2022-02-25T00:00:00"/>
    <s v="W09-2022"/>
    <s v="Feb-2022"/>
    <s v="MW"/>
    <d v="2021-11-01T00:00:00"/>
    <m/>
    <n v="520512082411"/>
    <n v="7.7"/>
    <m/>
    <d v="2021-04-30T00:00:00"/>
    <m/>
    <m/>
    <d v="2022-02-24T00:00:00"/>
    <s v="W09-2022"/>
    <m/>
    <m/>
    <s v="CME"/>
    <s v="38.RFI"/>
    <s v="21.RFI"/>
    <s v="LMS CHANGED TO NOKIA"/>
    <s v="24:02:22: RFIN_x000a_23:02:22-16:02:22: PREPARE CONTINUE CME PLAN START 20 FEB_x000a_13:02:22-02:02:22: COMMCASE LL TERKAIT DESIGN TOWER_x000a_30:01:22-19:01:22: PERKUATAN DONE, KAMUFLASE OG, BLOCKING LL, OG MEDIASI DGN LL_x000a_16:01:22-09:01:22: PERKUATAN OG (PEMASANGAN RANGKA KAMUFLASE, NAMUN STOPED BY LL), PLAN CLEAR PERKUATAN 15 JAN 22 _x000a_05:01:22-26:12:21: PERKUATAN OG, PLAN CLEAR PERKUATAN 15 JAN 22 (PERKUATAN &amp; MINITOWER RANGKA KAMUFLASE)_x000a_19:12:21-15:12:21: PENJADWALAN PERKUATAN 20 DEC, PLAN RFI 28 DEC_x000a_12:12:21: PONDASI BTS DONE, PAGAR OG, PARALEL LANGSIR MATERIAL PERKUATAN 13 DEC_x000a_08:12:21-05:12:21: PONDASI BTS OG_x000a_01:12:21-28:11:21: COR PLAT, PLAN RFI 8 DEC_x000a_24:11:21: ERECTION STACKING, PLAN RFI W1 DEC_x000a_21:11:21: PONDASI STACKING COR OG, PLAN RFI (ISSUE SOLVED) 30 NOV _x000a_17:11:21: PARALEL STACKING &amp; PERKUATAN OG_x000a_14:11:21: PROCESS HILTI PONDASI STACKING_x000a_10:11:21-20:10:21: REVIEW SPH BASEFRAME BY TIM PROCURMENT, PLAN START W2 NOV_x000a_17:10:21-06:10:21: PROSES PERKUATAN GEDUNG, DIKAWAL DENGAN TIM AFO DAN ARCOM_x000a_04:10:21-22:09:21: NEGOSIASI ULANG DEGAN PIHAK LL DONE, DARI PIHAK LL MEMINTA UNTUK STACKING MENGGUNAKAN BESI, PROSES DESIGN SEDANG DIAJUKAN KE KONSULTAN _x000a_19:09:21: 15:09:21: DARI PIHAK LL INGIN MEMBATALKAN EXPAND LAHAN, PROSES NEGOSIASI DENGAN LL DARI TIM ARCOM DI TANGGAL 17 SEP_x000a_13:09:21: 09:08:2021: PIHAK PONPES MEMINTA PERUBAHAN DESIGN CAMUFLAGE MINARET, SEDANG DI RUNDINGKAN DENGAN PENGURUS PONPES LAINNYA_x000a_09:06:2021: 08:01:2021: HAMMER TEST DONE, TERDAPAT BAGIAN STRUKTUR KOLOM DIBAWAH STANDAR, MASIH MENUNGGU PEROSES DESIGN DARI KONSULTAN UNTUK DISAMOAIKAN KE LL, PLAN DESIGN DONE W2 SEPT_x000a_08:30:2021:08:25:2021: 08:16:2021: 08:16:2021 : PERMINTAAN HAMMER TEST MENYELURUH DIBANGUNAN MESJID DARI PONPES, DAN PENYESUAIAN PERKUATAN 3 LANTAI_x000a_08:10:21 : 08:04:21: Comecase Proses Re Negosiasi dengan LL, Plan Close Comecase 20 Aug,  Re Plan RFI W1 Sep_x000a_07.29 2021 : 07.26.2021 : Design Released, Prepare CME dengan proses Stacking Plan 15 Aug_x000a_07.22.2021 : Revisi Gambar design ke konsultan karena design tidak match antara analys dan detail plan done revisi 22 Jul_x000a_07:19:2021: 07:15:2021 : Design and analis by konsultan Plan done 19 Jul, proses terhambat karena LL masih terkena covid 19 sehingga konsultan kesulitan untuk  mengunjungi site_x000a_07:12:2021: Proses Join Survey konsultan, Plan Design done, 14 Jul_x000a_07.05.2021 : Propose area done, desain detail ny karena tim konsultan tidak bisa mengunjungi site dikarenakan LL dan keluarganya terkena Covid 19_x000a_07.01.2021 : Design Release, proses kordinasi dengan ARCOM untuk memulai pekerjaan, Plan start 6 Jul Revisi Plan RFI 20 Jul (need perkuatan dan posisi odc akurat terhadap perkuatan), after perkuatan harus menemui LO untuk kordinasi plan pengerjaannya agar tidak muncul case di lokasi tersebut_x000a_06.28.2021 : Proses penempatan baseframe, Desain og_x000a_06.24.2021 : Proses Re Desain Stacking by Team Asset, plan design done W1 JUL_x000a_06.21.2021 : 06.17.2021 : Prepare CME, need revisi design 25 jun_x000a_06.14.2021 : 06.07.2021 : 06.02.2021 : 05.26.2021 : 05.23.2021 : 05.23.2021 : 05.19.2021 : 05.17.2021 : 05.10.21 : 05.06.2021 : CME Hold karena Issue Access Block by LO_x000a_05.03.2021 CME PREPARATION"/>
    <x v="2"/>
    <x v="0"/>
    <m/>
    <m/>
    <m/>
    <m/>
    <x v="2"/>
    <m/>
    <m/>
    <x v="1"/>
    <m/>
    <m/>
  </r>
  <r>
    <n v="956"/>
    <m/>
    <s v="JAW-JT-SKT-2147"/>
    <n v="30714510031"/>
    <s v="1448921003"/>
    <s v="KOLONEL SUTARTO JEBRES"/>
    <s v="ACTIVE - BLITZKRIEG 2021 [NEW]"/>
    <s v="TB"/>
    <n v="110.8514583"/>
    <n v="-7.5563167"/>
    <n v="30"/>
    <s v="90/210/330"/>
    <n v="2021"/>
    <s v="BLITZKRIEG 2021 [NEW]"/>
    <s v="Kentingan Kulon RT 03 RW 10 Kelurahan Jebres Kecamatan Jebres Kota Surakarta Provinsi Jawa Tengah"/>
    <s v="EID"/>
    <s v="JAW-JT-SKT-2147"/>
    <s v="KOLONEL SUTARTO JEBRES"/>
    <s v="B2S"/>
    <s v="TBG"/>
    <s v="CENTRAL"/>
    <x v="5"/>
    <s v="Jawa Tengah"/>
    <s v="Kota Surakarta"/>
    <n v="6617739"/>
    <x v="34"/>
    <m/>
    <n v="138"/>
    <s v="121 - 150 days"/>
    <d v="2022-03-21T00:00:00"/>
    <s v="W13-2022"/>
    <s v="Mar-2022"/>
    <s v="TBD"/>
    <s v="TBD"/>
    <s v="TBD"/>
    <d v="2022-03-21T00:00:00"/>
    <s v="W13-2022"/>
    <s v="Mar-2022"/>
    <d v="2022-03-21T00:00:00"/>
    <s v="W13-2022"/>
    <s v="Mar-2022"/>
    <s v="MW"/>
    <d v="2021-12-28T00:00:00"/>
    <m/>
    <n v="520521518427"/>
    <n v="7.7"/>
    <m/>
    <m/>
    <m/>
    <m/>
    <d v="2022-03-09T00:00:00"/>
    <s v="W11-2022"/>
    <m/>
    <m/>
    <s v="CME"/>
    <s v="38.RFI"/>
    <s v="21.RFI"/>
    <s v="CLOSED - RFI DONE"/>
    <s v="09:06:22: RFIN_x000a_06:03:22: ERECTION OG_x000a_28:02:22-20:02:22: CURRING TIME_x000a_16:02:22-13:02:22: REBARRING KETINGGIAN 14M_x000a_09:02:22-06:02:22: REBARRING KOLOM &amp; BALOK 10.5M OF 14M_x000a_02:02:22-26:01:22: POURING, STACKING 7m_x000a_23:01:22: PREPARE POURING_x000a_19:01:22: CURRING TIME OG_x000a_16:01:22: REBARING OG_x000a_12:01:22: PONDASI OG, REBARRING_x000a_09:01:22: EXCAVATION OG_x000a_05:01:22-02:01:22: APD RELEASED, CME PREPARATION, CME START 9 JAN_x000a_29:12:21-12:12:21: SOIL TEST DONE, WAIT APD RELEASED_x000a_08:12:21: REALISASI IW OG_x000a_05:12:21-28:11:21: IW OG, PLAN SOIL TEST 6 DEC_x000a_24:11:21: NEED APPROVAL XL RF 25 M (26m (stacking 14m + pole 12m), OG PROCESS APPROVAL KARENA REJECT WARGA RF 30M_x000a_21:11:21-17:11:21: IW OG (16 KK)_x000a_14:11:21-10:11:21: TNP REVIEW OG _x000a_08:11:21: RNP REVIEW OG _x000a_07:11:21: SURVEY OG, HARD SITAC, PLAN SUBMIT KANDIDAT W1 NOV "/>
    <x v="2"/>
    <x v="0"/>
    <m/>
    <m/>
    <m/>
    <m/>
    <x v="2"/>
    <m/>
    <m/>
    <x v="1"/>
    <m/>
    <m/>
  </r>
  <r>
    <s v="NEW SPK"/>
    <m/>
    <s v="JAW-JB-KWG-1101"/>
    <n v="30735430031"/>
    <s v="125279126"/>
    <s v="ANGGADITA KLARI"/>
    <s v="BP2022"/>
    <s v="TB"/>
    <s v="107°20.19.14'E"/>
    <s v="6°20.41.39'S"/>
    <n v="40"/>
    <s v="90/210/330"/>
    <s v="2022-2024"/>
    <s v="New site 2022 - P1"/>
    <s v="Desa Anggadita Dusun Sukamakmur RT.011 RW.004, Kec. Klari, Kab. Karawang Prov. Jawa Barat"/>
    <s v="EID"/>
    <s v="JAW-JB-KWG-1101"/>
    <s v="ANGGADITA_KLARI"/>
    <s v="COLO"/>
    <s v="TBG"/>
    <s v="Jabodetabek"/>
    <x v="0"/>
    <s v="Jawa Barat"/>
    <s v="Kab. Karawang"/>
    <n v="6617993"/>
    <x v="8"/>
    <d v="2022-01-28T00:00:00"/>
    <n v="66"/>
    <s v="61 - 90 days"/>
    <d v="2022-02-27T00:00:00"/>
    <s v="W10-2022"/>
    <s v="Feb-2022"/>
    <s v="TBD"/>
    <s v="TBD"/>
    <s v="TBD"/>
    <d v="2022-04-08T00:00:00"/>
    <s v="W15-2022"/>
    <s v="Apr-2022"/>
    <d v="2022-04-08T00:00:00"/>
    <s v="W15-2022"/>
    <s v="Apr-2022"/>
    <s v="MW"/>
    <d v="2022-02-02T00:00:00"/>
    <d v="2022-03-17T00:00:00"/>
    <n v="534686103244"/>
    <n v="10.6"/>
    <m/>
    <d v="2022-03-09T00:00:00"/>
    <m/>
    <m/>
    <d v="2022-04-04T00:00:00"/>
    <s v="W15-2022"/>
    <m/>
    <m/>
    <s v="NY STIP, ERM PROCESS"/>
    <s v="38.RFI"/>
    <s v="21.RFI"/>
    <s v="CLOSED - RFI DONE"/>
    <s v="04:04:22: RFIN_x000a_03:04:22: PLN CONNECTION_x000a_30:03:22-20:03:22: ME OG_x000a_16:03:22-13:03:22: WAIT PSB_x000a_09:03:22: PONDASI OG_x000a_06:03:22-13:02:22: NEED REVIEW POWER EID_x000a_09:02:22-08:02:22: NEED REVIEW TNP HUAWEI_x000a_06:02:22-02:02:22: NEED REVIEW RNP HUAWEI_x000a_30:01:22: ESR REVIEW, NEED REVIEW RNP HUAWEI_x000a_28:01:22: SPK RELEASED"/>
    <x v="2"/>
    <x v="0"/>
    <m/>
    <m/>
    <m/>
    <m/>
    <x v="2"/>
    <m/>
    <m/>
    <x v="1"/>
    <m/>
    <m/>
  </r>
  <r>
    <n v="943"/>
    <m/>
    <s v="JAW-JT-SKT-2142"/>
    <n v="30715640031"/>
    <s v="141870109"/>
    <s v="KADIPIRO SURAKARTA"/>
    <s v="ACTIVE - BLITZKRIEG 2021 [NEW]"/>
    <s v="TB"/>
    <s v="110°49.19.85'E"/>
    <s v="7°32.23.53'S"/>
    <n v="25"/>
    <s v="60/210/330"/>
    <n v="2021"/>
    <s v="BLITZKRIEG 2021 [NEW]"/>
    <s v="Jl. Sumpah Pemuda No.1, Kel. Kadipiro RT.001 RW.IX Sambirejo Kec. Banjarsari, Kota Surakarta Prov. Jawa Tengah"/>
    <s v="NOKIA"/>
    <s v="JAW-JT-SKT-2142"/>
    <s v="KALINGGA KADIPIRO"/>
    <s v="COLO"/>
    <s v="TBG"/>
    <s v="CENTRAL"/>
    <x v="5"/>
    <s v="Jawa Tengah"/>
    <s v="Kota Surakarta"/>
    <n v="6617651"/>
    <x v="35"/>
    <m/>
    <n v="156"/>
    <s v="&gt; 150 days"/>
    <d v="2021-10-27T00:00:00"/>
    <s v="W44-2021"/>
    <s v="Oct-2021"/>
    <d v="2021-10-27T00:00:00"/>
    <s v="W44-2021"/>
    <s v="Oct-2021"/>
    <d v="2022-03-02T00:00:00"/>
    <s v="W10-2022"/>
    <s v="Mar-2022"/>
    <s v="TBD"/>
    <s v="TBD"/>
    <s v="TBD"/>
    <s v="MW"/>
    <d v="2021-10-04T00:00:00"/>
    <m/>
    <n v="520521518979"/>
    <n v="7.7"/>
    <m/>
    <d v="2021-11-11T00:00:00"/>
    <m/>
    <m/>
    <d v="2022-03-02T00:00:00"/>
    <s v="W10-2022"/>
    <m/>
    <m/>
    <s v="CME"/>
    <s v="38.RFI"/>
    <s v="21.RFI"/>
    <s v="LMS CHANGED TO NOKIA"/>
    <s v="02:03:22: RFIN_x000a_28:02:22: RFI, WAIT RFIN_x000a_24:02:22: MOBILISASI &amp; PROSES INSTALASI COMBAT_x000a_23:02:22-02:02:22: PROSES REALISASI TUNTUTAN_x000a_30:01:22-19:01:22: APPROVAL PENGAJUAN SEWA LAHAN_x000a_16:01:22-22:12:21: RESCHEDULE PERTEMUAN DGN PIHAK TNI_x000a_19:12:21: PLAN PERTEMUAN DGN PIHAK TNI PADA 22 DEC_x000a_15:12:21-05:12:21: OG PROCESS IZIN UNTUK LAHAN COMBAT, PROPOSE AKAN DICOMBATKAN_x000a_01:12:21-03:11:21: MENUNGGU KEPUTUSAN DARI KABABINKUM, STATUS TANAH MILIK NEGARA DAN DIMANFAATKAN TNI AD (KODAM 4 DIPONEGORO), DIGUNAKAN OLEH ODITUR MILITER SURAKARTA, PLAN EOM NOV. Desain perkuatan dari mono pole steel angle dirubah menjadi SST-32 meter MLTBI, TAMBAH OPSI DI PROPOSAL PASANG COMBAT TEMPORARY_x000a_31:10:21-27:10:21: REVIEW CIVIL EID SITE STEEL ANGLE, WAITING APPROVAL JENDRAL KODAM _x000a_20:10:21:-04:10:21: ESR PROSES NEED REVIEW RNP EID"/>
    <x v="2"/>
    <x v="0"/>
    <m/>
    <m/>
    <m/>
    <m/>
    <x v="2"/>
    <m/>
    <m/>
    <x v="1"/>
    <m/>
    <m/>
  </r>
  <r>
    <s v="NEW SPK"/>
    <m/>
    <s v="SUM-SS-MRD-1011"/>
    <e v="#N/A"/>
    <n v="71087109"/>
    <s v="SUNGAI ARE"/>
    <s v="BP2022"/>
    <s v="TB "/>
    <s v="103°30.56.48'E"/>
    <s v="4°29.9.38'S"/>
    <n v="65"/>
    <s v="100/240/335"/>
    <n v="2022"/>
    <s v="New site 2022 - P2"/>
    <s v="Desa Simpang Luas Kec Sungai Are Kab OKU Selatan"/>
    <s v="HTI"/>
    <s v="SUM-SS-MRD-1011"/>
    <s v="SIMPANG_LUAS"/>
    <s v="COLO"/>
    <s v="TBG"/>
    <s v="West"/>
    <x v="1"/>
    <s v="Sumatera Selatan"/>
    <s v="Kab. Ogan Komering Ulu Se"/>
    <n v="6617992"/>
    <x v="8"/>
    <d v="2022-01-28T00:00:00"/>
    <n v="81"/>
    <s v="61 - 90 days"/>
    <d v="2022-02-27T00:00:00"/>
    <s v="W10-2022"/>
    <s v="Feb-2022"/>
    <s v="TBD"/>
    <s v="TBD"/>
    <s v="TBD"/>
    <s v="TBD"/>
    <s v="TBD"/>
    <s v="TBD"/>
    <s v="TBD"/>
    <s v="TBD"/>
    <s v="TBD"/>
    <s v="MW"/>
    <d v="2022-02-01T00:00:00"/>
    <d v="2022-02-02T00:00:00"/>
    <m/>
    <m/>
    <m/>
    <m/>
    <m/>
    <m/>
    <m/>
    <m/>
    <m/>
    <m/>
    <s v="NY STIP, ERM PROCESS"/>
    <s v="02.SPK returned"/>
    <s v="02.SPK RETURNED"/>
    <s v="RETURN BY XL"/>
    <s v="07:04:22: SPK RETURN BY XL_x000a_06:04:22-06:02:22: TNP NOK : NOT LOS_x000a_23:02:22-09:02:22: NEED REVIEW TNP ALITA_x000a_02:02:22: NEED REVIEW RNP HUAWEI_x000a_30:01:22: ESR REVIEW, NEED REVIEW RNP HUAWEI_x000a_28:01:22: SPK RELEASED"/>
    <x v="2"/>
    <x v="0"/>
    <m/>
    <m/>
    <m/>
    <m/>
    <x v="2"/>
    <m/>
    <m/>
    <x v="1"/>
    <n v="481"/>
    <s v="469 TBG"/>
  </r>
  <r>
    <s v="NEW SPK"/>
    <m/>
    <s v="SUM-SS-MRD-1014"/>
    <e v="#N/A"/>
    <n v="71086109"/>
    <s v="SINDANG DANAU"/>
    <s v="BP2022"/>
    <s v="TB "/>
    <s v="103°33.44.1'E"/>
    <s v="4°27.6.7'S"/>
    <n v="65"/>
    <s v="15/100/200"/>
    <n v="2022"/>
    <s v="New site 2022 - P2"/>
    <s v="Desa Ulu Danau Kec. Sindang Danau OKU SUMSEL"/>
    <s v="HTI"/>
    <s v="SUM-SS-MRD-1014"/>
    <s v="PEMATANG_DANAU"/>
    <s v="COLO"/>
    <s v="TBG"/>
    <s v="West"/>
    <x v="1"/>
    <s v="Sumatera Selatan"/>
    <s v="Kab. Ogan Komering Ulu Se"/>
    <n v="6617992"/>
    <x v="8"/>
    <d v="2022-01-28T00:00:00"/>
    <n v="81"/>
    <s v="61 - 90 days"/>
    <d v="2022-02-27T00:00:00"/>
    <s v="W10-2022"/>
    <s v="Feb-2022"/>
    <s v="TBD"/>
    <s v="TBD"/>
    <s v="TBD"/>
    <s v="TBD"/>
    <s v="TBD"/>
    <s v="TBD"/>
    <s v="TBD"/>
    <s v="TBD"/>
    <s v="TBD"/>
    <s v="MW"/>
    <d v="2022-02-01T00:00:00"/>
    <d v="2022-02-02T00:00:00"/>
    <m/>
    <m/>
    <m/>
    <m/>
    <m/>
    <m/>
    <m/>
    <m/>
    <m/>
    <m/>
    <s v="NY STIP, ERM PROCESS"/>
    <s v="02.SPK returned"/>
    <s v="02.SPK RETURNED"/>
    <s v="RETURN BY XL"/>
    <s v="07:04:22: SPK RETURN BY XL_x000a_06:04:22-06:02:22: TNP NOK : NOT LOS_x000a_23:02:22-09:02:22: NEED REVIEW TNP ALITA_x000a_02:02:22: NEED REVIEW RNP HUAWEI_x000a_30:01:22: ESR REVIEW, NEED REVIEW RNP HUAWEI_x000a_28:01:22: SPK RELEASED"/>
    <x v="2"/>
    <x v="0"/>
    <m/>
    <m/>
    <m/>
    <m/>
    <x v="2"/>
    <m/>
    <m/>
    <x v="1"/>
    <n v="481"/>
    <s v="469 TBG"/>
  </r>
  <r>
    <s v="NEW SPK"/>
    <m/>
    <s v="SUM-SS-MRD-1008"/>
    <e v="#N/A"/>
    <n v="71393109"/>
    <s v="DESA TANJUNG BULAN ULU"/>
    <s v="BP2022"/>
    <s v="TB "/>
    <s v="103°36.22.18'E"/>
    <s v="4°29.31.7'S"/>
    <n v="40"/>
    <s v="120/290"/>
    <n v="2022"/>
    <s v="New site 2022 - P2"/>
    <s v="Dusun I Desa Tanjung Bulan Kec. Pilau Beringin Kab. Ogan Komering Ulu Selatan Prov. Sumatra Selatan"/>
    <s v="HTI"/>
    <s v="SUM-SS-MRD-1008"/>
    <s v="TANJUNG_BULAN_ULU"/>
    <s v="COLO"/>
    <s v="TBG"/>
    <s v="West"/>
    <x v="1"/>
    <s v="Sumatera Selatan"/>
    <s v="Kab. Ogan Komering Ulu Se"/>
    <n v="6617992"/>
    <x v="8"/>
    <d v="2022-01-28T00:00:00"/>
    <n v="81"/>
    <s v="61 - 90 days"/>
    <d v="2022-02-27T00:00:00"/>
    <s v="W10-2022"/>
    <s v="Feb-2022"/>
    <s v="TBD"/>
    <s v="TBD"/>
    <s v="TBD"/>
    <s v="TBD"/>
    <s v="TBD"/>
    <s v="TBD"/>
    <s v="TBD"/>
    <s v="TBD"/>
    <s v="TBD"/>
    <s v="MW"/>
    <d v="2022-02-01T00:00:00"/>
    <d v="2022-02-02T00:00:00"/>
    <m/>
    <m/>
    <m/>
    <m/>
    <m/>
    <m/>
    <m/>
    <m/>
    <m/>
    <m/>
    <s v="NY STIP, ERM PROCESS"/>
    <s v="02.SPK returned"/>
    <s v="02.SPK RETURNED"/>
    <s v="RETURN BY XL"/>
    <s v="07:04:22: SPK RETURN BY XL_x000a_06:04:22-06:02:22: TNP NOK : NOT LOS_x000a_23:02:22-09:02:22: NEED REVIEW TNP ALITA_x000a_06:02:22-02:02:22: NEED REVIEW RNP HUAWEI_x000a_30:01:22: ESR REVIEW, NEED REVIEW RNP HUAWEI_x000a_28:01:22: SPK RELEASED"/>
    <x v="2"/>
    <x v="0"/>
    <m/>
    <m/>
    <m/>
    <m/>
    <x v="2"/>
    <m/>
    <m/>
    <x v="1"/>
    <n v="481"/>
    <s v="469 TBG"/>
  </r>
  <r>
    <s v="NEW SPK"/>
    <m/>
    <s v="SUM-SU-SRH-2239"/>
    <n v="30734740031"/>
    <s v="022029109"/>
    <s v="SEI BAMBAN"/>
    <s v="BP2022"/>
    <s v="TB "/>
    <s v="99°7.59.16'E"/>
    <s v="3°24.15.01'N"/>
    <n v="50"/>
    <s v="40/140/220"/>
    <n v="2022"/>
    <s v="New site 2022 - P2"/>
    <s v="Dusun X Kelapa Tinggi, Desa Sei Belutu, Kec. Sei Bamban, Kab. Serdang Bedagai, Prov. Sumatera Utara"/>
    <s v="HTI"/>
    <s v="SUM-SU-SRH-2239"/>
    <s v="SEI_BELUTU"/>
    <s v="COLO"/>
    <s v="TBG"/>
    <s v="West"/>
    <x v="3"/>
    <s v="Sumatera Utara"/>
    <s v="Kab. Serdang Bedagai"/>
    <n v="6617992"/>
    <x v="8"/>
    <d v="2022-01-28T00:00:00"/>
    <n v="67"/>
    <s v="61 - 90 days"/>
    <d v="2022-02-27T00:00:00"/>
    <s v="W10-2022"/>
    <s v="Feb-2022"/>
    <d v="2022-04-10T00:00:00"/>
    <s v="W16-2022"/>
    <s v="Apr-2022"/>
    <d v="2022-04-25T00:00:00"/>
    <s v="W18-2022"/>
    <s v="Apr-2022"/>
    <d v="2022-04-25T00:00:00"/>
    <s v="W18-2022"/>
    <s v="Apr-2022"/>
    <s v="MW"/>
    <d v="2022-02-01T00:00:00"/>
    <d v="2022-02-02T00:00:00"/>
    <n v="126160731940"/>
    <n v="6.6"/>
    <m/>
    <d v="2022-03-22T00:00:00"/>
    <m/>
    <m/>
    <d v="2022-04-05T00:00:00"/>
    <s v="W15-2022"/>
    <m/>
    <m/>
    <s v="STIP RELEASED, GO CME"/>
    <s v="38.RFI"/>
    <s v="21.RFI"/>
    <s v="CLOSED - RFI DONE"/>
    <s v="05:04:22: RFIN_x000a_03:04:22-30:03:22: PLN_x000a_27:03:22-20:03:22: ME OG_x000a_16:03:22-09:03:22: BTS PONDASI OG_x000a_06:03:22-13:02:22: READY TO STO_x000a_09:02:22-07:02:22: NEED REVIEW POWER HUAWEI_x000a_06:02:22: NEED REVIEW TNP ALITA_x000a_02:02:22: NEED REVIEW RNP HUAWEI_x000a_30:01:22: ESR REVIEW, NEED REVIEW RNP HUAWEI_x000a_28:01:22: SPK RELEASED"/>
    <x v="2"/>
    <x v="0"/>
    <m/>
    <m/>
    <m/>
    <m/>
    <x v="2"/>
    <m/>
    <m/>
    <x v="1"/>
    <m/>
    <m/>
  </r>
  <r>
    <s v="NEW SPK"/>
    <m/>
    <s v="SUL-SN-SDR-1279"/>
    <n v="30734180031"/>
    <s v="280007109"/>
    <s v="DATAE DCS"/>
    <s v="BP2022"/>
    <s v="TRB"/>
    <s v="119°42.51.8'E"/>
    <s v="3°54.46.19'S"/>
    <n v="70"/>
    <s v="50/240"/>
    <n v="2022"/>
    <s v="New site 2022 - P2"/>
    <s v="Jl. Poros Sidrap - Pare, Kampung Datae Kel. Lawowoi Kec. Wattang Puluh Kab. Sidrap, Sulawesi Selatan"/>
    <s v="HTI"/>
    <s v="SUL-SN-SDR-1279"/>
    <s v="KELURAHAN_LAWAWOI_WATANG_PULU"/>
    <s v="COLO"/>
    <s v="TBG"/>
    <s v="EAST"/>
    <x v="2"/>
    <s v="Sulawesi Selatan"/>
    <s v="Kab. Sidenreng Rappang"/>
    <n v="6617994"/>
    <x v="8"/>
    <d v="2022-01-28T00:00:00"/>
    <n v="69"/>
    <s v="61 - 90 days"/>
    <d v="2022-02-27T00:00:00"/>
    <s v="W10-2022"/>
    <s v="Feb-2022"/>
    <d v="2022-03-30T00:00:00"/>
    <s v="W14-2022"/>
    <s v="Mar-2022"/>
    <d v="2022-04-25T00:00:00"/>
    <s v="W18-2022"/>
    <s v="Apr-2022"/>
    <d v="2022-04-25T00:00:00"/>
    <s v="W18-2022"/>
    <s v="Apr-2022"/>
    <s v="MW"/>
    <d v="2022-02-02T00:00:00"/>
    <d v="2022-02-03T00:00:00"/>
    <n v="325500309827"/>
    <n v="6.6"/>
    <m/>
    <d v="2022-03-21T00:00:00"/>
    <m/>
    <m/>
    <d v="2022-04-07T00:00:00"/>
    <s v="W15-2022"/>
    <m/>
    <e v="#N/A"/>
    <s v="STIP RELEASED, GO CME"/>
    <s v="38.RFI"/>
    <s v="21.RFI"/>
    <s v="CLOSED - RFI DONE"/>
    <s v="07:04:22: RFIN_x000a_06:04:22-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SU-MDN-2237"/>
    <n v="30734770031"/>
    <s v="0224962003"/>
    <s v="IBS BAJAK II"/>
    <s v="BP2022"/>
    <s v="TB "/>
    <s v="98°41.58.03'E"/>
    <s v="3°32.6.88'N"/>
    <n v="40"/>
    <s v="120/240/340"/>
    <n v="2022"/>
    <s v="New site 2022 - P2"/>
    <s v="Gg. Coklat, Jl. Bajak II, Kelurahan Harjosari II, Kecamatan Medan Amplas, Kota Medan, Provinsi Sumatera Utara_x000a__x000a_"/>
    <s v="HTI"/>
    <s v="SUM-SU-MDN-2237"/>
    <s v="MEDAN_AMPLAS_HARJOSARI_II"/>
    <s v="COLO"/>
    <s v="TBG"/>
    <s v="West"/>
    <x v="3"/>
    <s v="Sumatera Utara"/>
    <s v="Kota Medan"/>
    <n v="6617992"/>
    <x v="8"/>
    <d v="2022-01-28T00:00:00"/>
    <n v="67"/>
    <s v="61 - 90 days"/>
    <d v="2022-02-27T00:00:00"/>
    <s v="W10-2022"/>
    <s v="Feb-2022"/>
    <s v="TBD"/>
    <s v="TBD"/>
    <s v="TBD"/>
    <d v="2022-04-25T00:00:00"/>
    <s v="W18-2022"/>
    <s v="Apr-2022"/>
    <d v="2022-04-25T00:00:00"/>
    <s v="W18-2022"/>
    <s v="Apr-2022"/>
    <s v="MW"/>
    <d v="2022-02-01T00:00:00"/>
    <d v="2022-02-02T00:00:00"/>
    <n v="120031125824"/>
    <n v="6.6"/>
    <m/>
    <d v="2022-03-22T00:00:00"/>
    <m/>
    <m/>
    <d v="2022-04-05T00:00:00"/>
    <s v="W15-2022"/>
    <m/>
    <m/>
    <s v="STIP RELEASED, GO CME"/>
    <s v="38.RFI"/>
    <s v="21.RFI"/>
    <s v="CLOSED - RFI DONE"/>
    <s v="05:04:22: RFIN_x000a_03:04:22-30:03:22: PLN_x000a_27:03:22-23:03:22: ME OG_x000a_20:03:22-09:03:22: BTS PONDASI OG, PARALEL STRENGTENING_x000a_06:03:22-13:02:22: READY TO STO_x000a_09:02:22: NEED REVIEW CIVIL HUAWEI_x000a_06:02:22: NEED REVIEW TNP ALITA_x000a_02:02:22: NEED REVIEW RNP HUAWEI_x000a_30:01:22: ESR REVIEW, NEED REVIEW RNP HUAWEI_x000a_28:01:22: SPK RELEASED"/>
    <x v="2"/>
    <x v="0"/>
    <m/>
    <m/>
    <m/>
    <m/>
    <x v="2"/>
    <m/>
    <m/>
    <x v="1"/>
    <m/>
    <m/>
  </r>
  <r>
    <s v="NEW SPK"/>
    <m/>
    <s v="SUM-BE-TAS-0214"/>
    <n v="30735460031"/>
    <s v="090170109"/>
    <s v="BENGKULU2014_2G5"/>
    <s v="BP2022"/>
    <s v="TB "/>
    <s v="102°21.23.18'E"/>
    <s v="3°53.59.25'S"/>
    <n v="50"/>
    <s v="20/150/310"/>
    <n v="2022"/>
    <s v="New site 2022 - P2"/>
    <s v="Jl. Raya Bengkulu Seluma No. 61, Desa Babatan RT. 01, Kec. Sukaraja Kab. Seluma Prov. Bengkulu"/>
    <s v="HTI"/>
    <s v="SUM-BE-TAS-0214"/>
    <s v="SUKARAJA_BABATAN"/>
    <s v="COLO"/>
    <s v="TBG"/>
    <s v="West"/>
    <x v="1"/>
    <s v="Bengkulu"/>
    <s v="Kab. Seluma"/>
    <n v="6617991"/>
    <x v="8"/>
    <d v="2022-01-28T00:00:00"/>
    <n v="81"/>
    <s v="61 - 90 days"/>
    <d v="2022-02-27T00:00:00"/>
    <s v="W10-2022"/>
    <s v="Feb-2022"/>
    <s v="TBD"/>
    <s v="TBD"/>
    <s v="TBD"/>
    <s v="TBD"/>
    <s v="TBD"/>
    <s v="TBD"/>
    <s v="TBD"/>
    <s v="TBD"/>
    <s v="TBD"/>
    <s v="MW"/>
    <d v="2022-02-02T00:00:00"/>
    <d v="2022-02-03T00:00:00"/>
    <m/>
    <m/>
    <m/>
    <d v="2022-04-07T00:00:00"/>
    <m/>
    <m/>
    <m/>
    <m/>
    <m/>
    <m/>
    <s v="NY STIP, ERM PROCESS"/>
    <s v="02.SPK returned"/>
    <s v="02.SPK RETURNED"/>
    <s v="RETURN BY XL"/>
    <s v="07:04:22: SPK RETURN BY XL_x000a_06:04:22-03:04:22: WAIT STRENGTENING &amp; PLN CONNECTION_x000a_30:03:22-27:03:22: ME OG_x000a_23:03:22-09:03:22: BTS PONDASI OG_x000a_06:03:22-16:02:22: READY TO STO_x000a_13:02:22: NEED REVIEW POWER_x000a_09:02:22-06:02:22: RND NOK NEED 50 METER_x000a_02:02:22: NEED REVIEW RNP HUAWEI_x000a_30:01:22: ESR REVIEW, NEED REVIEW RNP HUAWEI_x000a_28:01:22: SPK RELEASED"/>
    <x v="2"/>
    <x v="0"/>
    <m/>
    <m/>
    <m/>
    <m/>
    <x v="2"/>
    <m/>
    <m/>
    <x v="1"/>
    <n v="481"/>
    <s v="469 TBG"/>
  </r>
  <r>
    <s v="NEW SPK"/>
    <m/>
    <s v="SUM-LA-KOT-1087"/>
    <n v="30735000031"/>
    <s v="100123109"/>
    <s v="ISLAMIC CENTER KOTA AGUNG"/>
    <s v="BP2022"/>
    <s v="TB "/>
    <s v="104°38.37.97'E"/>
    <s v="5°29.14.5'S"/>
    <n v="50"/>
    <s v="35/115/300"/>
    <n v="2022"/>
    <s v="New site 2022 - P2"/>
    <s v="Jl. Islamic Center, Dukuh Cunggung RT.04/02, Kel. Kedamaian, Kec. Kota Agung, Kab. Tanggamus Prov. Lampung"/>
    <s v="HTI"/>
    <s v="SUM-LA-KOT-1087"/>
    <s v="KOTA_AGUNG_KEDAMAIAN"/>
    <s v="COLO"/>
    <s v="TBG"/>
    <s v="West"/>
    <x v="1"/>
    <s v="Lampung"/>
    <s v="Kab. Tanggamus"/>
    <n v="6617991"/>
    <x v="8"/>
    <d v="2022-01-28T00:00:00"/>
    <n v="68"/>
    <s v="61 - 90 days"/>
    <d v="2022-02-27T00:00:00"/>
    <s v="W10-2022"/>
    <s v="Feb-2022"/>
    <s v="TBD"/>
    <s v="TBD"/>
    <s v="TBD"/>
    <d v="2022-04-30T00:00:00"/>
    <s v="W18-2022"/>
    <s v="Apr-2022"/>
    <d v="2022-04-30T00:00:00"/>
    <s v="W18-2022"/>
    <s v="Apr-2022"/>
    <s v="MW"/>
    <d v="2022-02-02T00:00:00"/>
    <d v="2022-02-03T00:00:00"/>
    <n v="172400482877"/>
    <n v="6.6"/>
    <m/>
    <d v="2022-03-22T00:00:00"/>
    <m/>
    <m/>
    <d v="2022-04-06T00:00:00"/>
    <s v="W15-2022"/>
    <m/>
    <m/>
    <s v="STIP RELEASED, GO CME"/>
    <s v="38.RFI"/>
    <s v="21.RFI"/>
    <s v="CLOSED - RFI DONE"/>
    <s v="06:04:22: RFIN_x000a_03:04:22: PLN, CAN BE ACCELERATE TO APR_x000a_03:04:22-27:03:22: ME OG_x000a_23:03:22-09:03:22: BTS PONDASI OG_x000a_06:03:22-13:02:22: READY TO STO_x000a_09:02:22-07:02:22: NEED REVIEW POWER HUAWEI_x000a_06:02:22: NEED REVIEW TNP ALITA_x000a_02:02:22: NEED REVIEW RNP HUAWEI_x000a_30:01:22: ESR REVIEW, NEED REVIEW RNP HUAWEI_x000a_28:01:22: SPK RELEASED"/>
    <x v="2"/>
    <x v="0"/>
    <m/>
    <m/>
    <m/>
    <m/>
    <x v="2"/>
    <m/>
    <m/>
    <x v="1"/>
    <m/>
    <m/>
  </r>
  <r>
    <s v="NEW SPK"/>
    <m/>
    <s v="SUM-SS-MBL-1202"/>
    <n v="30734100031"/>
    <s v="071227109"/>
    <s v="DESA SUGI WARAS"/>
    <s v="BP2022"/>
    <s v="TB "/>
    <s v="103°8.56.4'E"/>
    <s v="3°15.11.16'S"/>
    <n v="60"/>
    <s v="40/230/300"/>
    <n v="2022"/>
    <s v="New site 2022 - P2"/>
    <s v="Desa Sugih Waras,Kecamatan Suka Karya Kabupaten Musi Rawas, Provinsi Sumatera Selatan"/>
    <s v="HTI"/>
    <s v="SUM-SS-MBL-1202"/>
    <s v="SUKOWARNO"/>
    <s v="COLO"/>
    <s v="TBG"/>
    <s v="West"/>
    <x v="1"/>
    <s v="Sumatera Selatan"/>
    <s v="Kab. Musi Rawas"/>
    <n v="6617992"/>
    <x v="8"/>
    <d v="2022-01-28T00:00:00"/>
    <n v="67"/>
    <s v="61 - 90 days"/>
    <d v="2022-02-27T00:00:00"/>
    <s v="W10-2022"/>
    <s v="Feb-2022"/>
    <s v="TBD"/>
    <s v="TBD"/>
    <s v="TBD"/>
    <d v="2022-04-30T00:00:00"/>
    <s v="W18-2022"/>
    <s v="Apr-2022"/>
    <d v="2022-04-30T00:00:00"/>
    <s v="W18-2022"/>
    <s v="Apr-2022"/>
    <s v="MW"/>
    <d v="2022-02-01T00:00:00"/>
    <d v="2022-02-02T00:00:00"/>
    <n v="147800877458"/>
    <n v="6.6"/>
    <m/>
    <d v="2022-03-22T00:00:00"/>
    <m/>
    <d v="2022-03-28T00:00:00"/>
    <d v="2022-04-05T00:00:00"/>
    <s v="W15-2022"/>
    <m/>
    <m/>
    <s v="STIP RELEASED, GO CME"/>
    <s v="38.RFI"/>
    <s v="21.RFI"/>
    <s v="CLOSED - RFI DONE"/>
    <s v="05:04:22: RFIN_x000a_03:04:22: PLN, CAN BE ACCELERATE TO APR_x000a_03:04:22-28:03:22: SRFI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SS-MBL-1206"/>
    <n v="30734730031"/>
    <s v="071278109"/>
    <s v="DESA SERIANG"/>
    <s v="BP2022"/>
    <s v="TB "/>
    <s v="103°8.38.4'E"/>
    <s v="3°9.53.86'S"/>
    <n v="50"/>
    <s v="160/270/340"/>
    <n v="2022"/>
    <s v="New site 2022 - P2"/>
    <s v="RT.01 Dusun 4 Desa Jaya Bakti Kec. Tuah Negeri Kab. Musi Rawas Prov. Sumsel"/>
    <s v="HTI"/>
    <s v="SUM-SS-MBL-1206"/>
    <s v="JAYA_BHAKTI"/>
    <s v="COLO"/>
    <s v="TBG"/>
    <s v="West"/>
    <x v="1"/>
    <s v="Sumatera Selatan"/>
    <s v="Kab. Musi Rawas"/>
    <n v="6617992"/>
    <x v="8"/>
    <d v="2022-01-28T00:00:00"/>
    <n v="67"/>
    <s v="61 - 90 days"/>
    <d v="2022-02-27T00:00:00"/>
    <s v="W10-2022"/>
    <s v="Feb-2022"/>
    <s v="TBD"/>
    <s v="TBD"/>
    <s v="TBD"/>
    <d v="2022-04-30T00:00:00"/>
    <s v="W18-2022"/>
    <s v="Apr-2022"/>
    <d v="2022-04-30T00:00:00"/>
    <s v="W18-2022"/>
    <s v="Apr-2022"/>
    <s v="MW"/>
    <d v="2022-02-01T00:00:00"/>
    <d v="2022-02-02T00:00:00"/>
    <n v="147800877466"/>
    <n v="6.6"/>
    <m/>
    <d v="2022-03-22T00:00:00"/>
    <m/>
    <d v="2022-03-28T00:00:00"/>
    <d v="2022-04-05T00:00:00"/>
    <s v="W15-2022"/>
    <m/>
    <m/>
    <s v="STIP RELEASED, GO CME"/>
    <s v="38.RFI"/>
    <s v="21.RFI"/>
    <s v="CLOSED - RFI DONE"/>
    <s v="05:04:22: RFIN_x000a_03:04:22: PLN, CAN BE ACCELERATE TO APR_x000a_03:04:22-28:03:22: SRFI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x v="2"/>
    <x v="0"/>
    <m/>
    <m/>
    <m/>
    <m/>
    <x v="2"/>
    <m/>
    <m/>
    <x v="1"/>
    <m/>
    <m/>
  </r>
  <r>
    <s v="NEW SPK"/>
    <m/>
    <s v="SUM-SS-MRD-1012"/>
    <n v="30734080031"/>
    <s v="071395109"/>
    <s v="DESA ANUGERAH"/>
    <s v="BP2022"/>
    <s v="TB "/>
    <s v="103°43.58.87'E"/>
    <s v="4°30.55.08'S"/>
    <n v="40"/>
    <s v="70/270"/>
    <n v="2022"/>
    <s v="New site 2022 - P2"/>
    <s v="Dusun II, Desa Anugerah, Kec. Pulau Beringin, Kab. Ogan Komering Ulu Selatan, Prov. Sumatera Selatan"/>
    <s v="HTI"/>
    <s v="SUM-SS-MRD-1012"/>
    <s v="ANUGERAH_KEMU"/>
    <s v="COLO"/>
    <s v="TBG"/>
    <s v="West"/>
    <x v="1"/>
    <s v="Sumatera Selatan"/>
    <s v="Kab. Ogan Komering Ulu Se"/>
    <n v="6617992"/>
    <x v="8"/>
    <d v="2022-01-28T00:00:00"/>
    <n v="67"/>
    <s v="61 - 90 days"/>
    <d v="2022-02-27T00:00:00"/>
    <s v="W10-2022"/>
    <s v="Feb-2022"/>
    <s v="TBD"/>
    <s v="TBD"/>
    <s v="TBD"/>
    <d v="2022-04-30T00:00:00"/>
    <s v="W18-2022"/>
    <s v="Apr-2022"/>
    <d v="2022-04-30T00:00:00"/>
    <s v="W18-2022"/>
    <s v="Apr-2022"/>
    <s v="MW"/>
    <d v="2022-02-01T00:00:00"/>
    <d v="2022-02-02T00:00:00"/>
    <n v="147700649244"/>
    <n v="6.6"/>
    <m/>
    <d v="2022-03-22T00:00:00"/>
    <m/>
    <m/>
    <d v="2022-04-05T00:00:00"/>
    <s v="W15-2022"/>
    <m/>
    <m/>
    <s v="STIP RELEASED, GO CME"/>
    <s v="38.RFI"/>
    <s v="21.RFI"/>
    <s v="CLOSED - RFI DONE"/>
    <s v="05:04:22: RFIN_x000a_03:04:22: PLN, CAN BE ACCELERATE TO APR_x000a_03:04:22-30:03:22: PLN_x000a_27:03:22-16:03:22: ME O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m/>
    <m/>
  </r>
  <r>
    <s v="NEW SPK"/>
    <m/>
    <s v="JAW-JI-TLG-4251"/>
    <n v="30735020031"/>
    <s v="162226109"/>
    <s v="PP. AL KAMAL"/>
    <s v="BP2022"/>
    <s v="SKP"/>
    <s v="112°5.29.62'E"/>
    <s v="8°7.57.36'S"/>
    <n v="40"/>
    <s v="180/270/320"/>
    <n v="2022"/>
    <s v="New site 2022 - P2"/>
    <s v="Desa Blimbing Dusun Blimbing, Rt.002 Rw.006 Kec.Rejotangan, Kab.Tulungagung Prov.Jawa Timur"/>
    <s v="HTI"/>
    <s v="JAW-JI-TLG-4251"/>
    <s v="REJOTANGAN_BLIMBING"/>
    <s v="COLO"/>
    <s v="TBG"/>
    <s v="EAST"/>
    <x v="6"/>
    <s v="Jawa Timur"/>
    <s v="Kab. Tulungagung"/>
    <n v="6617983"/>
    <x v="8"/>
    <d v="2022-01-28T00:00:00"/>
    <n v="67"/>
    <s v="61 - 90 days"/>
    <d v="2022-02-27T00:00:00"/>
    <s v="W10-2022"/>
    <s v="Feb-2022"/>
    <d v="2022-03-16T00:00:00"/>
    <s v="W12-2022"/>
    <s v="Mar-2022"/>
    <d v="2022-04-30T00:00:00"/>
    <s v="W18-2022"/>
    <s v="Apr-2022"/>
    <d v="2022-04-30T00:00:00"/>
    <s v="W18-2022"/>
    <s v="Apr-2022"/>
    <s v="MW"/>
    <d v="2022-02-02T00:00:00"/>
    <d v="2022-02-03T00:00:00"/>
    <n v="514041726864"/>
    <n v="6.6"/>
    <m/>
    <d v="2022-03-21T00:00:00"/>
    <m/>
    <d v="2022-03-16T00:00:00"/>
    <d v="2022-04-05T00:00:00"/>
    <s v="W15-2022"/>
    <m/>
    <m/>
    <s v="STIP RELEASED, GO CME"/>
    <s v="38.RFI"/>
    <s v="21.RFI"/>
    <s v="CLOSED - RFI DONE"/>
    <s v="05:04:22: RFIN_x000a_03:04:22-16:03:22: SRFI_x000a_16:03:22-13:03:22: PARALEL STRENGTENIN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m/>
    <m/>
  </r>
  <r>
    <s v="NEW SPK"/>
    <m/>
    <s v="SUM-LA-PRW-1126"/>
    <n v="30734460031"/>
    <s v="100217104"/>
    <s v="MARGOSARI"/>
    <s v="BP2022"/>
    <s v="SMI"/>
    <s v="104°53.0.56'E"/>
    <s v="5°16.14.48'S"/>
    <n v="60"/>
    <s v="100/210/355"/>
    <n v="2022"/>
    <s v="New site 2022 - P2"/>
    <s v="DESA MAGOSARI KEC PAGELARAN KAB TANGGAMUS PROP LAMPUNG"/>
    <s v="HTI"/>
    <s v="SUM-LA-PRW-1126"/>
    <s v="MARGOSARI"/>
    <s v="COLO"/>
    <s v="TBG"/>
    <s v="West"/>
    <x v="1"/>
    <s v="Lampung"/>
    <s v="Kab. Pringsewu"/>
    <n v="6617988"/>
    <x v="8"/>
    <d v="2022-01-28T00:00:00"/>
    <n v="68"/>
    <s v="61 - 90 days"/>
    <d v="2022-02-27T00:00:00"/>
    <s v="W10-2022"/>
    <s v="Feb-2022"/>
    <s v="TBD"/>
    <s v="TBD"/>
    <s v="TBD"/>
    <d v="2022-04-30T00:00:00"/>
    <s v="W18-2022"/>
    <s v="Apr-2022"/>
    <d v="2022-04-30T00:00:00"/>
    <s v="W18-2022"/>
    <s v="Apr-2022"/>
    <s v="MW"/>
    <d v="2022-02-02T00:00:00"/>
    <d v="2022-02-03T00:00:00"/>
    <n v="172501123531"/>
    <n v="6.6"/>
    <m/>
    <d v="2022-03-22T00:00:00"/>
    <m/>
    <m/>
    <d v="2022-04-06T00:00:00"/>
    <s v="W15-2022"/>
    <m/>
    <m/>
    <s v="STIP RELEASED, GO CME"/>
    <s v="38.RFI"/>
    <s v="21.RFI"/>
    <s v="CLOSED - RFI DONE"/>
    <s v="06:04:22: RFIN_x000a_03:04:22: PLN, CAN BE ACCELERATE TO APR_x000a_03:04:22-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m/>
    <m/>
  </r>
  <r>
    <s v="NEW SPK"/>
    <m/>
    <s v="SUM-SS-MPR-1274"/>
    <n v="30734290031"/>
    <s v="071389109"/>
    <s v="DESA KARANG SAMBUNG"/>
    <s v="BP2022"/>
    <s v="TB "/>
    <s v="104°44.16.08'E"/>
    <s v="4°0.21.53'S"/>
    <n v="50"/>
    <s v="35/190/255"/>
    <n v="2022"/>
    <s v="New site 2022 - P2"/>
    <s v="Karang Endah RT.007 RW.003 DesaKarang Endah, Kec. Semendawai Suku III, Kab. Ogan Komering Ulu Timur"/>
    <s v="HTI"/>
    <s v="SUM-SS-MPR-1274"/>
    <s v="SEMENDAWAI_SUKU_III_KARANG_ENDAH"/>
    <s v="COLO"/>
    <s v="TBG"/>
    <s v="West"/>
    <x v="1"/>
    <s v="Sumatera Selatan"/>
    <s v="Kab. Ogan Komering Ulu Ti"/>
    <n v="6617992"/>
    <x v="8"/>
    <d v="2022-01-28T00:00:00"/>
    <n v="68"/>
    <s v="61 - 90 days"/>
    <d v="2022-02-27T00:00:00"/>
    <s v="W10-2022"/>
    <s v="Feb-2022"/>
    <s v="TBD"/>
    <s v="TBD"/>
    <s v="TBD"/>
    <d v="2022-04-30T00:00:00"/>
    <s v="W18-2022"/>
    <s v="Apr-2022"/>
    <d v="2022-04-30T00:00:00"/>
    <s v="W18-2022"/>
    <s v="Apr-2022"/>
    <s v="MW"/>
    <d v="2022-02-01T00:00:00"/>
    <d v="2022-02-02T00:00:00"/>
    <n v="149300217417"/>
    <n v="6.6"/>
    <m/>
    <d v="2022-03-22T00:00:00"/>
    <m/>
    <d v="2022-04-02T00:00:00"/>
    <d v="2022-04-06T00:00:00"/>
    <s v="W15-2022"/>
    <m/>
    <m/>
    <s v="STIP RELEASED, GO CME"/>
    <s v="38.RFI"/>
    <s v="21.RFI"/>
    <s v="CLOSED - RFI DONE"/>
    <s v="06:04:22: RFIN_x000a_03:04:22: PLN, CAN BE ACCELERATE TO APR_x000a_03:04:22-02:04:22: S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JAW-JB-CKR-0104"/>
    <n v="30735500031"/>
    <s v="123234109"/>
    <s v="BABELAN KOTA 2"/>
    <s v="BP2022"/>
    <s v="SKP"/>
    <s v="107°2.16.4'E"/>
    <s v="6°9.45.43'S"/>
    <n v="42"/>
    <s v="0/90/180/270"/>
    <n v="2022"/>
    <s v="New site 2022 - P1"/>
    <s v="Desa Babelan Kota Kp. Pintu RT.001 RW.004, Kec. Babelan, Kab. Bekasi Prov. Jawa Barat"/>
    <s v="EID"/>
    <s v="JAW-JB-CKR-0104"/>
    <s v="BABELAN_KOTA"/>
    <s v="COLO"/>
    <s v="TBG"/>
    <s v="Jabodetabek"/>
    <x v="0"/>
    <s v="Jawa Barat"/>
    <s v="Kab. Bekasi"/>
    <n v="6617984"/>
    <x v="8"/>
    <d v="2022-01-28T00:00:00"/>
    <n v="69"/>
    <s v="61 - 90 days"/>
    <d v="2022-02-27T00:00:00"/>
    <s v="W10-2022"/>
    <s v="Feb-2022"/>
    <s v="TBD"/>
    <s v="TBD"/>
    <s v="TBD"/>
    <d v="2022-04-08T00:00:00"/>
    <s v="W15-2022"/>
    <s v="Apr-2022"/>
    <d v="2022-04-08T00:00:00"/>
    <s v="W15-2022"/>
    <s v="Apr-2022"/>
    <s v="MW"/>
    <d v="2022-02-02T00:00:00"/>
    <d v="2022-03-17T00:00:00"/>
    <n v="537321818352"/>
    <n v="10.6"/>
    <m/>
    <d v="2022-03-09T00:00:00"/>
    <m/>
    <m/>
    <d v="2022-04-07T00:00:00"/>
    <m/>
    <m/>
    <m/>
    <s v="NY STIP, ERM PROCESS"/>
    <s v="38.RFI"/>
    <s v="21.RFI"/>
    <s v="CURRENTLY NO ISSUE"/>
    <s v="07:04:22: RFIN_x000a_06:04:22-03:04:22: PLN CONNECTION_x000a_30:03:22-20:03:22: ME OG_x000a_16:03:22-13:03:22: WAIT PSB_x000a_09:03:22: PONDASI OG_x000a_06:03:22-13:02:22: NEED REVIEW POWER EID_x000a_09:02:22-08:02:22: NEED REVIEW TNP HUAWEI_x000a_06:02:22-02:02:22: NEED REVIEW RNP HUAWEI_x000a_30:01:22: ESR REVIEW, NEED REVIEW RNP HUAWEI_x000a_28:01:22: SPK RELEASED"/>
    <x v="2"/>
    <x v="0"/>
    <m/>
    <m/>
    <m/>
    <m/>
    <x v="2"/>
    <m/>
    <m/>
    <x v="1"/>
    <n v="481"/>
    <s v="469 TBG"/>
  </r>
  <r>
    <s v="NEW SPK"/>
    <m/>
    <s v="SUM-JA-KLT-0473"/>
    <n v="30734540031"/>
    <s v="100934109"/>
    <s v="JALAN MESUJI"/>
    <s v="BP2022"/>
    <s v="TB"/>
    <s v="102°55.44.4'E"/>
    <s v="1°2.36.53'S"/>
    <n v="50"/>
    <s v="20/230/320"/>
    <n v="2022"/>
    <s v="New site 2022 - P1"/>
    <s v="Jl. Sedap Malam  RT.009 RW.002, KEL/Desa Sri Agung, Kec. Batang Asam, Kab. Tanjung Jabung Barat. Provinsi Jambi"/>
    <s v="HTI"/>
    <s v="SUM-JA-KLT-0473"/>
    <s v="SRI_AGUNG"/>
    <s v="COLO"/>
    <s v="TBG"/>
    <s v="West"/>
    <x v="1"/>
    <s v="Jambi"/>
    <s v="Kab. Tanjung Jabung Barat"/>
    <n v="6617991"/>
    <x v="8"/>
    <d v="2022-01-28T00:00:00"/>
    <n v="66"/>
    <s v="61 - 90 days"/>
    <d v="2022-02-27T00:00:00"/>
    <s v="W10-2022"/>
    <s v="Feb-2022"/>
    <s v="TBD"/>
    <s v="TBD"/>
    <s v="TBD"/>
    <d v="2022-04-30T00:00:00"/>
    <s v="W18-2022"/>
    <s v="Apr-2022"/>
    <d v="2022-04-30T00:00:00"/>
    <s v="W18-2022"/>
    <s v="Apr-2022"/>
    <s v="MW"/>
    <d v="2022-02-01T00:00:00"/>
    <d v="2022-02-02T00:00:00"/>
    <n v="143600998992"/>
    <n v="6.6"/>
    <m/>
    <d v="2022-03-22T00:00:00"/>
    <m/>
    <m/>
    <d v="2022-04-04T00:00:00"/>
    <s v="W15-2022"/>
    <m/>
    <m/>
    <s v="STIP RELEASED, GO CME"/>
    <s v="38.RFI"/>
    <s v="21.RFI"/>
    <s v="CLOSED - RFI DONE"/>
    <s v="04:04:22: RFIN_x000a_03:04:22: PLN, CAN BE ACCELERATE TO APR_x000a_30:03:22: PLN_x000a_27:03:22-20:03:22: ME OG KWH KOSONG_x000a_16:03:22-09:03:22: BTS PONDASI OG_x000a_06:03:22-16:02:22: READY TO STO_x000a_13:02:22-09:02:22: READY TO DECLARE STO_x000a_06:02:22: NEED REVIEW TNP ALITA_x000a_02:02:22: NEED REVIEW RNP HUAWEI_x000a_30:01:22: ESR REVIEW, NEED REVIEW RNP HUAWEI_x000a_28:01:22: SPK RELEASED"/>
    <x v="2"/>
    <x v="0"/>
    <m/>
    <m/>
    <m/>
    <m/>
    <x v="2"/>
    <m/>
    <m/>
    <x v="1"/>
    <m/>
    <m/>
  </r>
  <r>
    <s v="NEW SPK"/>
    <m/>
    <s v="SUM-LA-KTB-1146"/>
    <n v="30734370031"/>
    <s v="100502109"/>
    <s v="LAMPUNG2G54"/>
    <s v="BP2022"/>
    <s v="TB "/>
    <s v="104°46.55.92'E"/>
    <s v="4°42.42.41'S"/>
    <n v="50"/>
    <s v="20/180/290"/>
    <n v="2022"/>
    <s v="New site 2022 - P2"/>
    <s v="Desa Gedung Ketapang RT 05 RW 02, Kec. Sungkai Selatan, Kab Lampung Utara Prov. Lampung"/>
    <s v="HTI"/>
    <s v="SUM-LA-KTB-1146"/>
    <s v="GEDUNG_KETAPANG"/>
    <s v="COLO"/>
    <s v="TBG"/>
    <s v="West"/>
    <x v="1"/>
    <s v="Lampung"/>
    <s v="Kab. Lampung Utara"/>
    <n v="6617991"/>
    <x v="8"/>
    <d v="2022-01-28T00:00:00"/>
    <n v="66"/>
    <s v="61 - 90 days"/>
    <d v="2022-02-27T00:00:00"/>
    <s v="W10-2022"/>
    <s v="Feb-2022"/>
    <s v="TBD"/>
    <s v="TBD"/>
    <s v="TBD"/>
    <d v="2022-04-30T00:00:00"/>
    <s v="W18-2022"/>
    <s v="Apr-2022"/>
    <d v="2022-04-30T00:00:00"/>
    <s v="W18-2022"/>
    <s v="Apr-2022"/>
    <s v="MW"/>
    <d v="2022-02-02T00:00:00"/>
    <d v="2022-02-03T00:00:00"/>
    <n v="173001525124"/>
    <n v="6.6"/>
    <m/>
    <d v="2022-03-22T00:00:00"/>
    <m/>
    <m/>
    <d v="2022-04-04T00:00:00"/>
    <s v="W15-2022"/>
    <m/>
    <m/>
    <s v="STIP RELEASED, GO CME"/>
    <s v="38.RFI"/>
    <s v="21.RFI"/>
    <s v="CLOSED - RFI DONE"/>
    <s v="04:04:22: RFIN_x000a_03:04:22: PLN, CAN BE ACCELERATE TO APR_x000a_03: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SS-MRD-1007"/>
    <n v="30734090031"/>
    <s v="070047109"/>
    <s v="PIUS3"/>
    <s v="BP2022"/>
    <s v="TB "/>
    <s v="103°46.40.19'E"/>
    <s v="4°28.31.69'S"/>
    <n v="65"/>
    <s v="50/145/205"/>
    <n v="2022"/>
    <s v="New site 2022 - P2"/>
    <s v="Desa PengadonanKec. Kisam Hilir"/>
    <s v="HTI"/>
    <s v="SUM-SS-MRD-1007"/>
    <s v="PULAU_KEMILING"/>
    <s v="COLO"/>
    <s v="TBG"/>
    <s v="West"/>
    <x v="1"/>
    <s v="Sumatera Selatan"/>
    <s v="Kab. Ogan Komering Ulu Se"/>
    <n v="6617992"/>
    <x v="8"/>
    <d v="2022-01-28T00:00:00"/>
    <n v="66"/>
    <s v="61 - 90 days"/>
    <d v="2022-02-27T00:00:00"/>
    <s v="W10-2022"/>
    <s v="Feb-2022"/>
    <s v="TBD"/>
    <s v="TBD"/>
    <s v="TBD"/>
    <d v="2022-04-30T00:00:00"/>
    <s v="W18-2022"/>
    <s v="Apr-2022"/>
    <d v="2022-04-30T00:00:00"/>
    <s v="W18-2022"/>
    <s v="Apr-2022"/>
    <s v="MW"/>
    <d v="2022-02-01T00:00:00"/>
    <d v="2022-02-02T00:00:00"/>
    <n v="147700649236"/>
    <n v="6.6"/>
    <m/>
    <d v="2022-03-22T00:00:00"/>
    <m/>
    <m/>
    <d v="2022-04-04T00:00:00"/>
    <s v="W15-2022"/>
    <m/>
    <m/>
    <s v="STIP RELEASED, GO CME"/>
    <s v="38.RFI"/>
    <s v="21.RFI"/>
    <s v="CLOSED - RFI DONE"/>
    <s v="04:04:22: RFIN_x000a_03:04:22: PLN, CAN BE ACCELERATE TO APR_x000a_03:04:22-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m/>
    <m/>
  </r>
  <r>
    <s v="NEW SPK"/>
    <m/>
    <s v="SUL-SA-BIT-0393"/>
    <n v="30730880031"/>
    <s v="310084109"/>
    <s v="BISUI"/>
    <s v="BP2022"/>
    <s v="SKP"/>
    <s v="125°5.51.11'E"/>
    <s v="1°26.48.88'N"/>
    <n v="60"/>
    <s v="60/170/320"/>
    <n v="2022"/>
    <s v="New site 2022 - P2"/>
    <s v="Lingkungan II RT/RW 006/002 Kel. Tendeki, Kec. Matuari, Kota Bitung, Prov. Sulawesi Utara"/>
    <s v="HTI"/>
    <s v="SUL-SA-BIT-0393"/>
    <s v="TENDEKI_MATUARI"/>
    <s v="COLO"/>
    <s v="TBG"/>
    <s v="EAST"/>
    <x v="2"/>
    <s v="Sulawesi Utara"/>
    <s v="Kota Bitung"/>
    <n v="6617983"/>
    <x v="8"/>
    <d v="2022-01-28T00:00:00"/>
    <n v="69"/>
    <s v="61 - 90 days"/>
    <d v="2022-02-27T00:00:00"/>
    <s v="W10-2022"/>
    <s v="Feb-2022"/>
    <s v="TBD"/>
    <s v="TBD"/>
    <s v="TBD"/>
    <d v="2022-04-25T00:00:00"/>
    <s v="W18-2022"/>
    <s v="Apr-2022"/>
    <d v="2022-04-25T00:00:00"/>
    <s v="W18-2022"/>
    <s v="Apr-2022"/>
    <s v="MW"/>
    <d v="2022-02-02T00:00:00"/>
    <d v="2022-02-03T00:00:00"/>
    <n v="311100512513"/>
    <n v="6.6"/>
    <m/>
    <d v="2022-03-21T00:00:00"/>
    <m/>
    <m/>
    <d v="2022-04-07T00:00:00"/>
    <m/>
    <m/>
    <m/>
    <s v="STIP RELEASED, GO CME"/>
    <s v="38.RFI"/>
    <s v="21.RFI"/>
    <s v="CLOSED - RFI DONE"/>
    <s v="07:04:22: RFIN_x000a_06:04:22-03:04:22: PLN &amp; PERKUATAN_x000a_30:03:22-13:03:22: PARALEL STRENGTENING_x000a_09:03:22: BTS PONDASI OG_x000a_06:03:22-09:02:22: CME PREPARATION -&gt; STO RECALL_x000a_06:02:22: NEED REVIEW POWER HUAWEI_x000a_02:02:22: NEED REVIEW TNP ALITA_x000a_30:01:22: ESR REVIEW, NEED REVIEW RNP HUAWEI_x000a_28:01:22: SPK RELEASED"/>
    <x v="2"/>
    <x v="0"/>
    <m/>
    <m/>
    <m/>
    <m/>
    <x v="2"/>
    <m/>
    <m/>
    <x v="1"/>
    <n v="481"/>
    <s v="469 TBG"/>
  </r>
  <r>
    <s v="NEW SPK"/>
    <m/>
    <s v="SUM-LA-KTB-1147"/>
    <n v="30734320031"/>
    <s v="100631109"/>
    <s v="BUNGA MAYANG 2"/>
    <s v="BP2022"/>
    <s v="TB "/>
    <s v="104°50.11.47'E"/>
    <s v="4°36.1.84'S"/>
    <n v="50"/>
    <s v="95/250/315"/>
    <n v="2022"/>
    <s v="New site 2022 - P2"/>
    <s v="Desa Kota napal RT. 02 RW. 03 Kec. Bunga Mayang Kab. Lampung Utara"/>
    <s v="HTI"/>
    <s v="SUM-LA-KTB-1147"/>
    <s v="KOTA_NAPAL"/>
    <s v="COLO"/>
    <s v="TBG"/>
    <s v="West"/>
    <x v="1"/>
    <s v="Lampung"/>
    <s v="Kab. Lampung Utara"/>
    <n v="6617991"/>
    <x v="8"/>
    <d v="2022-01-28T00:00:00"/>
    <n v="66"/>
    <s v="61 - 90 days"/>
    <d v="2022-02-27T00:00:00"/>
    <s v="W10-2022"/>
    <s v="Feb-2022"/>
    <s v="TBD"/>
    <s v="TBD"/>
    <s v="TBD"/>
    <d v="2022-04-30T00:00:00"/>
    <s v="W18-2022"/>
    <s v="Apr-2022"/>
    <d v="2022-04-30T00:00:00"/>
    <s v="W18-2022"/>
    <s v="Apr-2022"/>
    <s v="MW"/>
    <d v="2022-02-02T00:00:00"/>
    <d v="2022-02-03T00:00:00"/>
    <n v="173001525132"/>
    <n v="6.6"/>
    <m/>
    <d v="2022-03-22T00:00:00"/>
    <m/>
    <m/>
    <d v="2022-04-04T00:00:00"/>
    <s v="W15-2022"/>
    <m/>
    <m/>
    <s v="STIP RELEASED, GO CME"/>
    <s v="38.RFI"/>
    <s v="21.RFI"/>
    <s v="CLOSED - RFI DONE"/>
    <s v="04:04:22: RFIN_x000a_03:04:22: PLN, CAN BE ACCELERATE TO APR_x000a_03:04:22: ME OG &amp; PERKUATAN_x000a_30:03:22-13:03:22: STRENGTENING PARALEL CME_x000a_09:03:22: BTS PONDASI OG_x000a_06:03:22-09:02:22: STO RECALL_x000a_06:02:22: NEED REVIEW POWER HUAWEI_x000a_06:02:22: NEED REVIEW TNP ALITA_x000a_02:02:22: NEED REVIEW RNP HUAWEI_x000a_30:01:22: ESR REVIEW, NEED REVIEW RNP HUAWEI_x000a_28:01:22: SPK RELEASED"/>
    <x v="2"/>
    <x v="0"/>
    <m/>
    <m/>
    <m/>
    <m/>
    <x v="2"/>
    <m/>
    <m/>
    <x v="1"/>
    <m/>
    <m/>
  </r>
  <r>
    <m/>
    <m/>
    <s v="JAW-JB-NPH-4384"/>
    <n v="30739880031"/>
    <s v="1276931003"/>
    <s v="CILILIN_PASAR_CILILIN"/>
    <s v="BP2022"/>
    <s v="TB"/>
    <s v="107°27.25.75'E"/>
    <s v="6°57.3.17'S"/>
    <n v="40"/>
    <s v="20/150/270"/>
    <n v="2022"/>
    <s v="Newsite 2022 - P1"/>
    <s v=""/>
    <s v="HTI"/>
    <s v="JAW-JB-NPH-4384"/>
    <s v="CILILIN_PASAR_CILILIN"/>
    <s v="B2S"/>
    <s v="TBG"/>
    <s v="CENTRAL"/>
    <x v="8"/>
    <s v="Jawa Barat"/>
    <s v="Kab. Bandung Barat"/>
    <n v="6618108"/>
    <x v="15"/>
    <d v="2022-03-07T00:00:00"/>
    <n v="43"/>
    <s v="31 - 60 days"/>
    <d v="2022-08-04T00:00:00"/>
    <s v="W32-2022"/>
    <s v="Aug-2022"/>
    <s v="TBD"/>
    <s v="TBD"/>
    <s v="TBD"/>
    <s v="TBD"/>
    <s v="TBD"/>
    <s v="TBD"/>
    <s v="TBD"/>
    <s v="TBD"/>
    <s v="TBD"/>
    <s v="MW"/>
    <m/>
    <m/>
    <m/>
    <m/>
    <m/>
    <m/>
    <m/>
    <m/>
    <m/>
    <m/>
    <m/>
    <m/>
    <s v="SITAC"/>
    <s v="12.CP Process"/>
    <s v="07.SITAC PROCESS"/>
    <s v="CURRENTLY NO ISSUE"/>
    <s v="17:04:22-12:04:22: IW OG_x000a_10:04:22-06:04:22: REHUNTING, VALIDASI RNP TNP_x000a_05:04:22: RNP NOK_x000a_03:04:22-24:03:22: IW OG_x000a_23:03:22: VALIDASI RNP TNP_x000a_23:03:22-20:03:22: REHUNTING_x000a_16:03:22-11:03:22: VALIDASI RNP TNP -&gt; RNP NOK, REHUNTING_x000a_09:03:22: SURVEY OG_x000a_07:03:22: SPK RECEIVED"/>
    <x v="5"/>
    <x v="0"/>
    <n v="43"/>
    <d v="2022-04-21T00:00:00"/>
    <d v="2022-06-04T00:00:00"/>
    <n v="89"/>
    <x v="1"/>
    <d v="2022-06-05T00:00:00"/>
    <d v="2022-07-05T00:00:00"/>
    <x v="0"/>
    <n v="436"/>
    <s v="424 TBG"/>
  </r>
  <r>
    <m/>
    <m/>
    <s v="JAW-JB-MJL-4134"/>
    <n v="30739780031"/>
    <s v="1276901003"/>
    <s v="MANIIS"/>
    <s v="BP2022"/>
    <s v="TB"/>
    <s v="108°19.42.43'E"/>
    <s v="7°2.11.73'S"/>
    <n v="40"/>
    <s v="125/220/275"/>
    <n v="2022"/>
    <s v="Newsite 2022 - B2"/>
    <s v=""/>
    <s v="HTI"/>
    <s v="JAW-JB-MJL-4134"/>
    <s v="MANIIS"/>
    <s v="B2S"/>
    <s v="TBG"/>
    <s v="CENTRAL"/>
    <x v="8"/>
    <s v="Jawa Barat"/>
    <s v="Kab. Majalengka"/>
    <n v="6618108"/>
    <x v="15"/>
    <d v="2022-03-07T00:00:00"/>
    <n v="43"/>
    <s v="31 - 60 days"/>
    <d v="2022-08-04T00:00:00"/>
    <s v="W32-2022"/>
    <s v="Aug-2022"/>
    <s v="TBD"/>
    <s v="TBD"/>
    <s v="TBD"/>
    <s v="TBD"/>
    <s v="TBD"/>
    <s v="TBD"/>
    <s v="TBD"/>
    <s v="TBD"/>
    <s v="TBD"/>
    <s v="MW"/>
    <m/>
    <m/>
    <m/>
    <m/>
    <m/>
    <m/>
    <m/>
    <m/>
    <m/>
    <m/>
    <m/>
    <m/>
    <s v="PRESITAC"/>
    <s v="12.CP Process"/>
    <s v="07.SITAC PROCESS"/>
    <s v="CURRENTLY NO ISSUE"/>
    <s v="17:04:22-14:03:22: IW OG_x000a_13:04:22-11:04:22: VALIDASI RNP TNP_x000a_10:04:22-15:03:22: IW OG_x000a_13:03:22: VALIDASI RNP TNP_x000a_12:03:22-09:03:22: SURVEY OG_x000a_07:03:22: SPK RECEIVED"/>
    <x v="5"/>
    <x v="0"/>
    <n v="43"/>
    <d v="2022-04-25T00:00:00"/>
    <d v="2022-06-04T00:00:00"/>
    <n v="89"/>
    <x v="1"/>
    <d v="2022-06-05T00:00:00"/>
    <d v="2022-07-05T00:00:00"/>
    <x v="0"/>
    <n v="436"/>
    <s v="424 TBG"/>
  </r>
  <r>
    <m/>
    <m/>
    <s v="JAW-JB-BDG-4317"/>
    <n v="30739840031"/>
    <s v="1276921003"/>
    <s v="TAMANSAKURA_SUKAHAJI"/>
    <s v="BP2022"/>
    <s v="TB"/>
    <s v="107°34.48.84'E"/>
    <s v="6°56.0.92'S"/>
    <n v="30"/>
    <s v="90/210/330"/>
    <n v="2022"/>
    <s v="Newsite 2022 - B2"/>
    <s v=""/>
    <s v="HTI"/>
    <s v="JAW-JB-BDG-4317"/>
    <s v="TAMANSAKURA_SUKAHAJI"/>
    <s v="B2S"/>
    <s v="TBG"/>
    <s v="CENTRAL"/>
    <x v="8"/>
    <s v="Jawa Barat"/>
    <s v="Kota Bandung"/>
    <n v="6618108"/>
    <x v="15"/>
    <d v="2022-03-07T00:00:00"/>
    <n v="43"/>
    <s v="31 - 60 days"/>
    <d v="2022-08-04T00:00:00"/>
    <s v="W32-2022"/>
    <s v="Aug-2022"/>
    <s v="TBD"/>
    <s v="TBD"/>
    <s v="TBD"/>
    <s v="TBD"/>
    <s v="TBD"/>
    <s v="TBD"/>
    <s v="TBD"/>
    <s v="TBD"/>
    <s v="TBD"/>
    <s v="MW"/>
    <m/>
    <m/>
    <m/>
    <m/>
    <m/>
    <m/>
    <m/>
    <m/>
    <m/>
    <m/>
    <m/>
    <m/>
    <s v="PRESITAC"/>
    <s v="06.Rehunting OG"/>
    <s v="05.REHUNTING"/>
    <s v="CURRENTLY NO ISSUE"/>
    <s v="17:04:22-25:03:22: REHUNTING KANDIDANK NOK_x000a_23:03:22-09:03:22: SURVEY OG_x000a_07:03:22: SPK RECEIVED"/>
    <x v="5"/>
    <x v="0"/>
    <n v="43"/>
    <d v="2022-05-15T00:00:00"/>
    <d v="2022-06-04T00:00:00"/>
    <n v="89"/>
    <x v="1"/>
    <d v="2022-06-05T00:00:00"/>
    <d v="2022-07-05T00:00:00"/>
    <x v="0"/>
    <n v="436"/>
    <s v="424 TBG"/>
  </r>
  <r>
    <m/>
    <m/>
    <s v="JAW-JB-CKR-0118"/>
    <n v="30735530031"/>
    <s v="1267522007"/>
    <s v="IBS KP BABAKAN BEKASI"/>
    <s v="BP2022"/>
    <s v="TB"/>
    <s v="107°4.48.58'E"/>
    <s v="6°19.19.06'S"/>
    <n v="30"/>
    <s v="30/170/310"/>
    <n v="2022"/>
    <s v="New site 2022 - P1"/>
    <s v="Desa Jatiwangi Kp. Babakan RT.003 RW.001 Kec. Cikarang Barat, Kab. Bekasi Prov. Jawa Barat"/>
    <s v="EID"/>
    <s v="JAW-JB-CKR-0118"/>
    <s v="BABAKAN_BEKASI"/>
    <s v="COLO"/>
    <s v="TBG"/>
    <s v="JABO"/>
    <x v="0"/>
    <s v="Jawa Barat"/>
    <s v="Kab. Bekasi"/>
    <n v="6618018"/>
    <x v="23"/>
    <d v="2022-02-04T00:00:00"/>
    <n v="74"/>
    <s v="61 - 90 days"/>
    <d v="2022-03-05T00:00:00"/>
    <s v="W10-2022"/>
    <s v="Mar-2022"/>
    <s v="TBD"/>
    <s v="TBD"/>
    <s v="TBD"/>
    <d v="2022-04-30T00:00:00"/>
    <s v="W18-2022"/>
    <s v="Apr-2022"/>
    <d v="2022-04-30T00:00:00"/>
    <s v="W18-2022"/>
    <s v="Apr-2022"/>
    <s v="MW"/>
    <d v="2022-02-07T00:00:00"/>
    <d v="2022-04-05T00:00:00"/>
    <n v="537422013604"/>
    <n v="10.6"/>
    <m/>
    <d v="2022-04-05T00:00:00"/>
    <m/>
    <m/>
    <d v="2022-04-18T00:00:00"/>
    <m/>
    <m/>
    <m/>
    <m/>
    <s v="38.RFI"/>
    <s v="21.RFI"/>
    <s v="CLOSED - RFI DONE"/>
    <s v="18:04:22: RFIN_x000a_17:04:22: RFI, WAIT RFIN_x000a_13:04:22-06:04:22: PLN_x000a_03:04:22 ME OG_x000a_30:03:22-13:03:22: WAIT PSB &amp; STO_x000a_09:03:22: PONDASI OG_x000a_06:03:22-13:02:22: NEED REVIEW POWER EID_x000a_09:02:22: NEED REVIEW TNP HUAWEI_x000a_06:02:22: NEED REVIEW RNP EID_x000a_04:02:22: NEW SPK RELEASED"/>
    <x v="2"/>
    <x v="0"/>
    <m/>
    <m/>
    <m/>
    <m/>
    <x v="2"/>
    <m/>
    <m/>
    <x v="1"/>
    <n v="436"/>
    <s v="424 TBG"/>
  </r>
  <r>
    <s v="89 COLO"/>
    <m/>
    <s v="SUM-SB-PLJ-0771"/>
    <n v="30742080031"/>
    <n v="30663109"/>
    <s v="KINARI"/>
    <s v="BP2022"/>
    <s v="TB"/>
    <s v="101°38.41.28'E"/>
    <s v="1°3.27.29'S"/>
    <n v="50"/>
    <s v="120/240/300"/>
    <n v="2022"/>
    <s v="Newsite 2022 - B2"/>
    <s v="Jorong Pinang Gadang Nagari Koto Padang, Kec. Koto Baru, Kab. Dharmasraya, Prov. Sumatera Barat"/>
    <s v="HTI"/>
    <s v="SUM-SB-PLJ-0771"/>
    <s v="LINTAS_TENGAH_SUMATERA"/>
    <s v="COLO"/>
    <s v="TBG"/>
    <s v="West"/>
    <x v="9"/>
    <s v="Sumatera Barat"/>
    <s v="Kab. Dharmasraya"/>
    <n v="6618079"/>
    <x v="5"/>
    <d v="2022-03-11T00:00:00"/>
    <n v="35"/>
    <s v="31 - 60 days"/>
    <d v="2022-04-10T00:00:00"/>
    <s v="W16-2022"/>
    <s v="Apr-2022"/>
    <s v="TBD"/>
    <s v="TBD"/>
    <s v="TBD"/>
    <d v="2022-05-09T00:00:00"/>
    <s v="W20-2022"/>
    <s v="May-2022"/>
    <d v="2022-05-09T00:00:00"/>
    <s v="W20-2022"/>
    <s v="May-2022"/>
    <s v="MW"/>
    <d v="2022-03-24T00:00:00"/>
    <d v="2022-03-25T00:00:00"/>
    <s v="MG"/>
    <m/>
    <m/>
    <d v="2022-03-25T00:00:00"/>
    <m/>
    <m/>
    <d v="2022-04-15T00:00:00"/>
    <m/>
    <m/>
    <m/>
    <m/>
    <s v="38.RFI"/>
    <s v="21.RFI"/>
    <s v="CLOSED - RFI DONE"/>
    <s v="15:04:22: RFIN_x000a_13:04:22-03:04:22: PONDASI OG_x000a_30:03:22-27:03:22: MOBDEMOB_x000a_23:03:22-13:02:22: ESR PROCESS_x000a_11:02:22: SPK RECEIVED"/>
    <x v="2"/>
    <x v="0"/>
    <m/>
    <m/>
    <m/>
    <m/>
    <x v="2"/>
    <m/>
    <m/>
    <x v="1"/>
    <n v="443"/>
    <s v="431 TBG"/>
  </r>
  <r>
    <s v="NEW SPK"/>
    <m/>
    <s v="SUM-LA-GDT-1132"/>
    <n v="30735470031"/>
    <s v="100087109"/>
    <s v="KAMPUNG UMBUL KUNCI"/>
    <s v="BP2022"/>
    <s v="TB "/>
    <s v="105°13.38.03'E"/>
    <s v="5°28.11.96'S"/>
    <n v="60"/>
    <s v="145/200"/>
    <n v="2022"/>
    <s v="New site 2022 - P2"/>
    <s v="Jl. Kunci, Kel. Keteguhan, Kec. Teluk Betung Barat, Bandar Lampung.Kel. KeteguhanKec. Teluk Betung Selatan"/>
    <s v="HTI"/>
    <s v="SUM-LA-GDT-1132"/>
    <s v="JL_UMBUL_KUNCI_KETEGUHAN"/>
    <s v="COLO"/>
    <s v="TBG"/>
    <s v="West"/>
    <x v="1"/>
    <s v="Lampung"/>
    <s v="Kab. Pesawaran"/>
    <n v="6617991"/>
    <x v="8"/>
    <d v="2022-01-28T00:00:00"/>
    <n v="70"/>
    <s v="61 - 90 days"/>
    <d v="2022-02-27T00:00:00"/>
    <s v="W10-2022"/>
    <s v="Feb-2022"/>
    <s v="TBD"/>
    <s v="TBD"/>
    <s v="TBD"/>
    <d v="2022-04-30T00:00:00"/>
    <s v="W18-2022"/>
    <s v="Apr-2022"/>
    <d v="2022-04-30T00:00:00"/>
    <s v="W18-2022"/>
    <s v="Apr-2022"/>
    <s v="MW"/>
    <d v="2022-02-02T00:00:00"/>
    <d v="2022-02-03T00:00:00"/>
    <n v="171802788465"/>
    <m/>
    <m/>
    <d v="2022-03-22T00:00:00"/>
    <m/>
    <m/>
    <d v="2022-04-08T00:00:00"/>
    <m/>
    <m/>
    <m/>
    <s v="NY STIP, ERM PROCESS"/>
    <s v="38.RFI"/>
    <s v="21.RFI"/>
    <s v="CLOSED - RFI DONE"/>
    <s v="08:04:22: RFIN_x000a_06:04:22-03:04:22: PLN, CAN BE ACCELERATE TO APR_x000a_03:04:22-30:03:22: PLN_x000a_27:03:22-20:03:22: ME OG KWH KOSONG_x000a_16:03:22-09:03:22: BTS PONDASI OG_x000a_06:03:22-16:02:22: READY TO STO_x000a_13:02:22: NEED REVIEW POWER_x000a_09:02:22: NEED REVIEW TNP ALITA_x000a_06:02:22-02:02:22: NEED REVIEW RNP HUAWEI_x000a_30:01:22: ESR REVIEW, NEED REVIEW RNP HUAWEI_x000a_28:01:22: SPK RELEASED"/>
    <x v="2"/>
    <x v="0"/>
    <m/>
    <m/>
    <m/>
    <m/>
    <x v="2"/>
    <m/>
    <m/>
    <x v="1"/>
    <n v="481"/>
    <s v="469 TBG"/>
  </r>
  <r>
    <s v="NEW SPK"/>
    <m/>
    <s v="SUM-SS-MBL-1201"/>
    <n v="30734220031"/>
    <s v="070077104"/>
    <s v="JAJARAN BARU MEGANG"/>
    <s v="BP2022"/>
    <s v="SKP"/>
    <s v="103°0.18.0'E"/>
    <s v="2°57.8.6'S"/>
    <n v="60"/>
    <s v="150/250/330"/>
    <n v="2022"/>
    <s v="New site 2022 - P2"/>
    <s v="Dusun 3 Desa Jajaran Baru 2 Kec Magang Sakti, Kab.Musi Rawas"/>
    <s v="HTI"/>
    <s v="SUM-SS-MBL-1201"/>
    <s v="JAJARAN_BARU_II"/>
    <s v="COLO"/>
    <s v="TBG"/>
    <s v="West"/>
    <x v="1"/>
    <s v="Sumatera Selatan"/>
    <s v="Kab. Musi Rawas"/>
    <n v="6617983"/>
    <x v="8"/>
    <d v="2022-01-28T00:00:00"/>
    <n v="71"/>
    <s v="61 - 90 days"/>
    <d v="2022-02-27T00:00:00"/>
    <s v="W10-2022"/>
    <s v="Feb-2022"/>
    <s v="TBD"/>
    <s v="TBD"/>
    <s v="TBD"/>
    <d v="2022-06-05T00:00:00"/>
    <s v="W24-2022"/>
    <s v="Jun-2022"/>
    <d v="2022-06-05T00:00:00"/>
    <s v="W24-2022"/>
    <s v="Jun-2022"/>
    <s v="MW"/>
    <d v="2022-02-01T00:00:00"/>
    <d v="2022-02-02T00:00:00"/>
    <n v="147800877433"/>
    <n v="6.6"/>
    <m/>
    <d v="2022-03-22T00:00:00"/>
    <m/>
    <m/>
    <d v="2022-04-09T00:00:00"/>
    <m/>
    <m/>
    <m/>
    <s v="STIP RELEASED, GO CME"/>
    <s v="38.RFI"/>
    <s v="21.RFI"/>
    <s v="CLOSED - RFI DONE"/>
    <s v="09:04:22: RFIN_x000a_06:04:22-29:03:22: SRFI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n v="481"/>
    <s v="469 TBG"/>
  </r>
  <r>
    <n v="528"/>
    <m/>
    <s v="JAW-JT-SKT-2146"/>
    <n v="30700500031"/>
    <n v="1447851003"/>
    <s v="DR RAJIMAN PAJANG"/>
    <s v="ACTIVE - BLITZKRIEG 2021 [NEW]"/>
    <s v="TB"/>
    <s v="110°47.24.52'E"/>
    <s v="7°34.4.38'S"/>
    <n v="35"/>
    <s v="45/120/185/330"/>
    <n v="2021"/>
    <s v="BLITZKRIEG 2021 [NEW]"/>
    <s v=""/>
    <s v="EID"/>
    <s v="JAW-JT-SKT-2146"/>
    <s v="DR RAJIMAN PAJANG"/>
    <s v="B2S"/>
    <s v="TBG"/>
    <s v="CENTRAL"/>
    <x v="5"/>
    <s v="Jawa Tengah"/>
    <s v="Kota Surakarta"/>
    <n v="6617569"/>
    <x v="36"/>
    <m/>
    <n v="168"/>
    <s v="&gt; 150 days"/>
    <d v="2022-01-24T00:00:00"/>
    <s v="W05-2022"/>
    <s v="Jan-2022"/>
    <d v="2021-12-15T00:00:00"/>
    <s v="W51-2021"/>
    <s v="Dec-2021"/>
    <d v="2022-01-24T00:00:00"/>
    <s v="W05-2022"/>
    <s v="Jan-2022"/>
    <d v="2022-02-10T00:00:00"/>
    <s v="W07-2022"/>
    <s v="Feb-2022"/>
    <s v="MW"/>
    <d v="2021-12-28T00:00:00"/>
    <m/>
    <n v="520512091107"/>
    <n v="7.7"/>
    <m/>
    <m/>
    <m/>
    <m/>
    <d v="2022-02-11T00:00:00"/>
    <s v="W07-2022"/>
    <m/>
    <m/>
    <s v="CME"/>
    <s v="38.RFI"/>
    <s v="21.RFI"/>
    <s v="CLOSED - RFI DONE"/>
    <s v="11:02:22: RFIN_x000a_09:02:22-26:01:22: SRFI, PLN CONNECTION_x000a_23:01:22: CURRING TIME, PREPARE ERECTION_x000a_19:01:22: POURING OG_x000a_16:01:22: REBARING OG_x000a_12:01:22: PONDASI OG, REBARRING_x000a_09:01:22: EXCAVATION OG_x000a_05:01:22-02:01:22: APD RELEASED, CME PREPARATION_x000a_29:12:21-26:12:21: SOIL TEST &amp; REKOM DONE, WAIT APD RELEASED_x000a_22:12:21: WAIT SOIL TEST DONE &amp; APD RELEASED &amp; PARALEL REKOM LURAH CAMAT_x000a_15:12:21: REALISASI IW, PARALEL REQ SOIL TEST_x000a_12:12:21: IW OG (5KK)_x000a_10:12:21: RNP TNP VALIDATION KANDIDAT N_x000a_08:12:21-05:12:21: KANDIDAT J GAGAL, KONFLIK KELUARGA, OG REHUNTING, PLAN SUBMIT KANDIDAT 9 DEC_x000a_01:12:21-30:11:21: KANDIDAT K&amp;L REEJCT WARGA, OG IW KANDIDAT J_x000a_28:11:21-24:11:21: KANDIDAT K&amp;L APPROVED, IW OG ON KANDIDAT K (TOTAL KK 20)_x000a_21:11:21: KANDIDAT H&amp;I REJECT WARGA, OG PROCESS REVIEW RNP TNP KANDIDAT J,K,&amp;L_x000a_17:11:21: IW OG PADA KANDIDAT H &amp; I, ANTENA HEIGHT 25 M MONOPOLE + 1 M _x000a_17:11:21-16:11:21: KANDIDAT G REJECT BY WARGA, OG PARALEL REVIEW RNP TNP KANDIDAT H &amp; I_x000a_14:11:21: UNDER TNP REVIEW KANDIDAT G_x000a_10:11:21-07:11:21: REHUNTING OG _x000a_03:11:21: KANDIDAT F TNP NOK BY TNP XL, PROSES REHUNTING _x000a_31:10:21: KANDIDAT NOK BY TNP XL, PROSES REHUNTING _x000a_27:10:21 - 23:10:21: IW OG HARD SITAC, SOSWAR ON SCHEDULE 25 OCT, PLAN IW CLEAR 30 OKT 21_x000a_20:10:21: IW OG, PLAN SOSWAR 25 OCT PLAN IW CLEAR W1 NOV_x000a_17:10:21-13:10:21: KANDIDAT C GAGAL IW, VALIDASI KANDIDAT D DONE, IW OG_x000a_10:10:21-06:10:21: IW OG, MASIH LURANG 2 KK LAGI, PLAN SONDIR 14 OCT_x000a_29:09:21: IW OG, MASIH KURANG 17 KK dari 25 KK, PLAN SONDIR 1 OCT _x000a_26:09:21-19:09:21: VALIDASI DONE, IW OG_x000a_15:09:21: 13:09:21: 08:09:21: VALIDASI DONE, IW OG PROSES PENDEKATAN 3 KK DARI 18 KK, PLAN CLEAR 20 SEP 2021_x000a_06:09:21: PLAN SUBMIT KANDIDAT 6 SEP 2021_x000a_01:09:21: HUNTING OG, PLAN SUBMIT KANDIDAT 7 SEP _x000a_08:20:2021: SPK RELEASED 27 AUG, HUNTING OG"/>
    <x v="2"/>
    <x v="0"/>
    <m/>
    <m/>
    <m/>
    <m/>
    <x v="2"/>
    <m/>
    <m/>
    <x v="1"/>
    <m/>
    <m/>
  </r>
  <r>
    <m/>
    <m/>
    <s v="JAW-JI-KDR-4347"/>
    <n v="30740180031"/>
    <s v="1655181003"/>
    <s v="PAPAR_DAWUHAN_KIDUL"/>
    <s v="BP2022"/>
    <s v="TB"/>
    <s v="112°5.28.93'E"/>
    <s v="7°43.5.56'S"/>
    <n v="50"/>
    <s v="25/115/285"/>
    <n v="2022"/>
    <s v="Newsite 2022 - P2"/>
    <s v=""/>
    <s v="HTI"/>
    <s v="JAW-JI-KDR-4347"/>
    <s v="PAPAR_DAWUHAN_KIDUL"/>
    <s v="B2S"/>
    <s v="TBG"/>
    <s v="EAST"/>
    <x v="6"/>
    <s v="Jawa Timur"/>
    <s v="Kab. Kediri"/>
    <n v="6618108"/>
    <x v="15"/>
    <d v="2022-03-07T00:00:00"/>
    <n v="43"/>
    <s v="31 - 60 days"/>
    <d v="2022-08-04T00:00:00"/>
    <s v="W32-2022"/>
    <s v="Aug-2022"/>
    <s v="TBD"/>
    <s v="TBD"/>
    <s v="TBD"/>
    <s v="TBD"/>
    <s v="TBD"/>
    <s v="TBD"/>
    <s v="TBD"/>
    <s v="TBD"/>
    <s v="TBD"/>
    <s v="MW"/>
    <m/>
    <m/>
    <m/>
    <m/>
    <m/>
    <m/>
    <m/>
    <m/>
    <m/>
    <m/>
    <m/>
    <m/>
    <s v="SITAC"/>
    <s v="12.CP Process"/>
    <s v="07.SITAC PROCESS"/>
    <s v="CURRENTLY NO ISSUE"/>
    <s v="17:04:22-30:03:22: IW OG_x000a_27:03:22-25:03:22: VALIDASI RNP TNP_x000a_23:03:22-16:03:22: IW OG_x000a_15:03:22-15:03:22: UNDER TNP _x000a_13:03:22-09:03:22: SURVEY OG &amp; MITRA ASSIGNMENT_x000a_07:03:22: SPK RECEIVED"/>
    <x v="5"/>
    <x v="0"/>
    <n v="43"/>
    <d v="2022-04-20T00:00:00"/>
    <d v="2022-06-04T00:00:00"/>
    <n v="89"/>
    <x v="1"/>
    <d v="2022-06-05T00:00:00"/>
    <d v="2022-07-05T00:00:00"/>
    <x v="0"/>
    <n v="436"/>
    <s v="424 TBG"/>
  </r>
  <r>
    <m/>
    <m/>
    <s v="JAW-JI-BJN-4293"/>
    <n v="30740050031"/>
    <s v="1655141003"/>
    <s v="KALITIDU_WOTANNGARE"/>
    <s v="BP2022"/>
    <s v="TB"/>
    <s v="111°45.32.4'E"/>
    <s v="7°9.18.72'S"/>
    <n v="50"/>
    <s v="0/180/275"/>
    <n v="2022"/>
    <s v="Newsite 2022 - P2"/>
    <s v=""/>
    <s v="HTI"/>
    <s v="JAW-JI-BJN-4293"/>
    <s v="KALITIDU_WOTANNGARE"/>
    <s v="B2S"/>
    <s v="TBG"/>
    <s v="EAST"/>
    <x v="6"/>
    <s v="Jawa Timur"/>
    <s v="Kab. Bojonegoro"/>
    <n v="6618108"/>
    <x v="15"/>
    <d v="2022-03-07T00:00:00"/>
    <n v="43"/>
    <s v="31 - 60 days"/>
    <d v="2022-08-04T00:00:00"/>
    <s v="W32-2022"/>
    <s v="Aug-2022"/>
    <s v="TBD"/>
    <s v="TBD"/>
    <s v="TBD"/>
    <s v="TBD"/>
    <s v="TBD"/>
    <s v="TBD"/>
    <s v="TBD"/>
    <s v="TBD"/>
    <s v="TBD"/>
    <s v="MW"/>
    <m/>
    <m/>
    <m/>
    <m/>
    <m/>
    <m/>
    <m/>
    <m/>
    <m/>
    <m/>
    <m/>
    <m/>
    <s v="SITAC"/>
    <s v="12.CP Process"/>
    <s v="07.SITAC PROCESS"/>
    <s v="CURRENTLY NO ISSUE"/>
    <s v="17:04:22-07:04:22: IW OG_x000a_06:04:22-05:04:22: VALIDASI RNP TNP_x000a_03:04:22:-15:03:22: VALIDASI RNP TNP (KANDIDAT OUTCELL)_x000a_13:03:22-09:03:22: SURVEY OG &amp; MITRA ASSIGNMENT_x000a_07:03:22: SPK RECEIVED"/>
    <x v="5"/>
    <x v="0"/>
    <n v="43"/>
    <d v="2022-05-09T00:00:00"/>
    <d v="2022-06-03T00:00:00"/>
    <n v="88"/>
    <x v="1"/>
    <d v="2022-06-05T00:00:00"/>
    <d v="2022-07-05T00:00:00"/>
    <x v="0"/>
    <n v="436"/>
    <s v="424 TBG"/>
  </r>
  <r>
    <m/>
    <m/>
    <s v="JAW-BT-TGR-0115"/>
    <n v="30739700031"/>
    <s v="1323311003"/>
    <s v="TANJUNG_ANOM_BONISARI"/>
    <s v="BP2022"/>
    <s v="TB"/>
    <s v="106°32.41.64'E"/>
    <s v="6°1.33.41'S"/>
    <n v="50"/>
    <s v="90/200/310"/>
    <n v="2022"/>
    <s v="Newsite 2022 - P2"/>
    <s v="Kp.Buaran Asem RT.004/RW.004 Desa Tanjung Anom, Kecamatan Mauk, Kabupaten Tangerang, Provinsi Banten"/>
    <s v="EID"/>
    <s v="JAW-BT-TGR-0115"/>
    <s v="TANJUNG_ANOM_BONISARI"/>
    <s v="B2S"/>
    <s v="TBG"/>
    <s v="JABO"/>
    <x v="0"/>
    <s v="Banten"/>
    <s v="Kab. Tangerang"/>
    <n v="6618110"/>
    <x v="15"/>
    <d v="2022-03-07T00:00:00"/>
    <n v="43"/>
    <s v="31 - 60 days"/>
    <d v="2022-08-04T00:00:00"/>
    <s v="W32-2022"/>
    <s v="Aug-2022"/>
    <s v="TBD"/>
    <s v="TBD"/>
    <s v="TBD"/>
    <s v="TBD"/>
    <s v="TBD"/>
    <s v="TBD"/>
    <s v="TBD"/>
    <s v="TBD"/>
    <s v="TBD"/>
    <s v="MW"/>
    <m/>
    <m/>
    <m/>
    <m/>
    <m/>
    <m/>
    <m/>
    <m/>
    <m/>
    <m/>
    <m/>
    <m/>
    <s v="PRESITAC"/>
    <s v="08.Under RNP review"/>
    <s v="06.ERM PROCESS"/>
    <s v="CURRENTLY NO ISSUE"/>
    <s v="17:04:22-07:04:22: VALIDASI RNP TNP_x000a_06:04:22-05:04:22: rehunting_x000a_03:04:22-01:04:22: VALIDASI RNP TNP_x000a_30:03:22-20:03:22: IW OG_x000a_16:03:22-15:03:22: VALIDASI RNP TNP_x000a_13:03:22-09:03:22: SURVEY OG &amp; MITRA ASSIGNMENT_x000a_07:03:22: SPK RECEIVED"/>
    <x v="5"/>
    <x v="0"/>
    <n v="43"/>
    <d v="2022-05-09T00:00:00"/>
    <d v="2022-06-03T00:00:00"/>
    <n v="88"/>
    <x v="1"/>
    <d v="2022-06-05T00:00:00"/>
    <d v="2022-07-05T00:00:00"/>
    <x v="0"/>
    <n v="436"/>
    <s v="424 TBG"/>
  </r>
  <r>
    <s v="NEW SPK"/>
    <m/>
    <s v="SUM-SS-MPR-1262"/>
    <n v="30734440031"/>
    <s v="070287104"/>
    <s v="TAWANG REJO"/>
    <s v="BP2022"/>
    <s v="SMI"/>
    <s v="104°38.3.01'E"/>
    <s v="4°11.37.79'S"/>
    <n v="65"/>
    <s v="110/245/335"/>
    <n v="2022"/>
    <s v="New site 2022 - P2"/>
    <s v="Dusun Tri Tunggal, Desa Tawang Rejo RT 01, kec. Bilatang, Kab. OKU Timur Prov. Sumatera Selatan"/>
    <s v="HTI"/>
    <s v="SUM-SS-MPR-1262"/>
    <s v="JL_KALANG_TAWANGREJO"/>
    <s v="COLO"/>
    <s v="TBG"/>
    <s v="West"/>
    <x v="1"/>
    <s v="Sumatera Selatan"/>
    <s v="Kab. Ogan Komering Ulu Ti"/>
    <n v="6617988"/>
    <x v="8"/>
    <d v="2022-01-28T00:00:00"/>
    <n v="70"/>
    <s v="61 - 90 days"/>
    <d v="2022-02-27T00:00:00"/>
    <s v="W10-2022"/>
    <s v="Feb-2022"/>
    <s v="TBD"/>
    <s v="TBD"/>
    <s v="TBD"/>
    <d v="2022-05-15T00:00:00"/>
    <s v="W21-2022"/>
    <s v="May-2022"/>
    <d v="2022-05-15T00:00:00"/>
    <s v="W21-2022"/>
    <s v="May-2022"/>
    <s v="MW"/>
    <d v="2022-02-01T00:00:00"/>
    <d v="2022-02-02T00:00:00"/>
    <n v="149300218199"/>
    <m/>
    <m/>
    <d v="2022-03-22T00:00:00"/>
    <m/>
    <m/>
    <d v="2022-04-08T00:00:00"/>
    <m/>
    <m/>
    <m/>
    <s v="STIP RELEASED, GO CME"/>
    <s v="38.RFI"/>
    <s v="21.RFI"/>
    <s v="CLOSED - RFI DONE"/>
    <s v="08:04:22: RFIN_x000a_06:04:22-30:03:22: PLN_x000a_27:03:22-20:03:22: ME OG KWH KOSONG_x000a_16:03:22-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81"/>
    <s v="469 TBG"/>
  </r>
  <r>
    <s v="NEW SPK"/>
    <m/>
    <s v="JAW-JT-KRG-2152"/>
    <n v="30735770031"/>
    <s v="142770126"/>
    <s v="KARANGPANDAN-MATESIH"/>
    <s v="BP2022"/>
    <s v="TB"/>
    <s v="111°3.40.43'E"/>
    <s v="7°37.55.34'S"/>
    <n v="39"/>
    <s v="10/110/250"/>
    <s v="2022-2024"/>
    <s v="New site 2022 - P1"/>
    <s v="Desa Pablengan Dukuh Karangtengah Kec. Matesih, Kab. Karanganyar Prov. Jawa Tengah"/>
    <s v="NOKIA"/>
    <s v="JAW-JT-KRG-2152"/>
    <s v="PABLENGAN_KARANGANYAR"/>
    <s v="COLO"/>
    <s v="TBG"/>
    <s v="CENTRAL"/>
    <x v="5"/>
    <s v="Jawa Tengah"/>
    <s v="Kab. Karanganyar"/>
    <n v="6617993"/>
    <x v="8"/>
    <d v="2022-01-28T00:00:00"/>
    <n v="54"/>
    <s v="31 - 60 days"/>
    <d v="2022-02-27T00:00:00"/>
    <s v="W10-2022"/>
    <s v="Feb-2022"/>
    <s v="TBD"/>
    <s v="TBD"/>
    <s v="TBD"/>
    <d v="2022-04-07T00:00:00"/>
    <s v="W15-2022"/>
    <s v="Apr-2022"/>
    <d v="2022-04-07T00:00:00"/>
    <s v="W15-2022"/>
    <s v="Apr-2022"/>
    <s v="MW"/>
    <d v="2022-02-02T00:00:00"/>
    <d v="2022-03-14T00:00:00"/>
    <n v="526550154448"/>
    <n v="11"/>
    <m/>
    <d v="2022-03-08T00:00:00"/>
    <m/>
    <m/>
    <d v="2022-03-23T00:00:00"/>
    <s v="W13-2022"/>
    <m/>
    <m/>
    <s v="NY STIP, ERM PROCESS"/>
    <s v="38.RFI"/>
    <s v="21.RFI"/>
    <s v="LMS CHANGED TO NOKIA"/>
    <s v="23:03:22: RFIN_x000a_20:03:22: ME OG_x000a_16:03:22-13:03:22: WAIT PSB_x000a_09:03:22: PONDASI OG_x000a_06:03:22: READY TO STO_x000a_23:02:22-16:02:22: NEED REVIEW POWER_x000a_13:02:22-08:02:22: NEED REVIEW TNP HUAWEI_x000a_06:02:22-02:02:22: NEED REVIEW RNP HUAWEI_x000a_30:01:22: ESR REVIEW, NEED REVIEW RNP HUAWEI_x000a_28:01:22: SPK RELEASED"/>
    <x v="2"/>
    <x v="0"/>
    <m/>
    <m/>
    <m/>
    <m/>
    <x v="2"/>
    <m/>
    <m/>
    <x v="1"/>
    <m/>
    <m/>
  </r>
  <r>
    <s v="NEW SPK"/>
    <m/>
    <s v="SUM-SB-LBB-0836"/>
    <n v="30734610031"/>
    <s v="0309991023"/>
    <s v="AGAM AMPEK ANGKEK"/>
    <s v="BP2022"/>
    <s v="TB"/>
    <s v="100°25.42.74'E"/>
    <s v="0°18.47.04'S"/>
    <n v="50"/>
    <s v="80/170/250"/>
    <n v="2022"/>
    <s v="New site 2022 - P1"/>
    <s v="Jorong Sitapuang, Nagari Balai Gurah, Kecamatan Ampek Angkek_x000a__x000a_Kabupaten Agam, Propinsi Sumatera Barat._x000a__x000a_"/>
    <s v="HTI"/>
    <s v="SUM-SB-LBB-0836"/>
    <s v="AMPEK_ANGKEK_PASIA"/>
    <s v="COLO"/>
    <s v="TBG"/>
    <s v="West"/>
    <x v="9"/>
    <s v="Sumatera Barat"/>
    <s v="Kab. Agam"/>
    <n v="6617992"/>
    <x v="8"/>
    <d v="2022-01-28T00:00:00"/>
    <n v="73"/>
    <s v="61 - 90 days"/>
    <d v="2022-02-27T00:00:00"/>
    <s v="W10-2022"/>
    <s v="Feb-2022"/>
    <d v="2022-03-31T00:00:00"/>
    <s v="W14-2022"/>
    <s v="Mar-2022"/>
    <d v="2022-04-25T00:00:00"/>
    <s v="W18-2022"/>
    <s v="Apr-2022"/>
    <d v="2022-04-25T00:00:00"/>
    <s v="W18-2022"/>
    <s v="Apr-2022"/>
    <s v="MW"/>
    <d v="2022-02-02T00:00:00"/>
    <d v="2022-02-03T00:00:00"/>
    <n v="132260127223"/>
    <n v="6.6"/>
    <m/>
    <d v="2022-03-22T00:00:00"/>
    <m/>
    <m/>
    <d v="2022-04-11T00:00:00"/>
    <m/>
    <m/>
    <m/>
    <m/>
    <s v="38.RFI"/>
    <s v="21.RFI"/>
    <s v="CLOSED - RFI DONE"/>
    <s v="11:04:22: RFIN_x000a_10:04:22-30:03:22: PLN_x000a_27:03:22: ME OG_x000a_23:03:22-13:03:22: PARALEL STRENGTENING_x000a_09:03:22: BTS PONDASI OG_x000a_06:03:22-13:02:22: READY TO STO_x000a_09:02:22: NEED REVIEW CIVIL HUAWEI_x000a_06:02:22: NEED REVIEW TNP ALITA_x000a_02:02:22: NEED REVIEW RNP HUAWEI_x000a_30:01:22: ESR REVIEW, NEED REVIEW RNP HUAWEI_x000a_28:01:22: SPK RELEASED"/>
    <x v="2"/>
    <x v="0"/>
    <m/>
    <m/>
    <m/>
    <m/>
    <x v="2"/>
    <m/>
    <m/>
    <x v="1"/>
    <n v="457"/>
    <s v="445 TBG"/>
  </r>
  <r>
    <m/>
    <m/>
    <s v="JAW-JB-NPH-3751"/>
    <n v="30739810031"/>
    <s v="1276911003"/>
    <s v="PADAASIH"/>
    <s v="BP2022"/>
    <s v="TB"/>
    <s v="107°33.13.59'E"/>
    <s v="6°50.49.29'S"/>
    <n v="30"/>
    <s v="20/120/220"/>
    <n v="2022"/>
    <s v="Newsite 2022 - B2"/>
    <s v=""/>
    <s v="HTI"/>
    <s v="JAW-JB-NPH-3751"/>
    <s v="PADAASIH"/>
    <s v="B2S"/>
    <s v="TBG"/>
    <s v="CENTRAL"/>
    <x v="8"/>
    <s v="Jawa Barat"/>
    <s v="Kab. Bandung Barat"/>
    <n v="6618108"/>
    <x v="15"/>
    <d v="2022-03-07T00:00:00"/>
    <n v="43"/>
    <s v="31 - 60 days"/>
    <d v="2022-08-04T00:00:00"/>
    <s v="W32-2022"/>
    <s v="Aug-2022"/>
    <s v="TBD"/>
    <s v="TBD"/>
    <s v="TBD"/>
    <s v="TBD"/>
    <s v="TBD"/>
    <s v="TBD"/>
    <s v="TBD"/>
    <s v="TBD"/>
    <s v="TBD"/>
    <s v="MW"/>
    <m/>
    <m/>
    <m/>
    <m/>
    <m/>
    <m/>
    <m/>
    <m/>
    <m/>
    <m/>
    <m/>
    <m/>
    <s v="PRESITAC"/>
    <s v="12.CP Process"/>
    <s v="07.SITAC PROCESS"/>
    <s v="CURRENTLY NO ISSUE"/>
    <s v="17:04:22-12:04:22: IW OG_x000a_10:04:22-01:04:22: VALIDASI RNP TNP_x000a_30:03:22-27:03:22: REHUNTING_x000a_23:03:22-15:03:22: IW OG_x000a_13:03:22: VALIDASI RNP TNP_x000a_12:03:22-09:03:22: SURVEY OG_x000a_07:03:22: SPK RECEIVED"/>
    <x v="5"/>
    <x v="0"/>
    <n v="43"/>
    <d v="2022-04-20T00:00:00"/>
    <d v="2022-06-03T00:00:00"/>
    <n v="88"/>
    <x v="1"/>
    <d v="2022-06-05T00:00:00"/>
    <d v="2022-07-05T00:00:00"/>
    <x v="0"/>
    <n v="436"/>
    <s v="424 TBG"/>
  </r>
  <r>
    <s v="NEW SPK"/>
    <m/>
    <s v="JAW-JI-BJN-4292"/>
    <n v="30735010031"/>
    <s v="160417109"/>
    <s v="SEDENG KANOR"/>
    <s v="BP2022"/>
    <s v="TB "/>
    <s v="112°1.8.76'E"/>
    <s v="7°8.24.61'S"/>
    <n v="70"/>
    <s v="100/210/325"/>
    <n v="2022"/>
    <s v="New site 2022 - P2"/>
    <s v="Desa Sedeng Dusun Sedeng RT.01 RW.II Kec.Kanor, Kab.Bojonegoro Prov.Jawa Timur"/>
    <s v="HTI"/>
    <s v="JAW-JI-BJN-4292"/>
    <s v="KANOR_SEDENG"/>
    <s v="COLO"/>
    <s v="TBG"/>
    <s v="EAST"/>
    <x v="6"/>
    <s v="Jawa Timur"/>
    <s v="Kab. Bojonegoro"/>
    <n v="6617991"/>
    <x v="8"/>
    <d v="2022-01-28T00:00:00"/>
    <n v="70"/>
    <s v="61 - 90 days"/>
    <d v="2022-02-27T00:00:00"/>
    <s v="W10-2022"/>
    <s v="Feb-2022"/>
    <d v="2022-03-30T00:00:00"/>
    <s v="W14-2022"/>
    <s v="Mar-2022"/>
    <d v="2022-04-30T00:00:00"/>
    <s v="W18-2022"/>
    <s v="Apr-2022"/>
    <d v="2022-04-30T00:00:00"/>
    <s v="W18-2022"/>
    <s v="Apr-2022"/>
    <s v="MW"/>
    <d v="2022-02-02T00:00:00"/>
    <d v="2022-02-03T00:00:00"/>
    <s v="MG"/>
    <m/>
    <m/>
    <d v="2022-03-21T00:00:00"/>
    <m/>
    <d v="2022-03-22T00:00:00"/>
    <d v="2022-04-08T00:00:00"/>
    <m/>
    <m/>
    <m/>
    <s v="STIP RELEASED, GO CME"/>
    <s v="38.RFI"/>
    <s v="21.RFI"/>
    <s v="CLOSED - RFI DONE"/>
    <s v="08:04:22: RFIN_x000a_06:04:22-22:03:22: SRFI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x v="2"/>
    <x v="0"/>
    <m/>
    <m/>
    <m/>
    <m/>
    <x v="2"/>
    <m/>
    <m/>
    <x v="1"/>
    <n v="481"/>
    <s v="469 TBG"/>
  </r>
  <r>
    <s v="NEW SPK"/>
    <m/>
    <s v="JAW-JI-KDR-4349"/>
    <n v="30735970031"/>
    <s v="1654381004"/>
    <s v="BANGSONGAN"/>
    <s v="BP2022"/>
    <s v="TB "/>
    <s v="112°4.1.85'E"/>
    <s v="7°44.20.26'S"/>
    <n v="40"/>
    <s v="100/220/305"/>
    <n v="2022"/>
    <s v="New site 2022 - P2"/>
    <s v="DUSUN BANGSONGAN RT.001/RW.001 Desa Bangsongan Kecamatan Kayen Kidul Kabupaten Kediri Provinsi Jawa Timur_x000a__x000a_"/>
    <s v="HTI"/>
    <s v="JAW-JI-KDR-4349"/>
    <s v="KAYEN_KIDUL_SENDEN"/>
    <s v="COLO"/>
    <s v="TBG"/>
    <s v="EAST"/>
    <x v="6"/>
    <s v="Jawa Timur"/>
    <s v="Kab. Kediri"/>
    <n v="6617991"/>
    <x v="8"/>
    <d v="2022-01-28T00:00:00"/>
    <n v="70"/>
    <s v="61 - 90 days"/>
    <d v="2022-02-27T00:00:00"/>
    <s v="W10-2022"/>
    <s v="Feb-2022"/>
    <d v="2022-03-30T00:00:00"/>
    <s v="W14-2022"/>
    <s v="Mar-2022"/>
    <d v="2022-04-30T00:00:00"/>
    <s v="W18-2022"/>
    <s v="Apr-2022"/>
    <d v="2022-04-30T00:00:00"/>
    <s v="W18-2022"/>
    <s v="Apr-2022"/>
    <s v="MW"/>
    <d v="2022-02-02T00:00:00"/>
    <d v="2022-02-03T00:00:00"/>
    <s v="MG"/>
    <m/>
    <m/>
    <d v="2022-03-21T00:00:00"/>
    <m/>
    <m/>
    <d v="2022-04-08T00:00:00"/>
    <m/>
    <m/>
    <m/>
    <s v="NY STIP, ERM PROCESS"/>
    <s v="38.RFI"/>
    <s v="21.RFI"/>
    <s v="CLOSED - RFI DONE"/>
    <s v="08:04:22: RFIN_x000a_06:04:22-23:03:22: PLN CONNECTION OG_x000a_20:03:22-16:03:22: SRFI, WAIT STO &amp; PLN CONNECTION_x000a_16:03:22-09:03:22: PONDASI OG_x000a_06:03:22-16:02:22: READY TO STO_x000a_13:02:22-08:02:22: NEED REVIEW TNP HUAWEI_x000a_06:02:22-02:02:22: NEED REVIEW RNP HUAWEI_x000a_30:01:22: ESR REVIEW, NEED REVIEW RNP HUAWEI_x000a_28:01:22: SPK RELEASED"/>
    <x v="2"/>
    <x v="0"/>
    <m/>
    <m/>
    <m/>
    <m/>
    <x v="2"/>
    <m/>
    <m/>
    <x v="1"/>
    <n v="481"/>
    <s v="469 TBG"/>
  </r>
  <r>
    <s v="NEW SPK"/>
    <m/>
    <s v="SUM-SS-MPR-1271"/>
    <n v="30734270031"/>
    <s v="0716762004"/>
    <s v="IBS GUMAWANG_OGT"/>
    <s v="BP2022"/>
    <s v="TB "/>
    <s v="104°44.37.97'E"/>
    <s v="4°1.30.4'S"/>
    <n v="60"/>
    <s v="80/185/300"/>
    <n v="2022"/>
    <s v="New site 2022 - P2"/>
    <s v="Purwodadi Rt.003 Dusun IV Desa Purwodadi Kecamatan Belitang Mulya Kabupaten Ogan Komering Ulu Timur Provinsi Sumatra Selatan"/>
    <s v="HTI"/>
    <s v="SUM-SS-MPR-1271"/>
    <s v="BELITANG_MULYA_SRI_MULYO"/>
    <s v="COLO"/>
    <s v="TBG"/>
    <s v="West"/>
    <x v="1"/>
    <s v="Sumatera Selatan"/>
    <s v="Kab. Ogan Komering Ulu Ti"/>
    <n v="6617992"/>
    <x v="8"/>
    <d v="2022-01-28T00:00:00"/>
    <n v="64"/>
    <s v="61 - 90 days"/>
    <d v="2022-02-27T00:00:00"/>
    <s v="W10-2022"/>
    <s v="Feb-2022"/>
    <s v="TBD"/>
    <s v="TBD"/>
    <s v="TBD"/>
    <d v="2022-05-15T00:00:00"/>
    <s v="W21-2022"/>
    <s v="May-2022"/>
    <d v="2022-05-15T00:00:00"/>
    <s v="W21-2022"/>
    <s v="May-2022"/>
    <s v="MW"/>
    <d v="2022-02-01T00:00:00"/>
    <d v="2022-02-02T00:00:00"/>
    <m/>
    <m/>
    <m/>
    <d v="2022-03-22T00:00:00"/>
    <m/>
    <m/>
    <d v="2022-04-02T00:00:00"/>
    <s v="W14-2022"/>
    <m/>
    <m/>
    <s v="STIP RELEASED, GO CME"/>
    <s v="38.RFI"/>
    <s v="21.RFI"/>
    <s v="CLOSED - RFI DONE"/>
    <s v="02:04:22: 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m/>
    <m/>
  </r>
  <r>
    <s v="NEW SPK"/>
    <m/>
    <s v="SUM-LA-KLA-1148"/>
    <s v="0030740710031"/>
    <n v="101101123"/>
    <s v="TANJUNG SENANG LAMPUNG"/>
    <s v="BP2022"/>
    <s v="TB"/>
    <s v="105°16.49.08'E"/>
    <s v="5°20.52.73'S"/>
    <n v="50"/>
    <s v="25/205/275"/>
    <s v="2022-2024"/>
    <s v="New site 2022 - P1"/>
    <s v="Jl. AMD RT.012 LK. I, Kel. Way Kandis, Kec. Tanjung Senang, Kota Bandar Lampung, Prov. Lampung"/>
    <s v="HTI"/>
    <s v="SUM-LA-KLA-1148"/>
    <s v="TANJUNG_SENANG_WAY_KANDIS"/>
    <s v="COLO"/>
    <s v="TBG"/>
    <s v="West"/>
    <x v="1"/>
    <s v="Lampung"/>
    <s v="Kab. Lampung Selatan"/>
    <n v="6617991"/>
    <x v="8"/>
    <d v="2022-01-28T00:00:00"/>
    <n v="63"/>
    <s v="61 - 90 days"/>
    <d v="2022-02-27T00:00:00"/>
    <s v="W10-2022"/>
    <s v="Feb-2022"/>
    <s v="TBD"/>
    <s v="TBD"/>
    <s v="TBD"/>
    <d v="2022-06-05T00:00:00"/>
    <s v="W24-2022"/>
    <s v="Jun-2022"/>
    <d v="2022-06-05T00:00:00"/>
    <s v="W24-2022"/>
    <s v="Jun-2022"/>
    <s v="MW"/>
    <d v="2022-02-02T00:00:00"/>
    <d v="2022-02-03T00:00:00"/>
    <n v="171202978132"/>
    <n v="6.6"/>
    <m/>
    <d v="2022-03-22T00:00:00"/>
    <m/>
    <m/>
    <d v="2022-04-01T00:00:00"/>
    <s v="W14-2022"/>
    <m/>
    <m/>
    <s v="NY STIP, ERM PROCESS"/>
    <s v="38.RFI"/>
    <s v="21.RFI"/>
    <s v="CLOSED - RFI DONE"/>
    <s v="01:04:22: RFIN_x000a_30:03:22-27:03:22: ME OG_x000a_23:03:22-20:03:22: PONDASI OG_x000a_16:03:22-13:03:22: NEED REVIEW RNP HUAWEI, RF OK 38_x000a_09:03:22-08:02:22: RND NOK NEED 50 METER_x000a_06:02:22-02:02:22: NEED REVIEW RNP HUAWEI_x000a_30:01:22: ESR REVIEW, NEED REVIEW RNP HUAWEI_x000a_28:01:22: SPK RELEASED"/>
    <x v="2"/>
    <x v="0"/>
    <m/>
    <m/>
    <m/>
    <m/>
    <x v="2"/>
    <m/>
    <m/>
    <x v="1"/>
    <m/>
    <m/>
  </r>
  <r>
    <s v="NEW SPK"/>
    <m/>
    <s v="SUM-SU-SDK-2227"/>
    <n v="30734600031"/>
    <s v="0226622007"/>
    <s v="IBS IBS_MED0053_NORTH SUMATERA"/>
    <s v="BP2022"/>
    <s v="TB "/>
    <s v="98°22.42.17'E"/>
    <s v="2°43.57.94'N"/>
    <n v="50"/>
    <s v="60/170/280"/>
    <n v="2022"/>
    <s v="New site 2022 - P2"/>
    <s v="Jl. Taman Wisata Iman, Dusun II, Desa Sitinjo, Kecamatan Sitinjo, Kabupaten Dairi, Propinsi Sumatera Utara"/>
    <s v="HTI"/>
    <s v="SUM-SU-SDK-2227"/>
    <s v="SITINJO_I"/>
    <s v="COLO"/>
    <s v="TBG"/>
    <s v="West"/>
    <x v="3"/>
    <s v="Sumatera Utara"/>
    <s v="Kab. Dairi"/>
    <n v="6617992"/>
    <x v="8"/>
    <d v="2022-01-28T00:00:00"/>
    <n v="62"/>
    <s v="61 - 90 days"/>
    <d v="2022-02-27T00:00:00"/>
    <s v="W10-2022"/>
    <s v="Feb-2022"/>
    <s v="TBD"/>
    <s v="TBD"/>
    <s v="TBD"/>
    <d v="2022-04-25T00:00:00"/>
    <s v="W18-2022"/>
    <s v="Apr-2022"/>
    <d v="2022-04-25T00:00:00"/>
    <s v="W18-2022"/>
    <s v="Apr-2022"/>
    <s v="MW"/>
    <d v="2022-02-01T00:00:00"/>
    <d v="2022-02-02T00:00:00"/>
    <m/>
    <m/>
    <m/>
    <d v="2022-03-22T00:00:00"/>
    <m/>
    <m/>
    <d v="2022-03-31T00:00:00"/>
    <s v="W14-2022"/>
    <m/>
    <m/>
    <s v="STIP RELEASED, GO CME"/>
    <s v="38.RFI"/>
    <s v="21.RFI"/>
    <s v="CLOSED - RFI DONE"/>
    <s v="31:03:22: RFIN_x000a_30:03:22: PLN_x000a_27:03:22-16:03:22: ME PARALEL STRENGTENING_x000a_13:03:22-09:03:22: BTS PONDASI OG, PARALEL STRENGTENING_x000a_06:03:22-13:02:22: READY TO STO_x000a_09:02:22: NEED REVIEW CIVIL HUAWEI_x000a_06:02:22: NEED REVIEW TNP ALITA_x000a_02:02:22: NEED REVIEW RNP HUAWEI_x000a_30:01:22: ESR REVIEW, NEED REVIEW RNP HUAWEI_x000a_28:01:22: SPK RELEASED"/>
    <x v="2"/>
    <x v="0"/>
    <m/>
    <m/>
    <m/>
    <m/>
    <x v="2"/>
    <m/>
    <m/>
    <x v="1"/>
    <m/>
    <m/>
  </r>
  <r>
    <s v="NEW SPK"/>
    <m/>
    <s v="SUM-SU-SDK-2228"/>
    <n v="30734670031"/>
    <s v="T000677"/>
    <s v="REP. SIDIKALANG-TONGGING"/>
    <s v="BP2022"/>
    <s v="SKP"/>
    <s v="98°26.27.56'E"/>
    <s v="2°45.19.3'N"/>
    <n v="50"/>
    <s v="80/130/330"/>
    <n v="2022"/>
    <s v="New site 2022 - P2"/>
    <s v="Desa Tanjung Beringin, Dusun I Sumbul"/>
    <s v="HTI"/>
    <s v="SUM-SU-SDK-2228"/>
    <s v="PAGAGAN_JULU_II"/>
    <s v="COLO"/>
    <s v="TBG"/>
    <s v="West"/>
    <x v="3"/>
    <s v="Sumatera Utara"/>
    <s v="Kab. Dairi"/>
    <n v="6617983"/>
    <x v="8"/>
    <d v="2022-01-28T00:00:00"/>
    <n v="62"/>
    <s v="61 - 90 days"/>
    <d v="2022-02-27T00:00:00"/>
    <s v="W10-2022"/>
    <s v="Feb-2022"/>
    <s v="TBD"/>
    <s v="TBD"/>
    <s v="TBD"/>
    <d v="2022-04-25T00:00:00"/>
    <s v="W18-2022"/>
    <s v="Apr-2022"/>
    <d v="2022-04-25T00:00:00"/>
    <s v="W18-2022"/>
    <s v="Apr-2022"/>
    <s v="MW"/>
    <d v="2022-02-01T00:00:00"/>
    <d v="2022-02-02T00:00:00"/>
    <m/>
    <m/>
    <m/>
    <d v="2022-03-22T00:00:00"/>
    <m/>
    <m/>
    <d v="2022-03-31T00:00:00"/>
    <s v="W14-2022"/>
    <m/>
    <m/>
    <s v="STIP RELEASED, GO CME"/>
    <s v="38.RFI"/>
    <s v="21.RFI"/>
    <s v="CLOSED - RFI DONE"/>
    <s v="31:03:22: RFIN_x000a_30:03:22: PLN_x000a_27:03:22-16:03:22: ME OG_x000a_13:03:22-09:03:22: BTS PONDASI OG_x000a_06:03:22-16:02:22: READY TO STO_x000a_13:02:22-09:02:22: READY TO DECLARE STO_x000a_06:02:22: NEED REVIEW TNP ALITA_x000a_02:02:22: NEED REVIEW RNP HUAWEI_x000a_30:01:22: ESR REVIEW, NEED REVIEW RNP HUAWEI_x000a_28:01:22: SPK RELEASED"/>
    <x v="2"/>
    <x v="0"/>
    <m/>
    <m/>
    <m/>
    <m/>
    <x v="2"/>
    <m/>
    <m/>
    <x v="1"/>
    <m/>
    <m/>
  </r>
  <r>
    <s v="NEW SPK"/>
    <m/>
    <s v="SUM-SU-MDN-2231"/>
    <n v="30735130031"/>
    <s v="020600109"/>
    <s v="GRIYA MARTUBUNG"/>
    <s v="BP2022"/>
    <s v="TB"/>
    <s v="98°41.9.17'E"/>
    <s v="3°41.40.91'N"/>
    <n v="35"/>
    <s v="20/100/160"/>
    <n v="2022"/>
    <s v="New site 2022 - P1"/>
    <s v="Jl. Pancing I/Gg. Rela Lingkungan III Kel. Besar (Kampung Besar), Kecamatan Medan Labuhan "/>
    <s v="HTI"/>
    <s v="SUM-SU-MDN-2231"/>
    <s v="MEDAN_LABUHAN_BESAR"/>
    <s v="COLO"/>
    <s v="TBG"/>
    <s v="West"/>
    <x v="3"/>
    <s v="Sumatera Utara"/>
    <s v="Kota Medan"/>
    <n v="6617992"/>
    <x v="8"/>
    <d v="2022-01-28T00:00:00"/>
    <n v="62"/>
    <s v="61 - 90 days"/>
    <d v="2022-02-27T00:00:00"/>
    <s v="W10-2022"/>
    <s v="Feb-2022"/>
    <d v="2022-04-10T00:00:00"/>
    <s v="W16-2022"/>
    <s v="Apr-2022"/>
    <d v="2022-04-30T00:00:00"/>
    <s v="W18-2022"/>
    <s v="Apr-2022"/>
    <d v="2022-04-30T00:00:00"/>
    <s v="W18-2022"/>
    <s v="Apr-2022"/>
    <s v="MW"/>
    <d v="2022-02-01T00:00:00"/>
    <d v="2022-02-02T00:00:00"/>
    <m/>
    <m/>
    <m/>
    <d v="2022-03-22T00:00:00"/>
    <m/>
    <m/>
    <d v="2022-03-31T00:00:00"/>
    <s v="W14-2022"/>
    <m/>
    <m/>
    <s v="STIP RELEASED, GO CME"/>
    <s v="38.RFI"/>
    <s v="21.RFI"/>
    <s v="CLOSED - RFI DONE"/>
    <s v="31:03:22: RFIN_x000a_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x v="2"/>
    <x v="0"/>
    <m/>
    <m/>
    <m/>
    <m/>
    <x v="2"/>
    <m/>
    <m/>
    <x v="1"/>
    <m/>
    <m/>
  </r>
  <r>
    <s v="NEW SPK"/>
    <m/>
    <s v="SUM-SU-TBT-2220"/>
    <n v="30735140031"/>
    <s v="0225242003"/>
    <s v="IBS KOMPLEKS SATRIA"/>
    <s v="BP2022"/>
    <s v="TB "/>
    <s v="99°10.37.06'E"/>
    <s v="3°20.11.11'N"/>
    <n v="50"/>
    <s v="70/190/310"/>
    <n v="2022"/>
    <s v="New site 2022 - P2"/>
    <s v="Jl. Baja Gg Perak Lingkungan 004, Kelurahan Pertambangan Hulu, Kecamatan Padang Hilir, Kota Tebing Tinggi, Provinsi Sumatera Utara_x000a__x000a_"/>
    <s v="HTI"/>
    <s v="SUM-SU-TBT-2220"/>
    <s v="TAMBANGAN_HULU"/>
    <s v="COLO"/>
    <s v="TBG"/>
    <s v="West"/>
    <x v="3"/>
    <s v="Sumatera Utara"/>
    <s v="Kota Tebing Tinggi"/>
    <n v="6617992"/>
    <x v="8"/>
    <d v="2022-01-28T00:00:00"/>
    <n v="70"/>
    <s v="61 - 90 days"/>
    <d v="2022-02-27T00:00:00"/>
    <s v="W10-2022"/>
    <s v="Feb-2022"/>
    <d v="2022-04-10T00:00:00"/>
    <s v="W16-2022"/>
    <s v="Apr-2022"/>
    <d v="2022-04-25T00:00:00"/>
    <s v="W18-2022"/>
    <s v="Apr-2022"/>
    <d v="2022-04-25T00:00:00"/>
    <s v="W18-2022"/>
    <s v="Apr-2022"/>
    <s v="MW"/>
    <d v="2022-02-01T00:00:00"/>
    <d v="2022-02-02T00:00:00"/>
    <n v="121101069934"/>
    <m/>
    <m/>
    <d v="2022-03-22T00:00:00"/>
    <m/>
    <m/>
    <d v="2022-04-08T00:00:00"/>
    <m/>
    <m/>
    <m/>
    <s v="STIP RELEASED, GO CME"/>
    <s v="38.RFI"/>
    <s v="21.RFI"/>
    <s v="CLOSED - RFI DONE"/>
    <s v="08:04:22: RFIN_x000a_06:04:22-30:03:22: PLN_x000a_27:03:22-16:03:22: ME PARALEL STRENGTENING_x000a_13:03:22-09:03:22: BTS PONDASI OG, PARALEL STRENGTENING_x000a_06:03:22-13:02:22: READY TO STO_x000a_09:02:22: NEED REVIEW CIVIL HUAWEI_x000a_06:02:22: NEED REVIEW TNP ALITA_x000a_02:02:22: NEED REVIEW RNP HUAWEI_x000a_30:01:22: ESR REVIEW, NEED REVIEW RNP HUAWEI_x000a_28:01:22: SPK RELEASED"/>
    <x v="2"/>
    <x v="0"/>
    <m/>
    <m/>
    <m/>
    <m/>
    <x v="2"/>
    <m/>
    <m/>
    <x v="1"/>
    <n v="481"/>
    <s v="469 TBG"/>
  </r>
  <r>
    <s v="NEW SPK B2S"/>
    <m/>
    <s v="SUM-AC-STB-2235"/>
    <n v="30730340031"/>
    <s v="0229081003"/>
    <s v="PERTUMBUKAN"/>
    <s v="BP2022"/>
    <s v="TB"/>
    <s v="98°23.44.16'E"/>
    <s v="3°42.49.0'N"/>
    <n v="60"/>
    <s v="0/80/270"/>
    <n v="2022"/>
    <s v="New site 2022 - P2"/>
    <s v="Dusun I, Desa Pertumbukan, Kec. Wampu, Kab. Langkat, Provinsi Sumatera Utara"/>
    <s v="HTI"/>
    <s v="SUM-AC-STB-2235"/>
    <s v="PERTUMBUKAN"/>
    <s v="B2S"/>
    <s v="TBG"/>
    <s v="West"/>
    <x v="3"/>
    <s v="Aceh"/>
    <s v="Kab. Langkat"/>
    <n v="6617949"/>
    <x v="1"/>
    <d v="2022-01-28T00:00:00"/>
    <n v="84"/>
    <s v="61 - 90 days"/>
    <d v="2022-06-24T00:00:00"/>
    <s v="W26-2022"/>
    <s v="Jun-2022"/>
    <s v="TBD"/>
    <s v="TBD"/>
    <s v="TBD"/>
    <s v="TBD"/>
    <s v="TBD"/>
    <s v="TBD"/>
    <s v="TBD"/>
    <s v="TBD"/>
    <s v="TBD"/>
    <m/>
    <d v="2022-02-25T00:00:00"/>
    <d v="2022-03-02T00:00:00"/>
    <m/>
    <m/>
    <m/>
    <m/>
    <m/>
    <m/>
    <m/>
    <m/>
    <m/>
    <m/>
    <s v="RETURN BY XL"/>
    <s v="02.SPK returned"/>
    <s v="02.SPK RETURNED"/>
    <s v="SPK RETURN BY XL DUE TO CHANGE SITE ID"/>
    <s v="06:04:22: RETURN BY XL DUE TO CHANGE SITE ID_x000a_03:04:22-30:03:22: PREPARE ERECTION_x000a_27:03:22-23:03:22: LEAN CONCRETE_x000a_20:03:22: MOBDEMOB_x000a_16:03:22-15:03:22: VALIDASI RNP TNP_x000a_13:03:22-09:03:22: REKOM DONE_x000a_06:03:22-28:02:22: REKOM OG_x000a_23:02:22-16:02:22: IW CLEAR_x000a_13:02:22: IW OG_x000a_09:02:22: IW OG, RNP TNP OK_x000a_07:02:22: VALIDASI RNP TNP OG_x000a_02:02:22-30:01:22: SURVEY OG_x000a_28:01:22: SPK RECEIVED FROM EMAIL LMS"/>
    <x v="2"/>
    <x v="0"/>
    <m/>
    <m/>
    <m/>
    <m/>
    <x v="2"/>
    <m/>
    <m/>
    <x v="1"/>
    <m/>
    <m/>
  </r>
  <r>
    <m/>
    <m/>
    <s v="SUM-RI-TBH-1093"/>
    <n v="30740080031"/>
    <s v="0416921003"/>
    <s v="SEBERANG_PEBENAAN"/>
    <s v="BP2022"/>
    <s v="TB"/>
    <s v="103°1.15.6'E"/>
    <s v="0°41.49.78'S"/>
    <n v="50"/>
    <s v="50/230/330"/>
    <n v="2022"/>
    <s v="Newsite 2022 - P2"/>
    <s v="Jl. Penunjang RT001 RW004 Dusun Berkah Usaha, Kecamatan Keritang, Kabupaten Indragiri Hilir, Provinsi Riau."/>
    <s v="HTI"/>
    <s v="SUM-RI-TBH-1093"/>
    <s v="SEBERANG_PEBENAAN"/>
    <s v="B2S"/>
    <s v="TBG"/>
    <s v="West"/>
    <x v="9"/>
    <s v="Riau"/>
    <s v="Kab. Indragiri Hilir"/>
    <n v="6618108"/>
    <x v="15"/>
    <d v="2022-03-07T00:00:00"/>
    <n v="43"/>
    <s v="31 - 60 days"/>
    <d v="2022-08-04T00:00:00"/>
    <s v="W32-2022"/>
    <s v="Aug-2022"/>
    <s v="TBD"/>
    <s v="TBD"/>
    <s v="TBD"/>
    <s v="TBD"/>
    <s v="TBD"/>
    <s v="TBD"/>
    <s v="TBD"/>
    <s v="TBD"/>
    <s v="TBD"/>
    <s v="MW"/>
    <d v="2022-04-11T00:00:00"/>
    <d v="2022-04-13T00:00:00"/>
    <m/>
    <m/>
    <m/>
    <m/>
    <m/>
    <m/>
    <m/>
    <m/>
    <m/>
    <m/>
    <s v="RFC"/>
    <s v="20.APD &amp; Design Process"/>
    <s v="10.CME PREPARATION"/>
    <s v="CURRENTLY NO ISSUE"/>
    <s v="17:04:22: DESIGN OG_x000a_13:04:22-10:04:22: SOIL TEST_x000a_06:04:22-03:04:22: REKOM_x000a_30:03:22: IW OG_x000a_27:03:22-24:03:22: VALIDASI RNP TNP KANIDAT D_x000a_23:03:22-16:03:22: IW OG_x000a_15:03:22-15:03:22: VALIDASI RNP TNP_x000a_13:03:22: MITRA ASSIGNMENT_x000a_09:02:22: SPK RELEASED"/>
    <x v="5"/>
    <x v="0"/>
    <n v="43"/>
    <d v="2022-04-20T00:00:00"/>
    <d v="2022-05-20T00:00:00"/>
    <n v="74"/>
    <x v="1"/>
    <d v="2022-06-05T00:00:00"/>
    <d v="2022-07-05T00:00:00"/>
    <x v="0"/>
    <n v="436"/>
    <s v="424 TBG"/>
  </r>
  <r>
    <s v="NEW SPK B2S"/>
    <m/>
    <s v="SUM-AC-STB-2231"/>
    <n v="30730330031"/>
    <s v="0229071003"/>
    <s v="SECANGGANG_KARANG_GADING"/>
    <s v="BP2022"/>
    <s v="TB"/>
    <s v="98°34.35.47'E"/>
    <s v="3°50.4.25'N"/>
    <n v="50"/>
    <s v="80/160/300"/>
    <n v="2022"/>
    <s v="New site 2022 - P2"/>
    <s v="Dusun VI Merbau Rintis"/>
    <s v="HTI"/>
    <s v="SUM-AC-STB-2231"/>
    <s v="SECANGGANG_KARANG_GADING"/>
    <s v="B2S"/>
    <s v="TBG"/>
    <s v="West"/>
    <x v="3"/>
    <s v="Aceh"/>
    <s v="Kab. Langkat"/>
    <n v="6617949"/>
    <x v="1"/>
    <d v="2022-01-28T00:00:00"/>
    <n v="84"/>
    <s v="61 - 90 days"/>
    <d v="2022-06-24T00:00:00"/>
    <s v="W26-2022"/>
    <s v="Jun-2022"/>
    <s v="TBD"/>
    <s v="TBD"/>
    <s v="TBD"/>
    <s v="TBD"/>
    <s v="TBD"/>
    <s v="TBD"/>
    <s v="TBD"/>
    <s v="TBD"/>
    <s v="TBD"/>
    <m/>
    <d v="2022-02-25T00:00:00"/>
    <d v="2022-03-02T00:00:00"/>
    <m/>
    <m/>
    <m/>
    <m/>
    <m/>
    <m/>
    <m/>
    <m/>
    <m/>
    <m/>
    <s v="RETURN BY XL"/>
    <s v="02.SPK returned"/>
    <s v="02.SPK RETURNED"/>
    <s v="SPK RETURN BY XL DUE TO CHANGE SITE ID"/>
    <s v="06:04:22: RETURN BY XL DUE TO CHANGE SITE ID_x000a_03:04:22-30:03:22: PREPARE ERECTION_x000a_27:03:22-23:03:22: EXCAVATION_x000a_20:03:22: MOBDEMOB_x000a_16:03:22: RFC_x000a_13:03:22: PERMIT OG_x000a_09:03:22: REKOM DONE_x000a_06:03:22-28:02:22: REKOM OG_x000a_23:02:22-16:02:22: IW CLEAR_x000a_13:02:22: IW OG_x000a_09:02:22: IW OG, RNP TNP OK_x000a_07:02:22: VALIDASI RNP TNP OG_x000a_02:02:22-30:01:22: SURVEY OG_x000a_28:01:22: SPK RECEIVED FROM EMAIL LMS"/>
    <x v="2"/>
    <x v="0"/>
    <m/>
    <m/>
    <m/>
    <m/>
    <x v="2"/>
    <m/>
    <m/>
    <x v="1"/>
    <m/>
    <m/>
  </r>
  <r>
    <m/>
    <m/>
    <s v="JAW-JI-KDR-4345"/>
    <n v="30740470031"/>
    <s v="1655211003"/>
    <s v="GURAH_TIRU_KIDUL"/>
    <s v="BP2022"/>
    <s v="TB"/>
    <s v="112°8.2.4'E"/>
    <s v="7°49.27.77'S"/>
    <n v="50"/>
    <s v="45/195/290"/>
    <n v="2022"/>
    <s v="Newsite 2022 - P2"/>
    <s v=""/>
    <s v="HTI"/>
    <s v="JAW-JI-KDR-4345"/>
    <s v="GURAH_TIRU_KIDUL"/>
    <s v="B2S"/>
    <s v="TBG"/>
    <s v="EAST"/>
    <x v="6"/>
    <s v="Jawa Timur"/>
    <s v="Kab. Kediri"/>
    <n v="6618108"/>
    <x v="15"/>
    <d v="2022-03-07T00:00:00"/>
    <n v="43"/>
    <s v="31 - 60 days"/>
    <d v="2022-08-04T00:00:00"/>
    <s v="W32-2022"/>
    <s v="Aug-2022"/>
    <s v="TBD"/>
    <s v="TBD"/>
    <s v="TBD"/>
    <s v="TBD"/>
    <s v="TBD"/>
    <s v="TBD"/>
    <s v="TBD"/>
    <s v="TBD"/>
    <s v="TBD"/>
    <s v="MW"/>
    <m/>
    <m/>
    <m/>
    <m/>
    <m/>
    <m/>
    <m/>
    <m/>
    <m/>
    <m/>
    <m/>
    <m/>
    <s v="PRESITAC"/>
    <s v="12.CP Process"/>
    <s v="07.SITAC PROCESS"/>
    <s v="CURRENTLY NO ISSUE"/>
    <s v="17:04:22-13:04:22: IW OG_x000a_10:04:22-15:03:22: VALIDASI RNP TNP_x000a_15:03:22: KANDIDAT NOK_x000a_13:03:22-09:03:22: SURVEY OG &amp; MITRA ASSIGNMENT_x000a_07:03:22: SPK RECEIVED"/>
    <x v="5"/>
    <x v="0"/>
    <n v="43"/>
    <d v="2022-05-09T00:00:00"/>
    <d v="2022-06-03T00:00:00"/>
    <n v="88"/>
    <x v="1"/>
    <d v="2022-06-05T00:00:00"/>
    <d v="2022-07-05T00:00:00"/>
    <x v="0"/>
    <n v="436"/>
    <s v="424 TBG"/>
  </r>
  <r>
    <m/>
    <m/>
    <s v="JAW-JK-GGP-0435"/>
    <n v="30741690031"/>
    <s v="1137891003"/>
    <s v="JAW-JK-GGP-0435"/>
    <s v="RELOCATION"/>
    <s v="TB"/>
    <s v="106°45.33.84'E"/>
    <s v="6°8.20.04'S"/>
    <n v="25"/>
    <s v="90/210/330"/>
    <m/>
    <m/>
    <s v=""/>
    <s v="EID"/>
    <s v="JAW-JK-GGP-0435"/>
    <s v="PETERNAKAN KAPUK RAYA RELOCATION"/>
    <s v="B2S"/>
    <s v="TBG"/>
    <s v="JABO"/>
    <x v="0"/>
    <s v="DKI Jakarta"/>
    <s v="Kota Adm. Jakarta Barat"/>
    <n v="6618147"/>
    <x v="12"/>
    <d v="2022-03-22T00:00:00"/>
    <n v="28"/>
    <s v="&lt; 30 days"/>
    <d v="2022-08-19T00:00:00"/>
    <s v="W34-2022"/>
    <s v="Aug-2022"/>
    <s v="TBD"/>
    <s v="TBD"/>
    <s v="TBD"/>
    <s v="TBD"/>
    <s v="TBD"/>
    <s v="TBD"/>
    <s v="TBD"/>
    <s v="TBD"/>
    <s v="TBD"/>
    <s v="MW"/>
    <m/>
    <m/>
    <m/>
    <m/>
    <m/>
    <m/>
    <m/>
    <m/>
    <m/>
    <m/>
    <m/>
    <m/>
    <s v="PRESITAC"/>
    <s v="04.Survey OG"/>
    <s v="03.SURVEY PROCESS"/>
    <s v="CURRENTLY NO ISSUE"/>
    <s v="17:04:22-27:03:22: SURVEY OG_x000a_23:03:22-22:03:22: SPK RECEIVED"/>
    <x v="5"/>
    <x v="0"/>
    <n v="28"/>
    <d v="2022-06-03T00:00:00"/>
    <d v="2022-06-18T00:00:00"/>
    <n v="88"/>
    <x v="1"/>
    <d v="2022-06-20T00:00:00"/>
    <d v="2022-07-20T00:00:00"/>
    <x v="0"/>
    <n v="436"/>
    <s v="424 TBG"/>
  </r>
  <r>
    <s v="NEW SPK B2S"/>
    <m/>
    <s v="JAW-JK-KYB-0296"/>
    <n v="30729190031"/>
    <s v="1136811003"/>
    <s v="SAWO_KECI_BUKIT_DURI"/>
    <s v="BP2022"/>
    <s v="TB"/>
    <s v="106°51.27.67'E"/>
    <s v="6°13.18.23'S"/>
    <n v="25"/>
    <s v="70/210/320"/>
    <s v="2022-2024"/>
    <s v="New site 2022 - P1"/>
    <s v="Jalan Sawo Kecik I RT 001 RW 007, Kelurahan Bukit Duri, Kecamatan Tebet, Jakarta Selatan, DKI Jakarta"/>
    <s v="EID"/>
    <s v="JAW-JK-KYB-0296"/>
    <s v="SAWO_KECI_BUKIT_DURI"/>
    <s v="B2S"/>
    <s v="TBG"/>
    <s v="Jabodetabek"/>
    <x v="0"/>
    <s v="DKI Jakarta"/>
    <s v="Kota Adm. Jakarta Selatan"/>
    <n v="6617948"/>
    <x v="1"/>
    <d v="2022-01-28T00:00:00"/>
    <n v="84"/>
    <s v="61 - 90 days"/>
    <d v="2022-06-24T00:00:00"/>
    <s v="W26-2022"/>
    <s v="Jun-2022"/>
    <s v="TBD"/>
    <s v="TBD"/>
    <s v="TBD"/>
    <s v="TBD"/>
    <s v="TBD"/>
    <s v="TBD"/>
    <s v="TBD"/>
    <s v="TBD"/>
    <s v="TBD"/>
    <s v="MW"/>
    <d v="2022-04-14T00:00:00"/>
    <d v="2022-04-14T00:00:00"/>
    <m/>
    <n v="6.6"/>
    <m/>
    <m/>
    <m/>
    <m/>
    <m/>
    <m/>
    <m/>
    <m/>
    <s v="CME"/>
    <s v="27.Curring Time"/>
    <s v="15.CURRING TIME"/>
    <s v="CURRENTLY NO ISSUE"/>
    <s v="17:04:22-13:04:22: CURRING_x000a_10:04:22-06:04:22: REBARRING_x000a_03:04:22-27:03:22: EXCAVATION_x000a_27:03:22-25:03:22: PROPOSE MCP_x000a_23:03:22-20:03:22: EXCAVATION OG_x000a_16:03:22-06:03:22: REKOM OG_x000a_28:02:22: IW CLEAR &amp; PARALEL COLLECT DOC_x000a_23:02:22-16:02:22: IW OG_x000a_13:02:22-03:02:22: VALIDASI RNP TNP_x000a_02:02:22-30:01:22: SURVEY OG_x000a_28:01:22: SPK RECEIVED FROM EMAIL LMS"/>
    <x v="1"/>
    <x v="0"/>
    <n v="84"/>
    <s v="DONE"/>
    <d v="2022-04-22T00:00:00"/>
    <n v="87"/>
    <x v="1"/>
    <d v="2022-04-25T00:00:00"/>
    <d v="2022-05-25T00:00:00"/>
    <x v="0"/>
    <n v="436"/>
    <s v="424 TBG"/>
  </r>
  <r>
    <s v="NEW SPK B2S"/>
    <m/>
    <s v="JAW-JI-BKL-4324"/>
    <n v="30730630031"/>
    <s v="1654871003"/>
    <s v="BLEGA_KAMPAO"/>
    <s v="BP2022"/>
    <s v="TB"/>
    <s v="113°1.32.23'E"/>
    <s v="7°9.3.13'S"/>
    <n v="50"/>
    <s v="90/190/340"/>
    <n v="2022"/>
    <s v="New site 2022 - P2"/>
    <s v="DSN.DAJAH LORONG RT.- RW.- DESA.KAMPAO KECAMATAN BLEGA KABUPATEN BANGKALAN PROVENSI JAWA TIMUR"/>
    <s v="HTI"/>
    <s v="JAW-JI-BKL-4324"/>
    <s v="BLEGA_KAMPAO"/>
    <s v="B2S"/>
    <s v="TBG"/>
    <s v="EAST"/>
    <x v="6"/>
    <s v="Jawa Timur"/>
    <s v="Kab. Bangkalan"/>
    <n v="6617949"/>
    <x v="1"/>
    <d v="2022-01-28T00:00:00"/>
    <n v="76"/>
    <s v="61 - 90 days"/>
    <d v="2022-06-24T00:00:00"/>
    <s v="W26-2022"/>
    <s v="Jun-2022"/>
    <s v="TBD"/>
    <s v="TBD"/>
    <s v="TBD"/>
    <d v="2022-04-30T00:00:00"/>
    <s v="W18-2022"/>
    <s v="Apr-2022"/>
    <d v="2022-04-30T00:00:00"/>
    <s v="W18-2022"/>
    <s v="Apr-2022"/>
    <s v="MW"/>
    <d v="2022-02-25T00:00:00"/>
    <d v="2022-03-01T00:00:00"/>
    <s v="MG"/>
    <m/>
    <m/>
    <d v="2022-03-21T00:00:00"/>
    <m/>
    <m/>
    <d v="2022-04-11T00:00:00"/>
    <m/>
    <m/>
    <m/>
    <m/>
    <s v="38.RFI"/>
    <s v="21.RFI"/>
    <s v="CLOSED - RFI DONE"/>
    <s v="11:04:22: RFIN_x000a_10:04:22-03:04:22: RFI, WAIT RFIN_x000a_30:03:2022: SRFI_x000a_27:03:22-24:03:22: ERECTION_x000a_20:03:22: CURRING TIME_x000a_16:03:22: REBARRING_x000a_13:03:22: LANTAI KERJA OG_x000a_09:03:22: BOUWPLANK OG_x000a_06:03:22-23:02:22: REKOM OG_x000a_20:02:22: REALISASI IW_x000a_16:02:22: IW CLEAR_x000a_13:02:22-03:02:22: VALIDASI RNP TNP_x000a_02:02:22-30:01:22: SURVEY OG_x000a_28:01:22: SPK RECEIVED FROM EMAIL LMS"/>
    <x v="2"/>
    <x v="0"/>
    <m/>
    <m/>
    <m/>
    <m/>
    <x v="2"/>
    <m/>
    <m/>
    <x v="1"/>
    <n v="457"/>
    <s v="445 TBG"/>
  </r>
  <r>
    <s v="NEW SPK B2S"/>
    <m/>
    <s v="JAW-JI-BKL-4325"/>
    <n v="30730350031"/>
    <s v="1654771003"/>
    <s v="MODUNG_SRABI_BARAT"/>
    <s v="BP2022"/>
    <s v="TB"/>
    <s v="113°1.52.32'E"/>
    <s v="7°10.56.28'S"/>
    <n v="50"/>
    <s v="20/190/250"/>
    <n v="2022"/>
    <s v="New site 2022 - P2"/>
    <s v="Dusun Blireng Rt. _ Rw. - Desa Srabi Timur Kecamatan Modung  Kabupaten Bangkalan Provinsi Jawa Timur"/>
    <s v="HTI"/>
    <s v="JAW-JI-BKL-4325"/>
    <s v="MODUNG_SRABI_BARAT"/>
    <s v="B2S"/>
    <s v="TBG"/>
    <s v="EAST"/>
    <x v="6"/>
    <s v="Jawa Timur"/>
    <s v="Kab. Bangkalan"/>
    <n v="6617949"/>
    <x v="1"/>
    <d v="2022-01-28T00:00:00"/>
    <n v="76"/>
    <s v="61 - 90 days"/>
    <d v="2022-06-24T00:00:00"/>
    <s v="W26-2022"/>
    <s v="Jun-2022"/>
    <s v="TBD"/>
    <s v="TBD"/>
    <s v="TBD"/>
    <d v="2022-04-30T00:00:00"/>
    <s v="W18-2022"/>
    <s v="Apr-2022"/>
    <d v="2022-04-30T00:00:00"/>
    <s v="W18-2022"/>
    <s v="Apr-2022"/>
    <s v="MW"/>
    <d v="2022-02-25T00:00:00"/>
    <d v="2022-03-01T00:00:00"/>
    <s v="MG"/>
    <m/>
    <m/>
    <d v="2022-03-21T00:00:00"/>
    <m/>
    <m/>
    <d v="2022-04-11T00:00:00"/>
    <m/>
    <m/>
    <m/>
    <m/>
    <s v="38.RFI"/>
    <s v="21.RFI"/>
    <s v="CLOSED - RFI DONE"/>
    <s v="11:04:22: RFIN_x000a_10:04:22-03:04:22: RFI, WAIT RFIN_x000a_30:03:22-23:03:22: SRFI_x000a_20:03:22: SRFI, WAITING STO &amp; PLN CONNECTION_x000a_13:03:22: ERECTION_x000a_09:03:22: CURRING TIME_x000a_06:03:22-03:03:22: REBARRING OG_x000a_28:02:22-23:02:22: REKOM OG_x000a_20:02:22: REALISASI IW_x000a_16:02:22: IW CLEAR_x000a_13:02:22-04:02:22: VALIDASI RNP TNP OG, OK ABC, PRIORITY B_x000a_02:02:22-30:01:22: SURVEY OG_x000a_28:01:22: SPK RECEIVED FROM EMAIL LMS"/>
    <x v="2"/>
    <x v="0"/>
    <m/>
    <m/>
    <m/>
    <m/>
    <x v="2"/>
    <m/>
    <m/>
    <x v="1"/>
    <n v="457"/>
    <s v="445 TBG"/>
  </r>
  <r>
    <s v="NEW SPK B2S"/>
    <m/>
    <s v="JAW-JI-BKL-4327"/>
    <n v="30730600031"/>
    <s v="1654861003"/>
    <s v="PEKADDAN_GALIS"/>
    <s v="BP2022"/>
    <s v="TB"/>
    <s v="112°57.10.22'E"/>
    <s v="7°7.27.48'S"/>
    <n v="50"/>
    <s v="70/170/290"/>
    <n v="2022"/>
    <s v="New site 2022 - P1"/>
    <s v="Dusun Bates RT. - RW. - Desa Pekadan Kecamatan Galis Kabupaten Bangkalan Provinsi Jawa Timur"/>
    <s v="HTI"/>
    <s v="JAW-JI-BKL-4327"/>
    <s v="PEKADDAN_GALIS"/>
    <s v="B2S"/>
    <s v="TBG"/>
    <s v="EAST"/>
    <x v="6"/>
    <s v="Jawa Timur"/>
    <s v="Kab. Bangkalan"/>
    <n v="6617949"/>
    <x v="1"/>
    <d v="2022-01-28T00:00:00"/>
    <n v="76"/>
    <s v="61 - 90 days"/>
    <d v="2022-06-24T00:00:00"/>
    <s v="W26-2022"/>
    <s v="Jun-2022"/>
    <s v="TBD"/>
    <s v="TBD"/>
    <s v="TBD"/>
    <d v="2022-04-30T00:00:00"/>
    <s v="W18-2022"/>
    <s v="Apr-2022"/>
    <d v="2022-04-30T00:00:00"/>
    <s v="W18-2022"/>
    <s v="Apr-2022"/>
    <s v="MW"/>
    <d v="2022-02-25T00:00:00"/>
    <d v="2022-03-01T00:00:00"/>
    <s v="MG"/>
    <m/>
    <m/>
    <d v="2022-03-21T00:00:00"/>
    <m/>
    <m/>
    <d v="2022-04-11T00:00:00"/>
    <m/>
    <m/>
    <m/>
    <m/>
    <s v="38.RFI"/>
    <s v="21.RFI"/>
    <s v="CLOSED - RFI DONE"/>
    <s v="11:04:22: RFIN_x000a_10:04:22-03:04:22: RFI, WAIT RFIN_x000a_30:03:22-27:03:22: SRFI_x000a_23:03:22-20:03:22: ERECTION_x000a_16:03:22-13:03:22: CURRING TIME_x000a_09:03:22: REBARRING_x000a_06:03:22-03:03:22: EXCAVATION OG_x000a_28:02:22-23:02:22: REKOM OG_x000a_20:02:22: REALISASI IW_x000a_16:02:22: IW CLEAR_x000a_13:02:22-04:02:22: VALIDASI RNP TNP OG, OK A&amp;B, PRIORITY A_x000a_02:02:22-30:01:22: SURVEY OG_x000a_28:01:22: SPK RECEIVED FROM EMAIL LMS"/>
    <x v="2"/>
    <x v="0"/>
    <m/>
    <m/>
    <m/>
    <m/>
    <x v="2"/>
    <m/>
    <m/>
    <x v="1"/>
    <n v="457"/>
    <s v="445 TBG"/>
  </r>
  <r>
    <s v="NEW SPK B2S"/>
    <m/>
    <s v="JAW-BT-PDG-0620"/>
    <n v="30729230031"/>
    <s v="1322901003"/>
    <s v="SUKASARI_KADUHEJO"/>
    <s v="BP2022"/>
    <s v="TB"/>
    <s v="106°3.50.88'E"/>
    <s v="6°20.24.66'S"/>
    <n v="50"/>
    <s v="120/240/330"/>
    <n v="2022"/>
    <s v="New site 2022 - P2"/>
    <s v="Kp. Kadukanas RT 001 RW 003 Ds Sukasari Kecamatan Kaduhejo, Kabupaten Pandeglang, Provinsi Banten"/>
    <s v="EID"/>
    <s v="JAW-BT-PDG-0620"/>
    <s v="SUKASARI_KADUHEJO"/>
    <s v="B2S"/>
    <s v="TBG"/>
    <s v="Jabodetabek"/>
    <x v="0"/>
    <s v="Banten"/>
    <s v="Kab. Pandeglang"/>
    <n v="6617948"/>
    <x v="1"/>
    <d v="2022-01-28T00:00:00"/>
    <n v="84"/>
    <s v="61 - 90 days"/>
    <d v="2022-06-24T00:00:00"/>
    <s v="W26-2022"/>
    <s v="Jun-2022"/>
    <s v="TBD"/>
    <s v="TBD"/>
    <s v="TBD"/>
    <s v="TBD"/>
    <s v="TBD"/>
    <s v="TBD"/>
    <s v="TBD"/>
    <s v="TBD"/>
    <s v="TBD"/>
    <s v="MW"/>
    <d v="2022-03-07T00:00:00"/>
    <m/>
    <m/>
    <m/>
    <m/>
    <m/>
    <m/>
    <m/>
    <m/>
    <m/>
    <m/>
    <m/>
    <s v="CME"/>
    <s v="33.ME &amp; Grounding system process"/>
    <s v="19.MECHANICAL &amp; ELECTRICAL OG"/>
    <s v="CURRENTLY NO ISSUE"/>
    <s v="17:04:22-13:04:22: ME OG_x000a_10:04:22-03:04:22: REBARRING_x000a_30:03:22-20:03:22: EXCAVATION OG_x000a_16:03:22-28:02:22: REKOM OG_x000a_23:02:22: IW CLEAR &amp; PARALEL COLLECT DOKUMEN_x000a_20:02:22: IW OG_x000a_16:02:22-07:02:22: VALIDASI RNP TNP OG_x000a_06:02:22-30:01:22: SURVEY OG_x000a_28:01:22: SPK RECEIVED FROM EMAIL LMS"/>
    <x v="1"/>
    <x v="0"/>
    <n v="84"/>
    <s v="DONE"/>
    <d v="2022-04-22T00:00:00"/>
    <n v="87"/>
    <x v="1"/>
    <d v="2022-04-25T00:00:00"/>
    <d v="2022-05-25T00:00:00"/>
    <x v="0"/>
    <n v="436"/>
    <s v="424 TBG"/>
  </r>
  <r>
    <s v="NEW SPK B2S"/>
    <m/>
    <s v="JAW-BT-PDG-0622"/>
    <n v="30729250031"/>
    <s v="1322911003"/>
    <s v="MAKUI_BANYUMEKAR"/>
    <s v="BP2022"/>
    <s v="TB"/>
    <s v="105°50.32.08'E"/>
    <s v="6°22.3.67'S"/>
    <n v="50"/>
    <s v="100/210/345"/>
    <n v="2022"/>
    <s v="New site 2022 - P2"/>
    <s v="Kp. Sepen RT002/001 Desa Banyumekar Kecamatan Labuan Kabupaten Pandeglang Provinsi Banten"/>
    <s v="EID"/>
    <s v="JAW-BT-PDG-0622"/>
    <s v="MAKUI_BANYUMEKAR"/>
    <s v="B2S"/>
    <s v="TBG"/>
    <s v="Jabodetabek"/>
    <x v="0"/>
    <s v="Banten"/>
    <s v="Kab. Pandeglang"/>
    <n v="6617948"/>
    <x v="1"/>
    <d v="2022-01-28T00:00:00"/>
    <n v="84"/>
    <s v="61 - 90 days"/>
    <d v="2022-06-24T00:00:00"/>
    <s v="W26-2022"/>
    <s v="Jun-2022"/>
    <s v="TBD"/>
    <s v="TBD"/>
    <s v="TBD"/>
    <d v="2022-05-10T00:00:00"/>
    <s v="W20-2022"/>
    <s v="May-2022"/>
    <d v="2022-05-10T00:00:00"/>
    <s v="W20-2022"/>
    <s v="May-2022"/>
    <s v="MW"/>
    <d v="2022-03-07T00:00:00"/>
    <d v="2022-04-05T00:00:00"/>
    <m/>
    <n v="6.6"/>
    <m/>
    <d v="2022-04-06T00:00:00"/>
    <m/>
    <m/>
    <m/>
    <m/>
    <m/>
    <m/>
    <s v="CME"/>
    <s v="33.ME &amp; Grounding system process"/>
    <s v="19.MECHANICAL &amp; ELECTRICAL OG"/>
    <s v="CURRENTLY NO ISSUE"/>
    <s v="17:04:22-14:04:22: ME_x000a_10:04:22-30:03:22: REBARRING_x000a_27:03:22-20:03:22: EXCAVATION OG_x000a_16:03:22-13:03:22: LAND CLEARING_x000a_12:03:22-23:02:22: REKOM OG_x000a_20:02:22: IW OG_x000a_16:02:22-07:02:22: VALIDASI RNP TNP OG_x000a_06:02:22-30:01:22: SURVEY OG_x000a_28:01:22: SPK RECEIVED FROM EMAIL LMS"/>
    <x v="1"/>
    <x v="0"/>
    <n v="84"/>
    <s v="DONE"/>
    <d v="2022-04-22T00:00:00"/>
    <n v="87"/>
    <x v="1"/>
    <d v="2022-04-25T00:00:00"/>
    <d v="2022-05-25T00:00:00"/>
    <x v="0"/>
    <n v="436"/>
    <s v="424 TBG"/>
  </r>
  <r>
    <m/>
    <m/>
    <s v="JAW-YO-BTL-0149"/>
    <n v="30739620031"/>
    <s v="1510151003"/>
    <s v="BANTUL_JETIS"/>
    <s v="BP2022"/>
    <s v="TB"/>
    <s v="110°21.26.76'E"/>
    <s v="7°56.34.59'S"/>
    <n v="70"/>
    <s v="0/120/240"/>
    <n v="2022"/>
    <s v="Newsite 2022 - B2"/>
    <s v="GADUHAN RT 001 RW - Kel.CANDEN Kec.JETIS Kab. Bantul Prov.DIY"/>
    <s v="NOKIA"/>
    <s v="JAW-YO-BTL-0149"/>
    <s v="BANTUL_JETIS"/>
    <s v="B2S"/>
    <s v="TBG"/>
    <s v="CENTRAL"/>
    <x v="5"/>
    <s v="DI Yogyakarta"/>
    <s v="Kab. Bantul"/>
    <n v="6618110"/>
    <x v="15"/>
    <d v="2022-03-07T00:00:00"/>
    <n v="43"/>
    <s v="31 - 60 days"/>
    <d v="2022-08-04T00:00:00"/>
    <s v="W32-2022"/>
    <s v="Aug-2022"/>
    <s v="TBD"/>
    <s v="TBD"/>
    <s v="TBD"/>
    <s v="TBD"/>
    <s v="TBD"/>
    <s v="TBD"/>
    <s v="TBD"/>
    <s v="TBD"/>
    <s v="TBD"/>
    <s v="MW"/>
    <m/>
    <m/>
    <m/>
    <m/>
    <m/>
    <m/>
    <m/>
    <m/>
    <m/>
    <m/>
    <m/>
    <m/>
    <s v="SITAC"/>
    <s v="20.APD &amp; Design Process"/>
    <s v="10.CME PREPARATION"/>
    <s v="CURRENTLY NO ISSUE"/>
    <s v="17:04:22-14:04:22: LMS CHANGE TO NOKIA_x000a_13:04:22: DESIGN OG_x000a_10:04:22-03:04:22: IW CLEAR_x000a_30:03:22-17:03:22: IW OG_x000a_16:03:22-15:03:22: VALIDASI RNP TNP_x000a_13:03:22-09:03:22: SURVEY OG &amp; MITRA ASSIGNMENT_x000a_07:03:22: SPK RECEIVED"/>
    <x v="5"/>
    <x v="0"/>
    <n v="43"/>
    <d v="2022-04-18T00:00:00"/>
    <d v="2022-06-02T00:00:00"/>
    <n v="87"/>
    <x v="1"/>
    <d v="2022-06-05T00:00:00"/>
    <d v="2022-07-05T00:00:00"/>
    <x v="0"/>
    <n v="436"/>
    <s v="424 TBG"/>
  </r>
  <r>
    <s v="NEW SPK B2S"/>
    <m/>
    <s v="JAW-BT-TGR-0113"/>
    <n v="30729540031"/>
    <m/>
    <m/>
    <s v="BP2022"/>
    <s v="TB"/>
    <s v="106°41.56.07'E"/>
    <s v="6°3.22.25'S"/>
    <n v="40"/>
    <s v="0/90/180/270"/>
    <s v="2022-2024"/>
    <s v="COMMITMENT NEW ORDER B2S 2022-2024"/>
    <m/>
    <s v="EID"/>
    <s v="JAW-BT-TGR-0113"/>
    <s v="SALEMBARAN_JAYA_KOSAMBI"/>
    <s v="B2S"/>
    <s v="TBG"/>
    <s v="Jabodetabek"/>
    <x v="0"/>
    <s v="Banten"/>
    <s v="Kab. Tangerang"/>
    <n v="6617948"/>
    <x v="1"/>
    <d v="2022-01-28T00:00:00"/>
    <n v="84"/>
    <s v="61 - 90 days"/>
    <d v="2022-06-24T00:00:00"/>
    <s v="W26-2022"/>
    <s v="Jun-2022"/>
    <s v="TBD"/>
    <s v="TBD"/>
    <s v="TBD"/>
    <s v="TBD"/>
    <s v="TBD"/>
    <s v="TBD"/>
    <s v="TBD"/>
    <s v="TBD"/>
    <s v="TBD"/>
    <s v="MW"/>
    <m/>
    <m/>
    <m/>
    <m/>
    <m/>
    <m/>
    <m/>
    <m/>
    <m/>
    <m/>
    <m/>
    <m/>
    <s v="SPK RETURN"/>
    <s v="02.SPK returned"/>
    <s v="02.SPK RETURNED"/>
    <s v="ISSUE KAWASAN PIK"/>
    <s v="08:02:22: SPK PROPOSED RETURN BY TBG, ISSUE KAWASAN PIK_x000a_06:02:22-30:01:22: SURVEY OG_x000a_28:01:22: SPK RECEIVED FROM EMAIL LMS"/>
    <x v="2"/>
    <x v="0"/>
    <m/>
    <m/>
    <m/>
    <m/>
    <x v="2"/>
    <m/>
    <m/>
    <x v="1"/>
    <m/>
    <m/>
  </r>
  <r>
    <m/>
    <m/>
    <s v="SUM-RI-BLS-1133"/>
    <n v="30730860031"/>
    <n v="41295109"/>
    <s v="PT. ADEI PLANTATION 2"/>
    <s v="ACTIVE - BLITZKRIEG"/>
    <s v="TB"/>
    <s v="101°19.42.47'E"/>
    <s v="1°4.53.25'N"/>
    <n v="50"/>
    <s v="80/190/315"/>
    <n v="2021"/>
    <s v="New site 2021"/>
    <s v="Komplek Perumahan PT. Adei Plantation &amp; Industry KM 5 Kebun Km 4 Divisi 15 RT 04 RW05 Desa Tengganau Kecamatan Pinggir Kab. Bengkalis"/>
    <s v="HTI"/>
    <s v="SUM-RI-BLS-1133"/>
    <s v="PINGGIR_TENGGANAU"/>
    <s v="COLO"/>
    <s v="TBG"/>
    <s v="West"/>
    <x v="9"/>
    <s v="Riau"/>
    <s v="Kab. Bengkalis"/>
    <n v="6617946"/>
    <x v="1"/>
    <m/>
    <n v="30"/>
    <s v="&lt; 30 days"/>
    <d v="2022-02-24T00:00:00"/>
    <s v="W09-2022"/>
    <s v="Feb-2022"/>
    <s v="TBD"/>
    <s v="TBD"/>
    <s v="TBD"/>
    <d v="2022-02-20T00:00:00"/>
    <s v="W09-2022"/>
    <s v="Feb-2022"/>
    <d v="2022-02-24T00:00:00"/>
    <s v="W09-2022"/>
    <s v="Feb-2022"/>
    <s v="MW"/>
    <d v="2022-02-09T00:00:00"/>
    <m/>
    <n v="182103613019"/>
    <n v="6.6"/>
    <m/>
    <d v="2022-02-04T00:00:00"/>
    <m/>
    <m/>
    <d v="2022-02-24T00:00:00"/>
    <s v="W09-2022"/>
    <m/>
    <m/>
    <s v="CME"/>
    <s v="38.RFI"/>
    <s v="21.RFI"/>
    <s v="CLOSED - RFI DONE"/>
    <s v="24:02:22: RFIN_x000a_23:02:22: RFI, WAIT RFIN_x000a_20:02:22-14:02:22: ME OG_x000a_09:02:22: TEAM MOBILIZATION_x000a_06:02:22: CME PREPARATION &amp; WAIT PSB_x000a_02:02:22-30:01:22: NEED REVIEW TNP ALITA_x000a_26:01:22: ERM PROCESS_x000a_25:01:22: SPK RELEASED"/>
    <x v="2"/>
    <x v="0"/>
    <m/>
    <m/>
    <m/>
    <m/>
    <x v="2"/>
    <m/>
    <m/>
    <x v="1"/>
    <m/>
    <m/>
  </r>
  <r>
    <s v="NEW SPK B2S"/>
    <m/>
    <s v="SUM-SU-AKK-2238"/>
    <n v="30729650031"/>
    <m/>
    <m/>
    <s v="BP2022"/>
    <s v="TB"/>
    <s v="99°51.21.81'E"/>
    <s v="2°3.52.46'N"/>
    <n v="50"/>
    <s v="50/150/290"/>
    <s v="2022-2024"/>
    <s v="COMMITMENT NEW ORDER B2S 2022-2024"/>
    <m/>
    <s v="HTI"/>
    <s v="SUM-SU-AKK-2238"/>
    <s v="KELURAHAN_UJUNG_BANDAR"/>
    <s v="B2S"/>
    <s v="TBG"/>
    <s v="West"/>
    <x v="3"/>
    <s v="Sumatera Utara"/>
    <s v="Kab. Labuhanbatu"/>
    <n v="6617950"/>
    <x v="1"/>
    <d v="2022-01-28T00:00:00"/>
    <n v="84"/>
    <s v="61 - 90 days"/>
    <d v="2022-06-24T00:00:00"/>
    <s v="W26-2022"/>
    <s v="Jun-2022"/>
    <s v="TBD"/>
    <s v="TBD"/>
    <s v="TBD"/>
    <s v="TBD"/>
    <s v="TBD"/>
    <s v="TBD"/>
    <s v="TBD"/>
    <s v="TBD"/>
    <s v="TBD"/>
    <s v="MW"/>
    <m/>
    <m/>
    <m/>
    <m/>
    <m/>
    <m/>
    <m/>
    <m/>
    <m/>
    <m/>
    <m/>
    <m/>
    <s v="SPK RETURN"/>
    <s v="02.SPK returned"/>
    <s v="02.SPK RETURNED"/>
    <s v="OUTCELL LABUHAN BATU (IMB TIDAK BISA TERBIT)"/>
    <s v="09:02:22: SPK RETURN OUTCELL LABUHAN BATU, IMB TIDAK BISA TERBIT_x000a_02:02:22-30:01:22: SURVEY OG_x000a_28:01:22: SPK RECEIVED FROM EMAIL LMS"/>
    <x v="2"/>
    <x v="0"/>
    <m/>
    <m/>
    <m/>
    <m/>
    <x v="2"/>
    <m/>
    <m/>
    <x v="1"/>
    <m/>
    <m/>
  </r>
  <r>
    <s v="NEW SPK B2S"/>
    <m/>
    <s v="SUM-SU-AKK-2241"/>
    <n v="30729660031"/>
    <m/>
    <m/>
    <s v="BP2022"/>
    <s v="TB"/>
    <s v="99°49.46.6'E"/>
    <s v="2°6.45.54'N"/>
    <n v="50"/>
    <s v="50/16/260"/>
    <s v="2022-2024"/>
    <s v="COMMITMENT NEW ORDER B2S 2022-2024"/>
    <m/>
    <s v="HTI"/>
    <s v="SUM-SU-AKK-2241"/>
    <s v="KELURAHAN_PADANG_MATINGGI"/>
    <s v="B2S"/>
    <s v="TBG"/>
    <s v="West"/>
    <x v="3"/>
    <s v="Sumatera Utara"/>
    <s v="Kab. Labuhanbatu"/>
    <n v="6617950"/>
    <x v="1"/>
    <d v="2022-01-28T00:00:00"/>
    <n v="84"/>
    <s v="61 - 90 days"/>
    <d v="2022-06-24T00:00:00"/>
    <s v="W26-2022"/>
    <s v="Jun-2022"/>
    <s v="TBD"/>
    <s v="TBD"/>
    <s v="TBD"/>
    <s v="TBD"/>
    <s v="TBD"/>
    <s v="TBD"/>
    <s v="TBD"/>
    <s v="TBD"/>
    <s v="TBD"/>
    <s v="MW"/>
    <m/>
    <m/>
    <m/>
    <m/>
    <m/>
    <m/>
    <m/>
    <m/>
    <m/>
    <m/>
    <m/>
    <m/>
    <s v="SPK RETURN"/>
    <s v="02.SPK returned"/>
    <s v="02.SPK RETURNED"/>
    <s v="OUTCELL LABUHAN BATU (IMB TIDAK BISA TERBIT)"/>
    <s v="09:02:22: SPK RETURN OUTCELL LABUHAN BATU, IMB TIDAK BISA TERBIT_x000a_02:02:22-30:01:22: SURVEY OG_x000a_28:01:22: SPK RECEIVED FROM EMAIL LMS"/>
    <x v="2"/>
    <x v="0"/>
    <m/>
    <m/>
    <m/>
    <m/>
    <x v="2"/>
    <m/>
    <m/>
    <x v="1"/>
    <m/>
    <m/>
  </r>
  <r>
    <s v="NEW SPK B2S"/>
    <m/>
    <s v="SUM-SU-AKK-2246"/>
    <n v="30729760031"/>
    <m/>
    <m/>
    <s v="BP2022"/>
    <s v="TB"/>
    <s v="99°50.28.64'E"/>
    <s v="2°6.7.28'N"/>
    <n v="50"/>
    <s v="100/200/290"/>
    <s v="2022-2024"/>
    <s v="COMMITMENT NEW ORDER B2S 2022-2024"/>
    <m/>
    <s v="HTI"/>
    <s v="SUM-SU-AKK-2246"/>
    <s v="KELURAHAN_SIOLDENGAN"/>
    <s v="B2S"/>
    <s v="TBG"/>
    <s v="West"/>
    <x v="3"/>
    <s v="Sumatera Utara"/>
    <s v="Kab. Labuhanbatu"/>
    <n v="6617950"/>
    <x v="1"/>
    <d v="2022-01-28T00:00:00"/>
    <n v="84"/>
    <s v="61 - 90 days"/>
    <d v="2022-06-24T00:00:00"/>
    <s v="W26-2022"/>
    <s v="Jun-2022"/>
    <s v="TBD"/>
    <s v="TBD"/>
    <s v="TBD"/>
    <s v="TBD"/>
    <s v="TBD"/>
    <s v="TBD"/>
    <s v="TBD"/>
    <s v="TBD"/>
    <s v="TBD"/>
    <s v="MW"/>
    <m/>
    <m/>
    <m/>
    <m/>
    <m/>
    <m/>
    <m/>
    <m/>
    <m/>
    <m/>
    <m/>
    <m/>
    <s v="SPK RETURN"/>
    <s v="02.SPK returned"/>
    <s v="02.SPK RETURNED"/>
    <s v="OUTCELL LABUHAN BATU (IMB TIDAK BISA TERBIT)"/>
    <s v="09:02:22: SPK RETURN OUTCELL LABUHAN BATU, IMB TIDAK BISA TERBIT_x000a_02:02:22-30:01:22: SURVEY OG_x000a_28:01:22: SPK RECEIVED FROM EMAIL LMS"/>
    <x v="2"/>
    <x v="0"/>
    <m/>
    <m/>
    <m/>
    <m/>
    <x v="2"/>
    <m/>
    <m/>
    <x v="1"/>
    <m/>
    <m/>
  </r>
  <r>
    <s v="NEW SPK B2S"/>
    <m/>
    <s v="SUM-SU-SRH-2249"/>
    <m/>
    <m/>
    <m/>
    <s v="BP2022"/>
    <s v="TB"/>
    <s v="99°1.21.0'E"/>
    <s v="3°19.15.2'N"/>
    <n v="50"/>
    <s v="0/90/260"/>
    <s v="2022-2024"/>
    <s v="COMMITMENT NEW ORDER B2S 2022-2024"/>
    <m/>
    <s v="HTI"/>
    <s v="SUM-SU-SRH-2249"/>
    <s v="KERAPUH"/>
    <s v="B2S"/>
    <s v="TBG"/>
    <s v="West"/>
    <x v="3"/>
    <s v="Sumatera Utara"/>
    <s v="Kab. Serdang Bedagai"/>
    <n v="6617950"/>
    <x v="1"/>
    <d v="2022-01-28T00:00:00"/>
    <n v="84"/>
    <s v="61 - 90 days"/>
    <d v="2022-06-24T00:00:00"/>
    <s v="W26-2022"/>
    <s v="Jun-2022"/>
    <s v="TBD"/>
    <s v="TBD"/>
    <s v="TBD"/>
    <s v="TBD"/>
    <s v="TBD"/>
    <s v="TBD"/>
    <s v="TBD"/>
    <s v="TBD"/>
    <s v="TBD"/>
    <s v="MW"/>
    <m/>
    <m/>
    <m/>
    <m/>
    <m/>
    <m/>
    <m/>
    <m/>
    <m/>
    <m/>
    <m/>
    <m/>
    <s v="RETURN BY XL"/>
    <s v="02.SPK returned"/>
    <s v="02.SPK RETURNED"/>
    <s v="CHANGE TO COLO"/>
    <s v="CHANGE TO COLO DENGAN ID &amp; SITE NAME SAMA_x000a_02:02:22-30:01:22: SURVEY OG_x000a_28:01:22: SPK RECEIVED FROM EMAIL LMS"/>
    <x v="2"/>
    <x v="0"/>
    <m/>
    <m/>
    <m/>
    <m/>
    <x v="2"/>
    <m/>
    <m/>
    <x v="1"/>
    <m/>
    <m/>
  </r>
  <r>
    <s v="NEW SPK B2S"/>
    <m/>
    <s v="JAW-JT-BYL-0359"/>
    <m/>
    <m/>
    <m/>
    <s v="BP2022"/>
    <s v="TB"/>
    <s v="110°30.0.0'E"/>
    <s v="7°25.10.06'S"/>
    <n v="50"/>
    <s v="60/150/270"/>
    <s v="2022-2024"/>
    <s v="COMMITMENT NEW ORDER B2S 2022-2024"/>
    <m/>
    <s v="EID"/>
    <s v="JAW-JT-BYL-0359"/>
    <s v="BOYOLALI_AMPEL"/>
    <s v="B2S"/>
    <s v="TBG"/>
    <s v="CENTRAL"/>
    <x v="5"/>
    <s v="Jawa Tengah"/>
    <s v="Kab. Boyolali"/>
    <n v="6617948"/>
    <x v="1"/>
    <d v="2022-01-28T00:00:00"/>
    <n v="84"/>
    <s v="61 - 90 days"/>
    <d v="2022-06-24T00:00:00"/>
    <s v="W26-2022"/>
    <s v="Jun-2022"/>
    <s v="TBD"/>
    <s v="TBD"/>
    <s v="TBD"/>
    <s v="TBD"/>
    <s v="TBD"/>
    <s v="TBD"/>
    <s v="TBD"/>
    <s v="TBD"/>
    <s v="TBD"/>
    <s v="MW"/>
    <m/>
    <m/>
    <m/>
    <m/>
    <m/>
    <m/>
    <m/>
    <m/>
    <m/>
    <m/>
    <m/>
    <m/>
    <s v="RETURN BY XL"/>
    <s v="02.SPK returned"/>
    <s v="02.SPK RETURNED"/>
    <s v="CHANGE TO COLO"/>
    <s v="CHANGE TO COLO DENGAN ID &amp; SITE NAME SAMA_x000a_06:02:22-30:01:22: SURVEY OG_x000a_28:01:22: SPK RECEIVED FROM EMAIL LMS"/>
    <x v="2"/>
    <x v="0"/>
    <m/>
    <m/>
    <m/>
    <m/>
    <x v="2"/>
    <m/>
    <m/>
    <x v="1"/>
    <m/>
    <m/>
  </r>
  <r>
    <s v="NEW SPK B2S"/>
    <m/>
    <s v="JAW-BT-TGR-0109"/>
    <m/>
    <m/>
    <m/>
    <s v="BP2022"/>
    <s v="TB"/>
    <s v="106°26.8.39'E"/>
    <s v="6°16.51.79'S"/>
    <n v="50"/>
    <s v="90/220/350"/>
    <s v="2022-2024"/>
    <s v="COMMITMENT NEW ORDER B2S 2022-2024"/>
    <m/>
    <s v="EID"/>
    <s v="JAW-BT-TGR-0109"/>
    <s v="JEUNGJING_CISOKA"/>
    <s v="B2S"/>
    <s v="TBG"/>
    <s v="Jabodetabek"/>
    <x v="0"/>
    <s v="Banten"/>
    <s v="Kab. Tangerang"/>
    <n v="6617948"/>
    <x v="1"/>
    <d v="2022-01-28T00:00:00"/>
    <n v="84"/>
    <s v="61 - 90 days"/>
    <d v="2022-06-24T00:00:00"/>
    <s v="W26-2022"/>
    <s v="Jun-2022"/>
    <s v="TBD"/>
    <s v="TBD"/>
    <s v="TBD"/>
    <s v="TBD"/>
    <s v="TBD"/>
    <s v="TBD"/>
    <s v="TBD"/>
    <s v="TBD"/>
    <s v="TBD"/>
    <s v="MW"/>
    <m/>
    <m/>
    <m/>
    <m/>
    <m/>
    <d v="2022-03-09T00:00:00"/>
    <m/>
    <m/>
    <m/>
    <m/>
    <m/>
    <m/>
    <s v="RETURN BY XL"/>
    <s v="02.SPK returned"/>
    <s v="02.SPK RETURNED"/>
    <s v="CHANGE TO COLO"/>
    <s v="SPK RETURN CHAGE TO COLO_x000a_06:02:22-04:02:22: PRIORITY CANDIDATE A_x000a_02:02:22-30:01:22: SURVEY OG_x000a_28:01:22: SPK RECEIVED FROM EMAIL LMS"/>
    <x v="2"/>
    <x v="0"/>
    <m/>
    <m/>
    <m/>
    <m/>
    <x v="2"/>
    <m/>
    <m/>
    <x v="1"/>
    <m/>
    <m/>
  </r>
  <r>
    <s v="NEW SPK B2S"/>
    <m/>
    <s v="JAW-JT-TMG-2675"/>
    <m/>
    <m/>
    <m/>
    <s v="BP2022"/>
    <s v="TB"/>
    <s v="110°13.53.86'E"/>
    <s v="7°21.38.31'S"/>
    <n v="70"/>
    <s v="70/170/290"/>
    <s v="2022-2024"/>
    <s v="COMMITMENT NEW ORDER B2S 2022-2024"/>
    <m/>
    <s v="EID"/>
    <s v="JAW-JT-TMG-2675"/>
    <s v="TEMANGGUNG_KRANGGAN"/>
    <s v="B2S"/>
    <s v="TBG"/>
    <s v="CENTRAL"/>
    <x v="5"/>
    <s v="Jawa Tengah"/>
    <s v="Kab. Temanggung"/>
    <n v="6617948"/>
    <x v="1"/>
    <d v="2022-01-28T00:00:00"/>
    <n v="84"/>
    <s v="61 - 90 days"/>
    <d v="2022-06-24T00:00:00"/>
    <s v="W26-2022"/>
    <s v="Jun-2022"/>
    <s v="TBD"/>
    <s v="TBD"/>
    <s v="TBD"/>
    <s v="TBD"/>
    <s v="TBD"/>
    <s v="TBD"/>
    <s v="TBD"/>
    <s v="TBD"/>
    <s v="TBD"/>
    <s v="MW"/>
    <m/>
    <m/>
    <m/>
    <m/>
    <m/>
    <m/>
    <m/>
    <m/>
    <m/>
    <m/>
    <m/>
    <m/>
    <s v="RETURN BY XL"/>
    <s v="02.SPK returned"/>
    <s v="02.SPK RETURNED"/>
    <s v="CHANGE TO COLO"/>
    <s v="CHANGE TO COLO DENGAN ID &amp; SITE NAME SAMA_x000a_06:02:22-30:01:22: SURVEY OG_x000a_28:01:22: SPK RECEIVED FROM EMAIL LMS"/>
    <x v="2"/>
    <x v="0"/>
    <m/>
    <m/>
    <m/>
    <m/>
    <x v="2"/>
    <m/>
    <m/>
    <x v="1"/>
    <m/>
    <m/>
  </r>
  <r>
    <s v="NEW SPK B2S"/>
    <m/>
    <s v="SUL-SN-PLP-1344"/>
    <n v="30733970031"/>
    <m/>
    <m/>
    <s v="BP2022"/>
    <s v="TB"/>
    <s v="120°12.53.47'E"/>
    <s v="3°5.7.52'S"/>
    <n v="60"/>
    <s v="50/210/300"/>
    <n v="2022"/>
    <s v="New site 2022 - P2"/>
    <m/>
    <s v="HTI"/>
    <s v="SUL-SN-PLP-1344"/>
    <s v="TIROMANDA_BUA"/>
    <s v="B2S"/>
    <s v="TBG"/>
    <s v="EAST"/>
    <x v="2"/>
    <s v="Sulawesi Selatan"/>
    <s v="Kab. Luwu"/>
    <n v="6617949"/>
    <x v="1"/>
    <d v="2022-01-28T00:00:00"/>
    <n v="84"/>
    <s v="61 - 90 days"/>
    <d v="2022-06-24T00:00:00"/>
    <s v="W26-2022"/>
    <s v="Jun-2022"/>
    <s v="TBD"/>
    <s v="TBD"/>
    <s v="TBD"/>
    <s v="TBD"/>
    <s v="TBD"/>
    <s v="TBD"/>
    <s v="TBD"/>
    <s v="TBD"/>
    <s v="TBD"/>
    <s v="MW"/>
    <m/>
    <m/>
    <m/>
    <m/>
    <m/>
    <m/>
    <m/>
    <m/>
    <m/>
    <m/>
    <m/>
    <m/>
    <s v="RETURN BY XL"/>
    <s v="02.SPK returned"/>
    <s v="02.SPK RETURNED"/>
    <s v="CHANGE TO COLO"/>
    <s v="11:02:22:SPK RETURN CHANGE TO COLO_x000a_09:02:22-30:01:22: SURVEY OG_x000a_28:01:22: SPK RECEIVED FROM EMAIL LMS"/>
    <x v="2"/>
    <x v="0"/>
    <m/>
    <m/>
    <m/>
    <m/>
    <x v="2"/>
    <m/>
    <m/>
    <x v="1"/>
    <m/>
    <m/>
  </r>
  <r>
    <s v="NEW SPK B2S"/>
    <m/>
    <s v="SUL-SN-WNS-0979"/>
    <n v="30733980031"/>
    <m/>
    <m/>
    <s v="BP2022"/>
    <s v="TB"/>
    <s v="119°58.54.03'E"/>
    <s v="4°19.47.4'S"/>
    <n v="60"/>
    <s v="40/150/240"/>
    <n v="2022"/>
    <s v="New site 2022 - P2"/>
    <m/>
    <s v="HTI"/>
    <s v="SUL-SN-WNS-0979"/>
    <s v="KELURAHAN_UJUNG_LILIRILAU"/>
    <s v="B2S"/>
    <s v="TBG"/>
    <s v="EAST"/>
    <x v="2"/>
    <s v="Sulawesi Selatan"/>
    <s v="Kab. Soppeng"/>
    <n v="6617949"/>
    <x v="1"/>
    <d v="2022-01-28T00:00:00"/>
    <n v="84"/>
    <s v="61 - 90 days"/>
    <d v="2022-06-24T00:00:00"/>
    <s v="W26-2022"/>
    <s v="Jun-2022"/>
    <s v="TBD"/>
    <s v="TBD"/>
    <s v="TBD"/>
    <s v="TBD"/>
    <s v="TBD"/>
    <s v="TBD"/>
    <s v="TBD"/>
    <s v="TBD"/>
    <s v="TBD"/>
    <s v="MW"/>
    <m/>
    <m/>
    <m/>
    <m/>
    <m/>
    <m/>
    <m/>
    <m/>
    <m/>
    <m/>
    <m/>
    <m/>
    <s v="RETURN BY XL"/>
    <s v="02.SPK returned"/>
    <s v="02.SPK RETURNED"/>
    <s v="CHANGE TO COLO"/>
    <s v="11:02:22:SPK RETURN CHANGE TO COLO_x000a_09:02:22-30:01:22: SURVEY OG_x000a_28:01:22: SPK RECEIVED FROM EMAIL LMS"/>
    <x v="2"/>
    <x v="0"/>
    <m/>
    <m/>
    <m/>
    <m/>
    <x v="2"/>
    <m/>
    <m/>
    <x v="1"/>
    <m/>
    <m/>
  </r>
  <r>
    <s v="NEW SPK B2S"/>
    <m/>
    <s v="JAW-BT-TGR-0111"/>
    <n v="30729370031"/>
    <m/>
    <m/>
    <s v="BP2022"/>
    <s v="TB"/>
    <s v="106°34.55.21'E"/>
    <s v="6°17.42.68'S"/>
    <n v="40"/>
    <s v="0/90/200"/>
    <s v="2022-2024"/>
    <s v="New site 2022 - P1"/>
    <m/>
    <s v="EID"/>
    <s v="JAW-BT-TGR-0111"/>
    <s v="STPI_PLP_KEMUNING"/>
    <s v="B2S"/>
    <s v="TBG"/>
    <s v="Jabodetabek"/>
    <x v="0"/>
    <s v="Banten"/>
    <s v="Kab. Tangerang"/>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30:01:22: SURVEY OG_x000a_28:01:22: SPK RECEIVED FROM EMAIL LMS"/>
    <x v="2"/>
    <x v="0"/>
    <m/>
    <m/>
    <m/>
    <m/>
    <x v="2"/>
    <m/>
    <m/>
    <x v="1"/>
    <m/>
    <m/>
  </r>
  <r>
    <m/>
    <m/>
    <s v="JAW-JT-TGL-2619"/>
    <n v="30739650031"/>
    <s v="1450911003"/>
    <s v="TEGAL_TARUB"/>
    <s v="BP2022"/>
    <s v="TB"/>
    <s v="109°12.41.62'E"/>
    <s v="6°55.35.46'S"/>
    <n v="50"/>
    <s v="90/210/330"/>
    <n v="2022"/>
    <s v="Newsite 2022 - P1"/>
    <s v="Kesamiran RT 006 RW 001 Desa Kesamiran Kecamatan Tarub Kabupaten Tegal Provinsi Jawa Tengah"/>
    <s v="NOKIA"/>
    <s v="JAW-JT-TGL-2619"/>
    <s v="TEGAL_TARUB"/>
    <s v="B2S"/>
    <s v="TBG"/>
    <s v="CENTRAL"/>
    <x v="5"/>
    <s v="Jawa Tengah"/>
    <s v="Kab. Tegal"/>
    <n v="6618110"/>
    <x v="15"/>
    <d v="2022-03-07T00:00:00"/>
    <n v="43"/>
    <s v="31 - 60 days"/>
    <d v="2022-08-04T00:00:00"/>
    <s v="W32-2022"/>
    <s v="Aug-2022"/>
    <s v="TBD"/>
    <s v="TBD"/>
    <s v="TBD"/>
    <s v="TBD"/>
    <s v="TBD"/>
    <s v="TBD"/>
    <s v="TBD"/>
    <s v="TBD"/>
    <s v="TBD"/>
    <s v="MW"/>
    <m/>
    <m/>
    <m/>
    <m/>
    <m/>
    <m/>
    <m/>
    <m/>
    <m/>
    <m/>
    <m/>
    <m/>
    <s v="PRESITAC"/>
    <s v="20.APD &amp; Design Process"/>
    <s v="10.CME PREPARATION"/>
    <s v="CURRENTLY NO ISSUE"/>
    <s v="17:04:22-14:04:22: LMS CHANGE TO NOKIA_x000a_13:04:22: DESIGN OG_x000a_10:04:22-20:03:22: VALIDASI RNP TNP_x000a_16:03:22-09:03:22: SURVEY OG &amp; MITRA ASSIGNMENT_x000a_07:03:22: SPK RECEIVED"/>
    <x v="5"/>
    <x v="0"/>
    <n v="43"/>
    <d v="2022-04-18T00:00:00"/>
    <d v="2022-06-02T00:00:00"/>
    <n v="87"/>
    <x v="1"/>
    <d v="2022-06-05T00:00:00"/>
    <d v="2022-07-05T00:00:00"/>
    <x v="0"/>
    <n v="436"/>
    <s v="424 TBG"/>
  </r>
  <r>
    <s v="NEW SPK B2S"/>
    <m/>
    <s v="JAW-JB-CKR-0126"/>
    <n v="30729400031"/>
    <m/>
    <m/>
    <s v="BP2022"/>
    <s v="TB"/>
    <s v="107°9.3.05'E"/>
    <s v="6°20.47.28'S"/>
    <n v="40"/>
    <s v="0/90/180/270"/>
    <n v="2022"/>
    <s v="New site 2022 - P2"/>
    <m/>
    <s v="EID"/>
    <s v="JAW-JB-CKR-0126"/>
    <s v="DAMAR_CIBATU"/>
    <s v="B2S"/>
    <s v="TBG"/>
    <s v="Jabodetabek"/>
    <x v="0"/>
    <s v="Jawa Barat"/>
    <s v="Kab. Bekasi"/>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30:01:22: SURVEY OG_x000a_28:01:22: SPK RECEIVED FROM EMAIL LMS"/>
    <x v="2"/>
    <x v="0"/>
    <m/>
    <m/>
    <m/>
    <m/>
    <x v="2"/>
    <m/>
    <m/>
    <x v="1"/>
    <m/>
    <m/>
  </r>
  <r>
    <s v="NEW SPK B2S"/>
    <m/>
    <s v="JAW-BT-SRG-0056"/>
    <n v="30729510031"/>
    <m/>
    <m/>
    <s v="BP2022"/>
    <s v="TB"/>
    <s v="106°19.54.84'E"/>
    <s v="6°10.51.68'S"/>
    <n v="30"/>
    <s v="20/140/285"/>
    <n v="2022"/>
    <s v="New site 2022 - P2"/>
    <m/>
    <s v="EID"/>
    <s v="JAW-BT-SRG-0056"/>
    <s v="MODERN_NAMBO_ILIR"/>
    <s v="B2S"/>
    <s v="TBG"/>
    <s v="Jabodetabek"/>
    <x v="0"/>
    <s v="Banten"/>
    <s v="Kab. Serang"/>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04:02:22: CANDIDATE NOK, REHUNTING_x000a_02:02:22-30:01:22: SURVEY OG_x000a_28:01:22: SPK RECEIVED FROM EMAIL LMS"/>
    <x v="2"/>
    <x v="0"/>
    <m/>
    <m/>
    <m/>
    <m/>
    <x v="2"/>
    <m/>
    <m/>
    <x v="1"/>
    <m/>
    <m/>
  </r>
  <r>
    <s v="NEW SPK B2S"/>
    <m/>
    <s v="JAW-JB-CKR-0120"/>
    <n v="30729620031"/>
    <m/>
    <m/>
    <s v="BP2022"/>
    <s v="TB"/>
    <s v="107°10.29.06'E"/>
    <s v="6°18.21.78'S"/>
    <n v="30"/>
    <s v="10/170/270"/>
    <n v="2022"/>
    <s v="New site 2022 - P2"/>
    <m/>
    <s v="EID"/>
    <s v="JAW-JB-CKR-0120"/>
    <s v="THAMRIN_JABABEKA"/>
    <s v="B2S"/>
    <s v="TBG"/>
    <s v="Jabodetabek"/>
    <x v="0"/>
    <s v="Jawa Barat"/>
    <s v="Kab. Bekasi"/>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07:02:22: VALIDASI RNP TNP OG_x000a_06:02:22-30:01:22: SURVEY OG_x000a_28:01:22: SPK RECEIVED FROM EMAIL LMS"/>
    <x v="2"/>
    <x v="0"/>
    <m/>
    <m/>
    <m/>
    <m/>
    <x v="2"/>
    <m/>
    <m/>
    <x v="1"/>
    <m/>
    <m/>
  </r>
  <r>
    <s v="NEW SPK B2S"/>
    <m/>
    <s v="JAW-BT-TGR-0096"/>
    <n v="30729290031"/>
    <m/>
    <m/>
    <s v="BP2022"/>
    <s v="TB"/>
    <s v="106°33.55.08'E"/>
    <s v="6°15.39.33'S"/>
    <n v="40"/>
    <s v="30/180/325"/>
    <n v="2022"/>
    <s v="New site 2022 - P1"/>
    <m/>
    <s v="EID"/>
    <s v="JAW-BT-TGR-0096"/>
    <s v="CURUG_WETAN"/>
    <s v="B2S"/>
    <s v="TBG"/>
    <s v="Jabodetabek"/>
    <x v="0"/>
    <s v="Banten"/>
    <s v="Kab. Tangerang"/>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 IW OG_x000a_09:02:22-04:02:22: CANDIDATE OK_x000a_02:02:22-30:01:22: SURVEY OG_x000a_28:01:22: SPK RECEIVED FROM EMAIL LMS"/>
    <x v="2"/>
    <x v="0"/>
    <m/>
    <m/>
    <m/>
    <m/>
    <x v="2"/>
    <m/>
    <m/>
    <x v="1"/>
    <m/>
    <m/>
  </r>
  <r>
    <s v="NEW SPK B2S"/>
    <m/>
    <s v="JAW-BT-SRG-0053"/>
    <n v="30729490031"/>
    <m/>
    <m/>
    <s v="BP2022"/>
    <s v="TB"/>
    <s v="106°16.18.52'E"/>
    <s v="6°9.26.13'S"/>
    <n v="40"/>
    <s v="90/210/330"/>
    <n v="2022"/>
    <s v="New site 2022 - P2"/>
    <m/>
    <s v="EID"/>
    <s v="JAW-BT-SRG-0053"/>
    <s v="KUSAMBI_CAWANG"/>
    <s v="B2S"/>
    <s v="TBG"/>
    <s v="Jabodetabek"/>
    <x v="0"/>
    <s v="Banten"/>
    <s v="Kab. Serang"/>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 IW OG_x000a_09:02:22-04:02:22: CANDIDATE OK_x000a_02:02:22-30:01:22: SURVEY OG_x000a_28:01:22: SPK RECEIVED FROM EMAIL LMS"/>
    <x v="2"/>
    <x v="0"/>
    <m/>
    <m/>
    <m/>
    <m/>
    <x v="2"/>
    <m/>
    <m/>
    <x v="1"/>
    <m/>
    <m/>
  </r>
  <r>
    <s v="NEW SPK B2S"/>
    <m/>
    <s v="JAW-BT-TGR-0120"/>
    <n v="30729330031"/>
    <m/>
    <m/>
    <s v="BP2022"/>
    <s v="TB"/>
    <s v="106°40.51.99'E"/>
    <s v="6°5.9.8'S"/>
    <n v="30"/>
    <s v="90/220/350"/>
    <n v="2022"/>
    <s v="New site 2022 - P2"/>
    <m/>
    <s v="EID"/>
    <s v="JAW-BT-TGR-0120"/>
    <s v="BELIMBING_CENGKLONG"/>
    <s v="B2S"/>
    <s v="TBG"/>
    <s v="Jabodetabek"/>
    <x v="0"/>
    <s v="Banten"/>
    <s v="Kab. Tangerang"/>
    <n v="6617948"/>
    <x v="1"/>
    <d v="2022-01-28T00:00:00"/>
    <n v="84"/>
    <s v="61 - 90 days"/>
    <d v="2022-06-24T00:00:00"/>
    <s v="W26-2022"/>
    <s v="Jun-2022"/>
    <s v="TBD"/>
    <s v="TBD"/>
    <s v="TBD"/>
    <s v="TBD"/>
    <s v="TBD"/>
    <s v="TBD"/>
    <s v="TBD"/>
    <s v="TBD"/>
    <s v="TBD"/>
    <s v="MW"/>
    <m/>
    <m/>
    <m/>
    <m/>
    <m/>
    <m/>
    <m/>
    <m/>
    <m/>
    <m/>
    <m/>
    <m/>
    <s v="RETURN BY XL"/>
    <s v="02.SPK returned"/>
    <s v="02.SPK RETURNED"/>
    <s v="SPK RETURN BY XL"/>
    <s v="14:02:22: SPK RETURN BY XL DUE TO CHANGE DESIGN_x000a_13:02:22-07:02:22: VALIDASI RNP TNP OG_x000a_06:02:22-30:01:22: SURVEY OG_x000a_28:01:22: SPK RECEIVED FROM EMAIL LMS"/>
    <x v="2"/>
    <x v="0"/>
    <m/>
    <m/>
    <m/>
    <m/>
    <x v="2"/>
    <m/>
    <m/>
    <x v="1"/>
    <m/>
    <m/>
  </r>
  <r>
    <s v="NEW SPK B2S"/>
    <m/>
    <s v="JAW-JB-GRT-4268"/>
    <n v="30730410031"/>
    <s v="1276231003"/>
    <s v="SITUGEDE"/>
    <s v="BP2022"/>
    <s v="TB"/>
    <s v="107°58.16.47'E"/>
    <s v="7°12.35.93'S"/>
    <n v="50"/>
    <s v="30/145/290"/>
    <n v="2022"/>
    <s v="New site 2022 - P2"/>
    <s v="Kp. Nangewer RT 001 RW 005 Desa Situgede Kecamatan Karangpawitan Kabupaten Garut Provinsi Jawa Barat"/>
    <s v="HTI"/>
    <s v="JAW-JB-GRT-4268"/>
    <s v="SITUGEDE"/>
    <s v="B2S"/>
    <s v="TBG"/>
    <s v="CENTRAL"/>
    <x v="8"/>
    <s v="Jawa Barat"/>
    <s v="Kab. Garut"/>
    <n v="6617949"/>
    <x v="1"/>
    <d v="2022-01-28T00:00:00"/>
    <n v="51"/>
    <s v="31 - 60 days"/>
    <d v="2022-06-24T00:00:00"/>
    <s v="W26-2022"/>
    <s v="Jun-2022"/>
    <s v="TBD"/>
    <s v="TBD"/>
    <s v="TBD"/>
    <d v="2022-03-17T00:00:00"/>
    <s v="W12-2022"/>
    <s v="Mar-2022"/>
    <d v="2022-03-17T00:00:00"/>
    <s v="W12-2022"/>
    <s v="Mar-2022"/>
    <s v="MW"/>
    <d v="2022-02-25T00:00:00"/>
    <d v="2022-03-10T00:00:00"/>
    <n v="532861294529"/>
    <n v="6.6"/>
    <m/>
    <d v="2022-03-21T00:00:00"/>
    <m/>
    <m/>
    <d v="2022-03-17T00:00:00"/>
    <s v="W12-2022"/>
    <m/>
    <m/>
    <s v="SITAC"/>
    <s v="38.RFI"/>
    <s v="21.RFI"/>
    <s v="CLOSED - RFI DONE"/>
    <s v="17:03:22: RFIN_x000a_16:03:22-09:03:22: ERECTION_x000a_06:03:22: PREPARE ERECTION_x000a_01:03:22: CURRING TIME_x000a_23:02:22-20:02:22: EXCAVATION OG_x000a_16:02:22: RFC, MOB DEMOB_x000a_13:02:22: REKOM OG_x000a_09:02:22: IW OG_x000a_07:02:22: TNP REVOEW OG CANDIDATE BARU, CANDIATE SEBELUMNYA REJECT WARGA_x000a_06:02:22-05:02:22: IW OG_x000a_02:02:22: UNDER TNP REVIEW_x000a_30:01:22: SURVEY OG_x000a_28:01:22: SPK RECEIVED FROM EMAIL LMS"/>
    <x v="2"/>
    <x v="0"/>
    <m/>
    <m/>
    <m/>
    <m/>
    <x v="2"/>
    <m/>
    <m/>
    <x v="1"/>
    <m/>
    <m/>
  </r>
  <r>
    <s v="NEW SPK B2S"/>
    <m/>
    <s v="JAW-JB-CJR-4341"/>
    <n v="30730640031"/>
    <s v="1276251003"/>
    <s v="SUKABAKTI"/>
    <s v="BP2022"/>
    <s v="TB"/>
    <s v="107°21.22.04'E"/>
    <s v="7°17.23.16'S"/>
    <n v="50"/>
    <s v="55/225/340"/>
    <n v="2022"/>
    <s v="New site 2022 - P1"/>
    <s v="Kp. Situ Randu RT.01 RW.06 Desa Sukabakti Kec. Naringgul Kab. Cianjur"/>
    <s v="HTI"/>
    <s v="JAW-JB-CJR-4341"/>
    <s v="SUKABAKTI"/>
    <s v="B2S"/>
    <s v="TBG"/>
    <s v="CENTRAL"/>
    <x v="8"/>
    <s v="Jawa Barat"/>
    <s v="Kab. Cianjur"/>
    <n v="6617949"/>
    <x v="1"/>
    <d v="2022-01-28T00:00:00"/>
    <n v="48"/>
    <s v="31 - 60 days"/>
    <d v="2022-06-24T00:00:00"/>
    <s v="W26-2022"/>
    <s v="Jun-2022"/>
    <s v="TBD"/>
    <s v="TBD"/>
    <s v="TBD"/>
    <d v="2022-03-15T00:00:00"/>
    <s v="W12-2022"/>
    <s v="Mar-2022"/>
    <d v="2022-03-15T00:00:00"/>
    <s v="W12-2022"/>
    <s v="Mar-2022"/>
    <s v="MW"/>
    <d v="2022-02-25T00:00:00"/>
    <d v="2022-03-10T00:00:00"/>
    <n v="536911877238"/>
    <n v="6.6"/>
    <m/>
    <d v="2022-03-21T00:00:00"/>
    <m/>
    <m/>
    <d v="2022-03-14T00:00:00"/>
    <s v="W12-2022"/>
    <m/>
    <m/>
    <s v="SITAC"/>
    <s v="38.RFI"/>
    <s v="21.RFI"/>
    <s v="CLOSED - RFI DONE"/>
    <s v="14:03:22: RFIN_x000a_13:03:22-09:03:22: ERECTION_x000a_06:03:22: ERECTION OG_x000a_01:03:22: POURING OG_x000a_23:02:22-20:02:22: EXCAVATION OG_x000a_16:02:22: RFC, MOB DEMOB_x000a_13:02:22: REKOM OG_x000a_09:02:22-07:02:22: IW CLEAR, PARALALE REQ SOIL TEST_x000a_06:02:22-05:02:22: IW OG_x000a_02:02:22: UNDER TNP REVIEW_x000a_30:01:22: SURVEY OG_x000a_28:01:22: SPK RECEIVED FROM EMAIL LMS"/>
    <x v="2"/>
    <x v="0"/>
    <m/>
    <m/>
    <m/>
    <m/>
    <x v="2"/>
    <m/>
    <m/>
    <x v="1"/>
    <m/>
    <m/>
  </r>
  <r>
    <m/>
    <m/>
    <s v="JAW-JB-CBI-0148"/>
    <n v="30739660031"/>
    <s v="1276851003"/>
    <s v="BOGOR_LEUWISADENG"/>
    <s v="BP2022"/>
    <s v="TB"/>
    <s v="106°50.25.77'E"/>
    <s v="6°17.20.28'S"/>
    <n v="40"/>
    <s v="60/180/280"/>
    <n v="2022"/>
    <s v="Newsite 2022 - P1"/>
    <s v=""/>
    <s v="EID"/>
    <s v="JAW-JB-CBI-0148"/>
    <s v="BOGOR_LEUWISADENG"/>
    <s v="B2S"/>
    <s v="TBG"/>
    <s v="JABO"/>
    <x v="0"/>
    <s v="Jawa Barat"/>
    <s v="Kab. Bogor"/>
    <n v="6618110"/>
    <x v="15"/>
    <d v="2022-03-07T00:00:00"/>
    <n v="43"/>
    <s v="31 - 60 days"/>
    <d v="2022-08-04T00:00:00"/>
    <s v="W32-2022"/>
    <s v="Aug-2022"/>
    <s v="TBD"/>
    <s v="TBD"/>
    <s v="TBD"/>
    <s v="TBD"/>
    <s v="TBD"/>
    <s v="TBD"/>
    <s v="TBD"/>
    <s v="TBD"/>
    <s v="TBD"/>
    <s v="MW"/>
    <m/>
    <m/>
    <m/>
    <m/>
    <m/>
    <m/>
    <m/>
    <m/>
    <m/>
    <m/>
    <m/>
    <m/>
    <s v="PRESITAC"/>
    <s v="12.CP Process"/>
    <s v="07.SITAC PROCESS"/>
    <s v="CURRENTLY NO ISSUE"/>
    <s v="17:04:22-13:04:22: IW OG_x000a_10:04:22-06:04:22: VALIDASI RNP TNP_x000a_05:04:22: NEEED CONFIRM APA BISA DI KETINGGIAN 50?_x000a_03:04:22-01:04:22: VALIDASI RNP TNP_x000a_30:03:22-20:03:22: IW OG_x000a_16:03:22-15:03:22: VALIDASI RNP TNP_x000a_13:03:22-09:03:22: SURVEY OG &amp; MITRA ASSIGNMENT_x000a_07:03:22: SPK RECEIVED"/>
    <x v="5"/>
    <x v="0"/>
    <n v="43"/>
    <d v="2022-05-08T00:00:00"/>
    <d v="2022-06-02T00:00:00"/>
    <n v="87"/>
    <x v="1"/>
    <d v="2022-06-05T00:00:00"/>
    <d v="2022-07-05T00:00:00"/>
    <x v="0"/>
    <n v="436"/>
    <s v="424 TBG"/>
  </r>
  <r>
    <m/>
    <m/>
    <s v="SUM-RI-TBH-1094"/>
    <n v="30740090031"/>
    <s v="0416931003"/>
    <s v="KELURAHAN_SEBERANG_TEMBILAHAN"/>
    <s v="BP2022"/>
    <s v="TB"/>
    <s v="103°10.4.8'E"/>
    <s v="0°20.31.52'S"/>
    <n v="50"/>
    <s v="50/150/240"/>
    <n v="2022"/>
    <s v="Newsite 2022 - P2"/>
    <s v="Jl. Lintas Enok RT004 RW002, Kelurahan Seberang Tembilahan, Kecamatan Tembilahan, Kabupaten Indragiri Hilir, Provinsi Riau"/>
    <s v="HTI"/>
    <s v="SUM-RI-TBH-1094"/>
    <s v="KELURAHAN_SEBERANG_TEMBILAHAN"/>
    <s v="B2S"/>
    <s v="TBG"/>
    <s v="West"/>
    <x v="9"/>
    <s v="Riau"/>
    <s v="Kab. Indragiri Hilir"/>
    <n v="6618108"/>
    <x v="15"/>
    <d v="2022-03-07T00:00:00"/>
    <n v="43"/>
    <s v="31 - 60 days"/>
    <d v="2022-08-04T00:00:00"/>
    <s v="W32-2022"/>
    <s v="Aug-2022"/>
    <s v="TBD"/>
    <s v="TBD"/>
    <s v="TBD"/>
    <s v="TBD"/>
    <s v="TBD"/>
    <s v="TBD"/>
    <s v="TBD"/>
    <s v="TBD"/>
    <s v="TBD"/>
    <s v="MW"/>
    <d v="2022-04-11T00:00:00"/>
    <d v="2022-04-13T00:00:00"/>
    <m/>
    <m/>
    <m/>
    <m/>
    <m/>
    <m/>
    <m/>
    <m/>
    <m/>
    <m/>
    <s v="RFC"/>
    <s v="20.APD &amp; Design Process"/>
    <s v="10.CME PREPARATION"/>
    <s v="CURRENTLY NO ISSUE"/>
    <s v="17:04:22-10:04:22: DESIGN OG_x000a_06:04:22-03:04:22: REKOM_x000a_30:03:22-23:03:22: IW CLEAR_x000a_20:03:22-16:03:22: IW OG_x000a_15:03:22-15:03:22: VALIDASI RNP TNP_x000a_13:03:22: MITRA ASSIGNMENT_x000a_09:02:22: SPK RELEASED"/>
    <x v="5"/>
    <x v="0"/>
    <n v="43"/>
    <d v="2022-04-20T00:00:00"/>
    <d v="2022-05-20T00:00:00"/>
    <n v="74"/>
    <x v="1"/>
    <d v="2022-06-05T00:00:00"/>
    <d v="2022-07-05T00:00:00"/>
    <x v="0"/>
    <n v="436"/>
    <s v="424 TBG"/>
  </r>
  <r>
    <m/>
    <m/>
    <s v="JAW-JT-TMG-2676"/>
    <n v="30742690031"/>
    <s v="1451111003"/>
    <s v="TEMANGGUNG_KEDU"/>
    <s v="BP2022"/>
    <s v="TB"/>
    <s v="110°10.8.34'E"/>
    <s v="7°17.7.61'S"/>
    <n v="70"/>
    <s v="60/150/300"/>
    <n v="2022"/>
    <s v="Newsite 2022 - B2"/>
    <s v=""/>
    <s v="NOKIA"/>
    <s v="JAW-JT-TMG-2676"/>
    <s v="TEMANGGUNG_KEDU"/>
    <s v="B2S"/>
    <s v="TBG"/>
    <s v="CENTRAL"/>
    <x v="5"/>
    <s v="Jawa Tengah"/>
    <s v="Kab. Temanggu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PWR-1680"/>
    <n v="30742700031"/>
    <s v="1451121003"/>
    <s v="PLIPIR_PURWOREJO"/>
    <s v="BP2022"/>
    <s v="TB"/>
    <s v="110°3.5.76'E"/>
    <s v="7°44.21.28'S"/>
    <n v="70"/>
    <s v="90/230/320"/>
    <n v="2022"/>
    <s v="Newsite 2022 - B2"/>
    <s v=""/>
    <s v="NOKIA"/>
    <s v="JAW-JT-PWR-1680"/>
    <s v="PLIPIR_PURWOREJO"/>
    <s v="B2S"/>
    <s v="TBG"/>
    <s v="CENTRAL"/>
    <x v="5"/>
    <s v="Jawa Tengah"/>
    <s v="Kab. Purworejo"/>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MKD-1117"/>
    <n v="30742710031"/>
    <s v="1451131003"/>
    <s v="MAGELANG_MERTOYUDAN"/>
    <s v="BP2022"/>
    <s v="TB"/>
    <s v="110°12.48.96'E"/>
    <s v="7°33.15.12'S"/>
    <n v="50"/>
    <s v="90/210/320"/>
    <n v="2022"/>
    <s v="Newsite 2022 - B2"/>
    <s v=""/>
    <s v="NOKIA"/>
    <s v="JAW-JT-MKD-1117"/>
    <s v="MAGELANG_MERTOYUDAN"/>
    <s v="B2S"/>
    <s v="TBG"/>
    <s v="CENTRAL"/>
    <x v="5"/>
    <s v="Jawa Tengah"/>
    <s v="Kab. Magela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RBG-1777"/>
    <n v="30742720031"/>
    <s v="1451141003"/>
    <s v="REMBANG_PANCUR"/>
    <s v="BP2022"/>
    <s v="TB"/>
    <s v="111°29.22.3'E"/>
    <s v="6°43.59.6'S"/>
    <n v="60"/>
    <s v="90/230/330"/>
    <n v="2022"/>
    <s v="Newsite 2022 - B2"/>
    <s v=""/>
    <s v="NOKIA"/>
    <s v="JAW-JT-RBG-1777"/>
    <s v="REMBANG_PANCUR"/>
    <s v="B2S"/>
    <s v="TBG"/>
    <s v="CENTRAL"/>
    <x v="5"/>
    <s v="Jawa Tengah"/>
    <s v="Kab. Remba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BNR-0276"/>
    <n v="30742730031"/>
    <s v="1451151003"/>
    <s v="BANJARNEGARA_PUNGGELAN"/>
    <s v="BP2022"/>
    <s v="TB"/>
    <s v="109°37.50.67'E"/>
    <s v="7°20.30.07'S"/>
    <n v="70"/>
    <s v="70/250/340"/>
    <n v="2022"/>
    <s v="Newsite 2022 - B2"/>
    <s v=""/>
    <s v="NOKIA"/>
    <s v="JAW-JT-BNR-0276"/>
    <s v="BANJARNEGARA_PUNGGELAN"/>
    <s v="B2S"/>
    <s v="TBG"/>
    <s v="CENTRAL"/>
    <x v="5"/>
    <s v="Jawa Tengah"/>
    <s v="Kab. Banjarnegara"/>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s v="NEW SPK"/>
    <m/>
    <s v="SUM-SS-MPR-1273"/>
    <n v="30734260031"/>
    <s v="071276109"/>
    <s v="TAMAN AGUNG"/>
    <s v="BP2022"/>
    <s v="TB "/>
    <s v="104°39.43.16'E"/>
    <s v="4°0.26.32'S"/>
    <n v="65"/>
    <s v="70/170/270"/>
    <n v="2022"/>
    <s v="New site 2022 - P2"/>
    <s v="Kampung I, TR.01 / RW 01. Desa Mojorahayu, Kec. Semendawai Suku III, Kab. OKU Timur, Prov. Sumatera Selatan"/>
    <s v="HTI"/>
    <s v="SUM-SS-MPR-1273"/>
    <s v="MARGODADI"/>
    <s v="COLO"/>
    <s v="TBG"/>
    <s v="West"/>
    <x v="1"/>
    <s v="Sumatera Selatan"/>
    <s v="Kab. Ogan Komering Ulu Ti"/>
    <n v="6617992"/>
    <x v="8"/>
    <d v="2022-01-28T00:00:00"/>
    <n v="81"/>
    <s v="61 - 90 days"/>
    <d v="2022-02-27T00:00:00"/>
    <s v="W10-2022"/>
    <s v="Feb-2022"/>
    <s v="TBD"/>
    <s v="TBD"/>
    <s v="TBD"/>
    <d v="2022-06-05T00:00:00"/>
    <s v="W24-2022"/>
    <s v="Jun-2022"/>
    <d v="2022-06-05T00:00:00"/>
    <s v="W24-2022"/>
    <s v="Jun-2022"/>
    <s v="MW"/>
    <d v="2022-02-01T00:00:00"/>
    <d v="2022-02-02T00:00:00"/>
    <m/>
    <m/>
    <m/>
    <d v="2022-03-22T00:00:00"/>
    <m/>
    <m/>
    <m/>
    <m/>
    <m/>
    <m/>
    <m/>
    <s v="36.PLN application"/>
    <s v="20.SRFI"/>
    <s v="KWH KOSONG"/>
    <s v="17: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m/>
    <m/>
    <s v="JAW-JT-KLN-0935"/>
    <n v="30742740031"/>
    <s v="1451161003"/>
    <s v="KLATEN_KEBONARUM"/>
    <s v="BP2022"/>
    <s v="TB"/>
    <s v="110°33.48.36'E"/>
    <s v="7°43.2.61'S"/>
    <n v="50"/>
    <s v="70/160/290"/>
    <n v="2022"/>
    <s v="Newsite 2022 - B2"/>
    <s v=""/>
    <s v="NOKIA"/>
    <s v="JAW-JT-KLN-0935"/>
    <s v="KLATEN_KEBONARUM"/>
    <s v="B2S"/>
    <s v="TBG"/>
    <s v="CENTRAL"/>
    <x v="5"/>
    <s v="Jawa Tengah"/>
    <s v="Kab. Klaten"/>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SKH-1873"/>
    <n v="30742750031"/>
    <s v="1451171003"/>
    <s v="WONOSOBO_SUKOHARJO"/>
    <s v="BP2022"/>
    <s v="TB"/>
    <s v="109°46.58.58'E"/>
    <s v="7°24.7.32'S"/>
    <n v="70"/>
    <s v="120/230/320"/>
    <n v="2022"/>
    <s v="Newsite 2022 - B2"/>
    <s v=""/>
    <s v="NOKIA"/>
    <s v="JAW-JT-SKH-1873"/>
    <s v="WONOSOBO_SUKOHARJO"/>
    <s v="B2S"/>
    <s v="TBG"/>
    <s v="CENTRAL"/>
    <x v="5"/>
    <s v="Jawa Tengah"/>
    <s v="Kab. Sukoharjo"/>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s v="NEW SPK B2S"/>
    <m/>
    <s v="JAW-JI-PNG-4307"/>
    <n v="30730560031"/>
    <s v="1654841003"/>
    <s v="SUKOREJO_SIDOREJO"/>
    <s v="BP2022"/>
    <s v="TB"/>
    <s v="111°24.21.6'E"/>
    <s v="7°48.58.79'S"/>
    <n v="70"/>
    <s v="90/190/290"/>
    <n v="2022"/>
    <s v="New site 2022 - P2"/>
    <s v="Jl. Waringin, Buayanan Desa Sidorejo Kecamatan Sukorejo Kab. Ponorogo"/>
    <s v="HTI"/>
    <s v="JAW-JI-PNG-4307"/>
    <s v="SUKOREJO_SIDOREJO"/>
    <s v="B2S"/>
    <s v="TBG"/>
    <s v="EAST"/>
    <x v="6"/>
    <s v="Jawa Timur"/>
    <s v="Kab. Ponorogo"/>
    <n v="6617949"/>
    <x v="1"/>
    <d v="2022-01-28T00:00:00"/>
    <n v="71"/>
    <s v="61 - 90 days"/>
    <d v="2022-06-24T00:00:00"/>
    <s v="W26-2022"/>
    <s v="Jun-2022"/>
    <s v="TBD"/>
    <s v="TBD"/>
    <s v="TBD"/>
    <d v="2022-04-15T00:00:00"/>
    <s v="W16-2022"/>
    <s v="Apr-2022"/>
    <d v="2022-04-15T00:00:00"/>
    <s v="W16-2022"/>
    <s v="Apr-2022"/>
    <s v="MW"/>
    <d v="2022-03-02T00:00:00"/>
    <d v="2022-03-18T00:00:00"/>
    <n v="515402573105"/>
    <n v="6.6"/>
    <m/>
    <d v="2022-04-04T00:00:00"/>
    <m/>
    <m/>
    <d v="2022-04-06T00:00:00"/>
    <m/>
    <m/>
    <m/>
    <s v="PRESITAC"/>
    <s v="38.RFI"/>
    <s v="21.RFI"/>
    <s v="38.RFI"/>
    <s v="06:04:22: RFIN_x000a_03:04:22: RFI, WAIT RFIN_x000a_30:03:22: POWER CONNECTION_x000a_27:03:22: SRFI_x000a_23:03:22: CURRING TIME_x000a_20:03:22: POURING_x000a_16:03:22: REBARRING_x000a_13:03:22: EXCAVATION_x000a_09:03:22: REKOM_x000a_06:03:22-28:02:22: IW CLEAR_x000a_23:02:22-20:02:22: IW OG_x000a_16:02:22-13:02:22: VALIDASI RNP TNP, IWFAILED CANDIATE A&amp;B_x000a_09:02:22-03:02:22: VALIDASI RNP TNP, PRIORITY CANDIDATE B_x000a_02:02:22-30:01:22: SURVEY OG_x000a_28:01:22: SPK RECEIVED FROM EMAIL LMS"/>
    <x v="2"/>
    <x v="0"/>
    <m/>
    <m/>
    <m/>
    <m/>
    <x v="2"/>
    <m/>
    <m/>
    <x v="1"/>
    <m/>
    <m/>
  </r>
  <r>
    <m/>
    <m/>
    <s v="JAW-JT-BYL-0264"/>
    <n v="30742760031"/>
    <s v="1451181003"/>
    <s v="BOYOLALI_SAWIT"/>
    <s v="BP2022"/>
    <s v="TB"/>
    <s v="110°40.31.85'E"/>
    <s v="7°35.7.47'S"/>
    <n v="50"/>
    <s v="20/110/260"/>
    <n v="2022"/>
    <s v="Newsite 2022 - B2"/>
    <s v=""/>
    <s v="NOKIA"/>
    <s v="JAW-JT-BYL-0264"/>
    <s v="BOYOLALI_SAWIT"/>
    <s v="B2S"/>
    <s v="TBG"/>
    <s v="CENTRAL"/>
    <x v="5"/>
    <s v="Jawa Tengah"/>
    <s v="Kab. Boyolali"/>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BTG-0222"/>
    <n v="30742770031"/>
    <s v="1451191003"/>
    <s v="BATANG_TERSONO"/>
    <s v="BP2022"/>
    <s v="TB"/>
    <s v="109°58.57.72'E"/>
    <s v="7°0.46.04'S"/>
    <n v="70"/>
    <s v="90/230/320"/>
    <n v="2022"/>
    <s v="Newsite 2022 - B2"/>
    <s v=""/>
    <s v="NOKIA"/>
    <s v="JAW-JT-BTG-0222"/>
    <s v="BATANG_TERSONO"/>
    <s v="B2S"/>
    <s v="TBG"/>
    <s v="CENTRAL"/>
    <x v="5"/>
    <s v="Jawa Tengah"/>
    <s v="Kab. Bata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TMG-2669"/>
    <n v="30742780031"/>
    <s v="1451201003"/>
    <s v="ROWO_TEMANGGUNG"/>
    <s v="BP2022"/>
    <s v="TB"/>
    <s v="110°9.44.53'E"/>
    <s v="7°14.31.88'S"/>
    <n v="70"/>
    <s v="90/210/300"/>
    <n v="2022"/>
    <s v="Newsite 2022 - B2"/>
    <s v=""/>
    <s v="NOKIA"/>
    <s v="JAW-JT-TMG-2669"/>
    <s v="ROWO_TEMANGGUNG"/>
    <s v="B2S"/>
    <s v="TBG"/>
    <s v="CENTRAL"/>
    <x v="5"/>
    <s v="Jawa Tengah"/>
    <s v="Kab. Temanggu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WNG-2763"/>
    <n v="30742790031"/>
    <s v="1451211003"/>
    <s v="WONOGIRI_GIRIWOYO"/>
    <s v="BP2022"/>
    <s v="TB"/>
    <s v="110°55.23.02'E"/>
    <s v="8°0.49.03'S"/>
    <n v="60"/>
    <s v="40/180/310"/>
    <n v="2022"/>
    <s v="Newsite 2022 - B2"/>
    <s v=""/>
    <s v="NOKIA"/>
    <s v="JAW-JT-WNG-2763"/>
    <s v="WONOGIRI_GIRIWOYO"/>
    <s v="B2S"/>
    <s v="TBG"/>
    <s v="CENTRAL"/>
    <x v="5"/>
    <s v="Jawa Tengah"/>
    <s v="Kab. Wonogiri"/>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TMG-2678"/>
    <n v="30742800031"/>
    <s v="1451221003"/>
    <s v="SANGGRAHAN_TEMANGGUNG"/>
    <s v="BP2022"/>
    <s v="TB"/>
    <s v="110°13.14.82'E"/>
    <s v="7°20.2.44'S"/>
    <n v="50"/>
    <s v="0/110/240"/>
    <n v="2022"/>
    <s v="Newsite 2022 - B2"/>
    <s v=""/>
    <s v="NOKIA"/>
    <s v="JAW-JT-TMG-2678"/>
    <s v="SANGGRAHAN_TEMANGGUNG"/>
    <s v="B2S"/>
    <s v="TBG"/>
    <s v="CENTRAL"/>
    <x v="5"/>
    <s v="Jawa Tengah"/>
    <s v="Kab. Temanggung"/>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YO-WAT-0324"/>
    <n v="30742810031"/>
    <s v="1510181003"/>
    <s v="KULON_PROGO_NANGGULAN"/>
    <s v="BP2022"/>
    <s v="TB"/>
    <s v="110°13.40.25'E"/>
    <s v="7°47.39.16'S"/>
    <n v="70"/>
    <s v="60/180/320"/>
    <n v="2022"/>
    <s v="Newsite 2022 - B2"/>
    <s v=""/>
    <s v="NOKIA"/>
    <s v="JAW-YO-WAT-0324"/>
    <s v="KULON_PROGO_NANGGULAN"/>
    <s v="B2S"/>
    <s v="TBG"/>
    <s v="CENTRAL"/>
    <x v="5"/>
    <s v="DI Yogyakarta"/>
    <s v="Kab. Kulon Progo"/>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WNG-2761"/>
    <n v="30742820031"/>
    <s v="1451231003"/>
    <s v="SUKOHARJO_BULU"/>
    <s v="BP2022"/>
    <s v="TB"/>
    <s v="110°51.24.88'E"/>
    <s v="7°47.16.47'S"/>
    <n v="60"/>
    <s v="0/120/240"/>
    <n v="2022"/>
    <s v="Newsite 2022 - B2"/>
    <s v=""/>
    <s v="NOKIA"/>
    <s v="JAW-JT-WNG-2761"/>
    <s v="SUKOHARJO_BULU"/>
    <s v="B2S"/>
    <s v="TBG"/>
    <s v="CENTRAL"/>
    <x v="5"/>
    <s v="Jawa Tengah"/>
    <s v="Kab. Wonogiri"/>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PWT-0594"/>
    <n v="30742830031"/>
    <s v="1451241003"/>
    <s v="PANEMBANGAN_BANYUMAS"/>
    <s v="BP2022"/>
    <s v="TB"/>
    <s v="109°8.28.73'E"/>
    <s v="7°23.5.6'S"/>
    <n v="70"/>
    <s v="70/190/280"/>
    <n v="2022"/>
    <s v="Newsite 2022 - B2"/>
    <s v=""/>
    <s v="NOKIA"/>
    <s v="JAW-JT-PWT-0594"/>
    <s v="PANEMBANGAN_BANYUMAS"/>
    <s v="B2S"/>
    <s v="TBG"/>
    <s v="CENTRAL"/>
    <x v="5"/>
    <s v="Jawa Tengah"/>
    <s v="Kab. Banyumas"/>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PWT-0593"/>
    <n v="30742840031"/>
    <s v="1451251003"/>
    <s v="BANYUMAS_CILONGOK"/>
    <s v="BP2022"/>
    <s v="TB"/>
    <s v="109°7.42.32'E"/>
    <s v="7°25.0.25'S"/>
    <n v="70"/>
    <s v="100/180/290"/>
    <n v="2022"/>
    <s v="Newsite 2022 - B2"/>
    <s v=""/>
    <s v="NOKIA"/>
    <s v="JAW-JT-PWT-0593"/>
    <s v="BANYUMAS_CILONGOK"/>
    <s v="B2S"/>
    <s v="TBG"/>
    <s v="CENTRAL"/>
    <x v="5"/>
    <s v="Jawa Tengah"/>
    <s v="Kab. Banyumas"/>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SLT-2133"/>
    <n v="30742850031"/>
    <s v="1451261003"/>
    <s v="KUTOWINANGUN KIDUL TINGKIR"/>
    <s v="BP2022"/>
    <s v="TB"/>
    <s v="110°30.47.98'E"/>
    <s v="7°19.7.47'S"/>
    <n v="50"/>
    <s v="80/210/320"/>
    <n v="2022"/>
    <s v="Newsite 2022 - B2"/>
    <s v=""/>
    <s v="NOKIA"/>
    <s v="JAW-JT-SLT-2133"/>
    <s v="KUTOWINANGUN KIDUL TINGKIR"/>
    <s v="B2S"/>
    <s v="TBG"/>
    <s v="CENTRAL"/>
    <x v="5"/>
    <s v="Jawa Tengah"/>
    <s v="Kota Salatiga"/>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SKH-1871"/>
    <n v="30742860031"/>
    <s v="1451271003"/>
    <s v="WERU KARANGANYAR"/>
    <s v="BP2022"/>
    <s v="TB"/>
    <s v="110°46.16.93'E"/>
    <s v="7°47.30.23'S"/>
    <n v="60"/>
    <s v="40/150/320"/>
    <n v="2022"/>
    <s v="Newsite 2022 - B2"/>
    <s v=""/>
    <s v="NOKIA"/>
    <s v="JAW-JT-SKH-1871"/>
    <s v="WERU KARANGANYAR"/>
    <s v="B2S"/>
    <s v="TBG"/>
    <s v="CENTRAL"/>
    <x v="5"/>
    <s v="Jawa Tengah"/>
    <s v="Kab. Sukoharjo"/>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SUM-RI-TBH-1091"/>
    <n v="30740040031"/>
    <s v="0416901003"/>
    <s v="KELURAHAN_TEMBILAHAN_HILIR"/>
    <s v="BP2022"/>
    <s v="TB"/>
    <s v="103°10.26.05'E"/>
    <s v="0°18.47.21'S"/>
    <n v="50"/>
    <s v="60/180/280"/>
    <n v="2022"/>
    <s v="Newsite 2022 - P2"/>
    <s v="Lorong H. Arahman RT 003 RW 009, Kelurahan Tembilahan Hilir, Kecamatan Tembilahan, Kabupaten Indragiri Hilir, Provinsi Riau"/>
    <s v="HTI"/>
    <s v="SUM-RI-TBH-1091"/>
    <s v="KELURAHAN_TEMBILAHAN_HILIR"/>
    <s v="B2S"/>
    <s v="TBG"/>
    <s v="West"/>
    <x v="9"/>
    <s v="Riau"/>
    <s v="Kab. Indragiri Hilir"/>
    <n v="6618108"/>
    <x v="15"/>
    <d v="2022-03-07T00:00:00"/>
    <n v="43"/>
    <s v="31 - 60 days"/>
    <d v="2022-08-04T00:00:00"/>
    <s v="W32-2022"/>
    <s v="Aug-2022"/>
    <s v="TBD"/>
    <s v="TBD"/>
    <s v="TBD"/>
    <s v="TBD"/>
    <s v="TBD"/>
    <s v="TBD"/>
    <s v="TBD"/>
    <s v="TBD"/>
    <s v="TBD"/>
    <s v="MW"/>
    <m/>
    <m/>
    <m/>
    <m/>
    <m/>
    <m/>
    <m/>
    <m/>
    <m/>
    <m/>
    <m/>
    <m/>
    <s v="SITAC"/>
    <s v="13.Rekom L/C process"/>
    <s v="07.SITAC PROCESS"/>
    <s v="CURRENTLY NO ISSUE"/>
    <s v="17:04:22-10:04:22: REKOM_x000a_10:04:22: IW OG_x000a_07:04:22: VALIDASI RNP TNP KANDIDAT D_x000a_06:04:22-03:04:22: REKOM_x000a_30:03:22-23:03:22: IW CLEAR_x000a_20:03:22-16:03:22: IW OG_x000a_15:03:22-15:03:22: VALIDASI RNP TNP_x000a_13:03:22: MITRA ASSIGNMENT_x000a_09:02:22: SPK RELEASED"/>
    <x v="5"/>
    <x v="0"/>
    <n v="43"/>
    <d v="2022-04-20T00:00:00"/>
    <d v="2022-05-20T00:00:00"/>
    <n v="74"/>
    <x v="1"/>
    <d v="2022-06-05T00:00:00"/>
    <d v="2022-07-05T00:00:00"/>
    <x v="0"/>
    <n v="436"/>
    <s v="424 TBG"/>
  </r>
  <r>
    <m/>
    <m/>
    <s v="JAW-JT-KLN-0921"/>
    <n v="30742870031"/>
    <s v="1451281003"/>
    <s v="KLATEN_KARANGDOWO"/>
    <s v="BP2022"/>
    <s v="TB"/>
    <s v="110°45.44.1'E"/>
    <s v="7°40.56.75'S"/>
    <n v="70"/>
    <s v="30/150/270"/>
    <n v="2022"/>
    <s v="Newsite 2022 - B2"/>
    <s v=""/>
    <s v="NOKIA"/>
    <s v="JAW-JT-KLN-0921"/>
    <s v="KLATEN_KARANGDOWO"/>
    <s v="B2S"/>
    <s v="TBG"/>
    <s v="CENTRAL"/>
    <x v="5"/>
    <s v="Jawa Tengah"/>
    <s v="Kab. Klaten"/>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s v="NEW SPK B2S"/>
    <m/>
    <s v="JAW-BT-RKB-0774"/>
    <n v="30729610031"/>
    <s v="1323091003"/>
    <s v="BANJARSARI_WARUNGGUNUNG"/>
    <s v="BP2022"/>
    <s v="TB"/>
    <s v="106°10.37.2'E"/>
    <s v="6°19.20.32'S"/>
    <n v="50"/>
    <s v="100/190/280"/>
    <n v="2022"/>
    <s v="New site 2022 - P1"/>
    <s v="Kp. Citundun Lor RT 008 RW 002 Desa Banjarsari Kec.Warunggung"/>
    <s v="EID"/>
    <s v="JAW-BT-RKB-0774"/>
    <s v="BANJARSARI_WARUNGGUNUNG"/>
    <s v="B2S"/>
    <s v="TBG"/>
    <s v="Jabodetabek"/>
    <x v="0"/>
    <s v="Banten"/>
    <s v="Kab. Lebak"/>
    <n v="6617948"/>
    <x v="1"/>
    <d v="2022-01-28T00:00:00"/>
    <n v="83"/>
    <s v="61 - 90 days"/>
    <d v="2022-06-24T00:00:00"/>
    <s v="W26-2022"/>
    <s v="Jun-2022"/>
    <s v="TBD"/>
    <s v="TBD"/>
    <s v="TBD"/>
    <d v="2022-04-30T00:00:00"/>
    <s v="W18-2022"/>
    <s v="Apr-2022"/>
    <d v="2022-04-30T00:00:00"/>
    <s v="W18-2022"/>
    <s v="Apr-2022"/>
    <s v="MW"/>
    <d v="2022-03-07T00:00:00"/>
    <d v="2022-04-05T00:00:00"/>
    <n v="562101020031"/>
    <n v="6.6"/>
    <m/>
    <d v="2022-04-13T00:00:00"/>
    <m/>
    <m/>
    <d v="2022-04-18T00:00:00"/>
    <m/>
    <m/>
    <m/>
    <s v="CME"/>
    <s v="38.RFI"/>
    <s v="21.RFI"/>
    <s v="CLOSED - RFI DONE"/>
    <s v="18:04:22: RFIN_x000a_17:04:22-13:04:22: SRFI, WAIT RFIN_x000a_10:04:22-03:04:22: ME_x000a_30:03:22-27:03:22: ERECTION_x000a_23:03:22-20:03:22: CURRING_x000a_16:03:22-13:03:22: EXCAVATION_x000a_09:03:22-23:02:22: REKOM OG_x000a_20:02:22-13:02:22: IW OG_x000a_09:02:22-04:02:22: PRIORITY CANDIDATE A_x000a_02:02:22-30:01:22: SURVEY OG_x000a_28:01:22: SPK RECEIVED FROM EMAIL LMS"/>
    <x v="2"/>
    <x v="0"/>
    <m/>
    <m/>
    <m/>
    <m/>
    <x v="2"/>
    <m/>
    <m/>
    <x v="1"/>
    <n v="436"/>
    <s v="424 TBG"/>
  </r>
  <r>
    <m/>
    <m/>
    <s v="JAW-JT-KLN-0920"/>
    <n v="30742880031"/>
    <s v="1451291003"/>
    <s v="KLATEN_NGAWEN"/>
    <s v="BP2022"/>
    <s v="TB"/>
    <s v="110°36.36.31'E"/>
    <s v="7°40.4.54'S"/>
    <n v="50"/>
    <s v="80/170/310"/>
    <n v="2022"/>
    <s v="Newsite 2022 - B2"/>
    <s v=""/>
    <s v="NOKIA"/>
    <s v="JAW-JT-KLN-0920"/>
    <s v="KLATEN_NGAWEN"/>
    <s v="B2S"/>
    <s v="TBG"/>
    <s v="CENTRAL"/>
    <x v="5"/>
    <s v="Jawa Tengah"/>
    <s v="Kab. Klaten"/>
    <n v="6618156"/>
    <x v="10"/>
    <d v="2022-04-05T00:00:00"/>
    <n v="22"/>
    <s v="&lt; 30 days"/>
    <d v="2022-08-25T00:00:00"/>
    <s v="W35-2022"/>
    <s v="Aug-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5"/>
    <x v="0"/>
    <n v="22"/>
    <d v="2022-05-24T00:00:00"/>
    <d v="2022-06-23T00:00:00"/>
    <n v="87"/>
    <x v="1"/>
    <d v="2022-06-26T00:00:00"/>
    <d v="2022-07-26T00:00:00"/>
    <x v="0"/>
    <n v="436"/>
    <s v="424 TBG"/>
  </r>
  <r>
    <m/>
    <m/>
    <s v="JAW-JT-TMG-2680"/>
    <m/>
    <m/>
    <m/>
    <s v="BP2022"/>
    <s v="TB"/>
    <s v="110°2.13.42'E"/>
    <s v="7°14.50.27'S"/>
    <n v="70"/>
    <s v="40/150/280"/>
    <n v="2022"/>
    <s v="Newsite 2022 - B2"/>
    <m/>
    <s v="NOKIA"/>
    <s v="JAW-JT-TMG-2680"/>
    <s v="DLIMOYO_TEMANGGUNG"/>
    <s v="B2S"/>
    <s v="TBG"/>
    <s v="CENTRAL"/>
    <x v="5"/>
    <s v="Jawa Tengah"/>
    <s v="Kab. Temanggung"/>
    <n v="6618156"/>
    <x v="10"/>
    <d v="2022-04-05T00:00:00"/>
    <n v="22"/>
    <s v="&lt; 30 days"/>
    <d v="2022-08-25T00:00:00"/>
    <s v="W35-2022"/>
    <s v="Aug-2022"/>
    <s v="TBD"/>
    <s v="TBD"/>
    <s v="TBD"/>
    <s v="TBD"/>
    <s v="TBD"/>
    <s v="TBD"/>
    <s v="TBD"/>
    <s v="TBD"/>
    <s v="TBD"/>
    <m/>
    <m/>
    <m/>
    <m/>
    <m/>
    <m/>
    <m/>
    <m/>
    <m/>
    <m/>
    <m/>
    <m/>
    <m/>
    <s v="PRESITAC"/>
    <s v="08.Under RNP review"/>
    <s v="06.ERM PROCESS"/>
    <s v="PROPOSE CHANGE TO COLO"/>
    <s v="17:04:22-13:04:22: VALIDASI RNP TNP_x000a_10:04:22: SURVEY OG_x000a_06:04:22: MITRA ASSIGNMENT_x000a_05:04:22: SPK RECEIVED"/>
    <x v="5"/>
    <x v="0"/>
    <n v="22"/>
    <d v="2022-05-24T00:00:00"/>
    <d v="2022-06-23T00:00:00"/>
    <n v="87"/>
    <x v="1"/>
    <d v="2022-06-26T00:00:00"/>
    <d v="2022-07-26T00:00:00"/>
    <x v="0"/>
    <n v="436"/>
    <s v="424 TBG"/>
  </r>
  <r>
    <m/>
    <m/>
    <s v="JAW-JT-BLA-0129"/>
    <m/>
    <m/>
    <m/>
    <s v="BP2022"/>
    <s v="TB"/>
    <s v="111°21.46.74'E"/>
    <s v="7°10.50.84'S"/>
    <n v="60"/>
    <s v="110/220/300"/>
    <n v="2022"/>
    <s v="Newsite 2022 - B2"/>
    <m/>
    <s v="NOKIA"/>
    <s v="JAW-JT-BLA-0129"/>
    <s v="BLORA_RANDUBLATUNG"/>
    <s v="B2S"/>
    <s v="TBG"/>
    <s v="CENTRAL"/>
    <x v="5"/>
    <s v="Jawa Tengah"/>
    <s v="Kab. Blora"/>
    <n v="6618156"/>
    <x v="10"/>
    <d v="2022-04-05T00:00:00"/>
    <n v="22"/>
    <s v="&lt; 30 days"/>
    <d v="2022-08-25T00:00:00"/>
    <s v="W35-2022"/>
    <s v="Aug-2022"/>
    <s v="TBD"/>
    <s v="TBD"/>
    <s v="TBD"/>
    <s v="TBD"/>
    <s v="TBD"/>
    <s v="TBD"/>
    <s v="TBD"/>
    <s v="TBD"/>
    <s v="TBD"/>
    <m/>
    <m/>
    <m/>
    <m/>
    <m/>
    <m/>
    <m/>
    <m/>
    <m/>
    <m/>
    <m/>
    <m/>
    <m/>
    <s v="PRESITAC"/>
    <s v="08.Under RNP review"/>
    <s v="06.ERM PROCESS"/>
    <s v="PROPOSE CHANGE TO COLO"/>
    <s v="17:04:22-13:04:22: VALIDASI RNP TNP_x000a_10:04:22: SURVEY OG_x000a_06:04:22: MITRA ASSIGNMENT_x000a_05:04:22: SPK RECEIVED"/>
    <x v="5"/>
    <x v="0"/>
    <n v="22"/>
    <d v="2022-05-24T00:00:00"/>
    <d v="2022-06-23T00:00:00"/>
    <n v="87"/>
    <x v="1"/>
    <d v="2022-06-26T00:00:00"/>
    <d v="2022-07-26T00:00:00"/>
    <x v="0"/>
    <n v="436"/>
    <s v="424 TBG"/>
  </r>
  <r>
    <m/>
    <m/>
    <s v="JAW-JT-BNR-0272"/>
    <m/>
    <m/>
    <m/>
    <s v="BP2022"/>
    <s v="TB"/>
    <s v="109°42.43.2'E"/>
    <s v="7°19.40.08'S"/>
    <n v="70"/>
    <s v="80/170/320"/>
    <n v="2022"/>
    <s v="Newsite 2022 - B2"/>
    <m/>
    <s v="NOKIA"/>
    <s v="JAW-JT-BNR-0272"/>
    <s v="SIJERUK_BANJARNEGARA"/>
    <s v="B2S"/>
    <s v="TBG"/>
    <s v="CENTRAL"/>
    <x v="5"/>
    <s v="Jawa Tengah"/>
    <s v="Kab. Banjarnegara"/>
    <n v="6618156"/>
    <x v="10"/>
    <d v="2022-04-05T00:00:00"/>
    <n v="22"/>
    <s v="&lt; 30 days"/>
    <d v="2022-08-25T00:00:00"/>
    <s v="W35-2022"/>
    <s v="Aug-2022"/>
    <s v="TBD"/>
    <s v="TBD"/>
    <s v="TBD"/>
    <s v="TBD"/>
    <s v="TBD"/>
    <s v="TBD"/>
    <s v="TBD"/>
    <s v="TBD"/>
    <s v="TBD"/>
    <m/>
    <m/>
    <m/>
    <m/>
    <m/>
    <m/>
    <m/>
    <m/>
    <m/>
    <m/>
    <m/>
    <m/>
    <m/>
    <s v="PRESITAC"/>
    <s v="08.Under RNP review"/>
    <s v="06.ERM PROCESS"/>
    <s v="PROPOSE CHANGE TO COLO"/>
    <s v="17:04:22-13:04:22: VALIDASI RNP TNP_x000a_10:04:22: SURVEY OG_x000a_06:04:22: MITRA ASSIGNMENT_x000a_05:04:22: SPK RECEIVED"/>
    <x v="5"/>
    <x v="0"/>
    <n v="22"/>
    <d v="2022-05-24T00:00:00"/>
    <d v="2022-06-23T00:00:00"/>
    <n v="87"/>
    <x v="1"/>
    <d v="2022-06-26T00:00:00"/>
    <d v="2022-07-26T00:00:00"/>
    <x v="0"/>
    <n v="436"/>
    <s v="424 TBG"/>
  </r>
  <r>
    <m/>
    <m/>
    <s v="JAW-JT-MKD-1120"/>
    <n v="30742670031"/>
    <s v="1451091003"/>
    <s v="JALAN_DESA_SUTOPATI"/>
    <s v="BP2022"/>
    <s v="TB"/>
    <s v="110°3.32.4'E"/>
    <s v="7°27.0.0'S"/>
    <n v="70"/>
    <s v="0/100"/>
    <n v="2022"/>
    <s v="Newsite 2022 - B2"/>
    <s v=""/>
    <s v="NOKIA"/>
    <s v="JAW-JT-MKD-1120"/>
    <s v="JALAN_DESA_SUTOPATI"/>
    <s v="B2S"/>
    <s v="TBG"/>
    <s v="CENTRAL"/>
    <x v="5"/>
    <s v="Jawa Tengah"/>
    <s v="Kab. Magelang"/>
    <n v="6618156"/>
    <x v="10"/>
    <d v="2022-04-05T00:00:00"/>
    <n v="22"/>
    <s v="&lt; 30 days"/>
    <d v="2022-08-25T00:00:00"/>
    <s v="W35-2022"/>
    <s v="Aug-2022"/>
    <s v="TBD"/>
    <s v="TBD"/>
    <s v="TBD"/>
    <s v="TBD"/>
    <s v="TBD"/>
    <s v="TBD"/>
    <s v="TBD"/>
    <s v="TBD"/>
    <s v="TBD"/>
    <m/>
    <m/>
    <m/>
    <m/>
    <m/>
    <m/>
    <m/>
    <m/>
    <m/>
    <m/>
    <m/>
    <m/>
    <m/>
    <s v="PRESITAC"/>
    <s v="04.Survey OG"/>
    <s v="03.SURVEY PROCESS"/>
    <s v="CURRENTLY NO ISSUE"/>
    <s v="17:04:22-10:04:22: SURVEY OG_x000a_06:04:22: MITRA ASSIGNMENT_x000a_05:04:22: SPK RECEIVED"/>
    <x v="5"/>
    <x v="0"/>
    <n v="22"/>
    <d v="2022-05-24T00:00:00"/>
    <d v="2022-06-23T00:00:00"/>
    <n v="87"/>
    <x v="1"/>
    <d v="2022-06-26T00:00:00"/>
    <d v="2022-07-26T00:00:00"/>
    <x v="0"/>
    <n v="436"/>
    <s v="424 TBG"/>
  </r>
  <r>
    <m/>
    <m/>
    <s v="JAW-JT-MKD-1121"/>
    <n v="30742680031"/>
    <s v="1451101003"/>
    <s v="MAGELANG_KALIANGKRIK"/>
    <s v="BP2022"/>
    <s v="TB"/>
    <s v="110°5.13.2'E"/>
    <s v="7°25.33.06'S"/>
    <n v="70"/>
    <s v="0/100/190"/>
    <n v="2022"/>
    <s v="Newsite 2022 - B2"/>
    <s v=""/>
    <s v="NOKIA"/>
    <s v="JAW-JT-MKD-1121"/>
    <s v="MAGELANG_KALIANGKRIK"/>
    <s v="B2S"/>
    <s v="TBG"/>
    <s v="CENTRAL"/>
    <x v="5"/>
    <s v="Jawa Tengah"/>
    <s v="Kab. Magelang"/>
    <n v="6618156"/>
    <x v="10"/>
    <d v="2022-04-05T00:00:00"/>
    <n v="22"/>
    <s v="&lt; 30 days"/>
    <d v="2022-08-25T00:00:00"/>
    <s v="W35-2022"/>
    <s v="Aug-2022"/>
    <s v="TBD"/>
    <s v="TBD"/>
    <s v="TBD"/>
    <s v="TBD"/>
    <s v="TBD"/>
    <s v="TBD"/>
    <s v="TBD"/>
    <s v="TBD"/>
    <s v="TBD"/>
    <m/>
    <m/>
    <m/>
    <m/>
    <m/>
    <m/>
    <m/>
    <m/>
    <m/>
    <m/>
    <m/>
    <m/>
    <m/>
    <s v="PRESITAC"/>
    <s v="04.Survey OG"/>
    <s v="03.SURVEY PROCESS"/>
    <s v="CURRENTLY NO ISSUE"/>
    <s v="17:04:22-10:04:22: SURVEY OG_x000a_06:04:22: MITRA ASSIGNMENT_x000a_05:04:22: SPK RECEIVED"/>
    <x v="5"/>
    <x v="0"/>
    <n v="22"/>
    <d v="2022-05-24T00:00:00"/>
    <d v="2022-06-23T00:00:00"/>
    <n v="87"/>
    <x v="1"/>
    <d v="2022-06-26T00:00:00"/>
    <d v="2022-07-26T00:00:00"/>
    <x v="0"/>
    <n v="436"/>
    <s v="424 TBG"/>
  </r>
  <r>
    <m/>
    <m/>
    <s v="JAW-JT-PWT-0589"/>
    <n v="30742950031"/>
    <s v="1451301003"/>
    <s v="BANYUMAS_KALIBAGOR"/>
    <s v="BP2022"/>
    <s v="TB"/>
    <s v="109°17.47.22'E"/>
    <s v="7°30.5.51'S"/>
    <n v="50"/>
    <s v="30/150/300"/>
    <n v="2022"/>
    <s v="Newsite 2022 - B2"/>
    <s v=""/>
    <s v="NOKIA"/>
    <s v="JAW-JT-PWT-0589"/>
    <s v="BANYUMAS_KALIBAGOR"/>
    <s v="B2S"/>
    <s v="TBG"/>
    <s v="CENTRAL"/>
    <x v="5"/>
    <s v="Jawa Tengah"/>
    <s v="Kab. Banyumas"/>
    <n v="6618156"/>
    <x v="10"/>
    <d v="2022-04-05T00:00:00"/>
    <n v="22"/>
    <s v="&lt; 30 days"/>
    <d v="2022-08-25T00:00:00"/>
    <s v="W35-2022"/>
    <s v="Aug-2022"/>
    <s v="TBD"/>
    <s v="TBD"/>
    <s v="TBD"/>
    <s v="TBD"/>
    <s v="TBD"/>
    <s v="TBD"/>
    <s v="TBD"/>
    <s v="TBD"/>
    <s v="TBD"/>
    <m/>
    <m/>
    <m/>
    <m/>
    <m/>
    <m/>
    <m/>
    <m/>
    <m/>
    <m/>
    <m/>
    <m/>
    <m/>
    <s v="PRESITAC"/>
    <s v="04.Survey OG"/>
    <s v="03.SURVEY PROCESS"/>
    <s v="PROPOSE CHANGE TO COLO"/>
    <s v="17:04:22-10:04:22: SURVEY OG_x000a_06:04:22: MITRA ASSIGNMENT_x000a_05:04:22: SPK RECEIVED"/>
    <x v="5"/>
    <x v="0"/>
    <n v="22"/>
    <d v="2022-05-24T00:00:00"/>
    <d v="2022-06-23T00:00:00"/>
    <n v="87"/>
    <x v="1"/>
    <d v="2022-06-26T00:00:00"/>
    <d v="2022-07-26T00:00:00"/>
    <x v="0"/>
    <n v="436"/>
    <s v="424 TBG"/>
  </r>
  <r>
    <m/>
    <m/>
    <s v="JAW-JT-WSB-2943"/>
    <n v="30742550031"/>
    <s v="1451051003"/>
    <s v="SUMBING KALIKUNING"/>
    <s v="BP2022"/>
    <s v="TB"/>
    <s v="109°59.39.76'E"/>
    <s v="7°24.5.86'S"/>
    <n v="50"/>
    <s v="80/240/325"/>
    <n v="2022"/>
    <s v="Newsite 2021"/>
    <s v=""/>
    <s v="EID"/>
    <s v="JAW-JT-WSB-2943"/>
    <s v="SUMBING KALIKUNING"/>
    <s v="B2S"/>
    <s v="TBG"/>
    <s v="CENTRAL"/>
    <x v="5"/>
    <s v="Jawa Tengah"/>
    <s v="Kab. Wonosobo"/>
    <n v="6618174"/>
    <x v="26"/>
    <d v="2022-04-05T00:00:00"/>
    <n v="14"/>
    <s v="&lt; 30 days"/>
    <d v="2022-09-02T00:00:00"/>
    <s v="W36-2022"/>
    <s v="Sep-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3"/>
    <x v="0"/>
    <n v="14"/>
    <d v="2022-06-01T00:00:00"/>
    <d v="2022-07-01T00:00:00"/>
    <n v="87"/>
    <x v="1"/>
    <d v="2022-07-04T00:00:00"/>
    <d v="2022-08-03T00:00:00"/>
    <x v="0"/>
    <n v="436"/>
    <s v="424 TBG"/>
  </r>
  <r>
    <m/>
    <m/>
    <s v="JAW-JT-PWD-0022"/>
    <n v="30742560031"/>
    <s v="1451061003"/>
    <s v="TERKESI KLAMBU"/>
    <s v="BP2022"/>
    <s v="TB"/>
    <s v="110°45.43.39'E"/>
    <s v="6°58.42.32'S"/>
    <n v="42"/>
    <s v="0/90/190"/>
    <n v="2022"/>
    <s v="Newsite 2021"/>
    <s v=""/>
    <s v="EID"/>
    <s v="JAW-JT-PWD-0022"/>
    <s v="TERKESI KLAMBU"/>
    <s v="B2S"/>
    <s v="TBG"/>
    <s v="CENTRAL"/>
    <x v="5"/>
    <s v="Jawa Tengah"/>
    <s v="Kab. Grobogan"/>
    <n v="6618174"/>
    <x v="26"/>
    <d v="2022-04-05T00:00:00"/>
    <n v="14"/>
    <s v="&lt; 30 days"/>
    <d v="2022-09-02T00:00:00"/>
    <s v="W36-2022"/>
    <s v="Sep-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3"/>
    <x v="0"/>
    <n v="14"/>
    <d v="2022-06-01T00:00:00"/>
    <d v="2022-07-01T00:00:00"/>
    <n v="87"/>
    <x v="1"/>
    <d v="2022-07-04T00:00:00"/>
    <d v="2022-08-03T00:00:00"/>
    <x v="0"/>
    <n v="436"/>
    <s v="424 TBG"/>
  </r>
  <r>
    <m/>
    <m/>
    <s v="JAW-JT-KRG-2136"/>
    <n v="30742570031"/>
    <s v="1451071003"/>
    <s v="PLESUNGAN GONDANGREJO"/>
    <s v="BP2022"/>
    <s v="TB"/>
    <s v="110°51.37.09'E"/>
    <s v="7°31.55.64'S"/>
    <n v="50"/>
    <s v="100/200/340"/>
    <n v="2022"/>
    <s v="Newsite 2021"/>
    <s v=""/>
    <s v="EID"/>
    <s v="JAW-JT-KRG-2136"/>
    <s v="PLESUNGAN GONDANGREJO"/>
    <s v="B2S"/>
    <s v="TBG"/>
    <s v="CENTRAL"/>
    <x v="5"/>
    <s v="Jawa Tengah"/>
    <s v="Kab. Karanganyar"/>
    <n v="6618174"/>
    <x v="26"/>
    <d v="2022-04-05T00:00:00"/>
    <n v="14"/>
    <s v="&lt; 30 days"/>
    <d v="2022-09-02T00:00:00"/>
    <s v="W36-2022"/>
    <s v="Sep-2022"/>
    <s v="TBD"/>
    <s v="TBD"/>
    <s v="TBD"/>
    <s v="TBD"/>
    <s v="TBD"/>
    <s v="TBD"/>
    <s v="TBD"/>
    <s v="TBD"/>
    <s v="TBD"/>
    <m/>
    <m/>
    <m/>
    <m/>
    <m/>
    <m/>
    <m/>
    <m/>
    <m/>
    <m/>
    <m/>
    <m/>
    <m/>
    <s v="PRESITAC"/>
    <s v="08.Under RNP review"/>
    <s v="06.ERM PROCESS"/>
    <s v="CURRENTLY NO ISSUE"/>
    <s v="17:04:22-13:04:22: VALIDASI RNP TNP_x000a_10:04:22: SURVEY OG_x000a_06:04:22: MITRA ASSIGNMENT_x000a_05:04:22: SPK RECEIVED"/>
    <x v="3"/>
    <x v="0"/>
    <n v="14"/>
    <d v="2022-06-01T00:00:00"/>
    <d v="2022-07-01T00:00:00"/>
    <n v="87"/>
    <x v="1"/>
    <d v="2022-07-04T00:00:00"/>
    <d v="2022-08-03T00:00:00"/>
    <x v="0"/>
    <n v="436"/>
    <s v="424 TBG"/>
  </r>
  <r>
    <m/>
    <m/>
    <s v="JAW-JK-GGP-0444"/>
    <n v="30739510031"/>
    <s v="1137591003"/>
    <s v="UTAMA_CENGKARENG_BARAT"/>
    <s v="BP2022"/>
    <s v="TB"/>
    <s v="106°43.24.6'E"/>
    <s v="6°8.59.69'S"/>
    <n v="25"/>
    <s v="90/210/330"/>
    <n v="2022"/>
    <s v="Newsite 2022 - B2"/>
    <s v=""/>
    <s v="EID"/>
    <s v="JAW-JK-GGP-0444"/>
    <s v="UTAMA_CENGKARENG_BARAT"/>
    <s v="B2S"/>
    <s v="TBG"/>
    <s v="JABO"/>
    <x v="0"/>
    <s v="DKI Jakarta"/>
    <s v="Kota Adm. Jakarta Barat"/>
    <n v="6618106"/>
    <x v="15"/>
    <d v="2022-03-07T00:00:00"/>
    <n v="43"/>
    <s v="31 - 60 days"/>
    <d v="2022-08-04T00:00:00"/>
    <s v="W32-2022"/>
    <s v="Aug-2022"/>
    <s v="TBD"/>
    <s v="TBD"/>
    <s v="TBD"/>
    <s v="TBD"/>
    <s v="TBD"/>
    <s v="TBD"/>
    <s v="TBD"/>
    <s v="TBD"/>
    <s v="TBD"/>
    <s v="MW"/>
    <m/>
    <m/>
    <m/>
    <m/>
    <m/>
    <m/>
    <m/>
    <m/>
    <m/>
    <m/>
    <m/>
    <m/>
    <s v="SITAC"/>
    <s v="06.Rehunting OG"/>
    <s v="05.REHUNTING"/>
    <s v="CURRENTLY NO ISSUE"/>
    <s v="17:04:22-13:04:22: REHUNTING_x000a_10:04:22-03:04:22: IW OG_x000a_30:03:22-09:02:22: SURVEY OG_x000a_07:02:22: SPK RELEASED"/>
    <x v="5"/>
    <x v="0"/>
    <n v="43"/>
    <d v="2022-05-17T00:00:00"/>
    <d v="2022-06-01T00:00:00"/>
    <n v="86"/>
    <x v="1"/>
    <d v="2022-06-05T00:00:00"/>
    <d v="2022-07-05T00:00:00"/>
    <x v="0"/>
    <n v="436"/>
    <s v="424 TBG"/>
  </r>
  <r>
    <m/>
    <m/>
    <s v="JAW-JK-GGP-0446"/>
    <n v="30739530031"/>
    <s v="1137611003"/>
    <s v="PETERNAKAN_KAPUK_CENGKARENG"/>
    <s v="BP2022"/>
    <s v="TB"/>
    <s v="106°46.0.7'E"/>
    <s v="6°8.37.01'S"/>
    <n v="25"/>
    <s v="90/210/330"/>
    <n v="2022"/>
    <s v="Newsite 2022 - B2"/>
    <s v=""/>
    <s v="EID"/>
    <s v="JAW-JK-GGP-0446"/>
    <s v="PETERNAKAN_KAPUK_CENGKARENG"/>
    <s v="B2S"/>
    <s v="TBG"/>
    <s v="JABO"/>
    <x v="0"/>
    <s v="DKI Jakarta"/>
    <s v="Kota Adm. Jakarta Barat"/>
    <n v="6618106"/>
    <x v="15"/>
    <d v="2022-03-07T00:00:00"/>
    <n v="43"/>
    <s v="31 - 60 days"/>
    <d v="2022-08-04T00:00:00"/>
    <s v="W32-2022"/>
    <s v="Aug-2022"/>
    <s v="TBD"/>
    <s v="TBD"/>
    <s v="TBD"/>
    <s v="TBD"/>
    <s v="TBD"/>
    <s v="TBD"/>
    <s v="TBD"/>
    <s v="TBD"/>
    <s v="TBD"/>
    <s v="MW"/>
    <m/>
    <m/>
    <m/>
    <m/>
    <m/>
    <m/>
    <m/>
    <m/>
    <m/>
    <m/>
    <m/>
    <m/>
    <s v="SITAC"/>
    <s v="06.Rehunting OG"/>
    <s v="05.REHUNTING"/>
    <s v="CURRENTLY NO ISSUE"/>
    <s v="17:04:22-13:04:22: REHUNTING_x000a_10:04:22-03:04:22: IW OG_x000a_30:03:22-09:02:22: SURVEY OG_x000a_07:02:22: SPK RELEASED"/>
    <x v="5"/>
    <x v="0"/>
    <n v="43"/>
    <d v="2022-05-17T00:00:00"/>
    <d v="2022-06-01T00:00:00"/>
    <n v="86"/>
    <x v="1"/>
    <d v="2022-06-05T00:00:00"/>
    <d v="2022-07-05T00:00:00"/>
    <x v="0"/>
    <n v="436"/>
    <s v="424 TBG"/>
  </r>
  <r>
    <s v="NEW SPK B2S"/>
    <m/>
    <s v="JAW-BT-SRG-0057"/>
    <n v="30729450031"/>
    <s v="1323011003"/>
    <s v="CIKANDE_CEMPLANG"/>
    <s v="BP2022"/>
    <s v="TB"/>
    <s v="106°20.7.81'E"/>
    <s v="6°19.44.51'S"/>
    <n v="50"/>
    <s v="50/130/230"/>
    <n v="2022"/>
    <s v="New site 2022 - P2"/>
    <s v="Kamp Tegal RT 007 RW 002 Desa Cemplang Kecamatan Jawilan Kabupaten Serang Provinsi Banten"/>
    <s v="EID"/>
    <s v="JAW-BT-SRG-0057"/>
    <s v="CIKANDE_CEMPLANG"/>
    <s v="B2S"/>
    <s v="TBG"/>
    <s v="Jabodetabek"/>
    <x v="0"/>
    <s v="Banten"/>
    <s v="Kab. Serang"/>
    <n v="6617948"/>
    <x v="1"/>
    <d v="2022-01-28T00:00:00"/>
    <n v="84"/>
    <s v="61 - 90 days"/>
    <d v="2022-06-24T00:00:00"/>
    <s v="W26-2022"/>
    <s v="Jun-2022"/>
    <s v="TBD"/>
    <s v="TBD"/>
    <s v="TBD"/>
    <d v="2022-05-05T00:00:00"/>
    <s v="W19-2022"/>
    <s v="May-2022"/>
    <d v="2022-05-05T00:00:00"/>
    <s v="W19-2022"/>
    <s v="May-2022"/>
    <s v="MW"/>
    <d v="2022-03-07T00:00:00"/>
    <d v="2022-04-05T00:00:00"/>
    <m/>
    <n v="6.6"/>
    <m/>
    <d v="2022-04-13T00:00:00"/>
    <m/>
    <m/>
    <m/>
    <m/>
    <m/>
    <m/>
    <s v="CME"/>
    <s v="33.ME &amp; Grounding system process"/>
    <s v="19.MECHANICAL &amp; ELECTRICAL OG"/>
    <s v="CURRENTLY NO ISSUE"/>
    <s v="17:04:22-06:03:22: ME OG_x000a_03:04:22-27:03:22: ERECTION_x000a_23:03:22-20:03:22: CURRING_x000a_16:03:22-13:03:22: LANTAI KERJA_x000a_09:03:22-06:03:22: EXCAVATION_x000a_28:02:22: REKOM OG_x000a_23:02:22: IW CLEAR &amp; PARALEL COLLECT DOKUMEN_x000a_20:02:22: IW OG_x000a_16:02:22: VALIDASI RNP TNP, IW FAILED_x000a_13:02:22: IW OG_x000a_09:02:22-04:02:22: CANDIDATE OK_x000a_02:02:22-30:01:22: SURVEY OG_x000a_28:01:22: SPK RECEIVED FROM EMAIL LMS"/>
    <x v="1"/>
    <x v="0"/>
    <n v="84"/>
    <s v="DONE"/>
    <d v="2022-04-20T00:00:00"/>
    <n v="85"/>
    <x v="1"/>
    <d v="2022-04-25T00:00:00"/>
    <d v="2022-05-25T00:00:00"/>
    <x v="0"/>
    <n v="436"/>
    <s v="424 TBG"/>
  </r>
  <r>
    <m/>
    <m/>
    <s v="KAL-KT-PPS-0709"/>
    <n v="30739740031"/>
    <s v="2107531003"/>
    <s v="MULYASARI_PANDIH_BATU"/>
    <s v="BP2022"/>
    <s v="TB"/>
    <s v="114°6.31.01'E"/>
    <s v="3°2.52.41'S"/>
    <n v="65"/>
    <s v="100/245/325"/>
    <n v="2022"/>
    <s v="Newsite 2022 - B2"/>
    <s v="Desa Mulyasari RT.001 RW.001 Kecamatan Pandih Batu Kabupaten Pulang Pisau Provinsi Kalimantan Tengah"/>
    <s v="HTI"/>
    <s v="KAL-KT-PPS-0709"/>
    <s v="MULYASARI_PANDIH_BATU"/>
    <s v="B2S"/>
    <s v="TBG"/>
    <s v="CENTRAL"/>
    <x v="7"/>
    <s v="Kalimantan Tengah"/>
    <s v="Kab. Pulang Pisau"/>
    <n v="6618108"/>
    <x v="15"/>
    <d v="2022-03-07T00:00:00"/>
    <n v="43"/>
    <s v="31 - 60 days"/>
    <d v="2022-08-04T00:00:00"/>
    <s v="W32-2022"/>
    <s v="Aug-2022"/>
    <s v="TBD"/>
    <s v="TBD"/>
    <s v="TBD"/>
    <s v="TBD"/>
    <s v="TBD"/>
    <s v="TBD"/>
    <s v="TBD"/>
    <s v="TBD"/>
    <s v="TBD"/>
    <s v="MW"/>
    <m/>
    <m/>
    <m/>
    <m/>
    <m/>
    <m/>
    <m/>
    <m/>
    <m/>
    <m/>
    <m/>
    <m/>
    <s v="SITAC"/>
    <s v="13.Rekom L/C process"/>
    <s v="07.SITAC PROCESS"/>
    <s v="CURRENTLY NO ISSUE"/>
    <s v="17:04:22-06:04:22: REKOM _x000a_04:03:22: IW CLEAR_x000a_03:04:22-16:03:22: SURVEY OG_x000a_13:03:22; MITRA ASSIGNMENT_x000a_09:02:22: SPK RELEASED"/>
    <x v="5"/>
    <x v="0"/>
    <n v="43"/>
    <d v="2022-04-23T00:00:00"/>
    <d v="2022-05-31T00:00:00"/>
    <n v="85"/>
    <x v="1"/>
    <d v="2022-06-05T00:00:00"/>
    <d v="2022-07-05T00:00:00"/>
    <x v="0"/>
    <n v="436"/>
    <s v="424 TBG"/>
  </r>
  <r>
    <m/>
    <m/>
    <s v="BAL-BA-KRA-1486"/>
    <n v="30740130031"/>
    <s v="1721101003"/>
    <s v="KARANGASEM_SERAYA_BARAT"/>
    <s v="BP2022"/>
    <s v="TB"/>
    <s v="115°39.6.6'E"/>
    <s v="8°26.35.12'S"/>
    <n v="60"/>
    <s v="30/180/270"/>
    <n v="2022"/>
    <s v="Newsite 2022 - P2"/>
    <s v="Banjar Dinas Tenggang, Desa Seraya Kecamatan Karangasem Kabupaten Karangasem Provinsi Bali."/>
    <s v="HTI"/>
    <s v="BAL-BA-KRA-1486"/>
    <s v="KARANGASEM_SERAYA_BARAT"/>
    <s v="B2S"/>
    <s v="TBG"/>
    <s v="EAST"/>
    <x v="4"/>
    <s v="Bali"/>
    <s v="Kab. Karangasem"/>
    <n v="6618108"/>
    <x v="15"/>
    <d v="2022-03-07T00:00:00"/>
    <n v="43"/>
    <s v="31 - 60 days"/>
    <d v="2022-08-04T00:00:00"/>
    <s v="W32-2022"/>
    <s v="Aug-2022"/>
    <s v="TBD"/>
    <s v="TBD"/>
    <s v="TBD"/>
    <s v="TBD"/>
    <s v="TBD"/>
    <s v="TBD"/>
    <s v="TBD"/>
    <s v="TBD"/>
    <s v="TBD"/>
    <s v="MW"/>
    <m/>
    <m/>
    <m/>
    <m/>
    <m/>
    <m/>
    <m/>
    <m/>
    <m/>
    <m/>
    <m/>
    <m/>
    <s v="SITAC"/>
    <s v="12.CP Process"/>
    <s v="07.SITAC PROCESS"/>
    <s v="CURRENTLY NO ISSUE"/>
    <s v="17:04:22-10:04:22: IW CLEAR, PENGECEKAN PERUBAHAN PERDA_x000a_06:04:22-03:04:22: IW CLEAR_x000a_30:03:22-23:03:22: IW OG_x000a_21:03:22: VALIDASI RNP TNP_x000a_20:03:22-09:03:22: SURVEY OG_x000a_07:03:22: SPK RECEIVED"/>
    <x v="5"/>
    <x v="0"/>
    <n v="43"/>
    <d v="2022-05-10T00:00:00"/>
    <d v="2022-05-31T00:00:00"/>
    <n v="85"/>
    <x v="1"/>
    <d v="2022-06-05T00:00:00"/>
    <d v="2022-07-05T00:00:00"/>
    <x v="0"/>
    <n v="436"/>
    <s v="424 TBG"/>
  </r>
  <r>
    <m/>
    <m/>
    <s v="KAL-KT-PPS-0707"/>
    <n v="30739730031"/>
    <s v="2107521003"/>
    <s v="TALIO_MUARA_PANDIH_BATU"/>
    <s v="BP2022"/>
    <s v="TB"/>
    <s v="114°5.41.5'E"/>
    <s v="3°5.17.36'S"/>
    <n v="50"/>
    <s v="105/235/330"/>
    <n v="2022"/>
    <s v="Newsite 2022 - B2"/>
    <s v="Desa Talio Hulu RT.004 RW.001 Kecamatan Pandih Batu Kabupaten Pulang Pisau Provinsi Kalimantan Tengah"/>
    <s v="HTI"/>
    <s v="KAL-KT-PPS-0707"/>
    <s v="TALIO_MUARA_PANDIH_BATU"/>
    <s v="B2S"/>
    <s v="TBG"/>
    <s v="CENTRAL"/>
    <x v="7"/>
    <s v="Kalimantan Tengah"/>
    <s v="Kab. Pulang Pisau"/>
    <n v="6618108"/>
    <x v="15"/>
    <d v="2022-03-07T00:00:00"/>
    <n v="43"/>
    <s v="31 - 60 days"/>
    <d v="2022-08-04T00:00:00"/>
    <s v="W32-2022"/>
    <s v="Aug-2022"/>
    <s v="TBD"/>
    <s v="TBD"/>
    <s v="TBD"/>
    <s v="TBD"/>
    <s v="TBD"/>
    <s v="TBD"/>
    <s v="TBD"/>
    <s v="TBD"/>
    <s v="TBD"/>
    <s v="MW"/>
    <m/>
    <m/>
    <m/>
    <m/>
    <m/>
    <m/>
    <m/>
    <m/>
    <m/>
    <m/>
    <m/>
    <m/>
    <s v="SITAC"/>
    <s v="13.Rekom L/C process"/>
    <s v="07.SITAC PROCESS"/>
    <s v="CURRENTLY NO ISSUE"/>
    <s v="17:04:22-06:04:22: REKOM_x000a_04:03:22: IW CLEAR_x000a_03:04:22-16:03:22: SURVEY OG_x000a_13:03:22; MITRA ASSIGNMENT_x000a_09:02:22: SPK RELEASED"/>
    <x v="5"/>
    <x v="0"/>
    <n v="43"/>
    <d v="2022-04-23T00:00:00"/>
    <d v="2022-05-31T00:00:00"/>
    <n v="85"/>
    <x v="1"/>
    <d v="2022-06-05T00:00:00"/>
    <d v="2022-07-05T00:00:00"/>
    <x v="0"/>
    <n v="436"/>
    <s v="424 TBG"/>
  </r>
  <r>
    <s v="NEW SPK B2S"/>
    <m/>
    <s v="JAW-JT-KJN-0994"/>
    <n v="30729300031"/>
    <s v="1450181003"/>
    <s v="PEKALONGAN_KESESI"/>
    <s v="BP2022"/>
    <s v="TB"/>
    <s v="109°31.50.41'E"/>
    <s v="7°2.28.82'S"/>
    <n v="50"/>
    <s v="90/200/310"/>
    <n v="2022"/>
    <s v="New site 2022 - P2"/>
    <s v="KWASEN RT 004 RW 007 DESA KWASEN KECAMATAN KESESI KABUPATEN PEKALONGAN"/>
    <s v="NOKIA"/>
    <s v="JAW-JT-KJN-0994"/>
    <s v="PEKALONGAN_KESESI"/>
    <s v="B2S"/>
    <s v="TBG"/>
    <s v="CENTRAL"/>
    <x v="5"/>
    <s v="Jawa Tengah"/>
    <s v="Kab. Pekalongan"/>
    <n v="6617948"/>
    <x v="1"/>
    <d v="2022-01-28T00:00:00"/>
    <n v="84"/>
    <s v="61 - 90 days"/>
    <d v="2022-06-24T00:00:00"/>
    <s v="W26-2022"/>
    <s v="Jun-2022"/>
    <s v="TBD"/>
    <s v="TBD"/>
    <s v="TBD"/>
    <s v="TBD"/>
    <s v="TBD"/>
    <s v="TBD"/>
    <s v="TBD"/>
    <s v="TBD"/>
    <s v="TBD"/>
    <s v="MW"/>
    <d v="2022-03-24T00:00:00"/>
    <m/>
    <m/>
    <n v="7.7"/>
    <m/>
    <m/>
    <m/>
    <m/>
    <m/>
    <m/>
    <m/>
    <m/>
    <s v="CME"/>
    <s v="29.Erection"/>
    <s v="16.TOWER ERECTION OG"/>
    <s v="WAIT PSB"/>
    <s v="17:04:22: ERECTION, WAIT PSB_x000a_LMS CHANGE TO NOKIA_x000a_13:-4:22-03:04:22: ERECTION_x000a_30:03:22: REBARRING_x000a_27:03:22-16:03:22: EXCAVATION_x000a_13:03:22: SITE PREPARATION_x000a_09:03:22: DESIGN OG_x000a_06:03:22-01:03:22: IW OG_x000a_28:02:22-21:02:22: VALIDASI RNP TNP, REJECT WARGA_x000a_20:02:22-08:02:22: IW OG_x000a_07:02:22: RNP OK, TNP OP_x000a_06:02:22-04:02:22: VALIDASI RNP TNP OG_x000a_02:02:22-30:01:22: SURVEY OG_x000a_28:01:22: SPK RECEIVED FROM EMAIL LMS"/>
    <x v="1"/>
    <x v="0"/>
    <n v="84"/>
    <s v="DONE"/>
    <d v="2022-04-19T00:00:00"/>
    <n v="84"/>
    <x v="1"/>
    <d v="2022-04-25T00:00:00"/>
    <d v="2022-05-25T00:00:00"/>
    <x v="0"/>
    <n v="436"/>
    <s v="424 TBG"/>
  </r>
  <r>
    <s v="NEW SPK B2S"/>
    <m/>
    <s v="JAW-JT-PWD-0050"/>
    <n v="30729280031"/>
    <s v="1450171003"/>
    <s v="CANDISARI_GROBOGAN"/>
    <s v="BP2022"/>
    <s v="TB"/>
    <s v="110°51.53.06'E"/>
    <s v="7°6.26.57'S"/>
    <n v="60"/>
    <s v="90/180/300"/>
    <n v="2022"/>
    <s v="New site 2022 - P2"/>
    <s v="Krajan RT 007/RW 002 Desa Candisari  Kecamatan Purwodadi Kabupaten Grobogan Provinsi Jawa Tengah"/>
    <s v="NOKIA"/>
    <s v="JAW-JT-PWD-0050"/>
    <s v="CANDISARI_GROBOGAN"/>
    <s v="B2S"/>
    <s v="TBG"/>
    <s v="CENTRAL"/>
    <x v="5"/>
    <s v="Jawa Tengah"/>
    <s v="Kab. Grobogan"/>
    <n v="6617948"/>
    <x v="1"/>
    <d v="2022-01-28T00:00:00"/>
    <n v="84"/>
    <s v="61 - 90 days"/>
    <d v="2022-06-24T00:00:00"/>
    <s v="W26-2022"/>
    <s v="Jun-2022"/>
    <s v="TBD"/>
    <s v="TBD"/>
    <s v="TBD"/>
    <s v="TBD"/>
    <s v="TBD"/>
    <s v="TBD"/>
    <s v="TBD"/>
    <s v="TBD"/>
    <s v="TBD"/>
    <s v="MW"/>
    <m/>
    <m/>
    <m/>
    <m/>
    <m/>
    <m/>
    <m/>
    <m/>
    <m/>
    <m/>
    <m/>
    <m/>
    <s v="CME"/>
    <s v="33.ME &amp; Grounding system process"/>
    <s v="19.MECHANICAL &amp; ELECTRICAL OG"/>
    <s v="WAIT PSB"/>
    <s v="17:04:22: ME OG, WAIT PSB_x000a_14:04:22: LMS CHANGE TO NOKIA_x000a_13:04:22-03:04:22: ERECTION_x000a_30:03:22: REBARRING_x000a_27:03:22-01:03:22: VALIDASI RNP TNP, BERGESER 45M_x000a_01:03:22: IW OG_x000a_28:02:22-16:02:22: VALIDASI RNP TNP OG, KANDIDAT REJECT WARGA_x000a_15:02:22-08:02:22: IW OG_x000a_06:02:22-03:02:22: VALIDASI RNP TNP_x000a_02:02:22-30:01:22: SURVEY OG_x000a_28:01:22: SPK RECEIVED FROM EMAIL LMS"/>
    <x v="1"/>
    <x v="0"/>
    <n v="84"/>
    <s v="DONE"/>
    <d v="2022-04-18T00:00:00"/>
    <n v="83"/>
    <x v="1"/>
    <d v="2022-04-25T00:00:00"/>
    <d v="2022-05-25T00:00:00"/>
    <x v="0"/>
    <n v="436"/>
    <s v="424 TBG"/>
  </r>
  <r>
    <s v="NEW SPK B2S"/>
    <m/>
    <s v="JAW-JT-PWD-0047"/>
    <n v="30729270031"/>
    <s v="1450161003"/>
    <s v="KARANGWADER_GROBOGAN"/>
    <s v="BP2022"/>
    <s v="TB"/>
    <s v="110°49.43.43'E"/>
    <s v="7°6.55.48'S"/>
    <n v="60"/>
    <s v="10/150/270"/>
    <n v="2022"/>
    <s v="New site 2022 - P2"/>
    <s v="Karangwader RT.001 RW.002 Desa Karangwader Kecamatan Penawangan Kabupaten Grobogan Provinsi Jawa Tengah"/>
    <s v="NOKIA"/>
    <s v="JAW-JT-PWD-0047"/>
    <s v="KARANGWADER_GROBOGAN"/>
    <s v="B2S"/>
    <s v="TBG"/>
    <s v="CENTRAL"/>
    <x v="5"/>
    <s v="Jawa Tengah"/>
    <s v="Kab. Grobogan"/>
    <n v="6617948"/>
    <x v="1"/>
    <d v="2022-01-28T00:00:00"/>
    <n v="84"/>
    <s v="61 - 90 days"/>
    <d v="2022-06-24T00:00:00"/>
    <s v="W26-2022"/>
    <s v="Jun-2022"/>
    <s v="TBD"/>
    <s v="TBD"/>
    <s v="TBD"/>
    <s v="TBD"/>
    <s v="TBD"/>
    <s v="TBD"/>
    <s v="TBD"/>
    <s v="TBD"/>
    <s v="TBD"/>
    <s v="MW"/>
    <d v="2022-03-07T00:00:00"/>
    <m/>
    <m/>
    <m/>
    <m/>
    <m/>
    <m/>
    <m/>
    <m/>
    <m/>
    <m/>
    <m/>
    <s v="CME"/>
    <s v="33.ME &amp; Grounding system process"/>
    <s v="19.MECHANICAL &amp; ELECTRICAL OG"/>
    <s v="WAIT PSB"/>
    <s v="17:04:22: ME OG, WAIT PSB_x000a_LMS CHANGE TO NOKIA_x000a_13:04:22-30:03:22: ERECTION_x000a_27:03:22-16:03:22: REBARRING_x000a_13:03:22-06:03:22: EXCAVATION OG_x000a_28:02:22-23:02:22: REKOM OG_x000a_20:02:22: REALISASI IW_x000a_16:02:22-13:02:22: IW OG KANDIDAT B_x000a_09:02:22: RNP TNP REVIEW, IW FAILED KANDIDAT A_x000a_08:02:22: IW OG_x000a_06:02:22-02:02:22: VALIDASI KANDIDAT_x000a_30:01:22: SURVEY OG_x000a_28:01:22: SPK RECEIVED FROM EMAIL LMS"/>
    <x v="1"/>
    <x v="0"/>
    <n v="84"/>
    <s v="DONE"/>
    <d v="2022-04-18T00:00:00"/>
    <n v="83"/>
    <x v="1"/>
    <d v="2022-04-25T00:00:00"/>
    <d v="2022-05-25T00:00:00"/>
    <x v="0"/>
    <n v="436"/>
    <s v="424 TBG"/>
  </r>
  <r>
    <s v="NEW SPK B2S"/>
    <m/>
    <s v="JAW-JT-UNR-2562"/>
    <n v="30729630031"/>
    <s v="1450271003"/>
    <s v="SEMARANG_SURUH"/>
    <s v="BP2022"/>
    <s v="TB"/>
    <s v="110°37.45.29'E"/>
    <s v="7°20.32.77'S"/>
    <n v="50"/>
    <s v="10/120/240"/>
    <n v="2022"/>
    <s v="New site 2022 - P2"/>
    <s v="Dusun Krajan RT. 013 RW. 002 Desa Kedungringin Kecamatan Suruh Kabupaten Semarang Provinsi Jawa Tengah"/>
    <s v="NOKIA"/>
    <s v="JAW-JT-UNR-2562"/>
    <s v="SEMARANG_SURUH"/>
    <s v="B2S"/>
    <s v="TBG"/>
    <s v="CENTRAL"/>
    <x v="5"/>
    <s v="Jawa Tengah"/>
    <s v="Kab. Semarang"/>
    <n v="6617948"/>
    <x v="1"/>
    <d v="2022-01-28T00:00:00"/>
    <n v="84"/>
    <s v="61 - 90 days"/>
    <d v="2022-06-24T00:00:00"/>
    <s v="W26-2022"/>
    <s v="Jun-2022"/>
    <s v="TBD"/>
    <s v="TBD"/>
    <s v="TBD"/>
    <s v="TBD"/>
    <s v="TBD"/>
    <s v="TBD"/>
    <s v="TBD"/>
    <s v="TBD"/>
    <s v="TBD"/>
    <s v="MW"/>
    <d v="2022-03-07T00:00:00"/>
    <m/>
    <m/>
    <m/>
    <m/>
    <m/>
    <m/>
    <m/>
    <m/>
    <m/>
    <m/>
    <m/>
    <s v="CME"/>
    <s v="33.ME &amp; Grounding system process"/>
    <s v="19.MECHANICAL &amp; ELECTRICAL OG"/>
    <s v="WAIT PSB"/>
    <s v="17:04:22: ME OG, WAIT PSB_x000a_LMS CHANGE TO NOKIA_x000a_13:04:22-30:03:22: ERECTION_x000a_27:03:22-23:03:22: REBARRING_x000a_20:03:22-16:03:22: EXCAVATION_x000a_13:03:22-09:03:22: SITE PREPARATION_x000a_06:03:22: REKOM_x000a_28:02:22-23:02:22: REALISASI IW_x000a_20:02:22: IW OG_x000a_16:02:22-15:02:22: REJECT IW, VALIDASI RNP TNP_x000a_13:02:22-08:02:22: IW OG_x000a_06:02:22: TNP OG. RNP OK CANDIDATE A_x000a_04:02:22: VALIDASI RNP TNP OG_x000a_02:02:22-30:01:22: SURVEY OG_x000a_28:01:22: SPK RECEIVED FROM EMAIL LMS"/>
    <x v="1"/>
    <x v="0"/>
    <n v="84"/>
    <s v="DONE"/>
    <d v="2022-04-18T00:00:00"/>
    <n v="83"/>
    <x v="1"/>
    <d v="2022-04-25T00:00:00"/>
    <d v="2022-05-25T00:00:00"/>
    <x v="0"/>
    <n v="436"/>
    <s v="424 TBG"/>
  </r>
  <r>
    <s v="NEW SPK B2S"/>
    <m/>
    <s v="JAW-JT-TMG-2674"/>
    <n v="30729410031"/>
    <s v="1450221003"/>
    <s v="TEMANGGUNG_KANDANGAN"/>
    <s v="BP2022"/>
    <s v="TB"/>
    <s v="110°11.50.0'E"/>
    <s v="7°14.36.9'S"/>
    <n v="70"/>
    <s v="80/180/290"/>
    <n v="2022"/>
    <s v="New site 2022 - P1"/>
    <s v="Dusun Kejiwan RT. 001 RW. 006 Desa Kandangan Kecamatan Kandangan Kabupaten Temanggung Provinsi Jawa Tengah"/>
    <s v="NOKIA"/>
    <s v="JAW-JT-TMG-2674"/>
    <s v="TEMANGGUNG_KANDANGAN"/>
    <s v="B2S"/>
    <s v="TBG"/>
    <s v="CENTRAL"/>
    <x v="5"/>
    <s v="Jawa Tengah"/>
    <s v="Kab. Temanggung"/>
    <n v="6617948"/>
    <x v="1"/>
    <d v="2022-01-28T00:00:00"/>
    <n v="84"/>
    <s v="61 - 90 days"/>
    <d v="2022-06-24T00:00:00"/>
    <s v="W26-2022"/>
    <s v="Jun-2022"/>
    <s v="TBD"/>
    <s v="TBD"/>
    <s v="TBD"/>
    <s v="TBD"/>
    <s v="TBD"/>
    <s v="TBD"/>
    <s v="TBD"/>
    <s v="TBD"/>
    <s v="TBD"/>
    <s v="MW"/>
    <d v="2022-03-07T00:00:00"/>
    <m/>
    <m/>
    <m/>
    <m/>
    <m/>
    <m/>
    <m/>
    <m/>
    <m/>
    <m/>
    <m/>
    <s v="CME"/>
    <s v="29.Erection"/>
    <s v="16.TOWER ERECTION OG"/>
    <s v="CURRENTLY NO ISSUE"/>
    <s v="LMS CHANGE TO NOKIA_x000a_13:04:22-30:03:22: ERECTION_x000a_27:03:22-16:03:22: REBARRING_x000a_13:03:22-06:03:22: EXCAVATION OG_x000a_28:02:22-20:02:22: REALISASI IW_x000a_16:02:22-13:02:22: IW OG_x000a_09:02:22-04:02:22: TNP OG. RNP OK KANDIDAT B&amp;C, PRIORITY 1 C_x000a_03:02:22: VALIDASI RNP TNP OG_x000a_02:02:22-30:01:22: SURVEY OG_x000a_28:01:22: SPK RECEIVED FROM EMAIL LMS"/>
    <x v="1"/>
    <x v="0"/>
    <n v="84"/>
    <s v="DONE"/>
    <d v="2022-04-18T00:00:00"/>
    <n v="83"/>
    <x v="1"/>
    <d v="2022-04-25T00:00:00"/>
    <d v="2022-05-25T00:00:00"/>
    <x v="0"/>
    <n v="436"/>
    <s v="424 TBG"/>
  </r>
  <r>
    <m/>
    <m/>
    <s v="JAW-BT-PDG-0628"/>
    <n v="30739440031"/>
    <s v="1323221003"/>
    <s v="RANCABUGEL_MEKARJAYA"/>
    <s v="BP2022"/>
    <s v="TB"/>
    <s v="106°2.6.66'E"/>
    <s v="6°23.37.19'S"/>
    <n v="55"/>
    <s v="20/120/220"/>
    <n v="2022"/>
    <s v="Newsite 2022 - B2"/>
    <s v="Kp.Pasir Pogor RT.09 RW.05 Desa Bugel Kecamatan Mekarjaya -Pandegelang"/>
    <s v="EID"/>
    <s v="JAW-BT-PDG-0628"/>
    <s v="RANCABUGEL_MEKARJAYA"/>
    <s v="B2S"/>
    <s v="TBG"/>
    <s v="JABO"/>
    <x v="0"/>
    <s v="Banten"/>
    <s v="Kab. Pandeglang"/>
    <n v="6618106"/>
    <x v="15"/>
    <d v="2022-03-07T00:00:00"/>
    <n v="43"/>
    <s v="31 - 60 days"/>
    <d v="2022-08-04T00:00:00"/>
    <s v="W32-2022"/>
    <s v="Aug-2022"/>
    <s v="TBD"/>
    <s v="TBD"/>
    <s v="TBD"/>
    <s v="TBD"/>
    <s v="TBD"/>
    <s v="TBD"/>
    <s v="TBD"/>
    <s v="TBD"/>
    <s v="TBD"/>
    <s v="MW"/>
    <m/>
    <m/>
    <m/>
    <m/>
    <m/>
    <m/>
    <m/>
    <m/>
    <m/>
    <m/>
    <m/>
    <m/>
    <s v="SITAC"/>
    <s v="13.Rekom L/C process"/>
    <s v="07.SITAC PROCESS"/>
    <s v="CURRENTLY NO ISSUE"/>
    <s v="17:04:22-13:04:22: REKOM_x000a_10:04:22-27:03:22: IW CLEAR_x000a_23:03:22-20:03:22: IW OG_x000a_16:03:22-15:03:22: VALIDASI RNP TNP_x000a_13:03:22-09:03:22: SURVEY OG &amp; MITRA ASSIGNMENT_x000a_07:03:22: SPK RECEIVED"/>
    <x v="5"/>
    <x v="0"/>
    <n v="43"/>
    <d v="2022-04-20T00:00:00"/>
    <d v="2022-05-29T00:00:00"/>
    <n v="83"/>
    <x v="1"/>
    <d v="2022-06-05T00:00:00"/>
    <d v="2022-07-05T00:00:00"/>
    <x v="0"/>
    <n v="436"/>
    <s v="424 TBG"/>
  </r>
  <r>
    <m/>
    <m/>
    <s v="JAW-JI-BJN-4309"/>
    <n v="30739950031"/>
    <s v="1655101003"/>
    <s v="MALO_KEDUNGREJO"/>
    <s v="BP2022"/>
    <s v="TB"/>
    <s v="111°42.36.0'E"/>
    <s v="7°5.59.64'S"/>
    <n v="50"/>
    <s v="90/140/300"/>
    <n v="2022"/>
    <s v="Newsite 2022 - P2"/>
    <s v="Tinawun RT 006 RW 003 Desa Tinawun Kec. Malo Kab. Bojonegoro Prov. Jawa Timur_x000a_"/>
    <s v="HTI"/>
    <s v="JAW-JI-BJN-4309"/>
    <s v="MALO_KEDUNGREJO"/>
    <s v="B2S"/>
    <s v="TBG"/>
    <s v="EAST"/>
    <x v="6"/>
    <s v="Jawa Timur"/>
    <s v="Kab. Bojonegoro"/>
    <n v="6618108"/>
    <x v="15"/>
    <d v="2022-03-07T00:00:00"/>
    <n v="43"/>
    <s v="31 - 60 days"/>
    <d v="2022-08-04T00:00:00"/>
    <s v="W32-2022"/>
    <s v="Aug-2022"/>
    <s v="TBD"/>
    <s v="TBD"/>
    <s v="TBD"/>
    <s v="TBD"/>
    <s v="TBD"/>
    <s v="TBD"/>
    <s v="TBD"/>
    <s v="TBD"/>
    <s v="TBD"/>
    <s v="MW"/>
    <d v="2022-04-11T00:00:00"/>
    <d v="2022-04-13T00:00:00"/>
    <m/>
    <m/>
    <m/>
    <m/>
    <m/>
    <m/>
    <m/>
    <m/>
    <m/>
    <m/>
    <s v="SITAC"/>
    <s v="27.Curring Time"/>
    <s v="15.CURRING TIME"/>
    <s v="CURRENTLY NO ISSUE"/>
    <s v="17:04:22: CURRING TIME_x000a_13:04:22: EXCAVATION_x000a_10:04:22-03:04:22: REKOM OG_x000a_30:03:22-23:03:22: IW OG_x000a_20:03:22-15:03:22: VALIDASI RNP TNP_x000a_13:03:22-09:03:22: SURVEY OG &amp; MITRA ASSIGNMENT_x000a_07:03:22: SPK RECEIVED"/>
    <x v="5"/>
    <x v="0"/>
    <n v="43"/>
    <s v="DONE"/>
    <d v="2022-05-28T00:00:00"/>
    <n v="82"/>
    <x v="1"/>
    <d v="2022-06-05T00:00:00"/>
    <d v="2022-07-05T00:00:00"/>
    <x v="0"/>
    <n v="436"/>
    <s v="424 TBG"/>
  </r>
  <r>
    <m/>
    <m/>
    <s v="JAW-JI-KDR-4348"/>
    <n v="30740170031"/>
    <s v="1655171003"/>
    <s v="PADANGAN_KAYEN_KIDUL"/>
    <s v="BP2022"/>
    <s v="TB"/>
    <s v="112°7.38.46'E"/>
    <s v="7°43.38.24'S"/>
    <n v="50"/>
    <s v="40/150/295"/>
    <n v="2022"/>
    <s v="Newsite 2022 - P2"/>
    <s v="Dusun Prambatan RT.003 RW.001 Desa Padangan Kecamatan Kayen Kidul Kabupaten Kediri Prop. Jawa Timur"/>
    <s v="HTI"/>
    <s v="JAW-JI-KDR-4348"/>
    <s v="PADANGAN_KAYEN_KIDUL"/>
    <s v="B2S"/>
    <s v="TBG"/>
    <s v="EAST"/>
    <x v="6"/>
    <s v="Jawa Timur"/>
    <s v="Kab. Kediri"/>
    <n v="6618108"/>
    <x v="15"/>
    <d v="2022-03-07T00:00:00"/>
    <n v="43"/>
    <s v="31 - 60 days"/>
    <d v="2022-08-04T00:00:00"/>
    <s v="W32-2022"/>
    <s v="Aug-2022"/>
    <s v="TBD"/>
    <s v="TBD"/>
    <s v="TBD"/>
    <s v="TBD"/>
    <s v="TBD"/>
    <s v="TBD"/>
    <s v="TBD"/>
    <s v="TBD"/>
    <s v="TBD"/>
    <s v="MW"/>
    <d v="2022-04-11T00:00:00"/>
    <d v="2022-04-13T00:00:00"/>
    <m/>
    <m/>
    <m/>
    <m/>
    <m/>
    <m/>
    <m/>
    <m/>
    <m/>
    <m/>
    <s v="SITAC"/>
    <s v="29.Erection"/>
    <s v="16.TOWER ERECTION OG"/>
    <s v="CURRENTLY NO ISSUE"/>
    <s v="17:04:22: ERECTION_x000a_13:04:22: EXCAVATION_x000a_10:04:22-30:03:22: REKOM_x000a_27:03:22-23:03:22: IW CLEAR_x000a_20:03:22-16:03:22: IW OG_x000a_15:03:22-15:03:22: UNDER TNP _x000a_13:03:22-09:03:22: SURVEY OG &amp; MITRA ASSIGNMENT_x000a_07:03:22: SPK RECEIVED"/>
    <x v="5"/>
    <x v="0"/>
    <n v="43"/>
    <s v="DONE"/>
    <d v="2022-05-28T00:00:00"/>
    <n v="82"/>
    <x v="1"/>
    <d v="2022-06-05T00:00:00"/>
    <d v="2022-07-05T00:00:00"/>
    <x v="0"/>
    <n v="436"/>
    <s v="424 TBG"/>
  </r>
  <r>
    <m/>
    <m/>
    <s v="JAW-JI-KDR-4344"/>
    <n v="30740140031"/>
    <s v="1655161003"/>
    <s v="NGADILUWIH_REMBANG"/>
    <s v="BP2022"/>
    <s v="TB"/>
    <s v="111°59.42.0'E"/>
    <s v="7°53.16.91'S"/>
    <n v="50"/>
    <s v="40/170/260"/>
    <n v="2022"/>
    <s v="Newsite 2022 - P2"/>
    <s v=""/>
    <s v="HTI"/>
    <s v="JAW-JI-KDR-4344"/>
    <s v="NGADILUWIH_REMBANG"/>
    <s v="B2S"/>
    <s v="TBG"/>
    <s v="EAST"/>
    <x v="6"/>
    <s v="Jawa Timur"/>
    <s v="Kab. Kediri"/>
    <n v="6618108"/>
    <x v="15"/>
    <d v="2022-03-07T00:00:00"/>
    <n v="43"/>
    <s v="31 - 60 days"/>
    <d v="2022-08-04T00:00:00"/>
    <s v="W32-2022"/>
    <s v="Aug-2022"/>
    <s v="TBD"/>
    <s v="TBD"/>
    <s v="TBD"/>
    <s v="TBD"/>
    <s v="TBD"/>
    <s v="TBD"/>
    <s v="TBD"/>
    <s v="TBD"/>
    <s v="TBD"/>
    <s v="MW"/>
    <m/>
    <m/>
    <m/>
    <m/>
    <m/>
    <m/>
    <m/>
    <m/>
    <m/>
    <m/>
    <m/>
    <m/>
    <s v="SITAC"/>
    <s v="24.Rebaring"/>
    <s v="13.REBARING OG"/>
    <s v="CURRENTLY NO ISSUE"/>
    <s v="17:04:22: REBARRING_x000a_13:04:22: EXCAVATION_x000a_10:04:22-03:04:22: IW CLEAR_x000a_30:03:22-15:03:22: IW OG_x000a_13:03:22-09:03:22: SURVEY OG &amp; MITRA ASSIGNMENT_x000a_07:03:22: SPK RECEIVED"/>
    <x v="5"/>
    <x v="0"/>
    <n v="43"/>
    <s v="DONE"/>
    <d v="2022-05-28T00:00:00"/>
    <n v="82"/>
    <x v="1"/>
    <d v="2022-06-05T00:00:00"/>
    <d v="2022-07-05T00:00:00"/>
    <x v="0"/>
    <n v="436"/>
    <s v="424 TBG"/>
  </r>
  <r>
    <m/>
    <m/>
    <s v="JAW-JI-PMK-4238"/>
    <n v="30740030031"/>
    <s v="1655131003"/>
    <s v="PALENGAAN_REK_KERREK"/>
    <s v="BP2022"/>
    <s v="TB"/>
    <s v="113°26.49.63'E"/>
    <s v="7°5.26.06'S"/>
    <n v="50"/>
    <s v="0/120/240"/>
    <n v="2022"/>
    <s v="Newsite 2022 - P1"/>
    <s v="Dsn Mor Oloh  RT 003 RW 004 Desa Rek Kerrek  Kec. Palengaan Kab. Pamekasan Prov. Jawa Timur"/>
    <s v="HTI"/>
    <s v="JAW-JI-PMK-4238"/>
    <s v="PALENGAAN_REK_KERREK"/>
    <s v="B2S"/>
    <s v="TBG"/>
    <s v="EAST"/>
    <x v="6"/>
    <s v="Jawa Timur"/>
    <s v="Kab. Pamekasan"/>
    <n v="6618108"/>
    <x v="15"/>
    <d v="2022-03-07T00:00:00"/>
    <n v="43"/>
    <s v="31 - 60 days"/>
    <d v="2022-08-04T00:00:00"/>
    <s v="W32-2022"/>
    <s v="Aug-2022"/>
    <s v="TBD"/>
    <s v="TBD"/>
    <s v="TBD"/>
    <d v="2022-05-20T00:00:00"/>
    <s v="W21-2022"/>
    <s v="May-2022"/>
    <d v="2022-05-20T00:00:00"/>
    <s v="W21-2022"/>
    <s v="May-2022"/>
    <s v="MW"/>
    <d v="2022-04-11T00:00:00"/>
    <d v="2022-04-13T00:00:00"/>
    <m/>
    <m/>
    <m/>
    <d v="2022-04-14T00:00:00"/>
    <m/>
    <m/>
    <m/>
    <m/>
    <m/>
    <m/>
    <s v="SITAC"/>
    <s v="27.Curring Time"/>
    <s v="15.CURRING TIME"/>
    <s v="CURRENTLY NO ISSUE"/>
    <s v="17:04:22: CURRING TIME_x000a_13:04:22: EXCAVATION_x000a_10:04:22-30:03:22: REKOM_x000a_27:03:22-23:03:22: IW CLEAR_x000a_20:03:22-16:03:22: IW OG_x000a_15:03:22-14:03:22: VALIDASI RNP TNP_x000a_13:03:22-09:03:22: SURVEY OG &amp; MITRA ASSIGNMENT_x000a_07:03:22: SPK RECEIVED"/>
    <x v="5"/>
    <x v="0"/>
    <n v="43"/>
    <s v="DONE"/>
    <d v="2022-05-28T00:00:00"/>
    <n v="82"/>
    <x v="1"/>
    <d v="2022-06-05T00:00:00"/>
    <d v="2022-07-05T00:00:00"/>
    <x v="0"/>
    <n v="436"/>
    <s v="424 TBG"/>
  </r>
  <r>
    <m/>
    <m/>
    <s v="JAW-JI-PMK-4239"/>
    <n v="30740020031"/>
    <s v="1655121003"/>
    <s v="TLANAKAN_MANGAR"/>
    <s v="BP2022"/>
    <s v="TB"/>
    <s v="113°23.27.36'E"/>
    <s v="7°11.39.09'S"/>
    <n v="50"/>
    <s v="30/160/270"/>
    <n v="2022"/>
    <s v="Newsite 2022 - P1"/>
    <s v="Dusun Klerker RT 001 RW 003 Desa Mangar Kec. Tlanakan Kab. Pamekasan Prov. Jawa Timur"/>
    <s v="HTI"/>
    <s v="JAW-JI-PMK-4239"/>
    <s v="TLANAKAN_MANGAR"/>
    <s v="B2S"/>
    <s v="TBG"/>
    <s v="EAST"/>
    <x v="6"/>
    <s v="Jawa Timur"/>
    <s v="Kab. Pamekasan"/>
    <n v="6618108"/>
    <x v="15"/>
    <d v="2022-03-07T00:00:00"/>
    <n v="43"/>
    <s v="31 - 60 days"/>
    <d v="2022-08-04T00:00:00"/>
    <s v="W32-2022"/>
    <s v="Aug-2022"/>
    <s v="TBD"/>
    <s v="TBD"/>
    <s v="TBD"/>
    <d v="2022-05-15T00:00:00"/>
    <s v="W21-2022"/>
    <s v="May-2022"/>
    <d v="2022-05-15T00:00:00"/>
    <s v="W21-2022"/>
    <s v="May-2022"/>
    <s v="MW"/>
    <d v="2022-04-11T00:00:00"/>
    <d v="2022-04-13T00:00:00"/>
    <m/>
    <m/>
    <m/>
    <d v="2022-04-12T00:00:00"/>
    <m/>
    <m/>
    <m/>
    <m/>
    <m/>
    <m/>
    <s v="SITAC"/>
    <s v="27.Curring Time"/>
    <s v="15.CURRING TIME"/>
    <s v="CURRENTLY NO ISSUE"/>
    <s v="17:04:22: CURRING TIME_x000a_13:04:22: EXCAVATION_x000a_10:04:22-03:04:22: REKOM OG_x000a_30:03:22-25:03:22: IW OG_x000a_23:03:22-14:03:22: VALIDASI RNP TNP_x000a_13:03:22-09:03:22: SURVEY OG &amp; MITRA ASSIGNMENT_x000a_07:03:22: SPK RECEIVED"/>
    <x v="5"/>
    <x v="0"/>
    <n v="43"/>
    <s v="DONE"/>
    <d v="2022-05-28T00:00:00"/>
    <n v="82"/>
    <x v="1"/>
    <d v="2022-06-05T00:00:00"/>
    <d v="2022-07-05T00:00:00"/>
    <x v="0"/>
    <n v="436"/>
    <s v="424 TBG"/>
  </r>
  <r>
    <m/>
    <m/>
    <s v="JAW-JI-JMR-5132"/>
    <n v="30739870031"/>
    <s v="1655091003"/>
    <s v="SILO_SUMBERJATI"/>
    <s v="BP2022"/>
    <s v="TB"/>
    <s v="113°52.30.0'E"/>
    <s v="8°11.7.87'S"/>
    <n v="50"/>
    <s v="115/220/300"/>
    <n v="2022"/>
    <s v="Newsite 2022 - P1"/>
    <s v="Dusun Krajan RT 02 RW 09,Desa Sumberjati Kecamatan Silo Kabupaten Jember"/>
    <s v="HTI"/>
    <s v="JAW-JI-JMR-5132"/>
    <s v="SILO_SUMBERJATI"/>
    <s v="B2S"/>
    <s v="TBG"/>
    <s v="EAST"/>
    <x v="6"/>
    <s v="Jawa Timur"/>
    <s v="Kab. Jember"/>
    <n v="6618108"/>
    <x v="15"/>
    <d v="2022-03-07T00:00:00"/>
    <n v="43"/>
    <s v="31 - 60 days"/>
    <d v="2022-08-04T00:00:00"/>
    <s v="W32-2022"/>
    <s v="Aug-2022"/>
    <s v="TBD"/>
    <s v="TBD"/>
    <s v="TBD"/>
    <s v="TBD"/>
    <s v="TBD"/>
    <s v="TBD"/>
    <s v="TBD"/>
    <s v="TBD"/>
    <s v="TBD"/>
    <s v="MW"/>
    <d v="2022-04-11T00:00:00"/>
    <d v="2022-04-13T00:00:00"/>
    <m/>
    <m/>
    <m/>
    <m/>
    <m/>
    <m/>
    <m/>
    <m/>
    <m/>
    <m/>
    <s v="SITAC"/>
    <s v="25.Pouring Concrete"/>
    <s v="14.POURING CONCRETE OG"/>
    <s v="CURRENTLY NO ISSUE"/>
    <s v="18:04:22: POURING_x000a_13:04:22: EXCAVATION_x000a_10:04:22-03:04:22: SOIL TEST OG_x000a_30:03:2: IW CLEAR_x000a_27:03:22-25:03:22: VALIDASI RNP TNP_x000a_23:03:22-17:03:22: IW OG_x000a_16:03:22-15:03:22: VALIDASI RNP TNP_x000a_13:03:22-09:03:22: SURVEY OG &amp; MITRA ASSIGNMENT_x000a_07:03:22: SPK RECEIVED"/>
    <x v="5"/>
    <x v="0"/>
    <n v="43"/>
    <s v="DONE"/>
    <d v="2022-05-28T00:00:00"/>
    <n v="82"/>
    <x v="1"/>
    <d v="2022-06-05T00:00:00"/>
    <d v="2022-07-05T00:00:00"/>
    <x v="0"/>
    <n v="436"/>
    <s v="424 TBG"/>
  </r>
  <r>
    <s v="NEW SPK B2S"/>
    <m/>
    <s v="JAW-JT-RBG-1776"/>
    <n v="30729460031"/>
    <s v="1450231003"/>
    <s v="REMBANG_LASEM"/>
    <s v="BP2022"/>
    <s v="TB"/>
    <s v="111°26.7.41'E"/>
    <s v="6°42.29.96'S"/>
    <n v="60"/>
    <s v="30/110/210"/>
    <n v="2022"/>
    <s v="New site 2022 - P2"/>
    <s v="Desa Karasgede RT 08 RW 03, Kecamatan Lasem, Kabupaten Rembang Provinsi Jawa Tengah "/>
    <s v="NOKIA"/>
    <s v="JAW-JT-RBG-1776"/>
    <s v="REMBANG_LASEM"/>
    <s v="B2S"/>
    <s v="TBG"/>
    <s v="CENTRAL"/>
    <x v="5"/>
    <s v="Jawa Tengah"/>
    <s v="Kab. Rembang"/>
    <n v="6617948"/>
    <x v="1"/>
    <d v="2022-01-28T00:00:00"/>
    <n v="84"/>
    <s v="61 - 90 days"/>
    <d v="2022-06-24T00:00:00"/>
    <s v="W26-2022"/>
    <s v="Jun-2022"/>
    <s v="TBD"/>
    <s v="TBD"/>
    <s v="TBD"/>
    <s v="TBD"/>
    <s v="TBD"/>
    <s v="TBD"/>
    <s v="TBD"/>
    <s v="TBD"/>
    <s v="TBD"/>
    <s v="MW"/>
    <d v="2022-03-24T00:00:00"/>
    <m/>
    <m/>
    <n v="7.7"/>
    <m/>
    <m/>
    <m/>
    <m/>
    <m/>
    <m/>
    <m/>
    <m/>
    <s v="CME"/>
    <s v="37.Power connection process"/>
    <s v="20.SRFI"/>
    <s v="WAIT PSB"/>
    <s v="17:04:22: PLN, WAIT PSB_x000a_LMS CHANGE TO NOKIA_x000a_13:04:22-30:03:22: ERECTION_x000a_27:03:22-16:03:22: REBARRING_x000a_13:03:22-09:03:22: SITE PREPARATION_x000a_06:03:22-01:03:22: IW OG_x000a_28:02:22-22:02:22: VALIDASI RNP TNP, PERGESERAN 45M_x000a_20:02:22: REALISASI IW_x000a_16:02:22: IW CLEAR_x000a_13:02:22: IW OG_x000a_09:02:22-03:02:22: VALIDATION RNP TNP_x000a_02:02:22-30:01:22: SURVEY OG_x000a_28:01:22: SPK RECEIVED FROM EMAIL LMS"/>
    <x v="1"/>
    <x v="0"/>
    <n v="84"/>
    <s v="DONE"/>
    <d v="2022-04-16T00:00:00"/>
    <n v="81"/>
    <x v="1"/>
    <d v="2022-04-25T00:00:00"/>
    <d v="2022-05-25T00:00:00"/>
    <x v="0"/>
    <n v="436"/>
    <s v="424 TBG"/>
  </r>
  <r>
    <s v="NEW SPK B2S"/>
    <m/>
    <s v="JAW-BT-TGR-0108"/>
    <n v="30729470031"/>
    <s v="1323021003"/>
    <s v="ABAS_KEMIRI"/>
    <s v="BP2022"/>
    <s v="TB"/>
    <s v="106°28.0.66'E"/>
    <s v="6°6.44.88'S"/>
    <n v="50"/>
    <s v="100/260/350"/>
    <n v="2022"/>
    <s v="New site 2022 - P1"/>
    <s v="Kp. Santri RT014 RW004 Desa Kemiri Kecamatan Kemiri Kab. Tangerang Prov. Banten"/>
    <s v="EID"/>
    <s v="JAW-BT-TGR-0108"/>
    <s v="ABAS_KEMIRI"/>
    <s v="B2S"/>
    <s v="TBG"/>
    <s v="Jabodetabek"/>
    <x v="0"/>
    <s v="Banten"/>
    <s v="Kab. Tangerang"/>
    <n v="6617948"/>
    <x v="1"/>
    <d v="2022-01-28T00:00:00"/>
    <n v="78"/>
    <s v="61 - 90 days"/>
    <d v="2022-06-24T00:00:00"/>
    <s v="W26-2022"/>
    <s v="Jun-2022"/>
    <s v="TBD"/>
    <s v="TBD"/>
    <s v="TBD"/>
    <s v="TBD"/>
    <s v="TBD"/>
    <s v="TBD"/>
    <s v="TBD"/>
    <s v="TBD"/>
    <s v="TBD"/>
    <s v="MW"/>
    <d v="2022-03-07T00:00:00"/>
    <d v="2022-04-05T00:00:00"/>
    <n v="566602157918"/>
    <n v="6.6"/>
    <m/>
    <d v="2022-04-13T00:00:00"/>
    <m/>
    <m/>
    <d v="2022-04-13T00:00:00"/>
    <m/>
    <m/>
    <m/>
    <s v="CME"/>
    <s v="38.RFI"/>
    <s v="21.RFI"/>
    <s v="CLOSED - RFI DONE"/>
    <s v="13:04:22: RFIN_x000a_10:04:22-30:03:22: ERECTION_x000a_27:03:22: CURRING TIME_x000a_23:03:22-20:03:22: REBARRING_x000a_16:03:22-13:03:22: EXCAVATION_x000a_09:03:22-28:02:22: REKOM OG_x000a_23:02:22: IW CLEAR &amp; PARALEL COLLECT DOKUMEN_x000a_20:02:22-13:02:22: IW OG_x000a_09:02:22-04:02:22: PRIORITY CANDIDATE B_x000a_02:02:22-30:01:22: SURVEY OG_x000a_28:01:22: SPK RECEIVED FROM EMAIL LMS"/>
    <x v="2"/>
    <x v="0"/>
    <m/>
    <m/>
    <m/>
    <m/>
    <x v="2"/>
    <m/>
    <m/>
    <x v="1"/>
    <n v="457"/>
    <s v="445 TBG"/>
  </r>
  <r>
    <s v="NEW SPK B2S"/>
    <m/>
    <s v="JAW-JT-MKD-1126"/>
    <n v="30729200031"/>
    <s v="1450131003"/>
    <s v="MAGELANG_TEMPURAN"/>
    <s v="BP2022"/>
    <s v="TB"/>
    <s v="110°9.19.48'E"/>
    <s v="7°33.28.73'S"/>
    <n v="50"/>
    <s v="90/210/330"/>
    <n v="2022"/>
    <s v="New site 2022 - P1"/>
    <s v="Dsn Bowan RT.004 RW.012, Desa Tanggulrejo, Kecamatan Tempuran, Kabupaten Magelang, Provinsi Jawa Tengah."/>
    <s v="NOKIA"/>
    <s v="JAW-JT-MKD-1126"/>
    <s v="MAGELANG_TEMPURAN"/>
    <s v="B2S"/>
    <s v="TBG"/>
    <s v="CENTRAL"/>
    <x v="5"/>
    <s v="Jawa Tengah"/>
    <s v="Kab. Magelang"/>
    <n v="6617948"/>
    <x v="1"/>
    <d v="2022-01-28T00:00:00"/>
    <n v="84"/>
    <s v="61 - 90 days"/>
    <d v="2022-06-24T00:00:00"/>
    <s v="W26-2022"/>
    <s v="Jun-2022"/>
    <s v="TBD"/>
    <s v="TBD"/>
    <s v="TBD"/>
    <s v="TBD"/>
    <s v="TBD"/>
    <s v="TBD"/>
    <s v="TBD"/>
    <s v="TBD"/>
    <s v="TBD"/>
    <s v="MW"/>
    <d v="2022-03-07T00:00:00"/>
    <m/>
    <m/>
    <m/>
    <m/>
    <m/>
    <m/>
    <m/>
    <m/>
    <m/>
    <m/>
    <m/>
    <s v="CME"/>
    <s v="36.PLN application"/>
    <s v="20.SRFI"/>
    <s v="CURRENTLY NO ISSUE"/>
    <s v="17:04:22: SRFI_x000a_LMS CHANGE TO NOKIA_x000a_13:04:22-30:03:22: PLN_x000a_27:03:22-16:03:22: CURING TIME_x000a_13:03:22-06:03:22: PONDASI OG_x000a_28:02:22-23:02:22: REKOM OG_x000a_20:02:22: IW OG_x000a_16:02:22-15:02:22: REJECT IW, VALIDASI RNP TNP_x000a_13:02:22: IW OG_x000a_09:02:22-07:02:22: VALIDASI RNP TNP OG_x000a_06:02:22-30:01:22: SURVEY OG_x000a_28:01:22: SPK RECEIVED FROM EMAIL LMS"/>
    <x v="1"/>
    <x v="0"/>
    <n v="84"/>
    <s v="DONE"/>
    <d v="2022-04-16T00:00:00"/>
    <n v="81"/>
    <x v="1"/>
    <d v="2022-04-25T00:00:00"/>
    <d v="2022-05-25T00:00:00"/>
    <x v="0"/>
    <n v="436"/>
    <s v="424 TBG"/>
  </r>
  <r>
    <s v="NEW SPK B2S"/>
    <m/>
    <s v="JAW-JT-BLA-0127"/>
    <n v="30729320031"/>
    <s v="1450191003"/>
    <s v="BLORA_KRADENAN"/>
    <s v="BP2022"/>
    <s v="TB"/>
    <s v="111°26.25.2'E"/>
    <s v="7°14.10.27'S"/>
    <n v="60"/>
    <s v="0/120/270"/>
    <n v="2022"/>
    <s v="New site 2022 - P2"/>
    <s v="Dusun Goito RT. 005 RW. 001 Desa Mendenrejo, Kecamatan Kradenan Kabupaten Blora Prov Jawa Tengah "/>
    <s v="NOKIA"/>
    <s v="JAW-JT-BLA-0127"/>
    <s v="BLORA_KRADENAN"/>
    <s v="B2S"/>
    <s v="TBG"/>
    <s v="CENTRAL"/>
    <x v="5"/>
    <s v="Jawa Tengah"/>
    <s v="Kab. Blora"/>
    <n v="6617948"/>
    <x v="1"/>
    <d v="2022-01-28T00:00:00"/>
    <n v="84"/>
    <s v="61 - 90 days"/>
    <d v="2022-06-24T00:00:00"/>
    <s v="W26-2022"/>
    <s v="Jun-2022"/>
    <s v="TBD"/>
    <s v="TBD"/>
    <s v="TBD"/>
    <s v="TBD"/>
    <s v="TBD"/>
    <s v="TBD"/>
    <s v="TBD"/>
    <s v="TBD"/>
    <s v="TBD"/>
    <s v="MW"/>
    <d v="2022-03-07T00:00:00"/>
    <m/>
    <m/>
    <m/>
    <m/>
    <m/>
    <m/>
    <m/>
    <m/>
    <m/>
    <m/>
    <m/>
    <s v="CME"/>
    <s v="36.PLN application"/>
    <s v="20.SRFI"/>
    <s v="WAIT PSB"/>
    <s v="17:04:22: SRFI, WAIT PSB_x000a_LMS CHANGE TO NOKIA_x000a_13:04:22-03:04:22: PLN_x000a_30:03:22: ERECTION_x000a_27:03:22-16:03:22: REBARRING_x000a_13:03:22-06:03:22: CME PREPARATION_x000a_28:02:22-20:02:22: SITE PREPARATION_x000a_16:02:22-16:02:22: REKOM OG_x000a_13:02:22-08:02:22: IW OG_x000a_06:02:22-02:02:22: VALIDASI KANDIDAT_x000a_30:01:22: SURVEY OG_x000a_28:01:22: SPK RECEIVED FROM EMAIL LMS"/>
    <x v="1"/>
    <x v="0"/>
    <n v="84"/>
    <s v="DONE"/>
    <d v="2022-04-16T00:00:00"/>
    <n v="81"/>
    <x v="1"/>
    <d v="2022-04-25T00:00:00"/>
    <d v="2022-05-25T00:00:00"/>
    <x v="0"/>
    <n v="436"/>
    <s v="424 TBG"/>
  </r>
  <r>
    <s v="NEW SPK B2S"/>
    <m/>
    <s v="JAW-JT-RBG-1775"/>
    <n v="30729550031"/>
    <s v="1450251003"/>
    <s v="REMBANG_KALIORI"/>
    <s v="BP2022"/>
    <s v="TB"/>
    <s v="111°17.33.01'E"/>
    <s v="6°44.29.08'S"/>
    <n v="60"/>
    <s v="0/120/210"/>
    <n v="2022"/>
    <s v="New site 2022 - P2"/>
    <s v="Pengkol RT 001 RW 002 Desa Pengkol Kecamatan Kaliori Kabupaten Rembang Provinsi Jawa Tengah "/>
    <s v="NOKIA"/>
    <s v="JAW-JT-RBG-1775"/>
    <s v="REMBANG_KALIORI"/>
    <s v="B2S"/>
    <s v="TBG"/>
    <s v="CENTRAL"/>
    <x v="5"/>
    <s v="Jawa Tengah"/>
    <s v="Kab. Rembang"/>
    <n v="6617948"/>
    <x v="1"/>
    <d v="2022-01-28T00:00:00"/>
    <n v="84"/>
    <s v="61 - 90 days"/>
    <d v="2022-06-24T00:00:00"/>
    <s v="W26-2022"/>
    <s v="Jun-2022"/>
    <s v="TBD"/>
    <s v="TBD"/>
    <s v="TBD"/>
    <s v="TBD"/>
    <s v="TBD"/>
    <s v="TBD"/>
    <s v="TBD"/>
    <s v="TBD"/>
    <s v="TBD"/>
    <s v="MW"/>
    <d v="2022-03-24T00:00:00"/>
    <m/>
    <m/>
    <n v="7.7"/>
    <m/>
    <m/>
    <m/>
    <m/>
    <m/>
    <m/>
    <m/>
    <m/>
    <s v="CME"/>
    <s v="37.Power connection process"/>
    <s v="20.SRFI"/>
    <s v="WAIT PSB"/>
    <s v="17:04:22: PLN, WAIT PSB_x000a_17:04:22: SRFI, PLN, LMS CHANGE TO NOKIA_x000a_13:04:22-03:04:22: PLN_x000a_30:03:22: ERECTION_x000a_27:03:22-16:03:22: EXCAVATION_x000a_13:03:22-09:03:22: SITE PREPARATION_x000a_06:02:22-01:03:22: IW OG_x000a_28:02:22-20:02:22: VALIDASI RNP TNP, REJECT WARGA_x000a_16:02:22: IW CLEAR_x000a_13:02:22: IW OG_x000a_09:02:22-03:02:22: VALIDATION RNP TNP_x000a_02:02:22-30:01:22: SURVEY OG_x000a_28:01:22: SPK RECEIVED FROM EMAIL LMS"/>
    <x v="1"/>
    <x v="0"/>
    <n v="84"/>
    <s v="DONE"/>
    <d v="2022-04-15T00:00:00"/>
    <n v="80"/>
    <x v="1"/>
    <d v="2022-04-25T00:00:00"/>
    <d v="2022-05-25T00:00:00"/>
    <x v="0"/>
    <n v="436"/>
    <s v="424 TBG"/>
  </r>
  <r>
    <m/>
    <m/>
    <s v="BAL-BA-GIN-1493"/>
    <n v="30730680031"/>
    <s v="1719131003"/>
    <s v="GIANYAR RELOCATION"/>
    <s v="RELOCATION"/>
    <s v="TB"/>
    <s v="115°20.33.76'E"/>
    <s v="8°32.19.71'S"/>
    <n v="40"/>
    <s v="110/240/320"/>
    <n v="2022"/>
    <s v="RELOCATION - XL"/>
    <s v="Lingk. Samplangan RT./RW. -/- Kel. Samplangan Kec. Gianyar "/>
    <s v="CAA"/>
    <s v="BAL-BA-GIN-1493"/>
    <s v="GIANYAR RELOCATION"/>
    <s v="B2S"/>
    <s v="TBG"/>
    <s v="EAST"/>
    <x v="4"/>
    <s v="Bali"/>
    <s v="Kab. Gianyar"/>
    <n v="6618002"/>
    <x v="30"/>
    <d v="2022-01-31T00:00:00"/>
    <n v="78"/>
    <s v="61 - 90 days"/>
    <d v="2022-06-30T00:00:00"/>
    <s v="W27-2022"/>
    <s v="Jun-2022"/>
    <s v="TBD"/>
    <s v="TBD"/>
    <s v="TBD"/>
    <s v="TBD"/>
    <s v="TBD"/>
    <s v="TBD"/>
    <s v="TBD"/>
    <s v="TBD"/>
    <s v="TBD"/>
    <s v="MW"/>
    <d v="2022-03-31T00:00:00"/>
    <d v="2022-04-01T00:00:00"/>
    <m/>
    <m/>
    <m/>
    <m/>
    <m/>
    <m/>
    <m/>
    <m/>
    <m/>
    <m/>
    <s v="CME"/>
    <s v="29.Erection"/>
    <s v="16.TOWER ERECTION OG"/>
    <s v="CURRENTLY NO ISSUE"/>
    <s v="17:04:22-14:04:22: ERECTION_x000a_10:04:22: BACKFILL_x000a_06:04:22-03:04:22: EXCAVATION_x000a_30:03:22: BOUWPLANK_x000a_27:03:22-11:03:22: SUBMIT KANDIDAT B UNDER RNP &amp; TNP_x000a_09:03:22-14:02:22: VALIDASI RNP TNP, PARALEL IW_x000a_13:02:22-02:02:22: SURVEY OG_x000a_31:01:22: SPK RELEASED"/>
    <x v="1"/>
    <x v="0"/>
    <n v="78"/>
    <s v="DONE"/>
    <d v="2022-04-21T00:00:00"/>
    <n v="80"/>
    <x v="1"/>
    <d v="2022-05-01T00:00:00"/>
    <d v="2022-05-31T00:00:00"/>
    <x v="0"/>
    <n v="436"/>
    <s v="424 TBG"/>
  </r>
  <r>
    <m/>
    <m/>
    <s v="NUS-NB-SEL-5388"/>
    <n v="30739850031"/>
    <s v="1806931003"/>
    <s v="PRINGGABAYA_GUNUNG_MALANG"/>
    <s v="BP2022"/>
    <s v="TB"/>
    <s v="116°41.37.67'E"/>
    <s v="8°27.3.02'S"/>
    <n v="50"/>
    <s v="20/140/220"/>
    <n v="2022"/>
    <s v="Newsite 2022 - B2"/>
    <s v="Dsn. Leper RT.006 RW. 002 Desa Gunung Malang Kec. Pringgabaya Kab. Lombok Timur Provinsi Nusa Tenggara Barat."/>
    <s v="HTI"/>
    <s v="NUS-NB-SEL-5388"/>
    <s v="PRINGGABAYA_GUNUNG_MALANG"/>
    <s v="B2S"/>
    <s v="TBG"/>
    <s v="EAST"/>
    <x v="4"/>
    <s v="Nusa Tenggara Barat"/>
    <s v="Kab. Lombok Timur"/>
    <n v="6618108"/>
    <x v="15"/>
    <d v="2022-03-07T00:00:00"/>
    <n v="43"/>
    <s v="31 - 60 days"/>
    <d v="2022-08-04T00:00:00"/>
    <s v="W32-2022"/>
    <s v="Aug-2022"/>
    <s v="TBD"/>
    <s v="TBD"/>
    <s v="TBD"/>
    <s v="TBD"/>
    <s v="TBD"/>
    <s v="TBD"/>
    <s v="TBD"/>
    <s v="TBD"/>
    <s v="TBD"/>
    <s v="MW"/>
    <m/>
    <m/>
    <m/>
    <m/>
    <m/>
    <m/>
    <m/>
    <m/>
    <m/>
    <m/>
    <m/>
    <m/>
    <s v="SITAC"/>
    <s v="13.Rekom L/C process"/>
    <s v="07.SITAC PROCESS"/>
    <s v="CURRENTLY NO ISSUE"/>
    <s v="17:04:22: REKOM_x000a_13:04:22-03:04:22: IW CLEAR_x000a_30:03:22-23:03:22: IW OG_x000a_21:03:22: VALIDASI RNP TNP_x000a_20:03:22-09:03:22: SURVEY OG_x000a_07:03:22: SPK RECEIVED"/>
    <x v="5"/>
    <x v="0"/>
    <n v="43"/>
    <d v="2022-04-25T00:00:00"/>
    <d v="2022-05-26T00:00:00"/>
    <n v="80"/>
    <x v="1"/>
    <d v="2022-06-05T00:00:00"/>
    <d v="2022-07-05T00:00:00"/>
    <x v="0"/>
    <n v="436"/>
    <s v="424 TBG"/>
  </r>
  <r>
    <m/>
    <m/>
    <s v="NUS-NB-SEL-5390"/>
    <n v="30739800031"/>
    <s v="1806921003"/>
    <s v="AIKMEL_LENEK_LAUK"/>
    <s v="BP2022"/>
    <s v="TB"/>
    <s v="116°32.17.89'E"/>
    <s v="8°35.42.64'S"/>
    <n v="50"/>
    <s v="40/120/220"/>
    <n v="2022"/>
    <s v="Newsite 2022 - B2"/>
    <s v=""/>
    <s v="HTI"/>
    <s v="NUS-NB-SEL-5390"/>
    <s v="AIKMEL_LENEK_LAUK"/>
    <s v="B2S"/>
    <s v="TBG"/>
    <s v="EAST"/>
    <x v="4"/>
    <s v="Nusa Tenggara Barat"/>
    <s v="Kab. Lombok Timur"/>
    <n v="6618108"/>
    <x v="15"/>
    <d v="2022-03-07T00:00:00"/>
    <n v="43"/>
    <s v="31 - 60 days"/>
    <d v="2022-08-04T00:00:00"/>
    <s v="W32-2022"/>
    <s v="Aug-2022"/>
    <s v="TBD"/>
    <s v="TBD"/>
    <s v="TBD"/>
    <s v="TBD"/>
    <s v="TBD"/>
    <s v="TBD"/>
    <s v="TBD"/>
    <s v="TBD"/>
    <s v="TBD"/>
    <s v="MW"/>
    <m/>
    <m/>
    <m/>
    <m/>
    <m/>
    <m/>
    <m/>
    <m/>
    <m/>
    <m/>
    <m/>
    <m/>
    <s v="SITAC"/>
    <s v="12.CP Process"/>
    <s v="07.SITAC PROCESS"/>
    <s v="CURRENTLY NO ISSUE"/>
    <s v="17:04:22: IW CLEAR_x000a_13:04:22-06:04:22: VALIDASI RNP TNP -&gt; IW OG_x000a_03:04:22-18:03:22: IW OG_x000a_17:03:22: VALIDASI RNP TNP_x000a_16:03:22-09:03:22: SURVEY OG_x000a_07:03:22: SPK RECEIVED"/>
    <x v="5"/>
    <x v="0"/>
    <n v="43"/>
    <d v="2022-04-25T00:00:00"/>
    <d v="2022-05-26T00:00:00"/>
    <n v="80"/>
    <x v="1"/>
    <d v="2022-06-05T00:00:00"/>
    <d v="2022-07-05T00:00:00"/>
    <x v="0"/>
    <n v="436"/>
    <s v="424 TBG"/>
  </r>
  <r>
    <m/>
    <m/>
    <s v="NUS-NB-SEL-5389"/>
    <n v="30739930031"/>
    <s v="1806941003"/>
    <s v="LABUHAN_PANDAN_SAMBELIA"/>
    <s v="BP2022"/>
    <s v="TB"/>
    <s v="116°43.16.08'E"/>
    <s v="8°23.26.17'S"/>
    <n v="50"/>
    <s v="60/180/290"/>
    <n v="2022"/>
    <s v="Newsite 2022 - B2"/>
    <s v="Dsn. Labuan Pandan RT.001 RW. 000 Desa Labuhan Pandan Kec. Sambelia Kab. Lombok Timur."/>
    <s v="HTI"/>
    <s v="NUS-NB-SEL-5389"/>
    <s v="LABUHAN_PANDAN_SAMBELIA"/>
    <s v="B2S"/>
    <s v="TBG"/>
    <s v="EAST"/>
    <x v="4"/>
    <s v="Nusa Tenggara Barat"/>
    <s v="Kab. Lombok Timur"/>
    <n v="6618108"/>
    <x v="15"/>
    <d v="2022-03-07T00:00:00"/>
    <n v="43"/>
    <s v="31 - 60 days"/>
    <d v="2022-08-04T00:00:00"/>
    <s v="W32-2022"/>
    <s v="Aug-2022"/>
    <s v="TBD"/>
    <s v="TBD"/>
    <s v="TBD"/>
    <s v="TBD"/>
    <s v="TBD"/>
    <s v="TBD"/>
    <s v="TBD"/>
    <s v="TBD"/>
    <s v="TBD"/>
    <s v="MW"/>
    <m/>
    <m/>
    <m/>
    <m/>
    <m/>
    <m/>
    <m/>
    <m/>
    <m/>
    <m/>
    <m/>
    <m/>
    <s v="SITAC"/>
    <s v="13.Rekom L/C process"/>
    <s v="07.SITAC PROCESS"/>
    <s v="CURRENTLY NO ISSUE"/>
    <s v="17:04:22: REKOM_x000a_13:04:22-10:04:22: IW CLEAR_x000a_06:04:22: IW OG_x000a_04:04:22: VALIDASI RNP TNP_x000a_03:04:22-22:03:22: IW OG_x000a_20:03:22-18:03:22: VALIDASI RNP TNP_x000a_16:03:22-09:03:22: SURVEY OG_x000a_07:03:22: SPK RECEIVED"/>
    <x v="5"/>
    <x v="0"/>
    <n v="43"/>
    <d v="2022-04-25T00:00:00"/>
    <d v="2022-05-26T00:00:00"/>
    <n v="80"/>
    <x v="1"/>
    <d v="2022-06-05T00:00:00"/>
    <d v="2022-07-05T00:00:00"/>
    <x v="0"/>
    <n v="436"/>
    <s v="424 TBG"/>
  </r>
  <r>
    <m/>
    <m/>
    <s v="JAW-BT-SRG-0060"/>
    <n v="30739480031"/>
    <s v="1323261003"/>
    <s v="TAKTAKAN_CILOWONG_SERANG"/>
    <s v="BP2022"/>
    <s v="TB"/>
    <s v="106°4.46.94'E"/>
    <s v="6°8.59.46'S"/>
    <n v="70"/>
    <s v="50/120/250"/>
    <n v="2022"/>
    <s v="Newsite 2022 - B2"/>
    <s v="JL.Takari Lingk.Cilowong Mesjid RT.001/RW.002 Kel.Cibendung, Kec.Taktakan, Kota Serang, Provinsi Banten"/>
    <s v="EID"/>
    <s v="JAW-BT-SRG-0060"/>
    <s v="TAKTAKAN_CILOWONG_SERANG"/>
    <s v="B2S"/>
    <s v="TBG"/>
    <s v="JABO"/>
    <x v="0"/>
    <s v="Banten"/>
    <s v="Kab. Serang"/>
    <n v="6618106"/>
    <x v="15"/>
    <d v="2022-03-07T00:00:00"/>
    <n v="43"/>
    <s v="31 - 60 days"/>
    <d v="2022-08-04T00:00:00"/>
    <s v="W32-2022"/>
    <s v="Aug-2022"/>
    <s v="TBD"/>
    <s v="TBD"/>
    <s v="TBD"/>
    <s v="TBD"/>
    <s v="TBD"/>
    <s v="TBD"/>
    <s v="TBD"/>
    <s v="TBD"/>
    <s v="TBD"/>
    <s v="MW"/>
    <m/>
    <m/>
    <m/>
    <m/>
    <m/>
    <m/>
    <m/>
    <m/>
    <m/>
    <m/>
    <m/>
    <m/>
    <s v="SITAC"/>
    <s v="13.Rekom L/C process"/>
    <s v="07.SITAC PROCESS"/>
    <s v="CURRENTLY NO ISSUE"/>
    <s v="17:04:22-13:04:22: REKOM_x000a_10:04:22-25:03:22: IW CLEAR, PREPARE REKOM_x000a_23:03:22-20:03:22: IW OG_x000a_16:03:22-13:03:22: VALIDASI RNP TNP OG_x000a_12:03:22-09:03:22: SURVEY OG &amp; MITRA ASSIGNMENT_x000a_07:03:22: SPK RECEIVED"/>
    <x v="5"/>
    <x v="0"/>
    <n v="43"/>
    <d v="2022-04-20T00:00:00"/>
    <d v="2022-05-25T00:00:00"/>
    <n v="79"/>
    <x v="1"/>
    <d v="2022-06-05T00:00:00"/>
    <d v="2022-07-05T00:00:00"/>
    <x v="0"/>
    <n v="436"/>
    <s v="424 TBG"/>
  </r>
  <r>
    <m/>
    <m/>
    <s v="JAW-BT-PDG-0629"/>
    <n v="30739460031"/>
    <s v="1323241003"/>
    <s v="SIKULAN_JIPUT"/>
    <s v="BP2022"/>
    <s v="TB"/>
    <s v="105°53.58.48'E"/>
    <s v="6°19.3.77'S"/>
    <n v="70"/>
    <s v="30/180/270"/>
    <n v="2022"/>
    <s v="Newsite 2022 - B2"/>
    <s v="Kp. Kadu Bangban RT 001 RW 009 Desa Sikulan, Kec. Jiput Kab Pandeglang Prov. Banten"/>
    <s v="EID"/>
    <s v="JAW-BT-PDG-0629"/>
    <s v="SIKULAN_JIPUT"/>
    <s v="B2S"/>
    <s v="TBG"/>
    <s v="JABO"/>
    <x v="0"/>
    <s v="Banten"/>
    <s v="Kab. Pandeglang"/>
    <n v="6618106"/>
    <x v="15"/>
    <d v="2022-03-07T00:00:00"/>
    <n v="43"/>
    <s v="31 - 60 days"/>
    <d v="2022-08-04T00:00:00"/>
    <s v="W32-2022"/>
    <s v="Aug-2022"/>
    <s v="TBD"/>
    <s v="TBD"/>
    <s v="TBD"/>
    <s v="TBD"/>
    <s v="TBD"/>
    <s v="TBD"/>
    <s v="TBD"/>
    <s v="TBD"/>
    <s v="TBD"/>
    <s v="MW"/>
    <m/>
    <m/>
    <m/>
    <m/>
    <m/>
    <m/>
    <m/>
    <m/>
    <m/>
    <m/>
    <m/>
    <m/>
    <s v="SITAC"/>
    <s v="19.Mobilisasi dan Demobilisasi"/>
    <s v="10.CME PREPARATION"/>
    <s v="CURRENTLY NO ISSUE"/>
    <s v="17:04:22-13:04:22: RFC_x000a_10:04:22-03:04:22: IW CLEAR_x000a_30:03:22-23:03:22: IW OG_x000a_21:02:22: VALIDASI RNP TNP_x000a_20:03:22: IW OG_x000a_16:03:22-15:03:22: VALIDASI RNP TNP_x000a_13:03:22-09:03:22: SURVEY OG &amp; MITRA ASSIGNMENT_x000a_07:03:22: SPK RECEIVED"/>
    <x v="5"/>
    <x v="0"/>
    <n v="43"/>
    <d v="2022-04-16T00:00:00"/>
    <d v="2022-05-25T00:00:00"/>
    <n v="79"/>
    <x v="1"/>
    <d v="2022-06-05T00:00:00"/>
    <d v="2022-07-05T00:00:00"/>
    <x v="0"/>
    <n v="436"/>
    <s v="424 TBG"/>
  </r>
  <r>
    <s v="89 COLO"/>
    <m/>
    <s v="JAW-BT-PDG-0614"/>
    <n v="30742140031"/>
    <n v="130203104"/>
    <s v="TANJUNG_JAYA"/>
    <s v="BP2022"/>
    <s v="SMI"/>
    <s v="105°40.59.2'E"/>
    <s v="6°31.25.1'S"/>
    <n v="50"/>
    <s v="100/190/330"/>
    <n v="2022"/>
    <s v="Newsite 2022 - B2"/>
    <s v="Desa Tanjung Jaya Kp. Cikadu Indah RT.01 RW.01 Kec. Panimbang, Kab. Pandeglang Prov. Banten"/>
    <s v="EID"/>
    <s v="JAW-BT-PDG-0614"/>
    <s v="TANJUNG_LESUNG_PANDEGLANG"/>
    <s v="COLO"/>
    <s v="TBG"/>
    <s v="Jabodetabek"/>
    <x v="0"/>
    <s v="Banten"/>
    <s v="Kab. Pandeglang"/>
    <n v="6618085"/>
    <x v="5"/>
    <d v="2022-03-11T00:00:00"/>
    <n v="39"/>
    <s v="31 - 60 days"/>
    <d v="2022-04-10T00:00:00"/>
    <s v="W16-2022"/>
    <s v="Apr-2022"/>
    <s v="TBD"/>
    <s v="TBD"/>
    <s v="TBD"/>
    <d v="2022-05-13T00:00:00"/>
    <s v="W20-2022"/>
    <s v="May-2022"/>
    <d v="2022-05-13T00:00:00"/>
    <s v="W20-2022"/>
    <s v="May-2022"/>
    <s v="MW"/>
    <d v="2022-04-10T00:00:00"/>
    <m/>
    <m/>
    <m/>
    <m/>
    <d v="2022-04-13T00:00:00"/>
    <m/>
    <m/>
    <m/>
    <m/>
    <m/>
    <m/>
    <m/>
    <s v="33.ME &amp; Grounding system process"/>
    <s v="19.MECHANICAL &amp; ELECTRICAL OG"/>
    <s v="PARALEL STRENGTENING"/>
    <s v="17:04:22-14:04:22: ME OG_x000a_13:04:22: STO 13 APR_x000a_10:04:22-07:04:22: PARALEL STR_x000a_06:04:22-13:03:22: ESR PROCESS_x000a_11:02:22: SPK RECEIVED"/>
    <x v="2"/>
    <x v="0"/>
    <m/>
    <m/>
    <m/>
    <m/>
    <x v="2"/>
    <m/>
    <m/>
    <x v="1"/>
    <n v="436"/>
    <s v="424 TBG"/>
  </r>
  <r>
    <m/>
    <m/>
    <s v="JAW-JK-GGP-0443"/>
    <n v="30739560031"/>
    <s v="1137631003"/>
    <s v="WIJAYA_KUSUMA_GROGOL"/>
    <s v="BP2022"/>
    <s v="TB"/>
    <s v="106°46.33.41'E"/>
    <s v="6°8.58.33'S"/>
    <n v="25"/>
    <s v="40/200/290"/>
    <n v="2022"/>
    <s v="Newsite 2022 - B2"/>
    <s v=""/>
    <s v="EID"/>
    <s v="JAW-JK-GGP-0443"/>
    <s v="WIJAYA_KUSUMA_GROGOL"/>
    <s v="B2S"/>
    <s v="TBG"/>
    <s v="JABO"/>
    <x v="0"/>
    <s v="DKI Jakarta"/>
    <s v="Kota Adm. Jakarta Barat"/>
    <n v="6618106"/>
    <x v="15"/>
    <d v="2022-03-07T00:00:00"/>
    <n v="43"/>
    <s v="31 - 60 days"/>
    <d v="2022-08-04T00:00:00"/>
    <s v="W32-2022"/>
    <s v="Aug-2022"/>
    <s v="TBD"/>
    <s v="TBD"/>
    <s v="TBD"/>
    <s v="TBD"/>
    <s v="TBD"/>
    <s v="TBD"/>
    <s v="TBD"/>
    <s v="TBD"/>
    <s v="TBD"/>
    <s v="MW"/>
    <m/>
    <m/>
    <m/>
    <m/>
    <m/>
    <m/>
    <m/>
    <m/>
    <m/>
    <m/>
    <m/>
    <m/>
    <s v="SITAC"/>
    <s v="08.Under RNP review"/>
    <s v="06.ERM PROCESS"/>
    <s v="CURRENTLY NO ISSUE"/>
    <s v="17:04:22-13:04:22: VALIDASI_x000a_10:04:22-03:04:22: IW CLEAR_x000a_30:03:22-09:02:22: SURVEY OG_x000a_07:02:22: SPK RELEASED"/>
    <x v="5"/>
    <x v="0"/>
    <n v="43"/>
    <d v="2022-05-10T00:00:00"/>
    <d v="2022-05-25T00:00:00"/>
    <n v="79"/>
    <x v="1"/>
    <d v="2022-06-05T00:00:00"/>
    <d v="2022-07-05T00:00:00"/>
    <x v="0"/>
    <n v="436"/>
    <s v="424 TBG"/>
  </r>
  <r>
    <m/>
    <m/>
    <s v="SUM-SU-KPI-2238"/>
    <n v="30740220031"/>
    <s v="0229311003"/>
    <s v="SIMATAHARI"/>
    <s v="BP2022"/>
    <s v="TB"/>
    <s v="100°1.33.56'E"/>
    <s v="1°48.18.86'N"/>
    <n v="50"/>
    <s v="80/210/330"/>
    <n v="2022"/>
    <s v="Newsite 2022 - B2"/>
    <s v="Jl. Kota Pinang-Gunung Tua, Dusun Sejahtera, Desa Simatahari, Kecamatan Kota Pinang, Kabupaten Labuhan Batu Selatan"/>
    <s v="HTI"/>
    <s v="SUM-SU-KPI-2238"/>
    <s v="SIMATAHARI"/>
    <s v="B2S"/>
    <s v="TBG"/>
    <s v="West"/>
    <x v="3"/>
    <s v="Sumatera Utara"/>
    <s v="Kab. Labuhanbatu Selatan"/>
    <n v="6618109"/>
    <x v="15"/>
    <d v="2022-03-07T00:00:00"/>
    <n v="43"/>
    <s v="31 - 60 days"/>
    <d v="2022-08-04T00:00:00"/>
    <s v="W32-2022"/>
    <s v="Aug-2022"/>
    <s v="TBD"/>
    <s v="TBD"/>
    <s v="TBD"/>
    <s v="TBD"/>
    <s v="TBD"/>
    <s v="TBD"/>
    <s v="TBD"/>
    <s v="TBD"/>
    <s v="TBD"/>
    <s v="MW"/>
    <m/>
    <m/>
    <m/>
    <m/>
    <m/>
    <m/>
    <m/>
    <m/>
    <m/>
    <m/>
    <m/>
    <m/>
    <s v="SITAC"/>
    <s v="13.Rekom L/C process"/>
    <s v="07.SITAC PROCESS"/>
    <s v="CURRENTLY NO ISSUE"/>
    <s v="17:04:22: SOIL TEST_x000a_13:04:22-10:04:22: REKOM_x000a_06:04:22-03:04:22: IW CLEAR_x000a_30:03:22-23:03:22: IW_x000a_20:03:22-17:03:22: VALIDASI RNP TNP_x000a_16:03:22-09:03:22: SURVEY OG &amp; MITRA ASSIGNMENT_x000a_07:03:22: SPK RECEIVED"/>
    <x v="5"/>
    <x v="0"/>
    <n v="43"/>
    <d v="2022-04-25T00:00:00"/>
    <d v="2022-05-25T00:00:00"/>
    <n v="79"/>
    <x v="1"/>
    <d v="2022-06-05T00:00:00"/>
    <d v="2022-07-05T00:00:00"/>
    <x v="0"/>
    <n v="436"/>
    <s v="424 TBG"/>
  </r>
  <r>
    <m/>
    <m/>
    <s v="SUM-SU-AKK-2249"/>
    <n v="30740200031"/>
    <s v="0229291003"/>
    <s v="KUALUH_HULU_SUKARAME"/>
    <s v="BP2022"/>
    <s v="TB"/>
    <s v="99°45.51.45'E"/>
    <s v="2°34.50.24'N"/>
    <n v="50"/>
    <s v="80/150/300"/>
    <n v="2022"/>
    <s v="Newsite 2022 - B2"/>
    <s v=""/>
    <s v="HTI"/>
    <s v="SUM-SU-AKK-2249"/>
    <s v="KUALUH_HULU_SUKARAME"/>
    <s v="B2S"/>
    <s v="TBG"/>
    <s v="West"/>
    <x v="3"/>
    <s v="Sumatera Utara"/>
    <s v="Kab. Labuhanbatu Utara"/>
    <n v="6618109"/>
    <x v="15"/>
    <d v="2022-03-07T00:00:00"/>
    <n v="43"/>
    <s v="31 - 60 days"/>
    <d v="2022-08-04T00:00:00"/>
    <s v="W32-2022"/>
    <s v="Aug-2022"/>
    <s v="TBD"/>
    <s v="TBD"/>
    <s v="TBD"/>
    <s v="TBD"/>
    <s v="TBD"/>
    <s v="TBD"/>
    <s v="TBD"/>
    <s v="TBD"/>
    <s v="TBD"/>
    <s v="MW"/>
    <m/>
    <m/>
    <m/>
    <m/>
    <m/>
    <m/>
    <m/>
    <m/>
    <m/>
    <m/>
    <m/>
    <m/>
    <s v="SITAC"/>
    <s v="13.Rekom L/C process"/>
    <s v="07.SITAC PROCESS"/>
    <s v="CURRENTLY NO ISSUE"/>
    <s v="17:04:22-10:04:22: REKOM_x000a_06:04:22-03:04:22: IW CLEAR_x000a_30:03:22-20:03:22: IW OG_x000a_16:03:22-15:03:22: VALIDASI RNP TNP_x000a_13:03:22-09:03:22: SURVEY OG &amp; MITRA ASSIGNMENT_x000a_07:03:22: SPK RECEIVED"/>
    <x v="5"/>
    <x v="0"/>
    <n v="43"/>
    <d v="2022-04-25T00:00:00"/>
    <d v="2022-05-25T00:00:00"/>
    <n v="79"/>
    <x v="1"/>
    <d v="2022-06-05T00:00:00"/>
    <d v="2022-07-05T00:00:00"/>
    <x v="0"/>
    <n v="436"/>
    <s v="424 TBG"/>
  </r>
  <r>
    <m/>
    <m/>
    <s v="JAW-JB-CBI-0157"/>
    <n v="30743250031"/>
    <n v="1267852003"/>
    <s v="IBS KAHURIPAN KLAPANUNGGAL"/>
    <s v="BP2022"/>
    <s v="TB"/>
    <s v="106°58.37.34'E"/>
    <s v="6°26.29.87'S"/>
    <n v="50"/>
    <s v="100/220/310"/>
    <m/>
    <m/>
    <s v="Desa Cikahuripan Kp. Cipari RT.022 RW.009, Kec. Klapanunggal, Kab. Bogor Prov. Jawa Barat"/>
    <s v="EID"/>
    <s v="JAW-JB-CBI-0157"/>
    <s v="CIKAHURIPAN_BOGOR"/>
    <s v="COLO"/>
    <s v="TBG"/>
    <s v="Jabodetabek"/>
    <x v="0"/>
    <s v="Jawa Barat"/>
    <s v="Kab. Bogor"/>
    <n v="6618138"/>
    <x v="14"/>
    <d v="2022-03-21T00:00:00"/>
    <n v="32"/>
    <s v="31 - 60 days"/>
    <d v="2022-04-17T00:00:00"/>
    <s v="W17-2022"/>
    <s v="Apr-2022"/>
    <s v="TBD"/>
    <s v="TBD"/>
    <s v="TBD"/>
    <d v="2022-05-13T00:00:00"/>
    <s v="W20-2022"/>
    <s v="May-2022"/>
    <d v="2022-05-13T00:00:00"/>
    <s v="W20-2022"/>
    <s v="May-2022"/>
    <s v="MW"/>
    <d v="2022-04-14T00:00:00"/>
    <d v="2022-04-14T00:00:00"/>
    <m/>
    <n v="10.6"/>
    <m/>
    <d v="2022-04-13T00:00:00"/>
    <m/>
    <m/>
    <m/>
    <m/>
    <m/>
    <m/>
    <m/>
    <s v="31.RBS/BTS Foundation "/>
    <s v="17.RBS/BTS FOUNDATION OG"/>
    <s v="CURRENTLY NO ISSUE"/>
    <s v="17:04:22-14:04:22: PONDASI OG_x000a_13:04:22: STO_x000a_12:04:22-23:03:22: ERM PROCESS_x000a_21:03:22: SPK REECIVED"/>
    <x v="2"/>
    <x v="0"/>
    <m/>
    <m/>
    <m/>
    <m/>
    <x v="2"/>
    <m/>
    <m/>
    <x v="1"/>
    <n v="436"/>
    <s v="424 TBG"/>
  </r>
  <r>
    <m/>
    <m/>
    <s v="SUM-SU-AKK-2250"/>
    <n v="30740230031"/>
    <s v="0229321003"/>
    <s v="BULUNGIHIT"/>
    <s v="BP2022"/>
    <s v="TB"/>
    <s v="99°52.26.04'E"/>
    <s v="2°16.55.06'N"/>
    <n v="50"/>
    <s v="0/160/230"/>
    <n v="2022"/>
    <s v="Newsite 2022 - B2"/>
    <s v=""/>
    <s v="HTI"/>
    <s v="SUM-SU-AKK-2250"/>
    <s v="BULUNGIHIT"/>
    <s v="B2S"/>
    <s v="TBG"/>
    <s v="West"/>
    <x v="3"/>
    <s v="Sumatera Utara"/>
    <s v="Kab. Labuhanbatu Utara"/>
    <n v="6618109"/>
    <x v="15"/>
    <d v="2022-03-07T00:00:00"/>
    <n v="43"/>
    <s v="31 - 60 days"/>
    <d v="2022-08-04T00:00:00"/>
    <s v="W32-2022"/>
    <s v="Aug-2022"/>
    <s v="TBD"/>
    <s v="TBD"/>
    <s v="TBD"/>
    <s v="TBD"/>
    <s v="TBD"/>
    <s v="TBD"/>
    <s v="TBD"/>
    <s v="TBD"/>
    <s v="TBD"/>
    <s v="MW"/>
    <m/>
    <m/>
    <m/>
    <m/>
    <m/>
    <m/>
    <m/>
    <m/>
    <m/>
    <m/>
    <m/>
    <m/>
    <s v="SITAC"/>
    <s v="13.Rekom L/C process"/>
    <s v="07.SITAC PROCESS"/>
    <s v="CURRENTLY NO ISSUE"/>
    <s v="17:04:22-10:04:22: REKOM_x000a_06:04:22-03:04:22: IW CLEAR_x000a_30:03:22-23:03:22: IW OG_x000a_20:03:22-17:03:22: VALIDASI RNP TNP_x000a_16:03:22-09:03:22: SURVEY OG &amp; MITRA ASSIGNMENT_x000a_07:03:22: SPK RECEIVED"/>
    <x v="5"/>
    <x v="0"/>
    <n v="43"/>
    <d v="2022-04-25T00:00:00"/>
    <d v="2022-05-25T00:00:00"/>
    <n v="79"/>
    <x v="1"/>
    <d v="2022-06-05T00:00:00"/>
    <d v="2022-07-05T00:00:00"/>
    <x v="0"/>
    <n v="436"/>
    <s v="424 TBG"/>
  </r>
  <r>
    <s v="89 COLO"/>
    <m/>
    <s v="JAW-BT-RKB-0762"/>
    <m/>
    <n v="131619109"/>
    <s v="API_HARJAWANA"/>
    <s v="BP2022"/>
    <s v="TB"/>
    <s v="106°2.3.95'E"/>
    <s v="6°28.40.8'S"/>
    <n v="42"/>
    <s v="50/210/290"/>
    <n v="2022"/>
    <s v="Newsite 2022 - B2"/>
    <s v="Desa Gunungsari Kp. Cicadas RT.002 RW.002 Kec. Banjarsari, Kab. Lebak Prov. Banten"/>
    <s v="EID"/>
    <s v="JAW-BT-RKB-0762"/>
    <s v="HARJAWANA_LEBAK"/>
    <s v="COLO"/>
    <s v="TBG"/>
    <s v="Jabodetabek"/>
    <x v="0"/>
    <s v="Banten"/>
    <s v="Kab. Lebak"/>
    <n v="6618080"/>
    <x v="5"/>
    <d v="2022-03-11T00:00:00"/>
    <n v="39"/>
    <s v="31 - 60 days"/>
    <d v="2022-04-10T00:00:00"/>
    <s v="W16-2022"/>
    <s v="Apr-2022"/>
    <s v="TBD"/>
    <s v="TBD"/>
    <s v="TBD"/>
    <s v="TBD"/>
    <s v="TBD"/>
    <s v="TBD"/>
    <s v="TBD"/>
    <s v="TBD"/>
    <s v="TBD"/>
    <s v="MW"/>
    <m/>
    <m/>
    <m/>
    <m/>
    <m/>
    <m/>
    <m/>
    <m/>
    <m/>
    <m/>
    <m/>
    <m/>
    <m/>
    <s v="08.Under RNP review"/>
    <s v="06.ERM PROCESS"/>
    <s v="NEED STRENGTENING (NY PARALEL)"/>
    <s v="17:04:22-13:03:22: ESR PROCESS_x000a_11:02:22: SPK RECEIVED"/>
    <x v="2"/>
    <x v="0"/>
    <m/>
    <m/>
    <m/>
    <m/>
    <x v="2"/>
    <m/>
    <m/>
    <x v="1"/>
    <n v="436"/>
    <s v="424 TBG"/>
  </r>
  <r>
    <s v="89 COLO"/>
    <m/>
    <s v="SUM-SU-GNT-1542"/>
    <n v="30743230031"/>
    <n v="21272109"/>
    <s v="SIGAMA"/>
    <s v="BP2022"/>
    <s v="TB"/>
    <s v="99°37.49.44'E"/>
    <s v="1°29.45.46'N"/>
    <n v="40"/>
    <s v="60/170/280"/>
    <n v="2022"/>
    <s v="Newsite 2022 - B2"/>
    <s v="Jl. Lintas Simp Portibi Desa saba tahul tahul Kec , Padang Bolak Kab Padang lawas utara"/>
    <s v="HTI"/>
    <s v="SUM-SU-GNT-1542"/>
    <s v="SABA_BANGUNAN"/>
    <s v="COLO"/>
    <s v="TBG"/>
    <s v="West"/>
    <x v="3"/>
    <s v="Sumatera Utara"/>
    <s v="Kab. Padang Lawas Utara"/>
    <n v="6618079"/>
    <x v="5"/>
    <d v="2022-03-11T00:00:00"/>
    <n v="39"/>
    <s v="31 - 60 days"/>
    <d v="2022-04-10T00:00:00"/>
    <s v="W16-2022"/>
    <s v="Apr-2022"/>
    <s v="TBD"/>
    <s v="TBD"/>
    <s v="TBD"/>
    <d v="2022-08-31T00:00:00"/>
    <s v="W36-2022"/>
    <s v="Aug-2022"/>
    <d v="2022-08-31T00:00:00"/>
    <s v="W36-2022"/>
    <s v="Aug-2022"/>
    <s v="MW"/>
    <d v="2022-03-24T00:00:00"/>
    <d v="2022-03-25T00:00:00"/>
    <m/>
    <m/>
    <m/>
    <d v="2022-04-12T00:00:00"/>
    <m/>
    <m/>
    <m/>
    <m/>
    <m/>
    <m/>
    <m/>
    <s v="19.Mobilisasi dan Demobilisasi"/>
    <s v="10.CME PREPARATION"/>
    <s v="EXTEND TOWER (NY PARALEL)"/>
    <s v="17:04:22-14:04:22: WAIT PERMIT EXTEND TOWER 3 M_x000a_13:04:22: STO DECLARE_x000a_10:04:22: RND NOK, NEED EXTEND TOWER_x000a_06:04:22-13:03:22: ESR PROCESS_x000a_11:02:22: SPK RECEIVED"/>
    <x v="2"/>
    <x v="0"/>
    <m/>
    <m/>
    <m/>
    <m/>
    <x v="2"/>
    <m/>
    <m/>
    <x v="1"/>
    <n v="436"/>
    <s v="424 TBG"/>
  </r>
  <r>
    <m/>
    <m/>
    <s v="JAW-JK-TNA-0441"/>
    <m/>
    <s v="JK-JKP-0003"/>
    <m/>
    <s v="NEW COLO"/>
    <s v="TB"/>
    <s v="106°50.0.02'E"/>
    <s v="6°11.41.3'S"/>
    <n v="20"/>
    <s v="80/190/310"/>
    <n v="2022"/>
    <m/>
    <m/>
    <s v="EID"/>
    <s v="JAW-JK-TNA-0441"/>
    <s v="LEMBANG MENTENG RELOCATION BARU"/>
    <s v="COLO"/>
    <s v="TBG"/>
    <s v="JABO"/>
    <x v="0"/>
    <s v="DKI Jakarta"/>
    <s v="Kota Adm. Jakarta Pusat"/>
    <n v="6618179"/>
    <x v="26"/>
    <d v="2022-04-05T00:00:00"/>
    <n v="14"/>
    <s v="&lt; 30 days"/>
    <d v="2022-05-05T00:00:00"/>
    <s v="W19-2022"/>
    <s v="May-2022"/>
    <s v="TBD"/>
    <s v="TBD"/>
    <s v="TBD"/>
    <s v="TBD"/>
    <s v="TBD"/>
    <s v="TBD"/>
    <s v="TBD"/>
    <s v="TBD"/>
    <s v="TBD"/>
    <m/>
    <m/>
    <m/>
    <m/>
    <m/>
    <m/>
    <m/>
    <m/>
    <m/>
    <m/>
    <m/>
    <m/>
    <m/>
    <m/>
    <s v="07.ESR preparation"/>
    <s v="06.ERM PROCESS"/>
    <s v="CURRENTLY NO ISSUE"/>
    <s v="17:04:22-13:04:22: ERM PROCESS_x000a_10:04:22-05:04:22: SPK RECEIVED"/>
    <x v="2"/>
    <x v="0"/>
    <m/>
    <m/>
    <m/>
    <m/>
    <x v="2"/>
    <m/>
    <m/>
    <x v="1"/>
    <n v="436"/>
    <s v="424 TBG"/>
  </r>
  <r>
    <s v="89 COLO"/>
    <m/>
    <s v="JAW-BT-RKB-0760"/>
    <m/>
    <n v="131630109"/>
    <s v="API_SARAGENICIMARGA"/>
    <s v="BP2022"/>
    <s v="TB"/>
    <s v="106°7.45.37'E"/>
    <s v="6°27.10.69'S"/>
    <n v="42"/>
    <s v="10/100/220"/>
    <n v="2022"/>
    <s v="Newsite 2022 - B2"/>
    <s v="Desa Jayasari Kp. Ranca Gede RT.009 RW.002 Kec. Cimarga, Kab. Lebak Prov. Banten"/>
    <s v="EID"/>
    <s v="JAW-BT-RKB-0760"/>
    <s v="SARAGENI_CIMARGA"/>
    <s v="COLO"/>
    <s v="TBG"/>
    <s v="Jabodetabek"/>
    <x v="0"/>
    <s v="Banten"/>
    <s v="Kab. Lebak"/>
    <n v="6618080"/>
    <x v="5"/>
    <d v="2022-03-11T00:00:00"/>
    <n v="39"/>
    <s v="31 - 60 days"/>
    <d v="2022-04-10T00:00:00"/>
    <s v="W16-2022"/>
    <s v="Apr-2022"/>
    <s v="TBD"/>
    <s v="TBD"/>
    <s v="TBD"/>
    <s v="TBD"/>
    <s v="TBD"/>
    <s v="TBD"/>
    <s v="TBD"/>
    <s v="TBD"/>
    <s v="TBD"/>
    <s v="MW"/>
    <m/>
    <m/>
    <m/>
    <m/>
    <m/>
    <m/>
    <m/>
    <m/>
    <m/>
    <m/>
    <m/>
    <m/>
    <m/>
    <s v="08.Under RNP review"/>
    <s v="06.ERM PROCESS"/>
    <s v="RND NOK: NEED TOWER SST (NY PARALEL)"/>
    <s v="17:04:22-16:03:22: ERM REJECTION_x000a_15:03:22-13:03:22: ESR PROCESS_x000a_11:02:22: SPK RECEIVED"/>
    <x v="2"/>
    <x v="0"/>
    <m/>
    <m/>
    <m/>
    <m/>
    <x v="2"/>
    <m/>
    <m/>
    <x v="1"/>
    <n v="436"/>
    <s v="424 TBG"/>
  </r>
  <r>
    <m/>
    <m/>
    <s v="SUM-SU-TRT-2017"/>
    <n v="30738840031"/>
    <s v="0229281003"/>
    <s v="DOLOK_MATUMBUR"/>
    <s v="BP2022"/>
    <s v="TB"/>
    <s v="98°57.2.52'E"/>
    <s v="2°19.41.09'N"/>
    <n v="50"/>
    <s v="70/160/310"/>
    <n v="2022"/>
    <s v="New site 2022 - P2"/>
    <s v="Jalan Propinsi, Dolok Martumbur,  Kecamatan Muara Kabupaten Tapanuli Utara Prop  Sumatera  Utara"/>
    <s v="HTI"/>
    <s v="SUM-SU-TRT-2017"/>
    <s v="DOLOK_MATUMBUR"/>
    <s v="B2S"/>
    <s v="TBG"/>
    <s v="West"/>
    <x v="3"/>
    <s v="Sumatera Utara"/>
    <s v="Kab. Tapanuli Utara"/>
    <n v="6618062"/>
    <x v="27"/>
    <d v="2022-02-25T00:00:00"/>
    <n v="53"/>
    <s v="31 - 60 days"/>
    <d v="2022-07-25T00:00:00"/>
    <s v="W31-2022"/>
    <s v="Jul-2022"/>
    <s v="TBD"/>
    <s v="TBD"/>
    <s v="TBD"/>
    <s v="TBD"/>
    <s v="TBD"/>
    <s v="TBD"/>
    <s v="TBD"/>
    <s v="TBD"/>
    <s v="TBD"/>
    <s v="MW"/>
    <d v="2022-03-11T00:00:00"/>
    <d v="2022-03-15T00:00:00"/>
    <m/>
    <n v="6.6"/>
    <m/>
    <m/>
    <m/>
    <m/>
    <m/>
    <m/>
    <m/>
    <m/>
    <s v="SITAC"/>
    <s v="13.Rekom L/C process"/>
    <s v="07.SITAC PROCESS"/>
    <s v="CURRENTLY NO ISSUE"/>
    <s v="17:04:22-30:03:22: REKOM OG_x000a_27:03:22-20:03:22: PROSES DELIVERY COMBAT &amp; PARALEL IW OG_x000a_16:03:22-10:03:22: IW OG_x000a_09:03:22-06:03:22: VALIDASI RNP TNP_x000a_28:02:22: SURVEY OG_x000a_25:02:22: SPK RELEASED"/>
    <x v="4"/>
    <x v="0"/>
    <n v="53"/>
    <d v="2022-04-15T00:00:00"/>
    <d v="2022-05-15T00:00:00"/>
    <n v="79"/>
    <x v="1"/>
    <d v="2022-05-26T00:00:00"/>
    <d v="2022-06-25T00:00:00"/>
    <x v="0"/>
    <n v="436"/>
    <s v="424 TBG"/>
  </r>
  <r>
    <m/>
    <m/>
    <s v="SUM-SU-AKK-2255"/>
    <n v="30740250031"/>
    <s v="0229331003"/>
    <s v="NA_IX-X_BANGUN_REJO"/>
    <s v="BP2022"/>
    <s v="TB"/>
    <s v="99°42.55.84'E"/>
    <s v="2°17.23.74'N"/>
    <n v="50"/>
    <s v="0/80/260"/>
    <n v="2022"/>
    <s v="Newsite 2022 - B2"/>
    <s v="Dusun 2 Padang Nabidang Desa Bangun Rejo Kecamatan Na IX-X Kabupaten Labuhan Batu Utara Provinsi Sumatera Utara_x0009__x0009__x0009__x0009__x000a_"/>
    <s v="HTI"/>
    <s v="SUM-SU-AKK-2255"/>
    <s v="NA_IX-X_BANGUN_REJO"/>
    <s v="B2S"/>
    <s v="TBG"/>
    <s v="West"/>
    <x v="3"/>
    <s v="Sumatera Utara"/>
    <s v="Kab. Labuhanbatu Utara"/>
    <n v="6618109"/>
    <x v="15"/>
    <d v="2022-03-07T00:00:00"/>
    <n v="43"/>
    <s v="31 - 60 days"/>
    <d v="2022-08-04T00:00:00"/>
    <s v="W32-2022"/>
    <s v="Aug-2022"/>
    <s v="TBD"/>
    <s v="TBD"/>
    <s v="TBD"/>
    <s v="TBD"/>
    <s v="TBD"/>
    <s v="TBD"/>
    <s v="TBD"/>
    <s v="TBD"/>
    <s v="TBD"/>
    <s v="MW"/>
    <m/>
    <m/>
    <m/>
    <m/>
    <m/>
    <m/>
    <m/>
    <m/>
    <m/>
    <m/>
    <m/>
    <m/>
    <s v="SITAC"/>
    <s v="12.CP Process"/>
    <s v="07.SITAC PROCESS"/>
    <s v="CURRENTLY NO ISSUE"/>
    <s v="17:04:22-03:04:22: IW CLEAR_x000a_30:03:22-23:03:22: IW OG_x000a_20:03:22-17:03:22: VALIDASI RNP TNP_x000a_16:03:22-09:03:22: SURVEY OG &amp; MITRA ASSIGNMENT_x000a_07:03:22: SPK RECEIVED"/>
    <x v="5"/>
    <x v="0"/>
    <n v="43"/>
    <d v="2022-04-25T00:00:00"/>
    <d v="2022-05-25T00:00:00"/>
    <n v="79"/>
    <x v="1"/>
    <d v="2022-06-05T00:00:00"/>
    <d v="2022-07-05T00:00:00"/>
    <x v="0"/>
    <n v="436"/>
    <s v="424 TBG"/>
  </r>
  <r>
    <m/>
    <m/>
    <s v="JAW-JI-TRK-4270"/>
    <n v="30741680031"/>
    <s v="1655221003"/>
    <s v="REPEATER JOHO PULE"/>
    <s v="NEW SITE 2022-REPEATER"/>
    <s v="TB"/>
    <s v="111°31.21.72'E"/>
    <s v="8°9.26.39'S"/>
    <n v="50"/>
    <n v="48"/>
    <m/>
    <s v="Newsite 2022 - Repeater"/>
    <s v=""/>
    <s v="HTI"/>
    <s v="JAW-JI-TRK-4270"/>
    <s v="REPEATER JOHO PULE"/>
    <s v="B2S"/>
    <s v="TBG"/>
    <s v="EAST"/>
    <x v="6"/>
    <s v="Jawa Timur"/>
    <s v="Kab. Trenggalek"/>
    <n v="6618139"/>
    <x v="37"/>
    <d v="2022-03-22T00:00:00"/>
    <n v="29"/>
    <s v="&lt; 30 days"/>
    <d v="2022-08-18T00:00:00"/>
    <s v="W34-2022"/>
    <s v="Aug-2022"/>
    <s v="TBD"/>
    <s v="TBD"/>
    <s v="TBD"/>
    <s v="TBD"/>
    <s v="TBD"/>
    <s v="TBD"/>
    <s v="TBD"/>
    <s v="TBD"/>
    <s v="TBD"/>
    <s v="MW"/>
    <m/>
    <m/>
    <m/>
    <m/>
    <m/>
    <m/>
    <m/>
    <m/>
    <m/>
    <m/>
    <m/>
    <m/>
    <s v="PRESITAC"/>
    <s v="12.CP Process"/>
    <s v="07.SITAC PROCESS"/>
    <s v="CURRENTLY NO ISSUE"/>
    <s v="17:04:22-06:04:22: IW OG_x000a_30:03:22: VALIDASI RNP TNP_x000a_27:03:22: SURVEY OG_x000a_22:03:22: SPK RECEIVED"/>
    <x v="5"/>
    <x v="0"/>
    <n v="29"/>
    <d v="2022-05-09T00:00:00"/>
    <d v="2022-06-08T00:00:00"/>
    <n v="79"/>
    <x v="1"/>
    <d v="2022-06-19T00:00:00"/>
    <d v="2022-07-19T00:00:00"/>
    <x v="0"/>
    <n v="436"/>
    <s v="424 TBG"/>
  </r>
  <r>
    <m/>
    <m/>
    <s v="JAW-BT-TNG-1529"/>
    <n v="30743240031"/>
    <n v="1320402001"/>
    <m/>
    <s v="NEW COLO"/>
    <s v="TB"/>
    <s v="106°37.49.66'E"/>
    <s v="6°10.22.87'S"/>
    <n v="21"/>
    <s v="120/240/350"/>
    <m/>
    <s v="New COLO"/>
    <m/>
    <s v="EID"/>
    <s v="JAW-BT-TNG-1529"/>
    <s v="PENGAIRAN SUKARASA BARU"/>
    <s v="COLO"/>
    <s v="TBG"/>
    <s v="Jabodetabek"/>
    <x v="0"/>
    <s v="Banten"/>
    <s v="Kota Tangerang"/>
    <n v="6618126"/>
    <x v="13"/>
    <d v="2022-03-16T00:00:00"/>
    <n v="34"/>
    <s v="31 - 60 days"/>
    <d v="2022-04-15T00:00:00"/>
    <s v="W16-2022"/>
    <s v="Apr-2022"/>
    <s v="TBD"/>
    <s v="TBD"/>
    <s v="TBD"/>
    <s v="TBD"/>
    <s v="TBD"/>
    <s v="TBD"/>
    <s v="TBD"/>
    <s v="TBD"/>
    <s v="TBD"/>
    <s v="MW"/>
    <m/>
    <m/>
    <m/>
    <m/>
    <m/>
    <m/>
    <m/>
    <m/>
    <m/>
    <m/>
    <m/>
    <m/>
    <m/>
    <s v="09.Under TNP review"/>
    <s v="06.ERM PROCESS"/>
    <s v="CURRENTLY NO ISSUE"/>
    <s v="17:04:22-20:03:22: ERM PROCESS_x000a_16:03:22: SPK RECEIVED"/>
    <x v="2"/>
    <x v="0"/>
    <m/>
    <m/>
    <m/>
    <m/>
    <x v="2"/>
    <m/>
    <m/>
    <x v="1"/>
    <n v="436"/>
    <s v="424 TBG"/>
  </r>
  <r>
    <m/>
    <m/>
    <s v="JAW-BT-TGR-0114"/>
    <m/>
    <n v="1321752004"/>
    <m/>
    <s v="BP2022"/>
    <s v="TB"/>
    <s v="106°36.2.02'E"/>
    <s v="6°5.18.96'S"/>
    <n v="40"/>
    <s v="0/120/240"/>
    <n v="2022"/>
    <s v="Newsite 2022 - P2"/>
    <m/>
    <s v="EID"/>
    <s v="JAW-BT-TGR-0114"/>
    <s v="RAWA_BONI_PAKUHAJI"/>
    <s v="COLO"/>
    <s v="TBG"/>
    <s v="JABO"/>
    <x v="0"/>
    <s v="Banten"/>
    <s v="Kab. Tangerang"/>
    <n v="6618135"/>
    <x v="14"/>
    <d v="2022-03-18T00:00:00"/>
    <n v="32"/>
    <s v="31 - 60 days"/>
    <d v="2022-04-17T00:00:00"/>
    <s v="W17-2022"/>
    <s v="Apr-2022"/>
    <s v="TBD"/>
    <s v="TBD"/>
    <s v="TBD"/>
    <s v="TBD"/>
    <s v="TBD"/>
    <s v="TBD"/>
    <s v="TBD"/>
    <s v="TBD"/>
    <s v="TBD"/>
    <s v="MW"/>
    <m/>
    <m/>
    <m/>
    <m/>
    <m/>
    <m/>
    <m/>
    <m/>
    <m/>
    <m/>
    <m/>
    <m/>
    <m/>
    <s v="08.Under RNP review"/>
    <s v="06.ERM PROCESS"/>
    <s v="NEED STRENGTENING PARALEL"/>
    <s v="17:04:22-20:03:22: ERM PROCESS_x000a_16:03:22: SPK RECEIVED"/>
    <x v="2"/>
    <x v="0"/>
    <m/>
    <m/>
    <m/>
    <m/>
    <x v="2"/>
    <m/>
    <m/>
    <x v="1"/>
    <n v="436"/>
    <s v="424 TBG"/>
  </r>
  <r>
    <m/>
    <m/>
    <s v="JAW-BT-RKB-0786"/>
    <m/>
    <n v="1321352003"/>
    <s v="SUWAKAN"/>
    <s v="BP2022"/>
    <s v="TB"/>
    <s v="106°1.15.96'E"/>
    <s v="6°30.35.17'S"/>
    <n v="70"/>
    <s v="90/210/330"/>
    <n v="2022"/>
    <m/>
    <m/>
    <s v="EID"/>
    <s v="JAW-BT-RKB-0786"/>
    <s v="MEKARJAYA_CILELES"/>
    <s v="COLO"/>
    <s v="TBG"/>
    <s v="JABO"/>
    <x v="0"/>
    <s v="Banten"/>
    <s v="Kab. Lebak"/>
    <n v="6618124"/>
    <x v="13"/>
    <d v="2022-03-16T00:00:00"/>
    <n v="34"/>
    <s v="31 - 60 days"/>
    <d v="2022-04-15T00:00:00"/>
    <s v="W16-2022"/>
    <s v="Apr-2022"/>
    <s v="TBD"/>
    <s v="TBD"/>
    <s v="TBD"/>
    <s v="TBD"/>
    <s v="TBD"/>
    <s v="TBD"/>
    <s v="TBD"/>
    <s v="TBD"/>
    <s v="TBD"/>
    <s v="MW"/>
    <m/>
    <m/>
    <m/>
    <m/>
    <m/>
    <m/>
    <m/>
    <m/>
    <m/>
    <m/>
    <m/>
    <m/>
    <m/>
    <s v="08.Under RNP review"/>
    <s v="06.ERM PROCESS"/>
    <s v="CURRENTLY NO ISSUE"/>
    <s v="17:04:22-20:03:22: ERM PROCESS_x000a_16:03:22: SPK RECEIVED"/>
    <x v="2"/>
    <x v="0"/>
    <m/>
    <m/>
    <m/>
    <m/>
    <x v="2"/>
    <m/>
    <m/>
    <x v="1"/>
    <n v="436"/>
    <s v="424 TBG"/>
  </r>
  <r>
    <m/>
    <m/>
    <s v="JAW-JB-SOR-4418"/>
    <n v="30740460031"/>
    <s v="1277041003"/>
    <s v="PAMOYANAN_LEBAK"/>
    <s v="BP2022"/>
    <s v="TB"/>
    <s v="107°41.38.35'E"/>
    <s v="6°52.46.49'S"/>
    <n v="50"/>
    <s v="125/255/355"/>
    <n v="2022"/>
    <s v="Newsite 2022 - B2"/>
    <s v="Sekesalam RT 001 RW 008 Desa Sindanglaya Kecamatan Cimenyan Kabupaten Bandung"/>
    <s v="HTI"/>
    <s v="JAW-JB-SOR-4418"/>
    <s v="PAMOYANAN_LEBAK"/>
    <s v="B2S"/>
    <s v="TBG"/>
    <s v="CENTRAL"/>
    <x v="8"/>
    <s v="Jawa Barat"/>
    <s v="Kab. Bandung"/>
    <n v="6618108"/>
    <x v="15"/>
    <d v="2022-03-07T00:00:00"/>
    <n v="43"/>
    <s v="31 - 60 days"/>
    <d v="2022-08-04T00:00:00"/>
    <s v="W32-2022"/>
    <s v="Aug-2022"/>
    <s v="TBD"/>
    <s v="TBD"/>
    <s v="TBD"/>
    <s v="TBD"/>
    <s v="TBD"/>
    <s v="TBD"/>
    <s v="TBD"/>
    <s v="TBD"/>
    <s v="TBD"/>
    <s v="MW"/>
    <d v="2022-04-10T00:00:00"/>
    <d v="2022-04-11T00:00:00"/>
    <m/>
    <m/>
    <m/>
    <m/>
    <m/>
    <m/>
    <m/>
    <m/>
    <m/>
    <m/>
    <s v="SITAC"/>
    <s v="13.Rekom L/C process"/>
    <s v="07.SITAC PROCESS"/>
    <s v="CURRENTLY NO ISSUE"/>
    <s v="17:04:22-10:04:22: REKOM_x000a_06:04:22-27:03:22: REKOM OG_x000a_23:03:22-15:03:22: IW OG_x000a_13:03:22: VALIDASI RNP TNP_x000a_12:03:22-09:03:22: SURVEY OG_x000a_07:03:22: SPK RECEIVED"/>
    <x v="5"/>
    <x v="0"/>
    <n v="43"/>
    <d v="2022-04-18T00:00:00"/>
    <d v="2022-05-23T00:00:00"/>
    <n v="77"/>
    <x v="1"/>
    <d v="2022-06-05T00:00:00"/>
    <d v="2022-07-05T00:00:00"/>
    <x v="0"/>
    <n v="436"/>
    <s v="424 TBG"/>
  </r>
  <r>
    <m/>
    <m/>
    <s v="BAL-BA-TAB-1961"/>
    <n v="30740190031"/>
    <s v="1721121003"/>
    <s v="BATURITI_PEREAN_KANGIN"/>
    <s v="BP2022"/>
    <s v="TB"/>
    <s v="115°12.45.22'E"/>
    <s v="8°26.11.5'S"/>
    <n v="60"/>
    <s v="0/170/270"/>
    <n v="2022"/>
    <s v="Newsite 2022 - P2"/>
    <s v="Br. Basangbe Desa Perean Kangin Kec. Baturiti Kab. Tabanan Prov. Bali"/>
    <s v="HTI"/>
    <s v="BAL-BA-TAB-1961"/>
    <s v="BATURITI_PEREAN_KANGIN"/>
    <s v="B2S"/>
    <s v="TBG"/>
    <s v="EAST"/>
    <x v="4"/>
    <s v="Bali"/>
    <s v="Kab. Tabanan"/>
    <n v="6618108"/>
    <x v="15"/>
    <d v="2022-03-07T00:00:00"/>
    <n v="43"/>
    <s v="31 - 60 days"/>
    <d v="2022-08-04T00:00:00"/>
    <s v="W32-2022"/>
    <s v="Aug-2022"/>
    <s v="TBD"/>
    <s v="TBD"/>
    <s v="TBD"/>
    <s v="TBD"/>
    <s v="TBD"/>
    <s v="TBD"/>
    <s v="TBD"/>
    <s v="TBD"/>
    <s v="TBD"/>
    <s v="MW"/>
    <d v="2022-04-11T00:00:00"/>
    <d v="2022-04-13T00:00:00"/>
    <m/>
    <m/>
    <m/>
    <m/>
    <m/>
    <m/>
    <m/>
    <m/>
    <m/>
    <m/>
    <s v="SITAC"/>
    <s v="13.Rekom L/C process"/>
    <s v="07.SITAC PROCESS"/>
    <s v="CURRENTLY NO ISSUE"/>
    <s v="17:04:22-10:04:22: REKOM_x000a_06:04:22-03:04:22: IW CLEAR_x000a_30:03:22-17:03:22: IW OG_x000a_16:03:22-15:03:22: VALIDASI RNP TNP_x000a_13:03:22-09:03:22: SURVEY OG_x000a_07:03:22: SPK RECEIVED"/>
    <x v="5"/>
    <x v="0"/>
    <n v="43"/>
    <d v="2022-04-22T00:00:00"/>
    <d v="2022-05-20T00:00:00"/>
    <n v="74"/>
    <x v="1"/>
    <d v="2022-06-05T00:00:00"/>
    <d v="2022-07-05T00:00:00"/>
    <x v="0"/>
    <n v="436"/>
    <s v="424 TBG"/>
  </r>
  <r>
    <m/>
    <m/>
    <s v="BAL-BA-TAB-1960"/>
    <n v="30739960031"/>
    <s v="1721091003"/>
    <s v="BATURITI_ANGSERI"/>
    <s v="BP2022"/>
    <s v="TB"/>
    <s v="115°9.8.38'E"/>
    <s v="8°21.25.35'S"/>
    <n v="60"/>
    <s v="50/160/240"/>
    <n v="2022"/>
    <s v="Newsite 2022 - P2"/>
    <s v=""/>
    <s v="HTI"/>
    <s v="BAL-BA-TAB-1960"/>
    <s v="BATURITI_ANGSERI"/>
    <s v="B2S"/>
    <s v="TBG"/>
    <s v="EAST"/>
    <x v="4"/>
    <s v="Bali"/>
    <s v="Kab. Tabanan"/>
    <n v="6618108"/>
    <x v="15"/>
    <d v="2022-03-07T00:00:00"/>
    <n v="43"/>
    <s v="31 - 60 days"/>
    <d v="2022-08-04T00:00:00"/>
    <s v="W32-2022"/>
    <s v="Aug-2022"/>
    <s v="TBD"/>
    <s v="TBD"/>
    <s v="TBD"/>
    <s v="TBD"/>
    <s v="TBD"/>
    <s v="TBD"/>
    <s v="TBD"/>
    <s v="TBD"/>
    <s v="TBD"/>
    <s v="MW"/>
    <m/>
    <m/>
    <m/>
    <m/>
    <m/>
    <m/>
    <m/>
    <m/>
    <m/>
    <m/>
    <m/>
    <m/>
    <s v="PRESITAC"/>
    <s v="13.Rekom L/C process"/>
    <s v="07.SITAC PROCESS"/>
    <s v="CURRENTLY NO ISSUE"/>
    <s v="17:04:22: REKOM_x000a_13:04:22-12:04:22: VALIDASI RNP TNP -&gt; IW_x000a_10:04:22-03:04:22: IW CLEAR_x000a_30:03:22-27:03:22-16:03:22: IW OG_x000a_15:03:22-15:03:22: VALIDASI RNP TNP_x000a_13:03:22-09:03:22: SURVEY OG_x000a_07:03:22: SPK RECEIVED"/>
    <x v="5"/>
    <x v="0"/>
    <n v="43"/>
    <d v="2022-04-22T00:00:00"/>
    <d v="2022-05-20T00:00:00"/>
    <n v="74"/>
    <x v="1"/>
    <d v="2022-06-05T00:00:00"/>
    <d v="2022-07-05T00:00:00"/>
    <x v="0"/>
    <n v="436"/>
    <s v="424 TBG"/>
  </r>
  <r>
    <s v="NEW SPK"/>
    <m/>
    <s v="KAL-KS-MTP-1117"/>
    <n v="30734200031"/>
    <s v="T002435"/>
    <s v="HCPTSK034-172402"/>
    <s v="BP2022"/>
    <s v="SKP"/>
    <s v="114°51.19.8'E"/>
    <s v="3°25.25.54'S"/>
    <n v="30"/>
    <s v="80/225/315"/>
    <n v="2022"/>
    <s v="New site 2022 - P2"/>
    <s v="Jl. Irigasi Tanjung Rema Barat, Kec. Martapura, Kab.Banjar Baru"/>
    <s v="HTI"/>
    <s v="KAL-KS-MTP-1117"/>
    <s v="TANJUNG_REMA_DARAT_MARTAPURA"/>
    <s v="COLO"/>
    <s v="TBG"/>
    <s v="CENTRAL"/>
    <x v="7"/>
    <s v="Kalimantan Selatan"/>
    <s v="Kab. Banjar"/>
    <n v="6617983"/>
    <x v="8"/>
    <d v="2022-01-28T00:00:00"/>
    <n v="81"/>
    <s v="61 - 90 days"/>
    <d v="2022-02-27T00:00:00"/>
    <s v="W10-2022"/>
    <s v="Feb-2022"/>
    <d v="2022-03-30T00:00:00"/>
    <s v="W14-2022"/>
    <s v="Mar-2022"/>
    <d v="2022-04-30T00:00:00"/>
    <s v="W18-2022"/>
    <s v="Apr-2022"/>
    <d v="2022-04-30T00:00:00"/>
    <s v="W18-2022"/>
    <s v="Apr-2022"/>
    <s v="MW"/>
    <d v="2022-02-02T00:00:00"/>
    <d v="2022-02-03T00:00:00"/>
    <m/>
    <m/>
    <m/>
    <d v="2022-03-21T00:00:00"/>
    <m/>
    <d v="2022-03-21T00:00:00"/>
    <m/>
    <m/>
    <m/>
    <m/>
    <m/>
    <s v="37.Power connection process"/>
    <s v="20.SRFI"/>
    <s v="NEED STRENGTENING PARALEL"/>
    <s v="17:04:22-21:03:22: SRFIN_x000a_20:03:22: ME OG, PARALEL STRENGTENING_x000a_16:03:22-09:03:22: BTS PONDASI OG PARALEL STRENGTENING_x000a_06:03:22-09:02:22: STO RECALL_x000a_06:02:22: NEED REVIEW POWER HUAWEI_x000a_06:02:22: NEED REVIEW TNP ALITA_x000a_02:02:22: NEED REVIEW RNP HUAWEI_x000a_30:01:22: ESR REVIEW, NEED REVIEW RNP HUAWEI_x000a_28:01:22: SPK RELEASED"/>
    <x v="2"/>
    <x v="0"/>
    <m/>
    <m/>
    <m/>
    <m/>
    <x v="2"/>
    <m/>
    <m/>
    <x v="1"/>
    <n v="436"/>
    <s v="424 TBG"/>
  </r>
  <r>
    <m/>
    <m/>
    <s v="JAW-BT-PDG-0623"/>
    <n v="30739450031"/>
    <s v="1323231003"/>
    <s v="TAMANJAYA_SUMUR"/>
    <s v="BP2022"/>
    <s v="TB"/>
    <s v="105°30.21.88'E"/>
    <s v="6°46.38.26'S"/>
    <n v="60"/>
    <s v="0/80/190"/>
    <n v="2022"/>
    <s v="Newsite 2022 - B2"/>
    <s v="Kp. Peundeuy RT 001 RW 004 Desa Taman Jaya, Kec. Sumur, Kab Pandeglang Prov. Banten"/>
    <s v="EID"/>
    <s v="JAW-BT-PDG-0623"/>
    <s v="TAMANJAYA_SUMUR"/>
    <s v="B2S"/>
    <s v="TBG"/>
    <s v="JABO"/>
    <x v="0"/>
    <s v="Banten"/>
    <s v="Kab. Pandeglang"/>
    <n v="6618106"/>
    <x v="15"/>
    <d v="2022-03-07T00:00:00"/>
    <n v="43"/>
    <s v="31 - 60 days"/>
    <d v="2022-08-04T00:00:00"/>
    <s v="W32-2022"/>
    <s v="Aug-2022"/>
    <s v="TBD"/>
    <s v="TBD"/>
    <s v="TBD"/>
    <s v="TBD"/>
    <s v="TBD"/>
    <s v="TBD"/>
    <s v="TBD"/>
    <s v="TBD"/>
    <s v="TBD"/>
    <s v="MW"/>
    <m/>
    <m/>
    <m/>
    <m/>
    <m/>
    <m/>
    <m/>
    <m/>
    <m/>
    <m/>
    <m/>
    <m/>
    <s v="SITAC"/>
    <s v="22.Excavation"/>
    <s v="12.EXCAVATION OG"/>
    <s v="CURRENTLY NO ISSUE"/>
    <s v="17:04:22-13:04:22: EXCAVATION_x000a_10:04:22-03:04:22: IW CLEAR_x000a_30:03:22-27:03:22: IW OG_x000a_23:03:22-15:03:22: VALIDASI RNP TNP_x000a_13:03:22-09:03:22: SURVEY OG &amp; MITRA ASSIGNMENT_x000a_07:03:22: SPK RECEIVED"/>
    <x v="5"/>
    <x v="0"/>
    <n v="43"/>
    <s v="DONE"/>
    <d v="2022-05-20T00:00:00"/>
    <n v="74"/>
    <x v="1"/>
    <d v="2022-06-05T00:00:00"/>
    <d v="2022-07-05T00:00:00"/>
    <x v="0"/>
    <n v="436"/>
    <s v="424 TBG"/>
  </r>
  <r>
    <m/>
    <m/>
    <s v="SUM-SB-BSK-0863"/>
    <n v="30740240031"/>
    <s v="0311221003"/>
    <s v="TANAH_DATAR_PARIANGAN"/>
    <s v="BP2022"/>
    <s v="TB"/>
    <s v="100°29.36.5'E"/>
    <s v="0°27.18.5'S"/>
    <n v="60"/>
    <s v="30/170/320"/>
    <n v="2022"/>
    <s v="Newsite 2022 - B2"/>
    <s v="Jorong Pariangan Nagari Pariangan Kecamatan Pariangan  Kabupaten Tanah Datar Provinsi Sumatera Utara "/>
    <s v="HTI"/>
    <s v="SUM-SB-BSK-0863"/>
    <s v="TANAH_DATAR_PARIANGAN"/>
    <s v="B2S"/>
    <s v="TBG"/>
    <s v="West"/>
    <x v="9"/>
    <s v="Sumatera Barat"/>
    <s v="Kab. Tanah Datar"/>
    <n v="6618109"/>
    <x v="15"/>
    <d v="2022-03-07T00:00:00"/>
    <n v="43"/>
    <s v="31 - 60 days"/>
    <d v="2022-08-04T00:00:00"/>
    <s v="W32-2022"/>
    <s v="Aug-2022"/>
    <s v="TBD"/>
    <s v="TBD"/>
    <s v="TBD"/>
    <s v="TBD"/>
    <s v="TBD"/>
    <s v="TBD"/>
    <s v="TBD"/>
    <s v="TBD"/>
    <s v="TBD"/>
    <s v="MW"/>
    <m/>
    <m/>
    <m/>
    <m/>
    <m/>
    <m/>
    <m/>
    <m/>
    <m/>
    <m/>
    <m/>
    <m/>
    <s v="SITAC"/>
    <s v="20.APD &amp; Design Process"/>
    <s v="10.CME PREPARATION"/>
    <s v="CURRENTLY NO ISSUE"/>
    <s v="17:04:22: DESIGN OG_x000a_13:04:22-10:04:22: REKOM_x000a_06:04:22: IW GOG_x000a_03:04:22-30:03:22: VALIDASI RNP TNP _x000a_27:03:22 REHUNTING_x000a_23:03:22-20:03:22: IW OG_x000a_16:03:22-11:03:22: VALIDASI RNP TNP OG_x000a_09:03:22: SURVEY OG_x000a_07:03:22: SPK RECEIVED"/>
    <x v="5"/>
    <x v="0"/>
    <n v="43"/>
    <d v="2022-04-20T00:00:00"/>
    <d v="2022-05-18T00:00:00"/>
    <n v="72"/>
    <x v="1"/>
    <d v="2022-06-05T00:00:00"/>
    <d v="2022-07-05T00:00:00"/>
    <x v="0"/>
    <n v="436"/>
    <s v="424 TBG"/>
  </r>
  <r>
    <m/>
    <m/>
    <s v="JAW-BT-SRG-0061"/>
    <n v="30739500031"/>
    <s v="1323271003"/>
    <s v="PEKIJING_GEDEG_KALANGANYAR"/>
    <s v="BP2022"/>
    <s v="TB"/>
    <s v="106°6.16.03'E"/>
    <s v="6°7.29.28'S"/>
    <n v="60"/>
    <s v="80/150/240/350"/>
    <n v="2022"/>
    <s v="Newsite 2022 - B2"/>
    <s v="Kp.Pekijing RT.007/RW.008 Kelurahan Kalanganyar, Kecamatan Taktakan, Kota Serang, Provinsi Banten"/>
    <s v="EID"/>
    <s v="JAW-BT-SRG-0061"/>
    <s v="PEKIJING_GEDEG_KALANGANYAR"/>
    <s v="B2S"/>
    <s v="TBG"/>
    <s v="JABO"/>
    <x v="0"/>
    <s v="Banten"/>
    <s v="Kab. Serang"/>
    <n v="6618106"/>
    <x v="15"/>
    <d v="2022-03-07T00:00:00"/>
    <n v="43"/>
    <s v="31 - 60 days"/>
    <d v="2022-08-04T00:00:00"/>
    <s v="W32-2022"/>
    <s v="Aug-2022"/>
    <s v="TBD"/>
    <s v="TBD"/>
    <s v="TBD"/>
    <s v="TBD"/>
    <s v="TBD"/>
    <s v="TBD"/>
    <s v="TBD"/>
    <s v="TBD"/>
    <s v="TBD"/>
    <s v="MW"/>
    <m/>
    <m/>
    <m/>
    <m/>
    <m/>
    <m/>
    <m/>
    <m/>
    <m/>
    <m/>
    <m/>
    <m/>
    <s v="SITAC"/>
    <s v="19.Mobilisasi dan Demobilisasi"/>
    <s v="10.CME PREPARATION"/>
    <s v="CURRENTLY NO ISSUE"/>
    <s v="17:04:22-13:04:22: RFC_x000a_10:04:22-03:04:22: IW CLEAR_x000a_30:03:22-20:03:22: IW OG_x000a_16:03:22-13:03:22: VALIDASI RNP TNP OG_x000a_12:03:22-09:03:22: SURVEY OG &amp; MITRA ASSIGNMENT_x000a_07:03:22: SPK RECEIVED"/>
    <x v="5"/>
    <x v="0"/>
    <n v="43"/>
    <d v="2022-04-14T00:00:00"/>
    <d v="2022-05-20T00:00:00"/>
    <n v="74"/>
    <x v="1"/>
    <d v="2022-06-05T00:00:00"/>
    <d v="2022-07-05T00:00:00"/>
    <x v="0"/>
    <n v="436"/>
    <s v="424 TBG"/>
  </r>
  <r>
    <m/>
    <m/>
    <s v="JAW-JK-KYB-0301"/>
    <n v="30742660031"/>
    <s v="1138131003"/>
    <s v="TEBET TIMUR IV RELOCATION"/>
    <s v="RELOCATION"/>
    <s v="TB"/>
    <s v="106°51.14.25'E"/>
    <s v="6°14.15.9'S"/>
    <n v="25"/>
    <s v="90/210/330"/>
    <n v="2022"/>
    <m/>
    <s v=""/>
    <s v="EID"/>
    <s v="JAW-JK-KYB-0301"/>
    <s v="TEBET TIMUR IV RELOCATION"/>
    <s v="B2S"/>
    <s v="TBG"/>
    <s v="JABO"/>
    <x v="0"/>
    <s v="DKI Jakarta"/>
    <s v="Kota Adm. Jakarta Selatan"/>
    <n v="6618181"/>
    <x v="26"/>
    <d v="2022-04-05T00:00:00"/>
    <n v="14"/>
    <s v="&lt; 30 days"/>
    <d v="2022-09-02T00:00:00"/>
    <s v="W36-2022"/>
    <s v="Sep-2022"/>
    <s v="TBD"/>
    <s v="TBD"/>
    <s v="TBD"/>
    <s v="TBD"/>
    <s v="TBD"/>
    <s v="TBD"/>
    <s v="TBD"/>
    <s v="TBD"/>
    <s v="TBD"/>
    <m/>
    <m/>
    <m/>
    <m/>
    <m/>
    <m/>
    <m/>
    <m/>
    <m/>
    <m/>
    <m/>
    <m/>
    <m/>
    <s v="PRESITAC"/>
    <s v="04.Survey OG"/>
    <s v="03.SURVEY PROCESS"/>
    <s v="CURRENTLY NO ISSUE"/>
    <s v="17:04:22-10:04:22: survey og_x000a_06:04:22-05:04:22: SPK RECEIVED"/>
    <x v="3"/>
    <x v="0"/>
    <n v="14"/>
    <d v="2022-06-03T00:00:00"/>
    <d v="2022-06-18T00:00:00"/>
    <n v="74"/>
    <x v="1"/>
    <d v="2022-07-04T00:00:00"/>
    <d v="2022-08-03T00:00:00"/>
    <x v="0"/>
    <n v="436"/>
    <s v="424 TBG"/>
  </r>
  <r>
    <m/>
    <m/>
    <s v="SUM-AC-SUS-0344"/>
    <n v="30739830031"/>
    <s v="0111291003"/>
    <s v="SIMPANG_KIRI_SUBULUSSALAM_BARAT"/>
    <s v="BP2022"/>
    <s v="TB"/>
    <s v="97°59.20.04'E"/>
    <s v="2°38.56.44'N"/>
    <n v="50"/>
    <s v="0/170/280"/>
    <n v="2022"/>
    <s v="Newsite 2022 - B2"/>
    <s v=""/>
    <s v="HTI"/>
    <s v="SUM-AC-SUS-0344"/>
    <s v="SIMPANG_KIRI_SUBULUSSALAM_BARAT"/>
    <s v="B2S"/>
    <s v="TBG"/>
    <s v="West"/>
    <x v="3"/>
    <s v="Aceh"/>
    <s v="Kota Subulussalam"/>
    <n v="6618108"/>
    <x v="15"/>
    <d v="2022-03-07T00:00:00"/>
    <n v="43"/>
    <s v="31 - 60 days"/>
    <d v="2022-08-04T00:00:00"/>
    <s v="W32-2022"/>
    <s v="Aug-2022"/>
    <s v="TBD"/>
    <s v="TBD"/>
    <s v="TBD"/>
    <s v="TBD"/>
    <s v="TBD"/>
    <s v="TBD"/>
    <s v="TBD"/>
    <s v="TBD"/>
    <s v="TBD"/>
    <s v="MW"/>
    <m/>
    <m/>
    <m/>
    <m/>
    <m/>
    <m/>
    <m/>
    <m/>
    <m/>
    <m/>
    <m/>
    <m/>
    <s v="SITAC"/>
    <s v="12.CP Process"/>
    <s v="07.SITAC PROCESS"/>
    <s v="CURRENTLY NO ISSUE"/>
    <s v="17:04:22-06:04:22: IW CLEAR_x000a_03:04:22-23:03:22: IW OG_x000a_20:03:22-17:03:22: VALIDASI RNP TNP_x000a_16:03:22-09:03:22: SURVEY OG &amp; MITRA ASSIGNMENT_x000a_07:03:22: SPK RECEIVED"/>
    <x v="5"/>
    <x v="0"/>
    <n v="43"/>
    <d v="2022-04-20T00:00:00"/>
    <d v="2022-05-20T00:00:00"/>
    <n v="74"/>
    <x v="1"/>
    <d v="2022-06-05T00:00:00"/>
    <d v="2022-07-05T00:00:00"/>
    <x v="0"/>
    <n v="436"/>
    <s v="424 TBG"/>
  </r>
  <r>
    <m/>
    <m/>
    <s v="SUM-AC-MBO-0649"/>
    <n v="30739820031"/>
    <s v="0111281003"/>
    <s v="TEUPIN_PERAHO"/>
    <s v="BP2022"/>
    <s v="TB"/>
    <s v="95°58.30.87'E"/>
    <s v="4°18.33.4'N"/>
    <n v="60"/>
    <s v="0/150/300"/>
    <n v="2022"/>
    <s v="Newsite 2022 - B2"/>
    <s v=""/>
    <s v="HTI"/>
    <s v="SUM-AC-MBO-0649"/>
    <s v="TEUPIN_PERAHO"/>
    <s v="B2S"/>
    <s v="TBG"/>
    <s v="West"/>
    <x v="3"/>
    <s v="Aceh"/>
    <s v="Kab. Aceh Barat"/>
    <n v="6618108"/>
    <x v="15"/>
    <d v="2022-03-07T00:00:00"/>
    <n v="43"/>
    <s v="31 - 60 days"/>
    <d v="2022-08-04T00:00:00"/>
    <s v="W32-2022"/>
    <s v="Aug-2022"/>
    <s v="TBD"/>
    <s v="TBD"/>
    <s v="TBD"/>
    <s v="TBD"/>
    <s v="TBD"/>
    <s v="TBD"/>
    <s v="TBD"/>
    <s v="TBD"/>
    <s v="TBD"/>
    <s v="MW"/>
    <m/>
    <m/>
    <m/>
    <m/>
    <m/>
    <m/>
    <m/>
    <m/>
    <m/>
    <m/>
    <m/>
    <m/>
    <s v="SITAC"/>
    <s v="12.CP Process"/>
    <s v="07.SITAC PROCESS"/>
    <s v="CURRENTLY NO ISSUE"/>
    <s v="17:04:22-06:04:22: IW CLEAR_x000a_03:04:22-23:03:22: IW OG_x000a_20:03:22-17:03:22: VALIDASI RNP TNP_x000a_16:03:22-09:03:22: SURVEY OG &amp; MITRA ASSIGNMENT_x000a_07:03:22: SPK RECEIVED"/>
    <x v="5"/>
    <x v="0"/>
    <n v="43"/>
    <d v="2022-04-20T00:00:00"/>
    <d v="2022-05-20T00:00:00"/>
    <n v="74"/>
    <x v="1"/>
    <d v="2022-06-05T00:00:00"/>
    <d v="2022-07-05T00:00:00"/>
    <x v="0"/>
    <n v="436"/>
    <s v="424 TBG"/>
  </r>
  <r>
    <m/>
    <m/>
    <s v="JAW-JB-CMS-4299"/>
    <n v="30739770031"/>
    <s v="1276891003"/>
    <s v="LUMBUNG_DARMARAJA"/>
    <s v="BP2022"/>
    <s v="TB"/>
    <s v="108°20.16.8'E"/>
    <s v="7°9.9.5'S"/>
    <n v="50"/>
    <s v="90/250/330"/>
    <n v="2022"/>
    <s v="Newsite 2022 - B2"/>
    <s v="Kp. Babakan Jati Desa Darmaraja Kec. Lumbung Kab. Ciamis"/>
    <s v="HTI"/>
    <s v="JAW-JB-CMS-4299"/>
    <s v="LUMBUNG_DARMARAJA"/>
    <s v="B2S"/>
    <s v="TBG"/>
    <s v="CENTRAL"/>
    <x v="8"/>
    <s v="Jawa Barat"/>
    <s v="Kab. Ciamis"/>
    <n v="6618108"/>
    <x v="15"/>
    <d v="2022-03-07T00:00:00"/>
    <n v="43"/>
    <s v="31 - 60 days"/>
    <d v="2022-08-04T00:00:00"/>
    <s v="W32-2022"/>
    <s v="Aug-2022"/>
    <s v="TBD"/>
    <s v="TBD"/>
    <s v="TBD"/>
    <s v="TBD"/>
    <s v="TBD"/>
    <s v="TBD"/>
    <s v="TBD"/>
    <s v="TBD"/>
    <s v="TBD"/>
    <s v="MW"/>
    <m/>
    <m/>
    <m/>
    <m/>
    <m/>
    <m/>
    <m/>
    <m/>
    <m/>
    <m/>
    <m/>
    <m/>
    <s v="SITAC"/>
    <s v="08.Under RNP review"/>
    <s v="06.ERM PROCESS"/>
    <s v="CURRENTLY NO ISSUE"/>
    <s v="18:04:22: VALIDASI _x000a_17:04:22-06:04:22: IW OG_x000a_05:04:22: VALIDASI RNP TNP_x000a_03:04:22-15:03:22: IW OG_x000a_13:03:22: VALIDASI RNP TNP_x000a_12:03:22-09:03:22: SURVEY OG_x000a_07:03:22: SPK RECEIVED"/>
    <x v="5"/>
    <x v="0"/>
    <n v="43"/>
    <d v="2022-04-20T00:00:00"/>
    <d v="2022-05-19T00:00:00"/>
    <n v="73"/>
    <x v="1"/>
    <d v="2022-06-05T00:00:00"/>
    <d v="2022-07-05T00:00:00"/>
    <x v="0"/>
    <n v="436"/>
    <s v="424 TBG"/>
  </r>
  <r>
    <m/>
    <m/>
    <s v="JAW-JB-NPH-4381"/>
    <n v="30740000031"/>
    <s v="1277001003"/>
    <s v="CIPENDEUY_STADION_SUKABETAH"/>
    <s v="BP2022"/>
    <s v="TB"/>
    <s v="107°23.19.22'E"/>
    <s v="6°43.52.65'S"/>
    <n v="50"/>
    <s v="135/240/330"/>
    <n v="2022"/>
    <s v="Newsite 2022 - P1"/>
    <s v="Kp. Sukabetah Rt. 003 Rw. 011 Desa. Ciharahas Kec. Cipeundeuy Kab Bandung Barat Provinsi Jawa Barat"/>
    <s v="HTI"/>
    <s v="JAW-JB-NPH-4381"/>
    <s v="CIPENDEUY_STADION_SUKABETAH"/>
    <s v="B2S"/>
    <s v="TBG"/>
    <s v="CENTRAL"/>
    <x v="8"/>
    <s v="Jawa Barat"/>
    <s v="Kab. Bandung Barat"/>
    <n v="6618108"/>
    <x v="15"/>
    <d v="2022-03-07T00:00:00"/>
    <n v="43"/>
    <s v="31 - 60 days"/>
    <d v="2022-08-04T00:00:00"/>
    <s v="W32-2022"/>
    <s v="Aug-2022"/>
    <s v="TBD"/>
    <s v="TBD"/>
    <s v="TBD"/>
    <s v="TBD"/>
    <s v="TBD"/>
    <s v="TBD"/>
    <s v="TBD"/>
    <s v="TBD"/>
    <s v="TBD"/>
    <s v="MW"/>
    <d v="2022-04-11T00:00:00"/>
    <d v="2022-04-13T00:00:00"/>
    <m/>
    <m/>
    <m/>
    <m/>
    <m/>
    <m/>
    <m/>
    <m/>
    <m/>
    <m/>
    <s v="PRESITAC"/>
    <s v="13.Rekom L/C process"/>
    <s v="07.SITAC PROCESS"/>
    <s v="CURRENTLY NO ISSUE"/>
    <s v="17:04:22-13:04:22: REKOM_x000a_10:04:22-05:04:22: UNDER TNP _x000a_03:04:22-27:03:22: REHUNTING_x000a_23:03:22-13:03:22: IW OG_x000a_11:03:22: VALIDASI RNP TNP_x000a_09:03:22: SURVEY OG_x000a_07:03:22: SPK RECEIVED"/>
    <x v="5"/>
    <x v="0"/>
    <n v="43"/>
    <d v="2022-04-14T00:00:00"/>
    <d v="2022-05-19T00:00:00"/>
    <n v="73"/>
    <x v="1"/>
    <d v="2022-06-05T00:00:00"/>
    <d v="2022-07-05T00:00:00"/>
    <x v="0"/>
    <n v="436"/>
    <s v="424 TBG"/>
  </r>
  <r>
    <m/>
    <m/>
    <s v="JAW-JI-SDA-4319"/>
    <n v="30742610031"/>
    <s v="1655231003"/>
    <s v="TAMAN_SEPANJANG"/>
    <s v="BP2022"/>
    <s v="TB"/>
    <s v="112°42.33.31'E"/>
    <s v="7°20.22.83'S"/>
    <n v="20"/>
    <s v="20/105/225"/>
    <n v="2022"/>
    <s v="Newsite 2021"/>
    <s v=""/>
    <s v="HTI"/>
    <s v="JAW-JI-SDA-4319"/>
    <s v="TAMAN_SEPANJANG"/>
    <s v="B2S"/>
    <s v="TBG"/>
    <s v="EAST"/>
    <x v="6"/>
    <s v="Jawa Timur"/>
    <s v="Kab. Sidoarjo"/>
    <n v="6618175"/>
    <x v="26"/>
    <d v="2022-04-05T00:00:00"/>
    <n v="14"/>
    <s v="&lt; 30 days"/>
    <d v="2022-09-02T00:00:00"/>
    <s v="W36-2022"/>
    <s v="Sep-2022"/>
    <s v="TBD"/>
    <s v="TBD"/>
    <s v="TBD"/>
    <s v="TBD"/>
    <s v="TBD"/>
    <s v="TBD"/>
    <s v="TBD"/>
    <s v="TBD"/>
    <s v="TBD"/>
    <m/>
    <m/>
    <m/>
    <m/>
    <m/>
    <m/>
    <m/>
    <m/>
    <m/>
    <m/>
    <m/>
    <m/>
    <m/>
    <s v="PRESITAC"/>
    <s v="04.Survey OG"/>
    <s v="03.SURVEY PROCESS"/>
    <s v="CURRENTLY NO ISSUE"/>
    <s v="17:04:22-10:04:22: SURVEY OG_x000a_06:04:22: MITRA ASSIGNMENT_x000a_05:04:22: SPK RECEIVED"/>
    <x v="3"/>
    <x v="0"/>
    <n v="14"/>
    <d v="2022-05-15T00:00:00"/>
    <d v="2022-06-14T00:00:00"/>
    <n v="70"/>
    <x v="1"/>
    <d v="2022-07-04T00:00:00"/>
    <d v="2022-08-03T00:00:00"/>
    <x v="0"/>
    <n v="436"/>
    <s v="424 TBG"/>
  </r>
  <r>
    <m/>
    <m/>
    <s v="JAW-JI-LMJ-4242"/>
    <n v="30742650031"/>
    <s v="1655241003"/>
    <s v="LUMAJANG TOMPOKERSAN"/>
    <s v="BP2022"/>
    <s v="TB"/>
    <s v="113°13.25.46'E"/>
    <s v="8°7.29.32'S"/>
    <n v="25"/>
    <s v="90/240/340"/>
    <n v="2022"/>
    <s v="Newsite 2021 - H2"/>
    <s v=""/>
    <s v="HTI"/>
    <s v="JAW-JI-LMJ-4242"/>
    <s v="LUMAJANG TOMPOKERSAN"/>
    <s v="B2S"/>
    <s v="TBG"/>
    <s v="EAST"/>
    <x v="6"/>
    <s v="Jawa Timur"/>
    <s v="Kab. Lumajang"/>
    <n v="6618175"/>
    <x v="26"/>
    <d v="2022-04-05T00:00:00"/>
    <n v="14"/>
    <s v="&lt; 30 days"/>
    <d v="2022-09-02T00:00:00"/>
    <s v="W36-2022"/>
    <s v="Sep-2022"/>
    <s v="TBD"/>
    <s v="TBD"/>
    <s v="TBD"/>
    <s v="TBD"/>
    <s v="TBD"/>
    <s v="TBD"/>
    <s v="TBD"/>
    <s v="TBD"/>
    <s v="TBD"/>
    <m/>
    <m/>
    <m/>
    <m/>
    <m/>
    <m/>
    <m/>
    <m/>
    <m/>
    <m/>
    <m/>
    <m/>
    <m/>
    <s v="PRESITAC"/>
    <s v="04.Survey OG"/>
    <s v="03.SURVEY PROCESS"/>
    <s v="CURRENTLY NO ISSUE"/>
    <s v="17:04:22-10:04:22: SURVEY OG_x000a_06:04:22: MITRA ASSIGNMENT_x000a_05:04:22: SPK RECEIVED"/>
    <x v="3"/>
    <x v="0"/>
    <n v="14"/>
    <d v="2022-05-15T00:00:00"/>
    <d v="2022-06-14T00:00:00"/>
    <n v="70"/>
    <x v="1"/>
    <d v="2022-07-04T00:00:00"/>
    <d v="2022-08-03T00:00:00"/>
    <x v="0"/>
    <n v="436"/>
    <s v="424 TBG"/>
  </r>
  <r>
    <m/>
    <m/>
    <s v="SUM-RI-TBH-1088"/>
    <n v="30740070031"/>
    <s v="0416911003"/>
    <s v="PARUNA_TEMBILAHAN_BARAT"/>
    <s v="BP2022"/>
    <s v="TB"/>
    <s v="103°7.36.13'E"/>
    <s v="0°20.33.39'S"/>
    <n v="50"/>
    <s v="0/70/240"/>
    <n v="2022"/>
    <s v="Newsite 2022 - P2"/>
    <s v="Gg Keluarga RT 003 RW 003 Kelurahan Tembilahan Barat, Kecamatan Tembilahan Hulu, Kabupaten Indragiri Hilir, Provinsi Riau"/>
    <s v="HTI"/>
    <s v="SUM-RI-TBH-1088"/>
    <s v="PARUNA_TEMBILAHAN_BARAT"/>
    <s v="B2S"/>
    <s v="TBG"/>
    <s v="West"/>
    <x v="9"/>
    <s v="Riau"/>
    <s v="Kab. Indragiri Hilir"/>
    <n v="6618108"/>
    <x v="15"/>
    <d v="2022-03-07T00:00:00"/>
    <n v="43"/>
    <s v="31 - 60 days"/>
    <d v="2022-08-04T00:00:00"/>
    <s v="W32-2022"/>
    <s v="Aug-2022"/>
    <s v="TBD"/>
    <s v="TBD"/>
    <s v="TBD"/>
    <s v="TBD"/>
    <s v="TBD"/>
    <s v="TBD"/>
    <s v="TBD"/>
    <s v="TBD"/>
    <s v="TBD"/>
    <s v="MW"/>
    <m/>
    <m/>
    <m/>
    <m/>
    <m/>
    <m/>
    <m/>
    <m/>
    <m/>
    <m/>
    <m/>
    <m/>
    <s v="SITAC"/>
    <s v="19.Mobilisasi dan Demobilisasi"/>
    <s v="10.CME PREPARATION"/>
    <s v="CURRENTLY NO ISSUE"/>
    <s v="17:04:22: RFC_x000a_13:04:22-10:04:22: REKOM_x000a_06:04:22-30:03:22: IW CLEAR_x000a_23:03:22-16:03:22: IW OG_x000a_15:03:22-15:03:22: VALIDASI RNP TNP_x000a_13:03:22: MITRA ASSIGNMENT_x000a_09:02:22: SPK RELEASED"/>
    <x v="5"/>
    <x v="0"/>
    <n v="43"/>
    <d v="2022-04-20T00:00:00"/>
    <d v="2022-05-15T00:00:00"/>
    <n v="69"/>
    <x v="1"/>
    <d v="2022-06-05T00:00:00"/>
    <d v="2022-07-05T00:00:00"/>
    <x v="0"/>
    <n v="436"/>
    <s v="424 TBG"/>
  </r>
  <r>
    <s v="NEW SPK"/>
    <m/>
    <s v="SUM-BE-CRP-0181"/>
    <n v="30734410031"/>
    <s v="090244109"/>
    <s v="RIMBO RECAP"/>
    <s v="BP2022"/>
    <s v="TB "/>
    <s v="102°29.46.28'E"/>
    <s v="3°30.6.23'S"/>
    <n v="60"/>
    <s v="20/80/280"/>
    <n v="2022"/>
    <s v="New site 2022 - P2"/>
    <s v="Jl. Desa Puguk Lalang, Dusun I Desa Puguk Lalang, Kec. Curup Selatan, Kab. Rejang Lebong Prov. Bengkulu"/>
    <s v="HTI"/>
    <s v="SUM-BE-CRP-0181"/>
    <s v="PUNGGUK_LALANG"/>
    <s v="COLO"/>
    <s v="TBG"/>
    <s v="West"/>
    <x v="1"/>
    <s v="Bengkulu"/>
    <s v="Kab. Rejang Lebong"/>
    <n v="6617991"/>
    <x v="8"/>
    <d v="2022-01-28T00:00:00"/>
    <n v="81"/>
    <s v="61 - 90 days"/>
    <d v="2022-02-27T00:00:00"/>
    <s v="W10-2022"/>
    <s v="Feb-2022"/>
    <s v="TBD"/>
    <s v="TBD"/>
    <s v="TBD"/>
    <d v="2022-06-05T00:00:00"/>
    <s v="W24-2022"/>
    <s v="Jun-2022"/>
    <d v="2022-06-05T00:00:00"/>
    <s v="W24-2022"/>
    <s v="Jun-2022"/>
    <s v="MW"/>
    <d v="2022-02-02T00:00:00"/>
    <d v="2022-02-03T00:00:00"/>
    <m/>
    <m/>
    <m/>
    <d v="2022-03-22T00:00:00"/>
    <m/>
    <m/>
    <m/>
    <m/>
    <m/>
    <m/>
    <m/>
    <s v="36.PLN application"/>
    <s v="20.SRFI"/>
    <s v="KWH KOSONG"/>
    <s v="17:04:22-30:03:22: PLN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x v="2"/>
    <x v="0"/>
    <m/>
    <m/>
    <m/>
    <m/>
    <x v="2"/>
    <m/>
    <m/>
    <x v="1"/>
    <n v="436"/>
    <s v="424 TBG"/>
  </r>
  <r>
    <s v="89 COLO"/>
    <m/>
    <s v="SUM-JA-MRT-0213"/>
    <n v="30741780031"/>
    <n v="60103104"/>
    <s v="BETUNG_BEDARAH"/>
    <s v="BP2022"/>
    <s v="SMI"/>
    <s v="102°39.40.18'E"/>
    <s v="1°33.40.79'S"/>
    <n v="55"/>
    <s v="20/100/290"/>
    <n v="2022"/>
    <s v="Newsite 2022 - B2"/>
    <s v="Desa Betung Berdarah Timur Rt 015 Rw 004, Kec. Tebo Ilir, Kab. Tebo, Prov. Jambi"/>
    <s v="HTI"/>
    <s v="SUM-JA-MRT-0213"/>
    <s v="BETUNG_BEDARAH_TIMUR"/>
    <s v="COLO"/>
    <s v="TBG"/>
    <s v="West"/>
    <x v="1"/>
    <s v="Jambi"/>
    <s v="Kab. Tebo"/>
    <n v="6618086"/>
    <x v="5"/>
    <d v="2022-03-11T00:00:00"/>
    <n v="39"/>
    <s v="31 - 60 days"/>
    <d v="2022-04-10T00:00:00"/>
    <s v="W16-2022"/>
    <s v="Apr-2022"/>
    <s v="TBD"/>
    <s v="TBD"/>
    <s v="TBD"/>
    <d v="2022-06-05T00:00:00"/>
    <s v="W24-2022"/>
    <s v="Jun-2022"/>
    <d v="2022-06-05T00:00:00"/>
    <s v="W24-2022"/>
    <s v="Jun-2022"/>
    <s v="MW"/>
    <d v="2022-03-24T00:00:00"/>
    <d v="2022-03-25T00:00:00"/>
    <m/>
    <m/>
    <m/>
    <d v="2022-03-23T00:00:00"/>
    <m/>
    <m/>
    <m/>
    <m/>
    <m/>
    <m/>
    <m/>
    <s v="33.ME &amp; Grounding system process"/>
    <s v="19.MECHANICAL &amp; ELECTRICAL OG"/>
    <s v="PARALEL STRENGTENING &amp; COMMCASE"/>
    <s v="17:04:22: ME OG_x000a_13:04:22-07:04:22: PARALEL STR, PONDASI OG_x000a_06:04:22-04:04:22: COMMCASE_x000a_03:04:22: PONDASI OG &amp; PERKUATAN_x000a_30:03:22-23:03:22: MOBDEMOB PREPARE CME_x000a_23:03:22-13:02:22: ESR PROCESS_x000a_11:02:22: SPK RECEIVED"/>
    <x v="2"/>
    <x v="0"/>
    <m/>
    <m/>
    <m/>
    <m/>
    <x v="2"/>
    <m/>
    <m/>
    <x v="1"/>
    <n v="436"/>
    <s v="424 TBG"/>
  </r>
  <r>
    <s v="NEW SPK"/>
    <m/>
    <s v="SUM-SS-MPR-1286"/>
    <n v="30741710031"/>
    <n v="71476109"/>
    <s v="API_KARANG MANIK BELITANG"/>
    <s v="BP2022"/>
    <s v="TB "/>
    <s v="104°48.29.41'E"/>
    <s v="4°2.22.16'S"/>
    <n v="50"/>
    <s v="30/210/260"/>
    <n v="2022"/>
    <s v="New site 2022 - P2"/>
    <s v="Karang Manik Belitang RT 009 RW 002 Desa Karang Manik Kec. Belitang II Kab. OKU TIMUR Prov. Sumatera Selatan"/>
    <s v="HTI"/>
    <s v="SUM-SS-MPR-1286"/>
    <s v="KARANG_MANIK"/>
    <s v="COLO"/>
    <s v="TBG"/>
    <s v="West"/>
    <x v="1"/>
    <s v="Sumatera Selatan"/>
    <s v="Kab. Ogan Komering Ulu Ti"/>
    <n v="6617992"/>
    <x v="8"/>
    <d v="2022-01-28T00:00:00"/>
    <n v="81"/>
    <s v="61 - 90 days"/>
    <d v="2022-02-27T00:00:00"/>
    <s v="W10-2022"/>
    <s v="Feb-2022"/>
    <s v="TBD"/>
    <s v="TBD"/>
    <s v="TBD"/>
    <d v="2022-06-05T00:00:00"/>
    <s v="W24-2022"/>
    <s v="Jun-2022"/>
    <d v="2022-06-05T00:00:00"/>
    <s v="W24-2022"/>
    <s v="Jun-2022"/>
    <s v="MW"/>
    <d v="2022-02-01T00:00:00"/>
    <d v="2022-02-02T00:00:00"/>
    <m/>
    <m/>
    <m/>
    <d v="2022-03-22T00:00:00"/>
    <m/>
    <m/>
    <m/>
    <m/>
    <m/>
    <m/>
    <m/>
    <s v="31.RBS/BTS Foundation "/>
    <s v="17.RBS/BTS FOUNDATION OG"/>
    <s v="NEED STRENGTENING (NY PARALEL) &amp; RND NOK: NEED 50M"/>
    <s v="17:04:22-03:04:22: PONDASI OG &amp; PERKUATAN_x000a_30:03:22-23:03:22:PREPARE CME_x000a_20:03:22: READY TO DECLARE STO, REPALACE GM TO SST 52_x000a_09:03:22:NEED REVIEW CIVIL EID_x000a_06:03:22: NEED REVIEW TNP_x000a_23:02:22-09:02:22: RND NOK NEED 50 METER_x000a_06:02:22-02:02:22: NEED REVIEW RNP HUAWEI_x000a_30:01:22: ESR REVIEW, NEED REVIEW RNP HUAWEI_x000a_28:01:22: SPK RELEASED"/>
    <x v="2"/>
    <x v="0"/>
    <m/>
    <m/>
    <m/>
    <m/>
    <x v="2"/>
    <m/>
    <m/>
    <x v="1"/>
    <n v="436"/>
    <s v="424 TBG"/>
  </r>
  <r>
    <m/>
    <m/>
    <s v="JAW-JT-KRG-2129"/>
    <n v="30743120031"/>
    <s v="1451321003"/>
    <s v="KARANGANYAR JATIYOSO LALUNG"/>
    <s v="BP2022"/>
    <s v="TB"/>
    <s v="110°56.41.3'E"/>
    <s v="7°37.10.53'S"/>
    <n v="50"/>
    <s v="10/110/190/280"/>
    <n v="2022"/>
    <s v="Newsite 2021"/>
    <s v=""/>
    <s v="EID"/>
    <s v="JAW-JT-KRG-2129"/>
    <s v="KARANGANYAR JATIYOSO LALUNG"/>
    <s v="B2S"/>
    <s v="TBG"/>
    <s v="CENTRAL"/>
    <x v="5"/>
    <s v="Jawa Tengah"/>
    <s v="Kab. Karanganyar"/>
    <n v="6618174"/>
    <x v="26"/>
    <d v="2022-04-05T00:00:00"/>
    <n v="14"/>
    <s v="&lt; 30 days"/>
    <d v="2022-09-02T00:00:00"/>
    <s v="W36-2022"/>
    <s v="Sep-2022"/>
    <s v="TBD"/>
    <s v="TBD"/>
    <s v="TBD"/>
    <s v="TBD"/>
    <s v="TBD"/>
    <s v="TBD"/>
    <s v="TBD"/>
    <s v="TBD"/>
    <s v="TBD"/>
    <m/>
    <m/>
    <m/>
    <m/>
    <m/>
    <m/>
    <m/>
    <m/>
    <m/>
    <m/>
    <m/>
    <m/>
    <m/>
    <s v="PRESITAC"/>
    <s v="02.SPK returned"/>
    <s v="02.SPK RETURNED"/>
    <s v="CHANGED TO COLO PKP"/>
    <s v="RETURNED CHANGED TO COLO PKP_x000a_13:04:22: VALIDASI RNP TNP_x000a_10:04:22: SURVEY OG_x000a_06:04:22: MITRA ASSIGNMENT_x000a_05:04:22: SPK RECEIVED"/>
    <x v="2"/>
    <x v="0"/>
    <m/>
    <m/>
    <m/>
    <m/>
    <x v="2"/>
    <m/>
    <m/>
    <x v="1"/>
    <n v="443"/>
    <s v="431 TBG"/>
  </r>
  <r>
    <s v="89 COLO"/>
    <m/>
    <s v="SUM-LA-KTB-1148"/>
    <n v="30741740031"/>
    <n v="100132109"/>
    <s v="HANDUYANG RATU-1"/>
    <s v="BP2022"/>
    <s v="TB"/>
    <s v="104°55.59.84'E"/>
    <s v="4°34.5.02'S"/>
    <n v="65"/>
    <s v="85/155/270"/>
    <n v="2022"/>
    <s v="Newsite 2022 - B2"/>
    <s v="Desa Sumber Agung, Kec. Muara Sungkai, Kab Lampung Utara Prov. Lampung"/>
    <s v="HTI"/>
    <s v="SUM-LA-KTB-1148"/>
    <s v="MUARA_SUNGKAI_SUMBER_AGUNG"/>
    <s v="COLO"/>
    <s v="TBG"/>
    <s v="West"/>
    <x v="1"/>
    <s v="Lampung"/>
    <s v="Kab. Lampung Utara"/>
    <n v="6618079"/>
    <x v="5"/>
    <d v="2022-03-11T00:00:00"/>
    <n v="39"/>
    <s v="31 - 60 days"/>
    <d v="2022-04-10T00:00:00"/>
    <s v="W16-2022"/>
    <s v="Apr-2022"/>
    <s v="TBD"/>
    <s v="TBD"/>
    <s v="TBD"/>
    <d v="2022-06-05T00:00:00"/>
    <s v="W24-2022"/>
    <s v="Jun-2022"/>
    <d v="2022-06-05T00:00:00"/>
    <s v="W24-2022"/>
    <s v="Jun-2022"/>
    <s v="MW"/>
    <d v="2022-03-24T00:00:00"/>
    <d v="2022-03-25T00:00:00"/>
    <m/>
    <m/>
    <m/>
    <d v="2022-03-23T00:00:00"/>
    <m/>
    <m/>
    <m/>
    <m/>
    <m/>
    <m/>
    <m/>
    <s v="31.RBS/BTS Foundation "/>
    <s v="17.RBS/BTS FOUNDATION OG"/>
    <s v="KWH KOSONG"/>
    <s v="17:04:22-03:04:22: PONDASI OG_x000a_30:03:22-23:03:22: MOBDEMOB PREPARE CME_x000a_23:03:22-13:02:22: ESR PROCESS_x000a_11:02:22: SPK RECEIVED"/>
    <x v="2"/>
    <x v="0"/>
    <m/>
    <m/>
    <m/>
    <m/>
    <x v="2"/>
    <m/>
    <m/>
    <x v="1"/>
    <n v="436"/>
    <s v="424 TBG"/>
  </r>
  <r>
    <m/>
    <m/>
    <s v="JAW-JI-KDR-4311"/>
    <n v="30743020031"/>
    <s v="1655251003"/>
    <s v="MOJOROTO_DERMO"/>
    <s v="BP2022"/>
    <s v="TB"/>
    <s v="112°0.3.94'E"/>
    <s v="7°46.20.73'S"/>
    <n v="40"/>
    <s v="5/105/230"/>
    <n v="2022"/>
    <s v="Newsite 2021"/>
    <s v=""/>
    <s v="HTI"/>
    <s v="JAW-JI-KDR-4311"/>
    <s v="MOJOROTO_DERMO"/>
    <s v="B2S"/>
    <s v="TBG"/>
    <s v="EAST"/>
    <x v="6"/>
    <s v="Jawa Timur"/>
    <s v="Kota Kediri"/>
    <n v="6618175"/>
    <x v="26"/>
    <d v="2022-04-05T00:00:00"/>
    <n v="14"/>
    <s v="&lt; 30 days"/>
    <d v="2022-09-02T00:00:00"/>
    <s v="W36-2022"/>
    <s v="Sep-2022"/>
    <s v="TBD"/>
    <s v="TBD"/>
    <s v="TBD"/>
    <s v="TBD"/>
    <s v="TBD"/>
    <s v="TBD"/>
    <s v="TBD"/>
    <s v="TBD"/>
    <s v="TBD"/>
    <m/>
    <m/>
    <m/>
    <m/>
    <m/>
    <m/>
    <m/>
    <m/>
    <m/>
    <m/>
    <m/>
    <m/>
    <m/>
    <s v="PRESITAC"/>
    <s v="04.Survey OG"/>
    <s v="03.SURVEY PROCESS"/>
    <s v="PROPOSE TO COLO"/>
    <s v="17:04:22-10:04:22: SURVEY OG_x000a_06:04:22: MITRA ASSIGNMENT_x000a_05:04:22: SPK RECEIVED"/>
    <x v="3"/>
    <x v="0"/>
    <n v="14"/>
    <d v="2022-05-15T00:00:00"/>
    <d v="2022-06-14T00:00:00"/>
    <n v="70"/>
    <x v="1"/>
    <d v="2022-07-04T00:00:00"/>
    <d v="2022-08-03T00:00:00"/>
    <x v="0"/>
    <n v="436"/>
    <s v="424 TBG"/>
  </r>
  <r>
    <m/>
    <m/>
    <s v="JAW-JK-GGP-0438"/>
    <n v="30739590031"/>
    <s v="1137651003"/>
    <s v="WARU_KALI_DERES"/>
    <s v="BP2022"/>
    <s v="TB"/>
    <s v="106°41.55.9'E"/>
    <s v="6°8.48.5'S"/>
    <n v="25"/>
    <s v="90/210/330"/>
    <n v="2022"/>
    <s v="Newsite 2022 - B2"/>
    <s v=""/>
    <s v="EID"/>
    <s v="JAW-JK-GGP-0438"/>
    <s v="WARU_KALI_DERES"/>
    <s v="B2S"/>
    <s v="TBG"/>
    <s v="JABO"/>
    <x v="0"/>
    <s v="DKI Jakarta"/>
    <s v="Kota Adm. Jakarta Barat"/>
    <n v="6618106"/>
    <x v="15"/>
    <d v="2022-03-07T00:00:00"/>
    <n v="43"/>
    <s v="31 - 60 days"/>
    <d v="2022-08-04T00:00:00"/>
    <s v="W32-2022"/>
    <s v="Aug-2022"/>
    <s v="TBD"/>
    <s v="TBD"/>
    <s v="TBD"/>
    <s v="TBD"/>
    <s v="TBD"/>
    <s v="TBD"/>
    <s v="TBD"/>
    <s v="TBD"/>
    <s v="TBD"/>
    <s v="MW"/>
    <m/>
    <m/>
    <m/>
    <m/>
    <m/>
    <m/>
    <m/>
    <m/>
    <m/>
    <m/>
    <m/>
    <m/>
    <s v="SITAC"/>
    <s v="13.Rekom L/C process"/>
    <s v="07.SITAC PROCESS"/>
    <s v="CURRENTLY NO ISSUE"/>
    <s v="17:04:22: REKOM OG_x000a_13:04:22-03:04:22: IW OG_x000a_30:03:22-09:02:22: SURVEY OG_x000a_07:02:22: SPK RELEASED"/>
    <x v="5"/>
    <x v="0"/>
    <n v="43"/>
    <d v="2022-04-23T00:00:00"/>
    <d v="2022-05-15T00:00:00"/>
    <n v="69"/>
    <x v="1"/>
    <d v="2022-06-05T00:00:00"/>
    <d v="2022-07-05T00:00:00"/>
    <x v="0"/>
    <n v="436"/>
    <s v="424 TBG"/>
  </r>
  <r>
    <m/>
    <m/>
    <s v="JAW-JK-GGP-0441"/>
    <n v="30739570031"/>
    <s v="1137641003"/>
    <s v="TAMAN__PALEM_TEGALALUR"/>
    <s v="BP2022"/>
    <s v="TB"/>
    <s v="106°42.54.7'E"/>
    <s v="6°7.50.65'S"/>
    <n v="25"/>
    <s v="40/170/240"/>
    <n v="2022"/>
    <s v="Newsite 2022 - B2"/>
    <s v=""/>
    <s v="EID"/>
    <s v="JAW-JK-GGP-0441"/>
    <s v="TAMAN__PALEM_TEGALALUR"/>
    <s v="B2S"/>
    <s v="TBG"/>
    <s v="JABO"/>
    <x v="0"/>
    <s v="DKI Jakarta"/>
    <s v="Kota Adm. Jakarta Barat"/>
    <n v="6618106"/>
    <x v="15"/>
    <d v="2022-03-07T00:00:00"/>
    <n v="43"/>
    <s v="31 - 60 days"/>
    <d v="2022-08-04T00:00:00"/>
    <s v="W32-2022"/>
    <s v="Aug-2022"/>
    <s v="TBD"/>
    <s v="TBD"/>
    <s v="TBD"/>
    <s v="TBD"/>
    <s v="TBD"/>
    <s v="TBD"/>
    <s v="TBD"/>
    <s v="TBD"/>
    <s v="TBD"/>
    <s v="MW"/>
    <m/>
    <m/>
    <m/>
    <m/>
    <m/>
    <m/>
    <m/>
    <m/>
    <m/>
    <m/>
    <m/>
    <m/>
    <s v="SITAC"/>
    <s v="12.CP Process"/>
    <s v="07.SITAC PROCESS"/>
    <s v="CURRENTLY NO ISSUE"/>
    <s v="17:04:22-03:04:22: IW CLEAR_x000a_30:03:22-09:02:22: SURVEY OG_x000a_07:02:22: SPK RELEASED"/>
    <x v="5"/>
    <x v="0"/>
    <n v="43"/>
    <d v="2022-04-20T00:00:00"/>
    <d v="2022-05-15T00:00:00"/>
    <n v="69"/>
    <x v="1"/>
    <d v="2022-06-05T00:00:00"/>
    <d v="2022-07-05T00:00:00"/>
    <x v="0"/>
    <n v="436"/>
    <s v="424 TBG"/>
  </r>
  <r>
    <m/>
    <m/>
    <s v="JAW-JK-GGP-0445"/>
    <n v="30739490031"/>
    <s v="1137581003"/>
    <s v="PASAR_BERSIH_CENGKARENG"/>
    <s v="BP2022"/>
    <s v="TB"/>
    <s v="106°44.25.7'E"/>
    <s v="6°8.17.61'S"/>
    <n v="25"/>
    <s v="90/210/330"/>
    <n v="2022"/>
    <s v="Newsite 2022 - B2"/>
    <s v=""/>
    <s v="EID"/>
    <s v="JAW-JK-GGP-0445"/>
    <s v="PASAR_BERSIH_CENGKARENG"/>
    <s v="B2S"/>
    <s v="TBG"/>
    <s v="JABO"/>
    <x v="0"/>
    <s v="DKI Jakarta"/>
    <s v="Kota Adm. Jakarta Barat"/>
    <n v="6618106"/>
    <x v="15"/>
    <d v="2022-03-07T00:00:00"/>
    <n v="43"/>
    <s v="31 - 60 days"/>
    <d v="2022-08-04T00:00:00"/>
    <s v="W32-2022"/>
    <s v="Aug-2022"/>
    <s v="TBD"/>
    <s v="TBD"/>
    <s v="TBD"/>
    <s v="TBD"/>
    <s v="TBD"/>
    <s v="TBD"/>
    <s v="TBD"/>
    <s v="TBD"/>
    <s v="TBD"/>
    <s v="MW"/>
    <m/>
    <m/>
    <m/>
    <m/>
    <m/>
    <m/>
    <m/>
    <m/>
    <m/>
    <m/>
    <m/>
    <m/>
    <s v="SITAC"/>
    <s v="12.CP Process"/>
    <s v="07.SITAC PROCESS"/>
    <s v="CURRENTLY NO ISSUE"/>
    <s v="17:04:22-03:04:22: IW CLEAR_x000a_30:03:22-09:02:22: SURVEY OG_x000a_07:02:22: SPK RELEASED"/>
    <x v="5"/>
    <x v="0"/>
    <n v="43"/>
    <d v="2022-04-20T00:00:00"/>
    <d v="2022-05-15T00:00:00"/>
    <n v="69"/>
    <x v="1"/>
    <d v="2022-06-05T00:00:00"/>
    <d v="2022-07-05T00:00:00"/>
    <x v="0"/>
    <n v="436"/>
    <s v="424 TBG"/>
  </r>
  <r>
    <n v="568"/>
    <m/>
    <s v="SUM-SB-ARS-0852"/>
    <m/>
    <m/>
    <m/>
    <s v="ACTIVE - BLITZKRIEG 2021 [NEW]"/>
    <s v=""/>
    <s v="100° 40' 33.18&quot; E"/>
    <s v="1° 1' 37.45&quot; S"/>
    <n v="60"/>
    <s v="60/150/280"/>
    <n v="2021"/>
    <s v="BLITZKRIEG 2021 [NEW]"/>
    <s v="Jl. Simpang SMPN 4 Jorong Koto Ateh, Nagari Aia Batumbuk, Kec. Gunung Talang, Kab. Solok, Prov. Sumatera Barat"/>
    <s v="HTI"/>
    <s v="SUM-SB-ARS-0852"/>
    <s v="AIA_BATUMBUAK"/>
    <s v="COLO"/>
    <s v="TBG"/>
    <s v="West"/>
    <x v="9"/>
    <s v="Sumatera Barat"/>
    <s v="Kab. Solok"/>
    <n v="6617506"/>
    <x v="38"/>
    <m/>
    <n v="246"/>
    <s v="&gt; 150 days"/>
    <d v="2021-09-15T00:00:00"/>
    <s v="W38-2021"/>
    <s v="Sep-2021"/>
    <s v="TBD"/>
    <s v="TBD"/>
    <s v="TBD"/>
    <s v="TBD"/>
    <s v="TBD"/>
    <s v="TBD"/>
    <s v="TBD"/>
    <s v="TBD"/>
    <s v="TBD"/>
    <s v="MW"/>
    <m/>
    <m/>
    <m/>
    <m/>
    <m/>
    <m/>
    <m/>
    <m/>
    <m/>
    <m/>
    <m/>
    <m/>
    <m/>
    <s v="09.TNP review nok"/>
    <s v="06.ERM PROCESS"/>
    <s v="TNP NOK : SITE ISOLATED"/>
    <s v="17:04:22-28:11:21: NEED CONFIRM XL, GO OR NOT GOT? STATUS DI LMS ESR SUBMITTED_x000a_22:09:21: 19:09:21:15:09:21: 13:09:21: ERM REJECTION_x000a_08:09:21: 30:08:21:22:08:21: NEED REVIEW TNP ALITA_x000a_18:08:21: ERM PROSES, NEED REVIEW RNP HTI_x000a_16:08:21 : SPK COLO RELEASED, ERM PROSESS"/>
    <x v="2"/>
    <x v="0"/>
    <m/>
    <m/>
    <m/>
    <m/>
    <x v="2"/>
    <m/>
    <m/>
    <x v="1"/>
    <n v="436"/>
    <s v="424 TBG"/>
  </r>
  <r>
    <n v="569"/>
    <m/>
    <s v="SUM-SB-PNN-0801"/>
    <m/>
    <m/>
    <m/>
    <s v="ACTIVE - BLITZKRIEG 2021 [NEW]"/>
    <s v=""/>
    <s v="100° 23' 33.48&quot; E"/>
    <s v="1° 7' 52.47&quot; S"/>
    <n v="50"/>
    <s v="210/340"/>
    <n v="2021"/>
    <s v="BLITZKRIEG 2021 [NEW]"/>
    <s v="RT 03 RW 01 Kel. Teluk Kabung Bungus Selatan Kec. Teluk Kabung_x000d__x000a_"/>
    <s v="HTI"/>
    <s v="SUM-SB-PNN-0801"/>
    <s v="BATUGUNCANG_SUNGAI_PINANG"/>
    <s v="COLO"/>
    <s v="TBG"/>
    <s v="West"/>
    <x v="9"/>
    <s v="Sumatera Barat"/>
    <s v="Kab. Pesisir Selatan"/>
    <n v="6617506"/>
    <x v="38"/>
    <m/>
    <n v="246"/>
    <s v="&gt; 150 days"/>
    <d v="2021-09-15T00:00:00"/>
    <s v="W38-2021"/>
    <s v="Sep-2021"/>
    <s v="TBD"/>
    <s v="TBD"/>
    <s v="TBD"/>
    <s v="TBD"/>
    <s v="TBD"/>
    <s v="TBD"/>
    <s v="TBD"/>
    <s v="TBD"/>
    <s v="TBD"/>
    <s v="MW"/>
    <m/>
    <m/>
    <m/>
    <m/>
    <m/>
    <m/>
    <m/>
    <m/>
    <m/>
    <m/>
    <m/>
    <m/>
    <m/>
    <s v="09.TNP review nok"/>
    <s v="06.ERM PROCESS"/>
    <s v="TNP NOK : SITE ISOLATED"/>
    <s v="17:04:22-28:11:21: NEED CONFIRM XL, GO OR NOT GOT? STATUS DI LMS ESR SUBMITTED_x000a_22:09:21: 19:09:21:15:09:21: 13:09:21: ERM REJECTION_x000a_08:09:21: 30:08:21:22:08:21: NEED REVIEW TNP ALITA_x000a_18:08:21: ERM PROSES, NEED REVIEW RNP HTI_x000a_16:08:21 : SPK COLO RELEASED, ERM PROSESS"/>
    <x v="2"/>
    <x v="0"/>
    <m/>
    <m/>
    <m/>
    <m/>
    <x v="2"/>
    <m/>
    <m/>
    <x v="1"/>
    <n v="436"/>
    <s v="424 TBG"/>
  </r>
  <r>
    <s v="NEW SPK"/>
    <m/>
    <s v="SUM-SS-MBL-1210"/>
    <n v="30735070031"/>
    <s v="070070104"/>
    <s v="SP 1 DAN 2 TRANS SUBUR"/>
    <s v="BP2022"/>
    <s v="SKP"/>
    <s v="103°10.15.6'E"/>
    <s v="2°48.22.5'S"/>
    <n v="60"/>
    <s v="90/190/270"/>
    <n v="2022"/>
    <s v="New site 2022 - P2"/>
    <s v="Jl. Nakula, Dusun Sidomulyo,Desa SidomulyoKec. Muara Lakitan, Kab. Musi Rawas"/>
    <s v="HTI"/>
    <s v="SUM-SS-MBL-1210"/>
    <s v="MI_ALMUHAJIRIN_SIDOMULYO"/>
    <s v="COLO"/>
    <s v="TBG"/>
    <s v="West"/>
    <x v="1"/>
    <s v="Sumatera Selatan"/>
    <s v="Kab. Musi Rawas"/>
    <n v="6617983"/>
    <x v="8"/>
    <d v="2022-01-28T00:00:00"/>
    <n v="80"/>
    <s v="61 - 90 days"/>
    <d v="2022-02-27T00:00:00"/>
    <s v="W10-2022"/>
    <s v="Feb-2022"/>
    <s v="TBD"/>
    <s v="TBD"/>
    <s v="TBD"/>
    <d v="2022-04-25T00:00:00"/>
    <s v="W18-2022"/>
    <s v="Apr-2022"/>
    <d v="2022-04-25T00:00:00"/>
    <s v="W18-2022"/>
    <s v="Apr-2022"/>
    <s v="MW"/>
    <d v="2022-02-01T00:00:00"/>
    <d v="2022-02-02T00:00:00"/>
    <n v="147800877441"/>
    <m/>
    <m/>
    <d v="2022-03-22T00:00:00"/>
    <m/>
    <d v="2022-03-29T00:00:00"/>
    <d v="2022-04-18T00:00:00"/>
    <m/>
    <m/>
    <m/>
    <m/>
    <s v="38.RFI"/>
    <s v="21.RFI"/>
    <s v="CLOSED - RFI DONE"/>
    <s v="18:04:22: RFIN_x000a_17:04:22-29:03:22: SRFI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x v="2"/>
    <x v="0"/>
    <m/>
    <m/>
    <m/>
    <m/>
    <x v="2"/>
    <m/>
    <m/>
    <x v="1"/>
    <n v="436"/>
    <s v="424 TBG"/>
  </r>
  <r>
    <m/>
    <m/>
    <s v="JAW-JK-GGP-0447"/>
    <n v="30739520031"/>
    <s v="1137601003"/>
    <s v="PELITA_DAAN_MOGOT"/>
    <s v="BP2022"/>
    <s v="TB"/>
    <s v="106°44.8.26'E"/>
    <s v="6°9.12.85'S"/>
    <n v="25"/>
    <s v="90/210/330"/>
    <n v="2022"/>
    <s v="Newsite 2022 - B2"/>
    <s v=""/>
    <s v="EID"/>
    <s v="JAW-JK-GGP-0447"/>
    <s v="PELITA_DAAN_MOGOT"/>
    <s v="B2S"/>
    <s v="TBG"/>
    <s v="JABO"/>
    <x v="0"/>
    <s v="DKI Jakarta"/>
    <s v="Kota Adm. Jakarta Barat"/>
    <n v="6618106"/>
    <x v="15"/>
    <d v="2022-03-07T00:00:00"/>
    <n v="43"/>
    <s v="31 - 60 days"/>
    <d v="2022-08-04T00:00:00"/>
    <s v="W32-2022"/>
    <s v="Aug-2022"/>
    <s v="TBD"/>
    <s v="TBD"/>
    <s v="TBD"/>
    <s v="TBD"/>
    <s v="TBD"/>
    <s v="TBD"/>
    <s v="TBD"/>
    <s v="TBD"/>
    <s v="TBD"/>
    <s v="MW"/>
    <m/>
    <m/>
    <m/>
    <m/>
    <m/>
    <m/>
    <m/>
    <m/>
    <m/>
    <m/>
    <m/>
    <m/>
    <s v="SITAC"/>
    <s v="12.CP Process"/>
    <s v="07.SITAC PROCESS"/>
    <s v="CURRENTLY NO ISSUE"/>
    <s v="17:04:22-03:04:22: IW CLEAR_x000a_30:03:22-09:02:22: SURVEY OG_x000a_07:02:22: SPK RELEASED"/>
    <x v="5"/>
    <x v="0"/>
    <n v="43"/>
    <d v="2022-04-20T00:00:00"/>
    <d v="2022-05-15T00:00:00"/>
    <n v="69"/>
    <x v="1"/>
    <d v="2022-06-05T00:00:00"/>
    <d v="2022-07-05T00:00:00"/>
    <x v="0"/>
    <n v="436"/>
    <s v="424 TBG"/>
  </r>
  <r>
    <s v="NEW SPK B2S"/>
    <m/>
    <s v="JAW-JK-GGP-0459"/>
    <m/>
    <m/>
    <m/>
    <s v="BP2022"/>
    <s v="TB"/>
    <s v="106°44.50.49'E"/>
    <s v="6°8.12.51'S"/>
    <n v="30"/>
    <s v="10/100/170/250"/>
    <s v="2022-2024"/>
    <s v="COMMITMENT NEW ORDER B2S 2022-2024"/>
    <m/>
    <s v="EID"/>
    <s v="JAW-JK-GGP-0459"/>
    <s v="KEBON_JAHE_KAPUK"/>
    <s v="B2S"/>
    <s v="TBG"/>
    <s v="Jabodetabek"/>
    <x v="0"/>
    <s v="DKI Jakarta"/>
    <s v="Kota Adm. Jakarta Barat"/>
    <n v="6617948"/>
    <x v="1"/>
    <d v="2022-01-28T00:00:00"/>
    <n v="84"/>
    <s v="61 - 90 days"/>
    <d v="2022-06-24T00:00:00"/>
    <s v="W26-2022"/>
    <s v="Jun-2022"/>
    <s v="TBD"/>
    <s v="TBD"/>
    <s v="TBD"/>
    <s v="TBD"/>
    <s v="TBD"/>
    <s v="TBD"/>
    <s v="TBD"/>
    <s v="TBD"/>
    <s v="TBD"/>
    <s v="MW"/>
    <m/>
    <m/>
    <m/>
    <m/>
    <m/>
    <m/>
    <m/>
    <m/>
    <m/>
    <m/>
    <m/>
    <m/>
    <s v="RETURN BY XL"/>
    <s v="02.SPK returned"/>
    <s v="02.SPK RETURNED"/>
    <s v="CHANGE TO COLO"/>
    <s v="SPK RETURN CHANGE TO COLO_x000a_06:02:22-30:01:22: SURVEY OG_x000a_28:01:22: SPK RECEIVED FROM EMAIL LMS"/>
    <x v="2"/>
    <x v="0"/>
    <m/>
    <m/>
    <m/>
    <m/>
    <x v="2"/>
    <m/>
    <m/>
    <x v="1"/>
    <m/>
    <m/>
  </r>
  <r>
    <s v="NEW SPK B2S"/>
    <m/>
    <s v="JAW-JI-BKL-4323"/>
    <n v="30730310031"/>
    <s v="1654761003"/>
    <s v="KARANG_GAYAM_BLEGA"/>
    <s v="BP2022"/>
    <s v="TB"/>
    <s v="113°4.36.86'E"/>
    <s v="7°7.8.48'S"/>
    <n v="50"/>
    <s v="100/250/340"/>
    <n v="2022"/>
    <s v="New site 2022 - P2"/>
    <s v="Jalan Raya Blega Rt.00 Rw.00 Desa.Karangayam Kecamatan Blega Kabupaten Bangkalan Provinsi Jawa Timur"/>
    <s v="HTI"/>
    <s v="JAW-JI-BKL-4323"/>
    <s v="KARANG_GAYAM_BLEGA"/>
    <s v="B2S"/>
    <s v="TBG"/>
    <s v="EAST"/>
    <x v="6"/>
    <s v="Jawa Timur"/>
    <s v="Kab. Bangkalan"/>
    <n v="6617949"/>
    <x v="1"/>
    <d v="2022-01-28T00:00:00"/>
    <n v="70"/>
    <s v="61 - 90 days"/>
    <d v="2022-06-24T00:00:00"/>
    <s v="W26-2022"/>
    <s v="Jun-2022"/>
    <s v="TBD"/>
    <s v="TBD"/>
    <s v="TBD"/>
    <d v="2022-04-30T00:00:00"/>
    <s v="W18-2022"/>
    <s v="Apr-2022"/>
    <d v="2022-04-30T00:00:00"/>
    <s v="W18-2022"/>
    <s v="Apr-2022"/>
    <s v="MW"/>
    <d v="2022-02-25T00:00:00"/>
    <d v="2022-03-01T00:00:00"/>
    <s v="MG"/>
    <m/>
    <m/>
    <d v="2022-03-21T00:00:00"/>
    <m/>
    <m/>
    <d v="2022-04-05T00:00:00"/>
    <m/>
    <m/>
    <m/>
    <s v="PRESITAC"/>
    <s v="38.RFI"/>
    <s v="21.RFI"/>
    <s v="CLOSED - RFI DONE"/>
    <s v="05:04:22: RFIN_x000a_03:04:22: RFI, WAIT RFIN_x000a_30:03:22-27:03:22: SRFI_x000a_23:03:22; ERECTION_x000a_20:03:22: CURRING TIME_x000a_16:03:22: REBARRING_x000a_13:03:22-09:03:22: EXCAVATION_x000a_06:03:22-23:02:22: REKOM OG_x000a_20:02:22: REALISASI IW_x000a_16:02:22: IW CLEAR_x000a_13:02:22-03:02:22: VALIDASI RNP TNP_x000a_02:02:22-30:01:22: SURVEY OG_x000a_28:01:22: SPK RECEIVED FROM EMAIL LMS"/>
    <x v="2"/>
    <x v="0"/>
    <m/>
    <m/>
    <m/>
    <m/>
    <x v="2"/>
    <m/>
    <m/>
    <x v="1"/>
    <m/>
    <m/>
  </r>
  <r>
    <m/>
    <m/>
    <s v="SUM-SU-AKK-2253"/>
    <n v="30740260031"/>
    <s v="0229341003"/>
    <s v="BANDAR_LAMA"/>
    <s v="BP2022"/>
    <s v="TB"/>
    <s v="99°35.54.53'E"/>
    <s v="2°30.38.14'N"/>
    <n v="60"/>
    <s v="30/210/300"/>
    <n v="2022"/>
    <s v="Newsite 2022 - B2"/>
    <s v="Dusun 2 Kampung Tempel Desa Bandar Lama Kecamatan Kualu Selatan Kabupaten Labuhan Batu Utara Provinsi Sumatera Utara"/>
    <s v="HTI"/>
    <s v="SUM-SU-AKK-2253"/>
    <s v="BANDAR_LAMA"/>
    <s v="B2S"/>
    <s v="TBG"/>
    <s v="West"/>
    <x v="3"/>
    <s v="Sumatera Utara"/>
    <s v="Kab. Labuhanbatu Utara"/>
    <n v="6618109"/>
    <x v="15"/>
    <d v="2022-03-07T00:00:00"/>
    <n v="43"/>
    <s v="31 - 60 days"/>
    <d v="2022-08-04T00:00:00"/>
    <s v="W32-2022"/>
    <s v="Aug-2022"/>
    <s v="TBD"/>
    <s v="TBD"/>
    <s v="TBD"/>
    <s v="TBD"/>
    <s v="TBD"/>
    <s v="TBD"/>
    <s v="TBD"/>
    <s v="TBD"/>
    <s v="TBD"/>
    <s v="MW"/>
    <d v="2022-04-10T00:00:00"/>
    <d v="2022-04-11T00:00:00"/>
    <m/>
    <m/>
    <m/>
    <m/>
    <m/>
    <m/>
    <m/>
    <m/>
    <m/>
    <m/>
    <s v="CME"/>
    <s v="22.Excavation"/>
    <s v="12.EXCAVATION OG"/>
    <s v="CURRENTLY NO ISSUE"/>
    <s v="17:04:22-13:04:22: EXCAVATION_x000a_10:04:22-06:04:22: BOUWPLANK_x000a_03:04:22-23:03:22: IW CLEAR_x000a_20:03:22: IW OG_x000a_16:03:22-15:03:22: VALIDASI RNP TNP_x000a_13:03:22-09:03:22: SURVEY OG &amp; MITRA ASSIGNMENT_x000a_07:03:22: SPK RECEIVED"/>
    <x v="5"/>
    <x v="0"/>
    <n v="43"/>
    <s v="DONE"/>
    <d v="2022-05-15T00:00:00"/>
    <n v="69"/>
    <x v="1"/>
    <d v="2022-06-05T00:00:00"/>
    <d v="2022-07-05T00:00:00"/>
    <x v="0"/>
    <n v="436"/>
    <s v="424 TBG"/>
  </r>
  <r>
    <m/>
    <m/>
    <s v="JAW-JB-BDG-4085"/>
    <n v="30742600031"/>
    <s v="1277171003"/>
    <s v="CIBIRU_CILANGKRANG"/>
    <s v="BP2022"/>
    <s v="TB"/>
    <s v="107°43.51.09'E"/>
    <s v="6°53.51.78'S"/>
    <n v="50"/>
    <s v="110/255/330"/>
    <n v="2022"/>
    <s v="Newsite 2021"/>
    <s v=""/>
    <s v="HTI"/>
    <s v="JAW-JB-BDG-4085"/>
    <s v="CIBIRU_CILANGKRANG"/>
    <s v="B2S"/>
    <s v="TBG"/>
    <s v="CENTRAL"/>
    <x v="8"/>
    <s v="Jawa Barat"/>
    <s v="Kota Bandung"/>
    <n v="6618175"/>
    <x v="26"/>
    <d v="2022-04-05T00:00:00"/>
    <n v="14"/>
    <s v="&lt; 30 days"/>
    <d v="2022-09-02T00:00:00"/>
    <s v="W36-2022"/>
    <s v="Sep-2022"/>
    <s v="TBD"/>
    <s v="TBD"/>
    <s v="TBD"/>
    <s v="TBD"/>
    <s v="TBD"/>
    <s v="TBD"/>
    <s v="TBD"/>
    <s v="TBD"/>
    <s v="TBD"/>
    <m/>
    <m/>
    <m/>
    <m/>
    <m/>
    <m/>
    <m/>
    <m/>
    <m/>
    <m/>
    <m/>
    <m/>
    <m/>
    <s v="SITAC"/>
    <s v="12.CP Process"/>
    <s v="07.SITAC PROCESS"/>
    <s v="CURRENTLY NO ISSUE"/>
    <s v="17:04:22-12:04:22: IW OG_x000a_10:04:22-09:04:22: VALIDASI RNP TNP_x000a_06:04:22: MITRA ASSIGNMENT_x000a_05:04:22: SPK RECEIVED"/>
    <x v="3"/>
    <x v="0"/>
    <n v="14"/>
    <d v="2022-05-12T00:00:00"/>
    <d v="2022-06-11T00:00:00"/>
    <n v="67"/>
    <x v="1"/>
    <d v="2022-07-04T00:00:00"/>
    <d v="2022-08-03T00:00:00"/>
    <x v="0"/>
    <n v="436"/>
    <s v="424 TBG"/>
  </r>
  <r>
    <m/>
    <m/>
    <s v="JAW-JK-TJP-0720"/>
    <m/>
    <n v="110965109"/>
    <s v="ANGINGENDINGMW_HBTS"/>
    <s v="RELOCATION"/>
    <s v="SKP"/>
    <s v="106°55.14.2'E"/>
    <s v="6°6.41.9'S"/>
    <n v="20"/>
    <s v="90/210/330"/>
    <n v="0"/>
    <m/>
    <m/>
    <s v="EID"/>
    <s v="JAW-JK-TJP-0720"/>
    <s v="CACING CILINCING RELOCATION"/>
    <s v="COLO"/>
    <s v="TBG"/>
    <s v="JABO"/>
    <x v="0"/>
    <s v="DKI Jakarta"/>
    <s v="Kota Adm. Jakarta Utara"/>
    <n v="6618157"/>
    <x v="31"/>
    <d v="2022-03-29T00:00:00"/>
    <n v="21"/>
    <s v="&lt; 30 days"/>
    <d v="2022-04-28T00:00:00"/>
    <s v="W18-2022"/>
    <s v="Apr-2022"/>
    <s v="TBD"/>
    <s v="TBD"/>
    <s v="TBD"/>
    <s v="TBD"/>
    <s v="TBD"/>
    <s v="TBD"/>
    <s v="TBD"/>
    <s v="TBD"/>
    <s v="TBD"/>
    <m/>
    <m/>
    <m/>
    <m/>
    <m/>
    <m/>
    <m/>
    <m/>
    <m/>
    <m/>
    <m/>
    <m/>
    <m/>
    <m/>
    <s v="08.Under RNP review"/>
    <s v="06.ERM PROCESS"/>
    <s v="PARALEL STRENGTENING"/>
    <s v="17:04:22-30:03:22: ESR PREPARATION_x000a_29:03:22: SPK RECEIVED"/>
    <x v="2"/>
    <x v="0"/>
    <m/>
    <m/>
    <m/>
    <m/>
    <x v="2"/>
    <m/>
    <m/>
    <x v="1"/>
    <n v="436"/>
    <s v="424 TBG"/>
  </r>
  <r>
    <m/>
    <m/>
    <s v="JAW-JB-SPA-4132"/>
    <n v="30742590031"/>
    <s v="1277161003"/>
    <s v="LEUWISARI_CIAWANG"/>
    <s v="BP2022"/>
    <s v="TB"/>
    <s v="108°6.51.72'E"/>
    <s v="7°19.30.15'S"/>
    <n v="40"/>
    <s v="0/205/270"/>
    <n v="2022"/>
    <s v="Newsite 2021"/>
    <s v=""/>
    <s v="HTI"/>
    <s v="JAW-JB-SPA-4132"/>
    <s v="LEUWISARI_CIAWANG"/>
    <s v="B2S"/>
    <s v="TBG"/>
    <s v="CENTRAL"/>
    <x v="8"/>
    <s v="Jawa Barat"/>
    <s v="Kab. Tasikmalaya"/>
    <n v="6618175"/>
    <x v="26"/>
    <d v="2022-04-05T00:00:00"/>
    <n v="14"/>
    <s v="&lt; 30 days"/>
    <d v="2022-09-02T00:00:00"/>
    <s v="W36-2022"/>
    <s v="Sep-2022"/>
    <s v="TBD"/>
    <s v="TBD"/>
    <s v="TBD"/>
    <s v="TBD"/>
    <s v="TBD"/>
    <s v="TBD"/>
    <s v="TBD"/>
    <s v="TBD"/>
    <s v="TBD"/>
    <m/>
    <m/>
    <m/>
    <m/>
    <m/>
    <m/>
    <m/>
    <m/>
    <m/>
    <m/>
    <m/>
    <m/>
    <m/>
    <s v="SITAC"/>
    <s v="12.CP Process"/>
    <s v="07.SITAC PROCESS"/>
    <s v="CURRENTLY NO ISSUE"/>
    <s v="17:04:22-12:04:22: IW OG_x000a_10:04:22-09:04:22: VALIDASI RNP TNP_x000a_06:04:22: MITRA ASSIGNMENT_x000a_05:04:22: SPK RECEIVED"/>
    <x v="3"/>
    <x v="0"/>
    <n v="14"/>
    <d v="2022-05-10T00:00:00"/>
    <d v="2022-06-09T00:00:00"/>
    <n v="65"/>
    <x v="1"/>
    <d v="2022-07-04T00:00:00"/>
    <d v="2022-08-03T00:00:00"/>
    <x v="0"/>
    <n v="436"/>
    <s v="424 TBG"/>
  </r>
  <r>
    <m/>
    <m/>
    <s v="JAW-JB-TSM-4152"/>
    <n v="30742630031"/>
    <s v="1277181003"/>
    <s v="PURBARATU_SUKANAGARA"/>
    <s v="BP2022"/>
    <s v="TB"/>
    <s v="108°14.46.36'E"/>
    <s v="7°19.59.88'S"/>
    <n v="30"/>
    <s v="60/205/295"/>
    <n v="2022"/>
    <s v="Newsite 2021"/>
    <s v=""/>
    <s v="HTI"/>
    <s v="JAW-JB-TSM-4152"/>
    <s v="PURBARATU_SUKANAGARA"/>
    <s v="B2S"/>
    <s v="TBG"/>
    <s v="CENTRAL"/>
    <x v="8"/>
    <s v="Jawa Barat"/>
    <s v="Kota Tasikmalaya"/>
    <n v="6618175"/>
    <x v="26"/>
    <d v="2022-04-05T00:00:00"/>
    <n v="14"/>
    <s v="&lt; 30 days"/>
    <d v="2022-09-02T00:00:00"/>
    <s v="W36-2022"/>
    <s v="Sep-2022"/>
    <s v="TBD"/>
    <s v="TBD"/>
    <s v="TBD"/>
    <s v="TBD"/>
    <s v="TBD"/>
    <s v="TBD"/>
    <s v="TBD"/>
    <s v="TBD"/>
    <s v="TBD"/>
    <m/>
    <m/>
    <m/>
    <m/>
    <m/>
    <m/>
    <m/>
    <m/>
    <m/>
    <m/>
    <m/>
    <m/>
    <m/>
    <s v="SITAC"/>
    <s v="12.CP Process"/>
    <s v="07.SITAC PROCESS"/>
    <s v="CURRENTLY NO ISSUE"/>
    <s v="17:04:22-12:04:22: IW OG_x000a_10:04:22-09:04:22: VALIDASI RNP TNP_x000a_06:04:22: MITRA ASSIGNMENT_x000a_05:04:22: SPK RECEIVED"/>
    <x v="3"/>
    <x v="0"/>
    <n v="14"/>
    <d v="2022-05-10T00:00:00"/>
    <d v="2022-06-09T00:00:00"/>
    <n v="65"/>
    <x v="1"/>
    <d v="2022-07-04T00:00:00"/>
    <d v="2022-08-03T00:00:00"/>
    <x v="0"/>
    <n v="436"/>
    <s v="424 TBG"/>
  </r>
  <r>
    <s v="NEW SPK B2S"/>
    <m/>
    <s v="JAW-JI-BKL-4322"/>
    <n v="30730430031"/>
    <s v="1654811003"/>
    <s v="BLEGA_KARANG_GAYAM"/>
    <s v="BP2022"/>
    <s v="TB"/>
    <s v="113°4.59.92'E"/>
    <s v="7°6.25.17'S"/>
    <n v="50"/>
    <s v="100/170/290"/>
    <n v="2022"/>
    <s v="New site 2022 - P2"/>
    <s v="KMP. Pombulan RT.00 / RW. 00 Desa Karang Gayam Kecamatan Blega Kabupaten Bangkalan"/>
    <s v="HTI"/>
    <s v="JAW-JI-BKL-4322"/>
    <s v="BLEGA_KARANG_GAYAM"/>
    <s v="B2S"/>
    <s v="TBG"/>
    <s v="EAST"/>
    <x v="6"/>
    <s v="Jawa Timur"/>
    <s v="Kab. Bangkalan"/>
    <n v="6617949"/>
    <x v="1"/>
    <d v="2022-01-28T00:00:00"/>
    <n v="70"/>
    <s v="61 - 90 days"/>
    <d v="2022-06-24T00:00:00"/>
    <s v="W26-2022"/>
    <s v="Jun-2022"/>
    <s v="TBD"/>
    <s v="TBD"/>
    <s v="TBD"/>
    <d v="2022-04-30T00:00:00"/>
    <s v="W18-2022"/>
    <s v="Apr-2022"/>
    <d v="2022-04-30T00:00:00"/>
    <s v="W18-2022"/>
    <s v="Apr-2022"/>
    <s v="MW"/>
    <d v="2022-02-25T00:00:00"/>
    <d v="2022-03-01T00:00:00"/>
    <s v="MG"/>
    <m/>
    <m/>
    <d v="2022-03-21T00:00:00"/>
    <m/>
    <m/>
    <d v="2022-04-05T00:00:00"/>
    <m/>
    <m/>
    <m/>
    <s v="PRESITAC"/>
    <s v="38.RFI"/>
    <s v="21.RFI"/>
    <s v="CLOSED - RFI DONE"/>
    <s v="05:04:22: RFIN_x000a_03:04:22: RFI, WAIT RFIN_x000a_30:03:22-23:03:22: SRFI_x000a_20:03:22: ERECTION_x000a_16:03:22: CURRING TIME_x000a_13:03:22: LANTAI KERJA OG_x000a_09:03:22: BOUWPLANK OG_x000a_06:03:22-23:02:22: REKOM OG_x000a_20:02:22: REALISASI IW_x000a_16:02:22: IW CLEAR_x000a_13:02:22-03:02:22: VALIDASI RNP TNP_x000a_02:02:22-30:01:22: SURVEY OG_x000a_28:01:22: SPK RECEIVED FROM EMAIL LMS"/>
    <x v="2"/>
    <x v="0"/>
    <m/>
    <m/>
    <m/>
    <m/>
    <x v="2"/>
    <m/>
    <m/>
    <x v="1"/>
    <m/>
    <m/>
  </r>
  <r>
    <m/>
    <m/>
    <s v="KAL-KS-PLI-1113"/>
    <n v="30740970031"/>
    <s v="2209891003"/>
    <s v="BENTOK_DARAT_BATI_BATI"/>
    <s v="BP2022"/>
    <s v="TB"/>
    <s v="114°50.20.4'E"/>
    <s v="3°34.7.68'S"/>
    <n v="60"/>
    <s v="20/155/270"/>
    <n v="2022"/>
    <s v="Newsite 2022 - B2"/>
    <s v="Jl Krasik RT 002 RW 001, Desa Bentok Darat, Kecamatan Bati-bati, Kabupaten Tanah Laut , Propinsi Kalimantan Selatan"/>
    <s v="HTI"/>
    <s v="KAL-KS-PLI-1113"/>
    <s v="BENTOK_DARAT_BATI_BATI"/>
    <s v="B2S"/>
    <s v="TBG"/>
    <s v="EAST"/>
    <x v="7"/>
    <s v="Kalimantan Selatan"/>
    <s v="Kab. Tanah Laut"/>
    <n v="6618133"/>
    <x v="39"/>
    <d v="2022-03-17T00:00:00"/>
    <n v="33"/>
    <s v="31 - 60 days"/>
    <d v="2022-08-14T00:00:00"/>
    <s v="W34-2022"/>
    <s v="Aug-2022"/>
    <s v="TBD"/>
    <s v="TBD"/>
    <s v="TBD"/>
    <s v="TBD"/>
    <s v="TBD"/>
    <s v="TBD"/>
    <s v="TBD"/>
    <s v="TBD"/>
    <s v="TBD"/>
    <s v="MW"/>
    <m/>
    <m/>
    <m/>
    <m/>
    <m/>
    <m/>
    <m/>
    <m/>
    <m/>
    <m/>
    <m/>
    <m/>
    <s v="SITAC"/>
    <s v="22.Excavation"/>
    <s v="12.EXCAVATION OG"/>
    <s v="CURRENTLY NO ISSUE"/>
    <s v="18:04:22: excavation_x000a_17:04:22-13:04:22: MOBDEMOB_x000a_10:04:22-04:04:22: REKOM_x000a_03:04:22-23:03:22: SURVEY OG_x000a_20:03:22: MITRA ASSIGNMENT_x000a_17:03:22: SPK RECEIVED"/>
    <x v="5"/>
    <x v="0"/>
    <n v="33"/>
    <s v="DONE"/>
    <d v="2022-05-15T00:00:00"/>
    <n v="59"/>
    <x v="1"/>
    <d v="2022-06-15T00:00:00"/>
    <d v="2022-07-15T00:00:00"/>
    <x v="0"/>
    <n v="436"/>
    <s v="424 TBG"/>
  </r>
  <r>
    <s v="NEW SPK B2S"/>
    <m/>
    <s v="JAW-JI-BKL-4334"/>
    <n v="30730400031"/>
    <s v="1654791003"/>
    <s v="TRAGAH_ALANG-ALANG"/>
    <s v="BP2022"/>
    <s v="TB"/>
    <s v="112°50.25.87'E"/>
    <s v="7°7.42.74'S"/>
    <n v="50"/>
    <s v="30/120/220"/>
    <n v="2022"/>
    <s v="New site 2022 - P1"/>
    <s v="Dsn Masjid RT - RW - Desa Bajeman Kec Tragah Kab Bangkalan"/>
    <s v="HTI"/>
    <s v="JAW-JI-BKL-4334"/>
    <s v="TRAGAH_ALANG-ALANG"/>
    <s v="B2S"/>
    <s v="TBG"/>
    <s v="EAST"/>
    <x v="6"/>
    <s v="Jawa Timur"/>
    <s v="Kab. Bangkalan"/>
    <n v="6617949"/>
    <x v="1"/>
    <d v="2022-01-28T00:00:00"/>
    <n v="71"/>
    <s v="61 - 90 days"/>
    <d v="2022-06-24T00:00:00"/>
    <s v="W26-2022"/>
    <s v="Jun-2022"/>
    <s v="TBD"/>
    <s v="TBD"/>
    <s v="TBD"/>
    <d v="2022-04-30T00:00:00"/>
    <s v="W18-2022"/>
    <s v="Apr-2022"/>
    <d v="2022-04-30T00:00:00"/>
    <s v="W18-2022"/>
    <s v="Apr-2022"/>
    <s v="MW"/>
    <d v="2022-02-25T00:00:00"/>
    <d v="2022-03-01T00:00:00"/>
    <s v="MG"/>
    <m/>
    <m/>
    <d v="2022-03-21T00:00:00"/>
    <m/>
    <m/>
    <d v="2022-04-06T00:00:00"/>
    <m/>
    <m/>
    <m/>
    <s v="SITAC"/>
    <s v="38.RFI"/>
    <s v="21.RFI"/>
    <s v="38.RFI"/>
    <s v="06:04:22: RFIN_x000a_03:04:22: RFI, WAIT RFIN_x000a_30:03:22: POWER CONNECTION_x000a_27:03:22-23:03:22: ERECTION_x000a_20:03:22: CURRING TIME_x000a_16:03:22-13:03:22: REBARRING_x000a_09:03:22: EXCAVATION_x000a_06:03:22: IW OG_x000a_06:03:22-28:02:22: VALIDASI RNP TNP, REJECT WARGA_x000a_23:02:22-20:02:22: IW OG_x000a_18:02:22: VALIDASI RNP TNP, IW FAILED_x000a_16:02:22-07:02:22: VALIDASI RNP TNP OG_x000a_06:02:22-30:01:22: SURVEY OG_x000a_28:01:22: SPK RECEIVED FROM EMAIL LMS"/>
    <x v="2"/>
    <x v="0"/>
    <m/>
    <m/>
    <m/>
    <m/>
    <x v="2"/>
    <m/>
    <m/>
    <x v="1"/>
    <m/>
    <m/>
  </r>
  <r>
    <s v="NEW SPK B2S"/>
    <m/>
    <s v="JAW-JI-BKL-4331"/>
    <n v="30730460031"/>
    <s v="1654821003"/>
    <s v="MODUNG_ALAS_KOKON"/>
    <s v="BP2022"/>
    <s v="TB"/>
    <s v="112°55.23.02'E"/>
    <s v="7°10.45.95'S"/>
    <n v="50"/>
    <s v="100/250/330"/>
    <n v="2022"/>
    <s v="New site 2022 - P2"/>
    <s v="Dusun Paser RT. - RW. - Desa Karang Anyar Kecamatan Modung Kabupaten Bangkalan"/>
    <s v="HTI"/>
    <s v="JAW-JI-BKL-4331"/>
    <s v="MODUNG_ALAS_KOKON"/>
    <s v="B2S"/>
    <s v="TBG"/>
    <s v="EAST"/>
    <x v="6"/>
    <s v="Jawa Timur"/>
    <s v="Kab. Bangkalan"/>
    <n v="6617949"/>
    <x v="1"/>
    <d v="2022-01-28T00:00:00"/>
    <n v="70"/>
    <s v="61 - 90 days"/>
    <d v="2022-06-24T00:00:00"/>
    <s v="W26-2022"/>
    <s v="Jun-2022"/>
    <s v="TBD"/>
    <s v="TBD"/>
    <s v="TBD"/>
    <d v="2022-04-30T00:00:00"/>
    <s v="W18-2022"/>
    <s v="Apr-2022"/>
    <d v="2022-04-30T00:00:00"/>
    <s v="W18-2022"/>
    <s v="Apr-2022"/>
    <s v="MW"/>
    <d v="2022-02-25T00:00:00"/>
    <d v="2022-03-01T00:00:00"/>
    <s v="MG"/>
    <m/>
    <m/>
    <d v="2022-03-21T00:00:00"/>
    <m/>
    <m/>
    <d v="2022-04-05T00:00:00"/>
    <m/>
    <m/>
    <m/>
    <s v="PRESITAC"/>
    <s v="38.RFI"/>
    <s v="21.RFI"/>
    <s v="CLOSED - RFI DONE"/>
    <s v="05:04:22: RFIN_x000a_03:04:22: RFI, WAIT RFIN_x000a_30:03:22: POWER CONNECTION_x000a_27:03:22-20:03:22: SRFI_x000a_16:03:22: ERECTION_x000a_13:03:22-09:03:22: CURRING TIME_x000a_06:03:22-03:03:22: REBARRING OG_x000a_28:02:22-23:02:22: REKOM OG_x000a_20:02:22: REALISASI IW_x000a_16:02:22: IW CLEAR_x000a_13:02:22-04:02:22: VALIDASI RNP TNP OG, OK CANDICATE A&amp;C, PRIORITY CANDIDATE A_x000a_02:02:22-30:01:22: SURVEY OG_x000a_28:01:22: SPK RECEIVED FROM EMAIL LMS"/>
    <x v="2"/>
    <x v="0"/>
    <m/>
    <m/>
    <m/>
    <m/>
    <x v="2"/>
    <m/>
    <m/>
    <x v="1"/>
    <m/>
    <m/>
  </r>
  <r>
    <s v="NEW SPK"/>
    <m/>
    <s v="SUL-SN-PKJ-1595"/>
    <n v="30734380031"/>
    <s v="2815882010"/>
    <s v="IBS IBS_BULUCINDEA"/>
    <s v="BP2022"/>
    <s v="TB "/>
    <s v="119°29.53.92'E"/>
    <s v="4°48.45.54'S"/>
    <n v="50"/>
    <s v="80/160/250"/>
    <n v="2022"/>
    <s v="New site 2022 - P2"/>
    <s v="Jl Biringkassi Dalam RT 08 Desa Bulucindea Kec Bungoro Kab Pangkep"/>
    <s v="HTI"/>
    <s v="SUL-SN-PKJ-1595"/>
    <s v="BULU_TELLUE_TONDONG_TALLASA"/>
    <s v="COLO"/>
    <s v="TBG"/>
    <s v="EAST"/>
    <x v="2"/>
    <s v="Sulawesi Selatan"/>
    <s v="Kab. Pangkajene Kepulauan"/>
    <n v="6617991"/>
    <x v="8"/>
    <d v="2022-01-28T00:00:00"/>
    <n v="81"/>
    <s v="61 - 90 days"/>
    <d v="2022-02-27T00:00:00"/>
    <s v="W10-2022"/>
    <s v="Feb-2022"/>
    <d v="2022-03-30T00:00:00"/>
    <s v="W14-2022"/>
    <s v="Mar-2022"/>
    <d v="2022-04-25T00:00:00"/>
    <s v="W18-2022"/>
    <s v="Apr-2022"/>
    <d v="2022-04-25T00:00:00"/>
    <s v="W18-2022"/>
    <s v="Apr-2022"/>
    <s v="MW"/>
    <d v="2022-02-02T00:00:00"/>
    <d v="2022-02-03T00:00:00"/>
    <m/>
    <m/>
    <m/>
    <d v="2022-03-21T00:00:00"/>
    <m/>
    <m/>
    <m/>
    <m/>
    <m/>
    <m/>
    <m/>
    <s v="37.Power connection process"/>
    <s v="20.SRFI"/>
    <s v="NEED STRENGTENING PARALEL"/>
    <s v="17:04:22-30:03:22: PLN &amp; PERKUATAN_x000a_27:03:22-13:03:22: PARALEL STRENGTENING_x000a_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B2S"/>
    <m/>
    <s v="KAL-KT-KLK-0704"/>
    <n v="30730160031"/>
    <s v="2107401003"/>
    <s v="TAMBAN_LUAR_BATAGUH"/>
    <s v="BP2022"/>
    <s v="TB"/>
    <s v="114°22.19.2'E"/>
    <s v="3°10.59.16'S"/>
    <n v="65"/>
    <s v="65/150/250"/>
    <s v="2022-2024"/>
    <s v="New site 2022 - P1"/>
    <s v=""/>
    <s v="HTI"/>
    <s v="KAL-KT-KLK-0704"/>
    <s v="TAMBAN_LUAR_BATAGUH"/>
    <s v="B2S"/>
    <s v="TBG"/>
    <s v="CENTRAL"/>
    <x v="7"/>
    <s v="Kalimantan Tengah"/>
    <s v="Kab. Kapuas"/>
    <n v="6617949"/>
    <x v="1"/>
    <d v="2022-01-28T00:00:00"/>
    <n v="84"/>
    <s v="61 - 90 days"/>
    <d v="2022-06-24T00:00:00"/>
    <s v="W26-2022"/>
    <s v="Jun-2022"/>
    <s v="TBD"/>
    <s v="TBD"/>
    <s v="TBD"/>
    <s v="TBD"/>
    <s v="TBD"/>
    <s v="TBD"/>
    <s v="TBD"/>
    <s v="TBD"/>
    <s v="TBD"/>
    <s v="MW"/>
    <m/>
    <m/>
    <m/>
    <m/>
    <m/>
    <m/>
    <m/>
    <m/>
    <m/>
    <m/>
    <m/>
    <m/>
    <s v="PRESITAC"/>
    <s v="02.SPK returned"/>
    <s v="02.SPK RETURNED"/>
    <s v="RETURN BY XL"/>
    <s v="13:04:22: SITE RETURN BY XL DUE TO CELL PLAN ISSUE_x000a_10:04:22: REHUNTING_x000a_06:04:22-05:04:22: RNP NOK_x000a_03:04:22-24:03:22: VALIDASI RNP TNP_x000a_23:03:22-28:02:22: REHUNTING_x000a_23:02:22-13:02:22: IW OG_x000a_09:02:22-30:01:22: SURVEY OG_x000a_28:01:22: SPK RECEIVED FROM EMAIL LMS"/>
    <x v="2"/>
    <x v="0"/>
    <m/>
    <m/>
    <m/>
    <m/>
    <x v="2"/>
    <m/>
    <m/>
    <x v="1"/>
    <n v="457"/>
    <s v="445 TBG"/>
  </r>
  <r>
    <m/>
    <m/>
    <s v="JAW-JB-CMS-4289"/>
    <n v="30739940031"/>
    <s v="1276971003"/>
    <s v="NAGARAJAYA"/>
    <s v="BP2022"/>
    <s v="TB"/>
    <s v="108°24.44.24'E"/>
    <s v="7°7.41.5'S"/>
    <n v="50"/>
    <s v="105/240/320"/>
    <n v="2022"/>
    <s v="Newsite 2022 - B2"/>
    <s v="Dusun Gardu RT19 RW 05 Desa Nagarapageuh Kec Panawangan Kab Ciamis"/>
    <s v="HTI"/>
    <s v="JAW-JB-CMS-4289"/>
    <s v="NAGARAJAYA"/>
    <s v="B2S"/>
    <s v="TBG"/>
    <s v="CENTRAL"/>
    <x v="8"/>
    <s v="Jawa Barat"/>
    <s v="Kab. Ciamis"/>
    <n v="6618108"/>
    <x v="15"/>
    <d v="2022-03-07T00:00:00"/>
    <n v="43"/>
    <s v="31 - 60 days"/>
    <d v="2022-08-04T00:00:00"/>
    <s v="W32-2022"/>
    <s v="Aug-2022"/>
    <s v="TBD"/>
    <s v="TBD"/>
    <s v="TBD"/>
    <s v="TBD"/>
    <s v="TBD"/>
    <s v="TBD"/>
    <s v="TBD"/>
    <s v="TBD"/>
    <s v="TBD"/>
    <s v="MW"/>
    <d v="2022-04-10T00:00:00"/>
    <d v="2022-04-11T00:00:00"/>
    <m/>
    <m/>
    <m/>
    <m/>
    <m/>
    <m/>
    <m/>
    <m/>
    <m/>
    <m/>
    <s v="SITAC"/>
    <s v="24.Rebaring"/>
    <s v="13.REBARING OG"/>
    <s v="CURRENTLY NO ISSUE"/>
    <s v="17:04:22: REBARRING_x000a_13:04:22: BOUWPLANK_x000a_10:04:22: REKOM_x000a_06:04:22-22:03:22: IW OG_x000a_21:03:22: VALIDASI RNP TNP_x000a_20:03:22: REHUNTING_x000a_16:03:22-12:03:22: VALIDASI RNP TNP -&gt; RNP NOK, REHUNTING_x000a_13:03:22-09:03:22: SURVEY OG_x000a_07:03:22: SPK RECEIVED"/>
    <x v="5"/>
    <x v="0"/>
    <n v="43"/>
    <d v="2022-04-12T00:00:00"/>
    <d v="2022-04-30T00:00:00"/>
    <n v="54"/>
    <x v="1"/>
    <d v="2022-06-05T00:00:00"/>
    <d v="2022-07-05T00:00:00"/>
    <x v="0"/>
    <n v="436"/>
    <s v="424 TBG"/>
  </r>
  <r>
    <s v="NEW SPK"/>
    <m/>
    <s v="SUL-SN-BAR-1314"/>
    <n v="30734400031"/>
    <s v="2815082001"/>
    <s v="IBS PASAR PIKAE"/>
    <s v="BP2022"/>
    <s v="TB "/>
    <s v="119°39.46.22'E"/>
    <s v="4°11.56.83'S"/>
    <n v="60"/>
    <s v="70/210/340"/>
    <n v="2022"/>
    <s v="New site 2022 - P2"/>
    <s v="Dusun Lanrae, Desa Nepo, Kecamatan Mallusetasi, Kabupaten Barru, Provinsi Sulawesi Selatan"/>
    <s v="HTI"/>
    <s v="SUL-SN-BAR-1314"/>
    <s v="NEPO_MALLUSETASI"/>
    <s v="COLO"/>
    <s v="TBG"/>
    <s v="EAST"/>
    <x v="2"/>
    <s v="Sulawesi Selatan"/>
    <s v="Kab. Barru"/>
    <n v="6617991"/>
    <x v="8"/>
    <d v="2022-01-28T00:00:00"/>
    <n v="81"/>
    <s v="61 - 90 days"/>
    <d v="2022-02-27T00:00:00"/>
    <s v="W10-2022"/>
    <s v="Feb-2022"/>
    <d v="2022-03-30T00:00:00"/>
    <s v="W14-2022"/>
    <s v="Mar-2022"/>
    <d v="2022-04-25T00:00:00"/>
    <s v="W18-2022"/>
    <s v="Apr-2022"/>
    <d v="2022-04-25T00:00:00"/>
    <s v="W18-2022"/>
    <s v="Apr-2022"/>
    <s v="MW"/>
    <d v="2022-02-02T00:00:00"/>
    <d v="2022-02-03T00:00:00"/>
    <m/>
    <m/>
    <m/>
    <d v="2022-03-21T00:00:00"/>
    <m/>
    <m/>
    <m/>
    <m/>
    <m/>
    <m/>
    <m/>
    <s v="37.Power connection process"/>
    <s v="20.SRFI"/>
    <s v="NEED STRENGTENING PARALEL"/>
    <s v="17:04:22-30:03:22: PLN_x000a_27:03:22-13:03:22: PARALEL STRENGTENING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x v="2"/>
    <x v="0"/>
    <m/>
    <m/>
    <m/>
    <m/>
    <x v="2"/>
    <m/>
    <m/>
    <x v="1"/>
    <n v="436"/>
    <s v="424 TBG"/>
  </r>
  <r>
    <m/>
    <m/>
    <s v="JAW-JB-NPH-4382"/>
    <n v="30739900031"/>
    <s v="1276941003"/>
    <s v="LEMBANG_CIBODAS"/>
    <s v="BP2022"/>
    <s v="TB"/>
    <s v="107°40.3.94'E"/>
    <s v="6°49.37.2'S"/>
    <n v="50"/>
    <s v="0/90/270"/>
    <n v="2022"/>
    <s v="Newsite 2022 - P1"/>
    <s v="Kp. Sukamulya Rt. 001 Rw. 002 Desa. Cibodas Kec. Lembang Kab Bandung Barat Provinsi Jawa Barat"/>
    <s v="HTI"/>
    <s v="JAW-JB-NPH-4382"/>
    <s v="LEMBANG_CIBODAS"/>
    <s v="B2S"/>
    <s v="TBG"/>
    <s v="CENTRAL"/>
    <x v="8"/>
    <s v="Jawa Barat"/>
    <s v="Kab. Bandung Barat"/>
    <n v="6618108"/>
    <x v="15"/>
    <d v="2022-03-07T00:00:00"/>
    <n v="43"/>
    <s v="31 - 60 days"/>
    <d v="2022-08-04T00:00:00"/>
    <s v="W32-2022"/>
    <s v="Aug-2022"/>
    <s v="TBD"/>
    <s v="TBD"/>
    <s v="TBD"/>
    <s v="TBD"/>
    <s v="TBD"/>
    <s v="TBD"/>
    <s v="TBD"/>
    <s v="TBD"/>
    <s v="TBD"/>
    <s v="MW"/>
    <d v="2022-04-11T00:00:00"/>
    <d v="2022-04-13T00:00:00"/>
    <m/>
    <m/>
    <m/>
    <m/>
    <m/>
    <m/>
    <m/>
    <m/>
    <m/>
    <m/>
    <s v="SITAC"/>
    <s v="24.Rebaring"/>
    <s v="13.REBARING OG"/>
    <s v="CURRENTLY NO ISSUE"/>
    <s v="17:04:22: REBARRING_x000a_13:04:22: BOUWPLANK_x000a_10:04:22: REKOM_x000a_06:04:22-27:03:22: IW OG_x000a_23:03:22-15:03:22: VALIDASI RNP TNP_x000a_13:03:22-09:03:22: SURVEY OG_x000a_07:03:22: SPK RECEIVED"/>
    <x v="5"/>
    <x v="0"/>
    <n v="43"/>
    <d v="2022-04-12T00:00:00"/>
    <d v="2022-04-30T00:00:00"/>
    <n v="54"/>
    <x v="1"/>
    <d v="2022-06-05T00:00:00"/>
    <d v="2022-07-05T00:00:00"/>
    <x v="0"/>
    <n v="436"/>
    <s v="424 TBG"/>
  </r>
  <r>
    <s v="NEW SPK B2S"/>
    <m/>
    <s v="JAW-BT-TGR-0110"/>
    <m/>
    <m/>
    <m/>
    <s v="BP2022"/>
    <s v="TB"/>
    <s v="106°27.6.57'E"/>
    <s v="6°14.34.97'S"/>
    <n v="50"/>
    <s v="0/110/220"/>
    <s v="2022-2024"/>
    <s v="COMMITMENT NEW ORDER B2S 2022-2024"/>
    <m/>
    <s v="EID"/>
    <s v="JAW-BT-TGR-0110"/>
    <s v="PETE_TEGAL_SARI"/>
    <s v="B2S"/>
    <s v="TBG"/>
    <s v="Jabodetabek"/>
    <x v="0"/>
    <s v="Banten"/>
    <s v="Kab. Tangerang"/>
    <n v="6617948"/>
    <x v="1"/>
    <d v="2022-01-28T00:00:00"/>
    <n v="84"/>
    <s v="61 - 90 days"/>
    <d v="2022-06-24T00:00:00"/>
    <s v="W26-2022"/>
    <s v="Jun-2022"/>
    <s v="TBD"/>
    <s v="TBD"/>
    <s v="TBD"/>
    <s v="TBD"/>
    <s v="TBD"/>
    <s v="TBD"/>
    <s v="TBD"/>
    <s v="TBD"/>
    <s v="TBD"/>
    <s v="MW"/>
    <m/>
    <m/>
    <m/>
    <m/>
    <m/>
    <m/>
    <m/>
    <m/>
    <m/>
    <m/>
    <m/>
    <m/>
    <s v="RETURN BY XL"/>
    <s v="02.SPK returned"/>
    <s v="02.SPK RETURNED"/>
    <s v="CHANGE TO COLO"/>
    <s v="SPK RETURN CHANGE TO COLO_x000a_06:02:22: VALIDASI RNP TNP OG_x000a_02:02:22-30:01:22: SURVEY OG_x000a_28:01:22: SPK RECEIVED FROM EMAIL LMS"/>
    <x v="2"/>
    <x v="0"/>
    <m/>
    <m/>
    <m/>
    <m/>
    <x v="2"/>
    <m/>
    <m/>
    <x v="1"/>
    <m/>
    <m/>
  </r>
  <r>
    <m/>
    <m/>
    <s v="JAW-JB-MJL-4128"/>
    <n v="30739760031"/>
    <s v="1276881003"/>
    <s v="MEKARRAHARJA"/>
    <s v="BP2022"/>
    <s v="TB"/>
    <s v="108°17.9.6'E"/>
    <s v="6°58.27.73'S"/>
    <n v="50"/>
    <s v="115/205/310"/>
    <n v="2022"/>
    <s v="Newsite 2022 - B2"/>
    <s v="Blok. Sukamandi Rt 02 Rw 01 Desa Mekarraharja Kecamatan Talaga Kab. Majalengka Propinsi Jawa Barat"/>
    <s v="HTI"/>
    <s v="JAW-JB-MJL-4128"/>
    <s v="MEKARRAHARJA"/>
    <s v="B2S"/>
    <s v="TBG"/>
    <s v="CENTRAL"/>
    <x v="8"/>
    <s v="Jawa Barat"/>
    <s v="Kab. Majalengka"/>
    <n v="6618108"/>
    <x v="15"/>
    <d v="2022-03-07T00:00:00"/>
    <n v="43"/>
    <s v="31 - 60 days"/>
    <d v="2022-08-04T00:00:00"/>
    <s v="W32-2022"/>
    <s v="Aug-2022"/>
    <s v="TBD"/>
    <s v="TBD"/>
    <s v="TBD"/>
    <s v="TBD"/>
    <s v="TBD"/>
    <s v="TBD"/>
    <s v="TBD"/>
    <s v="TBD"/>
    <s v="TBD"/>
    <s v="MW"/>
    <d v="2022-04-11T00:00:00"/>
    <d v="2022-04-13T00:00:00"/>
    <m/>
    <m/>
    <m/>
    <m/>
    <m/>
    <m/>
    <m/>
    <m/>
    <m/>
    <m/>
    <s v="SITAC"/>
    <s v="22.Excavation"/>
    <s v="12.EXCAVATION OG"/>
    <s v="CURRENTLY NO ISSUE"/>
    <s v="17:04:22-13:04:22: EXCAVATION_x000a_10:04:22: REKOM_x000a_06:04:22-15:03:22: IW OG_x000a_13:03:22: VALIDASI RNP TNP_x000a_12:03:22-09:03:22: SURVEY OG_x000a_07:03:22: SPK RECEIVED"/>
    <x v="5"/>
    <x v="0"/>
    <n v="43"/>
    <s v="DONE"/>
    <d v="2022-04-30T00:00:00"/>
    <n v="54"/>
    <x v="1"/>
    <d v="2022-06-05T00:00:00"/>
    <d v="2022-07-05T00:00:00"/>
    <x v="0"/>
    <n v="436"/>
    <s v="424 TBG"/>
  </r>
  <r>
    <s v="NEW SPK"/>
    <m/>
    <s v="SUM-BE-CRP-0189"/>
    <n v="30734140031"/>
    <s v="090208109"/>
    <s v="DESA TELADAN"/>
    <s v="BP2022"/>
    <s v="TB "/>
    <s v="102°31.51.6'E"/>
    <s v="3°29.25.48'S"/>
    <n v="40"/>
    <s v="0/90/270"/>
    <n v="2022"/>
    <s v="New site 2022 - P2"/>
    <s v="Jl. Pembangunan, Desa Teladan Kec. Curup Selatan, Kab. Rejang Lebong Prov. Bengkulu"/>
    <s v="HTI"/>
    <s v="SUM-BE-CRP-0189"/>
    <s v="CURUP_SELATAN_TELADAN"/>
    <s v="COLO"/>
    <s v="TBG"/>
    <s v="West"/>
    <x v="1"/>
    <s v="Bengkulu"/>
    <s v="Kab. Rejang Lebong"/>
    <n v="6617991"/>
    <x v="8"/>
    <d v="2022-01-28T00:00:00"/>
    <n v="80"/>
    <s v="61 - 90 days"/>
    <d v="2022-02-27T00:00:00"/>
    <s v="W10-2022"/>
    <s v="Feb-2022"/>
    <s v="TBD"/>
    <s v="TBD"/>
    <s v="TBD"/>
    <d v="2022-04-25T00:00:00"/>
    <s v="W18-2022"/>
    <s v="Apr-2022"/>
    <d v="2022-04-25T00:00:00"/>
    <s v="W18-2022"/>
    <s v="Apr-2022"/>
    <s v="MW"/>
    <d v="2022-02-02T00:00:00"/>
    <d v="2022-02-03T00:00:00"/>
    <n v="146102458010"/>
    <m/>
    <m/>
    <d v="2022-03-22T00:00:00"/>
    <m/>
    <m/>
    <d v="2022-04-18T00:00:00"/>
    <m/>
    <m/>
    <m/>
    <m/>
    <s v="38.RFI"/>
    <s v="21.RFI"/>
    <s v="CLOSED - RFI DONE"/>
    <s v="18:04:22: RFIN_x000a_17: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x v="2"/>
    <x v="0"/>
    <m/>
    <m/>
    <m/>
    <m/>
    <x v="2"/>
    <m/>
    <m/>
    <x v="1"/>
    <n v="436"/>
    <s v="424 TBG"/>
  </r>
  <r>
    <s v="NEW SPK B2S"/>
    <m/>
    <s v="JAW-JB-GRT-4257"/>
    <n v="30730220031"/>
    <s v="1276221003"/>
    <s v="CINTARASA"/>
    <s v="BP2022"/>
    <s v="TB"/>
    <s v="107°51.43.56'E"/>
    <s v="7°13.20.75'S"/>
    <n v="40"/>
    <s v="125/250/310"/>
    <n v="2022"/>
    <s v="New site 2022 - P1"/>
    <s v="kp. Babakan jati Rt 002 Rw 001 Desa Cintarayat kecamatan Samarang Kabupaten  Garut Provinsi Jawa Barat"/>
    <s v="HTI"/>
    <s v="JAW-JB-GRT-4257"/>
    <s v="CINTARASA"/>
    <s v="B2S"/>
    <s v="TBG"/>
    <s v="CENTRAL"/>
    <x v="8"/>
    <s v="Jawa Barat"/>
    <s v="Kab. Garut"/>
    <n v="6617949"/>
    <x v="1"/>
    <d v="2022-01-28T00:00:00"/>
    <n v="66"/>
    <s v="61 - 90 days"/>
    <d v="2022-06-24T00:00:00"/>
    <s v="W26-2022"/>
    <s v="Jun-2022"/>
    <d v="2022-04-03T00:00:00"/>
    <s v="W15-2022"/>
    <s v="Apr-2022"/>
    <d v="2022-04-30T00:00:00"/>
    <s v="W18-2022"/>
    <s v="Apr-2022"/>
    <d v="2022-04-30T00:00:00"/>
    <s v="W18-2022"/>
    <s v="Apr-2022"/>
    <s v="MW"/>
    <d v="2022-03-02T00:00:00"/>
    <d v="2022-03-18T00:00:00"/>
    <n v="532931866603"/>
    <n v="6.6"/>
    <m/>
    <d v="2022-03-21T00:00:00"/>
    <m/>
    <m/>
    <d v="2022-04-01T00:00:00"/>
    <s v="W14-2022"/>
    <m/>
    <m/>
    <s v="SITAC"/>
    <s v="38.RFI"/>
    <s v="21.RFI"/>
    <s v="CLOSED - RFI DONE"/>
    <s v="01:04:22: RFIN_x000a_30:03:22-27:03:22: ME OG_x000a_23:03:22-20:03:22: BACKFILL_x000a_16:03:22: POURING_x000a_13:03:22-09:03:22: EXCAVATION_x000a_06:03:22: PREPARE CME_x000a_28:02:22: REKOM OG_x000a_23:02:22-20:02:22: VALIDASI RNP TNP OG_x000a_16:02:22: REHUNTING_x000a_13:02:22-05:02:22: IW OG_x000a_02:02:22: UNDER TNP REVIEW_x000a_30:01:22: SURVEY OG_x000a_28:01:22: SPK RECEIVED FROM EMAIL LMS"/>
    <x v="2"/>
    <x v="0"/>
    <m/>
    <m/>
    <m/>
    <m/>
    <x v="2"/>
    <m/>
    <m/>
    <x v="1"/>
    <m/>
    <m/>
  </r>
  <r>
    <s v="NEW SPK B2S"/>
    <m/>
    <s v="JAW-JI-BKL-4329"/>
    <n v="30730280031"/>
    <s v="1654751003"/>
    <s v="BLEGA_BATES"/>
    <s v="BP2022"/>
    <s v="TB"/>
    <s v="113°5.16.24'E"/>
    <s v="7°5.23.71'S"/>
    <n v="50"/>
    <s v="85/230/350"/>
    <n v="2022"/>
    <s v="New site 2022 - P2"/>
    <s v="DSN.MANGKA AN RT.00 RW.00 DESA.BATES KECAMATAN BLEGA KABUPATEN BANGKALAN PROVENSI JAWA TIMUR"/>
    <s v="HTI"/>
    <s v="JAW-JI-BKL-4329"/>
    <s v="BLEGA_BATES"/>
    <s v="B2S"/>
    <s v="TBG"/>
    <s v="EAST"/>
    <x v="6"/>
    <s v="Jawa Timur"/>
    <s v="Kab. Bangkalan"/>
    <n v="6617949"/>
    <x v="1"/>
    <d v="2022-01-28T00:00:00"/>
    <n v="70"/>
    <s v="61 - 90 days"/>
    <d v="2022-06-24T00:00:00"/>
    <s v="W26-2022"/>
    <s v="Jun-2022"/>
    <s v="TBD"/>
    <s v="TBD"/>
    <s v="TBD"/>
    <s v="TBD"/>
    <s v="TBD"/>
    <s v="TBD"/>
    <s v="TBD"/>
    <s v="TBD"/>
    <s v="TBD"/>
    <s v="MW"/>
    <d v="2022-02-25T00:00:00"/>
    <d v="2022-03-01T00:00:00"/>
    <s v="MG"/>
    <m/>
    <m/>
    <d v="2022-04-08T00:00:00"/>
    <m/>
    <m/>
    <d v="2022-04-05T00:00:00"/>
    <m/>
    <m/>
    <m/>
    <s v="PRESITAC"/>
    <s v="38.RFI"/>
    <s v="21.RFI"/>
    <s v="CLOSED - RFI DONE"/>
    <s v="05:04:22: RFIN_x000a_03:04:22: RFI, WAIT RFIN_x000a_30:03:22-27:03:22: SRFI_x000a_23:03:22-20:03:22: ERECTION_x000a_16:03:22: CURRING_x000a_13:03:22-09:03:22: REBARRING_x000a_06:03:22-23:02:22: REKOM OG_x000a_20:02:22: REALISASI IW_x000a_16:02:22: IW CLEAR_x000a_13:02:22-06:02:22: VALIDASI TNP OG_x000a_02:02:22-30:01:22: SURVEY OG_x000a_28:01:22: SPK RECEIVED FROM EMAIL LMS"/>
    <x v="2"/>
    <x v="0"/>
    <m/>
    <m/>
    <m/>
    <m/>
    <x v="2"/>
    <m/>
    <m/>
    <x v="1"/>
    <m/>
    <m/>
  </r>
  <r>
    <m/>
    <m/>
    <s v="JAW-JB-SOR-4420"/>
    <n v="30739910031"/>
    <s v="1276951003"/>
    <s v="NEGLAS_SARI_PINGGIRSARI"/>
    <s v="BP2022"/>
    <s v="TB"/>
    <s v="107°39.45.44'E"/>
    <s v="7°3.57.09'S"/>
    <n v="50"/>
    <s v="110/230/300"/>
    <n v="2022"/>
    <s v="Newsite 2022 - B2"/>
    <s v="Kp. Mekarsari RT.003 RW.019 Desa Pinggirsari Kecamatan Arjasari Kabupaten Bandung Provinsi Jawa Barat"/>
    <s v="HTI"/>
    <s v="JAW-JB-SOR-4420"/>
    <s v="NEGLAS_SARI_PINGGIRSARI"/>
    <s v="B2S"/>
    <s v="TBG"/>
    <s v="CENTRAL"/>
    <x v="8"/>
    <s v="Jawa Barat"/>
    <s v="Kab. Bandung"/>
    <n v="6618108"/>
    <x v="15"/>
    <d v="2022-03-07T00:00:00"/>
    <n v="43"/>
    <s v="31 - 60 days"/>
    <d v="2022-08-04T00:00:00"/>
    <s v="W32-2022"/>
    <s v="Aug-2022"/>
    <s v="TBD"/>
    <s v="TBD"/>
    <s v="TBD"/>
    <s v="TBD"/>
    <s v="TBD"/>
    <s v="TBD"/>
    <s v="TBD"/>
    <s v="TBD"/>
    <s v="TBD"/>
    <s v="MW"/>
    <d v="2022-04-10T00:00:00"/>
    <d v="2022-04-11T00:00:00"/>
    <m/>
    <m/>
    <m/>
    <m/>
    <m/>
    <m/>
    <m/>
    <m/>
    <m/>
    <m/>
    <s v="CME"/>
    <s v="24.Rebaring"/>
    <s v="13.REBARING OG"/>
    <s v="CURRENTLY NO ISSUE"/>
    <s v="17:04:22: REBARRING_x000a_14:04:22-10:04:22: BOUWPLANK_x000a_06:04:22: REKOM_x000a_03:04:22-25:03:22: VALIDASI RNP TNP_x000a_23:03:22-15:03:22: IW OG_x000a_13:03:22: VALIDASI RNP TNP_x000a_12:03:22-09:03:22: SURVEY OG_x000a_07:03:22: SPK RECEIVED"/>
    <x v="5"/>
    <x v="0"/>
    <n v="43"/>
    <s v="DONE"/>
    <d v="2022-04-28T00:00:00"/>
    <n v="52"/>
    <x v="1"/>
    <d v="2022-06-05T00:00:00"/>
    <d v="2022-07-05T00:00:00"/>
    <x v="0"/>
    <n v="436"/>
    <s v="424 TBG"/>
  </r>
  <r>
    <s v="NEW SPK B2S"/>
    <m/>
    <s v="SUL-SN-MLL-01572"/>
    <n v="30730250031"/>
    <s v="2817571003"/>
    <s v="BAYONDO_TOMONI"/>
    <s v="BP2022"/>
    <s v="TB"/>
    <s v="120°48.54.31'E"/>
    <s v="2°32.7.67'S"/>
    <n v="60"/>
    <s v="0/180/270"/>
    <n v="2022"/>
    <s v="New site 2022 - P2"/>
    <s v=""/>
    <s v="HTI"/>
    <s v="SUL-SN-MLL-01572"/>
    <s v="BAYONDO_TOMONI"/>
    <s v="B2S"/>
    <s v="TBG"/>
    <s v="EAST"/>
    <x v="2"/>
    <s v="Sulawesi Selatan"/>
    <s v="Kab. Luwu Timur"/>
    <n v="6617949"/>
    <x v="1"/>
    <d v="2022-01-28T00:00:00"/>
    <n v="84"/>
    <s v="61 - 90 days"/>
    <d v="2022-06-24T00:00:00"/>
    <s v="W26-2022"/>
    <s v="Jun-2022"/>
    <s v="TBD"/>
    <s v="TBD"/>
    <s v="TBD"/>
    <s v="TBD"/>
    <s v="TBD"/>
    <s v="TBD"/>
    <s v="TBD"/>
    <s v="TBD"/>
    <s v="TBD"/>
    <s v="MW"/>
    <m/>
    <m/>
    <m/>
    <m/>
    <m/>
    <m/>
    <m/>
    <m/>
    <m/>
    <m/>
    <m/>
    <m/>
    <s v="RETURN BY XL"/>
    <s v="02.SPK returned"/>
    <s v="02.SPK RETURNED"/>
    <s v="DROP BY XL RE-DESIGN"/>
    <s v="23:03:22: SPK DROP BY XL DUE TO RE-DESIGN_x000a_23:03:22-14:03:22: REHUNTING_x000a_13:03:22: VALIDASI RNP TNP_x000a_12:03:22: REHUNTING_x000a_09:03:22: VALIDASI RNP TNP_x000a_06:03:22-28:02:22: VALIDASI RNP TNP -&gt; REHUNTING_x000a_23:02:22-20:02:22: REHUNTING_x000a_16:02:22: IW OG_x000a_14:02:22-13:02:22: IW FAILED, UNDER RNP TNP REVIEW_x000a_09:02:22: IW OG_x000a_06:02:22-30:01:22: SURVEY OG_x000a_28:01:22: SPK RECEIVED FROM EMAIL LMS"/>
    <x v="2"/>
    <x v="0"/>
    <m/>
    <m/>
    <m/>
    <m/>
    <x v="2"/>
    <m/>
    <m/>
    <x v="1"/>
    <m/>
    <m/>
  </r>
  <r>
    <m/>
    <m/>
    <s v="SUM-SU-AKK-2206"/>
    <n v="30725580031"/>
    <m/>
    <m/>
    <s v="BP2022"/>
    <s v="TB"/>
    <s v="99°50.35.38'E"/>
    <s v="2°7.30.06'N"/>
    <n v="60"/>
    <s v="90/180/270"/>
    <n v="2021"/>
    <m/>
    <m/>
    <s v="HTI"/>
    <s v="SUM-SU-AKK-2206"/>
    <s v="RANTAU_UTARA_PULOPADANG"/>
    <s v="B2S"/>
    <s v="TBG"/>
    <s v="West"/>
    <x v="3"/>
    <s v="Sumatera Utara"/>
    <s v="Kab. Labuhanbatu"/>
    <n v="6617944"/>
    <x v="7"/>
    <m/>
    <n v="85"/>
    <s v="61 - 90 days"/>
    <d v="2022-06-23T00:00:00"/>
    <s v="W26-2022"/>
    <s v="Jun-2022"/>
    <s v="TBD"/>
    <s v="TBD"/>
    <s v="TBD"/>
    <s v="TBD"/>
    <s v="TBD"/>
    <s v="TBD"/>
    <s v="TBD"/>
    <s v="TBD"/>
    <s v="TBD"/>
    <s v="MW"/>
    <m/>
    <m/>
    <m/>
    <m/>
    <m/>
    <m/>
    <m/>
    <m/>
    <m/>
    <m/>
    <m/>
    <m/>
    <s v="SPK RETURN"/>
    <s v="02.SPK returned"/>
    <s v="02.SPK RETURNED"/>
    <s v="OUTCELL LABUHAN BATU (IMB TIDAK BISA TERBIT)"/>
    <s v="09:02:22: SPK RETURN OUTCELL LABUHAN BATU, IMB TIDAK BISA TERBIT_x000a_02:02:22-30:01:22: SURVEY OG_x000a_28:01:22: SPK RECEIVED FROM EMAIL LMS"/>
    <x v="2"/>
    <x v="0"/>
    <m/>
    <m/>
    <m/>
    <m/>
    <x v="2"/>
    <m/>
    <m/>
    <x v="1"/>
    <m/>
    <m/>
  </r>
  <r>
    <m/>
    <m/>
    <s v="JAW-JB-CMS-4296"/>
    <n v="30739750031"/>
    <s v="1276871003"/>
    <s v="NASOL"/>
    <s v="BP2022"/>
    <s v="TB"/>
    <s v="108°17.9.6'E"/>
    <s v="7°16.13.26'S"/>
    <n v="50"/>
    <s v="160/250/340"/>
    <n v="2022"/>
    <s v="Newsite 2022 - B2"/>
    <s v="Dusun Sigung 1 RT.34 RW.11 Desa Nasol Kec. Cikoneng Kab. Ciamis"/>
    <s v="HTI"/>
    <s v="JAW-JB-CMS-4296"/>
    <s v="NASOL"/>
    <s v="B2S"/>
    <s v="TBG"/>
    <s v="CENTRAL"/>
    <x v="8"/>
    <s v="Jawa Barat"/>
    <s v="Kab. Ciamis"/>
    <n v="6618108"/>
    <x v="15"/>
    <d v="2022-03-07T00:00:00"/>
    <n v="43"/>
    <s v="31 - 60 days"/>
    <d v="2022-08-04T00:00:00"/>
    <s v="W32-2022"/>
    <s v="Aug-2022"/>
    <s v="TBD"/>
    <s v="TBD"/>
    <s v="TBD"/>
    <s v="TBD"/>
    <s v="TBD"/>
    <s v="TBD"/>
    <s v="TBD"/>
    <s v="TBD"/>
    <s v="TBD"/>
    <s v="MW"/>
    <d v="2022-04-10T00:00:00"/>
    <d v="2022-04-11T00:00:00"/>
    <m/>
    <m/>
    <m/>
    <m/>
    <m/>
    <m/>
    <m/>
    <m/>
    <m/>
    <m/>
    <s v="SITAC"/>
    <s v="25.Pouring Concrete"/>
    <s v="14.POURING CONCRETE OG"/>
    <s v="CURRENTLY NO ISSUE"/>
    <s v="17:04:22: POURING_x000a_13:04:22: REBARRING_x000a_10:04:22: REKOM_x000a_06:04:22-15:03:22: IW OG_x000a_13:03:22: VALIDASI RNP TNP_x000a_12:03:22-09:03:22: SURVEY OG_x000a_07:03:22: SPK RECEIVED"/>
    <x v="5"/>
    <x v="0"/>
    <n v="43"/>
    <s v="DONE"/>
    <d v="2022-04-27T00:00:00"/>
    <n v="51"/>
    <x v="1"/>
    <d v="2022-06-05T00:00:00"/>
    <d v="2022-07-05T00:00:00"/>
    <x v="0"/>
    <n v="436"/>
    <s v="424 TBG"/>
  </r>
  <r>
    <m/>
    <m/>
    <s v="JAW-BT-SRG-0062"/>
    <n v="30739580031"/>
    <s v="1323291003"/>
    <s v="OTONOMI_CIKANDE_SERANG"/>
    <s v="BP2022"/>
    <s v="TB"/>
    <s v="106°21.16.15'E"/>
    <s v="6°12.52.75'S"/>
    <n v="40"/>
    <s v="90/270/350"/>
    <n v="2022"/>
    <s v="Newsite 2022 - B2"/>
    <s v="JL.Raya Patikus RT.003/RW.005 Desa Cikande, Kecamatan Cikande, Kabupaten Serang, Provinsi Banten"/>
    <s v="EID"/>
    <s v="JAW-BT-SRG-0062"/>
    <s v="OTONOMI_CIKANDE_SERANG"/>
    <s v="B2S"/>
    <s v="TBG"/>
    <s v="JABO"/>
    <x v="0"/>
    <s v="Banten"/>
    <s v="Kab. Serang"/>
    <n v="6618106"/>
    <x v="15"/>
    <d v="2022-03-07T00:00:00"/>
    <n v="43"/>
    <s v="31 - 60 days"/>
    <d v="2022-08-04T00:00:00"/>
    <s v="W32-2022"/>
    <s v="Aug-2022"/>
    <s v="TBD"/>
    <s v="TBD"/>
    <s v="TBD"/>
    <s v="TBD"/>
    <s v="TBD"/>
    <s v="TBD"/>
    <s v="TBD"/>
    <s v="TBD"/>
    <s v="TBD"/>
    <s v="MW"/>
    <d v="2022-04-14T00:00:00"/>
    <d v="2022-04-14T00:00:00"/>
    <m/>
    <n v="10.6"/>
    <m/>
    <m/>
    <m/>
    <m/>
    <m/>
    <m/>
    <m/>
    <m/>
    <s v="CME"/>
    <s v="29.Erection"/>
    <s v="16.TOWER ERECTION OG"/>
    <s v="CURRENTLY NO ISSUE"/>
    <s v="17:04:22: ERECTION_x000a_14:04:22: CURRING_x000a_10:04:22-03:04:22: EXCAVATION_x000a_01:04:22-27:03:22: IW CLEAR_x000a_23:03:22-20:03:22: IW OG_x000a_16:03:22-13:03:22: VALIDASI RNP TNP OG_x000a_12:03:22-09:03:22: SURVEY OG &amp; MITRA ASSIGNMENT_x000a_07:03:22: SPK RECEIVED"/>
    <x v="5"/>
    <x v="0"/>
    <n v="43"/>
    <s v="DONE"/>
    <d v="2022-04-25T00:00:00"/>
    <n v="49"/>
    <x v="1"/>
    <d v="2022-06-05T00:00:00"/>
    <d v="2022-07-05T00:00:00"/>
    <x v="0"/>
    <n v="436"/>
    <s v="424 TBG"/>
  </r>
  <r>
    <m/>
    <m/>
    <s v="JAW-JI-NGW-3683"/>
    <n v="30740060031"/>
    <s v="1655151003"/>
    <s v="KENDAL_SIDOREJO"/>
    <s v="BP2022"/>
    <s v="TB"/>
    <s v="111°17.21.66'E"/>
    <s v="7°33.0.65'S"/>
    <n v="50"/>
    <s v="65/170/315"/>
    <n v="2022"/>
    <s v="Newsite 2022 - P2"/>
    <s v="Dusun Playaran RT 04 RW 05 Desa Kendal Kecamatan Kendal Kab Ngawi Prov Jatim "/>
    <s v="HTI"/>
    <s v="JAW-JI-NGW-3683"/>
    <s v="KENDAL_SIDOREJO"/>
    <s v="B2S"/>
    <s v="TBG"/>
    <s v="EAST"/>
    <x v="6"/>
    <s v="Jawa Timur"/>
    <s v="Kab. Ngawi"/>
    <n v="6618108"/>
    <x v="15"/>
    <d v="2022-03-07T00:00:00"/>
    <n v="43"/>
    <s v="31 - 60 days"/>
    <d v="2022-08-04T00:00:00"/>
    <s v="W32-2022"/>
    <s v="Aug-2022"/>
    <s v="TBD"/>
    <s v="TBD"/>
    <s v="TBD"/>
    <d v="2022-04-30T00:00:00"/>
    <s v="W18-2022"/>
    <s v="Apr-2022"/>
    <d v="2022-04-30T00:00:00"/>
    <s v="W18-2022"/>
    <s v="Apr-2022"/>
    <s v="MW"/>
    <d v="2022-03-21T00:00:00"/>
    <d v="2022-03-23T00:00:00"/>
    <m/>
    <m/>
    <m/>
    <d v="2022-04-08T00:00:00"/>
    <m/>
    <m/>
    <m/>
    <m/>
    <m/>
    <d v="1899-12-30T00:00:00"/>
    <s v="CME"/>
    <s v="33.ME &amp; Grounding system process"/>
    <s v="19.MECHANICAL &amp; ELECTRICAL OG"/>
    <s v="CURRENTLY NO ISSUE"/>
    <s v="17:04:22: ME _x000a_13:04:22-10:04:22: ERECTION_x000a_06:04:22: CURRING_x000a_03:04:22-30:03:22: REBARRING_x000a_27:03:22: EXCAVATION_x000a_23:03:22-20:03:22: REKOM DONE, SOIL TEST DONE, WAIT APD_x000a_16:03:22: IW OG_x000a_16:03:22:-15:03:22: VALIDASI RNP TNP_x000a_13:03:22-09:03:22: SURVEY OG &amp; MITRA ASSIGNMENT_x000a_07:03:22: SPK RECEIVED"/>
    <x v="5"/>
    <x v="0"/>
    <n v="43"/>
    <s v="DONE"/>
    <d v="2022-04-25T00:00:00"/>
    <n v="49"/>
    <x v="1"/>
    <d v="2022-06-05T00:00:00"/>
    <d v="2022-07-05T00:00:00"/>
    <x v="0"/>
    <n v="436"/>
    <s v="424 TBG"/>
  </r>
  <r>
    <m/>
    <m/>
    <s v="JAW-JI-KRS-4363"/>
    <n v="30740010031"/>
    <s v="1655111003"/>
    <s v="SUMBERASIH_MUNENG_KIDUL"/>
    <s v="BP2022"/>
    <s v="TB"/>
    <s v="113°10.17.87'E"/>
    <s v="7°48.30.06'S"/>
    <n v="40"/>
    <s v="85/250/340"/>
    <n v="2022"/>
    <s v="Newsite 2022 - P1"/>
    <s v="Dusun Timur ll Rt 19 Rw 04 Desa Muneng Kidul Kec. Sumberasih Kab. Probolinggo, Prov. Jawa Timur"/>
    <s v="HTI"/>
    <s v="JAW-JI-KRS-4363"/>
    <s v="SUMBERASIH_MUNENG_KIDUL"/>
    <s v="B2S"/>
    <s v="TBG"/>
    <s v="EAST"/>
    <x v="6"/>
    <s v="Jawa Timur"/>
    <s v="Kab. Probolinggo"/>
    <n v="6618108"/>
    <x v="15"/>
    <d v="2022-03-07T00:00:00"/>
    <n v="43"/>
    <s v="31 - 60 days"/>
    <d v="2022-08-04T00:00:00"/>
    <s v="W32-2022"/>
    <s v="Aug-2022"/>
    <s v="TBD"/>
    <s v="TBD"/>
    <s v="TBD"/>
    <d v="2022-04-30T00:00:00"/>
    <s v="W18-2022"/>
    <s v="Apr-2022"/>
    <d v="2022-04-30T00:00:00"/>
    <s v="W18-2022"/>
    <s v="Apr-2022"/>
    <s v="MW"/>
    <d v="2022-03-21T00:00:00"/>
    <d v="2022-03-23T00:00:00"/>
    <m/>
    <m/>
    <m/>
    <d v="2022-04-12T00:00:00"/>
    <m/>
    <m/>
    <m/>
    <m/>
    <m/>
    <m/>
    <s v="CME"/>
    <s v="37.Power connection process"/>
    <s v="20.SRFI"/>
    <s v="CURRENTLY NO ISSUE"/>
    <s v="17:04:22-10:04:22: SRFI_x000a_06:04:22: CURRING_x000a_03:04:22-30:03:22: REBARRING_x000a_27:03:22: EXCAVATION_x000a_23:03:22-20:03:22: REKOM DONE, SOIL TEST DONE, WAIT APD_x000a_16:03:22-11:03:22: VALIDASI RNP TNP  -&gt; IW OG_x000a_09:03:22: SURVEY OG_x000a_07:03:22: SPK RECEIVED"/>
    <x v="5"/>
    <x v="0"/>
    <n v="43"/>
    <s v="DONE"/>
    <d v="2022-04-25T00:00:00"/>
    <n v="49"/>
    <x v="1"/>
    <d v="2022-06-05T00:00:00"/>
    <d v="2022-07-05T00:00:00"/>
    <x v="0"/>
    <n v="436"/>
    <s v="424 TBG"/>
  </r>
  <r>
    <m/>
    <m/>
    <s v="JAW-JB-BKS-0640"/>
    <n v="30727560031"/>
    <n v="123282109"/>
    <s v="KLAYAN JATIMAKMUR"/>
    <s v="RELOCATION"/>
    <s v="SKP"/>
    <s v="106°55.36.37'E"/>
    <s v="6°16.20.42'S"/>
    <n v="30"/>
    <s v="90/210/330"/>
    <n v="2022"/>
    <s v="RELOCATION - PROTELINDO"/>
    <s v="Jl. Klayan 1, Perum Jatiwaringin Asri Blok F7 No.1, Kec. Pondok Gede, Kota Bekasi Prov. Jawa Barat"/>
    <s v="EID"/>
    <s v="JAW-JB-BKS-0640"/>
    <s v="KUALA SIMPANG RELOCATION"/>
    <s v="COLO"/>
    <s v="TBG"/>
    <s v="JABO"/>
    <x v="0"/>
    <s v="Jawa Barat"/>
    <s v="Kota Bekasi"/>
    <n v="6617931"/>
    <x v="40"/>
    <d v="2022-01-24T00:00:00"/>
    <n v="32"/>
    <s v="31 - 60 days"/>
    <d v="2022-02-19T00:00:00"/>
    <s v="W08-2022"/>
    <s v="Feb-2022"/>
    <s v="TBD"/>
    <s v="TBD"/>
    <s v="TBD"/>
    <d v="2022-02-25T00:00:00"/>
    <s v="W09-2022"/>
    <s v="Feb-2022"/>
    <d v="2022-02-25T00:00:00"/>
    <s v="W09-2022"/>
    <s v="Feb-2022"/>
    <s v="MW"/>
    <d v="2022-01-30T00:00:00"/>
    <m/>
    <n v="547303354183"/>
    <n v="10.6"/>
    <m/>
    <d v="2022-01-26T00:00:00"/>
    <m/>
    <d v="2022-02-16T00:00:00"/>
    <d v="2022-02-21T00:00:00"/>
    <s v="W09-2022"/>
    <m/>
    <m/>
    <s v="CME"/>
    <s v="38.RFI"/>
    <s v="21.RFI"/>
    <s v="CLOSED - RFI DONE"/>
    <s v="RETURN XL BUT DONE RFIN, SPK NY RETURN_x000a_21:02:22: RFIN_x000a_16:02:22-13:02:22: SRFI_x000a_09:02:22-06:02:22: PONDASI STACKING_x000a_02:02:22: PABRIKASI OG_x000a_30:01:22: CME PREPARATION_x000a_26:01:22: ESR REVIEW_x000a_24:01:22: SPK RELEASED_x000a_"/>
    <x v="2"/>
    <x v="0"/>
    <m/>
    <m/>
    <m/>
    <m/>
    <x v="2"/>
    <m/>
    <m/>
    <x v="1"/>
    <m/>
    <m/>
  </r>
  <r>
    <m/>
    <m/>
    <s v="JAW-JB-DPK-0496"/>
    <n v="30730850031"/>
    <s v="T000916"/>
    <s v="HJ SYUKUR LENTENG AGUNG"/>
    <s v="RELOCATION"/>
    <s v="SKP"/>
    <s v="106°50.21.95'E"/>
    <s v="6°20.40.2'S"/>
    <n v="35"/>
    <s v="10/90/180"/>
    <n v="2022"/>
    <s v="RELOCATION - XL"/>
    <s v="Kel. Srengseng Sawah Gg. Gardu RT.12 RW.02 Kec. Jagakarsa, Kota Jakarta Selatan Prov. DKI Jakarta"/>
    <s v="EID"/>
    <s v="JAW-JB-DPK-0496"/>
    <s v="KELAPA DUA RELOCATION"/>
    <s v="COLO"/>
    <s v="TBG"/>
    <s v="JABO"/>
    <x v="0"/>
    <s v="Kota Depok"/>
    <s v="Jawa Barat"/>
    <n v="6617928"/>
    <x v="41"/>
    <m/>
    <n v="55"/>
    <s v="31 - 60 days"/>
    <d v="2022-02-18T00:00:00"/>
    <s v="W08-2022"/>
    <s v="Feb-2022"/>
    <s v="TBD"/>
    <s v="TBD"/>
    <s v="TBD"/>
    <d v="2022-03-17T00:00:00"/>
    <s v="W12-2022"/>
    <s v="Mar-2022"/>
    <d v="2022-03-17T00:00:00"/>
    <s v="W12-2022"/>
    <s v="Mar-2022"/>
    <s v="MW"/>
    <d v="2022-01-30T00:00:00"/>
    <m/>
    <n v="547401893080"/>
    <n v="6.6"/>
    <m/>
    <d v="2022-04-04T00:00:00"/>
    <m/>
    <d v="2022-02-16T00:00:00"/>
    <d v="2022-03-15T00:00:00"/>
    <s v="W12-2022"/>
    <m/>
    <m/>
    <s v="CME"/>
    <s v="38.RFI"/>
    <s v="21.RFI"/>
    <s v="CLOSED - RFI DONE"/>
    <s v="15:03:22: RFIN_x000a_13:03:22: RFI, WAIT RFIN_x000a_09:03:22: CONTINUE TO RFI_x000a_06:03:22-23:02:22: SRFI 16 FEB, PMO MEMINTA UNTUK DI HOLD HINGGA SRFI DULU_x000a_20:02:22-16:02:22: ME OG, PMO MEMINTA UNTUK DI HOLD HINGGA SRFI DULU_x000a_13:02:22-09:02:22: PONDASI OG_x000a_06:02:22: READY TO DECLARE STO_x000a_02:02:22-23:01:22: NEED REVIEW TNP ALITA_x000a_19:01:22: SPK RELEASED FROM LMS TO EMAIL TBG"/>
    <x v="2"/>
    <x v="0"/>
    <m/>
    <m/>
    <m/>
    <m/>
    <x v="2"/>
    <m/>
    <m/>
    <x v="1"/>
    <m/>
    <m/>
  </r>
  <r>
    <m/>
    <m/>
    <s v="JAW-BT-TGR-0122"/>
    <m/>
    <n v="131405109"/>
    <s v="JLBOULEVARDPALEMRAYA"/>
    <s v="RELOCATION"/>
    <s v="SKP"/>
    <s v="106°35.19.68'E"/>
    <s v="6°14.14.75'S"/>
    <n v="40"/>
    <s v="40/120/220"/>
    <n v="2021"/>
    <s v="RELOCATION"/>
    <m/>
    <s v="EID"/>
    <s v="JAW-BT-TGR-0122"/>
    <s v="LIPPO KARAWACI RELOCATION"/>
    <s v="COLO"/>
    <s v="XL"/>
    <s v="JABO"/>
    <x v="0"/>
    <s v="Banten"/>
    <s v="Kab. Tangerang"/>
    <n v="6617925"/>
    <x v="42"/>
    <m/>
    <n v="91"/>
    <s v="91 - 120 days"/>
    <d v="2022-02-17T00:00:00"/>
    <s v="W08-2022"/>
    <s v="Feb-2022"/>
    <s v="TBD"/>
    <s v="TBD"/>
    <s v="TBD"/>
    <s v="TBD"/>
    <s v="TBD"/>
    <s v="TBD"/>
    <s v="TBD"/>
    <s v="TBD"/>
    <s v="TBD"/>
    <s v="MW"/>
    <m/>
    <m/>
    <m/>
    <m/>
    <m/>
    <d v="2022-01-24T00:00:00"/>
    <m/>
    <m/>
    <m/>
    <m/>
    <m/>
    <m/>
    <m/>
    <s v="19.Mobilisasi dan Demobilisasi"/>
    <s v="10.CME PREPARATION"/>
    <s v="EID WAIT PO"/>
    <s v="14:04:22: prepare cme_x000a_03:03:22: CME NY START, EID WAIT PO_x000a_28:01:22-23:01:22: NEED REVIEW CIVIL EID_x000a_19:01:22-18:01:22: SPK RELEASED FROM LMS TO EMAIL TBG"/>
    <x v="2"/>
    <x v="0"/>
    <m/>
    <m/>
    <m/>
    <m/>
    <x v="2"/>
    <m/>
    <m/>
    <x v="1"/>
    <n v="436"/>
    <m/>
  </r>
  <r>
    <m/>
    <m/>
    <s v="JAW-JK-CKG-0723"/>
    <m/>
    <n v="1262101003"/>
    <s v="CIJANTUNG - RELOC"/>
    <s v="X RELOC TBG"/>
    <s v="SKP"/>
    <s v="106°50.50.86'null"/>
    <s v="6°20.33.97'S"/>
    <n v="31"/>
    <s v="90/210/330"/>
    <n v="2022"/>
    <s v="RELOCATION - SKP"/>
    <s v="Kp. Rumbut RT 007 RW 09 Kelurahan Pasir Gunung Selatan Kec Cimanggis Kota Depok Prov Jawa Barat"/>
    <s v="EID"/>
    <s v="JAW-JK-CKG-0723"/>
    <s v="GARUDA KALISARI RELOCATION"/>
    <s v="COLO"/>
    <s v="TBG"/>
    <s v="JABO"/>
    <x v="0"/>
    <s v="DKI Jakarta"/>
    <s v="Jakarta Timur"/>
    <n v="6617923"/>
    <x v="42"/>
    <m/>
    <n v="91"/>
    <s v="91 - 120 days"/>
    <d v="2022-02-17T00:00:00"/>
    <s v="W08-2022"/>
    <s v="Feb-2022"/>
    <s v="TBD"/>
    <s v="TBD"/>
    <s v="TBD"/>
    <s v="TBD"/>
    <s v="TBD"/>
    <s v="TBD"/>
    <s v="TBD"/>
    <s v="TBD"/>
    <s v="TBD"/>
    <s v="MW"/>
    <d v="2022-01-28T00:00:00"/>
    <m/>
    <m/>
    <m/>
    <m/>
    <d v="2022-03-09T00:00:00"/>
    <m/>
    <m/>
    <m/>
    <m/>
    <m/>
    <m/>
    <m/>
    <s v="38.RFI"/>
    <s v="21.RFI"/>
    <s v="CURRENTLY NO ISSUE"/>
    <s v="16:02:21-26:01:22: SRFI PLN CONNECTION_x000a_23:01:22: RNP REVIEW_x000a_19:01:22-18:01:22: SPK RELEASED FROM LMS TO EMAIL TBG"/>
    <x v="2"/>
    <x v="0"/>
    <m/>
    <m/>
    <m/>
    <m/>
    <x v="2"/>
    <m/>
    <m/>
    <x v="1"/>
    <m/>
    <m/>
  </r>
  <r>
    <m/>
    <m/>
    <s v="JAW-JK-KYB-0279"/>
    <n v="30727670031"/>
    <s v="110436104"/>
    <s v="PERTANIAN LBK BULUS"/>
    <s v="COMMITMENT 2021 (pengganti site REPEATER JAKATAN PARI)"/>
    <s v="SKP"/>
    <m/>
    <m/>
    <n v="32"/>
    <s v="100/210/310"/>
    <n v="2021"/>
    <m/>
    <s v="Jl. Pertanian Raya No.51F, Kel. Lebak Bulus RT.04 RW.02, Kec. Cilandak, Kota Jakarta Selatan Prov. DKI Jakarta"/>
    <s v="EID"/>
    <s v="JAW-JK-KYB-0279"/>
    <s v="PERTANIAN LEBAK BULUS"/>
    <s v="COLO"/>
    <s v="XL"/>
    <s v="JABO"/>
    <x v="0"/>
    <s v="DKI Jakarta"/>
    <s v="Jakarta Selatan"/>
    <n v="6617920"/>
    <x v="43"/>
    <m/>
    <n v="95"/>
    <s v="91 - 120 days"/>
    <d v="2022-02-13T00:00:00"/>
    <d v="2022-02-13T00:00:00"/>
    <s v="Feb-2022"/>
    <s v="TBD"/>
    <s v="TBD"/>
    <s v="TBD"/>
    <s v="TBD"/>
    <s v="TBD"/>
    <s v="TBD"/>
    <s v="TBD"/>
    <s v="TBD"/>
    <s v="TBD"/>
    <s v="MW"/>
    <m/>
    <m/>
    <m/>
    <m/>
    <m/>
    <d v="2022-01-28T00:00:00"/>
    <m/>
    <m/>
    <m/>
    <m/>
    <m/>
    <m/>
    <m/>
    <s v="19.Mobilisasi dan Demobilisasi"/>
    <s v="10.CME PREPARATION"/>
    <s v="EID WAIT PO"/>
    <s v="14:04:22: prepare cme_x000a_09:03:22-03:03:22: CME NY START, EID WAIT PO_x000a_28:01:22-23:01:22: NEED REVIEW TNP ALITA_x000a_19:01:22-16:01:22: ESR REVIEW_x000a_14:01:22: NEW SPK PENGGANTI REPEATER JAKATAN PARI"/>
    <x v="2"/>
    <x v="0"/>
    <m/>
    <m/>
    <m/>
    <m/>
    <x v="2"/>
    <m/>
    <m/>
    <x v="1"/>
    <n v="436"/>
    <m/>
  </r>
  <r>
    <m/>
    <m/>
    <s v="JAW-JB-BDG-4313"/>
    <n v="30725540031"/>
    <n v="121832109"/>
    <s v="SIMPANGLIMA-STEMBI"/>
    <s v="RELOCATION"/>
    <s v="TB"/>
    <s v="107°37.11.78'E"/>
    <s v="6°55.32.92'S"/>
    <n v="40"/>
    <s v="70/160/265"/>
    <n v="2021"/>
    <m/>
    <s v="Jl. Burangrang No.28 (Radio Dahlia), kel. Burangrang Kec. Lengkong, Kota Bandung Prov. Jawa Barat"/>
    <s v="CAA"/>
    <s v="JAW-JB-BDG-4313"/>
    <s v="TALAGA BODAS RELOCATION"/>
    <s v="COLO"/>
    <s v="TBG"/>
    <s v="CENTRAL"/>
    <x v="8"/>
    <s v="Jawa Barat"/>
    <s v="Kota Bandung"/>
    <n v="6617899"/>
    <x v="44"/>
    <m/>
    <n v="58"/>
    <s v="31 - 60 days"/>
    <d v="2022-05-26T00:00:00"/>
    <s v="W22-2022"/>
    <s v="May-2022"/>
    <s v="TBD"/>
    <s v="TBD"/>
    <s v="TBD"/>
    <d v="2022-02-14T00:00:00"/>
    <s v="W08-2022"/>
    <s v="Feb-2022"/>
    <d v="2022-02-28T00:00:00"/>
    <s v="W10-2022"/>
    <s v="Feb-2022"/>
    <s v="MW"/>
    <d v="2022-01-26T00:00:00"/>
    <m/>
    <n v="535515962915"/>
    <n v="6.6"/>
    <m/>
    <d v="2022-01-21T00:00:00"/>
    <m/>
    <m/>
    <d v="2022-02-23T00:00:00"/>
    <s v="W09-2022"/>
    <m/>
    <m/>
    <s v="CME"/>
    <s v="38.RFI"/>
    <s v="21.RFI"/>
    <s v="CLOSED - RFI DONE"/>
    <s v="23:02:22: RFIN_x000a_21:02:22: ME OG_x000a_16:02:22: PONDASI OG_x000a_13:02:22-06:02:22: COMMCASE DENGAN LL, MATERIAL BELUM MOS_x000a_02:02:22: PABRIKASI_x000a_30:01:22-23:01:22: CME PREPARATION_x000a_19:01:22-12:01:22: TNP REVIEW_x000a_09:01:22-29:12:21: REVIEW DAN APPROVAL RND, RF MAX DI 28M KARENA TOWER MILIK RADIO_x000a_27:12:21: NEW SPK"/>
    <x v="2"/>
    <x v="0"/>
    <m/>
    <m/>
    <m/>
    <m/>
    <x v="2"/>
    <m/>
    <m/>
    <x v="1"/>
    <m/>
    <m/>
  </r>
  <r>
    <m/>
    <m/>
    <s v="JAW-JB-BKS-0646"/>
    <m/>
    <m/>
    <m/>
    <m/>
    <s v="TB"/>
    <s v="106°57.55.01'E"/>
    <s v="6°16.44.0'S"/>
    <n v="35"/>
    <s v="40/170/250"/>
    <n v="2021"/>
    <m/>
    <m/>
    <s v="EID"/>
    <s v="JAW-JB-BKS-0646"/>
    <s v="SUBUR JATI ASIH RELOCATION"/>
    <s v="B2S"/>
    <s v="TBG"/>
    <s v="JABO"/>
    <x v="0"/>
    <s v="Jawa Barat"/>
    <s v="Kota Bekasi"/>
    <n v="6617895"/>
    <x v="45"/>
    <m/>
    <n v="118"/>
    <s v="91 - 120 days"/>
    <d v="2022-05-21T00:00:00"/>
    <s v="W21-2022"/>
    <s v="May-2022"/>
    <s v="TBD"/>
    <s v="TBD"/>
    <s v="TBD"/>
    <s v="TBD"/>
    <s v="TBD"/>
    <s v="TBD"/>
    <s v="TBD"/>
    <s v="TBD"/>
    <s v="TBD"/>
    <s v="MW"/>
    <m/>
    <m/>
    <m/>
    <m/>
    <m/>
    <m/>
    <m/>
    <m/>
    <m/>
    <m/>
    <m/>
    <m/>
    <m/>
    <s v="02.SPK returned"/>
    <s v="02.SPK RETURNED"/>
    <s v="SPK RETURN BY XL"/>
    <s v="23:12:21: SPK RETURN BY XL DUE TO CHANGE PLAN_x000a_22:12:21: NEW SPK B2S"/>
    <x v="2"/>
    <x v="0"/>
    <m/>
    <m/>
    <m/>
    <m/>
    <x v="2"/>
    <m/>
    <m/>
    <x v="1"/>
    <m/>
    <m/>
  </r>
  <r>
    <s v="NEW SPK"/>
    <m/>
    <s v="BAL-BA-MGW-1569"/>
    <n v="30739120031"/>
    <s v="171348126"/>
    <s v="CANGGU AVENUE"/>
    <s v="BP2022"/>
    <s v="TB "/>
    <s v="115°8.31.85'E"/>
    <s v="8°38.32.75'S"/>
    <n v="30"/>
    <s v="30/200/290"/>
    <n v="2022"/>
    <s v="New site 2022 - P2"/>
    <s v="Kab Badung - Bali"/>
    <s v="HTI"/>
    <s v="BAL-BA-MGW-1569"/>
    <s v="CANGGU_KUTA_UTARA"/>
    <s v="COLO"/>
    <s v="TBG"/>
    <s v="EAST"/>
    <x v="4"/>
    <s v="Bali"/>
    <s v="Kab. Badung"/>
    <n v="6617991"/>
    <x v="8"/>
    <d v="2022-01-28T00:00:00"/>
    <n v="81"/>
    <s v="61 - 90 days"/>
    <d v="2022-02-27T00:00:00"/>
    <s v="W10-2022"/>
    <s v="Feb-2022"/>
    <s v="TBD"/>
    <s v="TBD"/>
    <s v="TBD"/>
    <d v="2022-05-05T00:00:00"/>
    <s v="W19-2022"/>
    <s v="May-2022"/>
    <d v="2022-05-05T00:00:00"/>
    <s v="W19-2022"/>
    <s v="May-2022"/>
    <s v="MW"/>
    <d v="2022-02-02T00:00:00"/>
    <d v="2022-02-03T00:00:00"/>
    <m/>
    <m/>
    <m/>
    <d v="2022-03-21T00:00:00"/>
    <m/>
    <m/>
    <m/>
    <m/>
    <m/>
    <m/>
    <m/>
    <s v="19.Mobilisasi dan Demobilisasi"/>
    <s v="10.CME PREPARATION"/>
    <s v="STRENGHTENING"/>
    <s v="17:04:22-09:03:22: PABRIKASI MATERIAL PERKUATAN_x000a_06:03:22: READY TO STO_x000a_23:02:22: RND NOK NEED 20M_x000a_20:02:22-02:02:22: NEED REVIEW RNP HUAWEI_x000a_30:01:22: ESR REVIEW, NEED REVIEW RNP HUAWEI_x000a_28:01:22: SPK RELEASED"/>
    <x v="2"/>
    <x v="0"/>
    <m/>
    <m/>
    <m/>
    <m/>
    <x v="2"/>
    <m/>
    <m/>
    <x v="1"/>
    <n v="436"/>
    <s v="424 TBG"/>
  </r>
  <r>
    <m/>
    <m/>
    <s v="KAL-KT-KLK-0698"/>
    <m/>
    <n v="210286109"/>
    <s v="BATU KOTAM"/>
    <m/>
    <s v="SKP"/>
    <s v="114°5.55.25'E"/>
    <s v="1°6.10.73'S"/>
    <n v="68"/>
    <s v="31/268"/>
    <n v="2021"/>
    <m/>
    <m/>
    <s v="HTI"/>
    <s v="KAL-KT-KLK-0698"/>
    <s v="REPEATER TUMBANG TUKUN"/>
    <s v="COLO"/>
    <s v="TBG"/>
    <s v="CENTRAL"/>
    <x v="7"/>
    <s v="Kalimantan Tengah"/>
    <s v="Kab. Kapuas"/>
    <n v="6617882"/>
    <x v="46"/>
    <m/>
    <n v="128"/>
    <s v="121 - 150 days"/>
    <d v="2022-01-11T00:00:00"/>
    <s v="W03-2022"/>
    <s v="Jan-2022"/>
    <s v="TBD"/>
    <s v="TBD"/>
    <s v="TBD"/>
    <s v="TBD"/>
    <s v="TBD"/>
    <s v="TBD"/>
    <s v="TBD"/>
    <s v="TBD"/>
    <s v="TBD"/>
    <s v="MW"/>
    <d v="2021-12-28T00:00:00"/>
    <m/>
    <m/>
    <m/>
    <m/>
    <m/>
    <m/>
    <m/>
    <m/>
    <m/>
    <m/>
    <m/>
    <m/>
    <s v="02.SPK returned"/>
    <s v="02.SPK RETURNED"/>
    <s v="PLN ISSUE (NO PLN)"/>
    <s v="11:01:22: SPK RETURN BY XL_x000a_12:01:22-26:12:21: NEED REVIEW&amp;APPROVAL POWER XL (ESKALASI BUDGET), ACTUAL TIDAK ADA PLN_x000a_22:12:21: NEED REVIEW TNP ALITA_x000a_19:12:21-12:12:21: NEW SPK, NEED REVIEW POWER HUAWEI"/>
    <x v="2"/>
    <x v="0"/>
    <m/>
    <m/>
    <m/>
    <m/>
    <x v="2"/>
    <m/>
    <m/>
    <x v="1"/>
    <m/>
    <m/>
  </r>
  <r>
    <m/>
    <m/>
    <s v="BAL-BA-DPR-8075"/>
    <n v="30720860031"/>
    <s v="170330109"/>
    <s v="CITRALAND DENPASAR"/>
    <s v="RELOCATION"/>
    <s v="SKP"/>
    <s v="115°11.23.6'E"/>
    <s v="8°37.51.56'S"/>
    <n v="20"/>
    <s v="5/180/275"/>
    <n v="2021"/>
    <s v="RELOCATION"/>
    <s v="Jl. Karang Sari V No. 25, dusun Robokan, Desa Padangsambian Kaja, kecamatan Denpasar Barat Kota denpasar"/>
    <s v="CAA"/>
    <s v="BAL-BA-DPR-8075"/>
    <s v="UBUNG TIMUR RELOCATION"/>
    <s v="COLO"/>
    <s v="TBG"/>
    <s v="EAST"/>
    <x v="4"/>
    <s v="Bali"/>
    <s v="Kota Denpasar"/>
    <n v="6617869"/>
    <x v="47"/>
    <m/>
    <n v="99"/>
    <s v="91 - 120 days"/>
    <d v="2022-01-06T00:00:00"/>
    <s v="W02-2022"/>
    <s v="Jan-2022"/>
    <s v="TBD"/>
    <s v="TBD"/>
    <s v="TBD"/>
    <d v="2022-03-20T00:00:00"/>
    <s v="W13-2022"/>
    <s v="Mar-2022"/>
    <d v="2022-03-20T00:00:00"/>
    <s v="W13-2022"/>
    <s v="Mar-2022"/>
    <s v="MW"/>
    <d v="2021-12-21T00:00:00"/>
    <m/>
    <n v="551005019757"/>
    <n v="6.6"/>
    <m/>
    <d v="2021-12-14T00:00:00"/>
    <m/>
    <d v="2021-12-24T00:00:00"/>
    <d v="2022-03-16T00:00:00"/>
    <s v="W12-2022"/>
    <m/>
    <m/>
    <s v="CME"/>
    <s v="38.RFI"/>
    <s v="21.RFI"/>
    <s v="CLOSED - RFI DONE"/>
    <s v="16:03:22: RFIN_x000a_13:03:22: POWER CONNECTION_x000a_09:03:22: CONFIRM LANJUT KONEKSI PLN_x000a_06:03:22-19:12:21: SRFI, PLN CONNECTION OG, NY READY RFS KARENA BELUM TERIMA PO_x000a_15:12:21: STO DECLARED 14 DEC, CME PREPARATION_x000a_12:12:21-07:12:21: NEW SPK, NEED REVIEW RNP"/>
    <x v="2"/>
    <x v="0"/>
    <m/>
    <m/>
    <m/>
    <m/>
    <x v="2"/>
    <m/>
    <m/>
    <x v="1"/>
    <m/>
    <m/>
  </r>
  <r>
    <m/>
    <m/>
    <s v="KAL-KT-KLK-0696"/>
    <n v="30720680031"/>
    <n v="210239109"/>
    <s v="TB_DWK"/>
    <s v="NEW SITE 2022-REPEATER"/>
    <s v="SKP"/>
    <s v="114°4.51.82'E"/>
    <s v="0°50.38.08'S"/>
    <n v="60"/>
    <s v="157/260"/>
    <n v="2021"/>
    <s v="NEW SITE 2022-REPEATER"/>
    <m/>
    <s v="HTI"/>
    <s v="KAL-KT-KLK-0696"/>
    <s v="REPEATER JAKATAN PARI"/>
    <s v="COLO"/>
    <s v="TBG"/>
    <s v="CENTRAL"/>
    <x v="7"/>
    <s v="Kalimantan Tengah"/>
    <s v="Kab. Kapuas"/>
    <n v="6617861"/>
    <x v="48"/>
    <m/>
    <n v="40"/>
    <s v="31 - 60 days"/>
    <d v="2022-01-01T00:00:00"/>
    <s v="W01-2022"/>
    <s v="Jan-2022"/>
    <s v="TBD"/>
    <s v="TBD"/>
    <s v="TBD"/>
    <d v="2022-01-21T00:00:00"/>
    <s v="W04-2022"/>
    <s v="Jan-2022"/>
    <d v="2022-01-21T00:00:00"/>
    <s v="W04-2022"/>
    <s v="Jan-2022"/>
    <s v="MW"/>
    <d v="2021-12-16T00:00:00"/>
    <m/>
    <m/>
    <m/>
    <m/>
    <d v="2021-12-13T00:00:00"/>
    <m/>
    <m/>
    <d v="2022-01-11T00:00:00"/>
    <s v="W03-2022"/>
    <m/>
    <m/>
    <m/>
    <s v="02.SPK returned"/>
    <s v="02.SPK RETURNED"/>
    <s v="CLOSED - RFI DONE"/>
    <s v="11:01:22: RFIN BUT SPK RETURN_x000a_09:01:22: SRFI, PLN CONNECTION &amp; PARALEL PKS PLN BY CORPORATE_x000a_05:02:22-02:01:22: ME OG, REGIST PLN &amp; PARALEL PKS KE CORPORATE_x000a_29:12:21-26:12:21: PONDASI RBS OG_x000a_22:12:21-15:12:21: STO DECLARED, CME PREPARATION_x000a_12:12:21: NEED REVIEW TNP_x000a_08:12:21-05:12:21: ERM PROCESS, NEED REVIEW RNP"/>
    <x v="2"/>
    <x v="0"/>
    <m/>
    <m/>
    <m/>
    <m/>
    <x v="2"/>
    <m/>
    <m/>
    <x v="1"/>
    <m/>
    <m/>
  </r>
  <r>
    <m/>
    <m/>
    <s v="SUL-SG-RAH-0472"/>
    <n v="30720660031"/>
    <n v="270153109"/>
    <s v="TBG Kasimpa Jaya Muna"/>
    <s v="NEW SITE 2022-REPEATER"/>
    <s v="TB"/>
    <s v="122°23.21.05'E"/>
    <s v="4°52.29.53'S"/>
    <n v="43"/>
    <s v="30/235"/>
    <n v="2021"/>
    <s v="NEW SITE 2022-REPEATER"/>
    <s v="Jl. KUBIS Rt 004 / Rw 002Desa Kasimpa JayaKecamatan Tiworo Selatan, Kabupaten Muna"/>
    <s v="HTI"/>
    <s v="SUL-SG-RAH-0472"/>
    <s v="REPEATER KASIMPA JAYA"/>
    <s v="COLO"/>
    <s v="TBG"/>
    <s v="EAST"/>
    <x v="2"/>
    <s v="Sulawesi Tenggara"/>
    <s v="Kab. Muna"/>
    <n v="6617860"/>
    <x v="48"/>
    <m/>
    <n v="42"/>
    <s v="31 - 60 days"/>
    <d v="2022-01-01T00:00:00"/>
    <s v="W01-2022"/>
    <s v="Jan-2022"/>
    <s v="TBD"/>
    <s v="TBD"/>
    <s v="TBD"/>
    <d v="2022-01-12T00:00:00"/>
    <s v="W03-2022"/>
    <s v="Jan-2022"/>
    <d v="2022-01-14T00:00:00"/>
    <s v="W03-2022"/>
    <s v="Jan-2022"/>
    <s v="MW"/>
    <d v="2021-12-16T00:00:00"/>
    <m/>
    <n v="328200582331"/>
    <n v="6.6"/>
    <m/>
    <d v="2021-12-13T00:00:00"/>
    <m/>
    <m/>
    <d v="2022-01-13T00:00:00"/>
    <s v="W03-2022"/>
    <m/>
    <m/>
    <m/>
    <s v="38.RFI"/>
    <s v="21.RFI"/>
    <s v="CLOSED - RFI DONE"/>
    <s v="13:01:22: RFIN_x000a_12:01:22: SRFI, PLN CONNECTION OG_x000a_05:01:22-22:12:21: PONDASI RBS OG_x000a_19:12:21-15:12:21: STO DECLARED, CME PREPARATION_x000a_12:12:21: NEED REVIEW TNP ALITA_x000a_08:05:21-05:12:21: ERM PROCESS, NEED REVIEW RNP"/>
    <x v="2"/>
    <x v="0"/>
    <m/>
    <m/>
    <m/>
    <m/>
    <x v="2"/>
    <m/>
    <m/>
    <x v="1"/>
    <m/>
    <m/>
  </r>
  <r>
    <m/>
    <m/>
    <s v="BAL-BA-GIN-1489"/>
    <n v="30721640031"/>
    <n v="171190126"/>
    <s v="THE EYE VILLAS"/>
    <s v="ACTIVE - BLITZKRIEG 2021 [NEW]"/>
    <s v="TB"/>
    <s v="115°18.29.74'E"/>
    <s v="8°28.34.36'S"/>
    <n v="40"/>
    <s v="0/140/270"/>
    <n v="2021"/>
    <s v="BLITZKRIEG 2021 [NEW]"/>
    <s v="Desa Sumita Br.Sema Kec.Gianyar, Kab.Gianyar Prov.Bali"/>
    <s v="HTI"/>
    <s v="BAL-BA-GIN-1489"/>
    <s v="GIANYAR_SUMITA"/>
    <s v="COLO"/>
    <s v="TBG"/>
    <s v="EAST"/>
    <x v="4"/>
    <s v="Bali"/>
    <s v="Kab. Gianyar"/>
    <n v="6617836"/>
    <x v="49"/>
    <m/>
    <n v="42"/>
    <s v="31 - 60 days"/>
    <d v="2021-12-29T00:00:00"/>
    <s v="W53-2021"/>
    <s v="Dec-2021"/>
    <d v="2021-10-08T00:00:00"/>
    <s v="W41-2021"/>
    <s v="Oct-2021"/>
    <d v="2022-01-20T00:00:00"/>
    <s v="W04-2022"/>
    <s v="Jan-2022"/>
    <d v="2022-01-20T00:00:00"/>
    <s v="W04-2022"/>
    <s v="Jan-2022"/>
    <s v="MW"/>
    <d v="2021-12-21T00:00:00"/>
    <m/>
    <n v="552001743730"/>
    <n v="6.6"/>
    <m/>
    <d v="2021-12-15T00:00:00"/>
    <m/>
    <d v="2021-12-24T00:00:00"/>
    <d v="2022-01-10T00:00:00"/>
    <s v="W03-2022"/>
    <m/>
    <m/>
    <m/>
    <s v="38.RFI"/>
    <s v="21.RFI"/>
    <s v="CLOSED - RFI DONE"/>
    <s v="10:01:22: RFIN_x000a_09:01:22-07:12:22: RFI, WAIT RFIN_x000a_05:01:22-26:12:21: SRFI, KWH KOSONG, WAIT STOCK KWH_x000a_22:12:21: SRFI, OG PLN CONNECTION_x000a_19:12:21: CME OG, PLAN SRFI 20 DEC_x000a_15:12:21: NEED REVIEW POWER HUAWEI_x000a_12:12:21-08:12:21: NEED REVIEW TNP ALITA_x000a_05:12:21-30:11:21: ESR PROCESS"/>
    <x v="2"/>
    <x v="0"/>
    <m/>
    <m/>
    <m/>
    <m/>
    <x v="2"/>
    <m/>
    <m/>
    <x v="1"/>
    <m/>
    <m/>
  </r>
  <r>
    <m/>
    <m/>
    <s v="JAW-JB-SBM-2134"/>
    <n v="30719970031"/>
    <n v="123549109"/>
    <s v="NEGLASARI"/>
    <s v="ACTIVE - BLITZKRIEG"/>
    <s v="TB"/>
    <s v="106°46.40.01'E"/>
    <s v="6°47.41.64'S"/>
    <n v="40"/>
    <s v="70/200/270"/>
    <n v="2021"/>
    <s v="BLITZKRIEG 2021 [NEW]"/>
    <s v="Desa Nyangkowek Kp. Caringin RT.003 RW.006, Kec. Cicurug, Kab. Sukabumi Prov. Jawa Barat"/>
    <s v="EID"/>
    <s v="JAW-JB-SBM-2134"/>
    <s v="RAYA CIDAHU MEKARSARI"/>
    <s v="COLO"/>
    <s v="TBG"/>
    <s v="JABO"/>
    <x v="0"/>
    <s v="Jawa Barat"/>
    <s v="Kab. Sukabumi"/>
    <n v="6617812"/>
    <x v="50"/>
    <m/>
    <n v="21"/>
    <s v="&lt; 30 days"/>
    <d v="2021-12-23T00:00:00"/>
    <s v="W52-2021"/>
    <s v="Dec-2021"/>
    <d v="2021-10-08T00:00:00"/>
    <s v="W41-2021"/>
    <s v="Oct-2021"/>
    <d v="2021-12-25T00:00:00"/>
    <s v="W52-2021"/>
    <s v="Dec-2021"/>
    <d v="2021-12-25T00:00:00"/>
    <s v="W52-2021"/>
    <s v="Dec-2021"/>
    <s v="MW"/>
    <d v="2021-12-01T00:00:00"/>
    <d v="2021-12-08T00:00:00"/>
    <n v="536590596124"/>
    <n v="6.6"/>
    <m/>
    <d v="2021-11-30T00:00:00"/>
    <m/>
    <d v="2021-12-10T00:00:00"/>
    <d v="2021-12-14T00:00:00"/>
    <s v="W51-2021"/>
    <m/>
    <m/>
    <m/>
    <s v="38.RFI"/>
    <s v="21.RFI"/>
    <s v="CLOSED - RFI DONE"/>
    <s v="14:12:21: RFIN_x000a_12:12:21: SRFI, OG PLN CONNECTION_x000a_08:12:21-05:12:21: PONDASI OG_x000a_01:12:21-01:12:21: CME PREPARATION, WAIT PSB PLN RELEASED_x000a_28:11:21: NEED REVIEW POWER EID_x000a_24:11:21: ERM PROCESS"/>
    <x v="2"/>
    <x v="0"/>
    <m/>
    <m/>
    <m/>
    <m/>
    <x v="2"/>
    <m/>
    <m/>
    <x v="1"/>
    <m/>
    <m/>
  </r>
  <r>
    <m/>
    <m/>
    <s v="JAW-JB-BDG-4084"/>
    <m/>
    <s v="TBG06_WJ086"/>
    <s v="SARIJADI"/>
    <m/>
    <s v="PMS"/>
    <s v="107°34.27.16'E"/>
    <s v="6°52.39.61'S"/>
    <n v="38"/>
    <s v="70/190/280"/>
    <n v="2021"/>
    <m/>
    <m/>
    <s v="HTI"/>
    <s v="JAW-JB-BDG-4084"/>
    <s v="SARIMANIS"/>
    <s v="COLO"/>
    <s v="TBG"/>
    <s v="CENTRAL"/>
    <x v="8"/>
    <s v="Jawa Barat"/>
    <s v="Kota Bandung"/>
    <n v="6617811"/>
    <x v="50"/>
    <m/>
    <n v="147"/>
    <s v="121 - 150 days"/>
    <d v="2021-12-23T00:00:00"/>
    <s v="W52-2021"/>
    <s v="Dec-2021"/>
    <d v="2021-10-08T00:00:00"/>
    <s v="W41-2021"/>
    <s v="Oct-2021"/>
    <s v="TBD"/>
    <s v="TBD"/>
    <s v="TBD"/>
    <s v="TBD"/>
    <s v="TBD"/>
    <s v="TBD"/>
    <s v="MW"/>
    <m/>
    <m/>
    <m/>
    <m/>
    <m/>
    <m/>
    <m/>
    <m/>
    <m/>
    <m/>
    <m/>
    <m/>
    <m/>
    <s v="02.SPK returned"/>
    <s v="02.SPK RETURNED"/>
    <s v="CURRENTLY NO ISSUE"/>
    <s v="24:11:21: SPK RETURN, HARDCOMCASE_x000a_24:11:21: ERM PROCESS"/>
    <x v="2"/>
    <x v="0"/>
    <m/>
    <m/>
    <m/>
    <m/>
    <x v="2"/>
    <m/>
    <m/>
    <x v="1"/>
    <m/>
    <m/>
  </r>
  <r>
    <m/>
    <m/>
    <s v="SUL-ST-LWK-1068"/>
    <n v="30735360031"/>
    <s v="260297109"/>
    <s v="ZTE NEW188_NORTH"/>
    <s v="ACTIVE - BLITZKRIEG 2021 [NEW]"/>
    <s v="SKP"/>
    <s v="122°20.24.4'E"/>
    <s v="1°27.1.76'S"/>
    <n v="50"/>
    <s v="0/160/260"/>
    <n v="2021"/>
    <s v="BLITZKRIEG 2021 [NEW]"/>
    <s v="Jl. Poros Luwuk - Toili, Desa Rusa Kencana, Kec. Toili, Kab. Banggai Prov. Sulawesi Tengah"/>
    <s v="HTI"/>
    <s v="SUL-ST-LWK-1068"/>
    <s v="TOILI"/>
    <s v="COLO"/>
    <s v="TBG"/>
    <s v="EAST"/>
    <x v="2"/>
    <s v="Sulawesi Tengah"/>
    <s v="Kab. Banggai"/>
    <n v="6617806"/>
    <x v="50"/>
    <m/>
    <n v="135"/>
    <s v="121 - 150 days"/>
    <d v="2021-12-23T00:00:00"/>
    <s v="W52-2021"/>
    <s v="Dec-2021"/>
    <s v="TBD"/>
    <s v="TBD"/>
    <s v="TBD"/>
    <d v="2022-04-30T00:00:00"/>
    <s v="W18-2022"/>
    <s v="Apr-2022"/>
    <d v="2022-04-30T00:00:00"/>
    <s v="W18-2022"/>
    <s v="Apr-2022"/>
    <s v="MW"/>
    <d v="2022-03-07T00:00:00"/>
    <d v="2022-03-15T00:00:00"/>
    <n v="319100338633"/>
    <n v="6.6"/>
    <m/>
    <d v="2022-02-25T00:00:00"/>
    <m/>
    <d v="2022-03-16T00:00:00"/>
    <d v="2022-04-07T00:00:00"/>
    <m/>
    <m/>
    <e v="#N/A"/>
    <s v="HOLD"/>
    <s v="38.RFI"/>
    <s v="21.RFI"/>
    <s v="CLOSED - RFI DONE"/>
    <s v="07:04:22: RFIN_x000a_06:04:22-17:03:22: GO RFI, KEJAR RFI DI MID APR_x000a_16:03:22-13:03:22: SRFI_x000a_09:03:22: ME OG_x000a_06:03:22-28:02:22: PONDASI OG_x000a_25:02:22: ANNOUNCEMENT GO UNTIL SRFI_x000a_23:02:22-16:12:21: TNP OK, NEED CONFIRM PMO GO CME_x000a_15:12:21-09:12:21: STO RECALL_x000a_08:12:21: STO DECLARE_x000a_05:12:21: NEED REVIEW TNP ALITA_x000a_01:12:21-24:11:21: ERM PROCESS"/>
    <x v="2"/>
    <x v="0"/>
    <m/>
    <m/>
    <m/>
    <m/>
    <x v="2"/>
    <m/>
    <m/>
    <x v="1"/>
    <m/>
    <m/>
  </r>
  <r>
    <m/>
    <m/>
    <s v="JAW-JB-BGR-0235"/>
    <n v="30719840031"/>
    <n v="120165102"/>
    <s v="BARANANGSIANG BOGOR"/>
    <s v="RELOCATION"/>
    <s v="PMS"/>
    <s v="106�49.18.16'E"/>
    <s v="6�36.16.13'S"/>
    <n v="36"/>
    <s v="50/140/260"/>
    <n v="2021"/>
    <s v="RELOCATION"/>
    <s v="Kel. Cimahpar Kp. Sawah RT.02 RW.11, Kec. Bogor Utara, Kota Bogor Prov. Jawa Barat"/>
    <s v="EID"/>
    <s v="JAW-JB-BGR-0235"/>
    <s v="JAGORAWI CIMAHPAR RELOCATION"/>
    <s v="COLO"/>
    <s v="TBG"/>
    <s v="JABO"/>
    <x v="0"/>
    <s v="Jawa Barat"/>
    <s v="Kota Bogor"/>
    <n v="6617795"/>
    <x v="51"/>
    <m/>
    <n v="27"/>
    <s v="&lt; 30 days"/>
    <d v="2021-12-19T00:00:00"/>
    <s v="TBD"/>
    <s v="TBD"/>
    <s v="TBD"/>
    <s v="TBD"/>
    <s v="TBD"/>
    <d v="2021-12-19T00:00:00"/>
    <s v="W52-2021"/>
    <s v="Dec-2021"/>
    <d v="2021-12-19T00:00:00"/>
    <s v="W52-2021"/>
    <s v="Dec-2021"/>
    <s v="MW"/>
    <d v="2021-11-29T00:00:00"/>
    <d v="2021-12-08T00:00:00"/>
    <n v="538216433530"/>
    <n v="7.7"/>
    <m/>
    <d v="2021-11-26T00:00:00"/>
    <m/>
    <m/>
    <d v="2021-12-16T00:00:00"/>
    <s v="W51-2021"/>
    <m/>
    <m/>
    <m/>
    <s v="38.RFI"/>
    <s v="21.RFI"/>
    <s v="CLOSED - RFI DONE"/>
    <s v="16:12:21: RFIN_x000a_15:12:21: RFI, WAIT RFIN_x000a_12:12:21: PONDASI DONE, OG PEMASANGAN TRAY_x000a_08:12:21-05:12:21: PONDASI OG_x000a_01:12:21-01:12:21: CME PREPARATION, WAIT PSB PLN RELEASED_x000a_28:11:21: STO DECLARE_x000a_24:11:21-21:11:21: ESR PROCESS, NEED REVIEW TNP ALITA"/>
    <x v="2"/>
    <x v="0"/>
    <m/>
    <m/>
    <m/>
    <m/>
    <x v="2"/>
    <m/>
    <m/>
    <x v="1"/>
    <m/>
    <m/>
  </r>
  <r>
    <s v="89 COLO"/>
    <m/>
    <s v="SUM-SU-GNT-1543"/>
    <n v="30741770031"/>
    <n v="21273109"/>
    <s v="BATUTAMBUN"/>
    <s v="BP2022"/>
    <s v="TB"/>
    <s v="99°35.56.76'E"/>
    <s v="1°31.2.39'N"/>
    <n v="50"/>
    <s v="120/200/290"/>
    <n v="2022"/>
    <s v="Newsite 2022 - B2"/>
    <s v="Desa Batu Tambun, Gunung Tua,Paluta.Sumut"/>
    <s v="HTI"/>
    <s v="SUM-SU-GNT-1543"/>
    <s v="PAGARAN_SINGKAM"/>
    <s v="COLO"/>
    <s v="TBG"/>
    <s v="West"/>
    <x v="3"/>
    <s v="Sumatera Utara"/>
    <s v="Kab. Padang Lawas Utara"/>
    <n v="6618079"/>
    <x v="5"/>
    <d v="2022-03-11T00:00:00"/>
    <n v="39"/>
    <s v="31 - 60 days"/>
    <d v="2022-04-10T00:00:00"/>
    <s v="W16-2022"/>
    <s v="Apr-2022"/>
    <s v="TBD"/>
    <s v="TBD"/>
    <s v="TBD"/>
    <d v="2022-04-30T00:00:00"/>
    <s v="W18-2022"/>
    <s v="Apr-2022"/>
    <d v="2022-04-30T00:00:00"/>
    <s v="W18-2022"/>
    <s v="Apr-2022"/>
    <s v="MW"/>
    <d v="2022-03-24T00:00:00"/>
    <d v="2022-03-25T00:00:00"/>
    <m/>
    <m/>
    <m/>
    <d v="2022-03-24T00:00:00"/>
    <m/>
    <m/>
    <m/>
    <m/>
    <m/>
    <m/>
    <m/>
    <s v="31.RBS/BTS Foundation "/>
    <s v="17.RBS/BTS FOUNDATION OG"/>
    <s v="PARALEL STRENGTENING"/>
    <s v="17:04:22-30:03:22: PONDASI OG &amp; PERKUATAN PARALEL_x000a_27:03:22: PREPARE CME_x000a_23:03:22-13:02:22: ESR PROCESS_x000a_11:02:22: SPK RECEIVED"/>
    <x v="2"/>
    <x v="0"/>
    <m/>
    <m/>
    <m/>
    <m/>
    <x v="2"/>
    <m/>
    <m/>
    <x v="1"/>
    <n v="436"/>
    <s v="424 TBG"/>
  </r>
  <r>
    <m/>
    <m/>
    <s v="SUL-ST-LWK-1082"/>
    <n v="30720440031"/>
    <n v="260093104"/>
    <s v="LUWUK KM 1"/>
    <s v="ACTIVE - BLITZKRIEG 2021 [NEW]"/>
    <s v="SKP"/>
    <s v="122�49.30.5'E"/>
    <s v="0�55.54.66'S"/>
    <n v="50"/>
    <s v="70/160/250"/>
    <n v="2021"/>
    <s v="BLITZKRIEG 2021 [NEW]"/>
    <s v="Jl. Batu Ceper KM 3, Kel. Bungin Timur Rt.05/Rw.02 Kec. Luwuk Banggai, Kab. Banggai Prov. Sulawesi Tengah"/>
    <s v="HTI"/>
    <s v="SUL-ST-LWK-1082"/>
    <s v="LUWUK_KILONGAN_PERMAI"/>
    <s v="COLO"/>
    <s v="TBG"/>
    <s v="EAST"/>
    <x v="2"/>
    <s v="Sulawesi Tengah"/>
    <s v="Kab. Banggai"/>
    <n v="6617793"/>
    <x v="25"/>
    <m/>
    <n v="47"/>
    <s v="31 - 60 days"/>
    <d v="2021-12-18T00:00:00"/>
    <s v="TBD"/>
    <s v="TBD"/>
    <s v="TBD"/>
    <s v="TBD"/>
    <s v="TBD"/>
    <d v="2021-12-29T00:00:00"/>
    <s v="W53-2021"/>
    <s v="Dec-2021"/>
    <d v="2022-01-07T00:00:00"/>
    <s v="W02-2022"/>
    <s v="Jan-2022"/>
    <s v="MW"/>
    <d v="2021-12-08T00:00:00"/>
    <m/>
    <n v="319500337732"/>
    <n v="6.6"/>
    <m/>
    <d v="2021-12-07T00:00:00"/>
    <m/>
    <m/>
    <d v="2022-01-04T00:00:00"/>
    <s v="W02-2022"/>
    <m/>
    <m/>
    <m/>
    <s v="38.RFI"/>
    <s v="21.RFI"/>
    <s v="CLOSED - RFI DONE"/>
    <s v="04:01:22: RFIN_x000a_02:01:22: RFI, WAIT RFIN_x000a_29:12:21: ME OG, PLAN INSTALL 27 DEC, PLN REGIST OG_x000a_26:12:21-19:12:21: PONDASI BTS OG, PARALEL DELIVERY MATERIAL_x000a_15:12:21-12:12:21: CME PREPARATION, WAIT PSB RELEASED_x000a_08:12:21: STO DECLARE_x000a_05:12:21-24:11:21: ERM REJECTION, SITE ISSOLATED_x000a_21:11:21: ESR PROCESS"/>
    <x v="2"/>
    <x v="0"/>
    <m/>
    <m/>
    <m/>
    <m/>
    <x v="2"/>
    <m/>
    <m/>
    <x v="1"/>
    <m/>
    <m/>
  </r>
  <r>
    <m/>
    <m/>
    <s v="SUL-ST-LWK-1090"/>
    <n v="30735330031"/>
    <s v="260387126"/>
    <s v="BO MEKAR JAYA"/>
    <s v="ACTIVE - BLITZKRIEG 2021 [NEW]"/>
    <s v="TB"/>
    <s v="122°11.43.04'E"/>
    <s v="1°34.25.18'S"/>
    <n v="50"/>
    <s v="50/170/340"/>
    <n v="2021"/>
    <s v="BLITZKRIEG 2021 [NEW]"/>
    <s v="RT 04/03, Desa Mentawa, Kec. Toili Barat, Kab. Banggai, Prov. Sulawesi Tengah"/>
    <s v="HTI"/>
    <s v="SUL-ST-LWK-1090"/>
    <s v="TOILIBARAT_MEKAR_JAYA"/>
    <s v="COLO"/>
    <s v="TBG"/>
    <s v="EAST"/>
    <x v="2"/>
    <s v="Sulawesi Tengah"/>
    <s v="Kab. Banggai"/>
    <n v="6617794"/>
    <x v="25"/>
    <m/>
    <n v="140"/>
    <s v="121 - 150 days"/>
    <d v="2021-12-18T00:00:00"/>
    <s v="TBD"/>
    <s v="TBD"/>
    <s v="TBD"/>
    <s v="TBD"/>
    <s v="TBD"/>
    <d v="2022-04-30T00:00:00"/>
    <s v="W18-2022"/>
    <s v="Apr-2022"/>
    <d v="2022-04-30T00:00:00"/>
    <s v="W18-2022"/>
    <s v="Apr-2022"/>
    <s v="MW"/>
    <d v="2022-03-07T00:00:00"/>
    <d v="2022-03-15T00:00:00"/>
    <n v="319100338658"/>
    <n v="6.6"/>
    <m/>
    <d v="2022-02-25T00:00:00"/>
    <m/>
    <d v="2022-03-15T00:00:00"/>
    <d v="2022-04-07T00:00:00"/>
    <m/>
    <m/>
    <e v="#N/A"/>
    <s v="HOLD"/>
    <s v="38.RFI"/>
    <s v="21.RFI"/>
    <s v="CLOSED - RFI DONE"/>
    <s v="07:04:22: RFIN_x000a_06:04:22-13:03:22: SRFI, W3 APR DI RFI KAN_x000a_09:03:22: ME OG_x000a_06:03:22-28:02:22: PONDASI OG_x000a_25:02:22: ANNOUNCEMENT GO UNTIL SRFI_x000a_23:02:22-16:12:21: TNP OK, NEED CONFIRM PMO GO CME_x000a_15:12:21-09:12:21: STO RECALL_x000a_08:12:21: STO DECLARE 7 DEC_x000a_05:12:21: REVIEW TNP ALITA_x000a_01:12:21-24:11:21: NEED REVIEW RNP HUWAWEI_x000a_21:11:21: ESR PROCESS"/>
    <x v="2"/>
    <x v="0"/>
    <m/>
    <m/>
    <m/>
    <m/>
    <x v="2"/>
    <m/>
    <m/>
    <x v="1"/>
    <m/>
    <m/>
  </r>
  <r>
    <m/>
    <m/>
    <s v="SUL-ST-LWK-1091"/>
    <n v="30735340031"/>
    <s v="260054109"/>
    <s v="SKP KAMIWANGI EX NEW MAKAPA 1"/>
    <s v="ACTIVE - BLITZKRIEG 2021 [NEW]"/>
    <s v="TB"/>
    <s v="122�15.33.08'E"/>
    <s v="1�33.21.24'S"/>
    <n v="60"/>
    <s v="20/150/300"/>
    <n v="2021"/>
    <s v="BLITZKRIEG 2021 [NEW]"/>
    <s v="Dusun I Desa Kamiwangi RT.002  Kec. Toili Barat, Kab. Banggai Prov. Sulawesi Tengah"/>
    <s v="HTI"/>
    <s v="SUL-ST-LWK-1091"/>
    <s v="TOILIBARAT_KAMI_WANGI"/>
    <s v="COLO"/>
    <s v="TBG"/>
    <s v="EAST"/>
    <x v="2"/>
    <s v="Sulawesi Tengah"/>
    <s v="Kab. Banggai"/>
    <n v="6617794"/>
    <x v="25"/>
    <m/>
    <n v="142"/>
    <s v="121 - 150 days"/>
    <d v="2021-12-18T00:00:00"/>
    <s v="TBD"/>
    <s v="TBD"/>
    <s v="TBD"/>
    <s v="TBD"/>
    <s v="TBD"/>
    <d v="2022-04-30T00:00:00"/>
    <s v="W18-2022"/>
    <s v="Apr-2022"/>
    <d v="2022-04-30T00:00:00"/>
    <s v="W18-2022"/>
    <s v="Apr-2022"/>
    <s v="MW"/>
    <d v="2022-03-07T00:00:00"/>
    <d v="2022-03-15T00:00:00"/>
    <n v="319100338641"/>
    <m/>
    <m/>
    <d v="2022-02-25T00:00:00"/>
    <m/>
    <d v="2022-03-15T00:00:00"/>
    <d v="2022-04-09T00:00:00"/>
    <m/>
    <m/>
    <m/>
    <s v="HOLD"/>
    <s v="38.RFI"/>
    <s v="21.RFI"/>
    <s v="CLOSED - RFI DONE"/>
    <s v="09:04:22: RFIN_x000a_06:04:22-13:03:22: SRFI, MID APR DI RFI KAN_x000a_09:03:22: ME OG_x000a_06:03:22-28:02:22: PONDASI OG_x000a_25:02:22: ANNOUNCEMENT GO UNTIL SRFI_x000a_23:02:22-16:12:21: TNP OK, NEED CONFIRM PMO GO CME_x000a_15:12:21-09:12:21: STO RECALL_x000a_08:12:21: STO DECLARE 7 DEC_x000a_05:12:21-24:11:21: ERM REJECTION, SITE ISSOLATED_x000a_21:11:21: ESR PROCESS"/>
    <x v="2"/>
    <x v="0"/>
    <m/>
    <m/>
    <m/>
    <m/>
    <x v="2"/>
    <m/>
    <m/>
    <x v="1"/>
    <n v="481"/>
    <s v="469 TBG"/>
  </r>
  <r>
    <s v="NEW SPK"/>
    <m/>
    <s v="SUM-SU-MDN-2234"/>
    <n v="30734720031"/>
    <s v="0225632007"/>
    <s v="IBS KRAKATAU UJUNG"/>
    <s v="BP2022"/>
    <s v="TB"/>
    <s v="98°40.39.54'E"/>
    <s v="3°38.5.44'N"/>
    <n v="40"/>
    <s v="90/210/280"/>
    <n v="2022"/>
    <s v="New site 2022 - P1"/>
    <s v="Gg. Mufakat No. 5, Jl. Perwira, Lingkungan VIII, Kelurahan Pulo Brayan Bengkel, Kecamatan Medan Timur, Kota Medan, Provinsi Sumatera Utara"/>
    <s v="HTI"/>
    <s v="SUM-SU-MDN-2234"/>
    <s v="PB_BENGKEL_BARU"/>
    <s v="COLO"/>
    <s v="TBG"/>
    <s v="West"/>
    <x v="3"/>
    <s v="Sumatera Utara"/>
    <s v="Kota Medan"/>
    <n v="6617992"/>
    <x v="8"/>
    <d v="2022-01-28T00:00:00"/>
    <n v="81"/>
    <s v="61 - 90 days"/>
    <d v="2022-02-27T00:00:00"/>
    <s v="W10-2022"/>
    <s v="Feb-2022"/>
    <s v="TBD"/>
    <s v="TBD"/>
    <s v="TBD"/>
    <d v="2022-04-30T00:00:00"/>
    <s v="W18-2022"/>
    <s v="Apr-2022"/>
    <d v="2022-04-30T00:00:00"/>
    <s v="W18-2022"/>
    <s v="Apr-2022"/>
    <s v="MW"/>
    <d v="2022-02-01T00:00:00"/>
    <d v="2022-02-02T00:00:00"/>
    <m/>
    <m/>
    <m/>
    <d v="2022-03-22T00:00:00"/>
    <m/>
    <m/>
    <m/>
    <m/>
    <m/>
    <m/>
    <m/>
    <s v="31.RBS/BTS Foundation "/>
    <s v="17.RBS/BTS FOUNDATION OG"/>
    <s v="NEED STRENGTENING PARALEL, COMCASE"/>
    <s v="17:04:22-30:03:22: PONDASI OG &amp; PERKUATAN_x000a_27:03:22-23:03:22: CONTINUE CME_x000a_20:03:22-09:03:22: BTS PONDASI OG, PARALEL STRENGTENING, COMCASE_x000a_06:03:22-13:02:22: READY TO STO_x000a_09:02:22-07:02:22: NEED REVIEW POWER HUAWEI_x000a_06:02:22: NEED REVIEW TNP ALITA_x000a_02:02:22: NEED REVIEW RNP HUAWEI_x000a_30:01:22: ESR REVIEW, NEED REVIEW RNP HUAWEI_x000a_28:01:22: SPK RELEASED"/>
    <x v="2"/>
    <x v="0"/>
    <m/>
    <m/>
    <m/>
    <m/>
    <x v="2"/>
    <m/>
    <m/>
    <x v="1"/>
    <n v="436"/>
    <s v="424 TBG"/>
  </r>
  <r>
    <m/>
    <m/>
    <s v="JAW-JK-TJP-0707"/>
    <n v="30716000031"/>
    <n v="110984109"/>
    <s v="VILA GADING INDAH"/>
    <s v="RORO JONGRANG 2021 [NEW]"/>
    <s v="SKP"/>
    <s v="106°53'52.39''E"/>
    <s v="6°10'1.3''S"/>
    <m/>
    <m/>
    <n v="2021"/>
    <s v="RORO JONGRANG 2021 [NEW]"/>
    <s v="Jl. Perintis Kemerdekaan, Kel. Kelapa Gading Barat RT.01 RW.05, Kec. Kelapa Gading, Kota Jakarta Utara Prov. DKI Jakarta"/>
    <s v="EID"/>
    <s v="JAW-JK-TJP-0707"/>
    <s v="PELEPAH RAYA RELOCATION"/>
    <s v="COLO"/>
    <s v="TBG"/>
    <s v="JABO"/>
    <x v="10"/>
    <s v="DKI Jakarta"/>
    <s v="Kota Adm. Jakarta Utara"/>
    <n v="6617777"/>
    <x v="52"/>
    <m/>
    <n v="21"/>
    <s v="&lt; 30 days"/>
    <d v="2021-12-08T00:00:00"/>
    <s v="W50-2021"/>
    <s v="Dec-2021"/>
    <s v="TBD"/>
    <s v="TBD"/>
    <s v="TBD"/>
    <d v="2021-11-30T00:00:00"/>
    <s v="W49-2021"/>
    <s v="Nov-2021"/>
    <d v="2021-11-28T00:00:00"/>
    <s v="W49-2021"/>
    <s v="Nov-2021"/>
    <s v="MW"/>
    <d v="2021-11-18T00:00:00"/>
    <d v="2021-11-22T00:00:00"/>
    <n v="545103628446"/>
    <n v="6.6"/>
    <m/>
    <d v="2021-11-16T00:00:00"/>
    <m/>
    <m/>
    <d v="2021-11-29T00:00:00"/>
    <s v="W49-2021"/>
    <m/>
    <m/>
    <m/>
    <s v="38.RFI"/>
    <s v="21.RFI"/>
    <s v="CLOSED - RFI DONE"/>
    <s v="29:11:21: RFIN_x000a_24:11:21: OG FABRIKASI MATERIAL BASEFRAME, START CME 25 NOV, PLAN RFI 28 NOV_x000a_21:11:21: WAIT PSB PLN RELEASE_x000a_17:11:21: STO DECLARE 16 NOV_x000a_14:11:21-10:11:21: ESR PROCESS OG"/>
    <x v="2"/>
    <x v="0"/>
    <m/>
    <m/>
    <m/>
    <m/>
    <x v="2"/>
    <m/>
    <m/>
    <x v="1"/>
    <m/>
    <m/>
  </r>
  <r>
    <n v="963"/>
    <m/>
    <s v="SUM-RI-BKN-1158"/>
    <n v="30720770031"/>
    <n v="41320109"/>
    <s v="SUNGAI PUTIH"/>
    <s v="ACTIVE - BLITZKRIEG 2021 [NEW]"/>
    <s v="TB"/>
    <s v="101°10.43.97'E"/>
    <s v="0°28.35.44'N"/>
    <n v="40"/>
    <s v="70/90/240"/>
    <n v="2021"/>
    <s v="BLITZKRIEG 2021 [NEW]"/>
    <m/>
    <s v="HTI"/>
    <s v="SUM-RI-BKN-1158"/>
    <s v="SEIPUTIH_KAMPAR_TIMUR"/>
    <s v="COLO"/>
    <s v="XL"/>
    <s v="West"/>
    <x v="9"/>
    <s v="Riau"/>
    <s v="Kab. Kampar"/>
    <n v="6617768"/>
    <x v="53"/>
    <m/>
    <n v="121"/>
    <s v="121 - 150 days"/>
    <d v="2021-12-05T00:00:00"/>
    <s v="W50-2021"/>
    <s v="Dec-2021"/>
    <s v="TBD"/>
    <s v="TBD"/>
    <s v="TBD"/>
    <d v="2021-12-24T00:00:00"/>
    <s v="W52-2021"/>
    <s v="Dec-2021"/>
    <d v="2022-02-28T00:00:00"/>
    <s v="W10-2022"/>
    <s v="Feb-2022"/>
    <s v="MW"/>
    <m/>
    <m/>
    <m/>
    <m/>
    <m/>
    <d v="2021-11-12T00:00:00"/>
    <m/>
    <m/>
    <d v="2022-03-06T00:00:00"/>
    <s v="W11-2022"/>
    <m/>
    <m/>
    <m/>
    <s v="38.RFI"/>
    <s v="21.RFI"/>
    <s v="CURRENTLY NO ISSUE"/>
    <s v="24:02:22: RFI, NEED RFIN TO INJECT_x000a_17:02:22-16:01:22: SRFI,PLN CONNECTION_x000a_12:01:22: PONDASI OG_x000a_05:01:22-29:12:21: WAIT PERMIT_x000a_26:12:21-16:12:21: PROSES FINALISASI SUBCON ASSIGNMENT, WAIT RFIN BY HTI_x000a_15:12:21-28:11:21: STO DECLARED, WAIT RFI BY HTI_x000a_21:11:21-17:11:21: STO RELEASED 12 NOV, WAIT RFI BY HTI_x000a_17:11:21-07:11:21: ESR PREPARATION OG,NEED REVIEW TNP ALITA"/>
    <x v="2"/>
    <x v="0"/>
    <m/>
    <m/>
    <m/>
    <m/>
    <x v="2"/>
    <m/>
    <m/>
    <x v="1"/>
    <m/>
    <m/>
  </r>
  <r>
    <n v="962"/>
    <m/>
    <s v="JAW-JI-KNR-4196"/>
    <n v="30720630031"/>
    <n v="160632104"/>
    <s v="MARON_SRENGAT"/>
    <s v="ACTIVE - BLITZKRIEG 2021 [NEW]"/>
    <s v="SMI"/>
    <s v="112°4.54.59'E"/>
    <s v="8°5.50.03'S"/>
    <n v="50"/>
    <s v="150/220/340"/>
    <n v="2021"/>
    <s v="BLITZKRIEG 2021 [NEW]"/>
    <m/>
    <s v="HTI"/>
    <s v="JAW-JI-KNR-4196"/>
    <s v="SRENGAT_MARON"/>
    <s v="COLO"/>
    <s v="TBG"/>
    <s v="EAST"/>
    <x v="6"/>
    <s v="Jawa Timur"/>
    <s v="Kab. Blitar"/>
    <n v="6617767"/>
    <x v="53"/>
    <m/>
    <n v="49"/>
    <s v="31 - 60 days"/>
    <d v="2021-12-05T00:00:00"/>
    <s v="W50-2021"/>
    <s v="Dec-2021"/>
    <s v="TBD"/>
    <s v="TBD"/>
    <s v="TBD"/>
    <d v="2021-12-17T00:00:00"/>
    <s v="W51-2021"/>
    <s v="Dec-2021"/>
    <d v="2021-12-31T00:00:00"/>
    <s v="W53-2021"/>
    <s v="Dec-2021"/>
    <s v="MW"/>
    <d v="2021-12-14T00:00:00"/>
    <d v="2021-12-14T00:00:00"/>
    <n v="514051659104"/>
    <n v="10.6"/>
    <m/>
    <d v="2021-11-22T00:00:00"/>
    <m/>
    <d v="2021-12-17T00:00:00"/>
    <d v="2021-12-24T00:00:00"/>
    <s v="W52-2021"/>
    <m/>
    <m/>
    <m/>
    <s v="38.RFI"/>
    <s v="21.RFI"/>
    <s v="CLOSED - RFI DONE"/>
    <s v="24:12:21: RFIN_x000a_22:12:12-19:12:21: SRFI TGL 17 DEC, OG PROCESS PLN CONNECTION_x000a_15:12:21: PONDASI BTS OG, WAIT PSB RELEASED_x000a_13:12:21: Ada perubahan komitmen dari reloc right 1200 ER menjadi komitmen New order 2021_x000a_12:12:21-28:11:21: STO DECLARED, WAIT RFI BY HTI_x000a_21:11:21-07:11:21: ESR PROCESS OG,NEED REVIEW RNP HUAWEI"/>
    <x v="2"/>
    <x v="0"/>
    <m/>
    <m/>
    <m/>
    <m/>
    <x v="2"/>
    <m/>
    <m/>
    <x v="1"/>
    <m/>
    <m/>
  </r>
  <r>
    <n v="966"/>
    <m/>
    <s v="SUM-SS-PKB-1247"/>
    <n v="30723450031"/>
    <n v="71410109"/>
    <s v="SIDANG MAS BANYUASIN"/>
    <s v="ACTIVE - BLITZKRIEG 2021 [NEW]"/>
    <s v="TB"/>
    <s v="104°19.55.02'E"/>
    <s v="2°58.12.43'S"/>
    <n v="45"/>
    <s v="30/190/290"/>
    <n v="2021"/>
    <s v="BLITZKRIEG 2021 [NEW]"/>
    <m/>
    <s v="HTI"/>
    <s v="SUM-SS-PKB-1247"/>
    <s v="SIDANG_MAS"/>
    <s v="COLO"/>
    <s v="XL"/>
    <s v="West"/>
    <x v="1"/>
    <s v="Sumatera Selatan"/>
    <s v="Kab. Banyuasin"/>
    <n v="6617768"/>
    <x v="53"/>
    <m/>
    <n v="111"/>
    <s v="91 - 120 days"/>
    <d v="2021-12-05T00:00:00"/>
    <s v="W50-2021"/>
    <s v="Dec-2021"/>
    <s v="TBD"/>
    <s v="TBD"/>
    <s v="TBD"/>
    <d v="2021-12-24T00:00:00"/>
    <s v="W52-2021"/>
    <s v="Dec-2021"/>
    <d v="2022-02-28T00:00:00"/>
    <s v="W10-2022"/>
    <s v="Feb-2022"/>
    <s v="MW"/>
    <m/>
    <m/>
    <m/>
    <m/>
    <m/>
    <d v="2021-11-15T00:00:00"/>
    <m/>
    <m/>
    <d v="2022-02-24T00:00:00"/>
    <s v="W09-2022"/>
    <m/>
    <m/>
    <m/>
    <s v="38.RFI"/>
    <s v="21.RFI"/>
    <s v="CLOSED - RFI DONE"/>
    <s v="02:02:22: RFI, WAIT RFIN_x000a_26:01:22: SRFI, PROCESS SURVEY PLN_x000a_19:01:22-16:01:22: WAITING PANEL KWH_x000a_12:01:22-29:12:21: WAIT PERMIT_x000a_26:12:21-16:12:21: PROSES FINALISASI SUBCON ASSIGNMENT, WAIT RFIN BY HTI_x000a_15:12:21-28:11:21: STO DECLARED, WAIT RFI BY HTI_x000a_21:11:21-07:11:21: ESR PROCESS OG,NEED REVIEW TNP ALITA"/>
    <x v="2"/>
    <x v="0"/>
    <m/>
    <m/>
    <m/>
    <m/>
    <x v="2"/>
    <m/>
    <m/>
    <x v="1"/>
    <m/>
    <m/>
  </r>
  <r>
    <n v="961"/>
    <m/>
    <s v="SUM-SS-LLG-1236"/>
    <n v="30720760031"/>
    <n v="70217104"/>
    <s v="PETANANG"/>
    <s v="ACTIVE - BLITZKRIEG 2021 [NEW]"/>
    <s v="SMI"/>
    <s v="102°50.34.04'E"/>
    <s v="3°13.11.75'S"/>
    <n v="50"/>
    <s v="80/160/340"/>
    <n v="2021"/>
    <s v="BLITZKRIEG 2021 [NEW]"/>
    <m/>
    <s v="HTI"/>
    <s v="SUM-SS-LLG-1236"/>
    <s v="PETANANG_ULU"/>
    <s v="COLO"/>
    <s v="XL"/>
    <s v="West"/>
    <x v="1"/>
    <s v="Sumatera Selatan"/>
    <s v="Kota Lubuk Linggau"/>
    <n v="6617767"/>
    <x v="53"/>
    <m/>
    <n v="111"/>
    <s v="91 - 120 days"/>
    <d v="2021-12-05T00:00:00"/>
    <s v="W50-2021"/>
    <s v="Dec-2021"/>
    <s v="TBD"/>
    <s v="TBD"/>
    <s v="TBD"/>
    <d v="2021-12-24T00:00:00"/>
    <s v="W52-2021"/>
    <s v="Dec-2021"/>
    <d v="2022-02-28T00:00:00"/>
    <s v="W10-2022"/>
    <s v="Feb-2022"/>
    <s v="MW"/>
    <m/>
    <m/>
    <m/>
    <m/>
    <m/>
    <d v="2021-11-12T00:00:00"/>
    <m/>
    <m/>
    <d v="2022-02-24T00:00:00"/>
    <s v="W09-2022"/>
    <m/>
    <m/>
    <m/>
    <s v="38.RFI"/>
    <s v="21.RFI"/>
    <s v="CLOSED - RFI DONE"/>
    <s v="02:02:22-26:01:22: SRFI, PROSES SURVEY PLN_x000a_19:01:22-16:01:22: PREPARE MATERIAL_x000a_12:01:22-29:12:21: WAIT PERMIT_x000a_26:12:21-16:12:21: PROSES FINALISASI SUBCON ASSIGNMENT, WAIT RFIN BY HTI_x000a_15:12:21-28:11:21: STO DECLARED, WAIT RFI BY HTI_x000a_21:11:21-17:11:21: STO RELEASED, WAIT RFI BY HTI_x000a_14:11:21-07:11:21: ESR PROCESS OG,NEED REVIEW TNP ALITA"/>
    <x v="2"/>
    <x v="0"/>
    <m/>
    <m/>
    <m/>
    <m/>
    <x v="2"/>
    <m/>
    <m/>
    <x v="1"/>
    <m/>
    <m/>
  </r>
  <r>
    <n v="965"/>
    <m/>
    <s v="SUM-RI-RGT-0967"/>
    <n v="30720790031"/>
    <n v="40119109"/>
    <s v="SC_RG5083A"/>
    <s v="ACTIVE - BLITZKRIEG 2021 [NEW]"/>
    <s v="TB"/>
    <s v="102°34.24.6'E"/>
    <s v="0°23.22.09'S"/>
    <n v="60"/>
    <s v="50/130/290"/>
    <n v="2021"/>
    <s v="BLITZKRIEG 2021 [NEW]"/>
    <m/>
    <s v="HTI"/>
    <s v="SUM-RI-RGT-0967"/>
    <s v="SUNGAI_BERINGIN"/>
    <s v="COLO"/>
    <s v="XL"/>
    <s v="West"/>
    <x v="9"/>
    <s v="Riau"/>
    <s v="Kab. Indragiri Hulu"/>
    <n v="6617768"/>
    <x v="53"/>
    <m/>
    <n v="105"/>
    <s v="91 - 120 days"/>
    <d v="2021-12-05T00:00:00"/>
    <s v="W50-2021"/>
    <s v="Dec-2021"/>
    <s v="TBD"/>
    <s v="TBD"/>
    <s v="TBD"/>
    <d v="2021-12-24T00:00:00"/>
    <s v="W52-2021"/>
    <s v="Dec-2021"/>
    <d v="2022-02-28T00:00:00"/>
    <s v="W10-2022"/>
    <s v="Feb-2022"/>
    <s v="MW"/>
    <m/>
    <m/>
    <m/>
    <m/>
    <m/>
    <d v="2021-11-19T00:00:00"/>
    <m/>
    <m/>
    <d v="2022-02-18T00:00:00"/>
    <s v="W08-2022"/>
    <m/>
    <m/>
    <m/>
    <s v="38.RFI"/>
    <s v="21.RFI"/>
    <s v="CURRENTLY NO ISSUE"/>
    <s v="02:02:22-16:01:22: SRFI, PLN CONNECTION_x000a_12:01:22: PONDASI DONE, WAITING SK PLN FROM XL_x000a_05:01:22-29:12:21: WAIT PERMIT_x000a_26:12:21-16:12:21: PROSES FINALISASI SUBCON ASSIGNMENT, WAIT RFIN BY HTI_x000a_15:12:21-28:11:21: STO DECLARED, WAIT RFI BY HTI_x000a_21:11:21-07:11:21: ESR PREPARATION OG, NEED REVIEW RNP HUAWEI"/>
    <x v="2"/>
    <x v="0"/>
    <m/>
    <m/>
    <m/>
    <m/>
    <x v="2"/>
    <m/>
    <m/>
    <x v="1"/>
    <m/>
    <m/>
  </r>
  <r>
    <n v="967"/>
    <m/>
    <s v="KAL-KS-TJG-0954"/>
    <n v="30720640031"/>
    <n v="220757109"/>
    <s v="TBG GM DESA SIMPUNG LAYUNG"/>
    <s v="ACTIVE - BLITZKRIEG 2021 [NEW]"/>
    <s v="TB"/>
    <s v="115°34.9.44'E"/>
    <s v="1°54.46.22'S"/>
    <n v="45"/>
    <s v="10/105/295"/>
    <n v="2021"/>
    <s v="BLITZKRIEG 2021 [NEW]"/>
    <m/>
    <s v="HTI"/>
    <s v="KAL-KS-TJG-0954"/>
    <s v="MUARA_UYA_UWIE"/>
    <s v="COLO"/>
    <s v="TBG"/>
    <s v="CENTRAL"/>
    <x v="7"/>
    <s v="Kalimantan Selatan"/>
    <s v="Kab. Tabalong"/>
    <n v="6617768"/>
    <x v="53"/>
    <m/>
    <n v="67"/>
    <s v="61 - 90 days"/>
    <d v="2021-12-05T00:00:00"/>
    <s v="W50-2021"/>
    <s v="Dec-2021"/>
    <s v="TBD"/>
    <s v="TBD"/>
    <s v="TBD"/>
    <d v="2021-12-24T00:00:00"/>
    <s v="W52-2021"/>
    <s v="Dec-2021"/>
    <d v="2022-01-10T00:00:00"/>
    <s v="W03-2022"/>
    <s v="Jan-2022"/>
    <s v="MW"/>
    <d v="2021-12-14T00:00:00"/>
    <m/>
    <n v="222400317590"/>
    <n v="6.6"/>
    <m/>
    <d v="2021-11-29T00:00:00"/>
    <m/>
    <m/>
    <d v="2022-01-11T00:00:00"/>
    <s v="W03-2022"/>
    <m/>
    <m/>
    <m/>
    <s v="38.RFI"/>
    <s v="21.RFI"/>
    <s v="CLOSED - RFI DONE"/>
    <s v="11:01:22: RFIN_x000a_09:01:22: SRFI_x000a_05:01:22-02:01:22: ME OG, REGIST PLN_x000a_29:12:21: PONDASI RBS OG, PREPARE ME_x000a_26:12:21: PONDASI RBS OG_x000a_22:12:21-15:12:21: CME PREPARATION_x000a_13:12:21: Ada perubahan komitmen dari reloc right 1200 ER menjadi komitmen New order 2021_x000a_12:12:21: STO DECLARE 29 NOV, WAIT RFI BY HTI_x000a_05:12:21-28:11:21: NEED REVIEW POWER HUWAWEI_x000a_21:11:21-07:11:21: ESR PROCESS OG,NEED REVIEW RNP HUAWEI"/>
    <x v="2"/>
    <x v="0"/>
    <m/>
    <m/>
    <m/>
    <m/>
    <x v="2"/>
    <m/>
    <m/>
    <x v="1"/>
    <m/>
    <m/>
  </r>
  <r>
    <n v="932"/>
    <m/>
    <s v="JAW-JB-BKS-0648"/>
    <n v="30719690031"/>
    <s v="1266962010"/>
    <s v="IBS GALAXI RAYA-JAKASAMPURNA"/>
    <s v="RELOCATION"/>
    <s v="TB"/>
    <s v="106°58.6.46'E"/>
    <s v="6°15.0.25'S"/>
    <n v="32.5"/>
    <s v="90/210/330"/>
    <n v="2021"/>
    <s v="RELOCATION"/>
    <s v="Jl. Galaxy Raya Ruko No.4, Kel. Jaka Sampurna RT.006 RW.09, Kec. Bekasi Barat, Kota Bekasi Prov. Jawa Barat"/>
    <s v="EID"/>
    <s v="JAW-JB-BKS-0648"/>
    <s v="JAKASAMPURNA MALABAR RELOCATION 2"/>
    <s v="COLO"/>
    <s v="XL"/>
    <s v="JABO"/>
    <x v="0"/>
    <s v="Jawa Barat"/>
    <s v="Kota Bekasi"/>
    <n v="6617758"/>
    <x v="54"/>
    <m/>
    <n v="169"/>
    <s v="&gt; 150 days"/>
    <d v="2021-12-01T00:00:00"/>
    <s v="W49-2021"/>
    <s v="Dec-2021"/>
    <s v="TBD"/>
    <s v="TBD"/>
    <s v="TBD"/>
    <d v="2022-01-14T00:00:00"/>
    <s v="W03-2022"/>
    <s v="Jan-2022"/>
    <d v="2022-02-28T00:00:00"/>
    <s v="W10-2022"/>
    <s v="Feb-2022"/>
    <s v="MW"/>
    <m/>
    <m/>
    <m/>
    <m/>
    <m/>
    <d v="2021-11-22T00:00:00"/>
    <m/>
    <m/>
    <m/>
    <m/>
    <m/>
    <m/>
    <m/>
    <s v="35.Pemasangan KWH Box dan pole"/>
    <s v="19.MECHANICAL &amp; ELECTRICAL OG"/>
    <s v="COMMCASE"/>
    <s v="14:04:22: minus kwh_x000a_03:03:22-24:02:22: PREAPRE CME, NEW DESIGN_x000a_17:02:22: HOLD COMMCASE BY LL_x000a_02:02:22-16:01:22: PONDASI OG_x000a_12:01:22-12:21-15:12:21: STO DECLARE 22 NOV, EID TERIMA PO 15 DEC, PLAN RFI 14 JAN_x000a_15:12:21-28:11:21: STO DECLARED, WAIT RFI BY EID, EID WAIT PO FROM XL _x000a_21:11:21-07:11:21: NEED REVIEW RNP EID_x000a_03:11:21: ERM PROCESS"/>
    <x v="2"/>
    <x v="0"/>
    <m/>
    <m/>
    <m/>
    <m/>
    <x v="2"/>
    <m/>
    <m/>
    <x v="1"/>
    <n v="436"/>
    <m/>
  </r>
  <r>
    <n v="958"/>
    <m/>
    <s v="KAL-KU-MLN-0094"/>
    <n v="30723460031"/>
    <s v="231297109"/>
    <s v="SEBIDAY"/>
    <s v="ACTIVE - BLITZKRIEG 2021 [NEW]"/>
    <s v="SKP"/>
    <s v="116°38.34.74'E"/>
    <s v="3°30.38.52'N"/>
    <n v="40"/>
    <s v="90/220/300"/>
    <n v="2021"/>
    <s v="BLITZKRIEG 2021 [NEW]"/>
    <s v="Jl. Desa Sempayang, Desa Sempayang RT 001, Kec. Malinau Barat, Kab. Malinau Prov. Kalimantan Utara"/>
    <s v="HTI"/>
    <s v="KAL-KU-MLN-0094"/>
    <s v="MALINAU_BARAT_SEMPAYANG"/>
    <s v="COLO"/>
    <s v="XL"/>
    <s v="JABO"/>
    <x v="7"/>
    <s v="Kalimantan Utara"/>
    <s v="Kab. Malinau"/>
    <n v="6617766"/>
    <x v="53"/>
    <m/>
    <n v="165"/>
    <s v="&gt; 150 days"/>
    <d v="2021-12-05T00:00:00"/>
    <s v="W50-2021"/>
    <s v="Dec-2021"/>
    <s v="TBD"/>
    <s v="TBD"/>
    <s v="TBD"/>
    <d v="2021-12-24T00:00:00"/>
    <s v="W52-2021"/>
    <s v="Dec-2021"/>
    <d v="2022-02-28T00:00:00"/>
    <s v="W10-2022"/>
    <s v="Feb-2022"/>
    <s v="MW"/>
    <m/>
    <m/>
    <m/>
    <m/>
    <m/>
    <d v="2021-11-24T00:00:00"/>
    <m/>
    <m/>
    <m/>
    <m/>
    <m/>
    <m/>
    <m/>
    <s v="19.Mobilisasi dan Demobilisasi"/>
    <s v="10.CME PREPARATION"/>
    <s v="CURRENTLY NO ISSUE"/>
    <s v="17:03:22: MATERIAL HOLD BY PAK LURAH, NEED PERMIT_x000a_23:02:22-16:01:22: PREPARE MATERIAL_x000a_12:01:22-16:12:21: PROSES FINALISASI SUBCON ASSIGNMENT, WAIT RFIN BY HTI_x000a_15:12:21-28:11:21: STO DECLARE, WAIT RFI BY HTI_x000a_21:11:21-07:11:21: ESR PROCESS OG,NEED REVIEW RNP HUAWEI"/>
    <x v="2"/>
    <x v="0"/>
    <m/>
    <m/>
    <m/>
    <m/>
    <x v="2"/>
    <m/>
    <m/>
    <x v="1"/>
    <n v="436"/>
    <m/>
  </r>
  <r>
    <n v="964"/>
    <m/>
    <s v="BAL-BA-KRA-1477"/>
    <n v="30720780031"/>
    <s v="171248126"/>
    <s v="DUKUH KUBU"/>
    <s v="ACTIVE - BLITZKRIEG 2021 [NEW]"/>
    <s v="TB"/>
    <s v="115°33.26.68'E"/>
    <s v="8°17.8.99'S"/>
    <n v="50"/>
    <s v="80/200/300"/>
    <n v="2021"/>
    <s v="BLITZKRIEG 2021 [NEW]"/>
    <s v="Banjar Dinas Bhuana Kusuma, Desa Dukuh, Kecamatan Kubu, Kabupaten Karangasem Propinsi Bali"/>
    <s v="HTI"/>
    <s v="BAL-BA-KRA-1477"/>
    <s v="KUBU_DUKUH"/>
    <s v="COLO"/>
    <s v="XL"/>
    <s v="EAST"/>
    <x v="4"/>
    <s v="Bali"/>
    <s v="Kab. Karangasem"/>
    <n v="6617768"/>
    <x v="53"/>
    <m/>
    <n v="141"/>
    <s v="121 - 150 days"/>
    <d v="2021-12-05T00:00:00"/>
    <s v="W50-2021"/>
    <s v="Dec-2021"/>
    <s v="TBD"/>
    <s v="TBD"/>
    <s v="TBD"/>
    <d v="2021-12-24T00:00:00"/>
    <s v="W52-2021"/>
    <s v="Dec-2021"/>
    <d v="2022-02-28T00:00:00"/>
    <s v="W10-2022"/>
    <s v="Feb-2022"/>
    <s v="MW"/>
    <m/>
    <m/>
    <m/>
    <m/>
    <m/>
    <d v="2021-11-22T00:00:00"/>
    <m/>
    <m/>
    <d v="2022-03-26T00:00:00"/>
    <s v="W13-2022"/>
    <m/>
    <m/>
    <m/>
    <s v="38.RFI"/>
    <s v="21.RFI"/>
    <s v="CURRENTLY NO ISSUE"/>
    <s v="26:03:22: RFIN_x000a_24:02:22-17:02:22: SRFI_x000a_02:02:22: RBS FOUNDATION_x000a_26:01:22-16:01:22: PREPARE MATERIAL_x000a_12:01:22: PREPARE MATERIAL &amp; WAITING PERMIT_x000a_05:01:22-16:12:21: PROSES FINALISASI SUBCON ASSIGNMENT, WAIT RFIN BY HTI_x000a_15:12:21-28:11:21: STO DECLARED, WAIT RFI BY HTI_x000a_21:11:21-07:11:21: ESR PROCESS OG,NEED REVIEW RNP HUAWEI"/>
    <x v="2"/>
    <x v="0"/>
    <m/>
    <m/>
    <m/>
    <m/>
    <x v="2"/>
    <m/>
    <m/>
    <x v="1"/>
    <m/>
    <m/>
  </r>
  <r>
    <n v="960"/>
    <m/>
    <s v="SUL-ST-LWK-1084"/>
    <n v="30742410031"/>
    <n v="260091104"/>
    <s v="Toili3"/>
    <s v="ACTIVE - BLITZKRIEG 2021 [NEW]"/>
    <s v="SKP"/>
    <s v="122°22.35.9'E"/>
    <s v="1°27.44.24'S"/>
    <n v="60"/>
    <s v="50/180/300"/>
    <n v="2021"/>
    <s v="BLITZKRIEG 2021 [NEW]"/>
    <m/>
    <s v="HTI"/>
    <s v="SUL-ST-LWK-1084"/>
    <s v="MOILONG_MINAHAKI"/>
    <s v="COLO"/>
    <s v="XL"/>
    <s v="EAST"/>
    <x v="2"/>
    <s v="Sulawesi Tengah"/>
    <s v="Kab. Banggai"/>
    <n v="6617766"/>
    <x v="53"/>
    <m/>
    <n v="165"/>
    <s v="&gt; 150 days"/>
    <d v="2021-12-05T00:00:00"/>
    <s v="W50-2021"/>
    <s v="Dec-2021"/>
    <s v="TBD"/>
    <s v="TBD"/>
    <s v="TBD"/>
    <d v="2021-12-24T00:00:00"/>
    <s v="W52-2021"/>
    <s v="Dec-2021"/>
    <d v="2022-02-28T00:00:00"/>
    <s v="W10-2022"/>
    <s v="Feb-2022"/>
    <s v="MW"/>
    <m/>
    <m/>
    <m/>
    <m/>
    <m/>
    <d v="2022-02-25T00:00:00"/>
    <m/>
    <m/>
    <m/>
    <m/>
    <m/>
    <m/>
    <m/>
    <s v="37.Power connection process"/>
    <s v="20.SRFI"/>
    <s v="GO SRFI"/>
    <s v="14:03:22: SRFI_x000a_17:03:22: PONDASI OG_x000a_28:02:22-25:02:22: ANNOUNCEMENT GO UNTIL SRFI_x000a_24:02:22-16:12:21: TNP OK, NEED CONFIRM PMO GO CME_x000a_15:12:21-09:12:21: STO RECALL_x000a_08:12:21: STO DECLARED, WAIT RFI BY HTI_x000a_05:12:21-28:11:21: ERM REJECTION, SITE ISSOLATED_x000a_21:11:21-07:11:21: ESR PROCESS OG, NEED REVIEW TNP ALITA"/>
    <x v="2"/>
    <x v="0"/>
    <m/>
    <m/>
    <m/>
    <m/>
    <x v="2"/>
    <m/>
    <m/>
    <x v="1"/>
    <n v="436"/>
    <m/>
  </r>
  <r>
    <n v="957"/>
    <m/>
    <s v="KAL-KT-KSN-0432"/>
    <n v="30723440031"/>
    <s v="210596107"/>
    <s v="KATINGAN HILIR-3"/>
    <s v="ACTIVE - BLITZKRIEG 2021 [NEW]"/>
    <s v="SKP"/>
    <s v="113°19.4.55'E"/>
    <s v="1°52.48.72'S"/>
    <n v="45"/>
    <s v="120/205/310"/>
    <n v="2021"/>
    <s v="BLITZKRIEG 2021 [NEW]"/>
    <s v="Jl. Pinggir Sei Katingan Rt 02/- Desa Telangkah Kec Katingan Hilir"/>
    <s v="HTI"/>
    <s v="KAL-KT-KSN-0432"/>
    <s v="KATINGAN_HILIR_TELANGKAH"/>
    <s v="COLO"/>
    <s v="XL"/>
    <s v="CENTRAL"/>
    <x v="7"/>
    <s v="Kalimantan Tengah"/>
    <s v="Kab. Katingan"/>
    <n v="6617766"/>
    <x v="53"/>
    <m/>
    <n v="165"/>
    <s v="&gt; 150 days"/>
    <d v="2021-12-05T00:00:00"/>
    <s v="W50-2021"/>
    <s v="Dec-2021"/>
    <s v="TBD"/>
    <s v="TBD"/>
    <s v="TBD"/>
    <d v="2021-12-24T00:00:00"/>
    <s v="W52-2021"/>
    <s v="Dec-2021"/>
    <d v="2022-02-28T00:00:00"/>
    <s v="W10-2022"/>
    <s v="Feb-2022"/>
    <s v="MW"/>
    <m/>
    <m/>
    <m/>
    <m/>
    <m/>
    <d v="2021-11-22T00:00:00"/>
    <m/>
    <m/>
    <m/>
    <m/>
    <m/>
    <m/>
    <m/>
    <s v="37.Power connection process"/>
    <s v="20.SRFI"/>
    <s v="CURRENTLY NO ISSUE"/>
    <s v="17:03:22: SRFI, WAIT MATERIAL PLN_x000a_24:02:22: FOUNDATION DONE_x000a_17:02:22-16:01:22: PREPARE MATERIAL_x000a_12:01:22-16:12:21: PROSES FINALISASI SUBCON ASSIGNMENT, WAIT RFIN BY HTI_x000a_15:12:21-28:11:21: STO DECLARED, WAIT RFI BY HTI_x000a_21:11:21-07:11:21: ESR PROCESS OG, NEED REVIEW TNP ALITA"/>
    <x v="2"/>
    <x v="0"/>
    <m/>
    <m/>
    <m/>
    <m/>
    <x v="2"/>
    <m/>
    <m/>
    <x v="1"/>
    <n v="436"/>
    <m/>
  </r>
  <r>
    <n v="959"/>
    <m/>
    <s v="JAW-JB-SPA-4115"/>
    <n v="30720750031"/>
    <s v="125059109"/>
    <s v="RNC_KARANGPAWITAN1_P2_SITE PLANNING 1_NEWSITE_407"/>
    <s v="ACTIVE - BLITZKRIEG 2021 [NEW]"/>
    <s v="SKP"/>
    <s v="108°6.23.62'E"/>
    <s v="7°36.53.93'S"/>
    <n v="50"/>
    <s v="0/120/240"/>
    <n v="2021"/>
    <s v="BLITZKRIEG 2021 [NEW]"/>
    <s v="Desa Hegarwangi Kp. Rancabugis RT.002 RW.004, Kec. Bantarkalong, Kab. Tasikmalaya Prov. Jawa Barat"/>
    <s v="HTI"/>
    <s v="JAW-JB-SPA-4115"/>
    <s v="BANTARKALONG_HEGARWANGI"/>
    <s v="COLO"/>
    <s v="XL"/>
    <s v="CENTRAL"/>
    <x v="8"/>
    <s v="Jawa Barat"/>
    <s v="Kab. Tasikmalaya"/>
    <n v="6617766"/>
    <x v="53"/>
    <m/>
    <n v="165"/>
    <s v="&gt; 150 days"/>
    <d v="2021-12-05T00:00:00"/>
    <s v="W50-2021"/>
    <s v="Dec-2021"/>
    <s v="TBD"/>
    <s v="TBD"/>
    <s v="TBD"/>
    <d v="2021-12-24T00:00:00"/>
    <s v="W52-2021"/>
    <s v="Dec-2021"/>
    <d v="2022-02-28T00:00:00"/>
    <s v="W10-2022"/>
    <s v="Feb-2022"/>
    <s v="MW"/>
    <m/>
    <m/>
    <m/>
    <m/>
    <m/>
    <d v="2021-11-15T00:00:00"/>
    <m/>
    <m/>
    <m/>
    <m/>
    <m/>
    <m/>
    <m/>
    <s v="37.Power connection process"/>
    <s v="20.SRFI"/>
    <s v="CURRENTLY NO ISSUE"/>
    <s v="14:04:22-17:03:22: SRFI, WAIT PLN SURVEY_x000a_24:02:22: FOUNDATION OG_x000a_17:02:22: PROSES EXTEND PERMIT_x000a_02:02:22: RBS FOUNDATION_x000a_26:01:22-16:01:22: PREPARE MATERIAL_x000a_12:01:22: PROCESS PR PO TO INTISEL_x000a_05:01:22-16:12:21: PROSES FINALISASI SUBCON ASSIGNMENT, WAIT RFIN BY HTI_x000a_15:12:21-28:11:21: STO DECLARED, WAIT RFI BY HTI_x000a_21:11:21-07:11:21: ESR PROCESS OG,NEED REVIEW RNP HUAWEI"/>
    <x v="2"/>
    <x v="0"/>
    <m/>
    <m/>
    <m/>
    <m/>
    <x v="2"/>
    <m/>
    <m/>
    <x v="1"/>
    <n v="436"/>
    <m/>
  </r>
  <r>
    <n v="968"/>
    <m/>
    <s v="SUM-SU-PSP-2163"/>
    <n v="30720800031"/>
    <s v="021417109"/>
    <s v="DESA SISOMA"/>
    <s v="ACTIVE - BLITZKRIEG 2021 [NEW]"/>
    <s v="TB"/>
    <s v="99°25.57.9'E"/>
    <s v="1°2.3.37'N"/>
    <n v="60"/>
    <s v="90/180/340"/>
    <n v="2021"/>
    <s v="BLITZKRIEG 2021 [NEW]"/>
    <s v="Jl. Tano Tombangan, Desa Haren, Kec. Tano Tombangan Angkola, Kab. Tapanuli Selatan, Prov. Sumatera Utara"/>
    <s v="HTI"/>
    <s v="SUM-SU-PSP-2163"/>
    <s v="INGUL_JAE"/>
    <s v="COLO"/>
    <s v="XL"/>
    <s v="West"/>
    <x v="3"/>
    <s v="Sumatera Utara"/>
    <s v="Kab. Tapanuli Selatan"/>
    <n v="6617768"/>
    <x v="53"/>
    <m/>
    <n v="165"/>
    <s v="&gt; 150 days"/>
    <d v="2021-12-05T00:00:00"/>
    <s v="W50-2021"/>
    <s v="Dec-2021"/>
    <s v="TBD"/>
    <s v="TBD"/>
    <s v="TBD"/>
    <d v="2021-12-24T00:00:00"/>
    <s v="W52-2021"/>
    <s v="Dec-2021"/>
    <d v="2022-02-28T00:00:00"/>
    <s v="W10-2022"/>
    <s v="Feb-2022"/>
    <s v="MW"/>
    <m/>
    <m/>
    <m/>
    <m/>
    <m/>
    <d v="2021-11-19T00:00:00"/>
    <m/>
    <m/>
    <m/>
    <m/>
    <m/>
    <m/>
    <m/>
    <s v="37.Power connection process"/>
    <s v="20.SRFI"/>
    <s v="CURRENTLY NO ISSUE"/>
    <s v="14:04:22-16:01:22: SRFI, PLN CONNECTION_x000a_12:01:22: FOUNDATION DONE, PLAN PLN NEXT WEEK &amp; WAITING SK PLN FROM XL_x000a_02:01:22-29:12:21: RBS DONE, START ME OG_x000a_26:12:21-16:12:21: PROSES FINALISASI SUBCON ASSIGNMENT, WAIT RFIN BY HTI_x000a_15:12:21-28:11:21: STO DECLARED, WAIT RFI BY HTI_x000a_21:11:21-07:11:21: ESR PREPARATION OG,NEED REVIEW RNP HUAWEI"/>
    <x v="2"/>
    <x v="0"/>
    <m/>
    <m/>
    <m/>
    <m/>
    <x v="2"/>
    <m/>
    <m/>
    <x v="1"/>
    <n v="436"/>
    <m/>
  </r>
  <r>
    <s v="89 COLO"/>
    <m/>
    <s v="SUM-SU-AKK-2248"/>
    <n v="30742100031"/>
    <n v="20139105"/>
    <s v="TANJUNG PASIR"/>
    <s v="BP2022"/>
    <s v="MSI"/>
    <s v="99°43.19.27'E"/>
    <s v="2°30.54.65'N"/>
    <n v="50"/>
    <s v="50/110/300"/>
    <n v="2022"/>
    <s v="Newsite 2022 - B2"/>
    <s v="Desa Tanjung Pasir Kec. Kualuh Selatan Kab. Labuhan Batu Utara"/>
    <s v="HTI"/>
    <s v="SUM-SU-AKK-2248"/>
    <s v="KUALUH_SELATAN_TANJUNG_PASIR"/>
    <s v="COLO"/>
    <s v="TBG"/>
    <s v="West"/>
    <x v="3"/>
    <s v="Sumatera Utara"/>
    <s v="Kab. Labuhanbatu Utara"/>
    <n v="6618081"/>
    <x v="5"/>
    <d v="2022-03-11T00:00:00"/>
    <n v="34"/>
    <s v="31 - 60 days"/>
    <d v="2022-04-10T00:00:00"/>
    <s v="W16-2022"/>
    <s v="Apr-2022"/>
    <s v="TBD"/>
    <s v="TBD"/>
    <s v="TBD"/>
    <d v="2022-05-04T00:00:00"/>
    <s v="W19-2022"/>
    <s v="May-2022"/>
    <d v="2022-05-04T00:00:00"/>
    <s v="W19-2022"/>
    <s v="May-2022"/>
    <s v="MW"/>
    <d v="2022-03-24T00:00:00"/>
    <d v="2022-03-25T00:00:00"/>
    <n v="125120754054"/>
    <m/>
    <m/>
    <d v="2022-03-25T00:00:00"/>
    <m/>
    <m/>
    <d v="2022-04-14T00:00:00"/>
    <m/>
    <m/>
    <m/>
    <m/>
    <s v="38.RFI"/>
    <s v="21.RFI"/>
    <s v="CLOSED - RFI DONE"/>
    <s v="14:04:22: RFIN_x000a_30:03:22: PONDASI OG_x000a_27:03:22: PREPARE CME_x000a_23:03:22-13:02:22: ESR PROCESS_x000a_11:02:22: SPK RECEIVED"/>
    <x v="2"/>
    <x v="0"/>
    <m/>
    <m/>
    <m/>
    <m/>
    <x v="2"/>
    <m/>
    <m/>
    <x v="1"/>
    <n v="436"/>
    <s v="424 TBG"/>
  </r>
  <r>
    <s v="NEW SPK"/>
    <m/>
    <s v="SUM-SU-MDN-2235"/>
    <n v="30734760031"/>
    <s v="0226272007"/>
    <s v="IBS JL MAWAR"/>
    <s v="BP2022"/>
    <s v="TB "/>
    <s v="98°39.39.62'E"/>
    <s v="3°39.46.74'N"/>
    <n v="30"/>
    <s v="90/180/260"/>
    <n v="2022"/>
    <s v="New site 2022 - P2"/>
    <s v="Jl Mawar Link 27, Kelurahan Tanjung Mulia, Kecamatan Medan Deli, Kota Medan, Provinsi Sumatera Utara_x000a__x000a_"/>
    <s v="HTI"/>
    <s v="SUM-SU-MDN-2235"/>
    <s v="TANJUNG_MULIA_HILIR"/>
    <s v="COLO"/>
    <s v="TBG"/>
    <s v="West"/>
    <x v="3"/>
    <s v="Sumatera Utara"/>
    <s v="Kota Medan"/>
    <n v="6617992"/>
    <x v="8"/>
    <d v="2022-01-28T00:00:00"/>
    <n v="81"/>
    <s v="61 - 90 days"/>
    <d v="2022-02-27T00:00:00"/>
    <s v="W10-2022"/>
    <s v="Feb-2022"/>
    <s v="TBD"/>
    <s v="TBD"/>
    <s v="TBD"/>
    <d v="2022-04-30T00:00:00"/>
    <s v="W18-2022"/>
    <s v="Apr-2022"/>
    <d v="2022-04-30T00:00:00"/>
    <s v="W18-2022"/>
    <s v="Apr-2022"/>
    <s v="MW"/>
    <d v="2022-02-01T00:00:00"/>
    <d v="2022-02-02T00:00:00"/>
    <m/>
    <m/>
    <m/>
    <d v="2022-03-22T00:00:00"/>
    <m/>
    <m/>
    <m/>
    <m/>
    <m/>
    <d v="1899-12-30T00:00:00"/>
    <m/>
    <s v="31.RBS/BTS Foundation "/>
    <s v="17.RBS/BTS FOUNDATION OG"/>
    <s v="CURRENTLY NO ISSUE"/>
    <s v="17:04:22-30:03:22: PONDASI OG_x000a_27:03:22-23:03:22: CONTINUE CME_x000a_20:03:22-09:03:22: BTS PONDASI OG, PARALEL STRENGTENING, COMCASE_x000a_06:03:22-13:02:22: READY TO STO_x000a_09:02:22: NEED REVIEW CIVIL HUAWEI_x000a_06:02:22: NEED REVIEW TNP ALITA_x000a_02:02:22: NEED REVIEW RNP HUAWEI_x000a_30:01:22: ESR REVIEW, NEED REVIEW RNP HUAWEI_x000a_28:01:22: SPK RELEASED"/>
    <x v="2"/>
    <x v="0"/>
    <m/>
    <m/>
    <m/>
    <m/>
    <x v="2"/>
    <m/>
    <m/>
    <x v="1"/>
    <n v="436"/>
    <s v="424 TBG"/>
  </r>
  <r>
    <m/>
    <m/>
    <s v="SUM-KR-DKL-0637"/>
    <n v="30740410031"/>
    <s v="0507591003"/>
    <s v="REPEATER BUKIT TENGKORAK"/>
    <s v="NEW SITE 2022-REPEATER"/>
    <s v="TB"/>
    <s v="104°43.45.19'E"/>
    <s v="0°12.15.66'S"/>
    <n v="70"/>
    <n v="347"/>
    <m/>
    <s v="Newsite 2022 - Repeater"/>
    <s v="Dusun II Kerandin RT.002 RW.004 Desa Kerandin Kec.Lingga Timur Kab.Lingga Propinsi Kepulauan Riau"/>
    <s v="HTI"/>
    <s v="SUM-KR-DKL-0637"/>
    <s v="REPEATER BUKIT TENGKORAK"/>
    <s v="B2S"/>
    <s v="TBG"/>
    <s v="West"/>
    <x v="9"/>
    <s v="Kepulauan Riau"/>
    <s v="Kab. Lingga"/>
    <n v="6618120"/>
    <x v="19"/>
    <d v="2022-03-09T00:00:00"/>
    <n v="42"/>
    <s v="31 - 60 days"/>
    <d v="2022-08-05T00:00:00"/>
    <s v="W32-2022"/>
    <s v="Aug-2022"/>
    <s v="TBD"/>
    <s v="TBD"/>
    <s v="TBD"/>
    <s v="TBD"/>
    <s v="TBD"/>
    <s v="TBD"/>
    <s v="TBD"/>
    <s v="TBD"/>
    <s v="TBD"/>
    <m/>
    <d v="2022-04-11T00:00:00"/>
    <d v="2022-04-13T00:00:00"/>
    <m/>
    <m/>
    <m/>
    <m/>
    <m/>
    <m/>
    <m/>
    <m/>
    <m/>
    <m/>
    <s v="RFC"/>
    <s v="20.APD &amp; Design Process"/>
    <s v="10.CME PREPARATION"/>
    <s v="CURRENTLY NO ISSUE"/>
    <s v="17:04:22: DESIGN OG_x000a_13:04:22-10:04:22: PRESPARE CME_x000a_06:04:22-03:04:22: REKOM_x000a_30:03:22-21:03:22: IW OG_x000a_20:03:22-15:03:22: VALIDASI RNP TNP_x000a_13:03:22: MITRA ASSIGNMENT_x000a_09:02:22: SPK RELEASED"/>
    <x v="5"/>
    <x v="0"/>
    <n v="42"/>
    <d v="2022-04-20T00:00:00"/>
    <d v="2022-05-15T00:00:00"/>
    <n v="68"/>
    <x v="1"/>
    <d v="2022-06-06T00:00:00"/>
    <d v="2022-07-06T00:00:00"/>
    <x v="0"/>
    <n v="436"/>
    <s v="424 TBG"/>
  </r>
  <r>
    <n v="952"/>
    <m/>
    <s v="SUL-ST-LWK-1069"/>
    <n v="30714650031"/>
    <s v="2604981003"/>
    <s v="KINTOM_SAMADOYA"/>
    <s v="ACTIVE - BLITZKRIEG 2021 [NEW]"/>
    <s v="TB"/>
    <s v="122°39.39.78'E"/>
    <s v="1°9.18.4'S"/>
    <n v="60"/>
    <s v="20/220/300"/>
    <n v="2021"/>
    <m/>
    <s v=""/>
    <s v="HTI"/>
    <s v="SUL-ST-LWK-1069"/>
    <s v="KINTOM_SAMADOYA"/>
    <s v="B2S"/>
    <s v="TBG"/>
    <s v="EAST"/>
    <x v="2"/>
    <s v="Sulawesi Tengah"/>
    <s v="Kab. Banggai"/>
    <n v="6617749"/>
    <x v="2"/>
    <m/>
    <n v="176"/>
    <s v="&gt; 150 days"/>
    <d v="2022-03-24T00:00:00"/>
    <s v="W13-2022"/>
    <s v="Mar-2022"/>
    <s v="TBD"/>
    <s v="TBD"/>
    <s v="TBD"/>
    <s v="TBD"/>
    <s v="TBD"/>
    <s v="TBD"/>
    <s v="TBD"/>
    <s v="TBD"/>
    <s v="TBD"/>
    <s v="MW"/>
    <m/>
    <m/>
    <m/>
    <m/>
    <m/>
    <m/>
    <m/>
    <m/>
    <m/>
    <m/>
    <m/>
    <m/>
    <m/>
    <s v="02.SPK returned"/>
    <s v="02.SPK RETURNED"/>
    <s v="CURRENTLY NO ISSUE"/>
    <s v="11:11:21: DROP BY XL, CHANGE PLAN XL (NEAR EXISTING)_x000a_10:11:21-07:11:21: CANDIDAT VERIFICATION OG_x000a_03:11:21-31:10:21: SURVEY OG, PLAN SUBMIT KANDIDAT W1 NOV"/>
    <x v="2"/>
    <x v="0"/>
    <m/>
    <m/>
    <m/>
    <m/>
    <x v="2"/>
    <m/>
    <m/>
    <x v="1"/>
    <m/>
    <m/>
  </r>
  <r>
    <n v="946"/>
    <m/>
    <s v="SUL-ST-LWK-1082"/>
    <m/>
    <m/>
    <m/>
    <s v="ACTIVE - BLITZKRIEG 2021 [NEW]"/>
    <s v="TB"/>
    <s v="122°49.9.42'E"/>
    <s v="0°56.4.78'S"/>
    <n v="60"/>
    <s v="70/180/260"/>
    <n v="2021"/>
    <m/>
    <s v=""/>
    <s v="HTI"/>
    <s v="SUL-ST-LWK-1082"/>
    <s v="LUWUK_KILONGAN_PERMAI"/>
    <s v="B2S"/>
    <s v="TBG"/>
    <s v="EAST"/>
    <x v="2"/>
    <s v="Sulawesi Tengah"/>
    <s v="Kab. Banggai"/>
    <n v="6617749"/>
    <x v="2"/>
    <m/>
    <n v="176"/>
    <s v="&gt; 150 days"/>
    <d v="2022-03-24T00:00:00"/>
    <s v="W13-2022"/>
    <s v="Mar-2022"/>
    <s v="TBD"/>
    <s v="TBD"/>
    <s v="TBD"/>
    <s v="TBD"/>
    <s v="TBD"/>
    <s v="TBD"/>
    <s v="TBD"/>
    <s v="TBD"/>
    <s v="TBD"/>
    <s v="MW"/>
    <m/>
    <m/>
    <m/>
    <m/>
    <m/>
    <m/>
    <m/>
    <m/>
    <m/>
    <m/>
    <m/>
    <m/>
    <m/>
    <s v="02.SPK returned"/>
    <s v="02.SPK RETURNED"/>
    <s v="CURRENTLY NO ISSUE"/>
    <s v="24:11:21: SPK COLO PENGGANTI, CHANGE TO SITE ID TP 260093104_x000a_21:11:21-10:11:21-03:11:21: CHANGE PLAN PROPOSE TO COLO _x000a_31:10:21: SURVEY OG, PLAN SUBMIT KANDIDAT W 1 NOV"/>
    <x v="2"/>
    <x v="0"/>
    <m/>
    <m/>
    <m/>
    <m/>
    <x v="2"/>
    <m/>
    <m/>
    <x v="1"/>
    <m/>
    <m/>
  </r>
  <r>
    <n v="950"/>
    <m/>
    <s v="SUL-ST-LWK-1068"/>
    <m/>
    <m/>
    <m/>
    <s v="ACTIVE - BLITZKRIEG 2021 [NEW]"/>
    <s v="TB"/>
    <s v="122°20.14.0'E"/>
    <s v="1°27.10.09'S"/>
    <n v="60"/>
    <s v="0/120/220"/>
    <n v="2021"/>
    <m/>
    <s v=""/>
    <s v="HTI"/>
    <s v="SUL-ST-LWK-1068"/>
    <s v="TOILI"/>
    <s v="B2S"/>
    <s v="TBG"/>
    <s v="EAST"/>
    <x v="2"/>
    <s v="Sulawesi Tengah"/>
    <s v="Kab. Banggai"/>
    <n v="6617749"/>
    <x v="2"/>
    <m/>
    <n v="176"/>
    <s v="&gt; 150 days"/>
    <d v="2022-03-24T00:00:00"/>
    <s v="W13-2022"/>
    <s v="Mar-2022"/>
    <s v="TBD"/>
    <s v="TBD"/>
    <s v="TBD"/>
    <s v="TBD"/>
    <s v="TBD"/>
    <s v="TBD"/>
    <s v="TBD"/>
    <s v="TBD"/>
    <s v="TBD"/>
    <s v="MW"/>
    <m/>
    <m/>
    <m/>
    <m/>
    <m/>
    <d v="2022-02-25T00:00:00"/>
    <m/>
    <m/>
    <m/>
    <m/>
    <m/>
    <m/>
    <m/>
    <s v="02.SPK returned"/>
    <s v="02.SPK RETURNED"/>
    <s v="CURRENTLY NO ISSUE"/>
    <s v="24:11:21: NEW SPK RELEASED PENGGANTI TO SITE ID TP 260297109_x000a_21:11:21-10:11:21-03:11:21: CHANGE PLAN PROPOSE TO COLO _x000a_31:10:21: SURVEY OG, PLAN SUBMIT KANDIDAT W 1 NOV"/>
    <x v="2"/>
    <x v="0"/>
    <m/>
    <m/>
    <m/>
    <m/>
    <x v="2"/>
    <m/>
    <m/>
    <x v="1"/>
    <m/>
    <m/>
  </r>
  <r>
    <m/>
    <m/>
    <s v="JAW-JB-NPH-4383"/>
    <n v="30739980031"/>
    <s v="1276981003"/>
    <s v="CIPONGKOR_BARANANGSIANG"/>
    <s v="BP2022"/>
    <s v="TB"/>
    <s v="107°19.44.17'E"/>
    <s v="6°54.20.69'S"/>
    <n v="50"/>
    <s v="40/160/300"/>
    <n v="2022"/>
    <s v="Newsite 2022 - P2"/>
    <s v="Kp. Pasir Salak RT.04 RW.07 Desa Baranangsiang Kec. Cipongkor Kab. Bandung Barat"/>
    <s v="HTI"/>
    <s v="JAW-JB-NPH-4383"/>
    <s v="CIPONGKOR_BARANANGSIANG"/>
    <s v="B2S"/>
    <s v="TBG"/>
    <s v="CENTRAL"/>
    <x v="8"/>
    <s v="Jawa Barat"/>
    <s v="Kab. Bandung Barat"/>
    <n v="6618108"/>
    <x v="15"/>
    <d v="2022-03-07T00:00:00"/>
    <n v="43"/>
    <s v="31 - 60 days"/>
    <d v="2022-08-04T00:00:00"/>
    <s v="W32-2022"/>
    <s v="Aug-2022"/>
    <s v="TBD"/>
    <s v="TBD"/>
    <s v="TBD"/>
    <d v="2022-04-30T00:00:00"/>
    <s v="W18-2022"/>
    <s v="Apr-2022"/>
    <d v="2022-04-30T00:00:00"/>
    <s v="W18-2022"/>
    <s v="Apr-2022"/>
    <s v="MW"/>
    <d v="2022-03-31T00:00:00"/>
    <d v="2022-04-01T00:00:00"/>
    <m/>
    <m/>
    <m/>
    <d v="2022-04-12T00:00:00"/>
    <m/>
    <m/>
    <m/>
    <m/>
    <m/>
    <m/>
    <s v="CME"/>
    <s v="29.Erection"/>
    <s v="16.TOWER ERECTION OG"/>
    <s v="CURRENTLY NO ISSUE"/>
    <s v="17:04:22-14:04:22: ERECTION_x000a_10:04:22: REBARRING_x000a_06:04:22-27:03:22: REKOM OG_x000a_23:03:22-20:03:22: IW CLEAR_x000a_16:03:22-15:03:22: IW OG_x000a_13:03:22: VALIDASI RNP TNP_x000a_12:03:22-09:03:22: SURVEY OG_x000a_07:03:22: SPK RECEIVED"/>
    <x v="5"/>
    <x v="0"/>
    <n v="43"/>
    <s v="DONE"/>
    <d v="2022-04-20T00:00:00"/>
    <n v="44"/>
    <x v="1"/>
    <d v="2022-06-05T00:00:00"/>
    <d v="2022-07-05T00:00:00"/>
    <x v="0"/>
    <n v="436"/>
    <s v="424 TBG"/>
  </r>
  <r>
    <n v="691"/>
    <m/>
    <s v="SUM-RI-PKK-1150"/>
    <n v="30700310031"/>
    <s v="040164109"/>
    <s v="ESTATE 2 MUSIM MAS"/>
    <s v="ACTIVE - BLITZKRIEG 2021 [NEW]"/>
    <s v="TB"/>
    <s v="102° 1' 42.74&quot; E"/>
    <s v="0° 4' 40.66&quot; N"/>
    <n v="60"/>
    <s v="60/150/250"/>
    <n v="2021"/>
    <s v="BLITZKRIEG 2021 [NEW]"/>
    <s v="Perkebunan Sawit PT. Musim Mas, Desa Batang Kulim, Kec. Pangkalan Kuras, Kab. Pelalawan, Prov. Riau"/>
    <s v="HTI"/>
    <s v="SUM-RI-PKK-1150"/>
    <s v="PANGKALAN_KURAS_TANJUNGBERINGIN"/>
    <s v="COLO"/>
    <s v="TBG"/>
    <s v="West"/>
    <x v="9"/>
    <s v="Riau"/>
    <s v="Kab. Pelalawan"/>
    <n v="6617506"/>
    <x v="38"/>
    <m/>
    <n v="246"/>
    <s v="&gt; 150 days"/>
    <d v="2021-09-15T00:00:00"/>
    <s v="W38-2021"/>
    <s v="Sep-2021"/>
    <d v="2021-09-14T00:00:00"/>
    <s v="W38-2021"/>
    <s v="Sep-2021"/>
    <d v="2022-01-26T00:00:00"/>
    <s v="W05-2022"/>
    <s v="Jan-2022"/>
    <d v="2022-04-15T00:00:00"/>
    <s v="W16-2022"/>
    <s v="Apr-2022"/>
    <s v="MW"/>
    <d v="2021-08-28T00:00:00"/>
    <m/>
    <m/>
    <m/>
    <m/>
    <d v="2021-08-25T00:00:00"/>
    <m/>
    <d v="2021-09-28T00:00:00"/>
    <m/>
    <m/>
    <m/>
    <m/>
    <m/>
    <s v="37.Power connection process"/>
    <s v="20.SRFI"/>
    <s v="PROCESS PKS PLN BY BM"/>
    <s v="17:04:22-30:03:22: RFI, WAIT RFIN_x000a_30:03:22-23:03:22: PLN CONNECTION_x000a_20:03:22-16:03:22: PROCESS PENGRIMAN MATERIAL PLN DARI JAKARTA, PLAN ARRIVED W3 MAR_x000a_13:03:22-06:02:22: PROCESS COLLECT DOC PKS_x000a_02:02:22-19:01:22: NEED CONFIRM XL SETUJU DENGAN COST PLN AGAR BISA LANJUT PKS DENGAN BM_x000a_16:01:22-20:12:21: ON PROCESS CONFIRM PLN CORPORATE DENGAN XL_x000a_19:12:21-05:12:21: WAITING CONFIRM PLN CORPORATE HARGA PER KWH, PLAN 19 DEC RELEASED DARI CORPORATE_x000a_01:12:21 - 23:10:21: WAITING CONFIRM PLN CORPORATE (PABRIK SAWIT PT. MUSIM MAS), NY CONFIRMED BY CORPORATE UNTUK SURAT KERJASAMANYA_x000a_20:10:21-08:09:21: SRFI, PLN BY CORPORATE PROSES PEMBUATAN SURAT KERJASAMA ANTARA CORPORATE DENGAN PENGAJUAN PKS PLN_x000a_01:09:21:30:08:21: CME PREPARATION_x000a_30:08:21:25:08:21:STO DECLARE 25 AUG_x000a_22:08:21: NEED REVIEW TNP ALITA_x000a_18:08:21: ERM PROSES, NEED REVIEW RNP HTI_x000a_16:08:21 : SPK COLO RELEASED, ERM PROSESS"/>
    <x v="2"/>
    <x v="0"/>
    <m/>
    <m/>
    <m/>
    <m/>
    <x v="2"/>
    <m/>
    <m/>
    <x v="1"/>
    <n v="436"/>
    <s v="424 TBG"/>
  </r>
  <r>
    <n v="955"/>
    <m/>
    <s v="SUM-SU-TJB-2211"/>
    <n v="30720740031"/>
    <s v="022319123"/>
    <s v="TANJUNG BALAI SELATAN"/>
    <s v="ACTIVE - BLITZKRIEG 2021 [NEW]"/>
    <s v="TB"/>
    <s v="99°47.1.1'E"/>
    <s v="2°55.55.02'N"/>
    <n v="40"/>
    <s v="90/210/330"/>
    <n v="2021"/>
    <s v="BLITZKRIEG 2021 [NEW]"/>
    <s v="Jl. Bandar jepang / Jalan Kavling, Link. IV Kelurahan Pahang, Kecamatan Datuk bandar, Kota Tanjung balai Prov. Sumatera utara"/>
    <s v="HTI"/>
    <s v="SUM-SU-TJB-2211"/>
    <s v="DATUK_BANDAR_PAHANG"/>
    <s v="COLO"/>
    <s v="XL"/>
    <s v="West"/>
    <x v="3"/>
    <s v="Sumatera Utara"/>
    <s v="Kota Tanjung Balai"/>
    <n v="6617742"/>
    <x v="2"/>
    <m/>
    <n v="176"/>
    <s v="&gt; 150 days"/>
    <d v="2021-11-24T00:00:00"/>
    <s v="W48-2021"/>
    <s v="Nov-2021"/>
    <s v="TBD"/>
    <s v="TBD"/>
    <s v="TBD"/>
    <d v="2021-12-24T00:00:00"/>
    <s v="W52-2021"/>
    <s v="Dec-2021"/>
    <d v="2022-02-28T00:00:00"/>
    <s v="W10-2022"/>
    <s v="Feb-2022"/>
    <s v="MW"/>
    <m/>
    <m/>
    <m/>
    <m/>
    <m/>
    <d v="2021-11-02T00:00:00"/>
    <m/>
    <m/>
    <m/>
    <m/>
    <m/>
    <m/>
    <m/>
    <s v="19.Mobilisasi dan Demobilisasi"/>
    <s v="10.CME PREPARATION"/>
    <s v="PERMANENISASI"/>
    <s v="14:04:22: PREPARE CME_x000a_17:03:22-12:01:22: WAITING PERMANENISASI GM KE SST_x000a_05:01:22-02:01:22: WAITING PERMIT_x000a_02:01:22-29:12:21: PERMANENISASI GM KE SST_x000a_26:12:21-16:12:21: PROSES FINALISASI SUBCON ASSIGNMENT, WAIT RFIN BY HTI_x000a_15:12:21-28:11:21: STO DECLARED, WAIT RFI BY HTI_x000a_21:11:21-03:11:21: NEED REVIEW RNP, STO DECLARE 2 NOV "/>
    <x v="2"/>
    <x v="0"/>
    <m/>
    <m/>
    <m/>
    <m/>
    <x v="2"/>
    <m/>
    <m/>
    <x v="1"/>
    <n v="436"/>
    <m/>
  </r>
  <r>
    <m/>
    <m/>
    <s v="SUM-SU-STB-2235"/>
    <n v="30730340031"/>
    <s v="0229081003"/>
    <s v="PERTUMBUKAN"/>
    <s v="BP2022"/>
    <s v="TB"/>
    <s v="98°23.44.16'E"/>
    <s v="3°42.49.0'N"/>
    <n v="60"/>
    <s v="0/80/270"/>
    <m/>
    <m/>
    <s v="Dusun I, Desa Pertumbukan, Kec. Wampu, Kab. Langkat, Provinsi Sumatera Utara"/>
    <s v="HTI"/>
    <s v="SUM-SU-STB-2235"/>
    <s v="PERTUMBUKAN"/>
    <s v="B2S"/>
    <s v="TBG"/>
    <s v="West"/>
    <x v="3"/>
    <s v="Aceh"/>
    <s v="Kab. Langkat"/>
    <n v="6618193"/>
    <x v="55"/>
    <d v="2022-04-07T00:00:00"/>
    <n v="12"/>
    <s v="&lt; 30 days"/>
    <d v="2022-09-04T00:00:00"/>
    <s v="W37-2022"/>
    <s v="Sep-2022"/>
    <s v="TBD"/>
    <s v="TBD"/>
    <s v="TBD"/>
    <s v="TBD"/>
    <s v="TBD"/>
    <s v="TBD"/>
    <s v="TBD"/>
    <s v="TBD"/>
    <s v="TBD"/>
    <m/>
    <d v="2022-04-10T00:00:00"/>
    <d v="2022-04-11T00:00:00"/>
    <m/>
    <m/>
    <m/>
    <m/>
    <m/>
    <m/>
    <m/>
    <m/>
    <m/>
    <m/>
    <s v="CME"/>
    <s v="29.Erection"/>
    <s v="16.TOWER ERECTION OG"/>
    <s v="COMMCASE"/>
    <s v="17:04:22-10:04:22: ERECTION_x000a_07:04:22: SPK RELEASED"/>
    <x v="3"/>
    <x v="17"/>
    <n v="12"/>
    <s v="DONE"/>
    <d v="2022-04-30T00:00:00"/>
    <n v="23"/>
    <x v="1"/>
    <d v="2022-07-06T00:00:00"/>
    <d v="2022-08-05T00:00:00"/>
    <x v="0"/>
    <n v="436"/>
    <s v="424 TBG"/>
  </r>
  <r>
    <s v="NEW SPK"/>
    <m/>
    <s v="JAW-JT-WNG-2766"/>
    <n v="30735800031"/>
    <s v="1443162010"/>
    <s v="IBS JARANMATI BULUSARI"/>
    <s v="BP2022"/>
    <s v="TB"/>
    <s v="111°9.55.22'E"/>
    <s v="7°50.4.52'S"/>
    <n v="49"/>
    <s v="40/160/300"/>
    <s v="2022-2024"/>
    <s v="New site 2022 - P1"/>
    <s v="Desa Bulusari-Jaranmati RT.02 RW.09 Kec. Slogohimo, Kab.Wonogiri Prov. Jawa Tengah"/>
    <s v="NOKIA"/>
    <s v="JAW-JT-WNG-2766"/>
    <s v="JARANMATI_BULUSARI"/>
    <s v="COLO"/>
    <s v="TBG"/>
    <s v="CENTRAL"/>
    <x v="5"/>
    <s v="Jawa Tengah"/>
    <s v="Kab. Wonogiri"/>
    <n v="6617993"/>
    <x v="8"/>
    <d v="2022-01-28T00:00:00"/>
    <n v="68"/>
    <s v="61 - 90 days"/>
    <d v="2022-02-27T00:00:00"/>
    <s v="W10-2022"/>
    <s v="Feb-2022"/>
    <s v="TBD"/>
    <s v="TBD"/>
    <s v="TBD"/>
    <d v="2022-04-07T00:00:00"/>
    <s v="W15-2022"/>
    <s v="Apr-2022"/>
    <d v="2022-04-07T00:00:00"/>
    <s v="W15-2022"/>
    <s v="Apr-2022"/>
    <s v="MW"/>
    <d v="2022-02-02T00:00:00"/>
    <d v="2022-03-14T00:00:00"/>
    <m/>
    <n v="11"/>
    <m/>
    <d v="2022-03-09T00:00:00"/>
    <m/>
    <m/>
    <d v="2022-04-06T00:00:00"/>
    <s v="W15-2022"/>
    <m/>
    <e v="#N/A"/>
    <s v="NY STIP, ERM PROCESS"/>
    <s v="38.RFI"/>
    <s v="21.RFI"/>
    <s v="LMS CHANGED TO NOKIA"/>
    <s v="06:04:22: RFIN_x000a_23:03:22: PLN CONNECTION &amp; STR NY PARALEL_x000a_20:03:22: ME OG_x000a_16:03:22-13:03:22: WAIT PSB, PARALEL STRENGTENING_x000a_09:03:22: PONDASI OG_x000a_06:03:22: READY TO STO_x000a_23:02:22-16:02:22: NEED REVIEW POWER_x000a_13:02:22-08:02:22: NEED REVIEW TNP HUAWEI_x000a_06:02:22-02:02:22: NEED REVIEW RNP HUAWEI_x000a_30:01:22: ESR REVIEW, NEED REVIEW RNP HUAWEI_x000a_28:01:22: SPK RELEASED"/>
    <x v="2"/>
    <x v="0"/>
    <m/>
    <m/>
    <m/>
    <m/>
    <x v="2"/>
    <m/>
    <m/>
    <x v="1"/>
    <m/>
    <m/>
  </r>
  <r>
    <n v="941.8"/>
    <m/>
    <s v="SUM-BB-PGP-0531"/>
    <n v="30714550031"/>
    <s v="0804341003"/>
    <s v="TUATUNU_INDAH"/>
    <s v="ACTIVE - BLITZKRIEG 2021 [NEW]"/>
    <s v="TB"/>
    <s v="106°4.46.34'E"/>
    <s v="2°5.37.33'S"/>
    <n v="50"/>
    <s v="105/190/350"/>
    <n v="2021"/>
    <s v="BLITZKRIEG 2021 [NEW]"/>
    <s v="Jl. Kulan RT. 007 RW. 002 Kelurahan Jerambah Gantung, Kecamatan Gabek Kota Pangkal Pinang, Provinsi Kepulauan Bangka Belitung."/>
    <s v="HTI"/>
    <s v="SUM-BB-PGP-0531"/>
    <s v="TUATUNU_INDAH"/>
    <s v="B2S"/>
    <s v="TBG"/>
    <s v="West"/>
    <x v="1"/>
    <s v="Kepulauan Bangka Belitung"/>
    <s v="Kota Pangkal Pinang"/>
    <n v="6617734"/>
    <x v="56"/>
    <m/>
    <n v="130"/>
    <s v="121 - 150 days"/>
    <d v="2022-03-20T00:00:00"/>
    <s v="W13-2022"/>
    <s v="Mar-2022"/>
    <s v="TBD"/>
    <s v="TBD"/>
    <s v="TBD"/>
    <d v="2022-02-21T00:00:00"/>
    <s v="W09-2022"/>
    <s v="Feb-2022"/>
    <d v="2022-02-28T00:00:00"/>
    <s v="W10-2022"/>
    <s v="Feb-2022"/>
    <s v="MW"/>
    <d v="2021-11-24T00:00:00"/>
    <m/>
    <n v="161001841798"/>
    <n v="6.6"/>
    <m/>
    <m/>
    <m/>
    <m/>
    <d v="2022-02-28T00:00:00"/>
    <s v="W10-2022"/>
    <m/>
    <m/>
    <s v="CME"/>
    <s v="38.RFI"/>
    <s v="21.RFI"/>
    <s v="CLOSED - RFI DONE"/>
    <s v="28:02:22: RFIN_x000a_23:02:22-20:02:22: ERECTION_x000a_16:02:22: START ERECTION_x000a_13:02:22: BACKFILL OG_x000a_09:02:22-06:02:22: REBARING OG_x000a_02:02:22-30:01:22: CERUCUK OG_x000a_26:01:22-16:01:22: BOREPILE OG_x000a_12:01:22: OG PREPARE MATERIAL CERUCUK &amp; BOREPILE_x000a_09:01:22: EXCAVATION OG_x000a_05:01:22: PERMIT OG_x000a_02:01:22-29:12:21: PARALEL REKOM &amp; REVISED DESIGN OG _x000a_26:12:21: REVISED DESIGN OG_x000a_22:12:21-19:12:21: DESIGN PROCESS OG_x000a_15:12:21-28:11:21: DONE REQ SOIL TEST, WAIT FOR SOIL TEST KEPULAUAN_x000a_24:11:21-17:11:21: IW CLEAR, OG PROCESS LL MENGURUS SURAT TANAH _x000a_14:11:21: IW OG, KURANG 1 KK, PLAN IW DONE 17 NOV_x000a_10:11:21: BAN/BAK PROCESS OG &amp; PARALEL IW OG _x000a_07:11:21: KANDIDAT APPROVED TNP RNP_x000a_03:10:21-24:10:21: NEW SPK NEW BUILT, HUNTING PROSES, PLAN SUBMIT KANDIDAT 4 NOV 2021"/>
    <x v="2"/>
    <x v="0"/>
    <m/>
    <m/>
    <m/>
    <m/>
    <x v="2"/>
    <m/>
    <m/>
    <x v="1"/>
    <m/>
    <m/>
  </r>
  <r>
    <n v="937"/>
    <m/>
    <s v="NUS-NB-DPU-5103"/>
    <n v="30714520031"/>
    <s v="1806871003"/>
    <s v="TAMBORA AXL"/>
    <s v="ACTIVE - BLITZKRIEG 2021 [NEW]"/>
    <s v="TB"/>
    <s v="117°48.33.12'E"/>
    <s v="8°11.9.53'S"/>
    <n v="50"/>
    <s v="60/160/270"/>
    <n v="2021"/>
    <s v="BLITZKRIEG 2021 [NEW]"/>
    <s v=""/>
    <s v="ALT"/>
    <s v="NUS-NB-DPU-5103"/>
    <s v="TAMBORA AXL"/>
    <s v="B2S"/>
    <s v="TBG"/>
    <s v="EAST"/>
    <x v="4"/>
    <s v="Nusa Tenggara Barat"/>
    <s v="Kab. Dompu"/>
    <n v="6617733"/>
    <x v="56"/>
    <m/>
    <n v="180"/>
    <s v="&gt; 150 days"/>
    <d v="2022-03-20T00:00:00"/>
    <s v="W13-2022"/>
    <s v="Mar-2022"/>
    <s v="TBD"/>
    <s v="TBD"/>
    <s v="TBD"/>
    <d v="2022-03-20T00:00:00"/>
    <s v="W13-2022"/>
    <s v="Mar-2022"/>
    <d v="2022-03-20T00:00:00"/>
    <s v="W13-2022"/>
    <s v="Mar-2022"/>
    <s v="MW"/>
    <m/>
    <m/>
    <m/>
    <m/>
    <m/>
    <m/>
    <m/>
    <m/>
    <m/>
    <m/>
    <m/>
    <m/>
    <m/>
    <s v="02.SPK returned"/>
    <s v="02.SPK RETURNED"/>
    <s v="ISSUE PERMIT"/>
    <s v="20:12:21: SPK RETURN OLEH XL KARENA KENDALA PERIZINAN KOMINFO_x000a_19:12:21-01:12:21: NEED ARAHAN XL PERGESERAN NOM, KARENA KENDALA PERIZINAN KOMINFO (COVERAGE GESER 4KM DARI EXISTING)_x000a_28:11:21: WAIT ARAHAN XL TERKAIT KENDALA PERIZINAN KOMINFO (COVERAGE GESER 4KM DARI EXISTING)_x000a_24:11:21: RNP TNP OK, TERKENDALA PERIZINAN KOMINFO PLAN PEMBANGUNAN TOWER BAKTI (UNDER KOMINFO) SEJAK 2018, COVERAGE GESER 4KM DARI EXISTING _x000a_21:11:21: Under review TNP _x000a_17:11:21-10:11:21: UNDER REVIEW RNP&amp;TNP _x000a_07:11:21-03:11:21: OG ESR UPLOAD 7 NOV, PARALEL VERIF KANDIDAT 8 NOV _x000a_31:10:21: SURVEY DONE, PLAN SUBMIT CANDIDAT 1 NOV 2021_x000a_27:10:21 - 24:10:21: NEW SPK NEW BUILT, HUNTING PROSES, PLAN SUBMIT KANDIDAT 4 NOV 2021"/>
    <x v="2"/>
    <x v="0"/>
    <m/>
    <m/>
    <m/>
    <m/>
    <x v="2"/>
    <m/>
    <m/>
    <x v="1"/>
    <m/>
    <m/>
  </r>
  <r>
    <n v="940.2"/>
    <m/>
    <s v="SUM-RI-PBR-1164"/>
    <n v="30714540031"/>
    <s v="0416231003"/>
    <s v="RUMBAI_PESISIR_LEMBAHDAMAI"/>
    <s v="ACTIVE - BLITZKRIEG 2021 [NEW]"/>
    <s v="TB"/>
    <s v="101°26.0.6'E"/>
    <s v="0°35.28.35'N"/>
    <n v="50"/>
    <s v="90/180/300"/>
    <n v="2021"/>
    <s v="BLITZKRIEG 2021 [NEW]"/>
    <s v=""/>
    <s v="HTI"/>
    <s v="SUM-RI-PBR-1164"/>
    <s v="RUMBAI_PESISIR_LEMBAHdAMAI"/>
    <s v="B2S"/>
    <s v="TBG"/>
    <s v="West"/>
    <x v="9"/>
    <s v="Riau"/>
    <s v="Kota Pekanbaru"/>
    <n v="6617734"/>
    <x v="56"/>
    <m/>
    <n v="180"/>
    <s v="&gt; 150 days"/>
    <d v="2022-03-20T00:00:00"/>
    <s v="W13-2022"/>
    <s v="Mar-2022"/>
    <s v="TBD"/>
    <s v="TBD"/>
    <s v="TBD"/>
    <s v="TBD"/>
    <s v="TBD"/>
    <s v="TBD"/>
    <s v="TBD"/>
    <s v="TBD"/>
    <s v="TBD"/>
    <s v="MW"/>
    <m/>
    <m/>
    <m/>
    <m/>
    <m/>
    <m/>
    <m/>
    <m/>
    <m/>
    <m/>
    <m/>
    <m/>
    <s v="PRESITAC"/>
    <s v="02.SPK returned"/>
    <s v="02.SPK RETURNED"/>
    <s v="LAHAN CORPORATE"/>
    <s v="SPK RETURN_x000a_21:02:22: ARAHAN XL PRPOSED RETURN KARENA SUDAH TIDAK BISA KELUAR NOM PERTAMINA KARENA SUDAH DIKELILINGI TOWER XL_x000a_20:02:22-02:02:22: ARAHAN XL PRPOSED RETURN KARENA SUDAH TIDAK BISA KELUAR NOM PERTAMINA KARENA SUDAH DIKELILINGI TOWER XL_x000a_26:01:22-15:12:21: SUDAH TIDAK TERDAPAT LAHAN UNTUK ROOFTOP &amp; POLE PADA RADIUS NOM, ON PROCESS CONFIRM XL_x000a_12:12:21-08:12:21: OG SURVEY LAHAN UNTUK ROOFTOP/POLE, XL REJECT PERGESERAN NOM KARENA SUDAH DIKELILINGI TOWER XL_x000a_05:12:21-01:12:21: NEED APPROVAL PERGESERAN NOM, KARENA PERTAMINA MENOLAK KERJASAMA SEWA LAHAN PEMBANGUNAN TOWER_x000a_28:11:21-14:11:21: PROCESS FU KE PERTAMINA TRKAIT SURAT KERJASAMA, TARGET RELEASED 29 NOV, TERKENDALA PERUBAHAN RE-STRUKTURISASI PT CPI KE PT PERTAMINA HULU ROKAN, SIRCULAR PKS OG INTERNAL PERTAMINA _x000a_10:11:21-31:10:21: SITE BERADA DI LAHAN PERTAMINA, SUDAH MENGAJUKAN SURAT TERKAIT KERJASAMA DENGAN PERTAMINA, MENUNGGU SURAT JAWABAN DARI PERTAMINA, PLAN JAWABAN RELEASED 7 NOV_x000a_24:10:21: NEW SPK NEW BUILT, HUNTING PROSES, PLAN SUBMIT KANDIDAT 4 NOV 2021"/>
    <x v="2"/>
    <x v="0"/>
    <m/>
    <m/>
    <m/>
    <m/>
    <x v="2"/>
    <m/>
    <m/>
    <x v="1"/>
    <m/>
    <m/>
  </r>
  <r>
    <n v="938.6"/>
    <m/>
    <s v="SUM-KR-BTM-0595"/>
    <n v="30714530031"/>
    <s v="0506871003"/>
    <s v="TEMBESI TB"/>
    <s v="ACTIVE - BLITZKRIEG 2021 [NEW]"/>
    <s v="TB"/>
    <s v="104°1.44.32'E"/>
    <s v="0°59.0.61'N"/>
    <n v="50"/>
    <s v="100/200/300"/>
    <n v="2021"/>
    <s v="BLITZKRIEG 2021 [NEW]"/>
    <s v="Kampung Tua Tiang Wangkang RT 03 RW 01 KELURAHAN TEMBESI KEC SAGULUNG KOTA BATAM"/>
    <s v="HTI"/>
    <s v="SUM-KR-BTM-0595"/>
    <s v="TEMBESI"/>
    <s v="B2S"/>
    <s v="TBG"/>
    <s v="West"/>
    <x v="9"/>
    <s v="Kepulauan Riau"/>
    <s v="Kota Batam"/>
    <n v="6617734"/>
    <x v="56"/>
    <m/>
    <n v="106"/>
    <s v="91 - 120 days"/>
    <d v="2022-03-20T00:00:00"/>
    <s v="W13-2022"/>
    <s v="Mar-2022"/>
    <s v="TBD"/>
    <s v="TBD"/>
    <s v="TBD"/>
    <d v="2022-01-31T00:00:00"/>
    <s v="W06-2022"/>
    <s v="Jan-2022"/>
    <d v="2022-02-28T00:00:00"/>
    <s v="W10-2022"/>
    <s v="Feb-2022"/>
    <s v="MW"/>
    <d v="2021-12-16T00:00:00"/>
    <m/>
    <n v="153000398174"/>
    <n v="6.6"/>
    <m/>
    <d v="2021-12-14T00:00:00"/>
    <m/>
    <m/>
    <d v="2022-02-04T00:00:00"/>
    <s v="W06-2022"/>
    <m/>
    <m/>
    <m/>
    <s v="38.RFI"/>
    <s v="21.RFI"/>
    <s v="CLOSED - RFI DONE"/>
    <s v="04:02:22: RFIN_x000a_02:02:22: PEMASANAN KWH, PLAN PLN CONNECT 03/02/22_x000a_30:01:22-23:01:22: ME OG_x000a_19:01:22-12:01:22: ERECTION OG_x000a_09:01:22-19:12:21: POURING BOREPILE OG, PLAN 10 JAN BACKFILL_x000a_15:12:21: BOREPILE OG, PLAN POURING 18 DEC_x000a_12:12:21-08:12:21: EXCAVATION OG, PLAN POURING 18 DEC_x000a_05:12:21-01:12:21: BOREPILE OG, KONDISI DI BAWAH PASIR SEHINGGA LONGSOR TERUS, NEED PROPOSE REVISED DESIGN_x000a_28:11:21-21:11:21: RFC, PLAN START CME 25 NOV _x000a_17:11:21-14:11:21: PROCESS REKOM OG_x000a_10:11:21: RNP &amp; TNP REVIEW OK, OG SITAC PROCESS_x000a_07:11:21-31:10:21: SITE BERADA DI KAMPUNG KUA (TIDAK BISA MENYEWA LAHAN ATAUPUN DIJUAL BELIKAN), PROSES PENDEKATAN KE PEMERINTAHAN BATAM UNTUK PROVIDE LAHAN PEMERINTAHAN BATAM, MENUNGGU JAWABAN DARI PIHAK PEMERINTAHAN BATAM_x000a_24:10:21: NEW SPK NEW BUILT, HUNTING PROSES, PLAN SUBMIT KANDIDAT 4 NOV 2021"/>
    <x v="2"/>
    <x v="0"/>
    <m/>
    <m/>
    <m/>
    <m/>
    <x v="2"/>
    <m/>
    <m/>
    <x v="1"/>
    <m/>
    <m/>
  </r>
  <r>
    <n v="934"/>
    <m/>
    <s v="SUM-RI-PBR-1162"/>
    <n v="30720730031"/>
    <s v="040925109"/>
    <s v="TELAUK SAMAK"/>
    <s v="ACTIVE - BLITZKRIEG 2021 [NEW]"/>
    <s v="TB"/>
    <s v="101°23.41.6'E"/>
    <s v="0°38.12.95'N"/>
    <n v="40"/>
    <s v="0/100/270"/>
    <n v="2021"/>
    <s v="BLITZKRIEG 2021 [NEW]"/>
    <m/>
    <s v="HTI"/>
    <s v="SUM-RI-PBR-1162"/>
    <s v="RUMBAI_MUARA_FAJAR"/>
    <s v="COLO"/>
    <s v="XL"/>
    <s v="West"/>
    <x v="9"/>
    <s v="Riau"/>
    <s v="Kota Pekanbaru"/>
    <n v="6617715"/>
    <x v="57"/>
    <m/>
    <n v="134"/>
    <s v="121 - 150 days"/>
    <d v="2021-11-17T00:00:00"/>
    <s v="W47-2021"/>
    <s v="Nov-2021"/>
    <s v="TBD"/>
    <s v="TBD"/>
    <s v="TBD"/>
    <d v="2021-12-24T00:00:00"/>
    <s v="W52-2021"/>
    <s v="Dec-2021"/>
    <d v="2022-02-28T00:00:00"/>
    <s v="W10-2022"/>
    <s v="Feb-2022"/>
    <s v="MW"/>
    <m/>
    <m/>
    <m/>
    <m/>
    <m/>
    <d v="2021-11-03T00:00:00"/>
    <m/>
    <m/>
    <d v="2022-03-01T00:00:00"/>
    <s v="W10-2022"/>
    <m/>
    <m/>
    <m/>
    <s v="38.RFI"/>
    <s v="21.RFI"/>
    <s v="CURRENTLY NO ISSUE"/>
    <s v="24:02:22-16:01:22: SRFI, PLN CONNECTION_x000a_12:01:22: FOUNDATION DONE, PLAN PLN NEXT WEEK &amp; WAITING SK PLN FROM XL_x000a_02:01:22-29:12:21: PONDASI OG_x000a_26:12:21-16:12:21: PROSES FINALISASI SUBCON ASSIGNMENT, WAIT RFIN BY HTI_x000a_15:12:21-28:11:21: STO DECLARED, WAIT RFI BY HTI_x000a_21:11:21-17:11:21: STO RELEASE, WAIT RFI BY HTI_x000a_14:11:21-03:11:21: WAIT APPROVAL TNP _x000a_31:10:21-20:10:21: NEED REVIEW RNP HUAWEI"/>
    <x v="2"/>
    <x v="0"/>
    <m/>
    <m/>
    <m/>
    <m/>
    <x v="2"/>
    <m/>
    <m/>
    <x v="1"/>
    <m/>
    <m/>
  </r>
  <r>
    <n v="935"/>
    <m/>
    <s v="SUM-SU-AKK-2205"/>
    <n v="30714850031"/>
    <s v="0226602010"/>
    <s v="IBS IBS_MED0010_NORTH SUMATERA"/>
    <s v="ACTIVE - BLITZKRIEG 2021 [NEW]"/>
    <s v="TB"/>
    <s v="99°57.59.11'E"/>
    <s v="2°7.6.67'N"/>
    <n v="50"/>
    <s v="60/170/260"/>
    <n v="2021"/>
    <m/>
    <s v="Dusun Sidodadi A, Kelurahan Kampung Padang, Kecamatan Pangkatan, Kabupaten Labuhanbatu, Propinsi Sumatera Utara"/>
    <s v="HTI"/>
    <s v="SUM-SU-AKK-2205"/>
    <s v="PERK._PANGKATAN"/>
    <s v="COLO"/>
    <s v="TBG"/>
    <s v="West"/>
    <x v="3"/>
    <s v="Sumatera Utara"/>
    <s v="Kab. Labuhanbatu"/>
    <n v="6617716"/>
    <x v="57"/>
    <m/>
    <n v="31"/>
    <s v="31 - 60 days"/>
    <d v="2021-11-17T00:00:00"/>
    <s v="W47-2021"/>
    <s v="Nov-2021"/>
    <s v="TBD"/>
    <s v="TBD"/>
    <s v="TBD"/>
    <d v="2021-11-18T00:00:00"/>
    <s v="W47-2021"/>
    <s v="Nov-2021"/>
    <d v="2021-11-18T00:00:00"/>
    <s v="W47-2021"/>
    <s v="Nov-2021"/>
    <s v="MW"/>
    <d v="2021-10-28T00:00:00"/>
    <d v="2021-10-29T00:00:00"/>
    <m/>
    <m/>
    <m/>
    <d v="2021-10-26T00:00:00"/>
    <m/>
    <m/>
    <d v="2021-11-18T00:00:00"/>
    <s v="W47-2021"/>
    <m/>
    <m/>
    <m/>
    <s v="38.RFI"/>
    <s v="21.RFI"/>
    <s v="CLOSED - RFI DONE"/>
    <s v="19:11:21: RFIN_x000a_17:11:21-14:11:21: INSTALASI PANEL OG, PLAN RFI 18 NOV _x000a_10:11:21-07:11:21: ME OG _x000a_03:11:21: PONDASI RBS OG _x000a_31:10:21: CME PREPARATION, STO DECLARE 26 OCT, PLAN PONDASI 4 NOV_x000a_27:10:21-20:10:21: NEED REVIEW RNP HTI"/>
    <x v="2"/>
    <x v="0"/>
    <m/>
    <m/>
    <m/>
    <m/>
    <x v="2"/>
    <m/>
    <m/>
    <x v="1"/>
    <m/>
    <m/>
  </r>
  <r>
    <n v="935.4"/>
    <m/>
    <s v="JAW-YO-BTL-0132"/>
    <n v="30714890031"/>
    <s v="150615126"/>
    <s v="TUNDAN NGRAME"/>
    <s v="ACTIVE - BLITZKRIEG 2021 [NEW]"/>
    <s v="TB"/>
    <s v="110°19.23.52'E"/>
    <s v="7°49.10.47'S"/>
    <n v="30"/>
    <s v="50/140/260/335"/>
    <n v="2021"/>
    <m/>
    <s v="Kel.Tamantirto RT.04 Kec.Kasihan, Kab.Bantul Prov. DI Yogyakarta"/>
    <s v="EID"/>
    <s v="JAW-YO-BTL-0132"/>
    <s v="TUNDAN NGRAME"/>
    <s v="COLO"/>
    <s v="XL"/>
    <s v="CENTRAL"/>
    <x v="5"/>
    <s v="DI Yogyakarta"/>
    <s v="Kab. Bantul"/>
    <n v="6617725"/>
    <x v="57"/>
    <m/>
    <n v="39"/>
    <s v="31 - 60 days"/>
    <d v="2021-11-17T00:00:00"/>
    <s v="W47-2021"/>
    <s v="Nov-2021"/>
    <s v="TBD"/>
    <s v="TBD"/>
    <s v="TBD"/>
    <d v="2021-11-30T00:00:00"/>
    <s v="W49-2021"/>
    <s v="Nov-2021"/>
    <d v="2021-11-26T00:00:00"/>
    <s v="W48-2021"/>
    <s v="Nov-2021"/>
    <s v="MW"/>
    <m/>
    <m/>
    <m/>
    <m/>
    <m/>
    <d v="2021-10-25T00:00:00"/>
    <m/>
    <m/>
    <d v="2021-11-26T00:00:00"/>
    <s v="W48-2021"/>
    <m/>
    <m/>
    <m/>
    <s v="38.RFI"/>
    <s v="21.RFI"/>
    <s v="CLOSED - RFI DONE"/>
    <s v="26:11:21: RFIN_x000a_24:11:21-03:11:21: WAITING RFI BY EID, STIP RELEASED 25 OCT, PLAN RFI 30 NOV_x000a_31:10:21-27:10:21: WAITING CAF REALESED SITE PAIRING XL_x000a_20:10:21: NEED REVIEW RNP HTI"/>
    <x v="2"/>
    <x v="0"/>
    <m/>
    <m/>
    <m/>
    <m/>
    <x v="2"/>
    <m/>
    <m/>
    <x v="1"/>
    <m/>
    <m/>
  </r>
  <r>
    <m/>
    <m/>
    <s v="SUL-SN-MKS-1581"/>
    <n v="30720810031"/>
    <s v="2815332004"/>
    <s v="IBS PAI_MAKASSAR"/>
    <s v="RORO JONGRANG 2021 [NEW]"/>
    <s v="TB"/>
    <s v="119°30.47.63'E"/>
    <s v="5°4.56.42'S"/>
    <n v="30"/>
    <s v="30/155/335"/>
    <n v="2021"/>
    <s v="RORO JONGRANG 2021 [NEW]"/>
    <s v="Jl. KH.Jabbar Ashyri RT.003 RW.002, Kelurahan Pai, Kecamatan Biringkanaya, Kota Makassar, Provinsi Sulawesi Selatan"/>
    <s v="HTI"/>
    <s v="SUL-SN-MKS-1581"/>
    <s v="CITRA_MART_PAI"/>
    <s v="COLO"/>
    <s v="XL"/>
    <s v="EAST"/>
    <x v="2"/>
    <s v="Sulawesi Selatan"/>
    <s v="Kota Makassar"/>
    <n v="6617724"/>
    <x v="57"/>
    <m/>
    <n v="183"/>
    <s v="&gt; 150 days"/>
    <d v="2021-11-17T00:00:00"/>
    <s v="TBD"/>
    <s v="TBD"/>
    <s v="TBD"/>
    <s v="TBD"/>
    <s v="TBD"/>
    <d v="2021-12-24T00:00:00"/>
    <s v="W52-2021"/>
    <s v="Dec-2021"/>
    <d v="2022-02-28T00:00:00"/>
    <s v="W10-2022"/>
    <s v="Feb-2022"/>
    <s v="MW"/>
    <m/>
    <m/>
    <m/>
    <m/>
    <m/>
    <d v="2021-11-01T00:00:00"/>
    <m/>
    <m/>
    <m/>
    <m/>
    <m/>
    <m/>
    <m/>
    <s v="38.RFI"/>
    <s v="21.RFI"/>
    <s v="CURRENTLY NO ISSUE"/>
    <s v="WAIT RFIN_x000a_24:02:22-17:02:22: STRENGTENING BY TBG_x000a_02:02:22: Issue Proposed Foundation in area Strengthening Tower, Need Check with TBG_x000a_26:01:22: PEMASANGAN KWH &amp; CABLE TRAY_x000a_19:01:22-16:01:22: PONDASI BTS OG_x000a_12:01:22: WAITING PERMIT_x000a_02:01:22-16:12:21: PROSES FINALISASI SUBCON ASSIGNMENT_x000a_15:12:21-28:11:21: STO DECLARED, WAIT RFI BY HTI_x000a_21:11:21-18:11:21: UNDER ESR REVIEW"/>
    <x v="2"/>
    <x v="0"/>
    <m/>
    <m/>
    <m/>
    <m/>
    <x v="2"/>
    <m/>
    <m/>
    <x v="1"/>
    <m/>
    <m/>
  </r>
  <r>
    <n v="945"/>
    <m/>
    <s v="SUM-SU-MDN-2213"/>
    <n v="30709910031"/>
    <n v="225732007"/>
    <s v="IBS PLAZA MILLENIUM"/>
    <s v="RELOCATION"/>
    <s v="TB"/>
    <s v="98°38.40.27'E"/>
    <s v="3°35.58.27'N"/>
    <n v="38"/>
    <s v=" 90/210/330"/>
    <n v="2021"/>
    <m/>
    <s v="Plaza Millenium, Jl. Kapten Muslim, Kelurahan Dwikora, Kecamatan Medan Helvetia, Kota Medan, Provinsi Sumatera Utara"/>
    <s v="CAA"/>
    <s v="SUM-SU-MDN-2213"/>
    <s v="MILLENIUM PLAZA RELOCATION"/>
    <s v="COLO"/>
    <s v="TBG"/>
    <s v="West"/>
    <x v="3"/>
    <s v="Sumatera Utara"/>
    <s v="Kota Medan"/>
    <n v="6617705"/>
    <x v="58"/>
    <m/>
    <n v="36"/>
    <s v="31 - 60 days"/>
    <d v="2021-11-14T00:00:00"/>
    <s v="W47-2021"/>
    <s v="Nov-2021"/>
    <s v="TBD"/>
    <s v="TBD"/>
    <s v="TBD"/>
    <d v="2021-11-21T00:00:00"/>
    <s v="W48-2021"/>
    <s v="Nov-2021"/>
    <d v="2021-11-25T00:00:00"/>
    <s v="W48-2021"/>
    <s v="Nov-2021"/>
    <m/>
    <d v="2021-10-19T00:00:00"/>
    <m/>
    <m/>
    <m/>
    <m/>
    <d v="2021-10-18T00:00:00"/>
    <m/>
    <m/>
    <d v="2021-11-20T00:00:00"/>
    <s v="W47-2021"/>
    <m/>
    <m/>
    <m/>
    <s v="38.RFI"/>
    <s v="21.RFI"/>
    <s v="CLOSED - RFI DONE"/>
    <s v="20:11:21: RFIN_x000a_17:11:21-07:11:21: ME OG, KWH KOSONG PLAN CONNECT PLN 25 NOV_x000a_03:11:21: FABRIKASI BASEFRAME, PARALEL ONSITE ME OG, PLAN RFI 21 NOV_x000a_31:10:21-26:10:21: FABRIKASI BASEFRAME, PLAN DONE 31 OCT _x000a_24:10:21: CME PREPARATION_x000a_20:10:21: STO DECLARE 18 OCT PREPARE TEAM CME"/>
    <x v="2"/>
    <x v="0"/>
    <m/>
    <m/>
    <m/>
    <m/>
    <x v="2"/>
    <m/>
    <m/>
    <x v="1"/>
    <m/>
    <m/>
  </r>
  <r>
    <n v="932"/>
    <m/>
    <s v="BAL-BA-TAB-1496"/>
    <n v="30720720031"/>
    <s v="170863109"/>
    <s v="2016_DENBANTAS 1"/>
    <s v="RORO JONGRANG 2021 [NEW]"/>
    <m/>
    <s v="115°8.9.24'E"/>
    <s v="8°31.28.31'S"/>
    <n v="25"/>
    <s v="90/210/330"/>
    <n v="2021"/>
    <s v="RORO JONGRANG 2021 [NEW]"/>
    <s v="Perumahan Griya Wahana Asri Banjar Denbantas Desa Denbantas Kec.Tabanan, Kab.Tabanan Prov.Bali"/>
    <s v="HTI"/>
    <s v="BAL-BA-TAB-1496"/>
    <s v="TABANAN DENBANTAS"/>
    <s v="COLO"/>
    <s v="XL"/>
    <s v="EAST"/>
    <x v="4"/>
    <s v="Bali"/>
    <s v="Kab. Tabanan"/>
    <n v="6617706"/>
    <x v="58"/>
    <m/>
    <n v="186"/>
    <s v="&gt; 150 days"/>
    <d v="2021-11-14T00:00:00"/>
    <s v="W47-2021"/>
    <s v="Nov-2021"/>
    <s v="TBD"/>
    <s v="TBD"/>
    <s v="TBD"/>
    <d v="2021-12-24T00:00:00"/>
    <s v="W52-2021"/>
    <s v="Dec-2021"/>
    <d v="2022-02-28T00:00:00"/>
    <s v="W10-2022"/>
    <s v="Feb-2022"/>
    <s v="MW"/>
    <m/>
    <m/>
    <m/>
    <m/>
    <m/>
    <d v="2021-10-29T00:00:00"/>
    <m/>
    <m/>
    <m/>
    <m/>
    <m/>
    <m/>
    <m/>
    <s v="38.RFI"/>
    <s v="21.RFI"/>
    <s v="CURRENTLY NO ISSUE"/>
    <s v="WAIT RFIN_x000a_24:02:22-16:01:22: PREPARE MATERIAL_x000a_12:01:22: PROCESS PR PO TO POCA_x000a_05:01:22-16:12:21: PROSES FINALISASI SUBCON ASSIGNMENT, WAIT RFIN BY HTI_x000a_15:12:21-28:11:21: MOBDEMOB OG, WAIT RFI BY HTI_x000a_24:11:21-17:11:21: MCP 26, OG PROCESS PERKUATAN, APPROVED REVISI DESIGN DI KONSULTAN, FABRIKASI MATERIAL PERKUATAN ESTIMASI 2 MINGGU SETELAH HASIL DESIGN APPROVED, PENGIRIMAN PERKUATAN MATERIAL 4 HARI, PEKERJAAN PERKUATAN 5 HARI, ESTIMASI START CME COLO 3 MINGGU _x000a_14:11:21: OG PROCESS PERKUATAN, ADA REVISI DESIGN DI KONSULTAN, FABRIKASI MATERIAL PERKUATAN ESTIMASI 2 MINGGU SETELAH HASIL DESIGN APPROVED, PENGIRIMAN PERKUATAN MATERIAL 4 HARI, PEKERJAAN PERKUATAN 5 HARI, ESTIMASI START CME COLO 3 MINGGU _x000a_10:11:21-07:11:21: ESR PREPARATION OG_x000a_03:11:21: STO DECLARE 29 OKTOBER 2021_x000a_31:10:21-27:10:21: REVIEW TNP OG_x000a_20:10:21: NEED REVIEW RNP HTI"/>
    <x v="2"/>
    <x v="0"/>
    <m/>
    <m/>
    <m/>
    <m/>
    <x v="2"/>
    <m/>
    <m/>
    <x v="1"/>
    <m/>
    <m/>
  </r>
  <r>
    <n v="937"/>
    <m/>
    <s v="SUM-SU-LBP-2256"/>
    <n v="30713250031"/>
    <s v="021221109"/>
    <s v="SUMBER_REJO"/>
    <s v="RORO JONGRANG 2021 [NEW]"/>
    <s v="TB"/>
    <s v="98°45.45.65'E"/>
    <s v="3°36.47.95'N"/>
    <n v="40"/>
    <s v="45/180/255"/>
    <n v="2021"/>
    <m/>
    <s v="Jl. Pasar Belakang Pasar XI, Dusun XVI, Desa Bandar Klippa, Kec. Percut Sei Tuan, Kab. Deli Serdang, Prov. Sumatera Utara"/>
    <s v="HTI"/>
    <s v="SUM-SU-LBP-2256"/>
    <s v="PERCUT_SEI_TUAN_SAMBIREJO_TIMUR"/>
    <s v="COLO"/>
    <s v="TBG"/>
    <s v="West"/>
    <x v="3"/>
    <s v="Sumatera Utara"/>
    <s v="Kab. Deli Serdang"/>
    <n v="6617678"/>
    <x v="59"/>
    <m/>
    <n v="38"/>
    <s v="31 - 60 days"/>
    <d v="2021-11-05T00:00:00"/>
    <s v="W45-2021"/>
    <s v="Nov-2021"/>
    <s v="TBD"/>
    <s v="TBD"/>
    <s v="TBD"/>
    <d v="2021-11-10T00:00:00"/>
    <s v="W46-2021"/>
    <s v="Nov-2021"/>
    <d v="2021-11-23T00:00:00"/>
    <s v="W48-2021"/>
    <s v="Nov-2021"/>
    <s v="MW"/>
    <d v="2021-10-15T00:00:00"/>
    <m/>
    <n v="128050016992"/>
    <n v="6.6"/>
    <m/>
    <d v="2021-10-14T00:00:00"/>
    <m/>
    <m/>
    <d v="2021-11-13T00:00:00"/>
    <s v="W46-2021"/>
    <m/>
    <m/>
    <m/>
    <s v="38.RFI"/>
    <s v="21.RFI"/>
    <s v="CLOSED - RFI DONE"/>
    <s v="13:11:21: RFIN_x000a_10:11:21-07:11:21: OG POWER CONNECTION, KWH KOSONG, PLAN CONNECT 23 NOV_x000a_03:11:21-26:10:21: ME OG_x000a_24:10:21: ME OG, PLAN RFI 6 NOV_x000a_20:10:21: RBS BTS PONDASI OG, PLAN ME GROUNDING 25 OCT_x000a_17:10:21: STO DECLARE 14 OCT CME PREPARATION_x000a_13:10:21: NEED REVIEW RNP HUAWEI_x000a_04:10:21: ERM PROSES"/>
    <x v="2"/>
    <x v="0"/>
    <m/>
    <m/>
    <m/>
    <m/>
    <x v="2"/>
    <m/>
    <m/>
    <x v="1"/>
    <m/>
    <m/>
  </r>
  <r>
    <n v="938"/>
    <m/>
    <s v="SUM-SU-LBP-2252"/>
    <n v="30713240031"/>
    <s v="021215109"/>
    <s v="SYAHMAD"/>
    <s v="RORO JONGRANG 2021 [NEW]"/>
    <s v="TB"/>
    <s v="98°51.46.37'E"/>
    <s v="3°34.15.06'N"/>
    <n v="40"/>
    <s v="70/155/270"/>
    <n v="2021"/>
    <m/>
    <s v="Jl. Purwo, Gg. Mangga, Desa Bakaran Batu, Kecamatan Lubuk PakamKabupaten Deli Serdang, Provinsi Sumatera Utara"/>
    <s v="HTI"/>
    <s v="SUM-SU-LBP-2252"/>
    <s v="PERDAMEAN_PURWO"/>
    <s v="COLO"/>
    <s v="TBG"/>
    <s v="West"/>
    <x v="3"/>
    <s v="Sumatera Utara"/>
    <s v="Kab. Deli Serdang"/>
    <n v="6617678"/>
    <x v="59"/>
    <m/>
    <n v="38"/>
    <s v="31 - 60 days"/>
    <d v="2021-11-05T00:00:00"/>
    <s v="W45-2021"/>
    <s v="Nov-2021"/>
    <s v="TBD"/>
    <s v="TBD"/>
    <s v="TBD"/>
    <d v="2021-11-10T00:00:00"/>
    <s v="W46-2021"/>
    <s v="Nov-2021"/>
    <d v="2021-11-23T00:00:00"/>
    <s v="W48-2021"/>
    <s v="Nov-2021"/>
    <s v="MW"/>
    <d v="2021-10-15T00:00:00"/>
    <m/>
    <m/>
    <m/>
    <m/>
    <d v="2021-10-14T00:00:00"/>
    <m/>
    <m/>
    <d v="2021-11-13T00:00:00"/>
    <s v="W46-2021"/>
    <m/>
    <m/>
    <m/>
    <s v="38.RFI"/>
    <s v="21.RFI"/>
    <s v="CLOSED - RFI DONE"/>
    <s v="13:11:21: RFIN_x000a_10:11:21-07:11:21: OG POWER CONNECTION, KWH KOSONG, PLAN CONNECT 23 NOV_x000a_24:10:21: ME OG, PLAN RFI 6 NOV_x000a_20:10:21: RBS BTS PONDASI OG, PLAN ME GROUNDING 25 OCT_x000a_17:10:21: STO DECLARE 14 OCT CME PREPARATION_x000a_13:10:21: NEED REVIEW RNP HUAWEI_x000a_04:10:21: ERM PROSES"/>
    <x v="2"/>
    <x v="0"/>
    <m/>
    <m/>
    <m/>
    <m/>
    <x v="2"/>
    <m/>
    <m/>
    <x v="1"/>
    <m/>
    <m/>
  </r>
  <r>
    <n v="936"/>
    <m/>
    <s v="SUM-RI-RGT-0973"/>
    <n v="30713340031"/>
    <s v="040157109"/>
    <s v="KAMPUNG SEBERANG"/>
    <s v="RORO JONGRANG 2021 [NEW]"/>
    <s v="TB"/>
    <s v="102°32.29.38'E"/>
    <s v="0°21.27.05'S"/>
    <n v="40"/>
    <s v="25/150/220"/>
    <n v="2021"/>
    <m/>
    <s v="Jl. Tengku Alim No.153 Rt.06 Kel. Kampung Pulau, Kec. Rengat, Kab. Indragiri Hulu, Prov. Riau"/>
    <s v="HTI"/>
    <s v="SUM-RI-RGT-0973"/>
    <s v="KAMPUNG_BESAR_SEBERANG"/>
    <s v="COLO"/>
    <s v="TBG"/>
    <s v="West"/>
    <x v="9"/>
    <s v="Riau"/>
    <s v="Kab. Indragiri Hulu"/>
    <n v="6617678"/>
    <x v="59"/>
    <m/>
    <n v="36"/>
    <s v="31 - 60 days"/>
    <d v="2021-11-05T00:00:00"/>
    <s v="W45-2021"/>
    <s v="Nov-2021"/>
    <s v="TBD"/>
    <s v="TBD"/>
    <s v="TBD"/>
    <d v="2021-11-10T00:00:00"/>
    <s v="W46-2021"/>
    <s v="Nov-2021"/>
    <d v="2021-11-14T00:00:00"/>
    <s v="W47-2021"/>
    <s v="Nov-2021"/>
    <s v="MW"/>
    <d v="2021-10-15T00:00:00"/>
    <m/>
    <n v="184103616402"/>
    <n v="6.6"/>
    <m/>
    <d v="2021-10-14T00:00:00"/>
    <m/>
    <d v="2021-11-08T00:00:00"/>
    <d v="2021-11-11T00:00:00"/>
    <s v="W46-2021"/>
    <m/>
    <m/>
    <m/>
    <s v="38.RFI"/>
    <s v="21.RFI"/>
    <s v="CLOSED - RFI DONE"/>
    <s v="11:11:21: RFIN _x000a_10:11:21: PLN DONE CONNECT, WAIT RFIN _x000a_08:11:21: SRFI NOTIF, OG CONNECT PLN _x000a_07:11:21: PONDASI RBS &amp; TRAY DONE, PLAN PLN CONNECT 8 Nov, PLAN RFI 9 Nov_x000a_03:11:21: OG CME, NO REGISTER DONE RELEASED, PLAN BAYAR BPUJL 4 NOV_x000a_31:10:21: WAIT PLN CONNECT_x000a_27:10:21: RBS BTS PONDASI OG, PLAN RFI W1 NOV_x000a_20:10:21: RBS BTS PONDASI OG, PLAN ME GROUNDING 25 OCT_x000a_17:10:21: STO DECLARE 14 OCT CME PREPARATION_x000a_13:10:21: NEED REVIEW RNP HUAWEI_x000a_04:10:21: ERM PROSES"/>
    <x v="2"/>
    <x v="0"/>
    <m/>
    <m/>
    <m/>
    <m/>
    <x v="2"/>
    <m/>
    <m/>
    <x v="1"/>
    <m/>
    <m/>
  </r>
  <r>
    <n v="934"/>
    <m/>
    <s v="SUM-SU-LBP-2291"/>
    <n v="30713320031"/>
    <s v="0224932007"/>
    <s v="IBS KAMPUNG ANGGAS"/>
    <s v="RORO JONGRANG 2021 [NEW]"/>
    <s v="TB"/>
    <s v="98°41.45.64'E"/>
    <s v="3°38.31.38'N"/>
    <n v="45"/>
    <s v="30/120/190"/>
    <n v="2021"/>
    <m/>
    <s v="Komplek Anugrah Jl. Anugrah 7 Desa Sampali, Kecamatan Percut Sei Tuan, Kabupaten Deli Serdang, Provinsi Sumatera Utara_x000a__x000a_"/>
    <s v="HTI"/>
    <s v="SUM-SU-LBP-2291"/>
    <s v="BATANG_KUIS_BAKARAN_BATU"/>
    <s v="COLO"/>
    <s v="TBG"/>
    <s v="West"/>
    <x v="3"/>
    <s v="Sumatera Utara"/>
    <s v="Kab. Deli Serdang"/>
    <n v="6617678"/>
    <x v="59"/>
    <m/>
    <n v="29"/>
    <s v="&lt; 30 days"/>
    <d v="2021-11-05T00:00:00"/>
    <s v="W45-2021"/>
    <s v="Nov-2021"/>
    <s v="TBD"/>
    <s v="TBD"/>
    <s v="TBD"/>
    <d v="2021-11-10T00:00:00"/>
    <s v="W46-2021"/>
    <s v="Nov-2021"/>
    <d v="2021-11-10T00:00:00"/>
    <s v="W46-2021"/>
    <s v="Nov-2021"/>
    <s v="MW"/>
    <d v="2021-10-15T00:00:00"/>
    <m/>
    <m/>
    <m/>
    <m/>
    <d v="2021-10-14T00:00:00"/>
    <m/>
    <m/>
    <d v="2021-11-04T00:00:00"/>
    <s v="W45-2021"/>
    <m/>
    <m/>
    <m/>
    <s v="38.RFI"/>
    <s v="21.RFI"/>
    <s v="CLOSED - RFI DONE"/>
    <s v="04:11:21: RFIN_x000a_03:11:21: PLN CONNECTION OG, SRFI, PLAN RFI 6 NOV_x000a_31:10:21-26:10:21: ME OG, PLAN SFRI 31 OCT, RFI 6 NOV_x000a_24:10:21: ME OG, PLAN RFI 6 NOV_x000a_20:10:21: RBS BTS PONDASI OG, PLAN ME GROUNDING 25 OCT_x000a_17:10:21: STO DECLARE 14 OCT CME PREPARATION_x000a_13:10:21: NEED REVIEW RNP HUAWEI_x000a_04:10:21: ERM PROSES"/>
    <x v="2"/>
    <x v="0"/>
    <m/>
    <m/>
    <m/>
    <m/>
    <x v="2"/>
    <m/>
    <m/>
    <x v="1"/>
    <m/>
    <m/>
  </r>
  <r>
    <n v="935"/>
    <m/>
    <s v="SUM-SB-SRK-0940"/>
    <n v="30713160031"/>
    <s v="030780126"/>
    <s v="BALAI PANJANG_LAREH SAGO HALABAN"/>
    <s v="RORO JONGRANG 2021 [NEW]"/>
    <s v="TB"/>
    <s v="100°42.49.93'E"/>
    <s v="0°17.17.41'S"/>
    <n v="40"/>
    <s v="55/240/310"/>
    <n v="2021"/>
    <m/>
    <s v="Jorong Kayu Tanam, Nagari Labuah Gunuang, Kec. Lareh Sago Halaban, Kab. Lima Puluh Kota, Prov. Sumatera Barat"/>
    <s v="HTI"/>
    <s v="SUM-SB-SRK-0940"/>
    <s v="LABUAH_GUNUANG"/>
    <s v="COLO"/>
    <s v="TBG"/>
    <s v="West"/>
    <x v="9"/>
    <s v="Sumatera Barat"/>
    <s v="Kab. Lima Puluh Kota"/>
    <n v="6617678"/>
    <x v="59"/>
    <m/>
    <n v="34"/>
    <s v="31 - 60 days"/>
    <d v="2021-11-05T00:00:00"/>
    <s v="W45-2021"/>
    <s v="Nov-2021"/>
    <s v="TBD"/>
    <s v="TBD"/>
    <s v="TBD"/>
    <d v="2021-11-15T00:00:00"/>
    <s v="W47-2021"/>
    <s v="Nov-2021"/>
    <d v="2021-11-15T00:00:00"/>
    <s v="W47-2021"/>
    <s v="Nov-2021"/>
    <s v="MW"/>
    <d v="2021-10-15T00:00:00"/>
    <m/>
    <n v="134520326445"/>
    <n v="6.6"/>
    <m/>
    <d v="2021-10-13T00:00:00"/>
    <m/>
    <m/>
    <d v="2021-11-09T00:00:00"/>
    <s v="W46-2021"/>
    <m/>
    <m/>
    <m/>
    <s v="38.RFI"/>
    <s v="21.RFI"/>
    <s v="CLOSED - RFI DONE"/>
    <s v="09:11:21: RFIN _x000a_07:11:21-31:10:21: SRFI, WAIT CONNECT PLN, KWH KOSONG, PLAN CONNECT PLN 10 NOV, PLAN RFI 15 NOV_x000a_27:10:21: PEMASANGAN TRAY, PLAN TRAY DONE 29 OCT _x000a_23:10:21 - 20:10:21: PONDASI BTS OG, PLAN ME GROUNDING 25 OCT _x000a_17:10:21-13:10:21: STO DECLARE, CME PREPARARTION_x000a_10:10:21: NEED REVIEW TNP ALITA"/>
    <x v="2"/>
    <x v="0"/>
    <m/>
    <m/>
    <m/>
    <m/>
    <x v="2"/>
    <m/>
    <m/>
    <x v="1"/>
    <m/>
    <m/>
  </r>
  <r>
    <n v="932"/>
    <m/>
    <s v="SUM-LA-GNS-1137"/>
    <n v="30713150031"/>
    <s v="1011121023"/>
    <s v="PUJODADI TRIMURJO"/>
    <s v="RORO JONGRANG 2021 [NEW]"/>
    <s v=""/>
    <s v="105°15.58.36'E"/>
    <s v="5°5.3.44'S"/>
    <n v="40"/>
    <s v="150/280/350"/>
    <n v="2021"/>
    <m/>
    <s v="Dusun IV RT.015/008, Desa Pujodadi, Kec. Trimurjo, Kab. Lampung Tengah, Prov. Lampung."/>
    <s v="HTI"/>
    <s v="SUM-LA-GNS-1137"/>
    <s v="BUMI_NABUNG_UTARA"/>
    <s v="COLO"/>
    <s v="TBG"/>
    <s v="West"/>
    <x v="1"/>
    <s v="Lampung"/>
    <s v="Kab. Lampung Tengah"/>
    <n v="6617678"/>
    <x v="59"/>
    <m/>
    <n v="23"/>
    <s v="&lt; 30 days"/>
    <d v="2021-11-05T00:00:00"/>
    <s v="W45-2021"/>
    <s v="Nov-2021"/>
    <s v="TBD"/>
    <s v="TBD"/>
    <s v="TBD"/>
    <d v="2021-11-15T00:00:00"/>
    <s v="W47-2021"/>
    <s v="Nov-2021"/>
    <d v="2021-11-15T00:00:00"/>
    <s v="W47-2021"/>
    <s v="Nov-2021"/>
    <s v="MW"/>
    <d v="2021-10-15T00:00:00"/>
    <m/>
    <n v="172801510119"/>
    <n v="6.6"/>
    <m/>
    <d v="2021-10-13T00:00:00"/>
    <m/>
    <m/>
    <d v="2021-10-29T00:00:00"/>
    <s v="W44-2021"/>
    <m/>
    <m/>
    <m/>
    <s v="38.RFI"/>
    <s v="21.RFI"/>
    <s v="CLOSED - RFI DONE"/>
    <s v="29:10:21: RFIN_x000a_27:10:21: SRFI, PLAN RFI 29 OCT_x000a_24:10:21-20:10:21: ME GROUNDING OG_x000a_17:10:21: RBS/BTS FONDATION, NEED SK PLN_x000a_13:10:21: STO DECLARE, CME PREPARATION_x000a_10:10:21: NEED REVIEW RNP HUAWEI"/>
    <x v="2"/>
    <x v="0"/>
    <m/>
    <m/>
    <m/>
    <m/>
    <x v="2"/>
    <m/>
    <m/>
    <x v="1"/>
    <m/>
    <m/>
  </r>
  <r>
    <n v="933"/>
    <m/>
    <s v="KAL-KB-PTK-0809"/>
    <n v="30714840031"/>
    <e v="#N/A"/>
    <s v="UJUNGPANDANG"/>
    <s v="RORO JONGRANG 2021 [NEW]"/>
    <s v=""/>
    <s v="109°17.57.37'E"/>
    <s v="0°2.23.03'S"/>
    <n v="30"/>
    <s v="80/160/320"/>
    <n v="2021"/>
    <m/>
    <s v="Jl. Petani Rt 04 / 38 Kelurahan sungai jawiKec. Pontianak Kota. Pontianak kotaKalaimantan Barat"/>
    <s v="HTI"/>
    <s v="KAL-KB-PTK-0809"/>
    <s v="ABDULLAH_SAIGON"/>
    <s v="COLO"/>
    <s v="TBG"/>
    <s v="Jabodetabek"/>
    <x v="7"/>
    <s v="Kalimantan Barat"/>
    <s v="Kota Pontianak"/>
    <n v="6617678"/>
    <x v="59"/>
    <m/>
    <n v="43"/>
    <s v="31 - 60 days"/>
    <d v="2021-11-05T00:00:00"/>
    <s v="W45-2021"/>
    <s v="Nov-2021"/>
    <s v="TBD"/>
    <s v="TBD"/>
    <s v="TBD"/>
    <d v="2021-11-19T00:00:00"/>
    <s v="W47-2021"/>
    <s v="Nov-2021"/>
    <d v="2021-11-22T00:00:00"/>
    <s v="W48-2021"/>
    <s v="Nov-2021"/>
    <s v="MW"/>
    <d v="2021-10-15T00:00:00"/>
    <m/>
    <n v="211002617744"/>
    <m/>
    <m/>
    <d v="2021-10-26T00:00:00"/>
    <m/>
    <d v="2021-11-12T00:00:00"/>
    <d v="2021-11-18T00:00:00"/>
    <s v="W47-2021"/>
    <m/>
    <m/>
    <m/>
    <s v="38.RFI"/>
    <s v="21.RFI"/>
    <s v="CLOSED - RFI DONE"/>
    <s v="18:11:21: RFIN_x000a_17:11:21: OG PROCESS PENCARIAN PENYAMBUNGAN SEMENTARA 5.5 KVA, PLAN PERMANEN 22 NOV _x000a_14:11:21: SRFI 12 NOV, PLAN FU PLN 15 NOV, PLAN CONNECT PLN 25 NOV_x000a_10:11:21: CME DONE, WAIT PSB &amp; CONNECT PLN _x000a_07:11:21-03:11:21: EXCAVATION OG, PONDASI OG _x000a_31:10:21: BOUWPLANK OG, PLAN START EXCAVATION 1 NOV _x000a_27:10:21-20:10:21: NEED REVIEW TNP ALITA_x000a_17:10:21-13:10:21: NEED REVIEW RNP HUAWEI"/>
    <x v="2"/>
    <x v="0"/>
    <m/>
    <m/>
    <m/>
    <m/>
    <x v="2"/>
    <m/>
    <m/>
    <x v="1"/>
    <m/>
    <m/>
  </r>
  <r>
    <n v="932"/>
    <m/>
    <s v="KAL-KU-TAR-0109"/>
    <n v="30715180031"/>
    <s v="230185104"/>
    <s v="KAMPUNG 4 (RRI TARAKAN)"/>
    <s v="RELOCATION"/>
    <s v=""/>
    <s v="117°37.22.08'E"/>
    <s v="3°17.57.3'N"/>
    <n v="50"/>
    <s v="10/130/240"/>
    <n v="2021"/>
    <m/>
    <s v="Jl. Manburungan, Kel. Kampung 4 RT.09, Kec. Tarakan Timur, Kota Tarakan Prov. Kalimantan Utara"/>
    <s v="CAA"/>
    <s v="KAL-KU-TAR-0109"/>
    <s v="KAMPUNG4(RRITARAKAN) RELOCATION"/>
    <s v="COLO"/>
    <s v="TBG"/>
    <s v="JABO"/>
    <x v="7"/>
    <s v="Kalimantan Utara"/>
    <s v="Kota Tarakan"/>
    <n v="6617683"/>
    <x v="59"/>
    <m/>
    <n v="50"/>
    <s v="31 - 60 days"/>
    <d v="2021-11-05T00:00:00"/>
    <s v="W45-2021"/>
    <s v="Nov-2021"/>
    <s v="TBD"/>
    <s v="TBD"/>
    <s v="TBD"/>
    <s v="TBD"/>
    <s v="TBD"/>
    <s v="TBD"/>
    <d v="2021-11-28T00:00:00"/>
    <s v="W49-2021"/>
    <s v="Nov-2021"/>
    <s v="MW"/>
    <d v="2021-10-15T00:00:00"/>
    <m/>
    <n v="235200030349"/>
    <n v="6.6"/>
    <m/>
    <d v="2021-10-28T00:00:00"/>
    <m/>
    <m/>
    <d v="2021-11-25T00:00:00"/>
    <s v="W48-2021"/>
    <m/>
    <m/>
    <m/>
    <s v="38.RFI"/>
    <s v="21.RFI"/>
    <s v="CLOSED - RFI DONE"/>
    <s v="25:11:21: RFIN_x000a_24:11:21-21:11:21: WAIT FOR CONNECT PLN &amp; KWH METER, PLAN RFI 28 NOV _x000a_17:11:21: WAIT MATERIAL ONSITE 19 NOV, PLAN RFI 25 NOV_x000a_14:11:21: ME OG, PLAN FU PLN 15 NOV, PLAN CONNECT PLN 25 NOV_x000a_10:11:21: PONDASI BTS DONE, PARALEL WAIT PSB &amp; CONNECT PLN _x000a_07:11:21: BOUWPLANK OG_x000a_03:11:21: START PONDASI 4 NOV,OG DELIVERY MATERIAL ME &amp; MOUNTING_x000a_31:10:21: STO DECLARE 28 OCT, TEAM CME PREPARATION, PLAN PONDASI 5 NOV_x000a_20:10:21-17:10:21: NEED REVIEW RNP HTI_x000a_13:10:21: ERM PROSES"/>
    <x v="2"/>
    <x v="0"/>
    <m/>
    <m/>
    <m/>
    <m/>
    <x v="2"/>
    <m/>
    <m/>
    <x v="1"/>
    <m/>
    <m/>
  </r>
  <r>
    <n v="939"/>
    <m/>
    <s v="JAW-JT-KDS-0853"/>
    <n v="30714000031"/>
    <s v="1445481004"/>
    <s v="LAU"/>
    <s v="ACTIVE - BLITZKRIEG 2021 [NEW]"/>
    <s v=""/>
    <s v="110°52.36.77'E"/>
    <s v="6°43.18.91'S"/>
    <n v="39"/>
    <s v="90/210/330"/>
    <n v="2021"/>
    <m/>
    <s v="Jl. Raya Jurang, Desa Lau RT.002 RW.003 Kec. Dawe, Kab. Kudus Prov. Jawa Tengah"/>
    <s v="EID"/>
    <s v="JAW-JT-KDS-0853"/>
    <s v="LAU DAWE KUDUS"/>
    <s v="COLO"/>
    <s v="TBG"/>
    <s v="CENTRAL"/>
    <x v="5"/>
    <s v="Jawa Tengah"/>
    <s v="Kab. Kudus"/>
    <n v="6617674"/>
    <x v="60"/>
    <m/>
    <n v="44"/>
    <s v="31 - 60 days"/>
    <d v="2021-11-04T00:00:00"/>
    <s v="W45-2021"/>
    <s v="Nov-2021"/>
    <d v="2021-11-05T00:00:00"/>
    <s v="W45-2021"/>
    <s v="Nov-2021"/>
    <d v="2021-11-18T00:00:00"/>
    <s v="W47-2021"/>
    <s v="Nov-2021"/>
    <d v="2021-11-18T00:00:00"/>
    <s v="W47-2021"/>
    <s v="Nov-2021"/>
    <s v="MW"/>
    <d v="2021-10-25T00:00:00"/>
    <m/>
    <n v="520013357867"/>
    <n v="7.7"/>
    <m/>
    <d v="2021-10-19T00:00:00"/>
    <m/>
    <m/>
    <d v="2021-11-18T00:00:00"/>
    <s v="W47-2021"/>
    <m/>
    <m/>
    <m/>
    <s v="38.RFI"/>
    <s v="21.RFI"/>
    <s v="CLOSED - RFI DONE"/>
    <s v="18:11:21: RFIN_x000a_17:11:21: RFI, PLN DONE CONNECT, WAIT FOR RFIN_x000a_14:11:21-10:11:21: SRFI, PLAN CONNECT PLN, PLAN RFI 16 NOV_x000a_07:11:21: SHELTER INSTALATION OG_x000a_03:11:21-31:10:21: ME OG _x000a_27:10:21: PONDASI BTS OG _x000a_24:10:21: CME PREPARATION_x000a_20:10:21: STO DECLARE 19 OCT 2021, PREPARE TIM CME_x000a_17:10:21-06:10:21: NEED REVIEW RNP EID"/>
    <x v="2"/>
    <x v="0"/>
    <m/>
    <m/>
    <m/>
    <m/>
    <x v="2"/>
    <m/>
    <m/>
    <x v="1"/>
    <m/>
    <m/>
  </r>
  <r>
    <n v="941"/>
    <m/>
    <s v="JAW-JT-SGN-1825"/>
    <n v="30714410031"/>
    <s v="140825104"/>
    <s v="KALIJAMBESLO"/>
    <s v="ACTIVE - BLITZKRIEG 2021 [NEW]"/>
    <s v=""/>
    <s v="110°48.29.52'E"/>
    <s v="7°26.24.54'S"/>
    <n v="40"/>
    <s v="90/210/330"/>
    <n v="2021"/>
    <m/>
    <s v="Jl. Solo - Purwodadi KM. 15, RT. 08 / RW. 4, Ds. Pilangsari, Kel. Banaran, Kec. Kalijambe, Kab. Sragen Prov. Jawa Tengah"/>
    <s v="EID"/>
    <s v="JAW-JT-SGN-1825"/>
    <s v="KEBAYANAN BANARAN KALIJAMBE"/>
    <s v="COLO"/>
    <s v="TBG"/>
    <s v="CENTRAL"/>
    <x v="5"/>
    <s v="Jawa Tengah"/>
    <s v="Kab. Sragen"/>
    <n v="6617673"/>
    <x v="60"/>
    <m/>
    <n v="43"/>
    <s v="31 - 60 days"/>
    <d v="2021-11-04T00:00:00"/>
    <s v="W45-2021"/>
    <s v="Nov-2021"/>
    <d v="2021-11-05T00:00:00"/>
    <s v="W45-2021"/>
    <s v="Nov-2021"/>
    <d v="2021-11-22T00:00:00"/>
    <s v="W48-2021"/>
    <s v="Nov-2021"/>
    <d v="2021-11-22T00:00:00"/>
    <s v="W48-2021"/>
    <s v="Nov-2021"/>
    <s v="MW"/>
    <d v="2021-10-25T00:00:00"/>
    <m/>
    <n v="520592269559"/>
    <n v="7.7"/>
    <m/>
    <d v="2021-10-21T00:00:00"/>
    <m/>
    <m/>
    <d v="2021-11-17T00:00:00"/>
    <s v="W47-2021"/>
    <m/>
    <m/>
    <m/>
    <s v="38.RFI"/>
    <s v="21.RFI"/>
    <s v="CLOSED - RFI DONE"/>
    <s v="17:11:21: RFIN_x000a_14:11:21-14:11:21: RFI, WAIT FOR RFIN, WAIT DOC RFIN MITRA_x000a_10:11:21: SRFI, WAITING CONNECT PLN, PLAN RFI 16 NOV_x000a_07:11:21: SHELATER INSTALLATION OG_x000a_03:11:21-31:10:21: ME OG, PLAN SRFI 3 NOV_x000a_27:10:21: CME PREPARATION _x000a_20:10:21: READY TO DECLARE STO_x000a_17:10:21-06:10:21: NEED REVIEW RNP EID"/>
    <x v="2"/>
    <x v="0"/>
    <m/>
    <m/>
    <m/>
    <m/>
    <x v="2"/>
    <m/>
    <m/>
    <x v="1"/>
    <m/>
    <m/>
  </r>
  <r>
    <n v="940"/>
    <m/>
    <s v="JAW-YO-SMN-0064"/>
    <n v="30714580031"/>
    <s v="150701123"/>
    <s v="GODEAN SIDOREJO"/>
    <s v="ACTIVE - BLITZKRIEG 2021 [NEW]"/>
    <s v=""/>
    <s v="110°16.30.9'E"/>
    <s v="7°45.46.22'S"/>
    <n v="40"/>
    <s v="90/210/330"/>
    <n v="2021"/>
    <s v="BLITZKRIEG 2021 [NEW]"/>
    <s v="Kel.Sidoluhur-Berjo Wetan RT.002 RW.007 Kec.Godean, Kab.Sleman Prov. DI Yogyakarta"/>
    <s v="EID"/>
    <s v="JAW-YO-SMN-0064"/>
    <s v="SIDOREJO GODEAN"/>
    <s v="COLO"/>
    <s v="TBG"/>
    <s v="CENTRAL"/>
    <x v="5"/>
    <s v="DI Yogyakarta"/>
    <s v="Kab. Sleman"/>
    <n v="6617674"/>
    <x v="60"/>
    <m/>
    <n v="97"/>
    <s v="91 - 120 days"/>
    <d v="2021-11-04T00:00:00"/>
    <s v="W45-2021"/>
    <s v="Nov-2021"/>
    <d v="2021-11-05T00:00:00"/>
    <s v="W45-2021"/>
    <s v="Nov-2021"/>
    <d v="2021-11-25T00:00:00"/>
    <s v="W48-2021"/>
    <s v="Nov-2021"/>
    <d v="2022-01-08T00:00:00"/>
    <s v="W02-2022"/>
    <s v="Jan-2022"/>
    <s v="MW"/>
    <d v="2021-12-06T00:00:00"/>
    <d v="2021-12-08T00:00:00"/>
    <n v="521041710933"/>
    <n v="7.7"/>
    <m/>
    <d v="2021-10-25T00:00:00"/>
    <m/>
    <m/>
    <d v="2022-01-10T00:00:00"/>
    <s v="W03-2022"/>
    <m/>
    <m/>
    <m/>
    <s v="38.RFI"/>
    <s v="21.RFI"/>
    <s v="CLOSED - RFI DONE"/>
    <s v="10:01:22: RFIN_x000a_09:01:22-08:01:22: RFI, WAIT RFIN_x000a_05:01:22-26:12:21: SRFI, PLN PROSES REGISTER, PLAN RFI W1 JAN 22_x000a_22:12:21: SRFI, OG PLN CONNECTION_x000a_19:12:21-15:12:21: ME OG_x000a_12:12:21-08:12:21: ERECTION ON TOP SECTION_x000a_05:12:21: CURRING TIME OG, PLAN ERECTION 7 DEC_x000a_01:12:21: POURING OG, PLAN RFI 20 DEC_x000a_28:11:21: PLAN POURING 30 NOV, PLAN RFI 20 DEC_x000a_24:11:21-21:11:21: REBARING OG, PLAN RFI 20 DEC _x000a_17:11:21: EXCAVATION OG _x000a_14:11:21-27:10:21: OPSIC OG, PLAN RELEASED END OF NOV, PLAN RFI EOM DECEMBER 28 DEC, COLO PADA SITE PERMANENISASI, _x000a_20:10:21-17:10:21-06:10:21: NEED REVIEW RNP EID"/>
    <x v="2"/>
    <x v="0"/>
    <m/>
    <m/>
    <m/>
    <m/>
    <x v="2"/>
    <m/>
    <m/>
    <x v="1"/>
    <m/>
    <m/>
  </r>
  <r>
    <n v="944"/>
    <m/>
    <s v="JAW-JT-KLN-0919"/>
    <n v="30712620031"/>
    <s v="1440572003"/>
    <s v="IBS TELOYO"/>
    <s v="ACTIVE - BLITZKRIEG 2021 [NEW]"/>
    <s v="TB"/>
    <s v="110°45.16.02'E"/>
    <s v="7°37.22.48'S"/>
    <n v="40"/>
    <s v="30/120/295"/>
    <n v="2021"/>
    <s v="BLITZKRIEG 2021 [NEW]"/>
    <s v="Desa Teloyo - Banjaran Teloyo RT.01 RW.03 Kec. Wonosari, Kab. Klaten Prov. Jawa Tengah"/>
    <s v="EID"/>
    <s v="JAW-JT-KLN-0919"/>
    <s v="TELOYO"/>
    <s v="COLO"/>
    <s v="TBG"/>
    <s v="CENTRAL"/>
    <x v="5"/>
    <s v="Jawa Tengah"/>
    <s v="Kab. Klaten"/>
    <n v="6617651"/>
    <x v="35"/>
    <m/>
    <n v="35"/>
    <s v="31 - 60 days"/>
    <d v="2021-10-27T00:00:00"/>
    <s v="W44-2021"/>
    <s v="Oct-2021"/>
    <s v="TBD"/>
    <s v="TBD"/>
    <s v="TBD"/>
    <d v="2021-10-30T00:00:00"/>
    <s v="W44-2021"/>
    <s v="Oct-2021"/>
    <d v="2021-11-05T00:00:00"/>
    <s v="W45-2021"/>
    <s v="Nov-2021"/>
    <s v="MW"/>
    <d v="2021-10-04T00:00:00"/>
    <m/>
    <s v="524020698374"/>
    <n v="7.7"/>
    <m/>
    <d v="2021-10-07T00:00:00"/>
    <d v="2021-10-07T00:00:00"/>
    <m/>
    <d v="2021-11-01T00:00:00"/>
    <s v="W45-2021"/>
    <m/>
    <m/>
    <m/>
    <s v="38.RFI"/>
    <s v="21.RFI"/>
    <s v="CLOSED - RFI DONE"/>
    <s v="01:11:21:RFIN_x000a_31:10:21-27:10:21: SRFI_x000a_24:10:21-20:10:21: ME GROUNDING OG_x000a_17:10:21: PONDASI RBS BTS OG_x000a_13:10:21: CME PREPARATION, NEED SK PLN_x000a_06:10:21-04:10:21: ESR PROSES NEED REVIEW RNP EID"/>
    <x v="2"/>
    <x v="0"/>
    <m/>
    <m/>
    <m/>
    <m/>
    <x v="2"/>
    <m/>
    <m/>
    <x v="1"/>
    <m/>
    <m/>
  </r>
  <r>
    <s v="NEW SPK"/>
    <m/>
    <s v="JAW-JT-JPA-0714"/>
    <n v="30735920031"/>
    <s v="1442792010"/>
    <s v="IBS ZSMG_1578"/>
    <s v="BP2022"/>
    <s v="TB"/>
    <s v="110°45.18.0'E"/>
    <s v="6°39.3.71'S"/>
    <n v="39"/>
    <s v="90/210/330"/>
    <s v="2022-2024"/>
    <s v="New site 2022 - P1"/>
    <s v="Desa Mindahan Kidul RT.3 RW.5 Kec.Batealit, Kab.Jepara Prov. Jawa Tengah"/>
    <s v="NOKIA"/>
    <s v="JAW-JT-JPA-0714"/>
    <s v="MINDAHAN_KIDUL_JEPARA"/>
    <s v="COLO"/>
    <s v="TBG"/>
    <s v="CENTRAL"/>
    <x v="5"/>
    <s v="Jawa Tengah"/>
    <s v="Kab. Jepara"/>
    <n v="6617993"/>
    <x v="8"/>
    <d v="2022-01-28T00:00:00"/>
    <n v="68"/>
    <s v="61 - 90 days"/>
    <d v="2022-02-27T00:00:00"/>
    <s v="W10-2022"/>
    <s v="Feb-2022"/>
    <s v="TBD"/>
    <s v="TBD"/>
    <s v="TBD"/>
    <d v="2022-04-08T00:00:00"/>
    <s v="W15-2022"/>
    <s v="Apr-2022"/>
    <d v="2022-04-08T00:00:00"/>
    <s v="W15-2022"/>
    <s v="Apr-2022"/>
    <s v="MW"/>
    <d v="2022-02-02T00:00:00"/>
    <d v="2022-03-14T00:00:00"/>
    <n v="520022109564"/>
    <n v="11"/>
    <m/>
    <d v="2022-03-09T00:00:00"/>
    <m/>
    <m/>
    <d v="2022-04-06T00:00:00"/>
    <s v="W15-2022"/>
    <m/>
    <m/>
    <s v="NY STIP, ERM PROCESS"/>
    <s v="38.RFI"/>
    <s v="21.RFI"/>
    <s v="LMS CHANGED TO NOKIA"/>
    <s v="06:04:22: RFIN_x000a_0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m/>
    <m/>
  </r>
  <r>
    <n v="932"/>
    <m/>
    <s v="SUM-SS-PLG-1275"/>
    <n v="30713170031"/>
    <s v="0716752004"/>
    <s v="IBS TANJUNG BAKIA"/>
    <s v="RORO JONGRANG 2021 [NEW]"/>
    <s v="TB"/>
    <s v="104°41.55.9'E"/>
    <s v="2°58.0.37'S"/>
    <n v="50"/>
    <s v="90/190/290"/>
    <n v="2021"/>
    <s v="RORO JONGRANG 2021 [NEW]"/>
    <s v="Jl.Tanjung Bakia RT.06/RW.03 Kel.Bukit Baru Kec.Ilir Barat I, Kota.Palembang"/>
    <s v="HTI"/>
    <s v="SUM-SS-PLG-1275"/>
    <s v="TALANG_KELAPA_SUKOSARI"/>
    <s v="COLO"/>
    <s v="TBG"/>
    <s v="West"/>
    <x v="11"/>
    <s v="Sumatera Selatan"/>
    <s v="Kota Palembang"/>
    <n v="6617657"/>
    <x v="61"/>
    <m/>
    <n v="35"/>
    <s v="31 - 60 days"/>
    <d v="2021-10-26T00:00:00"/>
    <s v="W44-2021"/>
    <s v="Oct-2021"/>
    <s v="TBD"/>
    <s v="TBD"/>
    <s v="TBD"/>
    <d v="2021-11-14T00:00:00"/>
    <s v="W47-2021"/>
    <s v="Nov-2021"/>
    <d v="2021-11-14T00:00:00"/>
    <s v="W47-2021"/>
    <s v="Nov-2021"/>
    <s v="MW"/>
    <d v="2021-10-04T00:00:00"/>
    <m/>
    <n v="141203544150"/>
    <n v="6.6"/>
    <m/>
    <d v="2021-10-14T00:00:00"/>
    <m/>
    <m/>
    <d v="2021-10-31T00:00:00"/>
    <s v="W45-2021"/>
    <m/>
    <m/>
    <m/>
    <s v="38.RFI"/>
    <s v="21.RFI"/>
    <s v="CLOSED - RFI DONE"/>
    <s v="31:10:21: RFIN_x000a_27:10:21-24:10:21: ME OG PLAN SRFI END OF OCT_x000a_20:10:21: RBS BTS PONDASI OG, PLAN ME GROUNDING 25 OCT_x000a_17:10:21: STO DECLARE 14 OCT CME PREPARATION_x000a_13:10:21: NEED REVIEW RNP HUAWEI_x000a_04:10:21: ERM PROSES"/>
    <x v="2"/>
    <x v="0"/>
    <m/>
    <m/>
    <m/>
    <m/>
    <x v="2"/>
    <m/>
    <m/>
    <x v="1"/>
    <m/>
    <m/>
  </r>
  <r>
    <n v="942"/>
    <m/>
    <s v="JAW-JT-SMG-0624"/>
    <n v="30712610031"/>
    <s v="1441002007"/>
    <s v="IBS DEMETA BAMBAN KEREP"/>
    <s v="RELOCATION"/>
    <s v="TB"/>
    <s v="110°21.22.61'E"/>
    <s v="7°1.1.34'S"/>
    <n v="30"/>
    <s v="90/210/330"/>
    <n v="2021"/>
    <s v="RELOCATION"/>
    <s v="Jl. Pucung, Kel. Bamban Kerep RT.04 RW.01 Kec. Ngaliyan, Kota Semarang Prov. Jawa Tengah"/>
    <s v="EID"/>
    <s v="JAW-JT-SMG-0624"/>
    <s v="PUCUNG RAYA INDUSTRI RELOCATION"/>
    <s v="COLO"/>
    <s v="TBG"/>
    <s v="CENTRAL"/>
    <x v="5"/>
    <s v="Jawa Tengah"/>
    <s v="Kota Semarang"/>
    <n v="6617648"/>
    <x v="62"/>
    <m/>
    <n v="33"/>
    <s v="31 - 60 days"/>
    <d v="2021-10-24T00:00:00"/>
    <s v="W44-2021"/>
    <s v="Oct-2021"/>
    <s v="TBD"/>
    <s v="TBD"/>
    <s v="TBD"/>
    <d v="2021-10-24T00:00:00"/>
    <s v="W44-2021"/>
    <s v="Oct-2021"/>
    <d v="2021-10-28T00:00:00"/>
    <s v="W44-2021"/>
    <s v="Oct-2021"/>
    <s v="MW"/>
    <d v="2021-10-04T00:00:00"/>
    <m/>
    <n v="523024864892"/>
    <n v="7.7"/>
    <m/>
    <d v="2021-10-07T00:00:00"/>
    <m/>
    <m/>
    <d v="2021-10-27T00:00:00"/>
    <s v="W44-2021"/>
    <m/>
    <m/>
    <m/>
    <s v="38.RFI"/>
    <s v="21.RFI"/>
    <s v="CLOSED - RFI DONE"/>
    <s v="27:10:21: RFIN_x000a_24:10:21-20:10:21: SRFI PROSES CONNECT PLN_x000a_13:10:21: PONDASI RBS OG_x000a_10:10:21: CME PREPARATION_x000a_04:10:2021-26:09:21: NEED REVIEW RNP EID"/>
    <x v="2"/>
    <x v="0"/>
    <m/>
    <m/>
    <m/>
    <m/>
    <x v="2"/>
    <m/>
    <m/>
    <x v="1"/>
    <m/>
    <m/>
  </r>
  <r>
    <n v="941"/>
    <m/>
    <s v="JAW-BT-TNG-1524"/>
    <n v="30711810031"/>
    <s v="1320422001"/>
    <s v="IBS NEGLASARI"/>
    <s v="RELOCATION"/>
    <s v="TB"/>
    <s v="106°38.21.16'E"/>
    <s v="6°9.47.77'S"/>
    <n v="40"/>
    <s v="0/90/180/270"/>
    <n v="2021"/>
    <s v="RELOCATION"/>
    <s v="Jl. Pembangunan VI, Kel. Karang Sari Kp. Karang Sari RT.1 RW.12 Kec. Neglasari, Kota Tangerang Prov. Banten"/>
    <s v="EID"/>
    <s v="JAW-BT-TNG-1524"/>
    <s v="KARANGSARI PEMBANGUNAN RELIOCATION"/>
    <s v="COLO"/>
    <s v="TBG"/>
    <s v="CENTRAL"/>
    <x v="0"/>
    <s v="Banten"/>
    <s v="Kota Tangerang"/>
    <n v="6617648"/>
    <x v="62"/>
    <m/>
    <n v="33"/>
    <s v="31 - 60 days"/>
    <d v="2021-10-24T00:00:00"/>
    <s v="W44-2021"/>
    <s v="Oct-2021"/>
    <s v="TBD"/>
    <s v="TBD"/>
    <s v="TBD"/>
    <d v="2021-11-15T00:00:00"/>
    <s v="W47-2021"/>
    <s v="Nov-2021"/>
    <d v="2021-11-15T00:00:00"/>
    <s v="W47-2021"/>
    <s v="Nov-2021"/>
    <s v="MW"/>
    <d v="2021-10-04T00:00:00"/>
    <m/>
    <n v="566101065949"/>
    <n v="6.6"/>
    <m/>
    <d v="2021-10-01T00:00:00"/>
    <m/>
    <m/>
    <d v="2021-10-27T00:00:00"/>
    <s v="W44-2021"/>
    <m/>
    <m/>
    <m/>
    <s v="38.RFI"/>
    <s v="21.RFI"/>
    <s v="CLOSED - RFI DONE"/>
    <s v="27:10:21: RFIN_x000a_24:10:21-17:10:21: ME OG_x000a_13:10:21: PONDASI RBS BTS OG_x000a_13:10:21-06:10:21: CME PREPARATION, PLAN INFOR DARI PAK HAKIM HANYA SAMPAI SRFI_x000a_26:09:21: SPK NEW RELEASED, ERM PROSES"/>
    <x v="2"/>
    <x v="0"/>
    <m/>
    <m/>
    <m/>
    <m/>
    <x v="2"/>
    <m/>
    <m/>
    <x v="1"/>
    <m/>
    <m/>
  </r>
  <r>
    <n v="934"/>
    <m/>
    <s v="KAL-KT-KLK-0426"/>
    <n v="30711770031"/>
    <s v="210529109"/>
    <s v="TBG_DSANJIRKALAMPAN"/>
    <s v="ACTIVE - BLITZKRIEG 2021 [NEW]"/>
    <s v="TB"/>
    <s v="114°18.31.46'E"/>
    <s v="2°47.35.41'S"/>
    <n v="50"/>
    <s v="130/230/320"/>
    <n v="2021"/>
    <s v="BLITZKRIEG 2021 [NEW]"/>
    <s v="Jl. Pangkalima Kapang, RT/RW 08/- Desa Anjir Kalampan Kec. Kapuas Barat, Kab. Kapuas Prov. Kalimantan Tengah"/>
    <s v="HTI"/>
    <s v="KAL-KT-KLK-0426"/>
    <s v="KAPUAS_BARAT"/>
    <s v="COLO"/>
    <s v="TBG"/>
    <s v="CENTRAL"/>
    <x v="7"/>
    <s v="Kalimantan Tengah"/>
    <s v="Kab. Kapuas"/>
    <n v="6617642"/>
    <x v="63"/>
    <m/>
    <n v="48"/>
    <s v="31 - 60 days"/>
    <d v="2021-10-23T00:00:00"/>
    <s v="W43-2021"/>
    <s v="Oct-2021"/>
    <s v="TBD"/>
    <s v="TBD"/>
    <s v="TBD"/>
    <d v="2021-11-02T00:00:00"/>
    <s v="W45-2021"/>
    <s v="Nov-2021"/>
    <d v="2021-11-08T00:00:00"/>
    <s v="W46-2021"/>
    <s v="Nov-2021"/>
    <s v="MW"/>
    <d v="2021-10-04T00:00:00"/>
    <m/>
    <n v="225100184795"/>
    <n v="6.6"/>
    <m/>
    <d v="2021-10-01T00:00:00"/>
    <m/>
    <m/>
    <d v="2021-11-10T00:00:00"/>
    <s v="W46-2021"/>
    <m/>
    <m/>
    <m/>
    <s v="38.RFI"/>
    <s v="21.RFI"/>
    <s v="CLOSED - RFI DONE"/>
    <s v="10:11:21: RFIN_x000a_07:11:21-31:10:21: RFI, WAIT FOR RFIN, PLAN RFIN 8 NOV _x000a_27:10:21: SRFI, PLAN RFI 29 OCT_x000a_24:10:21: SRFI, PLAN CONNECT 26 OCT_x000a_20:10:21-17:10:21: RBS BTS FOUNDATION PLAN ME GROUNDING 25 OCT_x000a_13:10:21-06:10:21: CME PREPARATION_x000a_04:10:21-26:09:21: SPK NEW RELEASED, ERM PROSES"/>
    <x v="2"/>
    <x v="0"/>
    <m/>
    <m/>
    <m/>
    <m/>
    <x v="2"/>
    <m/>
    <m/>
    <x v="1"/>
    <m/>
    <m/>
  </r>
  <r>
    <n v="940"/>
    <m/>
    <s v="KAL-KS-KBR-0981"/>
    <n v="30711800031"/>
    <s v="220139104"/>
    <s v="MEKAR JAYA"/>
    <s v="ACTIVE - BLITZKRIEG 2021 [NEW]"/>
    <s v="SKP"/>
    <s v="116°3.23.26'E"/>
    <s v="2°55.40.22'S"/>
    <n v="50"/>
    <s v="20/180/315"/>
    <n v="2021"/>
    <s v="BLITZKRIEG 2021 [NEW]"/>
    <s v="Jl. Ratu Intan I Batu Gantang, Desa Bangkalaan Plelayu Rt 02 RW 01 Kec. Kelumpang Hulu, Kab. Kotabaru Prov. Kalimantan Selatan"/>
    <s v="HTI"/>
    <s v="KAL-KS-KBR-0981"/>
    <s v="KELUMPANG_HULU"/>
    <s v="COLO"/>
    <s v="TBG"/>
    <s v="CENTRAL"/>
    <x v="7"/>
    <s v="Kalimantan Selatan"/>
    <s v="Kab. Kotabaru"/>
    <n v="6617641"/>
    <x v="63"/>
    <m/>
    <n v="42"/>
    <s v="31 - 60 days"/>
    <d v="2021-10-23T00:00:00"/>
    <s v="W43-2021"/>
    <s v="Oct-2021"/>
    <s v="TBD"/>
    <s v="TBD"/>
    <s v="TBD"/>
    <d v="2021-11-02T00:00:00"/>
    <s v="W45-2021"/>
    <s v="Nov-2021"/>
    <d v="2021-11-04T00:00:00"/>
    <s v="W45-2021"/>
    <s v="Nov-2021"/>
    <s v="MW"/>
    <d v="2021-10-07T00:00:00"/>
    <m/>
    <n v="223200578803"/>
    <n v="6.6"/>
    <m/>
    <d v="2021-10-01T00:00:00"/>
    <m/>
    <m/>
    <d v="2021-11-04T00:00:00"/>
    <s v="W45-2021"/>
    <m/>
    <m/>
    <m/>
    <s v="38.RFI"/>
    <s v="21.RFI"/>
    <s v="CLOSED - RFI DONE"/>
    <s v="04:11:21: RFIN_x000a_03:11:21-31:10:21: RFI, NEED RFIN, PLAN RFIN 4 NOV _x000a_27:10:21: SRFI, ISSUE KWH KOSONG PLAN RFI W1 NOV_x000a_24:10:21: CME DONE, SRFI, ISSUE KWH KOSONG PLAN MULTIGUNA 2 NOV_x000a_20:10:21-17:10:21: RBS BTS FOUNDATION PLAN ME GROUNDING 23 OCT_x000a_13:10:21-06:10:21: CME PREPARATION_x000a_04:10:21-26:09:21: SPK NEW RELEASED, ERM PROSES"/>
    <x v="2"/>
    <x v="0"/>
    <m/>
    <m/>
    <m/>
    <m/>
    <x v="2"/>
    <m/>
    <m/>
    <x v="1"/>
    <m/>
    <m/>
  </r>
  <r>
    <n v="935"/>
    <m/>
    <s v="KAL-KS-KGN-0944"/>
    <n v="30711780031"/>
    <s v="220747109"/>
    <s v="TBG GM DESA BANGKALANMELAYU"/>
    <s v="ACTIVE - BLITZKRIEG 2021 [NEW]"/>
    <s v="TB"/>
    <s v="115°17.2.65'E"/>
    <s v="2°51.33.05'S"/>
    <n v="60"/>
    <s v="25/90/225"/>
    <n v="2021"/>
    <s v="BLITZKRIEG 2021 [NEW]"/>
    <s v="Jl. H. Busra, Desa Malutu Rt.02 Rw.I Kec. Padang Batung, Kab. Hulu Sungai Selatan Prov. Kalimantan Selatan"/>
    <s v="HTI"/>
    <s v="KAL-KS-KGN-0944"/>
    <s v="PADANG_BATUNG"/>
    <s v="COLO"/>
    <s v="TBG"/>
    <s v="CENTRAL"/>
    <x v="7"/>
    <s v="Kalimantan Selatan"/>
    <s v="Kab. Hulu Sungai Selatan"/>
    <n v="6617642"/>
    <x v="63"/>
    <m/>
    <n v="39"/>
    <s v="31 - 60 days"/>
    <d v="2021-10-23T00:00:00"/>
    <s v="W43-2021"/>
    <s v="Oct-2021"/>
    <s v="TBD"/>
    <s v="TBD"/>
    <s v="TBD"/>
    <d v="2021-11-02T00:00:00"/>
    <s v="W45-2021"/>
    <s v="Nov-2021"/>
    <d v="2021-11-02T00:00:00"/>
    <s v="W45-2021"/>
    <s v="Nov-2021"/>
    <s v="MW"/>
    <d v="2021-10-07T00:00:00"/>
    <m/>
    <n v="222200235589"/>
    <n v="6.6"/>
    <m/>
    <d v="2021-10-01T00:00:00"/>
    <m/>
    <d v="2021-11-01T00:00:00"/>
    <d v="2021-11-01T00:00:00"/>
    <s v="W45-2021"/>
    <m/>
    <m/>
    <m/>
    <s v="38.RFI"/>
    <s v="21.RFI"/>
    <s v="CLOSED - RFI DONE"/>
    <s v="01:11:21: RFIN_x000a_31:10:21: RFI, WAIT FOR RFIN_x000a_27:10:21: SRFI, ISSUE KWH KOSONG PLAN RFI W1 NOV _x000a_24:10:21: SRFI, ISSUE KWH KOSONG PLAN MULTIGUNA 2 NOV_x000a_20:10:21-17:10:21: RBS BTS FOUNDATION PLAN ME GROUNDING 25 OCT_x000a_13:10:21-06:10:21: CME PREPARATION_x000a_04:10:21-26:09:21: SPK NEW RELEASED, ERM PROSES"/>
    <x v="2"/>
    <x v="0"/>
    <m/>
    <m/>
    <m/>
    <m/>
    <x v="2"/>
    <m/>
    <m/>
    <x v="1"/>
    <m/>
    <m/>
  </r>
  <r>
    <n v="939"/>
    <m/>
    <s v="KAL-KS-PLI-0982"/>
    <n v="30711400031"/>
    <s v="220630109"/>
    <s v="PAMALONGAN"/>
    <s v="ACTIVE - BLITZKRIEG 2021 [NEW]"/>
    <s v="SKP"/>
    <s v="114°52.40.48'E"/>
    <s v="3°49.49.94'S"/>
    <n v="39"/>
    <s v="45/240/320"/>
    <n v="2021"/>
    <s v="BLITZKRIEG 2021 [NEW]"/>
    <s v="Desa Pemalongan RT. 04 RW. 02 Kec. Bajuin, Kab. Tanah Laut Prov. Kalimantan Selatan"/>
    <s v="HTI"/>
    <s v="KAL-KS-PLI-0982"/>
    <s v="BATUAMPAR_DAMAR_LIMA"/>
    <s v="COLO"/>
    <s v="TBG"/>
    <s v="CENTRAL"/>
    <x v="7"/>
    <s v="Kalimantan Selatan"/>
    <s v="Kab. Tanah Laut"/>
    <n v="6617641"/>
    <x v="63"/>
    <m/>
    <n v="38"/>
    <s v="31 - 60 days"/>
    <d v="2021-10-23T00:00:00"/>
    <s v="W43-2021"/>
    <s v="Oct-2021"/>
    <s v="TBD"/>
    <s v="TBD"/>
    <s v="TBD"/>
    <d v="2021-11-02T00:00:00"/>
    <s v="W45-2021"/>
    <s v="Nov-2021"/>
    <d v="2021-11-02T00:00:00"/>
    <s v="W45-2021"/>
    <s v="Nov-2021"/>
    <s v="MW"/>
    <d v="2021-10-07T00:00:00"/>
    <m/>
    <m/>
    <m/>
    <m/>
    <d v="2021-09-30T00:00:00"/>
    <m/>
    <m/>
    <d v="2021-10-31T00:00:00"/>
    <s v="W45-2021"/>
    <m/>
    <m/>
    <m/>
    <s v="38.RFI"/>
    <s v="21.RFI"/>
    <s v="CLOSED - RFI DONE"/>
    <s v="31:10:21: RFI, WAIT FOR RFIN_x000a_27:10:21: SRFI, ISSUE KWH KOSONG PLAN RFI W1 NOV_x000a_24:10:21: SRFI, ISSUE KWH KOSONG PLAN MULTIGUNA 2 NOV_x000a_20:10:21-17:10:21: RBS BTS FOUNDATION PLAN ME GROUNDING 25 OCT_x000a_13:10:21-06:10:21: CME PREPARATION_x000a_04:10:21-26:09:21: SPK NEW RELEASED, ERM PROSES"/>
    <x v="2"/>
    <x v="0"/>
    <m/>
    <m/>
    <m/>
    <m/>
    <x v="2"/>
    <m/>
    <m/>
    <x v="1"/>
    <m/>
    <m/>
  </r>
  <r>
    <n v="938"/>
    <m/>
    <s v="KAL-KT-KSN-0434"/>
    <n v="30711790031"/>
    <s v="210605107"/>
    <s v="GUNUNG MAS KATINGAN"/>
    <s v="ACTIVE - BLITZKRIEG 2021 [NEW]"/>
    <s v="SKP"/>
    <s v="113°6.0.36'E"/>
    <s v="1°26.2.69'S"/>
    <n v="40"/>
    <s v="0/200/280"/>
    <n v="2021"/>
    <s v="BLITZKRIEG 2021 [NEW]"/>
    <s v="Jl. Dibun Isar RT.006 RW.002 Desa Samba Katung Kec.Katingan Tengah Kab.Katingan Prov.Kalsel"/>
    <s v="HTI"/>
    <s v="KAL-KT-KSN-0434"/>
    <s v="KATINGAN_TENGAH"/>
    <s v="COLO"/>
    <s v="TBG"/>
    <s v="CENTRAL"/>
    <x v="7"/>
    <s v="Kalimantan Tengah"/>
    <s v="Kab. Katingan"/>
    <n v="6617641"/>
    <x v="63"/>
    <m/>
    <n v="37"/>
    <s v="31 - 60 days"/>
    <d v="2021-10-23T00:00:00"/>
    <s v="W43-2021"/>
    <s v="Oct-2021"/>
    <s v="TBD"/>
    <s v="TBD"/>
    <s v="TBD"/>
    <d v="2021-11-02T00:00:00"/>
    <s v="W45-2021"/>
    <s v="Nov-2021"/>
    <d v="2021-11-02T00:00:00"/>
    <s v="W45-2021"/>
    <s v="Nov-2021"/>
    <s v="MW"/>
    <d v="2021-10-04T00:00:00"/>
    <m/>
    <s v="224200225871"/>
    <n v="6.6"/>
    <m/>
    <d v="2021-10-01T00:00:00"/>
    <m/>
    <m/>
    <d v="2021-10-30T00:00:00"/>
    <s v="W44-2021"/>
    <m/>
    <m/>
    <m/>
    <s v="38.RFI"/>
    <s v="21.RFI"/>
    <s v="CLOSED - RFI DONE"/>
    <s v="27:10:21: SRFI, KWH KOSONG PLAN RFI W1 NOV_x000a_24:10:21: SRFI, KWH KOSONG PLAN MULTIGUNA 2 NOV_x000a_20:10:21-17:10:21: RBS BTS FOUNDATION PLAN ME GROUNDING 25 OCT_x000a_13:10:21-06:10:21: CME PREPARATION_x000a_04:10:21-26:09:21: SPK NEW RELEASED, ERM PROSES"/>
    <x v="2"/>
    <x v="0"/>
    <m/>
    <m/>
    <m/>
    <m/>
    <x v="2"/>
    <m/>
    <m/>
    <x v="1"/>
    <m/>
    <m/>
  </r>
  <r>
    <n v="933"/>
    <m/>
    <s v="KAL-KT-KLK-0425"/>
    <n v="30711760031"/>
    <s v="210539109"/>
    <s v="TBG DESA SIDOREJO"/>
    <s v="ACTIVE - BLITZKRIEG 2021 [NEW]"/>
    <s v="TB"/>
    <s v="114°24.17.68'E"/>
    <s v="3°11.51.32'S"/>
    <n v="40"/>
    <s v="60/200/270"/>
    <n v="2021"/>
    <s v="BLITZKRIEG 2021 [NEW]"/>
    <s v="Desa Siderejo RT 006/002 Kec. Tamban Catur, Kab. Kapuas Prov. Kalimantan Tengah"/>
    <s v="HTI"/>
    <s v="KAL-KT-KLK-0425"/>
    <s v="TAMBAN_CATUR"/>
    <s v="COLO"/>
    <s v="TBG"/>
    <s v="CENTRAL"/>
    <x v="7"/>
    <s v="Kalimantan Tengah"/>
    <s v="Kab. Kapuas"/>
    <n v="6617642"/>
    <x v="63"/>
    <m/>
    <n v="37"/>
    <s v="31 - 60 days"/>
    <d v="2021-10-23T00:00:00"/>
    <s v="W43-2021"/>
    <s v="Oct-2021"/>
    <s v="TBD"/>
    <s v="TBD"/>
    <s v="TBD"/>
    <d v="2021-11-02T00:00:00"/>
    <s v="W45-2021"/>
    <s v="Nov-2021"/>
    <d v="2021-10-30T00:00:00"/>
    <s v="W44-2021"/>
    <s v="Oct-2021"/>
    <s v="MW"/>
    <d v="2021-10-04T00:00:00"/>
    <m/>
    <s v="225000369738"/>
    <n v="6.6"/>
    <m/>
    <d v="2021-10-01T00:00:00"/>
    <m/>
    <m/>
    <d v="2021-10-30T00:00:00"/>
    <s v="W44-2021"/>
    <m/>
    <m/>
    <m/>
    <s v="38.RFI"/>
    <s v="21.RFI"/>
    <s v="CLOSED - RFI DONE"/>
    <s v="27:10:21-24:10:21: SRFI, PLAN CONNECT 28 OCT_x000a_20:10:21-17:10:21: RBS BTS FOUNDATION PLAN ME GROUNDING 24 OCT_x000a_13:10:21-06:10:21: CME PREPARATION_x000a_04:10:21-26:09:21: SPK NEW RELEASED, ERM PROSES"/>
    <x v="2"/>
    <x v="0"/>
    <m/>
    <m/>
    <m/>
    <m/>
    <x v="2"/>
    <m/>
    <m/>
    <x v="1"/>
    <m/>
    <m/>
  </r>
  <r>
    <n v="932"/>
    <m/>
    <s v="KAL-KS-BJM-0976"/>
    <m/>
    <m/>
    <m/>
    <s v="ACTIVE - BLITZKRIEG 2021 [NEW]"/>
    <s v=""/>
    <s v="114°38.0.06'E"/>
    <s v="3°19.44.93'S"/>
    <n v="40"/>
    <s v="15/80/235"/>
    <n v="2021"/>
    <s v="BLITZKRIEG 2021 [NEW]"/>
    <s v=""/>
    <s v="HTI"/>
    <s v="KAL-KS-BJM-0976"/>
    <s v="BANJARMASIN_TIMUR"/>
    <s v="COLO"/>
    <s v="TBG"/>
    <s v="CENTRAL"/>
    <x v="7"/>
    <s v="Kalimantan Selatan"/>
    <s v="Kota Banjarmasin"/>
    <n v="6617642"/>
    <x v="63"/>
    <m/>
    <n v="208"/>
    <s v="&gt; 150 days"/>
    <d v="2021-10-23T00:00:00"/>
    <s v="W43-2021"/>
    <s v="Oct-2021"/>
    <s v="TBD"/>
    <s v="TBD"/>
    <s v="TBD"/>
    <s v="TBD"/>
    <s v="TBD"/>
    <s v="TBD"/>
    <s v="TBD"/>
    <s v="TBD"/>
    <s v="TBD"/>
    <s v="MW"/>
    <s v=""/>
    <m/>
    <m/>
    <m/>
    <m/>
    <m/>
    <m/>
    <m/>
    <m/>
    <m/>
    <m/>
    <m/>
    <m/>
    <s v="02.SPK returned"/>
    <s v="02.SPK RETURNED"/>
    <s v="HARD COMMCASE"/>
    <s v="17:10:21-06:10:21-26:09:21: SPK NEW RELEASED, ERM PROSES"/>
    <x v="2"/>
    <x v="0"/>
    <m/>
    <m/>
    <m/>
    <m/>
    <x v="2"/>
    <m/>
    <m/>
    <x v="1"/>
    <m/>
    <m/>
  </r>
  <r>
    <n v="937"/>
    <m/>
    <s v="KAL-KS-BLN-0964"/>
    <n v="30709170031"/>
    <s v="2209061003"/>
    <s v="MANTEWE"/>
    <s v="ACTIVE - BLITZKRIEG 2021 [NEW]"/>
    <s v="TB"/>
    <s v="115°52.51.88'E"/>
    <s v="3°15.57.14'S"/>
    <n v="50"/>
    <s v="0/130/280"/>
    <n v="2021"/>
    <s v="BLITZKRIEG 2021 [NEW]"/>
    <s v="Jalan Transmigrasi RT. 10, Desa Sari Mulya,_x000a_Kecamatan Mentewe, Kabupaten Tanah Bumbu,_x000a_Propinsi Kalimantan Selatan_x000a_"/>
    <s v="HTI"/>
    <s v="KAL-KS-BLN-0964"/>
    <s v="MANTEWE"/>
    <s v="COLO"/>
    <s v="TBG"/>
    <s v="CENTRAL"/>
    <x v="7"/>
    <s v="Kalimantan Selatan"/>
    <s v="Kab. Tanah Bumbu"/>
    <n v="6617643"/>
    <x v="63"/>
    <m/>
    <n v="95"/>
    <s v="91 - 120 days"/>
    <d v="2022-02-20T00:00:00"/>
    <s v="W09-2022"/>
    <s v="Feb-2022"/>
    <s v="TBD"/>
    <s v="TBD"/>
    <s v="TBD"/>
    <d v="2021-11-22T00:00:00"/>
    <s v="W48-2021"/>
    <s v="Nov-2021"/>
    <d v="2021-12-31T00:00:00"/>
    <s v="W53-2021"/>
    <s v="Dec-2021"/>
    <s v="MW"/>
    <d v="2021-11-10T00:00:00"/>
    <m/>
    <n v="223200582873"/>
    <n v="6.6"/>
    <m/>
    <d v="2021-11-22T00:00:00"/>
    <m/>
    <m/>
    <d v="2021-12-27T00:00:00"/>
    <s v="W53-2021"/>
    <m/>
    <m/>
    <m/>
    <s v="38.RFI"/>
    <s v="21.RFI"/>
    <s v="CLOSED - RFI DONE"/>
    <s v="27:12:21: RFIN_x000a_26:12:21-19:12:21: RFI, WAIT RFIN_x000a_15:12:21-05:12:21: ERECTION OG_x000a_01:12:21: CURING TIME OG_x000a_28:11:21: POURING DONE_x000a_24:11:21: REBARING OG_x000a_21:11:21: EXCAVATION OG _x000a_17:11:21-10:11:21: OG DELIVERY MATERIAL JADWAL KAPAL 12 NOV, ETA 22/11._x000a_07:11:21: TEAM PREPARATION &amp; BOREPILE PREPARATION OG_x000a_03:11:21: DESIGNPACK DONE, REKOM DONE, PLAN START CME 9 NOV_x000a_31:10:21-27:10:21: IW CLEAR, PARALEL SOIL TEST DONE _x000a_24:10:21-26:09:21: SPK RELEASED COLO, PEKERJAAN B2S NEEW REVIEW IMB"/>
    <x v="2"/>
    <x v="0"/>
    <m/>
    <m/>
    <m/>
    <m/>
    <x v="2"/>
    <m/>
    <m/>
    <x v="1"/>
    <m/>
    <m/>
  </r>
  <r>
    <n v="936"/>
    <m/>
    <s v="KAL-KS-MRH-0948"/>
    <n v="30709160031"/>
    <s v="2209051003"/>
    <s v="ALALAK KALIMANTAN"/>
    <s v="ACTIVE - BLITZKRIEG 2021 [NEW]"/>
    <s v="TB"/>
    <s v="114°35.58.05'E"/>
    <s v="3°15.5.97'S"/>
    <n v="40"/>
    <s v="10/230/290"/>
    <n v="2021"/>
    <s v="BLITZKRIEG 2021 [NEW]"/>
    <s v="Jl. Tatah Mesjid Rt. 15 Desa Tatah Mesjid, Kecamatan Alalak ,Kabupaten Barito Kuala Provinsi. Kalimantan Selatan"/>
    <s v="HTI"/>
    <s v="KAL-KS-MRH-0948"/>
    <s v="ALALAK"/>
    <s v="COLO"/>
    <s v="TBG"/>
    <s v="CENTRAL"/>
    <x v="7"/>
    <s v="Kalimantan Selatan"/>
    <s v="Kab. Barito Kuala"/>
    <n v="6617643"/>
    <x v="63"/>
    <m/>
    <n v="132"/>
    <s v="121 - 150 days"/>
    <d v="2022-02-20T00:00:00"/>
    <s v="W09-2022"/>
    <s v="Feb-2022"/>
    <s v="TBD"/>
    <s v="TBD"/>
    <s v="TBD"/>
    <d v="2021-11-22T00:00:00"/>
    <s v="W48-2021"/>
    <s v="Nov-2021"/>
    <d v="2022-02-04T00:00:00"/>
    <s v="W06-2022"/>
    <s v="Feb-2022"/>
    <s v="MW"/>
    <d v="2021-11-10T00:00:00"/>
    <m/>
    <n v="221500582244"/>
    <n v="6.6"/>
    <m/>
    <d v="2021-10-25T00:00:00"/>
    <m/>
    <m/>
    <d v="2022-02-02T00:00:00"/>
    <s v="W06-2022"/>
    <m/>
    <m/>
    <m/>
    <s v="38.RFI"/>
    <s v="21.RFI"/>
    <s v="CLOSED - RFI DONE"/>
    <s v="02:02:22: RFIN_x000a_30:01:22: RFI, WAIT RFIN_x000a_26:01:22: SRFI, PLN CONNECTION_x000a_23:01:22: ERECTION OG_x000a_19:01:22: POURING OG, PLAN RFI 28 JAN_x000a_16:01:22-12:01:22: REBARING OG, PLAN COR PONDASI 19 JAN (LANGSIR MATERIAL)_x000a_09:02:22-02:01:22: BOREPILE OG, PARALEL PROSES BENDUNG BANJIR ROB, PLAN COR BOREPILE 11 JAN_x000a_29:12:21-12:12:21: HOLD KARENA TERGENANG BANJIR, PARALEL APPROVAL ADD LANGSIRAN_x000a_08:12:21-01:12:21: BOREPILE OG, GALIAN TERGENANG BANJIR_x000a_28:11:21: PREPARE BOREPILE, PLAN 29 NOV BOR_x000a_24:11:21-21:11:21: PREPARE BOREPILE, TERKENDALA PERIZINAN (NOT RECOMENDED PARALEL)_x000a_17:11:21-10:11:21:  PROCESS SPH LANGSIR MATERIAL (JEMBATAN KAYU TIDAK BISA DILEWATI). ANKUR&amp;TOWER DENGN JADWAL KAPAL 12, ETA 22/11._x000a_07:11:21: TEAM PREPARATION &amp; BOREPILE PREPARATION OG_x000a_03:11:21: DESIGNPACK DONE, REKOM DONE, PLAN START CME 9 NOV_x000a_31:10:21-27:10:21: IW CLEAR, PARALEL SOIL TEST DONE_x000a_24:10:21-26:09:21: SPK RELEASED COLO, PEKERJAAN B2S NEEW REVIEW IMB"/>
    <x v="2"/>
    <x v="0"/>
    <m/>
    <m/>
    <m/>
    <m/>
    <x v="2"/>
    <m/>
    <m/>
    <x v="1"/>
    <m/>
    <m/>
  </r>
  <r>
    <n v="933"/>
    <m/>
    <s v="JAW-JI-PNG-4300"/>
    <n v="30711750031"/>
    <s v="160899104"/>
    <s v="TULUNG_PON"/>
    <s v="ACTIVE - BLITZKRIEG 2021 [NEW]"/>
    <s v="SMI"/>
    <s v="111°22.27.48'E"/>
    <s v="7°49.19.74'S"/>
    <n v="50"/>
    <s v="60/135/225"/>
    <n v="2021"/>
    <m/>
    <s v="Desa Tulung Kec.Sampung, Kab.Ponorogo Prov.Jawa Timur"/>
    <s v="HTI"/>
    <s v="JAW-JI-PNG-4300"/>
    <s v="SAMPUNG_TULUNG"/>
    <s v="COLO"/>
    <s v="TBG"/>
    <s v="EAST"/>
    <x v="12"/>
    <s v="Jawa Timur"/>
    <s v="Kab. Ponorogo"/>
    <n v="6617627"/>
    <x v="64"/>
    <m/>
    <n v="30"/>
    <s v="&lt; 30 days"/>
    <d v="2021-10-17T00:00:00"/>
    <s v="W43-2021"/>
    <s v="Oct-2021"/>
    <s v="TBD"/>
    <s v="TBD"/>
    <s v="TBD"/>
    <d v="2021-10-17T00:00:00"/>
    <s v="W43-2021"/>
    <s v="Oct-2021"/>
    <d v="2021-10-17T00:00:00"/>
    <s v="W43-2021"/>
    <s v="Oct-2021"/>
    <s v="MW"/>
    <d v="2021-10-04T00:00:00"/>
    <m/>
    <n v="515402547522"/>
    <m/>
    <m/>
    <d v="2021-10-01T00:00:00"/>
    <m/>
    <m/>
    <d v="2021-10-17T00:00:00"/>
    <s v="W43-2021"/>
    <m/>
    <m/>
    <m/>
    <s v="38.RFI"/>
    <s v="21.RFI"/>
    <s v="CLOSED - RFI DONE"/>
    <s v="20:10:21-13:10:21: SRFI_x000a_13:10:21-04:10:21: CME PREPARATION"/>
    <x v="2"/>
    <x v="0"/>
    <m/>
    <m/>
    <m/>
    <m/>
    <x v="2"/>
    <m/>
    <m/>
    <x v="1"/>
    <m/>
    <m/>
  </r>
  <r>
    <n v="655"/>
    <m/>
    <s v="SUM-KR-BTM-0618"/>
    <n v="30711390031"/>
    <s v="T000926"/>
    <s v="HOTEL VISTA"/>
    <s v="RELOCATION"/>
    <s v=""/>
    <s v="103°59.40.2'E"/>
    <s v="1°6.40.32'N"/>
    <n v="50"/>
    <s v="100/260/340"/>
    <n v="2021"/>
    <s v="RELOCATION"/>
    <s v="Jl. Gajah Mada Km.9 Skp Southlinks Country Club &amp; Golf Resort Sei Ladi Sekupang Batam"/>
    <s v="CAA"/>
    <s v="SUM-KR-BTM-0618"/>
    <s v="TIBAN KAMPUNG RELOCATION 2"/>
    <s v="COLO"/>
    <s v="TBG"/>
    <s v="West"/>
    <x v="9"/>
    <s v="Kepulauan Riau"/>
    <s v="Kota Batam"/>
    <n v="6617608"/>
    <x v="65"/>
    <m/>
    <n v="188"/>
    <s v="&gt; 150 days"/>
    <d v="2021-10-08T00:00:00"/>
    <s v="W41-2021"/>
    <s v="Oct-2021"/>
    <s v="TBD"/>
    <s v="TBD"/>
    <s v="TBD"/>
    <d v="2022-03-31T00:00:00"/>
    <s v="W14-2022"/>
    <s v="Mar-2022"/>
    <d v="2022-03-31T00:00:00"/>
    <s v="W14-2022"/>
    <s v="Mar-2022"/>
    <s v="MW"/>
    <s v="DONE"/>
    <m/>
    <m/>
    <m/>
    <m/>
    <d v="2021-09-30T00:00:00"/>
    <m/>
    <d v="2021-11-18T00:00:00"/>
    <d v="2022-03-15T00:00:00"/>
    <s v="W12-2022"/>
    <m/>
    <m/>
    <s v="CME"/>
    <s v="38.RFI"/>
    <s v="21.RFI"/>
    <s v="CLOSED - RFI DONE"/>
    <s v="15:03:22: RFIN_x000a_13:03:22-10:03:22: OG CONNECT PLN, XL CONFIRM TANPA PKS_x000a_09:03:22-11:02:22: XL MEMINTA CONTOH INVOICE, OG COLLECT CONTOH INVOICE &amp; SURAT PERNYATAAN DARI BM_x000a_09:02:22-06:02:22: ON PROCESS PKS DENGAN BM, NAMUN BM MENOLAK ADANYA PKS &amp; BA, HANYA MEMBUTUHKAN INFO UNTUK INVOICING SAJA TETAPI XL TIDAK MAU JIKA HANYA INVOICE SAJA, PAK IMAM NY CONFIRM SINCE 02 FEB 22_x000a_02:02:22-16:01:22: ON PROCESS PKS DENGAN BM PIHAK HOTEL_x000a_12:01:22-27:12:21: PAK ROY CONFIRM CONNECT PLN 15 JAN 2022 &amp; PARALEL BAK CORPORATE UNTUK PLN BY CORPORATE_x000a_26:12:21-08:12:21: WAIT ARAHAN DARI PAK ROY UNTUK PROCESS CONNECTION PLN KARENA MENUNGGU MATERIAL SIAP_x000a_08:12:21: XL GO CONFIRM HARGA PLN CORPORATE, OG PLN CONNECTION_x000a_07:12:21-31:10:21: SRFI, WAIT CONFIRM XL HARGA PLN CORPORATE_x000a_27:10:21 - 24:10:21: SRFI, NEGOSIASI DENGAN PIHAK HOTEL TERKAIT HARGA PER KWH UNTUK CONNECT PLN_x000a_20:10:21-13:10:21: ME GROUNDING OG, PLAN SRFI 15 OCT PEKERJAAN SAMAPAI SRFI DAHULU_x000a_06:10:21: CME PREPARATION_x000a_04:10:21: STO DECLARE 30 SEP 2021_x000a_22:09:21:19:09:21:15:09:21: 13:09:21: ERM PROSES"/>
    <x v="2"/>
    <x v="0"/>
    <m/>
    <m/>
    <m/>
    <m/>
    <x v="2"/>
    <m/>
    <m/>
    <x v="1"/>
    <m/>
    <m/>
  </r>
  <r>
    <n v="653"/>
    <m/>
    <s v="JAW-JI-SBY-4434"/>
    <n v="30705920031"/>
    <s v="1654021003"/>
    <s v="BUKIT PAKIS SURABAYA RELOCATION"/>
    <s v="RELOCATION"/>
    <s v="TB"/>
    <s v="112°42.26.5'E"/>
    <s v="7°17.49.3'S"/>
    <n v="25"/>
    <s v="100/220/340"/>
    <n v="2021"/>
    <s v="RELOCATION"/>
    <s v=""/>
    <s v="HTI"/>
    <s v="JAW-JI-SBY-4434"/>
    <s v="BUKIT PAKIS SURABAYA RELOCATION"/>
    <s v="B2S"/>
    <s v="TBG"/>
    <s v="EAST"/>
    <x v="6"/>
    <s v="Jawa Timur"/>
    <s v="Kota Surabaya"/>
    <n v="6617613"/>
    <x v="65"/>
    <m/>
    <n v="223"/>
    <s v="&gt; 150 days"/>
    <d v="2022-02-05T00:00:00"/>
    <s v="W06-2022"/>
    <s v="Feb-2022"/>
    <s v="TBD"/>
    <s v="TBD"/>
    <s v="TBD"/>
    <s v="TBD"/>
    <s v="TBD"/>
    <s v="TBD"/>
    <s v="TBD"/>
    <s v="TBD"/>
    <s v="TBD"/>
    <s v="MW"/>
    <m/>
    <m/>
    <m/>
    <m/>
    <m/>
    <m/>
    <m/>
    <m/>
    <m/>
    <m/>
    <m/>
    <m/>
    <m/>
    <s v="02.SPK returned"/>
    <s v="02.SPK RETURNED"/>
    <s v="CURRENTLY NO ISSUE"/>
    <s v="28:10:21: SPK RETURN BY XL CHANGE PLAN _x000a_27:10:21: cand B, proses validasi , blm dI review sm Planing XL, issue nya ada redesign planing_x000a_23:10:21: KANDIDAT FAIL LEGAL LAHAN, REHUNTING OG, PLAN SUBMIT VALIDASI 26 OCT 21_x000a_20:10:21-17:10:21: FINALISASI TERKAIT MASALAH SEWA LAHAN, PEMILIK LAHAN MEMINTA SESUAI DENGAN EXISTING PLAN CLEAR 24 OKTOBER_x000a_13:10:21: 06:10:21-29:09:21: UNDER REVIEW TIM LM XL, TERKAIT REGULASI TINGGI TOWER SESUAI DENGAN PERDA DAERAH SETEMPAT_x000a_26:09:21 - 22:09:21: SUBMIT KANDIDAT DONE, UNDER REVIEW RNP_x000a_19:09:21: 15:09:21: 13:09:21: HUNTING OG, PLAN SUBMIT KANDIDAT 17 SEP"/>
    <x v="2"/>
    <x v="0"/>
    <m/>
    <m/>
    <m/>
    <m/>
    <x v="2"/>
    <m/>
    <m/>
    <x v="1"/>
    <m/>
    <m/>
  </r>
  <r>
    <n v="932"/>
    <m/>
    <s v="BAL-BA-DPR-1511"/>
    <n v="30709150031"/>
    <s v="170615109"/>
    <s v="2016_TKD BILOK 11"/>
    <s v="ACTIVE - BLITZKRIEG 2021 [NEW]"/>
    <s v="TB"/>
    <s v="115°11.28.21'E"/>
    <s v="8°42.37.69'S"/>
    <n v="20"/>
    <s v="0/140/260"/>
    <n v="2021"/>
    <m/>
    <s v="Jl. Taman Pancing, Kota Denpasar Prov. Bali"/>
    <s v="HTI"/>
    <s v="BAL-BA-DPR-1511"/>
    <s v="SOUTH_GLOGOR_CARIK_RELOCATION"/>
    <s v="COLO"/>
    <s v="TBG"/>
    <s v="EAST"/>
    <x v="4"/>
    <s v="Bali"/>
    <s v="Kota Denpasar"/>
    <n v="6617594"/>
    <x v="0"/>
    <m/>
    <n v="56"/>
    <s v="31 - 60 days"/>
    <d v="2021-10-07T00:00:00"/>
    <s v="W41-2021"/>
    <s v="Oct-2021"/>
    <s v="TBD"/>
    <s v="TBD"/>
    <s v="TBD"/>
    <d v="2021-10-14T00:00:00"/>
    <s v="W42-2021"/>
    <s v="Oct-2021"/>
    <d v="2021-11-10T00:00:00"/>
    <s v="W46-2021"/>
    <s v="Nov-2021"/>
    <s v="MW"/>
    <s v=""/>
    <m/>
    <n v="551400481716"/>
    <n v="6.6"/>
    <m/>
    <d v="2021-09-22T00:00:00"/>
    <m/>
    <m/>
    <d v="2021-11-02T00:00:00"/>
    <s v="W45-2021"/>
    <m/>
    <m/>
    <m/>
    <s v="38.RFI"/>
    <s v="21.RFI"/>
    <s v="CLOSED - RFI DONE"/>
    <s v="02:11:21: RFIN_x000a_30:10:21: RFI, WAIT FOR RFIN_x000a_27:10:21: PEMASANGAN PANEL KWH &amp; CONNECT PLN OG _x000a_26:10:21: ME OG _x000a_24:10:21-20:10:21: PROSES FABRIKASI PERKUATAN TOWER, PLAN DONE W3 OCT, PLAN RFI END OF OCT_x000a_17:10:21-06:10:21: PROSES PERKUATAN POLE_x000a_04:10:21: CME PREPARATION"/>
    <x v="2"/>
    <x v="0"/>
    <m/>
    <m/>
    <m/>
    <m/>
    <x v="2"/>
    <m/>
    <m/>
    <x v="1"/>
    <m/>
    <m/>
  </r>
  <r>
    <n v="654"/>
    <m/>
    <s v="NUS-NB-MTR-5391"/>
    <n v="30705460031"/>
    <s v="1806861003"/>
    <s v="MONJOK BARAT RELOCATION"/>
    <s v="RELOCATION"/>
    <s v="TB"/>
    <s v="116°6.28.18'E"/>
    <s v="8°34.29.53'S"/>
    <n v="30"/>
    <s v="80/190/300"/>
    <n v="2021"/>
    <s v="RELOCATION"/>
    <s v="JL. Hos Cokroaminoto Gang Mawar No.14 RT.01 Lingkungan Cemara, Kel. Monjok Barat, Kec. Selaparang, Kota Mataram, Prop. Nusa Tenggara Barat"/>
    <s v="CAA"/>
    <s v="NUS-NB-MTR-5391"/>
    <s v="MONJOK BARAT RELOCATION"/>
    <s v="B2S"/>
    <s v="TBG"/>
    <s v="EAST"/>
    <x v="4"/>
    <s v="Nusa Tenggara Barat"/>
    <s v="Kota Mataram"/>
    <n v="6617595"/>
    <x v="0"/>
    <m/>
    <n v="105"/>
    <s v="91 - 120 days"/>
    <d v="2022-02-04T00:00:00"/>
    <s v="W06-2022"/>
    <s v="Feb-2022"/>
    <d v="2021-12-20T00:00:00"/>
    <s v="W52-2021"/>
    <s v="Dec-2021"/>
    <d v="2021-12-08T00:00:00"/>
    <s v="W50-2021"/>
    <s v="Dec-2021"/>
    <d v="2021-12-21T00:00:00"/>
    <s v="W52-2021"/>
    <s v="Dec-2021"/>
    <s v="MW"/>
    <d v="2021-11-12T00:00:00"/>
    <m/>
    <n v="441503329783"/>
    <n v="6.6"/>
    <m/>
    <m/>
    <m/>
    <m/>
    <d v="2021-12-21T00:00:00"/>
    <s v="W52-2021"/>
    <m/>
    <m/>
    <m/>
    <s v="38.RFI"/>
    <s v="21.RFI"/>
    <s v="CLOSED - RFI DONE"/>
    <s v="21:12:21: RFIN_x000a_19:12:21: RFI, WAIT FOR RFIN_x000a_15:12:21: ERECTION OG -2 SECTION, TERSTOP KARENA NGABEN &amp; HUJAN_x000a_12:12:21: ERECTION OG_x000a_08:12:21: CURING TIME, START ERECTION 10 DEC 21_x000a_05:12:21: POURING OG_x000a_01:12:21: REBARING OG, MATERIAL ONSITE DONE_x000a_28:11:21-24:11:21: REBARING OG, PLAN MOS 30 NOV (DELAY MATERIAL, TRUK RUSAK)_x000a_21:11:21: LANTAI KERJA OG, PLAN MOS 23 NOV_x000a_17:11:21: EXCAVATION OG_x000a_14:11:21: BOUWPLANK OG, PLAN EXCAVATION &amp; DELIVERY MATERIAL ON 15 NOV_x000a_10:11:21: SOIL TEST DONE, OG PROCESS DESIGN APD _x000a_07:11:21: REKOM CLEAR, SOILTEST OG, CME OG REQUEST GDL_x000a_03:11:21: REKOM OG, PLAN REKOM CLEAR 4 NOV_x000a_23:10:21: IW CLEAR, PREPARE ESKALASI SITAC, REKOM OG, PLAN REKOM CLEAR 5 NOV _x000a_20:10:21: IW CLEAR, PROSES REALISASI IW PLAN REKOM DAN SOILTEST W1 NOV_x000a_17:10:21-06:10:21: KANDIDAT APPROVE, IW OG, PLAN SOSWAR 14 OCT 2021_x000a_29:09:21: HUNTING SESUAI ARAHAN DONE, SUBMIT KANDIDAT DONE, PROSES REVIEW RNP_x000a_26:09:2021 - 22:09:21: REHUNTING SESUAI ARAHAN, PLAN SUBMIT KANDIDAT 27 SEP 2021_x000a_19:09:21: 15:09:21: 13:09:21: SPK RELEASED HUNTING OG"/>
    <x v="2"/>
    <x v="0"/>
    <m/>
    <m/>
    <m/>
    <m/>
    <x v="2"/>
    <m/>
    <m/>
    <x v="1"/>
    <m/>
    <m/>
  </r>
  <r>
    <n v="684"/>
    <m/>
    <s v="SUM-SB-PAD-0882"/>
    <m/>
    <m/>
    <m/>
    <s v="RORO JONGRANG 2021 [NEW]"/>
    <s v=""/>
    <s v="100°22.44.44'E"/>
    <s v="0°57.43.52'S"/>
    <n v="28"/>
    <s v="10/90/170"/>
    <n v="2021"/>
    <s v="RORO JONGRANG 2021 [NEW]"/>
    <s v="Jl. Sultan Syahrir No.114 / Jl. Pasar Baru 1 No.1, Kel. Koto Baru Nan XX, Kec. Lubuk Begalung, Kota Padang, Prov. Sumatera Barat"/>
    <s v="HTI"/>
    <s v="SUM-SB-PAD-0882"/>
    <s v="PADANG_SELATAN_SEBERANG_PADANG"/>
    <s v="COLO"/>
    <s v="TBG"/>
    <s v="West"/>
    <x v="9"/>
    <s v="Sumatera Barat"/>
    <s v="Kota Padang"/>
    <n v="6617456"/>
    <x v="0"/>
    <m/>
    <n v="224"/>
    <s v="&gt; 150 days"/>
    <d v="2021-10-07T00:00:00"/>
    <s v="W41-2021"/>
    <s v="Oct-2021"/>
    <s v="TBD"/>
    <s v="TBD"/>
    <s v="TBD"/>
    <s v="TBD"/>
    <s v="TBD"/>
    <s v="TBD"/>
    <s v="TBD"/>
    <s v="TBD"/>
    <s v="TBD"/>
    <s v="MW"/>
    <s v=""/>
    <m/>
    <m/>
    <m/>
    <m/>
    <s v=""/>
    <m/>
    <m/>
    <m/>
    <m/>
    <m/>
    <m/>
    <m/>
    <s v="02.SPK returned"/>
    <s v="02.SPK RETURNED"/>
    <s v="SPK RECALL (menunggu approval region dan msa untuk redesign ke site 309742001)"/>
    <s v="09:08:2021: 08:22:2021: 08:18:2021: NEED REVIEW RNP HUWAWEI, ERM PROSES_x000a_08:16:2021: 08:09:2021 : SPK COLO RELEASED, ERM PROSES"/>
    <x v="2"/>
    <x v="0"/>
    <m/>
    <m/>
    <m/>
    <m/>
    <x v="2"/>
    <m/>
    <m/>
    <x v="1"/>
    <m/>
    <m/>
  </r>
  <r>
    <m/>
    <m/>
    <s v="SUM-SU-STB-2231"/>
    <n v="30730330031"/>
    <s v="0229071003"/>
    <s v="SECANGGANG_KARANG_GADING"/>
    <s v="BP2022"/>
    <s v="TB"/>
    <s v="98°34.35.47'E"/>
    <s v="3°50.4.25'N"/>
    <n v="50"/>
    <s v="80/160/300"/>
    <m/>
    <m/>
    <s v="DS.DUSUN VI MERBAU RINTIS KARANG GADING, SECANGGANG, KAB. LANGKAT, SUMATERA UTARA"/>
    <s v="HTI"/>
    <s v="SUM-SU-STB-2231"/>
    <s v="SECANGGANG_KARANG_GADING"/>
    <s v="B2S"/>
    <s v="TBG"/>
    <s v="West"/>
    <x v="3"/>
    <s v="Aceh"/>
    <s v="Kab. Langkat"/>
    <n v="6618193"/>
    <x v="55"/>
    <d v="2022-04-07T00:00:00"/>
    <n v="12"/>
    <s v="&lt; 30 days"/>
    <d v="2022-09-04T00:00:00"/>
    <s v="W37-2022"/>
    <s v="Sep-2022"/>
    <s v="TBD"/>
    <s v="TBD"/>
    <s v="TBD"/>
    <s v="TBD"/>
    <s v="TBD"/>
    <s v="TBD"/>
    <s v="TBD"/>
    <s v="TBD"/>
    <s v="TBD"/>
    <m/>
    <d v="2022-04-10T00:00:00"/>
    <d v="2022-04-11T00:00:00"/>
    <m/>
    <m/>
    <m/>
    <m/>
    <m/>
    <m/>
    <m/>
    <m/>
    <m/>
    <m/>
    <s v="CME"/>
    <s v="29.Erection"/>
    <s v="16.TOWER ERECTION OG"/>
    <s v="COMMCASE"/>
    <s v="17:04:22-10:04:22: ERECTION_x000a_07:04:22: SPK RELEASED"/>
    <x v="3"/>
    <x v="17"/>
    <n v="12"/>
    <s v="DONE"/>
    <d v="2022-04-30T00:00:00"/>
    <n v="23"/>
    <x v="1"/>
    <d v="2022-07-06T00:00:00"/>
    <d v="2022-08-05T00:00:00"/>
    <x v="0"/>
    <n v="436"/>
    <s v="424 TBG"/>
  </r>
  <r>
    <n v="590"/>
    <m/>
    <s v="JAW-JI-GSK-4326"/>
    <n v="30706040031"/>
    <s v="1647262003"/>
    <s v="IBS SEMBAYAT"/>
    <s v="ACTIVE - BLITZKRIEG 2021 [NEW]"/>
    <s v="TB"/>
    <s v="112°34.26.22'E"/>
    <s v="7°4.12.86'S"/>
    <n v="53"/>
    <s v="0/170/180"/>
    <n v="2021"/>
    <s v="BLITZKRIEG 2021 [NEW]"/>
    <s v="Jl. Pendopo, Desa Sembayat RT.19 RW.04 Kec.Manyar, Kab.Gresik Prov.Jawa Timur"/>
    <s v="HTI"/>
    <s v="JAW-JI-GSK-4326"/>
    <s v="MANYAR_GRESIK"/>
    <s v="COLO"/>
    <s v="TBG"/>
    <s v="EAST"/>
    <x v="6"/>
    <s v="Jawa Timur"/>
    <s v="Kab. Gresik"/>
    <n v="6617584"/>
    <x v="66"/>
    <m/>
    <n v="34"/>
    <s v="31 - 60 days"/>
    <d v="2021-10-02T00:00:00"/>
    <s v="W40-2021"/>
    <s v="Oct-2021"/>
    <d v="2021-10-02T00:00:00"/>
    <s v="W40-2021"/>
    <s v="Oct-2021"/>
    <d v="2021-10-08T00:00:00"/>
    <s v="W41-2021"/>
    <s v="Oct-2021"/>
    <d v="2021-10-10T00:00:00"/>
    <s v="W42-2021"/>
    <s v="Oct-2021"/>
    <s v="MW"/>
    <d v="2021-09-21T00:00:00"/>
    <m/>
    <s v="511201194981"/>
    <n v="6.6"/>
    <m/>
    <d v="2021-09-09T00:00:00"/>
    <m/>
    <m/>
    <d v="2021-10-06T00:00:00"/>
    <s v="W41-2021"/>
    <m/>
    <m/>
    <m/>
    <s v="38.RFI"/>
    <s v="21.RFI"/>
    <s v="CLOSED - RFI DONE"/>
    <s v="04:10:21-29:09:21: POWER CONNECTION PROSES_x000a_22:09:21: 19:09:21: ME OG_x000a_13:09:21: STO DECLARE 9 SEP, CME PREPARATION_x000a_09:08:2021: NEED REVIEW TNP ALITA_x000a_09:01:2021: ERM PROSES"/>
    <x v="2"/>
    <x v="0"/>
    <m/>
    <m/>
    <m/>
    <m/>
    <x v="2"/>
    <m/>
    <m/>
    <x v="1"/>
    <m/>
    <m/>
  </r>
  <r>
    <n v="713"/>
    <m/>
    <s v="SUL-SN-MKS-1582"/>
    <m/>
    <m/>
    <m/>
    <s v="RORO JONGRANG 2021 [NEW]"/>
    <s v=""/>
    <s v="119°31.38.75'E"/>
    <s v="5°7.58.58'S"/>
    <n v="40"/>
    <s v="120/230/350"/>
    <n v="2021"/>
    <s v="RORO JONGRANG 2021 [NEW]"/>
    <s v="Jl. Kemuliaan Bangkala Utara, Kel. Tamalanrea RT.02 RW.018, Kec. Tamalanrea, Kota Makasar Prov. Sulawesi Selatan"/>
    <s v="HTI"/>
    <s v="SUL-SN-MKS-1582"/>
    <s v="KOTIPA_RAYA_PACCERAKKANG"/>
    <s v="COLO"/>
    <s v="TBG"/>
    <s v="EAST"/>
    <x v="2"/>
    <s v="Sulawesi Selatan"/>
    <s v="Kota Makassar"/>
    <n v="6617556"/>
    <x v="67"/>
    <m/>
    <n v="232"/>
    <s v="&gt; 150 days"/>
    <d v="2021-09-29T00:00:00"/>
    <s v="W40-2021"/>
    <s v="Sep-2021"/>
    <s v="TBD"/>
    <s v="TBD"/>
    <s v="TBD"/>
    <s v="TBD"/>
    <s v="TBD"/>
    <s v="TBD"/>
    <s v="TBD"/>
    <s v="TBD"/>
    <s v="TBD"/>
    <s v="MW"/>
    <m/>
    <m/>
    <m/>
    <m/>
    <m/>
    <s v=""/>
    <m/>
    <m/>
    <m/>
    <m/>
    <m/>
    <m/>
    <m/>
    <s v="02.SPK returned"/>
    <s v="02.SPK RETURNED"/>
    <s v="RND NOK : FAR FROM NOM"/>
    <s v="02:02:22: RETURN BY XL_x000a_09:12:21: PROPOSE RETURN BY XL_x000a_08:12:21-02:12:2021 : PROPOSE RETURN XL, Beda TP ID _x000a_01:12:21-28:11:21: NEED CONFIRM XL, GO OR NOT GOT? STATUS DI LMS ESR SUBMITTED_x000a_22:09:21:13:09:21: 08:09:21: ERM RESULD RND NOK FAR FROM NOM_x000a_30:08:21: ERM PROSES"/>
    <x v="2"/>
    <x v="0"/>
    <m/>
    <m/>
    <m/>
    <m/>
    <x v="2"/>
    <m/>
    <m/>
    <x v="1"/>
    <m/>
    <m/>
  </r>
  <r>
    <n v="661"/>
    <m/>
    <s v="SUM-SU-AKK-2216"/>
    <m/>
    <m/>
    <m/>
    <s v="RORO JONGRANG 2021 [NEW]"/>
    <s v=""/>
    <s v="99°52.14.3'E"/>
    <s v="2°4.20.66'N"/>
    <n v="50"/>
    <s v="70/180/320"/>
    <n v="2021"/>
    <s v="RORO JONGRANG 2021 [NEW]"/>
    <s v="Jl. Tapa Dusun Rejo Mulio, Kel. Perdamean, Kec. Rantau Selatan, Kab. Labuhanbatu Utara, Prov. Sumatera Utara"/>
    <s v="HTI"/>
    <s v="SUM-SU-AKK-2216"/>
    <s v="DANAU_BALAI"/>
    <s v="COLO"/>
    <s v="TBG"/>
    <s v="West"/>
    <x v="3"/>
    <s v="Sumatera Utara"/>
    <s v="Kab. Labuhanbatu"/>
    <n v="6617556"/>
    <x v="67"/>
    <m/>
    <n v="232"/>
    <s v="&gt; 150 days"/>
    <d v="2021-09-29T00:00:00"/>
    <s v="W40-2021"/>
    <s v="Sep-2021"/>
    <s v="TBD"/>
    <s v="TBD"/>
    <s v="TBD"/>
    <s v="TBD"/>
    <s v="TBD"/>
    <s v="TBD"/>
    <s v="TBD"/>
    <s v="TBD"/>
    <s v="TBD"/>
    <m/>
    <m/>
    <m/>
    <m/>
    <m/>
    <m/>
    <s v=""/>
    <m/>
    <m/>
    <m/>
    <m/>
    <m/>
    <m/>
    <m/>
    <s v="02.SPK returned"/>
    <s v="02.SPK RETURNED"/>
    <s v="Drop by TBG (HARD COMMCASE)"/>
    <s v="08:30:2021: ERM PROSES"/>
    <x v="2"/>
    <x v="0"/>
    <m/>
    <m/>
    <m/>
    <m/>
    <x v="2"/>
    <m/>
    <m/>
    <x v="1"/>
    <m/>
    <m/>
  </r>
  <r>
    <n v="579"/>
    <m/>
    <s v="BAL-BA-DPR-1517"/>
    <n v="30704680031"/>
    <s v="170363109"/>
    <s v="SANUR KAJA 10"/>
    <s v="ACTIVE - BLITZKRIEG 2021 [NEW]"/>
    <s v="TB"/>
    <s v="115°15.4.03'E"/>
    <s v="8°40.8.26'S"/>
    <n v="20"/>
    <s v="145/260/350"/>
    <n v="2021"/>
    <s v="BLITZKRIEG 2021 [NEW]"/>
    <s v="Jl. Sedap Malam No.16 Kec. Denpasar Selatan, Kota Denpasar Prov. Bali"/>
    <s v="HTI"/>
    <s v="BAL-BA-DPR-1517"/>
    <s v="DENPASAR SELATAN_SANUR KAJA"/>
    <s v="COLO"/>
    <s v="TBG"/>
    <s v="EAST"/>
    <x v="4"/>
    <s v="Bali"/>
    <s v="Kota Denpasar"/>
    <n v="6617564"/>
    <x v="36"/>
    <m/>
    <n v="40"/>
    <s v="31 - 60 days"/>
    <d v="2021-09-26T00:00:00"/>
    <s v="W40-2021"/>
    <s v="Sep-2021"/>
    <d v="2021-09-26T00:00:00"/>
    <s v="W40-2021"/>
    <s v="Sep-2021"/>
    <d v="2021-09-26T00:00:00"/>
    <s v="W40-2021"/>
    <s v="Sep-2021"/>
    <d v="2021-10-07T00:00:00"/>
    <s v="W41-2021"/>
    <s v="Oct-2021"/>
    <s v="MW"/>
    <d v="2021-09-07T00:00:00"/>
    <m/>
    <s v="551400476186"/>
    <n v="6.6"/>
    <m/>
    <d v="2021-09-03T00:00:00"/>
    <m/>
    <m/>
    <d v="2021-10-06T00:00:00"/>
    <s v="W41-2021"/>
    <m/>
    <m/>
    <m/>
    <s v="38.RFI"/>
    <s v="21.RFI"/>
    <s v="CLOSED - RFI DONE"/>
    <s v="04:10:21-29:09:21: PROSES GALVANIS MOUNTING STAR, PLAN DONE 1 OCT, LANJUT INSTALASI MOUNTING 2 HARI_x000a_26:09:21: SRFI_x000a_22:09:21: 19:09:21: ME OG_x000a_15:09:21: 13:09:21: CME PREPARATION, FABRIKASI MOUNTING STAR_x000a_06:09:21: STO DECLARE 3 SEPT 2021, PREPARE TIM CME"/>
    <x v="2"/>
    <x v="0"/>
    <m/>
    <m/>
    <m/>
    <m/>
    <x v="2"/>
    <m/>
    <m/>
    <x v="1"/>
    <m/>
    <m/>
  </r>
  <r>
    <n v="581"/>
    <m/>
    <s v="BAL-BA-MGW-1549"/>
    <n v="30704780031"/>
    <s v="171600126"/>
    <s v="MAMBAL_7"/>
    <s v="ACTIVE - BLITZKRIEG 2021 [NEW]"/>
    <s v="TB"/>
    <s v="115°14.6.0'E"/>
    <s v="8°32.57.12'S"/>
    <n v="20"/>
    <s v="90/190/280"/>
    <n v="2021"/>
    <s v="BLITZKRIEG 2021 [NEW]"/>
    <s v="Jl. Kenanga, Desa Mekar Bhuwana, Abiansemal, Kab Badung"/>
    <s v="HTI"/>
    <s v="BAL-BA-MGW-1549"/>
    <s v="ABIANSEMAL_MEKAR BHUANA"/>
    <s v="COLO"/>
    <s v="TBG"/>
    <s v="EAST"/>
    <x v="4"/>
    <s v="Bali"/>
    <s v="Kab. Badung"/>
    <n v="6617564"/>
    <x v="36"/>
    <m/>
    <n v="32"/>
    <s v="31 - 60 days"/>
    <d v="2021-09-26T00:00:00"/>
    <s v="W40-2021"/>
    <s v="Sep-2021"/>
    <d v="2021-09-26T00:00:00"/>
    <s v="W40-2021"/>
    <s v="Sep-2021"/>
    <d v="2021-09-26T00:00:00"/>
    <s v="W40-2021"/>
    <s v="Sep-2021"/>
    <d v="2021-09-26T00:00:00"/>
    <s v="W40-2021"/>
    <s v="Sep-2021"/>
    <s v="MW"/>
    <d v="2021-09-07T00:00:00"/>
    <m/>
    <n v="551103984464"/>
    <n v="6.6"/>
    <m/>
    <d v="2021-09-03T00:00:00"/>
    <m/>
    <m/>
    <d v="2021-09-28T00:00:00"/>
    <s v="W40-2021"/>
    <m/>
    <m/>
    <m/>
    <s v="38.RFI"/>
    <s v="21.RFI"/>
    <s v="CLOSED - RFI DONE"/>
    <s v="26:09:21: SRFI_x000a_22:09:21:19:09:21: 15:09:21: ME DONE, MINUS MOUNTING &amp; PLN_x000a_13:09:21: PONDASO OG, PARALEL FABRIKASI MOUNTING STAR_x000a_06:09:21: STO DECLARE 3 SEPT 2021, PREPARE TIM CME"/>
    <x v="2"/>
    <x v="0"/>
    <m/>
    <m/>
    <m/>
    <m/>
    <x v="2"/>
    <m/>
    <m/>
    <x v="1"/>
    <m/>
    <m/>
  </r>
  <r>
    <s v="NEW SPK"/>
    <m/>
    <s v="JAW-JT-SMG-0626"/>
    <n v="30735890031"/>
    <s v="141888109"/>
    <s v="GONDANG TEMBALANG"/>
    <s v="BP2022"/>
    <s v="TB "/>
    <s v="110°26.33.36'E"/>
    <s v="7°4.3.18'S"/>
    <n v="30"/>
    <s v="20/140/250"/>
    <n v="2022"/>
    <s v="New site 2022 - P2"/>
    <s v="Kel. Kramas RT.02 RW.03 Kec. Tembalang, Kota Semarang Prov. Jawa Tengah"/>
    <s v="NOKIA"/>
    <s v="JAW-JT-SMG-0626"/>
    <s v="GONDANG_TEMBALANG"/>
    <s v="COLO"/>
    <s v="TBG"/>
    <s v="CENTRAL"/>
    <x v="5"/>
    <s v="Jawa Tengah"/>
    <s v="Kota Semarang"/>
    <n v="6617993"/>
    <x v="8"/>
    <d v="2022-01-28T00:00:00"/>
    <n v="67"/>
    <s v="61 - 90 days"/>
    <d v="2022-02-27T00:00:00"/>
    <s v="W10-2022"/>
    <s v="Feb-2022"/>
    <s v="TBD"/>
    <s v="TBD"/>
    <s v="TBD"/>
    <d v="2022-04-22T00:00:00"/>
    <s v="W17-2022"/>
    <s v="Apr-2022"/>
    <d v="2022-04-22T00:00:00"/>
    <s v="W17-2022"/>
    <s v="Apr-2022"/>
    <s v="MW"/>
    <d v="2022-02-02T00:00:00"/>
    <d v="2022-03-14T00:00:00"/>
    <n v="523041113381"/>
    <n v="11"/>
    <m/>
    <d v="2022-03-08T00:00:00"/>
    <m/>
    <m/>
    <d v="2022-04-05T00:00:00"/>
    <s v="W15-2022"/>
    <m/>
    <m/>
    <s v="NY STIP, ERM PROCESS"/>
    <s v="38.RFI"/>
    <s v="21.RFI"/>
    <s v="LMS CHANGED TO NOKIA"/>
    <s v="05:04:22: RFIN_x000a_03:04:22-27:03:22: SRFI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m/>
    <m/>
  </r>
  <r>
    <n v="600"/>
    <m/>
    <s v="SUM-SU-BLG-2136"/>
    <n v="30704800031"/>
    <s v="022216109"/>
    <s v="SEI SEMBILANG / DESA SIGAOL BARAT"/>
    <s v="ACTIVE - BLITZKRIEG 2021 [NEW]"/>
    <s v="TB"/>
    <s v="99°3.2.27'E"/>
    <s v="2°23.51.4'N"/>
    <n v="40"/>
    <s v="40/200/310"/>
    <n v="2021"/>
    <s v="BLITZKRIEG 2021 [NEW]"/>
    <s v="Dusun Silima Kuta, Desa Sigaol Barat, Kec. Uluan, Kab. Toba Samosir, Prov. Sumatera Utara"/>
    <s v="HTI"/>
    <s v="SUM-SU-BLG-2136"/>
    <s v="SIGAOL_BARAT"/>
    <s v="COLO"/>
    <s v="TBG"/>
    <s v="West"/>
    <x v="3"/>
    <s v="Sumatera Utara"/>
    <s v="Kab. Toba Samosir"/>
    <n v="6617547"/>
    <x v="68"/>
    <m/>
    <n v="37"/>
    <s v="31 - 60 days"/>
    <d v="2021-09-25T00:00:00"/>
    <s v="W39-2021"/>
    <s v="Sep-2021"/>
    <d v="2021-09-25T00:00:00"/>
    <s v="W39-2021"/>
    <s v="Sep-2021"/>
    <d v="2021-09-25T00:00:00"/>
    <s v="W39-2021"/>
    <s v="Sep-2021"/>
    <d v="2021-09-25T00:00:00"/>
    <s v="W39-2021"/>
    <s v="Sep-2021"/>
    <s v="MW"/>
    <d v="2021-09-07T00:00:00"/>
    <m/>
    <s v="123100306398"/>
    <n v="6.6"/>
    <m/>
    <d v="2021-09-03T00:00:00"/>
    <m/>
    <m/>
    <d v="2021-10-02T00:00:00"/>
    <s v="W40-2021"/>
    <m/>
    <m/>
    <m/>
    <s v="38.RFI"/>
    <s v="21.RFI"/>
    <s v="CLOSED - RFI DONE"/>
    <s v="29:09:21: SRFI_x000a_22:09:21: 19:09:21: ME OG_x000a_13:09:21: 06:09:21: STO DECLARE 3 SEPT 2021, PREPARE TIM CME"/>
    <x v="2"/>
    <x v="0"/>
    <m/>
    <m/>
    <m/>
    <m/>
    <x v="2"/>
    <m/>
    <m/>
    <x v="1"/>
    <m/>
    <m/>
  </r>
  <r>
    <n v="597"/>
    <m/>
    <s v="SUM-BE-AGM-0205"/>
    <n v="30703900031"/>
    <s v="090241126"/>
    <s v="PASAR BARU KOTA BANI"/>
    <s v="ACTIVE - BLITZKRIEG 2021 [NEW]"/>
    <s v="TB"/>
    <s v="101°40.19.96'E"/>
    <s v="3°13.42.92'S"/>
    <n v="40"/>
    <s v="60/200/260"/>
    <n v="2021"/>
    <s v="BLITZKRIEG 2021 [NEW]"/>
    <s v="Dusun Jaya RT.09, Desa Air Muring, Kec. Putri Hijau, Kab. Bengkulu Utara Prov. Bengkulu"/>
    <s v="HTI"/>
    <s v="SUM-BE-AGM-0205"/>
    <s v="KOTA_BANI"/>
    <s v="COLO"/>
    <s v="TBG"/>
    <s v="West"/>
    <x v="13"/>
    <s v="Bengkulu"/>
    <s v="Kab. Bengkulu Utara"/>
    <n v="6617547"/>
    <x v="68"/>
    <m/>
    <n v="34"/>
    <s v="31 - 60 days"/>
    <d v="2021-09-25T00:00:00"/>
    <s v="W39-2021"/>
    <s v="Sep-2021"/>
    <d v="2021-09-25T00:00:00"/>
    <s v="W39-2021"/>
    <s v="Sep-2021"/>
    <d v="2021-09-25T00:00:00"/>
    <s v="W39-2021"/>
    <s v="Sep-2021"/>
    <d v="2021-09-25T00:00:00"/>
    <s v="W39-2021"/>
    <s v="Sep-2021"/>
    <s v="MW"/>
    <d v="2021-09-07T00:00:00"/>
    <m/>
    <s v="146802513523"/>
    <n v="6.6"/>
    <m/>
    <d v="2021-08-31T00:00:00"/>
    <m/>
    <m/>
    <d v="2021-09-29T00:00:00"/>
    <s v="W40-2021"/>
    <m/>
    <m/>
    <m/>
    <s v="38.RFI"/>
    <s v="21.RFI"/>
    <s v="CLOSED - RFI DONE"/>
    <s v="26:09:21: SRFI_x000a_22:09:21: 19:09:21: 15:09:21: PLN CONNECTION_x000a_13:09:21: RBS/BTS FOUNDATION_x000a_06:09:21: CME PREPARATION_x000a_06:09:21: STO DECLARE 2 SEPT 2021, PREPARE TIM CME"/>
    <x v="2"/>
    <x v="0"/>
    <m/>
    <m/>
    <m/>
    <m/>
    <x v="2"/>
    <m/>
    <m/>
    <x v="1"/>
    <m/>
    <m/>
  </r>
  <r>
    <n v="599"/>
    <m/>
    <s v="SUM-BE-AGM-0209"/>
    <n v="30704200031"/>
    <s v="0902961001"/>
    <s v="PASARBEMBAH"/>
    <s v="ACTIVE - BLITZKRIEG 2021 [NEW]"/>
    <s v="TB"/>
    <s v="102°12.18.45'E"/>
    <s v="3°38.24.75'S"/>
    <n v="40"/>
    <s v="50/120/300"/>
    <n v="2021"/>
    <s v="BLITZKRIEG 2021 [NEW]"/>
    <s v="Jl. Lintas Bengkulu Utara, Dusun I, Desa Pasar Bembah, Kec. Air Napal, Kab. Bengkulu Utara Prov. Bengkulu"/>
    <s v="HTI"/>
    <s v="SUM-BE-AGM-0209"/>
    <s v="PASAR_BEMBAH"/>
    <s v="COLO"/>
    <s v="TBG"/>
    <s v="West"/>
    <x v="13"/>
    <s v="Bengkulu"/>
    <s v="Kab. Bengkulu Utara"/>
    <n v="6617547"/>
    <x v="68"/>
    <m/>
    <n v="34"/>
    <s v="31 - 60 days"/>
    <d v="2021-09-25T00:00:00"/>
    <s v="W39-2021"/>
    <s v="Sep-2021"/>
    <d v="2021-09-25T00:00:00"/>
    <s v="W39-2021"/>
    <s v="Sep-2021"/>
    <d v="2021-09-25T00:00:00"/>
    <s v="W39-2021"/>
    <s v="Sep-2021"/>
    <d v="2021-09-25T00:00:00"/>
    <s v="W39-2021"/>
    <s v="Sep-2021"/>
    <s v="MW"/>
    <d v="2021-09-07T00:00:00"/>
    <m/>
    <s v="146606891915"/>
    <n v="6.6"/>
    <m/>
    <d v="2021-09-02T00:00:00"/>
    <m/>
    <m/>
    <d v="2021-09-29T00:00:00"/>
    <s v="W40-2021"/>
    <m/>
    <m/>
    <m/>
    <s v="38.RFI"/>
    <s v="21.RFI"/>
    <s v="CLOSED - RFI DONE"/>
    <s v="26:09:21: SRFI_x000a_22:09:21: 19:09:21: ME OG_x000a_15:09:21: BOWPLANK_x000a_13:09:21: 06:09:21: STO DECLARE 3 SEPT 2021, PREPARE TIM CME"/>
    <x v="2"/>
    <x v="0"/>
    <m/>
    <m/>
    <m/>
    <m/>
    <x v="2"/>
    <m/>
    <m/>
    <x v="1"/>
    <m/>
    <m/>
  </r>
  <r>
    <n v="544"/>
    <m/>
    <s v="JAW-JI-LMJ-4235"/>
    <n v="30704210031"/>
    <s v="161258109"/>
    <s v="TUNJUNGREJO TBG"/>
    <s v="ACTIVE - BLITZKRIEG 2021 [NEW]"/>
    <s v="TB"/>
    <s v="113°12.3.71'E"/>
    <s v="8°14.26.09'S"/>
    <n v="40"/>
    <s v="30/190/290"/>
    <n v="2021"/>
    <s v="BLITZKRIEG 2021 [NEW]"/>
    <s v="Desa Wegalih Dusun Meleman RT.02 RW.04 Kec.Yosowilangun, Kab.Lumajang Prov.Jawa Timur"/>
    <s v="HTI"/>
    <s v="JAW-JI-LMJ-4235"/>
    <s v="YOSOWILANGUN_WOTGALIH"/>
    <s v="COLO"/>
    <s v="TBG"/>
    <s v="EAST"/>
    <x v="6"/>
    <s v="Jawa Timur"/>
    <s v="Kab. Lumajang"/>
    <n v="6617406"/>
    <x v="68"/>
    <m/>
    <n v="35"/>
    <s v="31 - 60 days"/>
    <d v="2021-09-25T00:00:00"/>
    <s v="W39-2021"/>
    <s v="Sep-2021"/>
    <d v="2021-09-26T00:00:00"/>
    <s v="W40-2021"/>
    <s v="Sep-2021"/>
    <d v="2021-09-26T00:00:00"/>
    <s v="W40-2021"/>
    <s v="Sep-2021"/>
    <d v="2021-09-26T00:00:00"/>
    <s v="W40-2021"/>
    <s v="Sep-2021"/>
    <s v="MW"/>
    <d v="2021-09-07T00:00:00"/>
    <m/>
    <s v="MULTIGUNA"/>
    <m/>
    <m/>
    <d v="2021-09-03T00:00:00"/>
    <m/>
    <m/>
    <d v="2021-09-30T00:00:00"/>
    <s v="W40-2021"/>
    <m/>
    <m/>
    <m/>
    <s v="38.RFI"/>
    <s v="21.RFI"/>
    <s v="CLOSED - RFI DONE"/>
    <s v="29:09:21-19:09:21: SRFI_x000a_19:09:21:15:09:21: 13:09:21: ME OG_x000a_08:09:21: PONDASI OG_x000a_06:09:21: STO DECLARE 3 SEPT 2021, PREPARE TIM CME REPLAN RFI W4 SEPT_x000a_30:08:21: 22:08:21: 16:08:21: 09:08:21: 04:08:21 : SPK COLO RELEASED, ERM PROSES"/>
    <x v="2"/>
    <x v="0"/>
    <m/>
    <m/>
    <m/>
    <m/>
    <x v="2"/>
    <m/>
    <m/>
    <x v="1"/>
    <m/>
    <m/>
  </r>
  <r>
    <n v="694"/>
    <m/>
    <s v="SUM-SU-LBP-2290"/>
    <n v="30703910031"/>
    <s v="0226992001"/>
    <s v="IBS MULIOREJO"/>
    <s v="RORO JONGRANG 2021 [NEW]"/>
    <s v="TB"/>
    <s v="98°33.59.51'E"/>
    <s v="3°36.3.74'N"/>
    <n v="30"/>
    <s v="90/220/300"/>
    <n v="2021"/>
    <s v="RORO JONGRANG 2021 [NEW]"/>
    <s v="Jl. Setia, Dusun VII, Desa Muliorejo, Kecamatan Sunggal, Kabupaten Deli Serdang, Propinsi Sumatera Utara"/>
    <s v="HTI"/>
    <s v="SUM-SU-LBP-2290"/>
    <s v="LUBUK_PAKAM_TANJUNG_GARBUS_I"/>
    <s v="COLO"/>
    <s v="TBG"/>
    <s v="West"/>
    <x v="3"/>
    <s v="Sumatera Utara"/>
    <s v="Kab. Deli Serdang"/>
    <n v="6617547"/>
    <x v="68"/>
    <m/>
    <n v="49"/>
    <s v="31 - 60 days"/>
    <d v="2021-09-25T00:00:00"/>
    <s v="W39-2021"/>
    <s v="Sep-2021"/>
    <d v="2021-09-25T00:00:00"/>
    <s v="W39-2021"/>
    <s v="Sep-2021"/>
    <d v="2021-10-22T00:00:00"/>
    <s v="W43-2021"/>
    <s v="Oct-2021"/>
    <d v="2021-10-22T00:00:00"/>
    <s v="W43-2021"/>
    <s v="Oct-2021"/>
    <s v="MW"/>
    <d v="2021-09-04T00:00:00"/>
    <m/>
    <s v="122021125525"/>
    <n v="6.6"/>
    <m/>
    <d v="2021-10-04T00:00:00"/>
    <m/>
    <m/>
    <d v="2021-10-14T00:00:00"/>
    <s v="W42-2021"/>
    <m/>
    <m/>
    <m/>
    <s v="38.RFI"/>
    <s v="21.RFI"/>
    <s v="CLOSED - RFI DONE"/>
    <s v="13:10:21-19:09:21: SRFI_x000a_15:09:21: ME OG_x000a_13:09:21: PONDASI OG_x000a_08:09:21: 06:09:21: CME PREPARATION"/>
    <x v="2"/>
    <x v="0"/>
    <m/>
    <m/>
    <m/>
    <m/>
    <x v="2"/>
    <m/>
    <m/>
    <x v="1"/>
    <m/>
    <m/>
  </r>
  <r>
    <n v="785"/>
    <m/>
    <s v="SUM-SU-KIS-1901"/>
    <n v="30705630031"/>
    <s v="021918109"/>
    <s v="PELITA 2 GG SAUDARA"/>
    <s v="RORO JONGRANG 2021 [NEW]"/>
    <s v="TB"/>
    <s v="99°38.1.1'E"/>
    <s v="2°58.53.18'N"/>
    <n v="30"/>
    <s v="30/150/220"/>
    <n v="2021"/>
    <s v="RORO JONGRANG 2021 [NEW]"/>
    <s v="Jl. SM. Raja Gang Rahmad I Lingkungan VII Kelurahan Kisaran Timur Kecamatan Kota Kisaran Timur"/>
    <s v="HTI"/>
    <s v="SUM-SU-KIS-1901"/>
    <s v="TELADAN_PELITA"/>
    <s v="COLO"/>
    <s v="TBG"/>
    <s v="West"/>
    <x v="3"/>
    <s v="Sumatera Utara"/>
    <s v="Kab. Asahan"/>
    <n v="6617547"/>
    <x v="68"/>
    <m/>
    <n v="44"/>
    <s v="31 - 60 days"/>
    <d v="2021-09-25T00:00:00"/>
    <s v="W39-2021"/>
    <s v="Sep-2021"/>
    <d v="2021-09-25T00:00:00"/>
    <s v="W39-2021"/>
    <s v="Sep-2021"/>
    <d v="2021-10-28T00:00:00"/>
    <s v="W44-2021"/>
    <s v="Oct-2021"/>
    <d v="2021-10-28T00:00:00"/>
    <s v="W44-2021"/>
    <s v="Oct-2021"/>
    <s v="MW"/>
    <d v="2021-10-04T00:00:00"/>
    <m/>
    <s v="121111105973"/>
    <n v="6.6"/>
    <m/>
    <d v="2021-10-04T00:00:00"/>
    <m/>
    <m/>
    <d v="2021-10-09T00:00:00"/>
    <s v="W41-2021"/>
    <m/>
    <m/>
    <m/>
    <s v="38.RFI"/>
    <s v="21.RFI"/>
    <s v="CLOSED - RFI DONE"/>
    <s v="06:10:21-19:09:21: SRFI_x000a_15:09:21: RBS/BTS PONDASI_x000a_13:09:21: CME PREPARATION"/>
    <x v="2"/>
    <x v="0"/>
    <m/>
    <m/>
    <m/>
    <m/>
    <x v="2"/>
    <m/>
    <m/>
    <x v="1"/>
    <m/>
    <m/>
  </r>
  <r>
    <n v="786"/>
    <m/>
    <s v="SUM-BB-PGP-0537"/>
    <m/>
    <m/>
    <m/>
    <s v="RORO JONGRANG 2021 [NEW]"/>
    <s v=""/>
    <s v="106°6.42.23'E"/>
    <s v="2°6.16.7'S"/>
    <n v="20"/>
    <s v="80/170/340"/>
    <n v="2021"/>
    <s v="RORO JONGRANG 2021 [NEW]"/>
    <s v="Jl. Jend. Sudirman, Kel. Gabek I RT. 03 RW. 01, Kec. Gabek, Kota Pangkal Pinang Prov. Kepulauan Bangka Belitung"/>
    <s v="HTI"/>
    <s v="SUM-BB-PGP-0537"/>
    <s v="GABEK_DUA"/>
    <s v="COLO"/>
    <s v="TBG"/>
    <s v="West"/>
    <x v="1"/>
    <s v="Kepulauan Bangka Belitung"/>
    <s v="Kota Pangkal Pinang"/>
    <n v="6617547"/>
    <x v="68"/>
    <m/>
    <n v="236"/>
    <s v="&gt; 150 days"/>
    <d v="2021-09-25T00:00:00"/>
    <s v="W39-2021"/>
    <s v="Sep-2021"/>
    <s v="TBD"/>
    <s v="TBD"/>
    <s v="TBD"/>
    <s v="TBD"/>
    <s v="TBD"/>
    <s v="TBD"/>
    <s v="TBD"/>
    <s v="TBD"/>
    <s v="TBD"/>
    <m/>
    <m/>
    <m/>
    <m/>
    <m/>
    <m/>
    <s v=""/>
    <m/>
    <m/>
    <m/>
    <m/>
    <m/>
    <m/>
    <m/>
    <s v="02.SPK returned"/>
    <s v="02.SPK RETURNED"/>
    <s v="Drop by TBG (HARD COMMCASE)"/>
    <m/>
    <x v="2"/>
    <x v="0"/>
    <m/>
    <m/>
    <m/>
    <m/>
    <x v="2"/>
    <m/>
    <m/>
    <x v="1"/>
    <m/>
    <m/>
  </r>
  <r>
    <n v="538"/>
    <m/>
    <s v="JAW-JB-DPK-0495"/>
    <m/>
    <m/>
    <m/>
    <s v="ACTIVE - BLITZKRIEG 2021 [NEW]"/>
    <s v=""/>
    <s v="106°46.24.85'E"/>
    <s v="6°21.47.02'S"/>
    <n v="45"/>
    <s v="90/210/330"/>
    <n v="2021"/>
    <s v="RELOCATION"/>
    <s v="Jl. Limo Poncol, Kel. Limo RT.02 RW.02, Kec. Limo, Kota Depok Prov. Jawa Barat"/>
    <s v="HTI"/>
    <s v="JAW-JB-DPK-0495"/>
    <s v="RAYA LIMO RELOCATION"/>
    <s v="COLO"/>
    <s v="TBG"/>
    <s v="JABO"/>
    <x v="8"/>
    <s v="Jawa Barat"/>
    <s v="Kota Depok"/>
    <n v="6617539"/>
    <x v="69"/>
    <m/>
    <n v="237"/>
    <s v="&gt; 150 days"/>
    <d v="2021-09-24T00:00:00"/>
    <s v="W39-2021"/>
    <s v="Sep-2021"/>
    <s v="TBD"/>
    <s v="TBD"/>
    <s v="TBD"/>
    <s v="TBD"/>
    <s v="TBD"/>
    <s v="TBD"/>
    <s v="TBD"/>
    <s v="TBD"/>
    <s v="TBD"/>
    <s v="MW"/>
    <m/>
    <m/>
    <m/>
    <m/>
    <m/>
    <m/>
    <m/>
    <m/>
    <m/>
    <m/>
    <m/>
    <m/>
    <m/>
    <s v="02.SPK returned"/>
    <s v="02.SPK RETURNED"/>
    <s v="DROP BY TBG TOWER RELOCATE"/>
    <s v="08:30:2021: NEED REVIEW RND EID_x000a_08:25:2021: SPK COLO RELEASED, SUBMIT ERM PROSES"/>
    <x v="2"/>
    <x v="0"/>
    <m/>
    <m/>
    <m/>
    <m/>
    <x v="2"/>
    <m/>
    <m/>
    <x v="1"/>
    <m/>
    <m/>
  </r>
  <r>
    <n v="541"/>
    <m/>
    <s v="JAW-JT-SMG-0621"/>
    <n v="30707530031"/>
    <s v="142409126"/>
    <s v="LAMPER KIDUL 1"/>
    <s v="ACTIVE - BLITZKRIEG 2021 [NEW]"/>
    <s v="TB"/>
    <s v="110°26.19.28'E"/>
    <s v="7°0.13.82'S"/>
    <n v="18"/>
    <s v="10/120/220"/>
    <n v="2021"/>
    <m/>
    <s v="Jl. Jeruk Raya No.7, Kec. Semarang Selatan, Kota Semarang Prov. Jawa Tengah"/>
    <s v="EID"/>
    <s v="JAW-JT-SMG-0621"/>
    <s v="RAMBUTAN RAYA LAMPERLOR"/>
    <s v="COLO"/>
    <s v="TBG"/>
    <s v="CENTRAL"/>
    <x v="5"/>
    <s v="Jawa Tengah"/>
    <s v="Kota Semarang"/>
    <n v="6617535"/>
    <x v="70"/>
    <m/>
    <n v="49"/>
    <s v="31 - 60 days"/>
    <d v="2021-09-23T00:00:00"/>
    <s v="W39-2021"/>
    <s v="Sep-2021"/>
    <d v="2021-09-24T00:00:00"/>
    <s v="W39-2021"/>
    <s v="Sep-2021"/>
    <d v="2021-09-24T00:00:00"/>
    <s v="W39-2021"/>
    <s v="Sep-2021"/>
    <d v="2021-10-18T00:00:00"/>
    <s v="W43-2021"/>
    <s v="Oct-2021"/>
    <s v="MW"/>
    <d v="2021-09-08T00:00:00"/>
    <m/>
    <s v="523013628582"/>
    <n v="7.7"/>
    <m/>
    <d v="2021-09-14T00:00:00"/>
    <m/>
    <m/>
    <d v="2021-10-12T00:00:00"/>
    <s v="W42-2021"/>
    <m/>
    <m/>
    <m/>
    <s v="38.RFI"/>
    <s v="21.RFI"/>
    <s v="CLOSED - RFI DONE"/>
    <s v="10:10:21-10:10:21: SRFI, BPUJL PAID_x000a_26:09:21-30:08:21: NEED REVIEW RND EID_x000a_25:08:21: SPK COLO RELEASED, SUBMIT ERM PROSES"/>
    <x v="2"/>
    <x v="0"/>
    <m/>
    <m/>
    <m/>
    <m/>
    <x v="2"/>
    <m/>
    <m/>
    <x v="1"/>
    <m/>
    <m/>
  </r>
  <r>
    <n v="556"/>
    <m/>
    <s v="JAW-JT-BLA-0138"/>
    <n v="30705620031"/>
    <s v="1441082003"/>
    <s v="IBS KIDANGAN JEPON"/>
    <s v="ACTIVE - BLITZKRIEG 2021 [NEW]"/>
    <s v="TB"/>
    <s v="111°28.16.0'E"/>
    <s v="6°55.58.62'S"/>
    <n v="55"/>
    <s v="100/175/280"/>
    <n v="2021"/>
    <m/>
    <s v="Jl. Ngrenak RT.001 RW.03, Kelurahan Sonokulon, Kecamatan Todanan, Kabupaten Blora, Provinsi Jawa Tengah"/>
    <s v="EID"/>
    <s v="JAW-JT-BLA-0138"/>
    <s v="SAMBONG_KAWENGAN"/>
    <s v="COLO"/>
    <s v="TBG"/>
    <s v="CENTRAL"/>
    <x v="5"/>
    <s v="Jawa Tengah"/>
    <s v="Kab. Blora"/>
    <n v="6617535"/>
    <x v="70"/>
    <m/>
    <n v="81"/>
    <s v="61 - 90 days"/>
    <d v="2021-09-23T00:00:00"/>
    <s v="W39-2021"/>
    <s v="Sep-2021"/>
    <s v="TBD"/>
    <s v="TBD"/>
    <s v="TBD"/>
    <d v="2021-10-25T00:00:00"/>
    <s v="W44-2021"/>
    <s v="Oct-2021"/>
    <d v="2021-11-12T00:00:00"/>
    <s v="W46-2021"/>
    <s v="Nov-2021"/>
    <s v="MW"/>
    <d v="2021-11-22T00:00:00"/>
    <m/>
    <n v="520071607803"/>
    <n v="7.7"/>
    <m/>
    <d v="2021-09-06T00:00:00"/>
    <d v="2021-09-21T00:00:00"/>
    <m/>
    <d v="2021-11-13T00:00:00"/>
    <s v="W46-2021"/>
    <m/>
    <m/>
    <m/>
    <s v="38.RFI"/>
    <s v="21.RFI"/>
    <s v="CLOSED - RFI DONE"/>
    <s v="13:11:21: RFIN _x000a_10:11:21: RFI, WAIT RFIN PLAN 11 NOV _x000a_07:11:21: BPUJL PAID, PLAN CONNECT PLN 10-11 NOV_x000a_03:11:21: PLAN CONNECT PLN 5 NOV_x000a_31:10:21-27:10:21: SRFI, PLAN W1 NOV, PROSES TANAM TIANG BY PLN OG, WAITING STAOR REGIST 3DAYS_x000a_24:10:21-13:10:21: SRFI, PROSES CONNECT PLN BY LL_x000a_06:09:21: STO DECLARE_x000a_30:08:21: 25:08:21: SPK COLO RELEASED, SUBMIT ERM PROSES"/>
    <x v="2"/>
    <x v="0"/>
    <m/>
    <m/>
    <m/>
    <m/>
    <x v="2"/>
    <m/>
    <m/>
    <x v="1"/>
    <m/>
    <m/>
  </r>
  <r>
    <n v="564"/>
    <m/>
    <s v="JAW-JT-TMG-2665"/>
    <n v="30704190031"/>
    <s v="1436521023"/>
    <s v="KEDU TEMANGGUNG"/>
    <s v="ACTIVE - BLITZKRIEG 2021 [NEW]"/>
    <s v="TB"/>
    <s v="110°8.32.46'E"/>
    <s v="7°15.57.85'S"/>
    <n v="60"/>
    <s v="55/150/255"/>
    <n v="2021"/>
    <m/>
    <s v="Desa Karangtejo Dusun Krajan Barat RT.002 RW.002 Kec. Kedu, Kab. Temanggung Prov. Jawa Tengah"/>
    <s v="EID"/>
    <s v="JAW-JT-TMG-2665"/>
    <s v="KUNDISARI KEDU TEMANGGUNG"/>
    <s v="COLO"/>
    <s v="TBG"/>
    <s v="CENTRAL"/>
    <x v="5"/>
    <s v="Jawa Tengah"/>
    <s v="Kab. Temanggung"/>
    <n v="6617531"/>
    <x v="71"/>
    <m/>
    <n v="45"/>
    <s v="31 - 60 days"/>
    <d v="2021-09-22T00:00:00"/>
    <s v="W39-2021"/>
    <s v="Sep-2021"/>
    <d v="2021-09-24T00:00:00"/>
    <s v="W39-2021"/>
    <s v="Sep-2021"/>
    <d v="2021-09-24T00:00:00"/>
    <s v="W39-2021"/>
    <s v="Sep-2021"/>
    <d v="2021-10-15T00:00:00"/>
    <s v="W42-2021"/>
    <s v="Oct-2021"/>
    <s v="MW"/>
    <d v="2021-09-08T00:00:00"/>
    <m/>
    <s v="521561278616"/>
    <n v="7.7"/>
    <m/>
    <d v="2021-09-03T00:00:00"/>
    <m/>
    <m/>
    <d v="2021-10-07T00:00:00"/>
    <s v="W41-2021"/>
    <m/>
    <m/>
    <m/>
    <s v="38.RFI"/>
    <s v="21.RFI"/>
    <s v="CLOSED - RFI DONE"/>
    <s v="06:10:21-15:09:21: SRFI, PLN OVB, PROSES PENGADAAN TRAFO DARI PLN_x000a_13:09:21: PONDASI DONE, ME OG_x000a_08:09:21: CME PREPARATION_x000a_30:08:21: ERM PROSES NEED REVIEW RND EID"/>
    <x v="2"/>
    <x v="0"/>
    <m/>
    <m/>
    <m/>
    <m/>
    <x v="2"/>
    <m/>
    <m/>
    <x v="1"/>
    <m/>
    <m/>
  </r>
  <r>
    <n v="604"/>
    <m/>
    <s v="SUM-SB-SRK-0856"/>
    <n v="30700130031"/>
    <s v="030240109"/>
    <s v="DMT BANJA LAWEH"/>
    <s v="ACTIVE - BLITZKRIEG 2021 [NEW]"/>
    <s v="TB"/>
    <s v="100° 28' 15.74&quot; E"/>
    <s v="0° 3' 4.25&quot; S"/>
    <n v="60"/>
    <s v="0/130/280"/>
    <n v="2021"/>
    <s v="BLITZKRIEG 2021 [NEW]"/>
    <s v="Jorong Banja LAweh Godang Nagari Banja Laweh  Kecamatan Bukit Barisan Kabupaten Lima Puluh Kota Prop Sumbar"/>
    <s v="HTI"/>
    <s v="SUM-SB-SRK-0856"/>
    <s v="BANJA_LOWEH"/>
    <s v="COLO"/>
    <s v="TBG"/>
    <s v="West"/>
    <x v="9"/>
    <s v="Sumatera Barat"/>
    <s v="Kab. Lima Puluh Kota"/>
    <n v="6617506"/>
    <x v="38"/>
    <m/>
    <n v="39"/>
    <s v="31 - 60 days"/>
    <d v="2021-09-15T00:00:00"/>
    <s v="W38-2021"/>
    <s v="Sep-2021"/>
    <d v="2021-09-14T00:00:00"/>
    <s v="W38-2021"/>
    <s v="Sep-2021"/>
    <d v="2021-09-14T00:00:00"/>
    <s v="W38-2021"/>
    <s v="Sep-2021"/>
    <d v="2021-09-14T00:00:00"/>
    <s v="W38-2021"/>
    <s v="Sep-2021"/>
    <s v="MW"/>
    <d v="2021-08-28T00:00:00"/>
    <m/>
    <s v="134530260068"/>
    <n v="6.6"/>
    <m/>
    <d v="2021-08-24T00:00:00"/>
    <m/>
    <m/>
    <d v="2021-09-24T00:00:00"/>
    <s v="W39-2021"/>
    <m/>
    <m/>
    <m/>
    <s v="38.RFI"/>
    <s v="21.RFI"/>
    <s v="CLOSED - RFI DONE"/>
    <s v="22:09:21: SRFI_x000a_19:09:21: ME OG_x000a_15:09:21: 13:09:21: ME OG_x000a_08:09:21: 06:09:21: RBS/BTS FOUNDATION_x000a_01:09:21:30:08:21: CME PREPARATION_x000a_25:08:21: STO DECLARE 24 AUG_x000a_22:08:21: ERM PROSES, NEED REVIEW CIVIL HTI_x000a_18:08:21: ERM PROSES, NEED REVIEW RNP HTI_x000a_16:08:21:10:08:21 : SPK COLO RELEASED, ERM PROSES"/>
    <x v="2"/>
    <x v="0"/>
    <m/>
    <m/>
    <m/>
    <m/>
    <x v="2"/>
    <m/>
    <m/>
    <x v="1"/>
    <m/>
    <m/>
  </r>
  <r>
    <n v="605"/>
    <m/>
    <s v="SUM-SB-PYH-0842"/>
    <n v="30700120031"/>
    <s v="0308971001"/>
    <s v="KAPALO KOTO TBG"/>
    <s v="ACTIVE - BLITZKRIEG 2021 [NEW]"/>
    <s v="TB"/>
    <s v="100° 38' 25.87&quot; E"/>
    <s v="0° 15' 39.04&quot; S"/>
    <n v="40"/>
    <s v="0/80/150"/>
    <n v="2021"/>
    <s v="BLITZKRIEG 2021 [NEW]"/>
    <s v="Jl. Ki hajar dewantara RT.003 RW.002,Desa Kapalo Koto Ampangan,Kec.Payakumbuh Selatan,Kota Payakumbuh Provinsi Sumatera Barat"/>
    <s v="HTI"/>
    <s v="SUM-SB-PYH-0842"/>
    <s v="KAPALO_KOTO"/>
    <s v="COLO"/>
    <s v="TBG"/>
    <s v="West"/>
    <x v="9"/>
    <s v="Sumatera Barat"/>
    <s v="Kota Payakumbuh"/>
    <n v="6617506"/>
    <x v="38"/>
    <m/>
    <n v="37"/>
    <s v="31 - 60 days"/>
    <d v="2021-09-15T00:00:00"/>
    <s v="W38-2021"/>
    <s v="Sep-2021"/>
    <d v="2021-09-14T00:00:00"/>
    <s v="W38-2021"/>
    <s v="Sep-2021"/>
    <d v="2021-09-14T00:00:00"/>
    <s v="W38-2021"/>
    <s v="Sep-2021"/>
    <d v="2021-09-14T00:00:00"/>
    <s v="W38-2021"/>
    <s v="Sep-2021"/>
    <s v="MW"/>
    <d v="2021-08-28T00:00:00"/>
    <m/>
    <s v="134520321399"/>
    <n v="6.6"/>
    <m/>
    <d v="2021-08-23T00:00:00"/>
    <m/>
    <m/>
    <d v="2021-09-22T00:00:00"/>
    <s v="W39-2021"/>
    <m/>
    <m/>
    <m/>
    <s v="38.RFI"/>
    <s v="21.RFI"/>
    <s v="CLOSED - RFI DONE"/>
    <s v="19:09:21: ME OG_x000a_15:09:21: 13:09:21: 08:09:21: ME OG_x000a_06:09:21: PONDASI RBS/BTS OG_x000a_01:09:21:30:08:21: CME PREPARATION_x000a_25:08:21: STO DECLARE 23 AUG_x000a_22:08:21: ERM PROSES, NEED REVIEW CIVIL HTI_x000a_18:08:21: ERM PROSES, NEED REVIEW RNP HTI_x000a_16:08:21 : SPK COLO RELEASED, ERM PROSESS"/>
    <x v="2"/>
    <x v="0"/>
    <m/>
    <m/>
    <m/>
    <m/>
    <x v="2"/>
    <m/>
    <m/>
    <x v="1"/>
    <m/>
    <m/>
  </r>
  <r>
    <n v="585"/>
    <m/>
    <s v="SUM-SS-IDL-1239"/>
    <n v="30700330031"/>
    <s v="0716832001"/>
    <s v="IBS BAKUNG"/>
    <s v="ACTIVE - BLITZKRIEG 2021 [NEW]"/>
    <s v="TB"/>
    <s v="104° 34' 23.27&quot; E"/>
    <s v="3° 11' 37.97&quot; S"/>
    <n v="60"/>
    <s v="60/120/270"/>
    <n v="2021"/>
    <s v="BLITZKRIEG 2021 [NEW]"/>
    <s v="Jl. Palembang - Prabumulih, Desa Lorok, Kecamatan Inderalaya Utara, Kabupaten Ogan Ilir, Provinsi Sumatera Selatan_x000a_"/>
    <s v="HTI"/>
    <s v="SUM-SS-IDL-1239"/>
    <s v="PARIT"/>
    <s v="COLO"/>
    <s v="TBG"/>
    <s v="West"/>
    <x v="1"/>
    <s v="Sumatera Selatan"/>
    <s v="Kab. Ogan Ilir"/>
    <n v="6617506"/>
    <x v="38"/>
    <m/>
    <n v="24"/>
    <s v="&lt; 30 days"/>
    <d v="2021-09-15T00:00:00"/>
    <s v="W38-2021"/>
    <s v="Sep-2021"/>
    <d v="2021-09-14T00:00:00"/>
    <s v="W38-2021"/>
    <s v="Sep-2021"/>
    <d v="2021-09-15T00:00:00"/>
    <s v="W38-2021"/>
    <s v="Sep-2021"/>
    <d v="2021-09-15T00:00:00"/>
    <s v="W38-2021"/>
    <s v="Sep-2021"/>
    <s v="MW"/>
    <d v="2021-08-28T00:00:00"/>
    <m/>
    <s v="149000137996"/>
    <n v="6.6"/>
    <m/>
    <d v="2021-08-25T00:00:00"/>
    <m/>
    <m/>
    <d v="2021-09-09T00:00:00"/>
    <s v="W37-2021"/>
    <m/>
    <m/>
    <m/>
    <s v="38.RFI"/>
    <s v="21.RFI"/>
    <s v="CLOSED - RFI DONE"/>
    <s v="08:09:21: ME OG_x000a_06:09:21: RBS/BTS FOUNDATION_x000a_01:09:21: 30:08:21:25:08:21: STO DECLARE 25 AUG_x000a_22:08:21: 18:08:21: ERM PROSES, NEED REVIEW RNP HTI_x000a_16:08:21 : SPK COLO RELEASED, ERM PROSESS"/>
    <x v="2"/>
    <x v="0"/>
    <m/>
    <m/>
    <m/>
    <m/>
    <x v="2"/>
    <m/>
    <m/>
    <x v="1"/>
    <m/>
    <m/>
  </r>
  <r>
    <n v="686"/>
    <m/>
    <s v="SUM-JA-JMB-0487"/>
    <n v="30700300031"/>
    <s v="060352109"/>
    <s v="EKA JAYA 2"/>
    <s v="ACTIVE - BLITZKRIEG 2021 [NEW]"/>
    <s v="TB"/>
    <s v="103° 39' 37.19&quot; E"/>
    <s v="1° 37' 6.02&quot; S"/>
    <n v="40"/>
    <s v="190/280/350"/>
    <n v="2021"/>
    <s v="BLITZKRIEG 2021 [NEW]"/>
    <s v="Jl. Sersan Darpin RT 01 Kel. Ekajaya Kec. Jambi Selatan Kota Jambi Prop. Jambi"/>
    <s v="HTI"/>
    <s v="SUM-JA-JMB-0487"/>
    <s v="PAAL_MERAH_EKAJAYA"/>
    <s v="COLO"/>
    <s v="TBG"/>
    <s v="West"/>
    <x v="1"/>
    <s v="Jambi"/>
    <s v="Kota Jambi"/>
    <n v="6617506"/>
    <x v="38"/>
    <m/>
    <n v="35"/>
    <s v="31 - 60 days"/>
    <d v="2021-09-15T00:00:00"/>
    <s v="W38-2021"/>
    <s v="Sep-2021"/>
    <d v="2021-09-14T00:00:00"/>
    <s v="W38-2021"/>
    <s v="Sep-2021"/>
    <d v="2021-09-20T00:00:00"/>
    <s v="W39-2021"/>
    <s v="Sep-2021"/>
    <d v="2021-09-20T00:00:00"/>
    <s v="W39-2021"/>
    <s v="Sep-2021"/>
    <s v="MW"/>
    <d v="2021-08-28T00:00:00"/>
    <m/>
    <s v="143105959962"/>
    <n v="6.6"/>
    <m/>
    <d v="2021-08-25T00:00:00"/>
    <m/>
    <m/>
    <d v="2021-09-20T00:00:00"/>
    <s v="W39-2021"/>
    <m/>
    <m/>
    <m/>
    <s v="38.RFI"/>
    <s v="21.RFI"/>
    <s v="CLOSED - RFI DONE"/>
    <s v="19:09:21: 15:09:21: PLN CONNECTION, KWH KOSONG, PLAN CONNECT 17 SEPT_x000a_13:09:21: 08:09:21: POWER CONNECTION PROSES _x000a_06:09:21: RBS/BTS FOUNDATION_x000a_01:09:21: CME PREPARATION_x000a_30:08:21:25:08:21: STO DECLARE 25 AUG_x000a_25:08:21:22:08:21: NEED REVIEW TNP ALITA_x000a_18:08:21: ERM PROSES, NEED REVIEW RNP HTI_x000a_16:08:21 : SPK COLO RELEASED, ERM PROSESS"/>
    <x v="2"/>
    <x v="0"/>
    <m/>
    <m/>
    <m/>
    <m/>
    <x v="2"/>
    <m/>
    <m/>
    <x v="1"/>
    <m/>
    <m/>
  </r>
  <r>
    <n v="693"/>
    <m/>
    <s v="SUM-RI-PBR-1163"/>
    <n v="30700700031"/>
    <s v="041142109"/>
    <s v="LINTAS OKURA"/>
    <s v="ACTIVE - BLITZKRIEG 2021 [NEW]"/>
    <s v="TB"/>
    <s v="101° 30' 14&quot; E"/>
    <s v="0° 35' 31.02&quot; N"/>
    <n v="40"/>
    <s v="30/100/270"/>
    <n v="2021"/>
    <s v="BLITZKRIEG 2021 [NEW]"/>
    <s v="Jl. Raja Panjang RT003/RW002, Kel. Tebing Tinggi Okura, Kec. Rumbai Pesisir, Kota Pekanbaru, Prov. Riau"/>
    <s v="HTI"/>
    <s v="SUM-RI-PBR-1163"/>
    <s v="TEBING_TINGGI_OKURA"/>
    <s v="COLO"/>
    <s v="TBG"/>
    <s v="West"/>
    <x v="9"/>
    <s v="Riau"/>
    <s v="Kota Pekanbaru"/>
    <n v="6617506"/>
    <x v="38"/>
    <m/>
    <n v="39"/>
    <s v="31 - 60 days"/>
    <d v="2021-09-15T00:00:00"/>
    <s v="W38-2021"/>
    <s v="Sep-2021"/>
    <d v="2021-09-14T00:00:00"/>
    <s v="W38-2021"/>
    <s v="Sep-2021"/>
    <d v="2021-09-21T00:00:00"/>
    <s v="W39-2021"/>
    <s v="Sep-2021"/>
    <d v="2021-09-21T00:00:00"/>
    <s v="W39-2021"/>
    <s v="Sep-2021"/>
    <s v="MW"/>
    <d v="2021-09-07T00:00:00"/>
    <m/>
    <s v="181300639577"/>
    <n v="6.6"/>
    <m/>
    <d v="2021-08-27T00:00:00"/>
    <m/>
    <m/>
    <d v="2021-09-24T00:00:00"/>
    <s v="W39-2021"/>
    <m/>
    <m/>
    <m/>
    <s v="38.RFI"/>
    <s v="21.RFI"/>
    <s v="CLOSED - RFI DONE"/>
    <s v="22:09:21: 19:09:21:15:09:21: 13:09:21: 08:09:21: RBS/BTS  PONDASI_x000a_06:09:21: 01:09:21: CME PREPARATION_x000a_30:08:21:25:08:21:22:08:21: NEED REVIEW TNP ALITA_x000a_18:08:21: ERM PROSES, NEED REVIEW RNP HTI_x000a_16:08:21 : SPK COLO RELEASED, ERM PROSESS"/>
    <x v="2"/>
    <x v="0"/>
    <m/>
    <m/>
    <m/>
    <m/>
    <x v="2"/>
    <m/>
    <m/>
    <x v="1"/>
    <m/>
    <m/>
  </r>
  <r>
    <n v="603"/>
    <m/>
    <s v="SUM-SB-BSK-0856"/>
    <n v="30700320031"/>
    <s v="030687109"/>
    <s v="SAWAH KAREH"/>
    <s v="ACTIVE - BLITZKRIEG 2021 [NEW]"/>
    <s v="TB"/>
    <s v="100° 35' 28.43&quot; E"/>
    <s v="0° 32' 59.68&quot; S"/>
    <n v="60"/>
    <s v="80/150/300"/>
    <n v="2021"/>
    <s v="BLITZKRIEG 2021 [NEW]"/>
    <s v="Jorong Sawah Kareh, Kenagarian Balimbing, Kec. Rambatan, Kab. Tanah Datar, Prov. Sumatera Barat"/>
    <s v="HTI"/>
    <s v="SUM-SB-BSK-0856"/>
    <s v="SIMAWANG"/>
    <s v="COLO"/>
    <s v="TBG"/>
    <s v="West"/>
    <x v="9"/>
    <s v="Sumatera Barat"/>
    <s v="Kab. Tanah Datar"/>
    <n v="6617506"/>
    <x v="38"/>
    <m/>
    <n v="76"/>
    <s v="61 - 90 days"/>
    <d v="2021-09-15T00:00:00"/>
    <s v="W38-2021"/>
    <s v="Sep-2021"/>
    <d v="2021-09-14T00:00:00"/>
    <s v="W38-2021"/>
    <s v="Sep-2021"/>
    <d v="2021-10-06T00:00:00"/>
    <s v="W41-2021"/>
    <s v="Oct-2021"/>
    <d v="2021-10-30T00:00:00"/>
    <s v="W44-2021"/>
    <s v="Oct-2021"/>
    <s v="MW"/>
    <d v="2021-08-28T00:00:00"/>
    <m/>
    <s v="134510175465"/>
    <n v="6.6"/>
    <m/>
    <d v="2021-08-25T00:00:00"/>
    <m/>
    <m/>
    <d v="2021-10-31T00:00:00"/>
    <s v="W45-2021"/>
    <m/>
    <m/>
    <m/>
    <s v="38.RFI"/>
    <s v="21.RFI"/>
    <s v="CLOSED - RFI DONE"/>
    <s v="27:10:21: PLAN CONNECT PLAN 28 OCT_x000a_24:10:21-29:09:21: SRFI TRAY AND MOUNTING HOLD ISSUE PERKUATAN, PLAN CONNECT PLN 25 OCT_x000a_22:09:21: 19:09:21: ME OG_x000a_15:09:21: 13:09:21: ME OG_x000a_08:09:21: 06:09:21: PONDASI RBS/BTS OG_x000a_01:09:21:30:08:21:CME PREPARATION_x000a_25:08:21: STO DECLARE 25 AUG 2021_x000a_22:08:21: NEED REVIEW TNP ALITA_x000a_18:08:21: ERM PROSES, NEED REVIEW RNP HTI_x000a_16:08:21 : SPK COLO RELEASED, ERM PROSESS"/>
    <x v="2"/>
    <x v="0"/>
    <m/>
    <m/>
    <m/>
    <m/>
    <x v="2"/>
    <m/>
    <m/>
    <x v="1"/>
    <m/>
    <m/>
  </r>
  <r>
    <m/>
    <m/>
    <s v="NUS-NT-MME-0344"/>
    <n v="30740860031"/>
    <s v="1910741003"/>
    <s v="REPEATER PARABUBU"/>
    <s v="NEW SITE 2022-REPEATER"/>
    <s v="TB"/>
    <s v="122°2.1.92'E"/>
    <s v="8°37.53.51'S"/>
    <n v="45"/>
    <n v="116"/>
    <m/>
    <s v="Newsite Repeater"/>
    <s v=""/>
    <s v="ALT"/>
    <s v="NUS-NT-MME-0344"/>
    <s v="REPEATER PARABUBU"/>
    <s v="B2S"/>
    <s v="TBG"/>
    <s v="EAST"/>
    <x v="4"/>
    <s v="Nusa Tenggara Timur"/>
    <s v="Kab. Sikka"/>
    <n v="6618131"/>
    <x v="13"/>
    <d v="2022-03-17T00:00:00"/>
    <n v="34"/>
    <s v="31 - 60 days"/>
    <d v="2022-08-13T00:00:00"/>
    <s v="W33-2022"/>
    <s v="Aug-2022"/>
    <s v="TBD"/>
    <s v="TBD"/>
    <s v="TBD"/>
    <s v="TBD"/>
    <s v="TBD"/>
    <s v="TBD"/>
    <s v="TBD"/>
    <s v="TBD"/>
    <s v="TBD"/>
    <s v="MW"/>
    <m/>
    <m/>
    <m/>
    <m/>
    <m/>
    <m/>
    <m/>
    <m/>
    <m/>
    <m/>
    <m/>
    <m/>
    <s v="PRESITAC"/>
    <s v="06.Rehunting OG"/>
    <s v="05.REHUNTING"/>
    <s v="CURRENTLY NO ISSUE"/>
    <s v="17:04:22: REHUNTING TITIK ARAHAN_x000a_13:04:22-04:04:22: VALIDASI RNP TNP_x000a_03:04:22-23:03:22: LAHAN KEHUTANNA, HUNTING_x000a_20:03:22: MITRA ASSIGNMENT _x000a_17:03:22: SPK RECEIVED"/>
    <x v="5"/>
    <x v="0"/>
    <n v="34"/>
    <s v="TBD"/>
    <s v="TBD"/>
    <e v="#VALUE!"/>
    <x v="3"/>
    <d v="2022-06-14T00:00:00"/>
    <d v="2022-07-14T00:00:00"/>
    <x v="0"/>
    <n v="436"/>
    <s v="424 TBG"/>
  </r>
  <r>
    <m/>
    <m/>
    <s v="NUS-NB-GRG-5399"/>
    <n v="30739110031"/>
    <s v="1806911003"/>
    <s v="REPEATER SEKOTONG"/>
    <s v="NEW SITE 2022-REPEATER"/>
    <s v="TB"/>
    <s v="116°3.14.15'E"/>
    <s v="8°50.28.78'S"/>
    <n v="72"/>
    <s v="173/353"/>
    <n v="2022"/>
    <s v="Newsite 2022 - B2"/>
    <s v=""/>
    <s v="HTI"/>
    <s v="NUS-NB-GRG-5399"/>
    <s v="REPEATER SEKOTONG"/>
    <s v="B2S"/>
    <s v="TBG"/>
    <s v="EAST"/>
    <x v="4"/>
    <s v="Nusa Tenggara Barat"/>
    <s v="Kab. Lombok Barat"/>
    <n v="6618093"/>
    <x v="32"/>
    <d v="2022-03-04T00:00:00"/>
    <n v="47"/>
    <s v="31 - 60 days"/>
    <d v="2022-07-31T00:00:00"/>
    <s v="W32-2022"/>
    <s v="Jul-2022"/>
    <s v="TBD"/>
    <s v="TBD"/>
    <s v="TBD"/>
    <s v="TBD"/>
    <s v="TBD"/>
    <s v="TBD"/>
    <s v="TBD"/>
    <s v="TBD"/>
    <s v="TBD"/>
    <s v="MW"/>
    <m/>
    <m/>
    <m/>
    <m/>
    <m/>
    <m/>
    <m/>
    <m/>
    <m/>
    <m/>
    <m/>
    <m/>
    <s v="PRESITAC"/>
    <s v="06.Rehunting OG"/>
    <s v="05.REHUNTING"/>
    <s v="CURRENTLY NO ISSUE"/>
    <s v="17:04:22: REHUNTING TITIK ARAHAN_x000a_13:04:22-06:04:22: VALIDASI TNP_x000a_03:04:22-09:03:22: SURVEY OG_x000a_07:03:22: SPK RECEIVED"/>
    <x v="5"/>
    <x v="0"/>
    <n v="47"/>
    <s v="TBD"/>
    <s v="TBD"/>
    <e v="#VALUE!"/>
    <x v="3"/>
    <d v="2022-06-01T00:00:00"/>
    <d v="2022-07-01T00:00:00"/>
    <x v="0"/>
    <n v="436"/>
    <s v="424 TBG"/>
  </r>
  <r>
    <m/>
    <m/>
    <s v="JAW-JB-SBR-4123"/>
    <n v="30742900031"/>
    <s v="1277191003"/>
    <s v="PANGERAN KEJAKSAN 2"/>
    <s v="BP2022"/>
    <s v="TB"/>
    <s v="108°29.7.84'E"/>
    <s v="6°46.2.32'S"/>
    <n v="50"/>
    <s v="0/120/240"/>
    <n v="2022"/>
    <s v="Newsite 2021"/>
    <s v=""/>
    <s v="HTI"/>
    <s v="JAW-JB-SBR-4123"/>
    <s v="SUMBER_BABAKAN"/>
    <s v="B2S"/>
    <s v="TBG"/>
    <s v="CENTRAL"/>
    <x v="8"/>
    <s v="Jawa Barat"/>
    <s v="Kab. Cirebon"/>
    <n v="6618203"/>
    <x v="72"/>
    <d v="2022-04-11T00:00:00"/>
    <n v="8"/>
    <s v="&lt; 30 days"/>
    <d v="2022-09-08T00:00:00"/>
    <s v="W37-2022"/>
    <s v="Sep-2022"/>
    <s v="TBD"/>
    <s v="TBD"/>
    <s v="TBD"/>
    <s v="TBD"/>
    <s v="TBD"/>
    <s v="TBD"/>
    <s v="TBD"/>
    <s v="TBD"/>
    <s v="TBD"/>
    <m/>
    <m/>
    <m/>
    <m/>
    <m/>
    <m/>
    <m/>
    <m/>
    <m/>
    <m/>
    <m/>
    <m/>
    <m/>
    <s v="SITAC"/>
    <s v="12.CP Process"/>
    <s v="07.SITAC PROCESS"/>
    <s v="SPK B2S BUT ACTUAL COLO"/>
    <s v="17:04:22-13:04:22: PROPOSE COLO_x000a_11:04:22: IW OG_x000a_10:04:22: PROPOSE TO COLO_x000a_06:04:22: MITRA ASSIGNMENT_x000a_05:04:22: SPK RECEIVED"/>
    <x v="3"/>
    <x v="0"/>
    <n v="8"/>
    <s v="TBD"/>
    <s v="TBD"/>
    <e v="#VALUE!"/>
    <x v="3"/>
    <d v="2022-07-10T00:00:00"/>
    <d v="2022-08-09T00:00:00"/>
    <x v="0"/>
    <n v="436"/>
    <s v="424 TBG"/>
  </r>
  <r>
    <n v="588"/>
    <m/>
    <s v="JAW-JI-TRK-4258"/>
    <n v="30700110031"/>
    <s v="160122104"/>
    <s v="WATUAGUNG2"/>
    <s v="ACTIVE - BLITZKRIEG 2021 [NEW]"/>
    <s v="SKP"/>
    <s v="111°42.59.62'E"/>
    <s v="8°11.46.93'S"/>
    <n v="50"/>
    <s v="70/140/320"/>
    <n v="2021"/>
    <s v="BLITZKRIEG 2021 [NEW]"/>
    <s v="Jl. Raya Bandung, Desa Watuagung RT.19 Rw.05 Kec.Watulimo, Kab.Trenggalek Prov.Jawa Timur"/>
    <s v="HTI"/>
    <s v="JAW-JI-TRK-4258"/>
    <s v="WATULIMO_WATUAGUNG"/>
    <s v="COLO"/>
    <s v="TBG"/>
    <s v="EAST"/>
    <x v="6"/>
    <s v="Jawa Timur"/>
    <s v="Kab. Trenggalek"/>
    <n v="6617492"/>
    <x v="73"/>
    <m/>
    <n v="98"/>
    <s v="91 - 120 days"/>
    <d v="2021-09-12T00:00:00"/>
    <s v="W38-2021"/>
    <s v="Sep-2021"/>
    <d v="2021-09-11T00:00:00"/>
    <s v="W37-2021"/>
    <s v="Sep-2021"/>
    <d v="2021-09-28T00:00:00"/>
    <s v="W40-2021"/>
    <s v="Sep-2021"/>
    <d v="2021-12-10T00:00:00"/>
    <s v="W50-2021"/>
    <s v="Dec-2021"/>
    <s v="MW"/>
    <d v="2021-08-28T00:00:00"/>
    <m/>
    <n v="515432223593"/>
    <n v="6.6"/>
    <m/>
    <d v="2021-08-24T00:00:00"/>
    <m/>
    <d v="2021-09-25T00:00:00"/>
    <d v="2021-11-19T00:00:00"/>
    <s v="W47-2021"/>
    <m/>
    <m/>
    <m/>
    <s v="38.RFI"/>
    <s v="21.RFI"/>
    <s v="CLOSED - RFI DONE"/>
    <s v="19:11:21: RFIN_x000a_17:11:21: BP PAID, PLAN DONE DARI PLN 23 NOV_x000a_07:10:21-27:10:21: OG PEMINDAHAN JALUR PLN KRN COMCASE, PLAN DONE W2 NOV _x000a_24:10:21-29:09:21: SRFI, ISSUE COMMCASE DAN UP DAYA SESUAI SURAT KEPUTUSAN DARI PLN ESTIMASI PENGERJAAN 3 MINGGU_x000a_06:09:21: POWER CONNECTION PROSES_x000a_06:09:21: CME PREPARATION_x000a_01:09:21: PONDASI OG_x000a_30:08:21: CME PREPARATION_x000a_25:08:21: STO DECLARE 24 AUG_x000a_22:08:21: ERM PROSES, NEED REVIEW CIVIL HTI_x000a_18:08:21: ERM PROSES, NEED REVIEW RNP HTI_x000a_16:08:21:10:08:21 : SPK COLO RELEASED, ERM PROSES"/>
    <x v="2"/>
    <x v="0"/>
    <m/>
    <m/>
    <m/>
    <m/>
    <x v="2"/>
    <m/>
    <m/>
    <x v="1"/>
    <m/>
    <m/>
  </r>
  <r>
    <n v="577"/>
    <m/>
    <s v="JAW-JI-BTU-4120"/>
    <n v="30704790031"/>
    <s v="162120109"/>
    <s v="TULUNGREJO BATU"/>
    <s v="ACTIVE - BLITZKRIEG 2021 [NEW]"/>
    <s v="SKP"/>
    <s v="112°32.19.32'E"/>
    <s v="7°51.12.64'S"/>
    <n v="40"/>
    <s v="150/245/305"/>
    <n v="2021"/>
    <s v="BLITZKRIEG 2021 [NEW]"/>
    <s v="Desa Bumiaji Dusun Banaran RT.04 RW.05 Kec. Bumiaji, Kota Batu Prov.Jawa Timur"/>
    <s v="HTI"/>
    <s v="JAW-JI-BTU-4120"/>
    <s v="BUMIAJI_BUMIAJI"/>
    <s v="COLO"/>
    <s v="TBG"/>
    <s v="EAST"/>
    <x v="6"/>
    <s v="Jawa Timur"/>
    <s v="Kota Batu"/>
    <n v="6617492"/>
    <x v="73"/>
    <m/>
    <n v="48"/>
    <s v="31 - 60 days"/>
    <d v="2021-09-12T00:00:00"/>
    <s v="W38-2021"/>
    <s v="Sep-2021"/>
    <d v="2021-09-11T00:00:00"/>
    <s v="W37-2021"/>
    <s v="Sep-2021"/>
    <d v="2021-09-28T00:00:00"/>
    <s v="W40-2021"/>
    <s v="Sep-2021"/>
    <d v="2021-09-28T00:00:00"/>
    <s v="W40-2021"/>
    <s v="Sep-2021"/>
    <s v="MW"/>
    <d v="2021-09-13T00:00:00"/>
    <m/>
    <s v="513031057963"/>
    <n v="6.6"/>
    <m/>
    <d v="2021-09-03T00:00:00"/>
    <m/>
    <m/>
    <d v="2021-09-30T00:00:00"/>
    <s v="W40-2021"/>
    <m/>
    <m/>
    <m/>
    <s v="38.RFI"/>
    <s v="21.RFI"/>
    <s v="CLOSED - RFI DONE"/>
    <s v="29:09:21-15:09:21: SRFI_x000a_13:09:21: ME OG_x000a_08:09:21: RBS BTS PONDASI OG_x000a_06:09:21: STO DECLARE 3 SEP 2021, PREPARE TIM CME_x000a_30:08:21: 22:08:21: 18:08:21: ERM PROSES, NEED REVIEW ALITA_x000a_16:08:21: 08:12:2021 : SPK COLO RELEASED, SUBMIT ERM PROSES"/>
    <x v="2"/>
    <x v="0"/>
    <m/>
    <m/>
    <m/>
    <m/>
    <x v="2"/>
    <m/>
    <m/>
    <x v="1"/>
    <m/>
    <m/>
  </r>
  <r>
    <n v="576"/>
    <m/>
    <s v="JAW-JI-GSK-4324"/>
    <n v="30704170031"/>
    <s v="163081109"/>
    <s v="PHYRUSBIRUDRIYOREJO"/>
    <s v="ACTIVE - BLITZKRIEG 2021 [NEW]"/>
    <s v="TB"/>
    <s v="112°34.26.54'E"/>
    <s v="7°18.9.68'S"/>
    <n v="40"/>
    <s v="20/210/275"/>
    <n v="2021"/>
    <s v="BLITZKRIEG 2021 [NEW]"/>
    <s v="Desa Mojotengah Dusun Ngemplak Wonoayu Ceper RT.04 RW.02 Kec.Menganti, Kab.Gresik Prov.Jawa Timur"/>
    <s v="HTI"/>
    <s v="JAW-JI-GSK-4324"/>
    <s v="MENGANTI_BOTENG"/>
    <s v="COLO"/>
    <s v="TBG"/>
    <s v="EAST"/>
    <x v="6"/>
    <s v="Jawa Timur"/>
    <s v="Kab. Gresik"/>
    <n v="6617493"/>
    <x v="73"/>
    <m/>
    <n v="42"/>
    <s v="31 - 60 days"/>
    <d v="2021-09-12T00:00:00"/>
    <s v="W38-2021"/>
    <s v="Sep-2021"/>
    <d v="2021-09-11T00:00:00"/>
    <s v="W37-2021"/>
    <s v="Sep-2021"/>
    <d v="2021-09-28T00:00:00"/>
    <s v="W40-2021"/>
    <s v="Sep-2021"/>
    <d v="2021-09-28T00:00:00"/>
    <s v="W40-2021"/>
    <s v="Sep-2021"/>
    <s v="MW"/>
    <d v="2021-09-07T00:00:00"/>
    <m/>
    <s v="511812345050"/>
    <n v="6.6"/>
    <m/>
    <d v="2021-09-03T00:00:00"/>
    <m/>
    <m/>
    <d v="2021-09-24T00:00:00"/>
    <s v="W39-2021"/>
    <m/>
    <m/>
    <m/>
    <s v="38.RFI"/>
    <s v="21.RFI"/>
    <s v="CLOSED - RFI DONE"/>
    <s v="22:09:21: 19:09:21: 15:09:21: SRFI_x000a_13:09:21: PONDASI RBS BTS OG_x000a_08:09:21: PREPARE TIM AND MATERIAL CME_x000a_06:09:21: STO DECLARE 3 SEPTEMBER, PREPARE TIM CME REPLAN CONNECT W4 SEPT_x000a_30:08:21:22:08:21: NEED REVIEW TNP ALITA_x000a_18:08:21: ERM PROSES, NEED REVIEW RNP HTI_x000a_16:08:21:10:08:21 : SPK COLO RELEASED, ERM PROSES"/>
    <x v="2"/>
    <x v="0"/>
    <m/>
    <m/>
    <m/>
    <m/>
    <x v="2"/>
    <m/>
    <m/>
    <x v="1"/>
    <m/>
    <m/>
  </r>
  <r>
    <n v="545"/>
    <m/>
    <s v="JAW-JB-NPH-4133"/>
    <n v="30696800031"/>
    <s v="125067109"/>
    <s v="JALANPLERET"/>
    <s v="ACTIVE - BLITZKRIEG 2021 [NEW]"/>
    <s v="SKP"/>
    <s v="107°34.5.3'E"/>
    <s v="6°48.5.44'S"/>
    <n v="40"/>
    <s v="0/135/295"/>
    <n v="2021"/>
    <s v="BLITZKRIEG 2021 [NEW]"/>
    <s v="Desa Kertawangi Kp. Keboncau RT.02 RW.05 Kec. Cisarua, Kab. Bandung Barat Prov. Jawa Barat"/>
    <s v="HTI"/>
    <s v="JAW-JB-NPH-4133"/>
    <s v="CISARUA_KERTAWANGI"/>
    <s v="COLO"/>
    <s v="TBG"/>
    <s v="CENTRAL"/>
    <x v="8"/>
    <s v="Jawa Barat"/>
    <s v="Kab. Bandung Barat"/>
    <n v="6617492"/>
    <x v="73"/>
    <m/>
    <n v="85"/>
    <s v="61 - 90 days"/>
    <d v="2021-09-12T00:00:00"/>
    <s v="W38-2021"/>
    <s v="Sep-2021"/>
    <d v="2021-09-11T00:00:00"/>
    <s v="W37-2021"/>
    <s v="Sep-2021"/>
    <d v="2021-09-30T00:00:00"/>
    <s v="W40-2021"/>
    <s v="Sep-2021"/>
    <d v="2021-11-13T00:00:00"/>
    <s v="W46-2021"/>
    <s v="Nov-2021"/>
    <s v="MW"/>
    <d v="2021-08-25T00:00:00"/>
    <m/>
    <n v="535891340762"/>
    <n v="6.6"/>
    <m/>
    <d v="2021-08-23T00:00:00"/>
    <m/>
    <m/>
    <d v="2021-11-06T00:00:00"/>
    <s v="W45-2021"/>
    <m/>
    <m/>
    <m/>
    <s v="38.RFI"/>
    <s v="21.RFI"/>
    <s v="CLOSED - RFI DONE"/>
    <s v="06:11:21: RFIN_x000a_03:11:21: PROCESS COLO OG, PONDASI OG, PLAN RFI 16 NOV _x000a_31:10:21: HARDCOMCASE, PLAN 29 REALISASI COMCASE, PLAN START CME 30 OCT_x000a_26:10:21 - 24:10:21-06:10:21:Adanya permintaan kompensasi Colo sebesar 20 jt. Sudah dilakukan negosiasi sebesar 3 jt. Akan dilakukan pertemuan kembali tanggal 9 Oktober 2021. Kalo warga tidak bisa menerima plan akan dikawal oleh Polsek. Target close 25 Oktober 2021_x000a_04:10:21-06:09:21: HARD COMMCASE PENYETOPAN BY WARGA, BELUM ADA ANGKA KEPUTUSAN UNTUK KOMPENSASI, FU BY ARCOM, PLAN CLOSED W1 OCT_x000a_08:01:2021:30:08:21: COMMCASE, ISSUE PENYETOPAN BY LL, PROSES NEGOSIASI BY TIM ARCOM (HARD COMECASE) PLAN OPEN W3 SEPT_x000a_25:08:21: STO DECLARE 23 AUG, CME PREPARATION _x000a_22:08:21: ERM PROSES, NEED REVIEW CIVIL HTI_x000a_18:08:21: ERM PROSES, NEED REVIEW RNP HTI_x000a_16:08:21:10:08:21 : SPK COLO RELEASED, ERM PROSES"/>
    <x v="2"/>
    <x v="0"/>
    <m/>
    <m/>
    <m/>
    <m/>
    <x v="2"/>
    <m/>
    <m/>
    <x v="1"/>
    <m/>
    <m/>
  </r>
  <r>
    <n v="558"/>
    <m/>
    <s v="JAW-JB-CMS-4142"/>
    <n v="30696790031"/>
    <s v="125285109"/>
    <s v="RANCAH-KAWALI"/>
    <s v="ACTIVE - BLITZKRIEG 2021 [NEW]"/>
    <s v="TB"/>
    <s v="108°21.8.32'E"/>
    <s v="7°11.45.24'S"/>
    <n v="30"/>
    <s v="70/260/355"/>
    <n v="2021"/>
    <s v="BLITZKRIEG 2021 [NEW]"/>
    <s v="Jl. Dusun Desa Kulon, Desa Ciakar RT.03 RW.06, Kec. Cipaku, Kab. Ciamis Prov. Jawa Barat"/>
    <s v="HTI"/>
    <s v="JAW-JB-CMS-4142"/>
    <s v="CIPAKU_CIAKAR"/>
    <s v="COLO"/>
    <s v="TBG"/>
    <s v="CENTRAL"/>
    <x v="8"/>
    <s v="Jawa Barat"/>
    <s v="Kab. Ciamis"/>
    <n v="6617493"/>
    <x v="73"/>
    <m/>
    <n v="68"/>
    <s v="61 - 90 days"/>
    <d v="2021-09-12T00:00:00"/>
    <s v="W38-2021"/>
    <s v="Sep-2021"/>
    <d v="2021-09-11T00:00:00"/>
    <s v="W37-2021"/>
    <s v="Sep-2021"/>
    <d v="2021-09-30T00:00:00"/>
    <s v="W40-2021"/>
    <s v="Sep-2021"/>
    <d v="2021-10-25T00:00:00"/>
    <s v="W44-2021"/>
    <s v="Oct-2021"/>
    <s v="MW"/>
    <d v="2021-08-25T00:00:00"/>
    <m/>
    <s v="532314733498"/>
    <n v="6.6"/>
    <m/>
    <d v="2021-08-23T00:00:00"/>
    <m/>
    <m/>
    <d v="2021-10-20T00:00:00"/>
    <s v="W43-2021"/>
    <m/>
    <m/>
    <m/>
    <s v="38.RFI"/>
    <s v="21.RFI"/>
    <s v="CLOSED - RFI DONE"/>
    <s v="20:10:21: RFIN_x000a_17:10:21-06:10:21:Case terkait dengan permintaan kompensasi Colo oleh warga sebesar 25 jt dilakukan negosiasi sampai turun diangka 15 jt. Hari ini sudah dilakukan negosiasi kembali ke warga sesuai dengan arahan management yaitu 10 jt tetapi warga tetap meminta 15 jt. Plan koordinasi dengan RM. Target Close 9 Oktober 2021._x000a_04:10:21-01:09:21: COMECASE, PENYETOPAN BY LL,  PROSES NEGOSIASI BY TIM ARCOM SEDANG MENUJU KE CIAMIS UNTUK MELANJUTKAN PROSES NEGOSIASI, PLAN CLEAR 30 SEP_x000a_30:08:21: 25:08:21: STO DECLARE 23 AUG CME PREPARATION_x000a_22:08:21: ERM PROSES, NEED REVIEW CIVIL HTI_x000a_18:08:21: ERM PROSES, NEED REVIEW RNP HTI_x000a_16:08:21:10:08:21 : SPK COLO RELEASED, ERM PROSES"/>
    <x v="2"/>
    <x v="0"/>
    <m/>
    <m/>
    <m/>
    <m/>
    <x v="2"/>
    <m/>
    <m/>
    <x v="1"/>
    <m/>
    <m/>
  </r>
  <r>
    <n v="578"/>
    <m/>
    <s v="JAW-JI-PNG-4282"/>
    <n v="30704180031"/>
    <s v="1646021023"/>
    <s v="SAMBIT PONOROGO"/>
    <s v="ACTIVE - BLITZKRIEG 2021 [NEW]"/>
    <s v="TB"/>
    <s v="111°32.4.2'E"/>
    <s v="7°58.37.56'S"/>
    <n v="50"/>
    <s v="0/120/240"/>
    <n v="2021"/>
    <s v="BLITZKRIEG 2021 [NEW]"/>
    <s v="Desa Grogol Dukuh Klanan RT.01 RW.01 Kec.Sawoo, Kab.Ponorogo Prov.Jawa Timur"/>
    <s v="HTI"/>
    <s v="JAW-JI-PNG-4282"/>
    <s v="SAWOO_GROGOL"/>
    <s v="COLO"/>
    <s v="TBG"/>
    <s v="EAST"/>
    <x v="6"/>
    <s v="Jawa Timur"/>
    <s v="Kab. Ponorogo"/>
    <n v="6617493"/>
    <x v="73"/>
    <m/>
    <n v="47"/>
    <s v="31 - 60 days"/>
    <d v="2021-09-12T00:00:00"/>
    <s v="W38-2021"/>
    <s v="Sep-2021"/>
    <d v="2021-09-11T00:00:00"/>
    <s v="W37-2021"/>
    <s v="Sep-2021"/>
    <d v="2021-09-30T00:00:00"/>
    <s v="W40-2021"/>
    <s v="Sep-2021"/>
    <d v="2021-09-30T00:00:00"/>
    <s v="W40-2021"/>
    <s v="Sep-2021"/>
    <s v="MW"/>
    <d v="2021-09-07T00:00:00"/>
    <m/>
    <s v="515413779249"/>
    <n v="6.6"/>
    <m/>
    <d v="2021-09-03T00:00:00"/>
    <m/>
    <m/>
    <d v="2021-09-29T00:00:00"/>
    <s v="W40-2021"/>
    <m/>
    <m/>
    <m/>
    <s v="38.RFI"/>
    <s v="21.RFI"/>
    <s v="CLOSED - RFI DONE"/>
    <s v="26:09:21-15:09:21: SRFI_x000a_08:09:21: RBS BTS PONDASI OG_x000a_06:09:21: STO DECLARE 3 SEPT 2021, PREPARE TIM CME, REPLAN RFI W4 SEPT_x000a_30:08:21:22:08:21: NEED REVIEW TNP ALITA_x000a_18:08:21: ERM PROSES, NEED REVIEW RNP HTI_x000a_16:08:21:10:08:21 : SPK COLO RELEASED, ERM PROSES"/>
    <x v="2"/>
    <x v="0"/>
    <m/>
    <m/>
    <m/>
    <m/>
    <x v="2"/>
    <m/>
    <m/>
    <x v="1"/>
    <m/>
    <m/>
  </r>
  <r>
    <n v="763"/>
    <m/>
    <s v="SUM-LA-BDL-1130"/>
    <n v="30701710031"/>
    <s v="T000821"/>
    <s v="SUKAMAJU"/>
    <s v="RORO JONGRANG 2021 [NEW]"/>
    <s v="SKP"/>
    <s v="105°14.41.21'E"/>
    <s v="5°28.16.46'S"/>
    <n v="51"/>
    <s v="15/170/275"/>
    <n v="2021"/>
    <s v="RORO JONGRANG 2021 [NEW]"/>
    <s v="Jl. Laksamana RE. Martadinata Kel. Sukamaju Teluk Betung Barat  "/>
    <s v="HTI"/>
    <s v="SUM-LA-BDL-1130"/>
    <s v="TIMUR_SUKAMAJU_REMARTADINATA"/>
    <s v="COLO"/>
    <s v="TBG"/>
    <s v="West"/>
    <x v="13"/>
    <s v="Lampung"/>
    <s v="Kota Bandar Lampung"/>
    <n v="6617490"/>
    <x v="73"/>
    <m/>
    <n v="63"/>
    <s v="61 - 90 days"/>
    <d v="2021-09-12T00:00:00"/>
    <s v="W38-2021"/>
    <s v="Sep-2021"/>
    <d v="2021-09-11T00:00:00"/>
    <s v="W37-2021"/>
    <s v="Sep-2021"/>
    <d v="2021-10-20T00:00:00"/>
    <s v="W43-2021"/>
    <s v="Oct-2021"/>
    <d v="2021-10-20T00:00:00"/>
    <s v="W43-2021"/>
    <s v="Oct-2021"/>
    <s v="MW"/>
    <d v="2021-09-04T00:00:00"/>
    <m/>
    <s v="171802765325"/>
    <n v="6.6"/>
    <m/>
    <d v="2021-10-04T00:00:00"/>
    <m/>
    <m/>
    <d v="2021-10-15T00:00:00"/>
    <s v="W42-2021"/>
    <m/>
    <m/>
    <m/>
    <s v="38.RFI"/>
    <s v="21.RFI"/>
    <s v="CLOSED - RFI DONE"/>
    <s v="13:10:21-13:09:21: SRFI_x000a_08:09:21: POWER CONNECTION PROSES_x000a_06:09:21: CME PREPARATION_x000a_30:08:21:25:08:21: STO READY TO DECLARE_x000a_22:08:21: ERM PROSES, NEED REVIEW CIVIL HTI_x000a_18:08:21: ERM PROSES, NEED REVIEW RNP HTI_x000a_16:08:21:10:08:21 : SPK COLO RELEASED, ERM PROSES"/>
    <x v="2"/>
    <x v="0"/>
    <m/>
    <m/>
    <m/>
    <m/>
    <x v="2"/>
    <m/>
    <m/>
    <x v="1"/>
    <m/>
    <m/>
  </r>
  <r>
    <n v="660"/>
    <m/>
    <s v="SUM-SU-LBP-2295"/>
    <m/>
    <m/>
    <m/>
    <s v="RORO JONGRANG 2021 [NEW]"/>
    <s v=""/>
    <s v="98°40.20.39'E"/>
    <s v="3°30.49.93'N"/>
    <n v="29"/>
    <s v="20/95/280"/>
    <n v="2021"/>
    <s v="RORO JONGRANG 2021 [NEW]"/>
    <s v="Jl. Medan - Namorambe LK VIII, Desa Kedai Durian, Kec. Deli Tua, Kab. Deli Serdang, Sumut"/>
    <s v="HTI"/>
    <s v="SUM-SU-LBP-2295"/>
    <s v="HAMPARAN_PERAK_SEI_BAHARU"/>
    <s v="COLO"/>
    <s v="TBG"/>
    <s v="West"/>
    <x v="3"/>
    <s v="Sumatera Utara"/>
    <s v="Kab. Deli Serdang"/>
    <n v="6617489"/>
    <x v="73"/>
    <m/>
    <n v="249"/>
    <s v="&gt; 150 days"/>
    <d v="2021-09-12T00:00:00"/>
    <s v="W38-2021"/>
    <s v="Sep-2021"/>
    <s v="TBD"/>
    <s v="TBD"/>
    <s v="TBD"/>
    <s v="TBD"/>
    <s v="TBD"/>
    <s v="TBD"/>
    <s v="TBD"/>
    <s v="TBD"/>
    <s v="TBD"/>
    <s v="MW"/>
    <s v=""/>
    <m/>
    <m/>
    <m/>
    <m/>
    <s v=""/>
    <m/>
    <m/>
    <m/>
    <m/>
    <m/>
    <m/>
    <m/>
    <s v="02.SPK returned"/>
    <s v="02.SPK RETURNED"/>
    <s v="DROP BY XL RND NOK : NEAR EXISTING XL"/>
    <s v="13:09:21: DROP BY XL _x000a_08:09:21: RND NOK : NEAR EXISTING_x000a_22:08:21: 18:08:21: NEED REVIEW RNP HUWAWEI, ERM PROSES_x000a_16:08:21: 09:08:21 : SPK COLO RELEASED, ERM PROSES"/>
    <x v="2"/>
    <x v="0"/>
    <m/>
    <m/>
    <m/>
    <m/>
    <x v="2"/>
    <m/>
    <m/>
    <x v="1"/>
    <m/>
    <m/>
  </r>
  <r>
    <n v="537"/>
    <m/>
    <s v="JAW-JB-CKR-0090"/>
    <m/>
    <m/>
    <m/>
    <s v="ACTIVE - BLITZKRIEG 2021 [NEW]"/>
    <s v=""/>
    <s v="107°11.5.68'E"/>
    <s v="6°19.18.59'S"/>
    <n v="42"/>
    <s v="80/200/320"/>
    <n v="2021"/>
    <m/>
    <s v="Kel. Sertajaya Kp. Bugelsalam RT.001 RW.003, Kec. Cikarang Timur, Kab. Bekasi Prov. Jawa Barat"/>
    <s v="EID"/>
    <s v="JAW-JB-CKR-0090"/>
    <s v="JALAN TEGAL DANAS"/>
    <s v="COLO"/>
    <s v="TBG"/>
    <s v="JABO"/>
    <x v="8"/>
    <s v="Jawa Barat"/>
    <s v="Kab. Bekasi"/>
    <n v="6617497"/>
    <x v="73"/>
    <m/>
    <n v="249"/>
    <s v="&gt; 150 days"/>
    <d v="2021-09-12T00:00:00"/>
    <s v="W38-2021"/>
    <s v="Sep-2021"/>
    <s v="TBD"/>
    <s v="TBD"/>
    <s v="TBD"/>
    <s v="TBD"/>
    <s v="TBD"/>
    <s v="TBD"/>
    <s v="TBD"/>
    <s v="TBD"/>
    <s v="TBD"/>
    <s v="MW"/>
    <s v=""/>
    <m/>
    <m/>
    <m/>
    <m/>
    <m/>
    <m/>
    <m/>
    <m/>
    <m/>
    <m/>
    <m/>
    <m/>
    <s v="02.SPK returned"/>
    <s v="02.SPK RETURNED"/>
    <s v="SPK RECALL (Tower Guyed Mast. Plan permanenisasi max 20m, terlalu rendah.)"/>
    <s v="22:08:21: NEED REVIEW RNP EID_x000a_18:08:21: ERM PROSES, NEED REVIEW RNP HTI, OUTCELL _x000a_16:08:21:10:08:21 : SPK COLO RELEASED, ERM PROSES"/>
    <x v="2"/>
    <x v="0"/>
    <m/>
    <m/>
    <m/>
    <m/>
    <x v="2"/>
    <m/>
    <m/>
    <x v="1"/>
    <m/>
    <m/>
  </r>
  <r>
    <n v="703"/>
    <m/>
    <s v="SUM-SU-STB-2218"/>
    <n v="30700890031"/>
    <s v="022011109"/>
    <s v="KEBUN LADA -2"/>
    <s v="RORO JONGRANG 2021 [NEW]"/>
    <s v="TB"/>
    <s v="98°25.54.25'E"/>
    <s v="3°50.26.25'N"/>
    <n v="50"/>
    <s v="30/150/260"/>
    <n v="2021"/>
    <s v="RORO JONGRANG 2021 [NEW]"/>
    <s v="Jl. Pendidikan, Dusun II, Desa Tanjung Mulia, Kec. Hinai, Kab. Langkat, Prov. Sumatera Utara"/>
    <s v="HTI"/>
    <s v="SUM-SU-STB-2218"/>
    <s v="PERK_TANJUNG__BERINGIN"/>
    <s v="COLO"/>
    <s v="TBG"/>
    <s v="West"/>
    <x v="3"/>
    <s v="Aceh"/>
    <s v="Kab. Langkat"/>
    <n v="6617470"/>
    <x v="74"/>
    <m/>
    <n v="63"/>
    <s v="61 - 90 days"/>
    <d v="2021-09-11T00:00:00"/>
    <s v="W37-2021"/>
    <s v="Sep-2021"/>
    <d v="2021-09-10T00:00:00"/>
    <s v="W37-2021"/>
    <s v="Sep-2021"/>
    <d v="2021-10-20T00:00:00"/>
    <s v="W43-2021"/>
    <s v="Oct-2021"/>
    <d v="2021-10-20T00:00:00"/>
    <s v="W43-2021"/>
    <s v="Oct-2021"/>
    <s v="MW"/>
    <d v="2021-09-04T00:00:00"/>
    <m/>
    <s v="122150553680"/>
    <n v="6.6"/>
    <m/>
    <d v="2021-10-04T00:00:00"/>
    <m/>
    <m/>
    <d v="2021-10-14T00:00:00"/>
    <s v="W42-2021"/>
    <m/>
    <m/>
    <m/>
    <s v="38.RFI"/>
    <s v="21.RFI"/>
    <s v="CLOSED - RFI DONE"/>
    <s v="13:10:21-19:09:21: SRFI_x000a_15:09:21: ME OG_x000a_13:09:21: PONDASI OG_x000a_08:09:21: 06:09:21: CME PREPARATION_x000a_30:08:21:25:08:21: STO READY TO DECLARE_x000a_22:08:21: NEED REVIEW TNP ALITA_x000a_18:08:21: ERM PROSES, NEED REVIEW RNP HTI_x000a_16:08:21:10:08:21 : SPK COLO RELEASED, ERM PROSES"/>
    <x v="2"/>
    <x v="0"/>
    <m/>
    <m/>
    <m/>
    <m/>
    <x v="2"/>
    <m/>
    <m/>
    <x v="1"/>
    <m/>
    <m/>
  </r>
  <r>
    <n v="582"/>
    <m/>
    <s v="BAL-BA-MGW-1551"/>
    <n v="30704810031"/>
    <s v="170921126"/>
    <s v="KEROBOKAN KAJA_04"/>
    <s v="ACTIVE - BLITZKRIEG 2021 [NEW]"/>
    <s v="TB"/>
    <s v="115°10.20.03'E"/>
    <s v="8°37.44.04'S"/>
    <n v="20"/>
    <s v="40/200/290"/>
    <n v="2021"/>
    <s v="BLITZKRIEG 2021 [NEW]"/>
    <s v="Jl. raya dalung permai, dalung, kec. kuta utara, kab. badung"/>
    <s v="HTI"/>
    <s v="BAL-BA-MGW-1551"/>
    <s v="KUTAUTARA_DALUNG"/>
    <s v="COLO"/>
    <s v="TBG"/>
    <s v="EAST"/>
    <x v="4"/>
    <s v="Bali"/>
    <s v="Kab. Badung"/>
    <n v="6617482"/>
    <x v="74"/>
    <m/>
    <n v="56"/>
    <s v="31 - 60 days"/>
    <d v="2021-09-11T00:00:00"/>
    <s v="W37-2021"/>
    <s v="Sep-2021"/>
    <d v="2021-09-10T00:00:00"/>
    <s v="W37-2021"/>
    <s v="Sep-2021"/>
    <d v="2021-09-28T00:00:00"/>
    <s v="W40-2021"/>
    <s v="Sep-2021"/>
    <d v="2021-10-07T00:00:00"/>
    <s v="W41-2021"/>
    <s v="Oct-2021"/>
    <s v="MW"/>
    <d v="2021-09-07T00:00:00"/>
    <m/>
    <s v="551103986435"/>
    <n v="6.6"/>
    <m/>
    <d v="2021-09-03T00:00:00"/>
    <m/>
    <m/>
    <d v="2021-10-07T00:00:00"/>
    <s v="W41-2021"/>
    <m/>
    <m/>
    <m/>
    <s v="38.RFI"/>
    <s v="21.RFI"/>
    <s v="CLOSED - RFI DONE"/>
    <s v="06:10:21-29:09:21: PROSES GALVANIS MOUNTING STAR, PLAN DONE 1 OCT, LANJUT INSTALASI MOUNTING 2 HARI_x000a_26:09:21: SRFI_x000a_22:09:21: 19:09:21: ME OG_x000a_15:09:21: 13:09:21: CME PREPARATION, FABRIKASI MOUNTING STAR_x000a_06:09:21: STO DECLARE 3 SEPT 2021, PREPARE TIM CME"/>
    <x v="2"/>
    <x v="0"/>
    <m/>
    <m/>
    <m/>
    <m/>
    <x v="2"/>
    <m/>
    <m/>
    <x v="1"/>
    <m/>
    <m/>
  </r>
  <r>
    <n v="540"/>
    <m/>
    <s v="JAW-JT-SMG-0619"/>
    <n v="30706810031"/>
    <s v="140418109"/>
    <s v="JANGLI 2"/>
    <s v="ACTIVE - BLITZKRIEG 2021 [NEW]"/>
    <s v="MSI"/>
    <s v="110°25.39.22'E"/>
    <s v="7°2.24.11'S"/>
    <n v="20"/>
    <s v="80/225/350"/>
    <n v="2021"/>
    <m/>
    <s v="Jl. Bukit Khayangan No.2 Kel. Ngesrep Kec. Banyumanik, Kota Semarang Prov. Jawa Tengah"/>
    <s v="EID"/>
    <s v="JAW-JT-SMG-0619"/>
    <s v="NGESREP BANYUMANIK"/>
    <s v="COLO"/>
    <s v="TBG"/>
    <s v="CENTRAL"/>
    <x v="5"/>
    <s v="Jawa Tengah"/>
    <s v="Kota Semarang"/>
    <n v="6617478"/>
    <x v="74"/>
    <m/>
    <n v="57"/>
    <s v="31 - 60 days"/>
    <d v="2021-09-11T00:00:00"/>
    <s v="W37-2021"/>
    <s v="Sep-2021"/>
    <d v="2021-09-10T00:00:00"/>
    <s v="W37-2021"/>
    <s v="Sep-2021"/>
    <d v="2021-09-30T00:00:00"/>
    <s v="W40-2021"/>
    <s v="Sep-2021"/>
    <d v="2021-10-08T00:00:00"/>
    <s v="W41-2021"/>
    <s v="Oct-2021"/>
    <s v="MW"/>
    <d v="2021-09-08T00:00:00"/>
    <m/>
    <s v="523041096366"/>
    <n v="7.7"/>
    <m/>
    <d v="2021-09-13T00:00:00"/>
    <m/>
    <m/>
    <d v="2021-10-08T00:00:00"/>
    <s v="W41-2021"/>
    <m/>
    <m/>
    <m/>
    <s v="38.RFI"/>
    <s v="21.RFI"/>
    <s v="CLOSED - RFI DONE"/>
    <s v="06:10:21: SRFI, PROSES REGISTRASI PLN, PLAN CONNECT 8 OCT 2021_x000a_26:09:21: ME OG_x000a_19:09:21: PONDASI BTS OG_x000a_15:09:21: 13:09:21: STO DECLARE 13 SEP, CME PREPARATION_x000a_06:09:21: 30:08:21: 22:08:21: 18:08:21: ERM PROSES, NEED REVIEW RNP EID_x000a_16:08:21: 08:12:2021 : SPK COLO RELEASED, SUBMIT ERM PROSES"/>
    <x v="2"/>
    <x v="0"/>
    <m/>
    <m/>
    <m/>
    <m/>
    <x v="2"/>
    <m/>
    <m/>
    <x v="1"/>
    <m/>
    <m/>
  </r>
  <r>
    <n v="742"/>
    <m/>
    <s v="JAW-JI-KPN-4398"/>
    <n v="30700960031"/>
    <s v="1647592001"/>
    <s v="IBS GN JIDOR/KALIGADUNG"/>
    <s v="RORO JONGRANG 2021 [NEW]"/>
    <s v="TB"/>
    <s v="112°48.44.96'E"/>
    <s v="8°13.38.93'S"/>
    <n v="50"/>
    <s v="165/260/340"/>
    <n v="2021"/>
    <s v="RORO JONGRANG 2021 [NEW]"/>
    <s v="Gunung Jidor RT. 04 RW. 01 Desa Gadungsari, Kecamatan Tirtoyudo, Kabupaten Malang, Provinsi Jawa Timur_x000a_"/>
    <s v="HTI"/>
    <s v="JAW-JI-KPN-4398"/>
    <s v="TIRTOYUDO GADUNGSARI"/>
    <s v="COLO"/>
    <s v="TBG"/>
    <s v="EAST"/>
    <x v="6"/>
    <s v="Jawa Timur"/>
    <s v="Kab. Malang"/>
    <n v="6617471"/>
    <x v="74"/>
    <m/>
    <n v="64"/>
    <s v="61 - 90 days"/>
    <d v="2021-09-11T00:00:00"/>
    <s v="W37-2021"/>
    <s v="Sep-2021"/>
    <d v="2021-09-10T00:00:00"/>
    <s v="W37-2021"/>
    <s v="Sep-2021"/>
    <d v="2021-10-15T00:00:00"/>
    <s v="W42-2021"/>
    <s v="Oct-2021"/>
    <d v="2021-10-15T00:00:00"/>
    <s v="W42-2021"/>
    <s v="Oct-2021"/>
    <s v="MW"/>
    <d v="2021-09-04T00:00:00"/>
    <m/>
    <s v="513080337178"/>
    <n v="6.6"/>
    <m/>
    <d v="2021-10-04T00:00:00"/>
    <m/>
    <m/>
    <d v="2021-10-15T00:00:00"/>
    <s v="W42-2021"/>
    <m/>
    <m/>
    <m/>
    <s v="38.RFI"/>
    <s v="21.RFI"/>
    <s v="CLOSED - RFI DONE"/>
    <s v="13:10:21-29:09:21: POWER CONNECTION PROSES_x000a_22:09:21: ME OG_x000a_19:09:21:15:09:21: 13:09:21: 08:09:21: PONDASI OG_x000a_06:09:21: CME PREPARATION_x000a_30:08:21:25:08:21:22:08:21: 18:08:21: READY TO DECLARE STO_x000a_16:08:21: NEED REVIEW CIVIL HTI_x000a_09:08:21: 04:08:21 : SPK COLO RELEASED, ERM PROSES"/>
    <x v="2"/>
    <x v="0"/>
    <m/>
    <m/>
    <m/>
    <m/>
    <x v="2"/>
    <m/>
    <m/>
    <x v="1"/>
    <m/>
    <m/>
  </r>
  <r>
    <n v="753"/>
    <m/>
    <s v="JAW-JI-TLG-4245"/>
    <n v="30700990031"/>
    <s v="1649832007"/>
    <s v="IBS WILIS TULUNGAGUNG"/>
    <s v="RORO JONGRANG 2021 [NEW]"/>
    <s v="TB"/>
    <s v="111°51.42.52'E"/>
    <s v="8°2.54.02'S"/>
    <n v="30"/>
    <s v="130/230/340"/>
    <n v="2021"/>
    <s v="RORO JONGRANG 2021 [NEW]"/>
    <s v="Jl. Willis Gang 3, RT. 02 RW. 03, Kelurahan Kalangbret, Kecamatan Kauman, Kabupaten Tulungagung, Provinsi Jawa Timur_x000a_"/>
    <s v="HTI"/>
    <s v="JAW-JI-TLG-4245"/>
    <s v="KAUMAN KALANGBRET"/>
    <s v="COLO"/>
    <s v="TBG"/>
    <s v="EAST"/>
    <x v="6"/>
    <s v="Jawa Timur"/>
    <s v="Kab. Tulungagung"/>
    <n v="6617471"/>
    <x v="74"/>
    <m/>
    <n v="69"/>
    <s v="61 - 90 days"/>
    <d v="2021-09-11T00:00:00"/>
    <s v="W37-2021"/>
    <s v="Sep-2021"/>
    <d v="2021-09-10T00:00:00"/>
    <s v="W37-2021"/>
    <s v="Sep-2021"/>
    <d v="2021-10-18T00:00:00"/>
    <s v="W43-2021"/>
    <s v="Oct-2021"/>
    <d v="2021-10-18T00:00:00"/>
    <s v="W43-2021"/>
    <s v="Oct-2021"/>
    <s v="MW"/>
    <d v="2021-09-04T00:00:00"/>
    <m/>
    <s v="MULTIGUNA"/>
    <m/>
    <m/>
    <d v="2021-10-04T00:00:00"/>
    <m/>
    <m/>
    <d v="2021-10-20T00:00:00"/>
    <s v="W43-2021"/>
    <m/>
    <m/>
    <m/>
    <s v="38.RFI"/>
    <s v="21.RFI"/>
    <s v="CLOSED - RFI DONE"/>
    <s v="17:10:21-29:09:21: SRFI_x000a_22:09:21: ME OG_x000a_19:09:21:15:09:21: 13:09:21: 08:09:21: PONDASI OG_x000a_06:09:21: CME PREPARATION_x000a_30:08:21:25:08:21:22:08:21: 18:08:21: READY TO DECLARE STO_x000a_16:08:21: NEED REVIEW CIVIL HTI_x000a_09:08:21: 04:08:21 : SPK COLO RELEASED, ERM PROSES"/>
    <x v="2"/>
    <x v="0"/>
    <m/>
    <m/>
    <m/>
    <m/>
    <x v="2"/>
    <m/>
    <m/>
    <x v="1"/>
    <m/>
    <m/>
  </r>
  <r>
    <n v="754"/>
    <m/>
    <s v="JAW-JI-KDR-4322"/>
    <n v="30701010031"/>
    <s v="1647422004"/>
    <s v="IBS PLEMAHAN PAGU"/>
    <s v="RORO JONGRANG 2021 [NEW]"/>
    <s v="TB"/>
    <s v="112°9.17.86'E"/>
    <s v="7°44.32.93'S"/>
    <n v="40"/>
    <s v="20/240/295"/>
    <n v="2021"/>
    <s v="RORO JONGRANG 2021 [NEW]"/>
    <s v="Tegowangi RT.03 RW.03, Desa Tegowangi, Kecamatan Plemahan, Kabupaten Kediri, Provinsi Jawa Timur_x000a_"/>
    <s v="HTI"/>
    <s v="JAW-JI-KDR-4322"/>
    <s v="PLEMAHAN TEGOWANGI"/>
    <s v="COLO"/>
    <s v="TBG"/>
    <s v="EAST"/>
    <x v="6"/>
    <s v="Jawa Timur"/>
    <s v="Kab. Kediri"/>
    <n v="6617471"/>
    <x v="74"/>
    <m/>
    <n v="68"/>
    <s v="61 - 90 days"/>
    <d v="2021-09-11T00:00:00"/>
    <s v="W37-2021"/>
    <s v="Sep-2021"/>
    <d v="2021-09-10T00:00:00"/>
    <s v="W37-2021"/>
    <s v="Sep-2021"/>
    <d v="2021-10-18T00:00:00"/>
    <s v="W43-2021"/>
    <s v="Oct-2021"/>
    <d v="2021-10-18T00:00:00"/>
    <s v="W43-2021"/>
    <s v="Oct-2021"/>
    <s v="MW"/>
    <d v="2021-09-04T00:00:00"/>
    <m/>
    <s v="MULTIGUNA"/>
    <m/>
    <m/>
    <d v="2021-10-04T00:00:00"/>
    <m/>
    <d v="2021-09-25T00:00:00"/>
    <d v="2021-10-19T00:00:00"/>
    <s v="W43-2021"/>
    <m/>
    <m/>
    <m/>
    <s v="38.RFI"/>
    <s v="21.RFI"/>
    <s v="CLOSED - RFI DONE"/>
    <s v="17:10:21-15:09:21: SRFI_x000a_13:09:21: 08:09:21: PONDASI OG_x000a_06:09:21: CME PREPARATION_x000a_30:08:21:25:08:21:22:08:21: 18:08:21: READY TO DECLARE STO_x000a_16:08:21: NEED REVIEW CIVIL HTI_x000a_09:08:21: 04:08:21 : SPK COLO RELEASED, ERM PROSES"/>
    <x v="2"/>
    <x v="0"/>
    <m/>
    <m/>
    <m/>
    <m/>
    <x v="2"/>
    <m/>
    <m/>
    <x v="1"/>
    <m/>
    <m/>
  </r>
  <r>
    <n v="723"/>
    <m/>
    <s v="JAW-JI-TBN-4070"/>
    <n v="30700970031"/>
    <s v="1648622004"/>
    <s v="IBS BANCAR"/>
    <s v="RORO JONGRANG 2021 [NEW]"/>
    <s v="TB"/>
    <s v="111°47.1.53'E"/>
    <s v="6°47.0.78'S"/>
    <n v="50"/>
    <s v="0/120/280"/>
    <n v="2021"/>
    <s v="RORO JONGRANG 2021 [NEW]"/>
    <s v="Dusun Bancar RT. 06 RW. 02, Kelurahan Bancar, Kecamatan Bancar, Kabupaten Tuban, Provinsi Jawa Timur_x000a_"/>
    <s v="HTI"/>
    <s v="JAW-JI-TBN-4070"/>
    <s v="BANCAR BANCAR"/>
    <s v="COLO"/>
    <s v="TBG"/>
    <s v="EAST"/>
    <x v="6"/>
    <s v="Jawa Timur"/>
    <s v="Kab. Tuban"/>
    <n v="6617471"/>
    <x v="74"/>
    <m/>
    <n v="67"/>
    <s v="61 - 90 days"/>
    <d v="2021-09-11T00:00:00"/>
    <s v="W37-2021"/>
    <s v="Sep-2021"/>
    <d v="2021-09-10T00:00:00"/>
    <s v="W37-2021"/>
    <s v="Sep-2021"/>
    <d v="2021-10-18T00:00:00"/>
    <s v="W43-2021"/>
    <s v="Oct-2021"/>
    <d v="2021-10-18T00:00:00"/>
    <s v="W43-2021"/>
    <s v="Oct-2021"/>
    <s v="MW"/>
    <d v="2021-09-04T00:00:00"/>
    <m/>
    <s v="MULTIGUNA"/>
    <m/>
    <m/>
    <d v="2021-10-04T00:00:00"/>
    <m/>
    <d v="2021-09-25T00:00:00"/>
    <d v="2021-10-18T00:00:00"/>
    <s v="W43-2021"/>
    <m/>
    <m/>
    <m/>
    <s v="38.RFI"/>
    <s v="21.RFI"/>
    <s v="CLOSED - RFI DONE"/>
    <s v="17:10:21-15:09:21: SRFI_x000a_13:09:21:08:09:21: ME OG_x000a_06:09:21: CME PREPARATION_x000a_30:08:21:25:08:21: STO READY TO DECLARE_x000a_22:08:21: ERM PROSES, NEED REVIEW CIVIL HTI_x000a_18:08:21: ERM PROSES, NEED REVIEW RNP HTI_x000a_16:08:21:10:08:21 : SPK COLO RELEASED, ERM PROSES"/>
    <x v="2"/>
    <x v="0"/>
    <m/>
    <m/>
    <m/>
    <m/>
    <x v="2"/>
    <m/>
    <m/>
    <x v="1"/>
    <m/>
    <m/>
  </r>
  <r>
    <n v="719"/>
    <m/>
    <s v="JAW-JI-JBG-4175"/>
    <n v="30700920031"/>
    <s v="1649472001"/>
    <s v="IBS PULO GEDANG"/>
    <s v="RORO JONGRANG 2021 [NEW]"/>
    <s v="TB"/>
    <s v="112°14.54.31'E"/>
    <s v="7°27.22.5'S"/>
    <n v="50"/>
    <s v="100/180/250"/>
    <n v="2021"/>
    <s v="RORO JONGRANG 2021 [NEW]"/>
    <s v="Jl. Delima RT. 08 RW. 05 Dukuhan Kedung Bajul, Kelurahan Pulo Gedang, Kecamatan Tembelang, Kabupaten Jombang, Provinsi Jawa Timur_x000d__x000a_"/>
    <s v="HTI"/>
    <s v="JAW-JI-JBG-4175"/>
    <s v="TEMBELANG PULO GEDANG"/>
    <s v="COLO"/>
    <s v="TBG"/>
    <s v="EAST"/>
    <x v="6"/>
    <s v="Jawa Timur"/>
    <s v="Kab. Jombang"/>
    <n v="6617471"/>
    <x v="74"/>
    <m/>
    <n v="67"/>
    <s v="61 - 90 days"/>
    <d v="2021-09-11T00:00:00"/>
    <s v="W37-2021"/>
    <s v="Sep-2021"/>
    <d v="2021-09-10T00:00:00"/>
    <s v="W37-2021"/>
    <s v="Sep-2021"/>
    <d v="2021-10-18T00:00:00"/>
    <s v="W43-2021"/>
    <s v="Oct-2021"/>
    <d v="2021-10-18T00:00:00"/>
    <s v="W43-2021"/>
    <s v="Oct-2021"/>
    <s v="MW"/>
    <d v="2021-09-04T00:00:00"/>
    <m/>
    <s v="MULTIGUNA"/>
    <m/>
    <m/>
    <d v="2021-10-04T00:00:00"/>
    <m/>
    <m/>
    <d v="2021-10-18T00:00:00"/>
    <s v="W43-2021"/>
    <m/>
    <m/>
    <m/>
    <s v="38.RFI"/>
    <s v="21.RFI"/>
    <s v="CLOSED - RFI DONE"/>
    <s v="17:10:21-15:09:21: SRFI_x000a_13:09:21: 08:09:21: ME OG_x000a_06:09:21: CME PREPARATION_x000a_30:08:21:25:08:21: 22:08:21: READY TO DECLARE STO_x000a_18:08:21: ERM PROSES, NEED REVIEW RNP HTI_x000a_16:08:21:10:08:21 : SPK COLO RELEASED, ERM PROSES"/>
    <x v="2"/>
    <x v="0"/>
    <m/>
    <m/>
    <m/>
    <m/>
    <x v="2"/>
    <m/>
    <m/>
    <x v="1"/>
    <m/>
    <m/>
  </r>
  <r>
    <n v="758"/>
    <m/>
    <s v="SUM-SS-PKB-1260"/>
    <n v="30700940031"/>
    <s v="0717522007"/>
    <s v="IBS PERUM HANDAYANI"/>
    <s v="RORO JONGRANG 2021 [NEW]"/>
    <s v="TB"/>
    <s v="104°39.51.69'E"/>
    <s v="2°53.26.58'S"/>
    <n v="30"/>
    <s v="30/220/290"/>
    <n v="2021"/>
    <s v="RORO JONGRANG 2021 [NEW]"/>
    <s v="Jl. Kelompok Tani Dusun, Desa Pangkalan Benteng, Kecamatan Talang Kelapa, Kabupaten Banyuasin, Provinsi Sumatera Selatan"/>
    <s v="HTI"/>
    <s v="SUM-SS-PKB-1260"/>
    <s v="SUKOMORO_PANGKALAN_BENTENG"/>
    <s v="COLO"/>
    <s v="TBG"/>
    <s v="West"/>
    <x v="1"/>
    <s v="Sumatera Selatan"/>
    <s v="Kab. Banyuasin"/>
    <n v="6617471"/>
    <x v="74"/>
    <m/>
    <n v="60"/>
    <s v="31 - 60 days"/>
    <d v="2021-09-11T00:00:00"/>
    <s v="W37-2021"/>
    <s v="Sep-2021"/>
    <d v="2021-09-10T00:00:00"/>
    <s v="W37-2021"/>
    <s v="Sep-2021"/>
    <d v="2021-10-18T00:00:00"/>
    <s v="W43-2021"/>
    <s v="Oct-2021"/>
    <d v="2021-10-18T00:00:00"/>
    <s v="W43-2021"/>
    <s v="Oct-2021"/>
    <s v="MW"/>
    <d v="2021-09-04T00:00:00"/>
    <m/>
    <s v="141203536711"/>
    <n v="6.6"/>
    <m/>
    <d v="2021-10-04T00:00:00"/>
    <m/>
    <m/>
    <d v="2021-10-11T00:00:00"/>
    <s v="W42-2021"/>
    <m/>
    <m/>
    <m/>
    <s v="38.RFI"/>
    <s v="21.RFI"/>
    <s v="CLOSED - RFI DONE"/>
    <s v="10:10:21-19:09:21: SRFI _x000a_15:09:21: 13:09:21: ME OG_x000a_08:09:21: PONDASI RBS/BTS OG_x000a_06:09:21: CME PREPARATION_x000a_30:08:21:25:08:21: STO READY TO DECLARE_x000a_22:08:21: NEED REVIEW TNP ALITA_x000a_18:08:21: ERM PROSES, NEED REVIEW RNP HTI_x000a_16:08:21:10:08:21 : SPK COLO RELEASED, ERM PROSES"/>
    <x v="2"/>
    <x v="0"/>
    <m/>
    <m/>
    <m/>
    <m/>
    <x v="2"/>
    <m/>
    <m/>
    <x v="1"/>
    <m/>
    <m/>
  </r>
  <r>
    <n v="718"/>
    <m/>
    <s v="JAW-JI-JBG-4179"/>
    <n v="30700870031"/>
    <s v="164235104"/>
    <s v="JOMBATAN_JMB"/>
    <s v="RORO JONGRANG 2021 [NEW]"/>
    <s v="SKP"/>
    <s v="112°13.33.64'E"/>
    <s v="7°32.56.15'S"/>
    <n v="30"/>
    <s v="105/155/330"/>
    <n v="2021"/>
    <s v="RORO JONGRANG 2021 [NEW]"/>
    <s v="Jl. Dewi Sartika, Desa Sengon RT.007 RW.01B kec.Jombang, Kab.Jombang Prov.Jawa Timur"/>
    <s v="HTI"/>
    <s v="JAW-JI-JBG-4179"/>
    <s v="JOMBANG SENGON"/>
    <s v="COLO"/>
    <s v="TBG"/>
    <s v="EAST"/>
    <x v="6"/>
    <s v="Jawa Timur"/>
    <s v="Kab. Jombang"/>
    <n v="6617466"/>
    <x v="74"/>
    <m/>
    <n v="69"/>
    <s v="61 - 90 days"/>
    <d v="2021-09-11T00:00:00"/>
    <s v="W37-2021"/>
    <s v="Sep-2021"/>
    <d v="2021-09-10T00:00:00"/>
    <s v="W37-2021"/>
    <s v="Sep-2021"/>
    <d v="2021-10-19T00:00:00"/>
    <s v="W43-2021"/>
    <s v="Oct-2021"/>
    <d v="2021-10-19T00:00:00"/>
    <s v="W43-2021"/>
    <s v="Oct-2021"/>
    <s v="MW"/>
    <d v="2021-09-04T00:00:00"/>
    <m/>
    <s v="514531761385"/>
    <n v="6.6"/>
    <m/>
    <d v="2021-10-04T00:00:00"/>
    <m/>
    <d v="2021-09-25T00:00:00"/>
    <d v="2021-10-20T00:00:00"/>
    <s v="W43-2021"/>
    <m/>
    <m/>
    <m/>
    <s v="38.RFI"/>
    <s v="21.RFI"/>
    <s v="CLOSED - RFI DONE"/>
    <s v="17:10:21-29:09:21: POWER CONNECTION PROSES_x000a_22:09:21:19:09:21: 15:09:21: SRFI_x000a_13:09:21: 08:09:21: ME OG_x000a_06:09:21: CME PREPARATION_x000a_30:08:21:25:08:21: 22:08:21: READY TO DECLARE STO_x000a_18:08:21: ERM PROSES, NEED REVIEW RNP HTI_x000a_16:08:21:10:08:21 : SPK COLO RELEASED, ERM PROSES"/>
    <x v="2"/>
    <x v="0"/>
    <m/>
    <m/>
    <m/>
    <m/>
    <x v="2"/>
    <m/>
    <m/>
    <x v="1"/>
    <m/>
    <m/>
  </r>
  <r>
    <n v="671"/>
    <m/>
    <s v="JAW-JI-SDA-4316"/>
    <n v="30700980031"/>
    <s v="1650362001"/>
    <s v="IBS KALITENGAH_SDA_SDA"/>
    <s v="RORO JONGRANG 2021 [NEW]"/>
    <s v="TB"/>
    <s v="112°43.5.2'E"/>
    <s v="7°30.22.79'S"/>
    <n v="35"/>
    <s v="160/265/350"/>
    <n v="2021"/>
    <s v="RORO JONGRANG 2021 [NEW]"/>
    <s v="Putat RT. 2 RW 1, Desa Putat, Kecamatan Tanggulangin, Kabupaten Sidoarjo, Provinsi Jawa Timur"/>
    <s v="HTI"/>
    <s v="JAW-JI-SDA-4316"/>
    <s v="TANGGULANGIN KALITENGAH"/>
    <s v="COLO"/>
    <s v="TBG"/>
    <s v="EAST"/>
    <x v="6"/>
    <s v="Jawa Timur"/>
    <s v="Kab. Sidoarjo"/>
    <n v="6617471"/>
    <x v="74"/>
    <m/>
    <n v="74"/>
    <s v="61 - 90 days"/>
    <d v="2021-09-11T00:00:00"/>
    <s v="W37-2021"/>
    <s v="Sep-2021"/>
    <d v="2021-09-10T00:00:00"/>
    <s v="W37-2021"/>
    <s v="Sep-2021"/>
    <d v="2021-10-20T00:00:00"/>
    <s v="W43-2021"/>
    <s v="Oct-2021"/>
    <d v="2021-10-20T00:00:00"/>
    <s v="W43-2021"/>
    <s v="Oct-2021"/>
    <s v="MW"/>
    <d v="2021-09-04T00:00:00"/>
    <m/>
    <n v="511821724552"/>
    <n v="6.6"/>
    <m/>
    <d v="2021-10-04T00:00:00"/>
    <m/>
    <d v="2021-09-25T00:00:00"/>
    <d v="2021-10-25T00:00:00"/>
    <s v="W44-2021"/>
    <m/>
    <m/>
    <m/>
    <s v="38.RFI"/>
    <s v="21.RFI"/>
    <s v="CLOSED - RFI DONE"/>
    <s v="25:10:21: RFIN_x000a_20:10:21-15:09:21: SRFI_x000a_13:09:21:06:09:21: CME PREPARATION_x000a_30:08:21:25:08:21: STO READY TO DECLARE_x000a_22:08:21: ERM PROSES, NEED REVIEW CIVIL HTI_x000a_18:08:21: ERM PROSES, NEED REVIEW RNP HTI_x000a_16:08:21:10:08:21 : SPK COLO RELEASED, ERM PROSES"/>
    <x v="2"/>
    <x v="0"/>
    <m/>
    <m/>
    <m/>
    <m/>
    <x v="2"/>
    <m/>
    <m/>
    <x v="1"/>
    <m/>
    <m/>
  </r>
  <r>
    <n v="752"/>
    <m/>
    <s v="JAW-JI-NGW-3676"/>
    <n v="30700930031"/>
    <s v="1650712001"/>
    <s v="IBS SC_EJ_INFILL48"/>
    <s v="RORO JONGRANG 2021 [NEW]"/>
    <s v="TB"/>
    <s v="111°26.19.85'E"/>
    <s v="7°24.45.86'S"/>
    <n v="30"/>
    <s v="0/100/245"/>
    <n v="2021"/>
    <s v="RORO JONGRANG 2021 [NEW]"/>
    <s v="Dusun Padas RT. 003 RW. 014, Kelurahan Jururejo, Kecamatan Ngawi, Kabupaten Ngawi, Provinsi Jawa Timur"/>
    <s v="HTI"/>
    <s v="JAW-JI-NGW-3676"/>
    <s v="JURUREJO NGAWI "/>
    <s v="COLO"/>
    <s v="TBG"/>
    <s v="EAST"/>
    <x v="6"/>
    <s v="Jawa Timur"/>
    <s v="Kab. Ngawi"/>
    <n v="6617471"/>
    <x v="74"/>
    <m/>
    <n v="68"/>
    <s v="61 - 90 days"/>
    <d v="2021-09-11T00:00:00"/>
    <s v="W37-2021"/>
    <s v="Sep-2021"/>
    <d v="2021-09-10T00:00:00"/>
    <s v="W37-2021"/>
    <s v="Sep-2021"/>
    <d v="2021-10-20T00:00:00"/>
    <s v="W43-2021"/>
    <s v="Oct-2021"/>
    <d v="2021-10-20T00:00:00"/>
    <s v="W43-2021"/>
    <s v="Oct-2021"/>
    <s v="MW"/>
    <d v="2021-09-04T00:00:00"/>
    <m/>
    <s v="515042230448"/>
    <n v="6.6"/>
    <m/>
    <d v="2021-10-04T00:00:00"/>
    <m/>
    <m/>
    <d v="2021-10-19T00:00:00"/>
    <s v="W43-2021"/>
    <m/>
    <m/>
    <m/>
    <s v="38.RFI"/>
    <s v="21.RFI"/>
    <s v="CLOSED - RFI DONE"/>
    <s v="17:10:21-29:09:21: COMMCASE OPPEN, SRFI OG_x000a_29:09:21-22:09:21: ME OG, COMMCASE PROSES NEGOSIASI DENGAN LL TERKAIT EXPAND LAHAN OLEH TIM ARCOM_x000a_19:09:21:15:09:21: 13:09:21: 08:09:21: PONDASI OG_x000a_06:09:21: CME PREPARATION_x000a_30:08:21:25:08:21:22:08:21: 18:08:21: READY TO DECLARE STO_x000a_16:08:21: NEED REVIEW CIVIL HTI_x000a_09:08:21: 04:08:21 : SPK COLO RELEASED, ERM PROSES"/>
    <x v="2"/>
    <x v="0"/>
    <m/>
    <m/>
    <m/>
    <m/>
    <x v="2"/>
    <m/>
    <m/>
    <x v="1"/>
    <m/>
    <m/>
  </r>
  <r>
    <n v="697"/>
    <m/>
    <s v="SUM-AC-JTH-0741"/>
    <n v="30700900031"/>
    <s v="010362109"/>
    <s v="PRADA / TBG_NAD117-PINEUNG"/>
    <s v="RORO JONGRANG 2021 [NEW]"/>
    <s v="TB"/>
    <s v="95°20.21.66'E"/>
    <s v="5°30.6.46'N"/>
    <n v="40"/>
    <s v="40/160/260"/>
    <n v="2021"/>
    <s v="RORO JONGRANG 2021 [NEW]"/>
    <s v="Desa Lamkawe, Kec. Darul Imarah, Kab. Aceh Besar, Prov. Nanggro Aceh Darusalam"/>
    <s v="HTI"/>
    <s v="SUM-AC-JTH-0741"/>
    <s v="LAM_KAWE"/>
    <s v="COLO"/>
    <s v="TBG"/>
    <s v="West"/>
    <x v="3"/>
    <s v="Aceh"/>
    <s v="Kab. Aceh Besar"/>
    <n v="6617470"/>
    <x v="74"/>
    <m/>
    <n v="64"/>
    <s v="61 - 90 days"/>
    <d v="2021-09-11T00:00:00"/>
    <s v="W37-2021"/>
    <s v="Sep-2021"/>
    <d v="2021-09-10T00:00:00"/>
    <s v="W37-2021"/>
    <s v="Sep-2021"/>
    <d v="2021-10-20T00:00:00"/>
    <s v="W43-2021"/>
    <s v="Oct-2021"/>
    <d v="2021-10-20T00:00:00"/>
    <s v="W43-2021"/>
    <s v="Oct-2021"/>
    <s v="MW"/>
    <d v="2021-09-04T00:00:00"/>
    <m/>
    <s v="111120269512"/>
    <n v="6.6"/>
    <m/>
    <d v="2021-10-04T00:00:00"/>
    <m/>
    <m/>
    <d v="2021-10-15T00:00:00"/>
    <s v="W42-2021"/>
    <m/>
    <m/>
    <m/>
    <s v="38.RFI"/>
    <s v="21.RFI"/>
    <s v="CLOSED - RFI DONE"/>
    <s v="13:10:21-19:09:21: SRFI_x000a_15:09:21: ME OG_x000a_13:09:21:PONDASI OG_x000a_08:09:21: 06:09:21: CME PREPARATION_x000a_30:08:21:25:08:21: STO READY TO DECLARE_x000a_22:08:21: NEED REVIEW CIVIL HTI_x000a_18:08:21: ERM PROSES, NEED REVIEW TNP ALITA_x000a_16:08:21:10:08:21 : SPK COLO RELEASED, ERM PROSES"/>
    <x v="2"/>
    <x v="0"/>
    <m/>
    <m/>
    <m/>
    <m/>
    <x v="2"/>
    <m/>
    <m/>
    <x v="1"/>
    <m/>
    <m/>
  </r>
  <r>
    <n v="768"/>
    <m/>
    <s v="SUM-LA-MET-1131"/>
    <n v="30701700031"/>
    <s v="1012982003"/>
    <s v="IBS YOSODADI"/>
    <s v="RORO JONGRANG 2021 [NEW]"/>
    <s v="TB"/>
    <s v="105°19.29.43'E"/>
    <s v="5°6.53.1'S"/>
    <n v="30"/>
    <s v="70/160/350"/>
    <n v="2021"/>
    <s v="RORO JONGRANG 2021 [NEW]"/>
    <s v="Yosodadi RT. 8 RW. 3 Desa Yosodadi, Kecamatan Metro Timur, Kota Metro, Provinsi Lampung_x000a_"/>
    <s v="HTI"/>
    <s v="SUM-LA-MET-1131"/>
    <s v="METRO_TIMUR_YOSODADI"/>
    <s v="COLO"/>
    <s v="TBG"/>
    <s v="West"/>
    <x v="13"/>
    <s v="Lampung"/>
    <s v="Kota Metro"/>
    <n v="6617471"/>
    <x v="74"/>
    <m/>
    <n v="63"/>
    <s v="61 - 90 days"/>
    <d v="2021-09-11T00:00:00"/>
    <s v="W37-2021"/>
    <s v="Sep-2021"/>
    <d v="2021-09-10T00:00:00"/>
    <s v="W37-2021"/>
    <s v="Sep-2021"/>
    <d v="2021-10-20T00:00:00"/>
    <s v="W43-2021"/>
    <s v="Oct-2021"/>
    <d v="2021-10-20T00:00:00"/>
    <s v="W43-2021"/>
    <s v="Oct-2021"/>
    <s v="MW"/>
    <d v="2021-09-04T00:00:00"/>
    <m/>
    <s v="172000864111"/>
    <n v="6.6"/>
    <m/>
    <d v="2021-10-04T00:00:00"/>
    <m/>
    <m/>
    <d v="2021-10-14T00:00:00"/>
    <s v="W42-2021"/>
    <m/>
    <m/>
    <m/>
    <s v="38.RFI"/>
    <s v="21.RFI"/>
    <s v="CLOSED - RFI DONE"/>
    <s v="13:10:21-26:09:21: SRFI_x000a_22:09:21: 19:09:21:15:09:21: 13:09:21: ME OG_x000a_08:09:21: RBS BTS PONDASI OG_x000a_06:09:21: CME PREPARATION_x000a_30:08:21:25:08:21: STO READY TO DECLARE_x000a_22:08:21: NEED REVIEW CIVIL HTI_x000a_18:08:21: ERM PROSES, NEED REVIEW TNP ALITA_x000a_16:08:21:10:08:21 : SPK COLO RELEASED, ERM PROSES"/>
    <x v="2"/>
    <x v="0"/>
    <m/>
    <m/>
    <m/>
    <m/>
    <x v="2"/>
    <m/>
    <m/>
    <x v="1"/>
    <m/>
    <m/>
  </r>
  <r>
    <n v="770"/>
    <m/>
    <s v="SUM-SU-LBP-2271"/>
    <n v="30700910031"/>
    <s v="021211109"/>
    <s v="BANGUN_REJO_2"/>
    <s v="RORO JONGRANG 2021 [NEW]"/>
    <s v="TB"/>
    <s v="98°46.42.7'E"/>
    <s v="3°30.1.72'N"/>
    <n v="50"/>
    <s v="0/170/270"/>
    <n v="2021"/>
    <s v="RORO JONGRANG 2021 [NEW]"/>
    <s v="Jl. Bandar Labuhan No. 83, Dusun V, Desa Bandar Labuhan, Kec. Tanjung Morawa, Kab. Deli Serdang, Prov. Sumatera Utara"/>
    <s v="HTI"/>
    <s v="SUM-SU-LBP-2271"/>
    <s v="LIMAU_MANIS"/>
    <s v="COLO"/>
    <s v="TBG"/>
    <s v="West"/>
    <x v="3"/>
    <s v="Sumatera Utara"/>
    <s v="Kab. Deli Serdang"/>
    <n v="6617470"/>
    <x v="74"/>
    <m/>
    <n v="60"/>
    <s v="31 - 60 days"/>
    <d v="2021-09-11T00:00:00"/>
    <s v="W37-2021"/>
    <s v="Sep-2021"/>
    <d v="2021-09-10T00:00:00"/>
    <s v="W37-2021"/>
    <s v="Sep-2021"/>
    <d v="2021-10-20T00:00:00"/>
    <s v="W43-2021"/>
    <s v="Oct-2021"/>
    <d v="2021-10-20T00:00:00"/>
    <s v="W43-2021"/>
    <s v="Oct-2021"/>
    <s v="MW"/>
    <d v="2021-09-04T00:00:00"/>
    <m/>
    <s v="126131201701"/>
    <n v="6.6"/>
    <m/>
    <d v="2021-10-04T00:00:00"/>
    <m/>
    <m/>
    <d v="2021-10-11T00:00:00"/>
    <s v="W42-2021"/>
    <m/>
    <m/>
    <m/>
    <s v="38.RFI"/>
    <s v="21.RFI"/>
    <s v="CLOSED - RFI DONE"/>
    <s v="10:10:21-19:09:21: SRFI_x000a_15:09:21: ME OG_x000a_13:09:21: 08:09:21: RBS/BTS PONDASI OG_x000a_06:09:21: CME PREPARATION_x000a_30:08:21:25:08:21: STO READY TO DECLARE_x000a_22:08:21: NEED REVIEW CIVIL HTI_x000a_18:08:21: ERM PROSES, NEED REVIEW TNP ALITA_x000a_16:08:21:10:08:21 : SPK COLO RELEASED, ERM PROSES"/>
    <x v="2"/>
    <x v="0"/>
    <m/>
    <m/>
    <m/>
    <m/>
    <x v="2"/>
    <m/>
    <m/>
    <x v="1"/>
    <m/>
    <m/>
  </r>
  <r>
    <n v="696"/>
    <m/>
    <s v="SUM-SU-LBP-2269"/>
    <n v="30700950031"/>
    <s v="0226822007"/>
    <s v="IBS MED0117"/>
    <s v="RORO JONGRANG 2021 [NEW]"/>
    <s v="TB"/>
    <s v="98°44.42.5'E"/>
    <s v="3°37.9.95'N"/>
    <n v="30"/>
    <s v="0/160/270"/>
    <n v="2021"/>
    <s v="RORO JONGRANG 2021 [NEW]"/>
    <s v="Jl. Pembinaan, Dusun III, Kelurahan Bandar Setia, Kecamatan Percut Sei Tuan, Kabupaten Deli Serdang, Propinsi Sumatera Utara"/>
    <s v="HTI"/>
    <s v="SUM-SU-LBP-2269"/>
    <s v="TEMBUNG_PEMBANGUNAN"/>
    <s v="COLO"/>
    <s v="TBG"/>
    <s v="West"/>
    <x v="3"/>
    <s v="Sumatera Utara"/>
    <s v="Kab. Deli Serdang"/>
    <n v="6617471"/>
    <x v="74"/>
    <m/>
    <n v="80"/>
    <s v="61 - 90 days"/>
    <d v="2021-09-11T00:00:00"/>
    <s v="W37-2021"/>
    <s v="Sep-2021"/>
    <d v="2021-09-10T00:00:00"/>
    <s v="W37-2021"/>
    <s v="Sep-2021"/>
    <d v="2021-10-22T00:00:00"/>
    <s v="W43-2021"/>
    <s v="Oct-2021"/>
    <d v="2021-10-30T00:00:00"/>
    <s v="W44-2021"/>
    <s v="Oct-2021"/>
    <s v="MW"/>
    <d v="2021-09-04T00:00:00"/>
    <m/>
    <n v="128050014438"/>
    <n v="6.6"/>
    <m/>
    <d v="2021-10-04T00:00:00"/>
    <m/>
    <m/>
    <d v="2021-10-31T00:00:00"/>
    <s v="W45-2021"/>
    <m/>
    <m/>
    <m/>
    <s v="38.RFI"/>
    <s v="21.RFI"/>
    <s v="CLOSED - RFI DONE"/>
    <s v="31:10:21: RFI, NEED RFIN_x000a_26:10:21: PENGADAAN KWH, PLAN CONNECT 29 OCT_x000a_24:10:21-19:09:21 SRFI_x000a_15:09:21: ME OG_x000a_13:09:21: PONDASI OG_x000a_08:09:21: 06:09:21: CME PREPARATION_x000a_30:08:21:25:08:21: STO READY TO DECLARE_x000a_22:08:21: ERM PROSES, NEED REVIEW CIVIL HTI_x000a_18:08:21: ERM PROSES, NEED REVIEW RNP HTI_x000a_16:08:21:10:08:21 : SPK COLO RELEASED, ERM PROSES"/>
    <x v="2"/>
    <x v="0"/>
    <m/>
    <m/>
    <m/>
    <m/>
    <x v="2"/>
    <m/>
    <m/>
    <x v="1"/>
    <m/>
    <m/>
  </r>
  <r>
    <n v="776"/>
    <m/>
    <s v="SUM-SS-PKB-1262"/>
    <n v="30705590031"/>
    <s v="0717512007"/>
    <s v="IBS TALANG BETUTU SUKARAMI"/>
    <s v="RORO JONGRANG 2021 [NEW]"/>
    <s v="TB"/>
    <s v="104°40.23.56'E"/>
    <s v="2°53.53.05'S"/>
    <n v="30"/>
    <s v="90/180/350"/>
    <n v="2021"/>
    <s v="RORO JONGRANG 2021 [NEW]"/>
    <s v="Jl. H.M. Yusuf Senen, RT. 005 RW. 002, Kelurahan Talang Betutu, Kecamatan Sukarami, Kota Palembang, Provinsi Sumatera Selatan"/>
    <s v="HTI"/>
    <s v="SUM-SS-PKB-1262"/>
    <s v="SUKOMORO_BOM_BARLAN"/>
    <s v="COLO"/>
    <s v="TBG"/>
    <s v="West"/>
    <x v="1"/>
    <s v="Sumatera Selatan"/>
    <s v="Kab. Banyuasin"/>
    <n v="6617471"/>
    <x v="74"/>
    <m/>
    <n v="60"/>
    <s v="31 - 60 days"/>
    <d v="2021-09-11T00:00:00"/>
    <s v="W37-2021"/>
    <s v="Sep-2021"/>
    <d v="2021-09-10T00:00:00"/>
    <s v="W37-2021"/>
    <s v="Sep-2021"/>
    <d v="2021-10-25T00:00:00"/>
    <s v="W44-2021"/>
    <s v="Oct-2021"/>
    <d v="2021-10-25T00:00:00"/>
    <s v="W44-2021"/>
    <s v="Oct-2021"/>
    <s v="MW"/>
    <d v="2021-10-04T00:00:00"/>
    <m/>
    <s v="141203538574"/>
    <n v="6.6"/>
    <m/>
    <d v="2021-10-04T00:00:00"/>
    <m/>
    <m/>
    <d v="2021-10-11T00:00:00"/>
    <s v="W42-2021"/>
    <m/>
    <m/>
    <m/>
    <s v="38.RFI"/>
    <s v="21.RFI"/>
    <s v="CLOSED - RFI DONE"/>
    <s v="10:10:21-06:10:21: SRFI_x000a_04:10:21-19:09:21: ME OG_x000a_15:09:21: PONDASI OG_x000a_13:09:21: CME PREPARATION_x000a_08:09:21: READY TO DECLARE STO_x000a_30:08:21: 22:08:21: NEED REVIEW RNP HUAWEI_x000a_18:08:21: ERM PROSES, NEED REVIEW RNP HTI_x000a_16:08:21:10:08:21 : SPK COLO RELEASED, ERM PROSES"/>
    <x v="2"/>
    <x v="0"/>
    <m/>
    <m/>
    <m/>
    <m/>
    <x v="2"/>
    <m/>
    <m/>
    <x v="1"/>
    <m/>
    <m/>
  </r>
  <r>
    <n v="781"/>
    <m/>
    <s v="SUM-SS-PLG-1274"/>
    <n v="30711860031"/>
    <s v="0717922023"/>
    <s v="IBS SAKO"/>
    <s v="RORO JONGRANG 2021 [NEW]"/>
    <s v="TB"/>
    <s v="104°48.23.53'E"/>
    <s v="2°54.47.04'S"/>
    <n v="40"/>
    <s v="70/150/260"/>
    <n v="2021"/>
    <s v="RORO JONGRANG 2021 [NEW]"/>
    <s v="JLN. SEMATANG BORANG RT.006 RW. 010 KEL.SAKO KEC.SAKO KOTA PALEMBANG"/>
    <s v="HTI"/>
    <s v="SUM-SS-PLG-1274"/>
    <s v="SAKO_SAKO"/>
    <s v="COLO"/>
    <s v="TBG"/>
    <s v="West"/>
    <x v="1"/>
    <s v="Sumatera Selatan"/>
    <s v="Kota Palembang"/>
    <n v="6617470"/>
    <x v="74"/>
    <m/>
    <n v="64"/>
    <s v="61 - 90 days"/>
    <d v="2021-09-11T00:00:00"/>
    <s v="W37-2021"/>
    <s v="Sep-2021"/>
    <d v="2021-09-10T00:00:00"/>
    <s v="W37-2021"/>
    <s v="Sep-2021"/>
    <d v="2021-10-26T00:00:00"/>
    <s v="W44-2021"/>
    <s v="Oct-2021"/>
    <d v="2021-10-26T00:00:00"/>
    <s v="W44-2021"/>
    <s v="Oct-2021"/>
    <s v="MW"/>
    <d v="2021-10-04T00:00:00"/>
    <m/>
    <s v="141103467801"/>
    <n v="6.6"/>
    <m/>
    <d v="2021-10-04T00:00:00"/>
    <m/>
    <m/>
    <d v="2021-10-15T00:00:00"/>
    <s v="W42-2021"/>
    <m/>
    <m/>
    <m/>
    <s v="38.RFI"/>
    <s v="21.RFI"/>
    <s v="CLOSED - RFI DONE"/>
    <s v="10:10:21: RBS BTS PONDASI OG_x000a_06:10:21: STO DECLARE 4 OCT, CME PREPARATION_x000a_04:10:21-26:09:21: READY TO DECLARE STO_x000a_22:09:21: 19:09:21: 13:09:21: NEED REVIEW POWER HTI_x000a_08:09:21: RND NOK_x000a_22:08:21: 18:08:21: NEED REVIEW RNP HUWAWEI, ERM PROSES_x000a_16:08:21: 09:08:21 : SPK COLO RELEASED, ERM PROSES"/>
    <x v="2"/>
    <x v="0"/>
    <m/>
    <m/>
    <m/>
    <m/>
    <x v="2"/>
    <m/>
    <m/>
    <x v="1"/>
    <m/>
    <m/>
  </r>
  <r>
    <n v="706"/>
    <m/>
    <s v="SUM-RI-BKN-1159"/>
    <n v="30701000031"/>
    <s v="0415232001"/>
    <s v="IBS BANGKINANG"/>
    <s v="RORO JONGRANG 2021 [NEW]"/>
    <s v="TB"/>
    <s v="101°1.2.52'E"/>
    <s v="0°19.40.25'N"/>
    <n v="40"/>
    <s v="40/110/280"/>
    <n v="2021"/>
    <s v="RORO JONGRANG 2021 [NEW]"/>
    <s v="Jl. Subrantas Siswanto Lingkungan Candika, Kelurahan Langgining, Kecamatan Bangkinang, Kabupaten Kampar, Provinsi Riau"/>
    <s v="HTI"/>
    <s v="SUM-RI-BKN-1159"/>
    <s v="BANGKINANG_KOTA_LANGGINI"/>
    <s v="COLO"/>
    <s v="TBG"/>
    <s v="West"/>
    <x v="9"/>
    <s v="Riau"/>
    <s v="Kab. Kampar"/>
    <n v="6617471"/>
    <x v="74"/>
    <m/>
    <n v="67"/>
    <s v="61 - 90 days"/>
    <d v="2021-09-11T00:00:00"/>
    <s v="W37-2021"/>
    <s v="Sep-2021"/>
    <d v="2021-09-10T00:00:00"/>
    <s v="W37-2021"/>
    <s v="Sep-2021"/>
    <d v="2021-10-28T00:00:00"/>
    <s v="W44-2021"/>
    <s v="Oct-2021"/>
    <d v="2021-10-28T00:00:00"/>
    <s v="W44-2021"/>
    <s v="Oct-2021"/>
    <s v="MW"/>
    <d v="2021-09-04T00:00:00"/>
    <m/>
    <s v="181901192343"/>
    <n v="6.6"/>
    <m/>
    <d v="2021-10-04T00:00:00"/>
    <m/>
    <m/>
    <d v="2021-10-18T00:00:00"/>
    <s v="W43-2021"/>
    <m/>
    <m/>
    <m/>
    <s v="38.RFI"/>
    <s v="21.RFI"/>
    <s v="CLOSED - RFI DONE"/>
    <s v="17:10:21-29:09:21: SRFI, ISSUE PERKUATAN_x000a_22:09:21:19:09:21: ME OG_x000a_15:09:21: 13:09:21: PONDASI BTS RBS NEED PERKUATA, PROSES FABRIKASI PERKUATAN_x000a_08:09:21: 06:09:21: CME PREPARATION_x000a_30:08:21:25:08:21:22:08:21: ERM PROSES, NEED REVIEW CIVIL HTI_x000a_18:08:21: ERM PROSES, NEED REVIEW RNP HTI_x000a_16:08:21:10:08:21 : SPK COLO RELEASED, ERM PROSES"/>
    <x v="2"/>
    <x v="0"/>
    <m/>
    <m/>
    <m/>
    <m/>
    <x v="2"/>
    <m/>
    <m/>
    <x v="1"/>
    <m/>
    <m/>
  </r>
  <r>
    <n v="746"/>
    <m/>
    <s v="JAW-JI-TLG-4243"/>
    <n v="30701020031"/>
    <s v="1651702004"/>
    <s v="IBS TANJUNGUNUT"/>
    <s v="RORO JONGRANG 2021 [NEW]"/>
    <s v="TB"/>
    <s v="111°58.30.5'E"/>
    <s v="8°8.54.24'S"/>
    <n v="50"/>
    <s v="5/75/280"/>
    <n v="2021"/>
    <s v="RORO JONGRANG 2021 [NEW]"/>
    <s v="Dsn. Banjaran RT 01 RW 01 Desa Domasan, Kecamatan Kalidawir, Kabupaten Tulungagung"/>
    <s v="HTI"/>
    <s v="JAW-JI-TLG-4243"/>
    <s v="KALIDAWIR DOMASAN"/>
    <s v="COLO"/>
    <s v="TBG"/>
    <s v="EAST"/>
    <x v="6"/>
    <s v="Jawa Timur"/>
    <s v="Kab. Tulungagung"/>
    <n v="6617471"/>
    <x v="74"/>
    <m/>
    <n v="116"/>
    <s v="91 - 120 days"/>
    <d v="2021-09-11T00:00:00"/>
    <s v="W37-2021"/>
    <s v="Sep-2021"/>
    <d v="2021-09-10T00:00:00"/>
    <s v="W37-2021"/>
    <s v="Sep-2021"/>
    <d v="2021-10-30T00:00:00"/>
    <s v="W44-2021"/>
    <s v="Oct-2021"/>
    <d v="2021-12-10T00:00:00"/>
    <s v="W50-2021"/>
    <s v="Dec-2021"/>
    <s v="MW"/>
    <d v="2021-09-04T00:00:00"/>
    <m/>
    <n v="514041725472"/>
    <n v="6.6"/>
    <m/>
    <d v="2021-10-04T00:00:00"/>
    <m/>
    <d v="2021-09-30T00:00:00"/>
    <d v="2021-12-06T00:00:00"/>
    <s v="W50-2021"/>
    <m/>
    <m/>
    <m/>
    <s v="38.RFI"/>
    <s v="21.RFI"/>
    <s v="CLOSED - RFI DONE"/>
    <s v="06:12:21: RFIN_x000a_05:12:21: RFI, WAIT FOR RFIN_x000a_01:12:21-28:11:21: COMCASE, LL MEMINTA KOMPENSASI 50JT, OG PROCESS PENDEKATAN KE LL_x000a_24:11:21: EXTEND TOWER STOP KARENA COMCASE, 30 NOV ESCORT BY ARCOM AGAR DAPAT DILANJUT EXTEND NYA_x000a_21:11:21-27:10:21: OG CONNECT PLN, STOCK KWH NOT YET READY, PLAN RFI 30 NOV_x000a_24:10:21: SRFI PROSES CONNECT PLN, PEKERJAAN EXTEND TOWER DONE_x000a_20:10:21-29:09:21: SRFI, MINUS EXTEND TOWER_x000a_26:09:21-08:09:21: PONDASI OG_x000a_06:09:21: CME PREPARATION_x000a_30:08:21:25:08:21:22:08:21: 18:08:21: READY TO DECLARE STO_x000a_16:08:21: NEED REVIEW CIVIL HTI_x000a_09:08:21: 04:08:21 : SPK COLO RELEASED, ERM PROSES"/>
    <x v="2"/>
    <x v="0"/>
    <m/>
    <m/>
    <m/>
    <m/>
    <x v="2"/>
    <m/>
    <m/>
    <x v="1"/>
    <m/>
    <m/>
  </r>
  <r>
    <n v="782"/>
    <m/>
    <s v="SUM-JA-JMB-0503"/>
    <n v="30711850031"/>
    <s v="060083104"/>
    <s v="KUMPEH"/>
    <s v="RORO JONGRANG 2021 [NEW]"/>
    <s v="SMI"/>
    <s v="103°38.56.51'E"/>
    <s v="1°33.53.86'S"/>
    <n v="50"/>
    <s v="120/250/320"/>
    <n v="2021"/>
    <s v="RORO JONGRANG 2021 [NEW]"/>
    <s v="Jl. Raden Patah, Kel. Sijinjing RT 05 RW 02, Kec. Jambi Timur, Kota Jambi, Prov. Jambi"/>
    <s v="HTI"/>
    <s v="SUM-JA-JMB-0503"/>
    <s v="SIJENJANG"/>
    <s v="COLO"/>
    <s v="TBG"/>
    <s v="West"/>
    <x v="1"/>
    <s v="Jambi"/>
    <s v="Kota Jambi"/>
    <n v="6617467"/>
    <x v="74"/>
    <m/>
    <n v="68"/>
    <s v="61 - 90 days"/>
    <d v="2021-09-11T00:00:00"/>
    <s v="W37-2021"/>
    <s v="Sep-2021"/>
    <d v="2021-09-10T00:00:00"/>
    <s v="W37-2021"/>
    <s v="Sep-2021"/>
    <d v="2021-10-30T00:00:00"/>
    <s v="W44-2021"/>
    <s v="Oct-2021"/>
    <d v="2021-10-30T00:00:00"/>
    <s v="W44-2021"/>
    <s v="Oct-2021"/>
    <s v="MW"/>
    <d v="2021-10-04T00:00:00"/>
    <m/>
    <s v="143005622990"/>
    <n v="6.6"/>
    <m/>
    <d v="2021-10-04T00:00:00"/>
    <m/>
    <m/>
    <d v="2021-10-19T00:00:00"/>
    <s v="W43-2021"/>
    <m/>
    <m/>
    <m/>
    <s v="38.RFI"/>
    <s v="21.RFI"/>
    <s v="CLOSED - RFI DONE"/>
    <s v="10:10:21: RBS BTS PONDASI OG_x000a_06:10:21: STO DECLARE, CME PREPARATION_x000a_04:10:21-26:09:21: READY TO DECLARE STO_x000a_22:09:21: 19:09:21:13:09:21: NEED REVIEW POWER HTI_x000a_08:09:21: RND NOK_x000a_08:24:2021:22:08:21: 18:08:21: NEED REVIEW RNP HUWAWEI, ERM PROSES_x000a_16:08:21: 09:08:21 : SPK COLO RELEASED, ERM PROSES"/>
    <x v="2"/>
    <x v="0"/>
    <m/>
    <m/>
    <m/>
    <m/>
    <x v="2"/>
    <m/>
    <m/>
    <x v="1"/>
    <m/>
    <m/>
  </r>
  <r>
    <n v="682"/>
    <m/>
    <s v="KAL-KS-BJB-1113"/>
    <n v="30705610031"/>
    <s v="220246109"/>
    <s v="PLAN MACRO CLUSTER (WBB BANJARMASIN) 30"/>
    <s v="RORO JONGRANG 2021 [NEW]"/>
    <s v="SKP"/>
    <s v="114°43.5.38'E"/>
    <s v="3°27.36.2'S"/>
    <n v="50"/>
    <s v="90/260/340"/>
    <n v="2021"/>
    <s v="RORO JONGRANG 2021 [NEW]"/>
    <s v="Jl. Ahmad Yani KM 21 Gg.Kenanga 1 Rt.06/02, Kel. Landasan Ulin Barat Kec. Liang Anggang, Kalimantan Selatan"/>
    <s v="HTI"/>
    <s v="KAL-KS-BJB-1113"/>
    <s v="LANDASAN_ULIN_SELATAN"/>
    <s v="COLO"/>
    <s v="TBG"/>
    <s v="CENTRAL"/>
    <x v="7"/>
    <s v="Kalimantan Selatan"/>
    <s v="Kota Banjarbaru"/>
    <n v="6617469"/>
    <x v="74"/>
    <m/>
    <n v="75"/>
    <s v="61 - 90 days"/>
    <d v="2021-09-11T00:00:00"/>
    <s v="W37-2021"/>
    <s v="Sep-2021"/>
    <d v="2021-09-10T00:00:00"/>
    <s v="W37-2021"/>
    <s v="Sep-2021"/>
    <d v="2021-10-24T00:00:00"/>
    <s v="W44-2021"/>
    <s v="Oct-2021"/>
    <d v="2021-10-27T00:00:00"/>
    <s v="W44-2021"/>
    <s v="Oct-2021"/>
    <s v="MW"/>
    <d v="2021-10-04T00:00:00"/>
    <m/>
    <n v="221600433107"/>
    <n v="6.6"/>
    <m/>
    <d v="2021-10-04T00:00:00"/>
    <m/>
    <d v="2021-10-10T00:00:00"/>
    <d v="2021-10-26T00:00:00"/>
    <s v="W44-2021"/>
    <m/>
    <m/>
    <m/>
    <s v="38.RFI"/>
    <s v="21.RFI"/>
    <s v="CLOSED - RFI DONE"/>
    <s v="26:10:21: RFIN, MINUS DOC PLN PSB _x000a_24:10:21: SRFI, WAITING KONFIRMASI KETERSEDIAAN PERANGKAT DARI PIHAK HTI (PLN PLA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x v="2"/>
    <x v="0"/>
    <m/>
    <m/>
    <m/>
    <m/>
    <x v="2"/>
    <m/>
    <m/>
    <x v="1"/>
    <m/>
    <m/>
  </r>
  <r>
    <n v="775"/>
    <m/>
    <s v="SUL-ST-PAL-1123"/>
    <n v="30705680031"/>
    <s v="260135109"/>
    <s v="TAIPA"/>
    <s v="RORO JONGRANG 2021 [NEW]"/>
    <s v="SKP"/>
    <s v="119°52.9.31'E"/>
    <s v="0°46.28.05'S"/>
    <n v="50"/>
    <s v="150/250/350"/>
    <n v="2021"/>
    <s v="RORO JONGRANG 2021 [NEW]"/>
    <s v="Jl. Taluadea, Kel Taipa Kec. Palu Utara Kota Palu"/>
    <s v="HTI"/>
    <s v="SUL-ST-PAL-1123"/>
    <s v="PALU_UTARA_TAIPA"/>
    <s v="COLO"/>
    <s v="TBG"/>
    <s v="EAST"/>
    <x v="2"/>
    <s v="Sulawesi Tengah"/>
    <s v="Kota Palu"/>
    <n v="6617469"/>
    <x v="74"/>
    <m/>
    <n v="64"/>
    <s v="61 - 90 days"/>
    <d v="2021-09-11T00:00:00"/>
    <s v="W37-2021"/>
    <s v="Sep-2021"/>
    <d v="2021-09-10T00:00:00"/>
    <s v="W37-2021"/>
    <s v="Sep-2021"/>
    <d v="2021-10-28T00:00:00"/>
    <s v="W44-2021"/>
    <s v="Oct-2021"/>
    <d v="2021-10-28T00:00:00"/>
    <s v="W44-2021"/>
    <s v="Oct-2021"/>
    <s v="MW"/>
    <d v="2021-10-04T00:00:00"/>
    <m/>
    <s v="312300275192"/>
    <n v="6.6"/>
    <m/>
    <d v="2021-10-04T00:00:00"/>
    <m/>
    <m/>
    <d v="2021-10-15T00:00:00"/>
    <s v="W42-2021"/>
    <m/>
    <m/>
    <m/>
    <s v="38.RFI"/>
    <s v="21.RFI"/>
    <s v="CLOSED - RFI DONE"/>
    <s v="13:10:21-29:09:21: SRFI,BP PAID_x000a_26:09:21-22:09:21: ME OG_x000a_13:09:21: CME PREPARATION_x000a_08:09:21: READY DECLARE STO_x000a_30:08:21:22:08:21: NEED REVIEW TNP ALITA_x000a_18:08:21: ERM PROSES, NEED REVIEW RNP HTI_x000a_16:08:21:10:08:21 : SPK COLO RELEASED, ERM PROSES"/>
    <x v="2"/>
    <x v="0"/>
    <m/>
    <m/>
    <m/>
    <m/>
    <x v="2"/>
    <m/>
    <m/>
    <x v="1"/>
    <m/>
    <m/>
  </r>
  <r>
    <n v="519"/>
    <m/>
    <s v="JAW-JK-KSU-1132"/>
    <n v="30696360031"/>
    <s v="1134551003"/>
    <s v="PULAU BIDADARI"/>
    <s v="ACTIVE - BLITZKRIEG 2021 [NEW]"/>
    <s v="TB"/>
    <s v="106°44.48.41'E"/>
    <s v="6°2.8.12'S"/>
    <n v="40"/>
    <s v="120/210/300"/>
    <n v="2021"/>
    <m/>
    <s v=""/>
    <s v="EID"/>
    <s v="JAW-JK-KSU-1132"/>
    <s v="PULAU BIDADARI"/>
    <s v="B2S"/>
    <s v="TBG"/>
    <s v="JABO"/>
    <x v="10"/>
    <s v="DKI Jakarta"/>
    <s v="Kab. Adm. Kep. Seribu"/>
    <n v="6617480"/>
    <x v="74"/>
    <m/>
    <n v="250"/>
    <s v="&gt; 150 days"/>
    <d v="2022-01-09T00:00:00"/>
    <s v="W03-2022"/>
    <s v="Jan-2022"/>
    <s v="TBD"/>
    <s v="TBD"/>
    <s v="TBD"/>
    <s v="TBD"/>
    <s v="TBD"/>
    <s v="TBD"/>
    <s v="TBD"/>
    <s v="TBD"/>
    <s v="TBD"/>
    <s v="MW"/>
    <s v=""/>
    <m/>
    <m/>
    <m/>
    <m/>
    <m/>
    <m/>
    <m/>
    <m/>
    <m/>
    <m/>
    <m/>
    <m/>
    <s v="02.SPK returned"/>
    <s v="02.SPK RETURNED"/>
    <m/>
    <s v="09:01:2021: SPK RETURN KARENA ISSUE PERUBAHAN DESIGN RND_x000a_08:25:2021: SURVEY OG, KORDINASI TERKAIT PENYEWAAN GENSET KEPADA PIHAK PT MARINA ANCOL, APAKAH BISA PROVIDE HYBRID POWER SYSTEM_x000a_08:22:2021: 08:18:2021: HUNTING OG"/>
    <x v="2"/>
    <x v="0"/>
    <m/>
    <m/>
    <m/>
    <m/>
    <x v="2"/>
    <m/>
    <m/>
    <x v="1"/>
    <m/>
    <m/>
  </r>
  <r>
    <n v="702"/>
    <m/>
    <s v="SUM-SU-STB-2215"/>
    <n v="30700880031"/>
    <s v="021291109"/>
    <s v="SC-BJ1507G"/>
    <s v="RORO JONGRANG 2021 [NEW]"/>
    <s v="TB"/>
    <s v="98°24.23.62'E"/>
    <s v="3°37.23.09'N"/>
    <n v="50"/>
    <s v="45/230/330"/>
    <n v="2021"/>
    <s v="RORO JONGRANG 2021 [NEW]"/>
    <s v="Jl. Selayang, Lingk. XI Rambung Putih, Desa Pekan Selesai, Kec. Selesai, Kab. Langkat"/>
    <s v="HTI"/>
    <s v="SUM-SU-STB-2215"/>
    <s v="SELESAI_PEKAN_SELESAI"/>
    <s v="COLO"/>
    <s v="TBG"/>
    <s v="West"/>
    <x v="3"/>
    <s v="Aceh"/>
    <s v="Kab. Langkat"/>
    <n v="6617470"/>
    <x v="74"/>
    <m/>
    <n v="109"/>
    <s v="91 - 120 days"/>
    <d v="2021-09-11T00:00:00"/>
    <s v="W37-2021"/>
    <s v="Sep-2021"/>
    <d v="2021-09-10T00:00:00"/>
    <s v="W37-2021"/>
    <s v="Sep-2021"/>
    <d v="2021-11-30T00:00:00"/>
    <s v="W49-2021"/>
    <s v="Nov-2021"/>
    <d v="2021-11-30T00:00:00"/>
    <s v="W49-2021"/>
    <s v="Nov-2021"/>
    <s v="MW"/>
    <d v="2021-09-04T00:00:00"/>
    <m/>
    <m/>
    <m/>
    <m/>
    <d v="2021-10-04T00:00:00"/>
    <m/>
    <m/>
    <d v="2021-11-29T00:00:00"/>
    <s v="W49-2021"/>
    <m/>
    <m/>
    <m/>
    <s v="38.RFI"/>
    <s v="21.RFI"/>
    <s v="CLOSED - RFI DONE"/>
    <s v="28:11:21: RFIN_x000a_28:11:21: PLN CONNECTION OG, PLAN RFI 29 NOV _x000a_24:11:21-03:11:21: OG PROCESSEXTEND TOWER, PLAN EXTEND SELESAI 26 NOV, PLAN RFI 30 NOV _x000a_31:10:21-13:09:21: NEED PENAMBAHAN KETINGGIAN TOWER, PROSES REVISI IMB, DAN PERLUASAN IW_x000a_08:09:21: 06:09:21: CME PREPARATION_x000a_30:08:21:25:08:21: STO READY TO DECLARE_x000a_22:08:21: NEED REVIEW TNP ALITA_x000a_18:08:21: ERM PROSES, NEED REVIEW RNP HTI_x000a_16:08:21:10:08:21 : SPK COLO RELEASED, ERM PROSES"/>
    <x v="2"/>
    <x v="0"/>
    <m/>
    <m/>
    <m/>
    <m/>
    <x v="2"/>
    <m/>
    <m/>
    <x v="1"/>
    <m/>
    <m/>
  </r>
  <r>
    <n v="580"/>
    <m/>
    <s v="SUM-SS-MPR-1249"/>
    <n v="30700100031"/>
    <s v="0716682004"/>
    <s v="IBS TULUNG_HARAPAN_OGT"/>
    <s v="ACTIVE - BLITZKRIEG 2021 [NEW]"/>
    <s v="TB"/>
    <s v="104°51.0.22'E"/>
    <s v="3°54.35.6'S"/>
    <n v="50"/>
    <s v="0/100/200"/>
    <n v="2021"/>
    <s v="BLITZKRIEG 2021 [NEW]"/>
    <s v="Jl. Desa Karang Mulya Rt.003/002, Desa Karang Mulya, Kec. Semendawai Timur, Kab. Ogan Komering Ulu Timur, Sumatera Selatan"/>
    <s v="HTI"/>
    <s v="SUM-SS-MPR-1249"/>
    <s v="SEMENDAWAI_TIMUR_TULUNGHARAPAN"/>
    <s v="COLO"/>
    <s v="TBG"/>
    <s v="West"/>
    <x v="1"/>
    <s v="Sumatera Selatan"/>
    <s v="Kab. Ogan Komering Ulu Ti"/>
    <n v="6617459"/>
    <x v="75"/>
    <m/>
    <n v="34"/>
    <s v="31 - 60 days"/>
    <d v="2021-09-09T00:00:00"/>
    <s v="W37-2021"/>
    <s v="Sep-2021"/>
    <d v="2021-09-08T00:00:00"/>
    <s v="W37-2021"/>
    <s v="Sep-2021"/>
    <d v="2021-09-14T00:00:00"/>
    <s v="W38-2021"/>
    <s v="Sep-2021"/>
    <d v="2021-09-14T00:00:00"/>
    <s v="W38-2021"/>
    <s v="Sep-2021"/>
    <s v="MW"/>
    <d v="2021-08-28T00:00:00"/>
    <m/>
    <s v="149300178407"/>
    <n v="6.6"/>
    <m/>
    <d v="2021-08-23T00:00:00"/>
    <m/>
    <m/>
    <d v="2021-09-13T00:00:00"/>
    <s v="W38-2021"/>
    <m/>
    <m/>
    <m/>
    <s v="38.RFI"/>
    <s v="21.RFI"/>
    <s v="CLOSED - RFI DONE"/>
    <s v="08:09:21: 06:09:21: SRFI _x000a_01:09:21: ME OG_x000a_30:08:21: RBS/BTS FOUNDATION_x000a_25:08:21: STO DECLARE 23 AUG_x000a_22:08:21: ERM PROSES, NEED REVIEW CIVIL HTI_x000a_18:08:21: ERM PROSES, NEED REVIEW RNP HTI_x000a_16:08:21:10:08:21 : SPK COLO RELEASED, ERM PROSES"/>
    <x v="2"/>
    <x v="0"/>
    <m/>
    <m/>
    <m/>
    <m/>
    <x v="2"/>
    <m/>
    <m/>
    <x v="1"/>
    <m/>
    <m/>
  </r>
  <r>
    <n v="522"/>
    <m/>
    <s v="SUL-SR-MJN-0175"/>
    <n v="30695750031"/>
    <s v="2901171003"/>
    <s v="MALUNDA_MALIAYA"/>
    <s v="ACTIVE - BLITZKRIEG 2021 [NEW]"/>
    <s v="TB"/>
    <s v="118°52.38.44'E"/>
    <s v="2°55.26.9'S"/>
    <n v="60"/>
    <s v="30/120/190"/>
    <n v="2021"/>
    <s v="BLITZKRIEG 2021 [NEW]"/>
    <s v="MALIAYA UTARA RT 000 RW 000, DESA MALIAYA, KEC. MALUNDA, KAB. MAJENE, PROV. SULAWESI BARAT"/>
    <s v="HTI"/>
    <s v="SUL-SR-MJN-0175"/>
    <s v="MALUNDA_MALIAYA"/>
    <s v="B2S"/>
    <s v="TBG"/>
    <s v="EAST"/>
    <x v="2"/>
    <s v="Sulawesi Barat"/>
    <s v="Kab. Majene"/>
    <n v="6617465"/>
    <x v="75"/>
    <m/>
    <n v="121"/>
    <s v="121 - 150 days"/>
    <d v="2022-01-07T00:00:00"/>
    <s v="W02-2022"/>
    <s v="Jan-2022"/>
    <d v="2021-12-17T00:00:00"/>
    <s v="W51-2021"/>
    <s v="Dec-2021"/>
    <d v="2021-10-30T00:00:00"/>
    <s v="W44-2021"/>
    <s v="Oct-2021"/>
    <d v="2021-12-10T00:00:00"/>
    <s v="W50-2021"/>
    <s v="Dec-2021"/>
    <s v="MW"/>
    <d v="2021-10-03T00:00:00"/>
    <m/>
    <m/>
    <m/>
    <m/>
    <m/>
    <m/>
    <m/>
    <d v="2021-12-09T00:00:00"/>
    <s v="W50-2021"/>
    <m/>
    <m/>
    <m/>
    <s v="38.RFI"/>
    <s v="21.RFI"/>
    <s v="CLOSED - RFI DONE"/>
    <s v="09:12:21: RFIN_x000a_08:12:21-05:12:21: RFI, WAITING FOR RFIN_x000a_01:12:21-28:11:21: SRFI, OG PLN CONNECTION, PLAN RFI 14 DEC 21_x000a_24:11:21-23:11:21: OVERBLAST, OG PROCESS PENGADAAN MATERIAL_x000a_21:11:21-17:11:21: SRFI, WAIT PLN CONNECTION, PENARIKAN JARINGAN (200-250 M), WAIT SURAT PLN SHARING INVEST (BANGUN TIANG &amp; NARIK JARINGAN KARENA JARINGAN TIDAK TERSEDIA), OG FU PLN, PLAN MENDAPAT JAWABAN PLN 22 NOV _x000a_14:11:21: OG PEKERJAAN PENARIKAN JARINGAN PLN, PLAN RFI 17 NOV _x000a_10:11:21-03:11:21: ERECTION OG, PLAN RFI 13 NOV, KENDALA CUACA BURUK_x000a_31:10:21: POURING DONE, START ERECTION 1 NOV 21_x000a_27:10:21: POURING DONE, PLAN START CME 30 OCT_x000a_23:10:21: REBARING OG, PLAN POURING 27/28 OCT 21_x000a_17:10:21: 13:10:21: MENUNGGU SURVEY PIHAK PU, PARALEL PERSIAPAN MATERIAL BESI, TEAM ON SITE_x000a_10:10:21: EXCAVATION TERTUNDA KARENA HARUS MENUNGGU SURVEY DARI KEMINFO, PLAN SURVEY 13 OCT_x000a_06:10:21: BOWPLANK OG, PLAN START GALIAN MENUNGGU TIM EXCAV ON SITE PLAN 10 OCT 2021_x000a_04:10:21: PREPARE TIM CME, MENUNGGU MATERIAL GALIAN, PLAN START GALIAN 13 OCT_x000a_29:09:21: APD&amp;DESIGPACK, MENUNGGU GDL RELEASED, PLAN GALIAN 7 OCT_x000a_26:09:21-22:09:21: REKOM LURAH DONE, REKOM CAMAT OG_x000a_15:09:21: IW CLEARE, PRSOES PENGAJUAN SOLTEST 16 SEP 2021_x000a_13:09:21: IW OG, SOSWAR 15 KK_x000a_08:09:21: BA KETENTUAN TINGGI TOWER DONE SUBMIT, VALIDASI DONE, IW OG 15 kk_x000a_06:09:21: NEED BA TERKAIT TINGGI TOWER YANG DIIZINKAN DI AREA TERSEBUT, PLAN SUBMIT BA 7 SEPT_x000a_01:09:21: 30:08:21: NEED PERUBAHAN KETINGGIAN KANDIDAT, PERATURAN PERDA SETEMPAT HANYA BOLEH MEMBANGUN MAX TINGGI TOWER 52M_x000a_25:08:21: VALIDASI UNDER RNP REVIEW_x000a_22:08:21: PLAN SUBMIT KANDIDAT 26 AUG_x000a_18:08:21: 08:12:2021 : SPK NEW BUILD RELEASED, HUNTING PROSES"/>
    <x v="2"/>
    <x v="0"/>
    <m/>
    <m/>
    <m/>
    <m/>
    <x v="2"/>
    <m/>
    <m/>
    <x v="1"/>
    <m/>
    <m/>
  </r>
  <r>
    <n v="594"/>
    <m/>
    <s v="JAW-JB-CBI-0134"/>
    <n v="30705670031"/>
    <s v="1267022010"/>
    <s v="IBS PARUNG PANJANG"/>
    <s v="ACTIVE - BLITZKRIEG 2021 [NEW]-H2"/>
    <s v="TB"/>
    <s v="106°34.0.9'E"/>
    <s v="6°20.31.68'S"/>
    <n v="40"/>
    <s v="50/150/305"/>
    <n v="2021"/>
    <m/>
    <s v="Desa Parung Panjang Kp. Kaum RT.001 RW.001, Kec. Parung Panjang, Kab. Bogor Prov. Jawa Barat"/>
    <s v="EID"/>
    <s v="JAW-JB-CBI-0134"/>
    <s v="MOH_TOHA_PARUNG_PANJANG"/>
    <s v="COLO"/>
    <s v="TBG"/>
    <s v="CENTRAL"/>
    <x v="14"/>
    <s v="Jawa Barat"/>
    <s v="Kab. Bogor"/>
    <n v="6617462"/>
    <x v="75"/>
    <m/>
    <n v="101"/>
    <s v="91 - 120 days"/>
    <d v="2021-09-09T00:00:00"/>
    <s v="W37-2021"/>
    <s v="Sep-2021"/>
    <d v="2021-09-08T00:00:00"/>
    <s v="W37-2021"/>
    <s v="Sep-2021"/>
    <d v="2021-11-22T00:00:00"/>
    <s v="W48-2021"/>
    <s v="Nov-2021"/>
    <d v="2021-11-22T00:00:00"/>
    <s v="W48-2021"/>
    <s v="Nov-2021"/>
    <s v="MW"/>
    <d v="2021-11-09T00:00:00"/>
    <m/>
    <n v="538531213966"/>
    <n v="10.6"/>
    <m/>
    <d v="2021-10-25T00:00:00"/>
    <m/>
    <m/>
    <d v="2021-11-19T00:00:00"/>
    <s v="W47-2021"/>
    <m/>
    <m/>
    <m/>
    <s v="38.RFI"/>
    <s v="21.RFI"/>
    <s v="CLOSED - RFI DONE"/>
    <s v="19:11:21: RFIN_x000a_17:11:21: WAIT CONNECT PLN, PLAN RFI 22 NOV _x000a_14:11:21-10:11:21: CME DONE, WAIT CONNECT PLN &amp; PSB PLN RELEASED_x000a_07:11:21: CME OG, PONDASI _x000a_03:11:21: OG CAF REVISED, TIDAK PERLU STACKING _x000a_31:10:21-27:10:21: FABRIKASI STACKING BASEFRAME OG, PLAN RFI W3 NOV_x000a_19:09:21: STO RECALL HOLD PEKERJAAN _x000a_08:30:2021:08:22:2021: NEED REVIEW POWER HUAWEI (HOLD, SAMPAI DENGAN PEMBERITAHUAN DARI XL, PROJECT H2)_x000a_08:18:2021: ERM PROSES, NEED REVIEW RNP EID_x000a_08:16:2021 : 08:10:2021 : SPK COLO RELEASED, ERM PROSES"/>
    <x v="2"/>
    <x v="0"/>
    <m/>
    <m/>
    <m/>
    <m/>
    <x v="2"/>
    <m/>
    <m/>
    <x v="1"/>
    <m/>
    <m/>
  </r>
  <r>
    <n v="699"/>
    <m/>
    <s v="SUM-SU-STB-2219"/>
    <n v="30701240031"/>
    <s v="022014109"/>
    <s v="SMA 1 SELESAI"/>
    <s v="RORO JONGRANG 2021 [NEW]"/>
    <s v="TB"/>
    <s v="98°24.2.05'E"/>
    <s v="3°36.11.05'N"/>
    <n v="40"/>
    <s v="25/120/230"/>
    <n v="2021"/>
    <s v="RORO JONGRANG 2021 [NEW]"/>
    <s v="Lingkungan VIII Pasar II, Kel. Pekan Selesai, Kec. Selesai, Kab. Langkat, Prov. Sumatera Utara"/>
    <s v="HTI"/>
    <s v="SUM-SU-STB-2219"/>
    <s v="PEKAN_SELESAI"/>
    <s v="COLO"/>
    <s v="TBG"/>
    <s v="West"/>
    <x v="3"/>
    <s v="Aceh"/>
    <s v="Kab. Langkat"/>
    <n v="6617456"/>
    <x v="76"/>
    <m/>
    <n v="66"/>
    <s v="61 - 90 days"/>
    <d v="2021-09-08T00:00:00"/>
    <s v="W37-2021"/>
    <s v="Sep-2021"/>
    <d v="2021-09-07T00:00:00"/>
    <s v="W37-2021"/>
    <s v="Sep-2021"/>
    <d v="2021-10-21T00:00:00"/>
    <s v="W43-2021"/>
    <s v="Oct-2021"/>
    <d v="2021-10-21T00:00:00"/>
    <s v="W43-2021"/>
    <s v="Oct-2021"/>
    <s v="MW"/>
    <d v="2021-09-04T00:00:00"/>
    <m/>
    <s v="122030622843"/>
    <n v="6.6"/>
    <m/>
    <d v="2021-10-04T00:00:00"/>
    <m/>
    <m/>
    <d v="2021-10-14T00:00:00"/>
    <s v="W42-2021"/>
    <m/>
    <m/>
    <m/>
    <s v="38.RFI"/>
    <s v="21.RFI"/>
    <s v="CLOSED - RFI DONE"/>
    <s v="13:10:21-19:09:21: SRFI_x000a_15:09:21: ME OG_x000a_13:09:21: PONDASI OG_x000a_08:09:21: 06:09:21: CME PREPARATION_x000a_30:08:21:25:08:21: STO READY TO DECLARE_x000a_22:08:21: NEED REVIEW CIVIL HUAWEI_x000a_18:08:21: NEED REVIEW TNP ALITA_x000a_16:08:21: 09:08:21 : SPK COLO RELEASED, ERM PROSES"/>
    <x v="2"/>
    <x v="0"/>
    <m/>
    <m/>
    <m/>
    <m/>
    <x v="2"/>
    <m/>
    <m/>
    <x v="1"/>
    <m/>
    <m/>
  </r>
  <r>
    <n v="657"/>
    <m/>
    <s v="SUM-SS-SKY-1237"/>
    <n v="30696010031"/>
    <s v="070534109"/>
    <s v="KAYUARA SEKAYU"/>
    <s v="RORO JONGRANG 2021 [NEW]"/>
    <s v="SKP"/>
    <s v="103°51.21.92'E"/>
    <s v="2°53.38.0'S"/>
    <n v="40"/>
    <s v="10/80/220"/>
    <n v="2021"/>
    <s v="RORO JONGRANG 2021 [NEW]"/>
    <s v="Jl. Merdeka LK 1, RT 001, RW 001, Kel. Kayuara, Kec. Sekayu, Kab. Muba, Prop. Sumsel"/>
    <s v="HTI"/>
    <s v="SUM-SS-SKY-1237"/>
    <s v="SEKAYU_KAYUARA"/>
    <s v="COLO"/>
    <s v="TBG"/>
    <s v="West"/>
    <x v="1"/>
    <s v="Sumatera Selatan"/>
    <s v="Kab. Musi Banyuasin"/>
    <n v="6617454"/>
    <x v="76"/>
    <m/>
    <n v="30"/>
    <s v="&lt; 30 days"/>
    <d v="2021-09-08T00:00:00"/>
    <s v="W37-2021"/>
    <s v="Sep-2021"/>
    <d v="2021-09-07T00:00:00"/>
    <s v="W37-2021"/>
    <s v="Sep-2021"/>
    <d v="2021-09-08T00:00:00"/>
    <s v="W37-2021"/>
    <s v="Sep-2021"/>
    <d v="2021-09-08T00:00:00"/>
    <s v="W37-2021"/>
    <s v="Sep-2021"/>
    <s v="MW"/>
    <d v="2021-08-18T00:00:00"/>
    <m/>
    <s v="1422011034653"/>
    <n v="6.6"/>
    <m/>
    <d v="2021-08-12T00:00:00"/>
    <m/>
    <m/>
    <d v="2021-09-08T00:00:00"/>
    <s v="W37-2021"/>
    <m/>
    <m/>
    <m/>
    <s v="38.RFI"/>
    <s v="21.RFI"/>
    <s v="CLOSED - RFI DONE"/>
    <s v="09:06:2021: 09:01:2021: 08:30:2021: SRFI_x000a_08:25:2021: ME OG_x000a_08:22:2021: RBS/BTS FOUNDATION_x000a_08:18:2021: CME PREPARATION_x000a_08:16:2021: STO DECLARE_x000a_08:09:2021: 08:04:2021 : SPK COLO RELEASED, ERM PROSES"/>
    <x v="2"/>
    <x v="0"/>
    <m/>
    <m/>
    <m/>
    <m/>
    <x v="2"/>
    <m/>
    <m/>
    <x v="1"/>
    <m/>
    <m/>
  </r>
  <r>
    <n v="658"/>
    <m/>
    <s v="SUM-RI-DUM-1145"/>
    <n v="30696000031"/>
    <s v="040205104"/>
    <s v="KELAKAP_TUJUH"/>
    <s v="RORO JONGRANG 2021 [NEW]"/>
    <s v="SMI"/>
    <s v="101°24.58.61'E"/>
    <s v="1°39.53.96'N"/>
    <n v="45"/>
    <s v="60/210/310"/>
    <n v="2021"/>
    <s v="RORO JONGRANG 2021 [NEW]"/>
    <s v="Jl. Dock Gg. Pinang Merah Kel.Ratu Sima Kec. Dumao Barat Kota Dumai"/>
    <s v="HTI"/>
    <s v="SUM-RI-DUM-1145"/>
    <s v="RATU_SIMA"/>
    <s v="COLO"/>
    <s v="TBG"/>
    <s v="West"/>
    <x v="9"/>
    <s v="Riau"/>
    <s v="Kota Dumai"/>
    <n v="6617453"/>
    <x v="76"/>
    <m/>
    <n v="28"/>
    <s v="&lt; 30 days"/>
    <d v="2021-09-08T00:00:00"/>
    <s v="W37-2021"/>
    <s v="Sep-2021"/>
    <d v="2021-09-07T00:00:00"/>
    <s v="W37-2021"/>
    <s v="Sep-2021"/>
    <d v="2021-09-08T00:00:00"/>
    <s v="W37-2021"/>
    <s v="Sep-2021"/>
    <d v="2021-09-08T00:00:00"/>
    <s v="W37-2021"/>
    <s v="Sep-2021"/>
    <s v="MW"/>
    <d v="2021-08-18T00:00:00"/>
    <m/>
    <s v="182501156609"/>
    <n v="6.6"/>
    <m/>
    <d v="2021-08-12T00:00:00"/>
    <m/>
    <m/>
    <d v="2021-09-06T00:00:00"/>
    <s v="W37-2021"/>
    <m/>
    <m/>
    <m/>
    <s v="38.RFI"/>
    <s v="21.RFI"/>
    <s v="CLOSED - RFI DONE"/>
    <s v="09:06:2021: 09:06:2021: 09:01:2021:POWER CONNECTION PROSES_x000a_08:30:2021:ME OG_x000a_08:25:2021: PONDASI RBS BTS OG_x000a_08:22:2021: 08:18:2021: CME PREPARATION_x000a_08:16:2021: STO DECLARE 12 AUG_x000a_08:09:2021: 08:04:2021 : SPK COLO RELEASED, ERM PROSES"/>
    <x v="2"/>
    <x v="0"/>
    <m/>
    <m/>
    <m/>
    <m/>
    <x v="2"/>
    <m/>
    <m/>
    <x v="1"/>
    <m/>
    <m/>
  </r>
  <r>
    <n v="687"/>
    <m/>
    <s v="JAW-JB-SOR-4228"/>
    <n v="30695990031"/>
    <s v="122409109"/>
    <s v="SERELA-DIVRE3 / BIRU-STOMAJALAYA2"/>
    <s v="RORO JONGRANG 2021 [NEW]"/>
    <s v="SKP"/>
    <s v="107°44.13.6'E"/>
    <s v="7°3.11.16'S"/>
    <n v="30"/>
    <s v="20/120/295"/>
    <n v="2021"/>
    <s v="RORO JONGRANG 2021 [NEW]"/>
    <s v="Desa Padaulun Kp. Cihareuyheuy RT.01 RT.06 Kec. Majalaya, Kab. Bandung Prov. Jawa Barat"/>
    <s v="HTI"/>
    <s v="JAW-JB-SOR-4228"/>
    <s v="MAJALAYA_PADAULUN"/>
    <s v="COLO"/>
    <s v="TBG"/>
    <s v="CENTRAL"/>
    <x v="8"/>
    <s v="Jawa Barat"/>
    <s v="Kab. Bandung"/>
    <n v="6617454"/>
    <x v="76"/>
    <m/>
    <n v="35"/>
    <s v="31 - 60 days"/>
    <d v="2021-09-08T00:00:00"/>
    <s v="W37-2021"/>
    <s v="Sep-2021"/>
    <d v="2021-09-07T00:00:00"/>
    <s v="W37-2021"/>
    <s v="Sep-2021"/>
    <d v="2021-09-13T00:00:00"/>
    <s v="W38-2021"/>
    <s v="Sep-2021"/>
    <d v="2021-09-13T00:00:00"/>
    <s v="W38-2021"/>
    <s v="Sep-2021"/>
    <s v="MW"/>
    <d v="2021-08-18T00:00:00"/>
    <m/>
    <s v="535312300377"/>
    <n v="6.6"/>
    <m/>
    <d v="2021-08-12T00:00:00"/>
    <m/>
    <m/>
    <d v="2021-09-13T00:00:00"/>
    <s v="W38-2021"/>
    <m/>
    <m/>
    <m/>
    <s v="38.RFI"/>
    <s v="21.RFI"/>
    <s v="CLOSED - RFI DONE"/>
    <s v="13:09:21: PLN OG_x000a_08:09:21: 09:06: 2021 POWER CONNECTION PROSES_x000a_01:09:21: 30:08:21: 25:08:21:22:08:21: 18:08:21: CME PREPARATION_x000a_16:08:21: STO DECLARE 12 AUG_x000a_09:08:21: 04:08:21 : SPK COLO RELEASED, ERM PROSES"/>
    <x v="2"/>
    <x v="0"/>
    <m/>
    <m/>
    <m/>
    <m/>
    <x v="2"/>
    <m/>
    <m/>
    <x v="1"/>
    <m/>
    <m/>
  </r>
  <r>
    <n v="679"/>
    <m/>
    <s v="JAW-JB-CMS-4236"/>
    <n v="30696160031"/>
    <s v="120230104"/>
    <s v="BANTARDAWA"/>
    <s v="RORO JONGRANG 2021 [NEW]"/>
    <s v="SKP"/>
    <s v="108°36.53.82'E"/>
    <s v="7°25.5.84'S"/>
    <n v="50"/>
    <s v="0/95/205"/>
    <n v="2021"/>
    <s v="RORO JONGRANG 2021 [NEW]"/>
    <s v="Desa Padaringan Dusun Rata Harta RT.11 RW.03, Kec. Purwadadi, Kab. Ciamis Prov. Jawa Barat"/>
    <s v="HTI"/>
    <s v="JAW-JB-CMS-4236"/>
    <s v="PURWADADI_PADARINGAN"/>
    <s v="COLO"/>
    <s v="TBG"/>
    <s v="CENTRAL"/>
    <x v="8"/>
    <s v="Jawa Barat"/>
    <s v="Kab. Ciamis"/>
    <n v="6617454"/>
    <x v="76"/>
    <m/>
    <n v="32"/>
    <s v="31 - 60 days"/>
    <d v="2021-09-08T00:00:00"/>
    <s v="W37-2021"/>
    <s v="Sep-2021"/>
    <d v="2021-09-07T00:00:00"/>
    <s v="W37-2021"/>
    <s v="Sep-2021"/>
    <d v="2021-09-13T00:00:00"/>
    <s v="W38-2021"/>
    <s v="Sep-2021"/>
    <d v="2021-09-13T00:00:00"/>
    <s v="W38-2021"/>
    <s v="Sep-2021"/>
    <s v="MW"/>
    <d v="2021-08-18T00:00:00"/>
    <m/>
    <s v="532217786318"/>
    <n v="6.6"/>
    <m/>
    <d v="2021-08-13T00:00:00"/>
    <m/>
    <m/>
    <d v="2021-09-10T00:00:00"/>
    <s v="W37-2021"/>
    <m/>
    <m/>
    <m/>
    <s v="38.RFI"/>
    <s v="21.RFI"/>
    <s v="CLOSED - RFI DONE"/>
    <s v="08:09:21: 01:09:21:30:08:21: 25:08:21: SRFI_x000a_22:08:21: Pondasi Done, ME OG_x000a_18:08:21: CME PREPARATION_x000a_16:08:21: STO DECLARE 13 AUG_x000a_09:08:21: 04:08:21 : SPK COLO RELEASED, ERM PROSES"/>
    <x v="2"/>
    <x v="0"/>
    <m/>
    <m/>
    <m/>
    <m/>
    <x v="2"/>
    <m/>
    <m/>
    <x v="1"/>
    <m/>
    <m/>
  </r>
  <r>
    <n v="678"/>
    <m/>
    <s v="JAW-JB-SBR-4248"/>
    <n v="30696130031"/>
    <s v="125477126"/>
    <s v="WATUWELAH-PERBUTULAN"/>
    <s v="RORO JONGRANG 2021 [NEW]"/>
    <s v="TB"/>
    <s v="108°29.20.51'E"/>
    <s v="6°44.19.1'S"/>
    <n v="30"/>
    <s v="15/95/190"/>
    <n v="2021"/>
    <s v="RORO JONGRANG 2021 [NEW]"/>
    <s v="Jl. I Gede Mayaguna, Kel. Pasalakan RT.01 RW.05, Kec. Sumber, Kab. Cirebon Prov. Jawa Barat"/>
    <s v="HTI"/>
    <s v="JAW-JB-SBR-4248"/>
    <s v="SUMBER_PASALAKAN"/>
    <s v="COLO"/>
    <s v="TBG"/>
    <s v="CENTRAL"/>
    <x v="8"/>
    <s v="Jawa Barat"/>
    <s v="Kab. Cirebon"/>
    <n v="6617456"/>
    <x v="76"/>
    <m/>
    <n v="32"/>
    <s v="31 - 60 days"/>
    <d v="2021-09-08T00:00:00"/>
    <s v="W37-2021"/>
    <s v="Sep-2021"/>
    <d v="2021-09-07T00:00:00"/>
    <s v="W37-2021"/>
    <s v="Sep-2021"/>
    <d v="2021-09-13T00:00:00"/>
    <s v="W38-2021"/>
    <s v="Sep-2021"/>
    <d v="2021-09-13T00:00:00"/>
    <s v="W38-2021"/>
    <s v="Sep-2021"/>
    <s v="MW"/>
    <d v="2021-08-18T00:00:00"/>
    <m/>
    <s v="533313465243"/>
    <n v="6.6"/>
    <m/>
    <d v="2021-08-13T00:00:00"/>
    <m/>
    <m/>
    <d v="2021-09-10T00:00:00"/>
    <s v="W37-2021"/>
    <m/>
    <m/>
    <m/>
    <s v="38.RFI"/>
    <s v="21.RFI"/>
    <s v="CLOSED - RFI DONE"/>
    <s v="08:09:21: 01:09:21:30:08:21: 25:08:21: SRFI_x000a_22:08:21: Pondasi Done, ME OG_x000a_18:08:21: CME PREPARATION_x000a_16:08:21: STO DECLARE 13 AUG_x000a_09:08:21: 04:08:21 : SPK COLO RELEASED, ERM PROSES"/>
    <x v="2"/>
    <x v="0"/>
    <m/>
    <m/>
    <m/>
    <m/>
    <x v="2"/>
    <m/>
    <m/>
    <x v="1"/>
    <m/>
    <m/>
  </r>
  <r>
    <n v="681"/>
    <m/>
    <s v="JAW-JB-SMD-4268"/>
    <n v="30696190031"/>
    <s v="122232109"/>
    <s v="CIJAMBU-DSGENTENG"/>
    <s v="RORO JONGRANG 2021 [NEW]"/>
    <s v="SKP"/>
    <s v="107°47.50.6'E"/>
    <s v="6°51.4.82'S"/>
    <n v="50"/>
    <s v="150/220/320"/>
    <n v="2021"/>
    <s v="RORO JONGRANG 2021 [NEW]"/>
    <s v="Desa Kadakajaya Dusun Cijambu RT.04 RW.03 Kec. Tanjungsari, Kab. Indramayu Prov. Jawa Barat"/>
    <s v="HTI"/>
    <s v="JAW-JB-SMD-4268"/>
    <s v="TANJUNGSARI_KADAKAJAYA"/>
    <s v="COLO"/>
    <s v="TBG"/>
    <s v="CENTRAL"/>
    <x v="8"/>
    <s v="Jawa Barat"/>
    <s v="Kab. Sumedang"/>
    <n v="6617454"/>
    <x v="76"/>
    <m/>
    <n v="32"/>
    <s v="31 - 60 days"/>
    <d v="2021-09-08T00:00:00"/>
    <s v="W37-2021"/>
    <s v="Sep-2021"/>
    <d v="2021-09-07T00:00:00"/>
    <s v="W37-2021"/>
    <s v="Sep-2021"/>
    <d v="2021-09-13T00:00:00"/>
    <s v="W38-2021"/>
    <s v="Sep-2021"/>
    <d v="2021-09-13T00:00:00"/>
    <s v="W38-2021"/>
    <s v="Sep-2021"/>
    <s v="MW"/>
    <d v="2021-08-18T00:00:00"/>
    <m/>
    <s v="535172077424"/>
    <n v="6.6"/>
    <m/>
    <d v="2021-08-16T00:00:00"/>
    <m/>
    <m/>
    <d v="2021-09-10T00:00:00"/>
    <s v="W37-2021"/>
    <m/>
    <m/>
    <m/>
    <s v="38.RFI"/>
    <s v="21.RFI"/>
    <s v="CLOSED - RFI DONE"/>
    <s v="08:09:21: 01:09:21:SRFI_x000a_30:08:21: PONDASI DONE_x000a_25:08:21: PONDASI RBS/BTS OG_x000a_22:08:21: CME PREPARATION_x000a_18:08:21: STO DECLARE 16 AUG_x000a_16:08:21: 09:08:21 : SPK COLO RELEASED, ERM PROSES"/>
    <x v="2"/>
    <x v="0"/>
    <m/>
    <m/>
    <m/>
    <m/>
    <x v="2"/>
    <m/>
    <m/>
    <x v="1"/>
    <m/>
    <m/>
  </r>
  <r>
    <n v="712"/>
    <m/>
    <s v="SUM-SU-LBP-2286"/>
    <n v="30696320031"/>
    <s v="020252104"/>
    <s v="GALANG2"/>
    <s v="RORO JONGRANG 2021 [NEW]"/>
    <s v="SMI"/>
    <s v="98°54.7.99'E"/>
    <s v="3°29.28.72'N"/>
    <n v="55"/>
    <s v="30/110/180"/>
    <n v="2021"/>
    <s v="RORO JONGRANG 2021 [NEW]"/>
    <s v="Jl. Galang, Dusun SATU, Desa Tanah Aabng, Kec. Galang, Kab. Deli Serdang, Prov. Sumatera Utara"/>
    <s v="HTI"/>
    <s v="SUM-SU-LBP-2286"/>
    <s v="KOTASAN"/>
    <s v="COLO"/>
    <s v="TBG"/>
    <s v="West"/>
    <x v="3"/>
    <s v="Sumatera Utara"/>
    <s v="Kab. Deli Serdang"/>
    <n v="6617453"/>
    <x v="76"/>
    <m/>
    <n v="37"/>
    <s v="31 - 60 days"/>
    <d v="2021-09-08T00:00:00"/>
    <s v="W37-2021"/>
    <s v="Sep-2021"/>
    <d v="2021-09-07T00:00:00"/>
    <s v="W37-2021"/>
    <s v="Sep-2021"/>
    <d v="2021-09-16T00:00:00"/>
    <s v="W38-2021"/>
    <s v="Sep-2021"/>
    <d v="2021-09-16T00:00:00"/>
    <s v="W38-2021"/>
    <s v="Sep-2021"/>
    <s v="MW"/>
    <d v="2021-08-18T00:00:00"/>
    <m/>
    <s v="126170617328"/>
    <n v="6.6"/>
    <m/>
    <d v="2021-08-13T00:00:00"/>
    <m/>
    <m/>
    <d v="2021-09-15T00:00:00"/>
    <s v="W38-2021"/>
    <m/>
    <m/>
    <m/>
    <s v="38.RFI"/>
    <s v="21.RFI"/>
    <s v="CLOSED - RFI DONE"/>
    <s v="15:09:21: 13:09:21: 08:09:21: 01:09:21:30:08:21: SRFI_x000a_25:08:21:PONDASI RBS/BTS OG_x000a_22:08:21: 18:08:21: CME PREPARATION_x000a_16:08:21: STO DECLARE 13 AUG_x000a_09:08:21: 04:08:21 : SPK COLO RELEASED, ERM PROSES"/>
    <x v="2"/>
    <x v="0"/>
    <m/>
    <m/>
    <m/>
    <m/>
    <x v="2"/>
    <m/>
    <m/>
    <x v="1"/>
    <m/>
    <m/>
  </r>
  <r>
    <n v="731"/>
    <m/>
    <s v="SUM-RI-PKK-1154"/>
    <n v="30696310031"/>
    <s v="040875109"/>
    <s v="WBB PANGKALAN KERINCI 2"/>
    <s v="RORO JONGRANG 2021 [NEW]"/>
    <s v="TB"/>
    <s v="101°50.48.23'E"/>
    <s v="0°24.15.62'N"/>
    <n v="50"/>
    <s v="130/240/340"/>
    <n v="2021"/>
    <s v="RORO JONGRANG 2021 [NEW]"/>
    <s v="Jl. Kilometer 2 Langgam RT 06 RW 10 Pangkalan Kerinci Kota, Pangkalan Kerinci, Pelalawan, Riau"/>
    <s v="HTI"/>
    <s v="SUM-RI-PKK-1154"/>
    <s v="PANGKALAN_KERINCI_BARAT"/>
    <s v="COLO"/>
    <s v="TBG"/>
    <s v="West"/>
    <x v="9"/>
    <s v="Riau"/>
    <s v="Kab. Pelalawan"/>
    <n v="6617456"/>
    <x v="76"/>
    <m/>
    <n v="38"/>
    <s v="31 - 60 days"/>
    <d v="2021-09-08T00:00:00"/>
    <s v="W37-2021"/>
    <s v="Sep-2021"/>
    <d v="2021-09-07T00:00:00"/>
    <s v="W37-2021"/>
    <s v="Sep-2021"/>
    <d v="2021-09-17T00:00:00"/>
    <s v="W38-2021"/>
    <s v="Sep-2021"/>
    <d v="2021-09-17T00:00:00"/>
    <s v="W38-2021"/>
    <s v="Sep-2021"/>
    <s v="MW"/>
    <d v="2021-08-18T00:00:00"/>
    <m/>
    <s v="5898"/>
    <n v="6.6"/>
    <m/>
    <d v="2021-08-13T00:00:00"/>
    <m/>
    <m/>
    <d v="2021-09-16T00:00:00"/>
    <s v="W38-2021"/>
    <m/>
    <m/>
    <m/>
    <s v="38.RFI"/>
    <s v="21.RFI"/>
    <s v="CLOSED - RFI DONE"/>
    <s v="13:09:21: PLN OG, BY CORPORATE_x000a_08:09:21: 06:09:21: 01:09:21:POWER CONNECTION PROSES_x000a_30:08:21:ME OG_x000a_25:08:21: PONDASI RBS BTS OG_x000a_22:08:21: 18:08:21: CME PREPARATION_x000a_16:08:21: STO DECLARE 13 AUG_x000a_09:08:21: 04:08:21 : SPK COLO RELEASED, ERM PROSES"/>
    <x v="2"/>
    <x v="0"/>
    <m/>
    <m/>
    <m/>
    <m/>
    <x v="2"/>
    <m/>
    <m/>
    <x v="1"/>
    <m/>
    <m/>
  </r>
  <r>
    <n v="575"/>
    <m/>
    <s v="JAW-JB-SOR-4230"/>
    <n v="30696140031"/>
    <s v="125274126"/>
    <s v="JL GANDASOLI KIDUL"/>
    <s v="RORO JONGRANG 2021 [NEW]"/>
    <s v="TB"/>
    <s v="107°32.43.84'E"/>
    <s v="7°2.1.07'S"/>
    <n v="30"/>
    <s v="50/220/315"/>
    <n v="2021"/>
    <s v="RORO JONGRANG 2021 [NEW]"/>
    <s v="Desa Gandasari Kp. Patrol RT.004 RW.009, Kec. Katapang, Kab. Bandung Prov. Jawa Barat"/>
    <s v="HTI"/>
    <s v="JAW-JB-SOR-4230"/>
    <s v="SOREANG_CINGCIN"/>
    <s v="COLO"/>
    <s v="TBG"/>
    <s v="CENTRAL"/>
    <x v="8"/>
    <s v="Jawa Barat"/>
    <s v="Kab. Bandung"/>
    <n v="6617456"/>
    <x v="76"/>
    <m/>
    <n v="36"/>
    <s v="31 - 60 days"/>
    <d v="2021-09-08T00:00:00"/>
    <s v="W37-2021"/>
    <s v="Sep-2021"/>
    <d v="2021-09-07T00:00:00"/>
    <s v="W37-2021"/>
    <s v="Sep-2021"/>
    <d v="2021-09-17T00:00:00"/>
    <s v="W38-2021"/>
    <s v="Sep-2021"/>
    <d v="2021-09-17T00:00:00"/>
    <s v="W38-2021"/>
    <s v="Sep-2021"/>
    <s v="MW"/>
    <d v="2021-08-18T00:00:00"/>
    <m/>
    <s v="535322166314"/>
    <n v="6.6"/>
    <m/>
    <d v="2021-08-13T00:00:00"/>
    <m/>
    <m/>
    <d v="2021-09-14T00:00:00"/>
    <s v="W38-2021"/>
    <m/>
    <m/>
    <m/>
    <s v="38.RFI"/>
    <s v="21.RFI"/>
    <s v="CLOSED - RFI DONE"/>
    <s v="13:09:21: 08:09:21: POWER CONNECTION PROSES_x000a_06:09:21: RBS/BTS PONDASI _x000a_01:09:21:30:08:21: 25:08:21:22:08:21: 18:08:21: CME PREPARATION_x000a_16:08:21: STO DECLARE 13 AUG_x000a_09:08:21: 04:08:21 : SPK COLO RELEASED, ERM PROSES"/>
    <x v="2"/>
    <x v="0"/>
    <m/>
    <m/>
    <m/>
    <m/>
    <x v="2"/>
    <m/>
    <m/>
    <x v="1"/>
    <m/>
    <m/>
  </r>
  <r>
    <n v="765"/>
    <m/>
    <s v="SUM-BB-TDN-0531"/>
    <n v="30696330031"/>
    <s v="080126104"/>
    <s v="GUNUNG TAJAM"/>
    <s v="RORO JONGRANG 2021 [NEW]"/>
    <s v="SMI"/>
    <s v="107°50.48.34'E"/>
    <s v="2°45.44.53'S"/>
    <n v="50"/>
    <s v="50/170/320"/>
    <n v="2021"/>
    <s v="RORO JONGRANG 2021 [NEW]"/>
    <s v="Jl. Gunung Tajam, Rt.10/03 Dusun Air Begantung Kel. Kacang Butor, Kec. Badau, Kab. Belitung"/>
    <s v="HTI"/>
    <s v="SUM-BB-TDN-0531"/>
    <s v="KACANG_BOTOR_BANDARA"/>
    <s v="COLO"/>
    <s v="TBG"/>
    <s v="West"/>
    <x v="1"/>
    <s v="Kepulauan Bangka Belitung"/>
    <s v="Kab. Belitung"/>
    <n v="6617453"/>
    <x v="76"/>
    <m/>
    <n v="49"/>
    <s v="31 - 60 days"/>
    <d v="2021-09-08T00:00:00"/>
    <s v="W37-2021"/>
    <s v="Sep-2021"/>
    <d v="2021-09-07T00:00:00"/>
    <s v="W37-2021"/>
    <s v="Sep-2021"/>
    <d v="2021-09-28T00:00:00"/>
    <s v="W40-2021"/>
    <s v="Sep-2021"/>
    <d v="2021-09-30T00:00:00"/>
    <s v="W40-2021"/>
    <s v="Sep-2021"/>
    <s v="MW"/>
    <d v="2021-08-18T00:00:00"/>
    <m/>
    <s v="MULTIGUNA"/>
    <m/>
    <m/>
    <d v="2021-08-13T00:00:00"/>
    <m/>
    <m/>
    <d v="2021-09-27T00:00:00"/>
    <s v="W40-2021"/>
    <m/>
    <m/>
    <m/>
    <s v="38.RFI"/>
    <s v="21.RFI"/>
    <s v="CLOSED - RFI DONE"/>
    <s v="22:09:21: 19:09:21:13:09:21: 08:09:21: 06:09:21: SRFI_x000a_01:09:21:30:08:21: 25:08:21: PONDASI RBS BTS OG_x000a_22:08:21: 18:08:21: CME PREPARATION_x000a_16:08:21: STO DECLARE 13 AUG_x000a_09:08:21: 04:08:21 : SPK COLO RELEASED, ERM PROSES"/>
    <x v="2"/>
    <x v="0"/>
    <m/>
    <m/>
    <m/>
    <m/>
    <x v="2"/>
    <m/>
    <m/>
    <x v="1"/>
    <m/>
    <m/>
  </r>
  <r>
    <n v="574"/>
    <m/>
    <s v="JAW-JB-CMS-4237"/>
    <n v="30696170031"/>
    <s v="120251104"/>
    <s v="KERTAHARJA"/>
    <s v="RORO JONGRANG 2021 [NEW]"/>
    <s v="SKP"/>
    <s v="108°24.35.75'E"/>
    <s v="7°18.14.54'S"/>
    <n v="50"/>
    <s v="105/250/325"/>
    <n v="2021"/>
    <s v="RORO JONGRANG 2021 [NEW]"/>
    <s v="Desa Kertaharja Dusun Kolot RT.02 RW.15, Kec. Cijeungjing, Kab. Ciamis Prov. Jawa Barat"/>
    <s v="HTI"/>
    <s v="JAW-JB-CMS-4237"/>
    <s v="CIJEUNGJING_KERTAHARJA"/>
    <s v="COLO"/>
    <s v="TBG"/>
    <s v="CENTRAL"/>
    <x v="8"/>
    <s v="Jawa Barat"/>
    <s v="Kab. Ciamis"/>
    <n v="6617454"/>
    <x v="76"/>
    <m/>
    <n v="64"/>
    <s v="61 - 90 days"/>
    <d v="2021-09-08T00:00:00"/>
    <s v="W37-2021"/>
    <s v="Sep-2021"/>
    <d v="2021-09-07T00:00:00"/>
    <s v="W37-2021"/>
    <s v="Sep-2021"/>
    <d v="2021-09-30T00:00:00"/>
    <s v="W40-2021"/>
    <s v="Sep-2021"/>
    <d v="2021-10-15T00:00:00"/>
    <s v="W42-2021"/>
    <s v="Oct-2021"/>
    <s v="MW"/>
    <d v="2021-08-18T00:00:00"/>
    <m/>
    <s v="532314731884"/>
    <n v="6.6"/>
    <m/>
    <d v="2021-08-13T00:00:00"/>
    <m/>
    <m/>
    <d v="2021-10-12T00:00:00"/>
    <s v="W42-2021"/>
    <m/>
    <m/>
    <m/>
    <s v="38.RFI"/>
    <s v="21.RFI"/>
    <s v="CLOSED - RFI DONE"/>
    <s v="06:10:21: ISSUE CLOSED, ME OG PLAN SRFI 13 OCT 2021_x000a_04:10:21-13:09:21: COMMCASE, PROSES MEDIASI KE PIHAK KEPALA DESA, WARGA MEMINTA HIGH KOMPENSASI PLAN CLOSED W1 OCT_x000a_08:09:21: 06:09:21: 01:09:21: 30:08:21:25:08:21: COMMCASE, PENYETOPAN PEKERJAAN OLEH LL, PROSES NEGOSIASI BY TIM ARCOM PLAN OPEN 11 SEP_x000a_22:08:21: 18:08:21: CME PREPARATION_x000a_16:08:21: STO DECLARE 13 AUG_x000a_09:08:21: 04:08:21 : SPK COLO RELEASED, ERM PROSES"/>
    <x v="2"/>
    <x v="0"/>
    <m/>
    <m/>
    <m/>
    <m/>
    <x v="2"/>
    <m/>
    <m/>
    <x v="1"/>
    <m/>
    <m/>
  </r>
  <r>
    <n v="760"/>
    <m/>
    <s v="SUM-SU-AKK-2215"/>
    <n v="30701090031"/>
    <s v="021276109"/>
    <s v="PERDAMAIAN2"/>
    <s v="RORO JONGRANG 2021 [NEW]"/>
    <s v="TB"/>
    <s v="99°52.15.1'E"/>
    <s v="2°3.2.63'N"/>
    <n v="40"/>
    <s v="20/100/200"/>
    <n v="2021"/>
    <s v="RORO JONGRANG 2021 [NEW]"/>
    <s v="Jl. Kancil No 5, Kel. Perdamaian, Kec. Rantau Selatan, Kab. Labuhanbatu, Prov. Sumatera Utara"/>
    <s v="HTI"/>
    <s v="SUM-SU-AKK-2215"/>
    <s v="RANTAU_SELATAN_SIGAMBAL"/>
    <s v="COLO"/>
    <s v="TBG"/>
    <s v="West"/>
    <x v="3"/>
    <s v="Sumatera Utara"/>
    <s v="Kab. Labuhanbatu"/>
    <n v="6617456"/>
    <x v="76"/>
    <m/>
    <n v="56"/>
    <s v="31 - 60 days"/>
    <d v="2021-09-08T00:00:00"/>
    <s v="W37-2021"/>
    <s v="Sep-2021"/>
    <d v="2021-09-07T00:00:00"/>
    <s v="W37-2021"/>
    <s v="Sep-2021"/>
    <d v="2021-10-08T00:00:00"/>
    <s v="W41-2021"/>
    <s v="Oct-2021"/>
    <d v="2021-10-11T00:00:00"/>
    <s v="W42-2021"/>
    <s v="Oct-2021"/>
    <s v="MW"/>
    <d v="2021-08-18T00:00:00"/>
    <m/>
    <s v="125010773394"/>
    <n v="6.6"/>
    <m/>
    <d v="2021-10-04T00:00:00"/>
    <m/>
    <m/>
    <d v="2021-10-04T00:00:00"/>
    <s v="W41-2021"/>
    <m/>
    <m/>
    <m/>
    <s v="38.RFI"/>
    <s v="21.RFI"/>
    <s v="CLOSED - RFI DONE"/>
    <s v="04:10:21-15:09:21: SRFI_x000a_13:09:21: 08:09:21: Power Connection Proses_x000a_06:09:21: 30:08:21:25:08:21: CME PREPARATION_x000a_22:08:21: 18:08:21: READY TO DECLARE STO_x000a_16:08:21: NEED REVIEW CIVIL HTI_x000a_09:08:21: 04:08:21 : SPK COLO RELEASED, ERM PROSES"/>
    <x v="2"/>
    <x v="0"/>
    <m/>
    <m/>
    <m/>
    <m/>
    <x v="2"/>
    <m/>
    <m/>
    <x v="1"/>
    <m/>
    <m/>
  </r>
  <r>
    <n v="774"/>
    <m/>
    <s v="SUM-SB-PAD-0879"/>
    <n v="30701300031"/>
    <s v="030433109"/>
    <s v="PAD MC 58 / LUBUK GADING PERMAI"/>
    <s v="RORO JONGRANG 2021 [NEW]"/>
    <s v="TB"/>
    <s v="100°19.26.65'E"/>
    <s v="0°50.5.86'S"/>
    <n v="40"/>
    <s v="90/165/300"/>
    <n v="2021"/>
    <s v="RORO JONGRANG 2021 [NEW]"/>
    <s v="Lubuk Buaya RT. 004 / RW. 002, Kel. Lubuk Buaya, Kec. Koto Tengah, Kota Padang, Prov. Sumatera Barat"/>
    <s v="HTI"/>
    <s v="SUM-SB-PAD-0879"/>
    <s v="KOTO_TANGAH_LUBUK_BUAYA"/>
    <s v="COLO"/>
    <s v="TBG"/>
    <s v="West"/>
    <x v="9"/>
    <s v="Sumatera Barat"/>
    <s v="Kota Padang"/>
    <n v="6617456"/>
    <x v="76"/>
    <m/>
    <n v="58"/>
    <s v="31 - 60 days"/>
    <d v="2021-09-08T00:00:00"/>
    <s v="W37-2021"/>
    <s v="Sep-2021"/>
    <d v="2021-09-07T00:00:00"/>
    <s v="W37-2021"/>
    <s v="Sep-2021"/>
    <d v="2021-10-08T00:00:00"/>
    <s v="W41-2021"/>
    <s v="Oct-2021"/>
    <d v="2021-10-08T00:00:00"/>
    <s v="W41-2021"/>
    <s v="Oct-2021"/>
    <s v="MW"/>
    <d v="2021-08-18T00:00:00"/>
    <m/>
    <s v="131023834095"/>
    <n v="6.6"/>
    <m/>
    <d v="2021-10-04T00:00:00"/>
    <m/>
    <m/>
    <d v="2021-10-06T00:00:00"/>
    <s v="W41-2021"/>
    <m/>
    <m/>
    <m/>
    <s v="38.RFI"/>
    <s v="21.RFI"/>
    <s v="CLOSED - RFI DONE"/>
    <s v="04:10:21-19:09:21: SRFI_x000a_15:09:21: ME OG_x000a_13:09:21: 08:09:21: RBS/BTS PONDASI_x000a_06:09:21: PREPARE TIM, CME PREPARATION_x000a_30:08:21:25:08:21:22:08:21: 18:08:21: READY TO DECLARE STO_x000a_16:08:21: NEED REVIEW CIVIL HTI_x000a_09:08:21: 04:08:21 : SPK COLO RELEASED, ERM PROSES"/>
    <x v="2"/>
    <x v="0"/>
    <m/>
    <m/>
    <m/>
    <m/>
    <x v="2"/>
    <m/>
    <m/>
    <x v="1"/>
    <m/>
    <m/>
  </r>
  <r>
    <n v="772"/>
    <m/>
    <s v="SUM-RI-BLS-1135"/>
    <n v="30701280031"/>
    <s v="040851109"/>
    <s v="SITE MANDAU"/>
    <s v="RORO JONGRANG 2021 [NEW]"/>
    <s v="TB"/>
    <s v="101°11.30.16'E"/>
    <s v="1°16.16.36'N"/>
    <n v="40"/>
    <s v="50/120/310"/>
    <n v="2021"/>
    <s v="RORO JONGRANG 2021 [NEW]"/>
    <s v="Jl. Dewi Sartika Gg. Al- Hidayah No.27 Kel Duri Barat, Kec. Mandau, Kab. Bengkalis, Prov. Riau"/>
    <s v="HTI"/>
    <s v="SUM-RI-BLS-1135"/>
    <s v="DURI_BARAT"/>
    <s v="COLO"/>
    <s v="TBG"/>
    <s v="West"/>
    <x v="9"/>
    <s v="Riau"/>
    <s v="Kab. Bengkalis"/>
    <n v="6617456"/>
    <x v="76"/>
    <m/>
    <n v="63"/>
    <s v="61 - 90 days"/>
    <d v="2021-09-08T00:00:00"/>
    <s v="W37-2021"/>
    <s v="Sep-2021"/>
    <d v="2021-09-07T00:00:00"/>
    <s v="W37-2021"/>
    <s v="Sep-2021"/>
    <d v="2021-10-14T00:00:00"/>
    <s v="W42-2021"/>
    <s v="Oct-2021"/>
    <d v="2021-10-14T00:00:00"/>
    <s v="W42-2021"/>
    <s v="Oct-2021"/>
    <s v="MW"/>
    <d v="2021-09-04T00:00:00"/>
    <m/>
    <s v="182103587972"/>
    <n v="6.6"/>
    <m/>
    <d v="2021-10-04T00:00:00"/>
    <m/>
    <m/>
    <d v="2021-10-11T00:00:00"/>
    <s v="W42-2021"/>
    <m/>
    <m/>
    <m/>
    <s v="38.RFI"/>
    <s v="21.RFI"/>
    <s v="CLOSED - RFI DONE"/>
    <s v="10:10:21-29:09:21: SRFI_x000a_22:09:21:19:09:21: SRFI_x000a_15:09:21: ME OG_x000a_13:09:21: 08:09:21: RBS/BTS PONDASI OG_x000a_06:09:21: PREPARE TIM, CME PREPARATION_x000a_30:08:21:25:08:21:22:08:21: NEED REVIEW CIVIL HUAWEI_x000a_18:08:21: NEED REVIEW TNP ALITA_x000a_16:08:21: 09:08:21 : SPK COLO RELEASED, ERM PROSES"/>
    <x v="2"/>
    <x v="0"/>
    <m/>
    <m/>
    <m/>
    <m/>
    <x v="2"/>
    <m/>
    <m/>
    <x v="1"/>
    <m/>
    <m/>
  </r>
  <r>
    <n v="662"/>
    <m/>
    <s v="JAW-JB-GRT-4251"/>
    <n v="30696180031"/>
    <s v="122372109"/>
    <s v="WANGUNJAYA-BANJARWANGI"/>
    <s v="RORO JONGRANG 2021 [NEW]"/>
    <s v="SKP"/>
    <s v="107°54.1.4'E"/>
    <s v="7°25.2.78'S"/>
    <n v="50"/>
    <s v="90/140/320"/>
    <n v="2021"/>
    <s v="RORO JONGRANG 2021 [NEW]"/>
    <s v="Desa Kadongdong Kp. Bukit Dipa RT.04 RW.01, Kec. Banjarwangi, Kab. Garut Prov. Jawa Barat"/>
    <s v="HTI"/>
    <s v="JAW-JB-GRT-4251"/>
    <s v="BANJARWANGI_KADONGDONG"/>
    <s v="COLO"/>
    <s v="TBG"/>
    <s v="CENTRAL"/>
    <x v="8"/>
    <s v="Jawa Barat"/>
    <s v="Kab. Garut"/>
    <n v="6617454"/>
    <x v="76"/>
    <m/>
    <n v="67"/>
    <s v="61 - 90 days"/>
    <d v="2021-09-08T00:00:00"/>
    <s v="W37-2021"/>
    <s v="Sep-2021"/>
    <d v="2021-09-07T00:00:00"/>
    <s v="W37-2021"/>
    <s v="Sep-2021"/>
    <d v="2021-10-15T00:00:00"/>
    <s v="W42-2021"/>
    <s v="Oct-2021"/>
    <d v="2021-10-15T00:00:00"/>
    <s v="W42-2021"/>
    <s v="Oct-2021"/>
    <s v="MW"/>
    <d v="2021-08-18T00:00:00"/>
    <m/>
    <s v="532762045566"/>
    <n v="6.6"/>
    <m/>
    <d v="2021-10-04T00:00:00"/>
    <m/>
    <d v="2021-08-27T00:00:00"/>
    <d v="2021-10-15T00:00:00"/>
    <s v="W42-2021"/>
    <m/>
    <m/>
    <m/>
    <s v="38.RFI"/>
    <s v="21.RFI"/>
    <s v="CLOSED - RFI DONE"/>
    <s v="13:10:21-19:09:21: POWER CONNECTION PROSES_x000a_13:09:21: 01:09:21: 30:08:21: 25:08:21: SRFI_x000a_22:08:21: Pondasi Done, ME OG_x000a_18:08:21: CME PREPARATION_x000a_16:08:21: REAY TO DECLARE_x000a_09:08:21: 04:08:21 : SPK COLO RELEASED, ERM PROSES"/>
    <x v="2"/>
    <x v="0"/>
    <m/>
    <m/>
    <m/>
    <m/>
    <x v="2"/>
    <m/>
    <m/>
    <x v="1"/>
    <m/>
    <m/>
  </r>
  <r>
    <n v="690"/>
    <m/>
    <s v="SUM-LA-BDL-1128"/>
    <n v="30696340031"/>
    <s v="100343104"/>
    <s v="JL_SAMRATULANGI"/>
    <s v="RORO JONGRANG 2021 [NEW]"/>
    <s v="SMI"/>
    <s v="105°19.4.69'E"/>
    <s v="5°24.27.04'S"/>
    <n v="50"/>
    <s v="45/165/300"/>
    <n v="2021"/>
    <s v="RORO JONGRANG 2021 [NEW]"/>
    <s v="Jl. Pangeran Ryacudu, Kel. Campang Rayas RT.01/02 , Kec. Tanjung Karang Timur, Kota Bandar Lampung Prov. Lampung"/>
    <s v="HTI"/>
    <s v="SUM-LA-BDL-1128"/>
    <s v="CAMPANG_RAYA_SOETTA"/>
    <s v="COLO"/>
    <s v="TBG"/>
    <s v="West"/>
    <x v="13"/>
    <s v="Lampung"/>
    <s v="Kota Bandar Lampung"/>
    <n v="6617453"/>
    <x v="76"/>
    <m/>
    <n v="67"/>
    <s v="61 - 90 days"/>
    <d v="2021-09-08T00:00:00"/>
    <s v="W37-2021"/>
    <s v="Sep-2021"/>
    <d v="2021-09-07T00:00:00"/>
    <s v="W37-2021"/>
    <s v="Sep-2021"/>
    <d v="2021-10-15T00:00:00"/>
    <s v="W42-2021"/>
    <s v="Oct-2021"/>
    <d v="2021-10-15T00:00:00"/>
    <s v="W42-2021"/>
    <s v="Oct-2021"/>
    <s v="MW"/>
    <d v="2021-08-18T00:00:00"/>
    <m/>
    <s v="171202936753"/>
    <n v="6.6"/>
    <m/>
    <d v="2021-10-04T00:00:00"/>
    <m/>
    <d v="2021-08-31T00:00:00"/>
    <d v="2021-10-15T00:00:00"/>
    <s v="W42-2021"/>
    <m/>
    <m/>
    <m/>
    <s v="38.RFI"/>
    <s v="21.RFI"/>
    <s v="CLOSED - RFI DONE"/>
    <s v="13:10:21-25:08:21:SRFI_x000a_22:08:21:RBS BTS FOUNDATION_x000a_18:08:21: READY TO DECLARE STO_x000a_16:08:21: NEED REVIEW CIVIL HTI_x000a_09:08:21: 04:08:21 : SPK COLO RELEASED, ERM PROSES"/>
    <x v="2"/>
    <x v="0"/>
    <m/>
    <m/>
    <m/>
    <m/>
    <x v="2"/>
    <m/>
    <m/>
    <x v="1"/>
    <m/>
    <m/>
  </r>
  <r>
    <n v="757"/>
    <m/>
    <s v="JAW-JB-GRT-4250"/>
    <n v="30701450031"/>
    <s v="121098104"/>
    <s v="NODAL BANJARWANGI"/>
    <s v="RORO JONGRANG 2021 [NEW]"/>
    <s v="SMI"/>
    <s v="107°53.2.8'E"/>
    <s v="7°28.34.14'S"/>
    <n v="50"/>
    <s v="5/65/135"/>
    <n v="2021"/>
    <s v="RORO JONGRANG 2021 [NEW]"/>
    <s v="Desa Girimukti Kp. Gunung Kec. Singajaya, Kab. Garut Prov. Jawa Barat"/>
    <s v="HTI"/>
    <s v="JAW-JB-GRT-4250"/>
    <s v="SINGAJAYA_GIRIMUKTI"/>
    <s v="COLO"/>
    <s v="TBG"/>
    <s v="CENTRAL"/>
    <x v="8"/>
    <s v="Jawa Barat"/>
    <s v="Kab. Garut"/>
    <n v="6617453"/>
    <x v="76"/>
    <m/>
    <n v="67"/>
    <s v="61 - 90 days"/>
    <d v="2021-09-08T00:00:00"/>
    <s v="W37-2021"/>
    <s v="Sep-2021"/>
    <d v="2021-09-07T00:00:00"/>
    <s v="W37-2021"/>
    <s v="Sep-2021"/>
    <d v="2021-10-15T00:00:00"/>
    <s v="W42-2021"/>
    <s v="Oct-2021"/>
    <d v="2021-10-15T00:00:00"/>
    <s v="W42-2021"/>
    <s v="Oct-2021"/>
    <s v="MW"/>
    <d v="2021-08-18T00:00:00"/>
    <m/>
    <s v="MULTIGUNA"/>
    <m/>
    <m/>
    <d v="2021-10-04T00:00:00"/>
    <m/>
    <m/>
    <d v="2021-10-15T00:00:00"/>
    <s v="W42-2021"/>
    <m/>
    <m/>
    <m/>
    <s v="38.RFI"/>
    <s v="21.RFI"/>
    <s v="CLOSED - RFI DONE"/>
    <s v="26:10:21: RFIN_x000a_13:10:21-04:10:21: SRFI_x000a_19:09:21: ME OG_x000a_13:09:21: 08:09:21: PONDASI RBS/BTS OG_x000a_01:09:21: CME PREPARATION_x000a_30:08:21:25:08:21:22:08:21: 18:08:21: READY TO DECLARE STO_x000a_16:08:21: NEED REVIEW CIVIL HTI_x000a_09:08:21: 04:08:21 : SPK COLO RELEASED, ERM PROSES"/>
    <x v="2"/>
    <x v="0"/>
    <m/>
    <m/>
    <m/>
    <m/>
    <x v="2"/>
    <m/>
    <m/>
    <x v="1"/>
    <m/>
    <m/>
  </r>
  <r>
    <n v="734"/>
    <m/>
    <s v="JAW-JI-TRK-4263"/>
    <n v="30701360031"/>
    <s v="163717126"/>
    <s v="DAWUHANTRENGGALEK"/>
    <s v="RORO JONGRANG 2021 [NEW]"/>
    <s v="TB"/>
    <s v="111°44.30.01'E"/>
    <s v="7°59.52.51'S"/>
    <n v="40"/>
    <s v="65/200/320"/>
    <n v="2021"/>
    <s v="RORO JONGRANG 2021 [NEW]"/>
    <s v="Dusun Cari RT 013 RW RW 004 Desa Dawuhan Kec. Trenggalek, Kab. Trenggalek Prov. Jawa Timur"/>
    <s v="HTI"/>
    <s v="JAW-JI-TRK-4263"/>
    <s v="TRENGGALEK DAWUHAN"/>
    <s v="COLO"/>
    <s v="TBG"/>
    <s v="EAST"/>
    <x v="6"/>
    <s v="Jawa Timur"/>
    <s v="Kab. Trenggalek"/>
    <n v="6617456"/>
    <x v="76"/>
    <m/>
    <n v="67"/>
    <s v="61 - 90 days"/>
    <d v="2021-09-08T00:00:00"/>
    <s v="W37-2021"/>
    <s v="Sep-2021"/>
    <d v="2021-09-07T00:00:00"/>
    <s v="W37-2021"/>
    <s v="Sep-2021"/>
    <d v="2021-10-15T00:00:00"/>
    <s v="W42-2021"/>
    <s v="Oct-2021"/>
    <d v="2021-10-15T00:00:00"/>
    <s v="W42-2021"/>
    <s v="Oct-2021"/>
    <s v="MW"/>
    <d v="2021-09-04T00:00:00"/>
    <m/>
    <s v="MULTIGUNA"/>
    <m/>
    <m/>
    <d v="2021-10-04T00:00:00"/>
    <m/>
    <m/>
    <d v="2021-10-15T00:00:00"/>
    <s v="W42-2021"/>
    <m/>
    <m/>
    <m/>
    <s v="38.RFI"/>
    <s v="21.RFI"/>
    <s v="CLOSED - RFI DONE"/>
    <s v="13:10:21-29:09:21: SRFI_x000a_19:09:21:15:09:21: ME OG_x000a_12:09:21: 08:09:21: PONDASI OG_x000a_06:09:21: CME PREPARATION_x000a_30:08:21:25:08:21:22:08:21: 18:08:21: READY TO DECLARE STO_x000a_16:08:21: NEED REVIEW CIVIL HTI_x000a_09:08:21: 04:08:21 : SPK COLO RELEASED, ERM PROSES"/>
    <x v="2"/>
    <x v="0"/>
    <m/>
    <m/>
    <m/>
    <m/>
    <x v="2"/>
    <m/>
    <m/>
    <x v="1"/>
    <m/>
    <m/>
  </r>
  <r>
    <n v="733"/>
    <m/>
    <s v="JAW-JI-JMR-5127"/>
    <n v="30701210031"/>
    <s v="163958109"/>
    <s v="SUKORENOUMBULSARI"/>
    <s v="RORO JONGRANG 2021 [NEW]"/>
    <s v="TB"/>
    <s v="113°23.52.58'E"/>
    <s v="8°15.5.62'S"/>
    <n v="40"/>
    <s v="10/200/290"/>
    <n v="2021"/>
    <s v="RORO JONGRANG 2021 [NEW]"/>
    <s v="Dusun Kandangrejo, RT01/RW17, Desa Sukoreno, Kec. Umbulsari, Kab. Jember Prov. Jawa Timur"/>
    <s v="HTI"/>
    <s v="JAW-JI-JMR-5127"/>
    <s v="UMBULSARI SUKORENO"/>
    <s v="COLO"/>
    <s v="TBG"/>
    <s v="EAST"/>
    <x v="6"/>
    <s v="Jawa Timur"/>
    <s v="Kab. Jember"/>
    <n v="6617456"/>
    <x v="76"/>
    <m/>
    <n v="67"/>
    <s v="61 - 90 days"/>
    <d v="2021-09-08T00:00:00"/>
    <s v="W37-2021"/>
    <s v="Sep-2021"/>
    <d v="2021-09-07T00:00:00"/>
    <s v="W37-2021"/>
    <s v="Sep-2021"/>
    <d v="2021-10-15T00:00:00"/>
    <s v="W42-2021"/>
    <s v="Oct-2021"/>
    <d v="2021-10-15T00:00:00"/>
    <s v="W42-2021"/>
    <s v="Oct-2021"/>
    <s v="MW"/>
    <d v="2021-09-04T00:00:00"/>
    <m/>
    <s v="MULTIGUNA"/>
    <m/>
    <m/>
    <d v="2021-10-04T00:00:00"/>
    <m/>
    <m/>
    <d v="2021-10-15T00:00:00"/>
    <s v="W42-2021"/>
    <m/>
    <m/>
    <m/>
    <s v="38.RFI"/>
    <s v="21.RFI"/>
    <s v="CLOSED - RFI DONE"/>
    <s v="13:10:21-29:09:21: SRFI_x000a_19:09:21:15:09:21: ME OG_x000a_13:09:21: 08:09:21: PONDASI OG_x000a_06:09:21: CME PREPARATION_x000a_30:08:21:25:08:21:22:08:21: 18:08:21: READY TO DECLARE STO_x000a_16:08:21: NEED REVIEW CIVIL HTI_x000a_09:08:21: 04:08:21 : SPK COLO RELEASED, ERM PROSES"/>
    <x v="2"/>
    <x v="0"/>
    <m/>
    <m/>
    <m/>
    <m/>
    <x v="2"/>
    <m/>
    <m/>
    <x v="1"/>
    <m/>
    <m/>
  </r>
  <r>
    <n v="749"/>
    <m/>
    <s v="JAW-JI-SDA-4315"/>
    <n v="30701340031"/>
    <s v="163610126"/>
    <s v="KEDUNGREJO JABON"/>
    <s v="RORO JONGRANG 2021 [NEW]"/>
    <s v="TB"/>
    <s v="112°45.8.42'E"/>
    <s v="7°34.21.61'S"/>
    <n v="37"/>
    <s v="25/110/270"/>
    <n v="2021"/>
    <s v="RORO JONGRANG 2021 [NEW]"/>
    <s v="Dusun  Kluthuk  RT.  014  RW.  005  Desa Kedungrejo Kec. Jabon Kab. Sidoarjo"/>
    <s v="HTI"/>
    <s v="JAW-JI-SDA-4315"/>
    <s v="JABON KEDUNGREJO"/>
    <s v="COLO"/>
    <s v="TBG"/>
    <s v="EAST"/>
    <x v="6"/>
    <s v="Jawa Timur"/>
    <s v="Kab. Sidoarjo"/>
    <n v="6617456"/>
    <x v="76"/>
    <m/>
    <n v="66"/>
    <s v="61 - 90 days"/>
    <d v="2021-09-08T00:00:00"/>
    <s v="W37-2021"/>
    <s v="Sep-2021"/>
    <d v="2021-09-07T00:00:00"/>
    <s v="W37-2021"/>
    <s v="Sep-2021"/>
    <d v="2021-10-15T00:00:00"/>
    <s v="W42-2021"/>
    <s v="Oct-2021"/>
    <d v="2021-10-15T00:00:00"/>
    <s v="W42-2021"/>
    <s v="Oct-2021"/>
    <s v="MW"/>
    <d v="2021-09-04T00:00:00"/>
    <m/>
    <s v="511821708283"/>
    <n v="6.6"/>
    <m/>
    <d v="2021-10-04T00:00:00"/>
    <m/>
    <m/>
    <d v="2021-10-14T00:00:00"/>
    <s v="W42-2021"/>
    <m/>
    <m/>
    <m/>
    <s v="38.RFI"/>
    <s v="21.RFI"/>
    <s v="CLOSED - RFI DONE"/>
    <s v="13:10:21-29:09:21: SRFI_x000a_22:09:21: ME OG_x000a_19:09:21:15:09:21: 13:09:21: 08:09:21: PONDASI OG_x000a_06:09:21: CME PREPARATION_x000a_30:08:21:25:08:21:22:08:21: 18:08:21: READY TO DECLARE STO_x000a_16:08:21: NEED REVIEW CIVIL HTI_x000a_09:08:21: 04:08:21 : SPK COLO RELEASED, ERM PROSES"/>
    <x v="2"/>
    <x v="0"/>
    <m/>
    <m/>
    <m/>
    <m/>
    <x v="2"/>
    <m/>
    <m/>
    <x v="1"/>
    <m/>
    <m/>
  </r>
  <r>
    <n v="717"/>
    <m/>
    <s v="JAW-JB-SBR-4246"/>
    <n v="30701430031"/>
    <s v="121027104"/>
    <s v="KARANGMULYA"/>
    <s v="RORO JONGRANG 2021 [NEW]"/>
    <s v="SMI"/>
    <s v="108°27.20.7'E"/>
    <s v="6°45.33.66'S"/>
    <n v="30"/>
    <s v="90/180/355"/>
    <n v="2021"/>
    <s v="RORO JONGRANG 2021 [NEW]"/>
    <s v="Jl. Ageng Serang, Desa Kenangan RT.06 RW.01, Kec. Sumber, Kab. Cirebon Prov. Jawa Barat"/>
    <s v="HTI"/>
    <s v="JAW-JB-SBR-4246"/>
    <s v="SUMBER_KENANGA"/>
    <s v="COLO"/>
    <s v="TBG"/>
    <s v="CENTRAL"/>
    <x v="8"/>
    <s v="Jawa Barat"/>
    <s v="Kab. Cirebon"/>
    <n v="6617453"/>
    <x v="76"/>
    <m/>
    <n v="66"/>
    <s v="61 - 90 days"/>
    <d v="2021-09-08T00:00:00"/>
    <s v="W37-2021"/>
    <s v="Sep-2021"/>
    <d v="2021-09-07T00:00:00"/>
    <s v="W37-2021"/>
    <s v="Sep-2021"/>
    <d v="2021-10-15T00:00:00"/>
    <s v="W42-2021"/>
    <s v="Oct-2021"/>
    <d v="2021-10-15T00:00:00"/>
    <s v="W42-2021"/>
    <s v="Oct-2021"/>
    <s v="MW"/>
    <d v="2021-09-04T00:00:00"/>
    <m/>
    <s v="533313478129"/>
    <n v="6.6"/>
    <m/>
    <d v="2021-10-04T00:00:00"/>
    <m/>
    <m/>
    <d v="2021-10-14T00:00:00"/>
    <s v="W42-2021"/>
    <m/>
    <m/>
    <m/>
    <s v="38.RFI"/>
    <s v="21.RFI"/>
    <s v="CLOSED - RFI DONE"/>
    <s v="13:10:21-19:09:21: POWER CONNECTION PROSES_x000a_13:09:21: 08:09:21: ME OG_x000a_06:09:21: CME PREPARATION_x000a_30:08:21:25:08:21: 22:08:21: READY TO DECLARE STO_x000a_18:08:21: 16:08:21: NEED REVIEW CIVIL HTI_x000a_09:08:21: 04:08:21 : SPK COLO RELEASED, ERM PROSES"/>
    <x v="2"/>
    <x v="0"/>
    <m/>
    <m/>
    <m/>
    <m/>
    <x v="2"/>
    <m/>
    <m/>
    <x v="1"/>
    <m/>
    <m/>
  </r>
  <r>
    <n v="759"/>
    <m/>
    <s v="JAW-JB-NPH-4233"/>
    <n v="30696200031"/>
    <s v="122406109"/>
    <s v="KOTABARU - BALEPARE ( BTS HOTEL )"/>
    <s v="RORO JONGRANG 2021 [NEW]"/>
    <s v="SKP"/>
    <s v="107°29.29.76'E"/>
    <s v="6°51.33.84'S"/>
    <n v="30"/>
    <s v="0/160/270"/>
    <n v="2021"/>
    <s v="RORO JONGRANG 2021 [NEW]"/>
    <s v="Desa Cipeundey Kp. Pajagalan RT.005 RW.02 Kec. Padalarang, Kab. Bandung Barat Prov. Jawa Barat"/>
    <s v="HTI"/>
    <s v="JAW-JB-NPH-4233"/>
    <s v="PADALARANG_CIPEUNDEUY"/>
    <s v="COLO"/>
    <s v="TBG"/>
    <s v="CENTRAL"/>
    <x v="8"/>
    <s v="Jawa Barat"/>
    <s v="Kab. Bandung Barat"/>
    <n v="6617454"/>
    <x v="76"/>
    <m/>
    <n v="65"/>
    <s v="61 - 90 days"/>
    <d v="2021-09-08T00:00:00"/>
    <s v="W37-2021"/>
    <s v="Sep-2021"/>
    <d v="2021-09-07T00:00:00"/>
    <s v="W37-2021"/>
    <s v="Sep-2021"/>
    <d v="2021-10-15T00:00:00"/>
    <s v="W42-2021"/>
    <s v="Oct-2021"/>
    <d v="2021-10-15T00:00:00"/>
    <s v="W42-2021"/>
    <s v="Oct-2021"/>
    <s v="MW"/>
    <d v="2021-08-18T00:00:00"/>
    <m/>
    <s v="535852190263"/>
    <n v="6.6"/>
    <m/>
    <d v="2021-10-04T00:00:00"/>
    <m/>
    <d v="2021-08-31T00:00:00"/>
    <d v="2021-10-13T00:00:00"/>
    <s v="W42-2021"/>
    <m/>
    <m/>
    <m/>
    <s v="38.RFI"/>
    <s v="21.RFI"/>
    <s v="CLOSED - RFI DONE"/>
    <s v="10:10:21-01:09:21: SRFI _x000a_30:08:21: PONDASI BTS/RBS DONE_x000a_25:08:21: Pondasi RBS/BTS OG_x000a_22:08:21: CME PREPARATION_x000a_18:08:21: READY TO DECLARE STO_x000a_16:08:21: NEED REVIEW CIVIL HTI_x000a_09:08:21: 04:08:21 : SPK COLO RELEASED, ERM PROSES"/>
    <x v="2"/>
    <x v="0"/>
    <m/>
    <m/>
    <m/>
    <m/>
    <x v="2"/>
    <m/>
    <m/>
    <x v="1"/>
    <m/>
    <m/>
  </r>
  <r>
    <n v="711"/>
    <m/>
    <s v="JAW-JB-CMS-4235"/>
    <n v="30701420031"/>
    <s v="121435104"/>
    <s v="JATINEGARA"/>
    <s v="RORO JONGRANG 2021 [NEW]"/>
    <s v="SMI"/>
    <s v="108°25.29.35'E"/>
    <s v="7°10.21.11'S"/>
    <n v="50"/>
    <s v="30/170/255"/>
    <n v="2021"/>
    <s v="RORO JONGRANG 2021 [NEW]"/>
    <s v="Dusun Wetan Desa Bayasari Blok Pondok Cibadun, Kec. Jatinagara, Kab. Ciamis Prov. Jawa Barat"/>
    <s v="HTI"/>
    <s v="JAW-JB-CMS-4235"/>
    <s v="JATINAGARA_BAYASARI"/>
    <s v="COLO"/>
    <s v="TBG"/>
    <s v="CENTRAL"/>
    <x v="8"/>
    <s v="Jawa Barat"/>
    <s v="Kab. Ciamis"/>
    <n v="6617453"/>
    <x v="76"/>
    <m/>
    <n v="64"/>
    <s v="61 - 90 days"/>
    <d v="2021-09-08T00:00:00"/>
    <s v="W37-2021"/>
    <s v="Sep-2021"/>
    <d v="2021-09-07T00:00:00"/>
    <s v="W37-2021"/>
    <s v="Sep-2021"/>
    <d v="2021-10-15T00:00:00"/>
    <s v="W42-2021"/>
    <s v="Oct-2021"/>
    <d v="2021-10-15T00:00:00"/>
    <s v="W42-2021"/>
    <s v="Oct-2021"/>
    <s v="MW"/>
    <d v="2021-08-18T00:00:00"/>
    <m/>
    <s v="532314731868"/>
    <n v="6.6"/>
    <m/>
    <d v="2021-10-04T00:00:00"/>
    <m/>
    <m/>
    <d v="2021-10-12T00:00:00"/>
    <s v="W42-2021"/>
    <m/>
    <m/>
    <m/>
    <s v="38.RFI"/>
    <s v="21.RFI"/>
    <s v="CLOSED - RFI DONE"/>
    <s v="10:10:21-19:09:21: POWER CONNECTION PROSES_x000a_13:09:21: 08:09:21: 06:09:21: RBS/BTS FOUNDATION_x000a_30:08:21:25:08:21:22:08:21: READY TO DECLARE STO_x000a_18:08:21: 16:08:21: NEED REVIEW CIVIL HTI_x000a_09:08:21: 04:08:21 : SPK COLO RELEASED, ERM PROSES"/>
    <x v="2"/>
    <x v="0"/>
    <m/>
    <m/>
    <m/>
    <m/>
    <x v="2"/>
    <m/>
    <m/>
    <x v="1"/>
    <m/>
    <m/>
  </r>
  <r>
    <n v="747"/>
    <m/>
    <s v="JAW-JI-NGW-3677"/>
    <n v="30701130031"/>
    <s v="163433109"/>
    <s v="TRUNOJOYO 2"/>
    <s v="RORO JONGRANG 2021 [NEW]"/>
    <s v="TB"/>
    <s v="111°25.27.55'E"/>
    <s v="7°24.11.23'S"/>
    <n v="30"/>
    <s v="10/95/225"/>
    <n v="2021"/>
    <s v="RORO JONGRANG 2021 [NEW]"/>
    <s v="Jl. Garuda RT 03 RW 01 Desa Grudo Kec. Ngawi, Kab. Ngawi Prov. Jawa Timur"/>
    <s v="HTI"/>
    <s v="JAW-JI-NGW-3677"/>
    <s v="NGAWI GRUDO"/>
    <s v="COLO"/>
    <s v="TBG"/>
    <s v="EAST"/>
    <x v="6"/>
    <s v="Jawa Timur"/>
    <s v="Kab. Ngawi"/>
    <n v="6617456"/>
    <x v="76"/>
    <m/>
    <n v="64"/>
    <s v="61 - 90 days"/>
    <d v="2021-09-08T00:00:00"/>
    <s v="W37-2021"/>
    <s v="Sep-2021"/>
    <d v="2021-09-07T00:00:00"/>
    <s v="W37-2021"/>
    <s v="Sep-2021"/>
    <d v="2021-10-15T00:00:00"/>
    <s v="W42-2021"/>
    <s v="Oct-2021"/>
    <d v="2021-10-15T00:00:00"/>
    <s v="W42-2021"/>
    <s v="Oct-2021"/>
    <s v="MW"/>
    <d v="2021-09-04T00:00:00"/>
    <m/>
    <s v="MULTIGUNA"/>
    <m/>
    <m/>
    <d v="2021-10-04T00:00:00"/>
    <m/>
    <m/>
    <d v="2021-10-12T00:00:00"/>
    <s v="W42-2021"/>
    <m/>
    <m/>
    <m/>
    <s v="38.RFI"/>
    <s v="21.RFI"/>
    <s v="CLOSED - RFI DONE"/>
    <s v="10:10:21-15:09:21: SRFI_x000a_13:09:21: 08:09:21: PONDASI OG_x000a_06:09:21: CME PREPARATION_x000a_30:08:21:25:08:21:22:08:21: 18:08:21: READY TO DECLARE STO_x000a_16:08:21: NEED REVIEW CIVIL HTI_x000a_09:08:21: 04:08:21 : SPK COLO RELEASED, ERM PROSES"/>
    <x v="2"/>
    <x v="0"/>
    <m/>
    <m/>
    <m/>
    <m/>
    <x v="2"/>
    <m/>
    <m/>
    <x v="1"/>
    <m/>
    <m/>
  </r>
  <r>
    <n v="761"/>
    <m/>
    <s v="JAW-JB-SNG-4264"/>
    <n v="30701470031"/>
    <s v="121343104"/>
    <s v="KAWUNGANTEN"/>
    <s v="RORO JONGRANG 2021 [NEW]"/>
    <s v="SMI"/>
    <s v="107°43.52.18'E"/>
    <s v="6°29.1.72'S"/>
    <n v="50"/>
    <s v="110/245/340"/>
    <n v="2021"/>
    <s v="RORO JONGRANG 2021 [NEW]"/>
    <s v="Desa Kawunganten Kp. Kawunganten, Kec. Cikaum, Kab. Subang Prov. Jawa Barat"/>
    <s v="HTI"/>
    <s v="JAW-JB-SNG-4264"/>
    <s v="CIKAUM_KAWUNGANTEN"/>
    <s v="COLO"/>
    <s v="TBG"/>
    <s v="CENTRAL"/>
    <x v="8"/>
    <s v="Jawa Barat"/>
    <s v="Kab. Subang"/>
    <n v="6617453"/>
    <x v="76"/>
    <m/>
    <n v="60"/>
    <s v="31 - 60 days"/>
    <d v="2021-09-08T00:00:00"/>
    <s v="W37-2021"/>
    <s v="Sep-2021"/>
    <d v="2021-09-07T00:00:00"/>
    <s v="W37-2021"/>
    <s v="Sep-2021"/>
    <d v="2021-10-15T00:00:00"/>
    <s v="W42-2021"/>
    <s v="Oct-2021"/>
    <d v="2021-10-15T00:00:00"/>
    <s v="W42-2021"/>
    <s v="Oct-2021"/>
    <s v="MW"/>
    <d v="2021-09-04T00:00:00"/>
    <m/>
    <s v="534254181689"/>
    <n v="6.6"/>
    <m/>
    <d v="2021-10-04T00:00:00"/>
    <m/>
    <m/>
    <d v="2021-10-08T00:00:00"/>
    <s v="W41-2021"/>
    <m/>
    <m/>
    <m/>
    <s v="38.RFI"/>
    <s v="21.RFI"/>
    <s v="CLOSED - RFI DONE"/>
    <s v="10:10:21-08:09:21: SRFI_x000a_06:09:21: CME PREPARATION_x000a_30:08:21:25:08:21: 22:08:21: READY TO DECLARE STO_x000a_18:08:21: 16:08:21: NEED REVIEW CIVIL HTI_x000a_09:08:21: 04:08:21 : SPK COLO RELEASED, ERM PROSES"/>
    <x v="2"/>
    <x v="0"/>
    <m/>
    <m/>
    <m/>
    <m/>
    <x v="2"/>
    <m/>
    <m/>
    <x v="1"/>
    <m/>
    <m/>
  </r>
  <r>
    <n v="764"/>
    <m/>
    <s v="JAW-JI-JBG-4177"/>
    <n v="30701760031"/>
    <s v="TBG06_EJ065"/>
    <s v="SUMBEREJO"/>
    <s v="RORO JONGRANG 2021 [NEW]"/>
    <s v="PMS"/>
    <s v="112°11.28.75'E"/>
    <s v="7°31.11.53'S"/>
    <n v="50"/>
    <s v="30/105/310"/>
    <n v="2021"/>
    <s v="RORO JONGRANG 2021 [NEW]"/>
    <s v="Jl. Desa Sumberejo RT.06 RW.01 Kel. Sumberejo Kec. Jombang, Kab. Jombang Prov. Jawa Timur"/>
    <s v="HTI"/>
    <s v="JAW-JI-JBG-4177"/>
    <s v="JOMBANG SUMBERJO"/>
    <s v="COLO"/>
    <s v="TBG"/>
    <s v="EAST"/>
    <x v="6"/>
    <s v="Jawa Timur"/>
    <s v="Kab. Jombang"/>
    <n v="6617452"/>
    <x v="76"/>
    <m/>
    <n v="68"/>
    <s v="61 - 90 days"/>
    <d v="2021-09-08T00:00:00"/>
    <s v="W37-2021"/>
    <s v="Sep-2021"/>
    <d v="2021-09-07T00:00:00"/>
    <s v="W37-2021"/>
    <s v="Sep-2021"/>
    <d v="2021-10-17T00:00:00"/>
    <s v="W43-2021"/>
    <s v="Oct-2021"/>
    <d v="2021-10-17T00:00:00"/>
    <s v="W43-2021"/>
    <s v="Oct-2021"/>
    <s v="MW"/>
    <d v="2021-08-18T00:00:00"/>
    <m/>
    <s v="514531761654"/>
    <n v="6.6"/>
    <m/>
    <d v="2021-10-04T00:00:00"/>
    <m/>
    <m/>
    <d v="2021-10-16T00:00:00"/>
    <s v="W42-2021"/>
    <m/>
    <m/>
    <m/>
    <s v="38.RFI"/>
    <s v="21.RFI"/>
    <s v="CLOSED - RFI DONE"/>
    <s v="13:10:21-15:09:21: SRFI_x000a_13:09:21: 08:09:21: POWER CONNECTION PROSES_x000a_06:09:21: CME PREPARATION_x000a_30:08:21:25:08:21:22:08:21: 18:08:21: READY TO DECLARE STO_x000a_16:08:21: NEED REVIEW CIVIL HTI_x000a_09:08:21: 04:08:21 : SPK COLO RELEASED, ERM PROSES"/>
    <x v="2"/>
    <x v="0"/>
    <m/>
    <m/>
    <m/>
    <m/>
    <x v="2"/>
    <m/>
    <m/>
    <x v="1"/>
    <m/>
    <m/>
  </r>
  <r>
    <n v="751"/>
    <m/>
    <s v="JAW-JI-KPN-4411"/>
    <n v="30701720031"/>
    <s v="TBG05_EJ216"/>
    <s v="ARJOWILANGUN"/>
    <s v="RORO JONGRANG 2021 [NEW]"/>
    <s v="BK"/>
    <s v="112°25.40.55'E"/>
    <s v="8°11.6.32'S"/>
    <n v="50"/>
    <s v="10/110/265"/>
    <n v="2021"/>
    <s v="RORO JONGRANG 2021 [NEW]"/>
    <s v="Dukuh Barisan RT 13 / RW 02, Kel. Arjowilangun, Kec. Kalipare, Kab. Malang Prov. Jawa Timur"/>
    <s v="HTI"/>
    <s v="JAW-JI-KPN-4411"/>
    <s v="KALIPARE ARJOWILANGUN"/>
    <s v="COLO"/>
    <s v="TBG"/>
    <s v="EAST"/>
    <x v="6"/>
    <s v="Jawa Timur"/>
    <s v="Kab. Malang"/>
    <n v="6617449"/>
    <x v="76"/>
    <m/>
    <n v="67"/>
    <s v="61 - 90 days"/>
    <d v="2021-09-08T00:00:00"/>
    <s v="W37-2021"/>
    <s v="Sep-2021"/>
    <d v="2021-09-07T00:00:00"/>
    <s v="W37-2021"/>
    <s v="Sep-2021"/>
    <d v="2021-10-17T00:00:00"/>
    <s v="W43-2021"/>
    <s v="Oct-2021"/>
    <d v="2021-10-17T00:00:00"/>
    <s v="W43-2021"/>
    <s v="Oct-2021"/>
    <s v="MW"/>
    <d v="2021-09-04T00:00:00"/>
    <m/>
    <s v="513100329904"/>
    <n v="6.6"/>
    <m/>
    <d v="2021-10-04T00:00:00"/>
    <m/>
    <m/>
    <d v="2021-10-15T00:00:00"/>
    <s v="W42-2021"/>
    <m/>
    <m/>
    <m/>
    <s v="38.RFI"/>
    <s v="21.RFI"/>
    <s v="CLOSED - RFI DONE"/>
    <s v="13:10:21-15:09:21: SRFI_x000a_13:09:21: 08:09:21: PONDASI OG_x000a_06:09:21: CME PREPARATION_x000a_30:08:21:25:08:21:22:08:21: 18:08:21: READY TO DECLARE STO_x000a_16:08:21: NEED REVIEW CIVIL HTI_x000a_09:08:21: 04:08:21 : SPK COLO RELEASED, ERM PROSES"/>
    <x v="2"/>
    <x v="0"/>
    <m/>
    <m/>
    <m/>
    <m/>
    <x v="2"/>
    <m/>
    <m/>
    <x v="1"/>
    <m/>
    <m/>
  </r>
  <r>
    <n v="762"/>
    <m/>
    <s v="JAW-JI-KPN-4401"/>
    <n v="30701250031"/>
    <s v="162699109"/>
    <s v="PERTIGAANTUMPANGTBG"/>
    <s v="RORO JONGRANG 2021 [NEW]"/>
    <s v="TB"/>
    <s v="112°45.55.87'E"/>
    <s v="8°1.13.15'S"/>
    <n v="50"/>
    <s v="10/225/300"/>
    <n v="2021"/>
    <s v="RORO JONGRANG 2021 [NEW]"/>
    <s v="Dusun Prapatan Tulusayu RT.39 RW.05 Ds. Tulusayu Kec. Tumpang, Kab. Malang Prov. Jawa Timur"/>
    <s v="HTI"/>
    <s v="JAW-JI-KPN-4401"/>
    <s v="TULUSBESAR TUMPANG "/>
    <s v="COLO"/>
    <s v="TBG"/>
    <s v="EAST"/>
    <x v="6"/>
    <s v="Jawa Timur"/>
    <s v="Kab. Malang"/>
    <n v="6617456"/>
    <x v="76"/>
    <m/>
    <n v="71"/>
    <s v="61 - 90 days"/>
    <d v="2021-09-08T00:00:00"/>
    <s v="W37-2021"/>
    <s v="Sep-2021"/>
    <d v="2021-09-07T00:00:00"/>
    <s v="W37-2021"/>
    <s v="Sep-2021"/>
    <d v="2021-10-18T00:00:00"/>
    <s v="W43-2021"/>
    <s v="Oct-2021"/>
    <d v="2021-10-18T00:00:00"/>
    <s v="W43-2021"/>
    <s v="Oct-2021"/>
    <s v="MW"/>
    <d v="2021-09-04T00:00:00"/>
    <m/>
    <s v="MULTIGUNA"/>
    <m/>
    <m/>
    <d v="2021-10-04T00:00:00"/>
    <m/>
    <d v="2021-09-25T00:00:00"/>
    <d v="2021-10-19T00:00:00"/>
    <s v="W43-2021"/>
    <m/>
    <m/>
    <m/>
    <s v="38.RFI"/>
    <s v="21.RFI"/>
    <s v="CLOSED - RFI DONE"/>
    <s v="17:10:21-15:09:21: SRFI_x000a_13:09:21: 08:09:21: POWER CONNECTION PROSES_x000a_06:09:21: CME PREPARATION_x000a_30:08:21:25:08:21: 22:08:21: STO READY TO DECLARE_x000a_18:08:21: NEED REVIEW POWER HTI_x000a_16:08:21: 09:08:21 : SPK COLO RELEASED, ERM PROSES"/>
    <x v="2"/>
    <x v="0"/>
    <m/>
    <m/>
    <m/>
    <m/>
    <x v="2"/>
    <m/>
    <m/>
    <x v="1"/>
    <m/>
    <m/>
  </r>
  <r>
    <n v="705"/>
    <m/>
    <s v="SUM-JA-JMB-0502"/>
    <n v="30701220031"/>
    <s v="060347109"/>
    <s v="AGUS SALIM JBI"/>
    <s v="RORO JONGRANG 2021 [NEW]"/>
    <s v="TB"/>
    <s v="103°37.3.58'E"/>
    <s v="1°38.17.59'S"/>
    <n v="30"/>
    <s v="15/140/270"/>
    <n v="2021"/>
    <s v="RORO JONGRANG 2021 [NEW]"/>
    <s v="Jl. H.A. Roni Sani RT 2 Kel. Paal Lima, Kec. Kota Baru, Kota Jambi, Prov. Jambi"/>
    <s v="HTI"/>
    <s v="SUM-JA-JMB-0502"/>
    <s v="PAAL_LIMA"/>
    <s v="COLO"/>
    <s v="TBG"/>
    <s v="West"/>
    <x v="1"/>
    <s v="Jambi"/>
    <s v="Kota Jambi"/>
    <n v="6617456"/>
    <x v="76"/>
    <m/>
    <n v="70"/>
    <s v="61 - 90 days"/>
    <d v="2021-09-08T00:00:00"/>
    <s v="W37-2021"/>
    <s v="Sep-2021"/>
    <d v="2021-09-07T00:00:00"/>
    <s v="W37-2021"/>
    <s v="Sep-2021"/>
    <d v="2021-10-18T00:00:00"/>
    <s v="W43-2021"/>
    <s v="Oct-2021"/>
    <d v="2021-10-18T00:00:00"/>
    <s v="W43-2021"/>
    <s v="Oct-2021"/>
    <s v="MW"/>
    <d v="2021-09-04T00:00:00"/>
    <m/>
    <s v="143105973982"/>
    <n v="6.6"/>
    <m/>
    <d v="2021-10-04T00:00:00"/>
    <m/>
    <d v="2021-09-16T00:00:00"/>
    <d v="2021-10-18T00:00:00"/>
    <s v="W43-2021"/>
    <m/>
    <m/>
    <m/>
    <s v="38.RFI"/>
    <s v="21.RFI"/>
    <s v="CLOSED - RFI DONE"/>
    <s v="17:10:21-15:09:21: SRFI_x000a_13:09:21: ME OG_x000a_08:09:21: 06:09:21: CME PREPARATION_x000a_30:08:21:25:08:21:22:08:21: 18:08:21: NEED REVIEW TNP ALITA_x000a_16:08:21: 09:08:21 : SPK COLO RELEASED, ERM PROSES"/>
    <x v="2"/>
    <x v="0"/>
    <m/>
    <m/>
    <m/>
    <m/>
    <x v="2"/>
    <m/>
    <m/>
    <x v="1"/>
    <m/>
    <m/>
  </r>
  <r>
    <n v="676"/>
    <m/>
    <s v="SUM-SS-SKY-1238"/>
    <n v="30701120031"/>
    <s v="071030109"/>
    <s v="JAMBI2G59"/>
    <s v="RORO JONGRANG 2021 [NEW]"/>
    <s v="TB"/>
    <s v="103°40.41.38'E"/>
    <s v="2°4.29.35'S"/>
    <n v="40"/>
    <s v="10/100/190"/>
    <n v="2021"/>
    <s v="RORO JONGRANG 2021 [NEW]"/>
    <s v="Lingkungan I RT 12 RW 01Kel. Bayung Lencir, Kec. Bayung Lencir. Kab. Muba Provinsi SUMSEL"/>
    <s v="HTI"/>
    <s v="SUM-SS-SKY-1238"/>
    <s v="SIMPANG_BAYAT"/>
    <s v="COLO"/>
    <s v="TBG"/>
    <s v="West"/>
    <x v="1"/>
    <s v="Sumatera Selatan"/>
    <s v="Kab. Musi Banyuasin"/>
    <n v="6617456"/>
    <x v="76"/>
    <m/>
    <n v="70"/>
    <s v="61 - 90 days"/>
    <d v="2021-09-08T00:00:00"/>
    <s v="W37-2021"/>
    <s v="Sep-2021"/>
    <d v="2021-09-07T00:00:00"/>
    <s v="W37-2021"/>
    <s v="Sep-2021"/>
    <d v="2021-10-18T00:00:00"/>
    <s v="W43-2021"/>
    <s v="Oct-2021"/>
    <d v="2021-10-18T00:00:00"/>
    <s v="W43-2021"/>
    <s v="Oct-2021"/>
    <s v="MW"/>
    <d v="2021-09-04T00:00:00"/>
    <m/>
    <s v="143509478756"/>
    <n v="6.6"/>
    <m/>
    <d v="2021-10-04T00:00:00"/>
    <m/>
    <m/>
    <d v="2021-10-18T00:00:00"/>
    <s v="W43-2021"/>
    <m/>
    <m/>
    <m/>
    <s v="38.RFI"/>
    <s v="21.RFI"/>
    <s v="CLOSED - RFI DONE"/>
    <s v="17:10:21-19:09:21: SRFI_x000a_15:09:21: ME OG_x000a_13:09:21: ME OG_x000a_06:09:21: CME PREPARATION_x000a_30:08:21:25:08:21: STO READY TO DECLARE_x000a_22:08:21: NEED REVIEW CIVIL HUAWEI_x000a_18:08:21: NEED REVIEW TNP ALITA_x000a_16:08:21: 09:08:21 : SPK COLO RELEASED, ERM PROSES"/>
    <x v="2"/>
    <x v="0"/>
    <m/>
    <m/>
    <m/>
    <m/>
    <x v="2"/>
    <m/>
    <m/>
    <x v="1"/>
    <m/>
    <m/>
  </r>
  <r>
    <n v="756"/>
    <m/>
    <s v="SUM-SS-KAG-1243"/>
    <n v="30701260031"/>
    <s v="070743109"/>
    <s v="OKI14"/>
    <s v="RORO JONGRANG 2021 [NEW]"/>
    <s v="TB"/>
    <s v="104°51.10.22'E"/>
    <s v="3°23.38.62'S"/>
    <n v="40"/>
    <s v="130/200/270"/>
    <n v="2021"/>
    <s v="RORO JONGRANG 2021 [NEW]"/>
    <s v="Jl. Sepucuk, Kel. Kota Raya, Kec. Kota Kayuagung, Kab. OKI, Prop. Sumsel"/>
    <s v="HTI"/>
    <s v="SUM-SS-KAG-1243"/>
    <s v="KUTARAYA"/>
    <s v="COLO"/>
    <s v="TBG"/>
    <s v="West"/>
    <x v="1"/>
    <s v="Sumatera Selatan"/>
    <s v="Kab. Ogan Komering Ilir"/>
    <n v="6617456"/>
    <x v="76"/>
    <m/>
    <n v="67"/>
    <s v="61 - 90 days"/>
    <d v="2021-09-08T00:00:00"/>
    <s v="W37-2021"/>
    <s v="Sep-2021"/>
    <d v="2021-09-07T00:00:00"/>
    <s v="W37-2021"/>
    <s v="Sep-2021"/>
    <d v="2021-10-18T00:00:00"/>
    <s v="W43-2021"/>
    <s v="Oct-2021"/>
    <d v="2021-10-18T00:00:00"/>
    <s v="W43-2021"/>
    <s v="Oct-2021"/>
    <s v="MW"/>
    <d v="2021-09-04T00:00:00"/>
    <m/>
    <s v="149100127229"/>
    <n v="6.6"/>
    <m/>
    <d v="2021-10-04T00:00:00"/>
    <m/>
    <m/>
    <d v="2021-10-15T00:00:00"/>
    <s v="W42-2021"/>
    <m/>
    <m/>
    <m/>
    <s v="38.RFI"/>
    <s v="21.RFI"/>
    <s v="CLOSED - RFI DONE"/>
    <s v="13:10:21-15:09:21: SRFI_x000a_13:09:21: ME OG_x000a_08:09:21: PONDASI RBS BTS OG_x000a_06:09:21: CME PREPARATION_x000a_30:08:21:25:08:21: STO READY TO DECLARE_x000a_22:08:21: NEED REVIEW CIVIL HUAWEI_x000a_18:08:21: NEED REVIEW TNP ALITA_x000a_16:08:21: 09:08:21 : SPK COLO RELEASED, ERM PROSES"/>
    <x v="2"/>
    <x v="0"/>
    <m/>
    <m/>
    <m/>
    <m/>
    <x v="2"/>
    <m/>
    <m/>
    <x v="1"/>
    <m/>
    <m/>
  </r>
  <r>
    <n v="707"/>
    <m/>
    <s v="SUM-JA-JMB-0507"/>
    <n v="30701290031"/>
    <s v="060239109"/>
    <s v="JAMBI10"/>
    <s v="RORO JONGRANG 2021 [NEW]"/>
    <s v="TB"/>
    <s v="103°35.32.82'E"/>
    <s v="1°35.50.57'S"/>
    <n v="30"/>
    <s v="70/165/265"/>
    <n v="2021"/>
    <s v="RORO JONGRANG 2021 [NEW]"/>
    <s v="Jl. Danau Sipin,RT 024, kel. Legok, Kec. Telanai Pura, Kota Jambi, Prop. Jambi"/>
    <s v="HTI"/>
    <s v="SUM-JA-JMB-0507"/>
    <s v="LEGOK"/>
    <s v="COLO"/>
    <s v="TBG"/>
    <s v="West"/>
    <x v="1"/>
    <s v="Jambi"/>
    <s v="Kota Jambi"/>
    <n v="6617456"/>
    <x v="76"/>
    <m/>
    <n v="67"/>
    <s v="61 - 90 days"/>
    <d v="2021-09-08T00:00:00"/>
    <s v="W37-2021"/>
    <s v="Sep-2021"/>
    <d v="2021-09-07T00:00:00"/>
    <s v="W37-2021"/>
    <s v="Sep-2021"/>
    <d v="2021-10-18T00:00:00"/>
    <s v="W43-2021"/>
    <s v="Oct-2021"/>
    <d v="2021-10-18T00:00:00"/>
    <s v="W43-2021"/>
    <s v="Oct-2021"/>
    <s v="MW"/>
    <d v="2021-09-04T00:00:00"/>
    <m/>
    <s v="143005622696"/>
    <n v="6.6"/>
    <m/>
    <d v="2021-10-04T00:00:00"/>
    <m/>
    <m/>
    <d v="2021-10-15T00:00:00"/>
    <s v="W42-2021"/>
    <m/>
    <m/>
    <m/>
    <s v="38.RFI"/>
    <s v="21.RFI"/>
    <s v="CLOSED - RFI DONE"/>
    <s v="13:10:21-15:09:21: SRFI_x000a_13:09:21: RBS BTS PONDASI_x000a_08:09:21: 06:09:21: CME PREPARATION_x000a_30:08:21:25:08:21:22:08:21: NEED REVIEW CIVIL HUAWEI_x000a_18:08:21: NEED REVIEW TNP ALITA_x000a_16:08:21: 09:08:21 : SPK COLO RELEASED, ERM PROSES"/>
    <x v="2"/>
    <x v="0"/>
    <m/>
    <m/>
    <m/>
    <m/>
    <x v="2"/>
    <m/>
    <m/>
    <x v="1"/>
    <m/>
    <m/>
  </r>
  <r>
    <n v="701"/>
    <m/>
    <s v="SUM-SS-PLG-1271"/>
    <n v="30701310031"/>
    <s v="070710109"/>
    <s v="KELAPA RAYA 2"/>
    <s v="RORO JONGRANG 2021 [NEW]"/>
    <s v="TB"/>
    <s v="104°41.16.26'E"/>
    <s v="2°57.13.46'S"/>
    <n v="30"/>
    <s v="70/150/310"/>
    <n v="2021"/>
    <s v="RORO JONGRANG 2021 [NEW]"/>
    <s v="Jl. Kelapa RT 013 RW 005, Kel. Talang kelapa, Kec. Alang Alang Lebar, Kota Palembang, Prop. Sumsel"/>
    <s v="HTI"/>
    <s v="SUM-SS-PLG-1271"/>
    <s v="ALANGLEBAR_TALANG_KELAPA"/>
    <s v="COLO"/>
    <s v="TBG"/>
    <s v="West"/>
    <x v="1"/>
    <s v="Sumatera Selatan"/>
    <s v="Kota Palembang"/>
    <n v="6617456"/>
    <x v="76"/>
    <m/>
    <n v="65"/>
    <s v="61 - 90 days"/>
    <d v="2021-09-08T00:00:00"/>
    <s v="W37-2021"/>
    <s v="Sep-2021"/>
    <d v="2021-09-07T00:00:00"/>
    <s v="W37-2021"/>
    <s v="Sep-2021"/>
    <d v="2021-10-18T00:00:00"/>
    <s v="W43-2021"/>
    <s v="Oct-2021"/>
    <d v="2021-10-18T00:00:00"/>
    <s v="W43-2021"/>
    <s v="Oct-2021"/>
    <s v="MW"/>
    <d v="2021-09-04T00:00:00"/>
    <m/>
    <s v="141203537053"/>
    <n v="6.6"/>
    <m/>
    <d v="2021-10-04T00:00:00"/>
    <m/>
    <m/>
    <d v="2021-10-13T00:00:00"/>
    <s v="W42-2021"/>
    <m/>
    <m/>
    <m/>
    <s v="38.RFI"/>
    <s v="21.RFI"/>
    <s v="CLOSED - RFI DONE"/>
    <s v="13:10:21-26:09:21: SRFI, ISSUE PERKUATAN TOWER_x000a_22:09:21: 19:09:21: 15:09:21: ME OG_x000a_13:09:2021: 08:09:21: 06:09:21: CME PREPARATION_x000a_30:08:21:25:08:21: STO READY TO DECLARE_x000a_22:08:21: NEED REVIEW CIVIL HUAWEI_x000a_18:08:21: NEED REVIEW TNP ALITA_x000a_16:08:21: 09:08:21 : SPK COLO RELEASED, ERM PROSES"/>
    <x v="2"/>
    <x v="0"/>
    <m/>
    <m/>
    <m/>
    <m/>
    <x v="2"/>
    <m/>
    <m/>
    <x v="1"/>
    <m/>
    <m/>
  </r>
  <r>
    <n v="665"/>
    <m/>
    <s v="SUM-SS-MRE-1229"/>
    <n v="30701110031"/>
    <s v="071065109"/>
    <s v="SUMSEL2G179"/>
    <s v="RORO JONGRANG 2021 [NEW]"/>
    <s v="TB"/>
    <s v="103°46.4.22'E"/>
    <s v="3°37.29.39'S"/>
    <n v="40"/>
    <s v="10/125/240"/>
    <n v="2021"/>
    <s v="RORO JONGRANG 2021 [NEW]"/>
    <s v="Dsn.1 Ds kebun no.63 Kec Muara Enim Kab.Muara Enim Prov. Sumatera Selatan"/>
    <s v="HTI"/>
    <s v="SUM-SS-MRE-1229"/>
    <s v="KEPUR"/>
    <s v="COLO"/>
    <s v="TBG"/>
    <s v="West"/>
    <x v="1"/>
    <s v="Sumatera Selatan"/>
    <s v="Kab. Muara Enim"/>
    <n v="6617456"/>
    <x v="76"/>
    <m/>
    <n v="65"/>
    <s v="61 - 90 days"/>
    <d v="2021-09-08T00:00:00"/>
    <s v="W37-2021"/>
    <s v="Sep-2021"/>
    <d v="2021-09-07T00:00:00"/>
    <s v="W37-2021"/>
    <s v="Sep-2021"/>
    <d v="2021-10-18T00:00:00"/>
    <s v="W43-2021"/>
    <s v="Oct-2021"/>
    <d v="2021-10-18T00:00:00"/>
    <s v="W43-2021"/>
    <s v="Oct-2021"/>
    <s v="MW"/>
    <d v="2021-09-04T00:00:00"/>
    <m/>
    <s v="147100685541"/>
    <n v="6.6"/>
    <m/>
    <d v="2021-10-04T00:00:00"/>
    <m/>
    <m/>
    <d v="2021-10-13T00:00:00"/>
    <s v="W42-2021"/>
    <m/>
    <m/>
    <m/>
    <s v="38.RFI"/>
    <s v="21.RFI"/>
    <s v="CLOSED - RFI DONE"/>
    <s v="13:10:21-19:09:21: SRFI_x000a_15:09:21: ME OG_x000a_13:09:21: PONDASI OG_x000a_06:09:21: CME PREPARATION _x000a_30:08:21:25:08:21: STO READY TO DECLARE_x000a_22:08:21: NEED REVIEW CIVIL HUAWEI_x000a_18:08:21: NEED REVIEW TNP ALITA_x000a_16:08:21: 09:08:21 : SPK COLO RELEASED, ERM PROSES"/>
    <x v="2"/>
    <x v="0"/>
    <m/>
    <m/>
    <m/>
    <m/>
    <x v="2"/>
    <m/>
    <m/>
    <x v="1"/>
    <m/>
    <m/>
  </r>
  <r>
    <n v="783"/>
    <m/>
    <s v="SUM-SS-PKB-1258"/>
    <n v="30701060031"/>
    <s v="070773109"/>
    <s v="BETUTU LAMA"/>
    <s v="RORO JONGRANG 2021 [NEW]"/>
    <s v="TB"/>
    <s v="104°39.37.26'E"/>
    <s v="2°54.22.25'S"/>
    <n v="30"/>
    <s v="20/110/190"/>
    <n v="2021"/>
    <s v="RORO JONGRANG 2021 [NEW]"/>
    <s v="Jl. Pangkalan Benteng, Kel. Sukajad RT 46 RW 17, Kec. Talang Kelapa, Kab. Banyuasin Prov. Sumatera Selatan"/>
    <s v="HTI"/>
    <s v="SUM-SS-PKB-1258"/>
    <s v="SUKOMORO_ALHIDAYAH"/>
    <s v="COLO"/>
    <s v="TBG"/>
    <s v="West"/>
    <x v="1"/>
    <s v="Sumatera Selatan"/>
    <s v="Kab. Banyuasin"/>
    <n v="6617456"/>
    <x v="76"/>
    <m/>
    <n v="65"/>
    <s v="61 - 90 days"/>
    <d v="2021-09-08T00:00:00"/>
    <s v="W37-2021"/>
    <s v="Sep-2021"/>
    <d v="2021-09-07T00:00:00"/>
    <s v="W37-2021"/>
    <s v="Sep-2021"/>
    <d v="2021-10-18T00:00:00"/>
    <s v="W43-2021"/>
    <s v="Oct-2021"/>
    <d v="2021-10-18T00:00:00"/>
    <s v="W43-2021"/>
    <s v="Oct-2021"/>
    <s v="MW"/>
    <d v="2021-09-04T00:00:00"/>
    <m/>
    <s v="141203537046"/>
    <n v="6.6"/>
    <m/>
    <d v="2021-10-04T00:00:00"/>
    <m/>
    <m/>
    <d v="2021-10-13T00:00:00"/>
    <s v="W42-2021"/>
    <m/>
    <m/>
    <m/>
    <s v="38.RFI"/>
    <s v="21.RFI"/>
    <s v="CLOSED - RFI DONE"/>
    <s v="13:10:21-26:09:21: SRFI_x000a_22:09:21: 19:09:21: ME OG_x000a_15:09:21: PONDSI OG_x000a_13:09:21: ME OG_x000a_08:09:21:06:09:21: CME PREPARATION_x000a_30:08:21:25:08:21: STO READY TO DECLARE_x000a_22:08:21: 18:08:21: NEED REVIEW TNP ALITA_x000a_16:08:21: 09:08:21 : SPK COLO RELEASED, ERM PROSES"/>
    <x v="2"/>
    <x v="0"/>
    <m/>
    <m/>
    <m/>
    <m/>
    <x v="2"/>
    <m/>
    <m/>
    <x v="1"/>
    <m/>
    <m/>
  </r>
  <r>
    <n v="674"/>
    <m/>
    <s v="SUM-SS-PKB-1256"/>
    <n v="30701040031"/>
    <s v="070734109"/>
    <s v="SUKOMORO 3"/>
    <s v="RORO JONGRANG 2021 [NEW]"/>
    <s v="TB"/>
    <s v="104°38.47.47'E"/>
    <s v="2°54.44.17'S"/>
    <n v="35"/>
    <s v="150/220/340"/>
    <n v="2021"/>
    <s v="RORO JONGRANG 2021 [NEW]"/>
    <s v="Jl. Simpang Pasir Putih KM17, Kel. Sukajadi RT/RW 54/20, Kec. Talang Kelapa, Kab. Banyuasin Prov. Sumatera Selatan"/>
    <s v="HTI"/>
    <s v="SUM-SS-PKB-1256"/>
    <s v="SUKOMORO_PALEMBANG_BETUNG"/>
    <s v="COLO"/>
    <s v="TBG"/>
    <s v="West"/>
    <x v="1"/>
    <s v="Sumatera Selatan"/>
    <s v="Kab. Banyuasin"/>
    <n v="6617456"/>
    <x v="76"/>
    <m/>
    <n v="65"/>
    <s v="61 - 90 days"/>
    <d v="2021-09-08T00:00:00"/>
    <s v="W37-2021"/>
    <s v="Sep-2021"/>
    <d v="2021-09-07T00:00:00"/>
    <s v="W37-2021"/>
    <s v="Sep-2021"/>
    <d v="2021-10-18T00:00:00"/>
    <s v="W43-2021"/>
    <s v="Oct-2021"/>
    <d v="2021-10-18T00:00:00"/>
    <s v="W43-2021"/>
    <s v="Oct-2021"/>
    <s v="MW"/>
    <d v="2021-09-04T00:00:00"/>
    <m/>
    <s v="141203537020"/>
    <n v="6.6"/>
    <m/>
    <d v="2021-10-04T00:00:00"/>
    <m/>
    <m/>
    <d v="2021-10-13T00:00:00"/>
    <s v="W42-2021"/>
    <m/>
    <m/>
    <m/>
    <s v="38.RFI"/>
    <s v="21.RFI"/>
    <s v="CLOSED - RFI DONE"/>
    <s v="13:10:21-19:09:21: SRFI_x000a_15:09:21: ME OG_x000a_06:09:21: CME PREPARATION_x000a_30:08:21:25:08:21: STO READY TO DECLARE_x000a_22:08:21: NEED REVIEW CIVIL HTI_x000a_18:08:21: NEED REVIEW TNP ALITA_x000a_16:08:21: 09:08:21 : SPK COLO RELEASED, ERM PROSES"/>
    <x v="2"/>
    <x v="0"/>
    <m/>
    <m/>
    <m/>
    <m/>
    <x v="2"/>
    <m/>
    <m/>
    <x v="1"/>
    <m/>
    <m/>
  </r>
  <r>
    <n v="729"/>
    <m/>
    <s v="JAW-JI-MJY-4142"/>
    <n v="30701330031"/>
    <s v="163438109"/>
    <s v="BABADAN 4"/>
    <s v="RORO JONGRANG 2021 [NEW]"/>
    <s v="TB"/>
    <s v="111°31.57.25'E"/>
    <s v="7°47.41.32'S"/>
    <n v="40"/>
    <s v="0/180/270"/>
    <n v="2021"/>
    <s v="RORO JONGRANG 2021 [NEW]"/>
    <s v="Dusun Gunting RT. 25 RW.06 desa Kradinan Kec Dolopo Kab Madiun"/>
    <s v="HTI"/>
    <s v="JAW-JI-MJY-4142"/>
    <s v="DOLOPO KRADINAN"/>
    <s v="COLO"/>
    <s v="TBG"/>
    <s v="EAST"/>
    <x v="6"/>
    <s v="Jawa Timur"/>
    <s v="Kab. Madiun"/>
    <n v="6617456"/>
    <x v="76"/>
    <m/>
    <n v="64"/>
    <s v="61 - 90 days"/>
    <d v="2021-09-08T00:00:00"/>
    <s v="W37-2021"/>
    <s v="Sep-2021"/>
    <d v="2021-09-07T00:00:00"/>
    <s v="W37-2021"/>
    <s v="Sep-2021"/>
    <d v="2021-10-18T00:00:00"/>
    <s v="W43-2021"/>
    <s v="Oct-2021"/>
    <d v="2021-10-18T00:00:00"/>
    <s v="W43-2021"/>
    <s v="Oct-2021"/>
    <s v="MW"/>
    <d v="2021-09-04T00:00:00"/>
    <m/>
    <s v="MULTIGUNA"/>
    <m/>
    <m/>
    <d v="2021-10-04T00:00:00"/>
    <m/>
    <m/>
    <d v="2021-10-12T00:00:00"/>
    <s v="W42-2021"/>
    <m/>
    <m/>
    <m/>
    <s v="38.RFI"/>
    <s v="21.RFI"/>
    <s v="CLOSED - RFI DONE"/>
    <s v="10:10:21-15:09:21: SRFI_x000a_13:09:21:08:09:21: ME OG_x000a_06:09:21: CME PREPARATION_x000a_30:08:21:25:08:21: STO READY TO DECLARE_x000a_22:08:21: NEED REVIEW POWER HUAWEI_x000a_18:08:21: 16:08:21:09:08:21: 04:08:21 : SPK COLO RELEASED, ERM PROSES NEED REVIEW TNP ALITA"/>
    <x v="2"/>
    <x v="0"/>
    <m/>
    <m/>
    <m/>
    <m/>
    <x v="2"/>
    <m/>
    <m/>
    <x v="1"/>
    <m/>
    <m/>
  </r>
  <r>
    <n v="670"/>
    <m/>
    <s v="SUM-SS-PKB-1261"/>
    <n v="30701270031"/>
    <s v="071048109"/>
    <s v="SUMSEL2G08"/>
    <s v="RORO JONGRANG 2021 [NEW]"/>
    <s v="TB"/>
    <s v="104°24.9.14'E"/>
    <s v="2°52.44.69'S"/>
    <n v="40"/>
    <s v="30/230/320"/>
    <n v="2021"/>
    <s v="RORO JONGRANG 2021 [NEW]"/>
    <s v="Jl. Bom Berlian, RT.025 RW.010, Kel. Pangkalan Balai, Kec. Banyuasin III, Kab. Banyuasin, Prov. Sumatera Selatan"/>
    <s v="HTI"/>
    <s v="SUM-SS-PKB-1261"/>
    <s v="BANYUASINIII_PANGKALAN_BALAI"/>
    <s v="COLO"/>
    <s v="TBG"/>
    <s v="West"/>
    <x v="1"/>
    <s v="Sumatera Selatan"/>
    <s v="Kab. Banyuasin"/>
    <n v="6617456"/>
    <x v="76"/>
    <m/>
    <n v="60"/>
    <s v="31 - 60 days"/>
    <d v="2021-09-08T00:00:00"/>
    <s v="W37-2021"/>
    <s v="Sep-2021"/>
    <d v="2021-09-07T00:00:00"/>
    <s v="W37-2021"/>
    <s v="Sep-2021"/>
    <d v="2021-10-18T00:00:00"/>
    <s v="W43-2021"/>
    <s v="Oct-2021"/>
    <d v="2021-10-18T00:00:00"/>
    <s v="W43-2021"/>
    <s v="Oct-2021"/>
    <s v="MW"/>
    <d v="2021-09-04T00:00:00"/>
    <m/>
    <s v="142300883781"/>
    <n v="6.6"/>
    <m/>
    <d v="2021-10-04T00:00:00"/>
    <m/>
    <m/>
    <d v="2021-10-08T00:00:00"/>
    <s v="W41-2021"/>
    <m/>
    <m/>
    <m/>
    <s v="38.RFI"/>
    <s v="21.RFI"/>
    <s v="CLOSED - RFI DONE"/>
    <s v="06:10:21-19:09:21: SRFI _x000a_15:09:21: ME OG_x000a_13:09:21: ME OG_x000a_06:09:21: CME PREPARATION_x000a_30:08:21:25:08:21: STO READY TO DECLARE_x000a_22:08:21: 18:08:21: NEED REVIEW TNP ALITA_x000a_16:08:21: 09:08:21 : SPK COLO RELEASED, ERM PROSES"/>
    <x v="2"/>
    <x v="0"/>
    <m/>
    <m/>
    <m/>
    <m/>
    <x v="2"/>
    <m/>
    <m/>
    <x v="1"/>
    <m/>
    <m/>
  </r>
  <r>
    <n v="675"/>
    <m/>
    <s v="SUM-SS-PKB-1257"/>
    <n v="30701050031"/>
    <s v="070977109"/>
    <s v="KENTEN KERAMAT"/>
    <s v="RORO JONGRANG 2021 [NEW]"/>
    <s v="TB"/>
    <s v="104°46.13.94'E"/>
    <s v="2°54.29.48'S"/>
    <n v="30"/>
    <s v="130/220/350"/>
    <n v="2021"/>
    <s v="RORO JONGRANG 2021 [NEW]"/>
    <s v="Jl. Pangeran Ayin Simpang Talang Keramat Kel. Kenten Kec. Talang Kelapa Kab. Banyuasin Prop. Sumsl"/>
    <s v="HTI"/>
    <s v="SUM-SS-PKB-1257"/>
    <s v="TALANG_BULUH"/>
    <s v="COLO"/>
    <s v="TBG"/>
    <s v="West"/>
    <x v="1"/>
    <s v="Sumatera Selatan"/>
    <s v="Kab. Banyuasin"/>
    <n v="6617456"/>
    <x v="76"/>
    <m/>
    <n v="58"/>
    <s v="31 - 60 days"/>
    <d v="2021-09-08T00:00:00"/>
    <s v="W37-2021"/>
    <s v="Sep-2021"/>
    <d v="2021-09-07T00:00:00"/>
    <s v="W37-2021"/>
    <s v="Sep-2021"/>
    <d v="2021-10-18T00:00:00"/>
    <s v="W43-2021"/>
    <s v="Oct-2021"/>
    <d v="2021-10-18T00:00:00"/>
    <s v="W43-2021"/>
    <s v="Oct-2021"/>
    <s v="MW"/>
    <d v="2021-09-04T00:00:00"/>
    <m/>
    <s v="141103466674"/>
    <n v="6.6"/>
    <m/>
    <d v="2021-10-04T00:00:00"/>
    <m/>
    <m/>
    <d v="2021-10-06T00:00:00"/>
    <s v="W41-2021"/>
    <m/>
    <m/>
    <m/>
    <s v="38.RFI"/>
    <s v="21.RFI"/>
    <s v="CLOSED - RFI DONE"/>
    <s v="04:10:21-26:09:21: SRFI_x000a_22:09:21: 19:09:21: 15:09:21: 13:09:21: PONDASI OG_x000a_06:09:21: CME PREPARATION_x000a_30:08:21:25:08:21: STO READY TO DECLARE_x000a_22:08:21: NEED REVIEW CIVIL HUAWEI_x000a_18:08:21: NEED REVIEW TNP ALITA_x000a_16:08:21: 09:08:21 : SPK COLO RELEASED, ERM PROSES"/>
    <x v="2"/>
    <x v="0"/>
    <m/>
    <m/>
    <m/>
    <m/>
    <x v="2"/>
    <m/>
    <m/>
    <x v="1"/>
    <m/>
    <m/>
  </r>
  <r>
    <n v="692"/>
    <m/>
    <s v="SUM-JA-SNT-0710"/>
    <n v="30696150031"/>
    <s v="060415109"/>
    <s v="JAMBI2G37"/>
    <s v="RORO JONGRANG 2021 [NEW]"/>
    <s v="TB"/>
    <s v="103°51.54.11'E"/>
    <s v="1°42.55.51'S"/>
    <n v="60"/>
    <s v="120/205/340"/>
    <n v="2021"/>
    <s v="RORO JONGRANG 2021 [NEW]"/>
    <s v="Jl. Nusantara Rt 001 Rw.001 Desa Sumber Agung, Kec. Sungai Gelam Kab. Muaro Jambi Jambi"/>
    <s v="HTI"/>
    <s v="SUM-JA-SNT-0710"/>
    <s v="SUNGAI_GELAM_SUMBER_AGUNG"/>
    <s v="COLO"/>
    <s v="TBG"/>
    <s v="West"/>
    <x v="1"/>
    <s v="Jambi"/>
    <s v="Kab. Muaro Jambi"/>
    <n v="6617456"/>
    <x v="76"/>
    <m/>
    <n v="57"/>
    <s v="31 - 60 days"/>
    <d v="2021-09-08T00:00:00"/>
    <s v="W37-2021"/>
    <s v="Sep-2021"/>
    <d v="2021-09-07T00:00:00"/>
    <s v="W37-2021"/>
    <s v="Sep-2021"/>
    <d v="2021-10-18T00:00:00"/>
    <s v="W43-2021"/>
    <s v="Oct-2021"/>
    <d v="2021-10-18T00:00:00"/>
    <s v="W43-2021"/>
    <s v="Oct-2021"/>
    <s v="MW"/>
    <d v="2021-08-18T00:00:00"/>
    <m/>
    <s v="143105959365"/>
    <n v="6.6"/>
    <m/>
    <d v="2021-10-04T00:00:00"/>
    <m/>
    <d v="2021-09-03T00:00:00"/>
    <d v="2021-10-05T00:00:00"/>
    <s v="W41-2021"/>
    <m/>
    <m/>
    <m/>
    <s v="38.RFI"/>
    <s v="21.RFI"/>
    <s v="CLOSED - RFI DONE"/>
    <s v="04:10:21-01:09:21: SRFI_x000a_30:08:21: ME OG_x000a_25:08:21: RBS BTS FOUNDATION_x000a_22:08:21: 18:08:21: READY TO DECLARE STO_x000a_16:08:21: NEED REVIEW CIVIL HTI_x000a_09:08:21: 04:08:21 : SPK COLO RELEASED, ERM PROSES"/>
    <x v="2"/>
    <x v="0"/>
    <m/>
    <m/>
    <m/>
    <m/>
    <x v="2"/>
    <m/>
    <m/>
    <x v="1"/>
    <m/>
    <m/>
  </r>
  <r>
    <n v="700"/>
    <m/>
    <s v="SUM-SU-LBP-2249"/>
    <n v="30701440031"/>
    <s v="020255104"/>
    <s v="PS_7_BTG_KUIS"/>
    <s v="RORO JONGRANG 2021 [NEW]"/>
    <s v="SMI"/>
    <s v="98°47.9.82'E"/>
    <s v="3°36.32.83'N"/>
    <n v="40"/>
    <s v="80/240/340"/>
    <n v="2021"/>
    <s v="RORO JONGRANG 2021 [NEW]"/>
    <s v="Gang Sejahtera Utama Desa Sei Rotan Kecamatan Percut Sei Tuan, Kab. Deli Serdang, Prov. Sumatera Utara"/>
    <s v="HTI"/>
    <s v="SUM-SU-LBP-2249"/>
    <s v="SAMBIREJO_TIMUR_MEDAN_BATANGKUIS"/>
    <s v="COLO"/>
    <s v="TBG"/>
    <s v="West"/>
    <x v="3"/>
    <s v="Sumatera Utara"/>
    <s v="Kab. Deli Serdang"/>
    <n v="6617453"/>
    <x v="76"/>
    <m/>
    <n v="83"/>
    <s v="61 - 90 days"/>
    <d v="2021-09-08T00:00:00"/>
    <s v="W37-2021"/>
    <s v="Sep-2021"/>
    <d v="2021-09-07T00:00:00"/>
    <s v="W37-2021"/>
    <s v="Sep-2021"/>
    <d v="2021-10-19T00:00:00"/>
    <s v="W43-2021"/>
    <s v="Oct-2021"/>
    <d v="2021-10-30T00:00:00"/>
    <s v="W44-2021"/>
    <s v="Oct-2021"/>
    <s v="MW"/>
    <d v="2021-09-04T00:00:00"/>
    <m/>
    <s v="MULTIGUNA"/>
    <m/>
    <m/>
    <d v="2021-10-04T00:00:00"/>
    <m/>
    <m/>
    <d v="2021-10-31T00:00:00"/>
    <s v="W45-2021"/>
    <m/>
    <m/>
    <m/>
    <s v="38.RFI"/>
    <s v="21.RFI"/>
    <s v="CLOSED - RFI DONE"/>
    <s v="31:10:21: RFI, NEED RFIN _x000a_26:10:21 - 24:10:21-22:10:21: WAITING KWH, PLAN CONNECT TGL 27_x000a_20:10:21-19:09:21: SRFI_x000a_15:09:21: ME OG_x000a_13:09:21: PONDASI OG_x000a_08:09:21: 06:09:21: CME PREPARATION_x000a_30:08:21:25:08:21: STO READY TO DECLARE_x000a_22:08:21: NEED REVIEW CIVIL HUAWEI_x000a_18:08:21: NEED REVIEW TNP ALITA_x000a_16:08:21: 09:08:21 : SPK COLO RELEASED, ERM PROSES"/>
    <x v="2"/>
    <x v="0"/>
    <m/>
    <m/>
    <m/>
    <m/>
    <x v="2"/>
    <m/>
    <m/>
    <x v="1"/>
    <m/>
    <m/>
  </r>
  <r>
    <n v="732"/>
    <m/>
    <s v="JAW-JI-SPG-4233"/>
    <n v="30701560031"/>
    <s v="160218104"/>
    <s v="TOBAI TIMUR"/>
    <s v="RORO JONGRANG 2021 [NEW]"/>
    <s v="SKP"/>
    <s v="113°23.31.31'E"/>
    <s v="6°56.57.88'S"/>
    <n v="50"/>
    <s v="0/130/260"/>
    <n v="2021"/>
    <s v="RORO JONGRANG 2021 [NEW]"/>
    <s v="Dusun Derbing Desa Pancor, Kec.Ketapang Kab.Sampang, Prov.Jawa Timur"/>
    <s v="HTI"/>
    <s v="JAW-JI-SPG-4233"/>
    <s v="SOKOBANAH BIRA TIMUR"/>
    <s v="COLO"/>
    <s v="TBG"/>
    <s v="EAST"/>
    <x v="6"/>
    <s v="Jawa Timur"/>
    <s v="Kab. Sampang"/>
    <n v="6617454"/>
    <x v="76"/>
    <m/>
    <n v="72"/>
    <s v="61 - 90 days"/>
    <d v="2021-09-08T00:00:00"/>
    <s v="W37-2021"/>
    <s v="Sep-2021"/>
    <d v="2021-09-07T00:00:00"/>
    <s v="W37-2021"/>
    <s v="Sep-2021"/>
    <d v="2021-10-19T00:00:00"/>
    <s v="W43-2021"/>
    <s v="Oct-2021"/>
    <d v="2021-10-19T00:00:00"/>
    <s v="W43-2021"/>
    <s v="Oct-2021"/>
    <s v="MW"/>
    <d v="2021-08-18T00:00:00"/>
    <m/>
    <n v="517800690857"/>
    <n v="6.6"/>
    <m/>
    <d v="2021-10-04T00:00:00"/>
    <m/>
    <d v="2021-09-24T00:00:00"/>
    <d v="2021-10-20T00:00:00"/>
    <s v="W43-2021"/>
    <m/>
    <m/>
    <m/>
    <s v="38.RFI"/>
    <s v="21.RFI"/>
    <s v="CLOSED - RFI DONE"/>
    <s v="17:10:21-15:09:21: SRFI_x000a_13:09:21: 08:09:21: PONDASI OG_x000a_06:09:21: CME PREPARATION_x000a_30:08:21:25:08:21:22:08:21: 18:08:21: READY TO DECLARE STO_x000a_16:08:21: NEED REVIEW CIVIL HTI_x000a_09:08:21: 04:08:21 : SPK COLO RELEASED, ERM PROSES"/>
    <x v="2"/>
    <x v="0"/>
    <m/>
    <m/>
    <m/>
    <m/>
    <x v="2"/>
    <m/>
    <m/>
    <x v="1"/>
    <m/>
    <m/>
  </r>
  <r>
    <n v="672"/>
    <m/>
    <s v="JAW-JI-BDW-3619"/>
    <n v="30701780031"/>
    <s v="164067104"/>
    <s v="JAMBESARI - RELOC"/>
    <s v="RORO JONGRANG 2021 [NEW]"/>
    <s v="SMI"/>
    <s v="113°50.28.03'E"/>
    <s v="7°58.49.87'S"/>
    <n v="50"/>
    <s v="25/125/205"/>
    <n v="2021"/>
    <s v="RORO JONGRANG 2021 [NEW]"/>
    <s v="Dusun Krajan RT.01 RW.01 Desa Jambesari Kec. Jambesari, Kab. Bondowoso Prov. Jawa Timur"/>
    <s v="HTI"/>
    <s v="JAW-JI-BDW-3619"/>
    <s v="JAMBESARI DARUS SHOLAH JAMBESARI"/>
    <s v="COLO"/>
    <s v="TBG"/>
    <s v="EAST"/>
    <x v="6"/>
    <s v="Jawa Timur"/>
    <s v="Kab. Bondowoso"/>
    <n v="6617453"/>
    <x v="76"/>
    <m/>
    <n v="71"/>
    <s v="61 - 90 days"/>
    <d v="2021-09-08T00:00:00"/>
    <s v="W37-2021"/>
    <s v="Sep-2021"/>
    <d v="2021-09-07T00:00:00"/>
    <s v="W37-2021"/>
    <s v="Sep-2021"/>
    <d v="2021-10-19T00:00:00"/>
    <s v="W43-2021"/>
    <s v="Oct-2021"/>
    <d v="2021-10-19T00:00:00"/>
    <s v="W43-2021"/>
    <s v="Oct-2021"/>
    <s v="MW"/>
    <d v="2021-09-04T00:00:00"/>
    <m/>
    <s v="MULTIGUNA"/>
    <m/>
    <m/>
    <d v="2021-10-04T00:00:00"/>
    <m/>
    <m/>
    <d v="2021-10-19T00:00:00"/>
    <s v="W43-2021"/>
    <m/>
    <m/>
    <m/>
    <s v="38.RFI"/>
    <s v="21.RFI"/>
    <s v="CLOSED - RFI DONE"/>
    <s v="17:10:21-29:09:21: POWER CONNECTION PROSES_x000a_19:09:21: 15:09:21: ME OG_x000a_13:09:21:06:09:21: CME PREPARATION_x000a_30:08:21:25:08:21: STO READY TO DECLARE_x000a_22:08:21: NEED REVIEW CIVIL HTI_x000a_18:08:21: NEED REVIEW RNP HUWAWEI_x000a_16:08:21: 09:08:21 : SPK COLO RELEASED, ERM PROSES"/>
    <x v="2"/>
    <x v="0"/>
    <m/>
    <m/>
    <m/>
    <m/>
    <x v="2"/>
    <m/>
    <m/>
    <x v="1"/>
    <m/>
    <m/>
  </r>
  <r>
    <n v="730"/>
    <m/>
    <s v="JAW-JI-PNG-4298"/>
    <n v="30701610031"/>
    <s v="162143109"/>
    <s v="TAMANSARI PONOROGO"/>
    <s v="RORO JONGRANG 2021 [NEW]"/>
    <s v="SKP"/>
    <s v="111°29.22.63'E"/>
    <s v="7°57.50.58'S"/>
    <n v="50"/>
    <s v="40/95/320"/>
    <n v="2021"/>
    <s v="RORO JONGRANG 2021 [NEW]"/>
    <s v="Dukuh Ngelo rt.02 rw.01 Ds. Bacangan Kec. Sambit, Kab. Ponorogo Prov. Jawa Timur"/>
    <s v="HTI"/>
    <s v="JAW-JI-PNG-4298"/>
    <s v="SAMBIT BANCANGAN"/>
    <s v="COLO"/>
    <s v="TBG"/>
    <s v="EAST"/>
    <x v="6"/>
    <s v="Jawa Timur"/>
    <s v="Kab. Ponorogo"/>
    <n v="6617454"/>
    <x v="76"/>
    <m/>
    <n v="71"/>
    <s v="61 - 90 days"/>
    <d v="2021-09-08T00:00:00"/>
    <s v="W37-2021"/>
    <s v="Sep-2021"/>
    <d v="2021-09-07T00:00:00"/>
    <s v="W37-2021"/>
    <s v="Sep-2021"/>
    <d v="2021-10-19T00:00:00"/>
    <s v="W43-2021"/>
    <s v="Oct-2021"/>
    <d v="2021-10-19T00:00:00"/>
    <s v="W43-2021"/>
    <s v="Oct-2021"/>
    <s v="MW"/>
    <d v="2021-08-18T00:00:00"/>
    <m/>
    <s v="MULTIGUNA"/>
    <m/>
    <m/>
    <d v="2021-10-04T00:00:00"/>
    <m/>
    <d v="2021-09-24T00:00:00"/>
    <d v="2021-10-19T00:00:00"/>
    <s v="W43-2021"/>
    <m/>
    <m/>
    <m/>
    <s v="38.RFI"/>
    <s v="21.RFI"/>
    <s v="CLOSED - RFI DONE"/>
    <s v="17:10:21-15:09:21: SRFI_x000a_13:09:21:08:09:21: ME OG_x000a_06:09:21: CME PREPARATION_x000a_30:08:21:25:08:21:22:08:21: 18:08:21: READY TO DECLARE STO_x000a_16:08:21: NEED REVIEW CIVIL HTI_x000a_09:08:21: 04:08:21 : SPK COLO RELEASED, ERM PROSES"/>
    <x v="2"/>
    <x v="0"/>
    <m/>
    <m/>
    <m/>
    <m/>
    <x v="2"/>
    <m/>
    <m/>
    <x v="1"/>
    <m/>
    <m/>
  </r>
  <r>
    <n v="673"/>
    <m/>
    <s v="JAW-JI-BYW-4148"/>
    <n v="30701800031"/>
    <s v="160693104"/>
    <s v="SUMBERBULU"/>
    <s v="RORO JONGRANG 2021 [NEW]"/>
    <s v="SMI"/>
    <s v="114°10.51.42'E"/>
    <s v="8°13.38.68'S"/>
    <n v="50"/>
    <s v="135/250/325"/>
    <n v="2021"/>
    <s v="RORO JONGRANG 2021 [NEW]"/>
    <s v="Dusun Sumberagung RT/RW  1/1, Desa Sumberbulu Kec. Songgon, Kab. Banyuwangi Prov. Jawa Timur"/>
    <s v="HTI"/>
    <s v="JAW-JI-BYW-4148"/>
    <s v="SONGGON SUMBERBULU KOESNO REJO"/>
    <s v="COLO"/>
    <s v="TBG"/>
    <s v="EAST"/>
    <x v="6"/>
    <s v="Jawa Timur"/>
    <s v="Kab. Banyuwangi"/>
    <n v="6617453"/>
    <x v="76"/>
    <m/>
    <n v="71"/>
    <s v="61 - 90 days"/>
    <d v="2021-09-08T00:00:00"/>
    <s v="W37-2021"/>
    <s v="Sep-2021"/>
    <d v="2021-09-07T00:00:00"/>
    <s v="W37-2021"/>
    <s v="Sep-2021"/>
    <d v="2021-10-19T00:00:00"/>
    <s v="W43-2021"/>
    <s v="Oct-2021"/>
    <d v="2021-10-19T00:00:00"/>
    <s v="W43-2021"/>
    <s v="Oct-2021"/>
    <s v="MW"/>
    <d v="2021-09-04T00:00:00"/>
    <m/>
    <s v="516711495042"/>
    <n v="6.6"/>
    <m/>
    <d v="2021-10-04T00:00:00"/>
    <m/>
    <m/>
    <d v="2021-10-19T00:00:00"/>
    <s v="W43-2021"/>
    <m/>
    <m/>
    <m/>
    <s v="38.RFI"/>
    <s v="21.RFI"/>
    <s v="CLOSED - RFI DONE"/>
    <s v="17:10:21-29:09:21: POWER CONNECTION PROSES_x000a_19:09:21:15:09:21: ME OG_x000a_13:09:21:06:09:21: CME PREPARATION_x000a_30:08:21:25:08:21: STO READY TO DECLARE_x000a_22:08:21: NEED REVIEW CIVIL HTI_x000a_18:08:21: NEED REVIEW RNP HUWAWEI_x000a_16:08:21: 09:08:21 : SPK COLO RELEASED, ERM PROSES"/>
    <x v="2"/>
    <x v="0"/>
    <m/>
    <m/>
    <m/>
    <m/>
    <x v="2"/>
    <m/>
    <m/>
    <x v="1"/>
    <m/>
    <m/>
  </r>
  <r>
    <n v="667"/>
    <m/>
    <s v="JAW-JI-BDW-3622"/>
    <n v="30701500031"/>
    <s v="162198109"/>
    <s v="TAMANAN3"/>
    <s v="RORO JONGRANG 2021 [NEW]"/>
    <s v="SKP"/>
    <s v="113°48.47.84'E"/>
    <s v="7°59.54.82'S"/>
    <n v="50"/>
    <s v="90/250/350"/>
    <n v="2021"/>
    <s v="RORO JONGRANG 2021 [NEW]"/>
    <s v="Dusun Krajan Barat RT 06 RW 02 Kel. Wonosuko Kec. Tamanan Kab. BondowosoKec. Tamanan"/>
    <s v="HTI"/>
    <s v="JAW-JI-BDW-3622"/>
    <s v="TAMANAN WONOSUKO"/>
    <s v="COLO"/>
    <s v="TBG"/>
    <s v="EAST"/>
    <x v="6"/>
    <s v="Jawa Timur"/>
    <s v="Kab. Bondowoso"/>
    <n v="6617454"/>
    <x v="76"/>
    <m/>
    <n v="71"/>
    <s v="61 - 90 days"/>
    <d v="2021-09-08T00:00:00"/>
    <s v="W37-2021"/>
    <s v="Sep-2021"/>
    <d v="2021-09-07T00:00:00"/>
    <s v="W37-2021"/>
    <s v="Sep-2021"/>
    <d v="2021-10-19T00:00:00"/>
    <s v="W43-2021"/>
    <s v="Oct-2021"/>
    <d v="2021-10-19T00:00:00"/>
    <s v="W43-2021"/>
    <s v="Oct-2021"/>
    <s v="MW"/>
    <d v="2021-09-04T00:00:00"/>
    <m/>
    <s v="MULTIGUNA"/>
    <m/>
    <m/>
    <d v="2021-10-04T00:00:00"/>
    <m/>
    <m/>
    <d v="2021-10-19T00:00:00"/>
    <s v="W43-2021"/>
    <m/>
    <m/>
    <m/>
    <s v="38.RFI"/>
    <s v="21.RFI"/>
    <s v="CLOSED - RFI DONE"/>
    <s v="17:10:21-29:09:21: POWER CONNECTION PROSES_x000a_19:09:21: 15:09:21: ME OG_x000a_13:09:21:06:09:21: CME PREPARATION_x000a_30:08:21:25:08:21: 22:08:21: STO READY TO DECLARE_x000a_18:08:21: NEED REVIEW POWER HTI_x000a_16:08:21: 09:08:21 : SPK COLO RELEASED, ERM PROSES"/>
    <x v="2"/>
    <x v="0"/>
    <m/>
    <m/>
    <m/>
    <m/>
    <x v="2"/>
    <m/>
    <m/>
    <x v="1"/>
    <m/>
    <m/>
  </r>
  <r>
    <n v="688"/>
    <m/>
    <s v="SUM-SU-PMS-2239"/>
    <n v="30701490031"/>
    <s v="020268104"/>
    <s v="KARANG_SARI"/>
    <s v="RORO JONGRANG 2021 [NEW]"/>
    <s v="SMI"/>
    <s v="99°7.24.6'E"/>
    <s v="3°0.16.09'N"/>
    <n v="50"/>
    <s v="60/180/310"/>
    <n v="2021"/>
    <s v="RORO JONGRANG 2021 [NEW]"/>
    <s v="Jl. Kuncara, Dusun 8 No. 73, Kel. Karang Anyar, Kec. Gunung Maligas, Kab. Simalungun, Prov. Sumatera Utara"/>
    <s v="HTI"/>
    <s v="SUM-SU-PMS-2239"/>
    <s v="GUNUNG_MALIGAS_KARANG_ANYAR"/>
    <s v="COLO"/>
    <s v="TBG"/>
    <s v="West"/>
    <x v="3"/>
    <s v="Sumatera Utara"/>
    <s v="Kab. Simalungun"/>
    <n v="6617453"/>
    <x v="76"/>
    <m/>
    <n v="70"/>
    <s v="61 - 90 days"/>
    <d v="2021-09-08T00:00:00"/>
    <s v="W37-2021"/>
    <s v="Sep-2021"/>
    <d v="2021-09-07T00:00:00"/>
    <s v="W37-2021"/>
    <s v="Sep-2021"/>
    <d v="2021-10-19T00:00:00"/>
    <s v="W43-2021"/>
    <s v="Oct-2021"/>
    <d v="2021-10-19T00:00:00"/>
    <s v="W43-2021"/>
    <s v="Oct-2021"/>
    <s v="MW"/>
    <d v="2021-08-18T00:00:00"/>
    <m/>
    <s v="121011230546"/>
    <n v="6.6"/>
    <m/>
    <d v="2021-10-04T00:00:00"/>
    <m/>
    <m/>
    <d v="2021-10-18T00:00:00"/>
    <s v="W43-2021"/>
    <m/>
    <m/>
    <m/>
    <s v="38.RFI"/>
    <s v="21.RFI"/>
    <s v="CLOSED - RFI DONE"/>
    <s v="17:10:21-15:09:21: SRFI_x000a_13:09:21: PONDASI OG_x000a_08:09:21: 06:09:21: 30:08:21:25:08:21: CME PREPARATION_x000a_22:08:21: 18:08:21: READY TO DECLARE STO_x000a_16:08:21: NEED REVIEW CIVIL HTI_x000a_09:08:21: 04:08:21 : SPK COLO RELEASED, ERM PROSES"/>
    <x v="2"/>
    <x v="0"/>
    <m/>
    <m/>
    <m/>
    <m/>
    <x v="2"/>
    <m/>
    <m/>
    <x v="1"/>
    <m/>
    <m/>
  </r>
  <r>
    <n v="683"/>
    <m/>
    <s v="SUM-SU-PMS-2236"/>
    <n v="30701480031"/>
    <s v="020277104"/>
    <s v="RTANAHJAWA"/>
    <s v="RORO JONGRANG 2021 [NEW]"/>
    <s v="SMI"/>
    <s v="99°6.43.52'E"/>
    <s v="2°53.19.25'N"/>
    <n v="50"/>
    <s v="100/175/320"/>
    <n v="2021"/>
    <s v="RORO JONGRANG 2021 [NEW]"/>
    <s v="Jl. Lintas Sumatera RT I Hataran Jawa, Desa Marubun Jaya, Kec. Tanah Jawa, Kab. Simalungun, Prov. Sumatera Utara"/>
    <s v="HTI"/>
    <s v="SUM-SU-PMS-2236"/>
    <s v="TANAH_JAWA_PARBALOGAN"/>
    <s v="COLO"/>
    <s v="TBG"/>
    <s v="West"/>
    <x v="3"/>
    <s v="Sumatera Utara"/>
    <s v="Kab. Simalungun"/>
    <n v="6617453"/>
    <x v="76"/>
    <m/>
    <n v="70"/>
    <s v="61 - 90 days"/>
    <d v="2021-09-08T00:00:00"/>
    <s v="W37-2021"/>
    <s v="Sep-2021"/>
    <d v="2021-09-07T00:00:00"/>
    <s v="W37-2021"/>
    <s v="Sep-2021"/>
    <d v="2021-10-19T00:00:00"/>
    <s v="W43-2021"/>
    <s v="Oct-2021"/>
    <d v="2021-10-19T00:00:00"/>
    <s v="W43-2021"/>
    <s v="Oct-2021"/>
    <s v="MW"/>
    <d v="2021-08-18T00:00:00"/>
    <m/>
    <s v="121170471564"/>
    <n v="6.6"/>
    <m/>
    <d v="2021-10-04T00:00:00"/>
    <m/>
    <m/>
    <d v="2021-10-18T00:00:00"/>
    <s v="W43-2021"/>
    <m/>
    <m/>
    <m/>
    <s v="38.RFI"/>
    <s v="21.RFI"/>
    <s v="CLOSED - RFI DONE"/>
    <s v="17:10:21-15:09:21: SRFI_x000a_13:09:21: PONDASI OG_x000a_08:09:21: 08:06:2021: CME PREPARATION _x000a_30:08:21:25:08:21:22:08:21: 18:08:21: READY TO DECLARE STO_x000a_16:08:21: NEED REVIEW CIVIL HTI_x000a_09:08:21: 04:08:21 : SPK COLO RELEASED, ERM PROSES"/>
    <x v="2"/>
    <x v="0"/>
    <m/>
    <m/>
    <m/>
    <m/>
    <x v="2"/>
    <m/>
    <m/>
    <x v="1"/>
    <m/>
    <m/>
  </r>
  <r>
    <n v="767"/>
    <m/>
    <s v="JAW-JI-JMR-5123"/>
    <n v="30701200031"/>
    <s v="162648109"/>
    <s v="KARANGDUREN2TBG"/>
    <s v="RORO JONGRANG 2021 [NEW]"/>
    <s v="TB"/>
    <s v="113°30.41.44'E"/>
    <s v="8°15.43.38'S"/>
    <n v="50"/>
    <s v="65/205/335"/>
    <n v="2021"/>
    <s v="RORO JONGRANG 2021 [NEW]"/>
    <s v="Dusun Kedungnilo RT 010 RW 07 Desa Karangsemanding Kec. Balung, Kab. Jember Prov. Jawa Timur"/>
    <s v="HTI"/>
    <s v="JAW-JI-JMR-5123"/>
    <s v="BALUNG KARANG SEMANDING"/>
    <s v="COLO"/>
    <s v="TBG"/>
    <s v="EAST"/>
    <x v="6"/>
    <s v="Jawa Timur"/>
    <s v="Kab. Jember"/>
    <n v="6617456"/>
    <x v="76"/>
    <m/>
    <n v="77"/>
    <s v="61 - 90 days"/>
    <d v="2021-09-08T00:00:00"/>
    <s v="W37-2021"/>
    <s v="Sep-2021"/>
    <d v="2021-09-07T00:00:00"/>
    <s v="W37-2021"/>
    <s v="Sep-2021"/>
    <d v="2021-10-20T00:00:00"/>
    <s v="W43-2021"/>
    <s v="Oct-2021"/>
    <d v="2021-10-20T00:00:00"/>
    <s v="W43-2021"/>
    <s v="Oct-2021"/>
    <s v="MW"/>
    <d v="2021-08-18T00:00:00"/>
    <m/>
    <s v="516041138833"/>
    <n v="6.6"/>
    <m/>
    <d v="2021-10-04T00:00:00"/>
    <m/>
    <d v="2021-09-30T00:00:00"/>
    <d v="2021-10-25T00:00:00"/>
    <s v="W44-2021"/>
    <m/>
    <m/>
    <m/>
    <s v="38.RFI"/>
    <s v="21.RFI"/>
    <s v="CLOSED - RFI DONE"/>
    <s v="20:10:21-15:09:21: SRFI_x000a_13:09:21: ME OG_x000a_ 08:09:21: RBS BTS PONDASI OG_x000a_30:08:21:25:08:21:22:08:21: 18:08:21: READY TO DECLARE STO_x000a_16:08:21: NEED REVIEW CIVIL HTI_x000a_09:08:21: 04:08:21 : SPK COLO RELEASED, ERM PROSES"/>
    <x v="2"/>
    <x v="0"/>
    <m/>
    <m/>
    <m/>
    <m/>
    <x v="2"/>
    <m/>
    <m/>
    <x v="1"/>
    <m/>
    <m/>
  </r>
  <r>
    <n v="739"/>
    <m/>
    <s v="JAW-JI-TRK-4264"/>
    <n v="30701660031"/>
    <s v="162223109"/>
    <s v="GEMBLEB TRENGGALEK"/>
    <s v="RORO JONGRANG 2021 [NEW]"/>
    <s v="SKP"/>
    <s v="111°45.33.01'E"/>
    <s v="8°4.52.14'S"/>
    <n v="40"/>
    <s v="185/250/345"/>
    <n v="2021"/>
    <s v="RORO JONGRANG 2021 [NEW]"/>
    <s v="Dusun Kayu Jaran RT.09/RW.03, Ds. Gembleb, Kec. Pogalan, Kab. Trenggalek Prov. Jawa Timur"/>
    <s v="HTI"/>
    <s v="JAW-JI-TRK-4264"/>
    <s v="POGALAN GEMBLEB"/>
    <s v="COLO"/>
    <s v="TBG"/>
    <s v="EAST"/>
    <x v="6"/>
    <s v="Jawa Timur"/>
    <s v="Kab. Trenggalek"/>
    <n v="6617454"/>
    <x v="76"/>
    <m/>
    <n v="77"/>
    <s v="61 - 90 days"/>
    <d v="2021-09-08T00:00:00"/>
    <s v="W37-2021"/>
    <s v="Sep-2021"/>
    <d v="2021-09-07T00:00:00"/>
    <s v="W37-2021"/>
    <s v="Sep-2021"/>
    <d v="2021-10-20T00:00:00"/>
    <s v="W43-2021"/>
    <s v="Oct-2021"/>
    <d v="2021-10-20T00:00:00"/>
    <s v="W43-2021"/>
    <s v="Oct-2021"/>
    <s v="MW"/>
    <d v="2021-09-04T00:00:00"/>
    <m/>
    <s v="MULTIGUNA"/>
    <m/>
    <m/>
    <d v="2021-10-04T00:00:00"/>
    <m/>
    <m/>
    <d v="2021-10-25T00:00:00"/>
    <s v="W44-2021"/>
    <m/>
    <m/>
    <m/>
    <s v="38.RFI"/>
    <s v="21.RFI"/>
    <s v="CLOSED - RFI DONE"/>
    <s v="25:10:21: RFIN_x000a_20:10:21-29:09:21: SRFI_x000a_15:09:21: ME OG_x000a_13:09:21: 08:09:21: PONDASI OG_x000a_06:09:21: CME PREPARATION_x000a_30:08:21:25:08:21:22:08:21: 18:08:21: READY TO DECLARE STO_x000a_16:08:21: NEED REVIEW CIVIL HTI_x000a_09:08:21: 04:08:21 : SPK COLO RELEASED, ERM PROSES"/>
    <x v="2"/>
    <x v="0"/>
    <m/>
    <m/>
    <m/>
    <m/>
    <x v="2"/>
    <m/>
    <m/>
    <x v="1"/>
    <m/>
    <m/>
  </r>
  <r>
    <n v="677"/>
    <m/>
    <s v="SUM-LA-PRW-1123"/>
    <n v="30701460031"/>
    <s v="100213104"/>
    <s v="PSR_PRINGSEWU"/>
    <s v="RORO JONGRANG 2021 [NEW]"/>
    <s v="SMI"/>
    <s v="104°58.28.81'E"/>
    <s v="5°20.56.72'S"/>
    <n v="40"/>
    <s v="80/220/320"/>
    <n v="2021"/>
    <s v="RORO JONGRANG 2021 [NEW]"/>
    <s v="KEL PRINGSEWU BARAT KEC PRINGSEWU _x000d__x000a_KEC. TANJUNG SENANG KODYA BANDAR LAMPUNG,LAMPUNG"/>
    <s v="HTI"/>
    <s v="SUM-LA-PRW-1123"/>
    <s v="PRINGSEWU_UTARA"/>
    <s v="COLO"/>
    <s v="TBG"/>
    <s v="West"/>
    <x v="13"/>
    <s v="Lampung"/>
    <s v="Kab. Pringsewu"/>
    <n v="6617453"/>
    <x v="76"/>
    <m/>
    <n v="74"/>
    <s v="61 - 90 days"/>
    <d v="2021-09-08T00:00:00"/>
    <s v="W37-2021"/>
    <s v="Sep-2021"/>
    <d v="2021-09-07T00:00:00"/>
    <s v="W37-2021"/>
    <s v="Sep-2021"/>
    <d v="2021-10-20T00:00:00"/>
    <s v="W43-2021"/>
    <s v="Oct-2021"/>
    <d v="2021-10-20T00:00:00"/>
    <s v="W43-2021"/>
    <s v="Oct-2021"/>
    <s v="MW"/>
    <d v="2021-08-18T00:00:00"/>
    <m/>
    <n v="172501081176"/>
    <n v="6.6"/>
    <m/>
    <d v="2021-10-04T00:00:00"/>
    <d v="2021-10-08T00:00:00"/>
    <d v="2021-09-22T00:00:00"/>
    <d v="2021-10-22T00:00:00"/>
    <s v="W43-2021"/>
    <m/>
    <m/>
    <m/>
    <s v="38.RFI"/>
    <s v="21.RFI"/>
    <s v="CLOSED - RFI DONE"/>
    <s v="22:10:21: RFIN SENT_x000a_20:10:21-13:09:21: SRFI_x000a_08:09:21: ME OG_x000a_06:09:21: CME PREPARATION_x000a_30:08:21:25:08:21:22:08:21: 18:08:21: READY TO DECLARE STO_x000a_16:08:21: NEED REVIEW CIVIL HTI_x000a_09:08:21: 04:08:21 : SPK COLO RELEASED, ERM PROSES"/>
    <x v="2"/>
    <x v="0"/>
    <m/>
    <m/>
    <m/>
    <m/>
    <x v="2"/>
    <m/>
    <m/>
    <x v="1"/>
    <m/>
    <m/>
  </r>
  <r>
    <n v="748"/>
    <m/>
    <s v="JAW-JI-MJY-4141"/>
    <n v="30701320031"/>
    <s v="TBG03_EJ127"/>
    <s v="CARUBAN"/>
    <s v="RORO JONGRANG 2021 [NEW]"/>
    <s v="TB"/>
    <s v="111°39.27.25'E"/>
    <s v="7°32.28.07'S"/>
    <n v="30"/>
    <s v="15/185/310"/>
    <n v="2021"/>
    <s v="RORO JONGRANG 2021 [NEW]"/>
    <s v="Desa Bangunsari Kec. Mejayan Kab. Madiun Prov Jawa Timur"/>
    <s v="HTI"/>
    <s v="JAW-JI-MJY-4141"/>
    <s v="MEJAYAN BANGUNSARI"/>
    <s v="COLO"/>
    <s v="TBG"/>
    <s v="EAST"/>
    <x v="6"/>
    <s v="Jawa Timur"/>
    <s v="Kab. Madiun"/>
    <n v="6617456"/>
    <x v="76"/>
    <m/>
    <n v="73"/>
    <s v="61 - 90 days"/>
    <d v="2021-09-08T00:00:00"/>
    <s v="W37-2021"/>
    <s v="Sep-2021"/>
    <d v="2021-09-07T00:00:00"/>
    <s v="W37-2021"/>
    <s v="Sep-2021"/>
    <d v="2021-10-20T00:00:00"/>
    <s v="W43-2021"/>
    <s v="Oct-2021"/>
    <d v="2021-10-20T00:00:00"/>
    <s v="W43-2021"/>
    <s v="Oct-2021"/>
    <s v="MW"/>
    <d v="2021-09-04T00:00:00"/>
    <m/>
    <s v="515071136343"/>
    <n v="6.6"/>
    <m/>
    <d v="2021-10-04T00:00:00"/>
    <m/>
    <d v="2021-09-24T00:00:00"/>
    <d v="2021-10-21T00:00:00"/>
    <s v="W43-2021"/>
    <m/>
    <m/>
    <m/>
    <s v="38.RFI"/>
    <s v="21.RFI"/>
    <s v="CLOSED - RFI DONE"/>
    <s v="20:10:21-15:09:21: SRFI_x000a_13:09:21: 08:09:21: PONDASI OG_x000a_06:09:21: CME PREPARATION_x000a_30:08:21:25:08:21:22:08:21: 18:08:21: READY TO DECLARE STO_x000a_16:08:21: NEED REVIEW CIVIL HTI_x000a_09:08:21: 04:08:21 : SPK COLO RELEASED, ERM PROSES"/>
    <x v="2"/>
    <x v="0"/>
    <m/>
    <m/>
    <m/>
    <m/>
    <x v="2"/>
    <m/>
    <m/>
    <x v="1"/>
    <m/>
    <m/>
  </r>
  <r>
    <n v="773"/>
    <m/>
    <s v="SUM-KR-BTM-0606"/>
    <n v="30701750031"/>
    <s v="050486103"/>
    <s v="MEKAR TAMAN SARI - RELOC"/>
    <s v="RORO JONGRANG 2021 [NEW]"/>
    <s v="TI"/>
    <s v="103°58.11.75'E"/>
    <s v="1°6.13.14'N"/>
    <n v="30"/>
    <s v="20/190/290"/>
    <n v="2021"/>
    <s v="RORO JONGRANG 2021 [NEW]"/>
    <s v="Perum Tiban Koperasi Blok K No. 85 Kel. Tiban Baru Kec. Sekupang - Kota Batam"/>
    <s v="HTI"/>
    <s v="SUM-KR-BTM-0606"/>
    <s v="TIBAN_BARU"/>
    <s v="COLO"/>
    <s v="TBG"/>
    <s v="West"/>
    <x v="9"/>
    <s v="Kepulauan Riau"/>
    <s v="Kota Batam"/>
    <n v="6617455"/>
    <x v="76"/>
    <m/>
    <n v="73"/>
    <s v="61 - 90 days"/>
    <d v="2021-09-08T00:00:00"/>
    <s v="W37-2021"/>
    <s v="Sep-2021"/>
    <d v="2021-09-07T00:00:00"/>
    <s v="W37-2021"/>
    <s v="Sep-2021"/>
    <d v="2021-10-20T00:00:00"/>
    <s v="W43-2021"/>
    <s v="Oct-2021"/>
    <d v="2021-10-20T00:00:00"/>
    <s v="W43-2021"/>
    <s v="Oct-2021"/>
    <s v="MW"/>
    <d v="2021-09-04T00:00:00"/>
    <m/>
    <s v="152002074451"/>
    <n v="6.6"/>
    <m/>
    <d v="2021-10-04T00:00:00"/>
    <m/>
    <d v="2021-09-21T00:00:00"/>
    <d v="2021-10-21T00:00:00"/>
    <s v="W43-2021"/>
    <m/>
    <m/>
    <m/>
    <s v="38.RFI"/>
    <s v="21.RFI"/>
    <s v="CLOSED - RFI DONE"/>
    <s v="20:10:21-19:09:21: SRFI, ISSUE PERKUATAN_x000a_15:09:21: ME OG_x000a_ 13:09:21: 08:09:21: RBS/BTS PONDASI_x000a_06:09:21: CME PREPARATION_x000a_30:08:21:25:08:21:22:08:21: NEED REVIEW CIVIL HUAWEI_x000a_18:08:21: NEED REVIEW TNP ALITA_x000a_16:08:21: 09:08:21 : SPK COLO RELEASED, ERM PROSES"/>
    <x v="2"/>
    <x v="0"/>
    <m/>
    <m/>
    <m/>
    <m/>
    <x v="2"/>
    <m/>
    <m/>
    <x v="1"/>
    <m/>
    <m/>
  </r>
  <r>
    <n v="769"/>
    <m/>
    <s v="JAW-JB-CMS-4284"/>
    <n v="30701380031"/>
    <s v="125398126"/>
    <s v="SITUMANDALA-RANCAH"/>
    <s v="RORO JONGRANG 2021 [NEW]"/>
    <s v="TB"/>
    <s v="108°31.57.54'E"/>
    <s v="7°12.9.14'S"/>
    <n v="50"/>
    <s v="0/120/240"/>
    <n v="2021"/>
    <s v="RORO JONGRANG 2021 [NEW]"/>
    <s v="Desa Sukasari Dusun Nangela RT.001 RW.001, Kec. Tambaksari, Kab. Ciamis Prov. Jawa Barat"/>
    <s v="HTI"/>
    <s v="JAW-JB-CMS-4284"/>
    <s v="TAMBAKSARI_SUKASARI"/>
    <s v="COLO"/>
    <s v="TBG"/>
    <s v="CENTRAL"/>
    <x v="8"/>
    <s v="Jawa Barat"/>
    <s v="Kab. Ciamis"/>
    <n v="6617456"/>
    <x v="76"/>
    <m/>
    <n v="72"/>
    <s v="61 - 90 days"/>
    <d v="2021-09-08T00:00:00"/>
    <s v="W37-2021"/>
    <s v="Sep-2021"/>
    <d v="2021-09-07T00:00:00"/>
    <s v="W37-2021"/>
    <s v="Sep-2021"/>
    <d v="2021-10-20T00:00:00"/>
    <s v="W43-2021"/>
    <s v="Oct-2021"/>
    <d v="2021-10-20T00:00:00"/>
    <s v="W43-2021"/>
    <s v="Oct-2021"/>
    <s v="MW"/>
    <d v="2021-09-04T00:00:00"/>
    <m/>
    <s v="532217794155"/>
    <n v="6.6"/>
    <m/>
    <d v="2021-10-04T00:00:00"/>
    <m/>
    <m/>
    <d v="2021-10-20T00:00:00"/>
    <s v="W43-2021"/>
    <m/>
    <m/>
    <m/>
    <s v="38.RFI"/>
    <s v="21.RFI"/>
    <s v="CLOSED - RFI DONE"/>
    <s v="17:10:21-04:10:21: SRFI MINUS EXTEND TOWER_x000a_26:09:21-08:09:21: RBS BTS PONDASI, NEED EXTEND TOWER 3 M_x000a_06:09:21: CME PREPARATION_x000a_30:08:21: STO READY TO DECLARE_x000a_22:08:21: NEED REVIEW TNP ALITA_x000a_18:08:21: NEED REVIEW RNP HUWAWEI_x000a_16:08:21: 09:08:21 : SPK COLO RELEASED, ERM PROSES"/>
    <x v="2"/>
    <x v="0"/>
    <m/>
    <m/>
    <m/>
    <m/>
    <x v="2"/>
    <m/>
    <m/>
    <x v="1"/>
    <m/>
    <m/>
  </r>
  <r>
    <n v="728"/>
    <m/>
    <s v="JAW-JI-LMG-4294"/>
    <n v="30701100031"/>
    <s v="164015109"/>
    <s v="LOPANGKEMBANGBAHU"/>
    <s v="RORO JONGRANG 2021 [NEW]"/>
    <s v="TB"/>
    <s v="112°22.11.96'E"/>
    <s v="7°10.25.25'S"/>
    <n v="40"/>
    <s v="75/205/275"/>
    <n v="2021"/>
    <s v="RORO JONGRANG 2021 [NEW]"/>
    <s v="Desa Lopang, Mojomanis RT001 RW001 Kec. Kembangbahu, Kab. Lamongan Prov. Jawa Timur"/>
    <s v="HTI"/>
    <s v="JAW-JI-LMG-4294"/>
    <s v="LOPANG KEMBANGBAHU "/>
    <s v="COLO"/>
    <s v="TBG"/>
    <s v="EAST"/>
    <x v="6"/>
    <s v="Jawa Timur"/>
    <s v="Kab. Lamongan"/>
    <n v="6617456"/>
    <x v="76"/>
    <m/>
    <n v="71"/>
    <s v="61 - 90 days"/>
    <d v="2021-09-08T00:00:00"/>
    <s v="W37-2021"/>
    <s v="Sep-2021"/>
    <d v="2021-09-07T00:00:00"/>
    <s v="W37-2021"/>
    <s v="Sep-2021"/>
    <d v="2021-10-20T00:00:00"/>
    <s v="W43-2021"/>
    <s v="Oct-2021"/>
    <d v="2021-10-20T00:00:00"/>
    <s v="W43-2021"/>
    <s v="Oct-2021"/>
    <s v="MW"/>
    <d v="2021-09-04T00:00:00"/>
    <m/>
    <s v="518031807284"/>
    <n v="6.6"/>
    <m/>
    <d v="2021-10-04T00:00:00"/>
    <m/>
    <m/>
    <d v="2021-10-19T00:00:00"/>
    <s v="W43-2021"/>
    <m/>
    <m/>
    <m/>
    <s v="38.RFI"/>
    <s v="21.RFI"/>
    <s v="CLOSED - RFI DONE"/>
    <s v="17:10:21-15:09:21: SRFI_x000a_13:09:21:08:09:21: ME OG_x000a_06:09:21: CME PREPARATION_x000a_30:08:21:25:08:21: STO READY TO DECLARE_x000a_22:08:21: NEED REVIEW POWER HUAWEI_x000a_18:08:21: 16:08:21:09:08:21: 04:08:21 : SPK COLO RELEASED, ERM PROSES NEED REVIEW TNP ALITA"/>
    <x v="2"/>
    <x v="0"/>
    <m/>
    <m/>
    <m/>
    <m/>
    <x v="2"/>
    <m/>
    <m/>
    <x v="1"/>
    <m/>
    <m/>
  </r>
  <r>
    <n v="737"/>
    <m/>
    <s v="JAW-JI-KPN-4406"/>
    <n v="30701570031"/>
    <s v="161862109"/>
    <s v="TURIREJO"/>
    <s v="RORO JONGRANG 2021 [NEW]"/>
    <s v="SKP"/>
    <s v="112°40.42.35'E"/>
    <s v="7°49.53.9'S"/>
    <n v="40"/>
    <s v="90/290/350"/>
    <n v="2021"/>
    <s v="RORO JONGRANG 2021 [NEW]"/>
    <s v="Jl. Ketindan RT. 04/ RW. 04 Ds. Ketindan Kec Lawang Kab Malang"/>
    <s v="HTI"/>
    <s v="JAW-JI-KPN-4406"/>
    <s v="NGANTANG MULYOREJO"/>
    <s v="COLO"/>
    <s v="TBG"/>
    <s v="EAST"/>
    <x v="6"/>
    <s v="Jawa Timur"/>
    <s v="Kab. Malang"/>
    <n v="6617454"/>
    <x v="76"/>
    <m/>
    <n v="71"/>
    <s v="61 - 90 days"/>
    <d v="2021-09-08T00:00:00"/>
    <s v="W37-2021"/>
    <s v="Sep-2021"/>
    <d v="2021-09-07T00:00:00"/>
    <s v="W37-2021"/>
    <s v="Sep-2021"/>
    <d v="2021-10-20T00:00:00"/>
    <s v="W43-2021"/>
    <s v="Oct-2021"/>
    <d v="2021-10-20T00:00:00"/>
    <s v="W43-2021"/>
    <s v="Oct-2021"/>
    <s v="MW"/>
    <d v="2021-09-04T00:00:00"/>
    <m/>
    <s v="MULTIGUNA"/>
    <m/>
    <m/>
    <d v="2021-10-04T00:00:00"/>
    <m/>
    <d v="2021-09-25T00:00:00"/>
    <d v="2021-10-19T00:00:00"/>
    <s v="W43-2021"/>
    <m/>
    <m/>
    <m/>
    <s v="38.RFI"/>
    <s v="21.RFI"/>
    <s v="CLOSED - RFI DONE"/>
    <s v="17:10:21-29:09:21: SRFI_x000a_22:09:21: 19:09:21:15:09:21: ME OG_x000a_13:09:21: 08:09:21: PONDASI OG_x000a_06:09:21: CME PREPARATION_x000a_30:08:21:25:08:21:22:08:21: 18:08:21: READY TO DECLARE STO_x000a_16:08:21: NEED REVIEW CIVIL HTI_x000a_09:08:21: 04:08:21 : SPK COLO RELEASED, ERM PROSES"/>
    <x v="2"/>
    <x v="0"/>
    <m/>
    <m/>
    <m/>
    <m/>
    <x v="2"/>
    <m/>
    <m/>
    <x v="1"/>
    <m/>
    <m/>
  </r>
  <r>
    <n v="724"/>
    <m/>
    <s v="JAW-JI-PNG-4295"/>
    <n v="30701230031"/>
    <s v="163977109"/>
    <s v="BANGUNREJO SUKOREJO"/>
    <s v="RORO JONGRANG 2021 [NEW]"/>
    <s v="TB"/>
    <s v="111°23.39.77'E"/>
    <s v="7°50.39.41'S"/>
    <n v="40"/>
    <s v="105/220/310"/>
    <n v="2021"/>
    <s v="RORO JONGRANG 2021 [NEW]"/>
    <s v="Dukuh Ngambakan RT01 RW01, Desa Bangunrejo, Kecamatan Sukorejo, Kabupaten Ponorogo"/>
    <s v="HTI"/>
    <s v="JAW-JI-PNG-4295"/>
    <s v="SUKOREJO BANGUNREJO"/>
    <s v="COLO"/>
    <s v="TBG"/>
    <s v="EAST"/>
    <x v="6"/>
    <s v="Jawa Timur"/>
    <s v="Kab. Ponorogo"/>
    <n v="6617456"/>
    <x v="76"/>
    <m/>
    <n v="71"/>
    <s v="61 - 90 days"/>
    <d v="2021-09-08T00:00:00"/>
    <s v="W37-2021"/>
    <s v="Sep-2021"/>
    <d v="2021-09-07T00:00:00"/>
    <s v="W37-2021"/>
    <s v="Sep-2021"/>
    <d v="2021-10-20T00:00:00"/>
    <s v="W43-2021"/>
    <s v="Oct-2021"/>
    <d v="2021-10-20T00:00:00"/>
    <s v="W43-2021"/>
    <s v="Oct-2021"/>
    <s v="MW"/>
    <d v="2021-09-04T00:00:00"/>
    <m/>
    <n v="515402549206"/>
    <m/>
    <m/>
    <d v="2021-10-04T00:00:00"/>
    <m/>
    <d v="2021-09-24T00:00:00"/>
    <d v="2021-10-19T00:00:00"/>
    <s v="W43-2021"/>
    <m/>
    <m/>
    <m/>
    <s v="38.RFI"/>
    <s v="21.RFI"/>
    <s v="CLOSED - RFI DONE"/>
    <s v="17:10:21-15:09:21: SRFI_x000a_13:09:21:08:09:21: ME OG_x000a_06:09:21: CME PREPARATION_x000a_30:08:21:25:08:21: STO READY TO DECLARE_x000a_22:08:21: NEED REVIEW CIVIL HTI_x000a_18:08:21: NEED REVIEW RNP HUWAWEI_x000a_16:08:21: 09:08:21 : SPK COLO RELEASED, ERM PROSES"/>
    <x v="2"/>
    <x v="0"/>
    <m/>
    <m/>
    <m/>
    <m/>
    <x v="2"/>
    <m/>
    <m/>
    <x v="1"/>
    <m/>
    <m/>
  </r>
  <r>
    <n v="766"/>
    <m/>
    <s v="JAW-JI-KPN-4414"/>
    <n v="30701740031"/>
    <s v="160009102"/>
    <s v="NGAWONGGO"/>
    <s v="RORO JONGRANG 2021 [NEW]"/>
    <s v="TI"/>
    <s v="112°42.22.93'E"/>
    <s v="8°4.2.35'S"/>
    <n v="50"/>
    <s v="80/190/275"/>
    <n v="2021"/>
    <s v="RORO JONGRANG 2021 [NEW]"/>
    <s v="Desa Purwosekar, Kamp. Purboyo Kec. Tajinan, Kab. Malang Prov. Jawa Timur"/>
    <s v="HTI"/>
    <s v="JAW-JI-KPN-4414"/>
    <s v="TAJINAN PURWOSEKAR"/>
    <s v="COLO"/>
    <s v="TBG"/>
    <s v="EAST"/>
    <x v="6"/>
    <s v="Jawa Timur"/>
    <s v="Kab. Malang"/>
    <n v="6617455"/>
    <x v="76"/>
    <m/>
    <n v="71"/>
    <s v="61 - 90 days"/>
    <d v="2021-09-08T00:00:00"/>
    <s v="W37-2021"/>
    <s v="Sep-2021"/>
    <d v="2021-09-07T00:00:00"/>
    <s v="W37-2021"/>
    <s v="Sep-2021"/>
    <d v="2021-10-20T00:00:00"/>
    <s v="W43-2021"/>
    <s v="Oct-2021"/>
    <d v="2021-10-20T00:00:00"/>
    <s v="W43-2021"/>
    <s v="Oct-2021"/>
    <s v="MW"/>
    <d v="2021-08-18T00:00:00"/>
    <m/>
    <s v="MULTIGUNA"/>
    <m/>
    <m/>
    <d v="2021-10-04T00:00:00"/>
    <m/>
    <d v="2021-09-25T00:00:00"/>
    <d v="2021-10-19T00:00:00"/>
    <s v="W43-2021"/>
    <m/>
    <m/>
    <m/>
    <s v="38.RFI"/>
    <s v="21.RFI"/>
    <s v="CLOSED - RFI DONE"/>
    <s v="17:10:21-29:09:21: SRFI_x000a_15:09:21: ME OG_x000a_13:09:21: 08:09:21: RBS BTS PONDASI IG_x000a_06:09:21: CME PREPARATION_x000a_30:08:21:25:08:21:22:08:21: 18:08:21: READY TO DECLARE STO_x000a_16:08:21: NEED REVIEW CIVIL HTI_x000a_09:08:21: 04:08:21 : SPK COLO RELEASED, ERM PROSES"/>
    <x v="2"/>
    <x v="0"/>
    <m/>
    <m/>
    <m/>
    <m/>
    <x v="2"/>
    <m/>
    <m/>
    <x v="1"/>
    <m/>
    <m/>
  </r>
  <r>
    <n v="664"/>
    <m/>
    <s v="SUM-JA-JMB-0504"/>
    <n v="30701400031"/>
    <s v="060165109"/>
    <s v="SELARAS PINANG JBI"/>
    <s v="RORO JONGRANG 2021 [NEW]"/>
    <s v="TB"/>
    <s v="103°36.49.93'E"/>
    <s v="1°34.58.55'S"/>
    <n v="30"/>
    <s v="15/75/255"/>
    <n v="2021"/>
    <s v="RORO JONGRANG 2021 [NEW]"/>
    <s v="JL.KH Somat Kelurahan Arab Melayu Kecamatan Pelayang Kotamadya Jambi Provinsi Jambi"/>
    <s v="HTI"/>
    <s v="SUM-JA-JMB-0504"/>
    <s v="TENGAH_ULU_GEDONG"/>
    <s v="COLO"/>
    <s v="TBG"/>
    <s v="West"/>
    <x v="1"/>
    <s v="Jambi"/>
    <s v="Kota Jambi"/>
    <n v="6617456"/>
    <x v="76"/>
    <m/>
    <n v="67"/>
    <s v="61 - 90 days"/>
    <d v="2021-09-08T00:00:00"/>
    <s v="W37-2021"/>
    <s v="Sep-2021"/>
    <d v="2021-09-07T00:00:00"/>
    <s v="W37-2021"/>
    <s v="Sep-2021"/>
    <d v="2021-10-20T00:00:00"/>
    <s v="W43-2021"/>
    <s v="Oct-2021"/>
    <d v="2021-10-20T00:00:00"/>
    <s v="W43-2021"/>
    <s v="Oct-2021"/>
    <s v="MW"/>
    <d v="2021-08-18T00:00:00"/>
    <m/>
    <s v="143205451254"/>
    <n v="6.6"/>
    <m/>
    <d v="2021-10-04T00:00:00"/>
    <m/>
    <d v="2021-10-13T00:00:00"/>
    <d v="2021-10-15T00:00:00"/>
    <s v="W42-2021"/>
    <m/>
    <m/>
    <m/>
    <s v="38.RFI"/>
    <s v="21.RFI"/>
    <s v="CLOSED - RFI DONE"/>
    <s v="13:10:21-06:10:21: SRFI_x000a_04:10:21-29:09:21: ME OG_x000a_26:09:21-13:09:21: RBS BTS PONDASI OG_x000a_06:09:21: CME PREPARARTION_x000a_30:08:21:25:08:21:22:08:21: 18:08:21: READY TO DECLARE STO_x000a_16:08:21: NEED REVIEW CIVIL HTI_x000a_09:08:21: 04:08:21 : SPK COLO RELEASED, ERM PROSES"/>
    <x v="2"/>
    <x v="0"/>
    <m/>
    <m/>
    <m/>
    <m/>
    <x v="2"/>
    <m/>
    <m/>
    <x v="1"/>
    <m/>
    <m/>
  </r>
  <r>
    <n v="716"/>
    <m/>
    <s v="JAW-JB-SBR-4245"/>
    <n v="30701580031"/>
    <s v="120642104"/>
    <s v="GETASAN"/>
    <s v="RORO JONGRANG 2021 [NEW]"/>
    <s v="SKP"/>
    <s v="108°27.48.64'E"/>
    <s v="6°44.24.11'S"/>
    <n v="30"/>
    <s v="40/180/315"/>
    <n v="2021"/>
    <s v="RORO JONGRANG 2021 [NEW]"/>
    <s v="Jl. Pangeran Antasari, Desa Kejuden Kp. Kejuden RT.03 RW.05, Kec. Depok, Kab. Cirebon Prov. Jawa Barat"/>
    <s v="HTI"/>
    <s v="JAW-JB-SBR-4245"/>
    <s v="DEPOK_KEJUDEN"/>
    <s v="COLO"/>
    <s v="TBG"/>
    <s v="CENTRAL"/>
    <x v="8"/>
    <s v="Jawa Barat"/>
    <s v="Kab. Cirebon"/>
    <n v="6617454"/>
    <x v="76"/>
    <m/>
    <n v="66"/>
    <s v="61 - 90 days"/>
    <d v="2021-09-08T00:00:00"/>
    <s v="W37-2021"/>
    <s v="Sep-2021"/>
    <d v="2021-09-07T00:00:00"/>
    <s v="W37-2021"/>
    <s v="Sep-2021"/>
    <d v="2021-10-20T00:00:00"/>
    <s v="W43-2021"/>
    <s v="Oct-2021"/>
    <d v="2021-10-20T00:00:00"/>
    <s v="W43-2021"/>
    <s v="Oct-2021"/>
    <s v="MW"/>
    <d v="2021-09-04T00:00:00"/>
    <m/>
    <s v="533313478137"/>
    <n v="6.6"/>
    <m/>
    <d v="2021-10-04T00:00:00"/>
    <m/>
    <m/>
    <d v="2021-10-14T00:00:00"/>
    <s v="W42-2021"/>
    <m/>
    <m/>
    <m/>
    <s v="38.RFI"/>
    <s v="21.RFI"/>
    <s v="CLOSED - RFI DONE"/>
    <s v="13:10:21-19:09:21: POWER CONNECTION PROSES_x000a_13:09:21: 08:09:21: ME OG_x000a_06:09:21: CME PREPARATION_x000a_30:08:21:25:08:21: 22:08:21: READY TO DECLARE STO_x000a_18:08:21: 16:08:21: NEED REVIEW CIVIL HTI_x000a_09:08:21: 04:08:21 : SPK COLO RELEASED, ERM PROSES"/>
    <x v="2"/>
    <x v="0"/>
    <m/>
    <m/>
    <m/>
    <m/>
    <x v="2"/>
    <m/>
    <m/>
    <x v="1"/>
    <m/>
    <m/>
  </r>
  <r>
    <n v="659"/>
    <m/>
    <s v="JAW-JB-CJR-4244"/>
    <n v="30701070031"/>
    <s v="1270682004"/>
    <s v="IBS SUKARAHARJA / CIANJUR"/>
    <s v="RORO JONGRANG 2021 [NEW]"/>
    <s v="TB"/>
    <s v="106°59.53.23'E"/>
    <s v="7°13.55.96'S"/>
    <n v="50"/>
    <s v="75/220/320"/>
    <n v="2021"/>
    <s v="RORO JONGRANG 2021 [NEW]"/>
    <s v="Jl. Desa Sukawangi, Desa Sukaraharja RT.03 RW.07, Kec. Kadupandak, Kab. Cianjur Prov. Jawa Barat"/>
    <s v="HTI"/>
    <s v="JAW-JB-CJR-4244"/>
    <s v="KADUPANDAK_SUKARAHARJA"/>
    <s v="COLO"/>
    <s v="TBG"/>
    <s v="CENTRAL"/>
    <x v="8"/>
    <s v="Jawa Barat"/>
    <s v="Kab. Cianjur"/>
    <n v="6617456"/>
    <x v="76"/>
    <m/>
    <n v="66"/>
    <s v="61 - 90 days"/>
    <d v="2021-09-08T00:00:00"/>
    <s v="W37-2021"/>
    <s v="Sep-2021"/>
    <d v="2021-09-07T00:00:00"/>
    <s v="W37-2021"/>
    <s v="Sep-2021"/>
    <d v="2021-10-20T00:00:00"/>
    <s v="W43-2021"/>
    <s v="Oct-2021"/>
    <d v="2021-10-20T00:00:00"/>
    <s v="W43-2021"/>
    <s v="Oct-2021"/>
    <s v="MW"/>
    <d v="2021-09-04T00:00:00"/>
    <m/>
    <s v="536911857056"/>
    <n v="6.6"/>
    <m/>
    <d v="2021-10-04T00:00:00"/>
    <m/>
    <d v="2021-09-10T00:00:00"/>
    <d v="2021-10-14T00:00:00"/>
    <s v="W42-2021"/>
    <m/>
    <m/>
    <m/>
    <s v="38.RFI"/>
    <s v="21.RFI"/>
    <s v="CLOSED - RFI DONE"/>
    <s v="13:10:21-13:09:21: POWER CONNECTION PROSES_x000a_08:09:21: ME OG_x000a_06:09:21: CME PREPARATION_x000a_30:08:21: 25:08:21:22:08:21: READY TO DECLARE STO_x000a_18:08:21: 16:08:21: NEED REVIEW CIVIL HTI_x000a_09:08:21: 04:08:21 : SPK COLO RELEASED, ERM PROSES"/>
    <x v="2"/>
    <x v="0"/>
    <m/>
    <m/>
    <m/>
    <m/>
    <x v="2"/>
    <m/>
    <m/>
    <x v="1"/>
    <m/>
    <m/>
  </r>
  <r>
    <n v="755"/>
    <m/>
    <s v="SUM-LA-KLA-1121"/>
    <n v="30701410031"/>
    <s v="100184104"/>
    <s v="KALIANDA_KOTA"/>
    <s v="RORO JONGRANG 2021 [NEW]"/>
    <s v="SMI"/>
    <s v="105°35.27.13'E"/>
    <s v="5°44.4.88'S"/>
    <n v="40"/>
    <s v="70/185/335"/>
    <n v="2021"/>
    <s v="RORO JONGRANG 2021 [NEW]"/>
    <s v="Jl. Kusuma Bangsa No.28, Kel. Kalianda RT.07/01, Kec. Kalianda, Kab. Lampung Selatan Prov. Lampung"/>
    <s v="HTI"/>
    <s v="SUM-LA-KLA-1121"/>
    <s v="KALIANDA_KALIANDA"/>
    <s v="COLO"/>
    <s v="TBG"/>
    <s v="West"/>
    <x v="13"/>
    <s v="Lampung"/>
    <s v="Kab. Lampung Selatan"/>
    <n v="6617453"/>
    <x v="76"/>
    <m/>
    <n v="65"/>
    <s v="61 - 90 days"/>
    <d v="2021-09-08T00:00:00"/>
    <s v="W37-2021"/>
    <s v="Sep-2021"/>
    <d v="2021-09-07T00:00:00"/>
    <s v="W37-2021"/>
    <s v="Sep-2021"/>
    <d v="2021-10-20T00:00:00"/>
    <s v="W43-2021"/>
    <s v="Oct-2021"/>
    <d v="2021-10-20T00:00:00"/>
    <s v="W43-2021"/>
    <s v="Oct-2021"/>
    <s v="MW"/>
    <d v="2021-09-04T00:00:00"/>
    <m/>
    <s v="171300676079"/>
    <n v="6.6"/>
    <m/>
    <d v="2021-10-04T00:00:00"/>
    <m/>
    <m/>
    <d v="2021-10-13T00:00:00"/>
    <s v="W42-2021"/>
    <m/>
    <m/>
    <m/>
    <s v="38.RFI"/>
    <s v="21.RFI"/>
    <s v="CLOSED - RFI DONE"/>
    <s v="10:10:21-19:09:21: SRFI_x000a_15:09:21: 13:09:21: ME OG_x000a_08:09:21: PONDASI RBS BTS OG_x000a_06:09:21: CME PREPARATION_x000a_30:08:21:25:08:21: 22:08:21: STO READY TO DECLARE_x000a_18:08:21: NEED REVIEW POWER HTI_x000a_16:08:21: 09:08:21 : SPK COLO RELEASED, ERM PROSES"/>
    <x v="2"/>
    <x v="0"/>
    <m/>
    <m/>
    <m/>
    <m/>
    <x v="2"/>
    <m/>
    <m/>
    <x v="1"/>
    <m/>
    <m/>
  </r>
  <r>
    <n v="720"/>
    <m/>
    <s v="JAW-JI-NGW-3672"/>
    <n v="30701520031"/>
    <s v="160151104"/>
    <s v="KENDAL"/>
    <s v="RORO JONGRANG 2021 [NEW]"/>
    <s v="SKP"/>
    <s v="111°18.43.45'E"/>
    <s v="7°32.37.03'S"/>
    <n v="50"/>
    <s v="205/255/355"/>
    <n v="2021"/>
    <s v="RORO JONGRANG 2021 [NEW]"/>
    <s v="Dusun Jatirejo desa patalan Rt 03 Rw 03 kec Kendal kab ngawi"/>
    <s v="HTI"/>
    <s v="JAW-JI-NGW-3672"/>
    <s v="KENDAL PATALAN"/>
    <s v="COLO"/>
    <s v="TBG"/>
    <s v="EAST"/>
    <x v="6"/>
    <s v="Jawa Timur"/>
    <s v="Kab. Ngawi"/>
    <n v="6617454"/>
    <x v="76"/>
    <m/>
    <n v="64"/>
    <s v="61 - 90 days"/>
    <d v="2021-09-08T00:00:00"/>
    <s v="W37-2021"/>
    <s v="Sep-2021"/>
    <d v="2021-09-07T00:00:00"/>
    <s v="W37-2021"/>
    <s v="Sep-2021"/>
    <d v="2021-10-20T00:00:00"/>
    <s v="W43-2021"/>
    <s v="Oct-2021"/>
    <d v="2021-10-20T00:00:00"/>
    <s v="W43-2021"/>
    <s v="Oct-2021"/>
    <s v="MW"/>
    <d v="2021-09-04T00:00:00"/>
    <m/>
    <s v="MULTIGUNA"/>
    <m/>
    <m/>
    <d v="2021-10-04T00:00:00"/>
    <m/>
    <m/>
    <d v="2021-10-12T00:00:00"/>
    <s v="W42-2021"/>
    <m/>
    <m/>
    <m/>
    <s v="38.RFI"/>
    <s v="21.RFI"/>
    <s v="CLOSED - RFI DONE"/>
    <s v="10:10:21-15:09:21: SRFI_x000a_13:09:21:08:09:21: ME OG_x000a_06:09:21: CME PREPARATION_x000a_30:08:21:25:08:21: 22:08:21: STO READY TO DECLARE_x000a_18:08:21: NEED REVIEW POWER HTI_x000a_16:08:21: 09:08:21 : SPK COLO RELEASED, ERM PROSES"/>
    <x v="2"/>
    <x v="0"/>
    <m/>
    <m/>
    <m/>
    <m/>
    <x v="2"/>
    <m/>
    <m/>
    <x v="1"/>
    <m/>
    <m/>
  </r>
  <r>
    <n v="669"/>
    <m/>
    <s v="SUM-LA-MET-1128"/>
    <n v="30701810031"/>
    <s v="100060110"/>
    <s v="KALIBENING"/>
    <s v="RORO JONGRANG 2021 [NEW]"/>
    <s v="MSI"/>
    <s v="105°19.13.04'E"/>
    <s v="5°5.12.8'S"/>
    <n v="50"/>
    <s v="25/140/275"/>
    <n v="2021"/>
    <s v="RORO JONGRANG 2021 [NEW]"/>
    <s v="Jl. WR. Supratman RT. 14/07 Lingkungan IV Kel. Karang Rejo Kec. Metro Utara Kota Metro"/>
    <s v="HTI"/>
    <s v="SUM-LA-MET-1128"/>
    <s v="METRO_UTARA_BANJAR_SARI"/>
    <s v="COLO"/>
    <s v="TBG"/>
    <s v="West"/>
    <x v="13"/>
    <s v="Lampung"/>
    <s v="Kota Metro"/>
    <n v="6617450"/>
    <x v="76"/>
    <m/>
    <n v="63"/>
    <s v="61 - 90 days"/>
    <d v="2021-09-08T00:00:00"/>
    <s v="W37-2021"/>
    <s v="Sep-2021"/>
    <d v="2021-09-07T00:00:00"/>
    <s v="W37-2021"/>
    <s v="Sep-2021"/>
    <d v="2021-10-20T00:00:00"/>
    <s v="W43-2021"/>
    <s v="Oct-2021"/>
    <d v="2021-10-20T00:00:00"/>
    <s v="W43-2021"/>
    <s v="Oct-2021"/>
    <s v="MW"/>
    <d v="2021-09-04T00:00:00"/>
    <m/>
    <s v="172801507598"/>
    <n v="6.6"/>
    <m/>
    <d v="2021-10-04T00:00:00"/>
    <m/>
    <m/>
    <d v="2021-10-11T00:00:00"/>
    <s v="W42-2021"/>
    <m/>
    <m/>
    <m/>
    <s v="38.RFI"/>
    <s v="21.RFI"/>
    <s v="CLOSED - RFI DONE"/>
    <s v="10:10:21-15:09:21: SRFI_x000a_13:09:21: ME OG_x000a_06:09:21: CME PREPARATION_x000a_30:08:21:25:08:21: 22:08:21: STO READY TO DECLARE_x000a_18:08:21: NEED REVIEW POWER HTI_x000a_16:08:21: 09:08:21 : SPK COLO RELEASED, ERM PROSES"/>
    <x v="2"/>
    <x v="0"/>
    <m/>
    <m/>
    <m/>
    <m/>
    <x v="2"/>
    <m/>
    <m/>
    <x v="1"/>
    <m/>
    <m/>
  </r>
  <r>
    <n v="704"/>
    <m/>
    <s v="SUM-RI-SAK-1157"/>
    <n v="30703920031"/>
    <s v="041316109"/>
    <s v="API_SC_SSI132W"/>
    <s v="RORO JONGRANG 2021 [NEW]"/>
    <s v="TB"/>
    <s v="102°2.46.43'E"/>
    <s v="0°48.32.69'N"/>
    <n v="40"/>
    <s v="60/180/290"/>
    <n v="2021"/>
    <s v="RORO JONGRANG 2021 [NEW]"/>
    <s v="Jl. Syarif Ali, RT 06 RW 01, Kel. Rempak, Kec. Siak, Kab. Siak, Prov. Riau"/>
    <s v="HTI"/>
    <s v="SUM-RI-SAK-1157"/>
    <s v="SIAK_KAMPUNG_REMPAK"/>
    <s v="COLO"/>
    <s v="TBG"/>
    <s v="West"/>
    <x v="9"/>
    <s v="Riau"/>
    <s v="Kab. Siak"/>
    <n v="6617456"/>
    <x v="76"/>
    <m/>
    <n v="63"/>
    <s v="61 - 90 days"/>
    <d v="2021-09-08T00:00:00"/>
    <s v="W37-2021"/>
    <s v="Sep-2021"/>
    <d v="2021-09-07T00:00:00"/>
    <s v="W37-2021"/>
    <s v="Sep-2021"/>
    <d v="2021-10-20T00:00:00"/>
    <s v="W43-2021"/>
    <s v="Oct-2021"/>
    <d v="2021-10-20T00:00:00"/>
    <s v="W43-2021"/>
    <s v="Oct-2021"/>
    <s v="MW"/>
    <d v="2021-09-04T00:00:00"/>
    <m/>
    <s v="181700530296"/>
    <n v="6.6"/>
    <m/>
    <d v="2021-10-04T00:00:00"/>
    <m/>
    <d v="2021-09-22T00:00:00"/>
    <d v="2021-10-11T00:00:00"/>
    <s v="W42-2021"/>
    <m/>
    <m/>
    <m/>
    <s v="38.RFI"/>
    <s v="21.RFI"/>
    <s v="CLOSED - RFI DONE"/>
    <s v="10:10:21-19:09:21: SRFI_x000a_15:09:21: ME OG_x000a_13:09:21: 08:09:21: 06:09:21: CME PREPARATION_x000a_30:08:21:25:08:21:22:08:21: 18:08:21: NEED REVIEW TNP ALITA_x000a_16:08:21: 09:08:21 : SPK COLO RELEASED, ERM PROSES"/>
    <x v="2"/>
    <x v="0"/>
    <m/>
    <m/>
    <m/>
    <m/>
    <x v="2"/>
    <m/>
    <m/>
    <x v="1"/>
    <m/>
    <m/>
  </r>
  <r>
    <n v="710"/>
    <m/>
    <s v="JAW-JB-SOR-4227"/>
    <n v="30701030031"/>
    <s v="125419126"/>
    <s v="MEKARSARI-CIMAUNG"/>
    <s v="RORO JONGRANG 2021 [NEW]"/>
    <s v="TB"/>
    <s v="107°34.22.98'E"/>
    <s v="7°7.8.36'S"/>
    <n v="50"/>
    <s v="175/250/305"/>
    <n v="2021"/>
    <s v="RORO JONGRANG 2021 [NEW]"/>
    <s v="Desa Mekarsari Kp. Cigoong RT.02 RW.05, Kec. Cimaung, Kab. Bandung Prov. Jawa Barat"/>
    <s v="HTI"/>
    <s v="JAW-JB-SOR-4227"/>
    <s v="CIMAUNG_MEKARSARI"/>
    <s v="COLO"/>
    <s v="TBG"/>
    <s v="CENTRAL"/>
    <x v="8"/>
    <s v="Jawa Barat"/>
    <s v="Kab. Bandung"/>
    <n v="6617456"/>
    <x v="76"/>
    <m/>
    <n v="61"/>
    <s v="61 - 90 days"/>
    <d v="2021-09-08T00:00:00"/>
    <s v="W37-2021"/>
    <s v="Sep-2021"/>
    <d v="2021-09-07T00:00:00"/>
    <s v="W37-2021"/>
    <s v="Sep-2021"/>
    <d v="2021-10-20T00:00:00"/>
    <s v="W43-2021"/>
    <s v="Oct-2021"/>
    <d v="2021-10-20T00:00:00"/>
    <s v="W43-2021"/>
    <s v="Oct-2021"/>
    <s v="MW"/>
    <d v="2021-09-04T00:00:00"/>
    <m/>
    <s v="535342211870"/>
    <n v="6.6"/>
    <m/>
    <d v="2021-10-04T00:00:00"/>
    <m/>
    <m/>
    <d v="2021-10-09T00:00:00"/>
    <s v="W41-2021"/>
    <m/>
    <m/>
    <m/>
    <s v="38.RFI"/>
    <s v="21.RFI"/>
    <s v="CLOSED - RFI DONE"/>
    <s v="06:10:21-04:10:21: SRFI, MINUS EXTEND TOWER_x000a_26:09:21-06:09:21: PONDASI RBS/BTS, ISSUE NEED EXTEND TOWER, PROSES REVISI PERMIT UNTUK PENAMBAHAN TOWER_x000a_30:08:21: STO READY TO DECLARE_x000a_22:08:21: NEED REVIEW TNP ALITA_x000a_18:08:21: NEED REVIEW RNP HUWAWEI_x000a_16:08:21: 09:08:21 : SPK COLO RELEASED, ERM PROSES"/>
    <x v="2"/>
    <x v="0"/>
    <m/>
    <m/>
    <m/>
    <m/>
    <x v="2"/>
    <m/>
    <m/>
    <x v="1"/>
    <m/>
    <m/>
  </r>
  <r>
    <n v="709"/>
    <m/>
    <s v="JAW-JB-CMS-4280"/>
    <n v="30701370031"/>
    <s v="1263631023"/>
    <s v="CISAGA CIAMIS"/>
    <s v="RORO JONGRANG 2021 [NEW]"/>
    <s v="TB"/>
    <s v="108°29.52.15'E"/>
    <s v="7°20.42.29'S"/>
    <n v="50"/>
    <s v="50/115/295"/>
    <n v="2021"/>
    <s v="RORO JONGRANG 2021 [NEW]"/>
    <s v="Desa Mekarmukti Dusun Batununggul RT.008 RW.003, Kec. Cisaga, Kab. Ciamis Prov. Jawa Barat"/>
    <s v="HTI"/>
    <s v="JAW-JB-CMS-4280"/>
    <s v="CISAGA_MEKARMUKTI"/>
    <s v="COLO"/>
    <s v="TBG"/>
    <s v="CENTRAL"/>
    <x v="8"/>
    <s v="Jawa Barat"/>
    <s v="Kab. Ciamis"/>
    <n v="6617456"/>
    <x v="76"/>
    <m/>
    <n v="60"/>
    <s v="31 - 60 days"/>
    <d v="2021-09-08T00:00:00"/>
    <s v="W37-2021"/>
    <s v="Sep-2021"/>
    <d v="2021-09-07T00:00:00"/>
    <s v="W37-2021"/>
    <s v="Sep-2021"/>
    <d v="2021-10-20T00:00:00"/>
    <s v="W43-2021"/>
    <s v="Oct-2021"/>
    <d v="2021-10-20T00:00:00"/>
    <s v="W43-2021"/>
    <s v="Oct-2021"/>
    <s v="MW"/>
    <d v="2021-09-04T00:00:00"/>
    <m/>
    <s v="532217794148"/>
    <n v="6.6"/>
    <m/>
    <d v="2021-10-04T00:00:00"/>
    <m/>
    <m/>
    <d v="2021-10-08T00:00:00"/>
    <s v="W41-2021"/>
    <m/>
    <m/>
    <m/>
    <s v="38.RFI"/>
    <s v="21.RFI"/>
    <s v="CLOSED - RFI DONE"/>
    <s v="10:10:21-19:09:21: POWER CONNECTION PROSES_x000a_13:09:21: ME OG_x000a_08:09:21: PONDASI OG_x000a_06:09:21: CME PREPARATION_x000a_30:08:21:25:08:21:22:08:21: READY TO DECLARE STO_x000a_18:08:21: 16:08:21: NEED REVIEW CIVIL HTI_x000a_09:08:21: 04:08:21 : SPK COLO RELEASED, ERM PROSES"/>
    <x v="2"/>
    <x v="0"/>
    <m/>
    <m/>
    <m/>
    <m/>
    <x v="2"/>
    <m/>
    <m/>
    <x v="1"/>
    <m/>
    <m/>
  </r>
  <r>
    <n v="726"/>
    <m/>
    <s v="JAW-JI-PNG-4290"/>
    <n v="30701640031"/>
    <s v="164120107"/>
    <s v="BANYUDONO PONOROGO"/>
    <s v="RORO JONGRANG 2021 [NEW]"/>
    <s v="SKP"/>
    <s v="111°29.10.25'E"/>
    <s v="7°48.23.11'S"/>
    <n v="40"/>
    <s v="50/130/280"/>
    <n v="2021"/>
    <s v="RORO JONGRANG 2021 [NEW]"/>
    <s v="Dukuh Malang RT01 RW01 Desa Lembah Kecamatan Babadan Kabupaten Ponorogo"/>
    <s v="HTI"/>
    <s v="JAW-JI-PNG-4290"/>
    <s v="BABADAN LEMBAH"/>
    <s v="COLO"/>
    <s v="TBG"/>
    <s v="EAST"/>
    <x v="6"/>
    <s v="Jawa Timur"/>
    <s v="Kab. Ponorogo"/>
    <n v="6617454"/>
    <x v="76"/>
    <m/>
    <n v="74"/>
    <s v="61 - 90 days"/>
    <d v="2021-09-08T00:00:00"/>
    <s v="W37-2021"/>
    <s v="Sep-2021"/>
    <d v="2021-09-07T00:00:00"/>
    <s v="W37-2021"/>
    <s v="Sep-2021"/>
    <d v="2021-10-22T00:00:00"/>
    <s v="W43-2021"/>
    <s v="Oct-2021"/>
    <d v="2021-10-28T00:00:00"/>
    <s v="W44-2021"/>
    <s v="Oct-2021"/>
    <s v="MW"/>
    <d v="2021-09-04T00:00:00"/>
    <m/>
    <n v="515402558166"/>
    <m/>
    <m/>
    <d v="2021-10-04T00:00:00"/>
    <m/>
    <d v="2021-09-24T00:00:00"/>
    <d v="2021-10-22T00:00:00"/>
    <s v="W43-2021"/>
    <m/>
    <m/>
    <m/>
    <s v="38.RFI"/>
    <s v="21.RFI"/>
    <s v="CLOSED - RFI DONE"/>
    <s v="21:10:21-15:09:21: SRFI_x000a_13:09:21:08:09:21: ME OG_x000a_06:09:21: CME PREPARATION_x000a_30:08:21:25:08:21: STO READY TO DECLARE_x000a_22:08:21: NEED REVIEW CIVIL HTI_x000a_18:08:21: NEED REVIEW RNP HUWAWEI_x000a_16:08:21: 09:08:21 : SPK COLO RELEASED, ERM PROSES"/>
    <x v="2"/>
    <x v="0"/>
    <m/>
    <m/>
    <m/>
    <m/>
    <x v="2"/>
    <m/>
    <m/>
    <x v="1"/>
    <m/>
    <m/>
  </r>
  <r>
    <n v="727"/>
    <m/>
    <s v="JAW-JI-PNG-4293"/>
    <n v="30701670031"/>
    <s v="162124109"/>
    <s v="KADIPATEN PONOROGO"/>
    <s v="RORO JONGRANG 2021 [NEW]"/>
    <s v="SKP"/>
    <s v="111°30.17.32'E"/>
    <s v="7°50.49.7'S"/>
    <n v="40"/>
    <s v="70/245/340"/>
    <n v="2021"/>
    <s v="RORO JONGRANG 2021 [NEW]"/>
    <s v="Jl. Margomulyo, RT04/RW01. Kel. Setono. Kec. Jenangan, Kab. Ponorogo Prov. Jawa Timur"/>
    <s v="HTI"/>
    <s v="JAW-JI-PNG-4293"/>
    <s v="JENANGAN SETONO"/>
    <s v="COLO"/>
    <s v="TBG"/>
    <s v="EAST"/>
    <x v="6"/>
    <s v="Jawa Timur"/>
    <s v="Kab. Ponorogo"/>
    <n v="6617454"/>
    <x v="76"/>
    <m/>
    <n v="73"/>
    <s v="61 - 90 days"/>
    <d v="2021-09-08T00:00:00"/>
    <s v="W37-2021"/>
    <s v="Sep-2021"/>
    <d v="2021-09-07T00:00:00"/>
    <s v="W37-2021"/>
    <s v="Sep-2021"/>
    <d v="2021-10-22T00:00:00"/>
    <s v="W43-2021"/>
    <s v="Oct-2021"/>
    <d v="2021-10-22T00:00:00"/>
    <s v="W43-2021"/>
    <s v="Oct-2021"/>
    <s v="MW"/>
    <d v="2021-09-04T00:00:00"/>
    <m/>
    <n v="515402549214"/>
    <n v="6.6"/>
    <m/>
    <d v="2021-10-04T00:00:00"/>
    <m/>
    <d v="2021-09-24T00:00:00"/>
    <d v="2021-10-21T00:00:00"/>
    <s v="W43-2021"/>
    <m/>
    <m/>
    <m/>
    <s v="38.RFI"/>
    <s v="21.RFI"/>
    <s v="CLOSED - RFI DONE"/>
    <s v="21:10:21: RFI_x000a_24:10:21-15:09:21: SRFI_x000a_13:09:21:08:09:21: ME OG_x000a_06:09:21: CME PREPARATION_x000a_30:08:21:25:08:21: STO READY TO DECLARE_x000a_22:08:21: NEED REVIEW CIVIL HTI_x000a_18:08:21: NEED REVIEW RNP HUWAWEI_x000a_16:08:21: 09:08:21 : SPK COLO RELEASED, ERM PROSES"/>
    <x v="2"/>
    <x v="0"/>
    <m/>
    <m/>
    <m/>
    <m/>
    <x v="2"/>
    <m/>
    <m/>
    <x v="1"/>
    <m/>
    <m/>
  </r>
  <r>
    <n v="722"/>
    <m/>
    <s v="JAW-JI-KDR-4324"/>
    <n v="30701600031"/>
    <s v="164108107"/>
    <s v="BESOWO KEPUNG"/>
    <s v="RORO JONGRANG 2021 [NEW]"/>
    <s v="SKP"/>
    <s v="112°16.24.67'E"/>
    <s v="7°45.51.98'S"/>
    <n v="40"/>
    <s v="50/155/330"/>
    <n v="2021"/>
    <s v="RORO JONGRANG 2021 [NEW]"/>
    <s v="Dusun Jatirejo RT 09 RW 03 Desa Damarwulan Kec. Kepung, Kab. Kediri Prov. Jawa Timur"/>
    <s v="HTI"/>
    <s v="JAW-JI-KDR-4324"/>
    <s v="KEPUNG DAMARWULAN"/>
    <s v="COLO"/>
    <s v="TBG"/>
    <s v="EAST"/>
    <x v="6"/>
    <s v="Jawa Timur"/>
    <s v="Kab. Kediri"/>
    <n v="6617454"/>
    <x v="76"/>
    <m/>
    <n v="73"/>
    <s v="61 - 90 days"/>
    <d v="2021-09-08T00:00:00"/>
    <s v="W37-2021"/>
    <s v="Sep-2021"/>
    <d v="2021-09-07T00:00:00"/>
    <s v="W37-2021"/>
    <s v="Sep-2021"/>
    <d v="2021-10-22T00:00:00"/>
    <s v="W43-2021"/>
    <s v="Oct-2021"/>
    <d v="2021-10-22T00:00:00"/>
    <s v="W43-2021"/>
    <s v="Oct-2021"/>
    <s v="MW"/>
    <d v="2021-09-04T00:00:00"/>
    <m/>
    <s v="514541403592"/>
    <n v="6.6"/>
    <m/>
    <d v="2021-10-04T00:00:00"/>
    <m/>
    <d v="2021-09-24T00:00:00"/>
    <d v="2021-10-21T00:00:00"/>
    <s v="W43-2021"/>
    <m/>
    <m/>
    <m/>
    <s v="38.RFI"/>
    <s v="21.RFI"/>
    <s v="CLOSED - RFI DONE"/>
    <s v="20:10:21-15:09:21: SRFI_x000a_13:09:21:08:09:21: ME OG_x000a_06:09:21: CME PREPARATION_x000a_30:08:21:25:08:21: 22:08:21: STO READY TO DECLARE_x000a_18:08:21: NEED REVIEW RNP HUWAWEI_x000a_16:08:21: 09:08:21 : SPK COLO RELEASED, ERM PROSES"/>
    <x v="2"/>
    <x v="0"/>
    <m/>
    <m/>
    <m/>
    <m/>
    <x v="2"/>
    <m/>
    <m/>
    <x v="1"/>
    <m/>
    <m/>
  </r>
  <r>
    <n v="725"/>
    <m/>
    <s v="JAW-JI-NJK-4250"/>
    <n v="30701530031"/>
    <s v="161779109"/>
    <s v="MLANDANGAN"/>
    <s v="RORO JONGRANG 2021 [NEW]"/>
    <s v="SKP"/>
    <s v="111°55.2.89'E"/>
    <s v="7°39.48.89'S"/>
    <n v="40"/>
    <s v="100/200/275"/>
    <n v="2021"/>
    <s v="RORO JONGRANG 2021 [NEW]"/>
    <s v="Dusun Babadan, RT. 001. RW. 004, Desa Babadan, Kec. Pace, Kab. Nganjuk - Jawa Timur"/>
    <s v="HTI"/>
    <s v="JAW-JI-NJK-4250"/>
    <s v="PACE BABADAN"/>
    <s v="COLO"/>
    <s v="TBG"/>
    <s v="EAST"/>
    <x v="6"/>
    <s v="Jawa Timur"/>
    <s v="Kab. Nganjuk"/>
    <n v="6617454"/>
    <x v="76"/>
    <m/>
    <n v="73"/>
    <s v="61 - 90 days"/>
    <d v="2021-09-08T00:00:00"/>
    <s v="W37-2021"/>
    <s v="Sep-2021"/>
    <d v="2021-09-07T00:00:00"/>
    <s v="W37-2021"/>
    <s v="Sep-2021"/>
    <d v="2021-10-22T00:00:00"/>
    <s v="W43-2021"/>
    <s v="Oct-2021"/>
    <d v="2021-10-22T00:00:00"/>
    <s v="W43-2021"/>
    <s v="Oct-2021"/>
    <s v="MW"/>
    <d v="2021-09-04T00:00:00"/>
    <m/>
    <s v="514601929137"/>
    <n v="6.6"/>
    <m/>
    <d v="2021-10-04T00:00:00"/>
    <m/>
    <d v="2021-09-24T00:00:00"/>
    <d v="2021-10-21T00:00:00"/>
    <s v="W43-2021"/>
    <m/>
    <m/>
    <m/>
    <s v="38.RFI"/>
    <s v="21.RFI"/>
    <s v="CLOSED - RFI DONE"/>
    <s v="20:10:21-15:09:21: SRFI_x000a_13:09:21:08:09:21: ME OG_x000a_06:09:21: CME PREPARATION_x000a_30:08:21:25:08:21: STO READY TO DECLARE_x000a_22:08:21: NEED REVIEW CIVIL HTI_x000a_18:08:21: NEED REVIEW RNP HUWAWEI_x000a_16:08:21: 09:08:21 : SPK COLO RELEASED, ERM PROSES"/>
    <x v="2"/>
    <x v="0"/>
    <m/>
    <m/>
    <m/>
    <m/>
    <x v="2"/>
    <m/>
    <m/>
    <x v="1"/>
    <m/>
    <m/>
  </r>
  <r>
    <n v="721"/>
    <m/>
    <s v="JAW-JI-NGW-3667"/>
    <n v="30701790031"/>
    <s v="160862104"/>
    <s v="BANYUBIRU_NWI"/>
    <s v="RORO JONGRANG 2021 [NEW]"/>
    <s v="SMI"/>
    <s v="111°12.23.58'E"/>
    <s v="7°26.35.52'S"/>
    <n v="50"/>
    <s v="85/160/285"/>
    <n v="2021"/>
    <s v="RORO JONGRANG 2021 [NEW]"/>
    <s v="Dusun Kedunggudel RT/RW 04/02 Kedunggudel, Kab. Ngawi Prov. Jawa Timur"/>
    <s v="HTI"/>
    <s v="JAW-JI-NGW-3667"/>
    <s v="WIDODAREN KEDUNGGUDEL"/>
    <s v="COLO"/>
    <s v="TBG"/>
    <s v="EAST"/>
    <x v="6"/>
    <s v="Jawa Timur"/>
    <s v="Kab. Ngawi"/>
    <n v="6617453"/>
    <x v="76"/>
    <m/>
    <n v="71"/>
    <s v="61 - 90 days"/>
    <d v="2021-09-08T00:00:00"/>
    <s v="W37-2021"/>
    <s v="Sep-2021"/>
    <d v="2021-09-07T00:00:00"/>
    <s v="W37-2021"/>
    <s v="Sep-2021"/>
    <d v="2021-10-22T00:00:00"/>
    <s v="W43-2021"/>
    <s v="Oct-2021"/>
    <d v="2021-10-22T00:00:00"/>
    <s v="W43-2021"/>
    <s v="Oct-2021"/>
    <s v="MW"/>
    <d v="2021-09-04T00:00:00"/>
    <m/>
    <s v="MULTIGUNA"/>
    <m/>
    <m/>
    <d v="2021-10-04T00:00:00"/>
    <m/>
    <d v="2021-09-24T00:00:00"/>
    <d v="2021-10-19T00:00:00"/>
    <s v="W43-2021"/>
    <m/>
    <m/>
    <m/>
    <s v="38.RFI"/>
    <s v="21.RFI"/>
    <s v="CLOSED - RFI DONE"/>
    <s v="17:10:21-15:09:21: SRFI_x000a_13:09:21:08:09:21: ME OG_x000a_06:09:21: CME PREPARATION_x000a_30:08:21:25:08:21: 22:08:21: STO READY TO DECLARE_x000a_18:08:21: NEED REVIEW POWER HTI_x000a_16:08:21: 09:08:21 : SPK COLO RELEASED, ERM PROSES"/>
    <x v="2"/>
    <x v="0"/>
    <m/>
    <m/>
    <m/>
    <m/>
    <x v="2"/>
    <m/>
    <m/>
    <x v="1"/>
    <m/>
    <m/>
  </r>
  <r>
    <n v="663"/>
    <m/>
    <s v="SUM-SU-LBP-2296"/>
    <n v="30701140031"/>
    <s v="022061109"/>
    <s v="TAMBAK CEKUR"/>
    <s v="RORO JONGRANG 2021 [NEW]"/>
    <s v="TB"/>
    <s v="98°54.50.54'E"/>
    <s v="3°26.0.78'N"/>
    <n v="40"/>
    <s v="110/230/310"/>
    <n v="2021"/>
    <s v="RORO JONGRANG 2021 [NEW]"/>
    <s v="Desa Timbang Deli,kecamatan galang, kabupaten deli serdang."/>
    <s v="HTI"/>
    <s v="SUM-SU-LBP-2296"/>
    <s v="SUNGGAL_MEDAN_KRIO"/>
    <s v="COLO"/>
    <s v="TBG"/>
    <s v="West"/>
    <x v="3"/>
    <s v="Sumatera Utara"/>
    <s v="Kab. Deli Serdang"/>
    <n v="6617456"/>
    <x v="76"/>
    <m/>
    <n v="68"/>
    <s v="61 - 90 days"/>
    <d v="2021-09-08T00:00:00"/>
    <s v="W37-2021"/>
    <s v="Sep-2021"/>
    <d v="2021-09-07T00:00:00"/>
    <s v="W37-2021"/>
    <s v="Sep-2021"/>
    <d v="2021-10-22T00:00:00"/>
    <s v="W43-2021"/>
    <s v="Oct-2021"/>
    <d v="2021-10-22T00:00:00"/>
    <s v="W43-2021"/>
    <s v="Oct-2021"/>
    <s v="MW"/>
    <d v="2021-09-04T00:00:00"/>
    <m/>
    <s v="126170618607"/>
    <n v="6.6"/>
    <m/>
    <d v="2021-10-04T00:00:00"/>
    <m/>
    <m/>
    <d v="2021-10-16T00:00:00"/>
    <s v="W42-2021"/>
    <m/>
    <m/>
    <m/>
    <s v="38.RFI"/>
    <s v="21.RFI"/>
    <s v="CLOSED - RFI DONE"/>
    <s v="13:10:21-19:09:21: SRFI_x000a_15:09:21: ME OG_x000a_13:09:21: PONDASI OG_x000a_06:09:21: CME PREAPRATION_x000a_30:08:21:25:08:21: STO READY TO DECLARE_x000a_22:08:21: NEED REVIEW CIVIL HUAWEI_x000a_18:08:21: NEED REVIEW TNP ALITA_x000a_16:08:21: 09:08:21 : SPK COLO RELEASED, ERM PROSES"/>
    <x v="2"/>
    <x v="0"/>
    <m/>
    <m/>
    <m/>
    <m/>
    <x v="2"/>
    <m/>
    <m/>
    <x v="1"/>
    <m/>
    <m/>
  </r>
  <r>
    <n v="735"/>
    <m/>
    <s v="JAW-JI-PSN-4127"/>
    <n v="30701510031"/>
    <s v="161903109"/>
    <s v="POHJENTREK"/>
    <s v="RORO JONGRANG 2021 [NEW]"/>
    <s v="SKP"/>
    <s v="112°53.41.32'E"/>
    <s v="7°40.12.65'S"/>
    <n v="40"/>
    <s v="40/110/310"/>
    <n v="2021"/>
    <s v="RORO JONGRANG 2021 [NEW]"/>
    <s v="Jl Sastro Surotoko Desa Kel Wirogunan kec Purworejo Kab Pasuruan Jawa Timur"/>
    <s v="HTI"/>
    <s v="JAW-JI-PSN-4127"/>
    <s v="PURWOREJO WIROGUNAN"/>
    <s v="COLO"/>
    <s v="TBG"/>
    <s v="EAST"/>
    <x v="6"/>
    <s v="Jawa Timur"/>
    <s v="Kota Pasuruan"/>
    <n v="6617454"/>
    <x v="76"/>
    <m/>
    <n v="66"/>
    <s v="61 - 90 days"/>
    <d v="2021-09-08T00:00:00"/>
    <s v="W37-2021"/>
    <s v="Sep-2021"/>
    <d v="2021-09-07T00:00:00"/>
    <s v="W37-2021"/>
    <s v="Sep-2021"/>
    <d v="2021-10-22T00:00:00"/>
    <s v="W43-2021"/>
    <s v="Oct-2021"/>
    <d v="2021-10-22T00:00:00"/>
    <s v="W43-2021"/>
    <s v="Oct-2021"/>
    <s v="MW"/>
    <d v="2021-09-04T00:00:00"/>
    <m/>
    <s v="513500998222"/>
    <n v="6.6"/>
    <m/>
    <d v="2021-10-04T00:00:00"/>
    <m/>
    <m/>
    <d v="2021-10-14T00:00:00"/>
    <s v="W42-2021"/>
    <m/>
    <m/>
    <m/>
    <s v="38.RFI"/>
    <s v="21.RFI"/>
    <s v="CLOSED - RFI DONE"/>
    <s v="13:10:21-29:09:21: SRFI_x000a_22:09:21: ME OG_x000a_19:09:21:15:09:21: 13:09:21: 08:09:21: PONDASI OG_x000a_06:09:21: CME PREPARATION_x000a_30:08:21:25:08:21:22:08:21: 18:08:21: READY TO DECLARE STO_x000a_16:08:21: NEED REVIEW CIVIL HTI_x000a_09:08:21: 04:08:21 : SPK COLO RELEASED, ERM PROSES"/>
    <x v="2"/>
    <x v="0"/>
    <m/>
    <m/>
    <m/>
    <m/>
    <x v="2"/>
    <m/>
    <m/>
    <x v="1"/>
    <m/>
    <m/>
  </r>
  <r>
    <n v="784"/>
    <m/>
    <s v="SUM-SS-PLG-1273"/>
    <n v="30701730031"/>
    <s v="TBG05_SSM132"/>
    <s v="PERUM TLG. KELAPA"/>
    <s v="RORO JONGRANG 2021 [NEW]"/>
    <s v="BK"/>
    <s v="104°41.38.08'E"/>
    <s v="2°56.15.07'S"/>
    <n v="40"/>
    <s v="0/180/250"/>
    <n v="2021"/>
    <s v="RORO JONGRANG 2021 [NEW]"/>
    <s v="Jl. Perumas Talang Kelapa Kel. Talang Kelapa Kec. Alang-Alang Lebar, Kota Palembang, Prov. Sumatera Selatan"/>
    <s v="HTI"/>
    <s v="SUM-SS-PLG-1273"/>
    <s v="TALANG_KELAPA_JALAN_BYPASS"/>
    <s v="COLO"/>
    <s v="TBG"/>
    <s v="West"/>
    <x v="1"/>
    <s v="Sumatera Selatan"/>
    <s v="Kota Palembang"/>
    <n v="6617449"/>
    <x v="76"/>
    <m/>
    <n v="65"/>
    <s v="61 - 90 days"/>
    <d v="2021-09-08T00:00:00"/>
    <s v="W37-2021"/>
    <s v="Sep-2021"/>
    <d v="2021-09-07T00:00:00"/>
    <s v="W37-2021"/>
    <s v="Sep-2021"/>
    <d v="2021-10-22T00:00:00"/>
    <s v="W43-2021"/>
    <s v="Oct-2021"/>
    <d v="2021-10-22T00:00:00"/>
    <s v="W43-2021"/>
    <s v="Oct-2021"/>
    <s v="MW"/>
    <d v="2021-09-04T00:00:00"/>
    <m/>
    <s v="141203537038"/>
    <n v="6.6"/>
    <m/>
    <d v="2021-10-04T00:00:00"/>
    <m/>
    <m/>
    <d v="2021-10-13T00:00:00"/>
    <s v="W42-2021"/>
    <m/>
    <m/>
    <m/>
    <s v="38.RFI"/>
    <s v="21.RFI"/>
    <s v="CLOSED - RFI DONE"/>
    <s v="13:10:21-26:09:21: SRFI_x000a_22:09:21: 19:09:21:15:09:21: 13:09:21: ME OG_x000a_08:09:21:06:09:21: CME PREPARATION_x000a_30:08:21:25:08:21: STO READY TO DECLARE_x000a_22:08:21: NEED REVIEW CIVIL HUAWEI_x000a_18:08:21: NEED REVIEW TNP ALITA_x000a_16:08:21: 09:08:21 : SPK COLO RELEASED, ERM PROSES"/>
    <x v="2"/>
    <x v="0"/>
    <m/>
    <m/>
    <m/>
    <m/>
    <x v="2"/>
    <m/>
    <m/>
    <x v="1"/>
    <m/>
    <m/>
  </r>
  <r>
    <n v="689"/>
    <m/>
    <s v="SUM-SU-LBP-2259"/>
    <n v="30701160031"/>
    <s v="021411109"/>
    <s v="TERATAI PATUMBAK"/>
    <s v="RORO JONGRANG 2021 [NEW]"/>
    <s v="TB"/>
    <s v="98°41.48.7'E"/>
    <s v="3°30.36.61'N"/>
    <n v="40"/>
    <s v="50/170/310"/>
    <n v="2021"/>
    <s v="RORO JONGRANG 2021 [NEW]"/>
    <s v="Jl. Sari Dusun VI Pasar V Teratai B Marindal I Desa Marindal I Kec. patumbak Kab. deli Serdang"/>
    <s v="HTI"/>
    <s v="SUM-SU-LBP-2259"/>
    <s v="DELI_TUA_MEKAR_SARI"/>
    <s v="COLO"/>
    <s v="TBG"/>
    <s v="West"/>
    <x v="3"/>
    <s v="Sumatera Utara"/>
    <s v="Kab. Deli Serdang"/>
    <n v="6617456"/>
    <x v="76"/>
    <m/>
    <n v="64"/>
    <s v="61 - 90 days"/>
    <d v="2021-09-08T00:00:00"/>
    <s v="W37-2021"/>
    <s v="Sep-2021"/>
    <d v="2021-09-07T00:00:00"/>
    <s v="W37-2021"/>
    <s v="Sep-2021"/>
    <d v="2021-10-22T00:00:00"/>
    <s v="W43-2021"/>
    <s v="Oct-2021"/>
    <d v="2021-10-22T00:00:00"/>
    <s v="W43-2021"/>
    <s v="Oct-2021"/>
    <s v="MW"/>
    <d v="2021-09-04T00:00:00"/>
    <m/>
    <s v="120150006031"/>
    <n v="6.6"/>
    <m/>
    <d v="2021-10-04T00:00:00"/>
    <m/>
    <m/>
    <d v="2021-10-12T00:00:00"/>
    <s v="W42-2021"/>
    <m/>
    <m/>
    <m/>
    <s v="38.RFI"/>
    <s v="21.RFI"/>
    <s v="CLOSED - RFI DONE"/>
    <s v="10:10:21-15:09:21: SRFI_x000a_13:09:21: 08:09:21: 06:09:21: 30:08:21:25:08:21: RBS BTS FOUNDATION_x000a_22:08:21: STO READY TO DECLARE_x000a_18:08:21: NEED REVIEW POWER HTI_x000a_16:08:21: 09:08:21 : SPK COLO RELEASED, ERM PROSES"/>
    <x v="2"/>
    <x v="0"/>
    <m/>
    <m/>
    <m/>
    <m/>
    <x v="2"/>
    <m/>
    <m/>
    <x v="1"/>
    <m/>
    <m/>
  </r>
  <r>
    <n v="698"/>
    <m/>
    <s v="SUM-SU-LBP-2278"/>
    <n v="30701170031"/>
    <s v="022231109"/>
    <s v="API_DUSUN VIIA KARANG ANYAR"/>
    <s v="RORO JONGRANG 2021 [NEW]"/>
    <s v="TB"/>
    <s v="98°53.52.12'E"/>
    <s v="3°36.48.92'N"/>
    <n v="40"/>
    <s v="80/240/330"/>
    <n v="2021"/>
    <s v="RORO JONGRANG 2021 [NEW]"/>
    <s v="Desa Karang Anyar, Kec. Beringin, Kab. Deli Serdang, Prov. Sumatera Utara"/>
    <s v="HTI"/>
    <s v="SUM-SU-LBP-2278"/>
    <s v="BERINGIN_SIDODADI_RAMUNIA"/>
    <s v="COLO"/>
    <s v="TBG"/>
    <s v="West"/>
    <x v="3"/>
    <s v="Sumatera Utara"/>
    <s v="Kab. Deli Serdang"/>
    <n v="6617456"/>
    <x v="76"/>
    <m/>
    <n v="68"/>
    <s v="61 - 90 days"/>
    <d v="2021-09-08T00:00:00"/>
    <s v="W37-2021"/>
    <s v="Sep-2021"/>
    <d v="2021-09-07T00:00:00"/>
    <s v="W37-2021"/>
    <s v="Sep-2021"/>
    <d v="2021-10-23T00:00:00"/>
    <s v="W43-2021"/>
    <s v="Oct-2021"/>
    <d v="2021-10-23T00:00:00"/>
    <s v="W43-2021"/>
    <s v="Oct-2021"/>
    <s v="MW"/>
    <d v="2021-09-04T00:00:00"/>
    <m/>
    <s v="126120948671"/>
    <n v="6.6"/>
    <m/>
    <d v="2021-10-04T00:00:00"/>
    <m/>
    <m/>
    <d v="2021-10-16T00:00:00"/>
    <s v="W42-2021"/>
    <m/>
    <m/>
    <m/>
    <s v="38.RFI"/>
    <s v="21.RFI"/>
    <s v="CLOSED - RFI DONE"/>
    <s v="13:10:21-19:09:21: SRFI_x000a_15:09:21: ME OG_x000a_13:09:21: PONDASI OG_x000a_08:09:21: 06:09:21: CME PREPARATION_x000a_30:08:21:25:08:21: STO READY TO DECLARE_x000a_22:08:21: NEED REVIEW CIVIL HUAWEI_x000a_18:08:21: NEED REVIEW TNP ALITA_x000a_16:08:21: 09:08:21 : SPK COLO RELEASED, ERM PROSES"/>
    <x v="2"/>
    <x v="0"/>
    <m/>
    <m/>
    <m/>
    <m/>
    <x v="2"/>
    <m/>
    <m/>
    <x v="1"/>
    <m/>
    <m/>
  </r>
  <r>
    <n v="771"/>
    <m/>
    <s v="SUM-SU-LBP-2257"/>
    <n v="30701150031"/>
    <s v="021236109"/>
    <s v="SAWIT_REJO"/>
    <s v="RORO JONGRANG 2021 [NEW]"/>
    <s v="TB"/>
    <s v="98°32.16.48'E"/>
    <s v="3°33.22.03'N"/>
    <n v="45"/>
    <s v="0/150/260"/>
    <n v="2021"/>
    <s v="RORO JONGRANG 2021 [NEW]"/>
    <s v="Gang Perkutut Desa Sei Mencirim Kecamatan Sunggal Kabupaten Deli Serdang Provinsi Sumatera Utara"/>
    <s v="HTI"/>
    <s v="SUM-SU-LBP-2257"/>
    <s v="KUTALIMBARU_SAWIT_REJO"/>
    <s v="COLO"/>
    <s v="TBG"/>
    <s v="West"/>
    <x v="3"/>
    <s v="Sumatera Utara"/>
    <s v="Kab. Deli Serdang"/>
    <n v="6617456"/>
    <x v="76"/>
    <m/>
    <n v="66"/>
    <s v="61 - 90 days"/>
    <d v="2021-09-08T00:00:00"/>
    <s v="W37-2021"/>
    <s v="Sep-2021"/>
    <d v="2021-09-07T00:00:00"/>
    <s v="W37-2021"/>
    <s v="Sep-2021"/>
    <d v="2021-10-23T00:00:00"/>
    <s v="W43-2021"/>
    <s v="Oct-2021"/>
    <d v="2021-10-23T00:00:00"/>
    <s v="W43-2021"/>
    <s v="Oct-2021"/>
    <s v="MW"/>
    <d v="2021-09-04T00:00:00"/>
    <m/>
    <s v="122021125694"/>
    <n v="6.6"/>
    <m/>
    <d v="2021-10-04T00:00:00"/>
    <m/>
    <m/>
    <d v="2021-10-14T00:00:00"/>
    <s v="W42-2021"/>
    <m/>
    <m/>
    <m/>
    <s v="38.RFI"/>
    <s v="21.RFI"/>
    <s v="CLOSED - RFI DONE"/>
    <s v="13:10:21-19:09:21: SRFI_x000a_15:09:21: ME OG_x000a_13:09:21: 08:09:21: RBS/BTS PONDASI OG_x000a_06:09:21: CME PREPARATION_x000a_30:08:21:25:08:21: STO READY TO DECLARE_x000a_22:08:21: NEED REVIEW CIVIL HUAWEI_x000a_18:08:21: NEED REVIEW TNP ALITA_x000a_16:08:21: 09:08:21 : SPK COLO RELEASED, ERM PROSES"/>
    <x v="2"/>
    <x v="0"/>
    <m/>
    <m/>
    <m/>
    <m/>
    <x v="2"/>
    <m/>
    <m/>
    <x v="1"/>
    <m/>
    <m/>
  </r>
  <r>
    <n v="695"/>
    <m/>
    <s v="SUM-SU-PMS-2238"/>
    <n v="30701350031"/>
    <s v="021739109"/>
    <s v="JLN HULAKMA SINAGA"/>
    <s v="RORO JONGRANG 2021 [NEW]"/>
    <s v="TB"/>
    <s v="99°5.49.6'E"/>
    <s v="2°58.36.48'N"/>
    <n v="40"/>
    <s v="90/180/320"/>
    <n v="2021"/>
    <s v="RORO JONGRANG 2021 [NEW]"/>
    <s v="Jl. Lorong Cempaka Bawah No. 0, Kel. Rambung Merah, Kec. Siantar, Kab. Simalungun, Prov. Sumatera Utara"/>
    <s v="HTI"/>
    <s v="SUM-SU-PMS-2238"/>
    <s v="SIANTAR_PAMATANG_SIMALUNGUN"/>
    <s v="COLO"/>
    <s v="TBG"/>
    <s v="West"/>
    <x v="3"/>
    <s v="Sumatera Utara"/>
    <s v="Kab. Simalungun"/>
    <n v="6617456"/>
    <x v="76"/>
    <m/>
    <n v="66"/>
    <s v="61 - 90 days"/>
    <d v="2021-09-08T00:00:00"/>
    <s v="W37-2021"/>
    <s v="Sep-2021"/>
    <d v="2021-09-07T00:00:00"/>
    <s v="W37-2021"/>
    <s v="Sep-2021"/>
    <d v="2021-10-24T00:00:00"/>
    <s v="W44-2021"/>
    <s v="Oct-2021"/>
    <d v="2021-10-24T00:00:00"/>
    <s v="W44-2021"/>
    <s v="Oct-2021"/>
    <s v="MW"/>
    <d v="2021-09-04T00:00:00"/>
    <m/>
    <s v="121011230561"/>
    <n v="6.6"/>
    <m/>
    <d v="2021-10-04T00:00:00"/>
    <m/>
    <m/>
    <d v="2021-10-14T00:00:00"/>
    <s v="W42-2021"/>
    <m/>
    <m/>
    <m/>
    <s v="38.RFI"/>
    <s v="21.RFI"/>
    <s v="CLOSED - RFI DONE"/>
    <s v="13:10:21-19:09:21: SRFI_x000a_15:09:21: ME OG_x000a_13:09:21: PONDASI OG_x000a_08:09:21: 06:09:21: CME PREPARATION_x000a_30:08:21:25:08:21: STO READY TO DECLARE_x000a_22:08:21: 18:08:21: NEED REVIEW TNP ALITA_x000a_16:08:21: 09:08:21 : SPK COLO RELEASED, ERM PROSES"/>
    <x v="2"/>
    <x v="0"/>
    <m/>
    <m/>
    <m/>
    <m/>
    <x v="2"/>
    <m/>
    <m/>
    <x v="1"/>
    <m/>
    <m/>
  </r>
  <r>
    <n v="736"/>
    <m/>
    <s v="JAW-JI-SPG-4231"/>
    <n v="30701550031"/>
    <s v="160198104"/>
    <s v="TEROSAN"/>
    <s v="RORO JONGRANG 2021 [NEW]"/>
    <s v="SKP"/>
    <s v="113°6.58.36'E"/>
    <s v="6°56.41.82'S"/>
    <n v="50"/>
    <s v="0/150/245"/>
    <n v="2021"/>
    <s v="RORO JONGRANG 2021 [NEW]"/>
    <s v="Desa Terosan Ban-Ban kec.Banyuates kab.Sampang"/>
    <s v="HTI"/>
    <s v="JAW-JI-SPG-4231"/>
    <s v="BANYUATES TEROSAN"/>
    <s v="COLO"/>
    <s v="TBG"/>
    <s v="EAST"/>
    <x v="6"/>
    <s v="Jawa Timur"/>
    <s v="Kab. Sampang"/>
    <n v="6617454"/>
    <x v="76"/>
    <m/>
    <n v="77"/>
    <s v="61 - 90 days"/>
    <d v="2021-09-08T00:00:00"/>
    <s v="W37-2021"/>
    <s v="Sep-2021"/>
    <d v="2021-09-07T00:00:00"/>
    <s v="W37-2021"/>
    <s v="Sep-2021"/>
    <d v="2021-10-26T00:00:00"/>
    <s v="W44-2021"/>
    <s v="Oct-2021"/>
    <d v="2021-10-26T00:00:00"/>
    <s v="W44-2021"/>
    <s v="Oct-2021"/>
    <s v="MW"/>
    <d v="2021-09-04T00:00:00"/>
    <m/>
    <n v="517500847210"/>
    <n v="6.6"/>
    <m/>
    <d v="2021-10-04T00:00:00"/>
    <m/>
    <d v="2021-09-24T00:00:00"/>
    <d v="2021-10-25T00:00:00"/>
    <s v="W44-2021"/>
    <m/>
    <m/>
    <m/>
    <s v="38.RFI"/>
    <s v="21.RFI"/>
    <s v="CLOSED - RFI DONE"/>
    <s v="20:10:21-15:09:21: SRFI_x000a_13:09:21: 08:09:21: PONDASI OG_x000a_06:09:21: CME PREPARATION_x000a_30:08:21:25:08:21:22:08:21: 18:08:21: READY TO DECLARE STO_x000a_16:08:21: NEED REVIEW CIVIL HTI_x000a_09:08:21: 04:08:21 : SPK COLO RELEASED, ERM PROSES"/>
    <x v="2"/>
    <x v="0"/>
    <m/>
    <m/>
    <m/>
    <m/>
    <x v="2"/>
    <m/>
    <m/>
    <x v="1"/>
    <m/>
    <m/>
  </r>
  <r>
    <n v="740"/>
    <m/>
    <s v="JAW-JI-SPG-4232"/>
    <n v="30701680031"/>
    <s v="160197104"/>
    <s v="LAR LAR"/>
    <s v="RORO JONGRANG 2021 [NEW]"/>
    <s v="SKP"/>
    <s v="113°14.6.83'E"/>
    <s v="6°57.33.26'S"/>
    <n v="50"/>
    <s v="10/90/250"/>
    <n v="2021"/>
    <s v="RORO JONGRANG 2021 [NEW]"/>
    <s v="Dusun Toguran Desa Tlagah kec.Banyuates kab.Sampang"/>
    <s v="HTI"/>
    <s v="JAW-JI-SPG-4232"/>
    <s v="KETAPANG PAOPALELAOK"/>
    <s v="COLO"/>
    <s v="TBG"/>
    <s v="EAST"/>
    <x v="6"/>
    <s v="Jawa Timur"/>
    <s v="Kab. Sampang"/>
    <n v="6617454"/>
    <x v="76"/>
    <m/>
    <n v="77"/>
    <s v="61 - 90 days"/>
    <d v="2021-09-08T00:00:00"/>
    <s v="W37-2021"/>
    <s v="Sep-2021"/>
    <d v="2021-09-07T00:00:00"/>
    <s v="W37-2021"/>
    <s v="Sep-2021"/>
    <d v="2021-10-26T00:00:00"/>
    <s v="W44-2021"/>
    <s v="Oct-2021"/>
    <d v="2021-10-26T00:00:00"/>
    <s v="W44-2021"/>
    <s v="Oct-2021"/>
    <s v="MW"/>
    <d v="2021-09-04T00:00:00"/>
    <m/>
    <n v="517500852034"/>
    <n v="6.6"/>
    <m/>
    <d v="2021-10-04T00:00:00"/>
    <m/>
    <d v="2021-09-24T00:00:00"/>
    <d v="2021-10-25T00:00:00"/>
    <s v="W44-2021"/>
    <m/>
    <m/>
    <m/>
    <s v="38.RFI"/>
    <s v="21.RFI"/>
    <s v="CLOSED - RFI DONE"/>
    <s v="25:10:21: RFIN_x000a_20:10:21-15:09:21: SRFI_x000a_13:09:21: 08:09:21: PONDASI OG_x000a_06:09:21: CME PREPARATION_x000a_30:08:21:25:08:21:22:08:21: 18:08:21: READY TO DECLARE STO_x000a_16:08:21: NEED REVIEW CIVIL HTI_x000a_09:08:21: 04:08:21 : SPK COLO RELEASED, ERM PROSES"/>
    <x v="2"/>
    <x v="0"/>
    <m/>
    <m/>
    <m/>
    <m/>
    <x v="2"/>
    <m/>
    <m/>
    <x v="1"/>
    <m/>
    <m/>
  </r>
  <r>
    <n v="743"/>
    <m/>
    <s v="JAW-JI-JBG-4167"/>
    <n v="30701590031"/>
    <s v="160479104"/>
    <s v="KALIKEJAMBON"/>
    <s v="RORO JONGRANG 2021 [NEW]"/>
    <s v="SKP"/>
    <s v="112°15.12.71'E"/>
    <s v="7°29.39.66'S"/>
    <n v="50"/>
    <s v="110/190/340"/>
    <n v="2021"/>
    <s v="RORO JONGRANG 2021 [NEW]"/>
    <s v="Jl. Melati RT.01 RW.03 Ds. Kedunglosari Kec. Tembelang, Kab. Jombang Prov. Jawa Timur"/>
    <s v="HTI"/>
    <s v="JAW-JI-JBG-4167"/>
    <s v="TEMBELANG KEDUNGLOSARI"/>
    <s v="COLO"/>
    <s v="TBG"/>
    <s v="EAST"/>
    <x v="6"/>
    <s v="Jawa Timur"/>
    <s v="Kab. Jombang"/>
    <n v="6617454"/>
    <x v="76"/>
    <m/>
    <n v="77"/>
    <s v="61 - 90 days"/>
    <d v="2021-09-08T00:00:00"/>
    <s v="W37-2021"/>
    <s v="Sep-2021"/>
    <d v="2021-09-07T00:00:00"/>
    <s v="W37-2021"/>
    <s v="Sep-2021"/>
    <d v="2021-10-26T00:00:00"/>
    <s v="W44-2021"/>
    <s v="Oct-2021"/>
    <d v="2021-10-26T00:00:00"/>
    <s v="W44-2021"/>
    <s v="Oct-2021"/>
    <s v="MW"/>
    <d v="2021-09-04T00:00:00"/>
    <m/>
    <s v="MULTIGUNA"/>
    <m/>
    <m/>
    <d v="2021-10-04T00:00:00"/>
    <m/>
    <d v="2021-09-25T00:00:00"/>
    <d v="2021-10-25T00:00:00"/>
    <s v="W44-2021"/>
    <m/>
    <m/>
    <m/>
    <s v="38.RFI"/>
    <s v="21.RFI"/>
    <s v="CLOSED - RFI DONE"/>
    <s v="25:10:21: RFIN_x000a_20:10:21-15:09:21: SRFI_x000a_13:09:21: 08:09:21: PONDASI OG_x000a_06:09:21: CME PREPARATION_x000a_30:08:21:25:08:21:22:08:21: 18:08:21: READY TO DECLARE STO_x000a_16:08:21: NEED REVIEW CIVIL HTI_x000a_09:08:21: 04:08:21 : SPK COLO RELEASED, ERM PROSES"/>
    <x v="2"/>
    <x v="0"/>
    <m/>
    <m/>
    <m/>
    <m/>
    <x v="2"/>
    <m/>
    <m/>
    <x v="1"/>
    <m/>
    <m/>
  </r>
  <r>
    <n v="738"/>
    <m/>
    <s v="JAW-JI-KPN-4397"/>
    <n v="30701650031"/>
    <s v="161819109"/>
    <s v="ADIMULYA"/>
    <s v="RORO JONGRANG 2021 [NEW]"/>
    <s v="SKP"/>
    <s v="112°35.0.82'E"/>
    <s v="8°7.59.2'S"/>
    <n v="40"/>
    <s v="45/110/285"/>
    <n v="2021"/>
    <s v="RORO JONGRANG 2021 [NEW]"/>
    <s v="Dusun Adikurnia RT 04 RW 03 Kel. Ardirejo Kec. Kepanjen, Kab. Malang Prov. Jawa Timur"/>
    <s v="HTI"/>
    <s v="JAW-JI-KPN-4397"/>
    <s v="KEPANJEN ARDIREJO"/>
    <s v="COLO"/>
    <s v="TBG"/>
    <s v="EAST"/>
    <x v="6"/>
    <s v="Jawa Timur"/>
    <s v="Kab. Malang"/>
    <n v="6617454"/>
    <x v="76"/>
    <m/>
    <n v="70"/>
    <s v="61 - 90 days"/>
    <d v="2021-09-08T00:00:00"/>
    <s v="W37-2021"/>
    <s v="Sep-2021"/>
    <d v="2021-09-07T00:00:00"/>
    <s v="W37-2021"/>
    <s v="Sep-2021"/>
    <d v="2021-10-26T00:00:00"/>
    <s v="W44-2021"/>
    <s v="Oct-2021"/>
    <d v="2021-10-26T00:00:00"/>
    <s v="W44-2021"/>
    <s v="Oct-2021"/>
    <s v="MW"/>
    <d v="2021-09-04T00:00:00"/>
    <m/>
    <s v="513051713510"/>
    <s v="6.6."/>
    <m/>
    <d v="2021-10-04T00:00:00"/>
    <m/>
    <d v="2021-09-25T00:00:00"/>
    <d v="2021-10-18T00:00:00"/>
    <s v="W43-2021"/>
    <m/>
    <m/>
    <m/>
    <s v="38.RFI"/>
    <s v="21.RFI"/>
    <s v="CLOSED - RFI DONE"/>
    <s v="17:10:21-15:09:21: SRFI_x000a_13:09:21: 08:09:21: PONDASI OG_x000a_06:09:21: CME PREPARATION_x000a_30:08:21:25:08:21:22:08:21: 18:08:21: READY TO DECLARE STO_x000a_16:08:21: NEED REVIEW CIVIL HTI_x000a_09:08:21: 04:08:21 : SPK COLO RELEASED, ERM PROSES"/>
    <x v="2"/>
    <x v="0"/>
    <m/>
    <m/>
    <m/>
    <m/>
    <x v="2"/>
    <m/>
    <m/>
    <x v="1"/>
    <m/>
    <m/>
  </r>
  <r>
    <n v="741"/>
    <m/>
    <s v="JAW-JI-KPN-4403"/>
    <n v="30701690031"/>
    <s v="161818109"/>
    <s v="NGASEM MALANG"/>
    <s v="RORO JONGRANG 2021 [NEW]"/>
    <s v="SKP"/>
    <s v="112°33.30.92'E"/>
    <s v="8°6.9.04'S"/>
    <n v="40"/>
    <s v="95/255/350"/>
    <n v="2021"/>
    <s v="RORO JONGRANG 2021 [NEW]"/>
    <s v="Dukuh Sanan RT. 002 RW. 02 Desa NgasemKecamatan Ngajum"/>
    <s v="HTI"/>
    <s v="JAW-JI-KPN-4403"/>
    <s v="NGAJUM NGASEM"/>
    <s v="COLO"/>
    <s v="TBG"/>
    <s v="EAST"/>
    <x v="6"/>
    <s v="Jawa Timur"/>
    <s v="Kab. Malang"/>
    <n v="6617454"/>
    <x v="76"/>
    <m/>
    <n v="70"/>
    <s v="61 - 90 days"/>
    <d v="2021-09-08T00:00:00"/>
    <s v="W37-2021"/>
    <s v="Sep-2021"/>
    <d v="2021-09-07T00:00:00"/>
    <s v="W37-2021"/>
    <s v="Sep-2021"/>
    <d v="2021-10-26T00:00:00"/>
    <s v="W44-2021"/>
    <s v="Oct-2021"/>
    <d v="2021-10-26T00:00:00"/>
    <s v="W44-2021"/>
    <s v="Oct-2021"/>
    <s v="MW"/>
    <d v="2021-09-04T00:00:00"/>
    <m/>
    <s v="513051713528"/>
    <n v="6.6"/>
    <m/>
    <d v="2021-10-04T00:00:00"/>
    <m/>
    <d v="2021-09-25T00:00:00"/>
    <d v="2021-10-18T00:00:00"/>
    <s v="W43-2021"/>
    <m/>
    <m/>
    <m/>
    <s v="38.RFI"/>
    <s v="21.RFI"/>
    <s v="CLOSED - RFI DONE"/>
    <s v="17:10:21-15:09:21: SRFI_x000a_13:09:21: 08:09:21: PONDASI OG_x000a_06:09:21: CME PREPARATION_x000a_30:08:21:25:08:21:22:08:21: 18:08:21: READY TO DECLARE STO_x000a_16:08:21: NEED REVIEW CIVIL HTI_x000a_09:08:21: 04:08:21 : SPK COLO RELEASED, ERM PROSES"/>
    <x v="2"/>
    <x v="0"/>
    <m/>
    <m/>
    <m/>
    <m/>
    <x v="2"/>
    <m/>
    <m/>
    <x v="1"/>
    <m/>
    <m/>
  </r>
  <r>
    <n v="708"/>
    <m/>
    <s v="SUM-RI-RGT-0976"/>
    <n v="30701190031"/>
    <s v="040932109"/>
    <s v="SIMPANG EMPAT BELILAS"/>
    <s v="RORO JONGRANG 2021 [NEW]"/>
    <s v="TB"/>
    <s v="102°24.34.38'E"/>
    <s v="0°33.41.62'S"/>
    <n v="50"/>
    <s v="10/100/240"/>
    <n v="2021"/>
    <s v="RORO JONGRANG 2021 [NEW]"/>
    <s v="Jl. Lintas Timur Sumatera Rt.04 Rw.06Kel. Pangkalan Kasai"/>
    <s v="HTI"/>
    <s v="SUM-RI-RGT-0976"/>
    <s v="PANGKALANKASAI_LINTAS_SUMATERA"/>
    <s v="COLO"/>
    <s v="TBG"/>
    <s v="West"/>
    <x v="9"/>
    <s v="Riau"/>
    <s v="Kab. Indragiri Hulu"/>
    <n v="6617456"/>
    <x v="76"/>
    <m/>
    <n v="94"/>
    <s v="91 - 120 days"/>
    <d v="2021-09-08T00:00:00"/>
    <s v="W37-2021"/>
    <s v="Sep-2021"/>
    <d v="2021-09-07T00:00:00"/>
    <s v="W37-2021"/>
    <s v="Sep-2021"/>
    <d v="2021-10-28T00:00:00"/>
    <s v="W44-2021"/>
    <s v="Oct-2021"/>
    <d v="2021-11-14T00:00:00"/>
    <s v="W47-2021"/>
    <s v="Nov-2021"/>
    <s v="MW"/>
    <d v="2021-09-04T00:00:00"/>
    <m/>
    <n v="184103616399"/>
    <n v="6.6"/>
    <m/>
    <d v="2021-10-04T00:00:00"/>
    <m/>
    <d v="2021-11-08T00:00:00"/>
    <d v="2021-11-11T00:00:00"/>
    <s v="W46-2021"/>
    <m/>
    <m/>
    <m/>
    <s v="38.RFI"/>
    <s v="21.RFI"/>
    <s v="CLOSED - RFI DONE"/>
    <s v="11:11:21: RFIN_x000a_10:11:21-08:11:21: PLN CONNECT DONE 9 NOV, WAIT FOR RFIN_x000a_07:11:21-03:11:21: OG CME, NO REGISTER DONE RELEASED, PLAN BAYAR BPUJL 4 NOV_x000a_31:10:21: PERKUATAN TOWER DONE, PLAN CONNECT PLN 10 NOV 2021_x000a_27:10:21: PEMASANGAN TRAY OG, PLAN RFI 29 OCT_x000a_23:10:21: PERKUATAN OG, PLAN PERKUATAN DONE 28 OCT_x000a_20:10:21-29:09:21: SRFI ISSUE EXTEND TOWER_x000a_22:09:21:19:09:21: ME OG_x000a_14:09:21: PONDASI OG_x000a_13:09:21: CME PREPARATION, NEED EXTEND TOWER PROSES REVISI IMB, DAN PERLUASAN IW_x000a_08:09:21: 06:09:21: CME PREPARATION_x000a_30:08:21:25:08:21:22:08:21: NEED REVIEW TNP ALITA_x000a_18:08:21: NEED REVIEW RNP HUWAWEI_x000a_16:08:21: 09:08:21 : SPK COLO RELEASED, ERM PROSES"/>
    <x v="2"/>
    <x v="0"/>
    <m/>
    <m/>
    <m/>
    <m/>
    <x v="2"/>
    <m/>
    <m/>
    <x v="1"/>
    <m/>
    <m/>
  </r>
  <r>
    <n v="668"/>
    <m/>
    <s v="JAW-JI-PMK-4237"/>
    <n v="30701540031"/>
    <s v="160462104"/>
    <s v="TAMBERULAOK"/>
    <s v="RORO JONGRANG 2021 [NEW]"/>
    <s v="SKP"/>
    <s v="113°26.22.99'E"/>
    <s v="6°57.31.28'S"/>
    <n v="50"/>
    <s v="5/85/260"/>
    <n v="2021"/>
    <s v="RORO JONGRANG 2021 [NEW]"/>
    <s v="Jl. Raya Karang Penang Dusun Gua Timur Desa Pangereman Kecamatan Batu marmar Kabupaten Pamekasan"/>
    <s v="HTI"/>
    <s v="JAW-JI-PMK-4237"/>
    <s v="BATUMARMAR PANGERREMAN"/>
    <s v="COLO"/>
    <s v="TBG"/>
    <s v="EAST"/>
    <x v="6"/>
    <s v="Jawa Timur"/>
    <s v="Kab. Pamekasan"/>
    <n v="6617454"/>
    <x v="76"/>
    <m/>
    <n v="77"/>
    <s v="61 - 90 days"/>
    <d v="2021-09-08T00:00:00"/>
    <s v="W37-2021"/>
    <s v="Sep-2021"/>
    <d v="2021-09-07T00:00:00"/>
    <s v="W37-2021"/>
    <s v="Sep-2021"/>
    <d v="2021-10-28T00:00:00"/>
    <s v="W44-2021"/>
    <s v="Oct-2021"/>
    <d v="2021-10-28T00:00:00"/>
    <s v="W44-2021"/>
    <s v="Oct-2021"/>
    <s v="MW"/>
    <d v="2021-09-04T00:00:00"/>
    <m/>
    <s v="MULTIGUNA"/>
    <m/>
    <m/>
    <d v="2021-10-04T00:00:00"/>
    <m/>
    <d v="2021-09-25T00:00:00"/>
    <d v="2021-10-25T00:00:00"/>
    <s v="W44-2021"/>
    <m/>
    <m/>
    <m/>
    <s v="38.RFI"/>
    <s v="21.RFI"/>
    <s v="CLOSED - RFI DONE"/>
    <s v="25:10:21: RFIN_x000a_20:10:21-15:09:21: SRFI_x000a_13:09:21:06:09:21: CME PREPARATION_x000a_30:08:21:25:08:21: 22:08:21: STO READY TO DECLARE_x000a_18:08:21: NEED REVIEW POWER HTI_x000a_16:08:21: 09:08:21 : SPK COLO RELEASED, ERM PROSES"/>
    <x v="2"/>
    <x v="0"/>
    <m/>
    <m/>
    <m/>
    <m/>
    <x v="2"/>
    <m/>
    <m/>
    <x v="1"/>
    <m/>
    <m/>
  </r>
  <r>
    <n v="750"/>
    <m/>
    <s v="JAW-JI-SPG-4230"/>
    <n v="30701620031"/>
    <s v="160219104"/>
    <s v="BIRA BARAT"/>
    <s v="RORO JONGRANG 2021 [NEW]"/>
    <s v="SKP"/>
    <s v="113°19.57.11'E"/>
    <s v="6°56.23.86'S"/>
    <n v="50"/>
    <s v="45/200/300"/>
    <n v="2021"/>
    <s v="RORO JONGRANG 2021 [NEW]"/>
    <s v="Dsn.Langslebar Laok Ds.Bira Timur, Kec.Sukobanah Kab.Sampang, Prov.Jawa Timur"/>
    <s v="HTI"/>
    <s v="JAW-JI-SPG-4230"/>
    <s v="KETAPANG PANCOR"/>
    <s v="COLO"/>
    <s v="TBG"/>
    <s v="EAST"/>
    <x v="6"/>
    <s v="Jawa Timur"/>
    <s v="Kab. Sampang"/>
    <n v="6617454"/>
    <x v="76"/>
    <m/>
    <n v="77"/>
    <s v="61 - 90 days"/>
    <d v="2021-09-08T00:00:00"/>
    <s v="W37-2021"/>
    <s v="Sep-2021"/>
    <d v="2021-09-07T00:00:00"/>
    <s v="W37-2021"/>
    <s v="Sep-2021"/>
    <d v="2021-10-28T00:00:00"/>
    <s v="W44-2021"/>
    <s v="Oct-2021"/>
    <d v="2021-10-28T00:00:00"/>
    <s v="W44-2021"/>
    <s v="Oct-2021"/>
    <s v="MW"/>
    <d v="2021-09-04T00:00:00"/>
    <m/>
    <n v="517800690857"/>
    <n v="6.6"/>
    <m/>
    <d v="2021-10-04T00:00:00"/>
    <m/>
    <m/>
    <d v="2021-10-25T00:00:00"/>
    <s v="W44-2021"/>
    <m/>
    <m/>
    <m/>
    <s v="38.RFI"/>
    <s v="21.RFI"/>
    <s v="CLOSED - RFI DONE"/>
    <s v="25:10:21: RFIN_x000a_20:10:21-15:09:21: SRFI_x000a_13:09:21: 08:09:21: PONDASI OG_x000a_06:09:21: CME PREPARATION_x000a_30:08:21:25:08:21:22:08:21: 18:08:21: READY TO DECLARE STO_x000a_16:08:21: NEED REVIEW CIVIL HTI_x000a_09:08:21: 04:08:21 : SPK COLO RELEASED, ERM PROSES"/>
    <x v="2"/>
    <x v="0"/>
    <m/>
    <m/>
    <m/>
    <m/>
    <x v="2"/>
    <m/>
    <m/>
    <x v="1"/>
    <m/>
    <m/>
  </r>
  <r>
    <n v="745"/>
    <m/>
    <s v="JAW-JI-KNR-4282"/>
    <n v="30701770031"/>
    <s v="160633104"/>
    <s v="SELOPURO_KOTA"/>
    <s v="RORO JONGRANG 2021 [NEW]"/>
    <s v="SMI"/>
    <s v="112°18.12.38'E"/>
    <s v="8°9.14.51'S"/>
    <n v="40"/>
    <s v="10/185/295"/>
    <n v="2021"/>
    <s v="RORO JONGRANG 2021 [NEW]"/>
    <s v="Dusun Gading, RT 4 RW 8 Desa Selopuro Kec. Selopuro, Kab. Blitar Prov. Jawa Timur"/>
    <s v="HTI"/>
    <s v="JAW-JI-KNR-4282"/>
    <s v="SELOPURO SELOPURO"/>
    <s v="COLO"/>
    <s v="TBG"/>
    <s v="EAST"/>
    <x v="6"/>
    <s v="Jawa Timur"/>
    <s v="Kab. Blitar"/>
    <n v="6617453"/>
    <x v="76"/>
    <m/>
    <n v="73"/>
    <s v="61 - 90 days"/>
    <d v="2021-09-08T00:00:00"/>
    <s v="W37-2021"/>
    <s v="Sep-2021"/>
    <d v="2021-09-07T00:00:00"/>
    <s v="W37-2021"/>
    <s v="Sep-2021"/>
    <d v="2021-10-28T00:00:00"/>
    <s v="W44-2021"/>
    <s v="Oct-2021"/>
    <d v="2021-10-28T00:00:00"/>
    <s v="W44-2021"/>
    <s v="Oct-2021"/>
    <s v="MW"/>
    <d v="2021-09-04T00:00:00"/>
    <m/>
    <n v="514080992478"/>
    <m/>
    <m/>
    <d v="2021-10-04T00:00:00"/>
    <m/>
    <d v="2021-09-25T00:00:00"/>
    <d v="2021-10-21T00:00:00"/>
    <s v="W43-2021"/>
    <m/>
    <m/>
    <m/>
    <s v="38.RFI"/>
    <s v="21.RFI"/>
    <s v="CLOSED - RFI DONE"/>
    <s v="20:10:21-15:09:21: SRFI_x000a_13:09:21: ME OG _x000a_08:09:21: PONDASI OG_x000a_06:09:21: CME PREPARATION_x000a_30:08:21:25:08:21:22:08:21: 18:08:21: READY TO DECLARE STO_x000a_16:08:21: NEED REVIEW CIVIL HTI_x000a_09:08:21: 04:08:21 : SPK COLO RELEASED, ERM PROSES"/>
    <x v="2"/>
    <x v="0"/>
    <m/>
    <m/>
    <m/>
    <m/>
    <x v="2"/>
    <m/>
    <m/>
    <x v="1"/>
    <m/>
    <m/>
  </r>
  <r>
    <n v="714"/>
    <m/>
    <s v="JAW-JI-JBG-4178"/>
    <n v="30701080031"/>
    <s v="163728126"/>
    <s v="SUMBERKEPUHLENGKONG"/>
    <s v="RORO JONGRANG 2021 [NEW]"/>
    <s v="TB"/>
    <s v="112°20.44.55'E"/>
    <s v="7°40.37.13'S"/>
    <n v="50"/>
    <s v="135/255/330"/>
    <n v="2021"/>
    <s v="RORO JONGRANG 2021 [NEW]"/>
    <s v="Jl. Raya Pulosari RT 04 RW 04 Desa Pulosari Kecamatan Bareng Kabupaten Jombang"/>
    <s v="HTI"/>
    <s v="JAW-JI-JBG-4178"/>
    <s v="BARENG NGRIMBI"/>
    <s v="COLO"/>
    <s v="TBG"/>
    <s v="EAST"/>
    <x v="6"/>
    <s v="Jawa Timur"/>
    <s v="Kab. Jombang"/>
    <n v="6617456"/>
    <x v="76"/>
    <m/>
    <n v="101"/>
    <s v="91 - 120 days"/>
    <d v="2021-09-08T00:00:00"/>
    <s v="W37-2021"/>
    <s v="Sep-2021"/>
    <d v="2021-09-07T00:00:00"/>
    <s v="W37-2021"/>
    <s v="Sep-2021"/>
    <d v="2021-10-30T00:00:00"/>
    <s v="W44-2021"/>
    <s v="Oct-2021"/>
    <d v="2021-11-23T00:00:00"/>
    <s v="W48-2021"/>
    <s v="Nov-2021"/>
    <s v="MW"/>
    <d v="2021-09-04T00:00:00"/>
    <m/>
    <n v="514541411739"/>
    <n v="6.6"/>
    <m/>
    <d v="2021-10-04T00:00:00"/>
    <m/>
    <d v="2021-09-30T00:00:00"/>
    <d v="2021-11-18T00:00:00"/>
    <s v="W47-2021"/>
    <m/>
    <m/>
    <m/>
    <s v="38.RFI"/>
    <s v="21.RFI"/>
    <s v="CLOSED - RFI DONE"/>
    <s v="18:11:21: RFIN_x000a_17:11:21: RFI, WAIT FOR RFIN_x000a_14:11:21-27:10:21: OVERBLAST, OG PROSES MANAJEMEN TRAFO, PLAN RFI 23 NOV_x000a_24:10:21-29:09:21: SRFI, MINUS EXTEND TOWER_x000a_26:09:21: ME OG, PARALEL REVISI IMB, DAN PERLUASAN IW EXTEND TOWER 3M_x000a_19:09:21:15:09:21: 13:09:21: 08:09:21: ME OG_x000a_06:09:21: CME PREPARATION_x000a_30:08:21: STO READY TO DECLARE_x000a_22:08:21: NEED REVIEW TNP ALITA_x000a_18:08:21: NEED REVIEW RNP HUWAWEI_x000a_16:08:21: 09:08:21 : SPK COLO RELEASED, ERM PROSES"/>
    <x v="2"/>
    <x v="0"/>
    <m/>
    <m/>
    <m/>
    <m/>
    <x v="2"/>
    <m/>
    <m/>
    <x v="1"/>
    <m/>
    <m/>
  </r>
  <r>
    <n v="527"/>
    <m/>
    <s v="JAW-JT-KRG-2137"/>
    <n v="30696720031"/>
    <m/>
    <m/>
    <s v="ACTIVE - BLITZKRIEG 2021 [NEW]"/>
    <s v=""/>
    <s v="111°3.51.48'E"/>
    <s v="7°39.34.92'S"/>
    <n v="50"/>
    <s v="90/210/330"/>
    <n v="2021"/>
    <m/>
    <s v="Mendalan RT 002  RW 005 Desa Koripan Kecamatan Matesih Kabupaten Karanganyar  Provinsi Jawa Tengah "/>
    <s v="EID"/>
    <s v="JAW-JT-KRG-2137"/>
    <s v="TAWANGMANGU MATESI KORIPAN"/>
    <s v="B2S"/>
    <s v="TBG"/>
    <s v="CENTRAL"/>
    <x v="5"/>
    <s v="Jawa Tengah"/>
    <s v="Kab. Karanganyar"/>
    <n v="6617448"/>
    <x v="76"/>
    <m/>
    <n v="91"/>
    <s v="91 - 120 days"/>
    <d v="2022-01-06T00:00:00"/>
    <s v="W02-2022"/>
    <s v="Jan-2022"/>
    <d v="2021-12-07T00:00:00"/>
    <s v="W50-2021"/>
    <s v="Dec-2021"/>
    <d v="2021-10-30T00:00:00"/>
    <s v="W44-2021"/>
    <s v="Oct-2021"/>
    <d v="2021-11-16T00:00:00"/>
    <s v="W47-2021"/>
    <s v="Nov-2021"/>
    <s v="MW"/>
    <d v="2021-10-21T00:00:00"/>
    <m/>
    <n v="526550148393"/>
    <n v="7.7"/>
    <m/>
    <m/>
    <m/>
    <m/>
    <d v="2021-11-08T00:00:00"/>
    <s v="W46-2021"/>
    <m/>
    <m/>
    <m/>
    <s v="38.RFI"/>
    <s v="21.RFI"/>
    <s v="CLOSED - RFI DONE"/>
    <s v="08:11:21: RFIN DONE_x000a_07:11:21-03:11:21: RFI, WAIT FOR RFIN, PLAN RFIN 8 NOV _x000a_31:10:21-27:10:21: SRFI_x000a_23:10:21: ERECTION OG, PLAN RFI ..., PSB RECIVED ON CHECK_x000a_20:10:21: CURRING TIME OG, PLAN ERECTION 25 OCT, NEED SK PLN_x000a_17:10:21-13:10:21: EXCAVATION OG, PLAN PENGECORAN 20 OCT 2021_x000a_10:10:21: TIM ON SITE, PLAN GALIAN 13 OCT_x000a_06:10:21-04:10:21: BOWPLANK OG, PLAN START GALIAN 8 OCT 2021_x000a_29:09:21-22:09:21: PROSES APD, PLAN START CME END OF SEPT_x000a_19:09:21: SOILTEST OG, PARALEL REALISASI REKOM LURAH CAMAT_x000a_15:09:21: 13:09:21: IW CLEAR, PROSES KORDINASI DENGAN PEMDA TERKAIT ISSUE OPSIC_x000a_08:09:21: REKOM OG, PARALEL SOILTEST_x000a_06:09:21: KANDIDAT APPROVE TNP &amp; RNP PROSES IW OG_x000a_10:08:21 : SPK RETURN BY XL PERUBAHAN DESIGN_x000a_09:08:21 : SPK NEW BUILD RELEASED"/>
    <x v="2"/>
    <x v="0"/>
    <m/>
    <m/>
    <m/>
    <m/>
    <x v="2"/>
    <m/>
    <m/>
    <x v="1"/>
    <m/>
    <m/>
  </r>
  <r>
    <n v="777"/>
    <m/>
    <s v="SUM-SS-MRE-1233"/>
    <n v="30705650031"/>
    <s v="071041109"/>
    <s v="ENIM2014_3G1"/>
    <s v="RORO JONGRANG 2021 [NEW]"/>
    <s v="TB"/>
    <s v="103°47.48.84'E"/>
    <s v="3°45.52.02'S"/>
    <n v="35"/>
    <s v="35/155/210"/>
    <n v="2021"/>
    <s v="RORO JONGRANG 2021 [NEW]"/>
    <s v="Jl. Ling. Buluran Atas RT 01 RW 04 NO. 947, Ds. Tanjung Enim, Kec. Lawang Kidul, Kab. Muara Enim, Prov. Sumatera Selatan"/>
    <s v="HTI"/>
    <s v="SUM-SS-MRE-1233"/>
    <s v="TANJUNG_ENIM_LINTAS_TENGAH"/>
    <s v="COLO"/>
    <s v="TBG"/>
    <s v="West"/>
    <x v="1"/>
    <s v="Sumatera Selatan"/>
    <s v="Kab. Muara Enim"/>
    <n v="6617456"/>
    <x v="76"/>
    <m/>
    <n v="95"/>
    <s v="91 - 120 days"/>
    <d v="2021-09-08T00:00:00"/>
    <s v="W37-2021"/>
    <s v="Sep-2021"/>
    <d v="2021-09-07T00:00:00"/>
    <s v="W37-2021"/>
    <s v="Sep-2021"/>
    <d v="2021-10-30T00:00:00"/>
    <s v="W44-2021"/>
    <s v="Oct-2021"/>
    <d v="2021-11-12T00:00:00"/>
    <s v="W46-2021"/>
    <s v="Nov-2021"/>
    <s v="MW"/>
    <d v="2021-10-04T00:00:00"/>
    <m/>
    <n v="147100688003"/>
    <n v="6.6"/>
    <m/>
    <d v="2021-10-04T00:00:00"/>
    <m/>
    <d v="2021-11-09T00:00:00"/>
    <d v="2021-11-12T00:00:00"/>
    <s v="W46-2021"/>
    <m/>
    <m/>
    <m/>
    <s v="38.RFI"/>
    <s v="21.RFI"/>
    <s v="CLOSED - RFI DONE"/>
    <s v="12:11:21: RFIN_x000a_10:11:21: SRFI ANNOUNCE 9 NOV, POWER CONNECT WAIT CONFIRM XL, PLAN RFI 11 NOV_x000a_07:11:21: STACKING DONE, PLN OVERLOAD, OG FU PLN, PLAN SRFI 10NOV _x000a_03:11:21: PLN OVERLOAD, OG FU PLN, PLAN SRFI 10NOV _x000a_31:10:21: WAIT FOR LOADING MATERIAL _x000a_27:20:21: DELIVERY MATERIAL &amp; STACKING BASEFRAME ETA 28 OCT, PLAN RFI 31 OCT _x000a_24:10:21-26:09:21: SRFI_x000a_22:09:21: 19:09:21 15:09:21: RBS BTS FONDASI_x000a_13:09:21: CME PREPARATION_x000a_08:09:21: READY TO DECLARE STO_x000a_30:08:21:22:08:21: 18:08:21: NEED REVIEW TNP ALITA_x000a_16:08:21: 09:08:21 : SPK COLO RELEASED, ERM PROSES"/>
    <x v="2"/>
    <x v="0"/>
    <m/>
    <m/>
    <m/>
    <m/>
    <x v="2"/>
    <m/>
    <m/>
    <x v="1"/>
    <m/>
    <m/>
  </r>
  <r>
    <n v="666"/>
    <m/>
    <s v="JAW-JI-BDW-3623"/>
    <n v="30701390031"/>
    <s v="163526126"/>
    <s v="TANAHWULAN MAESAN"/>
    <s v="RORO JONGRANG 2021 [NEW]"/>
    <s v="TB"/>
    <s v="113°45.14.47'E"/>
    <s v="8°1.44.69'S"/>
    <n v="50"/>
    <s v="40/105/235"/>
    <n v="2021"/>
    <s v="RORO JONGRANG 2021 [NEW]"/>
    <s v="Dusun Krajan RT08/RW01, Desa Tanah Wulan, Kecamatan Maesan, Kabupaten Bondowoso"/>
    <s v="HTI"/>
    <s v="JAW-JI-BDW-3623"/>
    <s v="MAESAN TANAH WULAN"/>
    <s v="COLO"/>
    <s v="TBG"/>
    <s v="EAST"/>
    <x v="6"/>
    <s v="Jawa Timur"/>
    <s v="Kab. Bondowoso"/>
    <n v="6617456"/>
    <x v="76"/>
    <m/>
    <n v="77"/>
    <s v="61 - 90 days"/>
    <d v="2021-09-08T00:00:00"/>
    <s v="W37-2021"/>
    <s v="Sep-2021"/>
    <d v="2021-09-07T00:00:00"/>
    <s v="W37-2021"/>
    <s v="Sep-2021"/>
    <d v="2021-10-30T00:00:00"/>
    <s v="W44-2021"/>
    <s v="Oct-2021"/>
    <d v="2021-10-30T00:00:00"/>
    <s v="W44-2021"/>
    <s v="Oct-2021"/>
    <s v="MW"/>
    <d v="2021-09-04T00:00:00"/>
    <m/>
    <s v="MULTIGUNA"/>
    <m/>
    <m/>
    <d v="2021-10-04T00:00:00"/>
    <m/>
    <d v="2021-09-30T00:00:00"/>
    <d v="2021-10-25T00:00:00"/>
    <s v="W44-2021"/>
    <m/>
    <m/>
    <m/>
    <s v="38.RFI"/>
    <s v="21.RFI"/>
    <s v="CLOSED - RFI DONE"/>
    <s v="20:10:21-29:09:21: SRFI, MINUS EXTEND TOWER_x000a_26:09:21-13:09:21: CME NY START, PROSES PENAMBAHAN KETINGGIAN TOWER, NEED REVISI IMB_x000a_06:09:21: CME PREPARATION_x000a_30:08:21: STO READY TO DECLARE_x000a_22:08:21: NEED REVIEW TNP ALITA_x000a_18:08:21: NEED REVIEW RNP HUWAWEI_x000a_16:08:21: 09:08:21 : SPK COLO RELEASED, ERM PROSES"/>
    <x v="2"/>
    <x v="0"/>
    <m/>
    <m/>
    <m/>
    <m/>
    <x v="2"/>
    <m/>
    <m/>
    <x v="1"/>
    <m/>
    <m/>
  </r>
  <r>
    <n v="744"/>
    <m/>
    <s v="JAW-JI-KPN-4407"/>
    <n v="30701630031"/>
    <s v="161790109"/>
    <s v="JAMBESARI"/>
    <s v="RORO JONGRANG 2021 [NEW]"/>
    <s v="SKP"/>
    <s v="112°43.36.52'E"/>
    <s v="8°4.26.83'S"/>
    <n v="50"/>
    <s v="60/130/320"/>
    <n v="2021"/>
    <s v="RORO JONGRANG 2021 [NEW]"/>
    <s v="Dusun Ngembal RT 015 RW 04 Desa Ngembal Kec. Wajak Kab. Malang Jawa TimurKec. Wajak"/>
    <s v="HTI"/>
    <s v="JAW-JI-KPN-4407"/>
    <s v="NGEMBAL WAJAK"/>
    <s v="COLO"/>
    <s v="TBG"/>
    <s v="EAST"/>
    <x v="6"/>
    <s v="Jawa Timur"/>
    <s v="Kab. Malang"/>
    <n v="6617454"/>
    <x v="76"/>
    <m/>
    <n v="71"/>
    <s v="61 - 90 days"/>
    <d v="2021-09-08T00:00:00"/>
    <s v="W37-2021"/>
    <s v="Sep-2021"/>
    <d v="2021-09-07T00:00:00"/>
    <s v="W37-2021"/>
    <s v="Sep-2021"/>
    <d v="2021-10-30T00:00:00"/>
    <s v="W44-2021"/>
    <s v="Oct-2021"/>
    <d v="2021-10-30T00:00:00"/>
    <s v="W44-2021"/>
    <s v="Oct-2021"/>
    <s v="MW"/>
    <d v="2021-09-04T00:00:00"/>
    <m/>
    <s v="513020736952"/>
    <n v="6.6"/>
    <m/>
    <d v="2021-10-04T00:00:00"/>
    <m/>
    <m/>
    <d v="2021-10-19T00:00:00"/>
    <s v="W43-2021"/>
    <m/>
    <m/>
    <m/>
    <s v="38.RFI"/>
    <s v="21.RFI"/>
    <s v="CLOSED - RFI DONE"/>
    <s v="17:10:21-29:09:21: SRFI, MINUS EXTEND TOWER_x000a_26-09:21-08:09:21: PONDASI OG, PARALEL PROSES PERLUASAN IW DAN REVISI IMB_x000a_06:09:21: CME PREPARATION_x000a_30:08:21:25:08:21:22:08:21: 18:08:21: READY TO DECLARE STO_x000a_16:08:21: NEED REVIEW CIVIL HTI_x000a_09:08:21: 04:08:21 : SPK COLO RELEASED, ERM PROSES"/>
    <x v="2"/>
    <x v="0"/>
    <m/>
    <m/>
    <m/>
    <m/>
    <x v="2"/>
    <m/>
    <m/>
    <x v="1"/>
    <m/>
    <m/>
  </r>
  <r>
    <n v="715"/>
    <m/>
    <s v="JAW-JI-GSK-4332"/>
    <n v="30701180031"/>
    <s v="161342102"/>
    <s v="PULO"/>
    <s v="RORO JONGRANG 2021 [NEW]"/>
    <s v="TB"/>
    <s v="112°30.15.48'E"/>
    <s v="7°18.1.37'S"/>
    <n v="50"/>
    <s v="80/235/295"/>
    <n v="2021"/>
    <s v="RORO JONGRANG 2021 [NEW]"/>
    <s v="Jl Desa Tulung, RT 02 RW 01, Desa Tulung, Kecamatan Kedamean"/>
    <s v="HTI"/>
    <s v="JAW-JI-GSK-4332"/>
    <s v="KEDAMEAN TULUNG"/>
    <s v="COLO"/>
    <s v="TBG"/>
    <s v="EAST"/>
    <x v="6"/>
    <s v="Jawa Timur"/>
    <s v="Kab. Gresik"/>
    <n v="6617456"/>
    <x v="76"/>
    <m/>
    <n v="70"/>
    <s v="61 - 90 days"/>
    <d v="2021-09-08T00:00:00"/>
    <s v="W37-2021"/>
    <s v="Sep-2021"/>
    <d v="2021-09-07T00:00:00"/>
    <s v="W37-2021"/>
    <s v="Sep-2021"/>
    <d v="2021-10-30T00:00:00"/>
    <s v="W44-2021"/>
    <s v="Oct-2021"/>
    <d v="2021-10-30T00:00:00"/>
    <s v="W44-2021"/>
    <s v="Oct-2021"/>
    <s v="MW"/>
    <d v="2021-09-04T00:00:00"/>
    <m/>
    <s v="511812349935"/>
    <n v="6.6"/>
    <m/>
    <d v="2021-10-04T00:00:00"/>
    <m/>
    <d v="2021-10-19T00:00:00"/>
    <d v="2021-10-18T00:00:00"/>
    <s v="W43-2021"/>
    <m/>
    <m/>
    <m/>
    <s v="38.RFI"/>
    <s v="21.RFI"/>
    <s v="CLOSED - RFI DONE"/>
    <s v="17:10:21-29:09:21: SRFI, MINUS EXTEND TOWER_x000a_26:09:21: ME OG, PARALEL REVISI IMB, DAN PERLUASAN IW EXTEND TOWER 3M_x000a_19:09:21:15:09:21: 13:09:21:08:09:21: ME OG_x000a_06:09:21: CME PREPARATION_x000a_30:08:21: STO READY TO DECLARE_x000a_22:08:21: NEED REVIEW TNP ALITA_x000a_18:08:21: NEED REVIEW RNP HUWAWEI_x000a_16:08:21: 09:08:21 : SPK COLO RELEASED, ERM PROSES"/>
    <x v="2"/>
    <x v="0"/>
    <m/>
    <m/>
    <m/>
    <m/>
    <x v="2"/>
    <m/>
    <m/>
    <x v="1"/>
    <m/>
    <m/>
  </r>
  <r>
    <n v="680"/>
    <m/>
    <s v="KAL-KS-MRH-1116"/>
    <n v="30705640031"/>
    <s v="220009109"/>
    <s v="ANTAR JAYA"/>
    <s v="RORO JONGRANG 2021 [NEW]"/>
    <s v="TB"/>
    <s v="114°41.39.05'E"/>
    <s v="2°52.46.67'S"/>
    <n v="62"/>
    <s v="135/185/320"/>
    <n v="2021"/>
    <s v="RORO JONGRANG 2021 [NEW]"/>
    <s v="Jl. Anjir Telaran, RT/RW 02, Ds. Antarjaya, Kec. Marabahan, Kab. Barito Kuala, Kalimantan Selatan"/>
    <s v="HTI"/>
    <s v="KAL-KS-MRH-1116"/>
    <s v="ANTAR_JAYA"/>
    <s v="COLO"/>
    <s v="TBG"/>
    <s v="CENTRAL"/>
    <x v="7"/>
    <s v="Kalimantan Selatan"/>
    <s v="Kab. Barito Kuala"/>
    <n v="6617456"/>
    <x v="76"/>
    <m/>
    <n v="83"/>
    <s v="61 - 90 days"/>
    <d v="2021-09-08T00:00:00"/>
    <s v="W37-2021"/>
    <s v="Sep-2021"/>
    <d v="2021-09-07T00:00:00"/>
    <s v="W37-2021"/>
    <s v="Sep-2021"/>
    <d v="2021-10-24T00:00:00"/>
    <s v="W44-2021"/>
    <s v="Oct-2021"/>
    <d v="2021-10-30T00:00:00"/>
    <s v="W44-2021"/>
    <s v="Oct-2021"/>
    <s v="MW"/>
    <d v="2021-10-04T00:00:00"/>
    <m/>
    <s v="221500569291"/>
    <n v="6.6"/>
    <m/>
    <d v="2021-10-04T00:00:00"/>
    <m/>
    <d v="2021-10-01T00:00:00"/>
    <d v="2021-10-31T00:00:00"/>
    <s v="W45-2021"/>
    <m/>
    <m/>
    <m/>
    <s v="38.RFI"/>
    <s v="21.RFI"/>
    <s v="CLOSED - RFI DONE"/>
    <s v="31:10:21: RFI, WAIT FOR RFIN_x000a_27:10:21: NEED APPROVAL XL KONEKSI MULTIGUNA_x000a_24:10:21: MENUNGGU KONFIRMASI DARI PIHAK HTI TERKAIT KETERSEDIAAN PERANGKT (PLAN PL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x v="2"/>
    <x v="0"/>
    <m/>
    <m/>
    <m/>
    <m/>
    <x v="2"/>
    <m/>
    <m/>
    <x v="1"/>
    <m/>
    <m/>
  </r>
  <r>
    <n v="778"/>
    <m/>
    <s v="SUL-ST-PAL-1124"/>
    <n v="30705660031"/>
    <s v="260008109"/>
    <s v="SKP UNISMUH EX PLE2"/>
    <s v="RORO JONGRANG 2021 [NEW]"/>
    <s v="SKP"/>
    <s v="119°52.56.78'E"/>
    <s v="0°52.22.12'S"/>
    <n v="40"/>
    <s v="60/150/250"/>
    <n v="2021"/>
    <s v="RORO JONGRANG 2021 [NEW]"/>
    <s v="Kampus Unismuh, Jl. Hangtuah Kec.Palu Timur Kota Palu"/>
    <s v="HTI"/>
    <s v="SUL-ST-PAL-1124"/>
    <s v="MANTIKULORE_TALISE"/>
    <s v="COLO"/>
    <s v="TBG"/>
    <s v="EAST"/>
    <x v="2"/>
    <s v="Sulawesi Tengah"/>
    <s v="Kota Palu"/>
    <n v="6617454"/>
    <x v="76"/>
    <m/>
    <n v="66"/>
    <s v="61 - 90 days"/>
    <d v="2021-09-08T00:00:00"/>
    <s v="W37-2021"/>
    <s v="Sep-2021"/>
    <d v="2021-09-07T00:00:00"/>
    <s v="W37-2021"/>
    <s v="Sep-2021"/>
    <d v="2021-10-28T00:00:00"/>
    <s v="W44-2021"/>
    <s v="Oct-2021"/>
    <d v="2021-10-28T00:00:00"/>
    <s v="W44-2021"/>
    <s v="Oct-2021"/>
    <s v="MW"/>
    <d v="2021-10-04T00:00:00"/>
    <m/>
    <s v="312101265485"/>
    <n v="6.6"/>
    <m/>
    <d v="2021-10-04T00:00:00"/>
    <m/>
    <m/>
    <d v="2021-10-14T00:00:00"/>
    <s v="W42-2021"/>
    <m/>
    <m/>
    <m/>
    <s v="38.RFI"/>
    <s v="21.RFI"/>
    <s v="CLOSED - RFI DONE"/>
    <s v="13:10:21-29:09:21: SRFI, BP PAID_x000a_26:09:21-22:09:21: ME OG_x000a_13:09:21: CME PREPARATION_x000a_08:09:21: READY TO DECLARE STO_x000a_30:08:21:22:08:21: NEED REVIEW TNP ALITA_x000a_18:08:21: NEED REVIEW RNP HUWAWEI_x000a_16:08:21: 09:08:21 : SPK COLO RELEASED, ERM PROSES"/>
    <x v="2"/>
    <x v="0"/>
    <m/>
    <m/>
    <m/>
    <m/>
    <x v="2"/>
    <m/>
    <m/>
    <x v="1"/>
    <m/>
    <m/>
  </r>
  <r>
    <n v="780"/>
    <m/>
    <s v="JAW-JI-GSK-4336"/>
    <m/>
    <m/>
    <m/>
    <s v="RORO JONGRANG 2021 [NEW]"/>
    <s v=""/>
    <s v="112°37.28.56'E"/>
    <s v="7°11.28.5'S"/>
    <n v="40"/>
    <s v="5/165/270"/>
    <n v="2021"/>
    <s v="RORO JONGRANG 2021 [NEW]"/>
    <s v="Jl. Mayjend Sungkono No.24, Gulomantung Kec. Kebomas, Kab. Gresik Prov. Jawa Timur"/>
    <s v="HTI"/>
    <s v="JAW-JI-GSK-4336"/>
    <s v="KEBOMAS KEBOMAS"/>
    <s v="COLO"/>
    <s v="TBG"/>
    <s v="EAST"/>
    <x v="6"/>
    <s v="Jawa Timur"/>
    <s v="Kab. Gresik"/>
    <n v="6617456"/>
    <x v="76"/>
    <m/>
    <n v="253"/>
    <s v="&gt; 150 days"/>
    <d v="2021-09-08T00:00:00"/>
    <s v="W37-2021"/>
    <s v="Sep-2021"/>
    <s v="TBD"/>
    <s v="TBD"/>
    <s v="TBD"/>
    <s v="TBD"/>
    <s v="TBD"/>
    <s v="TBD"/>
    <s v="TBD"/>
    <s v="TBD"/>
    <s v="TBD"/>
    <s v="MW"/>
    <s v=""/>
    <m/>
    <m/>
    <m/>
    <m/>
    <s v=""/>
    <m/>
    <m/>
    <m/>
    <m/>
    <m/>
    <m/>
    <m/>
    <s v="02.SPK returned"/>
    <s v="02.SPK RETURNED"/>
    <s v="RND NOK : NEED 40 METER"/>
    <s v="04:10:21- 08:09:21: RND NOK NEED 40 M_x000a_22:08:21: 18:08:21: NEED REVIEW RNP HUWAWEI, ERM PROSES_x000a_16:08:21: 09:08:21 : SPK COLO RELEASED, ERM PROSES"/>
    <x v="2"/>
    <x v="0"/>
    <m/>
    <m/>
    <m/>
    <m/>
    <x v="2"/>
    <m/>
    <m/>
    <x v="1"/>
    <m/>
    <m/>
  </r>
  <r>
    <n v="779"/>
    <m/>
    <s v="JAW-JI-NJK-4249"/>
    <m/>
    <m/>
    <m/>
    <s v="RORO JONGRANG 2021 [NEW]"/>
    <s v=""/>
    <s v="111°54.0.43'E"/>
    <s v="7°35.44.7'S"/>
    <n v="30"/>
    <s v="60/190/275"/>
    <n v="2021"/>
    <s v="RORO JONGRANG 2021 [NEW]"/>
    <s v="Jl. Widas 1, Ds. Begadung RT04 RW03 Kec. Nganjuk, Kab. Nganjuk Prov. Jawa Timur"/>
    <s v="HTI"/>
    <s v="JAW-JI-NJK-4249"/>
    <s v="NGANJUK KAUMAN"/>
    <s v="COLO"/>
    <s v="TBG"/>
    <s v="EAST"/>
    <x v="6"/>
    <s v="Jawa Timur"/>
    <s v="Kab. Nganjuk"/>
    <n v="6617453"/>
    <x v="76"/>
    <m/>
    <n v="253"/>
    <s v="&gt; 150 days"/>
    <d v="2021-09-08T00:00:00"/>
    <s v="W37-2021"/>
    <s v="Sep-2021"/>
    <s v="TBD"/>
    <s v="TBD"/>
    <s v="TBD"/>
    <s v="TBD"/>
    <s v="TBD"/>
    <s v="TBD"/>
    <s v="TBD"/>
    <s v="TBD"/>
    <s v="TBD"/>
    <s v="MW"/>
    <s v=""/>
    <m/>
    <m/>
    <m/>
    <m/>
    <s v=""/>
    <m/>
    <m/>
    <m/>
    <m/>
    <m/>
    <m/>
    <m/>
    <s v="02.SPK returned"/>
    <s v="02.SPK RETURNED"/>
    <s v="RND NOK : FAR FROM NOM"/>
    <s v="04:10:21-29:09:21-08:09:21: RND NOK FAR FROM NOM_x000a_22:08:21: 18:08:21: NEED REVIEW RNP HUWAWEI, ERM PROSES_x000a_16:08:21: 09:08:21 : SPK COLO RELEASED, ERM PROSES"/>
    <x v="2"/>
    <x v="0"/>
    <m/>
    <m/>
    <m/>
    <m/>
    <x v="2"/>
    <m/>
    <m/>
    <x v="1"/>
    <m/>
    <m/>
  </r>
  <r>
    <n v="516"/>
    <m/>
    <s v="JAW-JT-SKT-2148"/>
    <m/>
    <m/>
    <m/>
    <s v="ACTIVE - BLITZKRIEG 2021 [NEW]"/>
    <s v=""/>
    <s v="110°49.47.41'E"/>
    <s v="7°32.47.96'S"/>
    <n v="35"/>
    <s v="30/200/300"/>
    <n v="2021"/>
    <m/>
    <s v=""/>
    <s v="EID"/>
    <s v="JAW-JT-SKT-2148"/>
    <s v="KADIPIRO BANJARSARI"/>
    <s v="B2S"/>
    <s v="TBG"/>
    <s v="CENTRAL"/>
    <x v="5"/>
    <s v="Jawa Tengah"/>
    <s v="Kota Surakarta"/>
    <n v="6617448"/>
    <x v="76"/>
    <m/>
    <n v="253"/>
    <s v="&gt; 150 days"/>
    <d v="2022-01-06T00:00:00"/>
    <s v="W02-2022"/>
    <s v="Jan-2022"/>
    <s v="TBD"/>
    <s v="TBD"/>
    <s v="TBD"/>
    <s v="TBD"/>
    <s v="TBD"/>
    <s v="TBD"/>
    <s v="TBD"/>
    <s v="TBD"/>
    <s v="TBD"/>
    <s v="MW"/>
    <m/>
    <m/>
    <m/>
    <m/>
    <m/>
    <m/>
    <m/>
    <m/>
    <m/>
    <m/>
    <m/>
    <m/>
    <m/>
    <s v="02.SPK returned"/>
    <s v="02.SPK RETURNED"/>
    <m/>
    <s v="08:10:2021 : SPK RETURN BY XL PERUBAHAN DESIGN_x000a_08:09:2021 : SPK NEW BUILD RELEASED"/>
    <x v="2"/>
    <x v="0"/>
    <m/>
    <m/>
    <m/>
    <m/>
    <x v="2"/>
    <m/>
    <m/>
    <x v="1"/>
    <m/>
    <m/>
  </r>
  <r>
    <n v="539"/>
    <m/>
    <s v="JAW-JI-JBG-4170"/>
    <m/>
    <m/>
    <m/>
    <s v="ACTIVE - BLITZKRIEG 2021 [NEW]"/>
    <s v=""/>
    <s v="112°19.23.2'E"/>
    <s v="7°38.7.69'S"/>
    <n v="50"/>
    <s v="10/180/280"/>
    <n v="2021"/>
    <s v="RORO JONGRANG 2021 [NEW]"/>
    <s v="Jl. Sumberboto, Dsn. Mojoduwur RT 01 – RW 01,Ds. Mojoduwur, Kec. Mojowarno"/>
    <s v="HTI"/>
    <s v="JAW-JI-JBG-4170"/>
    <s v="MOJOWARNO MOJODUWUR"/>
    <s v="COLO"/>
    <s v="TBG"/>
    <s v="EAST"/>
    <x v="6"/>
    <s v="Jawa Timur"/>
    <s v="Kab. Jombang"/>
    <n v="6617454"/>
    <x v="76"/>
    <m/>
    <n v="253"/>
    <s v="&gt; 150 days"/>
    <d v="2021-09-08T00:00:00"/>
    <s v="W37-2021"/>
    <s v="Sep-2021"/>
    <s v="TBD"/>
    <s v="TBD"/>
    <s v="TBD"/>
    <s v="TBD"/>
    <s v="TBD"/>
    <s v="TBD"/>
    <s v="TBD"/>
    <s v="TBD"/>
    <s v="TBD"/>
    <s v="MW"/>
    <s v=""/>
    <m/>
    <m/>
    <m/>
    <m/>
    <m/>
    <m/>
    <m/>
    <m/>
    <m/>
    <m/>
    <m/>
    <m/>
    <s v="02.SPK returned"/>
    <s v="02.SPK RETURNED"/>
    <s v="DROP BY XL, RND NOK XL EXISTED"/>
    <s v="08:30:2021:08:22:2021: 08:18:2021: NEED REVIEW RNP HUWAWEI, ERM PROSES_x000a_08:16:2021: 08:09:2021 : SPK COLO RELEASED, ERM PROSES"/>
    <x v="2"/>
    <x v="0"/>
    <m/>
    <m/>
    <m/>
    <m/>
    <x v="2"/>
    <m/>
    <m/>
    <x v="1"/>
    <m/>
    <m/>
  </r>
  <r>
    <n v="517"/>
    <m/>
    <s v="JAW-JT-TGL-2614"/>
    <m/>
    <m/>
    <m/>
    <s v="ACTIVE - BLITZKRIEG 2021 [NEW]"/>
    <s v=""/>
    <s v="109°10.14.38'E"/>
    <s v="6°58.46.13'S"/>
    <n v="50"/>
    <s v="30/85/200/285"/>
    <n v="2021"/>
    <m/>
    <s v=""/>
    <s v="EID"/>
    <s v="JAW-JT-TGL-2614"/>
    <s v="PANGKAH TONGGARA"/>
    <s v="B2S"/>
    <s v="TBG"/>
    <s v="CENTRAL"/>
    <x v="5"/>
    <s v="Jawa Tengah"/>
    <s v="Kab. Tegal"/>
    <n v="6617448"/>
    <x v="76"/>
    <m/>
    <n v="253"/>
    <s v="&gt; 150 days"/>
    <d v="2022-01-06T00:00:00"/>
    <s v="W02-2022"/>
    <s v="Jan-2022"/>
    <s v="TBD"/>
    <s v="TBD"/>
    <s v="TBD"/>
    <s v="TBD"/>
    <s v="TBD"/>
    <s v="TBD"/>
    <s v="TBD"/>
    <s v="TBD"/>
    <s v="TBD"/>
    <s v="MW"/>
    <m/>
    <m/>
    <m/>
    <m/>
    <m/>
    <m/>
    <m/>
    <m/>
    <m/>
    <m/>
    <m/>
    <m/>
    <m/>
    <s v="02.SPK returned"/>
    <s v="02.SPK RETURNED"/>
    <m/>
    <s v="08:10:2021 : SPK RETURN BY XL PERUBAHAN DESIGN_x000a_08:09:2021 : SPK NEW BUILD RELEASED"/>
    <x v="2"/>
    <x v="0"/>
    <m/>
    <m/>
    <m/>
    <m/>
    <x v="2"/>
    <m/>
    <m/>
    <x v="1"/>
    <m/>
    <m/>
  </r>
  <r>
    <n v="518"/>
    <m/>
    <s v="JAW-JT-TGL-2608"/>
    <n v="30697670031"/>
    <s v="1447531003"/>
    <s v="TUBUN PAKEMBARAN"/>
    <s v="ACTIVE - BLITZKRIEG 2021 [NEW]"/>
    <s v="PKP"/>
    <s v="109°8.5.21'E"/>
    <s v="6°59.4.31'S"/>
    <n v="35"/>
    <s v="80/155/270/350"/>
    <n v="2021"/>
    <m/>
    <s v=""/>
    <s v="EID"/>
    <s v="JAW-JT-TGL-2608"/>
    <s v="TUBUN PAKEMBARAN"/>
    <s v="B2S"/>
    <s v="TBG"/>
    <s v="CENTRAL"/>
    <x v="5"/>
    <s v="Jawa Tengah"/>
    <s v="Kab. Tegal"/>
    <n v="6617448"/>
    <x v="76"/>
    <m/>
    <n v="253"/>
    <s v="&gt; 150 days"/>
    <d v="2022-01-06T00:00:00"/>
    <s v="W02-2022"/>
    <s v="Jan-2022"/>
    <s v="TBD"/>
    <s v="TBD"/>
    <s v="TBD"/>
    <s v="TBD"/>
    <s v="TBD"/>
    <s v="TBD"/>
    <s v="TBD"/>
    <s v="TBD"/>
    <s v="TBD"/>
    <s v="MW"/>
    <s v=""/>
    <m/>
    <m/>
    <m/>
    <m/>
    <m/>
    <m/>
    <m/>
    <m/>
    <m/>
    <m/>
    <m/>
    <m/>
    <s v="02.SPK returned"/>
    <s v="02.SPK RETURNED"/>
    <m/>
    <s v="08:10:2021 : SPK RETURN BY XL PERUBAHAN DESIGN_x000a_08:09:2021 : SPK NEW BUILD RELEASED"/>
    <x v="2"/>
    <x v="0"/>
    <m/>
    <m/>
    <m/>
    <m/>
    <x v="2"/>
    <m/>
    <m/>
    <x v="1"/>
    <m/>
    <m/>
  </r>
  <r>
    <n v="685"/>
    <m/>
    <s v="SUM-KR-BTM-0605"/>
    <n v="30720400031"/>
    <m/>
    <s v="PULAU KARAS 2"/>
    <s v="RORO JONGRANG 2021 [NEW]"/>
    <s v=""/>
    <s v="104°20.24.65'E"/>
    <s v="0°45.11.74'N"/>
    <n v="65"/>
    <s v="15/115/270"/>
    <n v="2021"/>
    <s v="RORO JONGRANG 2021 [NEW]"/>
    <s v="Kampung Padang, RT.04/03, Kel. Karas, Kec. Galang, Kota Batam, Prov. Kepulauan Riau"/>
    <s v="HTI"/>
    <s v="SUM-KR-BTM-0605"/>
    <s v="KARAS"/>
    <s v="COLO"/>
    <s v="TBG"/>
    <s v="West"/>
    <x v="9"/>
    <s v="Kepulauan Riau"/>
    <s v="Kota Batam"/>
    <n v="6617454"/>
    <x v="76"/>
    <m/>
    <n v="147"/>
    <s v="121 - 150 days"/>
    <d v="2021-09-08T00:00:00"/>
    <s v="W37-2021"/>
    <s v="Sep-2021"/>
    <d v="2021-09-07T00:00:00"/>
    <s v="W37-2021"/>
    <s v="Sep-2021"/>
    <d v="2021-12-22T00:00:00"/>
    <s v="W52-2021"/>
    <s v="Dec-2021"/>
    <d v="2022-01-03T00:00:00"/>
    <s v="W02-2022"/>
    <s v="Jan-2022"/>
    <s v="MW"/>
    <d v="2021-10-04T00:00:00"/>
    <m/>
    <n v="183090454902"/>
    <n v="6.6"/>
    <m/>
    <d v="2021-12-06T00:00:00"/>
    <m/>
    <m/>
    <d v="2022-01-03T00:00:00"/>
    <s v="W02-2022"/>
    <m/>
    <m/>
    <m/>
    <s v="38.RFI"/>
    <s v="21.RFI"/>
    <s v="CLOSED - RFI DONE"/>
    <s v="03:01:22: RFIN_x000a_02:01:22: RFI, WAIT RFIN_x000a_29:12:21: SRFI, PLN CONNECTION OG, GANTI JARINGAN 800M DENGAN KABEL 35_x000a_26:12:21: ME OG_x000a_22:12:21: PONDASI BTS OG, PLAN RFI 24 DEC_x000a_19:12:21: DELIVERY MATERIAL, SITE KEPULAUAN, PLAN MATERIAL ON SITE 19 DES_x000a_15:12:21: PONDASI RBS OG, PLAN RFI 22 DEC_x000a_12:12:21-08:12:21: STO DECLARE 6 DEC, OG PROCESS ASSIGN MITRA &amp; WAIT CONFIRM PROCUREMENT, PLAN RFI 22 DEC_x000a_05:12:21-30:11:21: XL CONFIRM GO dengan PLN 12 Hrs + additional solusi power back up, Utk timing PLN connection agar d bahas dengan team PIC PMO XL &amp; PMO Technology Partner. STO NY DECLARE_x000a_28:11:21-03:11:21: WAIT KONFIRM TIM POWER XL, PLN HANYA TERSEDIA 12 JAM, NEED REVIEW POWER HUWAWEI_x000a_31:10:21 - 20:10:21-22:08:21: NEED REVIEW POWER HUAWEI_x000a_18:08:21: 16:08:21:09:08:21: 04:08:21 : SPK COLO RELEASED, ERM PROSES NEED REVIEW TNP ALITA"/>
    <x v="2"/>
    <x v="0"/>
    <m/>
    <m/>
    <m/>
    <m/>
    <x v="2"/>
    <m/>
    <m/>
    <x v="1"/>
    <m/>
    <m/>
  </r>
  <r>
    <n v="566"/>
    <m/>
    <s v="JAW-JT-WNG-2776"/>
    <n v="30689640031"/>
    <s v="141137109"/>
    <s v="SENDANGMULYO TIRTOMOYO"/>
    <s v="ACTIVE - BLITZKRIEG 2021 [NEW]"/>
    <s v="TB"/>
    <s v="111°1.24.24'E"/>
    <s v="7°56.26.88'S"/>
    <n v="50"/>
    <s v="50/120/260"/>
    <n v="2021"/>
    <s v="BLITZKRIEG 2021 [NEW]"/>
    <s v="Desa Sendang Mulyo Dusun Kerjo RT.001 RW.01 Kec. Tirtomoyo, Kab.Wonogiri Prov. Jawa Tengah"/>
    <s v="EID"/>
    <s v="JAW-JT-WNG-2776"/>
    <s v="SENDANGMULYO TIRTOMOYO"/>
    <s v="COLO"/>
    <s v="TBG"/>
    <s v="CENTRAL"/>
    <x v="5"/>
    <s v="Jawa Tengah"/>
    <s v="Kab. Wonogiri"/>
    <n v="6617432"/>
    <x v="77"/>
    <m/>
    <n v="41"/>
    <s v="31 - 60 days"/>
    <d v="2021-09-05T00:00:00"/>
    <s v="W37-2021"/>
    <s v="Sep-2021"/>
    <d v="2021-09-05T00:00:00"/>
    <s v="W37-2021"/>
    <s v="Sep-2021"/>
    <d v="2021-09-17T00:00:00"/>
    <s v="W38-2021"/>
    <s v="Sep-2021"/>
    <d v="2021-09-17T00:00:00"/>
    <s v="W38-2021"/>
    <s v="Sep-2021"/>
    <s v="MW"/>
    <s v=""/>
    <m/>
    <s v="526530126806"/>
    <n v="7.7"/>
    <m/>
    <d v="2021-08-13T00:00:00"/>
    <m/>
    <m/>
    <d v="2021-09-16T00:00:00"/>
    <s v="W38-2021"/>
    <m/>
    <m/>
    <m/>
    <s v="38.RFI"/>
    <s v="21.RFI"/>
    <s v="CLOSED - RFI DONE"/>
    <s v="15:09:21: POWER CONNECTION PROSES_x000a_13:09:21:08:09:21: ME OG_x000a_06:09:21: RBS/BTS PONDASI REPLAN RFI W4 SEPT 2021"/>
    <x v="2"/>
    <x v="0"/>
    <m/>
    <m/>
    <m/>
    <m/>
    <x v="2"/>
    <m/>
    <m/>
    <x v="1"/>
    <m/>
    <m/>
  </r>
  <r>
    <n v="598"/>
    <m/>
    <s v="SUL-SN-MSB-1435"/>
    <n v="30696400031"/>
    <s v="280119109"/>
    <s v="LARA BAEBUNTA"/>
    <s v="ACTIVE - BLITZKRIEG 2021 [NEW]"/>
    <s v="TB"/>
    <s v="120°17.35.38'E"/>
    <s v="2°41.28.25'S"/>
    <n v="60"/>
    <s v="0/160/220"/>
    <n v="2021"/>
    <s v="BLITZKRIEG 2021 [NEW]"/>
    <s v="Dusun Lara Desa Lara Kec. Baebunta Kab. Luwu Utara Sulawesi Selatan "/>
    <s v="HTI"/>
    <s v="SUL-SN-MSB-1435"/>
    <s v="BAEBUNTA_LARA"/>
    <s v="COLO"/>
    <s v="TBG"/>
    <s v="EAST"/>
    <x v="2"/>
    <s v="Sulawesi Selatan"/>
    <s v="Kab. Luwu Utara"/>
    <n v="6617435"/>
    <x v="77"/>
    <m/>
    <n v="35"/>
    <s v="31 - 60 days"/>
    <d v="2021-09-05T00:00:00"/>
    <s v="W37-2021"/>
    <s v="Sep-2021"/>
    <d v="2021-09-06T00:00:00"/>
    <s v="W37-2021"/>
    <s v="Sep-2021"/>
    <d v="2021-09-10T00:00:00"/>
    <s v="W37-2021"/>
    <s v="Sep-2021"/>
    <d v="2021-09-10T00:00:00"/>
    <s v="W37-2021"/>
    <s v="Sep-2021"/>
    <s v="MW"/>
    <d v="2021-08-18T00:00:00"/>
    <m/>
    <s v="326600638615"/>
    <n v="6.6"/>
    <m/>
    <d v="2021-08-16T00:00:00"/>
    <m/>
    <m/>
    <d v="2021-09-10T00:00:00"/>
    <s v="W37-2021"/>
    <m/>
    <m/>
    <m/>
    <s v="38.RFI"/>
    <s v="21.RFI"/>
    <s v="CLOSED - RFI DONE"/>
    <s v="08:09:21: PROSES CONNECT PLN, MENUNGGU JADWAL PLN_x000a_06:09:21: 01:09:21: 30:08:21: Power Connection Proses_x000a_25:08:21:PONDASI BTS RBS OG_x000a_22:08:21: 18:08:21: CME PREPARATION_x000a_16:08:21: STO DECLARE 16 AUG_x000a_09:08:21: 04:08:21 : SPK COLO RELEASED, ERM PROSES"/>
    <x v="2"/>
    <x v="0"/>
    <m/>
    <m/>
    <m/>
    <m/>
    <x v="2"/>
    <m/>
    <m/>
    <x v="1"/>
    <m/>
    <m/>
  </r>
  <r>
    <n v="584"/>
    <m/>
    <s v="SUL-SR-PLW-0179"/>
    <n v="30700410031"/>
    <s v="290013109"/>
    <s v="SAPPOANG GSM"/>
    <s v="ACTIVE - BLITZKRIEG 2021 [NEW]"/>
    <s v="TRB"/>
    <s v="119°17.24.54'E"/>
    <s v="3°23.47.83'S"/>
    <n v="50"/>
    <s v="120/180/320"/>
    <n v="2021"/>
    <s v="BLITZKRIEG 2021 [NEW]"/>
    <s v="Jl. Family, Dusun SappoangDesa Patampanua Kec. Matakali"/>
    <s v="HTI"/>
    <s v="SUL-SR-PLW-0179"/>
    <s v="MATAKALI_PATAMPANUA"/>
    <s v="COLO"/>
    <s v="TBG"/>
    <s v="EAST"/>
    <x v="2"/>
    <s v="Sulawesi Barat"/>
    <s v="Kab. Polewali Mandar"/>
    <n v="6617443"/>
    <x v="77"/>
    <m/>
    <n v="74"/>
    <s v="61 - 90 days"/>
    <d v="2021-09-05T00:00:00"/>
    <s v="W37-2021"/>
    <s v="Sep-2021"/>
    <d v="2021-09-30T00:00:00"/>
    <s v="W40-2021"/>
    <s v="Sep-2021"/>
    <d v="2021-10-15T00:00:00"/>
    <s v="W42-2021"/>
    <s v="Oct-2021"/>
    <d v="2021-10-30T00:00:00"/>
    <s v="W44-2021"/>
    <s v="Oct-2021"/>
    <s v="MW"/>
    <d v="2021-08-28T00:00:00"/>
    <m/>
    <s v="329500381474"/>
    <n v="6.6"/>
    <m/>
    <d v="2021-08-25T00:00:00"/>
    <m/>
    <m/>
    <d v="2021-10-19T00:00:00"/>
    <s v="W43-2021"/>
    <m/>
    <m/>
    <m/>
    <s v="38.RFI"/>
    <s v="21.RFI"/>
    <s v="CLOSED - RFI DONE"/>
    <s v="20:10:21-29:09:21: SRFI MINUS EXTEND TOWER_x000a_26:09:21:-22:09:21: ME OG, ISSUE EXTEND TOWER PROSES PERLUAWASAN IW DAN REVISI IMB_x000a_13:09:21: 08:09:21: ISSUE PROPOSE KETINGGIAN DI 44 SEDANGKAN TOWER EXISTING HANYA 42, PROSES EXTEND TOWER 45 HARI_x000a_06:09:21: 01:09:21: CME PREPARATION PROPOSE PENAMBAHAN KETINGGIAN TOWER, PROSES DELIVERY MATERIAL_x000a_30:08:21:25:08:21: STO DECLARE 25 AUG_x000a_22:08:21: 18:08:21: 16:08:21: 09:08:21 : SPK COLO RELEASED, ERM PROSES"/>
    <x v="2"/>
    <x v="0"/>
    <m/>
    <m/>
    <m/>
    <m/>
    <x v="2"/>
    <m/>
    <m/>
    <x v="1"/>
    <m/>
    <m/>
  </r>
  <r>
    <n v="520"/>
    <m/>
    <s v="SUM-KR-RAN-0601"/>
    <n v="30692120031"/>
    <s v="0506581003"/>
    <s v="TANJUNG_KUMBIK_UTARA"/>
    <s v="ACTIVE - BLITZKRIEG 2021 [NEW]"/>
    <s v="TB"/>
    <s v="108°5.9.21'E"/>
    <s v="3°38.43.54'N"/>
    <n v="60"/>
    <s v="65/115/180"/>
    <n v="2021"/>
    <s v="BLITZKRIEG 2021 [NEW]"/>
    <s v="Karang Labak RT.004 RW.001 Desa Tanjung Kumbik Utara Kec. Pulau Tiga Barat Kab. Natuna Provinsi Kepulauan Riau_x000a_"/>
    <s v="HTI"/>
    <s v="SUM-KR-RAN-0601"/>
    <s v="TANJUNG_KUMBIK_UTARA"/>
    <s v="B2S"/>
    <s v="TBG"/>
    <s v="West"/>
    <x v="9"/>
    <s v="Kepulauan Riau"/>
    <s v="Kab. Natuna"/>
    <n v="6617438"/>
    <x v="77"/>
    <m/>
    <n v="170"/>
    <s v="&gt; 150 days"/>
    <d v="2022-01-03T00:00:00"/>
    <s v="W02-2022"/>
    <s v="Jan-2022"/>
    <d v="2021-12-13T00:00:00"/>
    <s v="W51-2021"/>
    <s v="Dec-2021"/>
    <d v="2021-11-27T00:00:00"/>
    <s v="W48-2021"/>
    <s v="Nov-2021"/>
    <d v="2022-01-21T00:00:00"/>
    <s v="W04-2022"/>
    <s v="Jan-2022"/>
    <s v="MW"/>
    <d v="2021-10-03T00:00:00"/>
    <m/>
    <n v="183082846970"/>
    <n v="6.6"/>
    <m/>
    <s v="sto"/>
    <m/>
    <m/>
    <d v="2022-01-23T00:00:00"/>
    <s v="W05-2022"/>
    <m/>
    <m/>
    <m/>
    <s v="38.RFI"/>
    <s v="21.RFI"/>
    <s v="CLOSED - RFI DONE"/>
    <s v="23:01:22: RFIN_x000a_19:01:22: RFI, WAIT RFIN_x000a_16:01:22: SRFI, PLAN PLN CONNECT 17 JAN_x000a_12:01:22-29:12:21: ERECTION OG, BACKFILL &amp; PONDASI RBS OG_x000a_26:12:21: BACKFILL OG_x000a_22:12:21: POURING OG, PLAN ERECTION 25 DEC,  PLAN RFI 30 DEC_x000a_19:12:21: START POURING_x000a_15:12:21: PREPARE POURING PLAN ERECTION 15 DEC, PLAN RFI 26 DEC_x000a_12:12:21: REBARING OG_x000a_08:12:21: EXCAVATION DONE, LEAN CONCRETE PLAN 7 DEC, PLAN REBARING 8 DEC, PLAN COR 11 DEC, ETA TOWER 12 DEC, ON SITE 14 DEC KARENA LANGSIR, PLAN ERECTION 15 DEC, PLAN RFI 25 DEC_x000a_05:12:21: EXCAVATION MANUAL OG 70%, TERKENDALA CUACA, PARALEL LANGSIR MATERIAL COR, DELIVERY MATERIAL ETA 10 DEC_x000a_01:11:21-28:11:21: EXCAVATION MANUAL OG, PARALEL BARBERNDING, DELIVERY MATERIAL PLAN 27 NOV, ETA 12 DEC_x000a_24:11:21-21:11:21: EXCAVATION MANUAL OG, DELIVERY MATERIAL PLAN 27 NOV, ETA 12 DEC_x000a_17:11:21: EXCAVATION OG DILAKUKAN OLEH WARGA KARNE MINTA FULL DIKERJAIN WARGA, LAGI NEGOSIASI DGN WARGA PLAN DEAL 17 NOV, WAITING DEAL PPO LANGSIR MATERIAL, PLAN DEAL PPO 17 NOV, JIKA LANGSIR MATERIAL UDAH CONFIRM PPO, PLAN START BESOK &amp; DELIVERY TOWER VIA KAPAL H+1 (BESOK)_x000a_14:11:21-10:11:21: EXCAVATION OG _x000a_07:11:21: OG EXCAVATION MANUAL 8 NOV, Plan Tower naik kapal tgl 15 Nov, Tower Onsite 25 Nov via kapal_x000a_03:11:21: MATERIAL ON DELIVERY, PLAN ON SITE 10 NOV, TOWER SORTIR OG, PLAN EXCAVATION 5 NOV, ANCHOR&amp;TEMPLATE PLAN ON SITE 12 NOV, PLAN POURING 14 NOV, PLAN RFI 27 NOV_x000a_31:10:21 - 23:10:21: SITE KEPULAUAN NEED ADD TRANSPORT OG_x000a_20:10:21-17:10:21: NEED APPROVAL OPSIC, PENGAJUAN ADD TRANSPORT PLAN CME START W3 OCT_x000a_13:10:21: NY START CME NEED PENGAJUAN ADD TRANSPORT KARENA SITE BERADA DIKEPULAUAN, KEPULAUAN RIAU_x000a_10:10:21-06:10:21: REKOM DONE, MENUNGGU JADWAL SOILTEST, PLAN SOILTEST 10 OCT, ESTIMASI START GALIAN 10 OCT 2021_x000a_04:10:21-26:09:21: REKOM DONE, TIM SOILTEST MASIH MENUNGGU JADWAL KAPAL KE KEP NATUNA, KARENA JADWAL KAPAL MASIH BELUM MENENTU UNTUK SAAT INI_x000a_22:09:21: REKOM LURAH CAMAT DONE, SOILTEST OG_x000a_19:09:21: KANDIDAT D APPROVE  BY TNP VALIDASI UNDER RNP_x000a_15:09:21: 13:09:21: UNDER REVIEW REPEATER BY PAK SUKRI_x000a_08:09:21: 01:09:21: 25:08:21:22:08:21 : 18:08:21: 16:08:21: UNDER REVIEW TIM TNP, NEED REVIEW REPEATER_x000a_10:08:21 : REVIEW RNP DONE CANDIDAT A PRIORITY 1 CANDIDAT C PRIORITY 2, REVIEW TNP CANDIDAT A NOK, WAITING REVIEW CANDIDAT C_x000a_09:08:21 : SPK NEW BUILD RELEASED, HUNTING PROSES"/>
    <x v="2"/>
    <x v="0"/>
    <m/>
    <m/>
    <m/>
    <m/>
    <x v="2"/>
    <m/>
    <m/>
    <x v="1"/>
    <m/>
    <m/>
  </r>
  <r>
    <n v="523"/>
    <m/>
    <s v="BAL-BA-DPR-1519"/>
    <n v="30692150031"/>
    <s v="1718991003"/>
    <s v="DENPASARTIMUR_SUMERTAKAJA"/>
    <s v="ACTIVE - BLITZKRIEG 2021 [NEW]"/>
    <s v="TB"/>
    <s v="115°13.54.94'E"/>
    <s v="8°38.33.39'S"/>
    <n v="30"/>
    <s v="60/170/290"/>
    <n v="2021"/>
    <s v="BLITZKRIEG 2021 [NEW]"/>
    <s v="JL. Turi Gg Umasari No.2 Br Tegalkuwalon Desa Sumerta Kaja Kec Denpasar Timur Kota Denpasar"/>
    <s v="HTI"/>
    <s v="BAL-BA-DPR-1519"/>
    <s v="DENPASARTIMUR_SUMERTAKAJA"/>
    <s v="B2S"/>
    <s v="TBG"/>
    <s v="EAST"/>
    <x v="4"/>
    <s v="Bali"/>
    <s v="Kota Denpasar"/>
    <n v="6617429"/>
    <x v="78"/>
    <m/>
    <n v="85"/>
    <s v="61 - 90 days"/>
    <d v="2022-01-02T00:00:00"/>
    <s v="W02-2022"/>
    <s v="Jan-2022"/>
    <d v="2021-12-12T00:00:00"/>
    <s v="W51-2021"/>
    <s v="Dec-2021"/>
    <d v="2021-10-30T00:00:00"/>
    <s v="W44-2021"/>
    <s v="Oct-2021"/>
    <d v="2021-10-30T00:00:00"/>
    <s v="W44-2021"/>
    <s v="Oct-2021"/>
    <s v="MW"/>
    <s v=""/>
    <m/>
    <n v="551004998418"/>
    <n v="6.6"/>
    <m/>
    <d v="2021-10-02T00:00:00"/>
    <m/>
    <m/>
    <d v="2021-10-29T00:00:00"/>
    <s v="W44-2021"/>
    <m/>
    <m/>
    <m/>
    <s v="38.RFI"/>
    <s v="21.RFI"/>
    <s v="CLOSED - RFI DONE"/>
    <s v="27:10:21: SRFI, PROSES ISDP OG_x000a_23:10:21: ERECTION OG -2 SECTION, PLAN RFI 29 OCT 21_x000a_20:10:21-17:10:21: ERECTION OG, NEED SK PLN_x000a_13:10:21: CURRING TIME OG, PLAN ERECTION 23 OCT NEED SK PLN_x000a_10:10:21: EXCAVATION DONE, REBARRING OG, PLAN PENGECORAN W3 OCT NEED SK PLN_x000a_06:10:21:STO DECLARE, EXCAVATION OG PLAN REBARRING 15 OCT 2021_x000a_04:10:21: NY CME WAITING PERMIT_x000a_26:09:21: APD PROSES, PLAN CME START 30 SEP_x000a_22:09:21: 19:09:21: REKOM CLEAR PLAN 21 SEP _x000a_15:09:21: REALISASI REKOM LURAH CAMAT, PARALEL PROSES APD PERCEPATAN_x000a_13:09:13: SOILTEST DONE REQUEST, FU UNTUK JADWAL SOILTEST_x000a_08:09:21: IW CLEAR, PLAN SOILTEST 11 SEPT _x000a_01:09:21: 30:08:21: VALIDASI DONE, IW CLEAR, PROSES SOUNDING PERIJINAN TERKAIT TIPE TOWER YANG DIPERBOLEHKAN DIBANGUN DIDAERAH TERSEBUT_x000a_25:08:21: SUBMIT KANDIDAT C HUNTING SESUAI ARAHAN PAK RAHMAT, VALIDASI RNP OK, VALIDASI TNP OG_x000a_22:08:21: 18:08:21: KANDIDAT B NOK HASIL VALIDASI RNP, REHUNTING SESUAI ARAHAN KORDINAT PAK RAHMAT_x000a_16:08:21 : SUBMIT KANDIDAT B VALIDASI RNP &amp; TNP, KANDIDAT A GAGAL IW _x000a_10:08:21 : VALIDASI RNP &amp; TNP DONE, CANDIDAT A GO, PROSES BAN/BAK_x000a_09:08:21 : SPK NEW BUILD RELEASED, HUNTING PROSES"/>
    <x v="2"/>
    <x v="0"/>
    <m/>
    <m/>
    <m/>
    <m/>
    <x v="2"/>
    <m/>
    <m/>
    <x v="1"/>
    <m/>
    <m/>
  </r>
  <r>
    <n v="525"/>
    <m/>
    <s v="JAW-JT-MKD-1143"/>
    <n v="30692140031"/>
    <s v="1446911003"/>
    <s v="MUNTILAN RELOCATION"/>
    <s v="ACTIVE - BLITZKRIEG 2021 [NEW]"/>
    <s v="TB"/>
    <s v="110°18.21.04'E"/>
    <s v="7°36.47.83'S"/>
    <n v="60"/>
    <s v="50/160/310"/>
    <n v="2021"/>
    <m/>
    <s v="Dusun Jumoyo Kidul RT 003 RW 002 Desa Jumoyo Kecamatan  Salam Kabupaten Magelang Provinsi Jawa Tengah"/>
    <s v="EID"/>
    <s v="JAW-JT-MKD-1143"/>
    <s v="MUNTILAN RELOCATION"/>
    <s v="B2S"/>
    <s v="TBG"/>
    <s v="CENTRAL"/>
    <x v="5"/>
    <s v="Jawa Tengah"/>
    <s v="Kab. Magelang"/>
    <n v="6617428"/>
    <x v="78"/>
    <m/>
    <n v="107"/>
    <s v="91 - 120 days"/>
    <d v="2022-01-02T00:00:00"/>
    <s v="W02-2022"/>
    <s v="Jan-2022"/>
    <d v="2022-01-01T00:00:00"/>
    <s v="W01-2022"/>
    <s v="Jan-2022"/>
    <d v="2022-01-02T00:00:00"/>
    <s v="W02-2022"/>
    <s v="Jan-2022"/>
    <d v="2021-11-30T00:00:00"/>
    <s v="W49-2021"/>
    <s v="Nov-2021"/>
    <s v="MW"/>
    <d v="2021-11-24T00:00:00"/>
    <m/>
    <n v="521541397291"/>
    <n v="7.7"/>
    <m/>
    <m/>
    <m/>
    <m/>
    <d v="2021-11-20T00:00:00"/>
    <s v="W47-2021"/>
    <m/>
    <m/>
    <m/>
    <s v="38.RFI"/>
    <s v="21.RFI"/>
    <s v="CLOSED - RFI DONE"/>
    <s v="20:11:21: RFIN_x000a_17:11:21: ERECTION OG, PLAN SRFI 19 NOV, PLN 22, RFI 25 NOV _x000a_14:11:21: CURRING TIME OG, PLAN RFI 25 NOV _x000a_10:11:21: REBARING OG _x000a_07:11:21: BOREPILE OG _x000a_03:11:21: EXCAVATION OG _x000a_31:10:21-23:10:21: REKOM LURAH CAMAT OG, PARALEL SOIL TEST_x000a_20:10:21-13:10:21: IW CLEAR, CAPEX APPROVE, PERSIAPAN REKOM LURAH CAMAT PLAN REKOM OG W2 OCT_x000a_26:09:21: IW CLEAR, PLAN REKOM 25 SEP 2021_x000a_19:09:21: 15:09:21: PROSES IW MASIH KURANG 2 KK, RENEGO KOMPENSASI DIBANTU DENGAN PEJABAT SETEMPAT PLAN CLEAR 22 SEP 2021_x000a_13:09:21: 08:09:21: IW OG, RENEGOSIASI KOMPENSASI WARGA_x000a_06:09:21: IW OG KURANG 2 KK DARI TOTAL KK 25 KK_x000a_06:09:21: 01:09:21: KANDIDAT B SUBMIT DONE, IW OG 25 KK, PROSES SOSIALISAI WARGA _x000a_30:08:21: REHUNTING, GAGAL IW, PLAN SUBMIT CANDIDAT 1 SEPT_x000a_22:08:21: 18:08:21: 16:08:21: IW OG, PROSES PERIZINAN WARGA MASIH KURANG 4 KK lagi dari total 32 KK_x000a_10:08:21: VALIDASI RNP &amp; TNP DONE, KANDIDAT A GO, PROSES NEGOSIASI IW OG_x000a_09:08:21 : SPK NEW BUILD RELEASED, HUNTING PROSES"/>
    <x v="2"/>
    <x v="0"/>
    <m/>
    <m/>
    <m/>
    <m/>
    <x v="2"/>
    <m/>
    <m/>
    <x v="1"/>
    <m/>
    <m/>
  </r>
  <r>
    <n v="549"/>
    <m/>
    <s v="JAW-JB-IDM-4118"/>
    <n v="30692100031"/>
    <s v="125201109"/>
    <s v="BLOKPILANG-BBKNREDOWETAN"/>
    <s v="ACTIVE - BLITZKRIEG 2021 [NEW]"/>
    <s v="SKP"/>
    <s v="108°0.31.1'E"/>
    <s v="6°22.49.26'S"/>
    <n v="40"/>
    <s v="90/210/330"/>
    <n v="2021"/>
    <s v="BLITZKRIEG 2021 [NEW]"/>
    <s v="Jl. Bongas Pentil, Desa Bongas RT.06 RW.02, Kec. Bongas, Kab. Indramayu Prov. Jawa Barat"/>
    <s v="HTI"/>
    <s v="JAW-JB-IDM-4118"/>
    <s v="BONGAS_BONGAS"/>
    <s v="COLO"/>
    <s v="TBG"/>
    <s v="CENTRAL"/>
    <x v="8"/>
    <s v="Jawa Barat"/>
    <s v="Kab. Indramayu"/>
    <n v="6617413"/>
    <x v="79"/>
    <m/>
    <n v="33"/>
    <s v="31 - 60 days"/>
    <d v="2021-09-03T00:00:00"/>
    <s v="W36-2021"/>
    <s v="Sep-2021"/>
    <d v="2021-09-04T00:00:00"/>
    <s v="W36-2021"/>
    <s v="Sep-2021"/>
    <d v="2021-09-03T00:00:00"/>
    <s v="W36-2021"/>
    <s v="Sep-2021"/>
    <d v="2021-09-03T00:00:00"/>
    <s v="W36-2021"/>
    <s v="Sep-2021"/>
    <s v="MW"/>
    <d v="2021-08-13T00:00:00"/>
    <m/>
    <s v="534020127495"/>
    <n v="6.6"/>
    <m/>
    <d v="2021-08-09T00:00:00"/>
    <m/>
    <m/>
    <d v="2021-09-06T00:00:00"/>
    <s v="W37-2021"/>
    <m/>
    <m/>
    <m/>
    <s v="38.RFI"/>
    <s v="21.RFI"/>
    <s v="CLOSED - RFI DONE"/>
    <s v="09:06:2021: RFI_x000a_09:01:2021:08:30:2021: SRFI_x000a_08:25:2021: Power Connection Proses, revisi SK PLN NY Released_x000a_08:22:2021:08:18:2021: ME OG_x000a_08:16:2021: PONDASI BTS DONE, TRAY MOUNTING DONE, WAITING PANEL ONSITE_x000a_08:09:2021: STO DECLARE 9 AUG, CME PREPARATION_x000a_08:04:2021 : SPK COLO RELEASED, ERM PROSES"/>
    <x v="2"/>
    <x v="0"/>
    <m/>
    <m/>
    <m/>
    <m/>
    <x v="2"/>
    <m/>
    <m/>
    <x v="1"/>
    <m/>
    <m/>
  </r>
  <r>
    <n v="548"/>
    <m/>
    <s v="JAW-JB-SBR-4158"/>
    <n v="30695780031"/>
    <s v="124102109"/>
    <s v="PERTAMINA-KESENDEN"/>
    <s v="ACTIVE - BLITZKRIEG 2021 [NEW]"/>
    <s v="SKP"/>
    <s v="108°33.16.09'E"/>
    <s v="6°41.14.46'S"/>
    <n v="30"/>
    <s v="0/120/240"/>
    <n v="2021"/>
    <s v="BLITZKRIEG 2021 [NEW]"/>
    <s v="Jl. Raya Sunan Gunungjati Gg. Mushola, Desa Jadimulya RT.004 RW.003, Kec. Gunungjati, Kab. Cirebon Prov. Jawa Barat"/>
    <s v="HTI"/>
    <s v="JAW-JB-SBR-4158"/>
    <s v="GUNUNGJATI_JADIMULYA"/>
    <s v="COLO"/>
    <s v="TBG"/>
    <s v="CENTRAL"/>
    <x v="8"/>
    <s v="Jawa Barat"/>
    <s v="Kab. Cirebon"/>
    <n v="6617413"/>
    <x v="79"/>
    <m/>
    <n v="33"/>
    <s v="31 - 60 days"/>
    <d v="2021-09-03T00:00:00"/>
    <s v="W36-2021"/>
    <s v="Sep-2021"/>
    <d v="2021-09-04T00:00:00"/>
    <s v="W36-2021"/>
    <s v="Sep-2021"/>
    <d v="2021-09-03T00:00:00"/>
    <s v="W36-2021"/>
    <s v="Sep-2021"/>
    <d v="2021-09-03T00:00:00"/>
    <s v="W36-2021"/>
    <s v="Sep-2021"/>
    <s v="MW"/>
    <d v="2021-08-13T00:00:00"/>
    <m/>
    <s v="533113543152"/>
    <n v="6.6"/>
    <m/>
    <d v="2021-08-10T00:00:00"/>
    <m/>
    <m/>
    <d v="2021-09-06T00:00:00"/>
    <s v="W37-2021"/>
    <m/>
    <m/>
    <m/>
    <s v="38.RFI"/>
    <s v="21.RFI"/>
    <s v="CLOSED - RFI DONE"/>
    <s v="09:06:2021: RFI_x000a_09:01:2021: 08:30:2021: SRFI_x000a_08:25:2021: Power Connection Proses, revisi SK PLN NY Released_x000a_08:22:2021:08:18:2021: ME OG_x000a_08:16:2021: PONDASI BTS DONE, TRAY MOUNTING DONE, WAITING PANEL ONSITE_x000a_08:09:2021: STO DECLARE 10 AUG, CME PREPARATION_x000a_08:04:2021 : SPK COLO RELEASED, ERM PROSES"/>
    <x v="2"/>
    <x v="0"/>
    <m/>
    <m/>
    <m/>
    <m/>
    <x v="2"/>
    <m/>
    <m/>
    <x v="1"/>
    <m/>
    <m/>
  </r>
  <r>
    <n v="547"/>
    <m/>
    <s v="JAW-JB-CMS-4109"/>
    <n v="30692000031"/>
    <s v="121000104"/>
    <s v="CINTAJAYA_CMS"/>
    <s v="ACTIVE - BLITZKRIEG 2021 [NEW]"/>
    <s v="SMI"/>
    <s v="108°40.31.44'E"/>
    <s v="7°23.36.49'S"/>
    <n v="50"/>
    <s v="0/120/240"/>
    <n v="2021"/>
    <s v="BLITZKRIEG 2021 [NEW]"/>
    <s v="Desa Cintajaya Kp. Nambo RT.026 RW.05, Kec. Lakbok, Kab. Ciamis Prov. Jawa Barat"/>
    <s v="HTI"/>
    <s v="JAW-JB-CMS-4109"/>
    <s v="LAKBOK_CINTAJAYA"/>
    <s v="COLO"/>
    <s v="TBG"/>
    <s v="CENTRAL"/>
    <x v="8"/>
    <s v="Jawa Barat"/>
    <s v="Kab. Ciamis"/>
    <n v="6617415"/>
    <x v="79"/>
    <m/>
    <n v="33"/>
    <s v="31 - 60 days"/>
    <d v="2021-09-03T00:00:00"/>
    <s v="W36-2021"/>
    <s v="Sep-2021"/>
    <d v="2021-09-04T00:00:00"/>
    <s v="W36-2021"/>
    <s v="Sep-2021"/>
    <d v="2021-09-03T00:00:00"/>
    <s v="W36-2021"/>
    <s v="Sep-2021"/>
    <d v="2021-09-03T00:00:00"/>
    <s v="W36-2021"/>
    <s v="Sep-2021"/>
    <s v="MW"/>
    <d v="2021-08-13T00:00:00"/>
    <m/>
    <s v="532217785722"/>
    <n v="6.6"/>
    <m/>
    <d v="2021-08-09T00:00:00"/>
    <m/>
    <m/>
    <d v="2021-09-06T00:00:00"/>
    <s v="W37-2021"/>
    <m/>
    <m/>
    <m/>
    <s v="38.RFI"/>
    <s v="21.RFI"/>
    <s v="CLOSED - RFI DONE"/>
    <s v="09:06:2021: RFI_x000a_09:01:2021: 08:30:2021: 08:25:2021: Power Connection Proses, revisi SK PLN NY Released_x000a_08:22:2021:08:18:2021: ME OG_x000a_08:16:2021: PONDASI BTS DONE, TRAY MOUNTING DONE, WAITING PANEL ONSITE_x000a_08:09:2021: STO DECLARE 9 AUG, CME PREPARATION_x000a_08:04:2021 : SPK COLO RELEASED, ERM PROSES"/>
    <x v="2"/>
    <x v="0"/>
    <m/>
    <m/>
    <m/>
    <m/>
    <x v="2"/>
    <m/>
    <m/>
    <x v="1"/>
    <m/>
    <m/>
  </r>
  <r>
    <n v="531"/>
    <m/>
    <s v="JAW-JT-TGL-2607"/>
    <n v="30695970031"/>
    <s v="140459104"/>
    <s v="PEGADINGAN"/>
    <s v="ACTIVE - BLITZKRIEG 2021 [NEW]"/>
    <s v="SKP"/>
    <s v="109°10.33.17'E"/>
    <s v="6°55.19.27'S"/>
    <n v="60"/>
    <s v="75/185/235/325"/>
    <n v="2021"/>
    <m/>
    <s v="Jl. Desa Tarup RT 03/ RW.02 Kel. Tarup / Kec. Tarup Tegal"/>
    <s v="EID"/>
    <s v="JAW-JT-TGL-2607"/>
    <s v="JOKO TINGKIR TARUB"/>
    <s v="COLO"/>
    <s v="TBG"/>
    <s v="CENTRAL"/>
    <x v="5"/>
    <s v="Jawa Tengah"/>
    <s v="Kab. Tegal"/>
    <n v="6617414"/>
    <x v="79"/>
    <m/>
    <n v="27"/>
    <s v="&lt; 30 days"/>
    <d v="2021-09-03T00:00:00"/>
    <s v="W36-2021"/>
    <s v="Sep-2021"/>
    <d v="2021-09-04T00:00:00"/>
    <s v="W36-2021"/>
    <s v="Sep-2021"/>
    <d v="2021-09-03T00:00:00"/>
    <s v="W36-2021"/>
    <s v="Sep-2021"/>
    <d v="2021-09-03T00:00:00"/>
    <s v="W36-2021"/>
    <s v="Sep-2021"/>
    <s v="MW"/>
    <d v="2021-08-10T00:00:00"/>
    <m/>
    <s v="522521757456"/>
    <n v="7.7"/>
    <m/>
    <m/>
    <m/>
    <m/>
    <d v="2021-08-31T00:00:00"/>
    <s v="W36-2021"/>
    <m/>
    <m/>
    <m/>
    <s v="38.RFI"/>
    <s v="21.RFI"/>
    <s v="CLOSED - RFI DONE"/>
    <s v="08:30:2021: RBS/BTS PONDASI OG_x000a_08:25:2021: MAPPING MITRA CME_x000a_08:22:2021: 08:18:2021: CME PREPARATION_x000a_08:16:2021: STO DECLARE 13 AUG_x000a_08:09:2021: 08:04:2021 : SPK COLO RELEASED, ERM PROSES"/>
    <x v="2"/>
    <x v="0"/>
    <m/>
    <m/>
    <m/>
    <m/>
    <x v="2"/>
    <m/>
    <m/>
    <x v="1"/>
    <m/>
    <m/>
  </r>
  <r>
    <n v="593"/>
    <m/>
    <s v="JAW-JT-BNR-0267"/>
    <n v="30695980031"/>
    <s v="140558104"/>
    <s v="GUMIWANG"/>
    <s v="ACTIVE - BLITZKRIEG 2021 [NEW]"/>
    <s v="SMI"/>
    <s v="109°36.17.32'E"/>
    <s v="7°24.24.12'S"/>
    <n v="50"/>
    <s v="60/150/240/330"/>
    <n v="2021"/>
    <m/>
    <s v="RT02/01 Kel. Binorong, Kec. Bawang, Kab. Banjarnegara"/>
    <s v="EID"/>
    <s v="JAW-JT-BNR-0267"/>
    <s v="AJIBARANG SECANG BINORONG"/>
    <s v="COLO"/>
    <s v="TBG"/>
    <s v="CENTRAL"/>
    <x v="5"/>
    <s v="Jawa Tengah"/>
    <s v="Kab. Banjarnegara"/>
    <n v="6617416"/>
    <x v="79"/>
    <m/>
    <n v="37"/>
    <s v="31 - 60 days"/>
    <d v="2021-09-03T00:00:00"/>
    <s v="W36-2021"/>
    <s v="Sep-2021"/>
    <d v="2021-09-04T00:00:00"/>
    <s v="W36-2021"/>
    <s v="Sep-2021"/>
    <d v="2021-09-10T00:00:00"/>
    <s v="W37-2021"/>
    <s v="Sep-2021"/>
    <d v="2021-09-10T00:00:00"/>
    <s v="W37-2021"/>
    <s v="Sep-2021"/>
    <s v="MW"/>
    <d v="2021-08-10T00:00:00"/>
    <m/>
    <s v="522042906872"/>
    <n v="7.7"/>
    <m/>
    <d v="2021-08-12T00:00:00"/>
    <m/>
    <m/>
    <d v="2021-09-10T00:00:00"/>
    <s v="W37-2021"/>
    <m/>
    <m/>
    <m/>
    <s v="38.RFI"/>
    <s v="21.RFI"/>
    <s v="CLOSED - RFI DONE"/>
    <s v="08:09:21: POWER CONNECTION PROSES_x000a_01:09:21: ME OG REPLAN CONNECT PLN 10 SEPT_x000a_30:08:21: RBS/BTS PONDASI OG_x000a_25:08:21: MAPPING MITRA CME_x000a_22:08:21: 18:08:21: CME PREPARATION_x000a_16:08:21: STO DECLARE 13 AUG_x000a_09:08:21: 04:08:21 : SPK COLO RELEASED, ERM PROSES"/>
    <x v="2"/>
    <x v="0"/>
    <m/>
    <m/>
    <m/>
    <m/>
    <x v="2"/>
    <m/>
    <m/>
    <x v="1"/>
    <m/>
    <m/>
  </r>
  <r>
    <n v="572"/>
    <m/>
    <s v="JAW-JT-PBG-1231"/>
    <n v="30696100031"/>
    <s v="141700109"/>
    <s v="KARANGANYAR"/>
    <s v="ACTIVE - BLITZKRIEG 2021 [NEW]"/>
    <s v="SKP"/>
    <s v="109°23.38.4'E"/>
    <s v="7°17.17.38'S"/>
    <n v="50"/>
    <s v="75/265/320"/>
    <n v="2021"/>
    <m/>
    <s v="Jl. Selipan RT 01/ RW 02 Kel. Bugkanel Kec. Karang Anyar, Kab. Purbalingga Prov. Jawa Tengah"/>
    <s v="EID"/>
    <s v="JAW-JT-PBG-1231"/>
    <s v="BUNGKANEL KARANGANYAR"/>
    <s v="COLO"/>
    <s v="TBG"/>
    <s v="CENTRAL"/>
    <x v="5"/>
    <s v="Jawa Tengah"/>
    <s v="Kab. Purbalingga"/>
    <n v="6617414"/>
    <x v="79"/>
    <m/>
    <n v="37"/>
    <s v="31 - 60 days"/>
    <d v="2021-09-03T00:00:00"/>
    <s v="W36-2021"/>
    <s v="Sep-2021"/>
    <d v="2021-09-04T00:00:00"/>
    <s v="W36-2021"/>
    <s v="Sep-2021"/>
    <d v="2021-09-14T00:00:00"/>
    <s v="W38-2021"/>
    <s v="Sep-2021"/>
    <d v="2021-09-14T00:00:00"/>
    <s v="W38-2021"/>
    <s v="Sep-2021"/>
    <s v="MW"/>
    <d v="2021-08-10T00:00:00"/>
    <m/>
    <s v="522032690035"/>
    <n v="7.7"/>
    <m/>
    <d v="2021-08-13T00:00:00"/>
    <m/>
    <m/>
    <d v="2021-09-10T00:00:00"/>
    <s v="W37-2021"/>
    <m/>
    <m/>
    <m/>
    <s v="38.RFI"/>
    <s v="21.RFI"/>
    <s v="CLOSED - RFI DONE"/>
    <s v="08:09:21: 06:09:21: POWER CONNECTION PROSES_x000a_01:09:21: ME OG REPLAN CONNECT PLN 10 SEPT_x000a_30:08:21: RBS/BTS PONDASI OG_x000a_25:08:21: MAPPING MITRA CME_x000a_22:08:21: 18:08:21: CME PREPARATION_x000a_16:08:21: STO DECLARE 13 AUG_x000a_09:08:21: 04:08:21 : SPK COLO RELEASED, ERM PROSES"/>
    <x v="2"/>
    <x v="0"/>
    <m/>
    <m/>
    <m/>
    <m/>
    <x v="2"/>
    <m/>
    <m/>
    <x v="1"/>
    <m/>
    <m/>
  </r>
  <r>
    <n v="586"/>
    <m/>
    <s v="JAW-JI-KNR-4184"/>
    <n v="30696080031"/>
    <s v="160170104"/>
    <s v="PAGERWOJO"/>
    <s v="ACTIVE - BLITZKRIEG 2021 [NEW]"/>
    <s v="SKP"/>
    <s v="112°22.47.42'E"/>
    <s v="8°8.0.2'S"/>
    <n v="50"/>
    <s v="10/120/270"/>
    <n v="2021"/>
    <s v="BLITZKRIEG 2021 [NEW]"/>
    <s v="Jl. Wahidin Sudirohusodo, Desa Pagerwojo Rt.20 RW.05 Kec.Kesamben, Kab.Blitar Prov.Jawa Timur"/>
    <s v="HTI"/>
    <s v="JAW-JI-KNR-4184"/>
    <s v="KESAMBEN_PAGERGUNUNG"/>
    <s v="COLO"/>
    <s v="TBG"/>
    <s v="EAST"/>
    <x v="6"/>
    <s v="Jawa Timur"/>
    <s v="Kab. Blitar"/>
    <n v="6617411"/>
    <x v="79"/>
    <m/>
    <n v="40"/>
    <s v="31 - 60 days"/>
    <d v="2021-09-03T00:00:00"/>
    <s v="W36-2021"/>
    <s v="Sep-2021"/>
    <d v="2021-09-04T00:00:00"/>
    <s v="W36-2021"/>
    <s v="Sep-2021"/>
    <d v="2021-09-15T00:00:00"/>
    <s v="W38-2021"/>
    <s v="Sep-2021"/>
    <d v="2021-09-15T00:00:00"/>
    <s v="W38-2021"/>
    <s v="Sep-2021"/>
    <s v="MW"/>
    <d v="2021-08-18T00:00:00"/>
    <m/>
    <s v="514080989069"/>
    <n v="6.6"/>
    <m/>
    <d v="2021-08-13T00:00:00"/>
    <m/>
    <m/>
    <d v="2021-09-13T00:00:00"/>
    <s v="W38-2021"/>
    <m/>
    <m/>
    <m/>
    <s v="38.RFI"/>
    <s v="21.RFI"/>
    <s v="CLOSED - RFI DONE"/>
    <s v="13:09:21: 06:09:21: 01:09:21:30:08:21:Power Connection Proses_x000a_25:08:21: 22:08:21: 18:08:21: ME OG_x000a_16:08:21: PONDASI BTS OG_x000a_09:08:21: STO DECLARE 10 AUG_x000a_04:08:21 : SPK COLO RELEASED, ERM PROSES"/>
    <x v="2"/>
    <x v="0"/>
    <m/>
    <m/>
    <m/>
    <m/>
    <x v="2"/>
    <m/>
    <m/>
    <x v="1"/>
    <m/>
    <m/>
  </r>
  <r>
    <n v="602"/>
    <m/>
    <s v="SUM-KR-RAN-0612"/>
    <n v="30692080031"/>
    <s v="050033109"/>
    <s v="ROAD TO SP1"/>
    <s v="ACTIVE - BLITZKRIEG 2021 [NEW]"/>
    <s v="SKP"/>
    <s v="108°21.22.97'E"/>
    <s v="3°51.55.51'N"/>
    <n v="60"/>
    <s v="50/120/285"/>
    <n v="2021"/>
    <s v="BLITZKRIEG 2021 [NEW]"/>
    <s v="Jl. Raya Sebakung  Rt.01 RW.01, Kel. Batu Gajah, Kec. Bunguran Timur, Kab. Natuna, Prov. Kepulauan Riau"/>
    <s v="HTI"/>
    <s v="SUM-KR-RAN-0612"/>
    <s v="BATU_GAJAH"/>
    <s v="COLO"/>
    <s v="TBG"/>
    <s v="West"/>
    <x v="9"/>
    <s v="Kepulauan Riau"/>
    <s v="Kab. Natuna"/>
    <n v="6617413"/>
    <x v="79"/>
    <m/>
    <n v="44"/>
    <s v="31 - 60 days"/>
    <d v="2021-09-03T00:00:00"/>
    <s v="W36-2021"/>
    <s v="Sep-2021"/>
    <d v="2021-09-04T00:00:00"/>
    <s v="W36-2021"/>
    <s v="Sep-2021"/>
    <d v="2021-09-17T00:00:00"/>
    <s v="W38-2021"/>
    <s v="Sep-2021"/>
    <d v="2021-09-17T00:00:00"/>
    <s v="W38-2021"/>
    <s v="Sep-2021"/>
    <s v="MW"/>
    <d v="2021-08-13T00:00:00"/>
    <m/>
    <s v="183082843350"/>
    <n v="6.6"/>
    <m/>
    <d v="2021-08-09T00:00:00"/>
    <m/>
    <m/>
    <d v="2021-09-17T00:00:00"/>
    <s v="W38-2021"/>
    <m/>
    <m/>
    <m/>
    <s v="38.RFI"/>
    <s v="21.RFI"/>
    <s v="CLOSED - RFI DONE"/>
    <s v="15:09:21: SRFI_x000a_13:09:21: 08:09:21: 06:09:21: ME OG, REPLAN RFI 17 SEP_x000a_01:09:21:30:08:21:25:08:21: PONDASI RBS BTS OG_x000a_22:08:21: 18:08:21: CME PREPARATION_x000a_10:08:21: 09:08:21: STO DECLARE 9 AUG, CME PREPARATION_x000a_04:08:21 : SPK COLO RELEASED, ERM PROSES"/>
    <x v="2"/>
    <x v="0"/>
    <m/>
    <m/>
    <m/>
    <m/>
    <x v="2"/>
    <m/>
    <m/>
    <x v="1"/>
    <m/>
    <m/>
  </r>
  <r>
    <n v="601"/>
    <m/>
    <s v="SUM-KR-RAN-0613"/>
    <n v="30692070031"/>
    <s v="050035109"/>
    <s v="CEMAGA (BUNGURAN SELATAN)"/>
    <s v="ACTIVE - BLITZKRIEG 2021 [NEW]"/>
    <s v="SKP"/>
    <s v="108°21.45.04'E"/>
    <s v="3°47.0.1'N"/>
    <n v="60"/>
    <s v="60/200/300"/>
    <n v="2021"/>
    <s v="BLITZKRIEG 2021 [NEW]"/>
    <s v="Jl. Lada Hitam, Rt.03/01, Desa Cemaga, Kec. Bunguran Selatan, Kab. Natuna, Prov. Kepulauan Riau"/>
    <s v="HTI"/>
    <s v="SUM-KR-RAN-0613"/>
    <s v="BUNGURAN_SELATAN_CEMAGA"/>
    <s v="COLO"/>
    <s v="TBG"/>
    <s v="West"/>
    <x v="9"/>
    <s v="Kepulauan Riau"/>
    <s v="Kab. Natuna"/>
    <n v="6617413"/>
    <x v="79"/>
    <m/>
    <n v="49"/>
    <s v="31 - 60 days"/>
    <d v="2021-09-03T00:00:00"/>
    <s v="W36-2021"/>
    <s v="Sep-2021"/>
    <d v="2021-09-04T00:00:00"/>
    <s v="W36-2021"/>
    <s v="Sep-2021"/>
    <d v="2021-09-21T00:00:00"/>
    <s v="W39-2021"/>
    <s v="Sep-2021"/>
    <d v="2021-09-21T00:00:00"/>
    <s v="W39-2021"/>
    <s v="Sep-2021"/>
    <s v="MW"/>
    <d v="2021-08-13T00:00:00"/>
    <m/>
    <s v="183082843368"/>
    <n v="6.6"/>
    <m/>
    <d v="2021-08-09T00:00:00"/>
    <m/>
    <m/>
    <d v="2021-09-22T00:00:00"/>
    <s v="W39-2021"/>
    <m/>
    <m/>
    <m/>
    <s v="38.RFI"/>
    <s v="21.RFI"/>
    <s v="CLOSED - RFI DONE"/>
    <s v="19:09:21:15:09:21: SRFI_x000a_15:09:21: SRFI_x000a_13:09:21: 08:09:21: 06:09:21: ME OG, RE PLAN RFI W2 SEPT 17 SEPT 2021_x000a_01:09:21:30:08:21:25:08:21: PONDASI RBS/BTS OG_x000a_22:08:21: 18:08:21: CME PREPARATION_x000a_10:08:21: 09:08:21: STO DECLARE 9 AUG, CME PREPARATION_x000a_04:08:21 : SPK COLO RELEASED, ERM PROSES"/>
    <x v="2"/>
    <x v="0"/>
    <m/>
    <m/>
    <m/>
    <m/>
    <x v="2"/>
    <m/>
    <m/>
    <x v="1"/>
    <m/>
    <m/>
  </r>
  <r>
    <n v="561"/>
    <m/>
    <s v="JAW-JT-PWR-1670"/>
    <n v="30696110031"/>
    <s v="140756104"/>
    <s v="KALIGESING"/>
    <s v="ACTIVE - BLITZKRIEG 2021 [NEW]"/>
    <s v="SMI"/>
    <s v="110°7.13.8'E"/>
    <s v="7°43.9.01'S"/>
    <n v="50"/>
    <s v="0/100/170/270"/>
    <n v="2021"/>
    <m/>
    <s v="Ds. Pandan Rejo RT 03/01 Kec. Kaligesing Kab. Purworejo 54175"/>
    <s v="EID"/>
    <s v="JAW-JT-PWR-1670"/>
    <s v="PANDANREJO KALIGESING"/>
    <s v="COLO"/>
    <s v="TBG"/>
    <s v="CENTRAL"/>
    <x v="5"/>
    <s v="Jawa Tengah"/>
    <s v="Kab. Purworejo"/>
    <n v="6617416"/>
    <x v="79"/>
    <m/>
    <n v="47"/>
    <s v="31 - 60 days"/>
    <d v="2021-09-03T00:00:00"/>
    <s v="W36-2021"/>
    <s v="Sep-2021"/>
    <d v="2021-09-04T00:00:00"/>
    <s v="W36-2021"/>
    <s v="Sep-2021"/>
    <d v="2021-09-21T00:00:00"/>
    <s v="W39-2021"/>
    <s v="Sep-2021"/>
    <d v="2021-09-21T00:00:00"/>
    <s v="W39-2021"/>
    <s v="Sep-2021"/>
    <s v="MW"/>
    <d v="2021-08-10T00:00:00"/>
    <m/>
    <s v="521521373838"/>
    <n v="7.7"/>
    <m/>
    <d v="2021-08-13T00:00:00"/>
    <m/>
    <m/>
    <d v="2021-09-20T00:00:00"/>
    <s v="W39-2021"/>
    <m/>
    <m/>
    <m/>
    <s v="38.RFI"/>
    <s v="21.RFI"/>
    <s v="CLOSED - RFI DONE"/>
    <s v="19:09:21: 15:09:21: 13:09:21: 08:09:21: 06:09:21: POWER CONNECTION PROCESS BP PAID_x000a_01:09:21: ME OG REPLAN CONNECT PLN 10 SEPT_x000a_30:08:21: RBS/BTS PONDASI OG_x000a_25:08:21: MAPPING MITRA CME_x000a_22:08:21: 18:08:21: CME PREPARATION_x000a_16:08:21: STO DECLARE 13 AUG_x000a_09:08:21: 04:08:21 : SPK COLO RELEASED, ERM PROSES"/>
    <x v="2"/>
    <x v="0"/>
    <m/>
    <m/>
    <m/>
    <m/>
    <x v="2"/>
    <m/>
    <m/>
    <x v="1"/>
    <m/>
    <m/>
  </r>
  <r>
    <n v="571"/>
    <m/>
    <s v="JAW-JT-WNG-2771"/>
    <n v="30706710031"/>
    <s v="140863104"/>
    <s v="KEBUNAGUNG"/>
    <s v="ACTIVE - BLITZKRIEG 2021 [NEW]"/>
    <s v="SMI"/>
    <s v="110°57.17.17'E"/>
    <s v="7°45.20.23'S"/>
    <n v="50"/>
    <s v="0/115/180/250"/>
    <n v="2021"/>
    <m/>
    <s v="Talunombo Rt. 01/02, Kel. Bulusulur, Kec. Wonoharjo_x000d__x000a_Kab.Wonogiri."/>
    <s v="EID"/>
    <s v="JAW-JT-WNG-2771"/>
    <s v="MENTO WONOHARJO"/>
    <s v="COLO"/>
    <s v="TBG"/>
    <s v="CENTRAL"/>
    <x v="5"/>
    <s v="Jawa Tengah"/>
    <s v="Kab. Wonogiri"/>
    <n v="6617416"/>
    <x v="79"/>
    <m/>
    <n v="111"/>
    <s v="91 - 120 days"/>
    <d v="2021-09-03T00:00:00"/>
    <s v="W36-2021"/>
    <s v="Sep-2021"/>
    <d v="2021-09-04T00:00:00"/>
    <s v="W36-2021"/>
    <s v="Sep-2021"/>
    <d v="2021-10-15T00:00:00"/>
    <s v="W42-2021"/>
    <s v="Oct-2021"/>
    <d v="2021-11-22T00:00:00"/>
    <s v="W48-2021"/>
    <s v="Nov-2021"/>
    <s v="MW"/>
    <d v="2021-08-10T00:00:00"/>
    <m/>
    <n v="526530134532"/>
    <n v="7.7"/>
    <m/>
    <d v="2021-08-16T00:00:00"/>
    <m/>
    <m/>
    <d v="2021-11-23T00:00:00"/>
    <s v="W48-2021"/>
    <m/>
    <m/>
    <m/>
    <s v="38.RFI"/>
    <s v="21.RFI"/>
    <s v="CLOSED - RFI DONE"/>
    <s v="23:11:21: RFIN_x000a_21:11:21-17:11:21: CONNECT PLN 16 NOV, NAMUN METERAN RUSAK (LAMPU INDIKATOR TDK NYALA, METERAN TIDAK BERPUTAR), OG PROCESS CONNECT PLN, PLAN CONNECT 22 NOV _x000a_16:11:21: CONNECT PLN DONE_x000a_14:11:21: SRFI, PLAN CONNECT 16 NOV_x000a_10:11:21: BPUJL PAID, PLAN CONNECT 13 NOV _x000a_10:11:21-15:09:21: SRFI, PLN OVB PROSES PENGAJUAN PENGADAAN TRAFO DARI PLN, PLAN RFI W2 NOV_x000a_13:09:21: ME OG_x000a_08:09:21: RBS BTS PONDASI_x000a_30:08:21: CME PREPARATION_x000a_30:08:21:25:08:21: MAPPING MITRA CME, CME PREPARATION_x000a_18:08:21:STO DECLARE 16 AUG_x000a_09:08:21: NEED REVIEW CIVIL EID_x000a_09:08:21: 04:08:21 : SPK COLO RELEASED, ERM PROSES"/>
    <x v="2"/>
    <x v="0"/>
    <m/>
    <m/>
    <m/>
    <m/>
    <x v="2"/>
    <m/>
    <m/>
    <x v="1"/>
    <m/>
    <m/>
  </r>
  <r>
    <n v="551"/>
    <m/>
    <s v="JAW-JT-PBG-1234"/>
    <n v="30696670031"/>
    <s v="141621109"/>
    <s v="KARANG GAMBAS"/>
    <s v="ACTIVE - BLITZKRIEG 2021 [NEW]"/>
    <s v="SKP"/>
    <s v="109°18.50.0'E"/>
    <s v="7°21.41.47'S"/>
    <n v="50"/>
    <s v="65/180/245/315"/>
    <n v="2021"/>
    <m/>
    <s v="Jl. Raya Karang Lesem, Ds. Karang Lesem, Kec. Kutasari, Kab. Purbalingga"/>
    <s v="EID"/>
    <s v="JAW-JT-PBG-1234"/>
    <s v="KARANGKLESEM KUTASARI"/>
    <s v="COLO"/>
    <s v="TBG"/>
    <s v="CENTRAL"/>
    <x v="5"/>
    <s v="Jawa Tengah"/>
    <s v="Kab. Purbalingga"/>
    <n v="6617414"/>
    <x v="79"/>
    <m/>
    <n v="108"/>
    <s v="91 - 120 days"/>
    <d v="2021-09-03T00:00:00"/>
    <s v="W36-2021"/>
    <s v="Sep-2021"/>
    <d v="2021-09-04T00:00:00"/>
    <s v="W36-2021"/>
    <s v="Sep-2021"/>
    <d v="2021-10-15T00:00:00"/>
    <s v="W42-2021"/>
    <s v="Oct-2021"/>
    <d v="2021-11-20T00:00:00"/>
    <s v="W47-2021"/>
    <s v="Nov-2021"/>
    <s v="MW"/>
    <d v="2021-08-10T00:00:00"/>
    <m/>
    <n v="522032706779"/>
    <n v="7.7"/>
    <m/>
    <d v="2021-08-16T00:00:00"/>
    <m/>
    <m/>
    <d v="2021-11-20T00:00:00"/>
    <s v="W47-2021"/>
    <m/>
    <m/>
    <m/>
    <s v="38.RFI"/>
    <s v="21.RFI"/>
    <s v="CLOSED - RFI DONE"/>
    <s v="20:11:21: RFIN_x000a_17:11:21: BPUJL paid, PLN OB trafo,  sudah berupaya mencara trafo dari PLN area lain blm berhasil, eskalasi ke management level PLN dan akan diupayakan menggunakan trafo rekondisi, PLAN RFI 20 NOV_x000a_14:11:21: PENAMBAHAN JTR 4 TIANG &amp; NEW TRAFO, INSTALASI MEMERLUKAN PEMADAMAN &amp; SOP PLN 6 HARI, PLAN CONNECT 16 NOV 21_x000a_10:11:21: OG WAIT KWH_x000a_07:11:21: REGIST RELEASED, PLAN CONNECT PLN 10-11 NOV 21_x000a_03:11:21-26:10:21: MENUNGGU MATERIAL TRAFO DARI PLN, PLAN W2 NOV_x000a_24:10:21-15:09:21: SRFI PLN OVB, PROSES PEMBAGIAN BEBAN POWER_x000a_13:09:21: SRFI_x000a_06:09:21: POWER CONNECTION PROSES_x000a_01:09:21: ME OG, REPLAN 6 SEPT_x000a_30:08:21: RBS/BTS PONDASI OG_x000a_25:08:21: MAPPING MITRA PREPARE CME_x000a_22:08:21:18:08:21: STO DECLARE 16 AUG_x000a_09:08:21: NEED REVIEW CIVIL EID_x000a_09:08:21: 04:08:21 : SPK COLO RELEASED, ERM PROSES"/>
    <x v="2"/>
    <x v="0"/>
    <m/>
    <m/>
    <m/>
    <m/>
    <x v="2"/>
    <m/>
    <m/>
    <x v="1"/>
    <m/>
    <m/>
  </r>
  <r>
    <n v="552"/>
    <m/>
    <s v="JAW-JT-PBG-1224"/>
    <n v="30696090031"/>
    <s v="141662109"/>
    <s v="KEDUNGMENJANGAN"/>
    <s v="ACTIVE - BLITZKRIEG 2021 [NEW]"/>
    <s v="SKP"/>
    <s v="109°22.27.59'E"/>
    <s v="7°24.30.74'S"/>
    <n v="50"/>
    <s v="25/200/275"/>
    <n v="2021"/>
    <m/>
    <s v="Desa Kedung Menjangan RT.02 RW.01,  Kec. Purbalingga, Kab. Purbalingga Prov. Jawa Tengah"/>
    <s v="EID"/>
    <s v="JAW-JT-PBG-1224"/>
    <s v="KEDUNGMENJANGAN PURBALINGGA"/>
    <s v="COLO"/>
    <s v="TBG"/>
    <s v="CENTRAL"/>
    <x v="5"/>
    <s v="Jawa Tengah"/>
    <s v="Kab. Purbalingga"/>
    <n v="6617414"/>
    <x v="79"/>
    <m/>
    <n v="68"/>
    <s v="61 - 90 days"/>
    <d v="2021-09-03T00:00:00"/>
    <s v="W36-2021"/>
    <s v="Sep-2021"/>
    <d v="2021-09-04T00:00:00"/>
    <s v="W36-2021"/>
    <s v="Sep-2021"/>
    <d v="2021-10-18T00:00:00"/>
    <s v="W43-2021"/>
    <s v="Oct-2021"/>
    <d v="2021-10-18T00:00:00"/>
    <s v="W43-2021"/>
    <s v="Oct-2021"/>
    <s v="MW"/>
    <d v="2021-08-10T00:00:00"/>
    <m/>
    <s v="522032690027"/>
    <n v="7.7"/>
    <m/>
    <d v="2021-08-16T00:00:00"/>
    <m/>
    <m/>
    <d v="2021-10-11T00:00:00"/>
    <s v="W42-2021"/>
    <m/>
    <m/>
    <m/>
    <s v="38.RFI"/>
    <s v="21.RFI"/>
    <s v="CLOSED - RFI DONE"/>
    <s v="10:10:21: SRFI, MINUS PONDASI STACKING, GDL READY 6 OCT, PLAN CONNECT 8 OCT_x000a_26:09:21-19:09:21: ME OG_x000a_15:09:21: PONDASI STACKING OG, MATERIAL &amp; GDL ON PROSES_x000a_13:09:21: 06:09:21: PROSES GDL STACKING _x000a_01:09:21: FABRIKASI MATERIAL STACKING PLAN DONE W3 SEPT, REPLAN W2 OCT_x000a_30:08:21: RBS/BTS PONDASI OG_x000a_08:24:2021: CME PREPARATION_x000a_22:08:21:18:08:21: STO DECLARE 16 AUG_x000a_09:08:21: NEED REVIEW CIVIL EID_x000a_09:08:21: 04:08:21 : SPK COLO RELEASED, ERM PROSES"/>
    <x v="2"/>
    <x v="0"/>
    <m/>
    <m/>
    <m/>
    <m/>
    <x v="2"/>
    <m/>
    <m/>
    <x v="1"/>
    <m/>
    <m/>
  </r>
  <r>
    <n v="596"/>
    <m/>
    <s v="KAL-KB-SRY-0813"/>
    <n v="30700090031"/>
    <s v="T002857"/>
    <s v="KALIMAS - 140190"/>
    <s v="ACTIVE - BLITZKRIEG 2021 [NEW]"/>
    <s v="SKP"/>
    <s v="109°13.30.25'E"/>
    <s v="0°5.14.78'S"/>
    <n v="50"/>
    <s v="60/260/340"/>
    <n v="2021"/>
    <s v="BLITZKRIEG 2021 [NEW]"/>
    <s v="Jl.Kalimas Tengah Rt.005 Rw.002 Desa Kalimas Kec.Sungai Kakap Kab.Kubu Raya"/>
    <s v="HTI"/>
    <s v="KAL-KB-SRY-0813"/>
    <s v="SUNGAIKAKAP_PUNGGUR_KECIL"/>
    <s v="COLO"/>
    <s v="TBG"/>
    <s v="JABO"/>
    <x v="7"/>
    <s v="Kalimantan Barat"/>
    <s v="Kab. Kubu Raya"/>
    <n v="6617413"/>
    <x v="79"/>
    <m/>
    <n v="36"/>
    <s v="31 - 60 days"/>
    <d v="2021-09-03T00:00:00"/>
    <s v="W36-2021"/>
    <s v="Sep-2021"/>
    <d v="2021-09-04T00:00:00"/>
    <s v="W36-2021"/>
    <s v="Sep-2021"/>
    <d v="2021-09-03T00:00:00"/>
    <s v="W36-2021"/>
    <s v="Sep-2021"/>
    <d v="2021-09-03T00:00:00"/>
    <s v="W36-2021"/>
    <s v="Sep-2021"/>
    <s v="MW"/>
    <d v="2021-08-28T00:00:00"/>
    <m/>
    <s v="211211726985"/>
    <n v="6.6"/>
    <m/>
    <d v="2021-08-23T00:00:00"/>
    <m/>
    <m/>
    <d v="2021-09-09T00:00:00"/>
    <s v="W37-2021"/>
    <m/>
    <m/>
    <m/>
    <s v="38.RFI"/>
    <s v="21.RFI"/>
    <s v="CLOSED - RFI DONE"/>
    <s v="09:08:2021: POWER CONNECTION PROSES_x000a_09:06:2021: 09:01:2021: PONDASI RBS/BTS OG REPLAN 13 SEP_x000a_08:30:2021: CME PREPARATION_x000a_08:25:2021: STO DECLARE 23 AUG_x000a_08:22:2021: NEED REVIEW POWER HUAWEI_x000a_08:18:2021: 08:16:2021:08:09:2021: 08:04:2021 : SPK COLO RELEASED, ERM PROSES NEED REVIEW TNP ALITA"/>
    <x v="2"/>
    <x v="0"/>
    <m/>
    <m/>
    <m/>
    <m/>
    <x v="2"/>
    <m/>
    <m/>
    <x v="1"/>
    <m/>
    <m/>
  </r>
  <r>
    <n v="567"/>
    <m/>
    <s v="KAL-KT-KSN-0433"/>
    <n v="30696780031"/>
    <s v="210074109"/>
    <s v="PANGKOH"/>
    <s v="ACTIVE - BLITZKRIEG 2021 [NEW]"/>
    <s v="SKP"/>
    <s v="113°25.48.68'E"/>
    <s v="1°58.45.91'S"/>
    <n v="60"/>
    <s v="0/200/300"/>
    <n v="2021"/>
    <s v="BLITZKRIEG 2021 [NEW]"/>
    <s v="Jl. PLN Desa Luwuk Kanan RT. 05/02 Kec. Tasik Payawan, Kab. Katingan, Kalimantan Tengah"/>
    <s v="HTI"/>
    <s v="KAL-KT-KSN-0433"/>
    <s v="LUWUK_KANAN"/>
    <s v="COLO"/>
    <s v="TBG"/>
    <s v="CENTRAL"/>
    <x v="7"/>
    <s v="Kalimantan Tengah"/>
    <s v="Kab. Katingan"/>
    <n v="6617413"/>
    <x v="79"/>
    <m/>
    <n v="55"/>
    <s v="31 - 60 days"/>
    <d v="2021-09-03T00:00:00"/>
    <s v="W36-2021"/>
    <s v="Sep-2021"/>
    <d v="2021-09-04T00:00:00"/>
    <s v="W36-2021"/>
    <s v="Sep-2021"/>
    <d v="2021-09-25T00:00:00"/>
    <s v="W39-2021"/>
    <s v="Sep-2021"/>
    <d v="2021-09-25T00:00:00"/>
    <s v="W39-2021"/>
    <s v="Sep-2021"/>
    <s v="MW"/>
    <d v="2021-08-25T00:00:00"/>
    <m/>
    <s v="MULTIGUNA"/>
    <m/>
    <m/>
    <d v="2021-08-23T00:00:00"/>
    <m/>
    <m/>
    <d v="2021-09-28T00:00:00"/>
    <s v="W40-2021"/>
    <m/>
    <m/>
    <m/>
    <s v="38.RFI"/>
    <s v="21.RFI"/>
    <s v="CLOSED - RFI DONE"/>
    <s v="26:09:21: SRFI, CONNECT PLAN MULTIGUNA_x000a_22:09:21: 19:09:21: PONDASI BTS OG_x000a_15:09:21: 13:09:21: 08:09:21: NY START KARENA SITE MASIH BANJIR _x000a_06:09:21: 01:09:21: 30:08:21: NY START CME KARENA AREA SITE BANJIR REPLAN W3 SEP_x000a_25:08:21:STO DECLARE 25 AUG_x000a_22:08:21: NEED REVIEW POWER HUAWEI_x000a_18:08:21: 16:08:21:09:08:21: 04:08:21 : SPK COLO RELEASED, ERM PROSES NEED REVIEW TNP ALITA"/>
    <x v="2"/>
    <x v="0"/>
    <m/>
    <m/>
    <m/>
    <m/>
    <x v="2"/>
    <m/>
    <m/>
    <x v="1"/>
    <m/>
    <m/>
  </r>
  <r>
    <n v="563"/>
    <m/>
    <s v="KAL-KT-KSN-0435"/>
    <n v="30704160031"/>
    <s v="210138104"/>
    <s v="MENDAWAI_KATINGAN"/>
    <s v="ACTIVE - BLITZKRIEG 2021 [NEW]"/>
    <s v="SMI"/>
    <s v="113°16.18.37'E"/>
    <s v="2°59.35.81'S"/>
    <n v="60"/>
    <s v="0/180/300"/>
    <n v="2021"/>
    <s v="BLITZKRIEG 2021 [NEW]"/>
    <s v="JL.Dahlia Ds.Mendawai Kec.Mendawai, Kab. Katingan Kalimantan Tengah"/>
    <s v="HTI"/>
    <s v="KAL-KT-KSN-0435"/>
    <s v="MENDAWAI_MENDAWAI"/>
    <s v="COLO"/>
    <s v="TBG"/>
    <s v="CENTRAL"/>
    <x v="7"/>
    <s v="Kalimantan Tengah"/>
    <s v="Kab. Katingan"/>
    <n v="6617415"/>
    <x v="79"/>
    <m/>
    <n v="62"/>
    <s v="61 - 90 days"/>
    <d v="2021-09-03T00:00:00"/>
    <s v="W36-2021"/>
    <s v="Sep-2021"/>
    <d v="2021-09-04T00:00:00"/>
    <s v="W36-2021"/>
    <s v="Sep-2021"/>
    <d v="2021-09-30T00:00:00"/>
    <s v="W40-2021"/>
    <s v="Sep-2021"/>
    <d v="2021-10-08T00:00:00"/>
    <s v="W41-2021"/>
    <s v="Oct-2021"/>
    <s v="MW"/>
    <d v="2021-09-07T00:00:00"/>
    <m/>
    <n v="224400773973"/>
    <n v="6.6"/>
    <m/>
    <d v="2021-10-07T00:00:00"/>
    <m/>
    <m/>
    <d v="2021-10-05T00:00:00"/>
    <s v="W41-2021"/>
    <m/>
    <m/>
    <m/>
    <s v="38.RFI"/>
    <s v="21.RFI"/>
    <s v="CLOSED - RFI DONE"/>
    <s v="04:10:21-29:09:21: SRFI, PLAN CONNECT PLN 30 SEP, COLLECTING DOC RFIN_x000a_26:09:21: ME OG, MATERIAL TRAY ON DELIVERY KARENA AKSES MENUJU SITE HANYA BISA MENGGUNAKAN KAPAL KELOTOK, IMBAS BANJIR JALANAN MASIH BELUM BISA DILEWATI_x000a_19:09:21: PONDASI BTS OG_x000a_15:09:21: 13:09:21: 08:09:21: 06:09:21: STO DECLARE 2 SEPT 2021, PREPARE TIM CME, REPLAN RFI W4 SEPT_x000a_30:08:21:22:08:21: NEED REVIEW TNP ALITA_x000a_22:09:21: PONDASI BTS OG_x000a_22:08:21: 18:08:21: 16:08:21:09:08:21: 04:08:21 : SPK COLO RELEASED, ERM PROSES NEED REVIEW TNP ALITA"/>
    <x v="2"/>
    <x v="0"/>
    <m/>
    <m/>
    <m/>
    <m/>
    <x v="2"/>
    <m/>
    <m/>
    <x v="1"/>
    <m/>
    <m/>
  </r>
  <r>
    <n v="651"/>
    <m/>
    <s v="SUM-KR-BTM-0617"/>
    <n v="30692090031"/>
    <s v="050044109"/>
    <s v="PULAU PEMPING"/>
    <s v="ACTIVE - BLITZKRIEG 2021 [NEW]"/>
    <s v="SKP"/>
    <s v="103°47.34.8'E"/>
    <s v="1°6.5.15'N"/>
    <n v="50"/>
    <s v="0/160/255"/>
    <n v="2021"/>
    <s v="BLITZKRIEG 2021 [NEW]"/>
    <s v="Kampung Tengah RT 003 RW01 Kel. Pemping, Kec. Belakang Padang, Kota Batam, Prov. Kepulauan Riau"/>
    <s v="HTI"/>
    <s v="SUM-KR-BTM-0617"/>
    <s v="PEMPING"/>
    <s v="COLO"/>
    <s v="TBG"/>
    <s v="West"/>
    <x v="9"/>
    <s v="Kepulauan Riau"/>
    <s v="Kota Batam"/>
    <n v="6617413"/>
    <x v="79"/>
    <m/>
    <n v="121"/>
    <s v="121 - 150 days"/>
    <d v="2021-09-03T00:00:00"/>
    <s v="W36-2021"/>
    <s v="Sep-2021"/>
    <d v="2021-09-28T00:00:00"/>
    <s v="W40-2021"/>
    <s v="Sep-2021"/>
    <d v="2021-12-04T00:00:00"/>
    <s v="W49-2021"/>
    <s v="Dec-2021"/>
    <d v="2021-12-03T00:00:00"/>
    <s v="W49-2021"/>
    <s v="Dec-2021"/>
    <s v="MW"/>
    <d v="2021-08-13T00:00:00"/>
    <m/>
    <n v="183041635485"/>
    <n v="6.6"/>
    <m/>
    <d v="2021-12-06T00:00:00"/>
    <m/>
    <d v="2021-11-18T00:00:00"/>
    <d v="2021-12-03T00:00:00"/>
    <s v="W49-2021"/>
    <m/>
    <m/>
    <m/>
    <s v="38.RFI"/>
    <s v="21.RFI"/>
    <s v="CLOSED - RFI DONE"/>
    <s v="03:12:21: RFIN_x000a_01:12:21-28:11:21: SRFI, PLN CONNECTION OG PLAN RFI 3 DEC _x000a_25:11:21: CONFIRM GO FROM XL PLN 14 JAM, NEED SUPPORT ADDITIONAL TIME BY HTI_x000a_24:11:21-03:11:21: POWER ISSUE HANYA TERSEDIA 14 JAM, WAITING REVIEW SOLUSI POWER&amp;PRICE CAPEX DARI XL, WAITING APPROVAL GO/NOT GO UNTUK SITE INI. PROPOSE HOLD ACCRUE_x000a_31:10:21-20:10:21-13:09:21: POWER ISSUE, STO RECALL POWER HANYA TERSEDIA 14 JAM_x000a_08:09:21: PLAN CONNECT MULTIGUNA DAYA 5.5, NEED APPROVAL XL_x000a_06:09:21: SRFI, REPLAN RFI 28 SEP NEED SURAT JAWABAN PLN TERKAIT POWER 12 JAM_x000a_01:09:21:30:08:21:25:08:21: PONDASI RBS BTS OG_x000a_22:08:21: 18:08:21: CME PREPARATION_x000a_10:08:21: 09:08:21: STO DECLARE 9 AUG, CME PREPARATION_x000a_04:08:21 : SPK COLO RELEASED, ERM PROSES"/>
    <x v="2"/>
    <x v="0"/>
    <m/>
    <m/>
    <m/>
    <m/>
    <x v="2"/>
    <m/>
    <m/>
    <x v="1"/>
    <m/>
    <m/>
  </r>
  <r>
    <n v="592"/>
    <m/>
    <s v="JAW-JT-JPA-0705"/>
    <n v="30695950031"/>
    <s v="141046109"/>
    <s v="BANDUNGHARJO"/>
    <s v="ACTIVE - BLITZKRIEG 2021 [NEW]"/>
    <s v="TB"/>
    <s v="110°52.12.25'E"/>
    <s v="6°25.32.3'S"/>
    <s v="70.00.00"/>
    <s v="55/175/335"/>
    <n v="2021"/>
    <m/>
    <s v="Jl. Bandungharjo Kelet, RT003 RW006 Desa Bandungharjo Kec. Donorojo, Kab. Jepara Prov. Jawa Tengah"/>
    <s v="EID"/>
    <s v="JAW-JT-JPA-0705"/>
    <s v="BENTENG PORTUGIS BANDUNGHARJO"/>
    <s v="COLO"/>
    <s v="TBG"/>
    <s v="CENTRAL"/>
    <x v="5"/>
    <s v="Jawa Tengah"/>
    <s v="Kab. Jepara"/>
    <n v="6617408"/>
    <x v="80"/>
    <m/>
    <n v="37"/>
    <s v="31 - 60 days"/>
    <d v="2021-09-02T00:00:00"/>
    <s v="W36-2021"/>
    <s v="Sep-2021"/>
    <d v="2021-09-03T00:00:00"/>
    <s v="W36-2021"/>
    <s v="Sep-2021"/>
    <d v="2021-09-02T00:00:00"/>
    <s v="W36-2021"/>
    <s v="Sep-2021"/>
    <d v="2021-09-02T00:00:00"/>
    <s v="W36-2021"/>
    <s v="Sep-2021"/>
    <s v="MW"/>
    <d v="2021-08-10T00:00:00"/>
    <m/>
    <s v="520031344866"/>
    <n v="7.7"/>
    <m/>
    <d v="2021-08-12T00:00:00"/>
    <m/>
    <m/>
    <d v="2021-09-09T00:00:00"/>
    <s v="W37-2021"/>
    <m/>
    <m/>
    <m/>
    <s v="38.RFI"/>
    <s v="21.RFI"/>
    <s v="CLOSED - RFI DONE"/>
    <s v="08:09:21: POWER CONNECTION PROSES_x000a_01:09:21: ME OG REPLAN CONNECT PLN 10 SEPT_x000a_30:08:21: RBS/BTS PONDASI OG_x000a_25:08:21: MAPPING MITRA CME_x000a_22:08:21: 18:08:21: CME PREPARATION_x000a_16:08:21: STO DECLARE 13 AUG_x000a_09:08:21: 04:08:21 : SPK COLO RELEASED, ERM PROSES"/>
    <x v="2"/>
    <x v="0"/>
    <m/>
    <m/>
    <m/>
    <m/>
    <x v="2"/>
    <m/>
    <m/>
    <x v="1"/>
    <m/>
    <m/>
  </r>
  <r>
    <n v="532"/>
    <m/>
    <s v="SUM-SU-PSP-2161"/>
    <n v="30692050031"/>
    <s v="022031109"/>
    <s v="MUARA MANOMPAS"/>
    <s v="ACTIVE - BLITZKRIEG 2021 [NEW]"/>
    <s v="TB"/>
    <s v="98°57.3.24'E"/>
    <s v="1°25.54.98'N"/>
    <s v="50.00.00"/>
    <s v="0/80/255"/>
    <n v="2021"/>
    <s v="BLITZKRIEG 2021 [NEW]"/>
    <s v="Jl. Poros, Desa Muara Manompas, Kec. Muara Batang Toru , Kab. Tapanuli SelatanKab. Tapanuli Selatan, Prov. Sumatera Utara."/>
    <s v="HTI"/>
    <s v="SUM-SU-PSP-2161"/>
    <s v="HUTARAJA_MUARA_BATANG"/>
    <s v="COLO"/>
    <s v="TBG"/>
    <s v="West"/>
    <x v="3"/>
    <s v="Sumatera Utara"/>
    <s v="Kab. Tapanuli Selatan"/>
    <n v="6617407"/>
    <x v="80"/>
    <m/>
    <n v="37"/>
    <s v="31 - 60 days"/>
    <d v="2021-09-02T00:00:00"/>
    <s v="W36-2021"/>
    <s v="Sep-2021"/>
    <d v="2021-09-03T00:00:00"/>
    <s v="W36-2021"/>
    <s v="Sep-2021"/>
    <d v="2021-09-02T00:00:00"/>
    <s v="W36-2021"/>
    <s v="Sep-2021"/>
    <d v="2021-09-02T00:00:00"/>
    <s v="W36-2021"/>
    <s v="Sep-2021"/>
    <s v="MW"/>
    <d v="2021-08-13T00:00:00"/>
    <m/>
    <s v="124011355349"/>
    <n v="6.6"/>
    <m/>
    <d v="2021-08-10T00:00:00"/>
    <m/>
    <m/>
    <d v="2021-09-09T00:00:00"/>
    <s v="W37-2021"/>
    <m/>
    <m/>
    <m/>
    <s v="38.RFI"/>
    <s v="21.RFI"/>
    <s v="CLOSED - RFI DONE"/>
    <s v="08:09:21: 01:09:21:30:08:21: SRFI POWER CONNECTION PROSES_x000a_25:08:21: 22:08:21: 18:08:21: ME OG_x000a_16:08:21: PONDASI BTS OG_x000a_09:08:21: STO DECLARE 10 AUG_x000a_04:08:21 : SPK COLO RELEASED, ERM PROSES"/>
    <x v="2"/>
    <x v="0"/>
    <m/>
    <m/>
    <m/>
    <m/>
    <x v="2"/>
    <m/>
    <m/>
    <x v="1"/>
    <m/>
    <m/>
  </r>
  <r>
    <n v="546"/>
    <m/>
    <s v="JAW-JB-MJL-4125"/>
    <n v="30696770031"/>
    <s v="120131109"/>
    <s v="DSMRGAMUKTI-BANYUSARI"/>
    <s v="ACTIVE - BLITZKRIEG 2021 [NEW]"/>
    <s v="TB"/>
    <s v="108°15.57.19'E"/>
    <s v="7°1.49.66'S"/>
    <s v="50.00.00"/>
    <s v="90/210/330"/>
    <n v="2021"/>
    <s v="BLITZKRIEG 2021 [NEW]"/>
    <s v="Desa Lebakwangi Blok Cikadu Kec. Malausma, Kab. Majalengka Prov. Jawa Barat"/>
    <s v="HTI"/>
    <s v="JAW-JB-MJL-4125"/>
    <s v="MALAUSMA_LEBAKWANGI_GELORA"/>
    <s v="COLO"/>
    <s v="TBG"/>
    <s v="CENTRAL"/>
    <x v="8"/>
    <s v="Jawa Barat"/>
    <s v="Kab. Majalengka"/>
    <n v="6617406"/>
    <x v="80"/>
    <m/>
    <n v="34"/>
    <s v="31 - 60 days"/>
    <d v="2021-09-02T00:00:00"/>
    <s v="W36-2021"/>
    <s v="Sep-2021"/>
    <d v="2021-09-03T00:00:00"/>
    <s v="W36-2021"/>
    <s v="Sep-2021"/>
    <d v="2021-09-02T00:00:00"/>
    <s v="W36-2021"/>
    <s v="Sep-2021"/>
    <d v="2021-09-02T00:00:00"/>
    <s v="W36-2021"/>
    <s v="Sep-2021"/>
    <s v="MW"/>
    <d v="2021-08-25T00:00:00"/>
    <m/>
    <s v="535212645919"/>
    <n v="6.6"/>
    <m/>
    <d v="2021-08-18T00:00:00"/>
    <m/>
    <m/>
    <d v="2021-09-06T00:00:00"/>
    <s v="W37-2021"/>
    <m/>
    <m/>
    <m/>
    <s v="38.RFI"/>
    <s v="21.RFI"/>
    <s v="CLOSED - RFI DONE"/>
    <s v="09:06:2021: POWER CONNECTION PROSES_x000a_09:01:2021: ME OG_x000a_08:30:2021: PONDASI OG_x000a_08:25:2021: CME PREPARATION_x000a_08:22:2021: STO DECLARE 18 AUG_x000a_08:16:2021: NEED REVIEW CIVIL HTI_x000a_08:09:2021: 08:04:2021 : SPK COLO RELEASED, ERM PROSES"/>
    <x v="2"/>
    <x v="0"/>
    <m/>
    <m/>
    <m/>
    <m/>
    <x v="2"/>
    <m/>
    <m/>
    <x v="1"/>
    <m/>
    <m/>
  </r>
  <r>
    <n v="534"/>
    <m/>
    <s v="SUM-SS-MPR-1254"/>
    <n v="30696380031"/>
    <s v="070987109"/>
    <s v="SUMSEL2014_2G55"/>
    <s v="ACTIVE - BLITZKRIEG 2021 [NEW]"/>
    <s v="TB"/>
    <s v="104°36.3.24'E"/>
    <s v="4°12.40.46'S"/>
    <s v="60.00.00"/>
    <s v="60/250/350"/>
    <n v="2021"/>
    <s v="BLITZKRIEG 2021 [NEW]"/>
    <s v="Desa Sumber Mulyo  / Berasan Mulyo RT. 02 Rw. 07 Kec. Buay Madang Timur Kab. OKU Timur Prop. Sumsel"/>
    <s v="HTI"/>
    <s v="SUM-SS-MPR-1254"/>
    <s v="CUTNYAKDIEN_SUMBER_MULYO"/>
    <s v="COLO"/>
    <s v="TBG"/>
    <s v="West"/>
    <x v="1"/>
    <s v="Sumatera Selatan"/>
    <s v="Kab. Ogan Komering Ulu Ti"/>
    <n v="6617407"/>
    <x v="80"/>
    <m/>
    <n v="31"/>
    <s v="31 - 60 days"/>
    <d v="2021-09-02T00:00:00"/>
    <s v="W36-2021"/>
    <s v="Sep-2021"/>
    <d v="2021-09-03T00:00:00"/>
    <s v="W36-2021"/>
    <s v="Sep-2021"/>
    <d v="2021-09-02T00:00:00"/>
    <s v="W36-2021"/>
    <s v="Sep-2021"/>
    <d v="2021-09-02T00:00:00"/>
    <s v="W36-2021"/>
    <s v="Sep-2021"/>
    <s v="MW"/>
    <d v="2021-08-18T00:00:00"/>
    <m/>
    <s v="147600643560"/>
    <n v="6.6"/>
    <m/>
    <d v="2021-08-16T00:00:00"/>
    <m/>
    <m/>
    <d v="2021-09-03T00:00:00"/>
    <s v="W36-2021"/>
    <m/>
    <m/>
    <m/>
    <s v="38.RFI"/>
    <s v="21.RFI"/>
    <s v="CLOSED - RFI DONE"/>
    <s v="09:06:2021: 09:01:2021: 08:30:2021: 08:25:2021:08:22:2021: SRFI, POWER CONNECTION PROSES_x000a_08:22:2021:RBS/BTS FOUNDATION_x000a_08:18:2021: CME PREPARATION_x000a_08:16:2021: STO DECLARE 16 AUG_x000a_08:09:2021: 08:04:2021 : SPK COLO RELEASED, ERM PROSES"/>
    <x v="2"/>
    <x v="0"/>
    <m/>
    <m/>
    <m/>
    <m/>
    <x v="2"/>
    <m/>
    <m/>
    <x v="1"/>
    <m/>
    <m/>
  </r>
  <r>
    <n v="533"/>
    <m/>
    <s v="JAW-JB-SOR-4411"/>
    <n v="30695760031"/>
    <s v="125137126"/>
    <s v="CIGURUWIK"/>
    <s v="ACTIVE - BLITZKRIEG 2021 [NEW]"/>
    <s v="TB"/>
    <s v="107°44.12.66'E"/>
    <s v="6°56.2.8'S"/>
    <s v="30.00.00"/>
    <s v="50/150/270"/>
    <n v="2021"/>
    <s v="BLITZKRIEG 2021 [NEW]"/>
    <s v="Desa Cinunuk Kp. Cijambe Wetan RT.004 RW.018, Kec. Cileunyi, Kab. Bandung Prov. Jawa Barat"/>
    <s v="HTI"/>
    <s v="JAW-JB-SOR-4411"/>
    <s v="CIMEKAR_MARGAMULYA"/>
    <s v="COLO"/>
    <s v="TBG"/>
    <s v="CENTRAL"/>
    <x v="8"/>
    <s v="Jawa Barat"/>
    <s v="Kab. Bandung"/>
    <n v="6617407"/>
    <x v="80"/>
    <m/>
    <n v="29"/>
    <s v="&lt; 30 days"/>
    <d v="2021-09-02T00:00:00"/>
    <s v="W36-2021"/>
    <s v="Sep-2021"/>
    <d v="2021-09-03T00:00:00"/>
    <s v="W36-2021"/>
    <s v="Sep-2021"/>
    <d v="2021-09-02T00:00:00"/>
    <s v="W36-2021"/>
    <s v="Sep-2021"/>
    <d v="2021-09-02T00:00:00"/>
    <s v="W36-2021"/>
    <s v="Sep-2021"/>
    <s v="MW"/>
    <d v="2021-08-13T00:00:00"/>
    <m/>
    <s v="535716494163"/>
    <n v="6.6"/>
    <m/>
    <d v="2021-08-10T00:00:00"/>
    <m/>
    <m/>
    <d v="2021-09-01T00:00:00"/>
    <s v="W36-2021"/>
    <m/>
    <m/>
    <m/>
    <s v="38.RFI"/>
    <s v="21.RFI"/>
    <s v="CLOSED - RFI DONE"/>
    <s v="09:01:2021:08:30:2021: SRFI_x000a_08:25:2021: Power Connection Prosess waiting revisi SK PLN NY RELEASED_x000a_08:22:2021: Pondasi RBS done, ME OG_x000a_08:18:2021: MOBILISASI DAN DEMOBILISASI, CME PREPARATION_x000a_08:09:2021: STO DECLARE 10 AUG_x000a_08:04:2021 : SPK COLO RELEASED, ERM PROSES"/>
    <x v="2"/>
    <x v="0"/>
    <m/>
    <m/>
    <m/>
    <m/>
    <x v="2"/>
    <m/>
    <m/>
    <x v="1"/>
    <m/>
    <m/>
  </r>
  <r>
    <n v="530"/>
    <m/>
    <s v="JAW-JB-DPK-0484"/>
    <n v="30695790031"/>
    <s v="1261081023"/>
    <s v="TAPOS DEPOK"/>
    <s v="ACTIVE - BLITZKRIEG 2021 [NEW]"/>
    <s v="TB"/>
    <s v="106°53.2.08'E"/>
    <s v="6°24.40.1'S"/>
    <s v="30.00.00"/>
    <s v="40/130/220/310"/>
    <n v="2021"/>
    <m/>
    <s v="Kel. Cilangkap Kp. Setu RT.004 RW.008, Kec. Tapos, Kota Depok Prov. Jawa Barat"/>
    <s v="EID"/>
    <s v="JAW-JB-DPK-0484"/>
    <s v="DEPOK TAPOS CILANGKAP"/>
    <s v="COLO"/>
    <s v="TBG"/>
    <s v="JABO"/>
    <x v="10"/>
    <s v="Jawa Barat"/>
    <s v="Kota Depok"/>
    <n v="6617408"/>
    <x v="80"/>
    <m/>
    <n v="20"/>
    <s v="&lt; 30 days"/>
    <d v="2021-09-02T00:00:00"/>
    <s v="W36-2021"/>
    <s v="Sep-2021"/>
    <d v="2021-09-03T00:00:00"/>
    <s v="W36-2021"/>
    <s v="Sep-2021"/>
    <d v="2021-09-02T00:00:00"/>
    <s v="W36-2021"/>
    <s v="Sep-2021"/>
    <d v="2021-09-02T00:00:00"/>
    <s v="W36-2021"/>
    <s v="Sep-2021"/>
    <s v="MW"/>
    <d v="2021-08-10T00:00:00"/>
    <m/>
    <s v="538722715028"/>
    <n v="6.6"/>
    <m/>
    <m/>
    <m/>
    <m/>
    <d v="2021-08-23T00:00:00"/>
    <s v="W35-2021"/>
    <m/>
    <m/>
    <m/>
    <s v="38.RFI"/>
    <s v="21.RFI"/>
    <s v="CLOSED - RFI DONE"/>
    <s v="08:22:2021 RFI 08:22:2021: SRFI, POWER CONNECTION PROSES_x000a_08:18:2021: ME OG_x000a_08:16:2021: STO DECLARE, RBS/BTS FOUNDATION_x000a_08:09:2021: 08:04:2021 : SPK COLO RELEASED, ERM PROSES"/>
    <x v="2"/>
    <x v="0"/>
    <m/>
    <m/>
    <m/>
    <m/>
    <x v="2"/>
    <m/>
    <m/>
    <x v="1"/>
    <m/>
    <m/>
  </r>
  <r>
    <n v="559"/>
    <m/>
    <s v="JAW-JT-KRG-2132"/>
    <n v="30696060031"/>
    <s v="142768126"/>
    <s v="MOJOGEDANG TOHKUNING"/>
    <s v="ACTIVE - BLITZKRIEG 2021 [NEW]"/>
    <s v="TB"/>
    <s v="111°2.13.6'E"/>
    <s v="7°35.35.34'S"/>
    <s v="40.00.00"/>
    <s v="20/90/290"/>
    <n v="2021"/>
    <m/>
    <s v="Sentul RT 03 RW 01Kel. Sewurejo, Kec. Mojogedang, Kab. Karanganyar"/>
    <s v="EID"/>
    <s v="JAW-JT-KRG-2132"/>
    <s v="MOJOGEDANG SEWUREJO"/>
    <s v="COLO"/>
    <s v="TBG"/>
    <s v="CENTRAL"/>
    <x v="5"/>
    <s v="Jawa Tengah"/>
    <s v="Kab. Karanganyar"/>
    <n v="6617408"/>
    <x v="80"/>
    <m/>
    <n v="44"/>
    <s v="31 - 60 days"/>
    <d v="2021-09-02T00:00:00"/>
    <s v="W36-2021"/>
    <s v="Sep-2021"/>
    <d v="2021-09-03T00:00:00"/>
    <s v="W36-2021"/>
    <s v="Sep-2021"/>
    <d v="2021-09-14T00:00:00"/>
    <s v="W38-2021"/>
    <s v="Sep-2021"/>
    <d v="2021-09-14T00:00:00"/>
    <s v="W38-2021"/>
    <s v="Sep-2021"/>
    <s v="MW"/>
    <d v="2021-08-10T00:00:00"/>
    <m/>
    <s v="526550131833"/>
    <n v="7.7"/>
    <m/>
    <d v="2021-08-13T00:00:00"/>
    <m/>
    <m/>
    <d v="2021-09-16T00:00:00"/>
    <s v="W38-2021"/>
    <m/>
    <m/>
    <m/>
    <s v="38.RFI"/>
    <s v="21.RFI"/>
    <s v="CLOSED - RFI DONE"/>
    <s v="15:09:21: SRFI_x000a_13:09:21: 08:09:21: 06:09:21: 01:09:21: ME OG REPLAN CONNECT PLN W3 SEP_x000a_30:08:21: RBS/BTS PONDASI OG_x000a_25:08:21: MAPPING MITRA CME_x000a_22:08:21: 18:08:21: CME PREPARATION_x000a_16:08:21: STO DECLARE 13 AUG_x000a_09:08:21: 04:08:21 : SPK COLO RELEASED, ERM PROSES"/>
    <x v="2"/>
    <x v="0"/>
    <m/>
    <m/>
    <m/>
    <m/>
    <x v="2"/>
    <m/>
    <m/>
    <x v="1"/>
    <m/>
    <m/>
  </r>
  <r>
    <n v="583"/>
    <m/>
    <s v="JAW-JI-KNR-4191"/>
    <n v="30695960031"/>
    <s v="160518109"/>
    <s v="SUKORAME TBG"/>
    <s v="ACTIVE - BLITZKRIEG 2021 [NEW]"/>
    <s v="TB"/>
    <s v="112°21.59.04'E"/>
    <s v="8°13.16.61'S"/>
    <s v="50.00.00"/>
    <s v="0/120/230"/>
    <n v="2021"/>
    <s v="BLITZKRIEG 2021 [NEW]"/>
    <s v="Jl. Melati RT.03 RW.04 Ds/ Kelurahan Birowo Kec Binangun Kab Blitar"/>
    <s v="HTI"/>
    <s v="JAW-JI-KNR-4191"/>
    <s v="BINANGUN_BIROWO"/>
    <s v="COLO"/>
    <s v="TBG"/>
    <s v="EAST"/>
    <x v="6"/>
    <s v="Jawa Timur"/>
    <s v="Kab. Blitar"/>
    <n v="6617406"/>
    <x v="80"/>
    <m/>
    <n v="41"/>
    <s v="31 - 60 days"/>
    <d v="2021-09-02T00:00:00"/>
    <s v="W36-2021"/>
    <s v="Sep-2021"/>
    <d v="2021-09-03T00:00:00"/>
    <s v="W36-2021"/>
    <s v="Sep-2021"/>
    <d v="2021-09-14T00:00:00"/>
    <s v="W38-2021"/>
    <s v="Sep-2021"/>
    <d v="2021-09-14T00:00:00"/>
    <s v="W38-2021"/>
    <s v="Sep-2021"/>
    <s v="MW"/>
    <d v="2021-08-18T00:00:00"/>
    <m/>
    <s v="MULTIGUNA"/>
    <m/>
    <m/>
    <d v="2021-08-12T00:00:00"/>
    <m/>
    <m/>
    <d v="2021-09-13T00:00:00"/>
    <s v="W38-2021"/>
    <m/>
    <m/>
    <m/>
    <s v="38.RFI"/>
    <s v="21.RFI"/>
    <s v="CLOSED - RFI DONE"/>
    <s v="13:09:21: 06:09:21: 01:09:21:30:08:21:Power Connection Proses_x000a_25:08:21: 22:08:21: 18:08:21: ME OG_x000a_16:08:21: PONDASI BTS OG_x000a_09:08:21: STO DECLARE 10 AUG_x000a_04:08:21 : SPK COLO RELEASED, ERM PROSES"/>
    <x v="2"/>
    <x v="0"/>
    <m/>
    <m/>
    <m/>
    <m/>
    <x v="2"/>
    <m/>
    <m/>
    <x v="1"/>
    <m/>
    <m/>
  </r>
  <r>
    <n v="570"/>
    <m/>
    <s v="JAW-JT-PBG-1232"/>
    <n v="30695940031"/>
    <s v="142444109"/>
    <s v="PEKALONGAN"/>
    <s v="ACTIVE - BLITZKRIEG 2021 [NEW]"/>
    <s v="TB"/>
    <s v="109°19.10.78'E"/>
    <s v="7°17.59.32'S"/>
    <s v="50.00.00"/>
    <s v="70/230/315"/>
    <n v="2021"/>
    <m/>
    <s v="Desa Pengalusan RT.002/RW.001 Kec. Mrebet, Kab. Purbalingga Prov. Jawa Tengah"/>
    <s v="EID"/>
    <s v="JAW-JT-PBG-1232"/>
    <s v="PAGERANDONG MREBET"/>
    <s v="COLO"/>
    <s v="TBG"/>
    <s v="CENTRAL"/>
    <x v="5"/>
    <s v="Jawa Tengah"/>
    <s v="Kab. Purbalingga"/>
    <n v="6617408"/>
    <x v="80"/>
    <m/>
    <n v="41"/>
    <s v="31 - 60 days"/>
    <d v="2021-09-02T00:00:00"/>
    <s v="W36-2021"/>
    <s v="Sep-2021"/>
    <d v="2021-09-03T00:00:00"/>
    <s v="W36-2021"/>
    <s v="Sep-2021"/>
    <d v="2021-09-14T00:00:00"/>
    <s v="W38-2021"/>
    <s v="Sep-2021"/>
    <d v="2021-09-14T00:00:00"/>
    <s v="W38-2021"/>
    <s v="Sep-2021"/>
    <s v="MW"/>
    <d v="2021-08-10T00:00:00"/>
    <m/>
    <s v="522032686844"/>
    <n v="7.7"/>
    <m/>
    <d v="2021-08-12T00:00:00"/>
    <m/>
    <m/>
    <d v="2021-09-13T00:00:00"/>
    <s v="W38-2021"/>
    <m/>
    <m/>
    <m/>
    <s v="38.RFI"/>
    <s v="21.RFI"/>
    <s v="CLOSED - RFI DONE"/>
    <s v="13:09:21: 08:09:21: POWER CONNECTION PROSES_x000a_01:09:21: ME OG REPLAN CONNECT PLN 10 SEPT_x000a_30:08:21: RBS/BTS PONDASI OG_x000a_25:08:21: MAPPING MITRA CME_x000a_22:08:21: 18:08:21: CME PREPARATION_x000a_16:08:21: STO DECLARE 13 AUG_x000a_09:08:21: 04:08:21 : SPK COLO RELEASED, ERM PROSES"/>
    <x v="2"/>
    <x v="0"/>
    <m/>
    <m/>
    <m/>
    <m/>
    <x v="2"/>
    <m/>
    <m/>
    <x v="1"/>
    <m/>
    <m/>
  </r>
  <r>
    <n v="550"/>
    <m/>
    <s v="JAW-YO-SMN-0060"/>
    <n v="30696760031"/>
    <s v="150631109"/>
    <s v="API_SRIMULYO PIYUNGAN"/>
    <s v="ACTIVE - BLITZKRIEG 2021 [NEW]"/>
    <s v="TB"/>
    <s v="110°28.7.03'E"/>
    <s v="7°49.20.35'S"/>
    <s v="38.00.00"/>
    <s v="10/105/180/275"/>
    <n v="2021"/>
    <m/>
    <s v="JL. Krasaan  Desa Jogotirto Kec Berbah Kab. Sleman DI Yogyakarta"/>
    <s v="EID"/>
    <s v="JAW-YO-SMN-0060"/>
    <s v="BERBAH PIYUNGAN JOGOTIRTO"/>
    <s v="COLO"/>
    <s v="TBG"/>
    <s v="CENTRAL"/>
    <x v="5"/>
    <s v="DI Yogyakarta"/>
    <s v="Kab. Sleman"/>
    <n v="6617408"/>
    <x v="80"/>
    <m/>
    <n v="37"/>
    <s v="31 - 60 days"/>
    <d v="2021-09-02T00:00:00"/>
    <s v="W36-2021"/>
    <s v="Sep-2021"/>
    <d v="2021-09-03T00:00:00"/>
    <s v="W36-2021"/>
    <s v="Sep-2021"/>
    <d v="2021-09-15T00:00:00"/>
    <s v="W38-2021"/>
    <s v="Sep-2021"/>
    <d v="2021-09-15T00:00:00"/>
    <s v="W38-2021"/>
    <s v="Sep-2021"/>
    <s v="MW"/>
    <d v="2021-08-10T00:00:00"/>
    <m/>
    <s v="521012969733"/>
    <n v="7.7"/>
    <m/>
    <d v="2021-08-23T00:00:00"/>
    <m/>
    <m/>
    <d v="2021-09-09T00:00:00"/>
    <s v="W37-2021"/>
    <m/>
    <m/>
    <m/>
    <s v="38.RFI"/>
    <s v="21.RFI"/>
    <s v="CLOSED - RFI DONE"/>
    <s v="06:09:21: SRFI POWER CONNECTION PROSES REPLAN RFI 15 SEP 2021_x000a_30:08:21: RBS/BTS PONDASI OG_x000a_25:08:21: STO DECLARE 23 AUG, MAPPING MITRA CME, CME PREPARATION_x000a_22:08:21: STO READY TO DECLARE_x000a_18:08:21: ESR PROSES, NEED REVIEW TNP ALITA_x000a_16:08:21: 09:08:21: 04:08:21 : SPK COLO RELEASED, ERM PROSES"/>
    <x v="2"/>
    <x v="0"/>
    <m/>
    <m/>
    <m/>
    <m/>
    <x v="2"/>
    <m/>
    <m/>
    <x v="1"/>
    <m/>
    <m/>
  </r>
  <r>
    <n v="542"/>
    <m/>
    <s v="JAW-JT-BYL-0242"/>
    <n v="30696820031"/>
    <s v="1436551023"/>
    <s v="BOYOLALI NOGOSARI"/>
    <s v="ACTIVE - BLITZKRIEG 2021 [NEW]"/>
    <s v="TB"/>
    <s v="110°46.22.73'E"/>
    <s v="7°28.24.2'S"/>
    <s v="50.00.00"/>
    <s v="20/110/200/280"/>
    <n v="2021"/>
    <m/>
    <s v="Desa Sembungan - Karang joho RT.014 RT.003 Kec.Nogosari, Kab.Boyolali Prov. Jawa Tengah"/>
    <s v="EID"/>
    <s v="JAW-JT-BYL-0242"/>
    <s v="KETITANG NOGOSARI"/>
    <s v="COLO"/>
    <s v="TBG"/>
    <s v="CENTRAL"/>
    <x v="5"/>
    <s v="Jawa Tengah"/>
    <s v="Kab. Boyolali"/>
    <n v="6617408"/>
    <x v="80"/>
    <m/>
    <n v="44"/>
    <s v="31 - 60 days"/>
    <d v="2021-09-02T00:00:00"/>
    <s v="W36-2021"/>
    <s v="Sep-2021"/>
    <d v="2021-09-03T00:00:00"/>
    <s v="W36-2021"/>
    <s v="Sep-2021"/>
    <d v="2021-09-17T00:00:00"/>
    <s v="W38-2021"/>
    <s v="Sep-2021"/>
    <d v="2021-09-17T00:00:00"/>
    <s v="W38-2021"/>
    <s v="Sep-2021"/>
    <s v="MW"/>
    <d v="2021-08-10T00:00:00"/>
    <m/>
    <s v="520551311502"/>
    <n v="7.7"/>
    <m/>
    <d v="2021-08-20T00:00:00"/>
    <m/>
    <m/>
    <d v="2021-09-16T00:00:00"/>
    <s v="W38-2021"/>
    <m/>
    <m/>
    <m/>
    <s v="38.RFI"/>
    <s v="21.RFI"/>
    <s v="CLOSED - RFI DONE"/>
    <s v="15:09:21: 13:09:21: SRFI_x000a_06:09:21: 01:09:21: 30:08:21: RBS/BTS PONDASI OG_x000a_25:08:21:09:08:21: SPK COLO ACTUAL PENGERJAAN B2S NEED OPSIC, PLAN RFI W3 OCT_x000a_04:08:21 : SPK COLO RELEASED, ERM PROSES ADA POTENSI KETERLAMBATAN DI PROSES KARENA MASIH MENUNGGU IMB RELEASED"/>
    <x v="2"/>
    <x v="0"/>
    <m/>
    <m/>
    <m/>
    <m/>
    <x v="2"/>
    <m/>
    <m/>
    <x v="1"/>
    <m/>
    <m/>
  </r>
  <r>
    <n v="565"/>
    <m/>
    <s v="JAW-JT-KRG-2147"/>
    <n v="30696040031"/>
    <s v="141129109"/>
    <s v="REJOSARI KARANGANYAR"/>
    <s v="ACTIVE - BLITZKRIEG 2021 [NEW]"/>
    <s v="TB"/>
    <s v="110°50.8.23'E"/>
    <s v="7°29.3.12'S"/>
    <s v="55.00.00"/>
    <s v="55/190/310"/>
    <n v="2021"/>
    <m/>
    <s v="Dsn Kricikan RT.03 RW.03 Ds. Rejosari, Kec. Gondangrejo, Kab Karanganyar"/>
    <s v="EID"/>
    <s v="JAW-JT-KRG-2147"/>
    <s v="PEMERINTAH REJOSARI"/>
    <s v="COLO"/>
    <s v="TBG"/>
    <s v="CENTRAL"/>
    <x v="5"/>
    <s v="Jawa Tengah"/>
    <s v="Kab. Karanganyar"/>
    <n v="6617408"/>
    <x v="80"/>
    <m/>
    <n v="51"/>
    <s v="31 - 60 days"/>
    <d v="2021-09-02T00:00:00"/>
    <s v="W36-2021"/>
    <s v="Sep-2021"/>
    <d v="2021-09-03T00:00:00"/>
    <s v="W36-2021"/>
    <s v="Sep-2021"/>
    <d v="2021-09-21T00:00:00"/>
    <s v="W39-2021"/>
    <s v="Sep-2021"/>
    <d v="2021-09-21T00:00:00"/>
    <s v="W39-2021"/>
    <s v="Sep-2021"/>
    <s v="MW"/>
    <d v="2021-08-10T00:00:00"/>
    <m/>
    <s v="520521495640"/>
    <n v="7.7"/>
    <m/>
    <d v="2021-08-13T00:00:00"/>
    <m/>
    <m/>
    <d v="2021-09-23T00:00:00"/>
    <s v="W39-2021"/>
    <m/>
    <m/>
    <m/>
    <s v="38.RFI"/>
    <s v="21.RFI"/>
    <s v="CLOSED - RFI DONE"/>
    <s v="19:09:21:15:09:21: POWER CONNECTION PROSES_x000a_13:09:21: 08:09:21: ME OG_x000a_01:09:21: 30:08:21: RBS/BTS PONDASI OG REPLAN W2 SEPT_x000a_25:08:21: MAPPING MITRA CME_x000a_22:08:21: 18:08:21: CME PREPARATION_x000a_16:08:21: STO DECLARE 13 AUG_x000a_09:08:21: 04:08:21 : SPK COLO RELEASED, ERM PROSES"/>
    <x v="2"/>
    <x v="0"/>
    <m/>
    <m/>
    <m/>
    <m/>
    <x v="2"/>
    <m/>
    <m/>
    <x v="1"/>
    <m/>
    <m/>
  </r>
  <r>
    <n v="589"/>
    <m/>
    <s v="JAW-JI-SMP-4293"/>
    <n v="30695770031"/>
    <s v="161326109"/>
    <s v="KETAWANG LAOK GULUK GULUK TBG"/>
    <s v="ACTIVE - BLITZKRIEG 2021 [NEW]"/>
    <s v="TB"/>
    <s v="113°39.35.17'E"/>
    <s v="7°1.54.98'S"/>
    <s v="50.00.00"/>
    <s v="105/180/255"/>
    <n v="2021"/>
    <s v="BLITZKRIEG 2021 [NEW]"/>
    <s v="Desa Larangan, Kec. Gending, Kab. Sumenep Prov. Jawa Timur"/>
    <s v="HTI"/>
    <s v="JAW-JI-SMP-4293"/>
    <s v="GULUKGULUK_KETAWANGLAOK"/>
    <s v="COLO"/>
    <s v="TBG"/>
    <s v="EAST"/>
    <x v="6"/>
    <s v="Jawa Timur"/>
    <s v="Kab. Sumenep"/>
    <n v="6617407"/>
    <x v="80"/>
    <m/>
    <n v="48"/>
    <s v="31 - 60 days"/>
    <d v="2021-09-02T00:00:00"/>
    <s v="W36-2021"/>
    <s v="Sep-2021"/>
    <d v="2021-09-03T00:00:00"/>
    <s v="W36-2021"/>
    <s v="Sep-2021"/>
    <d v="2021-09-21T00:00:00"/>
    <s v="W39-2021"/>
    <s v="Sep-2021"/>
    <d v="2021-09-21T00:00:00"/>
    <s v="W39-2021"/>
    <s v="Sep-2021"/>
    <s v="MW"/>
    <d v="2021-08-13T00:00:00"/>
    <m/>
    <s v="MULTIGUNA"/>
    <m/>
    <m/>
    <d v="2021-08-10T00:00:00"/>
    <m/>
    <m/>
    <d v="2021-09-20T00:00:00"/>
    <s v="W39-2021"/>
    <m/>
    <m/>
    <m/>
    <s v="38.RFI"/>
    <s v="21.RFI"/>
    <s v="CLOSED - RFI DONE"/>
    <s v="19:09:21:15:09:21: 13:09:21:06:09:21:01:09:21:30:08:21:Power Connection Proses,KWH N/A_x000a_25:08:21: 22:08:21: 18:08:21: ME OG_x000a_16:08:21: PONDASI BTS OG_x000a_09:08:21: STO DECLARE 10 AUG_x000a_04:08:21 : SPK COLO RELEASED, ERM PROSES"/>
    <x v="2"/>
    <x v="0"/>
    <m/>
    <m/>
    <m/>
    <m/>
    <x v="2"/>
    <m/>
    <m/>
    <x v="1"/>
    <m/>
    <m/>
  </r>
  <r>
    <n v="587"/>
    <m/>
    <s v="JAW-JI-BJN-4290"/>
    <n v="30695730031"/>
    <s v="160535109"/>
    <s v="PANCUR TEMAYANG TBG"/>
    <s v="ACTIVE - BLITZKRIEG 2021 [NEW]"/>
    <s v="TB"/>
    <s v="111°55.18.41'E"/>
    <s v="7°17.56.94'S"/>
    <s v="50.00.00"/>
    <s v="100/190/320"/>
    <n v="2021"/>
    <s v="BLITZKRIEG 2021 [NEW]"/>
    <s v="Desa Glagahan (Belakang Masjid Desa Glagahan) Kec. Sugihwaras, Kab. Bojonegoro Prov. Jawa Timur"/>
    <s v="HTI"/>
    <s v="JAW-JI-BJN-4290"/>
    <s v="SUGIHWARAS_GLAGAHAN"/>
    <s v="COLO"/>
    <s v="TBG"/>
    <s v="EAST"/>
    <x v="6"/>
    <s v="Jawa Timur"/>
    <s v="Kab. Bojonegoro"/>
    <n v="6617407"/>
    <x v="80"/>
    <m/>
    <n v="48"/>
    <s v="31 - 60 days"/>
    <d v="2021-09-02T00:00:00"/>
    <s v="W36-2021"/>
    <s v="Sep-2021"/>
    <d v="2021-09-03T00:00:00"/>
    <s v="W36-2021"/>
    <s v="Sep-2021"/>
    <d v="2021-09-21T00:00:00"/>
    <s v="W39-2021"/>
    <s v="Sep-2021"/>
    <d v="2021-09-21T00:00:00"/>
    <s v="W39-2021"/>
    <s v="Sep-2021"/>
    <s v="MW"/>
    <d v="2021-08-13T00:00:00"/>
    <m/>
    <m/>
    <m/>
    <m/>
    <d v="2021-08-10T00:00:00"/>
    <m/>
    <m/>
    <d v="2021-09-20T00:00:00"/>
    <s v="W39-2021"/>
    <m/>
    <m/>
    <m/>
    <s v="38.RFI"/>
    <s v="21.RFI"/>
    <s v="CLOSED - RFI DONE"/>
    <s v="19:09:21: 15:09:21: 13:09:21: 06:09:21: 01:09:21: 30:08:21:Power Connection Proses, KWH N/A_x000a_25:08:21: 22:08:21: 18:08:21: ME OG_x000a_16:08:21: PONDASI BTS OG_x000a_09:08:21: STO DECLARE 10 AUG_x000a_04:08:21 : SPK COLO RELEASED, ERM PROSES"/>
    <x v="2"/>
    <x v="0"/>
    <m/>
    <m/>
    <m/>
    <m/>
    <x v="2"/>
    <m/>
    <m/>
    <x v="1"/>
    <m/>
    <m/>
  </r>
  <r>
    <n v="573"/>
    <m/>
    <s v="JAW-JB-SPA-4181"/>
    <n v="30692060031"/>
    <s v="125480126"/>
    <s v="SURYALAYA-PAGERAGUNG"/>
    <s v="ACTIVE - BLITZKRIEG 2021 [NEW]"/>
    <s v="TB"/>
    <s v="108°11.43.62'E"/>
    <s v="7°7.8.66'S"/>
    <s v="50.00.00"/>
    <s v="25/90/260"/>
    <n v="2021"/>
    <s v="BLITZKRIEG 2021 [NEW]"/>
    <s v="Kp. Puteran Kaler RT.04 RW.02 Desa Puteran Kec. Pagerageung, Kab. Tasikmalaya Prov. Jawa Barat"/>
    <s v="HTI"/>
    <s v="JAW-JB-SPA-4181"/>
    <s v="PAGERAGEUNG_PUTERAN"/>
    <s v="COLO"/>
    <s v="TBG"/>
    <s v="CENTRAL"/>
    <x v="8"/>
    <s v="Jawa Barat"/>
    <s v="Kab. Tasikmalaya"/>
    <n v="6617406"/>
    <x v="80"/>
    <m/>
    <n v="52"/>
    <s v="31 - 60 days"/>
    <d v="2021-09-02T00:00:00"/>
    <s v="W36-2021"/>
    <s v="Sep-2021"/>
    <d v="2021-09-03T00:00:00"/>
    <s v="W36-2021"/>
    <s v="Sep-2021"/>
    <d v="2021-09-30T00:00:00"/>
    <s v="W40-2021"/>
    <s v="Sep-2021"/>
    <d v="2021-09-30T00:00:00"/>
    <s v="W40-2021"/>
    <s v="Sep-2021"/>
    <s v="MW"/>
    <d v="2021-08-13T00:00:00"/>
    <m/>
    <s v="532513684626"/>
    <n v="6.6"/>
    <m/>
    <d v="2021-08-09T00:00:00"/>
    <m/>
    <m/>
    <d v="2021-09-24T00:00:00"/>
    <s v="W39-2021"/>
    <m/>
    <m/>
    <m/>
    <s v="38.RFI"/>
    <s v="21.RFI"/>
    <s v="CLOSED - RFI DONE"/>
    <s v="19:09:21: 13:09:21: 08:09:21: SPECIAL DESIGN STACING, FLEXIBLE STACKING READY 15 SEP, REPLAN RFI 30 SEPT_x000a_06:09:21: 01:09:21: PONDASI OG REPLAN RFI 13 SEP_x000a_30:08:21: 08:24:2021: 22:08:21: 18:08:21: MOBILISASI DAN DEMOBILISASI, CME PREPARATION_x000a_09:08:21: STO DECLARE 9 AUG_x000a_04:08:21 : SPK COLO RELEASED, ERM PROSES"/>
    <x v="2"/>
    <x v="0"/>
    <m/>
    <m/>
    <m/>
    <m/>
    <x v="2"/>
    <m/>
    <m/>
    <x v="1"/>
    <m/>
    <m/>
  </r>
  <r>
    <n v="543"/>
    <m/>
    <s v="JAW-JB-NPH-4176"/>
    <n v="30696710031"/>
    <s v="124935126"/>
    <s v="SETRA DUTA"/>
    <s v="ACTIVE - BLITZKRIEG 2021 [NEW]"/>
    <s v="TB"/>
    <s v="107°34.9.62'E"/>
    <s v="6°52.24.96'S"/>
    <n v="20"/>
    <s v="0/120/240"/>
    <n v="2021"/>
    <s v="BLITZKRIEG 2021 [NEW]"/>
    <s v="Desa Sariwangi Kp. Babakan Lembur Tengah No.1 RT.01 RW.07 Kec. Parongpong, Kab. Bandung Barat Prov. Jawa Barat"/>
    <s v="HTI"/>
    <s v="JAW-JB-NPH-4176"/>
    <s v="PARONGPONG_SARIWANGI"/>
    <s v="COLO"/>
    <s v="TBG"/>
    <s v="CENTRAL"/>
    <x v="8"/>
    <s v="Jawa Barat"/>
    <s v="Kab. Bandung Barat"/>
    <n v="6617406"/>
    <x v="80"/>
    <m/>
    <n v="88"/>
    <s v="61 - 90 days"/>
    <d v="2021-09-02T00:00:00"/>
    <s v="W36-2021"/>
    <s v="Sep-2021"/>
    <d v="2021-09-03T00:00:00"/>
    <s v="W36-2021"/>
    <s v="Sep-2021"/>
    <d v="2021-10-10T00:00:00"/>
    <s v="W42-2021"/>
    <s v="Oct-2021"/>
    <d v="2021-10-30T00:00:00"/>
    <s v="W44-2021"/>
    <s v="Oct-2021"/>
    <s v="MW"/>
    <d v="2021-08-25T00:00:00"/>
    <m/>
    <s v="535812240425"/>
    <n v="6.6"/>
    <m/>
    <d v="2021-08-18T00:00:00"/>
    <m/>
    <m/>
    <d v="2021-10-30T00:00:00"/>
    <s v="W44-2021"/>
    <m/>
    <m/>
    <m/>
    <s v="38.RFI"/>
    <s v="21.RFI"/>
    <s v="CLOSED - RFI DONE"/>
    <s v="30:10:21: RFIN_x000a_27:10:21: BLOCKING BY LL, PLAN 28 OCT OPEN, PLAN RFI 30 OCT_x000a_25:10:21: FABRIKASI MATERIAL OG, PLAN DONE 29 OCT_x000a_24:10:21-06:10:21:Sudah dilakukan kunjungan ke LL terkait dengan adanya penambahan colo XL. LL meminta untuk penambahan perangkat dilakukan dibawah dengan expand lahan sebesar 50 jt / tahun. karena ditakutkan tidak kuat untuk ditempat di tower. Plan kunjungan kembali tanggal 8 Oktober 2021. Target Close 25 Oktober 2021._x000a_04:10:21: PERKUATAN TOWER DONE, SITE COMMCASE LL MINTA PERLUASAN EXPAND LAHAN_x000a_26:09:21-01:09:21: NEED PERKUATAN TOWER, PROSES PERKUATAN BASEFRAME TOWER_x000a_30:08:21: 25:08:21:CME PREPARATION_x000a_22:08:21: STO DECLARE 18 AUG_x000a_16:08:21: NEED REVIEW CIVIL HTI_x000a_09:08:21: 04:08:21 : SPK COLO RELEASED, ERM PROSES"/>
    <x v="2"/>
    <x v="0"/>
    <m/>
    <m/>
    <m/>
    <m/>
    <x v="2"/>
    <m/>
    <m/>
    <x v="1"/>
    <m/>
    <m/>
  </r>
  <r>
    <n v="562"/>
    <m/>
    <s v="JAW-JT-PBG-1233"/>
    <n v="30696070031"/>
    <s v="142643109"/>
    <s v="CANDIWULAN"/>
    <s v="ACTIVE - BLITZKRIEG 2021 [NEW]"/>
    <s v="TB"/>
    <s v="109°18.1.01'E"/>
    <s v="7°20.6.22'S"/>
    <n v="50"/>
    <s v="70/150/230"/>
    <n v="2021"/>
    <s v="ACTIVE - BLITZKRIEG 2021 [NEW]"/>
    <s v="Jl. Raya Tobong RT.013 RW.06 Desa Candiwulan Kec. Putatsari, Kab. Purbalingga Prov. Jawa Tengah"/>
    <s v="EID"/>
    <s v="JAW-JT-PBG-1233"/>
    <s v="CANDIWULAN KUTASARI"/>
    <s v="COLO"/>
    <s v="TBG"/>
    <s v="CENTRAL"/>
    <x v="5"/>
    <s v="Jawa Tengah"/>
    <s v="Kab. Purbalingga"/>
    <n v="6617408"/>
    <x v="80"/>
    <m/>
    <n v="122"/>
    <s v="121 - 150 days"/>
    <d v="2021-09-02T00:00:00"/>
    <s v="W36-2021"/>
    <s v="Sep-2021"/>
    <d v="2021-09-03T00:00:00"/>
    <s v="W36-2021"/>
    <s v="Sep-2021"/>
    <d v="2021-10-15T00:00:00"/>
    <s v="W42-2021"/>
    <s v="Oct-2021"/>
    <d v="2021-12-07T00:00:00"/>
    <s v="W50-2021"/>
    <s v="Dec-2021"/>
    <s v="MW"/>
    <d v="2021-08-10T00:00:00"/>
    <m/>
    <n v="522032711320"/>
    <n v="7.7"/>
    <m/>
    <d v="2021-08-13T00:00:00"/>
    <m/>
    <m/>
    <d v="2021-12-03T00:00:00"/>
    <s v="W49-2021"/>
    <m/>
    <m/>
    <m/>
    <s v="38.RFI"/>
    <s v="21.RFI"/>
    <s v="CLOSED - RFI DONE"/>
    <s v="03:12:21: RFIN_x000a_01:12:21: RFI, WAIT FOR RFIN_x000a_28:11:21: REGISTER RELEASED, PLAN CONNECT 7 NOV, STILL WAIT FOR TRAVO, SUDAH ESKALASI KE MANAGER UP PLN NAMUN STOK TRAVO MASIH KOSONG_x000a_24:11:21-21:11:21: REGISTER RELEASED, PLAN CONNECT 30 NOV (HASIL ESKALASI KE MANAGER PLN UP3) -&gt; PLAN PERCEPATAN RFI 27 NOV_x000a_17:11:21-14:11:21: SRFI, PLAN CONNECT EOM NOV (HASIL ESKALASI KE MANAGER PLN UP3)_x000a_10:11:21: WAIT FOR TRAVO_x000a_07:11:21-06:09:21: SRFI, PLN OVERBLAST PROSES PENGADAAN TRAFO, ESTIMASI DARI PLN UNTUK PENGADAAN TRAFO KURANG LEBIH 2 MINGGU, PLAN RFI W2 NOV_x000a_01:09:21: ME OG REPLAN CONNECT PLN 10 SEPT_x000a_30:08:21: RBS/BTS PONDASI OG_x000a_25:08:21: MAPPING MITRA CME_x000a_22:08:21: 18:08:21: CME PREPARATION_x000a_16:08:21: STO DECLARE 13 AUG_x000a_09:08:21: 04:08:21 : SPK COLO RELEASED, ERM PROSES"/>
    <x v="2"/>
    <x v="0"/>
    <m/>
    <m/>
    <m/>
    <m/>
    <x v="2"/>
    <m/>
    <m/>
    <x v="1"/>
    <m/>
    <m/>
  </r>
  <r>
    <n v="560"/>
    <m/>
    <s v="JAW-JT-PWD-0034"/>
    <n v="30696050031"/>
    <s v="141074109"/>
    <s v="BANGSRI GROBOGAN"/>
    <s v="ACTIVE - BLITZKRIEG 2021 [NEW]"/>
    <s v="TB"/>
    <s v="110°59.21.3'E"/>
    <s v="7°14.26.7'S"/>
    <n v="50"/>
    <s v="20/150/210"/>
    <n v="2021"/>
    <m/>
    <s v="Desa Bangsri RT. 05 / 02, Kec. Geyer, Kab. Grobokan Prov. Jawa Tengah"/>
    <s v="EID"/>
    <s v="JAW-JT-PWD-0034"/>
    <s v="BANGSRI GEYER GROBOGAN"/>
    <s v="COLO"/>
    <s v="TBG"/>
    <s v="CENTRAL"/>
    <x v="5"/>
    <s v="Jawa Tengah"/>
    <s v="Kab. Grobogan"/>
    <n v="6617408"/>
    <x v="80"/>
    <m/>
    <n v="107"/>
    <s v="91 - 120 days"/>
    <d v="2021-09-02T00:00:00"/>
    <s v="W36-2021"/>
    <s v="Sep-2021"/>
    <d v="2021-09-03T00:00:00"/>
    <s v="W36-2021"/>
    <s v="Sep-2021"/>
    <d v="2021-10-15T00:00:00"/>
    <s v="W42-2021"/>
    <s v="Oct-2021"/>
    <d v="2021-11-18T00:00:00"/>
    <s v="W47-2021"/>
    <s v="Nov-2021"/>
    <s v="MW"/>
    <d v="2021-08-10T00:00:00"/>
    <m/>
    <n v="525540196895"/>
    <n v="7.7"/>
    <m/>
    <d v="2021-08-13T00:00:00"/>
    <m/>
    <m/>
    <d v="2021-11-18T00:00:00"/>
    <s v="W47-2021"/>
    <m/>
    <m/>
    <m/>
    <s v="38.RFI"/>
    <s v="21.RFI"/>
    <s v="CLOSED - RFI DONE"/>
    <s v="18:11:21: RFIN_x000a_17:11:21-10:11:21: BPUJL PAID, PLAN CONNECT 18 NOV _x000a_07:11:21-10:10:21: OVERBLAST, PROSES PENGADAAN TRAFO PLAN CONNECT W2 NOV_x000a_26:09:21-15:09:21: POWER CONNECTION PROSES, OVB TRAFO, PROSES PEMBAGIAN BEBAN POWER_x000a_13:09:21: 08:09:21: 06:09:21: ME OG REPLAN RFI W3 SEPT_x000a_01:09:21:30:08:21: RBS/BTS PONDASI OG REPLAN 13 SEPT_x000a_25:08:21: MAPPING MITRA CME_x000a_22:08:21: 18:08:21: CME PREPARATION_x000a_16:08:21: STO DECLARE 13 AUG_x000a_09:08:21: 04:08:21 : SPK COLO RELEASED, ERM PROSES"/>
    <x v="2"/>
    <x v="0"/>
    <m/>
    <m/>
    <m/>
    <m/>
    <x v="2"/>
    <m/>
    <m/>
    <x v="1"/>
    <m/>
    <m/>
  </r>
  <r>
    <n v="535"/>
    <m/>
    <s v="SUL-SN-PKJ-1402"/>
    <n v="30696390031"/>
    <s v="2815612010"/>
    <s v="IBS IBS_MAK0055_SULTAN"/>
    <s v="ACTIVE - BLITZKRIEG 2021 [NEW]"/>
    <s v="TB"/>
    <s v="119°35.57.84'E"/>
    <s v="4°40.42.64'S"/>
    <s v="50.00.00"/>
    <s v="120/220/300"/>
    <n v="2021"/>
    <s v="BLITZKRIEG 2021 [NEW]"/>
    <s v="Jl desa Punranga RT 003 RW 001 Desa Punranga Kec Marang Kab Pangkep"/>
    <s v="HTI"/>
    <s v="SUL-SN-PKJ-1402"/>
    <s v="MARANG_PUNRANGA"/>
    <s v="COLO"/>
    <s v="TBG"/>
    <s v="EAST"/>
    <x v="2"/>
    <s v="Sulawesi Selatan"/>
    <s v="Kab. Pangkajene Kepulauan"/>
    <n v="6617407"/>
    <x v="80"/>
    <m/>
    <n v="34"/>
    <s v="31 - 60 days"/>
    <d v="2021-09-02T00:00:00"/>
    <s v="W36-2021"/>
    <s v="Sep-2021"/>
    <d v="2021-09-03T00:00:00"/>
    <s v="W36-2021"/>
    <s v="Sep-2021"/>
    <d v="2021-09-02T00:00:00"/>
    <s v="W36-2021"/>
    <s v="Sep-2021"/>
    <d v="2021-09-02T00:00:00"/>
    <s v="W36-2021"/>
    <s v="Sep-2021"/>
    <s v="MW"/>
    <d v="2021-08-18T00:00:00"/>
    <m/>
    <s v="320400177241"/>
    <n v="6.6"/>
    <m/>
    <d v="2021-08-16T00:00:00"/>
    <m/>
    <m/>
    <d v="2021-09-06T00:00:00"/>
    <s v="W37-2021"/>
    <m/>
    <m/>
    <m/>
    <s v="38.RFI"/>
    <s v="21.RFI"/>
    <s v="CLOSED - RFI DONE"/>
    <s v="09:06:2021: 09:01:2021: 08:30:2021: Power Connection Proses_x000a_08:25:2021: CME PREPARATION_x000a_08:22:2021: 08:16:2021: 08:09:2021: 08:04:2021 : SPK COLO RELEASED, ERM PROSES"/>
    <x v="2"/>
    <x v="0"/>
    <m/>
    <m/>
    <m/>
    <m/>
    <x v="2"/>
    <m/>
    <m/>
    <x v="1"/>
    <m/>
    <m/>
  </r>
  <r>
    <n v="526"/>
    <m/>
    <s v="JAW-JB-MJL-4124"/>
    <n v="30692010031"/>
    <s v="1272501003"/>
    <s v="MALAUSMA_BANYUSARI"/>
    <s v="ACTIVE - BLITZKRIEG 2021 [NEW]"/>
    <s v="TB"/>
    <s v="108°15.10.51'E"/>
    <s v="7°2.37.55'S"/>
    <n v="50"/>
    <s v="0/120/50"/>
    <n v="2021"/>
    <s v="BLITZKRIEG 2021 [NEW]"/>
    <s v="Dusun Malausma Kidul RT. 001/ 001 Desa Malausma Kec. Malausma Kabupaten Majalengka Provinsi Jawa Barat"/>
    <s v="HTI"/>
    <s v="JAW-JB-MJL-4124"/>
    <s v="MALAUSMA_BANYUSARI"/>
    <s v="B2S"/>
    <s v="TBG"/>
    <s v="CENTRAL"/>
    <x v="8"/>
    <s v="Jawa Barat"/>
    <s v="Kab. Majalengka"/>
    <n v="6617420"/>
    <x v="80"/>
    <m/>
    <n v="87"/>
    <s v="61 - 90 days"/>
    <d v="2021-12-31T00:00:00"/>
    <s v="W53-2021"/>
    <s v="Dec-2021"/>
    <d v="2021-12-30T00:00:00"/>
    <s v="W53-2021"/>
    <s v="Dec-2021"/>
    <d v="2021-10-30T00:00:00"/>
    <s v="W44-2021"/>
    <s v="Oct-2021"/>
    <d v="2021-10-30T00:00:00"/>
    <s v="W44-2021"/>
    <s v="Oct-2021"/>
    <s v="MW"/>
    <d v="2021-09-07T00:00:00"/>
    <m/>
    <n v="535212664637"/>
    <n v="5.5"/>
    <m/>
    <d v="2021-09-07T00:00:00"/>
    <m/>
    <m/>
    <d v="2021-10-29T00:00:00"/>
    <s v="W44-2021"/>
    <m/>
    <m/>
    <m/>
    <s v="38.RFI"/>
    <s v="21.RFI"/>
    <s v="CLOSED - RFI DONE"/>
    <s v="29:10:21: RFIN_x000a_27:10:21: ME OG, PLAN 29 OCT PLN CONNECT _x000a_23:10:21: ERECTION OG, PLAN RFI 31 OCT, CURRENTLY FU PLN KE ULP MAJALENGKA_x000a_20:10:21: CURRING TIME OG, PLAN ERECTION 25 OCT_x000a_17:10:21-13:10:21: REBARRING OG, PLAN PENGECORAN W3 OCT_x000a_06:10:21: EXCAVATION OG, PLAN REBARRING 10 OCT 2021_x000a_04:10:21: BOWPLANK OG, PLAN MULAI START GALIAN 6 OCT 2021_x000a_26:09:21: APD&amp;DESIGN RELEASED, PREPARE TIM CME, CME START 29 SEP 2021_x000a_22:09:21: PERGESERAN KANDIDAT DISEBABKAN PENOLAKAN WARGA, KANDIDAT SUBMIT SOILTEST OG_x000a_19:09:21: 15:09:21: 13:09:21: 08:09:21: POURING OG (PROSES STOP MENUNGGU KUNJUNGAN KEMENINFO)_x000a_06:09:21: PEMBESIAN OG_x000a_01:09:21: EXCAVATION OG_x000a_30:08:21: RFC _x000a_08:24:2021:22:08:21: PROSES REALISASI REKOM dan IW, PARALEL SOILTEST_x000a_18:08:21: PENGAJUAN KANDIDAT B, KANDIDAT A FAIL KARENA PERLUASAN DAERAH PERLUASAN BANGUNAN SEKOLAH_x000a_16:08:21: 10:08:21 : RNP TNP REVIEW DONE CANDIDAT A GO, PROSES NEGO IW OG_x000a_09:08:21 : SPK NEW BUILD RELEASED, UNDER RNP REVIEW"/>
    <x v="2"/>
    <x v="0"/>
    <m/>
    <m/>
    <m/>
    <m/>
    <x v="2"/>
    <m/>
    <m/>
    <x v="1"/>
    <m/>
    <m/>
  </r>
  <r>
    <n v="529"/>
    <m/>
    <s v="JAW-JI-BTU-4114"/>
    <n v="30692030031"/>
    <s v="1652511003"/>
    <s v="BUMIAJI_PANDANREJO"/>
    <s v="ACTIVE - BLITZKRIEG 2021 [NEW]"/>
    <s v="TB"/>
    <s v="112°32.55.47'E"/>
    <s v="7°51.50.77'S"/>
    <n v="40"/>
    <s v="30/140/245"/>
    <n v="2021"/>
    <s v="BLITZKRIEG 2021 [NEW]"/>
    <s v="Dusun Sumbersari RT077 RW012 Desa Giripurno Kecamatan Bumiaji Kota Batu Provinsi Jawa Timur"/>
    <s v="HTI"/>
    <s v="JAW-JI-BTU-4114"/>
    <s v="BUMIAJI_PANDANREJO"/>
    <s v="B2S"/>
    <s v="TBG"/>
    <s v="EAST"/>
    <x v="6"/>
    <s v="Jawa Timur"/>
    <s v="Kota Batu"/>
    <n v="6617420"/>
    <x v="80"/>
    <m/>
    <n v="119"/>
    <s v="91 - 120 days"/>
    <d v="2021-12-31T00:00:00"/>
    <s v="W53-2021"/>
    <s v="Dec-2021"/>
    <d v="2021-12-30T00:00:00"/>
    <s v="W53-2021"/>
    <s v="Dec-2021"/>
    <d v="2021-11-20T00:00:00"/>
    <s v="W47-2021"/>
    <s v="Nov-2021"/>
    <d v="2021-11-30T00:00:00"/>
    <s v="W49-2021"/>
    <s v="Nov-2021"/>
    <s v="MW"/>
    <d v="2021-10-26T00:00:00"/>
    <d v="2021-10-27T00:00:00"/>
    <n v="513031073530"/>
    <n v="6.6"/>
    <m/>
    <m/>
    <m/>
    <m/>
    <d v="2021-11-30T00:00:00"/>
    <s v="W49-2021"/>
    <m/>
    <m/>
    <m/>
    <s v="38.RFI"/>
    <s v="21.RFI"/>
    <s v="CLOSED - RFI DONE"/>
    <s v="30:11:21: RFIN_x000a_28:11:21: ERECTION DONE, ME OG &amp; PLN PROCESS_x000a_24:11:21: ERECTION OG, PLAN RFI 30 NOV_x000a_21:11:21-17:11:21: CURRING TIME OG _x000a_14:11:21: REBARING OG _x000a_10:11:21-07:11:21: EXCAVATION OG_x000a_03:11:21: BOUWPLANK OG, STAR CME 4 NOV _x000a_31:10:21: RFC, OG CME PREPARATION_x000a_27:10:21: REALISASI IW, SOILTEST OG_x000a_23:10:21: IW CLEAR, CANDIDAT APPROVED, OG CIRCULAR SITAC_x000a_17:10:21: TNP REVIEW, PARALEL IW OG_x000a_13:10:21: UNDER REVIEW RNP, PENGAJUAN KANDIDAT SESUAI ARAHAN DONE NEED HASIL VALIDASI RNP TNP_x000a_10:10:21-29:09:21: REHUNTING OG 3 KANDIDAT ARAHAN RNP, HARD KANDIDAT KARENA KAWASAN PADAT PENDUDUK, PLAN SUBMIT KANDIDAT 15 OCT 2021_x000a_26:09:21: KANDIDAT E NOK KARENA FAR FROM NOM REHUNTING SESUAI ARAHAN PAK RAHMAT_x000a_22:09:21: KANDIDAT E DONE SUBMIT UNDER REVIEW RNP_x000a_15:09:21: REHUNTING OG, PLAN SUBMIT KANDIDAT 20 SEP 2021_x000a_14:09:21: KANDIDAT GAGAL IW DARI 18 KK MENOLAK 4 KK_x000a_13:09:21: 08:09:21: VALIDASI KANDIDAT RNP &amp; TNP OK, LANJUT IW OG_x000a_06:09:21: KANDIDAT B GAGAL IW, PROSES REVALIDASI UNDER REVIEW RNP_x000a_01:09:21: SUBMIT KANDIDAT DONE, REVIEW TNP RNP DONE, KANDIDAT B GO SITAC IW OG_x000a_30:08:21: REVIEW TSSR, PLAN SUBMIT CANDIDAT 30 AUG_x000a_25:08:21: 22:08:21: REHUNTING SESUAI ARAHAN PAK RAHMAT, PLAN SUBMIT KANDIDAT 30 AUG_x000a_18:08:21: HASIL VALIDASI RNP KANDIDAT NOT OK, _x000a_16:08:21: 10:08:21 : 09:08:21 : SPK NEW BUILD RELEASED, HUNTING PROSES"/>
    <x v="2"/>
    <x v="0"/>
    <m/>
    <m/>
    <m/>
    <m/>
    <x v="2"/>
    <m/>
    <m/>
    <x v="1"/>
    <m/>
    <m/>
  </r>
  <r>
    <n v="521"/>
    <m/>
    <s v="JAW-JI-BTU-4117"/>
    <n v="30692040031"/>
    <s v="1652521003"/>
    <s v="BUMIAJI_TULUNGREJO"/>
    <s v="ACTIVE - BLITZKRIEG 2021 [NEW]"/>
    <s v="TB"/>
    <s v="112°31.45.51'E"/>
    <s v="7°48.41.93'S"/>
    <n v="40"/>
    <s v="105/175/245"/>
    <n v="2021"/>
    <s v="BLITZKRIEG 2021 [NEW]"/>
    <s v="Dusun Gerdu RT 003 RW 017 Desa Tulungrejo Kec. Bumiaji Kota Batu Prov. Jawa Timur"/>
    <s v="HTI"/>
    <s v="JAW-JI-BTU-4117"/>
    <s v="BUMIAJI_TULUNGREJO"/>
    <s v="B2S"/>
    <s v="TBG"/>
    <s v="EAST"/>
    <x v="6"/>
    <s v="Jawa Timur"/>
    <s v="Kota Batu"/>
    <n v="6617420"/>
    <x v="80"/>
    <m/>
    <n v="120"/>
    <s v="91 - 120 days"/>
    <d v="2021-12-31T00:00:00"/>
    <s v="W53-2021"/>
    <s v="Dec-2021"/>
    <d v="2021-12-30T00:00:00"/>
    <s v="W53-2021"/>
    <s v="Dec-2021"/>
    <d v="2021-10-30T00:00:00"/>
    <s v="W44-2021"/>
    <s v="Oct-2021"/>
    <d v="2021-12-10T00:00:00"/>
    <s v="W50-2021"/>
    <s v="Dec-2021"/>
    <s v="MW"/>
    <s v=""/>
    <m/>
    <n v="513031070006"/>
    <n v="6.6"/>
    <m/>
    <m/>
    <m/>
    <m/>
    <d v="2021-12-01T00:00:00"/>
    <s v="W49-2021"/>
    <m/>
    <m/>
    <m/>
    <s v="38.RFI"/>
    <s v="21.RFI"/>
    <s v="CLOSED - RFI DONE"/>
    <s v="01:12:21: RFIN_x000a_28:11:21: CURRING TIME, PLAN START ERECTION 29 NOV_x000a_24:11:21: PREPARE POURING, PLAN POURING START 25 NOV 21_x000a_21:11:21-17:11:21: REBARRING OG _x000a_14:11:21: EXCAVATION DONE, FORMWORK (LANTAI KERJA) OG, _x000a_10:11:21: IW &amp; REKOM DONE, PREPARE RFC, PLAN RFC 11 NOV_x000a_07:11:21: REALISASI IW DONE, SIGN LURAH DONE, SIGN CAMAT TARGET LUSA DONE_x000a_03:11:21: PROSES LEGAL DONE, OG FOLLOW UP BPN 4 NOV_x000a_31:10:21: REVIEW DONE, PROSES IW DAN REVIEW TERKAIT LEGALITAS (Legal LL, NIK KTP LL beda yg di IJB dan sekarang)_x000a_27:10:21: CANDIDAT APPROVED RNP, OG REVIEW, PLAN SUBMIT EKSKALASI SITAC 29 OCT_x000a_23:10:21: IW CLEAR, PERGESERAN KANDIDAT 19M DARI SBLMNYA&amp;NEED APPROVAL&amp;PLAN RESUBMIT 25 OCT, PARALEL KOORD LEGAL DOC LAHAN&amp;AJB, PLAN SUBMIT EKSKALASI SITAC 26 OCT_x000a_20:10:21-17:10:21: SENGKETA PEMILIH AHLI WARIS, COMMCASE PEROSES REHUNTING KANDIDAT BARU PLAN SUBMIT 21 OCT_x000a_13:10:21: CLEARING DOKUMEN DARI NOTARIS ANTARA PIHAK AHLI WARIS, PLAN SURAT RELEASED 19 OCT 2021_x000a_10:10:21-04:10:21: RFC DONE, CME START MASIH MENUNGGU OPSIC RELEASED_x000a_26:09:21-19:09:21: APD PROSES &amp; DESIGN, PLAN RFC 2 OCT 2021_x000a_15:09:21: REALISASI REKOM LURAH CAMAT, APD PROSES ON REQUEST_x000a_13:09:21: 08:09:21: 06:09:21: PROSES REKOM LURAH CAMAT, PARALEL PENGAJUAN SOILTEST_x000a_01:09:21: SUBMIT KANDIDAT UNDER REVIEW TNP, KANDIDAT A GAGAL IW_x000a_30:08:21: 25:08:21: IW OG, 22:08:21: VALIDASI TNP OK_x000a_18:08:21: HASIL VALIDASI RNP KANDIDAT OK, WAITING VALIDASI TNP BY ALITA_x000a_16:08:21: 10:08:21 : 09:08:21 : SPK NEW BUILD RELEASED, HUNTING PROSES"/>
    <x v="2"/>
    <x v="0"/>
    <m/>
    <m/>
    <m/>
    <m/>
    <x v="2"/>
    <m/>
    <m/>
    <x v="1"/>
    <m/>
    <m/>
  </r>
  <r>
    <n v="554"/>
    <m/>
    <s v="NUS-NT-SOE-0356"/>
    <m/>
    <m/>
    <m/>
    <s v="ACTIVE - BLITZKRIEG 2021 [NEW]"/>
    <s v=""/>
    <s v="124°23.6.32'E"/>
    <s v="10°7.54.41'S"/>
    <s v="50.00.00"/>
    <s v="30/160/250"/>
    <n v="2021"/>
    <m/>
    <s v="Dusun II Desa Keufatu, Raya Kualin-Kolbano,Rt.12/Rw.06, Kec. Kualin, Kab. Timur Tengah Selatan Prov. Nusa Tengara Timur"/>
    <s v="ALT"/>
    <s v="NUS-NT-SOE-0356"/>
    <s v="KUALIN"/>
    <s v="COLO"/>
    <s v="TBG"/>
    <s v="EAST"/>
    <x v="4"/>
    <s v="Nusa Tenggara Timur"/>
    <s v="Kab Timor Tengah Selatan"/>
    <n v="6617409"/>
    <x v="80"/>
    <m/>
    <n v="259"/>
    <s v="&gt; 150 days"/>
    <d v="2021-09-02T00:00:00"/>
    <s v="W36-2021"/>
    <s v="Sep-2021"/>
    <s v="TBD"/>
    <s v="TBD"/>
    <s v="TBD"/>
    <s v="TBD"/>
    <s v="TBD"/>
    <s v="TBD"/>
    <s v="TBD"/>
    <s v="TBD"/>
    <s v="TBD"/>
    <s v="MW"/>
    <s v=""/>
    <m/>
    <m/>
    <m/>
    <m/>
    <m/>
    <m/>
    <m/>
    <m/>
    <m/>
    <m/>
    <m/>
    <m/>
    <s v="02.SPK returned"/>
    <s v="02.SPK RETURNED"/>
    <s v="DROP BY XL ISSUE RND NOK CHANGE DESIGN"/>
    <s v="09:06:2021: DROP BY XL ISSUE CHANGE DESIGN RND NOK : CHANGE DESIGN_x000a_08:22:2021: 08:16:2021: 08:09:2021: 08:04:2021 : SPK COLO RELEASED, ERM PROSES"/>
    <x v="2"/>
    <x v="0"/>
    <m/>
    <m/>
    <m/>
    <m/>
    <x v="2"/>
    <m/>
    <m/>
    <x v="1"/>
    <m/>
    <m/>
  </r>
  <r>
    <n v="536"/>
    <m/>
    <s v="JAW-JB-TSM-4183"/>
    <m/>
    <m/>
    <m/>
    <s v="ACTIVE - BLITZKRIEG 2021 [NEW]"/>
    <s v=""/>
    <s v="108°11.24.22'E"/>
    <s v="7°20.23.96'S"/>
    <s v="40.00.00"/>
    <s v="80/150/300"/>
    <n v="2021"/>
    <s v="BLITZKRIEG 2021 [NEW]"/>
    <s v="Jl. Kenanga (Perumahan Situ Gede), Kel. Linggajaya RT.002 RW.001 Kec. Mangkubumi, Kota Tasikmalaya Prov. Jawa Barat"/>
    <s v="HTI"/>
    <s v="JAW-JB-TSM-4183"/>
    <s v="MANGKUBUMI_ALMERIA"/>
    <s v="COLO"/>
    <s v="TBG"/>
    <s v="CENTRAL"/>
    <x v="8"/>
    <s v="Jawa Barat"/>
    <s v="Kota Tasikmalaya"/>
    <n v="6617407"/>
    <x v="80"/>
    <m/>
    <n v="259"/>
    <s v="&gt; 150 days"/>
    <d v="2021-09-02T00:00:00"/>
    <s v="W36-2021"/>
    <s v="Sep-2021"/>
    <s v="TBD"/>
    <s v="TBD"/>
    <s v="TBD"/>
    <s v="TBD"/>
    <s v="TBD"/>
    <s v="TBD"/>
    <s v="TBD"/>
    <s v="TBD"/>
    <s v="TBD"/>
    <s v="MW"/>
    <s v=""/>
    <m/>
    <m/>
    <m/>
    <m/>
    <m/>
    <m/>
    <m/>
    <m/>
    <m/>
    <m/>
    <m/>
    <m/>
    <s v="02.SPK returned"/>
    <s v="02.SPK RETURNED"/>
    <s v="DROP BY TBG TOWER DISMANTLE"/>
    <s v="08:22:2021: 08:16:2021: 08:09:2021: 08:04:2021 : SPK COLO RELEASED, ERM PROSES"/>
    <x v="2"/>
    <x v="0"/>
    <m/>
    <m/>
    <m/>
    <m/>
    <x v="2"/>
    <m/>
    <m/>
    <x v="1"/>
    <m/>
    <m/>
  </r>
  <r>
    <n v="557"/>
    <m/>
    <s v="KAL-KT-KLP-0489"/>
    <m/>
    <m/>
    <m/>
    <s v="ACTIVE - BLITZKRIEG 2021 [NEW]"/>
    <s v=""/>
    <s v="112°11.15.36'E"/>
    <s v="2°3.0.86'S"/>
    <s v="60.00.00"/>
    <s v="10/120/210"/>
    <n v="2021"/>
    <s v="BLITZKRIEG 2021 [NEW]"/>
    <s v="Jl. Desa Sukamandang Kec. Seruyan tengah kab. Seruyan, Kalteng"/>
    <s v="HTI"/>
    <s v="KAL-KT-KLP-0489"/>
    <s v="SERUYAN_TENGAH_SUKAMANDANG"/>
    <s v="COLO"/>
    <s v="TBG"/>
    <s v="CENTRAL"/>
    <x v="7"/>
    <s v="Kalimantan Tengah"/>
    <s v="Kab. Seruyan"/>
    <n v="6617407"/>
    <x v="80"/>
    <m/>
    <n v="259"/>
    <s v="&gt; 150 days"/>
    <d v="2021-09-02T00:00:00"/>
    <s v="W36-2021"/>
    <s v="Sep-2021"/>
    <s v="TBD"/>
    <s v="TBD"/>
    <s v="TBD"/>
    <s v="TBD"/>
    <s v="TBD"/>
    <s v="TBD"/>
    <s v="TBD"/>
    <s v="TBD"/>
    <s v="TBD"/>
    <s v="MW"/>
    <s v=""/>
    <m/>
    <m/>
    <m/>
    <m/>
    <m/>
    <m/>
    <m/>
    <m/>
    <m/>
    <m/>
    <m/>
    <m/>
    <s v="02.SPK returned"/>
    <s v="02.SPK RETURNED"/>
    <s v="TNP NOK : SITE NOT LOS"/>
    <s v="06:09:21: ERM REJECTION, TNP NOK, SITE NOT LOS_x000a_30:08:21:22:08:21: 16:08:21: 16:08:21: 09:08:21: 04:08:21 : SPK COLO RELEASED, ERM PROSES"/>
    <x v="2"/>
    <x v="0"/>
    <m/>
    <m/>
    <m/>
    <m/>
    <x v="2"/>
    <m/>
    <m/>
    <x v="1"/>
    <m/>
    <m/>
  </r>
  <r>
    <n v="555"/>
    <m/>
    <s v="NUS-NT-SOE-0357"/>
    <m/>
    <m/>
    <m/>
    <s v="ACTIVE - BLITZKRIEG 2021 [NEW]"/>
    <s v=""/>
    <s v="124°13.16.28'E"/>
    <s v="9°55.22.87'S"/>
    <s v="50.00.00"/>
    <s v="0/90/270"/>
    <n v="2021"/>
    <m/>
    <s v="Desa Hane RT002 RW001, Kec. Batu Putih, Kab. Timur Tengah Selatan Prov. Nusa Tengara Timur"/>
    <s v="ALT"/>
    <s v="NUS-NT-SOE-0357"/>
    <s v="SOETIGA"/>
    <s v="COLO"/>
    <s v="TBG"/>
    <s v="EAST"/>
    <x v="4"/>
    <s v="Nusa Tenggara Timur"/>
    <s v="Kab Timor Tengah Selatan"/>
    <n v="6617409"/>
    <x v="80"/>
    <m/>
    <n v="259"/>
    <s v="&gt; 150 days"/>
    <d v="2021-09-02T00:00:00"/>
    <s v="W36-2021"/>
    <s v="Sep-2021"/>
    <s v="TBD"/>
    <s v="TBD"/>
    <s v="TBD"/>
    <s v="TBD"/>
    <s v="TBD"/>
    <s v="TBD"/>
    <s v="TBD"/>
    <s v="TBD"/>
    <s v="TBD"/>
    <s v="MW"/>
    <s v=""/>
    <m/>
    <m/>
    <m/>
    <m/>
    <m/>
    <m/>
    <m/>
    <m/>
    <m/>
    <m/>
    <m/>
    <m/>
    <s v="02.SPK returned"/>
    <s v="02.SPK RETURNED"/>
    <s v="DROP BY XL ISSUE RND NOK CHANGE DESIGN"/>
    <s v="09:06:2021: DROP BY XL ISSUE CHANGE DESIGN RND NOK : CHANGE DESIGN_x000a_08:22:2021: 08:16:2021: 08:09:2021: 08:04:2021 : SPK COLO RELEASED, ERM PROSES"/>
    <x v="2"/>
    <x v="0"/>
    <m/>
    <m/>
    <m/>
    <m/>
    <x v="2"/>
    <m/>
    <m/>
    <x v="1"/>
    <m/>
    <m/>
  </r>
  <r>
    <n v="553"/>
    <m/>
    <s v="NUS-NT-KPG-0297"/>
    <m/>
    <m/>
    <m/>
    <s v="ACTIVE - BLITZKRIEG 2021 [NEW]"/>
    <s v=""/>
    <s v="123°36.22.46'E"/>
    <s v="10°2.26.52'S"/>
    <s v="50.00.00"/>
    <s v="40/190/340"/>
    <n v="2021"/>
    <m/>
    <s v="Kel. Sulamu Rt.007 Rw.003, Kec. Sulamu, Kab. Kupang Prov. Nusa Tengara Timur"/>
    <s v="ALT"/>
    <s v="NUS-NT-KPG-0297"/>
    <s v="SULAMU"/>
    <s v="COLO"/>
    <s v="TBG"/>
    <s v="EAST"/>
    <x v="4"/>
    <s v="Nusa Tenggara Timur"/>
    <s v="Kab. Kupang"/>
    <n v="6617409"/>
    <x v="80"/>
    <m/>
    <n v="259"/>
    <s v="&gt; 150 days"/>
    <d v="2021-09-02T00:00:00"/>
    <s v="W36-2021"/>
    <s v="Sep-2021"/>
    <s v="TBD"/>
    <s v="TBD"/>
    <s v="TBD"/>
    <s v="TBD"/>
    <s v="TBD"/>
    <s v="TBD"/>
    <s v="TBD"/>
    <s v="TBD"/>
    <s v="TBD"/>
    <s v="MW"/>
    <s v=""/>
    <m/>
    <m/>
    <m/>
    <m/>
    <m/>
    <m/>
    <m/>
    <m/>
    <m/>
    <m/>
    <m/>
    <m/>
    <s v="02.SPK returned"/>
    <s v="02.SPK RETURNED"/>
    <s v="DROP BY XL ISSUE RND NOK CHANGE DESIGN"/>
    <s v="09:06:2021: DROP BY XL ISSUE CHANGE DESIGN RND NOK : CHANGE DESIGN_x000a_08:22:2021: 08:16:2021: 08:09:2021: 08:04:2021 : SPK COLO RELEASED, ERM PROSES"/>
    <x v="2"/>
    <x v="0"/>
    <m/>
    <m/>
    <m/>
    <m/>
    <x v="2"/>
    <m/>
    <m/>
    <x v="1"/>
    <m/>
    <m/>
  </r>
  <r>
    <n v="591"/>
    <m/>
    <s v="KAL-KU-TJS-0088"/>
    <n v="30695740031"/>
    <s v="231345109"/>
    <s v="TB_ADANIGBL EX BUNYU_TIMUR_MG_C - RELOC"/>
    <s v="ACTIVE - BLITZKRIEG 2021 [NEW]"/>
    <s v="TB"/>
    <s v="117°51.0.97'E"/>
    <s v="3°31.16.9'N"/>
    <n v="50"/>
    <s v="30/150/240"/>
    <n v="2021"/>
    <s v="BLITZKRIEG 2021 [NEW]"/>
    <s v="(PT Adani Global) Ds Bunyu Timur, Kec Bunyu, Kota Tarakan, Prov Kalimantan Timur"/>
    <s v="HTI"/>
    <s v="KAL-KU-TJS-0088"/>
    <s v="BUNYU"/>
    <s v="COLO"/>
    <s v="TBG"/>
    <s v="JABO"/>
    <x v="7"/>
    <s v="Kalimantan Utara"/>
    <s v="Kab. Bulungan"/>
    <n v="6617407"/>
    <x v="80"/>
    <m/>
    <n v="114"/>
    <s v="91 - 120 days"/>
    <d v="2021-09-02T00:00:00"/>
    <s v="W36-2021"/>
    <s v="Sep-2021"/>
    <d v="2021-09-03T00:00:00"/>
    <s v="W36-2021"/>
    <s v="Sep-2021"/>
    <d v="2021-11-22T00:00:00"/>
    <s v="W48-2021"/>
    <s v="Nov-2021"/>
    <d v="2021-11-25T00:00:00"/>
    <s v="W48-2021"/>
    <s v="Nov-2021"/>
    <s v="MW"/>
    <d v="2021-08-13T00:00:00"/>
    <m/>
    <m/>
    <m/>
    <m/>
    <d v="2021-08-12T00:00:00"/>
    <m/>
    <m/>
    <d v="2021-11-25T00:00:00"/>
    <s v="W48-2021"/>
    <m/>
    <m/>
    <m/>
    <s v="38.RFI"/>
    <s v="21.RFI"/>
    <s v="CLOSED - RFI DONE"/>
    <s v="25:11:21: RFIN_x000a_24:11:21: XL CONFIRMED PLN 15MIO/MONTH, OG PROSES BAK &amp; PKS DENGAN PT ADANI_x000a_21:11:21-24:10:21: PLN BY CORPORATE, MENUNGGU HASIL KEPUTUSAN DARI XL TERKAIT HARGA YANG DIBERIKAN OLEH PIHAK CORPORATE DGN HARGA 15JT/BLN _x000a_20:10:21-29:09:21: PLN BY CORPORATE, PROSES PENGAJUAN BA KEPADA PIHAK POWER XL, UNTUK DIAJUKAN KE CORPORATE PT ANDANI, TERKAIT KERJASAMA PENYAMBUNGAN PLN_x000a_26:09:21: SRFI, PLAN CONNECT MULTIGUNA_x000a_22:09:21:19:09:21: ME OG_x000a_15:09:21: PROSES PENGIRIMAN TRAY DAN PANEL ME DAN MOUNTING_x000a_13:09:21: 08:09:21: ME OG_x000a_06:09:21: PONDASI RBS/BTS OG_x000a_01:09:21: 30:08:21: 22:08:21: CME PREPARATION, NEED ADD TRANSPORT REPLAN 17 SEP_x000a_18:08:21: STO DECLARE 12 AUG _x000a_09:08:21: 04:08:21 : SPK COLO RELEASED, ERM PROSES"/>
    <x v="2"/>
    <x v="0"/>
    <m/>
    <m/>
    <m/>
    <m/>
    <x v="2"/>
    <m/>
    <m/>
    <x v="1"/>
    <m/>
    <m/>
  </r>
  <r>
    <n v="524"/>
    <m/>
    <s v="JAW-JB-TSM-4130"/>
    <n v="30692020031"/>
    <s v="1272511003"/>
    <s v="MANGKUBUMI_CIPAWITRA"/>
    <s v="ACTIVE - BLITZKRIEG 2021 [NEW]"/>
    <s v="TB"/>
    <s v="108°9.16.7'E"/>
    <s v="7°19.37.99'S"/>
    <n v="40"/>
    <s v="15/100/180"/>
    <n v="2021"/>
    <s v="BLITZKRIEG 2021 [NEW]"/>
    <s v="Gn.Bango RT002 RW006 Kel.Cipawitra Kec.Mangkubumi Kota Tasikmalaya Prov Jabar"/>
    <s v="HTI"/>
    <s v="JAW-JB-TSM-4130"/>
    <s v="MANGKUBUMI_CIPAWITRA"/>
    <s v="B2S"/>
    <s v="TBG"/>
    <s v="CENTRAL"/>
    <x v="8"/>
    <s v="Jawa Barat"/>
    <s v="Kota Tasikmalaya"/>
    <n v="6617420"/>
    <x v="80"/>
    <m/>
    <n v="153"/>
    <s v="&gt; 150 days"/>
    <d v="2021-12-31T00:00:00"/>
    <s v="W53-2021"/>
    <s v="Dec-2021"/>
    <d v="2021-12-30T00:00:00"/>
    <s v="W53-2021"/>
    <s v="Dec-2021"/>
    <d v="2022-01-01T00:00:00"/>
    <s v="W01-2022"/>
    <s v="Jan-2022"/>
    <d v="2022-01-03T00:00:00"/>
    <s v="W02-2022"/>
    <s v="Jan-2022"/>
    <s v="MW"/>
    <d v="2021-12-08T00:00:00"/>
    <m/>
    <n v="532413348556"/>
    <m/>
    <m/>
    <m/>
    <m/>
    <m/>
    <d v="2022-01-03T00:00:00"/>
    <s v="W02-2022"/>
    <m/>
    <m/>
    <m/>
    <s v="38.RFI"/>
    <s v="21.RFI"/>
    <s v="CLOSED - RFI DONE"/>
    <s v="03:01:22: RFIN_x000a_02:01:22-31:12:21: RFI, WAIT RFIN_x000a_29:12:21-26:12:21: ERECTION OG_x000a_22:12:21: CURRING TIME OG_x000a_19:12:21: REBARING OG, PLAN POURING 21 DES_x000a_15:12:21: LANTAI KERJA OG_x000a_12:12:21-08:12:21: EXCAVATION OG_x000a_05:12:21-01:12:21: TEAM PREPARATION CME, START CME 6 DEC_x000a_28:11:21: SOIL TEST DONE, OG DRAW DESIGN, PLAN RFI 31 DEC_x000a_24:11:21-17:11:21: NEED APPROVAL GM, RFC ACTUAL, OPSIC OG, PROSES LAGI UBAH OUTCELL JADI INCELL, PLAN GM 3 BULAN MENUNGGU IMB TERBIT_x000a_14:11:21: FINALISASI DENGAN PEMKOT 15 NOV, DIBANTU OLEH LSM TASIK, PLAN PENGGUNAAN GM, PENURUNAN KETINGGIAN DARI 52 TO 42 NY APPROVED TIM XL_x000a_10:11:21: PLAN PENGGUNAAN GUYEDMASK, WAIT APPROVAL PEMKOT PLAN FINAL APPROVAL 10 NOV 21_x000a_07:11:21-17:10:21: UNDER REVIEW RNP TERKAIT PENGAJUAN PENGGUNAAN GUYEDMASK, PENURUNAN KETINGGAN DARI 52 KE 42 NEED APPROVAL TEAM XL PRALEL MENUNGGU APPROVAL PEMKOT UNTUK IMPLEMENTASI_x000a_13:10:21: UNDER RNP REVIEW, NEED APPROVAL PENGAJUAN GUYED MASK_x000a_10:10:21: 26:09:21: IW OG, MASIH KURANG 2 KK DARI 14 KK, PLAN SOSWAR 10 OCT 2021_x000a_22:09:21-15:09:21: IW OG, SOSIALISASI WARGA DI UNDUR DIHARI SABTU 18 SEP 2021_x000a_13:09:21: 08:09:21: IW OG PLAN SELASA MALAM NGUMPUL SOSWAR_x000a_06:09:21: KANDIDAT APPROVE RNP AND TNP, IW OG_x000a_01:09:21: NOM OUTCELL, PROSES REHUNTING KANDIDAT_x000a_25:08:21: REKOM_x000a_22:08:21: PLAN SUBMIT KANDIDAT REVIEW RNP &amp; TNP_x000a_18:08:21: 16:08:21: 10:08:21 : 09:08:21 : SPK NEW BUILD RELEASED, HUNTING PROSES"/>
    <x v="2"/>
    <x v="0"/>
    <m/>
    <m/>
    <m/>
    <m/>
    <x v="2"/>
    <m/>
    <m/>
    <x v="1"/>
    <m/>
    <m/>
  </r>
  <r>
    <n v="512"/>
    <m/>
    <s v="JAW-JT-PWD-0024"/>
    <n v="30689790031"/>
    <s v="1441672004"/>
    <s v="IBS GEDONG"/>
    <s v="ACTIVE - BLITZKRIEG"/>
    <s v="TB"/>
    <s v="E°51.53.35'E"/>
    <s v="S°59.30.55'S"/>
    <n v="50"/>
    <s v="65/140/225/340"/>
    <n v="2021"/>
    <m/>
    <s v="Desa Tegalsumur Dusun Gedong RT.001 RW.006 Kec. Brati, Kab. Grobogan Prov. Jawa Tengah"/>
    <s v="EID"/>
    <s v="JAW-JT-PWD-0024"/>
    <s v="SENTRAL GENTENG TEGALSUMUR"/>
    <s v="COLO"/>
    <s v="TBG"/>
    <s v="CENTRAL"/>
    <x v="5"/>
    <s v="Jawa Tengah"/>
    <s v="Kab. Grobogan"/>
    <n v="6616739"/>
    <x v="81"/>
    <m/>
    <n v="59"/>
    <s v="31 - 60 days"/>
    <d v="2021-08-11T00:00:00"/>
    <s v="W33-2021"/>
    <s v="Aug-2021"/>
    <d v="2021-08-12T00:00:00"/>
    <s v="W33-2021"/>
    <s v="Aug-2021"/>
    <d v="2021-08-11T00:00:00"/>
    <s v="W33-2021"/>
    <s v="Aug-2021"/>
    <d v="2021-08-11T00:00:00"/>
    <s v="W33-2021"/>
    <s v="Aug-2021"/>
    <s v="MW"/>
    <m/>
    <m/>
    <s v="525530256376"/>
    <n v="7.7"/>
    <m/>
    <d v="2021-07-13T00:00:00"/>
    <m/>
    <m/>
    <d v="2021-09-09T00:00:00"/>
    <s v="W37-2021"/>
    <m/>
    <m/>
    <m/>
    <s v="38.RFI"/>
    <s v="21.RFI"/>
    <s v="CLOSED - RFI DONE"/>
    <s v="09:08:2021: 09:06:2021: PLAN CONNECT 10 SEPT_x000a_08:01:2021: 08:30:2021:08:25:2021:08:22:2021: 08:18:2021: REGISTER RELEASED, BPUJL PAID, PROSES CONNECT PLN PLAN CONNECT  REPLAN 6 SEPT, WAITING JADWAL PLN_x000a_08:16:2021: 08:10:2021 : 08:09:2021 : 08:04:2021: 08:02:2021: SRFI 2 Aug SK PLN RELEASED, PLN PROSES REGISTER_x000a_07.29.2021 : Pondasi BTS Done, ME OG, PSB PLN NY Released_x000a_07.26.21 : 07.22.21 : 07:19:21 SPK REACTIVE, CME PREPARATION_x000a_03.05.21 : SPK return by XL "/>
    <x v="2"/>
    <x v="0"/>
    <m/>
    <m/>
    <m/>
    <m/>
    <x v="2"/>
    <m/>
    <m/>
    <x v="1"/>
    <m/>
    <m/>
  </r>
  <r>
    <n v="504"/>
    <m/>
    <s v="JAW-JT-BYL-0238"/>
    <n v="30689770031"/>
    <s v="1442442001"/>
    <s v="IBS BLUE KALIMATI JUWANGI"/>
    <s v="ACTIVE - BLITZKRIEG"/>
    <s v="TB"/>
    <s v="E°41.43.22'E"/>
    <s v="S°14.26.2'S"/>
    <n v="50"/>
    <s v="20/90/170/270"/>
    <n v="2021"/>
    <m/>
    <s v="Desa Krobokan RT.019 RW.001 Kec.Juwangi, Kab.Boyolali Prov. Jawa Tengah"/>
    <s v="EID"/>
    <s v="JAW-JT-BYL-0238"/>
    <s v="ALHUDA KROBOKAN"/>
    <s v="COLO"/>
    <s v="TBG"/>
    <s v="CENTRAL"/>
    <x v="5"/>
    <s v="Jawa Tengah"/>
    <s v="Kab. Boyolali"/>
    <n v="6616739"/>
    <x v="81"/>
    <m/>
    <n v="46"/>
    <s v="31 - 60 days"/>
    <d v="2021-08-11T00:00:00"/>
    <s v="W33-2021"/>
    <s v="Aug-2021"/>
    <d v="2021-08-12T00:00:00"/>
    <s v="W33-2021"/>
    <s v="Aug-2021"/>
    <d v="2021-08-11T00:00:00"/>
    <s v="W33-2021"/>
    <s v="Aug-2021"/>
    <d v="2021-08-11T00:00:00"/>
    <s v="W33-2021"/>
    <s v="Aug-2021"/>
    <s v="MW"/>
    <m/>
    <m/>
    <s v="525520287756"/>
    <n v="7.7"/>
    <m/>
    <m/>
    <m/>
    <m/>
    <d v="2021-08-27T00:00:00"/>
    <s v="W35-2021"/>
    <m/>
    <m/>
    <m/>
    <s v="38.RFI"/>
    <s v="21.RFI"/>
    <s v="CLOSED - RFI DONE"/>
    <s v="08:25:2021: PLN CONNECTED, COLLECT DOKUMENTASI RFI_x000a_08:22:2021 : 08:18:2021: 08:16:2021: 08:10:2021: SRFI, PROSES REGISTER PLN, SURVEY DONE RE PLAN 23 AUG 2021_x000a_08:09:2021: 08:04:2021: 08:02:2021 : SRFI, SK PLN RELEASED, PLN PROSES REGISTER_x000a_07:29:21: PONDASI DONE, ME PG, SK PLN NY RELEASED_x000a_07.26.21 : 07.22.21 : 07:19:21 SPK REACTIVE, CME PREPARATION_x000a_03.05.21 : SPK return by XL "/>
    <x v="2"/>
    <x v="0"/>
    <m/>
    <m/>
    <m/>
    <m/>
    <x v="2"/>
    <m/>
    <m/>
    <x v="1"/>
    <m/>
    <m/>
  </r>
  <r>
    <n v="503"/>
    <m/>
    <s v="JAW-JT-TGL-2613"/>
    <n v="30689780031"/>
    <s v="1441822004"/>
    <s v="IBS SIGEDONG"/>
    <s v="ACTIVE - BLITZKRIEG"/>
    <s v="TB"/>
    <s v="E°7.34.28'E"/>
    <s v="S°12.45.94'S"/>
    <n v="50"/>
    <s v="145/240/320"/>
    <n v="2021"/>
    <m/>
    <s v="Jl. Dukuh Ratna, Desa Sigedong RT.003 RW.002 Kec.Bumijawa, Kab. Tegal Prov. Jawa Tengah"/>
    <s v="EID"/>
    <s v="JAW-JT-TGL-2613"/>
    <s v="SIGEDONG BUMIJAWA"/>
    <s v="COLO"/>
    <s v="TBG"/>
    <s v="CENTRAL"/>
    <x v="5"/>
    <s v="Jawa Tengah"/>
    <s v="Kab. Tegal"/>
    <n v="6616739"/>
    <x v="81"/>
    <m/>
    <n v="35"/>
    <s v="31 - 60 days"/>
    <d v="2021-08-11T00:00:00"/>
    <s v="W33-2021"/>
    <s v="Aug-2021"/>
    <d v="2021-08-12T00:00:00"/>
    <s v="W33-2021"/>
    <s v="Aug-2021"/>
    <d v="2021-08-11T00:00:00"/>
    <s v="W33-2021"/>
    <s v="Aug-2021"/>
    <d v="2021-08-11T00:00:00"/>
    <s v="W33-2021"/>
    <s v="Aug-2021"/>
    <s v="MW"/>
    <m/>
    <m/>
    <s v="522591209411"/>
    <n v="6.6"/>
    <m/>
    <m/>
    <m/>
    <m/>
    <d v="2021-08-16T00:00:00"/>
    <s v="W34-2021"/>
    <m/>
    <m/>
    <m/>
    <s v="38.RFI"/>
    <s v="21.RFI"/>
    <s v="CLOSED - RFI DONE"/>
    <s v="08:16:2021: 08:10:2021: SRFI, BPUJL PAID, CONNECTION PROSESS_x000a_08:09:2021: SRFI, PLN PROSES REGISTER_x000a_08:04:2021: 08:02:2021 : ME OG, SK PLN RELEASED_x000a_07:29:2021 : PONDASI DONE, ME OG, SK PLN NY RELEASED_x000a_07.26.21 : 07.22.21 : 07:19:21 SPK REACTIVE, CME PREPARATION_x000a_03.05.21 : SPK return by XL "/>
    <x v="2"/>
    <x v="0"/>
    <m/>
    <m/>
    <m/>
    <m/>
    <x v="2"/>
    <m/>
    <m/>
    <x v="1"/>
    <m/>
    <m/>
  </r>
  <r>
    <n v="501"/>
    <m/>
    <s v="JAW-JI-PSR-4262"/>
    <n v="30690060031"/>
    <s v="1650972007"/>
    <s v="IBS LEBAK REJO"/>
    <s v="ACTIVE - BLITZKRIEG"/>
    <s v="TB"/>
    <s v="E°45.55.69'E"/>
    <s v="S°49.35.33'S"/>
    <n v="50"/>
    <s v="90/155/310"/>
    <n v="2021"/>
    <s v="BLITZKRIEG 2021 [NEW]"/>
    <s v="Desa Lebak Rejo Dusun Cari RT.003 RW.002 Kec.Purwodadi, Kab.Pasuruan Prov.Jawa Timur"/>
    <s v="HTI"/>
    <s v="JAW-JI-PSR-4262"/>
    <s v="PURWODADI_LEBAKREJO"/>
    <s v="COLO"/>
    <s v="TBG"/>
    <s v="EAST"/>
    <x v="15"/>
    <s v="Jawa Timur"/>
    <s v="Kab. Pasuruan"/>
    <n v="6616738"/>
    <x v="81"/>
    <m/>
    <n v="32"/>
    <s v="31 - 60 days"/>
    <d v="2021-08-11T00:00:00"/>
    <s v="W33-2021"/>
    <s v="Aug-2021"/>
    <d v="2021-08-12T00:00:00"/>
    <s v="W33-2021"/>
    <s v="Aug-2021"/>
    <d v="2021-08-11T00:00:00"/>
    <s v="W33-2021"/>
    <s v="Aug-2021"/>
    <d v="2021-08-11T00:00:00"/>
    <s v="W33-2021"/>
    <s v="Aug-2021"/>
    <m/>
    <m/>
    <m/>
    <s v="513580994612"/>
    <n v="6.6"/>
    <m/>
    <d v="2021-07-21T00:00:00"/>
    <m/>
    <m/>
    <d v="2021-08-13T00:00:00"/>
    <s v="W33-2021"/>
    <m/>
    <m/>
    <m/>
    <s v="38.RFI"/>
    <s v="21.RFI"/>
    <s v="CLOSED - RFI DONE"/>
    <s v="08:10:21: 08:09:21: 08:04:21: Power Connection Proses_x000a_08:02:21: 07:29:21: SRFI,SK RELEASED 2 Aug_x000a_07.26.21 : Pondasi RBS/BTS OG, SK PLN NY Released_x000a_07.22.21: 07:19:21 SPK REACTIVE, CME PREPARATION_x000a_03.05.21 : SPK return by XL "/>
    <x v="2"/>
    <x v="0"/>
    <m/>
    <m/>
    <m/>
    <m/>
    <x v="2"/>
    <m/>
    <m/>
    <x v="1"/>
    <m/>
    <m/>
  </r>
  <r>
    <n v="502"/>
    <m/>
    <s v="SUM-SS-KAG-1238"/>
    <n v="30689800031"/>
    <s v="0717782001"/>
    <s v="IBS PADAMARAN TIMUR"/>
    <s v="ACTIVE - BLITZKRIEG"/>
    <s v="TB"/>
    <s v="E°4.42.34'E"/>
    <s v="S°33.48.93'S"/>
    <n v="60"/>
    <s v="20/110/220"/>
    <n v="2021"/>
    <s v="BLITZKRIEG 2021 [NEW]"/>
    <s v="RT. 001 RW. 004, Desa Sumber Hidup, Kecamatan Padamaran Timur, Kabupaten Ogan Komering Ilir, Provinsi Sumatera Selatan"/>
    <s v="HTI"/>
    <s v="SUM-SS-KAG-1238"/>
    <s v="SUMBER_HIDUP"/>
    <s v="COLO"/>
    <s v="TBG"/>
    <s v="West"/>
    <x v="1"/>
    <s v="Sumatera Selatan"/>
    <s v="Kab. Ogan Komering Ilir"/>
    <n v="6616738"/>
    <x v="81"/>
    <m/>
    <n v="31"/>
    <s v="31 - 60 days"/>
    <d v="2021-08-11T00:00:00"/>
    <s v="W33-2021"/>
    <s v="Aug-2021"/>
    <d v="2021-08-12T00:00:00"/>
    <s v="W33-2021"/>
    <s v="Aug-2021"/>
    <d v="2021-08-11T00:00:00"/>
    <s v="W33-2021"/>
    <s v="Aug-2021"/>
    <d v="2021-08-11T00:00:00"/>
    <s v="W33-2021"/>
    <s v="Aug-2021"/>
    <s v="MW"/>
    <m/>
    <m/>
    <n v="149300173782"/>
    <n v="6.6"/>
    <m/>
    <d v="2021-07-13T00:00:00"/>
    <m/>
    <m/>
    <d v="2021-08-12T00:00:00"/>
    <s v="W33-2021"/>
    <m/>
    <m/>
    <m/>
    <s v="38.RFI"/>
    <s v="21.RFI"/>
    <s v="CLOSED - RFI DONE"/>
    <s v="08:12:2021: RFI_x000a_08:10:21:08:09:21: 08:04:21: Power Connection Proses_x000a_08:02:21 : 07:29:21: SRFI, SK RELEASED 2 AUG,_x000a_07:26:21: Pondasi RBS dan BTS OG, SK PLN NY Released_x000a_07.22.21: 07:19:21 SPK REACTIVE, CME PREPARATION_x000a_03.05.21 : SPK return by XL "/>
    <x v="2"/>
    <x v="0"/>
    <m/>
    <m/>
    <m/>
    <m/>
    <x v="2"/>
    <m/>
    <m/>
    <x v="1"/>
    <m/>
    <m/>
  </r>
  <r>
    <n v="513"/>
    <m/>
    <s v="JAW-JT-RBG-1787"/>
    <n v="30689760031"/>
    <s v="1441712004"/>
    <s v="IBS WORO KRANGGAN"/>
    <s v="ACTIVE - BLITZKRIEG"/>
    <s v="TB"/>
    <s v="E°33.42.01'E"/>
    <s v="S°40.14.52'S"/>
    <n v="50"/>
    <s v="20/95/165/290"/>
    <n v="2021"/>
    <m/>
    <s v="Jl. Telon, Desa Woro Kec. Kragan, Kab. Rembang Prov. Jawa Tengah"/>
    <s v="EID"/>
    <s v="JAW-JT-RBG-1787"/>
    <s v="TELON WORO"/>
    <s v="COLO"/>
    <s v="TBG"/>
    <s v="CENTRAL"/>
    <x v="5"/>
    <s v="Jawa Tengah"/>
    <s v="Kab. Rembang"/>
    <n v="6616739"/>
    <x v="81"/>
    <m/>
    <n v="60"/>
    <s v="31 - 60 days"/>
    <d v="2021-08-11T00:00:00"/>
    <s v="W33-2021"/>
    <s v="Aug-2021"/>
    <d v="2021-08-12T00:00:00"/>
    <s v="W33-2021"/>
    <s v="Aug-2021"/>
    <d v="2021-09-10T00:00:00"/>
    <s v="W37-2021"/>
    <s v="Sep-2021"/>
    <d v="2021-09-10T00:00:00"/>
    <s v="W37-2021"/>
    <s v="Sep-2021"/>
    <s v="MW"/>
    <m/>
    <m/>
    <s v="520062016878"/>
    <n v="7.7"/>
    <m/>
    <d v="2021-07-14T00:00:00"/>
    <m/>
    <m/>
    <d v="2021-09-10T00:00:00"/>
    <s v="W37-2021"/>
    <m/>
    <m/>
    <m/>
    <s v="38.RFI"/>
    <s v="21.RFI"/>
    <s v="CLOSED - RFI DONE"/>
    <s v="09:08:2021: 09:06:2021: PLAN CONNECT 10 SEPT_x000a_09:01:2021:08:30:2021:08:25:2021: REGISTER RELEASED 27 AUG, PLAN CONNECT 7 SEPT 2021 WAITING JADWAL PLN_x000a_08:22:2021: 08:18:2021: XL APPROVE CONNECT DENGAN 5,5, WAITING KONFIRMASI DENGAN PMO EID CENTRAL PAK TEGUH PLAN 23 AUG 2021_x000a_08:16:2021: 08:10:2021 : MENUNGGU PERSETUJUAN XL TERKAIT PENYAMBUNGAN PLN DENGAN POWER 5.5Kva_x000a_08:09:2021 : 08:04:2021: 08:02:2021: SRFI 2 Aug SK PLN RELEASED, PLN PROSES REGISTER_x000a_07.29.2021 : Pondasi BTS Done, ME OG, PSB PLN NY Released_x000a_07.26.21 : 07.22.21 : 07:19:21 SPK REACTIVE, CME PREPARATION_x000a_03.05.21 : SPK return by XL "/>
    <x v="2"/>
    <x v="0"/>
    <m/>
    <m/>
    <m/>
    <m/>
    <x v="2"/>
    <m/>
    <m/>
    <x v="1"/>
    <m/>
    <m/>
  </r>
  <r>
    <n v="514"/>
    <m/>
    <s v="JAW-JT-PWD-0026"/>
    <n v="30690050031"/>
    <s v="1442452001"/>
    <s v="IBS SEBOTO AMPEL"/>
    <s v="ACTIVE - BLITZKRIEG"/>
    <s v="TB"/>
    <s v="E°8.10.1'E"/>
    <s v="S°11.25.76'S"/>
    <n v="50"/>
    <s v="90/240/335"/>
    <n v="2021"/>
    <m/>
    <s v="Desa Rejosari Majan Kec. Kradenan, Kab. Grobogan Prov. Jawa Tengah"/>
    <s v="EID"/>
    <s v="JAW-JT-PWD-0026"/>
    <s v="HIKMAH REJOSARI"/>
    <s v="COLO"/>
    <s v="TBG"/>
    <s v="CENTRAL"/>
    <x v="5"/>
    <s v="Jawa Tengah"/>
    <s v="Kab. Grobogan"/>
    <n v="6616739"/>
    <x v="81"/>
    <m/>
    <n v="138"/>
    <s v="121 - 150 days"/>
    <d v="2021-08-11T00:00:00"/>
    <s v="W33-2021"/>
    <s v="Aug-2021"/>
    <d v="2021-08-12T00:00:00"/>
    <s v="W33-2021"/>
    <s v="Aug-2021"/>
    <d v="2021-09-30T00:00:00"/>
    <s v="W40-2021"/>
    <s v="Sep-2021"/>
    <d v="2021-11-26T00:00:00"/>
    <s v="W48-2021"/>
    <s v="Nov-2021"/>
    <s v="MW"/>
    <d v="2021-11-24T00:00:00"/>
    <m/>
    <n v="525540201381"/>
    <n v="7.7"/>
    <m/>
    <d v="2021-07-19T00:00:00"/>
    <m/>
    <m/>
    <d v="2021-11-27T00:00:00"/>
    <s v="W48-2021"/>
    <m/>
    <m/>
    <m/>
    <s v="38.RFI"/>
    <s v="21.RFI"/>
    <s v="CLOSED - RFI DONE"/>
    <s v="27:11:21: RFIN_x000a_24:11:21-22:11:21: RFI, WAIT FOR RFIN_x000a_21:11:21: REGISTER EXPIRED, PLAN BAYAR 22 NOV, PLAN CONNECT 26 NOV _x000a_17:11:21-10:11:21: REVISI REGISTER OG, PLAN CONNECT 18 NOV_x000a_07:11:21-26:10:21: MENUNGGU MATERIAL TRAFO DARI PLN, PLAN W2 NOV_x000a_20:10:21-26:09:21: MENUNGGU PENGADAAN TRAFO DENGAN POWER NORMAL, UNTUK POWER 4.4 TIDAK DI APPROVED, MENUNGGU PROSES CONNECT DENGAN POWER NORMAL, ESTIMASI DARI PLN 1 BULAN_x000a_22:09:21: 19:09:21 UNDER REVIEW EID TERKAIT KELAYAKAN MG DENGAN POWER 4.4_x000a_15:09:21: OVERBLAST, NEED PENGADAAN TRAFO 7.7 Kva, MENUNGGU PENGADAAN TRAFO DARI PLN_x000a_13:09:21: 09:08:2021: PENGAJUAN MULTIGUNA 4.4 DITOLAK OLEH PAK IMAM, PROSES NEGOSIASI DENGAN PLN UNTUK PENAMBAHAN POWER 5.5 _x000a_09:06:2021: 08:01:2021: PENGAJUAN PLN MULTIGUNA DENGAN POWER 4.4 KE PIHAK PLN REPLAN CONNECT 13 SEPT_x000a_08:30:2021:08:25:2021: POWER CONNECTION PROSES, OVB DISETUJUI PLN DENGAN POWER 4.4_x000a_08:18:2021: 08:16:2021: ME &amp; GROUNDING SYSTEM, PLN OVERBLAST PROSES PEMBAGIAN BEBAN, REPLAN 30 AUG_x000a_08:10:2021: FABRIKASI MATERIAL, PONDASI OG REPLAN 27 AUG _x000a_08:04:2021: FABRIKASI MATERIAL COLO DI GUYEDMAST_x000a_08:02:2021: 07:29:2021 : Proses Perkuatan Tower, Paralel Pengerjaan  CME_x000a_07.26.21 : 07.22.21 : 07:19:21 SPK REACTIVE, CME PREPARATION NEED PERKUATAN TOWER_x000a_03.05.21 : SPK return by XL "/>
    <x v="2"/>
    <x v="0"/>
    <m/>
    <m/>
    <m/>
    <m/>
    <x v="2"/>
    <m/>
    <m/>
    <x v="1"/>
    <m/>
    <m/>
  </r>
  <r>
    <n v="650"/>
    <m/>
    <s v="SUM-LA-MET-0656"/>
    <n v="30688690031"/>
    <s v="100630109"/>
    <s v="BUDUT METRO"/>
    <s v="ACTIVE - RELOCATION"/>
    <s v="TB"/>
    <s v="E°18.7.52'E"/>
    <s v="S°7.5.2'S"/>
    <n v="39"/>
    <s v="110/180/350"/>
    <m/>
    <s v="RELOCATION"/>
    <s v="Jl. Anggrek RT. 009 RW. 002 Kel. Metro Kec. Metro Pusat Kota Metro_x000a_Lampung"/>
    <s v="HTI"/>
    <s v="SUM-LA-MET-0656"/>
    <s v="METRO RELOCATION"/>
    <s v="COLO"/>
    <s v="TBG"/>
    <s v="West"/>
    <x v="13"/>
    <s v="Lampung"/>
    <s v="kota metro"/>
    <n v="6617226"/>
    <x v="82"/>
    <m/>
    <n v="53"/>
    <s v="31 - 60 days"/>
    <d v="2021-07-22T00:00:00"/>
    <s v="W30-2021"/>
    <s v="Jul-2021"/>
    <d v="2021-08-14T00:00:00"/>
    <s v="W33-2021"/>
    <s v="Aug-2021"/>
    <d v="2021-07-22T00:00:00"/>
    <s v="W30-2021"/>
    <s v="Jul-2021"/>
    <d v="2021-07-22T00:00:00"/>
    <s v="W30-2021"/>
    <s v="Jul-2021"/>
    <s v="MW"/>
    <m/>
    <m/>
    <s v="172000856747"/>
    <n v="6.6"/>
    <m/>
    <m/>
    <m/>
    <m/>
    <d v="2021-08-14T00:00:00"/>
    <s v="W33-2021"/>
    <m/>
    <m/>
    <m/>
    <s v="38.RFI"/>
    <s v="21.RFI"/>
    <s v="CLOSED - RFI DONE"/>
    <s v="08:10:21: 08:09:21: Power Connection Proses_x000a_08:04:21: 08:02:21: 07:29:21: SRFI, PLN CONNECT HOLD BY XL_x000a_07:19:2021 : Mechanical &amp; Electrical Proses_x000a_07:19:2021: RBS dan BTS Foundation, SK PLN NY RELEASED_x000a_07:15:2021 : CME PREPARATION"/>
    <x v="2"/>
    <x v="0"/>
    <m/>
    <m/>
    <m/>
    <m/>
    <x v="2"/>
    <m/>
    <m/>
    <x v="1"/>
    <m/>
    <m/>
  </r>
  <r>
    <n v="595"/>
    <m/>
    <s v="JAW-BT-TNG-1520"/>
    <n v="30684860031"/>
    <s v="TBG03_BTN233"/>
    <s v="TANGERANG"/>
    <s v="ACTIVE - RELOCATION"/>
    <s v="TB"/>
    <s v="106°37.37.88'E"/>
    <s v="6°10.8.22'S"/>
    <n v="45"/>
    <s v=" 90/210/330"/>
    <n v="2021"/>
    <m/>
    <s v="Jl. Aipda KS Tubun No.18, Kel. Pasar Baru Kec Tangerang, Kota Tangerang Prov. Banten"/>
    <s v="EID"/>
    <s v="JAW-BT-TNG-1520"/>
    <s v="KAMPUNG KOANG RELOCATION"/>
    <s v="COLO"/>
    <s v="TBG"/>
    <s v="JABO"/>
    <x v="10"/>
    <s v="Banten"/>
    <s v="Kota Tangerang"/>
    <n v="6617212"/>
    <x v="83"/>
    <m/>
    <n v="325"/>
    <s v="&gt; 150 days"/>
    <d v="2021-06-28T00:00:00"/>
    <s v="W27-2021"/>
    <s v="Jun-2021"/>
    <d v="2021-06-25T00:00:00"/>
    <s v="W26-2021"/>
    <s v="Jun-2021"/>
    <s v="TBD"/>
    <s v="TBD"/>
    <s v="TBD"/>
    <s v="TBD"/>
    <s v="TBD"/>
    <s v="TBD"/>
    <m/>
    <m/>
    <m/>
    <m/>
    <m/>
    <m/>
    <s v=""/>
    <m/>
    <m/>
    <m/>
    <m/>
    <m/>
    <m/>
    <m/>
    <s v="02.SPK returned"/>
    <s v="02.SPK RETURNED"/>
    <s v="RETURN BY XL"/>
    <s v="31:10:21-26:10:21: Dismantle, need email dismantle by XL _x000a_20:10:21-21.06.2021 : Power Connection Prosess, Need Confirmasi connect PLN by XL_x000a_08:10:2021: SRFI CONNECT PLN HOLD BY XL_x000a_06.17.2021 : ME OG_x000a_06.14.2021 : RBS &amp; BTS Foundation _x000a_06.10.2021 : Mobilisasi dan Demobilisasi Team"/>
    <x v="2"/>
    <x v="0"/>
    <m/>
    <m/>
    <m/>
    <m/>
    <x v="2"/>
    <m/>
    <m/>
    <x v="1"/>
    <m/>
    <m/>
  </r>
  <r>
    <n v="648"/>
    <m/>
    <s v="JAW-JB-BDG-4215"/>
    <n v="30682840031"/>
    <s v="120481109"/>
    <s v="LEUWI GAJAH"/>
    <s v="ACTIVE - RELOCATION"/>
    <s v="MSI"/>
    <s v="E°33.56.88'E"/>
    <s v="S°54.0.04'S"/>
    <n v="30"/>
    <s v="45/120/300"/>
    <m/>
    <s v="RELOCATION"/>
    <s v="Jl.Cibeureum Komplek Saptamarga RT.4 RW.4 Kel.Campaka Kec.Andir, Kota Bandung "/>
    <s v="HTI"/>
    <s v="JAW-JB-BDG-4215"/>
    <s v="BANDARA HUSEIN SASTRANEGARA RELOCATION"/>
    <s v="COLO"/>
    <s v="TBG"/>
    <s v="CENTRAL"/>
    <x v="8"/>
    <s v="Jawa Barat"/>
    <s v="Kota Bandung"/>
    <n v="6617180"/>
    <x v="84"/>
    <m/>
    <n v="32"/>
    <s v="31 - 60 days"/>
    <d v="2021-05-29T00:00:00"/>
    <s v="W22-2021"/>
    <s v="May-2021"/>
    <d v="2021-05-27T00:00:00"/>
    <s v="W22-2021"/>
    <s v="May-2021"/>
    <d v="2021-05-20T00:00:00"/>
    <s v="W21-2021"/>
    <s v="May-2021"/>
    <d v="2021-05-27T00:00:00"/>
    <s v="W22-2021"/>
    <s v="May-2021"/>
    <m/>
    <m/>
    <m/>
    <s v="535556193516"/>
    <n v="6.6"/>
    <m/>
    <m/>
    <m/>
    <m/>
    <d v="2021-05-31T00:00:00"/>
    <s v="W23-2021"/>
    <m/>
    <m/>
    <m/>
    <s v="38.RFI"/>
    <s v="21.RFI"/>
    <s v="CLOSED - RFI DONE"/>
    <s v="05.31.2021 : Power Connection Process, Plan Connect PLN W1 Jun_x000a_05.26.2021 : 05.23.2021 : ME OG, PSB Released, OG Register_x000a_05.17.2021 : 05.10.2021 CME Preparation"/>
    <x v="2"/>
    <x v="0"/>
    <m/>
    <m/>
    <m/>
    <m/>
    <x v="2"/>
    <m/>
    <m/>
    <x v="1"/>
    <m/>
    <m/>
  </r>
  <r>
    <n v="647"/>
    <m/>
    <s v="JAW-JB-BDG-4214"/>
    <n v="30682850031"/>
    <s v="T000313"/>
    <s v="IPTN"/>
    <s v="ACTIVE - RELOCATION"/>
    <s v="SKP"/>
    <s v="107°34.22.8'E"/>
    <s v="6°53.42.14'S"/>
    <n v="30"/>
    <s v="90/210/330"/>
    <m/>
    <s v="RELOCATION"/>
    <s v="Jl. Agusta RT/RW 04/08, Komplek Sukaraja II, Lanud Husein Sastranegara, kota Bandung"/>
    <s v="HTI"/>
    <s v="JAW-JB-BDG-4214"/>
    <s v="PASIRKALIKI SUKARAJA RELOCATION"/>
    <s v="COLO"/>
    <s v="TBG"/>
    <s v="CENTRAL"/>
    <x v="8"/>
    <s v="Jawa Barat"/>
    <s v="Kota Bandung"/>
    <n v="6617179"/>
    <x v="85"/>
    <m/>
    <n v="30"/>
    <s v="&lt; 30 days"/>
    <d v="2021-05-28T00:00:00"/>
    <s v="W22-2021"/>
    <s v="May-2021"/>
    <d v="2021-05-27T00:00:00"/>
    <s v="W22-2021"/>
    <s v="May-2021"/>
    <d v="2021-05-20T00:00:00"/>
    <s v="W21-2021"/>
    <s v="May-2021"/>
    <d v="2021-05-27T00:00:00"/>
    <s v="W22-2021"/>
    <s v="May-2021"/>
    <m/>
    <m/>
    <m/>
    <s v="535812217807"/>
    <n v="6.6"/>
    <m/>
    <m/>
    <m/>
    <m/>
    <d v="2021-05-28T00:00:00"/>
    <s v="W22-2021"/>
    <m/>
    <m/>
    <m/>
    <s v="38.RFI"/>
    <s v="21.RFI"/>
    <s v="CLOSED - RFI DONE"/>
    <s v="05.26.2021 : Power Connection Prosess, Plan RFI W1 Jun_x000a_05.23.2021 : ME OG, PSB Released, OG Register_x000a_05.17.2021 : 05.10.2021 CME Preparation"/>
    <x v="2"/>
    <x v="0"/>
    <m/>
    <m/>
    <m/>
    <m/>
    <x v="2"/>
    <m/>
    <m/>
    <x v="1"/>
    <m/>
    <m/>
  </r>
  <r>
    <n v="511"/>
    <m/>
    <s v="SUL-SN-SGM-1259"/>
    <n v="30600260031"/>
    <s v="2811111003"/>
    <s v="LEMBANGPARANG"/>
    <s v="ACTIVE - BLITZKRIEG"/>
    <s v="PKP"/>
    <s v="E°24.42.84'E"/>
    <s v="S°14.48.84'S"/>
    <n v="40"/>
    <s v="90/210/330"/>
    <n v="2021"/>
    <s v="JEDI 2020 [NEW]"/>
    <s v=""/>
    <s v="HTI"/>
    <s v="SUL-SN-SGM-1259"/>
    <s v="TINGGIMAE_BAROMBONG"/>
    <s v="COLO"/>
    <s v="TBG"/>
    <s v="EAST"/>
    <x v="2"/>
    <s v="Sulawesi Selatan"/>
    <s v="Kab. Gowa"/>
    <n v="6617124"/>
    <x v="86"/>
    <m/>
    <n v="393"/>
    <s v="&gt; 150 days"/>
    <d v="2021-04-21T00:00:00"/>
    <s v="W17-2021"/>
    <s v="Apr-2021"/>
    <s v="TBD"/>
    <s v="TBD"/>
    <s v="TBD"/>
    <s v="TBD"/>
    <s v="TBD"/>
    <s v="TBD"/>
    <s v="TBD"/>
    <s v="TBD"/>
    <s v="TBD"/>
    <m/>
    <m/>
    <m/>
    <m/>
    <m/>
    <m/>
    <m/>
    <m/>
    <m/>
    <m/>
    <m/>
    <m/>
    <m/>
    <m/>
    <s v="02.SPK returned"/>
    <s v="02.SPK RETURNED"/>
    <m/>
    <s v="03.05.21 : SPK return by XL "/>
    <x v="2"/>
    <x v="0"/>
    <m/>
    <m/>
    <m/>
    <m/>
    <x v="2"/>
    <m/>
    <m/>
    <x v="1"/>
    <m/>
    <m/>
  </r>
  <r>
    <n v="500"/>
    <m/>
    <s v="JAW-JT-JPA-0701"/>
    <n v="30681490031"/>
    <s v="1443752004"/>
    <s v="IBS SURODADI KEDUNG"/>
    <s v="ACTIVE - BLITZKRIEG"/>
    <s v="TB"/>
    <s v="E°39.1.47'E"/>
    <s v="S°41.18.6'S"/>
    <n v="50"/>
    <s v="60/200/300"/>
    <n v="2021"/>
    <m/>
    <s v="Surodadi RT 012 RW 04 Desa Surodadi Kecamatan Kedung kabupaten Jepara, Jawa Tengah"/>
    <s v="EID"/>
    <s v="JAW-JT-JPA-0701"/>
    <s v="GANG JAMBU SURODADI"/>
    <s v="COLO"/>
    <s v="TBG"/>
    <s v="CENTRAL"/>
    <x v="5"/>
    <s v="Jawa Tengah"/>
    <s v="Kab. Jepara"/>
    <n v="6616739"/>
    <x v="33"/>
    <m/>
    <n v="137"/>
    <s v="121 - 150 days"/>
    <d v="2021-04-17T00:00:00"/>
    <s v="W16-2021"/>
    <s v="Apr-2021"/>
    <d v="2021-05-07T00:00:00"/>
    <s v="W19-2021"/>
    <s v="May-2021"/>
    <d v="2021-05-20T00:00:00"/>
    <s v="W21-2021"/>
    <s v="May-2021"/>
    <d v="2021-05-20T00:00:00"/>
    <s v="W21-2021"/>
    <s v="May-2021"/>
    <s v="MW"/>
    <d v="2021-11-16T00:00:00"/>
    <m/>
    <s v="520022060900"/>
    <n v="7.7"/>
    <m/>
    <m/>
    <m/>
    <m/>
    <d v="2021-08-02T00:00:00"/>
    <s v="W32-2021"/>
    <m/>
    <m/>
    <m/>
    <s v="38.RFI"/>
    <s v="21.RFI"/>
    <s v="CLOSED - RFI DONE"/>
    <s v="08:02:2021: 07.29.2021: PLN Proses Multiguna Plan W1 Aug_x000a_07.26.2021 :  BPUJL Paid, Proses Connect PLN Plan Connect 29 Jul_x000a_07.22.2021: 07:19:2021: Power Connection Prosess, waiting connect PLN_x000a_07:15:2021 : 07:12:2021: ME &amp; Grounding System_x000a_07.08.2021 : RBS/BTS Foundation_x000a_07.05.2021 : 07.01.2021 : comcase, plan solve 5 Jul, plan cme start 7 Jul, revisi plan RFI 20 Jul_x000a_06.28.2021 : 06.24.2021 : CME Hold Comecase issue, proses approval pengajuan kompensasi, plan close end JUN revisi Plan RFI W3 JUL_x000a_06.21.2021 : 06.07.2021 : 06.07.2021 : 06.02.2021 : 05.26.2021 : 05.23.2021 : 05.17.2021 : 05.10.21 : 05.06.2021 : CME Hold karena Issue Access Block by LO_x000a_05.03.2021 CME PREPARATION"/>
    <x v="2"/>
    <x v="0"/>
    <m/>
    <m/>
    <m/>
    <m/>
    <x v="2"/>
    <m/>
    <m/>
    <x v="1"/>
    <m/>
    <m/>
  </r>
  <r>
    <n v="499"/>
    <m/>
    <s v="JAW-JT-KDS-0858"/>
    <n v="30681430031"/>
    <s v="1439982007"/>
    <s v="IBS TENGGALES"/>
    <s v="ACTIVE - BLITZKRIEG"/>
    <s v="TB"/>
    <s v="E°53.32.82'E"/>
    <s v="S°48.19.48'S"/>
    <n v="40"/>
    <s v="0/90/180/270"/>
    <n v="2021"/>
    <m/>
    <s v="Dukuh Rau RT.003 RW. 004, Desa Tenggeles, Kecamatan Mejabo, Kabupaten Kudus, Provinsi Jawa Tengah"/>
    <s v="EID"/>
    <s v="JAW-JT-KDS-0858"/>
    <s v="KALANGAN TENGGELES"/>
    <s v="COLO"/>
    <s v="TBG"/>
    <s v="CENTRAL"/>
    <x v="5"/>
    <s v="Jawa Tengah"/>
    <s v="Kab. Kudus"/>
    <n v="6616739"/>
    <x v="33"/>
    <m/>
    <n v="104"/>
    <s v="91 - 120 days"/>
    <d v="2021-04-17T00:00:00"/>
    <s v="W16-2021"/>
    <s v="Apr-2021"/>
    <d v="2021-05-07T00:00:00"/>
    <s v="W19-2021"/>
    <s v="May-2021"/>
    <d v="2021-05-20T00:00:00"/>
    <s v="W21-2021"/>
    <s v="May-2021"/>
    <d v="2021-05-20T00:00:00"/>
    <s v="W21-2021"/>
    <s v="May-2021"/>
    <s v="MW"/>
    <d v="2021-11-16T00:00:00"/>
    <m/>
    <n v="520013335752"/>
    <m/>
    <m/>
    <m/>
    <m/>
    <m/>
    <d v="2021-06-30T00:00:00"/>
    <s v="W27-2021"/>
    <m/>
    <m/>
    <m/>
    <s v="38.RFI"/>
    <s v="21.RFI"/>
    <s v="CLOSED - RFI DONE"/>
    <s v="06.28.2021 : Power Connection Process, plan connect multiguna 29 Jun_x000a_06.24.2021 : 06.21.2021 :06.17.2021 : Power Connection Process, Registrasi PLN NY Released revisi plan RFI 25 Jun_x000a_06.14.2021 : 06.10.2021 : ME Grounding System Process_x000a_06.07.2021 : 06.02.2021 : Comecase Open, CME Start, BTS RBS Foundation_x000a_05.26.2021 : 05.23.2021 : 05.23.2021 : 05.19.2021 : 05.17.2021 : 05.10.21 : 05.06.2021 : CME Hold karena Issue Access Block by LO_x000a_05.03.2021 CME PREPARATION"/>
    <x v="2"/>
    <x v="0"/>
    <m/>
    <m/>
    <m/>
    <m/>
    <x v="2"/>
    <m/>
    <m/>
    <x v="1"/>
    <m/>
    <m/>
  </r>
  <r>
    <n v="498"/>
    <m/>
    <s v="JAW-JB-SBR-4114"/>
    <n v="30681580031"/>
    <s v="1268502003"/>
    <s v="IBS KLAYAN"/>
    <s v="ACTIVE - BLITZKRIEG"/>
    <s v="TB"/>
    <s v="E°32.34.48'E"/>
    <s v="S°40.31.26'S"/>
    <n v="30"/>
    <s v="0/120/240"/>
    <n v="2021"/>
    <s v="BLITZKRIEG 2021 [NEW]"/>
    <s v="Jl. Sunan Gunung Jati Blok Astana RT. 01 RW. 01 Desa Astana, Kecamatan Gunungjati, Kabupaten Cirebon, Provinsi Jawa Barat_x000a_"/>
    <s v="HTI"/>
    <s v="JAW-JB-SBR-4114"/>
    <s v="GUNUNGJATI_ASTANA"/>
    <s v="COLO"/>
    <s v="TBG"/>
    <s v="CENTRAL"/>
    <x v="8"/>
    <s v="Jawa Barat"/>
    <s v="Kab. Cirebon"/>
    <n v="6616738"/>
    <x v="33"/>
    <m/>
    <n v="91"/>
    <s v="91 - 120 days"/>
    <d v="2021-04-17T00:00:00"/>
    <s v="W16-2021"/>
    <s v="Apr-2021"/>
    <d v="2021-05-07T00:00:00"/>
    <s v="W19-2021"/>
    <s v="May-2021"/>
    <d v="2021-05-20T00:00:00"/>
    <s v="W21-2021"/>
    <s v="May-2021"/>
    <d v="2021-05-20T00:00:00"/>
    <s v="W21-2021"/>
    <s v="May-2021"/>
    <s v="MW"/>
    <m/>
    <m/>
    <s v="533113526981"/>
    <n v="6.6"/>
    <m/>
    <d v="2021-05-06T00:00:00"/>
    <m/>
    <m/>
    <d v="2021-06-17T00:00:00"/>
    <s v="W25-2021"/>
    <m/>
    <m/>
    <m/>
    <s v="38.RFI"/>
    <s v="21.RFI"/>
    <s v="CLOSED - RFI DONE"/>
    <s v="06.17.2021 : 06.14.2021 : Power Connection Prosess_x000a_06.10.2021 : RBS/BTS Foundation_x000a_06.07.2021 : Comecase solve 4 Jun, CME OG, RBS &amp; BTS Foundation_x000a_06.02.2021 : 05.31.2021 :05.26.2021 : 05.23.2021 : 05.19.2021 : Comecase Issue, nego biaya kompensasi dengan tim Arcom_x000a_05.17.2021 : 05.10.2021 CME HOLD, ISSUE COMMCASE, MASIH PROSES NEGOSIASI DENGA WARGA PLAN SOLVE 19 MAY_x000a_05.05.2021 CME PREPARATION, COMMCASE ISSUE, PROSES NEGOSIASI DENGAN WARGA_x000a_05.03.2021 CME PREPARATION"/>
    <x v="2"/>
    <x v="0"/>
    <m/>
    <m/>
    <m/>
    <m/>
    <x v="2"/>
    <m/>
    <m/>
    <x v="1"/>
    <m/>
    <m/>
  </r>
  <r>
    <n v="490"/>
    <m/>
    <s v="JAW-JT-BLA-0139"/>
    <n v="30681540031"/>
    <s v="1441172004"/>
    <s v="IBS NGUMBUL TODANAN"/>
    <s v="ACTIVE - BLITZKRIEG"/>
    <s v="TB"/>
    <s v="E°8.19.36'E"/>
    <s v="S°57.4.64'S"/>
    <n v="50"/>
    <s v="100/140/255"/>
    <n v="2021"/>
    <m/>
    <s v="Dukuh Manggir RT.003 RW.01, Desa Ngumbul, Kecamatan Todanan, Kabupaten Blora, Provinsi Jawa Tengah"/>
    <s v="EID"/>
    <s v="JAW-JT-BLA-0139"/>
    <s v="BADAR NGUMBUL"/>
    <s v="COLO"/>
    <s v="TBG"/>
    <s v="CENTRAL"/>
    <x v="5"/>
    <s v="Jawa Tengah"/>
    <s v="Kab. Blora"/>
    <n v="6616739"/>
    <x v="33"/>
    <m/>
    <n v="82"/>
    <s v="61 - 90 days"/>
    <d v="2021-04-17T00:00:00"/>
    <s v="W16-2021"/>
    <s v="Apr-2021"/>
    <d v="2021-05-07T00:00:00"/>
    <s v="W19-2021"/>
    <s v="May-2021"/>
    <d v="2021-05-20T00:00:00"/>
    <s v="W21-2021"/>
    <s v="May-2021"/>
    <d v="2021-05-20T00:00:00"/>
    <s v="W21-2021"/>
    <s v="May-2021"/>
    <s v="MW"/>
    <m/>
    <m/>
    <s v="520071594307"/>
    <n v="7.7"/>
    <m/>
    <m/>
    <m/>
    <m/>
    <d v="2021-06-08T00:00:00"/>
    <s v="W24-2021"/>
    <m/>
    <m/>
    <m/>
    <s v="38.RFI"/>
    <s v="21.RFI"/>
    <s v="CLOSED - RFI DONE"/>
    <s v="06.02.2021 : 05.31.2021 : 05.26.2021 : 05.23.2021 : 05.19.2021 : Power Connection Prosess, Proses Register PLN_x000a_05.17.2021 : 05.10.2021 : 05.06.2021 RBS/BTS FOUNDATION OG _x000a_05.03.2021 CME PREPARATION"/>
    <x v="2"/>
    <x v="0"/>
    <m/>
    <m/>
    <m/>
    <m/>
    <x v="2"/>
    <m/>
    <m/>
    <x v="1"/>
    <m/>
    <m/>
  </r>
  <r>
    <n v="495"/>
    <m/>
    <s v="JAW-JT-BNR-0263"/>
    <n v="30681510031"/>
    <s v="1442642010"/>
    <s v="IBS PUCUNG BEDUG"/>
    <s v="ACTIVE - BLITZKRIEG"/>
    <s v="TB"/>
    <s v="E°35.15.36'E"/>
    <s v="S°28.19.6'S"/>
    <n v="50"/>
    <s v="65/170/265/330"/>
    <n v="2021"/>
    <m/>
    <s v="Desa Pucungbedug RT. 002 / RW. 004, Desa Pucungbedug, Kecamatan Purwanegara, Kabupaten Banjarnegara, Propinsi Jawa Tengah"/>
    <s v="EID"/>
    <s v="JAW-JT-BNR-0263"/>
    <s v="MANDIRAJA SADANG PUCUNGBEDUG"/>
    <s v="COLO"/>
    <s v="TBG"/>
    <s v="CENTRAL"/>
    <x v="5"/>
    <s v="Jawa Tengah"/>
    <s v="Kab. Banjarnegara"/>
    <n v="6616739"/>
    <x v="33"/>
    <m/>
    <n v="82"/>
    <s v="61 - 90 days"/>
    <d v="2021-04-17T00:00:00"/>
    <s v="W16-2021"/>
    <s v="Apr-2021"/>
    <d v="2021-05-07T00:00:00"/>
    <s v="W19-2021"/>
    <s v="May-2021"/>
    <d v="2021-05-20T00:00:00"/>
    <s v="W21-2021"/>
    <s v="May-2021"/>
    <d v="2021-05-20T00:00:00"/>
    <s v="W21-2021"/>
    <s v="May-2021"/>
    <s v="MW"/>
    <m/>
    <m/>
    <s v="522042889330"/>
    <n v="7.7"/>
    <m/>
    <m/>
    <m/>
    <m/>
    <d v="2021-06-08T00:00:00"/>
    <s v="W24-2021"/>
    <m/>
    <m/>
    <m/>
    <s v="38.RFI"/>
    <s v="21.RFI"/>
    <s v="CLOSED - RFI DONE"/>
    <s v="06.02.2021 : 05.31.2021 : 05.26.2021 :05.23.2021 : 05.19.2021 : 05.17.2021 : 05.10.2021 : 05.06.2021 RBS/BTS FOUNDATION OG WAITING MATERIAL ON SITE PLAN MOS 22 MAY_x000a_05.03.2021 CME PREPARATION"/>
    <x v="2"/>
    <x v="0"/>
    <m/>
    <m/>
    <m/>
    <m/>
    <x v="2"/>
    <m/>
    <m/>
    <x v="1"/>
    <m/>
    <m/>
  </r>
  <r>
    <n v="496"/>
    <m/>
    <s v="JAW-JT-BNR-0269"/>
    <n v="30681420031"/>
    <s v="1443352004"/>
    <s v="IBS MERTASARI"/>
    <s v="ACTIVE - BLITZKRIEG"/>
    <s v="TB"/>
    <s v="E°33.19.51'E"/>
    <s v="S°27.10.94'S"/>
    <n v="50"/>
    <s v="30/210/300"/>
    <n v="2021"/>
    <m/>
    <s v="Mertasari RT.002 RW.002, Desa Mertasari, Kec. Purwanegara, Kab. Banjarnegara, Prop. Jawa Tengah"/>
    <s v="EID"/>
    <s v="JAW-JT-BNR-0269"/>
    <s v="MERTASARI PURWANEGARA"/>
    <s v="COLO"/>
    <s v="TBG"/>
    <s v="CENTRAL"/>
    <x v="5"/>
    <s v="Jawa Tengah"/>
    <s v="Kab. Banjarnegara"/>
    <n v="6616739"/>
    <x v="33"/>
    <m/>
    <n v="82"/>
    <s v="61 - 90 days"/>
    <d v="2021-04-17T00:00:00"/>
    <s v="W16-2021"/>
    <s v="Apr-2021"/>
    <d v="2021-05-07T00:00:00"/>
    <s v="W19-2021"/>
    <s v="May-2021"/>
    <d v="2021-05-20T00:00:00"/>
    <s v="W21-2021"/>
    <s v="May-2021"/>
    <d v="2021-05-20T00:00:00"/>
    <s v="W21-2021"/>
    <s v="May-2021"/>
    <s v="MW"/>
    <m/>
    <m/>
    <s v="522042889720"/>
    <n v="7.7"/>
    <m/>
    <m/>
    <m/>
    <m/>
    <d v="2021-06-08T00:00:00"/>
    <s v="W24-2021"/>
    <m/>
    <m/>
    <m/>
    <s v="38.RFI"/>
    <s v="21.RFI"/>
    <s v="CLOSED - RFI DONE"/>
    <s v="06.02.2021 : Power Connection Process_x000a_05.31.2021 : 05.26.2021 : 05.23.2021 : 05.17.2021 : 05.10.2021 : 05.06.2021 RBS/BTS FOUNDATION OG WAITING MATERIAL ON SITE PLAN MOS 22 MAY_x000a_05.03.2021 CME PREPARATION"/>
    <x v="2"/>
    <x v="0"/>
    <m/>
    <m/>
    <m/>
    <m/>
    <x v="2"/>
    <m/>
    <m/>
    <x v="1"/>
    <m/>
    <m/>
  </r>
  <r>
    <n v="493"/>
    <m/>
    <s v="JAW-JT-JPA-0702"/>
    <n v="30681440031"/>
    <s v="1442752010"/>
    <s v="IBS ZSMG_1524"/>
    <s v="ACTIVE - BLITZKRIEG"/>
    <s v="TB"/>
    <s v="E°45.28.73'E"/>
    <s v="S°33.50.87'S"/>
    <n v="42"/>
    <s v="45/130/230/300"/>
    <n v="2021"/>
    <m/>
    <s v="Guyangan rt 2 rw 5 Desa Guyangan kec Bangsri"/>
    <s v="EID"/>
    <s v="JAW-JT-JPA-0702"/>
    <s v="NURUL HIKMAH GUYANGAN"/>
    <s v="COLO"/>
    <s v="TBG"/>
    <s v="CENTRAL"/>
    <x v="5"/>
    <s v="Jawa Tengah"/>
    <s v="Kab. Jepara"/>
    <n v="6616739"/>
    <x v="33"/>
    <m/>
    <n v="82"/>
    <s v="61 - 90 days"/>
    <d v="2021-04-17T00:00:00"/>
    <s v="W16-2021"/>
    <s v="Apr-2021"/>
    <d v="2021-05-07T00:00:00"/>
    <s v="W19-2021"/>
    <s v="May-2021"/>
    <d v="2021-05-20T00:00:00"/>
    <s v="W21-2021"/>
    <s v="May-2021"/>
    <d v="2021-05-20T00:00:00"/>
    <s v="W21-2021"/>
    <s v="May-2021"/>
    <s v="MW"/>
    <m/>
    <m/>
    <s v="MULTIGUNA"/>
    <m/>
    <m/>
    <m/>
    <m/>
    <m/>
    <d v="2021-06-08T00:00:00"/>
    <s v="W24-2021"/>
    <m/>
    <m/>
    <m/>
    <s v="38.RFI"/>
    <s v="21.RFI"/>
    <s v="CLOSED - RFI DONE"/>
    <s v="06.02.2021 : 05.31.2021 : 05.26.2021 : Power Connection Prosess, Proses Register PLN_x000a_05.23.2021 : 05.23.2021 : 05.19.2021 : POWER CONNECTION PROSESS_x000a_05.17.2021 : 05.10.2021 : 05.06.2021 RBS/BTS FOUNDATION OG _x000a_05.03.2021 CME PREPARATION"/>
    <x v="2"/>
    <x v="0"/>
    <m/>
    <m/>
    <m/>
    <m/>
    <x v="2"/>
    <m/>
    <m/>
    <x v="1"/>
    <m/>
    <m/>
  </r>
  <r>
    <n v="494"/>
    <m/>
    <s v="JAW-JT-BNR-0266"/>
    <n v="30681400031"/>
    <s v="1442652010"/>
    <s v="IBS KERAJAN KARANGSARI"/>
    <s v="ACTIVE - BLITZKRIEG"/>
    <s v="TB"/>
    <s v="E°34.24.42'E"/>
    <s v="S°21.15.37'S"/>
    <n v="50"/>
    <s v="80/140/260"/>
    <n v="2021"/>
    <m/>
    <s v="Kerajan RT 06 RW 01 Desa Karangsari Kecamatan Punggelan Kabupaten Banjarnegara PropinsiJawa Barat"/>
    <s v="EID"/>
    <s v="JAW-JT-BNR-0266"/>
    <s v="PUNGGELAN KARANGSARI"/>
    <s v="COLO"/>
    <s v="TBG"/>
    <s v="CENTRAL"/>
    <x v="5"/>
    <s v="Jawa Tengah"/>
    <s v="Kab. Banjarnegara"/>
    <n v="6616739"/>
    <x v="33"/>
    <m/>
    <n v="82"/>
    <s v="61 - 90 days"/>
    <d v="2021-04-17T00:00:00"/>
    <s v="W16-2021"/>
    <s v="Apr-2021"/>
    <d v="2021-05-07T00:00:00"/>
    <s v="W19-2021"/>
    <s v="May-2021"/>
    <d v="2021-05-20T00:00:00"/>
    <s v="W21-2021"/>
    <s v="May-2021"/>
    <d v="2021-05-20T00:00:00"/>
    <s v="W21-2021"/>
    <s v="May-2021"/>
    <s v="MW"/>
    <m/>
    <m/>
    <s v="522042889609"/>
    <n v="7.7"/>
    <m/>
    <m/>
    <m/>
    <m/>
    <d v="2021-06-08T00:00:00"/>
    <s v="W24-2021"/>
    <m/>
    <m/>
    <m/>
    <s v="38.RFI"/>
    <s v="21.RFI"/>
    <s v="CLOSED - RFI DONE"/>
    <s v="06.02.2021 : 05.31.2021 : 05.26.2021 : Power Connection Prosess, Proses Register PLN_x000a_05.26.2021 : ME and Grounding system process_x000a_05.23.2021 : 05.19.2021 : 05.17.2021 : 05.10.2021 : 05.06.2021 RBS/BTS FOUNDATION OG WAITING MATERIAL ON SITE PLAN MOS 22 MAY_x000a_05.03.2021 CME PREPARATION"/>
    <x v="2"/>
    <x v="0"/>
    <m/>
    <m/>
    <m/>
    <m/>
    <x v="2"/>
    <m/>
    <m/>
    <x v="1"/>
    <m/>
    <m/>
  </r>
  <r>
    <n v="497"/>
    <m/>
    <s v="JAW-JT-PWD-0031"/>
    <n v="30681460031"/>
    <s v="1442972010"/>
    <s v="IBS TARUMAN"/>
    <s v="ACTIVE - BLITZKRIEG"/>
    <s v="TB"/>
    <s v="E°50.46.42'E"/>
    <s v="S°0.55.56'S"/>
    <n v="50"/>
    <s v="70/190/300"/>
    <n v="2021"/>
    <m/>
    <s v="Dsn. Taruman RT 003 RW 002 Desa Taruman Kecamatan Klambu Kabuaten Grobogan Propinsi Jawa Tengah"/>
    <s v="EID"/>
    <s v="JAW-JT-PWD-0031"/>
    <s v="RAYA TARUMAN KUDUS"/>
    <s v="COLO"/>
    <s v="TBG"/>
    <s v="CENTRAL"/>
    <x v="5"/>
    <s v="Jawa Tengah"/>
    <s v="Kab. Grobogan"/>
    <n v="6616739"/>
    <x v="33"/>
    <m/>
    <n v="82"/>
    <s v="61 - 90 days"/>
    <d v="2021-04-17T00:00:00"/>
    <s v="W16-2021"/>
    <s v="Apr-2021"/>
    <d v="2021-05-07T00:00:00"/>
    <s v="W19-2021"/>
    <s v="May-2021"/>
    <d v="2021-05-20T00:00:00"/>
    <s v="W21-2021"/>
    <s v="May-2021"/>
    <d v="2021-05-20T00:00:00"/>
    <s v="W21-2021"/>
    <s v="May-2021"/>
    <s v="MW"/>
    <m/>
    <m/>
    <s v="525530241829"/>
    <n v="7.7"/>
    <m/>
    <m/>
    <m/>
    <m/>
    <d v="2021-06-08T00:00:00"/>
    <s v="W24-2021"/>
    <m/>
    <m/>
    <m/>
    <s v="38.RFI"/>
    <s v="21.RFI"/>
    <s v="CLOSED - RFI DONE"/>
    <s v="06.02.2021 :05.31.2021 : 05.26.2021 : Power Connection Prosess, Proses Register PLN_x000a_05.23.2021 : 05.23.2021 : 05.19.2021 : 05.17.2021 : 05.10.2021 : 05.06.2021 RBS/BTS FOUNDATION OG PLAN MOS 22 MAY 2021_x000a_05.03.2021 CME PREPARATION"/>
    <x v="2"/>
    <x v="0"/>
    <m/>
    <m/>
    <m/>
    <m/>
    <x v="2"/>
    <m/>
    <m/>
    <x v="1"/>
    <m/>
    <m/>
  </r>
  <r>
    <n v="492"/>
    <m/>
    <s v="JAW-JT-PWD-0021"/>
    <n v="30681500031"/>
    <s v="1443622004"/>
    <s v="IBS SEM0347"/>
    <s v="ACTIVE - BLITZKRIEG"/>
    <s v="TB"/>
    <s v="E°7.12.0'E"/>
    <s v="S°8.54.24'S"/>
    <n v="50"/>
    <s v="10/90/240"/>
    <n v="2021"/>
    <m/>
    <s v="Dusun Banyu Urip, Rt.02 Rw.06, Desa BanjarSari, Kecamatan Kradenan Kab Grobogan"/>
    <s v="EID"/>
    <s v="JAW-JT-PWD-0021"/>
    <s v="TUKO JALUR REL"/>
    <s v="COLO"/>
    <s v="TBG"/>
    <s v="CENTRAL"/>
    <x v="5"/>
    <s v="Jawa Tengah"/>
    <s v="Kab. Grobogan"/>
    <n v="6616739"/>
    <x v="33"/>
    <m/>
    <n v="82"/>
    <s v="61 - 90 days"/>
    <d v="2021-04-17T00:00:00"/>
    <s v="W16-2021"/>
    <s v="Apr-2021"/>
    <d v="2021-05-07T00:00:00"/>
    <s v="W19-2021"/>
    <s v="May-2021"/>
    <d v="2021-05-20T00:00:00"/>
    <s v="W21-2021"/>
    <s v="May-2021"/>
    <d v="2021-05-20T00:00:00"/>
    <s v="W21-2021"/>
    <s v="May-2021"/>
    <s v="MW"/>
    <m/>
    <m/>
    <s v="525540179638"/>
    <n v="7.7"/>
    <m/>
    <m/>
    <m/>
    <m/>
    <d v="2021-06-08T00:00:00"/>
    <s v="W24-2021"/>
    <m/>
    <m/>
    <m/>
    <s v="38.RFI"/>
    <s v="21.RFI"/>
    <s v="CLOSED - RFI DONE"/>
    <s v="06.02.2021 : 05.31.2021 : 05.26.2021 : 05.23.2021 : Power Connection Prosess, Proses Register PLN_x000a_05.19.2021 : 05.17.2021 : 05.10.2021 : 05.06.2021 RBS/BTS FOUNDATION OG PLAN MOS 22 MAY_x000a_05.03.2021 CME PREPARATION"/>
    <x v="2"/>
    <x v="0"/>
    <m/>
    <m/>
    <m/>
    <m/>
    <x v="2"/>
    <m/>
    <m/>
    <x v="1"/>
    <m/>
    <m/>
  </r>
  <r>
    <n v="491"/>
    <m/>
    <s v="JAW-JT-PWR-1671"/>
    <n v="30681520031"/>
    <s v="1443032010"/>
    <s v="IBS JENAR KIDUL"/>
    <s v="ACTIVE - BLITZKRIEG"/>
    <s v="TB"/>
    <s v="E°59.43.03'E"/>
    <s v="S°48.30.88'S"/>
    <n v="50"/>
    <s v="90/170/280/345"/>
    <n v="2021"/>
    <m/>
    <s v="Dusun Kauman, RT 002/001 Desa Jenar Kidul, Kec.Purwodadi, Kabupaten Purworejo, Provinsi Jawa Tengah."/>
    <s v="EID"/>
    <s v="JAW-JT-PWR-1671"/>
    <s v="SANGUBANYU JENAR KIDUL"/>
    <s v="COLO"/>
    <s v="TBG"/>
    <s v="CENTRAL"/>
    <x v="5"/>
    <s v="Jawa Tengah"/>
    <s v="Kab. Purworejo"/>
    <n v="6616739"/>
    <x v="33"/>
    <m/>
    <n v="79"/>
    <s v="61 - 90 days"/>
    <d v="2021-04-17T00:00:00"/>
    <s v="W16-2021"/>
    <s v="Apr-2021"/>
    <d v="2021-05-07T00:00:00"/>
    <s v="W19-2021"/>
    <s v="May-2021"/>
    <d v="2021-05-20T00:00:00"/>
    <s v="W21-2021"/>
    <s v="May-2021"/>
    <d v="2021-05-20T00:00:00"/>
    <s v="W21-2021"/>
    <s v="May-2021"/>
    <s v="MW"/>
    <m/>
    <m/>
    <s v="MULTIGUNA"/>
    <m/>
    <m/>
    <m/>
    <m/>
    <m/>
    <d v="2021-06-05T00:00:00"/>
    <s v="W23-2021"/>
    <m/>
    <m/>
    <m/>
    <s v="38.RFI"/>
    <s v="21.RFI"/>
    <s v="CLOSED - RFI DONE"/>
    <s v="06.02.2021 : 05.31.2021 : 05.26.2021 : 05.23.2021 : 05.19.2021 : Power Connection Prosess, Proses Register PLN_x000a_05.17.2021 : 05.10.2021 : 05.06.2021 RBS/BTS FOUNDATION OG _x000a_05.03.2021 CME PREPARATION"/>
    <x v="2"/>
    <x v="0"/>
    <m/>
    <m/>
    <m/>
    <m/>
    <x v="2"/>
    <m/>
    <m/>
    <x v="1"/>
    <m/>
    <m/>
  </r>
  <r>
    <n v="486"/>
    <m/>
    <s v="JAW-JT-KBM-0632"/>
    <n v="30681410031"/>
    <s v="1441482004"/>
    <s v="IBS BODEH WETAN"/>
    <s v="ACTIVE - BLITZKRIEG"/>
    <s v="TB"/>
    <s v="E°33.30.82'E"/>
    <s v="S°36.40.72'S"/>
    <n v="50"/>
    <s v="110/200/290"/>
    <n v="2021"/>
    <m/>
    <s v="Bodeh Wetan RT. 03 RW. 01, Kelurahan Wonorejo, Kecamatan Karanganyar, Kabupaten Kebumen, Provinsi Jawa Tengah"/>
    <s v="EID"/>
    <s v="JAW-JT-KBM-0632"/>
    <s v="WONOREJO KARANGANYAR"/>
    <s v="COLO"/>
    <s v="TBG"/>
    <s v="CENTRAL"/>
    <x v="5"/>
    <s v="Jawa Tengah"/>
    <s v="Kab. Kebumen"/>
    <n v="6616739"/>
    <x v="33"/>
    <m/>
    <n v="70"/>
    <s v="61 - 90 days"/>
    <d v="2021-04-17T00:00:00"/>
    <s v="W16-2021"/>
    <s v="Apr-2021"/>
    <d v="2021-05-07T00:00:00"/>
    <s v="W19-2021"/>
    <s v="May-2021"/>
    <d v="2021-05-20T00:00:00"/>
    <s v="W21-2021"/>
    <s v="May-2021"/>
    <d v="2021-05-20T00:00:00"/>
    <s v="W21-2021"/>
    <s v="May-2021"/>
    <s v="MW"/>
    <m/>
    <m/>
    <s v="525031599037"/>
    <n v="7.7"/>
    <m/>
    <m/>
    <m/>
    <m/>
    <d v="2021-05-27T00:00:00"/>
    <s v="W22-2021"/>
    <m/>
    <m/>
    <m/>
    <s v="38.RFI"/>
    <s v="21.RFI"/>
    <s v="CLOSED - RFI DONE"/>
    <s v="05.26.2021 : Power Connection Prosess_x000a_05.23.2021 : 05.17.2021 : 05.10.2021 : 05.06.2021 RBS/BTS FOUNDATION OG WAITING MATERIAL ON SITE PLAN MOS 22 MAY_x000a_05.03.2021 CME PREPARATION"/>
    <x v="2"/>
    <x v="0"/>
    <m/>
    <m/>
    <m/>
    <m/>
    <x v="2"/>
    <m/>
    <m/>
    <x v="1"/>
    <m/>
    <m/>
  </r>
  <r>
    <n v="488"/>
    <m/>
    <s v="JAW-JT-WSB-2944"/>
    <n v="30681480031"/>
    <s v="1443202010"/>
    <s v="IBS SEMAYU - KERTEK"/>
    <s v="ACTIVE - BLITZKRIEG"/>
    <s v="TB"/>
    <s v="E°56.2.4'E"/>
    <s v="S°24.30.17'S"/>
    <n v="50"/>
    <s v="0/60/160/225"/>
    <n v="2021"/>
    <m/>
    <s v="Jalan Semayu-Kertek , RT 02/RW 02 . Kel Semayu , Kec Selomerto , Kab Wonosobo Jawa Tengah"/>
    <s v="EID"/>
    <s v="JAW-JT-WSB-2944"/>
    <s v="PANDAN KELAYANG SEMAYU"/>
    <s v="COLO"/>
    <s v="TBG"/>
    <s v="CENTRAL"/>
    <x v="5"/>
    <s v="Jawa Tengah"/>
    <s v="Kab. Wonosobo"/>
    <n v="6616739"/>
    <x v="33"/>
    <m/>
    <n v="69"/>
    <s v="61 - 90 days"/>
    <d v="2021-04-17T00:00:00"/>
    <s v="W16-2021"/>
    <s v="Apr-2021"/>
    <d v="2021-05-07T00:00:00"/>
    <s v="W19-2021"/>
    <s v="May-2021"/>
    <d v="2021-05-20T00:00:00"/>
    <s v="W21-2021"/>
    <s v="May-2021"/>
    <d v="2021-05-20T00:00:00"/>
    <s v="W21-2021"/>
    <s v="May-2021"/>
    <s v="MW"/>
    <m/>
    <m/>
    <s v="522052411547"/>
    <n v="7.7"/>
    <m/>
    <m/>
    <m/>
    <m/>
    <d v="2021-05-26T00:00:00"/>
    <s v="W22-2021"/>
    <m/>
    <m/>
    <m/>
    <s v="38.RFI"/>
    <s v="21.RFI"/>
    <s v="CLOSED - RFI DONE"/>
    <s v="05.26.2021 : RFI_x000a_05.23.2021 : 05.19.2021 : 05.17.2021 : 05.10.2021 : 05.06.2021 RBS/BTS FOUNDATION OG WAITING MATERIAL ON SITE PLAN MOS 22 MAY 2021_x000a_05.03.2021 CME PREPARATION"/>
    <x v="2"/>
    <x v="0"/>
    <m/>
    <m/>
    <m/>
    <m/>
    <x v="2"/>
    <m/>
    <m/>
    <x v="1"/>
    <m/>
    <m/>
  </r>
  <r>
    <n v="489"/>
    <m/>
    <s v="JAW-JT-PWR-1672"/>
    <n v="30681530031"/>
    <s v="1443022010"/>
    <s v="IBS TEGALISER KLIWONAN"/>
    <s v="ACTIVE - BLITZKRIEG"/>
    <s v="TB"/>
    <s v="E°57.12.96'E"/>
    <s v="S°45.23.94'S"/>
    <n v="50"/>
    <s v="15/95/185/260"/>
    <n v="2021"/>
    <m/>
    <s v="Dusun Tegaliser, RT 001/003 Desa Kliwonan, Kec Banyuurip, Kabupaten Purworejo, Provinsi Jawa Tengah."/>
    <s v="EID"/>
    <s v="JAW-JT-PWR-1672"/>
    <s v="TAQWA KLIWONAN"/>
    <s v="COLO"/>
    <s v="TBG"/>
    <s v="CENTRAL"/>
    <x v="5"/>
    <s v="Jawa Tengah"/>
    <s v="Kab. Purworejo"/>
    <n v="6616739"/>
    <x v="33"/>
    <m/>
    <n v="67"/>
    <s v="61 - 90 days"/>
    <d v="2021-04-17T00:00:00"/>
    <s v="W16-2021"/>
    <s v="Apr-2021"/>
    <d v="2021-05-07T00:00:00"/>
    <s v="W19-2021"/>
    <s v="May-2021"/>
    <d v="2021-05-20T00:00:00"/>
    <s v="W21-2021"/>
    <s v="May-2021"/>
    <d v="2021-05-20T00:00:00"/>
    <s v="W21-2021"/>
    <s v="May-2021"/>
    <s v="MW"/>
    <m/>
    <m/>
    <s v="521521358172"/>
    <n v="7.7"/>
    <m/>
    <m/>
    <m/>
    <m/>
    <d v="2021-05-24T00:00:00"/>
    <s v="W22-2021"/>
    <m/>
    <m/>
    <m/>
    <s v="38.RFI"/>
    <s v="21.RFI"/>
    <s v="CLOSED - RFI DONE"/>
    <s v="05.26.2021 : RFI_x000a_05.23.2021 : 05.19.2021 : POWER CONNECTION PROSESS_x000a_05.17.2021 : 05.10.2021 : 05.06.2021 RBS/BTS FOUNDATION OG _x000a_05.03.2021 CME PREPARATION"/>
    <x v="2"/>
    <x v="0"/>
    <m/>
    <m/>
    <m/>
    <m/>
    <x v="2"/>
    <m/>
    <m/>
    <x v="1"/>
    <m/>
    <m/>
  </r>
  <r>
    <n v="481"/>
    <m/>
    <s v="JAW-JT-PWR-1668"/>
    <n v="30681450031"/>
    <s v="1441682004"/>
    <s v="IBS WONOSUKO KEMIRI"/>
    <s v="ACTIVE - BLITZKRIEG"/>
    <s v="TB"/>
    <s v="E°55.16.41'E"/>
    <s v="S°39.10.22'S"/>
    <n v="50"/>
    <s v="20/160/260"/>
    <n v="2021"/>
    <m/>
    <s v="Dusun Panunggalan RT.03 RW.02, Desa Wonosuko, Kecamatan Kemiri, Kabupaten Purworejo, Provinsi Jawa Tengah"/>
    <s v="EID"/>
    <s v="JAW-JT-PWR-1668"/>
    <s v="WONOSUKO KEMIRI"/>
    <s v="COLO"/>
    <s v="TBG"/>
    <s v="CENTRAL"/>
    <x v="5"/>
    <s v="Jawa Tengah"/>
    <s v="Kab. Purworejo"/>
    <n v="6616739"/>
    <x v="33"/>
    <m/>
    <n v="63"/>
    <s v="61 - 90 days"/>
    <d v="2021-04-17T00:00:00"/>
    <s v="W16-2021"/>
    <s v="Apr-2021"/>
    <d v="2021-05-07T00:00:00"/>
    <s v="W19-2021"/>
    <s v="May-2021"/>
    <d v="2021-05-20T00:00:00"/>
    <s v="W21-2021"/>
    <s v="May-2021"/>
    <d v="2021-05-20T00:00:00"/>
    <s v="W21-2021"/>
    <s v="May-2021"/>
    <s v="MW"/>
    <m/>
    <m/>
    <s v="521531192282"/>
    <n v="7.7"/>
    <m/>
    <m/>
    <m/>
    <m/>
    <d v="2021-05-20T00:00:00"/>
    <s v="W21-2021"/>
    <m/>
    <m/>
    <m/>
    <s v="38.RFI"/>
    <s v="21.RFI"/>
    <s v="CLOSED - RFI DONE"/>
    <s v="05.19.2021 : POWER CONNECTION PROSES_x000a_05.17.2021 : 05.10.2021 : 05.06.2021 RBS/BTS FOUNDATION OG _x000a_05.03.2021 CME PREPARATION"/>
    <x v="2"/>
    <x v="0"/>
    <m/>
    <m/>
    <m/>
    <m/>
    <x v="2"/>
    <m/>
    <m/>
    <x v="1"/>
    <m/>
    <m/>
  </r>
  <r>
    <n v="482"/>
    <m/>
    <s v="JAW-JB-BDG-4086"/>
    <n v="30681640031"/>
    <s v="1270752004"/>
    <s v="IBS IBS_PHASE 4C_1243_WJA"/>
    <s v="ACTIVE - BLITZKRIEG"/>
    <s v="TB"/>
    <s v="E°34.31.12'E"/>
    <s v="S°54.32.08'S"/>
    <n v="30"/>
    <s v="0/120/240"/>
    <n v="2021"/>
    <s v="BLITZKRIEG 2021 [NEW]"/>
    <s v="Jl. Maleber Utara No.105, Kelurahan Garuda, Kecamatan Andir, Kota Bandung, Provinsi Jawa Barat"/>
    <s v="HTI"/>
    <s v="JAW-JB-BDG-4086"/>
    <s v="ANDIR_GARUDA"/>
    <s v="COLO"/>
    <s v="TBG"/>
    <s v="CENTRAL"/>
    <x v="8"/>
    <s v="Jawa Barat"/>
    <s v="Kota Bandung"/>
    <n v="6616738"/>
    <x v="33"/>
    <m/>
    <n v="62"/>
    <s v="61 - 90 days"/>
    <d v="2021-04-17T00:00:00"/>
    <s v="W16-2021"/>
    <s v="Apr-2021"/>
    <d v="2021-05-07T00:00:00"/>
    <s v="W19-2021"/>
    <s v="May-2021"/>
    <d v="2021-05-20T00:00:00"/>
    <s v="W21-2021"/>
    <s v="May-2021"/>
    <d v="2021-05-20T00:00:00"/>
    <s v="W21-2021"/>
    <s v="May-2021"/>
    <s v="MW"/>
    <m/>
    <m/>
    <s v="535556192713"/>
    <n v="6.6"/>
    <m/>
    <d v="2021-04-28T00:00:00"/>
    <m/>
    <m/>
    <d v="2021-05-19T00:00:00"/>
    <s v="W21-2021"/>
    <m/>
    <m/>
    <m/>
    <s v="38.RFI"/>
    <s v="21.RFI"/>
    <s v="CLOSED - RFI DONE"/>
    <s v="05.19.2021 : RFI_x000a_05.17.2021 : BPUJL Paid, Plan Connect 27 May_x000a_05.10.2021 : 05.06.2021 RBS/BTS FOUNDATION OG PLAN MATERIAL ON SITE 11 MAY_x000a_05.03.2021 CME PREPARATION"/>
    <x v="2"/>
    <x v="0"/>
    <m/>
    <m/>
    <m/>
    <m/>
    <x v="2"/>
    <m/>
    <m/>
    <x v="1"/>
    <m/>
    <m/>
  </r>
  <r>
    <n v="479"/>
    <m/>
    <s v="JAW-JB-NPH-4096"/>
    <n v="30681570031"/>
    <s v="1271052010"/>
    <s v="IBS IBS_PHASE 4C_1252_WJA"/>
    <s v="ACTIVE - BLITZKRIEG"/>
    <s v="TB"/>
    <s v="E°29.52.98'E"/>
    <s v="S°55.4.73'S"/>
    <n v="30"/>
    <s v="0/120/240"/>
    <n v="2021"/>
    <s v="BLITZKRIEG 2021 [NEW]"/>
    <s v="Kp Resmi Galih rt 1 rw 1 Desa Batujajar Timur"/>
    <s v="HTI"/>
    <s v="JAW-JB-NPH-4096"/>
    <s v="BATUJAJAR_RESMI_GALIH"/>
    <s v="COLO"/>
    <s v="TBG"/>
    <s v="CENTRAL"/>
    <x v="8"/>
    <s v="Jawa Barat"/>
    <s v="Kab. Bandung Barat"/>
    <n v="6616738"/>
    <x v="33"/>
    <m/>
    <n v="60"/>
    <s v="31 - 60 days"/>
    <d v="2021-04-17T00:00:00"/>
    <s v="W16-2021"/>
    <s v="Apr-2021"/>
    <d v="2021-05-07T00:00:00"/>
    <s v="W19-2021"/>
    <s v="May-2021"/>
    <d v="2021-05-20T00:00:00"/>
    <s v="W21-2021"/>
    <s v="May-2021"/>
    <d v="2021-05-20T00:00:00"/>
    <s v="W21-2021"/>
    <s v="May-2021"/>
    <s v="MW"/>
    <m/>
    <m/>
    <s v="535852155825"/>
    <s v="6.6 Kva"/>
    <m/>
    <d v="2021-04-20T00:00:00"/>
    <m/>
    <m/>
    <d v="2021-05-17T00:00:00"/>
    <s v="W21-2021"/>
    <m/>
    <m/>
    <m/>
    <s v="38.RFI"/>
    <s v="21.RFI"/>
    <s v="CLOSED - RFI DONE"/>
    <s v="05.17.2021 RFI_x000a_05.10.2021 MECHANICAL AND ELECTRICAL PROCESS PLAN SRFI 10 MAY_x000a_05.06.2021 RBS/BTS FOUNDATION OG _x000a_05.03.2021 CME PREPARATION"/>
    <x v="2"/>
    <x v="0"/>
    <m/>
    <m/>
    <m/>
    <m/>
    <x v="2"/>
    <m/>
    <m/>
    <x v="1"/>
    <m/>
    <m/>
  </r>
  <r>
    <n v="475"/>
    <m/>
    <s v="JAW-JI-JBG-4163"/>
    <n v="30681600031"/>
    <s v="1649462001"/>
    <s v="IBS SUKODADI"/>
    <s v="ACTIVE - BLITZKRIEG"/>
    <s v="TB"/>
    <s v="E°12.47.69'E"/>
    <s v="S°22.5.36'S"/>
    <n v="50"/>
    <s v="90/180/260"/>
    <n v="2021"/>
    <s v="BLITZKRIEG 2021 [NEW]"/>
    <s v="Dusun Klubuk Timur RT. 002 RW. 006, Desa Sukodadi, Kecamatan Kabuh, Kabupaten Jombang, Provinsi Jawa Timur_x000a_"/>
    <s v="HTI"/>
    <s v="JAW-JI-JBG-4163"/>
    <s v="KABUH_SUKODADI"/>
    <s v="COLO"/>
    <s v="TBG"/>
    <s v="EAST"/>
    <x v="6"/>
    <s v="Jawa Timur"/>
    <s v="Kab. Jombang"/>
    <n v="6616738"/>
    <x v="33"/>
    <m/>
    <n v="60"/>
    <s v="31 - 60 days"/>
    <d v="2021-04-17T00:00:00"/>
    <s v="W16-2021"/>
    <s v="Apr-2021"/>
    <d v="2021-05-07T00:00:00"/>
    <s v="W19-2021"/>
    <s v="May-2021"/>
    <d v="2021-05-20T00:00:00"/>
    <s v="W21-2021"/>
    <s v="May-2021"/>
    <d v="2021-05-20T00:00:00"/>
    <s v="W21-2021"/>
    <s v="May-2021"/>
    <s v="MW"/>
    <m/>
    <m/>
    <s v="514550982308"/>
    <s v="6.6 Kva"/>
    <m/>
    <d v="2021-05-21T00:00:00"/>
    <m/>
    <m/>
    <d v="2021-05-17T00:00:00"/>
    <s v="W21-2021"/>
    <m/>
    <m/>
    <m/>
    <s v="38.RFI"/>
    <s v="21.RFI"/>
    <s v="CLOSED - RFI DONE"/>
    <s v="05.10.2021 Power Connection Process_x000a_05.06.2021 RBS/BTS FOUNDATION OG _x000a_05.03.2021 CME PREPARATION"/>
    <x v="2"/>
    <x v="0"/>
    <m/>
    <m/>
    <m/>
    <m/>
    <x v="2"/>
    <m/>
    <m/>
    <x v="1"/>
    <m/>
    <m/>
  </r>
  <r>
    <n v="477"/>
    <m/>
    <s v="JAW-JI-GSK-4327"/>
    <n v="30681550031"/>
    <s v="1649402001"/>
    <s v="IBS PANCENG"/>
    <s v="ACTIVE - BLITZKRIEG"/>
    <s v="TB"/>
    <s v="E°26.18.91'E"/>
    <s v="S°55.8.29'S"/>
    <n v="50"/>
    <s v="20/90/170"/>
    <n v="2021"/>
    <s v="BLITZKRIEG 2021 [NEW]"/>
    <s v="Jl. Raya Deandles Panceng RT. 001 RW. 001, Kelurahan Prupuh, Kecamatan Panceng, Kabupaten Gresik, Provinsi Jawa Timur_x000a_"/>
    <s v="HTI"/>
    <s v="JAW-JI-GSK-4327"/>
    <s v="PANCENG_PANTENAN"/>
    <s v="COLO"/>
    <s v="TBG"/>
    <s v="EAST"/>
    <x v="6"/>
    <s v="Jawa Timur"/>
    <s v="Kab. Gresik"/>
    <n v="6616738"/>
    <x v="33"/>
    <m/>
    <n v="60"/>
    <s v="31 - 60 days"/>
    <d v="2021-04-17T00:00:00"/>
    <s v="W16-2021"/>
    <s v="Apr-2021"/>
    <d v="2021-05-07T00:00:00"/>
    <s v="W19-2021"/>
    <s v="May-2021"/>
    <d v="2021-05-20T00:00:00"/>
    <s v="W21-2021"/>
    <s v="May-2021"/>
    <d v="2021-05-20T00:00:00"/>
    <s v="W21-2021"/>
    <s v="May-2021"/>
    <s v="MW"/>
    <m/>
    <m/>
    <s v="511211859728"/>
    <s v="6.6 Kva"/>
    <m/>
    <d v="2021-05-06T00:00:00"/>
    <m/>
    <m/>
    <d v="2021-05-17T00:00:00"/>
    <s v="W21-2021"/>
    <m/>
    <m/>
    <m/>
    <s v="38.RFI"/>
    <s v="21.RFI"/>
    <s v="CLOSED - RFI DONE"/>
    <s v="05.11.2021 RFI_x000a_05.10.2021 Power Connection Process_x000a_05.06.2021 RBS/BTS FOUNDATION OG _x000a_05.03.2021 CME PREPARATION"/>
    <x v="2"/>
    <x v="0"/>
    <m/>
    <m/>
    <m/>
    <m/>
    <x v="2"/>
    <m/>
    <m/>
    <x v="1"/>
    <m/>
    <m/>
  </r>
  <r>
    <n v="476"/>
    <m/>
    <s v="SUM-SS-TLU-1001"/>
    <n v="30681630031"/>
    <s v="0717742001"/>
    <s v="IBS PENDOPO"/>
    <s v="ACTIVE - BLITZKRIEG"/>
    <s v="TB"/>
    <s v="E°50.38.54'E"/>
    <s v="S°17.40.92'S"/>
    <n v="50"/>
    <s v="40/115/330"/>
    <n v="2021"/>
    <s v="BLITZKRIEG 2021 [NEW]"/>
    <s v="Jl. Golf Permai Dusun I, Desa Talang Ubi Selatan, Kecamatan Talang Ubi, Kabupaten Penukal Abab Lematang Ilir, Provinsi Sumatera Selatan"/>
    <s v="HTI"/>
    <s v="SUM-SS-TLU-1001"/>
    <s v="HANDAYANI_MULYA"/>
    <s v="COLO"/>
    <s v="TBG"/>
    <s v="West"/>
    <x v="1"/>
    <s v="Sumatera Selatan"/>
    <s v="Kab. Penukal Abab Lematan"/>
    <n v="6617038"/>
    <x v="33"/>
    <m/>
    <n v="55"/>
    <s v="31 - 60 days"/>
    <d v="2021-04-17T00:00:00"/>
    <s v="W16-2021"/>
    <s v="Apr-2021"/>
    <d v="2021-05-07T00:00:00"/>
    <s v="W19-2021"/>
    <s v="May-2021"/>
    <d v="2021-05-20T00:00:00"/>
    <s v="W21-2021"/>
    <s v="May-2021"/>
    <d v="2021-05-20T00:00:00"/>
    <s v="W21-2021"/>
    <s v="May-2021"/>
    <s v="MW"/>
    <m/>
    <m/>
    <s v="147900579083"/>
    <n v="6.6"/>
    <m/>
    <d v="2021-04-23T00:00:00"/>
    <m/>
    <m/>
    <d v="2021-05-12T00:00:00"/>
    <s v="W20-2021"/>
    <m/>
    <m/>
    <m/>
    <s v="38.RFI"/>
    <s v="21.RFI"/>
    <s v="CLOSED - RFI DONE"/>
    <s v="05.10.2021 Power Connection Process_x000a_05.06.2021 RBS/BTS FOUNDATION OG _x000a_05.03.2021 CME PREPARATION"/>
    <x v="2"/>
    <x v="0"/>
    <m/>
    <m/>
    <m/>
    <m/>
    <x v="2"/>
    <m/>
    <m/>
    <x v="1"/>
    <m/>
    <m/>
  </r>
  <r>
    <n v="480"/>
    <m/>
    <s v="JAW-JB-SKB-2382"/>
    <n v="30681650031"/>
    <s v="1269852004"/>
    <s v="IBS BOJONGLOA - LEMBUR SITU"/>
    <s v="ACTIVE - BLITZKRIEG"/>
    <s v="TB"/>
    <s v="E°53.17.22'E"/>
    <s v="S°57.57.63'S"/>
    <n v="40"/>
    <s v="0/90/280"/>
    <n v="2021"/>
    <m/>
    <s v="Jl. Nanggerang, RT. 01 RW. 12, Kelurahan Lembursitu, Kecamatan Lembursitu, Kota Sukabumi, Provinsi Jawa Barat"/>
    <s v="EID"/>
    <s v="JAW-JB-SKB-2382"/>
    <s v="NANGARENG LEMBURSITU"/>
    <s v="COLO"/>
    <s v="TBG"/>
    <s v="JABO"/>
    <x v="14"/>
    <s v="Jawa Barat"/>
    <s v="Kota Sukabumi"/>
    <n v="6616739"/>
    <x v="33"/>
    <m/>
    <n v="55"/>
    <s v="31 - 60 days"/>
    <d v="2021-04-17T00:00:00"/>
    <s v="W16-2021"/>
    <s v="Apr-2021"/>
    <d v="2021-05-07T00:00:00"/>
    <s v="W19-2021"/>
    <s v="May-2021"/>
    <d v="2021-05-20T00:00:00"/>
    <s v="W21-2021"/>
    <s v="May-2021"/>
    <d v="2021-05-20T00:00:00"/>
    <s v="W21-2021"/>
    <s v="May-2021"/>
    <s v="MW"/>
    <m/>
    <m/>
    <s v="536112268555"/>
    <s v="6.6 Kva"/>
    <m/>
    <m/>
    <m/>
    <m/>
    <d v="2021-05-12T00:00:00"/>
    <s v="W20-2021"/>
    <m/>
    <m/>
    <m/>
    <s v="38.RFI"/>
    <s v="21.RFI"/>
    <s v="CLOSED - RFI DONE"/>
    <s v="05.17.2021 RFI_x000a_05.10.2021 Power Connection Process, menunggu PLN_x000a_05.06.2021 RBS/BTS FOUNDATION OG _x000a_05.03.2021 CME PREPARATION"/>
    <x v="2"/>
    <x v="0"/>
    <m/>
    <m/>
    <m/>
    <m/>
    <x v="2"/>
    <m/>
    <m/>
    <x v="1"/>
    <m/>
    <m/>
  </r>
  <r>
    <n v="478"/>
    <m/>
    <s v="BAL-BA-SGR-1499"/>
    <n v="30681560031"/>
    <s v="1718612003"/>
    <s v="IBS MUSI"/>
    <s v="ACTIVE - BLITZKRIEG"/>
    <s v="TB"/>
    <s v="E°44.24.72'E"/>
    <s v="S°10.10.45'S"/>
    <n v="50"/>
    <s v="30/120/300"/>
    <n v="2021"/>
    <s v="BLITZKRIEG 2021 [NEW]"/>
    <s v="Jl. Musi, Kelurahan Musi, Kecamatan Gerokgak, Kabupaten Buleleng, Provinsi Bali_x000a_"/>
    <s v="HTI"/>
    <s v="BAL-BA-SGR-1499"/>
    <s v="GEROKGAK_PENYABANGAN"/>
    <s v="COLO"/>
    <s v="TBG"/>
    <s v="EAST"/>
    <x v="4"/>
    <s v="Bali"/>
    <s v="Kab. Buleleng"/>
    <n v="6616738"/>
    <x v="33"/>
    <m/>
    <n v="54"/>
    <s v="31 - 60 days"/>
    <d v="2021-04-17T00:00:00"/>
    <s v="W16-2021"/>
    <s v="Apr-2021"/>
    <d v="2021-05-07T00:00:00"/>
    <s v="W19-2021"/>
    <s v="May-2021"/>
    <d v="2021-05-20T00:00:00"/>
    <s v="W21-2021"/>
    <s v="May-2021"/>
    <d v="2021-05-20T00:00:00"/>
    <s v="W21-2021"/>
    <s v="May-2021"/>
    <s v="MW"/>
    <m/>
    <m/>
    <s v="553400347596"/>
    <s v="6.6 Kva"/>
    <m/>
    <d v="2021-05-06T00:00:00"/>
    <m/>
    <m/>
    <d v="2021-05-11T00:00:00"/>
    <s v="W20-2021"/>
    <m/>
    <m/>
    <m/>
    <s v="38.RFI"/>
    <s v="21.RFI"/>
    <s v="CLOSED - RFI DONE"/>
    <s v="05.11.2021 RFI_x000a_05.10.2021 SRFI Power Connection Process_x000a_05.06.2021 RBS/BTS FOUNDATION OG _x000a_05.03.2021 CME PREPARATION"/>
    <x v="2"/>
    <x v="0"/>
    <m/>
    <m/>
    <m/>
    <m/>
    <x v="2"/>
    <m/>
    <m/>
    <x v="1"/>
    <m/>
    <m/>
  </r>
  <r>
    <n v="485"/>
    <m/>
    <s v="SUL-SN-PKJ-1436"/>
    <n v="30681980031"/>
    <s v="2815892010"/>
    <s v="IBS IBS_PUNDATA BAJI"/>
    <s v="ACTIVE - BLITZKRIEG"/>
    <s v="TB"/>
    <s v="E°29.33.72'E"/>
    <s v="S°46.24.71'S"/>
    <n v="50"/>
    <s v="0/90/170"/>
    <n v="2021"/>
    <s v="BLITZKRIEG 2021 [NEW]"/>
    <s v="Maccini Baji RT001 RW 004 Kel Pundata Baji Kec Labakkang Kab Pangkep"/>
    <s v="HTI"/>
    <s v="SUL-SN-PKJ-1436"/>
    <s v="LABAKKANG_PUNDATABAJI"/>
    <s v="COLO"/>
    <s v="TBG"/>
    <s v="EAST"/>
    <x v="2"/>
    <s v="Sulawesi Selatan"/>
    <s v="Kab. Pangkajene Kepulauan"/>
    <n v="6616795"/>
    <x v="33"/>
    <m/>
    <n v="73"/>
    <s v="61 - 90 days"/>
    <d v="2021-04-17T00:00:00"/>
    <s v="W16-2021"/>
    <s v="Apr-2021"/>
    <d v="2021-05-07T00:00:00"/>
    <s v="W19-2021"/>
    <s v="May-2021"/>
    <d v="2021-05-20T00:00:00"/>
    <s v="W21-2021"/>
    <s v="May-2021"/>
    <d v="2021-05-20T00:00:00"/>
    <s v="W21-2021"/>
    <s v="May-2021"/>
    <s v="MW"/>
    <m/>
    <m/>
    <s v="320400169070"/>
    <n v="6.6"/>
    <m/>
    <d v="2021-05-06T00:00:00"/>
    <m/>
    <m/>
    <d v="2021-05-30T00:00:00"/>
    <s v="W23-2021"/>
    <m/>
    <m/>
    <m/>
    <s v="38.RFI"/>
    <s v="21.RFI"/>
    <s v="CLOSED - RFI DONE"/>
    <s v="05.26.2021 : 05.23.2021 : Power Connection Process, Plan RFI end of May_x000a_05.19.2021 : 05.17.2021 : BTS Foundation Done ME &amp; Grounding OG, Waiting instruksi bayar BP oleh PLN_x000a_05.10.2021 : Pondasi RBS OG, Material on  site Plan 15 May_x000a_05.06.2021 : 05.03.2021 CME PREPARATION"/>
    <x v="2"/>
    <x v="0"/>
    <m/>
    <m/>
    <m/>
    <m/>
    <x v="2"/>
    <m/>
    <m/>
    <x v="1"/>
    <m/>
    <m/>
  </r>
  <r>
    <n v="487"/>
    <m/>
    <s v="SUL-SN-BAR-1424"/>
    <n v="30681590031"/>
    <s v="2815062001"/>
    <s v="IBS MANGKOSO"/>
    <s v="ACTIVE - BLITZKRIEG"/>
    <s v="TB"/>
    <s v="E°37.49.8'E"/>
    <s v="S°15.49.28'S"/>
    <n v="50"/>
    <s v="40/140/280"/>
    <n v="2021"/>
    <s v="BLITZKRIEG 2021 [NEW]"/>
    <s v="Lingkungan Polewali, Kelurahan Kiru Kiru, Kecamatan Soppeng Riaja, Kabupaten Barru, Provinsi Sulawesi Selatan"/>
    <s v="HTI"/>
    <s v="SUL-SN-BAR-1424"/>
    <s v="SOPPENG_RIAJA"/>
    <s v="COLO"/>
    <s v="TBG"/>
    <s v="EAST"/>
    <x v="2"/>
    <s v="Sulawesi Selatan"/>
    <s v="Kab. Barru"/>
    <n v="6616738"/>
    <x v="33"/>
    <m/>
    <n v="67"/>
    <s v="61 - 90 days"/>
    <d v="2021-04-17T00:00:00"/>
    <s v="W16-2021"/>
    <s v="Apr-2021"/>
    <d v="2021-05-07T00:00:00"/>
    <s v="W19-2021"/>
    <s v="May-2021"/>
    <d v="2021-05-20T00:00:00"/>
    <s v="W21-2021"/>
    <s v="May-2021"/>
    <d v="2021-05-20T00:00:00"/>
    <s v="W21-2021"/>
    <s v="May-2021"/>
    <s v="MW"/>
    <m/>
    <m/>
    <s v="325200404764"/>
    <n v="6.6"/>
    <m/>
    <d v="2021-05-06T00:00:00"/>
    <m/>
    <m/>
    <d v="2021-05-24T00:00:00"/>
    <s v="W22-2021"/>
    <m/>
    <m/>
    <m/>
    <s v="38.RFI"/>
    <s v="21.RFI"/>
    <s v="CLOSED - RFI DONE"/>
    <s v="05.26.2021 : RFI_x000a_05.19.2021 : 05.17.2021 : 05.10.2021 : Pondasi RBS OG, Material on  site Plan 15 May_x000a_05.06.2021 : 05.03.2021 CME PREPARATION"/>
    <x v="2"/>
    <x v="0"/>
    <m/>
    <m/>
    <m/>
    <m/>
    <x v="2"/>
    <m/>
    <m/>
    <x v="1"/>
    <m/>
    <m/>
  </r>
  <r>
    <n v="484"/>
    <m/>
    <s v="SUL-SN-BLK-1534"/>
    <n v="30681620031"/>
    <s v="2815592010"/>
    <s v="IBS IBS_PHASE 4C_2592_SSL"/>
    <s v="ACTIVE - BLITZKRIEG"/>
    <s v="TB"/>
    <s v="E°8.42.78'E"/>
    <s v="S°29.4.62'S"/>
    <n v="50"/>
    <s v="60/140/340"/>
    <n v="2021"/>
    <s v="BLITZKRIEG 2021 [NEW]"/>
    <s v="Dusun Bonto Ulu RT. 001 RW. 001, Kelurahan Dampang, Kecamatan Gantarang, Kabupaten Bulukumba, Provinsi Sulawesi Selatan"/>
    <s v="HTI"/>
    <s v="SUL-SN-BLK-1534"/>
    <s v="GANTARANG_DAMPANG"/>
    <s v="COLO"/>
    <s v="TBG"/>
    <s v="EAST"/>
    <x v="2"/>
    <s v="Sulawesi Selatan"/>
    <s v="Kab. Bulukumba"/>
    <n v="6616829"/>
    <x v="33"/>
    <m/>
    <n v="65"/>
    <s v="61 - 90 days"/>
    <d v="2021-04-17T00:00:00"/>
    <s v="W16-2021"/>
    <s v="Apr-2021"/>
    <d v="2021-05-07T00:00:00"/>
    <s v="W19-2021"/>
    <s v="May-2021"/>
    <d v="2021-05-20T00:00:00"/>
    <s v="W21-2021"/>
    <s v="May-2021"/>
    <d v="2021-05-20T00:00:00"/>
    <s v="W21-2021"/>
    <s v="May-2021"/>
    <s v="MW"/>
    <m/>
    <m/>
    <s v="327100643379"/>
    <n v="6.6"/>
    <m/>
    <d v="2021-04-23T00:00:00"/>
    <m/>
    <m/>
    <d v="2021-05-22T00:00:00"/>
    <s v="W21-2021"/>
    <m/>
    <m/>
    <m/>
    <s v="38.RFI"/>
    <s v="21.RFI"/>
    <s v="CLOSED - RFI DONE"/>
    <s v="05.23.2021 : RFI_x000a_05.19.2021 : Power Connection Process, BP Paid, FU connection PLN_x000a_05.17.2021 : BTS Foundation Done ME &amp; Grounding OG_x000a_05.10.2021 : Pondasi RBS OG, Material on  site Plan 15 May_x000a_05.06.2021 : 05.03.2021 CME PREPARATION"/>
    <x v="2"/>
    <x v="0"/>
    <m/>
    <m/>
    <m/>
    <m/>
    <x v="2"/>
    <m/>
    <m/>
    <x v="1"/>
    <m/>
    <m/>
  </r>
  <r>
    <n v="483"/>
    <m/>
    <s v="SUL-SN-SNJ-1465"/>
    <n v="30681610031"/>
    <s v="2815192001"/>
    <s v="IBS SAOTENGNGA"/>
    <s v="ACTIVE - BLITZKRIEG"/>
    <s v="TB"/>
    <s v="E°7.34.07'E"/>
    <s v="S°10.31.04'S"/>
    <n v="50"/>
    <s v="50/200/270"/>
    <n v="2021"/>
    <s v="BLITZKRIEG 2021 [NEW]"/>
    <s v="Dusun Kaleleng, Desa Saotengnga, Kecamatan Sinjai Tengah, Kabupaten Sinjai, Provinsi Sulawesi Selatan"/>
    <s v="HTI"/>
    <s v="SUL-SN-SNJ-1465"/>
    <s v="SINJAI_TENGAH_SAOTENGNGA"/>
    <s v="COLO"/>
    <s v="TBG"/>
    <s v="EAST"/>
    <x v="2"/>
    <s v="Sulawesi Selatan"/>
    <s v="Kab. Sinjai"/>
    <n v="6616829"/>
    <x v="33"/>
    <m/>
    <n v="65"/>
    <s v="61 - 90 days"/>
    <d v="2021-04-17T00:00:00"/>
    <s v="W16-2021"/>
    <s v="Apr-2021"/>
    <d v="2021-05-07T00:00:00"/>
    <s v="W19-2021"/>
    <s v="May-2021"/>
    <d v="2021-05-20T00:00:00"/>
    <s v="W21-2021"/>
    <s v="May-2021"/>
    <d v="2021-05-20T00:00:00"/>
    <s v="W21-2021"/>
    <s v="May-2021"/>
    <s v="MW"/>
    <m/>
    <m/>
    <s v="327600444269"/>
    <n v="6.6"/>
    <m/>
    <d v="2021-05-06T00:00:00"/>
    <m/>
    <m/>
    <d v="2021-05-22T00:00:00"/>
    <s v="W21-2021"/>
    <m/>
    <m/>
    <m/>
    <s v="38.RFI"/>
    <s v="21.RFI"/>
    <s v="CLOSED - RFI DONE"/>
    <s v="05.23.2021 : RFI _x000a_05.19.2021 : Power Connection Process, BP Paid, FU connection PLN_x000a_05.17.2021 : BTS Foundation Done ME &amp; Grounding OG_x000a_05.10.2021 : Pondasi RBS OG, Material on  site Plan 15 May_x000a_05.06.2021 : 05.03.2021 CME PREPARATION"/>
    <x v="2"/>
    <x v="0"/>
    <m/>
    <m/>
    <m/>
    <m/>
    <x v="2"/>
    <m/>
    <m/>
    <x v="1"/>
    <m/>
    <m/>
  </r>
  <r>
    <s v="NEW SPK"/>
    <m/>
    <s v="JAW-JT-CLP-0563"/>
    <n v="30735900031"/>
    <s v="1440862003"/>
    <s v="IBS TRITIH KULON"/>
    <s v="BP2022"/>
    <s v="TB "/>
    <s v="109°1.47.1'E"/>
    <s v="7°40.59.95'S"/>
    <n v="30"/>
    <s v="30/150/270"/>
    <n v="2022"/>
    <s v="New site 2022 - P2"/>
    <s v="Jl. Jati, RT 006/ 009, Desa Tritih Kulon, Kec. Cilacap Utara, Kab. Cilacap _x000a__x000a_"/>
    <s v="NOKIA"/>
    <s v="JAW-JT-CLP-0563"/>
    <s v="JALAN_JATI_CILACAP"/>
    <s v="COLO"/>
    <s v="TBG"/>
    <s v="CENTRAL"/>
    <x v="5"/>
    <s v="Jawa Tengah"/>
    <s v="Kab. Cilacap"/>
    <n v="6617993"/>
    <x v="8"/>
    <d v="2022-01-28T00:00:00"/>
    <n v="70"/>
    <s v="61 - 90 days"/>
    <d v="2022-02-27T00:00:00"/>
    <s v="W10-2022"/>
    <s v="Feb-2022"/>
    <s v="TBD"/>
    <s v="TBD"/>
    <s v="TBD"/>
    <d v="2022-04-22T00:00:00"/>
    <s v="W17-2022"/>
    <s v="Apr-2022"/>
    <d v="2022-04-22T00:00:00"/>
    <s v="W17-2022"/>
    <s v="Apr-2022"/>
    <s v="MW"/>
    <d v="2022-02-02T00:00:00"/>
    <d v="2022-03-14T00:00:00"/>
    <n v="525011421993"/>
    <n v="11"/>
    <m/>
    <d v="2022-03-08T00:00:00"/>
    <m/>
    <m/>
    <d v="2022-04-08T00:00:00"/>
    <m/>
    <m/>
    <m/>
    <s v="NY STIP, ERM PROCESS"/>
    <s v="38.RFI"/>
    <s v="21.RFI"/>
    <s v="LMS CHANGED TO NOKIA"/>
    <s v="08:04:22: RFIN_x000a_06: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x v="2"/>
    <x v="0"/>
    <m/>
    <m/>
    <m/>
    <m/>
    <x v="2"/>
    <m/>
    <m/>
    <x v="1"/>
    <n v="481"/>
    <s v="469 TBG"/>
  </r>
  <r>
    <n v="505"/>
    <m/>
    <s v="JAW-JB-CBI-0120"/>
    <n v="30681660031"/>
    <s v="1268142003"/>
    <s v="IBS GUNUNG SINDUR"/>
    <s v="ACTIVE - BLITZKRIEG"/>
    <s v="TB"/>
    <s v="E°39.31.5'E"/>
    <s v="S°23.4.24'S"/>
    <n v="35"/>
    <s v="60/240/350"/>
    <n v="2021"/>
    <m/>
    <s v="Desa Gunung Sindur Kp. Gunung Sindur RT.003 RW.010, Kec. Gunung Sindur, Kab. Bogor Prov. Jawa Barat"/>
    <s v="EID"/>
    <s v="JAW-JB-CBI-0120"/>
    <s v="BOGOR RUMPIN SUKAMULYA"/>
    <s v="COLO"/>
    <s v="TBG"/>
    <s v="JABO"/>
    <x v="15"/>
    <s v="Jawa Barat"/>
    <s v="Kab. Bogor"/>
    <n v="6617048"/>
    <x v="33"/>
    <m/>
    <n v="397"/>
    <s v="&gt; 150 days"/>
    <d v="2021-04-17T00:00:00"/>
    <s v="W16-2021"/>
    <s v="Apr-2021"/>
    <s v="TBD"/>
    <s v="TBD"/>
    <s v="TBD"/>
    <s v="TBD"/>
    <s v="TBD"/>
    <s v="TBD"/>
    <s v="TBD"/>
    <s v="TBD"/>
    <s v="TBD"/>
    <m/>
    <m/>
    <m/>
    <s v="1268142003"/>
    <m/>
    <m/>
    <m/>
    <m/>
    <m/>
    <m/>
    <m/>
    <m/>
    <m/>
    <m/>
    <s v="02.SPK returned"/>
    <s v="02.SPK RETURNED"/>
    <m/>
    <s v="03.05.21 : SPK return by XL "/>
    <x v="2"/>
    <x v="0"/>
    <m/>
    <m/>
    <m/>
    <m/>
    <x v="2"/>
    <m/>
    <m/>
    <x v="1"/>
    <m/>
    <m/>
  </r>
  <r>
    <n v="510"/>
    <m/>
    <s v="JAW-JB-CKR-0041"/>
    <m/>
    <m/>
    <m/>
    <s v="ACTIVE - BLITZKRIEG"/>
    <s v=""/>
    <s v="E°4.48.58'E"/>
    <s v="S°19.19.06'S"/>
    <n v="30"/>
    <s v="10/200/270"/>
    <n v="2021"/>
    <m/>
    <s v=""/>
    <s v="EID"/>
    <s v="JAW-JB-CKR-0041"/>
    <s v="Gandamekar Cikarang"/>
    <s v="COLO"/>
    <s v="TBG"/>
    <s v="JABO"/>
    <x v="15"/>
    <s v="Jawa Barat"/>
    <s v="Kab. Bekasi"/>
    <n v="6616881"/>
    <x v="33"/>
    <m/>
    <n v="397"/>
    <s v="&gt; 150 days"/>
    <d v="2021-04-17T00:00:00"/>
    <s v="W16-2021"/>
    <s v="Apr-2021"/>
    <s v="TBD"/>
    <s v="TBD"/>
    <s v="TBD"/>
    <s v="TBD"/>
    <s v="TBD"/>
    <s v="TBD"/>
    <s v="TBD"/>
    <s v="TBD"/>
    <s v="TBD"/>
    <m/>
    <m/>
    <m/>
    <s v=""/>
    <s v=""/>
    <m/>
    <m/>
    <m/>
    <m/>
    <m/>
    <m/>
    <m/>
    <m/>
    <m/>
    <s v="02.SPK returned"/>
    <s v="02.SPK RETURNED"/>
    <m/>
    <s v="03.05.21 : SPK return by XL "/>
    <x v="2"/>
    <x v="0"/>
    <m/>
    <m/>
    <m/>
    <m/>
    <x v="2"/>
    <m/>
    <m/>
    <x v="1"/>
    <m/>
    <m/>
  </r>
  <r>
    <n v="507"/>
    <m/>
    <s v="KAL-KB-BEK-0750"/>
    <m/>
    <m/>
    <m/>
    <s v="ACTIVE - BLITZKRIEG"/>
    <s v=""/>
    <s v="E°30.54.04'E"/>
    <s v="N°58.31.59'N"/>
    <n v="60"/>
    <s v="50/250/350"/>
    <n v="2021"/>
    <s v="BLITZKRIEG 2021 [NEW]"/>
    <s v=""/>
    <s v="HTI"/>
    <s v="KAL-KB-BEK-0750"/>
    <s v="LUMAR_LAMOLDA"/>
    <s v="COLO"/>
    <s v="TBG"/>
    <s v="JABO"/>
    <x v="15"/>
    <s v="Kalimantan Barat"/>
    <s v="Kab. Bengkayang"/>
    <n v="6616738"/>
    <x v="33"/>
    <m/>
    <n v="397"/>
    <s v="&gt; 150 days"/>
    <d v="2021-04-17T00:00:00"/>
    <s v="W16-2021"/>
    <s v="Apr-2021"/>
    <s v="TBD"/>
    <s v="TBD"/>
    <s v="TBD"/>
    <s v="TBD"/>
    <s v="TBD"/>
    <s v="TBD"/>
    <s v="TBD"/>
    <s v="TBD"/>
    <s v="TBD"/>
    <m/>
    <m/>
    <m/>
    <s v=""/>
    <s v=""/>
    <m/>
    <m/>
    <m/>
    <m/>
    <m/>
    <m/>
    <m/>
    <m/>
    <m/>
    <s v="02.SPK returned"/>
    <s v="02.SPK RETURNED"/>
    <m/>
    <s v="03.05.21 : SPK return by XL "/>
    <x v="2"/>
    <x v="0"/>
    <m/>
    <m/>
    <m/>
    <m/>
    <x v="2"/>
    <m/>
    <m/>
    <x v="1"/>
    <m/>
    <m/>
  </r>
  <r>
    <n v="509"/>
    <m/>
    <s v="SUM-SS-PKB-1250"/>
    <m/>
    <m/>
    <m/>
    <s v="ACTIVE - BLITZKRIEG"/>
    <s v=""/>
    <s v="E°4.17.83'E"/>
    <s v="S°41.54.24'S"/>
    <n v="60"/>
    <s v="30/90/250"/>
    <n v="2021"/>
    <s v="BLITZKRIEG 2021 [NEW]"/>
    <s v=""/>
    <s v="HTI"/>
    <s v="SUM-SS-PKB-1250"/>
    <s v="MARGO_MULYO_20"/>
    <s v="COLO"/>
    <s v="TBG"/>
    <s v="West"/>
    <x v="15"/>
    <s v="Sumatera Selatan"/>
    <s v="Kab. Banyuasin"/>
    <n v="6616829"/>
    <x v="33"/>
    <m/>
    <n v="397"/>
    <s v="&gt; 150 days"/>
    <d v="2021-04-17T00:00:00"/>
    <s v="W16-2021"/>
    <s v="Apr-2021"/>
    <s v="TBD"/>
    <s v="TBD"/>
    <s v="TBD"/>
    <s v="TBD"/>
    <s v="TBD"/>
    <s v="TBD"/>
    <s v="TBD"/>
    <s v="TBD"/>
    <s v="TBD"/>
    <m/>
    <m/>
    <m/>
    <s v=""/>
    <s v=""/>
    <m/>
    <m/>
    <m/>
    <m/>
    <m/>
    <m/>
    <m/>
    <m/>
    <m/>
    <s v="02.SPK returned"/>
    <s v="02.SPK RETURNED"/>
    <m/>
    <s v="03.05.21 : SPK return by XL "/>
    <x v="2"/>
    <x v="0"/>
    <m/>
    <m/>
    <m/>
    <m/>
    <x v="2"/>
    <m/>
    <m/>
    <x v="1"/>
    <m/>
    <m/>
  </r>
  <r>
    <n v="626"/>
    <m/>
    <s v="SUM-JA-JMB-0495"/>
    <n v="30627070031"/>
    <s v="T000186"/>
    <s v="SRIWIJAYA"/>
    <s v="ACTIVE - RELOCATION"/>
    <s v="SKP"/>
    <s v="103°34.4.58'E"/>
    <s v="1°37.40.4'S"/>
    <n v="33"/>
    <s v="90/210/330"/>
    <m/>
    <s v="RELOCATION"/>
    <s v="Jl. TP. Sriwijaya LR Kejayaan RT 19/05 Desa Rawasari Kota Baru Jambi 36125"/>
    <s v="HTI"/>
    <s v="SUM-JA-JMB-0495"/>
    <s v="PAGARDRUM RELOCATION"/>
    <s v="COLO"/>
    <s v="TBG"/>
    <s v="West"/>
    <x v="1"/>
    <s v="Jambi"/>
    <s v="Kota Jambi"/>
    <n v="6617090"/>
    <x v="87"/>
    <m/>
    <n v="143"/>
    <s v="121 - 150 days"/>
    <d v="2021-04-08T00:00:00"/>
    <s v="W15-2021"/>
    <s v="Apr-2021"/>
    <d v="2021-04-18T00:00:00"/>
    <s v="W17-2021"/>
    <s v="Apr-2021"/>
    <d v="2021-04-08T00:00:00"/>
    <s v="W15-2021"/>
    <s v="Apr-2021"/>
    <d v="2021-04-08T00:00:00"/>
    <s v="W15-2021"/>
    <s v="Apr-2021"/>
    <s v="MW"/>
    <m/>
    <m/>
    <s v="143105944428"/>
    <n v="6.6"/>
    <m/>
    <m/>
    <m/>
    <m/>
    <d v="2021-07-30T00:00:00"/>
    <s v="W31-2021"/>
    <m/>
    <m/>
    <m/>
    <s v="38.RFI"/>
    <s v="21.RFI"/>
    <s v="CLOSED - RFI DONE"/>
    <s v="02:08:21: RFI MULTIGUNA, RFIN SEND 30 JUL_x000a_07:29:21: PROSES CONNECT PLN AKAN DI MULTIGUNAKAN_x000a_07:26:21: Connect PLN Proses menunggu ketersediaan distribusi KWH dari PLN_x000a_07:22:21 : Power Connection Prosess, SK PLN Released_x000a_07:19:21 : Confirm Connect PLN By XL, Need SK PLN, SK NY Released_x000a_07:15:21 : 07.08.21 : 07.05.21 : 06.28.21 : 06.21.21 : 19.04.21 : SRFIN sent, PLN connection hold (menunggu plan relokasi perangkat XL)_x000a_19.04.21 : SRFIN sent_x000a_15.04.21 : ME OG, plan SRFI 16 Apr_x000a_08.04.21 : CME preparation_x000a_01.04.21 : STO announced _x000a_09.03.21 : SPK release"/>
    <x v="2"/>
    <x v="0"/>
    <m/>
    <m/>
    <m/>
    <m/>
    <x v="2"/>
    <m/>
    <m/>
    <x v="1"/>
    <m/>
    <m/>
  </r>
  <r>
    <n v="646"/>
    <m/>
    <s v="JAW-JK-KYB-0280"/>
    <n v="30621460031"/>
    <s v="110433104"/>
    <s v="SIMATUPANG REP"/>
    <s v="ACTIVE - RELOCATION"/>
    <s v="SKP"/>
    <s v="106°46.50.16'E"/>
    <s v="6°17.47.18'S"/>
    <n v="25"/>
    <s v="90/210/330"/>
    <m/>
    <m/>
    <s v="Jl. Adhiyaksa VII, Kel. Lebak Bulus RT.03 RW.05 Kec. Cilandak, Kota Jakarta Selatan Prov. DKI Jakarta"/>
    <s v="EID"/>
    <s v="JAW-JK-KYB-0280"/>
    <s v="TAMAN LEBAK BULUS RELOCATION"/>
    <s v="COLO"/>
    <m/>
    <s v="JABO"/>
    <x v="10"/>
    <s v="DKI Jakarta"/>
    <s v="JAKARTA SELATAN"/>
    <n v="6616762"/>
    <x v="88"/>
    <m/>
    <n v="94"/>
    <s v="91 - 120 days"/>
    <d v="2021-02-21T00:00:00"/>
    <s v="W09-2021"/>
    <s v="Feb-2021"/>
    <d v="2021-03-12T00:00:00"/>
    <s v="W11-2021"/>
    <s v="Mar-2021"/>
    <d v="2021-04-30T00:00:00"/>
    <s v="W18-2021"/>
    <s v="Apr-2021"/>
    <d v="2021-04-30T00:00:00"/>
    <s v="W18-2021"/>
    <s v="Apr-2021"/>
    <s v="MW"/>
    <m/>
    <m/>
    <s v="543602649171"/>
    <n v="6.6"/>
    <m/>
    <m/>
    <m/>
    <m/>
    <d v="2021-04-26T00:00:00"/>
    <s v="W18-2021"/>
    <m/>
    <m/>
    <m/>
    <s v="38.RFI"/>
    <s v="21.RFI"/>
    <s v="CLOSED - RFI DONE"/>
    <s v="26.04.21 : RFIN sent_x000a_26.04.21 : PLN Connected_x000a_22.04.21 : PLN process, RFI Plan 30 Apr_x000a_19.04.21 : PSB released, proses register PLN_x000a_15.04.21 : email konfirmasi konek PLN 14/04, waiting SK PLN release_x000a_08.03.21 : erection stacking OG_x000a_01.03.21 : curring time pondasi stacking, waiting fabrikasi stacking _x000a_22.02.21 : 18.02.21 : 15.02.21 : fabrikasi material stacking OG_x000a_08.02.21 : RNP TNP OK_x000a_28.01.21 : ESR submitted, under RNP review_x000a_22.01.21 : SPK COLO release"/>
    <x v="2"/>
    <x v="0"/>
    <m/>
    <m/>
    <m/>
    <m/>
    <x v="2"/>
    <m/>
    <m/>
    <x v="1"/>
    <m/>
    <m/>
  </r>
  <r>
    <n v="619"/>
    <m/>
    <s v="SUL-GO-GTO-0171"/>
    <m/>
    <m/>
    <m/>
    <s v="ACTIVE - RELOCATION"/>
    <s v=""/>
    <s v="123°4.5.3'E"/>
    <s v="0°33.56.77'N"/>
    <n v="50"/>
    <s v="90/210/330"/>
    <m/>
    <s v="RELOCATION"/>
    <s v=""/>
    <s v="HTI"/>
    <s v="SUL-GO-GTO-0171"/>
    <s v="KOTA UTARA GORONTALO RELOCATION"/>
    <s v="B2S"/>
    <s v="TBG"/>
    <s v="EAST"/>
    <x v="2"/>
    <s v="Gorontalo"/>
    <s v="Kota Gorontalo"/>
    <n v="6616689"/>
    <x v="89"/>
    <m/>
    <n v="35"/>
    <s v="31 - 60 days"/>
    <d v="2021-06-14T00:00:00"/>
    <s v="W25-2021"/>
    <s v="Jun-2021"/>
    <d v="2021-06-13T00:00:00"/>
    <s v="W25-2021"/>
    <s v="Jun-2021"/>
    <d v="2021-02-20T00:00:00"/>
    <s v="W08-2021"/>
    <s v="Feb-2021"/>
    <d v="2021-02-20T00:00:00"/>
    <s v="W08-2021"/>
    <s v="Feb-2021"/>
    <s v="MW"/>
    <d v="2021-02-04T00:00:00"/>
    <m/>
    <m/>
    <m/>
    <m/>
    <m/>
    <m/>
    <m/>
    <d v="2021-02-19T00:00:00"/>
    <s v="W08-2021"/>
    <m/>
    <m/>
    <m/>
    <s v="38.RFI"/>
    <s v="21.RFI"/>
    <s v="CLOSED - RFI DONE"/>
    <s v="11.02.21 : PLN connection OG_x000a_08.02.21 : erection OG, PSB released_x000a_15.01.21 : SPK B2S release"/>
    <x v="2"/>
    <x v="0"/>
    <m/>
    <m/>
    <m/>
    <m/>
    <x v="2"/>
    <m/>
    <m/>
    <x v="1"/>
    <m/>
    <m/>
  </r>
  <r>
    <n v="472"/>
    <m/>
    <s v="JAW-JB-SOR-3662"/>
    <n v="30619400031"/>
    <s v="1261511023"/>
    <s v="CILAMPENI KATAPANG"/>
    <s v="ACTIVE"/>
    <s v="TB"/>
    <s v="107°32.58.88'null"/>
    <s v="6°59.31.7'S"/>
    <n v="30"/>
    <s v="90/210/300"/>
    <n v="2020"/>
    <s v="JEDI 2020 [NEW]"/>
    <s v="Desa Cilampeni Kp. Baraja No.04 RT.02 RW.20, Kec. Katapang, Kab. Bandung Prov. Jawa Barat"/>
    <s v="HTI"/>
    <s v="JAW-JB-SOR-3662"/>
    <s v="CILAMPENI_KATAPANG"/>
    <s v="COLO"/>
    <s v="TBG"/>
    <s v="CENTRAL"/>
    <x v="8"/>
    <s v="Jawa Barat"/>
    <s v="KAB. BANDUNG"/>
    <n v="6616670"/>
    <x v="90"/>
    <m/>
    <n v="131"/>
    <s v="121 - 150 days"/>
    <d v="2021-02-12T00:00:00"/>
    <s v="W07-2021"/>
    <s v="Feb-2021"/>
    <d v="2021-03-06T00:00:00"/>
    <s v="W10-2021"/>
    <s v="Mar-2021"/>
    <d v="2021-05-10T00:00:00"/>
    <s v="W20-2021"/>
    <s v="May-2021"/>
    <d v="2021-05-08T00:00:00"/>
    <s v="W19-2021"/>
    <s v="May-2021"/>
    <s v="FO (Change to MW as temp solution)"/>
    <m/>
    <m/>
    <s v="535322143774"/>
    <n v="6.6"/>
    <m/>
    <d v="2021-01-15T00:00:00"/>
    <m/>
    <m/>
    <d v="2021-05-24T00:00:00"/>
    <s v="W22-2021"/>
    <m/>
    <m/>
    <m/>
    <s v="38.RFI"/>
    <s v="21.RFI"/>
    <s v="CLOSED - RFI DONE"/>
    <s v="05.23.21 : RFI_x000a_05.19.21 : Power Connection Proses No register Released,  Proses pembayaran BPUJL_x000a_05.17.21 : Power Connection Proses No register Released,  Plan Connect 27 May_x000a_05.03.21 : Power Connection Proses_x000a_26.04.21 : FO change to MW, waiting PSB release_x000a_19.04.21 : SPK FO issue, PLN connection hold_x000a_01.03.21 : SRFI_x000a_22.02.21 : CME start, pondasi OG_x000a_01.02.21 : CME hold, site disegel satpol PP_x000a_28.01.21 : pondasi BTS OG_x000a_21.01.21 : CME preparation_x000a_14.01.21 : ESR preparation_x000a_13.01.21 : SPK colo release"/>
    <x v="2"/>
    <x v="0"/>
    <m/>
    <m/>
    <m/>
    <m/>
    <x v="2"/>
    <m/>
    <m/>
    <x v="1"/>
    <m/>
    <m/>
  </r>
  <r>
    <n v="645"/>
    <m/>
    <s v="JAW-JB-BGR-0233"/>
    <n v="30619480031"/>
    <s v="120086109"/>
    <s v="BARANANG SIANG II"/>
    <s v="ACTIVE - RELOCATION"/>
    <s v="TB"/>
    <s v="106°49.37.24'E"/>
    <s v="6°36.16.85'S"/>
    <n v="38"/>
    <s v="90/210/300"/>
    <m/>
    <m/>
    <s v="Kel. Cimahpar Kp. Pasir RT. 01 RW.012, Kec. Bogor Utara, Kota Bogor Prov. Jawa Barat"/>
    <s v="EID"/>
    <s v="JAW-JB-BGR-0233"/>
    <s v="KATULAMPANG TOL RELOCATION"/>
    <s v="COLO"/>
    <m/>
    <s v="JABO"/>
    <x v="14"/>
    <s v="Jawa Barat"/>
    <s v="Kota Bogor"/>
    <n v="6616657"/>
    <x v="91"/>
    <m/>
    <n v="20"/>
    <s v="&lt; 30 days"/>
    <d v="2021-02-07T00:00:00"/>
    <s v="W07-2021"/>
    <s v="Feb-2021"/>
    <d v="2021-02-06T00:00:00"/>
    <s v="W06-2021"/>
    <s v="Feb-2021"/>
    <d v="2021-03-18T00:00:00"/>
    <s v="W12-2021"/>
    <s v="Mar-2021"/>
    <d v="2021-03-18T00:00:00"/>
    <s v="W12-2021"/>
    <s v="Mar-2021"/>
    <s v="MW"/>
    <m/>
    <m/>
    <n v="538216372240"/>
    <n v="6.6"/>
    <m/>
    <m/>
    <m/>
    <m/>
    <d v="2021-01-28T00:00:00"/>
    <s v="W05-2021"/>
    <m/>
    <m/>
    <m/>
    <s v="38.RFI"/>
    <s v="21.RFI"/>
    <s v="CLOSED - RFI DONE"/>
    <s v="04.03.21 : PSB released, PLN connection OG_x000a_28.01.21 : ESR done_x000a_14.01.21 : waiting RNP approval_x000a_08.01.21 : SPK release"/>
    <x v="2"/>
    <x v="0"/>
    <m/>
    <m/>
    <m/>
    <m/>
    <x v="2"/>
    <m/>
    <m/>
    <x v="1"/>
    <m/>
    <m/>
  </r>
  <r>
    <n v="471"/>
    <m/>
    <s v="SUM-RI-BLS-1113"/>
    <n v="30618760031"/>
    <s v="040523109"/>
    <s v="BUKIT KRIKIL"/>
    <s v="ACTIVE"/>
    <s v="TB"/>
    <s v="101°29.40.2'null"/>
    <s v="1°26.44.16'N"/>
    <n v="60"/>
    <s v="60/210/310"/>
    <n v="2020"/>
    <s v="JEDI 2020 [NEW]"/>
    <s v="Jl. Sukamaju RT 04 RW 01 desa Bukit krikil Kec Bukit Batu Kab Bengkalis "/>
    <s v="HTI"/>
    <s v="SUM-RI-BLS-1113"/>
    <s v="BUKITKERIKIL"/>
    <s v="COLO"/>
    <s v="TBG"/>
    <s v="West"/>
    <x v="9"/>
    <s v="Riau"/>
    <s v="KAB. BENGKALIS"/>
    <n v="6616609"/>
    <x v="92"/>
    <m/>
    <n v="28"/>
    <s v="&lt; 30 days"/>
    <d v="2021-02-04T00:00:00"/>
    <s v="W06-2021"/>
    <s v="Feb-2021"/>
    <d v="2021-01-27T00:00:00"/>
    <s v="W05-2021"/>
    <s v="Jan-2021"/>
    <d v="2021-02-03T00:00:00"/>
    <s v="W06-2021"/>
    <s v="Feb-2021"/>
    <d v="2021-01-31T00:00:00"/>
    <s v="W06-2021"/>
    <s v="Jan-2021"/>
    <s v="MW"/>
    <d v="2021-01-15T00:00:00"/>
    <m/>
    <n v="182501116740"/>
    <n v="6.6"/>
    <m/>
    <d v="2021-01-13T00:00:00"/>
    <m/>
    <m/>
    <d v="2021-02-02T00:00:00"/>
    <s v="W06-2021"/>
    <m/>
    <m/>
    <m/>
    <s v="38.RFI"/>
    <s v="21.RFI"/>
    <s v="CLOSED - RFI DONE"/>
    <s v="01.02.21 : PLN connected, proses collect doc RFIN_x000a_28.01.21 : BP Paid_x000a_21.01.21 : pondasi OG_x000a_18.01.21 : CME preparation_x000a_14.01.21 : ESR done, proses input STIP_x000a_eparation_x000a_05.01.21 : SPK release"/>
    <x v="2"/>
    <x v="0"/>
    <m/>
    <m/>
    <m/>
    <m/>
    <x v="2"/>
    <m/>
    <m/>
    <x v="1"/>
    <m/>
    <m/>
  </r>
  <r>
    <n v="469"/>
    <m/>
    <s v="JAW-JB-IDM-3816"/>
    <n v="30618730031"/>
    <s v="125169109"/>
    <s v="BUGELIND-STOPATROL"/>
    <s v="ACTIVE"/>
    <s v="SKP"/>
    <s v="108°0.31.0'E"/>
    <s v="6°19.34.18'S"/>
    <n v="40"/>
    <s v="0/185/280"/>
    <n v="2020"/>
    <s v="JEDI 2020 [NEW]"/>
    <s v="Desa Bugel Blok Sukawera RT.02 RW.06, Kec. Patrol, Kab. Indramayu Prov. Jawa Barat"/>
    <s v="HTI"/>
    <s v="JAW-JB-IDM-3816"/>
    <s v="BUGEL_PATROL_INDRAMAYU"/>
    <s v="COLO"/>
    <s v="TBG"/>
    <s v="CENTRAL"/>
    <x v="8"/>
    <s v="Jawa Barat"/>
    <s v="KAB. INDRAMAYU"/>
    <n v="6616594"/>
    <x v="93"/>
    <m/>
    <n v="28"/>
    <s v="&lt; 30 days"/>
    <d v="2021-01-29T00:00:00"/>
    <s v="W05-2021"/>
    <s v="Jan-2021"/>
    <d v="2021-01-28T00:00:00"/>
    <s v="W05-2021"/>
    <s v="Jan-2021"/>
    <d v="2021-01-28T00:00:00"/>
    <s v="W05-2021"/>
    <s v="Jan-2021"/>
    <d v="2021-01-28T00:00:00"/>
    <s v="W05-2021"/>
    <s v="Jan-2021"/>
    <s v="MW"/>
    <d v="2021-01-15T00:00:00"/>
    <m/>
    <s v="534020106142"/>
    <s v="6.6"/>
    <m/>
    <d v="2021-01-07T00:00:00"/>
    <m/>
    <m/>
    <d v="2021-01-27T00:00:00"/>
    <s v="W05-2021"/>
    <m/>
    <m/>
    <m/>
    <s v="38.RFI"/>
    <s v="21.RFI"/>
    <s v="CLOSED - RFI DONE"/>
    <s v="27.01.21 : RFIN sent_x000a_18.01.21 : pondasi BTS OG_x000a_14.01.21 : cme preparation_x000a_07.01.21 : ESR preparation_x000a_30.12.20 : SPK release"/>
    <x v="2"/>
    <x v="0"/>
    <m/>
    <m/>
    <m/>
    <m/>
    <x v="2"/>
    <m/>
    <m/>
    <x v="1"/>
    <m/>
    <m/>
  </r>
  <r>
    <n v="470"/>
    <m/>
    <s v="JAW-JI-BYW-4121"/>
    <n v="30618740031"/>
    <s v="162123109"/>
    <s v="TEGALARUM"/>
    <s v="ACTIVE"/>
    <s v="SKP"/>
    <s v="114°9.14.47'E"/>
    <s v="8°20.52.91'S"/>
    <n v="40"/>
    <s v="140/275/350"/>
    <n v="2020"/>
    <s v="JEDI 2020 [NEW]"/>
    <s v="Dusun Jenisari RT. 01 RW.01 Desa Genteng Kulon Kec Genteng Kab Banyuwangi-Jawa Timur"/>
    <s v="HTI"/>
    <s v="JAW-JI-BYW-4121"/>
    <s v="GENTENG_GENTENG_KULON"/>
    <s v="COLO"/>
    <s v="TBG"/>
    <s v="EAST"/>
    <x v="6"/>
    <s v="Jawa Timur"/>
    <s v="Kab. Banyuwangi"/>
    <n v="6616594"/>
    <x v="93"/>
    <m/>
    <n v="72"/>
    <s v="61 - 90 days"/>
    <d v="2021-01-29T00:00:00"/>
    <s v="W05-2021"/>
    <s v="Jan-2021"/>
    <d v="2021-01-28T00:00:00"/>
    <s v="W05-2021"/>
    <s v="Jan-2021"/>
    <d v="2021-01-29T00:00:00"/>
    <s v="W05-2021"/>
    <s v="Jan-2021"/>
    <s v="TBD"/>
    <s v="TBD"/>
    <s v="TBD"/>
    <s v="FO"/>
    <d v="2021-02-15T00:00:00"/>
    <m/>
    <n v="516731204445"/>
    <n v="6.6"/>
    <m/>
    <d v="2021-01-07T00:00:00"/>
    <m/>
    <m/>
    <d v="2021-03-12T00:00:00"/>
    <s v="W11-2021"/>
    <m/>
    <m/>
    <m/>
    <s v="38.RFI"/>
    <s v="21.RFI"/>
    <s v="CLOSED - RFI DONE"/>
    <s v="21.01.21 : pondasi done, ME OG_x000a_18.01.21 : pondasi OG_x000a_14.01.21 : cme preparation_x000a_07.01.21 : ESR preparation_x000a_30.12.20 : SPK release"/>
    <x v="2"/>
    <x v="0"/>
    <m/>
    <m/>
    <m/>
    <m/>
    <x v="2"/>
    <m/>
    <m/>
    <x v="1"/>
    <m/>
    <m/>
  </r>
  <r>
    <n v="624"/>
    <m/>
    <s v="JAW-JI-SBY-4373"/>
    <n v="30618710031"/>
    <s v="T000512"/>
    <s v="MARHOREJO"/>
    <s v="ACTIVE - RELOCATION"/>
    <s v="SKP"/>
    <s v="112°44.37.07'E"/>
    <s v="7°19.6.82'S"/>
    <n v="34"/>
    <s v="90/210/330"/>
    <n v="2020"/>
    <s v="JEDI 2020 [NEW]"/>
    <s v="Jl. Raya Margorejo Indah Kav.A 131 - 132, Kel.Margorejo Kec.Wonocolo, Kota Surabaya Prov.Jawa Timur"/>
    <s v="HTI"/>
    <s v="JAW-JI-SBY-4373"/>
    <s v="JEMURWONOSARI_RELOCATION"/>
    <s v="COLO"/>
    <s v="TBG"/>
    <s v="EAST"/>
    <x v="6"/>
    <s v="Jawa Timur"/>
    <s v="Jawa Timur"/>
    <n v="6616574"/>
    <x v="94"/>
    <m/>
    <n v="190"/>
    <s v="&gt; 150 days"/>
    <d v="2021-01-16T00:00:00"/>
    <s v="W03-2021"/>
    <s v="Jan-2021"/>
    <d v="2021-02-15T00:00:00"/>
    <s v="W08-2021"/>
    <s v="Feb-2021"/>
    <d v="2021-01-16T00:00:00"/>
    <s v="W03-2021"/>
    <s v="Jan-2021"/>
    <d v="2021-01-16T00:00:00"/>
    <s v="W03-2021"/>
    <s v="Jan-2021"/>
    <s v="MW"/>
    <m/>
    <m/>
    <s v="511434384609"/>
    <n v="6.6"/>
    <m/>
    <d v="2020-12-23T00:00:00"/>
    <m/>
    <m/>
    <d v="2021-06-25T00:00:00"/>
    <s v="W26-2021"/>
    <m/>
    <m/>
    <m/>
    <s v="38.RFI"/>
    <s v="21.RFI"/>
    <s v="CLOSED - RFI DONE"/>
    <s v="06.24.21 : Power Connection Prosess_x000a_06.21.21 : PSB PLN Released_x000a_06.19.21 : PSB PLN on Request_x000a_19.04.21 : SRFIN sent, PLN connection hold (menunggu plan relokasi perangkat XL)_x000a_01.02.21 : open akses, pondasi OG_x000a_21.01.21 : plan CME start W1 Feb_x000a_18.01.21 : 14.01.21 : proses perijinan (lahan corporate) untuk start CME_x000a_11.01.21 : CME preparation_x000a_04.01.21 : 21.12.20 : ESR preparation_x000a_17.12.20 : SPK release"/>
    <x v="2"/>
    <x v="0"/>
    <m/>
    <m/>
    <m/>
    <m/>
    <x v="2"/>
    <m/>
    <m/>
    <x v="1"/>
    <m/>
    <m/>
  </r>
  <r>
    <n v="643"/>
    <m/>
    <s v="JAW-JB-CBI-0094"/>
    <n v="30618660031"/>
    <s v="T000787"/>
    <s v="PAGELARAN"/>
    <s v="ACTIVE - RELOCATION"/>
    <s v="SKP"/>
    <s v="106°47.1.93'E"/>
    <s v="6°37.25.07'S"/>
    <n v="40"/>
    <s v="90/210/330"/>
    <m/>
    <m/>
    <s v="Jl. Sakura, Kel. Kotabatu RT.02/09 Kec. Ciomas, Kab. Bogor Prov. Jawa Barat"/>
    <s v="EID"/>
    <s v="JAW-JB-CBI-0094"/>
    <s v="YUSUP_CIAPUS_RELOCATION"/>
    <s v="COLO"/>
    <m/>
    <s v="JABO"/>
    <x v="14"/>
    <s v="Jawa Barat"/>
    <s v="Kab. Bogor"/>
    <n v="6616573"/>
    <x v="95"/>
    <m/>
    <n v="154"/>
    <s v="&gt; 150 days"/>
    <d v="2021-01-13T00:00:00"/>
    <s v="W03-2021"/>
    <s v="Jan-2021"/>
    <d v="2021-02-06T00:00:00"/>
    <s v="W06-2021"/>
    <s v="Feb-2021"/>
    <d v="2021-05-20T00:00:00"/>
    <s v="W21-2021"/>
    <s v="May-2021"/>
    <d v="2021-05-20T00:00:00"/>
    <s v="W21-2021"/>
    <s v="May-2021"/>
    <s v="MW"/>
    <m/>
    <m/>
    <s v="538315745780"/>
    <n v="6.6"/>
    <m/>
    <m/>
    <m/>
    <m/>
    <d v="2021-05-17T00:00:00"/>
    <s v="W21-2021"/>
    <m/>
    <m/>
    <m/>
    <s v="38.RFI"/>
    <s v="21.RFI"/>
    <s v="CLOSED - RFI DONE"/>
    <s v="05.21.21 : RFI_x000a_05.17.21 : 05.10.21 : 05.06.21 : Power Connection Process_x000a_03.05.21 : 29.04.21 : Konfirmasi Lanjut PLN Connection, Waiting PSB Released_x000a_19.04.21 : SRFIN sent, PLN connection hold (menunggu plan relokasi perangkat XL)_x000a_11.01.21 : CME preparation_x000a_14.12.20 : SPK COLO release"/>
    <x v="2"/>
    <x v="0"/>
    <m/>
    <m/>
    <m/>
    <m/>
    <x v="2"/>
    <m/>
    <m/>
    <x v="1"/>
    <m/>
    <m/>
  </r>
  <r>
    <n v="821"/>
    <m/>
    <s v="JAW-JB-BDG-4200"/>
    <n v="30615190031"/>
    <s v="1263811003"/>
    <s v="PAMEKAR RAYA PANGHEGAR PERMAI RELOCATION"/>
    <s v="SPK RETURN"/>
    <s v="TB"/>
    <s v="107°41.50.93'E"/>
    <s v="6°55.43.94'S"/>
    <n v="30"/>
    <s v="90/210/330"/>
    <m/>
    <s v="RELOCATION"/>
    <m/>
    <s v="HTI"/>
    <s v="JAW-JB-BDG-4200"/>
    <s v="PAMEKAR RAYA PANGHEGAR PERMAI RELOCATION"/>
    <s v="B2S"/>
    <s v="TBG"/>
    <s v="CENTRAL"/>
    <x v="8"/>
    <s v="Jawa Barat"/>
    <s v="Kota Bandung"/>
    <n v="6616554"/>
    <x v="96"/>
    <m/>
    <n v="498"/>
    <s v="&gt; 150 days"/>
    <d v="2021-05-06T00:00:00"/>
    <s v="W19-2021"/>
    <s v="May-2021"/>
    <s v="TBD"/>
    <s v="TBD"/>
    <s v="TBD"/>
    <s v="TBD"/>
    <s v="TBD"/>
    <s v="TBD"/>
    <s v="TBD"/>
    <s v="TBD"/>
    <s v="TBD"/>
    <s v="MW"/>
    <m/>
    <m/>
    <m/>
    <m/>
    <m/>
    <m/>
    <m/>
    <m/>
    <m/>
    <m/>
    <m/>
    <m/>
    <m/>
    <s v="02.SPK returned"/>
    <s v="02.SPK RETURNED"/>
    <m/>
    <s v="21.12.20 : SPK drop by TBG, remarks Hard Candidate Kota Bandung tinggi tower maksimal 20m (email Pak Rudi 21 Oct)_x000a_21.12.20 : survey og_x000a_07.12.20 : SPK release"/>
    <x v="2"/>
    <x v="0"/>
    <m/>
    <m/>
    <m/>
    <m/>
    <x v="2"/>
    <m/>
    <m/>
    <x v="1"/>
    <m/>
    <m/>
  </r>
  <r>
    <n v="222"/>
    <m/>
    <s v="JAW-BT-TNG-1458"/>
    <n v="30572080031"/>
    <s v="1317441003"/>
    <s v="TAMAN GOLF BOULEVARD"/>
    <s v="ACTIVE"/>
    <s v="TB"/>
    <n v="106.649175"/>
    <n v="-6.1934760000000004"/>
    <n v="35"/>
    <s v="0/90/180/270"/>
    <m/>
    <m/>
    <s v="Jl. Raya Bukit golf RT. 04 Rw.014 Kel. Poris pelawad Indah kec. cipondoh Kota Tangerang"/>
    <s v="EID"/>
    <s v="JAW-BT-TNG-1458"/>
    <s v="Taman Golf Boulevard"/>
    <s v="B2S"/>
    <s v="TBG"/>
    <s v="JABO"/>
    <x v="10"/>
    <s v="Banten"/>
    <s v="KOTA TANGERANG"/>
    <n v="6616544"/>
    <x v="97"/>
    <m/>
    <n v="89"/>
    <s v="61 - 90 days"/>
    <d v="2021-05-02T00:00:00"/>
    <s v="W19-2021"/>
    <s v="May-2021"/>
    <d v="2021-02-26T00:00:00"/>
    <s v="W09-2021"/>
    <s v="Feb-2021"/>
    <d v="2021-02-26T00:00:00"/>
    <s v="W09-2021"/>
    <s v="Feb-2021"/>
    <d v="2021-02-26T00:00:00"/>
    <s v="W09-2021"/>
    <s v="Feb-2021"/>
    <s v="MW"/>
    <d v="2021-02-02T00:00:00"/>
    <m/>
    <n v="566100979353"/>
    <n v="6.6"/>
    <m/>
    <m/>
    <m/>
    <m/>
    <d v="2021-03-02T00:00:00"/>
    <s v="W10-2021"/>
    <m/>
    <m/>
    <m/>
    <s v="38.RFI"/>
    <s v="21.RFI"/>
    <s v="CLOSED - RFI DONE"/>
    <s v="01.03.21 : PLN connected, prepare RFIN_x000a_22.02.21 : 18.02.21 : PLN connection OG_x000a_15.02.21 : ME installation, waiting PSB release_x000a_11.02.21 : pouring OG_x000a_08.02.21 : galian done, plan pouring 8 Jan_x000a_04.02.21 : galian OG_x000a_01.02.21 : CME preparation, plan start 02 Feb_x000a_28.01.21 : rekom done, plan CME start W1 Feb_x000a_14.01.21 : target penyelesaian rekom PUPR W4 Jan_x000a_11.01.21 : 21.12.20 : rekom L/C ongoing, need rekom PUPR_x000a_03.12.20 : SPK release"/>
    <x v="2"/>
    <x v="0"/>
    <m/>
    <m/>
    <m/>
    <m/>
    <x v="2"/>
    <m/>
    <m/>
    <x v="1"/>
    <m/>
    <m/>
  </r>
  <r>
    <n v="879"/>
    <m/>
    <s v="JAW-JT-SLT-2140"/>
    <n v="30617710031"/>
    <s v="1437151003"/>
    <s v="KALICACING SALATIGA"/>
    <s v="SPK RETURN BY XL"/>
    <s v="TB"/>
    <s v="110°30.0.44'E"/>
    <s v="7°19.50.05'S"/>
    <n v="40"/>
    <s v="0/100/180/290"/>
    <m/>
    <m/>
    <m/>
    <s v="EID"/>
    <s v="JAW-JT-SLT-2140"/>
    <s v="Kalicacing Salatiga"/>
    <s v="B2S"/>
    <s v="TBG"/>
    <s v="CENTRAL"/>
    <x v="5"/>
    <s v="Jawa Tengah"/>
    <s v="Kota Salatiga"/>
    <n v="6616538"/>
    <x v="97"/>
    <m/>
    <n v="502"/>
    <s v="&gt; 150 days"/>
    <d v="2021-05-02T00:00:00"/>
    <s v="W19-2021"/>
    <s v="May-2021"/>
    <s v="TBD"/>
    <s v="TBD"/>
    <s v="TBD"/>
    <s v="TBD"/>
    <s v="TBD"/>
    <s v="TBD"/>
    <s v="TBD"/>
    <s v="TBD"/>
    <s v="TBD"/>
    <s v="FO"/>
    <m/>
    <m/>
    <m/>
    <m/>
    <m/>
    <m/>
    <m/>
    <m/>
    <m/>
    <m/>
    <m/>
    <m/>
    <m/>
    <s v="02.SPK returned"/>
    <s v="02.SPK RETURNED"/>
    <s v="Perda Issue (Ketinggian Menara)"/>
    <s v="26.02.21 : SPK return by XL remark Re-design (email 25-Feb-21)_x000a_22.02.21 : propose joint survey RND_x000a_18.02.21 : rekomendasi ketinggian dari diskominfo max 21 m, kand F IW CLEAR -&gt; RND NOK_x000a_01.02.21 : IW OG, isu perda ketinggian menara max 20m_x000a_28.01.21 : kand D failed, IW OG kandidat E_x000a_21.01.21 : IW minus 2KK, plan IW clear minggu ini_x000a_18.01.21 : 14.01.21 : 07.01.21 : kand D RF TX OK, IW ongoing_x000a_04.01.21 : under RNP review_x000a_28.12.20 : hunting candidate A_x000a_21.12.20 : survey og_x000a_03.12.20 : SPK release"/>
    <x v="2"/>
    <x v="0"/>
    <m/>
    <m/>
    <m/>
    <m/>
    <x v="2"/>
    <m/>
    <m/>
    <x v="1"/>
    <m/>
    <m/>
  </r>
  <r>
    <n v="878"/>
    <m/>
    <s v="KAL-KS-BJM-0872"/>
    <n v="30617660031"/>
    <s v="2208431003"/>
    <s v="SUNGAI LULUT_TENGAH"/>
    <s v="SPK RETURN BY XL"/>
    <s v="TB"/>
    <s v="114°38.21.82'null"/>
    <s v="3°19.34.69'S"/>
    <n v="40"/>
    <s v="90/200/280"/>
    <n v="2020"/>
    <s v="JEDI 2020 [NEW]"/>
    <s v="Jl. Sungai Lulut Dalam, Kel. Sungai Lulut Rt.008 Rw.001, Kec. Banjarmasin Timur, Kota Banjarmasin Prov. Kalimantan Selatan"/>
    <s v="HTI"/>
    <s v="KAL-KS-BJM-0872"/>
    <s v="SUNGAI LULUT_TENGAH"/>
    <s v="B2S"/>
    <s v="TBG"/>
    <s v="CENTRAL"/>
    <x v="7"/>
    <s v="Kalimantan Selatan"/>
    <s v="Kota Banjarmasin"/>
    <n v="6616535"/>
    <x v="98"/>
    <m/>
    <n v="503"/>
    <s v="&gt; 150 days"/>
    <d v="2021-05-01T00:00:00"/>
    <s v="W18-2021"/>
    <s v="May-2021"/>
    <s v="TBD"/>
    <s v="TBD"/>
    <s v="TBD"/>
    <s v="TBD"/>
    <s v="TBD"/>
    <s v="TBD"/>
    <s v="TBD"/>
    <s v="TBD"/>
    <s v="TBD"/>
    <s v="MW"/>
    <m/>
    <m/>
    <m/>
    <m/>
    <m/>
    <m/>
    <m/>
    <m/>
    <m/>
    <m/>
    <m/>
    <m/>
    <m/>
    <s v="02.SPK returned"/>
    <s v="02.SPK RETURNED"/>
    <s v="SPK return by XL"/>
    <s v="05.04.21 : SRFI_x000a_29.03.21 : 23.03.21 : erection ongoing_x000a_18.03.21 : pouring OG_x000a_15.03.21 : cerucuk pondasi done, plan cor 16 Mar, issue SPK return by XL_x000a_08.03.21 : bouwplank, CME preparation_x000a_01.03.21 : plan CME start 4 Maret_x000a_25.02.21 : rekom camat done, APD OG, plan CME start W1 Mar_x000a_22.02.21 : 18.02.21 : plan rekom camat done 20Feb_x000a_15.02.21 : rekom lurah done, rekom camat estimasi penyelesaian W4 Feb_x000a_08.02.21 : IW clear, rekom OG plan finisih W2 Feb_x000a_28.01.21 : plan IW clear W2 Feb_x000a_21.01.21 : IW minus 1 warga, lokasi site terdampak banjir Kalsel _x000a_14.01.21 : 11.01.21 : 04.01.21 : 28.12.20 : 21.12.20 : 17.12.20 : kand B OK, IW ongoing"/>
    <x v="2"/>
    <x v="0"/>
    <m/>
    <m/>
    <m/>
    <m/>
    <x v="2"/>
    <m/>
    <m/>
    <x v="1"/>
    <m/>
    <m/>
  </r>
  <r>
    <n v="618"/>
    <m/>
    <s v="JAW-JK-TJP-0653"/>
    <n v="30615460031"/>
    <s v="1129561003"/>
    <s v="POLE_KAWASAN_INDUSTRI_RELOCATION"/>
    <s v="ACTIVE - RELOCATION"/>
    <s v="TB"/>
    <s v="106°42.54.56'E"/>
    <s v="6°6.2.65'S"/>
    <n v="21"/>
    <s v="90/210/330"/>
    <m/>
    <m/>
    <s v="Jl. Kapuk Kamal Raya, Kel. Kamal Muara RT.12 RW.01, Kec. Penjaringan, Kota Jakarta Utara Prov. DKI Jakarta"/>
    <s v="EID"/>
    <s v="JAW-JK-TJP-0653"/>
    <s v="POLE_KAWASAN_INDUSTRI_RELOCATION"/>
    <s v="B2S"/>
    <s v="TBG"/>
    <s v="JABO"/>
    <x v="10"/>
    <s v="DKI Jakarta"/>
    <s v="Kota Adm. Jakarta Utara"/>
    <n v="6616516"/>
    <x v="99"/>
    <m/>
    <n v="167"/>
    <s v="&gt; 150 days"/>
    <d v="2021-04-24T00:00:00"/>
    <s v="W17-2021"/>
    <s v="Apr-2021"/>
    <d v="2021-04-23T00:00:00"/>
    <s v="W17-2021"/>
    <s v="Apr-2021"/>
    <d v="2021-05-20T00:00:00"/>
    <s v="W21-2021"/>
    <s v="May-2021"/>
    <d v="2021-05-20T00:00:00"/>
    <s v="W21-2021"/>
    <s v="May-2021"/>
    <s v="MW"/>
    <m/>
    <m/>
    <n v="542103852978"/>
    <s v="6.6Kva"/>
    <m/>
    <m/>
    <m/>
    <m/>
    <d v="2021-05-11T00:00:00"/>
    <s v="W20-2021"/>
    <m/>
    <m/>
    <m/>
    <s v="38.RFI"/>
    <s v="21.RFI"/>
    <s v="CLOSED - RFI DONE"/>
    <s v="05.11.21 : RFI_x000a_05.10.21 : 05.06.21 : Power Connection Process_x000a_03.05.21 : 29.04.21 : Konfirmasi Lanjut PLN Connection, Waiting PSB Released_x000a_19.04.21 : SRFIN sent, PLN connection hold (menunggu plan relokasi perangkat XL)_x000a__x000a_25.01.21 : SRFIN sent, PLN waiting confirmation from XL_x000a__x000a_18.01.21 : pouring OG_x000a_14.01.21 : CME preparation_x000a_11.01.21 : rekom ongoing_x000a_04.01.21 : kand D RF TX OK, IW ongoing_x000a_21.12.20 : 17.12.20 : submit kand A,B,C, under RNP review"/>
    <x v="2"/>
    <x v="0"/>
    <m/>
    <m/>
    <m/>
    <m/>
    <x v="2"/>
    <m/>
    <m/>
    <x v="1"/>
    <m/>
    <m/>
  </r>
  <r>
    <n v="468"/>
    <m/>
    <s v="JAW-JB-BKS-0710"/>
    <n v="30615480031"/>
    <s v="123417121"/>
    <s v="BULAK 22 MC-T-GF"/>
    <s v="ACTIVE"/>
    <s v="TB"/>
    <s v="107°1.35.87'null"/>
    <s v="6°15.18.94'S"/>
    <n v="18"/>
    <s v="30/240/320"/>
    <m/>
    <m/>
    <s v="Jalan Bulak Kapal Permai No.22-36, Tambun Selatan, Bekasi, Jawa Barat 17510"/>
    <s v="EID"/>
    <s v="JAW-JB-BKS-0710"/>
    <s v="Joyomartono Bekasi Timur"/>
    <s v="COLO"/>
    <m/>
    <s v="JABO"/>
    <x v="14"/>
    <s v="Jawa Barat"/>
    <s v="Kota Bekasi"/>
    <n v="6616509"/>
    <x v="100"/>
    <m/>
    <n v="133"/>
    <s v="121 - 150 days"/>
    <d v="2020-12-24T00:00:00"/>
    <s v="W52-2020"/>
    <s v="Dec-2020"/>
    <d v="2021-01-23T00:00:00"/>
    <s v="W04-2021"/>
    <s v="Jan-2021"/>
    <s v="TBD"/>
    <s v="TBD"/>
    <s v="TBD"/>
    <d v="2021-04-02T00:00:00"/>
    <s v="W14-2021"/>
    <s v="Apr-2021"/>
    <s v="FO"/>
    <m/>
    <m/>
    <n v="537116695042"/>
    <n v="6.6"/>
    <m/>
    <m/>
    <m/>
    <m/>
    <d v="2021-04-06T00:00:00"/>
    <s v="W15-2021"/>
    <m/>
    <m/>
    <m/>
    <s v="38.RFI"/>
    <s v="21.RFI"/>
    <s v="CLOSED - RFI DONE"/>
    <s v="05.04.21 : aktual RFI, plan submit RFIN 8 Apr_x000a_07.01.21 : SRFI sent_x000a_28.12.20 : 21.12.20 : 14.12.20 : fabrikasi material bracket dudukan BTS, mounting_x000a_07.12.20 : ESR done, proses input stip_x000a_03.12.20 : under power-civil review_x000a_30.11.20 : ESR submitted, under RNP review_x000a_24.11.20 : SPK colo release"/>
    <x v="2"/>
    <x v="0"/>
    <m/>
    <m/>
    <m/>
    <m/>
    <x v="2"/>
    <m/>
    <m/>
    <x v="1"/>
    <m/>
    <m/>
  </r>
  <r>
    <n v="467"/>
    <m/>
    <s v="SUM-SB-PAD-0783"/>
    <n v="30615070031"/>
    <s v="030428109"/>
    <s v="PAD MC 42 / BELANTI BARAT"/>
    <s v="ACTIVE"/>
    <s v="TB"/>
    <s v="100°21.17.42'null"/>
    <s v="0°55.7.9'S"/>
    <n v="30"/>
    <s v="30/150/270"/>
    <n v="2020"/>
    <s v="JEDI 2020 [NEW]"/>
    <s v="Jl. Belanti Indah Rt 03 RW 05 Kel Lolong Belanti  Kec  Padang UtaraKEL. LOLONG BELATI, KEC. PADANG UTARAPADANG"/>
    <s v="HTI"/>
    <s v="SUM-SB-PAD-0783"/>
    <s v="LOLONG BELANTI"/>
    <s v="COLO"/>
    <s v="TBG"/>
    <s v="West"/>
    <x v="9"/>
    <s v="Sumatera Barat"/>
    <s v="Kota Padang"/>
    <n v="6616492"/>
    <x v="101"/>
    <m/>
    <n v="52"/>
    <s v="31 - 60 days"/>
    <d v="2020-12-20T00:00:00"/>
    <s v="W52-2020"/>
    <s v="Dec-2020"/>
    <d v="2020-12-19T00:00:00"/>
    <s v="W51-2020"/>
    <s v="Dec-2020"/>
    <d v="2020-12-30T00:00:00"/>
    <s v="W53-2020"/>
    <s v="Dec-2020"/>
    <d v="2021-01-15T00:00:00"/>
    <s v="W03-2021"/>
    <s v="Jan-2021"/>
    <s v="FO (Change to MW as temp solution)"/>
    <d v="2020-12-08T00:00:00"/>
    <m/>
    <n v="131017576509"/>
    <n v="6.6"/>
    <m/>
    <d v="2020-12-01T00:00:00"/>
    <m/>
    <m/>
    <d v="2021-01-11T00:00:00"/>
    <s v="W03-2021"/>
    <m/>
    <m/>
    <m/>
    <s v="38.RFI"/>
    <s v="21.RFI"/>
    <s v="CLOSED - RFI DONE"/>
    <s v="11.01.21 : RFIN sent_x000a_07.01.21 : SRFI, plan hari ini connect PLN_x000a_28.12.20 : pondasi done, pabrikasi ME belting ongoing, plan SRFI 31 Dec_x000a_21.12.20 : 17.12.20 : pondasi bts done, material panel on delivery_x000a_14.12.20 : PABRIKASI &amp; DELIVERY MATERIAL, PLAN CME START 17 DES_x000a_07.12.20 : prepare start CME_x000a_03.12.20 : ESR done, proses input stip _x000a_26.11.20 : resubmit ESR, RNP OK, under RNP review_x000a_20.11.20 : SPK colo release"/>
    <x v="2"/>
    <x v="0"/>
    <m/>
    <m/>
    <m/>
    <m/>
    <x v="2"/>
    <m/>
    <m/>
    <x v="1"/>
    <m/>
    <m/>
  </r>
  <r>
    <n v="623"/>
    <m/>
    <s v="NUS-NB-MTR-5387"/>
    <n v="30615470031"/>
    <s v="180381126"/>
    <s v="PAGESANGAN_2"/>
    <s v="ACTIVE - RELOCATION"/>
    <s v="TB"/>
    <s v="116°7.10.85'E"/>
    <s v="8°35.37.68'S"/>
    <n v="17"/>
    <s v="90/210/330"/>
    <n v="2020"/>
    <s v="JEDI 2020 [NEW]"/>
    <s v="Jl. Sriwijaya No.136, Cilinaya, Cakranegara, Kota Mataram Prov. Nusa Tenggara Barat"/>
    <s v="HTI"/>
    <s v="NUS-NB-MTR-5387"/>
    <s v="SRIWIJ_RELOCATION"/>
    <s v="COLO"/>
    <s v="TBG"/>
    <s v="EAST"/>
    <x v="4"/>
    <s v="Nusa Tenggara Barat"/>
    <s v="Kota Mataram"/>
    <n v="6616471"/>
    <x v="102"/>
    <m/>
    <n v="224"/>
    <s v="&gt; 150 days"/>
    <d v="2020-12-19T00:00:00"/>
    <s v="W51-2020"/>
    <s v="Dec-2020"/>
    <d v="2020-12-23T00:00:00"/>
    <s v="W52-2020"/>
    <s v="Dec-2020"/>
    <d v="2020-12-19T00:00:00"/>
    <s v="W51-2020"/>
    <s v="Dec-2020"/>
    <d v="2020-12-19T00:00:00"/>
    <s v="W51-2020"/>
    <s v="Dec-2020"/>
    <s v="MW"/>
    <m/>
    <m/>
    <s v="441103373705"/>
    <n v="6.6"/>
    <m/>
    <d v="2020-12-04T00:00:00"/>
    <m/>
    <m/>
    <d v="2021-07-01T00:00:00"/>
    <s v="W27-2021"/>
    <m/>
    <m/>
    <m/>
    <s v="38.RFI"/>
    <s v="21.RFI"/>
    <s v="CLOSED - RFI DONE"/>
    <s v="07.01.21 : 06.28.21 : 06.21.21 : Power Connection Proses_x000a_06.21.21 : PSB PLN Released_x000a_06.17.21 : PSB PLN on Request_x000a_19.04.21 : SRFIN sent, PLN connection hold (menunggu plan relokasi perangkat XL)_x000a_04.01.21 : PLN connection hold, menunggu konfirmasi dari XL _x000a_28.12.20 : SRFIN sent_x000a_21.12.20 : 17.12.20 : fabrikasi material, plan MOS 22 Dec_x000a_14.12.20 : CME preparation_x000a_07.12.20 : ESR done, proses input stip_x000a_03.12.20 : RNP OK, under TNP review_x000a_19.11.20 : SPK colo release"/>
    <x v="2"/>
    <x v="0"/>
    <m/>
    <m/>
    <m/>
    <m/>
    <x v="2"/>
    <m/>
    <m/>
    <x v="1"/>
    <m/>
    <m/>
  </r>
  <r>
    <n v="625"/>
    <m/>
    <s v="JAW-JB-BDG-4000"/>
    <n v="30619550031"/>
    <s v="120082109"/>
    <s v="PURIASIHMD-NUANSAINDAHMG"/>
    <s v="ACTIVE - RELOCATION"/>
    <s v="TRB"/>
    <s v="107°40'12.2''E"/>
    <s v="6°56'40.7''S"/>
    <n v="25"/>
    <s v="90/210/330"/>
    <n v="2020"/>
    <s v="JEDI 2020 [NEW]"/>
    <s v="Jl. Mercuri Timur No.1, Kel. Manjahlega Kec. Rancasari, Kota Bandung Prov. Jawa Barat"/>
    <s v="HTI"/>
    <s v="JAW-JB-BDG-4000"/>
    <s v="MERKURIMARGAHAYURAYA RELOCATION"/>
    <s v="COLO"/>
    <s v="TBG"/>
    <s v="CENTRAL"/>
    <x v="8"/>
    <s v="Jawa Barat"/>
    <s v="Bandung"/>
    <n v="6616405"/>
    <x v="102"/>
    <m/>
    <n v="223"/>
    <s v="&gt; 150 days"/>
    <d v="2020-12-19T00:00:00"/>
    <s v="W51-2020"/>
    <s v="Dec-2020"/>
    <d v="2021-03-06T00:00:00"/>
    <s v="W10-2021"/>
    <s v="Mar-2021"/>
    <d v="2020-12-19T00:00:00"/>
    <s v="W51-2020"/>
    <s v="Dec-2020"/>
    <d v="2020-12-19T00:00:00"/>
    <s v="W51-2020"/>
    <s v="Dec-2020"/>
    <s v="MW"/>
    <m/>
    <m/>
    <s v="535679800473"/>
    <n v="6.6"/>
    <m/>
    <d v="2021-01-20T00:00:00"/>
    <m/>
    <m/>
    <d v="2021-06-30T00:00:00"/>
    <s v="W27-2021"/>
    <m/>
    <m/>
    <m/>
    <s v="38.RFI"/>
    <s v="21.RFI"/>
    <s v="CLOSED - RFI DONE"/>
    <s v="06.28.21 : 06.24.21 : Power Connection Proses, proses perluasan jaringan kabel, karena kabel existing kecil_x000a_06.21.21 : PSB PLN Released_x000a_06.19.21 : PSB PLN on Request_x000a_19.04.21 : SRFIN sent, PLN connection hold (menunggu plan relokasi perangkat XL)_x000a_01.03.21 : SRFI_x000a_25.02.21 : pondasi OG_x000a_18.02.21 : CME start_x000a_11.02.21 : estimasi MOS 20 Jan_x000a_08.01.21 : fabrikasi baseframe OG_x000a_28.01.21 : perubahan APD propose pondasi stacking karena terdapat isu lahan _x000a_20.01.21 : STO announced (email Pak Yanse)_x000a_19.11.21 : SPK colo release"/>
    <x v="2"/>
    <x v="0"/>
    <m/>
    <m/>
    <m/>
    <m/>
    <x v="2"/>
    <m/>
    <m/>
    <x v="1"/>
    <m/>
    <m/>
  </r>
  <r>
    <n v="622"/>
    <m/>
    <s v="BAL-BA-DPR-1508"/>
    <n v="30615700031"/>
    <s v="T000002"/>
    <s v="RRI PALAWA"/>
    <s v="ACTIVE - RELOCATION"/>
    <s v="SKP"/>
    <s v="115°13.40.01'E"/>
    <s v="8°39.19.69'S"/>
    <n v="37"/>
    <s v="90/210/330"/>
    <n v="2020"/>
    <s v="JEDI 2020 [NEW]"/>
    <s v="Jl. Plawa No. 95 Br. Pagan Kelod Desa Sumerta Kauh Denpasar Timur Denpasar "/>
    <s v="HTI"/>
    <s v="BAL-BA-DPR-1508"/>
    <s v="KECUBUNG_DENPASAR_RELOCATION"/>
    <s v="COLO"/>
    <s v="TBG"/>
    <s v="EAST"/>
    <x v="4"/>
    <s v="Bali"/>
    <s v="Kota Denpasar"/>
    <n v="6616398"/>
    <x v="102"/>
    <m/>
    <n v="217"/>
    <s v="&gt; 150 days"/>
    <d v="2020-12-19T00:00:00"/>
    <s v="W51-2020"/>
    <s v="Dec-2020"/>
    <d v="2020-12-23T00:00:00"/>
    <s v="W52-2020"/>
    <s v="Dec-2020"/>
    <d v="2020-12-19T00:00:00"/>
    <s v="W51-2020"/>
    <s v="Dec-2020"/>
    <d v="2020-12-19T00:00:00"/>
    <s v="W51-2020"/>
    <s v="Dec-2020"/>
    <s v="MW"/>
    <d v="2021-02-15T00:00:00"/>
    <m/>
    <s v="5510011211112"/>
    <s v="6.6 Kva"/>
    <m/>
    <d v="2020-12-02T00:00:00"/>
    <m/>
    <m/>
    <d v="2021-06-24T00:00:00"/>
    <s v="W26-2021"/>
    <m/>
    <m/>
    <m/>
    <s v="38.RFI"/>
    <s v="21.RFI"/>
    <s v="CLOSED - RFI DONE"/>
    <s v="06.24.21 : RFI_x000a_06.21.21 : 06.17.21 : Konfirmasi Lanjut untuk proses connect PLN, PSB PLN on Request_x000a_19.04.21 : SRFIN sent, PLN connection hold (menunggu plan relokasi perangkat XL)_x000a_04.01.21 : PLN connection hold, menunggu konfirmasi dari XL _x000a_28.12.20 : SRFIN sent_x000a_21.12.20 : aktual SRFI, menunggu konfirmasi dari XL untuk connect PLN (PSB already requested)_x000a_17.12.20 : pondasi BTS &amp; cable tray ongoing, material ME grounding on delivery -&gt; plan MOS 21 Dec_x000a_14.12.20 : CME preparation_x000a_07.12.20 : ESR done, proses input stip_x000a_30.11.20 : RNP OK, under TNP review_x000a_19.11.20 : SPK colo release"/>
    <x v="2"/>
    <x v="0"/>
    <m/>
    <m/>
    <m/>
    <m/>
    <x v="2"/>
    <m/>
    <m/>
    <x v="1"/>
    <m/>
    <m/>
  </r>
  <r>
    <n v="641"/>
    <m/>
    <s v="NUS-NB-PYA-5394"/>
    <n v="30615060031"/>
    <s v="180125109"/>
    <s v="KUTA LOMBOK3"/>
    <s v="ACTIVE - RELOCATION"/>
    <s v="TB"/>
    <s v="116°18.37.51'E"/>
    <s v="8°53.19.21'S"/>
    <n v="67"/>
    <s v="90/210/330"/>
    <n v="2020"/>
    <s v="JEDI 2020 [NEW]"/>
    <s v="Jl. Raya Kuta Awang KM 7 Dusun Petiwong Desa Sukadana Kec. Pujut, Kab. Lombok Tengah Prov. Nusa Tenggara Barat"/>
    <s v="HTI"/>
    <s v="NUS-NB-PYA-5394"/>
    <s v="TANJUNG_ANN_RELOCATION"/>
    <s v="COLO"/>
    <s v="TBG"/>
    <s v="EAST"/>
    <x v="4"/>
    <s v="Nusa Tenggara Barat"/>
    <s v="Kab. Lombok Tengah"/>
    <n v="6616471"/>
    <x v="102"/>
    <m/>
    <n v="41"/>
    <s v="31 - 60 days"/>
    <d v="2020-12-19T00:00:00"/>
    <s v="W51-2020"/>
    <s v="Dec-2020"/>
    <d v="2020-12-30T00:00:00"/>
    <s v="W53-2020"/>
    <s v="Dec-2020"/>
    <d v="2020-12-21T00:00:00"/>
    <s v="W52-2020"/>
    <s v="Dec-2020"/>
    <d v="2020-12-21T00:00:00"/>
    <s v="W52-2020"/>
    <s v="Dec-2020"/>
    <s v="MW"/>
    <d v="2020-12-04T00:00:00"/>
    <m/>
    <n v="441405833960"/>
    <n v="6.6"/>
    <m/>
    <d v="2020-12-01T00:00:00"/>
    <m/>
    <m/>
    <d v="2020-12-30T00:00:00"/>
    <s v="W53-2020"/>
    <m/>
    <m/>
    <m/>
    <s v="38.RFI"/>
    <s v="21.RFI"/>
    <s v="CLOSED - RFI DONE"/>
    <s v="21.12.20 : aktual SRFI, menunggu konfirmasi dari XL untuk connect PLN (PSB already requested) _x000a_17.12.20 : pondasi BTS ongoing, material ME grounding on delivery -&gt; plan MOS 22 Dec_x000a_14.12.20 : 10.12.20 : material on delivery, paralel langsir material pondasi BTS_x000a_07.12.20 : CME preparation_x000a_03.12.20 : ESR done, proses input stip_x000a_30.11.20 : RNP TNP OK, rejected by civil -&gt; need APD_x000a_26.11.20 : ESR submitted, under RNP review_x000a_19.11.20 : SPK colo release"/>
    <x v="2"/>
    <x v="0"/>
    <m/>
    <m/>
    <m/>
    <m/>
    <x v="2"/>
    <m/>
    <m/>
    <x v="1"/>
    <m/>
    <m/>
  </r>
  <r>
    <n v="466"/>
    <m/>
    <s v="JAW-YO-WNO-0008"/>
    <n v="30615050031"/>
    <s v="150035109"/>
    <s v="GIRIASIH"/>
    <s v="ACTIVE"/>
    <s v="TB"/>
    <s v="110°20.55.72'E"/>
    <s v="7°59.50.32'S"/>
    <n v="65"/>
    <s v="80/220/290"/>
    <m/>
    <m/>
    <s v="Jl. Parangtritis KM.6 RT.22/RW.06, Girijati, Kec. Purwosari, Kab. Gunung Kidul"/>
    <s v="EID"/>
    <s v="JAW-YO-WNO-0008"/>
    <s v="Giriasih Purwosari"/>
    <s v="COLO"/>
    <m/>
    <s v="CENTRAL"/>
    <x v="5"/>
    <s v="DI Yogyakarta"/>
    <s v="Kab. Gunungkidul"/>
    <n v="6616476"/>
    <x v="102"/>
    <m/>
    <n v="57"/>
    <s v="31 - 60 days"/>
    <d v="2020-12-19T00:00:00"/>
    <s v="W51-2020"/>
    <s v="Dec-2020"/>
    <d v="2020-12-30T00:00:00"/>
    <s v="W53-2020"/>
    <s v="Dec-2020"/>
    <d v="2020-12-30T00:00:00"/>
    <s v="W53-2020"/>
    <s v="Dec-2020"/>
    <d v="2021-01-18T00:00:00"/>
    <s v="W04-2021"/>
    <s v="Jan-2021"/>
    <s v="MW"/>
    <d v="2020-12-08T00:00:00"/>
    <m/>
    <n v="521052269553"/>
    <n v="7.7"/>
    <m/>
    <m/>
    <m/>
    <m/>
    <d v="2021-01-15T00:00:00"/>
    <s v="W03-2021"/>
    <m/>
    <m/>
    <m/>
    <s v="38.RFI"/>
    <s v="21.RFI"/>
    <s v="CLOSED - RFI DONE"/>
    <s v="14.01.21 : plan PLN connect 16 Jan_x000a_28.12.20 : 21.12.20 : 14.12.20 : SRFI, proses pln connection_x000a__x000a_10.12.20 : 07.12.20 : survey site, prepare start CME_x000a_03.12.20 : ESR done, proses input STIP_x000a_30.11.20 : RNP TNP OK, reject by power-civil dengan remark reheight 57m -&gt; 50m_x000a_26.11.20 : ESR submitted, under RNP review_x000a_19.11.20 : SPK colo release"/>
    <x v="2"/>
    <x v="0"/>
    <m/>
    <m/>
    <m/>
    <m/>
    <x v="2"/>
    <m/>
    <m/>
    <x v="1"/>
    <m/>
    <m/>
  </r>
  <r>
    <n v="632"/>
    <m/>
    <s v="JAW-JB-BDG-3985"/>
    <n v="30615020031"/>
    <s v="123028109"/>
    <s v="KOMPUNPAD-BTNAWILIGAR"/>
    <s v="ACTIVE - RELOCATION"/>
    <s v="SKP"/>
    <s v="107°37.42.82'E"/>
    <s v="6°52.56.64'S"/>
    <n v="27"/>
    <s v="90/210/330"/>
    <n v="2020"/>
    <s v="JEDI 2020 [NEW]"/>
    <s v="Jl. Cigadung Raya Tengah, Kel. Cigadung RT.02 RW.06, Kec. Cibeunying Kaler, Kota Bandung Prov. Jawa Barat"/>
    <s v="HTI"/>
    <s v="JAW-JB-BDG-3985"/>
    <s v="KOMPLEK_UNPAD_CIGADUNG_RELOCATION"/>
    <s v="COLO"/>
    <s v="TBG"/>
    <s v="CENTRAL"/>
    <x v="8"/>
    <s v="Jawa Barat"/>
    <s v="Kota Bandung"/>
    <n v="6616398"/>
    <x v="102"/>
    <m/>
    <n v="27"/>
    <s v="&lt; 30 days"/>
    <d v="2020-12-19T00:00:00"/>
    <s v="W51-2020"/>
    <s v="Dec-2020"/>
    <d v="2020-12-30T00:00:00"/>
    <s v="W53-2020"/>
    <s v="Dec-2020"/>
    <d v="2020-12-30T00:00:00"/>
    <s v="W53-2020"/>
    <s v="Dec-2020"/>
    <d v="2020-12-30T00:00:00"/>
    <s v="W53-2020"/>
    <s v="Dec-2020"/>
    <s v="MW"/>
    <d v="2020-12-04T00:00:00"/>
    <m/>
    <s v="535596882982"/>
    <s v="6.6"/>
    <m/>
    <d v="2020-12-01T00:00:00"/>
    <m/>
    <m/>
    <d v="2020-12-16T00:00:00"/>
    <s v="W51-2020"/>
    <m/>
    <m/>
    <m/>
    <s v="38.RFI"/>
    <s v="21.RFI"/>
    <s v="CLOSED - RFI DONE"/>
    <s v="17.12.20 : RFIN sent_x000a_14.12.20 : ME installation_x000a_07.12.20 : pondasi BTS ongoing_x000a_03.12.20 : ESR done, proses input STIP_x000a_30.11.20 : RNP OK, under TNP review_x000a_26.11.20 : ESR submitted, under RNP review_x000a_19.11.20 : SPK colo release"/>
    <x v="2"/>
    <x v="0"/>
    <m/>
    <m/>
    <m/>
    <m/>
    <x v="2"/>
    <m/>
    <m/>
    <x v="1"/>
    <m/>
    <m/>
  </r>
  <r>
    <n v="638"/>
    <m/>
    <s v="JAW-JB-SNG-3994"/>
    <n v="30615040031"/>
    <s v="125577109"/>
    <s v="CIGANGSING-RANCASUBANG"/>
    <s v="ACTIVE - RELOCATION"/>
    <s v="TB"/>
    <s v="107°41.14.68'E"/>
    <s v="6°43.39.29'S"/>
    <n v="55"/>
    <s v="90/210/330"/>
    <n v="2020"/>
    <s v="JEDI 2020 [NEW]"/>
    <s v="Jl. Desa Cibitung, Desa Cibitung RT.04 RW.01 Kec. Ciater, Kab. Subang Prov. Jawa Barat"/>
    <s v="HTI"/>
    <s v="JAW-JB-SNG-3994"/>
    <s v="CIBEUSI_JALAN_CAGAK_RELOCATION"/>
    <s v="COLO"/>
    <s v="TBG"/>
    <s v="CENTRAL"/>
    <x v="8"/>
    <s v="Jawa Barat"/>
    <s v="Kab. Subang"/>
    <n v="6616401"/>
    <x v="102"/>
    <m/>
    <n v="25"/>
    <s v="&lt; 30 days"/>
    <d v="2020-12-19T00:00:00"/>
    <s v="W51-2020"/>
    <s v="Dec-2020"/>
    <d v="2020-12-30T00:00:00"/>
    <s v="W53-2020"/>
    <s v="Dec-2020"/>
    <d v="2020-12-30T00:00:00"/>
    <s v="W53-2020"/>
    <s v="Dec-2020"/>
    <d v="2020-12-30T00:00:00"/>
    <s v="W53-2020"/>
    <s v="Dec-2020"/>
    <s v="MW"/>
    <d v="2020-12-04T00:00:00"/>
    <m/>
    <s v="534254095303"/>
    <s v="6.6"/>
    <m/>
    <d v="2020-12-01T00:00:00"/>
    <m/>
    <m/>
    <d v="2020-12-14T00:00:00"/>
    <s v="W51-2020"/>
    <m/>
    <m/>
    <m/>
    <s v="38.RFI"/>
    <s v="21.RFI"/>
    <s v="CLOSED - RFI DONE"/>
    <s v="14.12.20 : RFIN sent_x000a_07.12.20 : pondasi BTS ongoing_x000a_03.12.20 : ESR done, proses input STIP_x000a_30.11.20 : RNP OK, under TNP review_x000a_26.11.20 : ESR submitted, under RNP review_x000a_19.11.20 : SPK colo release"/>
    <x v="2"/>
    <x v="0"/>
    <m/>
    <m/>
    <m/>
    <m/>
    <x v="2"/>
    <m/>
    <m/>
    <x v="1"/>
    <m/>
    <m/>
  </r>
  <r>
    <n v="642"/>
    <m/>
    <s v="JAW-JI-SBY-4378"/>
    <n v="30615030031"/>
    <s v="160357102"/>
    <s v="KEDINDING TENGAH"/>
    <s v="ACTIVE - RELOCATION"/>
    <s v="MSI"/>
    <s v="112°46.36.7'E"/>
    <s v="7°13.44.33'S"/>
    <n v="37"/>
    <m/>
    <n v="2020"/>
    <s v="JEDI 2020 [NEW]"/>
    <s v="Jl. Kalimlor Indah Gg. Mangga, Kel.Tanahkali RT.07 RW.03 Kec.Kenjeran, Kota Surabaya Prov.Jawa Timur"/>
    <s v="HTI"/>
    <s v="JAW-JI-SBY-4378"/>
    <s v="TANAH_KALI_RELOCATION"/>
    <s v="COLO"/>
    <s v="TBG"/>
    <s v="EAST"/>
    <x v="6"/>
    <s v="Jawa Timur"/>
    <s v="Kota Surabaya"/>
    <n v="6616404"/>
    <x v="102"/>
    <m/>
    <n v="56"/>
    <s v="31 - 60 days"/>
    <d v="2020-12-19T00:00:00"/>
    <s v="W51-2020"/>
    <s v="Dec-2020"/>
    <d v="2021-01-07T00:00:00"/>
    <s v="W02-2021"/>
    <s v="Jan-2021"/>
    <d v="2021-01-07T00:00:00"/>
    <s v="W02-2021"/>
    <s v="Jan-2021"/>
    <d v="2021-01-07T00:00:00"/>
    <s v="W02-2021"/>
    <s v="Jan-2021"/>
    <s v="MW"/>
    <d v="2020-12-08T00:00:00"/>
    <m/>
    <n v="511051054878"/>
    <n v="6.6"/>
    <m/>
    <d v="2020-11-30T00:00:00"/>
    <m/>
    <m/>
    <d v="2021-01-14T00:00:00"/>
    <s v="W03-2021"/>
    <m/>
    <m/>
    <m/>
    <s v="38.RFI"/>
    <s v="21.RFI"/>
    <s v="CLOSED - RFI DONE"/>
    <s v="07.01.21 : SRFI_x000a_04.01.21 : 28.12.20 : CME hold, community issue _x000a_21.12.20 : 17.12.20 : CME preparation_x000a_03.12.20 : ESR done_x000a_19.11.20 : SPK colo release"/>
    <x v="2"/>
    <x v="0"/>
    <m/>
    <m/>
    <m/>
    <m/>
    <x v="2"/>
    <m/>
    <m/>
    <x v="1"/>
    <m/>
    <m/>
  </r>
  <r>
    <n v="636"/>
    <m/>
    <s v="JAW-JK-GGP-0500"/>
    <n v="30617590031"/>
    <s v="110452109"/>
    <s v="JALAN DESA PEGADUNGAN"/>
    <s v="ACTIVE - RELOCATION"/>
    <s v="SKP"/>
    <s v="106°42.46.73'E"/>
    <s v="6°8.45.96'S"/>
    <n v="27"/>
    <s v="90/210/330"/>
    <m/>
    <m/>
    <s v="Jl. Utan Jati No.27, Kel. Pegadungan RT.009 RW.11 Kec. KaliDeres, Kota Jakarta Barat Prov. DKI Jakarta"/>
    <s v="EID"/>
    <s v="JAW-JK-GGP-0500"/>
    <s v="TAMPAK_SIRING_PEGADUNGAN_RELOCATION"/>
    <s v="COLO"/>
    <m/>
    <s v="JABO"/>
    <x v="10"/>
    <s v="DKI Jakarta"/>
    <s v="Kota Adm. Jakarta Barat"/>
    <n v="6616399"/>
    <x v="102"/>
    <m/>
    <n v="188"/>
    <s v="&gt; 150 days"/>
    <d v="2020-12-19T00:00:00"/>
    <s v="W51-2020"/>
    <s v="Dec-2020"/>
    <d v="2021-01-15T00:00:00"/>
    <s v="W03-2021"/>
    <s v="Jan-2021"/>
    <d v="2021-05-20T00:00:00"/>
    <s v="W21-2021"/>
    <s v="May-2021"/>
    <d v="2021-05-20T00:00:00"/>
    <s v="W21-2021"/>
    <s v="May-2021"/>
    <s v="MW"/>
    <m/>
    <m/>
    <s v="546303217777"/>
    <n v="6.6"/>
    <m/>
    <m/>
    <m/>
    <m/>
    <d v="2021-05-26T00:00:00"/>
    <s v="W22-2021"/>
    <m/>
    <m/>
    <m/>
    <s v="38.RFI"/>
    <s v="21.RFI"/>
    <s v="CLOSED - RFI DONE"/>
    <s v="05.26.2021 : RFI_x000a_05.23.21 : 05.19.21 : Power Connection Prosess, Plan connect PLN 20 May_x000a_05.17.21 : 05.10.21 : 05.06.21 : PSB Done Released, Power Connection Process_x000a_03.05.21 : 29.04.21 : Konfirmasi Lanjut PLN Connection, Waiting PSB Released_x000a_19.04.21 : SRFIN sent, PLN connection hold (menunggu plan relokasi perangkat XL)_x000a_07.01.21 : SRFI_x000a_28.12.20 : pondasi done, ME installation_x000a_21.12.20 : pondasi BTS ongoing_x000a_17.12.20 : cme preparation_x000a_30.11.20 : 26.11.20 : ESR submitted, under RNP review_x000a_19.11.20 : SPK colo release"/>
    <x v="2"/>
    <x v="0"/>
    <m/>
    <m/>
    <m/>
    <m/>
    <x v="2"/>
    <m/>
    <m/>
    <x v="1"/>
    <m/>
    <m/>
  </r>
  <r>
    <n v="634"/>
    <m/>
    <s v="JAW-JK-GGP-0496"/>
    <n v="30615750031"/>
    <s v="110955109"/>
    <s v="BUMI CENGKARENG INDAH"/>
    <s v="ACTIVE - RELOCATION"/>
    <s v="SKP"/>
    <s v="106°44.11.33'E"/>
    <s v="6°8.20.04'S"/>
    <n v="27"/>
    <s v="90/210/330"/>
    <m/>
    <m/>
    <s v="Kel. Cengkareng, Kampung Rawa Kedaung Rt.06 RW.04 Kec. Cengkareng, Kota Jakarta Barat Prov. DKI Jakarta"/>
    <s v="EID"/>
    <s v="JAW-JK-GGP-0496"/>
    <s v="PERUM_CENGKARENG_INDAH_RELOCATION"/>
    <s v="COLO"/>
    <m/>
    <s v="JABO"/>
    <x v="10"/>
    <s v="DKI Jakarta"/>
    <s v="Kota Adm. Jakarta Barat"/>
    <n v="6616399"/>
    <x v="102"/>
    <m/>
    <n v="183"/>
    <s v="&gt; 150 days"/>
    <d v="2020-12-19T00:00:00"/>
    <s v="W51-2020"/>
    <s v="Dec-2020"/>
    <d v="2021-01-22T00:00:00"/>
    <s v="W04-2021"/>
    <s v="Jan-2021"/>
    <d v="2021-05-20T00:00:00"/>
    <s v="W21-2021"/>
    <s v="May-2021"/>
    <d v="2021-05-20T00:00:00"/>
    <s v="W21-2021"/>
    <s v="May-2021"/>
    <s v="MW"/>
    <m/>
    <m/>
    <s v="546303217769"/>
    <n v="6.6"/>
    <m/>
    <m/>
    <m/>
    <m/>
    <d v="2021-05-21T00:00:00"/>
    <s v="W21-2021"/>
    <m/>
    <m/>
    <m/>
    <s v="38.RFI"/>
    <s v="21.RFI"/>
    <s v="CLOSED - RFI DONE"/>
    <s v="05.24.21 : RFI_x000a_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1.01.21 : SRFIN sent_x000a_18.01.21 : 11.01.21 : 07.01.21 : pondasi stacking ongoing_x000a_28.12.20 : 21.12.20 : fabrikasi material stacking baseframe_x000a_17.12.20 : cme preparation_x000a_30.11.20 : 26.11.20 : ESR submitted, under RNP review_x000a_19.11.20 : SPK colo release"/>
    <x v="2"/>
    <x v="0"/>
    <m/>
    <m/>
    <m/>
    <m/>
    <x v="2"/>
    <m/>
    <m/>
    <x v="1"/>
    <m/>
    <m/>
  </r>
  <r>
    <n v="639"/>
    <m/>
    <s v="JAW-JB-DPK-0464"/>
    <n v="30617360031"/>
    <s v="123542109"/>
    <s v="PURI GANDUL ASRI"/>
    <s v="ACTIVE - RELOCATION"/>
    <s v="TB"/>
    <s v="106°47.34.87'E"/>
    <s v="6°20.36.46'S"/>
    <n v="35"/>
    <s v="90/210/330"/>
    <m/>
    <m/>
    <s v="Jl. Jamhur No.4, Kel. Gandul RT.004 RW.01, Kec. Cinere, Kota Depok Prov. Jawa Barat"/>
    <s v="EID"/>
    <s v="JAW-JB-DPK-0464"/>
    <s v="DAMAI_GANDUL_RELOCATION"/>
    <s v="COLO"/>
    <m/>
    <s v="JABO"/>
    <x v="14"/>
    <s v="Jawa Barat"/>
    <s v="Kota Depok"/>
    <n v="6616402"/>
    <x v="102"/>
    <m/>
    <n v="182"/>
    <s v="&gt; 150 days"/>
    <d v="2020-12-19T00:00:00"/>
    <s v="W51-2020"/>
    <s v="Dec-2020"/>
    <d v="2021-01-22T00:00:00"/>
    <s v="W04-2021"/>
    <s v="Jan-2021"/>
    <d v="2021-05-20T00:00:00"/>
    <s v="W21-2021"/>
    <s v="May-2021"/>
    <d v="2021-05-20T00:00:00"/>
    <s v="W21-2021"/>
    <s v="May-2021"/>
    <s v="MW"/>
    <m/>
    <m/>
    <s v="543602655218"/>
    <n v="6.6"/>
    <m/>
    <m/>
    <m/>
    <m/>
    <d v="2021-05-20T00:00:00"/>
    <s v="W21-2021"/>
    <m/>
    <m/>
    <m/>
    <s v="38.RFI"/>
    <s v="21.RFI"/>
    <s v="CLOSED - RFI DONE"/>
    <s v="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5.01.21 : SRFIN sent_x000a_11.01.21 : pondasi stacking ongoing_x000a_28.12.20 : fabrikasi material stacking single row_x000a_21.12.20 : 17.12.20 : cme preparation_x000a_30.11.20 : 26.11.20 : ESR submitted, under RNP review_x000a_19.11.20 : SPK colo release"/>
    <x v="2"/>
    <x v="0"/>
    <m/>
    <m/>
    <m/>
    <m/>
    <x v="2"/>
    <m/>
    <m/>
    <x v="1"/>
    <m/>
    <m/>
  </r>
  <r>
    <n v="640"/>
    <m/>
    <s v="JAW-JK-TJP-0670"/>
    <n v="30618370031"/>
    <s v="TBG05_NJKT195"/>
    <s v="SEMPER BARAT"/>
    <s v="ACTIVE - RELOCATION"/>
    <s v="BK"/>
    <s v="106°55.33.24'E"/>
    <s v="6°7.39.94'S"/>
    <n v="35"/>
    <s v="90/210/330"/>
    <m/>
    <m/>
    <s v="Jl. Semper Barat I, Kel. Semper Barat RT.008 RW.006 Kec. Cilincing, Kota Jakarta Utara Prov. DKI Jakarta"/>
    <s v="EID"/>
    <s v="JAW-JK-TJP-0670"/>
    <s v="BRANTAS_SEMPER_BARAT_RELOCATION"/>
    <s v="COLO"/>
    <m/>
    <s v="JABO"/>
    <x v="10"/>
    <s v="DKI Jakarta"/>
    <s v="Kota Adm. Jakarta Utara"/>
    <n v="6616406"/>
    <x v="102"/>
    <m/>
    <n v="181"/>
    <s v="&gt; 150 days"/>
    <d v="2020-12-19T00:00:00"/>
    <s v="W51-2020"/>
    <s v="Dec-2020"/>
    <d v="2021-01-23T00:00:00"/>
    <s v="W04-2021"/>
    <s v="Jan-2021"/>
    <d v="2021-05-20T00:00:00"/>
    <s v="W21-2021"/>
    <s v="May-2021"/>
    <d v="2021-05-20T00:00:00"/>
    <s v="W21-2021"/>
    <s v="May-2021"/>
    <s v="MW"/>
    <m/>
    <m/>
    <s v="545302846613"/>
    <s v="6.6"/>
    <m/>
    <m/>
    <m/>
    <m/>
    <d v="2021-05-19T00:00:00"/>
    <s v="W21-2021"/>
    <m/>
    <m/>
    <m/>
    <s v="38.RFI"/>
    <s v="21.RFI"/>
    <s v="CLOSED - RFI DONE"/>
    <s v="05.19.21 : RFI _x000a_05.17.21 : 05.10.21 : 05.06.21 : PSB Done Released, Power Connection Process_x000a_03.05.21 : 29.04.21 : Konfirmasi Lanjut PLN Connection, Waiting PSB Released_x000a_19.04.21 : SRFIN sent, PLN connection hold (menunggu plan relokasi perangkat XL)_x000a_11.01.21 : SRFI sent_x000a_28.12.20 : CME preparation_x000a_19.11.20 : SPK colo release"/>
    <x v="2"/>
    <x v="0"/>
    <m/>
    <m/>
    <m/>
    <m/>
    <x v="2"/>
    <m/>
    <m/>
    <x v="1"/>
    <m/>
    <m/>
  </r>
  <r>
    <n v="635"/>
    <m/>
    <s v="JAW-JK-GGP-0497"/>
    <n v="30617560031"/>
    <s v="110502109"/>
    <s v="JOGLO BARU"/>
    <s v="ACTIVE - RELOCATION"/>
    <s v="SKP"/>
    <s v="106°43.18.62'E"/>
    <s v="6°12.58.1'S"/>
    <n v="23"/>
    <s v="90/210/330"/>
    <m/>
    <m/>
    <s v="Jl. Masjid Darul hikmah , Joglo Baru RT.05 RW.06 Kel. Joglo, Kec. Kembangan, Kota Jakarta Barat Prov. DKI Jakarta"/>
    <s v="EID"/>
    <s v="JAW-JK-GGP-0497"/>
    <s v="KOMP._WALIKOTA_JOGLO_RELOCATION"/>
    <s v="COLO"/>
    <m/>
    <s v="JABO"/>
    <x v="10"/>
    <s v="DKI Jakarta"/>
    <s v="Kota Adm. Jakarta Barat"/>
    <n v="6616399"/>
    <x v="102"/>
    <m/>
    <n v="180"/>
    <s v="&gt; 150 days"/>
    <d v="2020-12-19T00:00:00"/>
    <s v="W51-2020"/>
    <s v="Dec-2020"/>
    <d v="2021-01-22T00:00:00"/>
    <s v="W04-2021"/>
    <s v="Jan-2021"/>
    <d v="2021-05-20T00:00:00"/>
    <s v="W21-2021"/>
    <s v="May-2021"/>
    <d v="2021-05-20T00:00:00"/>
    <s v="W21-2021"/>
    <s v="May-2021"/>
    <s v="MW"/>
    <m/>
    <m/>
    <s v="543301815499"/>
    <n v="6.6"/>
    <m/>
    <m/>
    <m/>
    <m/>
    <d v="2021-05-18T00:00:00"/>
    <s v="W21-2021"/>
    <m/>
    <m/>
    <m/>
    <s v="38.RFI"/>
    <s v="21.RFI"/>
    <s v="CLOSED - RFI DONE"/>
    <s v="05.19.21 : RFI_x000a_05.17.21 : 05.10.21 : 05.06.21 : PSB Done Released, Power Connection Process_x000a_03.05.21 : 29.04.21 : Konfirmasi Lanjut PLN Connection, Waiting PSB Released_x000a_19.04.21 : SRFIN sent, PLN connection hold (menunggu plan relokasi perangkat XL)_x000a__x000a_28.01.21 : SRFIN sent_x000a_18.01.21 : 11.01.21 : pondasi stacking ongoing, plan material stacking ready 13 Jan_x000a_28.12.20 : 21.12.20 : 17.12.20 : fabrikasi material stacking baseframe_x000a_30.11.20 : 26.11.20 : ESR submitted, under RNP review_x000a_19.11.20 : SPK colo release"/>
    <x v="2"/>
    <x v="0"/>
    <m/>
    <m/>
    <m/>
    <m/>
    <x v="2"/>
    <m/>
    <m/>
    <x v="1"/>
    <m/>
    <m/>
  </r>
  <r>
    <n v="637"/>
    <m/>
    <s v="JAW-JB-BKS-0695"/>
    <n v="30617670031"/>
    <s v="123322109"/>
    <s v="HPINDAHBEKASIMW"/>
    <s v="ACTIVE - RELOCATION"/>
    <s v="SKP"/>
    <s v="106°59.24.25'E"/>
    <s v="6°11.32.64'S"/>
    <n v="32"/>
    <s v="90/210/330"/>
    <m/>
    <m/>
    <s v="Kel. Pejuang Kp. Kaliabang Bahagia RT.001 RW.004, Kec. Medan Satria, Kota Bekasi Prov. Jawa Barat"/>
    <s v="EID"/>
    <s v="JAW-JB-BKS-0695"/>
    <s v="MESJID_PEJUANG_RELOCATION"/>
    <s v="COLO"/>
    <m/>
    <s v="JABO"/>
    <x v="14"/>
    <s v="Jawa Barat"/>
    <s v="Kota Bekasi"/>
    <n v="6616399"/>
    <x v="102"/>
    <m/>
    <n v="173"/>
    <s v="&gt; 150 days"/>
    <d v="2020-12-19T00:00:00"/>
    <s v="W51-2020"/>
    <s v="Dec-2020"/>
    <d v="2021-01-22T00:00:00"/>
    <s v="W04-2021"/>
    <s v="Jan-2021"/>
    <d v="2021-05-20T00:00:00"/>
    <s v="W21-2021"/>
    <s v="May-2021"/>
    <d v="2021-05-20T00:00:00"/>
    <s v="W21-2021"/>
    <s v="May-2021"/>
    <s v="MW"/>
    <m/>
    <m/>
    <n v="545302845296"/>
    <s v="6.6Kva"/>
    <m/>
    <m/>
    <m/>
    <m/>
    <d v="2021-05-11T00:00:00"/>
    <s v="W20-2021"/>
    <m/>
    <m/>
    <m/>
    <s v="38.RFI"/>
    <s v="21.RFI"/>
    <s v="CLOSED - RFI DONE"/>
    <s v="05.10.21 : 05.06.21 : PSB Done Released, Power Connection Process_x000a_03.05.21 : 29.04.21 : Konfirmasi Lanjut PLN Connection, Waiting PSB Released_x000a_19.04.21 : SRFIN sent, PLN connection hold (menunggu plan relokasi perangkat XL)_x000a_14.01.21 : SRFIN sent_x000a_07.01.21 : SRFI_x000a_28.12.20 : 21.12.20 : CME preparation_x000a_30.11.20 : 26.11.20 : ESR submitted, under RNP review_x000a_19.11.20 : SPK colo release"/>
    <x v="2"/>
    <x v="0"/>
    <m/>
    <m/>
    <m/>
    <m/>
    <x v="2"/>
    <m/>
    <m/>
    <x v="1"/>
    <m/>
    <m/>
  </r>
  <r>
    <n v="644"/>
    <m/>
    <s v="JAW-JB-CKR-0065"/>
    <n v="30617750031"/>
    <s v="120454109"/>
    <s v="SUKAMANTRI"/>
    <s v="ACTIVE - RELOCATION"/>
    <s v="MSI"/>
    <s v="107° 9' 59.98&quot; E"/>
    <s v="6° 8' 36.31&quot; S"/>
    <n v="47"/>
    <s v="90/210/330"/>
    <m/>
    <m/>
    <s v="Jl. Desa Sukakarya RT.13 RW.01, Kec. Sukakarya, Kab. Bekasi Prov. Jawa Barat"/>
    <s v="EID"/>
    <s v="JAW-JB-CKR-0065"/>
    <s v="SUKAMANTRI_BEKASI_RELOCATION"/>
    <s v="COLO"/>
    <m/>
    <s v="JABO"/>
    <x v="14"/>
    <s v="Jawa Barat"/>
    <s v="Kab. Bekasi"/>
    <n v="6616403"/>
    <x v="102"/>
    <m/>
    <n v="173"/>
    <s v="&gt; 150 days"/>
    <d v="2020-12-19T00:00:00"/>
    <s v="W51-2020"/>
    <s v="Dec-2020"/>
    <d v="2021-01-21T00:00:00"/>
    <s v="W04-2021"/>
    <s v="Jan-2021"/>
    <d v="2021-05-20T00:00:00"/>
    <s v="W21-2021"/>
    <s v="May-2021"/>
    <d v="2021-05-20T00:00:00"/>
    <s v="W21-2021"/>
    <s v="May-2021"/>
    <s v="MW"/>
    <m/>
    <m/>
    <n v="5370411044558"/>
    <s v="6.6Kva"/>
    <m/>
    <m/>
    <m/>
    <m/>
    <d v="2021-05-11T00:00:00"/>
    <s v="W20-2021"/>
    <m/>
    <m/>
    <m/>
    <s v="38.RFI"/>
    <s v="21.RFI"/>
    <s v="CLOSED - RFI DONE"/>
    <s v="05.11.21 : RFI_x000a_05.10.21 : 05.10.2021 : 05.06.21 : Power Connection Process_x000a_03.05.21 : 29.04.21 : Konfirmasi Lanjut PLN Connection, Waiting PSB Released_x000a_19.04.21 : SRFIN sent, PLN connection hold (menunggu plan relokasi perangkat XL)_x000a_07.01.21 : SRFIN sent_x000a_28.12.20 : CME preparation_x000a_16.12.20 : STO announced_x000a_19.11.20 : SPK colo release"/>
    <x v="2"/>
    <x v="0"/>
    <m/>
    <m/>
    <m/>
    <m/>
    <x v="2"/>
    <m/>
    <m/>
    <x v="1"/>
    <m/>
    <m/>
  </r>
  <r>
    <n v="917"/>
    <m/>
    <s v="JAW-JB-CMS-3993"/>
    <m/>
    <m/>
    <m/>
    <s v="SPK RETURN BY XL"/>
    <s v=""/>
    <s v="108°22.33.2'E"/>
    <s v="7°5.32.06'S"/>
    <n v="60"/>
    <s v="90/210/330"/>
    <n v="2020"/>
    <s v="JEDI 2020 [NEW]"/>
    <m/>
    <s v="HTI"/>
    <s v="JAW-JB-CMS-3993"/>
    <s v="CISAYONG_TASIK_RELOCATION"/>
    <s v="COLO"/>
    <s v="TBG"/>
    <s v="CENTRAL"/>
    <x v="8"/>
    <s v="Jawa Barat"/>
    <s v="Kab. Ciamis"/>
    <n v="6616398"/>
    <x v="102"/>
    <m/>
    <n v="516"/>
    <s v="&gt; 150 days"/>
    <d v="2020-12-19T00:00:00"/>
    <s v="W51-2020"/>
    <s v="Dec-2020"/>
    <s v="TBD"/>
    <s v="TBD"/>
    <s v="TBD"/>
    <s v="TBD"/>
    <s v="TBD"/>
    <s v="TBD"/>
    <s v="TBD"/>
    <s v="TBD"/>
    <s v="TBD"/>
    <m/>
    <m/>
    <m/>
    <m/>
    <m/>
    <m/>
    <m/>
    <m/>
    <m/>
    <m/>
    <m/>
    <m/>
    <m/>
    <m/>
    <s v="02.SPK returned"/>
    <s v="02.SPK RETURNED"/>
    <m/>
    <s v="26.11.20 : SPK return by XL remark perubahan desain (email 25 November)_x000a_26.11.20 : ESR submitted, under RNP review_x000a_19.11.20 : SPK colo release"/>
    <x v="2"/>
    <x v="0"/>
    <m/>
    <m/>
    <m/>
    <m/>
    <x v="2"/>
    <m/>
    <m/>
    <x v="1"/>
    <m/>
    <m/>
  </r>
  <r>
    <n v="916"/>
    <m/>
    <s v="JAW-JI-SBY-4373-RETURN"/>
    <m/>
    <m/>
    <m/>
    <s v="SPK RETURN BY XL"/>
    <s v=""/>
    <s v="112°44.37.07'E"/>
    <s v="7°19.6.82'S"/>
    <n v="34"/>
    <s v="90/210/330"/>
    <m/>
    <m/>
    <m/>
    <m/>
    <s v="JAW-JI-SBY-4373-RETURN"/>
    <s v="JEMURWONOSARI_RELOCATION"/>
    <s v="COLO"/>
    <m/>
    <s v="EAST"/>
    <x v="6"/>
    <s v="Jawa Timur"/>
    <s v="Kota Surabaya"/>
    <n v="6616398"/>
    <x v="102"/>
    <m/>
    <n v="516"/>
    <s v="&gt; 150 days"/>
    <d v="2020-12-19T00:00:00"/>
    <s v="W51-2020"/>
    <s v="Dec-2020"/>
    <s v="TBD"/>
    <s v="TBD"/>
    <s v="TBD"/>
    <s v="TBD"/>
    <s v="TBD"/>
    <s v="TBD"/>
    <s v="TBD"/>
    <s v="TBD"/>
    <s v="TBD"/>
    <m/>
    <m/>
    <m/>
    <m/>
    <m/>
    <m/>
    <m/>
    <m/>
    <m/>
    <m/>
    <m/>
    <m/>
    <m/>
    <m/>
    <s v="02.SPK returned"/>
    <s v="02.SPK RETURNED"/>
    <m/>
    <s v="19.11.20 : SPK return, remarks perubahan desain RND_x000a_13.11.20 : SPK release"/>
    <x v="2"/>
    <x v="0"/>
    <m/>
    <m/>
    <m/>
    <m/>
    <x v="2"/>
    <m/>
    <m/>
    <x v="1"/>
    <m/>
    <m/>
  </r>
  <r>
    <n v="918"/>
    <m/>
    <s v="JAW-JB-CMH-3992"/>
    <m/>
    <m/>
    <m/>
    <s v="SPK RETURN BY XL"/>
    <s v=""/>
    <s v="107°31.42.89'E"/>
    <s v="6°52.28.34'S"/>
    <n v="26"/>
    <s v="90/210/330"/>
    <n v="2020"/>
    <s v="JEDI 2020 [NEW]"/>
    <m/>
    <s v="HTI"/>
    <s v="JAW-JB-CMH-3992"/>
    <s v="PANEMBAKAN_UTARA_BANDUNG_RELOCATION"/>
    <s v="COLO"/>
    <s v="TBG"/>
    <s v="CENTRAL"/>
    <x v="8"/>
    <s v="Jawa Barat"/>
    <s v="Kota Cimahi"/>
    <n v="6616398"/>
    <x v="102"/>
    <m/>
    <n v="516"/>
    <s v="&gt; 150 days"/>
    <d v="2020-12-19T00:00:00"/>
    <s v="W51-2020"/>
    <s v="Dec-2020"/>
    <s v="TBD"/>
    <s v="TBD"/>
    <s v="TBD"/>
    <s v="TBD"/>
    <s v="TBD"/>
    <s v="TBD"/>
    <s v="TBD"/>
    <s v="TBD"/>
    <s v="TBD"/>
    <m/>
    <m/>
    <m/>
    <m/>
    <m/>
    <m/>
    <m/>
    <m/>
    <m/>
    <m/>
    <m/>
    <m/>
    <m/>
    <m/>
    <s v="02.SPK returned"/>
    <s v="02.SPK RETURNED"/>
    <m/>
    <s v="26.11.20 : SPK return by XL remark perubahan desain (email 25 November(_x000a_26.11.20 : ESR submitted, under RNP review_x000a_19.11.20 : SPK colo release"/>
    <x v="2"/>
    <x v="0"/>
    <m/>
    <m/>
    <m/>
    <m/>
    <x v="2"/>
    <m/>
    <m/>
    <x v="1"/>
    <m/>
    <m/>
  </r>
  <r>
    <n v="820"/>
    <m/>
    <s v="SUL-SA-TMH-0423"/>
    <n v="30613480031"/>
    <s v="2404831003"/>
    <s v="TOMOHON_UTARA"/>
    <s v="SPK RETURN"/>
    <s v="TB"/>
    <s v="124°50.4.37'E"/>
    <s v="1°20.36.55'N"/>
    <n v="50"/>
    <s v="165/260/350"/>
    <n v="2020"/>
    <s v="JEDI 2020 [NEW]"/>
    <m/>
    <s v="HTI"/>
    <s v="SUL-SA-TMH-0423"/>
    <s v="TOMOHON_UTARA"/>
    <s v="B2S"/>
    <s v="TBG"/>
    <s v="EAST"/>
    <x v="2"/>
    <s v="Sulawesi Utara"/>
    <s v="Kota Tomohon"/>
    <n v="6616486"/>
    <x v="102"/>
    <m/>
    <n v="516"/>
    <s v="&gt; 150 days"/>
    <d v="2021-04-18T00:00:00"/>
    <s v="W17-2021"/>
    <s v="Apr-2021"/>
    <s v="TBD"/>
    <s v="TBD"/>
    <s v="TBD"/>
    <s v="TBD"/>
    <s v="TBD"/>
    <s v="TBD"/>
    <s v="TBD"/>
    <s v="TBD"/>
    <s v="TBD"/>
    <s v="MW"/>
    <m/>
    <m/>
    <m/>
    <m/>
    <m/>
    <d v="2021-03-05T00:00:00"/>
    <m/>
    <m/>
    <m/>
    <m/>
    <m/>
    <m/>
    <m/>
    <s v="02.SPK returned"/>
    <s v="02.SPK RETURNED"/>
    <s v="Restricted Area (GOWA)"/>
    <s v="11.01.21 : email SPK return 1 Dec _x000a_23.11.20 : hunting, isu NOM berada di restricted area (IMB tidak bisa release)_x000a_19.11.20 : SPK release"/>
    <x v="2"/>
    <x v="0"/>
    <m/>
    <m/>
    <m/>
    <m/>
    <x v="2"/>
    <m/>
    <m/>
    <x v="1"/>
    <m/>
    <m/>
  </r>
  <r>
    <n v="633"/>
    <m/>
    <s v="SUM-JA-SPN-0453"/>
    <n v="30615120031"/>
    <s v="060055109"/>
    <s v="SEMUMU"/>
    <s v="ACTIVE - RELOCATION"/>
    <s v="SKP"/>
    <s v="101°26.35.16'E"/>
    <s v="2°2.15.97'S"/>
    <n v="57"/>
    <s v="90/210/330"/>
    <n v="2020"/>
    <s v="JEDI 2020 [NEW]"/>
    <s v="Jl. Raya Air Panas, Dusun Sungai Abu RT 05, Desa. Sungai abu, Kec. Air Hangat Timur, Kab. Kerinci, Prov. Jambi"/>
    <s v="HTI"/>
    <s v="SUM-JA-SPN-0453"/>
    <s v="DANAU_PADANG_REPEATER_TRANS_RELOCATION"/>
    <s v="COLO"/>
    <s v="TBG"/>
    <s v="West"/>
    <x v="1"/>
    <s v="Jambi"/>
    <s v="Kab. Kerinci"/>
    <n v="6616398"/>
    <x v="102"/>
    <m/>
    <n v="55"/>
    <s v="31 - 60 days"/>
    <d v="2020-12-19T00:00:00"/>
    <s v="W51-2020"/>
    <s v="Dec-2020"/>
    <d v="2020-12-19T00:00:00"/>
    <s v="W51-2020"/>
    <s v="Dec-2020"/>
    <d v="2020-12-30T00:00:00"/>
    <s v="W53-2020"/>
    <s v="Dec-2020"/>
    <d v="2021-01-08T00:00:00"/>
    <s v="W02-2021"/>
    <s v="Jan-2021"/>
    <s v="MW"/>
    <d v="2020-12-08T00:00:00"/>
    <m/>
    <n v="144600050666"/>
    <n v="6.6"/>
    <m/>
    <d v="2020-12-02T00:00:00"/>
    <m/>
    <m/>
    <d v="2021-01-13T00:00:00"/>
    <s v="W03-2021"/>
    <m/>
    <m/>
    <m/>
    <s v="38.RFI"/>
    <s v="21.RFI"/>
    <s v="CLOSED - RFI DONE"/>
    <s v="14.01.21 : RFIN sent_x000a_07.01.21 : SRFIN sent, PLN connection menunggu konfirmasi XL_x000a_28.12.20 : ME finishing, BPUJL paid, proses connect PLN_x000a_21.12.20 : 17.12.20 : 14.12.20 : plan CME start 19 Dec_x000a_10.12.20 : cme preparation_x000a_07.12.20 : ESR done, proses input stip_x000a__x000a_03.12.20 : TNP OK_x000a_30.11.20 : RNP OK, under TNP review_x000a_26.11.20 : ESR submitted, under RNP review_x000a_19.11.20 : SPK colo release"/>
    <x v="2"/>
    <x v="0"/>
    <m/>
    <m/>
    <m/>
    <m/>
    <x v="2"/>
    <m/>
    <m/>
    <x v="1"/>
    <m/>
    <m/>
  </r>
  <r>
    <n v="620"/>
    <m/>
    <s v="JAW-JK-GGP-0493"/>
    <n v="30617530031"/>
    <s v="TBG02_BTN017"/>
    <s v="CENGKARENG"/>
    <s v="ACTIVE - RELOCATION"/>
    <s v="TI"/>
    <s v="106°44.38.47'E"/>
    <s v="6°8.53.52'S"/>
    <n v="38"/>
    <s v="90/210/330"/>
    <m/>
    <m/>
    <s v="Jl. Mawar, Kel. Kapuk RT.07 RW.09 Kec. Cengkareng, Kota Jakarta Barat Prov. DKI Jakarta"/>
    <s v="EID"/>
    <s v="JAW-JK-GGP-0493"/>
    <s v="WARU_RAYA_KAPUK_RELOCATION"/>
    <s v="COLO"/>
    <m/>
    <s v="JABO"/>
    <x v="10"/>
    <s v="DKI Jakarta"/>
    <s v="JAKARTA BARAT"/>
    <n v="6616407"/>
    <x v="103"/>
    <m/>
    <n v="273"/>
    <s v="&gt; 150 days"/>
    <d v="2020-12-16T00:00:00"/>
    <s v="W51-2020"/>
    <s v="Dec-2020"/>
    <d v="2021-01-12T00:00:00"/>
    <s v="W03-2021"/>
    <s v="Jan-2021"/>
    <d v="2020-12-16T00:00:00"/>
    <s v="W51-2020"/>
    <s v="Dec-2020"/>
    <d v="2020-12-16T00:00:00"/>
    <s v="W51-2020"/>
    <s v="Dec-2020"/>
    <s v="MW"/>
    <m/>
    <m/>
    <s v="MULTIGUNA"/>
    <n v="5.5"/>
    <m/>
    <m/>
    <m/>
    <m/>
    <d v="2021-08-16T00:00:00"/>
    <s v="W34-2021"/>
    <m/>
    <m/>
    <m/>
    <s v="38.RFI"/>
    <s v="21.RFI"/>
    <s v="CLOSED - RFI DONE"/>
    <s v="08:16:21: RFI MULTIGUNA_x000a_08:10:21: 08:04:21: 08:02:21 : Proses Connect PLN, SK PLN RELEASED, BPUJL PAID, WAITING SPK PENYAMBUNGAN RELEASED_x000a_07.29.21 : Confirm Connect PLN By Pak Hakim Plan 15 Aug_x000a_07.22.21: 07:19:21: 07:15:21: 07.08.21 : 07.05.21 : 06.24.21 : 06.21.21 : 06.16.21 : XL Req Hold PLN Connection ( Pak Hakim )_x000a_19.04.21 : SRFIN sent, PLN connection hold (menunggu plan relokasi perangkat XL)_x000a_07.01.21 : SRFI sent_x000a_28.12.20 : pondasi BTS done, instalasi tray _x000a_21.12.20 : 17.12.20 : pondasi ongoing_x000a_07.12.20 : RNP TNP OK, rejected by civil, proses upload APD_x000a_30.11.20 : 23.11.20 : ESR submitted, under RNP review_x000a_16.11.20 : SPK colo release"/>
    <x v="2"/>
    <x v="0"/>
    <m/>
    <m/>
    <m/>
    <m/>
    <x v="2"/>
    <m/>
    <m/>
    <x v="1"/>
    <m/>
    <m/>
  </r>
  <r>
    <n v="631"/>
    <m/>
    <s v="JAW-JB-SOR-3998"/>
    <n v="30614820031"/>
    <s v="121327104"/>
    <s v="HAURPUGUR"/>
    <s v="ACTIVE - RELOCATION"/>
    <s v="SMI"/>
    <s v="107°47.57.91'E"/>
    <s v="6°59.20.47'S"/>
    <n v="36"/>
    <s v="90/210/330"/>
    <n v="2020"/>
    <s v="JEDI 2020 [NEW]"/>
    <s v="Desa Haurpugur Kp. Bojong Gempol RT.004 RW.04 , Kec. Rancaekek, Kab. Bandung Prov. Jawa Barat"/>
    <s v="HTI"/>
    <s v="JAW-JB-SOR-3998"/>
    <s v="RANCAEKEK_BANDUNG_RELOCATION"/>
    <s v="COLO"/>
    <s v="TBG"/>
    <s v="CENTRAL"/>
    <x v="8"/>
    <s v="Jawa Barat"/>
    <s v="Kab. Bandung"/>
    <n v="6616431"/>
    <x v="103"/>
    <m/>
    <n v="32"/>
    <s v="31 - 60 days"/>
    <d v="2020-12-16T00:00:00"/>
    <s v="W51-2020"/>
    <s v="Dec-2020"/>
    <d v="2020-12-15T00:00:00"/>
    <s v="W51-2020"/>
    <s v="Dec-2020"/>
    <d v="2020-12-30T00:00:00"/>
    <s v="W53-2020"/>
    <s v="Dec-2020"/>
    <d v="2020-12-30T00:00:00"/>
    <s v="W53-2020"/>
    <s v="Dec-2020"/>
    <s v="MW"/>
    <d v="2020-12-03T00:00:00"/>
    <m/>
    <s v="535331927353"/>
    <s v="6.6"/>
    <m/>
    <d v="2020-11-27T00:00:00"/>
    <m/>
    <m/>
    <d v="2020-12-18T00:00:00"/>
    <s v="W51-2020"/>
    <m/>
    <m/>
    <m/>
    <s v="38.RFI"/>
    <s v="21.RFI"/>
    <s v="CLOSED - RFI DONE"/>
    <s v="21.12.20 : RFIN sent_x000a_17.12.20 : pln connection process_x000a_14.12.20 : ME installation_x000a_07.12.20 : pondasi BTS ongoing_x000a_03.12.20 : CME preparation, plan cme start hari ini_x000a_30.11.20 : ESR done, proses input stip_x000a_26.11.20 : RNP, TNP approved_x000a_23.11.20 : ESR submit, under TNP review_x000a_16.11.20 : SPK colo release"/>
    <x v="2"/>
    <x v="0"/>
    <m/>
    <m/>
    <m/>
    <m/>
    <x v="2"/>
    <m/>
    <m/>
    <x v="1"/>
    <m/>
    <m/>
  </r>
  <r>
    <n v="630"/>
    <m/>
    <s v="SUM-SS-KAG-1227"/>
    <n v="30615170031"/>
    <s v="071234109"/>
    <s v="DESA SUNGAI MENANG"/>
    <s v="ACTIVE - RELOCATION"/>
    <s v="TB"/>
    <s v="105°20.20.98'E"/>
    <s v="3°43.33.1'S"/>
    <n v="66"/>
    <s v="90/210/330"/>
    <n v="2020"/>
    <s v="JEDI 2020 [NEW]"/>
    <s v="Dusun I Desa Sungai Menang Kec Sungai Menang Kab OKI Prov Sumsel"/>
    <s v="HTI"/>
    <s v="SUM-SS-KAG-1227"/>
    <s v="SUNGAITEPUK_RELOCATION"/>
    <s v="COLO"/>
    <s v="TBG"/>
    <s v="West"/>
    <x v="1"/>
    <s v="Sumatera Selatan"/>
    <s v="Kab. Ogan Komering Ilir"/>
    <n v="6616434"/>
    <x v="103"/>
    <m/>
    <n v="43"/>
    <s v="31 - 60 days"/>
    <d v="2020-12-16T00:00:00"/>
    <s v="W51-2020"/>
    <s v="Dec-2020"/>
    <d v="2020-12-23T00:00:00"/>
    <s v="W52-2020"/>
    <s v="Dec-2020"/>
    <d v="2021-01-04T00:00:00"/>
    <s v="W02-2021"/>
    <s v="Jan-2021"/>
    <d v="2021-01-04T00:00:00"/>
    <s v="W02-2021"/>
    <s v="Jan-2021"/>
    <s v="MW"/>
    <d v="2020-12-08T00:00:00"/>
    <m/>
    <n v="149300120096"/>
    <n v="6.6"/>
    <m/>
    <d v="2020-12-03T00:00:00"/>
    <m/>
    <m/>
    <d v="2020-12-29T00:00:00"/>
    <s v="W53-2020"/>
    <m/>
    <m/>
    <m/>
    <s v="38.RFI"/>
    <s v="21.RFI"/>
    <s v="CLOSED - RFI DONE"/>
    <s v="28.12.20 : ME installation, BPUJL paid, proses connect PLN_x000a_21.12.20 : 17.12.20 : 14.12.20 : plan CME start 19 Dec_x000a_10.12.20 : cme preparation_x000a_07.12.20 : ESR done, proses input stip_x000a_03.12.20 : TNP approved, under power-civil review_x000a_23.11.20 : ESR submitted, RNP approved, under TNP review_x000a_16.11.20 : SPK colo release"/>
    <x v="2"/>
    <x v="0"/>
    <m/>
    <m/>
    <m/>
    <m/>
    <x v="2"/>
    <m/>
    <m/>
    <x v="1"/>
    <m/>
    <m/>
  </r>
  <r>
    <n v="649"/>
    <m/>
    <s v="JAW-JT-SGN-1836"/>
    <n v="30617740031"/>
    <s v="142647109"/>
    <s v="BENER NGRAMPAL"/>
    <s v="ACTIVE - RELOCATION"/>
    <s v="TB"/>
    <s v="111°4.4.12'E"/>
    <s v="°24.53.17'S"/>
    <n v="45"/>
    <s v="90/210/330"/>
    <m/>
    <m/>
    <s v="Desa Bener Dukuh Mentir RT.07 RW.03 Kec. Ngrampal, Kab. Sragen Prov. Jawa Tengah"/>
    <s v="EID"/>
    <s v="JAW-JT-SGN-1836"/>
    <s v="WONOTOLO_GONDANG_RELOCATION"/>
    <s v="COLO"/>
    <m/>
    <s v="CENTRAL"/>
    <x v="5"/>
    <s v="Jawa Tengah"/>
    <s v="Kab. Sragen"/>
    <n v="6616433"/>
    <x v="103"/>
    <m/>
    <n v="288"/>
    <s v="&gt; 150 days"/>
    <d v="2020-12-16T00:00:00"/>
    <s v="W51-2020"/>
    <s v="Dec-2020"/>
    <d v="2021-01-21T00:00:00"/>
    <s v="W04-2021"/>
    <s v="Jan-2021"/>
    <d v="2021-05-20T00:00:00"/>
    <s v="W21-2021"/>
    <s v="May-2021"/>
    <d v="2021-08-30T00:00:00"/>
    <s v="W36-2021"/>
    <s v="Aug-2021"/>
    <s v="MW"/>
    <m/>
    <m/>
    <s v="520582110815"/>
    <n v="11"/>
    <m/>
    <m/>
    <m/>
    <m/>
    <d v="2021-08-31T00:00:00"/>
    <s v="W36-2021"/>
    <m/>
    <m/>
    <m/>
    <s v="38.RFI"/>
    <s v="21.RFI"/>
    <s v="CLOSED - RFI DONE"/>
    <s v="08:30:2021:08:25:2021:08:18:2021: BPUJL PAID, PROSES CONNECTION PLN, PENAMBAHAN JARINGAN 11 KVa, CONFIRM BY PAK IMAM XL, PLAN CONNECT 30 AUG_x000a_08:16:2021: 08:10:2021: 08:09:2021: 08:04:2021: PLN ON PROGRESS, PLAN 9 AUG REGISTER RELEASED, NEED APPROVAL EMS DAN KELENGKAPAN DOK PLN_x000a_07:29:2021: 07.26.2021 :  distri busi travo Ny ready, terkendala oleh PPKM, PLN belum bisa melayani pengajuan PLN dengan Jaringan_x000a_07.22.2021: 07:19:2021: 07:15:2021: 07:12:2021: 07.08.2021 : 07.05.2021 : 07.01.2021 : 06.28.2021 : 06.24.2021 : OB Travo, proses eskalasi distribusi travo, travo Ny Ready masih menunggu antrian pemasangan dari PLN Seragen, revisi plan RFI 23 Jul, proses terkendala karena lockdown di seragen_x000a_06.21.2021 : 06.17.2021 : Waiting Material Travo, masih dalam antrian PLN Revisi Plan 25 Jun_x000a_06.14.2021 : 06.10.2021 : Survey PLN Done, Proses Perhitungan Register_x000a_06.07.2021 : 06.02.2021 : Overblast Travo  menunggu approval UP3 Penggantian Travo_x000a_05.31.21 : 05.26.21 : 05.23.21 : 05.19.21 : 05.17.21 : Power Connection Process, Proses Register_x000a_05.10.21 : 03.06.21 : 29.04.21 : Konfirmasi Lanjut PLN Connection, Waiting PSB Released_x000a_19.04.21 : SRFIN sent, PLN connection hold (menunggu plan relokasi perangkat XL)_x000a__x000a_07.01.21 : aktual SRFI_x000a_28.12.20 : CME preparation_x000a_03.12.20 : 23.11.20 : ESR submitted, under RNP review_x000a_16.11.20 : SPK colo release"/>
    <x v="2"/>
    <x v="0"/>
    <m/>
    <m/>
    <m/>
    <m/>
    <x v="2"/>
    <m/>
    <m/>
    <x v="1"/>
    <m/>
    <m/>
  </r>
  <r>
    <n v="621"/>
    <m/>
    <s v="JAW-JT-CLP-0552"/>
    <n v="30615180031"/>
    <s v="140606104"/>
    <s v="PLTUCILACAP"/>
    <s v="ACTIVE - RELOCATION"/>
    <s v="SMI"/>
    <s v="109°4.54.95'E"/>
    <s v="7°40.37.98'S"/>
    <n v="47"/>
    <s v="90/210/330"/>
    <m/>
    <m/>
    <s v="Jl. Nanas RT.02/01, Ds. Karang Kandri Kec. Kesugihan, Kab. Cilacap Prov. Jawa Tengah"/>
    <s v="EID"/>
    <s v="JAW-JT-CLP-0552"/>
    <s v="MERTASINGA_RELOCATION"/>
    <s v="COLO"/>
    <m/>
    <s v="CENTRAL"/>
    <x v="5"/>
    <s v="Jawa Tengah"/>
    <s v="Cilacap"/>
    <n v="6616432"/>
    <x v="103"/>
    <m/>
    <n v="204"/>
    <s v="&gt; 150 days"/>
    <d v="2020-12-16T00:00:00"/>
    <s v="W51-2020"/>
    <s v="Dec-2020"/>
    <d v="2021-01-11T00:00:00"/>
    <s v="W03-2021"/>
    <s v="Jan-2021"/>
    <d v="2021-05-20T00:00:00"/>
    <s v="W21-2021"/>
    <s v="May-2021"/>
    <d v="2021-06-07T00:00:00"/>
    <s v="W24-2021"/>
    <s v="Jun-2021"/>
    <s v="MW"/>
    <d v="2020-12-08T00:00:00"/>
    <m/>
    <s v="525011382041"/>
    <n v="7.7"/>
    <m/>
    <m/>
    <m/>
    <m/>
    <d v="2021-06-08T00:00:00"/>
    <s v="W24-2021"/>
    <m/>
    <m/>
    <m/>
    <s v="38.RFI"/>
    <s v="21.RFI"/>
    <s v="CLOSED - RFI DONE"/>
    <s v="06.07.2021 : 06.02.2021 : 05.31.21 : 05.26.21 : 05.23.21 : 05.19.21 : 05.17.21 : Power Connection Process, Proses Register_x000a_05.10.21 : 03.06.21 : 29.04.21 : Konfirmasi Lanjut PLN Connection, Waiting PSB Released_x000a_19.04.21 : SRFIN sent, PLN connection hold (menunggu plan relokasi perangkat XL)_x000a__x000a_11.01.21 : PLN connection need confirmation from XL, actual SRFI_x000a_28.12.20 : aktual SRFI, proses PLN connection_x000a_21.12.20 : 17.12.20 : pondasi BTS ongoing_x000a_14.12.20 : start CME_x000a_10.12.20 : prepare start CME_x000a_07.12.20 : ESR done_x000a_03.12.20 : under power-civil review_x000a_30.11.20 : 23.11.20 : ESR submitted, under RNP review_x000a_16.11.20 : SPK colo release"/>
    <x v="2"/>
    <x v="0"/>
    <m/>
    <m/>
    <m/>
    <m/>
    <x v="2"/>
    <m/>
    <m/>
    <x v="1"/>
    <m/>
    <m/>
  </r>
  <r>
    <n v="915"/>
    <m/>
    <s v="JAW-BT-CPT-0454"/>
    <m/>
    <m/>
    <m/>
    <s v="SPK RETURN BY XL"/>
    <s v=""/>
    <s v="106°42.24.91'E"/>
    <s v="6°17.46.03'S"/>
    <n v="25"/>
    <s v="90/210/330"/>
    <m/>
    <m/>
    <m/>
    <s v="EID"/>
    <s v="JAW-BT-CPT-0454"/>
    <s v="Sumatra Dalam Ciputat"/>
    <s v="COLO"/>
    <m/>
    <s v="JABO"/>
    <x v="14"/>
    <s v="Banten"/>
    <s v="Kota Tangerang Selatan"/>
    <n v="6616458"/>
    <x v="104"/>
    <m/>
    <n v="522"/>
    <s v="&gt; 150 days"/>
    <d v="2020-12-13T00:00:00"/>
    <s v="W51-2020"/>
    <s v="Dec-2020"/>
    <s v="TBD"/>
    <s v="TBD"/>
    <s v="TBD"/>
    <s v="TBD"/>
    <s v="TBD"/>
    <s v="TBD"/>
    <s v="TBD"/>
    <s v="TBD"/>
    <s v="TBD"/>
    <m/>
    <m/>
    <m/>
    <m/>
    <m/>
    <m/>
    <m/>
    <m/>
    <m/>
    <m/>
    <m/>
    <m/>
    <m/>
    <m/>
    <s v="02.SPK returned"/>
    <s v="02.SPK RETURNED"/>
    <m/>
    <s v="19.11.20 : SPK return, remarks perubahan desain RND_x000a_13.11.20 : SPK release"/>
    <x v="2"/>
    <x v="0"/>
    <m/>
    <m/>
    <m/>
    <m/>
    <x v="2"/>
    <m/>
    <m/>
    <x v="1"/>
    <m/>
    <m/>
  </r>
  <r>
    <n v="465"/>
    <m/>
    <s v="JAW-JB-BGR-0203"/>
    <n v="30615160031"/>
    <s v="123250109"/>
    <s v="SUKARESMIBOGORMW"/>
    <s v="ACTIVE"/>
    <s v="SKP"/>
    <s v="106°48.19.8'E"/>
    <s v="6°32.43.55'S"/>
    <n v="40"/>
    <s v="10/150/220"/>
    <m/>
    <m/>
    <s v="KAMPUNG TUNGGILIS RT,01 RW,013 KEL,KEDUNG HALANG ,KEC,KOTA BOGOR UTARA,KATAMADYA BOGOR JAWA BARATKel. Kedung Halang Kec. Kota Bogor UtamaKotamadya Bogor Jawa Barat"/>
    <s v="EID"/>
    <s v="JAW-JB-BGR-0203"/>
    <s v="Sukaresmi Bogor Utara"/>
    <s v="COLO"/>
    <m/>
    <s v="JABO"/>
    <x v="10"/>
    <s v="Jawa Barat"/>
    <s v="Kota Bogor"/>
    <n v="6616452"/>
    <x v="105"/>
    <m/>
    <n v="70"/>
    <s v="61 - 90 days"/>
    <d v="2020-12-12T00:00:00"/>
    <s v="W50-2020"/>
    <s v="Dec-2020"/>
    <d v="2020-12-23T00:00:00"/>
    <s v="W52-2020"/>
    <s v="Dec-2020"/>
    <d v="2020-12-30T00:00:00"/>
    <s v="W53-2020"/>
    <s v="Dec-2020"/>
    <d v="2021-01-22T00:00:00"/>
    <s v="W04-2021"/>
    <s v="Jan-2021"/>
    <s v="MW"/>
    <d v="2020-12-08T00:00:00"/>
    <m/>
    <n v="538216361734"/>
    <n v="6.6"/>
    <m/>
    <m/>
    <m/>
    <m/>
    <d v="2021-01-21T00:00:00"/>
    <s v="W04-2021"/>
    <m/>
    <m/>
    <m/>
    <s v="38.RFI"/>
    <s v="21.RFI"/>
    <s v="CLOSED - RFI DONE"/>
    <s v="21.01.21 : RFIN sent_x000a_18.01.21 : PLN connection process_x000a_14.01.21 : plan RFI 25 Jan_x000a_11.01.21 : 07.01.21 : curring time pondasi stacking, plan material stacking ready 13 Jan_x000a_28.12.20 : 21.12.20 : 17.12.20 : proses fabrikasi material stacking baseframe_x000a_10.12.20 : cme preparation_x000a_07.12.20 : ESR done, proses input stip_x000a__x000a_03.12.20 : under power-civil review_x000a_30.11.20 : 23.11.20 : ESR submitted_x000a_16.11.20 : ESR preparation_x000a_12.11.20 : SPK colo release"/>
    <x v="2"/>
    <x v="0"/>
    <m/>
    <m/>
    <m/>
    <m/>
    <x v="2"/>
    <m/>
    <m/>
    <x v="1"/>
    <m/>
    <m/>
  </r>
  <r>
    <n v="464"/>
    <m/>
    <s v="JAW-JB-BKS-0680"/>
    <n v="30622230031"/>
    <s v="120939104"/>
    <s v="GEMPOL_RAGAS"/>
    <s v="ACTIVE"/>
    <s v="SMI"/>
    <s v="107°3.56.34'E"/>
    <s v="6°9.54.5'S"/>
    <n v="50"/>
    <s v="180/270/350"/>
    <m/>
    <m/>
    <s v="Jl. Raya Gabus Gedong, Desa Srimukti RT.01 RW.06, Kec. Tambun Utara, Kab. Bekasi Prov. Jawa Barat"/>
    <s v="EID"/>
    <s v="JAW-JB-BKS-0680"/>
    <s v="SRIAMUR BEKASI"/>
    <s v="COLO"/>
    <m/>
    <s v="JABO"/>
    <x v="14"/>
    <s v="Jawa Barat"/>
    <s v="Kab. Bekasi"/>
    <n v="6616417"/>
    <x v="106"/>
    <m/>
    <n v="147"/>
    <s v="121 - 150 days"/>
    <d v="2020-12-04T00:00:00"/>
    <s v="W49-2020"/>
    <s v="Dec-2020"/>
    <s v="CME BY XL"/>
    <s v=""/>
    <s v=""/>
    <s v="TBD"/>
    <s v="TBD"/>
    <s v="TBD"/>
    <d v="2021-03-30T00:00:00"/>
    <s v="W14-2021"/>
    <s v="Mar-2021"/>
    <s v="MW"/>
    <m/>
    <m/>
    <n v="537321689024"/>
    <n v="6.6"/>
    <m/>
    <m/>
    <m/>
    <m/>
    <d v="2021-03-31T00:00:00"/>
    <s v="W14-2021"/>
    <m/>
    <m/>
    <m/>
    <s v="38.RFI"/>
    <s v="21.RFI"/>
    <s v="CLOSED - RFI DONE"/>
    <s v="01.04.21 : RFIN sent_x000a_29.03.21 : 18.03.21 : SRFIN sent, OG PLN connection_x000a_15.03.21 : stacking baseframe OG, issue CME distop oleh pengurus DKM masjid (commcase)_x000a_08.03.21 : Perubahan komitmen menjadi CME by TBG, CME preparation_x000a_28.01.21 : STO announced CME by XL_x000a_19.01.21 : ESR submitted_x000a_04.11.20 : SPK COLO release"/>
    <x v="2"/>
    <x v="0"/>
    <m/>
    <m/>
    <m/>
    <m/>
    <x v="2"/>
    <m/>
    <m/>
    <x v="1"/>
    <m/>
    <m/>
  </r>
  <r>
    <n v="462"/>
    <m/>
    <s v="JAW-JT-KBM-0625"/>
    <n v="30614980031"/>
    <s v="TBG03_CJ077"/>
    <s v="GN. TUGU"/>
    <s v="ACTIVE"/>
    <s v="TB"/>
    <s v="109°27.47.45'E"/>
    <s v="7°38.58.16'S"/>
    <n v="56"/>
    <s v="0/90/270"/>
    <m/>
    <m/>
    <s v="Dkh Tugu Rt4/Rw5 Banyumudal Buayan Kebumenayan Kebumen"/>
    <s v="EID"/>
    <s v="JAW-JT-KBM-0625"/>
    <s v="Gn. TUGU BUAYAN II"/>
    <s v="COLO"/>
    <m/>
    <s v="CENTRAL"/>
    <x v="5"/>
    <s v="Jawa Tengah"/>
    <s v="Kab. Kebumen"/>
    <n v="6616366"/>
    <x v="107"/>
    <m/>
    <n v="52"/>
    <s v="31 - 60 days"/>
    <d v="2020-11-27T00:00:00"/>
    <s v="W48-2020"/>
    <s v="Nov-2020"/>
    <d v="2020-11-26T00:00:00"/>
    <s v="W48-2020"/>
    <s v="Nov-2020"/>
    <d v="2020-11-26T00:00:00"/>
    <s v="W48-2020"/>
    <s v="Nov-2020"/>
    <d v="2020-12-30T00:00:00"/>
    <s v="W53-2020"/>
    <s v="Dec-2020"/>
    <m/>
    <m/>
    <m/>
    <m/>
    <m/>
    <m/>
    <m/>
    <m/>
    <m/>
    <d v="2020-12-19T00:00:00"/>
    <s v="W51-2020"/>
    <m/>
    <m/>
    <m/>
    <s v="38.RFI"/>
    <s v="21.RFI"/>
    <s v="CLOSED - RFI DONE"/>
    <s v="21.12.20 : RFIN sent_x000a_07.12.20 : prepare start CME_x000a_03.12.20 : ESR done, proses input stip_x000a_26.11.20 : under power-civil review, data azimuth berbeda dengan data XL_x000a_09.11.20 : 05.11.20 : proses upload ulang ESR karena revisi koordinat, under RNP review_x000a_02.11.20 : review RNP, prepare upload ESR_x000a_28.10.20 : SPK COLO release"/>
    <x v="2"/>
    <x v="0"/>
    <m/>
    <m/>
    <m/>
    <m/>
    <x v="2"/>
    <m/>
    <m/>
    <x v="1"/>
    <m/>
    <m/>
  </r>
  <r>
    <n v="461"/>
    <m/>
    <s v="JAW-JB-BKS-0665"/>
    <n v="30614810031"/>
    <s v="TBG03_WJ235"/>
    <s v="BEKASI"/>
    <s v="ACTIVE"/>
    <s v="TB"/>
    <s v="107°0.21.71'E"/>
    <s v="6°14.34.01'S"/>
    <n v="32"/>
    <s v="90/210/330"/>
    <m/>
    <m/>
    <s v="Jl. Ir. H. Juanda, Kel. Bekasi Jaya RT.001 RW.004, Kec. Bekasi Timur, Kota Bekasi Prov. Jawa Barat"/>
    <s v="EID"/>
    <s v="JAW-JB-BKS-0665"/>
    <s v="Ir. JUANDA BEKASI II"/>
    <s v="COLO"/>
    <m/>
    <s v="JABO"/>
    <x v="14"/>
    <s v="Jawa Barat"/>
    <s v="Kota Bekasi"/>
    <n v="6616366"/>
    <x v="107"/>
    <m/>
    <n v="47"/>
    <s v="31 - 60 days"/>
    <d v="2020-11-27T00:00:00"/>
    <s v="W48-2020"/>
    <s v="Nov-2020"/>
    <d v="2020-11-26T00:00:00"/>
    <s v="W48-2020"/>
    <s v="Nov-2020"/>
    <d v="2020-11-26T00:00:00"/>
    <s v="W48-2020"/>
    <s v="Nov-2020"/>
    <d v="2020-12-12T00:00:00"/>
    <s v="W50-2020"/>
    <s v="Dec-2020"/>
    <s v="MW"/>
    <m/>
    <m/>
    <m/>
    <m/>
    <m/>
    <m/>
    <m/>
    <m/>
    <d v="2020-12-14T00:00:00"/>
    <s v="W51-2020"/>
    <m/>
    <m/>
    <m/>
    <s v="38.RFI"/>
    <s v="21.RFI"/>
    <s v="CLOSED - RFI DONE"/>
    <s v="14.12.20 : RFIN sent_x000a_07.12.20 : CME preparation_x000a_03.12.20 : proses input STIP, cme preparation_x000a_30.11.20 : ESR done_x000a_23.11.20 : ESR approved, APD ongoing_x000a_12.11.20 : 09.11.20 : 05.11.20 : ESR uploaded, proses review oleh RNP_x000a_02.11.20 : review RNP, prepare upload ESR_x000a_28.10.20 : SPK COLO release"/>
    <x v="2"/>
    <x v="0"/>
    <m/>
    <m/>
    <m/>
    <m/>
    <x v="2"/>
    <m/>
    <m/>
    <x v="1"/>
    <m/>
    <m/>
  </r>
  <r>
    <n v="220"/>
    <m/>
    <s v="JAW-JK-TJP-0625"/>
    <n v="30572380031"/>
    <s v="1127881003"/>
    <s v="JALAN PANTAI INDAH SELATAN 2"/>
    <s v="ACTIVE"/>
    <s v="TB"/>
    <s v="106°45.38.24'E"/>
    <s v="6°7.41.17'S"/>
    <n v="20"/>
    <s v="60/180/270"/>
    <m/>
    <m/>
    <s v="Jalan Mandara Indah VII RT.10 RW.06 Kel. Kapuk Muara Kec.Penjaringan Jakarta Utara."/>
    <s v="EID"/>
    <s v="JAW-JK-TJP-0625"/>
    <s v="Jalan Pantai Indah Selatan 2"/>
    <s v="B2S"/>
    <s v="TBG"/>
    <s v="JABO"/>
    <x v="10"/>
    <s v="DKI Jakarta"/>
    <s v="JAKARTA UTARA"/>
    <n v="6616353"/>
    <x v="108"/>
    <m/>
    <n v="95"/>
    <s v="91 - 120 days"/>
    <d v="2021-03-22T00:00:00"/>
    <s v="W13-2021"/>
    <s v="Mar-2021"/>
    <d v="2020-11-30T00:00:00"/>
    <s v="W49-2020"/>
    <s v="Nov-2020"/>
    <d v="2020-11-30T00:00:00"/>
    <s v="W49-2020"/>
    <s v="Nov-2020"/>
    <d v="2021-01-25T00:00:00"/>
    <s v="W05-2021"/>
    <s v="Jan-2021"/>
    <s v="MW"/>
    <d v="2020-12-01T00:00:00"/>
    <m/>
    <n v="542103806359"/>
    <n v="6.6"/>
    <m/>
    <m/>
    <m/>
    <m/>
    <d v="2021-01-26T00:00:00"/>
    <s v="W05-2021"/>
    <m/>
    <m/>
    <m/>
    <s v="38.RFI"/>
    <s v="21.RFI"/>
    <s v="CLOSED - RFI DONE"/>
    <s v="21.01.21 : 18.01.21 : galian kabel OG_x000a_14.01.21 : 28.12.20 : menunggu konfirmasi pihak PIK terkait kabel bawah tanah_x000a_21.12.20 : 03.12.20 : proses connect PLN_x000a_30.11.20 : aktual SRFI, need PSB release untuk proses connect PLN_x000a_26.11.20 : erection ongoing, plan SRFI 28 Nov_x000a_23.11.20 : galian pondasi_x000a_19.11.20 : 16.11.20 : 12.11.20 : proses rekom ongoing, plan W3 Nov RFC_x000a_09.11.20 : realisasi IW ongoing_x000a_23.10.20 : SPK reaktivasi release"/>
    <x v="2"/>
    <x v="0"/>
    <m/>
    <m/>
    <m/>
    <m/>
    <x v="2"/>
    <m/>
    <m/>
    <x v="1"/>
    <m/>
    <m/>
  </r>
  <r>
    <n v="221"/>
    <m/>
    <s v="JAW-BT-CPT-0476"/>
    <n v="30572180031"/>
    <s v="1317501003"/>
    <s v="PONDOK CABE RAYA"/>
    <s v="ACTIVE"/>
    <s v="TB"/>
    <s v="106°45.58.48'E"/>
    <s v="6°19.52.62'S"/>
    <n v="35"/>
    <s v="45/130/200/330"/>
    <m/>
    <m/>
    <s v="Jl. Cabe III/6, Kel. Pondok Cabe Ilir RT.001 RW.005 Kec. Pamulang, Kota Tangerang Selatan Prov. Banten"/>
    <s v="EID"/>
    <s v="JAW-BT-CPT-0476"/>
    <s v="Pondok Cabe Raya"/>
    <s v="B2S"/>
    <s v="TBG"/>
    <s v="JABO"/>
    <x v="14"/>
    <s v="Banten"/>
    <s v="Kota Tangerang Selatan"/>
    <n v="6616353"/>
    <x v="108"/>
    <m/>
    <n v="91"/>
    <s v="91 - 120 days"/>
    <d v="2021-03-22T00:00:00"/>
    <s v="W13-2021"/>
    <s v="Mar-2021"/>
    <d v="2020-12-10T00:00:00"/>
    <s v="W50-2020"/>
    <s v="Dec-2020"/>
    <d v="2021-01-31T00:00:00"/>
    <s v="W06-2021"/>
    <s v="Jan-2021"/>
    <d v="2021-01-31T00:00:00"/>
    <s v="W06-2021"/>
    <s v="Jan-2021"/>
    <s v="FO"/>
    <d v="2021-01-15T00:00:00"/>
    <m/>
    <n v="543602613018"/>
    <n v="6.6"/>
    <m/>
    <m/>
    <m/>
    <m/>
    <d v="2021-01-22T00:00:00"/>
    <s v="W04-2021"/>
    <m/>
    <m/>
    <m/>
    <s v="38.RFI"/>
    <s v="21.RFI"/>
    <s v="CLOSED - RFI DONE"/>
    <s v="25.01.21 : RFIN sent_x000a_03.12.20 : SRFIN sent_x000a_30.11.20 : pouring done_x000a_23.11.20 : CME start, galian ongoing_x000a_19.11.20 : rekom lurah done, rekom camat ongoing_x000a_16.11.20 : 12.11.20 : proses rekom, plan W3 Nov RFC_x000a_09.11.20 : proses approval sitac_x000a_23.10.20 : SPK reaktivasi release"/>
    <x v="2"/>
    <x v="0"/>
    <m/>
    <m/>
    <m/>
    <m/>
    <x v="2"/>
    <m/>
    <m/>
    <x v="1"/>
    <m/>
    <m/>
  </r>
  <r>
    <n v="219"/>
    <m/>
    <s v="JAW-JI-KNR-4253"/>
    <n v="30606160031"/>
    <s v="164105107"/>
    <s v="SATREYAN KANIGORO"/>
    <s v="ACTIVE"/>
    <s v="SKP"/>
    <s v="112°13.20.03'"/>
    <s v="8°8.48.08'S"/>
    <n v="41"/>
    <s v="0/60/300"/>
    <n v="2020"/>
    <s v="JEDI 2020 [NEW]"/>
    <s v="Lingkungan Sawahan RT 01 RW 05 Kel,  Satreyan Kec. Kanigoro Kab. Blitar  Prov Jawa TimurDESA SATREYAN KEC KANIGORO KAB BLITARPROV JAWA TIMUR"/>
    <s v="HTI"/>
    <s v="JAW-JI-KNR-4253"/>
    <s v="KANIGORO_SATREYAN"/>
    <s v="B2S"/>
    <s v="TBG"/>
    <s v="EAST"/>
    <x v="6"/>
    <s v="Jawa Timur"/>
    <s v="KAB. BLITAR"/>
    <n v="6616350"/>
    <x v="109"/>
    <m/>
    <n v="143"/>
    <s v="121 - 150 days"/>
    <d v="2021-03-19T00:00:00"/>
    <s v="W12-2021"/>
    <s v="Mar-2021"/>
    <d v="2020-12-10T00:00:00"/>
    <s v="W50-2020"/>
    <s v="Dec-2020"/>
    <d v="2021-02-06T00:00:00"/>
    <s v="W06-2021"/>
    <s v="Feb-2021"/>
    <d v="2021-03-29T00:00:00"/>
    <s v="W14-2021"/>
    <s v="Mar-2021"/>
    <s v="FO (Change to MW as temp solution)"/>
    <d v="2020-10-27T00:00:00"/>
    <m/>
    <n v="514021907297"/>
    <n v="33"/>
    <m/>
    <d v="2020-12-28T00:00:00"/>
    <m/>
    <m/>
    <d v="2021-03-12T00:00:00"/>
    <s v="W11-2021"/>
    <m/>
    <m/>
    <m/>
    <s v="38.RFI"/>
    <s v="21.RFI"/>
    <s v="CLOSED - RFI DONE"/>
    <s v="08.03.21 : MoM 04/3, OG perluasan jaringan, revise RFI plan 29/3_x000a_18.02.21 : PLN connection daya 33 kVA, setelah pemakaian 1 bulan downgrade 6.6/13.2 kVA, HO PLN bisa dilakukan setelah downgrade 6.6 atau 13.2 kVA_x000a_26.01.21 : survey done, proses eskalasi approval daya PLN 33kVA, Revise RFI Plan W2 Mar_x000a_21.01.21 : PSB released, PLN connection OG_x000a_26.11.20 : SRFIN announce_x000a_23.11.20 : 19.11.20 : aktual SRFI_x000a_16.11.20 : 12.11.20 : ME ongoing_x000a_09.11.20 : 05.11.20 : curring time, proses permanenisasi_x000a_02.11.20 : 29.10.20 : prepare STO &amp; CME_x000a_20.10.20 : SPK release"/>
    <x v="2"/>
    <x v="0"/>
    <m/>
    <m/>
    <m/>
    <m/>
    <x v="2"/>
    <m/>
    <m/>
    <x v="1"/>
    <m/>
    <m/>
  </r>
  <r>
    <n v="458"/>
    <m/>
    <s v="JAW-JB-CMH-4007"/>
    <n v="30605940031"/>
    <s v="T000305"/>
    <s v="GUNUNG BATU"/>
    <s v="ACTIVE"/>
    <s v="SKP"/>
    <s v="107°33.51.77'E"/>
    <s v="6°53.6.04'S"/>
    <n v="30"/>
    <s v="0/90/200"/>
    <n v="2020"/>
    <s v="JEDI 2020 [NEW]"/>
    <s v="JL.BABAGAN LOA,RANCA BALI RT 05 RW 03 ,KEL PASIRKALIKI CIMAHI UTARA CIMAHI"/>
    <s v="HTI"/>
    <s v="JAW-JB-CMH-4007"/>
    <s v="KALIKI_UTARA"/>
    <s v="COLO"/>
    <s v="TBG"/>
    <s v="CENTRAL"/>
    <x v="8"/>
    <s v="Jawa Barat"/>
    <s v="Kota Cimahi"/>
    <n v="6616314"/>
    <x v="110"/>
    <m/>
    <n v="112"/>
    <s v="91 - 120 days"/>
    <d v="2020-11-08T00:00:00"/>
    <s v="W46-2020"/>
    <s v="Nov-2020"/>
    <d v="2020-11-07T00:00:00"/>
    <s v="W45-2020"/>
    <s v="Nov-2020"/>
    <d v="2021-02-06T00:00:00"/>
    <s v="W06-2021"/>
    <s v="Feb-2021"/>
    <d v="2021-02-06T00:00:00"/>
    <s v="W06-2021"/>
    <s v="Feb-2021"/>
    <s v="FO (Change to MW as temp solution)"/>
    <d v="2021-01-18T00:00:00"/>
    <m/>
    <s v="535812201016"/>
    <s v="6.6"/>
    <m/>
    <d v="2020-10-15T00:00:00"/>
    <m/>
    <m/>
    <d v="2021-01-29T00:00:00"/>
    <s v="W05-2021"/>
    <m/>
    <m/>
    <m/>
    <s v="38.RFI"/>
    <s v="21.RFI"/>
    <s v="CLOSED - RFI DONE"/>
    <s v="21.01.21 : PSB released, PLN connection OG_x000a_09.11.20 : SRFIN sent_x000a_05.11.20 : aktual SRFI_x000a_02.11.20 : ME installation_x000a_29.10.20 : prepare STO &amp; start CME_x000a_20.10.20 : SPK release"/>
    <x v="2"/>
    <x v="0"/>
    <m/>
    <m/>
    <m/>
    <m/>
    <x v="2"/>
    <m/>
    <m/>
    <x v="1"/>
    <m/>
    <m/>
  </r>
  <r>
    <n v="463"/>
    <m/>
    <s v="JAW-JB-BKS-0673"/>
    <n v="30607350031"/>
    <s v="110467109"/>
    <s v="MASJID PULO GEBANG"/>
    <s v="ACTIVE"/>
    <s v="SKP"/>
    <s v="106°58.1.45'E"/>
    <s v="6°12.32.9'S"/>
    <n v="30"/>
    <s v="90/210/330"/>
    <m/>
    <m/>
    <s v="Jl.Apel Raya No.01,Perum.Harapan Baru,kel.Kota baru Kec.Bekasi Barat Prop.Jawa Barat"/>
    <s v="EID"/>
    <s v="JAW-JB-BKS-0673"/>
    <s v="DELIMA HARAPAN BARU"/>
    <s v="COLO"/>
    <m/>
    <s v="JABO"/>
    <x v="14"/>
    <s v="Jawa Barat"/>
    <s v="Kota Bekasi"/>
    <n v="6616313"/>
    <x v="110"/>
    <m/>
    <n v="132"/>
    <s v="121 - 150 days"/>
    <d v="2020-11-08T00:00:00"/>
    <s v="W46-2020"/>
    <s v="Nov-2020"/>
    <d v="2020-12-18T00:00:00"/>
    <s v="W51-2020"/>
    <s v="Dec-2020"/>
    <d v="2021-02-28T00:00:00"/>
    <s v="W10-2021"/>
    <s v="Feb-2021"/>
    <d v="2021-02-28T00:00:00"/>
    <s v="W10-2021"/>
    <s v="Feb-2021"/>
    <s v="FO (Change to MW as temp solution)"/>
    <d v="2021-02-11T00:00:00"/>
    <m/>
    <s v="544204794340_x000a_"/>
    <n v="6.6"/>
    <m/>
    <m/>
    <m/>
    <m/>
    <d v="2021-02-18T00:00:00"/>
    <s v="W08-2021"/>
    <m/>
    <m/>
    <m/>
    <s v="38.RFI"/>
    <s v="21.RFI"/>
    <s v="CLOSED - RFI DONE"/>
    <s v="11.02.21 : perubahan transport FO to MW per 22 Jan_x000a_10.12.20 : SRFIN sent_x000a_03.12.20 : aktual SRFI_x000a_30.11.20 : fabrikasi material_x000a_26.11.20 : material on delivery, plan MOS 26 Nov_x000a_23.11.20 : site preparetion_x000a_19.11.20 : proses survey dan CME preparation_x000a_16.11.20 : plan CME start 21 Nov_x000a_12.11.20 : STO announced, prepare CME_x000a_05.11.20 : re-upload ESR karena terdapat reject civil (space kurang), proses review RNP_x000a_09.10.20 : SPK COLO release"/>
    <x v="2"/>
    <x v="0"/>
    <m/>
    <m/>
    <m/>
    <m/>
    <x v="2"/>
    <m/>
    <m/>
    <x v="1"/>
    <m/>
    <m/>
  </r>
  <r>
    <n v="819"/>
    <m/>
    <s v="JAW-JI-SMP-4275-RETURN"/>
    <m/>
    <m/>
    <m/>
    <s v="SPK RETURN"/>
    <s v=""/>
    <s v="114°36.2.3'null"/>
    <s v="5°4.14.23'S"/>
    <n v="72"/>
    <s v="90/210/330"/>
    <m/>
    <m/>
    <m/>
    <s v="HTI"/>
    <s v="JAW-JI-SMP-4275-RETURN"/>
    <s v="MASALEMBU KARAMIAN"/>
    <s v="B2S"/>
    <s v="TBG"/>
    <s v="EAST"/>
    <x v="6"/>
    <s v="Jawa Timur"/>
    <s v="Kab. Sumenep"/>
    <n v="6616297"/>
    <x v="111"/>
    <m/>
    <n v="564"/>
    <s v="&gt; 150 days"/>
    <d v="2021-03-01T00:00:00"/>
    <s v="W10-2021"/>
    <s v="Mar-2021"/>
    <s v="TBD"/>
    <s v="TBD"/>
    <s v="TBD"/>
    <s v="TBD"/>
    <s v="TBD"/>
    <s v="TBD"/>
    <s v="TBD"/>
    <s v="TBD"/>
    <s v="TBD"/>
    <m/>
    <m/>
    <m/>
    <m/>
    <m/>
    <m/>
    <m/>
    <m/>
    <m/>
    <m/>
    <m/>
    <m/>
    <m/>
    <m/>
    <s v="01.SPK propossed return"/>
    <s v="01.SPK PROPOSSED RETURN"/>
    <m/>
    <s v="19.10.20 : propose return_x000a_15.10.20 : NOM berada di pulau dengan jarak 213km dari daratan madura, potensi community secure namun ada isu keterbatasan daya pembangkit menggunakan BBM, proses memastikan legalitas lahan BPN_x000a_12.10.20 : 08.10.20 : hunting_x000a_05.10.20 : assessment &amp; prepare hunting_x000a_02.10.20 : SPK B2 S release_x000a_"/>
    <x v="2"/>
    <x v="0"/>
    <m/>
    <m/>
    <m/>
    <m/>
    <x v="2"/>
    <m/>
    <m/>
    <x v="1"/>
    <m/>
    <m/>
  </r>
  <r>
    <n v="818"/>
    <m/>
    <s v="KAL-KS-PLI-0931-RETURN"/>
    <m/>
    <m/>
    <m/>
    <s v="SPK RETURN"/>
    <s v=""/>
    <s v="115°1.35.78'null"/>
    <s v="3°41.26.07'S"/>
    <n v="72"/>
    <s v="90/210/330"/>
    <m/>
    <m/>
    <m/>
    <s v="HTI"/>
    <s v="KAL-KS-PLI-0931-RETURN"/>
    <s v="SIMPANG EMPAT JORONG"/>
    <s v="B2S"/>
    <s v="TBG"/>
    <s v="CENTRAL"/>
    <x v="7"/>
    <s v="Kalimantan Selatan"/>
    <s v="Kab. Tanah Laut"/>
    <n v="6616297"/>
    <x v="111"/>
    <m/>
    <n v="564"/>
    <s v="&gt; 150 days"/>
    <d v="2021-03-01T00:00:00"/>
    <s v="W10-2021"/>
    <s v="Mar-2021"/>
    <s v="TBD"/>
    <s v="TBD"/>
    <s v="TBD"/>
    <s v="TBD"/>
    <s v="TBD"/>
    <s v="TBD"/>
    <s v="TBD"/>
    <s v="TBD"/>
    <s v="TBD"/>
    <m/>
    <m/>
    <m/>
    <m/>
    <m/>
    <m/>
    <m/>
    <m/>
    <m/>
    <m/>
    <m/>
    <m/>
    <m/>
    <m/>
    <s v="02.SPK returned"/>
    <s v="02.SPK RETURNED"/>
    <s v="Hard Candidate"/>
    <s v="22.10.20 : 19.10.20 : propose return_x000a_15.10.20 : NOM berada di puncak bukit konservasi, not recommended. titik terdekat yang possible diakuisisi sedang dimintakan akses masuk ke PT. GMK + 15 KM dari NOM_x000a_12.10.20 : 08.10.20 : Hunting, NOM berada di kawasan hutan_x000a_05.10.20 : assessment &amp; prepare hunting_x000a_02.10.20 : SPK B2S release_x000a_"/>
    <x v="2"/>
    <x v="0"/>
    <m/>
    <m/>
    <m/>
    <m/>
    <x v="2"/>
    <m/>
    <m/>
    <x v="1"/>
    <m/>
    <m/>
  </r>
  <r>
    <n v="877"/>
    <m/>
    <s v="JAW-JK-TJP-0621"/>
    <n v="30572280031"/>
    <s v="1127821003"/>
    <s v="DUFAN MARINA"/>
    <s v="SPK RETURN BY XL"/>
    <s v="TB"/>
    <s v="106°49.49.39'E"/>
    <s v="6°7.31.13'S"/>
    <n v="30"/>
    <s v="50/140/300"/>
    <m/>
    <m/>
    <m/>
    <s v="EID"/>
    <s v="JAW-JK-TJP-0621"/>
    <s v="DUFAN MARINA"/>
    <s v="B2S"/>
    <s v="TBG"/>
    <s v="JABO"/>
    <x v="10"/>
    <s v="DKI Jakarta"/>
    <s v="JAKARTA UTARA"/>
    <n v="6616288"/>
    <x v="112"/>
    <m/>
    <n v="565"/>
    <s v="&gt; 150 days"/>
    <d v="2021-02-28T00:00:00"/>
    <s v="W10-2021"/>
    <s v="Feb-2021"/>
    <s v="TBD"/>
    <s v="TBD"/>
    <s v="TBD"/>
    <s v="TBD"/>
    <s v="TBD"/>
    <s v="TBD"/>
    <s v="TBD"/>
    <s v="TBD"/>
    <s v="TBD"/>
    <s v="MW"/>
    <m/>
    <m/>
    <m/>
    <m/>
    <m/>
    <m/>
    <m/>
    <m/>
    <m/>
    <m/>
    <m/>
    <m/>
    <m/>
    <s v="02.SPK returned"/>
    <s v="02.SPK RETURNED"/>
    <s v="Hard Candidate"/>
    <s v="19.04.21 : SPK return by XL email by Pak David EID, ESR LMS has been deleted_x000a_04.03.21 : MoM 04/3, SPK propossed return by XL_x000a_04.03.21 : IW failed, rehunting_x000a_22.02.21 : 18.02.21 : plan IW clear 25 Feb, kandidat rooftop_x000a_11.02.21 : kand C proses perijinan pengecekan zonasi menara, estimasi 2 minggu (18 Feb)_x000a_08.02.21 : kand C RND OK, proses negosiasi dgn LL_x000a_28.01.21 : plan submit kandidat 30 Jan_x000a_21.01.21 : 18.01.21 : 14.01.21 : kandidat failed, proses negosiasi kandidat ruko 90m dari NOM (area discovery Ancol)_x000a_07.01.21 : 10.12.20 : isu blocking ketua RT/RW_x000a_07.12.20 : 03.12.20 : kembali ke kand yang pernah approved, proses IW ongoing_x000a_19.11.20 : 16.11.20 : proses follow up dinas PU terkait penggunaan lahan fasum_x000a_12.11.20 : 09.11.20 : 05.11.20 : rehunting_x000a_01.10.20 : SPK reaktivasi release"/>
    <x v="2"/>
    <x v="0"/>
    <m/>
    <m/>
    <m/>
    <m/>
    <x v="2"/>
    <m/>
    <m/>
    <x v="1"/>
    <m/>
    <m/>
  </r>
  <r>
    <n v="218"/>
    <m/>
    <s v="JAW-JK-CKG-0669"/>
    <n v="30572370031"/>
    <s v="1127871003"/>
    <s v="JALAN R. A. FADILLAH"/>
    <s v="ACTIVE"/>
    <s v="TB"/>
    <s v="106°51.29.84'E"/>
    <s v="6°19.1.53'S"/>
    <n v="30"/>
    <s v="0/90/180/270"/>
    <m/>
    <m/>
    <s v="Jl. RA. Fadillah, Kel. Cijantung Kec. Pasar Rebo, Kota Jakarta Timur Prov. DKI Jakarta"/>
    <s v="EID"/>
    <s v="JAW-JK-CKG-0669"/>
    <s v="Jalan R. A. Fadillah"/>
    <s v="B2S"/>
    <s v="TBG"/>
    <s v="JABO"/>
    <x v="10"/>
    <s v="DKI Jakarta"/>
    <s v="Kota Adm. Jakarta Timur"/>
    <n v="6616272"/>
    <x v="113"/>
    <m/>
    <n v="122"/>
    <s v="121 - 150 days"/>
    <d v="2021-02-22T00:00:00"/>
    <s v="W09-2021"/>
    <s v="Feb-2021"/>
    <d v="2021-01-22T00:00:00"/>
    <s v="W04-2021"/>
    <s v="Jan-2021"/>
    <d v="2020-11-30T00:00:00"/>
    <s v="W49-2020"/>
    <s v="Nov-2020"/>
    <d v="2021-01-31T00:00:00"/>
    <s v="W06-2021"/>
    <s v="Jan-2021"/>
    <s v="MW"/>
    <m/>
    <m/>
    <n v="547202236017"/>
    <n v="6.6"/>
    <m/>
    <m/>
    <m/>
    <m/>
    <d v="2021-01-25T00:00:00"/>
    <s v="W05-2021"/>
    <m/>
    <m/>
    <m/>
    <s v="38.RFI"/>
    <s v="21.RFI"/>
    <s v="CLOSED - RFI DONE"/>
    <s v="25.01.21 : SRFI_x000a_18.01.21 : erection OG_x000a_11.01.21 : curring time_x000a_07.01.21 : galian OG_x000a_28.12.20 : 21.12.20 : PKS Kopassus done, CME preparation -&gt; plan CME start 28 Dec_x000a_17.12.20 : 13.12.20 : 07.12.20 : 03.12.20 : PKS under kopassur review (birokrasi panjang), plan issue PKS clear W3 Dec_x000a_26.11.20 : target RFC W5 Nov _x000a_19.11.20 : menunggu release surat jawaban resmi dari Kopassus _x000a_12.11.20 : 09.11.20 : 05.11.20 : 02.11.20 : review PKS dengan Kopassus_x000a_26.10.20 : 22.10.20 : 19.10.20 : 15.10.20 : 12.10.20 : 08.10.20 : 05.10.20 : 01.10.20 : Proses PKS dengan pihak Kopassus, Join Survey done, Approval dari bagian Aslog_x000a_28.09.20 : IW clear (PKS process)_x000a_28.09.20 : SPK reaktivasi release, kandidat melanjutkan SPK lama dengan menggunakan STIP lama"/>
    <x v="2"/>
    <x v="0"/>
    <m/>
    <m/>
    <m/>
    <m/>
    <x v="2"/>
    <m/>
    <m/>
    <x v="1"/>
    <m/>
    <m/>
  </r>
  <r>
    <n v="914"/>
    <m/>
    <s v="JAW-JI-SMP-4277-RETURN"/>
    <m/>
    <m/>
    <m/>
    <s v="SPK RETURN BY XL"/>
    <s v=""/>
    <s v="114°24.58.14'null"/>
    <s v="5°34.5.2'S"/>
    <n v="50"/>
    <s v="90/210/330"/>
    <m/>
    <m/>
    <m/>
    <s v="HTI"/>
    <s v="JAW-JI-SMP-4277-RETURN"/>
    <s v="MASALEMBU SUKAJERUK"/>
    <s v="COLO"/>
    <s v="TBG"/>
    <s v="EAST"/>
    <x v="6"/>
    <s v="Jawa Timur"/>
    <s v="Kab. Sumenep"/>
    <n v="6616271"/>
    <x v="113"/>
    <m/>
    <n v="571"/>
    <s v="&gt; 150 days"/>
    <d v="2020-10-25T00:00:00"/>
    <s v="W44-2020"/>
    <s v="Oct-2020"/>
    <s v="TBD"/>
    <s v="TBD"/>
    <s v="TBD"/>
    <s v="TBD"/>
    <s v="TBD"/>
    <s v="TBD"/>
    <s v="TBD"/>
    <s v="TBD"/>
    <s v="TBD"/>
    <s v="MW"/>
    <m/>
    <m/>
    <m/>
    <m/>
    <m/>
    <m/>
    <m/>
    <m/>
    <m/>
    <m/>
    <m/>
    <m/>
    <m/>
    <s v="02.SPK returned"/>
    <s v="02.SPK RETURNED"/>
    <m/>
    <s v="02.11.20 : return by XL_x000a_26.10.20 : 22.10.20 : prepare dok STO_x000a_19.10.20 : 15.10.20 : 12.10.20 : 08.10.20 : 05.10.20 : waiting review TNP ALITA_x000a_01.10.20 : ERM process_x000a_"/>
    <x v="2"/>
    <x v="0"/>
    <m/>
    <m/>
    <m/>
    <m/>
    <x v="2"/>
    <m/>
    <m/>
    <x v="1"/>
    <m/>
    <m/>
  </r>
  <r>
    <n v="457"/>
    <m/>
    <s v="JAW-JB-BGR-0198"/>
    <n v="30605680031"/>
    <s v="123251109"/>
    <s v="JALAN CIPINANG GADING"/>
    <s v="ACTIVE"/>
    <s v="SKP"/>
    <s v="106°48.8.75'E"/>
    <s v="6°37.26.58'S"/>
    <n v="40"/>
    <s v="60/150/240/340"/>
    <m/>
    <m/>
    <s v="JI. Cipinang Gading, Kel. Rangga Mekar RT.01 RW.03, Kec. Kota Bogor Selatan, Kota Bogor Prov. Jawa Barat"/>
    <s v="EID"/>
    <s v="JAW-JB-BGR-0198"/>
    <s v="Ranggamekar Bogor Selatan"/>
    <s v="COLO"/>
    <m/>
    <s v="JABO"/>
    <x v="10"/>
    <s v="Jawa Barat"/>
    <s v="Kota Bogor"/>
    <n v="6616262"/>
    <x v="114"/>
    <m/>
    <n v="63"/>
    <s v="61 - 90 days"/>
    <d v="2020-10-23T00:00:00"/>
    <s v="W43-2020"/>
    <s v="Oct-2020"/>
    <d v="2020-10-22T00:00:00"/>
    <s v="W43-2020"/>
    <s v="Oct-2020"/>
    <d v="2020-10-22T00:00:00"/>
    <s v="W43-2020"/>
    <s v="Oct-2020"/>
    <d v="2020-11-24T00:00:00"/>
    <s v="W48-2020"/>
    <s v="Nov-2020"/>
    <s v="MW"/>
    <d v="2020-11-06T00:00:00"/>
    <m/>
    <n v="538315692100"/>
    <n v="6.6"/>
    <m/>
    <m/>
    <m/>
    <m/>
    <d v="2020-11-25T00:00:00"/>
    <s v="W48-2020"/>
    <m/>
    <m/>
    <m/>
    <s v="38.RFI"/>
    <s v="21.RFI"/>
    <s v="CLOSED - RFI DONE"/>
    <s v="26.11.20 : RFIN sent_x000a_23.11.20 : plan connect PLN 24 Nov_x000a_19.11.20 : 12.11.20 : proses connect PLN_x000a_09.11.20 : SRFIN sent_x000a_05.11.20 : 02.11.20 : 29.10.20 : 26.10.20 :22.10.20 : STO done, preparation CME, shelter installation_x000a_19.10.20 : 15.10.20 : TNP review_x000a_12.10.20 : 08.10.20 : 05.10.20 : waiting review RND EID_x000a_01.10.20 : ERM process_x000a_"/>
    <x v="2"/>
    <x v="0"/>
    <m/>
    <m/>
    <m/>
    <m/>
    <x v="2"/>
    <m/>
    <m/>
    <x v="1"/>
    <m/>
    <m/>
  </r>
  <r>
    <n v="216"/>
    <m/>
    <s v="SUL-SN-ENR-1369"/>
    <n v="30601730031"/>
    <s v="2811141003"/>
    <s v="BAROKOBAROKO"/>
    <s v="ACTIVE"/>
    <s v="TB"/>
    <s v="119°48.24.09'null"/>
    <s v="3°18.28.5'S"/>
    <n v="50"/>
    <s v="10/160/280"/>
    <n v="2020"/>
    <s v="JEDI 2020 [NEW]"/>
    <s v="DUSUN SITARRU, RT/RW. 000/000, DESA BAROKO, KECAMATAN BAROKO, KABUPATEN ENREKANG, PROVINSI SULAWESI SELATAN."/>
    <s v="HTI"/>
    <s v="SUL-SN-ENR-1369"/>
    <s v="BAROKOBAROKO"/>
    <s v="B2S"/>
    <s v="TBG"/>
    <s v="EAST"/>
    <x v="2"/>
    <s v="Sulawesi Selatan"/>
    <s v="Kab. Enrekang"/>
    <n v="6616252"/>
    <x v="115"/>
    <m/>
    <n v="105"/>
    <s v="91 - 120 days"/>
    <d v="2021-02-18T00:00:00"/>
    <s v="W08-2021"/>
    <s v="Feb-2021"/>
    <d v="2021-01-18T00:00:00"/>
    <s v="W04-2021"/>
    <s v="Jan-2021"/>
    <d v="2020-12-25T00:00:00"/>
    <s v="W52-2020"/>
    <s v="Dec-2020"/>
    <d v="2021-01-05T00:00:00"/>
    <s v="W02-2021"/>
    <s v="Jan-2021"/>
    <s v="MW"/>
    <d v="2020-11-12T00:00:00"/>
    <m/>
    <n v="324500289881"/>
    <n v="6.6"/>
    <m/>
    <d v="2020-11-18T00:00:00"/>
    <m/>
    <m/>
    <d v="2021-01-04T00:00:00"/>
    <s v="W02-2021"/>
    <m/>
    <m/>
    <m/>
    <s v="38.RFI"/>
    <s v="21.RFI"/>
    <s v="CLOSED - RFI DONE"/>
    <s v="07.01.21 : RFIN sent_x000a_04.01.21 : plan hari ini announce RFI_x000a_21.12.20 : PLN permanent done, collecting doc RFIN_x000a_07.12.20 : erection done, PLN connected_x000a_03.11.20 : 30.11.20 : start erection, target erection selesai 7 Dec_x000a_26.11.20 : pouring done, persiapan erection_x000a_23.11.20 : 19.11.20 : rebaring, menunggu material angkur on site (estimasi tiba hari ini)_x000a_16.11.20 : excavation done, lantai kerja ongoing_x000a_12.09.20 : RFC, start CME 14 Nov_x000a_09.11.20 : RF OK, rekom done, APD ongoing_x000a_05.11.20 : kand C failed , submit kandidat D under RNP review_x000a_02.11.20 : 29.10.20 : 26.10.20 : IW clear, proses rekom lurah _x000a_22.10.20 : kand C RF OK 50m, status IW clear, proses review TNP_x000a_19.10.20 : kand B IW failed, submit kand C under RNP review_x000a_15.10.20 : IW ongoing_x000a_12.10.20 : kand B RF TX OK, IW ongoing_x000a_08.10.20 : submit kand B, under RNP review_x000a_05.10.20 : proses rehunting kand baru, isu high CAPEX jika menggunakan tower 72_x000a_01.10.20 : kand A RF OK 50m, dari sisi TNP terdapat issue di ketinggian 52m not loss -&gt; TNP request tinggi tower 72m_x000a_"/>
    <x v="2"/>
    <x v="0"/>
    <m/>
    <m/>
    <m/>
    <m/>
    <x v="2"/>
    <m/>
    <m/>
    <x v="1"/>
    <m/>
    <m/>
  </r>
  <r>
    <n v="217"/>
    <m/>
    <s v="NUS-NB-GRG-4540"/>
    <n v="30595010031"/>
    <s v="1806311003"/>
    <s v="GUNUNGSARI_JATISELA"/>
    <s v="ACTIVE"/>
    <s v="TB"/>
    <s v="116°4.55.7'null"/>
    <s v="8°32.49.01'S"/>
    <n v="30"/>
    <s v="0/120/240"/>
    <n v="2020"/>
    <s v="JEDI 2020 [NEW]"/>
    <s v="Jl. Merdeka RT 02 Dusun Montong Pace, Desa Jatisela, Kecamatan Gunungsari, Kabupaten Lombok Barat, Propinsi Nusa Tenggara Barat"/>
    <s v="HTI"/>
    <s v="NUS-NB-GRG-4540"/>
    <s v="GUNUNGSARI_JATISELA"/>
    <s v="B2S"/>
    <s v="TBG"/>
    <s v="EAST"/>
    <x v="4"/>
    <s v="Nusa Tenggara Barat"/>
    <s v="Kab. Lombok Barat"/>
    <n v="6616259"/>
    <x v="115"/>
    <m/>
    <n v="143"/>
    <s v="121 - 150 days"/>
    <d v="2021-02-18T00:00:00"/>
    <s v="W08-2021"/>
    <s v="Feb-2021"/>
    <d v="2020-12-15T00:00:00"/>
    <s v="W51-2020"/>
    <s v="Dec-2020"/>
    <d v="2021-02-06T00:00:00"/>
    <s v="W06-2021"/>
    <s v="Feb-2021"/>
    <d v="2021-02-08T00:00:00"/>
    <s v="W07-2021"/>
    <s v="Feb-2021"/>
    <s v="FO (Change to MW as temp solution)"/>
    <d v="2021-01-18T00:00:00"/>
    <m/>
    <s v="441503241822_x000a_"/>
    <n v="6.6"/>
    <m/>
    <d v="2020-11-19T00:00:00"/>
    <m/>
    <m/>
    <d v="2021-02-11T00:00:00"/>
    <s v="W07-2021"/>
    <m/>
    <m/>
    <m/>
    <s v="38.RFI"/>
    <s v="21.RFI"/>
    <s v="CLOSED - RFI DONE"/>
    <s v="08.02.21 : PLN connected, prepare RFIN_x000a_21.01.21 : PSB released, PLN connection OG_x000a_14.12.20 : SRFIN sent_x000a_10.12.20 : SRFI_x000a_07.12.20 : erection done, ME installation_x000a_30.11.20 : erection ongoing_x000a_26.11.20 : prepare erection_x000a_23.11.20 : pondasi ongoing_x000a_12.09.20 : start galian_x000a_09.11.20 : 05.11.20 : 02.11.20 : 29.10.20 : 26.10.20 : rekom done, 28 Oct akan dilakukan survey perijinan untuk start CME _x000a_22.10.20 : 19.10.20 : 15.10.20 : on going realisasi IW dan proses rekom, plan rekom done 19 oct. Pararel proses request GDL material tower. Estimasi w4 okt atau w1 nov start CME (material sdh on site)_x000a_12.10.20 : 08.10.20 : 05.10.20 : plan realisasi dan rekom done di W2 oct, soiltest done, proses design APD_x000a_01.10.20 : IW clear, proses eskalasi biaya sitac dan prepare proses realisasi IW_x000a_28.09.20 : IW on going_x000a_21.09.20 : SPK B2S REACTIVATION Release, Reaktivasi site dengan release new SPK B2S, use old STIP_x000a_"/>
    <x v="2"/>
    <x v="0"/>
    <m/>
    <m/>
    <m/>
    <m/>
    <x v="2"/>
    <m/>
    <m/>
    <x v="1"/>
    <m/>
    <m/>
  </r>
  <r>
    <n v="456"/>
    <m/>
    <s v="JAW-JB-SMD-3730"/>
    <n v="30602170031"/>
    <s v="TBG03_WJ268"/>
    <s v="RANCAEKEK"/>
    <s v="ACTIVE"/>
    <s v="TB"/>
    <s v="107°46.49.84'E"/>
    <s v="6°57.11.84'S"/>
    <n v="40"/>
    <s v="90/210/330"/>
    <n v="2020"/>
    <s v="JEDI 2020 [NEW]"/>
    <s v="Ds.Cinta Mulya Kp.Nagrak Rt.04/02 Sumedang "/>
    <s v="HTI"/>
    <s v="JAW-JB-SMD-3730"/>
    <s v="CINTA MULYA"/>
    <s v="COLO"/>
    <s v="TBG"/>
    <s v="CENTRAL"/>
    <x v="8"/>
    <s v="Jawa Barat"/>
    <s v="Kab. Sumedang"/>
    <n v="6616241"/>
    <x v="116"/>
    <m/>
    <n v="31"/>
    <s v="31 - 60 days"/>
    <d v="2020-10-17T00:00:00"/>
    <s v="W42-2020"/>
    <s v="Oct-2020"/>
    <d v="2019-10-10T00:00:00"/>
    <s v="W41-2019"/>
    <s v="Oct-2019"/>
    <d v="2020-10-10T00:00:00"/>
    <s v="W41-2020"/>
    <s v="Oct-2020"/>
    <d v="2020-10-20T00:00:00"/>
    <s v="W43-2020"/>
    <s v="Oct-2020"/>
    <s v="MW"/>
    <d v="2020-10-01T00:00:00"/>
    <m/>
    <s v="535172016953"/>
    <s v="6.6"/>
    <m/>
    <d v="2020-09-25T00:00:00"/>
    <m/>
    <m/>
    <d v="2020-10-18T00:00:00"/>
    <s v="W43-2020"/>
    <m/>
    <m/>
    <m/>
    <s v="38.RFI"/>
    <s v="21.RFI"/>
    <s v="CLOSED - RFI DONE"/>
    <s v="19.10.20 : aktual RFI, doc RFIN submitted_x000a_15.10.20 : 12.10.20 : Soft RFI, on going proses PLN connection_x000a_08.10.20 : mounting installation, plan material ME Grounding on site  jumat 9 oct, PLN on process_x000a_05.10.20 : RBS foundation done, on going tray mounting installation_x000a_01.10.20 : 28.09.20 : mob demob &amp; preparation_x000a_27.09.20 : proses input STIP 1_x000a_25.09.20 : STO declare_x000a_24.09.20 : review RND, upload ESR_x000a_21.09.20 : 18.09.20 : under power review_x000a_17.09.20 : SPK colo release_x000a_"/>
    <x v="2"/>
    <x v="0"/>
    <m/>
    <m/>
    <m/>
    <m/>
    <x v="2"/>
    <m/>
    <m/>
    <x v="1"/>
    <m/>
    <m/>
  </r>
  <r>
    <n v="455"/>
    <m/>
    <s v="JAW-JK-TJP-0622"/>
    <n v="20210805631"/>
    <s v="1127831003"/>
    <s v="Tol Pelabuhan Ancol"/>
    <s v="ACTIVE"/>
    <s v="TB"/>
    <s v="106°50.4.01'null"/>
    <s v="6°7.50.05'S"/>
    <n v="20"/>
    <s v="0/90/160"/>
    <m/>
    <m/>
    <s v="R.E MARTADINATA RT.01 RW.013 Kel. PADEMANGAN BARTA  KEC.PADEMANGAN KOTA.JAKARTA UTARA"/>
    <s v="EID"/>
    <s v="JAW-JK-TJP-0622"/>
    <s v="Tol Pelabuhan Ancol"/>
    <s v="COLO"/>
    <m/>
    <s v="JABO"/>
    <x v="10"/>
    <s v="DKI Jakarta"/>
    <m/>
    <n v="6616240"/>
    <x v="116"/>
    <m/>
    <n v="35"/>
    <s v="31 - 60 days"/>
    <d v="2020-10-17T00:00:00"/>
    <s v="W42-2020"/>
    <s v="Oct-2020"/>
    <d v="2019-10-10T00:00:00"/>
    <s v="W41-2019"/>
    <s v="Oct-2019"/>
    <d v="2020-10-10T00:00:00"/>
    <s v="W41-2020"/>
    <s v="Oct-2020"/>
    <d v="2020-10-16T00:00:00"/>
    <s v="W42-2020"/>
    <s v="Oct-2020"/>
    <s v="MW"/>
    <d v="2020-10-01T00:00:00"/>
    <m/>
    <n v="542103760990"/>
    <n v="6.6"/>
    <m/>
    <m/>
    <m/>
    <m/>
    <d v="2020-10-22T00:00:00"/>
    <s v="W43-2020"/>
    <m/>
    <m/>
    <m/>
    <s v="38.RFI"/>
    <s v="21.RFI"/>
    <s v="CLOSED - RFI DONE"/>
    <s v="26.10.20 : RFIN sent tgl 22 Oct _x000a_22.10.20 : aktual RFI, hari ini submit doc RFIN_x000a_15.10.20 : 12.10.20 : revisi PLN connection 16 oct 20_x000a_05.10.20 : 01.10.20 : proses PLN connection_x000a_28.09.20 : SRFI actual_x000a_24.09.20 : ME on going_x000a_21.09.20 : 17.09.20 : SPK COLO reaktivasi release 17 sep 20 sebagai pengganti SPK B2S Terurn pada site yg sama_x000a_09.07.20 : 06.07.20 : 18.06.20 : Propose reaktivasi SPK, progress start excavation_x000a_11.06.20 : excavation, actual status di Tower rental sudah return_x000a_08.06.20 : 04.06.20 : 01.06.20 : sudah galian, plan balik ke galian awal (ada pipa PDAM 4) geser ada pipa GAS --&gt; prosesredesign dg borepile, sudah diajukan_x000a_28.05.20 : 25.05.20 : 21.05.20 : 18.05.20 : kand D RND NOK krn near existing, paralel penyelesaian comcase site sebelumnya_x000a_16.05.20 : submit kand D, pindah lokasi karena comcase_x000a_14.05.20 : excavation geser titik, galian pondasi ketemu pipa gas_x000a_08.05.20 : excavation on going_x000a_30.04.20 : preparation start CME_x000a_23.04.20 : 16.04.20 : Plan Start CME 17/04_x000a_09.04.20 : IW clear, RT RW, Lurah Clear, Plan start CME 15/04_x000a_02.04.20 : under review RND_x000a_25.03.20 : Candidat NOK, Rehunting_x000a_19.03.20 : validasi RND_x000a_20.02.20 : rehunting_x000a_06.02.20 : Hunting kandidat"/>
    <x v="2"/>
    <x v="0"/>
    <m/>
    <m/>
    <m/>
    <m/>
    <x v="2"/>
    <m/>
    <m/>
    <x v="1"/>
    <m/>
    <m/>
  </r>
  <r>
    <n v="215"/>
    <m/>
    <s v="JAW-BT-TNG-1456"/>
    <n v="20210901341"/>
    <s v="1317701003"/>
    <s v="SMPN 14 Tangerang"/>
    <s v="ACTIVE"/>
    <s v="TB"/>
    <s v="106°38.32.93'null"/>
    <s v="6°13.3.72'S"/>
    <n v="20"/>
    <s v="90/240/350"/>
    <m/>
    <m/>
    <s v="Kp. Sawah Dalam RT 003 RW 004, Kelurahan Panunggangan Utara, Kecamatan Pinang, Kota Tangerang"/>
    <s v="EID"/>
    <s v="JAW-BT-TNG-1456"/>
    <s v="SMPN 14 Tangerang"/>
    <s v="B2S"/>
    <s v="TBG"/>
    <s v="JABO"/>
    <x v="10"/>
    <s v="Banten"/>
    <s v="KOTA TANGERANG"/>
    <n v="6616232"/>
    <x v="117"/>
    <m/>
    <n v="35"/>
    <s v="31 - 60 days"/>
    <d v="2021-02-11T00:00:00"/>
    <s v="W07-2021"/>
    <s v="Feb-2021"/>
    <d v="2020-11-10T00:00:00"/>
    <s v="W46-2020"/>
    <s v="Nov-2020"/>
    <d v="2020-11-30T00:00:00"/>
    <s v="W49-2020"/>
    <s v="Nov-2020"/>
    <d v="2020-11-10T00:00:00"/>
    <s v="W46-2020"/>
    <s v="Nov-2020"/>
    <s v="MW"/>
    <d v="2020-10-01T00:00:00"/>
    <m/>
    <n v="566100924444"/>
    <n v="6.6"/>
    <m/>
    <m/>
    <m/>
    <m/>
    <d v="2020-10-19T00:00:00"/>
    <s v="W43-2020"/>
    <m/>
    <m/>
    <m/>
    <s v="38.RFI"/>
    <s v="21.RFI"/>
    <s v="CLOSED - RFI DONE"/>
    <s v="22.10.20 : RFIN sent 19 Oct_x000a_19.10.20 : erection ongoing_x000a_15.10.20 : 12.10.20 : OG Curing Time, Plan Start Erection 17/10, Finish 20/10, S RFI 23/10_x000a_08.10.20 : Galian finish, plan pouring 09/10_x000a_05.10.20 : 01.10.20 : Plan Bowplank 01/10_x000a_28.09.20 : 24.09.20 : REKOM LURCAM OG_x000a_NEW SPK B2S released menggunakan STIP yang lama"/>
    <x v="2"/>
    <x v="0"/>
    <m/>
    <m/>
    <m/>
    <m/>
    <x v="2"/>
    <m/>
    <m/>
    <x v="1"/>
    <m/>
    <m/>
  </r>
  <r>
    <n v="454"/>
    <m/>
    <s v="JAW-JI-KRS-4252"/>
    <n v="30602160031"/>
    <s v="1644111001"/>
    <s v="SUMBERBENDOTONGAS"/>
    <s v="ACTIVE"/>
    <s v="TB"/>
    <s v="113°7.55.85'E"/>
    <s v="7°46.22.44'S"/>
    <n v="50"/>
    <s v="30/160/305"/>
    <n v="2020"/>
    <s v="JEDI 2020 [NEW]"/>
    <s v="Dusun Kali Delu RT.025 RW.005 Desa Sumberbendo Kecamatan Sumberasih Kabupaten Probolinggo"/>
    <s v="HTI"/>
    <s v="JAW-JI-KRS-4252"/>
    <s v="SUMBERBENDO_SUMBERASIH"/>
    <s v="COLO"/>
    <s v="TBG"/>
    <s v="EAST"/>
    <x v="6"/>
    <s v="Jawa Timur"/>
    <s v="Kab. Probolinggo"/>
    <n v="6616230"/>
    <x v="118"/>
    <m/>
    <n v="140"/>
    <s v="121 - 150 days"/>
    <d v="2020-10-11T00:00:00"/>
    <s v="W42-2020"/>
    <s v="Oct-2020"/>
    <d v="2020-10-10T00:00:00"/>
    <s v="W41-2020"/>
    <s v="Oct-2020"/>
    <d v="2021-02-06T00:00:00"/>
    <s v="W06-2021"/>
    <s v="Feb-2021"/>
    <d v="2021-02-06T00:00:00"/>
    <s v="W06-2021"/>
    <s v="Feb-2021"/>
    <s v="FO (Change to MW as temp solution)"/>
    <d v="2021-01-18T00:00:00"/>
    <m/>
    <n v="513562154235"/>
    <n v="6.6"/>
    <m/>
    <d v="2020-09-25T00:00:00"/>
    <m/>
    <d v="2020-10-06T00:00:00"/>
    <d v="2021-01-29T00:00:00"/>
    <s v="W05-2021"/>
    <m/>
    <m/>
    <m/>
    <s v="38.RFI"/>
    <s v="21.RFI"/>
    <s v="CLOSED - RFI DONE"/>
    <s v="26.01.21 : BP Paid_x000a_21.01.21 : PSB released, PLN connection OG_x000a_06.10.20 : email SRFI-N sent_x000a_05.10.20 : SRFI actual, collecting doc SRFIN_x000a_01.10.20 : BTS foundation on going, plan SRFI 10 oct_x000a_28.09.20 : mob demob &amp; preparation_x000a_27.09.20 : proses input STIP 1_x000a_25.09.20 : STO declare_x000a_24.09.20 : prepare STO dan preparation CME start_x000a_21.09.20 : under review Power_x000a_17.09.20 : RND dan TNP OK, prepare for STO and preparation CME start_x000a_11.09.20 : SPK colo released_x000a_"/>
    <x v="2"/>
    <x v="0"/>
    <m/>
    <m/>
    <m/>
    <m/>
    <x v="2"/>
    <m/>
    <m/>
    <x v="1"/>
    <m/>
    <m/>
  </r>
  <r>
    <n v="453"/>
    <m/>
    <s v="JAW-JB-SBM-2104"/>
    <n v="30601990031"/>
    <s v="125429126"/>
    <s v="CIDAHUPARAKANSALAKTBG"/>
    <s v="ACTIVE"/>
    <s v="TB"/>
    <s v="106°44.40.7'E"/>
    <s v="6°45.34.2'S"/>
    <n v="40"/>
    <s v="60/140/260"/>
    <m/>
    <m/>
    <s v="Kp.Tenjolaya RT 004 RW 002 Desa Girijaya Kec.Cidahu Kab.Sukabumi"/>
    <s v="EID"/>
    <s v="JAW-JB-SBM-2104"/>
    <s v="Girijaya Cidahu Sukabumi"/>
    <s v="COLO"/>
    <m/>
    <s v="JABO"/>
    <x v="14"/>
    <s v="Jawa Barat"/>
    <s v="Kab. Sukabumi"/>
    <n v="6616193"/>
    <x v="119"/>
    <m/>
    <n v="94"/>
    <s v="91 - 120 days"/>
    <d v="2020-10-07T00:00:00"/>
    <s v="W41-2020"/>
    <s v="Oct-2020"/>
    <d v="2020-10-15T00:00:00"/>
    <s v="W42-2020"/>
    <s v="Oct-2020"/>
    <d v="2020-12-23T00:00:00"/>
    <s v="W52-2020"/>
    <s v="Dec-2020"/>
    <d v="2020-12-23T00:00:00"/>
    <s v="W52-2020"/>
    <s v="Dec-2020"/>
    <s v="FO"/>
    <d v="2020-12-01T00:00:00"/>
    <m/>
    <n v="536590552783"/>
    <n v="6.6"/>
    <m/>
    <m/>
    <m/>
    <m/>
    <d v="2020-12-10T00:00:00"/>
    <s v="W50-2020"/>
    <m/>
    <m/>
    <m/>
    <s v="38.RFI"/>
    <s v="21.RFI"/>
    <s v="CLOSED - RFI DONE"/>
    <s v="10.12.20 : RFIN sent_x000a_07.12.20 : PLN connection process_x000a_09.11.20 : SRFIN sent_x000a_05.11.20 : aktual SFRI_x000a_02.11.20 : 26.10.20 : 22.10.20 : 19.10.20 : erection ongoing, proses permanenisasi_x000a_15.10.20 : 12.10.20 : 08.10.20 : Permanenisasi tower, on going galian pondasi tower_x000a_05.10.20 : 01.10.20 : preparation CME_x000a_28.09.20 : 25.09.20 : ERM done, request input STIP by Marketing_x000a_24.09.20 : prepare STO dan preparation CME start_x000a_21.09.20 : 18.09.20 : 17.09.20 : TNP OK, wait review RND EID_x000a_14.09.20 : ERM"/>
    <x v="2"/>
    <x v="0"/>
    <m/>
    <m/>
    <m/>
    <m/>
    <x v="2"/>
    <m/>
    <m/>
    <x v="1"/>
    <m/>
    <m/>
  </r>
  <r>
    <n v="452"/>
    <m/>
    <s v="JAW-JK-CKG-0668"/>
    <n v="30572350031"/>
    <s v="1127861003"/>
    <s v="GANG INDUK PASAR REBO"/>
    <s v="ACTIVE"/>
    <s v="TB"/>
    <s v="106°51.47.64'null"/>
    <s v="6°17.36.84'S"/>
    <n v="20"/>
    <s v="50/120/210/340"/>
    <m/>
    <m/>
    <s v=" JL. H. Ali Gang Mundu II, RT.04 RW.04, Kel. Tengah, Kec. Keramat Jati, Kota Jakarta Timur"/>
    <s v="EID"/>
    <s v="JAW-JK-CKG-0668"/>
    <s v="Gang Induk Pasar Rebo"/>
    <s v="COLO"/>
    <m/>
    <s v="JABO"/>
    <x v="16"/>
    <s v="DKI Jakarta"/>
    <s v="Kota Adm. Jakarta Timur"/>
    <n v="6616188"/>
    <x v="120"/>
    <m/>
    <n v="19"/>
    <s v="&lt; 30 days"/>
    <d v="2020-10-04T00:00:00"/>
    <s v="W41-2020"/>
    <s v="Oct-2020"/>
    <d v="2020-09-20T00:00:00"/>
    <s v="W39-2020"/>
    <s v="Sep-2020"/>
    <d v="2020-09-20T00:00:00"/>
    <s v="W39-2020"/>
    <s v="Sep-2020"/>
    <d v="2020-09-20T00:00:00"/>
    <s v="W39-2020"/>
    <s v="Sep-2020"/>
    <s v="MW"/>
    <d v="2020-09-10T00:00:00"/>
    <m/>
    <n v="547104785433"/>
    <n v="6.6"/>
    <m/>
    <m/>
    <m/>
    <d v="2020-08-19T00:00:00"/>
    <d v="2020-09-23T00:00:00"/>
    <s v="W39-2020"/>
    <m/>
    <d v="2020-09-25T00:00:00"/>
    <m/>
    <s v="38.RFI"/>
    <s v="21.RFI"/>
    <s v="CLOSED - RFI DONE"/>
    <s v="23.09.20 : RFIN sent_x000a_21.09.20 : SRFI, proses PLN connection_x000a_14.09.20 : 10.09.20 : SRFI, reaktivasi SPK B2S menjadi SPK Colo"/>
    <x v="2"/>
    <x v="0"/>
    <m/>
    <m/>
    <m/>
    <m/>
    <x v="2"/>
    <m/>
    <m/>
    <x v="1"/>
    <m/>
    <m/>
  </r>
  <r>
    <n v="656"/>
    <m/>
    <s v="JAW-JB-PWK-4062"/>
    <m/>
    <m/>
    <m/>
    <s v="ACTIVE - RELOCATION TBG to TBG"/>
    <s v=""/>
    <s v="107°26.44.64'E"/>
    <s v="6°29.33.48'S"/>
    <n v="40"/>
    <s v="90/210/330"/>
    <m/>
    <s v="RELOCATION"/>
    <m/>
    <s v="HTI"/>
    <s v="JAW-JB-PWK-4062"/>
    <s v="CIBENING PURWAKARTA RELOCATION"/>
    <s v="B2S"/>
    <s v="TBG"/>
    <s v="CENTRAL"/>
    <x v="8"/>
    <s v="Jawa Barat"/>
    <s v="Kab. Purwakarta"/>
    <n v="6616184"/>
    <x v="121"/>
    <m/>
    <n v="312"/>
    <s v="&gt; 150 days"/>
    <d v="2021-01-31T00:00:00"/>
    <s v="W06-2021"/>
    <s v="Jan-2021"/>
    <d v="2021-02-22T00:00:00"/>
    <s v="W09-2021"/>
    <s v="Feb-2021"/>
    <d v="2020-10-03T00:00:00"/>
    <s v="W40-2020"/>
    <s v="Oct-2020"/>
    <d v="2020-10-03T00:00:00"/>
    <s v="W40-2020"/>
    <s v="Oct-2020"/>
    <s v="MW"/>
    <m/>
    <m/>
    <s v="534443844470"/>
    <n v="6.6"/>
    <m/>
    <m/>
    <m/>
    <m/>
    <d v="2021-07-12T00:00:00"/>
    <s v="W29-2021"/>
    <m/>
    <m/>
    <m/>
    <s v="38.RFI"/>
    <s v="21.RFI"/>
    <s v="CLOSED - RFI DONE"/>
    <s v="07:15:2021: Proses Reloc Perangkat _x000a_07.12.21 : 07.08.21 : Plan Reloc Perangkat 12 Jul_x000a_07.05.21 : 07.01.21 : 06.24.21 : 06.21.21 : 06.17.21 : 06.14.21 : Power Connection Prosess_x000a_06.10.21 : Instalasi Mounting _x000a_06.07.21 : 06.02.21 : 05.31.21 : 05.26.21 : 05.23.21: Proses Connected PLN, Connect PLN OG, Waiting Mounting Plan Mounting &amp; Connect Pln W1 Jun_x000a_05:19:21 : 05.10.21 : PSB PLN Released, Power Connection Proses_x000a_11.02.21 : CME done, SRFI, PLN connection waiting confirmation from XL_x000a_21.12.20 : rebaring, plan pengecoran start 23 Dec_x000a_30.11.20 : 19.11.20 : pondasi ongoing_x000a_15.10.20 : 12.10.20 : 08.10.20 : 05.10.20 : 01.10.20 : 28.09.20 : start CME menunggu proses perijinan, existing site akan di didmantle setelah site reloc RFI_x000a_24.09.20 : 21.09.20 : 17.09.20 : 14.09.20 : prepare start CME by Waskita Karya, existing site terkena gusur proyek jalan tol_x000a_"/>
    <x v="2"/>
    <x v="0"/>
    <m/>
    <m/>
    <m/>
    <m/>
    <x v="2"/>
    <m/>
    <m/>
    <x v="1"/>
    <m/>
    <m/>
  </r>
  <r>
    <n v="48"/>
    <m/>
    <s v="SUM-SU-KPI-2220"/>
    <n v="30600040031"/>
    <s v="0223981003"/>
    <s v="TORGAMBA AEKBATU"/>
    <s v="ACTIVE"/>
    <s v="TB"/>
    <s v="100°10.40.75'E"/>
    <s v="1°42.15.93'N"/>
    <n v="50"/>
    <s v="90/210/330"/>
    <n v="2020"/>
    <s v="JEDI 2020 [NEW]"/>
    <s v="DUSUN TERATAI, DESA AEK RASO, KECAMATAN TORGAMBA, KABUPATEN LABUHANBATU SELATAN, PROVINSI SUMATERA UTARA"/>
    <s v="HTI"/>
    <s v="SUM-SU-KPI-2220"/>
    <s v="TORGAMBA AEKBATU"/>
    <s v="B2S"/>
    <s v="TBG"/>
    <s v="West"/>
    <x v="3"/>
    <s v="Sumatera Utara"/>
    <s v="Kab. Labuhanbatu Selatan"/>
    <n v="6616173"/>
    <x v="121"/>
    <m/>
    <n v="181"/>
    <s v="&gt; 150 days"/>
    <d v="2021-01-31T00:00:00"/>
    <s v="W06-2021"/>
    <s v="Jan-2021"/>
    <d v="2021-02-22T00:00:00"/>
    <s v="W09-2021"/>
    <s v="Feb-2021"/>
    <d v="2020-12-25T00:00:00"/>
    <s v="W52-2020"/>
    <s v="Dec-2020"/>
    <d v="2021-02-26T00:00:00"/>
    <s v="W09-2021"/>
    <s v="Feb-2021"/>
    <s v="MW"/>
    <d v="2021-01-29T00:00:00"/>
    <m/>
    <n v="125100671476"/>
    <n v="6.6"/>
    <m/>
    <d v="2021-02-02T00:00:00"/>
    <m/>
    <m/>
    <d v="2021-03-03T00:00:00"/>
    <s v="W10-2021"/>
    <m/>
    <m/>
    <m/>
    <s v="38.RFI"/>
    <s v="21.RFI"/>
    <s v="CLOSED - RFI DONE"/>
    <s v="01.03.21 : RFI power by PLN Multiguna_x000a_25.02.21 : erection done, ME OG, plan PLN connect 28 Feb_x000a_22.02.21 : 18.02.21 : erection ongoing_x000a_11.02.21 : pouring done_x000a_08.02.21 : rebaring OG, plan pouring 10 Feb_x000a_04.02.21 : galian done, pembersihan area galian OG_x000a_28.01.21 : CME preparation, plan start 2 Feb_x000a_18.01.21 :14.01.21 : soiltest done, proses pengurusan surat kuasa SIOP estimasi penyelesaian 20 Jan (Ijin start CME by PTPN III confirm OK), plan CME start 27 Jan_x000a_11.01.21 : soiltest ongoing, plan CME start 27 Jan_x000a_04.01.21 : PKS signed_x000a_28.12.20 : proses PKS dan kelengkapan dok legalitas, plan cme start 5 Jan _x000a_21.12.20 : 17.12.20 : proses pembuatan PKS dengan PTPN III_x000a_07.12.20 : 30.11.20 : survey KJPP (Kantor Jasa Penilaian Publik) done, proses jawaban resmi PTPN estimasi release W1 Dec_x000a_19.11.20 : 16.11.20 : 12.11.20 : 09.11.20 : proses PKS dengan PTPN 3_x000a_05.11.20 : 02.11.20 : 29.10.20 :26.10.20 : 22.10.20 : 19.10.20 : menunggu surat jawaban dari PTPN 3 terkait hasil joint survey _x000a_15.10.20 : proses joint survey dengan mitra di lahan PTPN 3_x000a_12.10.20 : proses disposisi di kepala bagian PTPN 3_x000a_08.10.20 : 05.10.20 : menunggu feedback dari PTPN 3_x000a_01.10.20 : 24.09.20 : proses BAN/BAK dengan pihak PTPN_x000a_21.09.20 : TNP OK 50m/0.6, IW ongoing, lokasi berada di LAHAN PTPN III dan sudah di ajukan proposa kerjasama dengan PTPN III_x000a_17.09.20 : kand A RF OK 50m, proses review TNP_x000a_14.09.20 : hunting, lokasi di PTPN III"/>
    <x v="2"/>
    <x v="0"/>
    <m/>
    <m/>
    <m/>
    <m/>
    <x v="2"/>
    <m/>
    <m/>
    <x v="1"/>
    <m/>
    <m/>
  </r>
  <r>
    <n v="214"/>
    <m/>
    <s v="KAL-KI-BPP-0757"/>
    <n v="30599930031"/>
    <s v="2314771003"/>
    <s v="SEPINGGAN BARU"/>
    <s v="ACTIVE"/>
    <s v="TB"/>
    <s v="116°54.29.89'E"/>
    <s v="1°13.53.32'S"/>
    <n v="40"/>
    <s v="90/210/330"/>
    <n v="2020"/>
    <s v="JEDI 2020 [NEW]"/>
    <s v="Jl.Sepinggan Baru Kel.Sepinggan Baru Kec. Balikpapan Selatan Kota Balikpapan"/>
    <s v="HTI"/>
    <s v="KAL-KI-BPP-0757"/>
    <s v="SEPINGGAN BARU"/>
    <s v="B2S"/>
    <s v="TBG"/>
    <s v="JABO"/>
    <x v="7"/>
    <s v="Kalimantan Timur"/>
    <s v="Kota Balikpapan"/>
    <n v="6616173"/>
    <x v="121"/>
    <m/>
    <n v="176"/>
    <s v="&gt; 150 days"/>
    <d v="2021-01-31T00:00:00"/>
    <s v="W06-2021"/>
    <s v="Jan-2021"/>
    <d v="2021-01-31T00:00:00"/>
    <s v="W06-2021"/>
    <s v="Jan-2021"/>
    <d v="2020-12-25T00:00:00"/>
    <s v="W52-2020"/>
    <s v="Dec-2020"/>
    <d v="2021-02-15T00:00:00"/>
    <s v="W08-2021"/>
    <s v="Feb-2021"/>
    <s v="MW"/>
    <d v="2021-01-15T00:00:00"/>
    <m/>
    <n v="232002366637"/>
    <n v="6.6"/>
    <m/>
    <d v="2021-03-12T00:00:00"/>
    <m/>
    <m/>
    <d v="2021-02-26T00:00:00"/>
    <s v="W09-2021"/>
    <m/>
    <m/>
    <m/>
    <s v="38.RFI"/>
    <s v="21.RFI"/>
    <s v="CLOSED - RFI DONE"/>
    <s v="25.02.21 : RFI power by Multiguna_x000a_08.02.21 : PLN connection_x000a_01.02.21 : erection OG, prepare PLN connection_x000a_18.01.21 : pouring OG_x000a_14.01.21 : galian done, pembesian on going, plan pouring start 17 Jan_x000a_04.01.21: Rekom Camat Done 31 Dec 20, Proses submit dokumen ke Diskominfo plan 05 Jan 2021_x000a_28.12.20 : IW ongoing_x000a_21.12.20 : kand F failed, submit kandidat G -&gt; RF TX OK, IW ongoing_x000a_17.12.20 : TNP OK, IW ongoing_x000a_14.12.20 : kand F gagal IW, propose kandidat baru -&gt; kand G RF OK, under TNP review_x000a_10.12.20 : kandidat F RF OK, under TNP review_x000a_03.12.20 : kandidat sesuai arahan dekat sutet dengan jarak 170m, mobilisasi sulit karena tidak ada akses jalan (dekat jurang). proses joint survey dengan PT. Her untuk kandidat F jarak dari NOM 480m_x000a_30.11.20 : rehunting kandidat F_x000a_19.11.20 : arahan rehunting berada di lahan terjal dan dekat sutet, proses survey kondisi aktual terkait possibility pembangunan di area tsb_x000a_12.11.20 : kand E NOK by RND XL, proses rehunting (need arahan sesuai JR submitted)_x000a_09.11.20 : 05.11.20 : 02.11.20 : 29.10.20 : 26.10.20 : submit justfication report kand E, under RNP review_x000a_22.10.20 : kand D failed, submit kandidat E under RNP review (isu penolakan warga, paralel penyusunan JR)_x000a_19.10.20 : kand C failed, proses IW ongoing kand D (RF dan TX OK)_x000a_15.10.20 : kand C RF TX OK, proses negosiasi BAN_x000a_12.10.20 : kand B gagal IW, submit kandidat C proses review RNP_x000a_08.10.20 : under review TNP kand B_x000a_05.10.20 : kand A fail, submit kand B RF OK 40m, under TNP review_x000a_01.10.20 : negosiasi BAN di kand A, paralel rehunting kandidat baru_x000a_28.09.20 : IW on going, paralel proses negosiasi BAN/BAK, plan rabu joint survey untuk renego dg LL_x000a_21.09.20 : kand A RF 40m, MW 40m/0.6, IW ongoing_x000a_14.09.20 : hunting, sekitar NOM lahan developer HER 2 dan tidak mau di sewakan krn akan dibangun"/>
    <x v="2"/>
    <x v="0"/>
    <m/>
    <m/>
    <m/>
    <m/>
    <x v="2"/>
    <m/>
    <m/>
    <x v="1"/>
    <m/>
    <m/>
  </r>
  <r>
    <n v="213"/>
    <m/>
    <s v="SUL-SN-SKG-1279"/>
    <n v="30599190031"/>
    <s v="2811091003"/>
    <s v="TANCUNG_TANASITOLO"/>
    <s v="ACTIVE"/>
    <s v="TB"/>
    <s v="120°1.37.2'E"/>
    <s v="4°3.37.3'S"/>
    <n v="50"/>
    <s v="90/210/330"/>
    <n v="2020"/>
    <s v="JEDI 2020 [NEW]"/>
    <s v="TANCUNG, RT/RW. 001/002, KELURAHAN TANCUNG, KECAMATAN TANASITOLO, KABUPATEN WAJO, PROVINSI SULAWESI SELATAN."/>
    <s v="HTI"/>
    <s v="SUL-SN-SKG-1279"/>
    <s v="TANCUNG_TANASITOLO"/>
    <s v="B2S"/>
    <s v="TBG"/>
    <s v="EAST"/>
    <x v="2"/>
    <s v="Sulawesi Selatan"/>
    <s v="Kab. Wajo"/>
    <n v="6616166"/>
    <x v="122"/>
    <m/>
    <n v="167"/>
    <s v="&gt; 150 days"/>
    <d v="2021-01-29T00:00:00"/>
    <s v="W05-2021"/>
    <s v="Jan-2021"/>
    <d v="2020-12-25T00:00:00"/>
    <s v="W52-2020"/>
    <s v="Dec-2020"/>
    <d v="2021-02-06T00:00:00"/>
    <s v="W06-2021"/>
    <s v="Feb-2021"/>
    <d v="2021-02-12T00:00:00"/>
    <s v="W07-2021"/>
    <s v="Feb-2021"/>
    <s v="FO (Change to MW as temp solution)"/>
    <d v="2021-01-18T00:00:00"/>
    <m/>
    <s v="322400382066"/>
    <n v="6.6"/>
    <m/>
    <d v="2020-10-20T00:00:00"/>
    <m/>
    <m/>
    <d v="2021-02-15T00:00:00"/>
    <s v="W08-2021"/>
    <m/>
    <m/>
    <m/>
    <s v="38.RFI"/>
    <s v="21.RFI"/>
    <s v="CLOSED - RFI DONE"/>
    <s v="15.02.21 : RFI power by multiguna_x000a_11.02.21 : penarikan jaringan done_x000a_08.02.21 : BP Paid, waiting jadwal connect PLN_x000a_21.01.21 : PSB released, PLN connection OG_x000a_21.01.21 : PSB released, proses connect PLN_x000a_16.11.20 : SRFIN sent_x000a_12.11.20 : 09.11.20 : 05.11.20 : aktual SRFI, proses penyusunan doc SRFIN_x000a_02.11.20 : erection done, ME ongoing_x000a_29.10.20 : 26.10.20 : 22.10.20 : start erection_x000a_19.10.20 : curring time_x000a_15.10.20 : plan pouring 17 oct, material tower dan angkur baru tiba di Makassar dan masih proses bongkar dipelabuhan_x000a_12.10.20 : galian done, on going rebarring, plan pouring 13 oct, material tower on delivery sudah sandar di Makasar dan proses bongkar_x000a_08.10.20 : RFC, start galian, material masih dalam proses pengiriman_x000a_05.10.20 : 01.10.20 : rekom done, proses collect doc perijinan_x000a_28.09.20 : on going rekom Camat_x000a_24.09.20 : IW clear, proses Rekom Lurah dan paralel proses APD, Soil Test done Hari Minggu kemarin_x000a_21.09.20 : 17.09.20 : RND dan TNP OK, IW on going_x000a_14.09.20 : hunting"/>
    <x v="2"/>
    <x v="0"/>
    <m/>
    <m/>
    <m/>
    <m/>
    <x v="2"/>
    <m/>
    <m/>
    <x v="1"/>
    <m/>
    <m/>
  </r>
  <r>
    <n v="450"/>
    <m/>
    <s v="SUM-JA-MBN-0482"/>
    <n v="30599180031"/>
    <s v="060098104"/>
    <s v="DURIAN_LUNCUK"/>
    <s v="ACTIVE"/>
    <s v="SMI"/>
    <s v="102°59.52.73'null"/>
    <s v="1°52.47.1'S"/>
    <n v="50"/>
    <s v="90/210/330"/>
    <n v="2020"/>
    <s v="JEDI 2020 [NEW]"/>
    <s v="RT 08 Kel. Durian Luncuk, Kab Batanghari, kec Bathin XXIV "/>
    <s v="HTI"/>
    <s v="SUM-JA-MBN-0482"/>
    <s v="DURIAN LUNCUK"/>
    <s v="COLO"/>
    <s v="TBG"/>
    <s v="West"/>
    <x v="1"/>
    <s v="Jambi"/>
    <s v="Kab. Batanghari"/>
    <n v="6616152"/>
    <x v="123"/>
    <m/>
    <n v="21"/>
    <s v="&lt; 30 days"/>
    <d v="2020-09-30T00:00:00"/>
    <s v="W40-2020"/>
    <s v="Sep-2020"/>
    <d v="2020-09-28T00:00:00"/>
    <s v="W40-2020"/>
    <s v="Sep-2020"/>
    <d v="2020-09-28T00:00:00"/>
    <s v="W40-2020"/>
    <s v="Sep-2020"/>
    <d v="2020-09-28T00:00:00"/>
    <s v="W40-2020"/>
    <s v="Sep-2020"/>
    <s v="MW"/>
    <d v="2020-09-07T00:00:00"/>
    <m/>
    <n v="143509425468"/>
    <n v="6.6"/>
    <m/>
    <d v="2020-09-01T00:00:00"/>
    <m/>
    <m/>
    <d v="2020-09-21T00:00:00"/>
    <s v="W39-2020"/>
    <m/>
    <m/>
    <m/>
    <s v="38.RFI"/>
    <s v="21.RFI"/>
    <s v="CLOSED - RFI DONE"/>
    <s v="21.09.20 : RFIN sent_x000a_17.09.20 : pondasi on going_x000a_14.09.20 : comcase, on going proses penyelesaian_x000a_13.09.20 : Tray, mounting OG target done 14/9/20, Pondasi OG, BP Done plan connect 17/9/20_x000a_10.09.20 : Prepare Team dan Material Panel  on delivery, plan Start CME 11/9/20, ETA Material panel 11/9/20_x000a_07.09.20 : mobilisasi_x000a_"/>
    <x v="2"/>
    <x v="0"/>
    <m/>
    <m/>
    <m/>
    <m/>
    <x v="2"/>
    <m/>
    <m/>
    <x v="1"/>
    <m/>
    <m/>
  </r>
  <r>
    <n v="211"/>
    <m/>
    <s v="JAW-JI-BLT-1913"/>
    <n v="30571110031"/>
    <s v="1642881003"/>
    <s v="KEPANJEN_KIDUL_KEPANJENKIDUL"/>
    <s v="ACTIVE"/>
    <s v="TB"/>
    <s v="112°10.3.14'null"/>
    <s v="8°6.7.83'S"/>
    <n v="30"/>
    <s v="50/140/280"/>
    <n v="2020"/>
    <s v="JEDI 2020 [NEW]"/>
    <s v="Jl. Sumatra, Kel.Sananwetan RT.001 RW.013 Kec.Sananwetan, Kota Blitar Prov.Jawa Timur"/>
    <s v="HTI"/>
    <s v="JAW-JI-BLT-1913"/>
    <s v="KEPANJEN_KIDUL_KEPANJENKIDUL"/>
    <s v="B2S"/>
    <s v="TBG"/>
    <s v="EAST"/>
    <x v="6"/>
    <s v="Jawa Timur"/>
    <s v="Kota Blitar"/>
    <n v="6616155"/>
    <x v="123"/>
    <m/>
    <n v="99"/>
    <s v="91 - 120 days"/>
    <d v="2021-01-28T00:00:00"/>
    <s v="W05-2021"/>
    <s v="Jan-2021"/>
    <d v="2020-10-30T00:00:00"/>
    <s v="W44-2020"/>
    <s v="Oct-2020"/>
    <d v="2020-10-30T00:00:00"/>
    <s v="W44-2020"/>
    <s v="Oct-2020"/>
    <d v="2020-12-07T00:00:00"/>
    <s v="W50-2020"/>
    <s v="Dec-2020"/>
    <s v="MW"/>
    <d v="2020-11-12T00:00:00"/>
    <m/>
    <n v="514021901285"/>
    <n v="13.2"/>
    <m/>
    <d v="2020-11-02T00:00:00"/>
    <m/>
    <m/>
    <d v="2020-12-08T00:00:00"/>
    <s v="W50-2020"/>
    <m/>
    <m/>
    <m/>
    <s v="38.RFI"/>
    <s v="21.RFI"/>
    <s v="CLOSED - RFI DONE"/>
    <s v="10.12.20 : RFIN sent_x000a_07.12.20 : PLN connected, prepare RFIN_x000a_26.11.20 : proses PLN connection, menunggu no register release_x000a_23.11.20 : 19.11.20 : erection ongoing_x000a_16.11.20 : prepare start erection_x000a_12.11.20 : pondasi done, curring time_x000a_09.11.20 : 05.11.20 : lantai kerja ongoing_x000a_02.11.20 : 29.10.20 : galian_x000a_26.10.20 : start CME_x000a_22.10.20 : prepare CME , plan start 26 Oct_x000a_19.10.20 : RFC, rekom lurah camat done_x000a_15.10.20 : rekom PU dan PTSP done, soiltest done, proses review design tower kamuflase 36m_x000a_12.10.20 : plan minggu depan follow up ke instansi terkait (PU dan PTSP)_x000a_08.10.20 : 05.10.20 : proses review desain tower kamuflase dgn tinggi 36m oleh PU dan PTSP _x000a_01.10.20 : realisasi IW done, proses submit design tower kamuflase_x000a_28.09.20 : IW on going_x000a_24.09.20 : aktual proses APD, review TNP OK kand C, H: 36 0.6 266.41 per 23 sep_x000a_23.09.20 : submit review TNP Kand C propose penurunan tinggi tower (SST 42 menjadi SST 36)_x000a_21.09.20 : 17.09.20 : plan start CME minggu depan_x000a_11.09.20 : RND ok candidate C, tower 42, _x000a_10.09.20 : proses rehunting_x000a_07.09.20 : 03.09.20 : Review RND kand too far from NOM karena Perwali jarak antar menara, need submit JR &amp; Perwali ke RND"/>
    <x v="2"/>
    <x v="0"/>
    <m/>
    <m/>
    <m/>
    <m/>
    <x v="2"/>
    <m/>
    <m/>
    <x v="1"/>
    <m/>
    <m/>
  </r>
  <r>
    <n v="212"/>
    <m/>
    <s v="JAW-JI-SBY-8279"/>
    <n v="30571380031"/>
    <s v="1643151003"/>
    <s v="KENJERAN_TANAH_KALI_KEDINDING"/>
    <s v="ACTIVE"/>
    <s v="TB"/>
    <s v="112°46.51.42'null"/>
    <s v="7°13.39.92'S"/>
    <n v="30"/>
    <s v="0/120/240"/>
    <n v="2020"/>
    <s v="JEDI 2020 [NEW]"/>
    <s v="Jl. Kalilom Lor Indah Matahari, RT.04 RW.10, Kelurahan Tanah Kali Kedinding, Kecamatan Kenjeran, Kota Surabaya "/>
    <s v="HTI"/>
    <s v="JAW-JI-SBY-8279"/>
    <s v="KENJERAN_TANAH_KALI_KEDINDING"/>
    <s v="B2S"/>
    <s v="TBG"/>
    <s v="EAST"/>
    <x v="6"/>
    <s v="Jawa Timur"/>
    <s v="Kota Surabaya"/>
    <n v="6616155"/>
    <x v="123"/>
    <m/>
    <n v="67"/>
    <s v="61 - 90 days"/>
    <d v="2021-01-28T00:00:00"/>
    <s v="W05-2021"/>
    <s v="Jan-2021"/>
    <d v="2020-10-30T00:00:00"/>
    <s v="W44-2020"/>
    <s v="Oct-2020"/>
    <d v="2020-10-30T00:00:00"/>
    <s v="W44-2020"/>
    <s v="Oct-2020"/>
    <d v="2020-11-10T00:00:00"/>
    <s v="W46-2020"/>
    <s v="Nov-2020"/>
    <s v="MW"/>
    <d v="2020-10-01T00:00:00"/>
    <m/>
    <n v="511051046348"/>
    <n v="6.6"/>
    <m/>
    <d v="2020-10-13T00:00:00"/>
    <m/>
    <m/>
    <d v="2020-11-06T00:00:00"/>
    <s v="W45-2020"/>
    <m/>
    <m/>
    <m/>
    <s v="38.RFI"/>
    <s v="21.RFI"/>
    <s v="CLOSED - RFI DONE"/>
    <s v="09.11.20 : RFIN sent_x000a_05.11.20 : aktual RFI, proses collect doc RFIN_x000a_02.11.20 : 29.10.20 : 22.10.20 : 19.10.20 : pengecoran 3x bertahap total 7m (balok 4m done)_x000a_15.10.20 : curingtime, plan start erection 20 oct 20_x000a_12.10.20 : on going cor stacking_x000a_08.10.20 : 05.10.20 : start CME rebarring stacking 7m_x000a_01.10.20 : material on site, LL mengijinkam start 2 oktober_x000a_28.09.20 : plan start CME minggu ini_x000a_24.09.20 : rekom done, plan APD minggu ini. , plan start CME minggu depan_x000a_21.09.20 : realisasi IW done, proses rekom on going, hammer test done, plan APD minggu ini. _x000a_17.09.20 : plan start CME minggu depan_x000a_11.09.20 : waiting TNP review knd B, RT 8m + stacking 6m + pole 6m _x000a_(Total = 20m)_x000a_10.09.20 : proses rehunting , terkendala issue perda SURABAYA max tinggi menara 20m_x000a_07.09.20 : 03.09.20 : propose tower max 20m, RND masih not OK, lokasi hanya ada bangunan tertinggi 8m + stacking 6m + pole 6 m, total 20m. Proses eskalasi &amp; review by RND"/>
    <x v="2"/>
    <x v="0"/>
    <m/>
    <m/>
    <m/>
    <m/>
    <x v="2"/>
    <m/>
    <m/>
    <x v="1"/>
    <m/>
    <m/>
  </r>
  <r>
    <n v="615"/>
    <m/>
    <s v="SUM-SU-KBJ-2226"/>
    <m/>
    <m/>
    <m/>
    <s v="ACTIVE - RELOCATION"/>
    <s v=""/>
    <s v="98°25.47.92'E"/>
    <s v="3°6.58.24'N"/>
    <n v="60"/>
    <s v="70/170/325 "/>
    <m/>
    <s v="RELOCATION"/>
    <s v="Desa Beganding, Kec. Simpang Empat, Kab. Karo, Prov. Sumatera Utara "/>
    <s v="HTI"/>
    <s v="SUM-SU-KBJ-2226"/>
    <s v="SURBAKTI RELOCATION"/>
    <s v="B2S"/>
    <s v="TBG"/>
    <s v="West"/>
    <x v="3"/>
    <s v="Sumatera Utara"/>
    <s v="Kab. Karo"/>
    <n v="6616153"/>
    <x v="123"/>
    <m/>
    <n v="81"/>
    <s v="61 - 90 days"/>
    <d v="2021-01-28T00:00:00"/>
    <s v="W05-2021"/>
    <s v="Jan-2021"/>
    <d v="2020-11-30T00:00:00"/>
    <s v="W49-2020"/>
    <s v="Nov-2020"/>
    <d v="2020-11-20T00:00:00"/>
    <s v="W47-2020"/>
    <s v="Nov-2020"/>
    <d v="2020-11-30T00:00:00"/>
    <s v="W49-2020"/>
    <s v="Nov-2020"/>
    <s v="MW"/>
    <d v="2020-10-07T00:00:00"/>
    <m/>
    <n v="129030036001"/>
    <n v="10.6"/>
    <m/>
    <m/>
    <m/>
    <m/>
    <d v="2020-11-20T00:00:00"/>
    <s v="W47-2020"/>
    <m/>
    <m/>
    <m/>
    <s v="38.RFI"/>
    <s v="21.RFI"/>
    <s v="CLOSED - RFI DONE"/>
    <s v="17.12.20 : RFIN sent_x000a_30.11.20 : site on air, proses announce RFIN_x000a_19.11.20 : RFI done, proses reloc perangkat_x000a_22.10.20 : 19.10.20 : 15.10.20 : SK PLN release, proses PLN connection_x000a_12.10.20 : SRFI, wait SK PLN release dari XL_x000a_07.10.20 : request SK PLN_x000a_05.10.20 : waiting review TNP_x000a_21.09.20 : 17.09.20 : 14.09.20 : under review RND Huawei_x000a_"/>
    <x v="2"/>
    <x v="0"/>
    <m/>
    <m/>
    <m/>
    <m/>
    <x v="2"/>
    <m/>
    <m/>
    <x v="1"/>
    <m/>
    <m/>
  </r>
  <r>
    <n v="41"/>
    <m/>
    <s v="SUM-AC-LSM-0715"/>
    <n v="30598970031"/>
    <s v="0110021003"/>
    <s v="ULEE BLANG MANE"/>
    <s v="ACTIVE"/>
    <s v="TB"/>
    <s v="97°10.28.27'null"/>
    <s v="5°6.59.08'N"/>
    <n v="50"/>
    <s v="80/240/350"/>
    <n v="2020"/>
    <s v="JEDI 2020 [NEW]"/>
    <s v="Dusun Rambong Desa Langa Kec. Syamtalira Bayu Kab. Aceh Utara Prov. Aceh "/>
    <s v="HTI"/>
    <s v="SUM-AC-LSM-0715"/>
    <s v="ULEE BLANG MANE"/>
    <s v="B2S"/>
    <s v="TBG"/>
    <s v="West"/>
    <x v="3"/>
    <s v="Aceh"/>
    <s v="Kota Lhokseumawe"/>
    <n v="6616150"/>
    <x v="123"/>
    <m/>
    <n v="151"/>
    <s v="&gt; 150 days"/>
    <d v="2021-01-28T00:00:00"/>
    <s v="W05-2021"/>
    <s v="Jan-2021"/>
    <d v="2020-11-30T00:00:00"/>
    <s v="W49-2020"/>
    <s v="Nov-2020"/>
    <d v="2020-11-30T00:00:00"/>
    <s v="W49-2020"/>
    <s v="Nov-2020"/>
    <d v="2021-01-31T00:00:00"/>
    <s v="W06-2021"/>
    <s v="Jan-2021"/>
    <s v="MW"/>
    <d v="2020-10-27T00:00:00"/>
    <m/>
    <n v="112220336986"/>
    <n v="6.6"/>
    <m/>
    <d v="2021-02-02T00:00:00"/>
    <m/>
    <m/>
    <d v="2021-01-29T00:00:00"/>
    <s v="W05-2021"/>
    <m/>
    <m/>
    <m/>
    <s v="38.RFI"/>
    <s v="21.RFI"/>
    <s v="CLOSED - RFI DONE"/>
    <s v="21.01.21 : OG penarikan kabel (penambahan 10 tiang)_x000a_14.01.21 : ME OG_x000a_11.01.21 : erection ongoing section 2_x000a_04.01.21 : pouring done, plan erection start 5 Jan_x000a_28.12.20 : galian ongoing_x000a_21.12.20 : pembersihan galian site pasca banjir _x000a_17.12.20 : 14.12.20 : material on site, plan pouring 20 Dec_x000a_10.12.20 : per 3 desember galian done, namun site berada di lokasi terdampak banjir (aceh utara)_x000a_07.12.20 : 03.12.20 : start galian_x000a_30.11.20 : plan start CME W1 Dec_x000a_26.11.20 : finalisasi design tower (APD ongoing)_x000a_23.11.20 : geser kandidat (cand F), soiltest done_x000a_9.11.20 : 16.11.20 : excavation hold karena issue site berada di lahan perbatasan Kab. Aceh Utara dan Lhoksuwemawe (material on site), proses penyelesaian dengan Muspika _x000a_09.11.20 : site clearing ongoing_x000a_05.11.20 : 02.11.20 : RFC, PREPARE CME, plan CME start 5 Nov, Plan RFI 29 Nov_x000a_29.10.20 : prepare start CME _x000a_26.10.20 : menunggu resi release _x000a_22.10.20 : rekon done, dok teknis done, menunggu resi release Jumat 23 Oct_x000a_19.10.20 : dok teknis done, target resi release 22 Oct_x000a_12.10.20 : plan rekom done selasa 13 Oct_x000a_08.10.20 : camat sedang tugas luar kota dan plan kembali besok, plan rekom camat done jumat 9 oct_x000a_05.10.20 : estimasi rekom camat done tgl 6 Oct_x000a_01.10.20 : rekom camat on going_x000a_24.09.20 : rekom lurah done, proses rekom camat_x000a_21.09.20 : IW clear, proses eskalasi sitac, prepare rekom_x000a_17.09.20 : kand D TNP OK -&gt; MW 48m/1.2, proses IW ongoing_x000a_14.09.20 : kand D RF OK 50m, proses review TNP_x000a_10.09.20 : proses rehunting reloc NOM dengan arahan titik 97.174516,5.116412_x000a_07.09.20 : rehunting, NOM berada di area kawasan hutan"/>
    <x v="2"/>
    <x v="0"/>
    <m/>
    <m/>
    <m/>
    <m/>
    <x v="2"/>
    <m/>
    <m/>
    <x v="1"/>
    <m/>
    <m/>
  </r>
  <r>
    <n v="617"/>
    <m/>
    <s v="JAW-JB-BKS-0670"/>
    <m/>
    <m/>
    <m/>
    <s v="ACTIVE - RELOCATION"/>
    <s v=""/>
    <s v="107°0.20.23'E"/>
    <s v="6°20.4.81'S"/>
    <n v="40"/>
    <s v="30/160/300"/>
    <m/>
    <m/>
    <s v="Jalan Lingkungan, RT.01, RW.02, Kel. Sumur Batu, Kec. Bantar Gebang, Kota. Bekasi, Prov. Jawa Barat"/>
    <s v="EID"/>
    <s v="JAW-JB-BKS-0670"/>
    <s v="SUMUR BATU BANTARGEBANG RELOCATION"/>
    <s v="B2S"/>
    <s v="TBG"/>
    <s v="JABO"/>
    <x v="0"/>
    <s v="Jawa Barat"/>
    <s v="Kota Bekasi"/>
    <n v="6616154"/>
    <x v="123"/>
    <m/>
    <n v="91"/>
    <s v="91 - 120 days"/>
    <d v="2021-01-28T00:00:00"/>
    <s v="W05-2021"/>
    <s v="Jan-2021"/>
    <d v="2020-10-30T00:00:00"/>
    <s v="W44-2020"/>
    <s v="Oct-2020"/>
    <d v="2020-10-30T00:00:00"/>
    <s v="W44-2020"/>
    <s v="Oct-2020"/>
    <d v="2020-11-30T00:00:00"/>
    <s v="W49-2020"/>
    <s v="Nov-2020"/>
    <s v="MW"/>
    <d v="2020-10-01T00:00:00"/>
    <m/>
    <n v="537421849056"/>
    <n v="10.6"/>
    <m/>
    <m/>
    <m/>
    <m/>
    <d v="2020-11-30T00:00:00"/>
    <s v="W49-2020"/>
    <m/>
    <m/>
    <m/>
    <s v="38.RFI"/>
    <s v="21.RFI"/>
    <s v="CLOSED - RFI DONE"/>
    <s v="30.11.20 : site on air, proses announce RFIN _x000a_19.11.20 : aktual RFI, proses reloc perangkat_x000a_22.10.20 : 19.10.20 : 15.10.20 : 12.10.20 : 08.10.20 :05.10.20 : 01.10.20 : 28.09.20 : preparation &amp; mob demob_x000a_24.09.20 : prepare STO dan preparation CME start_x000a_21.09.20 : 18.09.20 : 17.09.20 : TNP OK, wait review RND EID_x000a_14.09.20 : ERM"/>
    <x v="2"/>
    <x v="0"/>
    <m/>
    <m/>
    <m/>
    <m/>
    <x v="2"/>
    <m/>
    <m/>
    <x v="1"/>
    <m/>
    <m/>
  </r>
  <r>
    <n v="913"/>
    <m/>
    <s v="SUM-JA-MBN-0482 (RETURN REVISI COMMITMENT SPK)"/>
    <m/>
    <m/>
    <m/>
    <s v="SPK RETURN BY XL"/>
    <s v=""/>
    <s v="102°59.52.73'null"/>
    <s v="1°52.47.1'S"/>
    <n v="50"/>
    <s v="90/210/330"/>
    <m/>
    <m/>
    <m/>
    <s v="HTI"/>
    <s v="SUM-JA-MBN-0482 (RETURN REVISI COMMITMENT SPK)"/>
    <s v="DURIAN LUNCUK"/>
    <s v="COLO"/>
    <s v="TBG"/>
    <s v="West"/>
    <x v="1"/>
    <s v="Jambi"/>
    <s v="Kab. Batanghari"/>
    <n v="6616141"/>
    <x v="124"/>
    <m/>
    <n v="599"/>
    <s v="&gt; 150 days"/>
    <d v="2020-09-27T00:00:00"/>
    <s v="W40-2020"/>
    <s v="Sep-2020"/>
    <s v="TBD"/>
    <s v="TBD"/>
    <s v="TBD"/>
    <s v="TBD"/>
    <s v="TBD"/>
    <s v="TBD"/>
    <s v="TBD"/>
    <s v="TBD"/>
    <s v="TBD"/>
    <m/>
    <m/>
    <m/>
    <m/>
    <m/>
    <m/>
    <m/>
    <m/>
    <m/>
    <m/>
    <m/>
    <m/>
    <m/>
    <m/>
    <s v="02.SPK returned"/>
    <s v="02.SPK RETURNED"/>
    <m/>
    <m/>
    <x v="2"/>
    <x v="0"/>
    <m/>
    <m/>
    <m/>
    <m/>
    <x v="2"/>
    <m/>
    <m/>
    <x v="1"/>
    <m/>
    <m/>
  </r>
  <r>
    <n v="817"/>
    <m/>
    <s v="JAW-JK-TJP-0640"/>
    <n v="30600240031"/>
    <s v="1129131003"/>
    <s v="KALIBARU CILINCING"/>
    <s v="SPK RETURN"/>
    <s v="PKP"/>
    <s v="106°55.42.55'null"/>
    <s v="6°6.3.2'S"/>
    <n v="21"/>
    <s v="0/140/280"/>
    <m/>
    <m/>
    <m/>
    <s v="EID"/>
    <s v="JAW-JK-TJP-0640"/>
    <s v="Kalibaru Cilincing"/>
    <s v="B2S"/>
    <s v="TBG"/>
    <s v="JABO"/>
    <x v="10"/>
    <s v="DKI Jakarta"/>
    <s v="Kota Adm. Jakarta Utara"/>
    <n v="6616138"/>
    <x v="124"/>
    <m/>
    <n v="599"/>
    <s v="&gt; 150 days"/>
    <d v="2021-01-25T00:00:00"/>
    <s v="W05-2021"/>
    <s v="Jan-2021"/>
    <s v="TBD"/>
    <s v="TBD"/>
    <s v="TBD"/>
    <s v="TBD"/>
    <s v="TBD"/>
    <s v="TBD"/>
    <s v="TBD"/>
    <s v="TBD"/>
    <s v="TBD"/>
    <m/>
    <m/>
    <m/>
    <m/>
    <m/>
    <m/>
    <m/>
    <m/>
    <m/>
    <m/>
    <m/>
    <m/>
    <m/>
    <m/>
    <s v="02.SPK returned"/>
    <s v="02.SPK RETURNED"/>
    <s v="Hard Candidate"/>
    <s v="21.01.21 : email pengembalian SPK dari PKP (18-Jan-21) remarks OVER DURASI_x000a_14.01.21 : 17.12.20 : hunting kandidat_x000a_07.12.20 : target penyelesaian 14 Dec_x000a_26.11.20 : proses perubahan STIP (reloc to PKP)_x000a_19.11.20 : 24.09.20 : 21.09.20 : 14.09.20 : 10.09.20 : 07.09.20 : Hunting_x000a_"/>
    <x v="2"/>
    <x v="0"/>
    <m/>
    <m/>
    <m/>
    <m/>
    <x v="2"/>
    <m/>
    <m/>
    <x v="1"/>
    <m/>
    <m/>
  </r>
  <r>
    <n v="451"/>
    <m/>
    <s v="SUM-SS-PKB-1239"/>
    <n v="30599170031"/>
    <s v="071054109"/>
    <s v="SUMSEL2014_2G33"/>
    <s v="ACTIVE"/>
    <s v="TB"/>
    <s v="104°53.37.64'null"/>
    <s v="2°33.28.3'S"/>
    <n v="60"/>
    <s v="90/210/330"/>
    <n v="2020"/>
    <s v="JEDI 2020 [NEW]"/>
    <s v="Jalur 5 Telang Desa. Marga Rahayu, Kec.Muara Telang, Kab.Banyuasin "/>
    <s v="HTI"/>
    <s v="SUM-SS-PKB-1239"/>
    <s v="MAKARTI JAYA"/>
    <s v="COLO"/>
    <s v="TBG"/>
    <s v="West"/>
    <x v="1"/>
    <s v="Sumatera Selatan"/>
    <s v="Kab. Banyuasin"/>
    <n v="6616133"/>
    <x v="125"/>
    <m/>
    <n v="40"/>
    <s v="31 - 60 days"/>
    <d v="2020-09-26T00:00:00"/>
    <s v="W39-2020"/>
    <s v="Sep-2020"/>
    <d v="2020-09-28T00:00:00"/>
    <s v="W40-2020"/>
    <s v="Sep-2020"/>
    <d v="2020-09-28T00:00:00"/>
    <s v="W40-2020"/>
    <s v="Sep-2020"/>
    <d v="2020-10-05T00:00:00"/>
    <s v="W41-2020"/>
    <s v="Oct-2020"/>
    <s v="MW"/>
    <d v="2020-09-07T00:00:00"/>
    <m/>
    <n v="142401778212"/>
    <n v="6.6"/>
    <m/>
    <d v="2020-08-31T00:00:00"/>
    <m/>
    <m/>
    <d v="2020-10-06T00:00:00"/>
    <s v="W41-2020"/>
    <m/>
    <m/>
    <m/>
    <s v="38.RFI"/>
    <s v="21.RFI"/>
    <s v="CLOSED - RFI DONE"/>
    <s v="06.10.20 : 05.10.20 : RFIN sent_x000a_01.10.20 : plan submit RFIN hari ini_x000a_30.09.20 : RFI actual, plan RFIN hari ini_x000a_28.09.20 : ME on going, plan RFI 28 Sep 20_x000a_24.09.20 : Start BTS foundation, delivery material_x000a_21.09.20 : 17.09.20 : plan start CME senin 21 Sep_x000a_14.09.20 : plan  start CME, 14/9/20_x000a_10.09.20 : Prepare Team dan Material, plan start CME 13/9/20_x000a_07.09.20 : mobilisasi_x000a_"/>
    <x v="2"/>
    <x v="0"/>
    <m/>
    <m/>
    <m/>
    <m/>
    <x v="2"/>
    <m/>
    <m/>
    <x v="1"/>
    <m/>
    <m/>
  </r>
  <r>
    <n v="449"/>
    <m/>
    <s v="SUM-JA-MBN-0480"/>
    <n v="30599160031"/>
    <s v="060549109"/>
    <s v="API_TEBING TINGGI PEMAYUNG"/>
    <s v="ACTIVE"/>
    <s v="TB"/>
    <s v="103°20.7.8'null"/>
    <s v="1°38.6.22'S"/>
    <n v="50"/>
    <s v="90/210/330"/>
    <n v="2020"/>
    <s v="JEDI 2020 [NEW]"/>
    <s v="JALAN DESA TEBING TINGGI, KELURAHAN TEBING TINGGI, KEC.PEMAYUNG, KAB.BATANG HARI, PROPINSI JAMBI"/>
    <s v="HTI"/>
    <s v="SUM-JA-MBN-0480"/>
    <s v="PEMAYUNG"/>
    <s v="COLO"/>
    <s v="TBG"/>
    <s v="West"/>
    <x v="1"/>
    <s v="Jambi"/>
    <s v="Kab. Batanghari"/>
    <n v="6616133"/>
    <x v="125"/>
    <m/>
    <n v="25"/>
    <s v="&lt; 30 days"/>
    <d v="2020-09-26T00:00:00"/>
    <s v="W39-2020"/>
    <s v="Sep-2020"/>
    <d v="2020-09-28T00:00:00"/>
    <s v="W40-2020"/>
    <s v="Sep-2020"/>
    <d v="2020-09-28T00:00:00"/>
    <s v="W40-2020"/>
    <s v="Sep-2020"/>
    <d v="2020-09-28T00:00:00"/>
    <s v="W40-2020"/>
    <s v="Sep-2020"/>
    <s v="MW"/>
    <d v="2020-09-07T00:00:00"/>
    <m/>
    <n v="143509425450"/>
    <n v="6.6"/>
    <m/>
    <d v="2020-08-31T00:00:00"/>
    <m/>
    <m/>
    <d v="2020-09-21T00:00:00"/>
    <s v="W39-2020"/>
    <m/>
    <m/>
    <m/>
    <s v="38.RFI"/>
    <s v="21.RFI"/>
    <s v="CLOSED - RFI DONE"/>
    <s v="21.09.20 : RFIN sent_x000a_17.09.20 : SRFI, hari ini plan PLN connect_x000a_14.09.20 : tray dan Mounting done, Pondasi on Finishing, BP done plan connect Kamis 17/9/20_x000a_10.09.20 : Prepare Team dan Material, plan start CME 13/9/20_x000a_07.09.20 : mobilisasi_x000a_"/>
    <x v="2"/>
    <x v="0"/>
    <m/>
    <m/>
    <m/>
    <m/>
    <x v="2"/>
    <m/>
    <m/>
    <x v="1"/>
    <m/>
    <m/>
  </r>
  <r>
    <n v="816"/>
    <m/>
    <s v="JAW-JK-TJP-0640 (RETURN PERUBAHAN COMMITMENT SPK)"/>
    <m/>
    <m/>
    <m/>
    <s v="SPK RETURN"/>
    <s v=""/>
    <s v="0°0.0.0'null"/>
    <s v="0°0.0.0'null"/>
    <m/>
    <s v="0/140/280"/>
    <m/>
    <m/>
    <m/>
    <s v="EID"/>
    <s v="JAW-JK-TJP-0640 (RETURN PERUBAHAN COMMITMENT SPK)"/>
    <s v="Kalibaru Cilincing"/>
    <s v="B2S"/>
    <s v="TBG"/>
    <s v="JABO"/>
    <x v="15"/>
    <s v="DKI Jakarta"/>
    <s v="Kota Adm. Jakarta Utara"/>
    <n v="6616089"/>
    <x v="126"/>
    <m/>
    <n v="601"/>
    <s v="&gt; 150 days"/>
    <d v="2021-01-23T00:00:00"/>
    <s v="W04-2021"/>
    <s v="Jan-2021"/>
    <s v="TBD"/>
    <s v="TBD"/>
    <s v="TBD"/>
    <s v="TBD"/>
    <s v="TBD"/>
    <s v="TBD"/>
    <s v="TBD"/>
    <s v="TBD"/>
    <s v="TBD"/>
    <m/>
    <m/>
    <m/>
    <m/>
    <m/>
    <m/>
    <m/>
    <m/>
    <m/>
    <m/>
    <m/>
    <m/>
    <m/>
    <m/>
    <s v="02.SPK returned"/>
    <s v="02.SPK RETURNED"/>
    <m/>
    <m/>
    <x v="2"/>
    <x v="0"/>
    <m/>
    <m/>
    <m/>
    <m/>
    <x v="2"/>
    <m/>
    <m/>
    <x v="1"/>
    <m/>
    <m/>
  </r>
  <r>
    <n v="210"/>
    <m/>
    <s v="SUM-BE-KPH-0196"/>
    <n v="30597800031"/>
    <s v="0902941003"/>
    <s v="TUGU REJO"/>
    <s v="ACTIVE"/>
    <s v="TB"/>
    <n v="102.634674"/>
    <n v="-3.584514"/>
    <n v="50"/>
    <m/>
    <n v="2020"/>
    <s v="JEDI 2020 [NEW]"/>
    <s v="Jl.Makam Dusun I, Desa Sumber Sari, Kec. Kabawetan, Kab. Kepahiang, Prov. Bengkulu"/>
    <s v="HTI"/>
    <s v="SUM-BE-KPH-0196"/>
    <s v="TUGU REJO"/>
    <s v="B2S"/>
    <s v="TBG"/>
    <s v="West"/>
    <x v="13"/>
    <s v="Bengkulu"/>
    <s v="Kepahiang"/>
    <n v="6615571"/>
    <x v="127"/>
    <m/>
    <n v="92"/>
    <s v="91 - 120 days"/>
    <d v="2021-01-15T00:00:00"/>
    <s v="W03-2021"/>
    <s v="Jan-2021"/>
    <d v="2020-09-28T00:00:00"/>
    <s v="W40-2020"/>
    <s v="Sep-2020"/>
    <d v="2020-10-15T00:00:00"/>
    <s v="W42-2020"/>
    <s v="Oct-2020"/>
    <d v="2020-11-30T00:00:00"/>
    <s v="W49-2020"/>
    <s v="Nov-2020"/>
    <s v="MW"/>
    <d v="2020-09-07T00:00:00"/>
    <m/>
    <n v="146205124126"/>
    <n v="6.6"/>
    <m/>
    <d v="2020-09-11T00:00:00"/>
    <m/>
    <m/>
    <d v="2020-11-18T00:00:00"/>
    <s v="W47-2020"/>
    <m/>
    <m/>
    <m/>
    <s v="38.RFI"/>
    <s v="21.RFI"/>
    <s v="CLOSED - RFI DONE"/>
    <s v="26.11.20 : RFIN sent_x000a_23.11.20 : PLN multiguna connected_x000a_19.11.20 : proses konek PLN multiguna, PLN permanen masih menunggu jawaban dari PLN wilayah S2JB_x000a_09.11.20 : 05.11.20 : 02.11.20 : 29.10.20 : 26.10.20 : 22.10.20 : proses BPUJL_x000a_19.10.20 : 15.10.20 : 12.10.20 : SRFI actual, proses PLN Connection_x000a_08.10.20 : Erection OG, target SRFI: 12 Oct 2020, nomor register PLN NY Release, sudah disurati kembali ke PLN, plan besok sudah release no register nya_x000a_05.10.20 : curingtime_x000a_01.10.20 : pouring concrete_x000a_28.09.20 : rebarring on going_x000a_24.09.20 : plan cor mundur karena terkendala cuaca (hujan), plan besok cor_x000a_21.09.20 : rebarring, plan cor selasa 22 sep 20_x000a_17.09.20 : rebarring_x000a_14.09.20 : start excavation menggunakan excavator_x000a_10.09.20 : RFC, CME preparation_x000a_07.09.20 : proses APD_x000a_03.09.20 : rekom done 2 Sept, plan soiltest 3 Sept_x000a_31.08.20 : rekom ongoing, paralel proses soiltest_x000a_27.08.20 : IW clear kand C, proses approval eskalasi sitac_x000a_24.08.20 : pergeseran kandidat 30m paralel IW ongoing, kandidat baru (cand C) RF TX OK_x000a_13.08.20 : submit kandidat A&amp;B, RNP OK -&gt; RF 50m kand A, proses review TNP_x000a_03.08.20 : SPK release "/>
    <x v="2"/>
    <x v="0"/>
    <m/>
    <m/>
    <m/>
    <m/>
    <x v="2"/>
    <m/>
    <m/>
    <x v="1"/>
    <m/>
    <m/>
  </r>
  <r>
    <n v="209"/>
    <m/>
    <s v="SUM-BE-KPH-0197"/>
    <n v="30597790031"/>
    <s v="0902931003"/>
    <s v="UJAN MAS PEKALONGAN"/>
    <s v="ACTIVE"/>
    <s v="TB"/>
    <n v="102.521278"/>
    <n v="-3.5312610000000002"/>
    <n v="60"/>
    <m/>
    <n v="2020"/>
    <s v="JEDI 2020 [NEW]"/>
    <s v="Jl.Lintas Curup-Kepahiang, Gg.Harjo, Dusun VI, Desa Pekalongan, Kec. Ujan Mas, Kab.Kepahiang, Prov. Bengkulu"/>
    <s v="HTI"/>
    <s v="SUM-BE-KPH-0197"/>
    <s v="UJAN MAS PEKALONGAN"/>
    <s v="B2S"/>
    <s v="TBG"/>
    <s v="West"/>
    <x v="13"/>
    <s v="Bengkulu"/>
    <s v="Kepahiang"/>
    <n v="6615571"/>
    <x v="127"/>
    <m/>
    <n v="92"/>
    <s v="91 - 120 days"/>
    <d v="2021-01-15T00:00:00"/>
    <s v="W03-2021"/>
    <s v="Jan-2021"/>
    <d v="2020-09-28T00:00:00"/>
    <s v="W40-2020"/>
    <s v="Sep-2020"/>
    <d v="2020-10-15T00:00:00"/>
    <s v="W42-2020"/>
    <s v="Oct-2020"/>
    <d v="2020-11-30T00:00:00"/>
    <s v="W49-2020"/>
    <s v="Nov-2020"/>
    <s v="MW"/>
    <d v="2020-09-07T00:00:00"/>
    <m/>
    <n v="146102411537"/>
    <n v="6.6"/>
    <m/>
    <d v="2020-09-11T00:00:00"/>
    <m/>
    <m/>
    <d v="2020-11-18T00:00:00"/>
    <s v="W47-2020"/>
    <m/>
    <m/>
    <m/>
    <s v="38.RFI"/>
    <s v="21.RFI"/>
    <s v="CLOSED - RFI DONE"/>
    <s v="03.12.20 : RFIN sent_x000a_23.11.20 : 19.11.20 : proses konek PLN multiguna, PLN permanen masih menunggu jawaban dari PLN wilayah S2JB_x000a_09.11.20 : 05.11.20 :02.11.20 : 29.10.20 : 26.10.20 : 22.10.20 : proses BPUJL_x000a_19.10.20 : 15.10.20 : 12.10.20 : 08.10.20 : SRFI, nomor register PLN NY Release, sudah disurati kembali ke PLN, plan besok sudah release no register nya_x000a_05.10.20 : ME on going_x000a_01.10.20 : erection done, ME &amp; grounding installation_x000a_28.09.20 : erection on going_x000a_24.09.20 : curingtime_x000a_21.09.20 : plan cor hari ini_x000a_17.09.20 : rebarring_x000a_14.09.20 : start excavation menggunakan excavator_x000a_10.09.20 : RFC, CME preparation_x000a_07.09.20 : APD percepatan done_x000a_03.09.20 : plan soiltest 2 Sept_x000a_31.08.20 : rekom done, proses soiltest_x000a_27.08.20 : proses realisasi IW_x000a_24.08.20 :  TNP OK MW 60m/0.6 , IW clear, proses eskalasi sitac_x000a_13.08.20 : submit kandidat A (koordinat 102.52293, -3.53069) RNP OK -&gt; RF 60m, proses review TNP_x000a_03.08.20 : SPK release "/>
    <x v="2"/>
    <x v="0"/>
    <m/>
    <m/>
    <m/>
    <m/>
    <x v="2"/>
    <m/>
    <m/>
    <x v="1"/>
    <m/>
    <m/>
  </r>
  <r>
    <n v="207"/>
    <m/>
    <s v="JAW-JB-BDG-4060"/>
    <n v="30598380031"/>
    <s v="1262331003"/>
    <s v="ERMAWAR RELOCATION"/>
    <s v="ACTIVE"/>
    <s v="TB"/>
    <s v="107°37.14.35'E"/>
    <s v="6°54.41.4'S"/>
    <n v="30"/>
    <s v="90/210/330"/>
    <m/>
    <s v="RELOCATION"/>
    <s v="Jl. lombok No. 10 Kelurahan Merdeka kecamatan sumur Bandung Kota Bandung"/>
    <s v="HTI"/>
    <s v="JAW-JB-BDG-4060"/>
    <s v="ERMAWAR RELOCATION"/>
    <s v="B2S"/>
    <s v="TBG"/>
    <s v="CENTRAL"/>
    <x v="8"/>
    <s v="Jawa Barat"/>
    <s v="Kota Bandung"/>
    <n v="6615569"/>
    <x v="127"/>
    <m/>
    <n v="291"/>
    <s v="&gt; 150 days"/>
    <d v="2021-01-15T00:00:00"/>
    <s v="W03-2021"/>
    <s v="Jan-2021"/>
    <d v="2021-03-22T00:00:00"/>
    <s v="W13-2021"/>
    <s v="Mar-2021"/>
    <d v="2020-10-20T00:00:00"/>
    <s v="W43-2020"/>
    <s v="Oct-2020"/>
    <d v="2021-06-15T00:00:00"/>
    <s v="W25-2021"/>
    <s v="Jun-2021"/>
    <s v="MW"/>
    <m/>
    <m/>
    <s v="535635861701"/>
    <n v="6.6"/>
    <m/>
    <m/>
    <m/>
    <m/>
    <d v="2021-06-05T00:00:00"/>
    <s v="W23-2021"/>
    <m/>
    <m/>
    <m/>
    <s v="38.RFI"/>
    <s v="21.RFI"/>
    <s v="CLOSED - RFI DONE"/>
    <s v="06.02.21 : ERECTION OG, BPUJL Paid_x000a_05.31.2021 : 05.26.21 : 05.23.21 : CURRING TIME, PLAN ERECTION 1 JUN_x000a_05.19.21 : 05.17.21 : Rebaring Plan Cor 21 May 2021_x000a_05.10.21 : Proses Galian _x000a_05.06.21 : Rekom Proses, Paralel Bowplank_x000a_05.04.21 : PKS done review by KODAM, proses sirkules ttd aslogkodam estimasi sampai dengan end of April_x000a_23.03.21 : proses negosiasi PKS dengan JASDAM dan KODAM karena masing2 instansi meminta PKS dengan poin ketentuan yang berbeda_x000a_08.03.21 : re-plan target PKS done W2 Mar_x000a_11.02.21 : estimasi PKS fully signed W4 Feb_x000a_01.02.21 : kandidat MCP approved, BAK process_x000a_28.01.21 : 21.01.21 : submit TSSR (panoramic view) kandidat MCP, under RND review_x000a_14.01.21 : note -&gt; target RFC Feb, target RFI akhir Mar 2021_x000a_11.01.21 : rehunting, isu ketinggian menara max 20m_x000a_28.12.20 : 21.12.20 : pole milik JASDAM kondisi aktual tidak memungkinkan untuk relokasi perangkat (keropos) dan dilakukan perkuatan. kandidat MCP 20 yang diajukan rejected by RNP_x000a_26.11.20 : kandidat E propose MCP 20 proses review oleh planning XL karena kandidat dekat dengan kawasan militer, menunggu konfirmasi dari instansi terkait_x000a_12.11.20 : proses nego dengan JASDAM, paralel submit kandidat baru propose tower MCP 20 (perda kota Bandung)_x000a_09.11.20 : 05.11.20 : 02.11.20 : kembali ke kand A, proses negosiasi ulang dengan JASDAM terkait instalasi pole _x000a_26.10.20 : 22.10.20 : 19.10.20 : kand A failed, proses rehunting_x000a_15.10.20 : menunggu approval kodam untuk start CME dan paralel proses approval eskalasi sitac_x000a_12.10.20 : 08.10.20 : menunggu approval kodam untuk start CME_x000a_05.10.20 : RFC, menunggu review TNP CAA_x000a_05.10.20 : 01.10.20 : realisasi IW done, rekom done, waiting review TNP_x000a_28.09.20 : plan hari ini atau besok finalisasi harga sewa, wait info status TNP review_x000a_24.09.20 : 21.09.20 : 18.09.20 : proses review TNP CAA (Pak Said), angka sudah ada dari KODAM, proses eskalasi_x000a_17.09.20 : proses finalisasi dengan KODAM, hari ini plan menghadap jasdam utk biayanya_x000a_14.09.20 : kembali ke kandidat A, proses review TNP, paralel finalisasi dengan KODAM_x000a_10.09.20 : kandidat A failed, proses rehunting_x000a_07.09.20 : 03.09.20 : propose pasang di pole milik TNI, proses review RND_x000a_28.08.20 : submit kand A, B, C, D ditiang stadion, kand E max 25m sesual Perwal"/>
    <x v="2"/>
    <x v="0"/>
    <m/>
    <m/>
    <m/>
    <m/>
    <x v="2"/>
    <m/>
    <m/>
    <x v="1"/>
    <m/>
    <m/>
  </r>
  <r>
    <n v="208"/>
    <m/>
    <s v="SUM-BE-KPH-0198"/>
    <n v="30597780031"/>
    <s v="0902921003"/>
    <s v="TANGSI BARU"/>
    <s v="ACTIVE"/>
    <s v="TB"/>
    <n v="102.591678"/>
    <n v="-3.6044779999999998"/>
    <n v="60"/>
    <m/>
    <n v="2020"/>
    <s v="JEDI 2020 [NEW]"/>
    <s v="Jl.Makam Tangsi Baru, RT.007 RW.002, Kel.Tangsi Baru, Kec.Kabawetan, Kab.Kepahiang, Prov.Bengkulu"/>
    <s v="HTI"/>
    <s v="SUM-BE-KPH-0198"/>
    <s v="TANGSI BARU"/>
    <s v="B2S"/>
    <s v="TBG"/>
    <s v="West"/>
    <x v="13"/>
    <s v="Bengkulu"/>
    <s v="Kepahiang"/>
    <n v="6615571"/>
    <x v="127"/>
    <m/>
    <n v="92"/>
    <s v="91 - 120 days"/>
    <d v="2021-01-15T00:00:00"/>
    <s v="W03-2021"/>
    <s v="Jan-2021"/>
    <d v="2020-09-28T00:00:00"/>
    <s v="W40-2020"/>
    <s v="Sep-2020"/>
    <d v="2020-10-20T00:00:00"/>
    <s v="W43-2020"/>
    <s v="Oct-2020"/>
    <d v="2020-11-30T00:00:00"/>
    <s v="W49-2020"/>
    <s v="Nov-2020"/>
    <s v="MW"/>
    <d v="2020-09-07T00:00:00"/>
    <m/>
    <n v="146205124118"/>
    <n v="6.6"/>
    <m/>
    <d v="2020-10-06T00:00:00"/>
    <m/>
    <m/>
    <d v="2020-11-18T00:00:00"/>
    <s v="W47-2020"/>
    <m/>
    <m/>
    <m/>
    <s v="38.RFI"/>
    <s v="21.RFI"/>
    <s v="CLOSED - RFI DONE"/>
    <s v="26.11.20 : RFIN sent_x000a_23.11.20 : multiguna connected_x000a_19.11.20 : proses konek PLN multiguna, PLN permanen masih menunggu jawaban dari PLN wilayah S2JB_x000a_09.11.20 : 05.11.20 : 02.11.20 : 29.10.20 : 26.10.20 : 22.10.20 : proses BPUJL_x000a_19.10.20 : ME ongoing_x000a_15.10.20 : 12.10.20 : start erection_x000a_08.10.20 : COR DONE, plan Start Erection Sabtu 10 oct, target SRFI: 16 Oct 2020, nomor register PLN NY Release, sudah disurati kembali ke PLN, semoga besok sudah release no register nya_x000a_05.10.20 : rebarring_x000a_01.10.20 : rebarring_x000a_28.09.20 : galian done, on going lantai kerja_x000a_24.09.20 : plan start CME besok 25 sep, GDL tower release_x000a_21.09.20 : 17.09.20 : plan start senin 21 sep_x000a_14.09.20 : APD done, CME preparation (mobilisasi team)_x000a_10.09.20 : 07.09.20 : proses APD_x000a_03.09.20 : proses soiltest plan 4 Sept_x000a_31.08.20 : rekom done, proses approval eskalasi Sitac_x000a_27.08.20 : kand C RF TX OK -&gt; MW 60m/0.6, IW CLEAR, ongoing rekom_x000a_24.08.20 : kandidat C RF OK, proses review TNP_x000a_13.08.20 : submit kandidat A (koordinat 102.58966, -3.60494) RNP NOK karena sectoral blocking, arahan hunting 102.593395, -3.603029_x000a_03.08.20 : SPK release "/>
    <x v="2"/>
    <x v="0"/>
    <m/>
    <m/>
    <m/>
    <m/>
    <x v="2"/>
    <m/>
    <m/>
    <x v="1"/>
    <m/>
    <m/>
  </r>
  <r>
    <n v="459"/>
    <m/>
    <s v="JAW-BT-TNG-2111"/>
    <n v="30605960031"/>
    <s v="131148126"/>
    <s v="MCP TNG TANAH TINGGI 1"/>
    <s v="ACTIVE"/>
    <s v="TB"/>
    <s v="106°38.38.08'"/>
    <s v="6°10.16.68'S"/>
    <n v="18"/>
    <s v="0/90/180/270"/>
    <m/>
    <m/>
    <s v="Jl. Jend. Sudirman (samping jembatan penyebrangan depan komp kehakiman), Kota Tangerang Prov. Banten"/>
    <s v="EID"/>
    <s v="JAW-BT-TNG-2111"/>
    <s v="SHOAIB ABDUL AZIZ Relocation"/>
    <s v="COLO"/>
    <m/>
    <s v="JABO"/>
    <x v="10"/>
    <s v="Banten"/>
    <s v="Kota Tangerang"/>
    <n v="6615567"/>
    <x v="127"/>
    <m/>
    <n v="101"/>
    <s v="91 - 120 days"/>
    <d v="2020-09-17T00:00:00"/>
    <s v="W38-2020"/>
    <s v="Sep-2020"/>
    <d v="2020-11-30T00:00:00"/>
    <s v="W49-2020"/>
    <s v="Nov-2020"/>
    <d v="2020-11-30T00:00:00"/>
    <s v="W49-2020"/>
    <s v="Nov-2020"/>
    <d v="2020-11-30T00:00:00"/>
    <s v="W49-2020"/>
    <s v="Nov-2020"/>
    <s v="MW"/>
    <m/>
    <m/>
    <n v="566100942289"/>
    <n v="6.6"/>
    <m/>
    <m/>
    <m/>
    <m/>
    <d v="2020-11-27T00:00:00"/>
    <s v="W48-2020"/>
    <m/>
    <m/>
    <m/>
    <s v="38.RFI"/>
    <s v="21.RFI"/>
    <s v="CLOSED - RFI DONE"/>
    <s v="30.11.20 : RFIN sent_x000a_23.11.20 : plan connect PLN 27 Nov_x000a_09.11.20 : SRFIN sent_x000a_05.11.20 : 02.11.20 : 29.10.20 : proses fabrikasi material  (colo mcp)_x000a_16.10.20 : STIP release"/>
    <x v="2"/>
    <x v="0"/>
    <m/>
    <m/>
    <m/>
    <m/>
    <x v="2"/>
    <m/>
    <m/>
    <x v="1"/>
    <m/>
    <m/>
  </r>
  <r>
    <n v="824"/>
    <m/>
    <s v="JAW-BT-TNG-2111-RETURN"/>
    <m/>
    <m/>
    <m/>
    <s v="SPK RETURN - CME by XL (RELOCATION)"/>
    <s v=""/>
    <s v="106°38.38.08'null"/>
    <s v="6°10.16.68'S"/>
    <n v="18"/>
    <s v="0/90/180/270"/>
    <m/>
    <m/>
    <m/>
    <s v="EID"/>
    <s v="JAW-BT-TNG-2111-RETURN"/>
    <s v="SHOAIB ABDUL AZIZ Relocation"/>
    <s v="COLO"/>
    <m/>
    <s v="JABO"/>
    <x v="15"/>
    <s v="Banten"/>
    <s v="Kota Tangerang"/>
    <n v="6615567"/>
    <x v="127"/>
    <m/>
    <n v="609"/>
    <s v="&gt; 150 days"/>
    <d v="2020-09-17T00:00:00"/>
    <s v="W38-2020"/>
    <s v="Sep-2020"/>
    <s v="TBD"/>
    <s v="TBD"/>
    <s v="TBD"/>
    <s v="TBD"/>
    <s v="TBD"/>
    <s v="TBD"/>
    <s v="TBD"/>
    <s v="TBD"/>
    <s v="TBD"/>
    <m/>
    <m/>
    <m/>
    <m/>
    <m/>
    <m/>
    <m/>
    <m/>
    <m/>
    <m/>
    <m/>
    <m/>
    <m/>
    <m/>
    <s v="02.SPK returned"/>
    <s v="02.SPK RETURNED"/>
    <m/>
    <s v="07.09.20 : Hunting_x000a_"/>
    <x v="2"/>
    <x v="0"/>
    <m/>
    <m/>
    <m/>
    <m/>
    <x v="2"/>
    <m/>
    <m/>
    <x v="1"/>
    <m/>
    <m/>
  </r>
  <r>
    <n v="610"/>
    <m/>
    <s v="KAL-KT-KLK-0390"/>
    <m/>
    <m/>
    <m/>
    <s v="ACTIVE - CME by XL"/>
    <s v=""/>
    <n v="114.344174"/>
    <n v="-2.9692280000000002"/>
    <n v="30"/>
    <s v="120/220/320"/>
    <n v="2020"/>
    <s v="JEDI 2020 [NEW]"/>
    <s v=""/>
    <s v="HTI"/>
    <s v="KAL-KT-KLK-0390"/>
    <s v="LUNUKRAMBA"/>
    <s v="COLO"/>
    <s v="HTI"/>
    <s v="CENTRAL"/>
    <x v="7"/>
    <s v="Kalimantan Tengah"/>
    <s v="KAB. KAPUAS"/>
    <n v="6614902"/>
    <x v="128"/>
    <m/>
    <n v="105"/>
    <s v="91 - 120 days"/>
    <d v="2020-08-20T00:00:00"/>
    <s v="W34-2020"/>
    <s v="Aug-2020"/>
    <s v="CME BY XL"/>
    <s v=""/>
    <s v=""/>
    <d v="2020-08-20T00:00:00"/>
    <s v="W34-2020"/>
    <s v="Aug-2020"/>
    <d v="2020-08-20T00:00:00"/>
    <s v="W34-2020"/>
    <s v="Aug-2020"/>
    <s v="MW"/>
    <m/>
    <m/>
    <m/>
    <m/>
    <m/>
    <d v="2020-07-30T00:00:00"/>
    <m/>
    <m/>
    <d v="2020-11-03T00:00:00"/>
    <s v="W45-2020"/>
    <m/>
    <m/>
    <m/>
    <s v="38.RFI"/>
    <s v="21.RFI"/>
    <s v="CLOSED - RFI DONE"/>
    <s v="09.11.20 : SRFI_x000a_18.09.20 : CME BY XL, Lacking PO CME &amp; PO PLN, plan RFI 29 oct 20"/>
    <x v="2"/>
    <x v="0"/>
    <m/>
    <m/>
    <m/>
    <m/>
    <x v="2"/>
    <m/>
    <m/>
    <x v="1"/>
    <m/>
    <m/>
  </r>
  <r>
    <n v="922"/>
    <m/>
    <s v="JAW-JK-CKG-0723"/>
    <m/>
    <m/>
    <m/>
    <s v="X RELOC TBG"/>
    <s v=""/>
    <n v="106.84746"/>
    <n v="-6.3427699999999998"/>
    <n v="31"/>
    <s v="90/210/330"/>
    <m/>
    <m/>
    <m/>
    <s v="EID"/>
    <s v="JAW-JK-CKG-0723"/>
    <s v="GARUDA KALISARI RELOCATION"/>
    <s v="B2S"/>
    <s v="TBG"/>
    <s v="JABO"/>
    <x v="10"/>
    <s v="DKI Jakarta"/>
    <s v="Jakarta Timur"/>
    <n v="6614901"/>
    <x v="128"/>
    <m/>
    <n v="637"/>
    <s v="&gt; 150 days"/>
    <d v="2020-12-18T00:00:00"/>
    <s v="W51-2020"/>
    <s v="Dec-2020"/>
    <d v="2020-12-10T00:00:00"/>
    <s v="W50-2020"/>
    <s v="Dec-2020"/>
    <d v="2020-12-17T00:00:00"/>
    <s v="W51-2020"/>
    <s v="Dec-2020"/>
    <d v="2020-12-17T00:00:00"/>
    <s v="W51-2020"/>
    <s v="Dec-2020"/>
    <s v="MW"/>
    <m/>
    <m/>
    <m/>
    <m/>
    <m/>
    <d v="2022-03-09T00:00:00"/>
    <m/>
    <m/>
    <m/>
    <m/>
    <m/>
    <m/>
    <m/>
    <s v="05.Hunting OG"/>
    <s v="04.HUNTING"/>
    <s v="CURRENTLY NO ISSUE"/>
    <n v="0"/>
    <x v="2"/>
    <x v="0"/>
    <m/>
    <m/>
    <m/>
    <m/>
    <x v="2"/>
    <m/>
    <m/>
    <x v="1"/>
    <m/>
    <m/>
  </r>
  <r>
    <n v="203"/>
    <m/>
    <s v="JAW-JB-BJR-3852"/>
    <n v="30597760031"/>
    <s v="1262261003"/>
    <s v="REJASARI_LANGENSARI"/>
    <s v="ACTIVE"/>
    <s v="TB"/>
    <n v="108.62753499999999"/>
    <n v="-7.3626670000000001"/>
    <n v="50"/>
    <s v="50/130/325"/>
    <n v="2020"/>
    <s v="JEDI 2020 [NEW]"/>
    <s v="Sindanggalih RT 005 RW 006 Desa Rejasari Kec Langensari Kota Banjar"/>
    <s v="HTI"/>
    <s v="JAW-JB-BJR-3852"/>
    <s v="REJASARI_LANGENSARI"/>
    <s v="B2S"/>
    <s v="TBG"/>
    <s v="CENTRAL"/>
    <x v="8"/>
    <s v="Jawa Barat"/>
    <s v="KOTA BANJAR"/>
    <n v="6614903"/>
    <x v="128"/>
    <m/>
    <n v="197"/>
    <s v="&gt; 150 days"/>
    <d v="2020-12-18T00:00:00"/>
    <s v="W51-2020"/>
    <s v="Dec-2020"/>
    <d v="2020-12-17T00:00:00"/>
    <s v="W51-2020"/>
    <s v="Dec-2020"/>
    <d v="2021-02-06T00:00:00"/>
    <s v="W06-2021"/>
    <s v="Feb-2021"/>
    <d v="2021-02-06T00:00:00"/>
    <s v="W06-2021"/>
    <s v="Feb-2021"/>
    <s v="FO (Change to MW as temp solution)"/>
    <d v="2021-01-18T00:00:00"/>
    <m/>
    <s v="532217742902"/>
    <s v="6.6"/>
    <m/>
    <d v="2020-10-06T00:00:00"/>
    <m/>
    <m/>
    <d v="2021-02-03T00:00:00"/>
    <s v="W06-2021"/>
    <m/>
    <m/>
    <m/>
    <s v="38.RFI"/>
    <s v="21.RFI"/>
    <s v="CLOSED - RFI DONE"/>
    <s v="21.01.21 : PSB released, PLN connection OG_x000a_17.12.20 : SRFIN sent_x000a_30.11.20 : erection done, SRFI_x000a_23.11.20 : prepare start erection _x000a_19.11.20 : plan issue solved dan CME start kembali 20 Nov_x000a_16.11.20 : 12.11.20 : 09.11.20 : 05.11.20 : pondasi bts ongoing, erection belum bisa dilakukan karena CME distop oleh pol pp_x000a_02.11.20 : 29.10.20 : 26.10.20 : pondasi BTS dan pagar ongoing, erection tower menunggu survey tim perijinan (plan survey hari ini)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rebarring done, plan cor hari ini_x000a_17.09.20 : on going excavation_x000a_14.09.20 : 10.09.20 : start excavation_x000a_07.09.20 : start CME menunggu IMB released_x000a_03.09.20 : 31.08.20 : kand A RF OK propose penurunan ketinggian menjadi tower 32 karena berada di runway LANUD, proses pengurusan KKOP (syarat rekom), realisasi IW ongoing_x000a_27.08.20 : realisasi IW, Disposisi Dinas PTSP penjadwalan rapat TKPRD untuk 3-Site sudah di ttd Kadis (CIBEUREUM_BANJAR, REJASARI_LANGENSARI, NEGLASARI_BANJAR), proses rekom on going_x000a_24.08.20 : plan selasa 25 Aug realisasi IW, plan rabu 26 Aug proses rekom_x000a_17.08.20 : 13.08.20 : proses eskalasi SITAC_x000a_10.08.20 : IW clear, proses finalisasi IW_x000a_06.08.20 : 03.08.20 : 27.07.20 : hunting"/>
    <x v="2"/>
    <x v="0"/>
    <m/>
    <m/>
    <m/>
    <m/>
    <x v="2"/>
    <m/>
    <m/>
    <x v="1"/>
    <m/>
    <m/>
  </r>
  <r>
    <n v="823"/>
    <m/>
    <s v="JAW-JI-KNR-4253-RETURN"/>
    <m/>
    <m/>
    <m/>
    <s v="SPK RETURN - CME by XL (RELOCATION)"/>
    <s v=""/>
    <n v="112.22223"/>
    <n v="-8.1466899999999995"/>
    <n v="41"/>
    <s v="0/60/300"/>
    <m/>
    <m/>
    <m/>
    <s v="HTI"/>
    <s v="JAW-JI-KNR-4253-RETURN"/>
    <s v="KANIGORO_SATREYAN"/>
    <s v="COLO"/>
    <s v="TBG"/>
    <s v="EAST"/>
    <x v="6"/>
    <s v="Jawa Timur"/>
    <s v="KAB. BLITAR"/>
    <n v="6614897"/>
    <x v="129"/>
    <m/>
    <n v="643"/>
    <s v="&gt; 150 days"/>
    <d v="2020-08-14T00:00:00"/>
    <s v="W33-2020"/>
    <s v="Aug-2020"/>
    <s v="TBD"/>
    <s v="TBD"/>
    <s v="TBD"/>
    <s v="TBD"/>
    <s v="TBD"/>
    <s v="TBD"/>
    <s v="TBD"/>
    <s v="TBD"/>
    <s v="TBD"/>
    <m/>
    <m/>
    <m/>
    <m/>
    <m/>
    <m/>
    <m/>
    <m/>
    <m/>
    <m/>
    <m/>
    <m/>
    <m/>
    <m/>
    <s v="02.SPK returned"/>
    <s v="02.SPK RETURNED"/>
    <m/>
    <s v="18.09.20 : CME BY XL, lacking PO CME, PO PLN released, plan RFI 29 oct 20"/>
    <x v="2"/>
    <x v="0"/>
    <m/>
    <m/>
    <m/>
    <m/>
    <x v="2"/>
    <m/>
    <m/>
    <x v="1"/>
    <m/>
    <m/>
  </r>
  <r>
    <n v="460"/>
    <m/>
    <s v="JAW-JI-KPN-4378"/>
    <n v="30606050031"/>
    <s v="TBG06_EJ071"/>
    <s v="TAWANG ARGO"/>
    <s v="ACTIVE"/>
    <s v="PMS"/>
    <n v="112.57120999999999"/>
    <n v="-7.8720999999999997"/>
    <n v="48"/>
    <s v="90/210/330"/>
    <m/>
    <s v="RELOCATION"/>
    <s v="Jl. Dusun Leban RT.17 RW. 05 Kel.Tawang argo Kec.Karang ploso Kab. Malangel.Tawang argo Kec.Karang ploso Kab. Malang"/>
    <s v="HTI"/>
    <s v="JAW-JI-KPN-4378"/>
    <s v="TAWANG ARGO RELOCATION"/>
    <s v="COLO"/>
    <s v="TBG"/>
    <s v="EAST"/>
    <x v="6"/>
    <s v="Jawa Timur"/>
    <s v="MALANG"/>
    <n v="6614896"/>
    <x v="130"/>
    <m/>
    <n v="156"/>
    <s v="&gt; 150 days"/>
    <d v="2020-08-13T00:00:00"/>
    <s v="W33-2020"/>
    <s v="Aug-2020"/>
    <d v="2020-11-28T00:00:00"/>
    <s v="W48-2020"/>
    <s v="Nov-2020"/>
    <d v="2020-11-28T00:00:00"/>
    <s v="W48-2020"/>
    <s v="Nov-2020"/>
    <d v="2020-12-14T00:00:00"/>
    <s v="W51-2020"/>
    <s v="Dec-2020"/>
    <s v="MW"/>
    <d v="2020-11-09T00:00:00"/>
    <m/>
    <n v="513031025522"/>
    <n v="6.6"/>
    <m/>
    <m/>
    <m/>
    <m/>
    <d v="2020-12-17T00:00:00"/>
    <s v="W51-2020"/>
    <m/>
    <m/>
    <m/>
    <s v="38.RFI"/>
    <s v="21.RFI"/>
    <s v="CLOSED - RFI DONE"/>
    <s v="21.12.20 : RFIN sent_x000a_17.12.20 : 14.12.20 : 10.12.20 : isu stock kwh meter kosong (area distribusi PLN Malang)_x000a_26.11.20 : proses PLN connection (no register)_x000a_12.09.20 : aktual SRFI, need PSB PLN_x000a_09.11.20 : 05.11.20 : pondasi done, ME installation_x000a_02.11.20 : prepare start CME_x000a_29.10.20 : 19.10.20 : STIP release"/>
    <x v="2"/>
    <x v="0"/>
    <m/>
    <m/>
    <m/>
    <m/>
    <x v="2"/>
    <m/>
    <m/>
    <x v="1"/>
    <m/>
    <m/>
  </r>
  <r>
    <n v="120"/>
    <m/>
    <s v="SUM-RI-DUM-1106"/>
    <n v="30597230031"/>
    <s v="0413871003"/>
    <s v="BUKIT DATUK"/>
    <s v="ACTIVE"/>
    <s v="TB"/>
    <n v="101.419258"/>
    <s v=" 1.653956"/>
    <n v="40"/>
    <s v="90/180/270"/>
    <n v="2020"/>
    <s v="JEDI 2020 [NEW]"/>
    <s v="Jalan Kaswari Perumahan Pertamina Blok D RT 25 Kelurahan Bukit Datuk Kecamatan Dumai Selatan Kota Dumai Provinsi Riau"/>
    <s v="HTI"/>
    <s v="SUM-RI-DUM-1106"/>
    <s v="BUKIT DATUK"/>
    <s v="B2S"/>
    <s v="TBG"/>
    <s v="West"/>
    <x v="9"/>
    <s v="Kep. Bangka Belitung"/>
    <s v="KOTA DUMAI"/>
    <n v="6614889"/>
    <x v="130"/>
    <m/>
    <n v="270"/>
    <s v="&gt; 150 days"/>
    <d v="2020-12-11T00:00:00"/>
    <s v="W50-2020"/>
    <s v="Dec-2020"/>
    <d v="2021-02-19T00:00:00"/>
    <s v="W08-2021"/>
    <s v="Feb-2021"/>
    <d v="2020-12-10T00:00:00"/>
    <s v="W50-2020"/>
    <s v="Dec-2020"/>
    <d v="2021-03-15T00:00:00"/>
    <s v="W12-2021"/>
    <s v="Mar-2021"/>
    <s v="MW"/>
    <d v="2020-10-27T00:00:00"/>
    <m/>
    <s v="716094"/>
    <m/>
    <m/>
    <d v="2020-12-23T00:00:00"/>
    <m/>
    <m/>
    <d v="2021-04-10T00:00:00"/>
    <s v="W15-2021"/>
    <m/>
    <m/>
    <m/>
    <s v="38.RFI"/>
    <s v="21.RFI"/>
    <s v="CLOSED - RFI DONE"/>
    <s v="12.04.21 : RFIN sent_x000a_29.03.21 : tower done, ME OG, RFI Plan 31 Mar_x000a_25.03.21 : erection OG, section 7 _x000a_23.03.21 : erection OG section 6, paralel pemasangan kabel PLN underground (power by Pertamina)_x000a_15.03.21 : start erection_x000a_08.03.21 : backfilling OG, plan erection start 10 Mar_x000a_04.03.21 : pouring OG, plan erection start 8 Mar_x000a_01.03.21 : plan pouring start 3 Mar_x000a_25.02.21 : pembesian OG, kontur lahan cenderung turun menimbulkan genangan air akibat curah hujan tinggi. plan pouring start 3 Mar_x000a_22.02.21 : 18.02.21 : wellpile done, prepare lantai kerja (kondisi tanah membutuhkan cerucuk)_x000a_11.02.21 : OG pengecoran borpile titik ke-2 dan 3 _x000a_04.01.21 : borepile OG 25%, kendala curah hujan tinggi, galian kedalaman 1.5-2m terdapat tumpukan batang poton harus dipotong manual_x000a_01.02.21 : 28.01.21 : galian OG, plan pengecoran 10 Feb_x000a_21.01.21 : re-design pondasi karena di kedalaman 1m terdapat tumpukan batang pohon_x000a_14.01.21 : 11.01.21 : borepile ongoing, plan pouring 22 Jan_x000a_07.01.21 : 04.01.21 : borepile ongoing, plan pouring 9 Jan_x000a_28.12.20 : 21.12.20 : 17.12.20 : galian ongoing_x000a_14.12.20 : 07.12.20 : soiltest dan APD ongoing target done 16 Dec, proses sign PKS PERTAMINA target penyelesaian 12 Dec_x000a_30.11.20 : proses ijin ke PERTAMINA untuk pekerjaan soiltest_x000a_19.11.20 : 16.11.20 : 12.11.20 : proses rekom lurah camat, plan RFC W5 Nov_x000a_09.11.20 : IW clear, plan rekom done 14 Nov_x000a_05.11.20 : 02.11.20 : PSB released, proses pengajuan sambungan listrik ke PERTAMINA dengan melampirkan SK PSB PLN_x000a_29.10.20 : tarif PLN approved by XL, proses request PSB PLN_x000a_26.10.20 : need konfirmasi XL terkait tarif listrik yang diajukan oleh PERTAMINA_x000a_22.10.20 : PLN tdk bisa supply Listrik, sdh kita FU ke pertamina untuk Konfirmasi bisa ga mereka supply Listrik_x000a_19.10.20 :15.10.20 : 12.10.20 : 08.10.20 : 05.10.20 : 01.10.20 : sudah mendapat ijin dari pertamina, Hari ini akli merapat ke PLN membawa surat Persetujuan dr Pertamina, menunggu konfirmasi dari PLN terkait pemasangan_x000a_28.09.20 : Update dari pertamina plan minggu ini merelease surat resmi kesediaan/ijin penggunaan existing jaringan kabel bawah tanahnya. untuk selanjutnya meminta konfirmasi resmi dari PLN._x000a_21.09.20 : 17.09.20 : menunggu feedback persetujuan PLN, Survey PLN dgn pertamina blm bisa dilakukan, karena perumahan pertamina Lock down karena ada yg positive covid. Komunikasi by verbal dengan pihak PLN Terkait rencana penggunakan Jaringan existing pertamina dari PLN minta surat resmi dari pertamina, ini blm di dapatkan dan baru dapat jawaban via email dr pertamina_x000a_10.09.20 : jawaban dari pertamina bersedia untuk mensuply power ke site Bukit Datuk, proses pengajuan kerjasama koneksi Power dengan Pertamina_x000a_07.09.20 : proses koordinasi dengan PLN dan Pertamina mengenai opsi connect langsung ke PLN dan teknis pembangunan/penggunaan jaringan di dalam komplek Pertamina_x000a_03.09.20 : 31.08.20 : 27.08.20 : 24.08.20 : 17.08.20 : kandidat A RF TX OK, IW CLEAR, menunggu approval XL terkait issue CDC_x000a_13.08.20 : 12.08.20 : hasil joint survey dgn pertamina submit kandidat A (101.41786, 1.65304) under RNP review, isu site Need CDC, karena Power by PERTAMINA daya terbatas (kandidat berada di Komplek Pertamina Dumai). Sama seperti existing site SUM-RI-DUM-0752 - Bukit Datuk Kota Dumai_x000a_10.08.20 : plan joint survey besok 12 Aug, target rekom KKOP18 Aug_x000a_06.08.20 : Sudah ada feedback dari Pertamina, plan joint survey dg Pertamina Selasa 11 Aug 20_x000a_05.08.20 : menunggu feedback dari Pertamina terkait perijinan sewa lahan_x000a_03.08.20 : 30.07.20 : 27.07.20 : 24.07.20 : NOM BERADA DI LAHAN PERTAMINA, PROSES PENGAJUAN SURAT KERJA SAMA KE PERTAMINA_x000a_"/>
    <x v="2"/>
    <x v="0"/>
    <m/>
    <m/>
    <m/>
    <m/>
    <x v="2"/>
    <m/>
    <m/>
    <x v="1"/>
    <m/>
    <m/>
  </r>
  <r>
    <n v="171"/>
    <m/>
    <s v="JAW-JI-BLT-1912"/>
    <n v="30597190031"/>
    <s v="1644501003"/>
    <s v="SUKOREJO_TLUMPU"/>
    <s v="ACTIVE"/>
    <s v="TB"/>
    <n v="112.15027600000001"/>
    <n v="-8.1121649999999992"/>
    <n v="40"/>
    <s v="0/150/240"/>
    <n v="2020"/>
    <s v="JEDI 2020 [NEW]"/>
    <s v="Jl. Durian RT04 RW04 Kelurahan Tlumpu Kecamatan Sukorejo Kota Blitar Jawa Timur"/>
    <s v="HTI"/>
    <s v="JAW-JI-BLT-1912"/>
    <s v="SUKOREJO_TLUMPU"/>
    <s v="B2S"/>
    <s v="TBG"/>
    <s v="EAST"/>
    <x v="6"/>
    <s v="Jawa Timur"/>
    <s v="KOTA BLITAR"/>
    <n v="6614889"/>
    <x v="130"/>
    <m/>
    <n v="225"/>
    <s v="&gt; 150 days"/>
    <d v="2020-12-11T00:00:00"/>
    <s v="W50-2020"/>
    <s v="Dec-2020"/>
    <d v="2021-01-31T00:00:00"/>
    <s v="W06-2021"/>
    <s v="Jan-2021"/>
    <d v="2020-12-10T00:00:00"/>
    <s v="W50-2020"/>
    <s v="Dec-2020"/>
    <d v="2021-02-26T00:00:00"/>
    <s v="W09-2021"/>
    <s v="Feb-2021"/>
    <s v="MW"/>
    <d v="2021-01-08T00:00:00"/>
    <m/>
    <s v="MULTIGUNA"/>
    <m/>
    <m/>
    <d v="2021-01-07T00:00:00"/>
    <m/>
    <m/>
    <d v="2021-02-24T00:00:00"/>
    <s v="W09-2021"/>
    <m/>
    <m/>
    <m/>
    <s v="38.RFI"/>
    <s v="21.RFI"/>
    <s v="CLOSED - RFI DONE"/>
    <s v="25.02.21 : RFIN sent_x000a_15.02.21 : Perluasan jaringan material PLN NY ready_x000a_04.01.21 : PLN connection process_x000a_28.01.21 : SRFI, waiting PSB PLN (request 8 Jan), potensi perluasan jaringan _x000a_21.01.21 : pouring OG_x000a__x000a_18.01.21 : 14.01.21 : borepile OG_x000a_07.01.21 : galian ongoing_x000a_04.01.21 : 28.12.20 : 21.12.20 : 14.12.10 : realisasi IW dan soiltest ongoing, rekom lurah camat done_x000a_10.12.20 : realisasi IW ongoing_x000a_07.12.20 : 03.12.20 : 30.11.20 : kandidat F approved by RND XL, proses penyelesaian sosialisasi dan IW_x000a_26.11.20 : propose return (weekly meeting 26 Nov) _x000a_26.11.20 : prepare submit kandidat, proses finalisasi soswar kandidat baru (IW clear)_x000a_19.11.20 : rehunting kandidat F_x000a_12.11.20 : rehunting _x000a_09.11.20 : 05.11.20 : kand E NOK, rehunting dengan arahan 112.147988°,  -8.108774_x000a_ 29.10.20 : 26.10.20 : IW ongoing di kandidat E, proses door to door karena isu penolakan warga_x000a_22.10.20 : 19.10.20 : berdasarkan soswar pada 16 Oct -&gt; IW failed, proses rehunting kandidat _x000a_15.10.20 : koordinat arahan XL dan sekitarnya ada isu penolakan warga, sedang proses soswar di kandidat E jarak 200m ke arah selatan dari arahan XL , prepare submit kandidat setelah IW secure_x000a_12.10.20 : 08.10.20 : prepare submit kandidat, plan 8 Oct_x000a_05.10.20 : 01.10.20 : kand D reject karena dekat existing XL, proses rehunting_x000a_28.09.20 : 25.09.20 : submit review RND kand D 112.14265 -8.11535 SST 42m_x000a_24.09.20 : sudah terdapat 2 existing site dekat titik arahan RND sehingga terkendala Perwali Blitar mengenai minmal jarak antar Menara 500m_x000a_23.09.20 : arahan RND rehunting ke tikor berikut : 112.148664, -8.112365._x000a_22.09.20 : submit kand C SST 42m  review RND Not ok candidate C, too far from nom, near existing_x000a_21.09.20 : 17.09.20 : kand B NOK by RND, near existing XL (validasi 14 sep), proses rehunting kand C, plan submit besok_x000a_14.09.20 : kandidat B under RNP review_x000a_10.09.20 : 07.09.20 : kandidat A IW fail, proses rehunting_x000a_03.09.20 : 31.08.20 : rekom PUPR approved, IW ongoing_x000a_27.08.20 : kand A RF 40m OK, TNP OK -&gt; MW 40m/0.6, IW ongoing_x000a_24.08.20 : submit kandidat A (112.147139, -8.11863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400m dr NOM (ISSUE PERWALI BLITAR - Jarak antar Menara memiliki kecukupan jarak udara minimal 500m dari menara eksisting )_x000a_03.08.20 : 30.07.20 : 27.07.20 : 23.07.20 : hunting"/>
    <x v="2"/>
    <x v="0"/>
    <m/>
    <m/>
    <m/>
    <m/>
    <x v="2"/>
    <m/>
    <m/>
    <x v="1"/>
    <m/>
    <m/>
  </r>
  <r>
    <n v="31"/>
    <m/>
    <s v="JAW-JB-CMH-3439"/>
    <n v="30597170031"/>
    <s v="1262231003"/>
    <s v="CIPAGERAN"/>
    <s v="ACTIVE"/>
    <s v="TB"/>
    <n v="107.54345000000001"/>
    <n v="-6.8483400000000003"/>
    <n v="30"/>
    <s v="90/210/330"/>
    <n v="2020"/>
    <s v="JEDI 2020 [NEW]"/>
    <s v="Jl. Karya Bakti Kp. Lebak Saat RT.001/RW.018 Kelurahan Cipageran Kecamatan Cimahi Utara Kota Cimahi"/>
    <s v="HTI"/>
    <s v="JAW-JB-CMH-3439"/>
    <s v="CIPAGERAN"/>
    <s v="B2S"/>
    <s v="TBG"/>
    <s v="CENTRAL"/>
    <x v="8"/>
    <s v="Jawa Barat"/>
    <s v="KOTA CIMAHI"/>
    <n v="6614889"/>
    <x v="130"/>
    <m/>
    <n v="216"/>
    <s v="&gt; 150 days"/>
    <d v="2020-12-11T00:00:00"/>
    <s v="W50-2020"/>
    <s v="Dec-2020"/>
    <d v="2021-02-10T00:00:00"/>
    <s v="W07-2021"/>
    <s v="Feb-2021"/>
    <d v="2020-12-10T00:00:00"/>
    <s v="W50-2020"/>
    <s v="Dec-2020"/>
    <d v="2021-02-15T00:00:00"/>
    <s v="W08-2021"/>
    <s v="Feb-2021"/>
    <s v="MW"/>
    <d v="2020-10-05T00:00:00"/>
    <m/>
    <s v="535812186522"/>
    <s v="6.6"/>
    <m/>
    <d v="2020-10-20T00:00:00"/>
    <m/>
    <m/>
    <d v="2021-02-15T00:00:00"/>
    <s v="W08-2021"/>
    <m/>
    <m/>
    <m/>
    <s v="38.RFI"/>
    <s v="21.RFI"/>
    <s v="CLOSED - RFI DONE"/>
    <s v="04.02.21 : erection tower done_x000a_28.01.21 : plan CME start W1 Feb_x000a_21.01.21 : plan IMB release 22 Jan_x000a_30.11.20 : IMB not yet release_x000a_09.11.20 : kondisi aktual sudah RFI namun ada isu perijinan sehingga tower harus dibongkar, proses erection dilakukan kembali setelah IMB terbit (plan 27 Nov 2020), plan RFI W2 Dec_x000a_05.11.20 : aktual RFI, minus finishing pagar (CME distop oleh pol PP)_x000a_02.11.20 : erection done, ME installation_x000a_29.10.20 : 26.10.20 : PLN connected, erection ongoing_x000a_22.10.20 : erection ongoing_x000a_19.10.20 : curring time_x000a_12.10.20 : rebarring_x000a_08.10.20 : on going excavation_x000a_05.10.20 : 04.10.20 : start excavation_x000a_01.10.20 : rekom done, RFC, plan start CME 2 Okt_x000a_28.09.20 : rekom on going, hari ini rekom lurah, besok rekom camat_x000a_24.09.20 : eskalasi approved, realisasi IW dan rekom target done minggu ini, proses APD_x000a_21.09.20 : proses eskalasi sitac, plan realisasi IW minggu ini, paralel proses rekom dan request soiltest_x000a_17.09.20 : IW Clear, review TNP OK RF 40m , TNP OK MW 40m/0.6, request soiltest, Plan bayar iw dan rekom Minggu dpn_x000a_14.09.20 : IW on going kand baru 75% plan IW clear besok, validasi kand akan diajukan setelah IW clear_x000a_10.09.20 : kandidat D failed, proses rehunting_x000a_07.09.20 : 03.09.20 : submit kandidat baru, cand D RF OK 30m_x000a_31.08.20 : 27.08.20 : Proses Finalisasi IW (negosiasi kompensasi)_x000a_24.08.20 : 23.08.20 : malam ini finalisasi IW, plan malam ini bisa clear_x000a_17.08.20 : 13.08.20 : 10.08.20 : IW on going kand A, IW 20% (total 24 KK), IW memerlukan pendekatan khusus karena rentan terhadap penolakan warga_x000a_06.08.20 : IW on going kand A_x000a_03.08.20 : 30.07.20 : kandidat A RF TX OK namun mengalami kendala gagal IW, plan submit kandidat baru (cand B) kamis 30 Jul_x000a_27.07.20 : kandidat A under TNP review_x000a_23.07.20 : kandidat A koordinat 107.541996, -6.849767 RND approved , RF 30m_x000a_20.07.20 : plan hari ini submit kandidat_x000a_16.07.20 : hunting"/>
    <x v="2"/>
    <x v="0"/>
    <m/>
    <m/>
    <m/>
    <m/>
    <x v="2"/>
    <m/>
    <m/>
    <x v="1"/>
    <m/>
    <m/>
  </r>
  <r>
    <n v="22"/>
    <m/>
    <s v="JAW-JT-PWT-0553"/>
    <n v="30597160031"/>
    <s v="1434151003"/>
    <s v="BOJONGSARI KEMBARAN"/>
    <s v="ACTIVE"/>
    <s v="TB"/>
    <n v="109.282781"/>
    <n v="-7.4225329999999996"/>
    <n v="50"/>
    <s v="35/130/210/320"/>
    <m/>
    <m/>
    <s v="JL. Raya Bojongsari RT 01 RW 08 Desa Bojongsari, Kecamatan Kembaran, Kabupaten Banyumas"/>
    <s v="EID"/>
    <s v="JAW-JT-PWT-0553"/>
    <s v="Bojongsari Kembaran"/>
    <s v="B2S"/>
    <s v="TBG"/>
    <s v="CENTRAL"/>
    <x v="5"/>
    <s v="DI Yogyakarta"/>
    <s v="BANYUMAS"/>
    <n v="6614888"/>
    <x v="130"/>
    <m/>
    <n v="136"/>
    <s v="121 - 150 days"/>
    <d v="2020-12-11T00:00:00"/>
    <s v="W50-2020"/>
    <s v="Dec-2020"/>
    <d v="2020-11-25T00:00:00"/>
    <s v="W48-2020"/>
    <s v="Nov-2020"/>
    <d v="2020-12-10T00:00:00"/>
    <s v="W50-2020"/>
    <s v="Dec-2020"/>
    <d v="2020-11-30T00:00:00"/>
    <s v="W49-2020"/>
    <s v="Nov-2020"/>
    <s v="MW"/>
    <d v="2020-11-03T00:00:00"/>
    <m/>
    <n v="522012429848"/>
    <s v="7,7"/>
    <m/>
    <m/>
    <m/>
    <m/>
    <d v="2020-11-27T00:00:00"/>
    <s v="W48-2020"/>
    <m/>
    <m/>
    <m/>
    <s v="38.RFI"/>
    <s v="21.RFI"/>
    <s v="CLOSED - RFI DONE"/>
    <s v="27.11.20 : RFIN sent_x000a_26.11.20 : PLN connected, proses finishing site dan collect doc RFIN_x000a_23.11.20 : ongoing PLN survey_x000a_19.11.20 : erection done, pondasi BTS done, ME installation ongoing_x000a_16.11.20 : 12.09.20 : erection ongoing_x000a_09.11.20 : pondasi ongoing_x000a_05.11.20 : rebaring, plan pengecoran start 6 Nov_x000a_02.11.20 : 29.10.20 : 26.10.20 : proses analisa ulang terkait design pondasi karena berada di lahan timbunan sampah _x000a_22.10.20 : 19.10.20 : proses galian_x000a_15.10.20 : bouwplank, plan start CME hari ini_x000a_12.10.20 : plan start CME kamis 15 oct 20_x000a_08.10.20 : 05.10.20 : 01.10.20 : rekom lurah &amp; camat done, proses perijinan_x000a_28.09.20 : realisasi IW done, on going proses rekom_x000a_24.09.20 : eskalasi approved, plan realisasi IW 25 Sep_x000a_21.09.20 : TNP OK 50m/0.3, IW CLEAR, proses eskalasi sitac_x000a_17.09.20 : kand C RNP OK, RF 50 50/120/200/280, proses review TNP paralel IW _x000a_14.09.20 : kand B gagal IW, kandidat baru under review RNP (cand C 109.278069, -7.423286)_x000a_10.09.20 : 09.09.20 : plan IW clear 14 Sep_x000a_07.09.20 : IW ongoing, minus 3KK_x000a_03.09.20 : 01.09.20 : TNP OK, IW on going_x000a_31.08.20 : 28.08.20 : kand B RND OK, review TNP_x000a_27.08.20 : kandidat B (koordinat 109.28651, -7.42448) under RNP review_x000a_24.08.20 : IW failed, rehunting kand B, plan submit kand B selasa 25 Aug_x000a_17.08.20 : TNP OK, MW height 50m/0.3, IW on going, plan IW clear 20 Aug 20_x000a_13.08.20 : paralel IW on going, dari 64KK kurang 7 kk, plan IW clear 20 Aug 20_x000a_10.08.20 : 06.08.20 : proses review TNP, IW ongoing di kandidat A_x000a_03.08.20 : 30.07.20 : kandidat A sedang dijalankan proses IW sesuai request RND tower 52 (TBG propose tower 42 untuk menghindari penolakan warga sekitar NOM)_x000a_27.07.20 : 23.07.20 : kandidat A koordinat  109.284361, -7.424769 approved by RND dengan RF 50m, waiting TNP review_x000a_20.07.20 : hunting"/>
    <x v="2"/>
    <x v="0"/>
    <m/>
    <m/>
    <m/>
    <m/>
    <x v="2"/>
    <m/>
    <m/>
    <x v="1"/>
    <m/>
    <m/>
  </r>
  <r>
    <n v="138"/>
    <m/>
    <s v="JAW-JI-PSR-4139"/>
    <n v="30597220031"/>
    <s v="1644531003"/>
    <s v="PURWOSARI_BAKALAN"/>
    <s v="ACTIVE"/>
    <s v="TB"/>
    <n v="112.75490499999999"/>
    <n v="-7.7556779999999996"/>
    <n v="50"/>
    <s v="50/200/275"/>
    <n v="2020"/>
    <s v="JEDI 2020 [NEW]"/>
    <s v=" Dusun Keputran, RT 16 RW 04, Desa Bakalan, Kec. Purwosari, Kab. Pasuruan, Prov. Jawa Timur"/>
    <s v="HTI"/>
    <s v="JAW-JI-PSR-4139"/>
    <s v="PURWOSARI_BAKALAN"/>
    <s v="B2S"/>
    <s v="TBG"/>
    <s v="EAST"/>
    <x v="6"/>
    <s v="Jawa Timur"/>
    <s v="KAB. PASURUAN"/>
    <n v="6614889"/>
    <x v="130"/>
    <m/>
    <n v="118"/>
    <s v="91 - 120 days"/>
    <d v="2020-12-11T00:00:00"/>
    <s v="W50-2020"/>
    <s v="Dec-2020"/>
    <d v="2020-12-10T00:00:00"/>
    <s v="W50-2020"/>
    <s v="Dec-2020"/>
    <d v="2020-12-10T00:00:00"/>
    <s v="W50-2020"/>
    <s v="Dec-2020"/>
    <d v="2020-11-10T00:00:00"/>
    <s v="W46-2020"/>
    <s v="Nov-2020"/>
    <s v="MW"/>
    <d v="2020-10-06T00:00:00"/>
    <m/>
    <n v="513580973893"/>
    <n v="6.6"/>
    <m/>
    <d v="2020-09-28T00:00:00"/>
    <m/>
    <m/>
    <d v="2020-11-09T00:00:00"/>
    <s v="W46-2020"/>
    <m/>
    <m/>
    <m/>
    <s v="38.RFI"/>
    <s v="21.RFI"/>
    <s v="CLOSED - RFI DONE"/>
    <s v="12.11.20 : RFIN sent_x000a_09.11.20 : 05.11.20 : PLN connected, proses penyusunan doc RFIN_x000a_02.11.20 : 29.10.20 : erection done, proses penyambungan PLN _x000a_26.10.20 : 22.10.20 : 19.10.20 : prepare start erection_x000a_15.10.20 : curingtime, plan start erection 20 oct 20_x000a_12.10.20 : galian done, lantai kerja done, prepare rebarring_x000a_08.10.20 : on going excavation_x000a_05.10.20 : start galian_x000a_01.10.20 : plan start CME 5 oct_x000a_28.09.20 : 24.09.20 : IW done, rekom done, RFC_x000a_21.09.20 : TNP OK 50m/1.2, IW ongoing, rekom lurah done, on going rekom camat_x000a_17.09.20 : kand E RF OK, proses review TNP, IW clear, proses rekom, soiltest done_x000a_10.09.20 : 07.09.20 : kand D IW fail (2KK menolak), proses mediasi paralel rehunting kandidat baru_x000a_03.09.20 : plan 3 Sep IW clear_x000a_31.08.20 : kand D RF OK -&gt; 50m, TNP OK -&gt; MW 50m/1.2, IW ongoing_x000a_27.08.20 : kandidat C RF OK, namun ada pergeseran sejauh 35m karena issue legalitas lahan, prepare submit kandidat_x000a_24.08.20 : submit kandidat B&amp;C outSAR karena issue penolakan warga hingga radius 380m, under RNP review_x000a_17.08.20 : IW failed, rehunting kand B_x000a_13.08.20 : IW ongoing, plan hari ini clear soswar forum_x000a_10.08.20 : IW on going_x000a_06.08.20 : kandidat A koordinat (112.75494, -7.7565) RNP OK -&gt; RF 50m, TNP OK -&gt; MW 50m/1.2_x000a_03.08.20 : 30.07.20 : 27.07.20 : 23.07.20 : hunting"/>
    <x v="2"/>
    <x v="0"/>
    <m/>
    <m/>
    <m/>
    <m/>
    <x v="2"/>
    <m/>
    <m/>
    <x v="1"/>
    <m/>
    <m/>
  </r>
  <r>
    <n v="118"/>
    <m/>
    <s v="JAW-JI-KPN-4341"/>
    <n v="30597210031"/>
    <s v="1644521003"/>
    <s v="NGANTANG_SIDODADI"/>
    <s v="ACTIVE"/>
    <s v="TB"/>
    <n v="112.37499800000001"/>
    <n v="-7.9047349999999996"/>
    <n v="50"/>
    <s v="140/235/300"/>
    <n v="2020"/>
    <s v="JEDI 2020 [NEW]"/>
    <s v="Dusun Sekar RT 007 RW 001, Desa Sidodadi, Kec. Ngantang, Kab. Malang, Prov. Jawa Timur"/>
    <s v="HTI"/>
    <s v="JAW-JI-KPN-4341"/>
    <s v="NGANTANG_SIDODADI"/>
    <s v="B2S"/>
    <s v="TBG"/>
    <s v="EAST"/>
    <x v="6"/>
    <s v="Jawa Timur"/>
    <s v="KAB. MALANG"/>
    <n v="6614889"/>
    <x v="130"/>
    <m/>
    <n v="106"/>
    <s v="91 - 120 days"/>
    <d v="2020-12-11T00:00:00"/>
    <s v="W50-2020"/>
    <s v="Dec-2020"/>
    <d v="2020-10-10T00:00:00"/>
    <s v="W41-2020"/>
    <s v="Oct-2020"/>
    <d v="2020-12-10T00:00:00"/>
    <s v="W50-2020"/>
    <s v="Dec-2020"/>
    <d v="2020-10-28T00:00:00"/>
    <s v="W44-2020"/>
    <s v="Oct-2020"/>
    <s v="MW"/>
    <d v="2020-09-10T00:00:00"/>
    <m/>
    <n v="513090217800"/>
    <n v="6.6"/>
    <m/>
    <d v="2020-09-14T00:00:00"/>
    <m/>
    <d v="2020-09-30T00:00:00"/>
    <d v="2020-10-28T00:00:00"/>
    <s v="W44-2020"/>
    <m/>
    <m/>
    <m/>
    <s v="38.RFI"/>
    <s v="21.RFI"/>
    <s v="CLOSED - RFI DONE"/>
    <s v="29.10.20 : RFIN sent 28 Oct_x000a_26.10.20 : aktual RFI, proses penyusunan doc RFIN_x000a_22.10.20 : PLN connected, proses penyusunan doc RFIN_x000a_19.10.20 : 15.10.20 : 12.10.20 : 08.10.20 : Surat Jawaban PLN release, status jaringan PLN Overblust trafo 87% dan perluasan jaringan, revisi plan RFI 28 oct 20_x000a_05.10.20 : 01.10.20 : 30.10.20 : SRFIN sent, ada isu selisih daya PLN dan sedang di fu Surat Jawaban PLN_x000a_28.09.20 : 24.09.20 : erection on going_x000a_21.09.20 : cor done, curingtime, plan start erection 24 sept_x000a_17.09.20 : lantai kerja done, rebarring ongoing_x000a_14.09.20 : 10.09.20 : on going excavation_x000a_07.09.20 : 03.09.20 : bouwplank, paralel perijinan_x000a_31.08.20 : rekom done, submit berkas perijinan_x000a_27.08.20 : proses penjadwalan soiltest_x000a_24.08.20 : on going review eskalasi biaya sitac, plan realisasi 27 aug_x000a_17.08.20 : TNP OK MW height 50m/1.2, IW clear, proses eskalasi sitac_x000a_13.08.20 : kandidat C IW failed, submit kandidat baru (cand E) RF OK 50m, proses review TNP_x000a_10.08.20 : IW on going_x000a_06.08.20 : kandidat C (koordinat 112.37642, -7.90486) RNP OK -&gt; RF 50m, TNP OK -&gt; MW 50m/1.2_x000a_03.08.20 : rehunting_x000a_30.07.20 : NOM memiliki histori hardcommcase, kandidat A&amp; B (outSAR &gt;500m) yg disubmit NOK by RND karena terlalu jauh dari NOM_x000a_27.07.20 : 23.07.20 : hunting"/>
    <x v="2"/>
    <x v="0"/>
    <m/>
    <m/>
    <m/>
    <m/>
    <x v="2"/>
    <m/>
    <m/>
    <x v="1"/>
    <m/>
    <m/>
  </r>
  <r>
    <n v="91"/>
    <m/>
    <s v="JAW-JI-BLT-1917"/>
    <n v="30597200031"/>
    <s v="1644511003"/>
    <s v="KEPANJEN_KIDUL_SENTUL"/>
    <s v="ACTIVE"/>
    <s v="TB"/>
    <n v="112.19522000000001"/>
    <n v="-8.0684100000000001"/>
    <n v="50"/>
    <s v="110/185/285"/>
    <n v="2020"/>
    <s v="JEDI 2020 [NEW]"/>
    <s v="JL. CUT NYAK DIEN RT.002 RW.008, KELURAHAN SENTUL, KEC. KEPANJENKIDUL, KOTA BLITAR, PROP. JAWA TIMUR"/>
    <s v="HTI"/>
    <s v="JAW-JI-BLT-1917"/>
    <s v="KEPANJEN_KIDUL_SENTUL"/>
    <s v="B2S"/>
    <s v="TBG"/>
    <s v="EAST"/>
    <x v="6"/>
    <s v="Jawa Timur"/>
    <s v="KOTA BLITAR"/>
    <n v="6614889"/>
    <x v="130"/>
    <m/>
    <n v="245"/>
    <s v="&gt; 150 days"/>
    <d v="2020-12-11T00:00:00"/>
    <s v="W50-2020"/>
    <s v="Dec-2020"/>
    <d v="2021-02-20T00:00:00"/>
    <s v="W08-2021"/>
    <s v="Feb-2021"/>
    <d v="2020-12-11T00:00:00"/>
    <s v="W50-2020"/>
    <s v="Dec-2020"/>
    <s v="TBD"/>
    <s v="TBD"/>
    <s v="TBD"/>
    <s v="FO"/>
    <d v="2021-02-15T00:00:00"/>
    <m/>
    <n v="514021937046"/>
    <n v="6.6"/>
    <m/>
    <d v="2021-01-26T00:00:00"/>
    <m/>
    <m/>
    <d v="2021-03-16T00:00:00"/>
    <s v="W12-2021"/>
    <m/>
    <m/>
    <m/>
    <s v="38.RFI"/>
    <s v="21.RFI"/>
    <s v="CLOSED - RFI DONE"/>
    <s v="01.03.21 : SRFI_x000a_22.02.21 : plan erection start 23-Feb_x000a_18.02.21 : curring time_x000a_15.02.21 : pouring OG_x000a_11.02.21 : 08.01.21 : plan cor borpile 8 Jan_x000a_04.02.21 : borepile OG_x000a_01.02.21 : CME stop penolakan warga, penyelesaian melalui soswar plan hari ini_x000a_28.01.21 : galian OG_x000a_21.01.21 : 18.01.21 : CME belum bisa start, IMB NY release -&gt; plan W5 Jan_x000a_11.01.21 : 07.01.21 : estimasi ijin prinsip release 15 Jan, plan CME start 16 Jan_x000a_28.12.20 : menunggu ijin prinsip(IMB) release _x000a_21.12.20 : 17.12.20 : 14.12.20 : issue CME hold, warga meminta kompensasi. CME bisa start kembali setelah Ijin prinsip (produk perijinan) release estimasi minggu ini 18 Dec_x000a_07.12.20 : 03.12.20 : start CME_x000a_26.11.20 : soiltest done, plan RFC 27 Nov_x000a_19.11.20 : 12.11.20 : realisasi IW done, rekom done, proses soiltest plan RFC W5 Nov_x000a_09.11.20 : 05.11.20 : TNP OK, proses realisasi IW _x000a_02.11.20 : kand C RF OK 50m, under TNP review, status IW CLEAR_x000a_29.10.20 : submit kand C propose tower kamuflase 52m (isu perwali kota blitar), under RNP review_x000a_26.10.20 : 22.10.20 : 19.10.20 :  IW failed berdasarkan hasil soswar pada 17 Oct, proses rehunting paralel dilakukan IW, plan dapat kandiddat 20 Oct_x000a_15.10.20 : proses negosiasi nilai sewa lahan di kandidat baru, prepare submit kandidat setelah mediasi dengan warga  _x000a_12.10.20 : 08.10.20 : prepare submit kandidat, plan submit 8 Oct_x000a_05.10.20 : 01.10.20 : kandidat B gagal IW, proses rehunting_x000a_28.09.20 : IW on going_x000a_24.09.20 : review TNP OK kand B H: 50 0.6 233.53 per 23 sep_x000a_23.09.20 : submit review TNP kand B Tower 52m, kand A rejected, proses IW ongoing di kandidat baru (cand B RF OK 50m) paralel review TNP_x000a_22.09.20 : submit kand B 52m  review RND Ok candidate B, tower 52 (112.19139 -8.070778 / 112° 11' 29.00&quot; E 08° 04' 14.80&quot; S) RF 50m 10/140/210 _x000a_21.09.20 : pengajuan validasi, paralel IW on going_x000a_17.09.20 : proses soiltest, plan rekom PUPR done 18 Sept_x000a_14.09.20 : 10.09.20 : IW CLEAR, masih menunggu feedback rekom PUPR_x000a_07.09.20 : proses soswar mediasi dengan warga yang belum bertanda tangan (minus 3KK dari total 9KK) target IW CLEAR 9 Sep, paralel follow up rekom PUPR_x000a_03.09.20 : 31.08.20 : menunggu rekom PUPR, paralel masih IW ongoing _x000a_27.08.20 : kand A RF 50m OK, TNP OK -&gt; MW 50m/0.6, IW ongoing_x000a_24.08.20 : submit kandidat A (112.190669, -8.070917) outSAR issue perwali Kota Blitar, under RNP review_x000a_17.08.20 : 13.08.20 : need eskalasi RND terkait isu perwali (jarak antar menara), PU belum setuju dengan NOM, koordinasi permintaan arahan dari PU minggu ini._x000a_10.08.20 : 10.08.20 : 06.08.20 : need approval perluasaan SAR karena titik NOM berada di kawasan padat penduduk (tidak mendapat izin PUPR Blitar) dan dekat tower existing dgn jarak 55m dr NOM (ISSUE PERWALI BLITAR - Jarak antar Menara memiliki kecukupan jarak udara minimal 500m dari menara eksisting )_x000a_03.08.20 : 30.07.20 :  27.07.20 : 23.07.20 : hunting_x000a_20.07.20 : hunting_x000a_"/>
    <x v="2"/>
    <x v="0"/>
    <m/>
    <m/>
    <m/>
    <m/>
    <x v="2"/>
    <m/>
    <m/>
    <x v="1"/>
    <m/>
    <m/>
  </r>
  <r>
    <n v="170"/>
    <m/>
    <s v="JAW-JI-BLT-1911"/>
    <n v="30597180031"/>
    <s v="1644491003"/>
    <s v="SUKOREJO_TANJUNGSARI"/>
    <s v="ACTIVE"/>
    <s v="TB"/>
    <n v="112.13956"/>
    <n v="-8.08338"/>
    <n v="50"/>
    <s v="125/230/340"/>
    <n v="2020"/>
    <s v="JEDI 2020 [NEW]"/>
    <s v="Jl. Kali Sampit RT.004 RW.005, Kel. Tanjungsari, Kec. Sukorejo, Kota Blitar , Jawa Timur"/>
    <s v="HTI"/>
    <s v="JAW-JI-BLT-1911"/>
    <s v="SUKOREJO_TANJUNGSARI"/>
    <s v="B2S"/>
    <s v="TBG"/>
    <s v="EAST"/>
    <x v="6"/>
    <s v="Jawa Timur"/>
    <s v="KOTA BLITAR"/>
    <n v="6614889"/>
    <x v="130"/>
    <m/>
    <n v="245"/>
    <s v="&gt; 150 days"/>
    <d v="2020-12-11T00:00:00"/>
    <s v="W50-2020"/>
    <s v="Dec-2020"/>
    <d v="2020-12-10T00:00:00"/>
    <s v="W50-2020"/>
    <s v="Dec-2020"/>
    <d v="2021-02-06T00:00:00"/>
    <s v="W06-2021"/>
    <s v="Feb-2021"/>
    <d v="2021-03-29T00:00:00"/>
    <s v="W14-2021"/>
    <s v="Mar-2021"/>
    <s v="FO (Change to MW as temp solution)"/>
    <d v="2021-01-18T00:00:00"/>
    <m/>
    <n v="514021910138"/>
    <n v="6.6"/>
    <m/>
    <d v="2020-11-11T00:00:00"/>
    <m/>
    <m/>
    <d v="2021-03-16T00:00:00"/>
    <s v="W12-2021"/>
    <m/>
    <m/>
    <m/>
    <s v="38.RFI"/>
    <s v="21.RFI"/>
    <s v="CLOSED - RFI DONE"/>
    <s v="15.03.21 : 08.03.21 : MoM 04/3, OG perluasan jaringan, revise RFI plan 29/3_x000a_18.02.21 : PLN connection daya 23 kVA, setelah 1 bulan di downgrade 6.6 kVA_x000a_26.01.21 : survey done, need perluasan jaringan (penambahan 2 tiang)_x000a_21.01.21 : PSB released, PLN connection OG_x000a_19.11.20 : SRFIN sent_x000a_16.12.20 : aktual SRFI_x000a_12.11.20 : ME ongoing_x000a_09.11.20 : 05.11.20 : erection ongoing_x000a_02.11.20 : pondasi ongoing_x000a_29.10.20 : 22.10.20 : bouwplank, prepare start CME_x000a_19.10.20 : rekom lurah camat done, RFC_x000a_15.10.20 : rekom dan perijinan done, proses review design kamuflase tower 52m_x000a_12.10.20 : rekom lurah done, plan rekom camat 12 Oct_x000a_08.10.20 : plan rekom camat dan rekom lurah clear hari ini_x000a_05.10.20 : menunggu terbit rekom PU, plan minggu ini_x000a_01.10.20 : 28.09.20 : plan sign Kelengkapan doc SKRK hari jumat, sekaligus IP dr PU, setelah IP release dilanjutkan proses sign lurah krn untuk Kota blitar, setingkat kelurahan dan kecamatan sign kelengkapan dokument after sign dr PU, _x000a_24.09.20 : 21.09.20 : rekom PUPR done, ongoing rekom camat_x000a_17.09.20 : plan rekom PUPR done 18 Sep_x000a_14.09.20 : 10.09.20 : IW CLEAR, masih menunggu feedback rekom PUPR_x000a_07.09.20 : 03.09.20 : 31.08.20 : IW ongoing, paralel menunggu rekom PUPR_x000a_27.08.20 : kand A RF 50m OK, TNP OK -&gt; MW 50m/0.6, IW ongoing_x000a_24.08.20 : submit kandidat A (112.135278, -8.08308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24m  dr NOM (ISSUE PERWALI BLITAR - Jarak antar Menara memiliki kecukupan jarak udara minimal 500m dari menara eksisting )_x000a_03.08.20 : 30.07.20 : 27.07.20 : 23.07.20 : hunting"/>
    <x v="2"/>
    <x v="0"/>
    <m/>
    <m/>
    <m/>
    <m/>
    <x v="2"/>
    <m/>
    <m/>
    <x v="1"/>
    <m/>
    <m/>
  </r>
  <r>
    <n v="45"/>
    <m/>
    <s v="JAW-JT-PWD-0014"/>
    <n v="30597150031"/>
    <s v="1434141003"/>
    <s v="GAJAH MADA PURWODADI"/>
    <s v="ACTIVE"/>
    <s v="TB"/>
    <n v="110.9037939"/>
    <n v="-7.0908397000000001"/>
    <n v="50"/>
    <s v="75/140/310"/>
    <m/>
    <m/>
    <s v="Jl. Gajah Mada RT 06 RW 01 Kelurahan Kuripan Kecamatan Purwodadi Kabupaten Grobogan Jawa Tengah "/>
    <s v="EID"/>
    <s v="JAW-JT-PWD-0014"/>
    <s v="Gajah Mada Purwodadi"/>
    <s v="B2S"/>
    <s v="TBG"/>
    <s v="CENTRAL"/>
    <x v="5"/>
    <s v="DI Yogyakarta"/>
    <s v="GROBOGAN"/>
    <n v="6614888"/>
    <x v="130"/>
    <m/>
    <n v="255"/>
    <s v="&gt; 150 days"/>
    <d v="2020-12-11T00:00:00"/>
    <s v="W50-2020"/>
    <s v="Dec-2020"/>
    <d v="2020-10-25T00:00:00"/>
    <s v="W44-2020"/>
    <s v="Oct-2020"/>
    <d v="2021-02-28T00:00:00"/>
    <s v="W10-2021"/>
    <s v="Feb-2021"/>
    <d v="2021-03-13T00:00:00"/>
    <s v="W11-2021"/>
    <s v="Mar-2021"/>
    <s v="FO (Change to MW as temp solution)"/>
    <d v="2021-02-11T00:00:00"/>
    <m/>
    <n v="525530230524"/>
    <n v="7.7"/>
    <m/>
    <m/>
    <m/>
    <m/>
    <d v="2021-03-26T00:00:00"/>
    <s v="W13-2021"/>
    <m/>
    <m/>
    <m/>
    <s v="38.RFI"/>
    <s v="21.RFI"/>
    <s v="CLOSED - RFI DONE"/>
    <s v="25.03.21 : PLN connected, plan submit RFIN hari ini_x000a_25.02.21 : OG PLN connection_x000a_11.02.21 : perubahan transport FO -&gt; MW, waiting PSB release_x000a_19.10.20 : doc SRFI sent_x000a_15.10.20 : SRFI actual, preparing doc SRFIN, plan submit latest 16 oct 20_x000a_12.10.20 : ME on going, finishing F &amp; Y_x000a_08.10.20 : erection done, ME dan F&amp;Y on going_x000a_05.10.20 : erection on going, plan besok top section_x000a_01.10.20 : pouring done, curing time, plan start erection minggu 4 oct 20_x000a_28.09.20 : rebarring, plan cor 28 sep 20_x000a_24.09.20 : on going pondasi sumuran, progress terkendala galian longsor, plan cor 28 sep 20_x000a_21.09.20 : revisi design done 19 sep, pekerjaan pondasi start dengan new design (pondasi sumuran)_x000a_17.09.20 : proses revisi design pondasi karena borepile longsor terus_x000a_14.09.20 : 10.09.20 : start excavation_x000a_07.09.20 : plan sudah bisa start CME minggu depan, paralel dengan proses perijinan_x000a_03.09.20 : status RFC, proses perijinan_x000a_31.08.20 : 27.08.20 : rekom camat done, soiltest done, proses design pack_x000a_24.08.20 : realisasi IW done, proses rekom_x000a_17.08.20 : 13.08.20 : IW clear, proses eskalasi biaya sitac_x000a_06.08.20 : kandidat B approved by TNP, MW height 50m/0.6, proses IW ongoing_x000a_03.08.20 : kandidat B OK RF 50m, proses review TNP _x000a_30.07.20 : kandidat A terkendala issue penolakan warga, submit kandidat baru bergeser 30m (cand B koordinat 110.903722, -7.091994) under RNP review_x000a_27.07.20 : 23.07.20 : kandidat A koordinat 110.903722, -7.09175 approved by RND dengan RF 50m, waiting TNP review_x000a_20.07.20 : hunting"/>
    <x v="2"/>
    <x v="0"/>
    <m/>
    <m/>
    <m/>
    <m/>
    <x v="2"/>
    <m/>
    <m/>
    <x v="1"/>
    <m/>
    <m/>
  </r>
  <r>
    <n v="876"/>
    <m/>
    <s v="JAW-JI-KNR-4253-RETURN"/>
    <m/>
    <m/>
    <m/>
    <s v="SPK RETURN - CME by XL (RELOCATION)"/>
    <s v=""/>
    <n v="112.22223"/>
    <n v="-8.1466899999999995"/>
    <n v="50"/>
    <s v="0/60/300"/>
    <m/>
    <m/>
    <m/>
    <s v="HTI"/>
    <s v="JAW-JI-KNR-4253-RETURN"/>
    <s v="KANIGORO_SATREYAN"/>
    <s v="B2S"/>
    <s v="TBG"/>
    <s v="EAST"/>
    <x v="6"/>
    <s v="Jawa Timur"/>
    <s v="KAB. BLITAR"/>
    <n v="6614889"/>
    <x v="130"/>
    <m/>
    <n v="644"/>
    <s v="&gt; 150 days"/>
    <d v="2020-12-11T00:00:00"/>
    <s v="W50-2020"/>
    <s v="Dec-2020"/>
    <s v="TBD"/>
    <s v="TBD"/>
    <s v="TBD"/>
    <s v="TBD"/>
    <s v="TBD"/>
    <s v="TBD"/>
    <s v="TBD"/>
    <s v="TBD"/>
    <s v="TBD"/>
    <s v="FO"/>
    <m/>
    <m/>
    <m/>
    <m/>
    <m/>
    <m/>
    <m/>
    <m/>
    <m/>
    <m/>
    <m/>
    <m/>
    <m/>
    <s v="02.SPK returned"/>
    <s v="02.SPK RETURNED"/>
    <m/>
    <s v="15.07.20 : propose colo to site 164105107  SATREYAN KANIGORO yang hanya berjarak 6m dari existing site TBG, RND OK CHANGE TO COLO, SPK return by TBG and waiting SPK COLO"/>
    <x v="2"/>
    <x v="0"/>
    <m/>
    <m/>
    <m/>
    <m/>
    <x v="2"/>
    <m/>
    <m/>
    <x v="1"/>
    <m/>
    <m/>
  </r>
  <r>
    <n v="822"/>
    <m/>
    <s v="JAW-JI-KPN-4378-RETURN"/>
    <m/>
    <m/>
    <m/>
    <s v="SPK RETURN - CME by XL (RELOCATION)"/>
    <s v=""/>
    <n v="112.57120999999999"/>
    <n v="-7.8720999999999997"/>
    <n v="48"/>
    <s v="90/210/330"/>
    <m/>
    <s v="RELOCATION"/>
    <m/>
    <s v="HTI"/>
    <s v="JAW-JI-KPN-4378-RETURN"/>
    <s v="TAWANG ARGO RELOCATION"/>
    <s v="COLO"/>
    <s v="TBG"/>
    <s v="EAST"/>
    <x v="6"/>
    <s v="Jawa Timur"/>
    <s v="Malang"/>
    <n v="6614896"/>
    <x v="130"/>
    <m/>
    <n v="644"/>
    <s v="&gt; 150 days"/>
    <d v="2020-08-13T00:00:00"/>
    <s v="W33-2020"/>
    <s v="Aug-2020"/>
    <s v="TBD"/>
    <s v="TBD"/>
    <s v="TBD"/>
    <s v="TBD"/>
    <s v="TBD"/>
    <s v="TBD"/>
    <s v="TBD"/>
    <s v="TBD"/>
    <s v="TBD"/>
    <m/>
    <m/>
    <m/>
    <m/>
    <m/>
    <m/>
    <m/>
    <m/>
    <m/>
    <m/>
    <m/>
    <m/>
    <m/>
    <m/>
    <s v="02.SPK returned"/>
    <s v="02.SPK RETURNED"/>
    <m/>
    <s v="30.07.20 : under review RND HTI"/>
    <x v="2"/>
    <x v="0"/>
    <m/>
    <m/>
    <m/>
    <m/>
    <x v="2"/>
    <m/>
    <m/>
    <x v="1"/>
    <m/>
    <m/>
  </r>
  <r>
    <n v="609"/>
    <m/>
    <s v="KAL-KS-PLI-0911"/>
    <n v="30606800031"/>
    <s v="220614109"/>
    <s v="TANAH LAUT 1"/>
    <s v="ACTIVE - CME by XL"/>
    <s v="SKP"/>
    <n v="114.73621"/>
    <n v="-3.7404299999999999"/>
    <n v="50"/>
    <s v="30/220/300"/>
    <n v="2020"/>
    <s v="JEDI 2020 [NEW]"/>
    <s v="Jl. Telkom Gunung Keramaian, Desa Panggung Baru RT 02 / RW.01 Kec. Pelaihari, Kab. Tanah Laut Prov. Kalimantan Selatan"/>
    <s v="HTI"/>
    <s v="KAL-KS-PLI-0911"/>
    <s v="PANGGUNG BARU"/>
    <s v="COLO"/>
    <s v="HTI"/>
    <s v="CENTRAL"/>
    <x v="7"/>
    <s v="Kalimantan Selatan"/>
    <s v="KAB. TANAH LAUT"/>
    <n v="6614863"/>
    <x v="131"/>
    <m/>
    <n v="123"/>
    <s v="121 - 150 days"/>
    <d v="2020-08-06T00:00:00"/>
    <s v="W32-2020"/>
    <s v="Aug-2020"/>
    <s v="CME BY XL"/>
    <s v=""/>
    <s v=""/>
    <d v="2020-08-06T00:00:00"/>
    <s v="W32-2020"/>
    <s v="Aug-2020"/>
    <d v="2020-08-06T00:00:00"/>
    <s v="W32-2020"/>
    <s v="Aug-2020"/>
    <s v="MW"/>
    <m/>
    <m/>
    <m/>
    <m/>
    <m/>
    <d v="2020-07-23T00:00:00"/>
    <m/>
    <m/>
    <d v="2020-11-07T00:00:00"/>
    <s v="W45-2020"/>
    <m/>
    <m/>
    <m/>
    <s v="38.RFI"/>
    <s v="21.RFI"/>
    <s v="CLOSED - RFI DONE"/>
    <s v="09.11.20 : SRFI, target RFI 26 Nov_x000a_18.09.20 : CME BY XL, Lacking PO CME &amp; PO PLN, plan RFI 29 oct 20_x000a_30.07.20 : mobilisasi, CME by XL_x000a_16.07.20 : 07.07.20 : SPK release"/>
    <x v="2"/>
    <x v="0"/>
    <m/>
    <m/>
    <m/>
    <m/>
    <x v="2"/>
    <m/>
    <m/>
    <x v="1"/>
    <m/>
    <m/>
  </r>
  <r>
    <n v="921"/>
    <m/>
    <s v="JAW-JB-CKR-0069"/>
    <m/>
    <m/>
    <m/>
    <s v="X RELOC TBG"/>
    <s v=""/>
    <n v="107.072767"/>
    <n v="6.2053000000000003"/>
    <n v="50"/>
    <s v="30/100/190/280"/>
    <m/>
    <m/>
    <m/>
    <s v="EID"/>
    <s v="JAW-JB-CKR-0069"/>
    <s v="VILLA MUTIARA TAMBUN RELOCATION"/>
    <s v="B2S"/>
    <s v="TBG"/>
    <s v="JABO"/>
    <x v="10"/>
    <s v="Jawa Barat"/>
    <s v="Bekasi"/>
    <n v="6614861"/>
    <x v="131"/>
    <m/>
    <n v="651"/>
    <s v="&gt; 150 days"/>
    <d v="2020-12-04T00:00:00"/>
    <s v="W49-2020"/>
    <s v="Dec-2020"/>
    <d v="2020-12-03T00:00:00"/>
    <s v="W49-2020"/>
    <s v="Dec-2020"/>
    <d v="2020-12-03T00:00:00"/>
    <s v="W49-2020"/>
    <s v="Dec-2020"/>
    <d v="2020-12-03T00:00:00"/>
    <s v="W49-2020"/>
    <s v="Dec-2020"/>
    <s v="MW"/>
    <m/>
    <m/>
    <m/>
    <m/>
    <m/>
    <m/>
    <m/>
    <m/>
    <m/>
    <m/>
    <m/>
    <m/>
    <m/>
    <s v="04.Survey OG"/>
    <s v="03.SURVEY PROCESS"/>
    <s v="CURRENTLY NO ISSUE"/>
    <s v="03.08.20 : Hunting by Asset (Reloc TBG)"/>
    <x v="2"/>
    <x v="0"/>
    <m/>
    <m/>
    <m/>
    <m/>
    <x v="2"/>
    <m/>
    <m/>
    <x v="1"/>
    <m/>
    <m/>
  </r>
  <r>
    <n v="608"/>
    <m/>
    <s v="KAL-KS-BJM-0928"/>
    <n v="30606860031"/>
    <s v="220380109"/>
    <s v="SUNGAI ANDAI"/>
    <s v="ACTIVE - CME by XL"/>
    <s v="TB"/>
    <n v="114.60844"/>
    <n v="-3.2946200000000001"/>
    <n v="30"/>
    <s v="0/120/240"/>
    <n v="2020"/>
    <s v="JEDI 2020 [NEW]"/>
    <s v="Jl. Purnama Permai Rt.03 Rw.01, Kel. Sungai andai / Kec. Banjarmasin Utara Banjarmasin Kalsel"/>
    <s v="HTI"/>
    <s v="KAL-KS-BJM-0928"/>
    <s v="SURGI MUFTI_TIMURLAUT"/>
    <s v="COLO"/>
    <s v="HTI"/>
    <s v="CENTRAL"/>
    <x v="7"/>
    <s v="Kalimantan Selatan"/>
    <s v="KOTA BANJARMASIN"/>
    <n v="6614866"/>
    <x v="131"/>
    <m/>
    <n v="209"/>
    <s v="&gt; 150 days"/>
    <d v="2020-08-06T00:00:00"/>
    <s v="W32-2020"/>
    <s v="Aug-2020"/>
    <d v="2020-10-29T00:00:00"/>
    <s v="W44-2020"/>
    <s v="Oct-2020"/>
    <d v="2021-02-01T00:00:00"/>
    <s v="W06-2021"/>
    <s v="Feb-2021"/>
    <d v="2021-02-01T00:00:00"/>
    <s v="W06-2021"/>
    <s v="Feb-2021"/>
    <s v="FO (Change to MW as temp solution)"/>
    <d v="2021-01-18T00:00:00"/>
    <m/>
    <m/>
    <m/>
    <m/>
    <d v="2020-07-30T00:00:00"/>
    <m/>
    <m/>
    <d v="2021-02-01T00:00:00"/>
    <s v="W06-2021"/>
    <m/>
    <m/>
    <m/>
    <s v="38.RFI"/>
    <s v="21.RFI"/>
    <s v="CLOSED - RFI DONE"/>
    <s v="08.01.21 : RFI by TechPartner 01-Feb-21_x000a_18.09.20 : CME BY XL, Lacking PO CME &amp; PO PLN, plan RFI 29 oct 20_x000a_16.07.20 : 07.07.20 : SPK release, CME by XL"/>
    <x v="2"/>
    <x v="0"/>
    <m/>
    <m/>
    <m/>
    <m/>
    <x v="2"/>
    <m/>
    <m/>
    <x v="1"/>
    <m/>
    <m/>
  </r>
  <r>
    <n v="352"/>
    <m/>
    <s v="SUM-SU-STB-2198"/>
    <n v="30596520031"/>
    <s v="021440109"/>
    <s v="PALUK PAKIH"/>
    <s v="ACTIVE"/>
    <s v="TB"/>
    <n v="98.324950000000001"/>
    <n v="3.7259000000000002"/>
    <n v="60"/>
    <s v="30/130/270"/>
    <n v="2020"/>
    <s v="JEDI 2020 [NEW]"/>
    <s v="Dusun Bukit, Desa paluk pakih Babussalam, Kecamatan Batang Serangan, Kab. Langkat Prov. Sumatera Utara"/>
    <s v="HTI"/>
    <s v="SUM-SU-STB-2198"/>
    <s v="BANJAR JAYA"/>
    <s v="COLO"/>
    <s v="TBG"/>
    <s v="West"/>
    <x v="3"/>
    <s v="Sumatera Utara"/>
    <s v="LANGKAT"/>
    <n v="6614850"/>
    <x v="132"/>
    <m/>
    <n v="31"/>
    <s v="31 - 60 days"/>
    <d v="2020-08-05T00:00:00"/>
    <s v="W32-2020"/>
    <s v="Aug-2020"/>
    <d v="2020-08-04T00:00:00"/>
    <s v="W32-2020"/>
    <s v="Aug-2020"/>
    <d v="2020-08-07T00:00:00"/>
    <s v="W32-2020"/>
    <s v="Aug-2020"/>
    <d v="2020-08-07T00:00:00"/>
    <s v="W32-2020"/>
    <s v="Aug-2020"/>
    <s v="MW"/>
    <d v="2020-07-16T00:00:00"/>
    <m/>
    <s v="122140849271"/>
    <n v="6.6"/>
    <m/>
    <d v="2020-07-10T00:00:00"/>
    <m/>
    <m/>
    <d v="2020-08-06T00:00:00"/>
    <s v="W32-2020"/>
    <m/>
    <m/>
    <m/>
    <s v="38.RFI"/>
    <s v="21.RFI"/>
    <s v="CLOSED - RFI DONE"/>
    <s v="06.08.20 : RFIN sent _x000a_27.07.20 : 25.07.20 : actual SRFI, PLN connection process_x000a_23.07.20 : on going RBS foundation_x000a_06.07.20 : SPK release"/>
    <x v="2"/>
    <x v="0"/>
    <m/>
    <m/>
    <m/>
    <m/>
    <x v="2"/>
    <m/>
    <m/>
    <x v="1"/>
    <m/>
    <m/>
  </r>
  <r>
    <n v="892"/>
    <m/>
    <s v="SUM-SU-STB-2187"/>
    <m/>
    <m/>
    <m/>
    <s v="SPK RETURN BY XL"/>
    <s v=""/>
    <n v="98.321596"/>
    <n v="3.8961199999999998"/>
    <n v="50"/>
    <s v="60/150/310"/>
    <n v="2020"/>
    <s v="JEDI 2020 [NEW]"/>
    <m/>
    <s v="HTI"/>
    <s v="SUM-SU-STB-2187"/>
    <s v="BULUH TELANG"/>
    <s v="COLO"/>
    <s v="TBG"/>
    <s v="West"/>
    <x v="3"/>
    <s v="Sumatera Utara"/>
    <s v="LANGKAT"/>
    <n v="6614850"/>
    <x v="132"/>
    <m/>
    <n v="652"/>
    <s v="&gt; 150 days"/>
    <d v="2020-08-05T00:00:00"/>
    <s v="W32-2020"/>
    <s v="Aug-2020"/>
    <s v="TBD"/>
    <s v="TBD"/>
    <s v="TBD"/>
    <s v="TBD"/>
    <s v="TBD"/>
    <s v="TBD"/>
    <s v="TBD"/>
    <s v="TBD"/>
    <s v="TBD"/>
    <s v="MW"/>
    <m/>
    <m/>
    <m/>
    <m/>
    <m/>
    <d v="2021-01-20T00:00:00"/>
    <m/>
    <m/>
    <m/>
    <m/>
    <m/>
    <m/>
    <m/>
    <s v="02.SPK returned"/>
    <s v="02.SPK RETURNED"/>
    <m/>
    <s v="27.08.20 : email SPK return by XL (Pak Yanse), Return Category Technical , Return By XL, Remark Antenna Height Too Low_x000a_30.07.20 : drop by XL, RND--&gt; antena too low_x000a_23.07.20 : 23.07.20 : RND not OK, RND meminta 50m_x000a_17.07.20 : UNDER REVIEW RND HUAWEI"/>
    <x v="2"/>
    <x v="0"/>
    <m/>
    <m/>
    <m/>
    <m/>
    <x v="2"/>
    <m/>
    <m/>
    <x v="1"/>
    <m/>
    <m/>
  </r>
  <r>
    <n v="432"/>
    <m/>
    <s v="KAL-KB-PTK-0681"/>
    <n v="30596640031"/>
    <s v="200614109"/>
    <s v="TBG_DSSIANTANHULU"/>
    <s v="ACTIVE"/>
    <s v="TB"/>
    <n v="109.34695000000001"/>
    <n v="2.2079999999999999E-2"/>
    <n v="44"/>
    <s v="10/90/290"/>
    <n v="2020"/>
    <s v="JEDI 2020 [NEW]"/>
    <s v="JALAN KEBANGKITAN NASIONAL, RT/RW 005.028, KEL. SIANTAN HULU, KEC. PONTIANAK UTARA, KOTA. PONTIANAK, PROV. KALIMANTAN BARAT"/>
    <s v="HTI"/>
    <s v="KAL-KB-PTK-0681"/>
    <s v="SIANTANHILIRTimur"/>
    <s v="COLO"/>
    <s v="TBG"/>
    <s v="JABO"/>
    <x v="7"/>
    <s v="Kalimantan Barat"/>
    <s v="KOTA PONTIANAK"/>
    <n v="6614850"/>
    <x v="132"/>
    <m/>
    <n v="43"/>
    <s v="31 - 60 days"/>
    <d v="2020-08-05T00:00:00"/>
    <s v="W32-2020"/>
    <s v="Aug-2020"/>
    <d v="2020-08-04T00:00:00"/>
    <s v="W32-2020"/>
    <s v="Aug-2020"/>
    <d v="2020-08-04T00:00:00"/>
    <s v="W32-2020"/>
    <s v="Aug-2020"/>
    <d v="2020-08-20T00:00:00"/>
    <s v="W34-2020"/>
    <s v="Aug-2020"/>
    <s v="MW"/>
    <d v="2020-07-16T00:00:00"/>
    <m/>
    <s v="211012282202"/>
    <n v="6.6"/>
    <m/>
    <d v="2020-07-13T00:00:00"/>
    <m/>
    <m/>
    <d v="2020-08-18T00:00:00"/>
    <s v="W34-2020"/>
    <m/>
    <d v="2020-09-06T00:00:00"/>
    <m/>
    <s v="38.RFI"/>
    <s v="21.RFI"/>
    <s v="CLOSED - RFI DONE"/>
    <s v="18.08.20 : RFIN sent_x000a_17.08.20 : PLN connect, RFI actual, collecting doc RFIN_x000a_13.08.20 : Kwh mtr masih di tera di PLN dan belum dapat dipakai. plan connect Jumat 14 Aug_x000a_10.08.20 : plan connect PLN/RFI rabu 12 Aug_x000a_03.08.20 : SRFI actual, on going PLN process, plan RFI revisi 12 Aug_x000a_23.07.20 : RBS foundation done, delivery material_x000a_16.07.20 : mobilisasi dan preparation team_x000a_14.07.20 : proses input STIP Colo_x000a_06.07.20 : SPK release"/>
    <x v="2"/>
    <x v="0"/>
    <m/>
    <m/>
    <m/>
    <m/>
    <x v="2"/>
    <m/>
    <m/>
    <x v="1"/>
    <m/>
    <m/>
  </r>
  <r>
    <n v="438"/>
    <m/>
    <s v="JAW-JI-SPG-4150"/>
    <n v="30596610031"/>
    <s v="161873109"/>
    <s v="TOLANG"/>
    <s v="ACTIVE"/>
    <s v="SKP"/>
    <n v="113.207594"/>
    <n v="-6.9774250000000002"/>
    <n v="50"/>
    <s v="0/120/240"/>
    <n v="2020"/>
    <s v="JEDI 2020 [NEW]"/>
    <s v="Dusun Badauh, Desa Lar Lar, Kec Banyuates, Kab Sampang"/>
    <s v="HTI"/>
    <s v="JAW-JI-SPG-4150"/>
    <s v="BANYUATES_TOLANG"/>
    <s v="COLO"/>
    <s v="TBG"/>
    <s v="EAST"/>
    <x v="6"/>
    <s v="Jawa Timur"/>
    <s v="KAB. SAMPANG"/>
    <n v="6614847"/>
    <x v="132"/>
    <m/>
    <n v="39"/>
    <s v="31 - 60 days"/>
    <d v="2020-08-05T00:00:00"/>
    <s v="W32-2020"/>
    <s v="Aug-2020"/>
    <d v="2020-08-04T00:00:00"/>
    <s v="W32-2020"/>
    <s v="Aug-2020"/>
    <d v="2020-08-04T00:00:00"/>
    <s v="W32-2020"/>
    <s v="Aug-2020"/>
    <d v="2020-08-20T00:00:00"/>
    <s v="W34-2020"/>
    <s v="Aug-2020"/>
    <s v="MW"/>
    <d v="2020-07-16T00:00:00"/>
    <m/>
    <n v="517500713385"/>
    <n v="6.6"/>
    <m/>
    <d v="2020-07-13T00:00:00"/>
    <m/>
    <m/>
    <d v="2020-08-14T00:00:00"/>
    <s v="W33-2020"/>
    <m/>
    <m/>
    <m/>
    <s v="38.RFI"/>
    <s v="21.RFI"/>
    <s v="CLOSED - RFI DONE"/>
    <s v="14.08.20 : RFI-N sent_x000a_13.08.20 : RFI actual, plan RFIN hr ini_x000a_06.08.20 : proses PLN Connection, revisi plan RFI 20 Aug_x000a_03.08.20 : SRFI actual_x000a_23.07.20 : ME on going_x000a_16.07.20 : preparation_x000a_14.07.20 : proses input STIP Colo_x000a_06.07.20 : SPK release"/>
    <x v="2"/>
    <x v="0"/>
    <m/>
    <m/>
    <m/>
    <m/>
    <x v="2"/>
    <m/>
    <m/>
    <x v="1"/>
    <m/>
    <m/>
  </r>
  <r>
    <n v="427"/>
    <m/>
    <s v="SUL-SN-SNJ-1361"/>
    <n v="30596620031"/>
    <s v="280152109"/>
    <s v="TBG LAMBARI"/>
    <s v="ACTIVE"/>
    <s v="SKP"/>
    <n v="120.25700000000001"/>
    <n v="-5.2672100000000004"/>
    <n v="50"/>
    <s v="25/115/235"/>
    <n v="2020"/>
    <s v="JEDI 2020 [NEW]"/>
    <s v="Dusun Lambari, RT 001/RW 001, desa Tellu Limpoe, kec.Tellu Limpoe, kab.Sinjai, Prop Sulawesi Selatan"/>
    <s v="HTI"/>
    <s v="SUL-SN-SNJ-1361"/>
    <s v="TELLU SINJAI"/>
    <s v="COLO"/>
    <s v="TBG"/>
    <s v="EAST"/>
    <x v="2"/>
    <s v="Sulawesi Selatan"/>
    <s v="SINJAI"/>
    <n v="6614847"/>
    <x v="132"/>
    <m/>
    <n v="35"/>
    <s v="31 - 60 days"/>
    <d v="2020-08-05T00:00:00"/>
    <s v="W32-2020"/>
    <s v="Aug-2020"/>
    <d v="2020-08-04T00:00:00"/>
    <s v="W32-2020"/>
    <s v="Aug-2020"/>
    <d v="2020-08-04T00:00:00"/>
    <s v="W32-2020"/>
    <s v="Aug-2020"/>
    <d v="2020-08-07T00:00:00"/>
    <s v="W32-2020"/>
    <s v="Aug-2020"/>
    <s v="MW"/>
    <d v="2020-07-16T00:00:00"/>
    <m/>
    <n v="327600421145"/>
    <n v="6.6"/>
    <m/>
    <d v="2020-07-13T00:00:00"/>
    <m/>
    <m/>
    <d v="2020-08-10T00:00:00"/>
    <s v="W33-2020"/>
    <m/>
    <m/>
    <m/>
    <s v="38.RFI"/>
    <s v="21.RFI"/>
    <s v="CLOSED - RFI DONE"/>
    <s v="10.08.20 :  RFIN sent _x000a_06.08.20 : material galvanis dan ME &amp; grounding on site, on going ME, revisi plan RFI_x000a_03.08.20 : wait material galvanis dan ME &amp; grounding on site_x000a_30.07.20 : pondasi done, plan material on site 5 aug 20 karena jadwal kapal mundur_x000a_27.07.20 : RBS pondasi done, proses delivery material plan mos 30.07.2020_x000a_23.07.20 : RBS foundation OG. Material on delivery_x000a_20.07.20 : RBS pondasi OG, proses delivery material plan mos 30.07.2020_x000a_16.07.20 : mobilisasi team_x000a_14.07.20 : proses input STIP Colo_x000a_06.07.20 : SPK release"/>
    <x v="2"/>
    <x v="0"/>
    <m/>
    <m/>
    <m/>
    <m/>
    <x v="2"/>
    <m/>
    <m/>
    <x v="1"/>
    <m/>
    <m/>
  </r>
  <r>
    <n v="442"/>
    <m/>
    <s v="JAW-JB-IDM-4041"/>
    <n v="30596630031"/>
    <s v="125410126"/>
    <s v="WANASARI-BANGODUA"/>
    <s v="ACTIVE"/>
    <s v="TB"/>
    <n v="108.26324"/>
    <n v="-6.5013500000000004"/>
    <n v="40"/>
    <s v="90/210/330"/>
    <n v="2020"/>
    <s v="JEDI 2020 [NEW]"/>
    <s v="BLOK DESA, RT/RW 004/002, DESA MALANGSARI, KEC. BANGODUA, INDRAMAYU, JAWA BARAT"/>
    <s v="HTI"/>
    <s v="JAW-JB-IDM-4041"/>
    <s v="MALANGSARI BANGODUA"/>
    <s v="COLO"/>
    <s v="TBG"/>
    <s v="CENTRAL"/>
    <x v="8"/>
    <s v="Jawa Barat"/>
    <s v="INDRAMAYU"/>
    <n v="6614850"/>
    <x v="132"/>
    <m/>
    <n v="31"/>
    <s v="31 - 60 days"/>
    <d v="2020-08-05T00:00:00"/>
    <s v="W32-2020"/>
    <s v="Aug-2020"/>
    <d v="2020-08-04T00:00:00"/>
    <s v="W32-2020"/>
    <s v="Aug-2020"/>
    <d v="2020-08-04T00:00:00"/>
    <s v="W32-2020"/>
    <s v="Aug-2020"/>
    <d v="2020-08-04T00:00:00"/>
    <s v="W32-2020"/>
    <s v="Aug-2020"/>
    <s v="MW"/>
    <d v="2020-07-16T00:00:00"/>
    <m/>
    <s v="534040044095"/>
    <s v="6.6"/>
    <m/>
    <d v="2020-07-13T00:00:00"/>
    <m/>
    <m/>
    <d v="2020-08-06T00:00:00"/>
    <s v="W32-2020"/>
    <m/>
    <m/>
    <m/>
    <s v="38.RFI"/>
    <s v="21.RFI"/>
    <s v="CLOSED - RFI DONE"/>
    <s v="06.08.20 : RFIN sent _x000a_03.08.20 : 27.07.20 : 23.07.20 : SRFI actual, collecting doc SRFIN_x000a_16.07.20 : mobilisasi team &amp; preparation_x000a_14.07.20 : proses input STIP Colo_x000a_06.07.20 : SPK release"/>
    <x v="2"/>
    <x v="0"/>
    <m/>
    <m/>
    <m/>
    <m/>
    <x v="2"/>
    <m/>
    <m/>
    <x v="1"/>
    <m/>
    <m/>
  </r>
  <r>
    <n v="329"/>
    <m/>
    <s v="SUM-AC-KTN-0375"/>
    <n v="30596420031"/>
    <s v="010701109"/>
    <s v="KUTAMBARU"/>
    <s v="ACTIVE"/>
    <s v="TB"/>
    <n v="97.832499999999996"/>
    <n v="3.4821599999999999"/>
    <n v="55"/>
    <s v="30/100/280"/>
    <n v="2020"/>
    <s v="JEDI 2020 [NEW]"/>
    <s v="Dusun Lawe Nderasi, Desa Kutambaru, Kecamatan Lawe Bulan, Kabupaten Aceh Tenggara, Provinsi Aceh"/>
    <s v="HTI"/>
    <s v="SUM-AC-KTN-0375"/>
    <s v="KUTEMBARU BENCAWAN"/>
    <s v="COLO"/>
    <s v="TBG"/>
    <s v="West"/>
    <x v="3"/>
    <s v="Aceh"/>
    <s v="ACEH TENGGARA"/>
    <n v="6614850"/>
    <x v="132"/>
    <m/>
    <n v="75"/>
    <s v="61 - 90 days"/>
    <d v="2020-08-05T00:00:00"/>
    <s v="W32-2020"/>
    <s v="Aug-2020"/>
    <d v="2020-08-04T00:00:00"/>
    <s v="W32-2020"/>
    <s v="Aug-2020"/>
    <d v="2020-08-07T00:00:00"/>
    <s v="W32-2020"/>
    <s v="Aug-2020"/>
    <d v="2020-09-21T00:00:00"/>
    <s v="W39-2020"/>
    <s v="Sep-2020"/>
    <s v="MW"/>
    <d v="2020-07-16T00:00:00"/>
    <m/>
    <n v="113340193989"/>
    <n v="6.6"/>
    <m/>
    <d v="2020-07-10T00:00:00"/>
    <m/>
    <d v="2020-08-08T00:00:00"/>
    <d v="2020-09-19T00:00:00"/>
    <s v="W38-2020"/>
    <m/>
    <m/>
    <m/>
    <s v="38.RFI"/>
    <s v="21.RFI"/>
    <s v="CLOSED - RFI DONE"/>
    <s v="19.09.20 : RFIN sent_x000a_17.09.20 : 14.09.20 : RFI actual, menunggu foto-foto KWH_x000a_10.09.20 : Proses pemasangan trafo PLN_x000a_07.09.20 : 31.08.20 : 27.08.20 : PLN OVB, plan RFI W2 sep_x000a_24.08.20 : 18.08.20 : proses PLN connection, plan RFI 26 aug 20_x000a_08.08.20 : email SRFI-N sent_x000a_30.07.20 : SRFI actual_x000a_23.07.20 : on going RBS foundation_x000a_20.07.20 : prepare start RBS foundation, flood area, use RBS foundation type 3 (H= + 2.0m)_x000a_06.07.20 : SPK release"/>
    <x v="2"/>
    <x v="0"/>
    <m/>
    <m/>
    <m/>
    <m/>
    <x v="2"/>
    <m/>
    <m/>
    <x v="1"/>
    <m/>
    <m/>
  </r>
  <r>
    <n v="304"/>
    <m/>
    <s v="SUM-SS-PKB-1236"/>
    <n v="30596530031"/>
    <s v="070185104"/>
    <s v="JALUR18"/>
    <s v="ACTIVE"/>
    <s v="SMI"/>
    <n v="105.14892999999999"/>
    <n v="-2.6012900000000001"/>
    <n v="60"/>
    <s v="20/190/290"/>
    <n v="2020"/>
    <s v="JEDI 2020 [NEW]"/>
    <s v=" Ds. Sidomulyo jalur 18, jembatan 4, kec. Muara padang, kab. Banyuasin, sumatera selatan"/>
    <s v="HTI"/>
    <s v="SUM-SS-PKB-1236"/>
    <s v="MUARAPADANG SIDO MULYO20"/>
    <s v="COLO"/>
    <s v="TBG"/>
    <s v="West"/>
    <x v="1"/>
    <s v="Sumatera Selatan"/>
    <s v="BANYUASIN"/>
    <n v="6614853"/>
    <x v="132"/>
    <m/>
    <n v="64"/>
    <s v="61 - 90 days"/>
    <d v="2020-08-05T00:00:00"/>
    <s v="W32-2020"/>
    <s v="Aug-2020"/>
    <d v="2020-08-04T00:00:00"/>
    <s v="W32-2020"/>
    <s v="Aug-2020"/>
    <d v="2020-08-07T00:00:00"/>
    <s v="W32-2020"/>
    <s v="Aug-2020"/>
    <d v="2020-09-03T00:00:00"/>
    <s v="W36-2020"/>
    <s v="Sep-2020"/>
    <s v="MW"/>
    <d v="2020-07-16T00:00:00"/>
    <m/>
    <n v="142401775178"/>
    <n v="6.6"/>
    <m/>
    <d v="2020-07-10T00:00:00"/>
    <m/>
    <m/>
    <d v="2020-09-08T00:00:00"/>
    <s v="W37-2020"/>
    <m/>
    <m/>
    <m/>
    <s v="38.RFI"/>
    <s v="21.RFI"/>
    <s v="CLOSED - RFI DONE"/>
    <s v="08.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27.07.20 : pabrikasi material_x000a_23.07.20 : Survey Lokasi &amp; prepare material (Perairan, Plan Start 25 Jul 2020)_x000a_16.07.20 : mobilisasi team_x000a_06.07.20 : SPK release"/>
    <x v="2"/>
    <x v="0"/>
    <m/>
    <m/>
    <m/>
    <m/>
    <x v="2"/>
    <m/>
    <m/>
    <x v="1"/>
    <m/>
    <m/>
  </r>
  <r>
    <n v="411"/>
    <m/>
    <s v="SUM-SS-PKB-1235"/>
    <n v="30596450031"/>
    <s v="071036109"/>
    <s v="SUMSEL2014_2G29"/>
    <s v="ACTIVE"/>
    <s v="TB"/>
    <n v="105.18831"/>
    <n v="-2.6124000000000001"/>
    <n v="60"/>
    <s v="20/190/290"/>
    <n v="2020"/>
    <s v="JEDI 2020 [NEW]"/>
    <s v="Desa Margo Sugihan, RT/RW005/002, Kec. Muara Padang, Kab. Banyuasin"/>
    <s v="HTI"/>
    <s v="SUM-SS-PKB-1235"/>
    <s v="MUARAPADANG MARGA SUGIHAN"/>
    <s v="COLO"/>
    <s v="TBG"/>
    <s v="West"/>
    <x v="1"/>
    <s v="Sumatera Selatan"/>
    <s v="BANYUASIN"/>
    <n v="6614850"/>
    <x v="132"/>
    <m/>
    <n v="59"/>
    <s v="31 - 60 days"/>
    <d v="2020-08-05T00:00:00"/>
    <s v="W32-2020"/>
    <s v="Aug-2020"/>
    <d v="2020-08-04T00:00:00"/>
    <s v="W32-2020"/>
    <s v="Aug-2020"/>
    <d v="2020-08-07T00:00:00"/>
    <s v="W32-2020"/>
    <s v="Aug-2020"/>
    <d v="2020-09-03T00:00:00"/>
    <s v="W36-2020"/>
    <s v="Sep-2020"/>
    <s v="MW"/>
    <d v="2020-07-16T00:00:00"/>
    <m/>
    <n v="142401775186"/>
    <n v="6.6"/>
    <m/>
    <d v="2020-07-10T00:00:00"/>
    <m/>
    <m/>
    <d v="2020-09-03T00:00:00"/>
    <s v="W36-2020"/>
    <m/>
    <m/>
    <m/>
    <s v="38.RFI"/>
    <s v="21.RFI"/>
    <s v="CLOSED - RFI DONE"/>
    <s v="03.09.20 : RFIN sent_x000a_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23.07.20 : Survey Lokasi &amp; prepare material (Perairan, Plan Start 25 Jul 2020)_x000a_16.07.20 : mobilisasi team_x000a_06.07.20 : SPK release"/>
    <x v="2"/>
    <x v="0"/>
    <m/>
    <m/>
    <m/>
    <m/>
    <x v="2"/>
    <m/>
    <m/>
    <x v="1"/>
    <m/>
    <m/>
  </r>
  <r>
    <n v="412"/>
    <m/>
    <s v="SUM-SS-PKB-1233"/>
    <n v="30596440031"/>
    <s v="071016109"/>
    <s v="SUMSEL2G54"/>
    <s v="ACTIVE"/>
    <s v="TB"/>
    <n v="104.88092"/>
    <n v="-2.8901500000000002"/>
    <n v="50"/>
    <s v="20/120/220"/>
    <n v="2020"/>
    <s v="JEDI 2020 [NEW]"/>
    <s v="Dusun II Parit Beton RT. 012 RW. 002, Kel. Pulau Borang, Kec. Banyuasin I, Kab. Banyuasin, Prop. Sumsel"/>
    <s v="HTI"/>
    <s v="SUM-SS-PKB-1233"/>
    <s v="PEMATANG PALAS"/>
    <s v="COLO"/>
    <s v="TBG"/>
    <s v="West"/>
    <x v="1"/>
    <s v="Sumatera Selatan"/>
    <s v="BANYUASIN"/>
    <n v="6614850"/>
    <x v="132"/>
    <m/>
    <n v="59"/>
    <s v="31 - 60 days"/>
    <d v="2020-08-05T00:00:00"/>
    <s v="W32-2020"/>
    <s v="Aug-2020"/>
    <d v="2020-08-04T00:00:00"/>
    <s v="W32-2020"/>
    <s v="Aug-2020"/>
    <d v="2020-08-07T00:00:00"/>
    <s v="W32-2020"/>
    <s v="Aug-2020"/>
    <d v="2020-09-03T00:00:00"/>
    <s v="W36-2020"/>
    <s v="Sep-2020"/>
    <s v="MW"/>
    <d v="2020-07-16T00:00:00"/>
    <m/>
    <n v="141103365219"/>
    <n v="7.7"/>
    <m/>
    <d v="2020-07-10T00:00:00"/>
    <m/>
    <m/>
    <d v="2020-09-03T00:00:00"/>
    <s v="W36-2020"/>
    <m/>
    <m/>
    <m/>
    <s v="38.RFI"/>
    <s v="21.RFI"/>
    <s v="CLOSED - RFI DONE"/>
    <s v="03.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pabrikasi material_x000a_23.07.20 : Survey Lokasi &amp; prepare material (Perairan, Plan Start 25 Jul 2020)_x000a_16.07.20 : mobilisasi team_x000a_06.07.20 : SPK release"/>
    <x v="2"/>
    <x v="0"/>
    <m/>
    <m/>
    <m/>
    <m/>
    <x v="2"/>
    <m/>
    <m/>
    <x v="1"/>
    <m/>
    <m/>
  </r>
  <r>
    <n v="282"/>
    <m/>
    <s v="SUM-BE-KPH-0195"/>
    <n v="30596430031"/>
    <s v="090234109"/>
    <s v="DESA TEBAT KARAI 2"/>
    <s v="ACTIVE"/>
    <s v="TB"/>
    <n v="102.62217"/>
    <n v="-3.6649600000000002"/>
    <n v="60"/>
    <s v="90/230/290"/>
    <n v="2020"/>
    <s v="JEDI 2020 [NEW]"/>
    <s v="Dusun IV, Desa Talang Karet, Kec Tebat Karai, Kab Kepahiang, Prop Bengkulu"/>
    <s v="HTI"/>
    <s v="SUM-BE-KPH-0195"/>
    <s v="TEBAT KARAI CURUP"/>
    <s v="COLO"/>
    <s v="TBG"/>
    <s v="West"/>
    <x v="13"/>
    <s v="Bengkulu"/>
    <s v="KEPAHIANG"/>
    <n v="6614850"/>
    <x v="132"/>
    <m/>
    <n v="52"/>
    <s v="31 - 60 days"/>
    <d v="2020-08-05T00:00:00"/>
    <s v="W32-2020"/>
    <s v="Aug-2020"/>
    <d v="2020-08-04T00:00:00"/>
    <s v="W32-2020"/>
    <s v="Aug-2020"/>
    <d v="2020-08-07T00:00:00"/>
    <s v="W32-2020"/>
    <s v="Aug-2020"/>
    <d v="2020-08-27T00:00:00"/>
    <s v="W35-2020"/>
    <s v="Aug-2020"/>
    <s v="MW"/>
    <d v="2020-07-21T00:00:00"/>
    <m/>
    <n v="146205118159"/>
    <n v="6.6"/>
    <m/>
    <d v="2020-07-10T00:00:00"/>
    <m/>
    <m/>
    <d v="2020-08-27T00:00:00"/>
    <s v="W35-2020"/>
    <m/>
    <m/>
    <m/>
    <s v="38.RFI"/>
    <s v="21.RFI"/>
    <s v="CLOSED - RFI DONE"/>
    <s v="27.08.20 : RFIN sent_x000a_24.08.20 : PLN connection terkendala isu stock KWH meter, plan RFI revisi 27 Aug_x000a_13.08.20 : 06.08.20 : actual sudah SRFI, PLN connection terkendala isu stock KWH meter PLN_x000a_27.07.20 : 23.07.20 : on going RBS foundation, delivery material plan on site 24 jul 20_x000a_16.07.20 : mobilisasi team_x000a_06.07.20 : SPK release"/>
    <x v="2"/>
    <x v="0"/>
    <m/>
    <m/>
    <m/>
    <m/>
    <x v="2"/>
    <m/>
    <m/>
    <x v="1"/>
    <m/>
    <m/>
  </r>
  <r>
    <n v="320"/>
    <m/>
    <s v="SUM-SU-LBP-2227"/>
    <n v="30596470031"/>
    <s v="010346109"/>
    <s v="KEMBANG JAYA"/>
    <s v="ACTIVE"/>
    <s v="TB"/>
    <n v="97.786180000000002"/>
    <n v="3.5301100000000001"/>
    <n v="55"/>
    <s v="140/250/320"/>
    <n v="2020"/>
    <s v="JEDI 2020 [NEW]"/>
    <s v="Jalan Raya Blang Kejeren, Desa Kumbang Jaya, Kecamatan Badar, Kab Aceh Tenggara"/>
    <s v="HTI"/>
    <s v="SUM-SU-LBP-2227"/>
    <s v="TUBUH AIR BADAR"/>
    <s v="COLO"/>
    <s v="TBG"/>
    <s v="EAST"/>
    <x v="3"/>
    <s v="Aceh"/>
    <s v="ACEH TENGGARA"/>
    <n v="6614850"/>
    <x v="132"/>
    <m/>
    <n v="34"/>
    <s v="31 - 60 days"/>
    <d v="2020-08-05T00:00:00"/>
    <s v="W32-2020"/>
    <s v="Aug-2020"/>
    <d v="2020-08-04T00:00:00"/>
    <s v="W32-2020"/>
    <s v="Aug-2020"/>
    <d v="2020-08-07T00:00:00"/>
    <s v="W32-2020"/>
    <s v="Aug-2020"/>
    <d v="2020-08-07T00:00:00"/>
    <s v="W32-2020"/>
    <s v="Aug-2020"/>
    <s v="MW"/>
    <d v="2020-07-16T00:00:00"/>
    <m/>
    <n v="113340190909"/>
    <n v="6.6"/>
    <m/>
    <d v="2020-07-10T00:00:00"/>
    <m/>
    <d v="2020-08-08T00:00:00"/>
    <d v="2020-08-09T00:00:00"/>
    <s v="W33-2020"/>
    <m/>
    <m/>
    <m/>
    <s v="38.RFI"/>
    <s v="21.RFI"/>
    <s v="CLOSED - RFI DONE"/>
    <s v="10.08.20 : 09.08.20 : RFIN sent _x000a_08.08.20 : email SRFI-N sent_x000a_07.08.20 : actual RFI, collecting doc RFIN _x000a_30.07.20 : SRFI actual_x000a_23.07.20 : on going RBS foundation_x000a_06.07.20 : SPK release"/>
    <x v="2"/>
    <x v="0"/>
    <m/>
    <m/>
    <m/>
    <m/>
    <x v="2"/>
    <m/>
    <m/>
    <x v="1"/>
    <m/>
    <m/>
  </r>
  <r>
    <n v="336"/>
    <m/>
    <s v="SUM-SU-AKK-2200"/>
    <n v="30596400031"/>
    <s v="020115105"/>
    <s v="MARTABAJUNGKAT"/>
    <s v="ACTIVE"/>
    <s v="MSI"/>
    <n v="100.16897"/>
    <n v="2.5184899999999999"/>
    <n v="55"/>
    <s v="150/280/350"/>
    <n v="2020"/>
    <s v="JEDI 2020 [NEW]"/>
    <s v="Desa Kota Lapan, Kelurahan Labuhan Bilik, Kec. Panai Tengah, Kab. Labuhan Batu"/>
    <s v="HTI"/>
    <s v="SUM-SU-AKK-2200"/>
    <s v="SEI MERDEKA"/>
    <s v="COLO"/>
    <s v="TBG"/>
    <s v="West"/>
    <x v="3"/>
    <s v="Sumatera Utara"/>
    <s v="LABUHANBATU"/>
    <n v="6614845"/>
    <x v="132"/>
    <m/>
    <n v="33"/>
    <s v="31 - 60 days"/>
    <d v="2020-08-05T00:00:00"/>
    <s v="W32-2020"/>
    <s v="Aug-2020"/>
    <d v="2020-08-04T00:00:00"/>
    <s v="W32-2020"/>
    <s v="Aug-2020"/>
    <d v="2020-08-07T00:00:00"/>
    <s v="W32-2020"/>
    <s v="Aug-2020"/>
    <d v="2020-08-07T00:00:00"/>
    <s v="W32-2020"/>
    <s v="Aug-2020"/>
    <s v="MW"/>
    <d v="2020-07-16T00:00:00"/>
    <m/>
    <s v="125130516066"/>
    <n v="6.6"/>
    <m/>
    <d v="2020-07-10T00:00:00"/>
    <m/>
    <m/>
    <d v="2020-08-08T00:00:00"/>
    <s v="W32-2020"/>
    <m/>
    <m/>
    <m/>
    <s v="38.RFI"/>
    <s v="21.RFI"/>
    <s v="CLOSED - RFI DONE"/>
    <s v="08.08.20 : RFIN sent _x000a_27.07.20 : 25.07.20 : actual SRFI, PLN connection process_x000a_23.07.20 : on going RBS foundation_x000a_06.07.20 : SPK release"/>
    <x v="2"/>
    <x v="0"/>
    <m/>
    <m/>
    <m/>
    <m/>
    <x v="2"/>
    <m/>
    <m/>
    <x v="1"/>
    <m/>
    <m/>
  </r>
  <r>
    <n v="396"/>
    <m/>
    <s v="SUM-SU-KPI-2224"/>
    <n v="30596410031"/>
    <s v="020416109"/>
    <s v="SIMATAHARI 2"/>
    <s v="ACTIVE"/>
    <s v="SKP"/>
    <n v="100.04809"/>
    <n v="1.80504"/>
    <n v="50"/>
    <s v="10/110/270"/>
    <n v="2020"/>
    <s v="JEDI 2020 [NEW]"/>
    <s v="Dusun Bakti, Desa Simatahari, Kec. Kota Pinang, Kab. Labuhan Batu Selatan, Sumatra Utara "/>
    <s v="HTI"/>
    <s v="SUM-SU-KPI-2224"/>
    <s v="KOTAPINANG SIMATAHARI"/>
    <s v="COLO"/>
    <s v="TBG"/>
    <s v="West"/>
    <x v="3"/>
    <s v="Sumatera Utara"/>
    <s v="LABUHANBATU SELATAN"/>
    <n v="6614847"/>
    <x v="132"/>
    <m/>
    <n v="32"/>
    <s v="31 - 60 days"/>
    <d v="2020-08-05T00:00:00"/>
    <s v="W32-2020"/>
    <s v="Aug-2020"/>
    <d v="2020-08-04T00:00:00"/>
    <s v="W32-2020"/>
    <s v="Aug-2020"/>
    <d v="2020-08-07T00:00:00"/>
    <s v="W32-2020"/>
    <s v="Aug-2020"/>
    <d v="2020-08-07T00:00:00"/>
    <s v="W32-2020"/>
    <s v="Aug-2020"/>
    <s v="MW"/>
    <d v="2020-07-16T00:00:00"/>
    <m/>
    <s v="125100659285"/>
    <n v="6.6"/>
    <m/>
    <d v="2020-07-10T00:00:00"/>
    <m/>
    <m/>
    <d v="2020-08-07T00:00:00"/>
    <s v="W32-2020"/>
    <m/>
    <m/>
    <m/>
    <s v="38.RFI"/>
    <s v="21.RFI"/>
    <s v="CLOSED - RFI DONE"/>
    <s v="07.08.20 : RFIN sent _x000a_03.08.20 : 27.07.20 : 25.07.20 : actual SRFI, PLN connection process_x000a_23.07.20 : on going RBS foundation_x000a_06.07.20 : SPK release"/>
    <x v="2"/>
    <x v="0"/>
    <m/>
    <m/>
    <m/>
    <m/>
    <x v="2"/>
    <m/>
    <m/>
    <x v="1"/>
    <m/>
    <m/>
  </r>
  <r>
    <n v="362"/>
    <m/>
    <s v="SUM-SU-STB-2195"/>
    <n v="30596510031"/>
    <s v="021284109"/>
    <s v="PERKEBUNAN_TANJUNG_KELILING"/>
    <s v="ACTIVE"/>
    <s v="TB"/>
    <n v="98.324659999999994"/>
    <n v="3.53389"/>
    <n v="50"/>
    <s v="20/100/220"/>
    <n v="2020"/>
    <s v="JEDI 2020 [NEW]"/>
    <s v="Jalan Dusun II Suka Mulia, Desa Perkebunan Tanjung Keliling, Kecamatan Salapian, Kabupaten Langkat, Provinsi Sumatera Utara"/>
    <s v="HTI"/>
    <s v="SUM-SU-STB-2195"/>
    <s v="PERK. TJ. KELILING"/>
    <s v="COLO"/>
    <s v="TBG"/>
    <s v="West"/>
    <x v="3"/>
    <s v="Sumatera Utara"/>
    <s v="LANGKAT"/>
    <n v="6614850"/>
    <x v="132"/>
    <m/>
    <n v="33"/>
    <s v="31 - 60 days"/>
    <d v="2020-08-05T00:00:00"/>
    <s v="W32-2020"/>
    <s v="Aug-2020"/>
    <d v="2020-08-04T00:00:00"/>
    <s v="W32-2020"/>
    <s v="Aug-2020"/>
    <d v="2020-08-07T00:00:00"/>
    <s v="W32-2020"/>
    <s v="Aug-2020"/>
    <d v="2020-08-07T00:00:00"/>
    <s v="W32-2020"/>
    <s v="Aug-2020"/>
    <s v="MW"/>
    <d v="2020-07-16T00:00:00"/>
    <m/>
    <s v="129040033023"/>
    <n v="6.6"/>
    <m/>
    <d v="2020-07-10T00:00:00"/>
    <m/>
    <d v="2020-08-06T00:00:00"/>
    <d v="2020-08-08T00:00:00"/>
    <s v="W32-2020"/>
    <m/>
    <m/>
    <m/>
    <s v="38.RFI"/>
    <s v="21.RFI"/>
    <s v="CLOSED - RFI DONE"/>
    <s v="08.08.20 : RFIN sent _x000a_06.08.20 : email SRFI-N sent_x000a_27.07.20 : 25.07.20 : actual SRFI, PLN connection process_x000a_23.07.20 : on going RBS foundation_x000a_06.07.20 : SPK release"/>
    <x v="2"/>
    <x v="0"/>
    <m/>
    <m/>
    <m/>
    <m/>
    <x v="2"/>
    <m/>
    <m/>
    <x v="1"/>
    <m/>
    <m/>
  </r>
  <r>
    <n v="224"/>
    <m/>
    <s v="JAW-JB-KWG-1073"/>
    <n v="30597320031"/>
    <s v="121180104"/>
    <s v="CIPARAGE"/>
    <s v="ACTIVE"/>
    <s v="SMI"/>
    <n v="107.489"/>
    <n v="-6.17333"/>
    <n v="40"/>
    <s v="10/145/240"/>
    <m/>
    <m/>
    <s v=" Dusun Banjar RT 16 RW 05. Desa Ciparage Jaya. Kec. Tempuran. Kab.Karawang"/>
    <s v="EID"/>
    <s v="JAW-JB-KWG-1073"/>
    <s v="Sumurgede Karawang"/>
    <s v="COLO"/>
    <m/>
    <s v="JABO"/>
    <x v="17"/>
    <s v="Jawa Barat"/>
    <s v="Kab. Karawang"/>
    <n v="6614852"/>
    <x v="132"/>
    <m/>
    <n v="50"/>
    <s v="31 - 60 days"/>
    <d v="2020-08-05T00:00:00"/>
    <s v="W32-2020"/>
    <s v="Aug-2020"/>
    <d v="2020-08-15T00:00:00"/>
    <s v="W33-2020"/>
    <s v="Aug-2020"/>
    <d v="2020-08-15T00:00:00"/>
    <s v="W33-2020"/>
    <s v="Aug-2020"/>
    <d v="2020-08-28T00:00:00"/>
    <s v="W35-2020"/>
    <s v="Aug-2020"/>
    <s v="MW"/>
    <d v="2020-08-10T00:00:00"/>
    <m/>
    <n v="534685915150"/>
    <n v="6.6"/>
    <m/>
    <m/>
    <m/>
    <m/>
    <d v="2020-08-25T00:00:00"/>
    <s v="W35-2020"/>
    <m/>
    <m/>
    <m/>
    <s v="38.RFI"/>
    <s v="21.RFI"/>
    <s v="CLOSED - RFI DONE"/>
    <s v="25.08.20 : RFIN sent_x000a_24.08.20 : SK PLN release 18 Aug 20, revisi plan RFI 28 Aug 20_x000a_18.08.20 : SRFI, PLN connection menunggu SK PLN release dari XL_x000a_10.08.20 : 06.08.20 : SRFI_x000a_30.07.20 : mobilisasi"/>
    <x v="2"/>
    <x v="0"/>
    <m/>
    <m/>
    <m/>
    <m/>
    <x v="2"/>
    <m/>
    <m/>
    <x v="1"/>
    <m/>
    <m/>
  </r>
  <r>
    <n v="397"/>
    <m/>
    <s v="SUM-AC-MRN-0520"/>
    <n v="30597520031"/>
    <s v="010689109"/>
    <s v="SIMPANG PARU KEUDE"/>
    <s v="ACTIVE"/>
    <s v="TB"/>
    <n v="96.116590000000002"/>
    <n v="5.2643199999999997"/>
    <n v="50"/>
    <s v="0/90/260"/>
    <n v="2020"/>
    <s v="JEDI 2020 [NEW]"/>
    <s v="Gampong MNS Paru Keude, Simpang Paru Keude, Desa Meunasah Paru Keude, Kec. Bandar Baru,  Kab. Pidie jaya, Prop. Aceh"/>
    <s v="HTI"/>
    <s v="SUM-AC-MRN-0520"/>
    <s v="BANDAR BARU MEUNASAH"/>
    <s v="COLO"/>
    <s v="TBG"/>
    <s v="West"/>
    <x v="3"/>
    <s v="Aceh"/>
    <s v="PIDIE JAYA"/>
    <n v="6614850"/>
    <x v="132"/>
    <m/>
    <n v="52"/>
    <s v="31 - 60 days"/>
    <d v="2020-08-05T00:00:00"/>
    <s v="W32-2020"/>
    <s v="Aug-2020"/>
    <d v="2020-08-15T00:00:00"/>
    <s v="W33-2020"/>
    <s v="Aug-2020"/>
    <d v="2020-08-15T00:00:00"/>
    <s v="W33-2020"/>
    <s v="Aug-2020"/>
    <d v="2020-08-26T00:00:00"/>
    <s v="W35-2020"/>
    <s v="Aug-2020"/>
    <s v="MW"/>
    <d v="2020-08-10T00:00:00"/>
    <m/>
    <s v="116610141407"/>
    <n v="6.6"/>
    <m/>
    <d v="2020-07-21T00:00:00"/>
    <m/>
    <m/>
    <d v="2020-08-27T00:00:00"/>
    <s v="W35-2020"/>
    <m/>
    <m/>
    <m/>
    <s v="38.RFI"/>
    <s v="21.RFI"/>
    <s v="CLOSED - RFI DONE"/>
    <s v="27.08.20 : RFIN sent_x000a_27.08.20 : RFI actual 26 Aug 20, collecting doc RFIN_x000a_24.08.20 : plan RFI 26 Aug_x000a_18.08.20 : proses PLN connection, plan RFI 25 aug 20_x000a_03.08.20 : 30.07.20 : SRFI actual_x000a_23.07.20 : on going RBS foundation_x000a_17.07.20 : ready to declare STO"/>
    <x v="2"/>
    <x v="0"/>
    <m/>
    <m/>
    <m/>
    <m/>
    <x v="2"/>
    <m/>
    <m/>
    <x v="1"/>
    <m/>
    <m/>
  </r>
  <r>
    <n v="378"/>
    <m/>
    <s v="SUM-AC-MRN-0525"/>
    <n v="30597530031"/>
    <s v="010687109"/>
    <s v="RAMBONG"/>
    <s v="ACTIVE"/>
    <s v="TB"/>
    <n v="96.217399999999998"/>
    <n v="5.2312000000000003"/>
    <n v="50"/>
    <s v="50/110/180"/>
    <n v="2020"/>
    <s v="JEDI 2020 [NEW]"/>
    <s v="GP. GrongGrong, Kec. Meureudu, Kab. Pidie Jaya, Prop. Aceh"/>
    <s v="HTI"/>
    <s v="SUM-AC-MRN-0525"/>
    <s v="RAMBONG"/>
    <s v="COLO"/>
    <s v="TBG"/>
    <s v="West"/>
    <x v="3"/>
    <s v="Aceh"/>
    <s v="PIDIE JAYA"/>
    <n v="6614850"/>
    <x v="132"/>
    <m/>
    <n v="52"/>
    <s v="31 - 60 days"/>
    <d v="2020-08-05T00:00:00"/>
    <s v="W32-2020"/>
    <s v="Aug-2020"/>
    <d v="2020-08-15T00:00:00"/>
    <s v="W33-2020"/>
    <s v="Aug-2020"/>
    <d v="2020-08-15T00:00:00"/>
    <s v="W33-2020"/>
    <s v="Aug-2020"/>
    <d v="2020-08-26T00:00:00"/>
    <s v="W35-2020"/>
    <s v="Aug-2020"/>
    <s v="MW"/>
    <d v="2020-08-10T00:00:00"/>
    <m/>
    <s v="116620108936"/>
    <n v="6.6"/>
    <m/>
    <d v="2020-07-21T00:00:00"/>
    <m/>
    <m/>
    <d v="2020-08-27T00:00:00"/>
    <s v="W35-2020"/>
    <m/>
    <m/>
    <m/>
    <s v="38.RFI"/>
    <s v="21.RFI"/>
    <s v="CLOSED - RFI DONE"/>
    <s v="27.08.20 : RFIN sent_x000a_27.08.20 : plan connect PLN/RFI hari ini_x000a_24.08.20 : plan RFI 26 Aug_x000a_18.08.20 : proses PLN connection, plan RFI 25 aug 20_x000a_03.08.20 : 30.07.20 : SRFI actual_x000a_23.07.20 : on going RBS foundation_x000a_17.07.20 : ready to declare STO"/>
    <x v="2"/>
    <x v="0"/>
    <m/>
    <m/>
    <m/>
    <m/>
    <x v="2"/>
    <m/>
    <m/>
    <x v="1"/>
    <m/>
    <m/>
  </r>
  <r>
    <n v="448"/>
    <m/>
    <s v="SUM-RI-BKN-1118"/>
    <n v="30597410031"/>
    <s v="041321109"/>
    <s v="KOTO DAMAI"/>
    <s v="ACTIVE"/>
    <s v="TB"/>
    <n v="101.23174"/>
    <n v="0.21975"/>
    <n v="40"/>
    <s v="10/80/130"/>
    <n v="2020"/>
    <s v="JEDI 2020 [NEW]"/>
    <s v="RT004 RW002 Dusun I, Desa Koto Damai, Kec. Kampar Kiri Tengah, Kab. Kampar, Prov. Riau.Kecamatan Kampar Kiri TengahKabupaten Kampar"/>
    <s v="HTI"/>
    <s v="SUM-RI-BKN-1118"/>
    <s v="KOTO DAMAI"/>
    <s v="COLO"/>
    <s v="TBG"/>
    <s v="West"/>
    <x v="9"/>
    <s v="Riau"/>
    <s v="KAB. KAMPAR"/>
    <n v="6614850"/>
    <x v="132"/>
    <m/>
    <n v="184"/>
    <s v="&gt; 150 days"/>
    <d v="2020-08-05T00:00:00"/>
    <s v="W32-2020"/>
    <s v="Aug-2020"/>
    <d v="2020-08-05T00:00:00"/>
    <s v="W32-2020"/>
    <s v="Aug-2020"/>
    <d v="2020-12-30T00:00:00"/>
    <s v="W53-2020"/>
    <s v="Dec-2020"/>
    <d v="2021-01-08T00:00:00"/>
    <s v="W02-2021"/>
    <s v="Jan-2021"/>
    <s v="FO (Change to MW as temp solution)"/>
    <d v="2020-12-08T00:00:00"/>
    <m/>
    <n v="181130064289"/>
    <n v="6.6"/>
    <m/>
    <d v="2020-07-17T00:00:00"/>
    <m/>
    <d v="2020-08-04T00:00:00"/>
    <d v="2021-01-06T00:00:00"/>
    <s v="W02-2021"/>
    <m/>
    <m/>
    <m/>
    <s v="38.RFI"/>
    <s v="21.RFI"/>
    <s v="CLOSED - RFI DONE"/>
    <s v="07.01.21 : RFIN sent_x000a_28.12.20 : 21.12.20 : 17.12.20 : PLN connection process_x000a_14.12.20 : PLN connection process_x000a_10.12.20 : FO civil work (backbone)_x000a_06.08.20 : 03.08.20 : 30.07.20 : Soft RFI, collecting doc SRFIN_x000a_"/>
    <x v="2"/>
    <x v="0"/>
    <m/>
    <m/>
    <m/>
    <m/>
    <x v="2"/>
    <m/>
    <m/>
    <x v="1"/>
    <m/>
    <m/>
  </r>
  <r>
    <n v="444"/>
    <m/>
    <s v="SUM-SU-MDN-2195"/>
    <n v="30596480031"/>
    <s v="021903109"/>
    <s v="YOUNG PANAH HIJAU"/>
    <s v="ACTIVE"/>
    <s v="TB"/>
    <n v="98.671080000000003"/>
    <n v="3.7240799999999998"/>
    <n v="30"/>
    <s v="90/180/260"/>
    <n v="2020"/>
    <s v="JEDI 2020 [NEW]"/>
    <s v="JL Mekar Bumi Marelan(Kompleks Bumi Marelan Permai)Kelurahan Labuhan Deli Kecamatan Medan Maelan,  Kota Medan(Kompleks Bumi Marelan Permai)Kelurahan Labuhan Deli Kecamatan Medan Maelan,  Kota Medan"/>
    <s v="HTI"/>
    <s v="SUM-SU-MDN-2195"/>
    <s v="LABUHAN DELI_MEDAN"/>
    <s v="COLO"/>
    <s v="TBG"/>
    <s v="West"/>
    <x v="3"/>
    <s v="Sumatera Utara"/>
    <s v="KOTA MEDAN"/>
    <n v="6614850"/>
    <x v="132"/>
    <m/>
    <n v="204"/>
    <s v="&gt; 150 days"/>
    <d v="2020-08-05T00:00:00"/>
    <s v="W32-2020"/>
    <s v="Aug-2020"/>
    <d v="2020-08-04T00:00:00"/>
    <s v="W32-2020"/>
    <s v="Aug-2020"/>
    <d v="2021-01-08T00:00:00"/>
    <s v="W02-2021"/>
    <s v="Jan-2021"/>
    <d v="2021-01-20T00:00:00"/>
    <s v="W04-2021"/>
    <s v="Jan-2021"/>
    <s v="FO (Change to MW as temp solution)"/>
    <d v="2020-12-10T00:00:00"/>
    <m/>
    <n v="128020052863"/>
    <n v="6.6"/>
    <m/>
    <d v="2020-07-10T00:00:00"/>
    <m/>
    <d v="2020-08-07T00:00:00"/>
    <d v="2021-01-26T00:00:00"/>
    <s v="W05-2021"/>
    <m/>
    <m/>
    <m/>
    <s v="38.RFI"/>
    <s v="21.RFI"/>
    <s v="CLOSED - RFI DONE"/>
    <s v="21.01.21 : waiting KWH stock, OG PLN Multiguna, plan connect W5 Jan_x000a_07.01.21 : FO access RFS plan on W4 Jan confirmed by PM FO _x000a_04.01.21 : isu stock KWH kosong_x000a_28.12.20 :21.12.20 : 17.12.20 : PLN connection process_x000a__x000a_14.12.20 : PSB NY release, isu PLN overblast_x000a_10.12.20 : FO civil work (backbone)_x000a_07.08.20 : email SRFI-N sent_x000a_03.08.20 : 27.07.20 : 25.07.20 : actual SRFI, PLN connection menunggu konfirmasi XL_x000a_23.07.20 : on going RBS foundation (isu space, pondasi tidak bisa panjang 5 m)_x000a_06.07.20 : SPK release"/>
    <x v="2"/>
    <x v="0"/>
    <m/>
    <m/>
    <m/>
    <m/>
    <x v="2"/>
    <m/>
    <m/>
    <x v="1"/>
    <m/>
    <m/>
  </r>
  <r>
    <n v="424"/>
    <m/>
    <s v="SUM-SU-LBP-2163"/>
    <n v="30596460031"/>
    <s v="021209109"/>
    <s v="TANJUNG_MORAWA_A"/>
    <s v="ACTIVE"/>
    <s v="TB"/>
    <n v="98.770960000000002"/>
    <n v="3.53593"/>
    <n v="32"/>
    <s v="90/210/330"/>
    <n v="2020"/>
    <s v="JEDI 2020 [NEW]"/>
    <s v="Jalan Sumber Jaya, gang jaya, dusun IX,Desa Bangun Sari Baru, Kecamatan Tanjung Morawa, Kabupaten DeliserdangDusun IX, Desa Bangun SariKecamatan Tanjung Morawa"/>
    <s v="HTI"/>
    <s v="SUM-SU-LBP-2163"/>
    <s v="BANGUN SARI_TJ.MORAWA"/>
    <s v="COLO"/>
    <s v="TBG"/>
    <s v="West"/>
    <x v="3"/>
    <s v="Sumatera Utara"/>
    <s v="KAB. DELI SERDANG"/>
    <n v="6614850"/>
    <x v="132"/>
    <m/>
    <n v="199"/>
    <s v="&gt; 150 days"/>
    <d v="2020-08-05T00:00:00"/>
    <s v="W32-2020"/>
    <s v="Aug-2020"/>
    <d v="2020-08-04T00:00:00"/>
    <s v="W32-2020"/>
    <s v="Aug-2020"/>
    <d v="2021-01-08T00:00:00"/>
    <s v="W02-2021"/>
    <s v="Jan-2021"/>
    <d v="2021-01-20T00:00:00"/>
    <s v="W04-2021"/>
    <s v="Jan-2021"/>
    <s v="FO (Change to MW as temp solution)"/>
    <d v="2020-12-10T00:00:00"/>
    <m/>
    <s v="126131168163"/>
    <n v="6.6"/>
    <m/>
    <d v="2020-07-10T00:00:00"/>
    <m/>
    <d v="2020-08-08T00:00:00"/>
    <d v="2021-01-21T00:00:00"/>
    <s v="W04-2021"/>
    <m/>
    <m/>
    <m/>
    <s v="38.RFI"/>
    <s v="21.RFI"/>
    <s v="CLOSED - RFI DONE"/>
    <s v="21.01.21 : PLN connected, prepare submit RFIN_x000a_07.01.21 : FO access RFS plan on W4 Jan confirmed by PM FO _x000a_04.01.21 : isu stock KWH kosong_x000a_28.12.20 : 21.12.20 : 17.12.20 : PLN connection process_x000a_14.12.20 : PSB NY release, isu PLN overblast_x000a_10.12.20 : FO civil work (backbone)_x000a_08.08.20 : email SRFI-N sent_x000a_03.08.20 : 30.07.20 : SRFI actual_x000a_23.07.20 : on going RBS foundation_x000a_06.07.20 : SPK release"/>
    <x v="2"/>
    <x v="0"/>
    <m/>
    <m/>
    <m/>
    <m/>
    <x v="2"/>
    <m/>
    <m/>
    <x v="1"/>
    <m/>
    <m/>
  </r>
  <r>
    <n v="321"/>
    <m/>
    <s v="JAW-JI-LMJ-4227"/>
    <n v="30596590031"/>
    <s v="162136109"/>
    <s v="KEPUHARJO"/>
    <s v="ACTIVE"/>
    <s v="SKP"/>
    <n v="113.212385"/>
    <n v="-8.1114239999999995"/>
    <n v="30"/>
    <s v="60/180/330"/>
    <n v="2020"/>
    <s v="JEDI 2020 [NEW]"/>
    <s v="DUSUN SIDOMUKTI, RT 003 RW 003, DESA KARANGSARI, KEC SUKODONO, KAB. LUMAJANG, Kab. Lumajang"/>
    <s v="HTI"/>
    <s v="JAW-JI-LMJ-4227"/>
    <s v="SUKODONO_KARANGSARI"/>
    <s v="COLO"/>
    <s v="TBG"/>
    <s v="EAST"/>
    <x v="6"/>
    <s v="Jawa Timur"/>
    <s v="KAB. LUMAJANG"/>
    <n v="6614847"/>
    <x v="132"/>
    <m/>
    <n v="217"/>
    <s v="&gt; 150 days"/>
    <d v="2020-08-05T00:00:00"/>
    <s v="W32-2020"/>
    <s v="Aug-2020"/>
    <d v="2020-08-04T00:00:00"/>
    <s v="W32-2020"/>
    <s v="Aug-2020"/>
    <d v="2021-02-06T00:00:00"/>
    <s v="W06-2021"/>
    <s v="Feb-2021"/>
    <d v="2021-02-13T00:00:00"/>
    <s v="W07-2021"/>
    <s v="Feb-2021"/>
    <s v="FO (Change to MW as temp solution)"/>
    <d v="2021-01-18T00:00:00"/>
    <m/>
    <n v="516021562442"/>
    <n v="6.6"/>
    <m/>
    <d v="2020-07-13T00:00:00"/>
    <m/>
    <d v="2020-08-14T00:00:00"/>
    <d v="2021-02-08T00:00:00"/>
    <s v="W07-2021"/>
    <m/>
    <m/>
    <m/>
    <s v="38.RFI"/>
    <s v="21.RFI"/>
    <s v="CLOSED - RFI DONE"/>
    <s v="26.01.21 : Proses register, waiting PLN survey_x000a__x000a_21.01.21 : PSB released, PLN connection OG_x000a_14.08.20 : email SRFI-N sent_x000a_03.08.20 : SRFI actual_x000a_23.07.20 : ME on going_x000a_14.07.20 : proses input STIP Colo_x000a_06.07.20 : SPK release"/>
    <x v="2"/>
    <x v="0"/>
    <m/>
    <m/>
    <m/>
    <m/>
    <x v="2"/>
    <m/>
    <m/>
    <x v="1"/>
    <m/>
    <m/>
  </r>
  <r>
    <n v="416"/>
    <m/>
    <s v="JAW-JI-PMK-4123"/>
    <n v="30596600031"/>
    <s v="160205104"/>
    <s v="TAGANGSER DAYA"/>
    <s v="ACTIVE"/>
    <s v="SKP"/>
    <n v="113.537254"/>
    <n v="-6.9269449999999999"/>
    <n v="36"/>
    <s v="0/60/170"/>
    <n v="2020"/>
    <s v="JEDI 2020 [NEW]"/>
    <s v="Desa Tegangser Daya, Kecamatan Pasean, Kabupaten Pamekasan"/>
    <s v="HTI"/>
    <s v="JAW-JI-PMK-4123"/>
    <s v="PASEAN_TAGANGSER_DAJA"/>
    <s v="COLO"/>
    <s v="TBG"/>
    <s v="EAST"/>
    <x v="6"/>
    <s v="Jawa Timur"/>
    <s v="KAB. PAMEKASAN"/>
    <n v="6614847"/>
    <x v="132"/>
    <m/>
    <n v="213"/>
    <s v="&gt; 150 days"/>
    <d v="2020-08-05T00:00:00"/>
    <s v="W32-2020"/>
    <s v="Aug-2020"/>
    <d v="2020-08-04T00:00:00"/>
    <s v="W32-2020"/>
    <s v="Aug-2020"/>
    <d v="2021-02-06T00:00:00"/>
    <s v="W06-2021"/>
    <s v="Feb-2021"/>
    <d v="2021-02-06T00:00:00"/>
    <s v="W06-2021"/>
    <s v="Feb-2021"/>
    <s v="FO (Change to MW as temp solution)"/>
    <d v="2021-01-18T00:00:00"/>
    <m/>
    <n v="517800628422"/>
    <n v="6.6"/>
    <m/>
    <d v="2020-07-13T00:00:00"/>
    <m/>
    <d v="2020-08-14T00:00:00"/>
    <d v="2021-02-04T00:00:00"/>
    <s v="W06-2021"/>
    <m/>
    <m/>
    <m/>
    <s v="38.RFI"/>
    <s v="21.RFI"/>
    <s v="CLOSED - RFI DONE"/>
    <s v="26.01.21 : survey done, proses pengajuan BPUJL_x000a_21.01.21 : PSB released, PLN connection OG_x000a_14.08.20 : email SRFI-N sent_x000a_03.08.20 : SRFI actual_x000a_23.07.20 : ME on going_x000a_14.07.20 : proses input STIP Colo_x000a_06.07.20 : SPK release"/>
    <x v="2"/>
    <x v="0"/>
    <m/>
    <m/>
    <m/>
    <m/>
    <x v="2"/>
    <m/>
    <m/>
    <x v="1"/>
    <m/>
    <m/>
  </r>
  <r>
    <n v="292"/>
    <m/>
    <s v="SUM-SU-STB-2192"/>
    <n v="30596500031"/>
    <s v="021282109"/>
    <s v="EMPLASMEN_PASAR_IV_NAMO_TRASI"/>
    <s v="ACTIVE"/>
    <s v="TB"/>
    <n v="98.491770000000002"/>
    <n v="3.4798100000000001"/>
    <n v="50"/>
    <s v="10/90/170"/>
    <n v="2020"/>
    <s v="JEDI 2020 [NEW]"/>
    <s v="Dusun II Pasar VIII, Desa Namo Terasi, Kecamatan Namo Terasi, Kecamatan Sei Bingai, Kabupaten Langkat, Provinsi Sumatera Utara"/>
    <s v="HTI"/>
    <s v="SUM-SU-STB-2192"/>
    <s v="SEI BINGAI PASARVIII"/>
    <s v="COLO"/>
    <s v="TBG"/>
    <s v="West"/>
    <x v="3"/>
    <s v="Sumatera Utara"/>
    <s v="LANGKAT"/>
    <n v="6614850"/>
    <x v="132"/>
    <m/>
    <n v="50"/>
    <s v="31 - 60 days"/>
    <d v="2020-08-05T00:00:00"/>
    <s v="W32-2020"/>
    <s v="Aug-2020"/>
    <d v="2020-08-04T00:00:00"/>
    <s v="W32-2020"/>
    <s v="Aug-2020"/>
    <d v="2020-08-07T00:00:00"/>
    <s v="W32-2020"/>
    <s v="Aug-2020"/>
    <d v="2020-08-30T00:00:00"/>
    <s v="W36-2020"/>
    <s v="Aug-2020"/>
    <s v="MW"/>
    <d v="2020-07-16T00:00:00"/>
    <m/>
    <s v="129040033080"/>
    <n v="6.6"/>
    <m/>
    <d v="2020-07-10T00:00:00"/>
    <m/>
    <m/>
    <d v="2020-08-25T00:00:00"/>
    <s v="W35-2020"/>
    <m/>
    <m/>
    <m/>
    <s v="38.RFI"/>
    <s v="21.RFI"/>
    <s v="CLOSED - RFI DONE"/>
    <s v="25.08.20 : RFIN sent_x000a_24.08.20 : 17.08.20 : CME stop, proses penyelesaian isu petir_x000a_30.07.20 : Pondasi done_x000a_27.07.20 : 23.07.20 : Comcase, proses penyelesaian issue_x000a_06.07.20 : SPK release"/>
    <x v="2"/>
    <x v="0"/>
    <m/>
    <m/>
    <m/>
    <m/>
    <x v="2"/>
    <m/>
    <m/>
    <x v="1"/>
    <m/>
    <m/>
  </r>
  <r>
    <n v="249"/>
    <m/>
    <s v="SUM-SU-STB-2185"/>
    <n v="30596490031"/>
    <s v="021392109"/>
    <s v="BEKULAP"/>
    <s v="ACTIVE"/>
    <s v="TB"/>
    <n v="98.399187999999995"/>
    <n v="3.5894529999999998"/>
    <n v="50"/>
    <s v="170/290/350"/>
    <n v="2020"/>
    <s v="JEDI 2020 [NEW]"/>
    <s v="Dusun V Bekulap, Desa Bekulap, Kecamatan Selesai, Kabupaten Langkat, Provinsi Sumatera Utara"/>
    <s v="HTI"/>
    <s v="SUM-SU-STB-2185"/>
    <s v="SELESAI KUTA PARIT"/>
    <s v="COLO"/>
    <s v="TBG"/>
    <s v="West"/>
    <x v="3"/>
    <s v="Sumatera Utara"/>
    <s v="LANGKAT"/>
    <n v="6614850"/>
    <x v="132"/>
    <m/>
    <n v="31"/>
    <s v="31 - 60 days"/>
    <d v="2020-08-05T00:00:00"/>
    <s v="W32-2020"/>
    <s v="Aug-2020"/>
    <d v="2020-08-04T00:00:00"/>
    <s v="W32-2020"/>
    <s v="Aug-2020"/>
    <d v="2020-08-07T00:00:00"/>
    <s v="W32-2020"/>
    <s v="Aug-2020"/>
    <d v="2020-08-07T00:00:00"/>
    <s v="W32-2020"/>
    <s v="Aug-2020"/>
    <s v="MW"/>
    <d v="2020-07-16T00:00:00"/>
    <m/>
    <s v="129040032892"/>
    <n v="6.6"/>
    <m/>
    <d v="2020-07-10T00:00:00"/>
    <m/>
    <m/>
    <d v="2020-08-06T00:00:00"/>
    <s v="W32-2020"/>
    <m/>
    <m/>
    <m/>
    <s v="38.RFI"/>
    <s v="21.RFI"/>
    <s v="CLOSED - RFI DONE"/>
    <s v="06.08.20 : RFIN sent _x000a_30.07.20 : SRFI actual_x000a_23.07.20 : on going RBS foundation_x000a_06.07.20 : SPK release"/>
    <x v="2"/>
    <x v="0"/>
    <m/>
    <m/>
    <m/>
    <m/>
    <x v="2"/>
    <m/>
    <m/>
    <x v="1"/>
    <m/>
    <m/>
  </r>
  <r>
    <n v="910"/>
    <m/>
    <s v="SUM-SS-PKB-1241"/>
    <m/>
    <m/>
    <m/>
    <s v="SPK RETURN BY XL"/>
    <s v=""/>
    <n v="105.05768999999999"/>
    <n v="-2.6085799999999999"/>
    <n v="50"/>
    <s v="15/180/290"/>
    <m/>
    <m/>
    <m/>
    <s v="HTI"/>
    <s v="SUM-SS-PKB-1241"/>
    <s v="DAMAR WULAN"/>
    <s v="COLO"/>
    <s v="TBG"/>
    <s v="West"/>
    <x v="1"/>
    <s v="Sumatera Selatan"/>
    <s v="BANYUASIN"/>
    <n v="6614850"/>
    <x v="132"/>
    <m/>
    <n v="652"/>
    <s v="&gt; 150 days"/>
    <d v="2020-08-05T00:00:00"/>
    <s v="W32-2020"/>
    <s v="Aug-2020"/>
    <s v="TBD"/>
    <s v="TBD"/>
    <s v="TBD"/>
    <s v="TBD"/>
    <s v="TBD"/>
    <s v="TBD"/>
    <s v="TBD"/>
    <s v="TBD"/>
    <s v="TBD"/>
    <s v="MW"/>
    <m/>
    <m/>
    <m/>
    <m/>
    <m/>
    <m/>
    <m/>
    <m/>
    <m/>
    <m/>
    <m/>
    <m/>
    <m/>
    <s v="02.SPK returned"/>
    <s v="02.SPK RETURNED"/>
    <m/>
    <s v="26.08.20 : email return by system, Return by XL, ANTENNA HEIGHT TOO LOW_x000a_17.07.20 : ERM DROP BT XL, antenna too low_x000a_06.07.20 : SPK release"/>
    <x v="2"/>
    <x v="0"/>
    <m/>
    <m/>
    <m/>
    <m/>
    <x v="2"/>
    <m/>
    <m/>
    <x v="1"/>
    <m/>
    <m/>
  </r>
  <r>
    <n v="909"/>
    <m/>
    <s v="SUM-SB-LBB-0822"/>
    <m/>
    <m/>
    <m/>
    <s v="SPK RETURN BY XL"/>
    <s v=""/>
    <n v="100.4746"/>
    <n v="-0.31564999999999999"/>
    <n v="50"/>
    <s v="140/200/340"/>
    <n v="2020"/>
    <s v="JEDI 2020 [NEW]"/>
    <m/>
    <s v="HTI"/>
    <s v="SUM-SB-LBB-0822"/>
    <s v="KOTO TINGGI_AGAM"/>
    <s v="COLO"/>
    <s v="TBG"/>
    <s v="West"/>
    <x v="9"/>
    <s v="Sumatera Barat"/>
    <s v="KAB. AGAM"/>
    <n v="6614850"/>
    <x v="132"/>
    <m/>
    <n v="652"/>
    <s v="&gt; 150 days"/>
    <d v="2020-08-05T00:00:00"/>
    <s v="W32-2020"/>
    <s v="Aug-2020"/>
    <s v="TBD"/>
    <s v="TBD"/>
    <s v="TBD"/>
    <s v="TBD"/>
    <s v="TBD"/>
    <s v="TBD"/>
    <s v="TBD"/>
    <s v="TBD"/>
    <s v="TBD"/>
    <s v="MW"/>
    <m/>
    <m/>
    <m/>
    <m/>
    <m/>
    <d v="2020-12-21T00:00:00"/>
    <m/>
    <m/>
    <m/>
    <m/>
    <m/>
    <m/>
    <m/>
    <s v="02.SPK returned"/>
    <s v="02.SPK RETURNED"/>
    <m/>
    <s v="17.07.20 : ERM DROP BY XL, reason Sectoral blocking_x000a_06.07.20 : SPK release"/>
    <x v="2"/>
    <x v="0"/>
    <m/>
    <m/>
    <m/>
    <m/>
    <x v="2"/>
    <m/>
    <m/>
    <x v="1"/>
    <m/>
    <m/>
  </r>
  <r>
    <n v="911"/>
    <m/>
    <s v="JAW-JI-SMP-4277-RETURN"/>
    <m/>
    <m/>
    <m/>
    <s v="SPK RETURN BY XL"/>
    <s v=""/>
    <n v="114.416167"/>
    <n v="-5.5682239999999998"/>
    <n v="50"/>
    <s v="160/250/310"/>
    <m/>
    <m/>
    <m/>
    <s v="HTI"/>
    <s v="JAW-JI-SMP-4277-RETURN"/>
    <s v="MASALEMBU SUKAJERUK"/>
    <s v="COLO"/>
    <s v="TBG"/>
    <s v="EAST"/>
    <x v="6"/>
    <s v="Jawa Timur"/>
    <s v="Sumenep"/>
    <n v="6614848"/>
    <x v="132"/>
    <m/>
    <n v="652"/>
    <s v="&gt; 150 days"/>
    <d v="2020-08-05T00:00:00"/>
    <s v="W32-2020"/>
    <s v="Aug-2020"/>
    <s v="TBD"/>
    <s v="TBD"/>
    <s v="TBD"/>
    <s v="TBD"/>
    <s v="TBD"/>
    <s v="TBD"/>
    <s v="TBD"/>
    <s v="TBD"/>
    <s v="TBD"/>
    <s v="MW"/>
    <m/>
    <m/>
    <m/>
    <m/>
    <m/>
    <m/>
    <m/>
    <m/>
    <m/>
    <m/>
    <m/>
    <m/>
    <m/>
    <s v="02.SPK returned"/>
    <s v="02.SPK RETURNED"/>
    <m/>
    <s v="07.08.20 : email RETURN BY XL karena SITE ISOLATED ( REPEATER NOT READY)_x000a_06.08.20 : 03.08.20 : 30.07.20 : 23.07.20 : 13.07.20 : 09.07.20 : 02.07.20 : under review TNP ALITA_x000a_29.06.20 : ERM on going_x000a_23.06.20 : SPK Release 23 jun 20"/>
    <x v="2"/>
    <x v="0"/>
    <m/>
    <m/>
    <m/>
    <m/>
    <x v="2"/>
    <m/>
    <m/>
    <x v="1"/>
    <m/>
    <m/>
  </r>
  <r>
    <n v="912"/>
    <m/>
    <s v="JAW-JI-KNR-4268"/>
    <m/>
    <m/>
    <m/>
    <s v="SPK RETURN BY XL"/>
    <s v=""/>
    <n v="112.32844"/>
    <n v="-8.0637399999999992"/>
    <n v="50"/>
    <s v="90/210/330"/>
    <n v="2020"/>
    <s v="JEDI 2020 [NEW]"/>
    <m/>
    <s v="HTI"/>
    <s v="JAW-JI-KNR-4268"/>
    <s v="WLINGI BABADAN"/>
    <s v="COLO"/>
    <s v="TBG"/>
    <s v="EAST"/>
    <x v="6"/>
    <s v="Jawa Timur"/>
    <s v="BLITAR"/>
    <n v="6614847"/>
    <x v="132"/>
    <m/>
    <n v="652"/>
    <s v="&gt; 150 days"/>
    <d v="2020-08-05T00:00:00"/>
    <s v="W32-2020"/>
    <s v="Aug-2020"/>
    <s v="TBD"/>
    <s v="TBD"/>
    <s v="TBD"/>
    <s v="TBD"/>
    <s v="TBD"/>
    <s v="TBD"/>
    <s v="TBD"/>
    <s v="TBD"/>
    <s v="TBD"/>
    <s v="FO"/>
    <m/>
    <m/>
    <m/>
    <m/>
    <m/>
    <d v="2020-12-08T00:00:00"/>
    <m/>
    <m/>
    <m/>
    <m/>
    <m/>
    <m/>
    <m/>
    <s v="02.SPK returned"/>
    <s v="02.SPK RETURNED"/>
    <m/>
    <s v="17.07.20 : ERM DROP BY XL, antena too low_x000a_06.07.20 : SPK release"/>
    <x v="2"/>
    <x v="0"/>
    <m/>
    <m/>
    <m/>
    <m/>
    <x v="2"/>
    <m/>
    <m/>
    <x v="1"/>
    <m/>
    <m/>
  </r>
  <r>
    <n v="434"/>
    <m/>
    <s v="SUM-SU-STB-2194"/>
    <n v="30597540031"/>
    <s v="021405109"/>
    <s v="TIMBANG LAWAN"/>
    <s v="ACTIVE"/>
    <s v="TB"/>
    <n v="98.164990000000003"/>
    <n v="3.5114800000000002"/>
    <n v="50"/>
    <s v="140/280/350"/>
    <n v="2020"/>
    <s v="JEDI 2020 [NEW]"/>
    <s v="Jalan Marjunus, Dusun II Kampung Bukit, Desa Timbang Lawan, Kecamatan Bahorok, Kabupaten Langkat, Provinsi Sumatera Utara"/>
    <s v="HTI"/>
    <s v="SUM-SU-STB-2194"/>
    <s v="TIMBANG LAWAN"/>
    <s v="COLO"/>
    <s v="TBG"/>
    <s v="West"/>
    <x v="3"/>
    <s v="Sumatera Utara"/>
    <s v="LANGKAT"/>
    <n v="6614850"/>
    <x v="132"/>
    <m/>
    <n v="56"/>
    <s v="31 - 60 days"/>
    <d v="2020-08-05T00:00:00"/>
    <s v="W32-2020"/>
    <s v="Aug-2020"/>
    <d v="2020-08-15T00:00:00"/>
    <s v="W33-2020"/>
    <s v="Aug-2020"/>
    <d v="2020-08-15T00:00:00"/>
    <s v="W33-2020"/>
    <s v="Aug-2020"/>
    <d v="2020-08-31T00:00:00"/>
    <s v="W36-2020"/>
    <s v="Aug-2020"/>
    <s v="MW"/>
    <d v="2020-08-10T00:00:00"/>
    <m/>
    <s v="129040035521"/>
    <n v="6.6"/>
    <m/>
    <d v="2020-07-21T00:00:00"/>
    <m/>
    <d v="2020-08-10T00:00:00"/>
    <d v="2020-08-31T00:00:00"/>
    <s v="W36-2020"/>
    <m/>
    <m/>
    <m/>
    <s v="38.RFI"/>
    <s v="21.RFI"/>
    <s v="CLOSED - RFI DONE"/>
    <s v="31.08.20 : RFIN sent_x000a_27.08.20 : RFI actual 26 Aug 20 dengan PLN temporary, plan PLN permanent connect 9 sept, collecting doc RFIN_x000a_24.08.20 : 18.08.20 : PLN connection terkendala isu Manager PLN terkena covid, revisi plan RFI 24 Aug_x000a_10.08.20 : SRFIN sent_x000a_03.08.20 : 30.07.20 : SRFI actual, proses PLN connection_x000a_23.07.20 : on going RBS foundation_x000a_17.07.20 : ready to declare STO"/>
    <x v="2"/>
    <x v="0"/>
    <m/>
    <m/>
    <m/>
    <m/>
    <x v="2"/>
    <m/>
    <m/>
    <x v="1"/>
    <m/>
    <m/>
  </r>
  <r>
    <n v="330"/>
    <m/>
    <s v="SUM-SS-LLG-1228"/>
    <n v="30596390031"/>
    <s v="071049109"/>
    <s v="LINGGAU10"/>
    <s v="ACTIVE"/>
    <s v="TB"/>
    <n v="103.0078"/>
    <n v="-3.2442099999999998"/>
    <n v="50"/>
    <s v="20/120/230"/>
    <n v="2020"/>
    <s v="JEDI 2020 [NEW]"/>
    <s v="Jl. Lintas Sumatera, Ds.Muara Beliti, Kec.Muara Beliti, Kab.Musi Rawas, SUMATERA SELATAN"/>
    <s v="HTI"/>
    <s v="SUM-SS-LLG-1228"/>
    <s v="SIRING AGUNG_SUMSEL"/>
    <s v="COLO"/>
    <s v="TBG"/>
    <s v="West"/>
    <x v="1"/>
    <s v="Sumatera Selatan"/>
    <s v="KOTA LUBUKLINGGAU"/>
    <n v="6614825"/>
    <x v="133"/>
    <m/>
    <n v="45"/>
    <s v="31 - 60 days"/>
    <d v="2020-08-01T00:00:00"/>
    <s v="W31-2020"/>
    <s v="Aug-2020"/>
    <d v="2020-07-31T00:00:00"/>
    <s v="W31-2020"/>
    <s v="Jul-2020"/>
    <d v="2020-08-07T00:00:00"/>
    <s v="W32-2020"/>
    <s v="Aug-2020"/>
    <d v="2020-08-20T00:00:00"/>
    <s v="W34-2020"/>
    <s v="Aug-2020"/>
    <s v="MW"/>
    <d v="2020-07-16T00:00:00"/>
    <m/>
    <n v="147800773953"/>
    <n v="6.6"/>
    <m/>
    <d v="2020-07-09T00:00:00"/>
    <m/>
    <m/>
    <d v="2020-08-16T00:00:00"/>
    <s v="W34-2020"/>
    <m/>
    <d v="2020-09-22T00:00:00"/>
    <m/>
    <s v="38.RFI"/>
    <s v="21.RFI"/>
    <s v="CLOSED - RFI DONE"/>
    <s v="16.08.20 : RFIN sent_x000a_14.08.20 : RFI actual, collecting doc RFIN_x000a_13.08.20 : proses eskalasi ke PLN, isu stock KWH meter, BP paid_x000a_06.08.20 : actual sudah SRFI, PLN connection terkendala isu stock KWH meter PLN, info PLN pengerjaan 5 hari setelah pembayaran, namun sampai sekarang masih belum di realisasikan maka laporan akan di teruskan ke rayon terkait. Sudah dilakukan complain juga melalui PLN123_x000a_27.07.20 : RBS foundation on going_x000a_23.07.20 : delivery material, plan start RBS foundation jumat 24 jul 20_x000a_16.07.20 : mobilisasi team_x000a_09.07.20 : under review RND HTI_x000a_02.07.20 : SPK release"/>
    <x v="2"/>
    <x v="0"/>
    <m/>
    <m/>
    <m/>
    <m/>
    <x v="2"/>
    <m/>
    <m/>
    <x v="1"/>
    <m/>
    <m/>
  </r>
  <r>
    <n v="248"/>
    <m/>
    <s v="JAW-JB-NPH-3717"/>
    <n v="30596220031"/>
    <s v="T000335"/>
    <s v="BATUJAJAR"/>
    <s v="ACTIVE"/>
    <s v="SKP"/>
    <n v="107.50294"/>
    <n v="-6.8690800000000003"/>
    <n v="40"/>
    <s v="75/250/315"/>
    <n v="2020"/>
    <s v="JEDI 2020 [NEW]"/>
    <s v="Jl. Raya Cimareme RT 01/07, Desa Cikandang Ngamprah, Bandung "/>
    <s v="HTI"/>
    <s v="JAW-JB-NPH-3717"/>
    <s v="CIMAREME_NGAMPRAH"/>
    <s v="COLO"/>
    <s v="TBG"/>
    <s v="CENTRAL"/>
    <x v="8"/>
    <s v="Jawa Barat"/>
    <s v="KAB. BANDUNG BARAT"/>
    <n v="6614824"/>
    <x v="133"/>
    <m/>
    <n v="67"/>
    <s v="61 - 90 days"/>
    <d v="2020-08-01T00:00:00"/>
    <s v="W31-2020"/>
    <s v="Aug-2020"/>
    <d v="2020-07-31T00:00:00"/>
    <s v="W31-2020"/>
    <s v="Jul-2020"/>
    <d v="2020-08-10T00:00:00"/>
    <s v="W33-2020"/>
    <s v="Aug-2020"/>
    <d v="2020-08-31T00:00:00"/>
    <s v="W36-2020"/>
    <s v="Aug-2020"/>
    <s v="MW"/>
    <d v="2020-07-16T00:00:00"/>
    <m/>
    <s v="535852096634"/>
    <s v="6.6"/>
    <m/>
    <d v="2020-07-08T00:00:00"/>
    <m/>
    <m/>
    <d v="2020-09-07T00:00:00"/>
    <s v="W37-2020"/>
    <m/>
    <d v="2020-09-27T00:00:00"/>
    <m/>
    <s v="38.RFI"/>
    <s v="21.RFI"/>
    <s v="CLOSED - RFI DONE"/>
    <s v="07.09.20 : RFIN sent_x000a_07.09.20 : plan email RFIN hari ini_x000a_03.09.20 : 31.08.20 : 27.08.20 : RFI actual collecting doc RFIN_x000a_24.08.20 : 17.08.20 : SRFI actual 16 Aug_x000a_13.08.20 : proses dismantle existing shelter untuk space pondasi XL, material on site_x000a_10.08.20 : 06.08.20 : 03.08.20 : plan pembayaran kompensasi minggu ini dan lanjut start CME_x000a_30.07.20 : 27.07.20 : comcase/kompensasi colo_x000a_23.07.20 : preparation team &amp; material, prepare dismantle existing shelter_x000a_16.07.20 : proses negosiasi dan dismantle existing shelter BTEL (XL di ijinkan colo jika menempati posisi exisying tenant, warga hanya mengijinkan ada 3 tenant di dalam site)_x000a_13.07.20 : blocking by LL - isu permintaan kompensasi colo_x000a_09.07.20 : STO, CME preparation_x000a_02.07.20 : SPK release"/>
    <x v="2"/>
    <x v="0"/>
    <m/>
    <m/>
    <m/>
    <m/>
    <x v="2"/>
    <m/>
    <m/>
    <x v="1"/>
    <m/>
    <m/>
  </r>
  <r>
    <n v="274"/>
    <m/>
    <s v="SUM-KR-TBK-0585"/>
    <n v="30596100031"/>
    <s v="050507109"/>
    <s v="DARUSSALAM MERAL"/>
    <s v="ACTIVE"/>
    <s v="TB"/>
    <n v="103.37188999999999"/>
    <n v="1.0431999999999999"/>
    <n v="35"/>
    <s v="30/100/240"/>
    <n v="2020"/>
    <s v="JEDI 2020 [NEW]"/>
    <s v=" Jl.Paya Sunan RT.03 RW.01 Kelurahan Darussalam Kecamatan Meral Barat Kab. Karimun Prov. Kepulauan RiauKelurahan DarussalamKecamatan Meral Barat"/>
    <s v="HTI"/>
    <s v="SUM-KR-TBK-0585"/>
    <s v="MERAL KOTA_KARIMUN"/>
    <s v="COLO"/>
    <s v="TBG"/>
    <s v="West"/>
    <x v="9"/>
    <s v="Kep. Bangka Belitung"/>
    <s v="KAB. KARIMUN"/>
    <n v="6614812"/>
    <x v="134"/>
    <m/>
    <n v="38"/>
    <s v="31 - 60 days"/>
    <d v="2020-07-31T00:00:00"/>
    <s v="W31-2020"/>
    <s v="Jul-2020"/>
    <d v="2020-07-30T00:00:00"/>
    <s v="W31-2020"/>
    <s v="Jul-2020"/>
    <d v="2020-07-30T00:00:00"/>
    <s v="W31-2020"/>
    <s v="Jul-2020"/>
    <d v="2020-08-10T00:00:00"/>
    <s v="W33-2020"/>
    <s v="Aug-2020"/>
    <s v="MW"/>
    <d v="2020-07-21T00:00:00"/>
    <m/>
    <n v="183051480507"/>
    <n v="6.6"/>
    <m/>
    <d v="2020-07-06T00:00:00"/>
    <m/>
    <m/>
    <d v="2020-08-08T00:00:00"/>
    <s v="W32-2020"/>
    <m/>
    <m/>
    <m/>
    <s v="38.RFI"/>
    <s v="21.RFI"/>
    <s v="CLOSED - RFI DONE"/>
    <s v="08.08.20 : RFIN sent _x000a_06.08.20 : 04.08.20 : actual RFI, collecting doc RFIN_x000a_03.08.20 : 30.07.20 : proses SLO PLN_x000a_27.07.20 : proses PLN connection, nomor register belum release dr PLN_x000a_23.07.20 : 22.07.20 : SRFI actual, collecting doc SRFIN_x000a_20.07.20 : Pondasi BTS,Material ME on delivery_x000a_09.07.20 : STO, CME preparation_x000a_01.07.20 : SPK release"/>
    <x v="2"/>
    <x v="0"/>
    <m/>
    <m/>
    <m/>
    <m/>
    <x v="2"/>
    <m/>
    <m/>
    <x v="1"/>
    <m/>
    <m/>
  </r>
  <r>
    <n v="381"/>
    <m/>
    <s v="SUM-LA-MGL-0990"/>
    <n v="30596090031"/>
    <s v="100290104"/>
    <s v="RAWAPITU"/>
    <s v="ACTIVE"/>
    <s v="SMI"/>
    <n v="105.57098999999999"/>
    <n v="-4.2999299999999998"/>
    <n v="60"/>
    <s v="80/190/270"/>
    <n v="2020"/>
    <s v="JEDI 2020 [NEW]"/>
    <s v="RAWAPITU SP2 RT 015/RK 006, DESA BATANG HARI, KECAMATAN RAWAPITU"/>
    <s v="HTI"/>
    <s v="SUM-LA-MGL-0990"/>
    <s v="GUNUNG TAPA"/>
    <s v="COLO"/>
    <s v="TBG"/>
    <s v="West"/>
    <x v="13"/>
    <s v="Lampung"/>
    <s v="KAB. TULANGBAWANG"/>
    <n v="6614811"/>
    <x v="134"/>
    <m/>
    <n v="36"/>
    <s v="31 - 60 days"/>
    <d v="2020-07-31T00:00:00"/>
    <s v="W31-2020"/>
    <s v="Jul-2020"/>
    <d v="2020-07-30T00:00:00"/>
    <s v="W31-2020"/>
    <s v="Jul-2020"/>
    <d v="2020-07-30T00:00:00"/>
    <s v="W31-2020"/>
    <s v="Jul-2020"/>
    <d v="2020-08-07T00:00:00"/>
    <s v="W32-2020"/>
    <s v="Aug-2020"/>
    <s v="MW"/>
    <d v="2020-07-21T00:00:00"/>
    <m/>
    <n v="173301814825"/>
    <n v="6.6"/>
    <m/>
    <d v="2020-07-06T00:00:00"/>
    <m/>
    <m/>
    <d v="2020-08-06T00:00:00"/>
    <s v="W32-2020"/>
    <m/>
    <d v="2020-08-31T00:00:00"/>
    <m/>
    <s v="38.RFI"/>
    <s v="21.RFI"/>
    <s v="CLOSED - RFI DONE"/>
    <s v="06.08.20 : RFI actual, RFIN sent _x000a_23.07.20 : SRFI actual, collecting doc RFIN dan on going proses PLN connection_x000a_16.07.20 : plan start CME hari ini, material ME grounding tray dan mounting on delivery_x000a_13.07.20 : delivery material, plan start CME Jumat 17 jul_x000a_09.07.20 : STO, CME preparation_x000a_01.07.20 : SPK release"/>
    <x v="2"/>
    <x v="0"/>
    <m/>
    <m/>
    <m/>
    <m/>
    <x v="2"/>
    <m/>
    <m/>
    <x v="1"/>
    <m/>
    <m/>
  </r>
  <r>
    <n v="206"/>
    <m/>
    <s v="SUM-SU-PMS-2198"/>
    <n v="30595730031"/>
    <s v="0223861003"/>
    <s v="TOBA"/>
    <s v="ACTIVE"/>
    <s v="TB"/>
    <n v="99.065770000000001"/>
    <n v="2.9475470000000001"/>
    <n v="35"/>
    <s v="20/130/250"/>
    <n v="2020"/>
    <s v="JEDI 2020 [NEW]"/>
    <s v="JL. MELANTON SIREGAR NO.12 kELURAHAN TOBA, KECAMATAN SIANTAR SELATAN KOTA PEMATANGSIANTAR"/>
    <s v="HTI"/>
    <s v="SUM-SU-PMS-2198"/>
    <s v="TOBA"/>
    <s v="B2S"/>
    <s v="TBG"/>
    <s v="West"/>
    <x v="3"/>
    <s v="Kep. Bangka Belitung"/>
    <s v="KOTA PEMATANG SIANTA"/>
    <n v="6614816"/>
    <x v="134"/>
    <m/>
    <n v="257"/>
    <s v="&gt; 150 days"/>
    <d v="2020-11-28T00:00:00"/>
    <s v="W48-2020"/>
    <s v="Nov-2020"/>
    <d v="2021-02-16T00:00:00"/>
    <s v="W08-2021"/>
    <s v="Feb-2021"/>
    <d v="2020-11-27T00:00:00"/>
    <s v="W48-2020"/>
    <s v="Nov-2020"/>
    <d v="2021-03-10T00:00:00"/>
    <s v="W11-2021"/>
    <s v="Mar-2021"/>
    <s v="MW"/>
    <d v="2021-02-04T00:00:00"/>
    <m/>
    <n v="121011206385"/>
    <n v="6.6"/>
    <m/>
    <d v="2021-03-02T00:00:00"/>
    <m/>
    <m/>
    <d v="2021-03-15T00:00:00"/>
    <s v="W12-2021"/>
    <m/>
    <m/>
    <m/>
    <s v="38.RFI"/>
    <s v="21.RFI"/>
    <s v="CLOSED - RFI DONE"/>
    <s v="15.03.21 : erection OG_x000a_08.03.21 : HILTI baseframe OG_x000a_04.03.21 : material on site, CME start, plan HILTI start hari ini_x000a_01.03.21 : material baseframe on delivery_x000a_25.02. 21 : survey PLN done, material tower ETA 27 Feb_x000a_22.02.21 : estimasi MOS 24 Feb_x000a_11.02.21 : 04.02.21 : 28.01.21 : pabrikasi material baseframe OG, plan MOS 15 Feb_x000a_18.01.21 : plan IMB release 25 Jan_x000a_11.01.21 : 04.01.21 : permit ongoing, start CME setelah IMB release, plan release W3 Jan_x000a_28.12.20 : rekom done, waiting resi IMB release -&gt; plan 29 Dec_x000a_21.12.20 : 17.12.20 : soiltest done, REKOM L/C OG, plan CME start 28 Dec_x000a_14.12.20 : REKOM &amp; SOIL TEST OG, PLAN CME START 28 DES_x000a_07.12.20 : 03.12.20 : realisasi IW, paralel rekom ongoing, target RFC W2 Dec_x000a_30.11.20 : IW clear cand E, proses realisasi IW_x000a_23.11.20 : kembali ke kandidat E, target RCF W1 Dec_x000a_realisasi19.11.20 : IW Clear, proses rekom lurah/camat_x000a_16.11.20 : plan IW clear 18 Nov_x000a_12.11.20 : IW ongoing _x000a_09.11.20 : kand J RF OK, under TNP review_x000a_05.11.20 : kand I NOK, submit kand J under RNP review_x000a_02.11.20 : kand H NOK, submit kand I under RNP review_x000a_29.10.20 : 26.10.20 : kand G NOK, rehunting_x000a_22.10.20 : gagal IW kand E, submit kandidat baru -&gt; kand G under RNP review_x000a_19.10.20 : kembali ke kand E, IW ongoing 33KK , plan IW clear 25 Oct_x000a_15.10.20 : kand E failed, proses rehunting (kand F NOK karena dekat exisiting dan jauh dari NOM)_x000a_12.10.20 : TNP OK, IW ongoing di radius 32m _x000a_08.10.20 : re-validasi penaikan tinggi tower RT 12m + MT 20m -&gt; RF OK 30.5m, proses review TNP paralel IW ongoing_x000a_05.10.20 : submit kand E, RF NOK karena antena terlalu rendah, RND propose RT 12 + MT20m_x000a_01.10.20 : 24.09.20 : kand D gagal IW, proses rehunting_x000a_21.09.20 : TNP OK MW 35m/0.3, IW ongoing_x000a_17.09.20 : 14.09.20 : kembali ke kandidat D, proses review TNP,_x000a_10.09.20 : proses rehunting karena kandidat awal terdapat isu sengketa waris_x000a_07.09.20 : kandidat D RF OK 31.5m, proses review TNP_x000a_03.09.20 : ada pergeseran kandidat karena issue penolakan LL, cand D under RNP review _x000a_31.08.20 : 27.08.20 : eskalasi sitac approved, proses pembayaran ijin warga_x000a_27.08.20 : eskalasi sitac approved, proses pembayaran ijin warga_x000a_24.08.20 : proses eskalasi biaya sitac, paralel rekom on going_x000a_17.08.20 : 13.08.20 : IW Clear, proses rekom on going, plan rekom done 18 Aug_x000a_10.08.20  :kandidat C TX OK, MW height 35m/0.3, IW on going kurang 1 kk, plan IW clear 11 Aug_x000a_06.08.20 : 03.08.20 : kandidat C OK RF 34.5m, under TNP review_x000a_30.07.20 : kandidat B IW failed, submit kandidat baru (cand C koordinat 99.06763, 2.947627) under RNP review_x000a_27.07.20 : kandidat B RF 34.5m OK, menunggu review TNP, paralel IW on going_x000a_20.07.20 : kandidat A NOK karena dekat dengan existing dan terlalu jauh dari NOM, proses rehunting_x000a_16.07.20 : Not ok candidate A, too far from nom, near existing, rehunting kand B_x000a_13.07.20 : 13 jul submit kandidat A koordinat 99.06718, 2.94504 propose SST 36 menunggu review RNP_x000a_13.07.20 : hunting_x000a_09.07.20 : on going survey, kandidat di pemukiman padat_x000a_01.07.20 : SPK release"/>
    <x v="2"/>
    <x v="0"/>
    <m/>
    <m/>
    <m/>
    <m/>
    <x v="2"/>
    <m/>
    <m/>
    <x v="1"/>
    <m/>
    <m/>
  </r>
  <r>
    <n v="157"/>
    <m/>
    <s v="SUM-SU-AKK-2140"/>
    <n v="30595690031"/>
    <s v="0223821003"/>
    <s v="PERK.PADANG HALABAN"/>
    <s v="ACTIVE"/>
    <s v="TB"/>
    <n v="99.873160999999996"/>
    <n v="2.3067470000000001"/>
    <n v="60"/>
    <s v="90/175/350"/>
    <n v="2020"/>
    <s v="JEDI 2020 [NEW]"/>
    <s v="DESA AEK HITETORAS KECAMATAN MARBAU KABUPATEN LABUHANBATU UTARA PROVINSI SUMATERA UTARA"/>
    <s v="HTI"/>
    <s v="SUM-SU-AKK-2140"/>
    <s v="PERK.PADANG HALABAN"/>
    <s v="B2S"/>
    <s v="TBG"/>
    <s v="West"/>
    <x v="3"/>
    <s v="Sumatera Utara"/>
    <s v="KAB. LABUHAN BATU UT"/>
    <n v="6614816"/>
    <x v="134"/>
    <m/>
    <n v="133"/>
    <s v="121 - 150 days"/>
    <d v="2020-11-28T00:00:00"/>
    <s v="W48-2020"/>
    <s v="Nov-2020"/>
    <d v="2020-11-27T00:00:00"/>
    <s v="W48-2020"/>
    <s v="Nov-2020"/>
    <d v="2020-11-27T00:00:00"/>
    <s v="W48-2020"/>
    <s v="Nov-2020"/>
    <d v="2020-11-27T00:00:00"/>
    <s v="W48-2020"/>
    <s v="Nov-2020"/>
    <s v="MW"/>
    <d v="2020-10-01T00:00:00"/>
    <m/>
    <n v="125140369472"/>
    <n v="6.6"/>
    <m/>
    <d v="2020-10-22T00:00:00"/>
    <m/>
    <m/>
    <d v="2020-11-11T00:00:00"/>
    <s v="W46-2020"/>
    <m/>
    <m/>
    <m/>
    <s v="38.RFI"/>
    <s v="21.RFI"/>
    <s v="CLOSED - RFI DONE"/>
    <s v="12.11.20 : RFIN sent_x000a_09.11.20 : 05.11.20 : 02.11.20 :29.10.20 : 26.10.20 : isu penambahan tiang dan tarikan jaringan PLN_x000a_22.10.20 : 19.10.20 : erection ongoing _x000a_15.10.20 : 12.10.20 : 09.10.20 : cor done, curingtime_x000a_08.10.20 : on going bekisting dan prepare for pouring concrete, plan pouring paling lambat sabtu 10 oct_x000a_05.10.20 : rebarring_x000a_28.09.20 : borepile done, on going cerucuk_x000a_21.09.20 : resi IMB done, on going borepile_x000a_14.09.20 : 07.09.20 : 03.09.20 : 31.08.20 : proses perijinan_x000a_27.08.20 : rekom Camat done, proses perijinan_x000a_24.08.20 : 13.08.20 : 10.08.20 : 06.08.20 : proses negosiasi harga IMB_x000a_03.08.20 : 30.07.20 : 27.07.20 : 23.07.20 : IW Clear, proses eskalasi harga_x000a_20.07.20 : 16.07.20 : kandidat A TNP approved MW height 57m dia 1.2m, IW ongoing_x000a_16.07.20 : kandidat A TNP approved MW height 57m dia 1.2m, IW ongoing_x000a_13.07.20 : 10.07.20 : submit TNP review_x000a_09.07.20 : submit 8 Juli kandidat A koordinat 99.87314, 2.3067 propose SST 52, waiting RF Validation_x000a_01.07.20 : SPK release"/>
    <x v="2"/>
    <x v="0"/>
    <m/>
    <m/>
    <m/>
    <m/>
    <x v="2"/>
    <m/>
    <m/>
    <x v="1"/>
    <m/>
    <m/>
  </r>
  <r>
    <n v="70"/>
    <m/>
    <s v="SUM-SU-AKK-8002"/>
    <n v="30595700031"/>
    <s v="0223831003"/>
    <s v="AEK KANOPAN TIMUR_HULU"/>
    <s v="ACTIVE"/>
    <s v="TB"/>
    <n v="99.655058999999994"/>
    <n v="2.5818180000000002"/>
    <n v="50"/>
    <s v="10/80/240"/>
    <n v="2020"/>
    <s v="JEDI 2020 [NEW]"/>
    <s v="DUSUN II DESA LEDONG TIMUR KECAMATAN AEK LEDONG KABUPATEN ASAHAN PROVINSI SUMATERA UTARA"/>
    <s v="HTI"/>
    <s v="SUM-SU-AKK-8002"/>
    <s v="AEK KANOPAN TIMUR_HULU"/>
    <s v="B2S"/>
    <s v="TBG"/>
    <s v="West"/>
    <x v="3"/>
    <s v="Sumatera Utara"/>
    <s v="KAB. LABUHAN BATU UT"/>
    <n v="6614816"/>
    <x v="134"/>
    <m/>
    <n v="116"/>
    <s v="91 - 120 days"/>
    <d v="2020-11-28T00:00:00"/>
    <s v="W48-2020"/>
    <s v="Nov-2020"/>
    <d v="2020-11-10T00:00:00"/>
    <s v="W46-2020"/>
    <s v="Nov-2020"/>
    <d v="2020-11-27T00:00:00"/>
    <s v="W48-2020"/>
    <s v="Nov-2020"/>
    <d v="2020-11-10T00:00:00"/>
    <s v="W46-2020"/>
    <s v="Nov-2020"/>
    <s v="MW"/>
    <d v="2020-10-01T00:00:00"/>
    <m/>
    <n v="125120717949"/>
    <n v="6.6"/>
    <m/>
    <d v="2020-10-05T00:00:00"/>
    <m/>
    <m/>
    <d v="2020-10-25T00:00:00"/>
    <s v="W44-2020"/>
    <m/>
    <m/>
    <m/>
    <s v="38.RFI"/>
    <s v="21.RFI"/>
    <s v="CLOSED - RFI DONE"/>
    <s v="26.10.20 : RFIN sent_x000a_22.10.20 : aktual RFI, proses penyusunan dok RFIN_x000a_19.10.20 : proses penyambungan PLN_x000a_12.10.20 : erection done_x000a_08.10.20 : start erection_x000a_05.10.20 : curingtime_x000a_01.10.20 : 28.09.20 : borepile done, rebarring foundation_x000a_21.09.20 : IMB done, borepile_x000a_14.09.20 : 07.09.20 : 03.09.20 : 31.08.20 : rekom camat done, proses perijinan_x000a_27.08.20 : rekom camat done_x000a_24.08.20 : IW clear, proses eskalasi biaya sitac_x000a_17.08.20 : 13.08.20 : IW on going total 24 warga dan iw clear 8 kk,  target IW clear total 18 agustus 20_x000a_10.08.20 : kandidat E TX OK, MW height 50m/0.6, IW on going 5kk/24kk, plan IW clear 18 Aug_x000a_06.08.20 : kandidat sebelumnya terkendala penolakan warga, submit kandidat baru (cand E) RF OK 50m, proses review TNP, paralel IW on going_x000a_03.08.20 : kandidat D OK RF 50m, proses review TNP, parelel IW on going_x000a_30.07.20 : Kandidat C IW failed, submit kandidat baru (cand D koordinat 99.6652, 2.58345) under RNP review_x000a_27.07.20 : review by TNP, paralel IW on going_x000a_23.07.20 : kandidat B terkendala issue penolakan warga, submit kandidat baru (cand C koordinat 99.6545, 2.58169) RND OK dgn RF 50m, proses validasi TNP_x000a_20.07.20 : kandidat B RNP approved RF 50m, menunggu review TNP_x000a_16.07.20 : Ok candidate B, tower 52_x000a_16.07.20 : kandidat A kendala penolakan IW, 13 Jul submit kandidat baru (B koordinat 99.65512, 2.58207 menunggu review RNP) _x000a_13.07.20 : 09.07.20 : RND NOT OK kand A karena far from nom and near existing, rehunting SAR&lt;100m or east area from nom, rehunting B_x000a_10.07.20 : submit kand A_x000a_09.07.20 : on going survey, kandidat di pemukiman padat_x000a_01.07.20 : SPK release"/>
    <x v="2"/>
    <x v="0"/>
    <m/>
    <m/>
    <m/>
    <m/>
    <x v="2"/>
    <m/>
    <m/>
    <x v="1"/>
    <m/>
    <m/>
  </r>
  <r>
    <n v="178"/>
    <m/>
    <s v="KAL-KS-MRH-0891"/>
    <n v="30595680031"/>
    <s v="2208191003"/>
    <s v="TABUNGANEN PEMURUS"/>
    <s v="ACTIVE"/>
    <s v="TB"/>
    <n v="114.451431"/>
    <n v="-3.4221520000000001"/>
    <n v="60"/>
    <s v="100/180/270"/>
    <n v="2020"/>
    <s v="JEDI 2020 [NEW]"/>
    <s v="JL. DESA TABUNGANEN PEMURUS, RT.011, KECAMATAN TABUNGANEN, KABUPATEN BARITO KUALA, PROPINSI KALIMANTAN SELATAN."/>
    <s v="HTI"/>
    <s v="KAL-KS-MRH-0891"/>
    <s v="TABUNGANEN PEMURUS"/>
    <s v="B2S"/>
    <s v="TBG"/>
    <s v="CENTRAL"/>
    <x v="7"/>
    <s v="Kalimantan Selatan"/>
    <s v="KAB. BARITO KUALA"/>
    <n v="6614816"/>
    <x v="134"/>
    <m/>
    <n v="117"/>
    <s v="91 - 120 days"/>
    <d v="2020-11-28T00:00:00"/>
    <s v="W48-2020"/>
    <s v="Nov-2020"/>
    <d v="2020-11-27T00:00:00"/>
    <s v="W48-2020"/>
    <s v="Nov-2020"/>
    <d v="2020-11-27T00:00:00"/>
    <s v="W48-2020"/>
    <s v="Nov-2020"/>
    <d v="2020-10-26T00:00:00"/>
    <s v="W44-2020"/>
    <s v="Oct-2020"/>
    <s v="MW"/>
    <d v="2020-09-07T00:00:00"/>
    <m/>
    <s v="221500517292"/>
    <n v="6.6"/>
    <m/>
    <d v="2020-09-08T00:00:00"/>
    <m/>
    <m/>
    <d v="2020-10-26T00:00:00"/>
    <s v="W44-2020"/>
    <m/>
    <m/>
    <m/>
    <s v="38.RFI"/>
    <s v="21.RFI"/>
    <s v="CLOSED - RFI DONE"/>
    <s v="29.10.20 : RFIN sent 26 Oct_x000a_26.10.20 : 22.10.20 : aktual SRFI, proses penyambungan PLN_x000a_19.10.20 : erection done, finishing pondasi BTS_x000a_15.10.20 : Tower painting dan Pondasi BTS OG. Plan Kamis SRFI_x000a_12.10.20 : erection top tower_x000a_08.10.20 : Erection OG, PLN perluasan Jaringan dan Mgmnt Trafo_x000a_05.10.20 : prepare erection, plan start erection besok 6 oct 20_x000a_01.10.20 : curingtime, plan start erection 5 oct_x000a_30.09.20 : pouring done_x000a_28.09.20 : rebaring plan Cor 29/09_x000a_24.09.20 : 21.09.20 : 17.09.20 : on going cerucuk_x000a_14.09.20 : 10.09.20 : on going borepile_x000a_07.09.20 : plan bouwplank tanggal 10 sep_x000a_03.09.20 : plan bouwplank besok jumat dan start galian_x000a_31.08.20 : masih Issue perijinan sehingga cme blm bisa start krn jarak dari bangunan sebelah masih tidak sesuai perda_x000a_27.08.20 : plan bouwplank dan plan start CME W1 sep 20, isu perda 2x radius tower tidak boleh ada rumah, max tinggi tower yg di ijinkan 58m, need revalidasi TNP_x000a_24.08.20 : start CME menunggu menunggu jadwal survey perijinan_x000a_17.08.20 : 13.08.20 : plan start CME W34_x000a_10.08.20 : proses design pack dan collect berkas perijinan_x000a_06.08.20 : rekom done, proses soiltest_x000a_03.08.20 : proses rekom L/C ongoing_x000a_30.07.20 : realisasi IW done, proses rekom L/C ongoing_x000a_23.07.20 : proses realisasi IW, plan rekom 27 Jul_x000a_16.07.20 : 13.07.20 : IW on going_x000a_11.07.20 : TNP OK kand A_x000a_09.07.20 : submit kandidat A propose SST 62, menunggu review RNP_x000a_01.07.20 : SPK release"/>
    <x v="2"/>
    <x v="0"/>
    <m/>
    <m/>
    <m/>
    <m/>
    <x v="2"/>
    <m/>
    <m/>
    <x v="1"/>
    <m/>
    <m/>
  </r>
  <r>
    <n v="370"/>
    <m/>
    <s v="SUM-BB-SGL-0514"/>
    <n v="30596130031"/>
    <s v="080285109"/>
    <s v="POLRES SUNGAI LIAT"/>
    <s v="ACTIVE"/>
    <s v="TB"/>
    <n v="106.10635000000001"/>
    <n v="-1.8726"/>
    <n v="40"/>
    <s v="40/110/300"/>
    <n v="2020"/>
    <s v="JEDI 2020 [NEW]"/>
    <s v="Jl. A. Yani, RT 003, Lingkungan Samratulangi, Kel. Sri menanti, Kec. Sungai liat, Kab. Bangka, Prov Bangka Belitung."/>
    <s v="HTI"/>
    <s v="SUM-BB-SGL-0514"/>
    <s v="SRI MENANTI_BANGKA"/>
    <s v="COLO"/>
    <s v="TBG"/>
    <s v="West"/>
    <x v="1"/>
    <s v="Kep. Bangka Belitung"/>
    <s v="KAB. BANGKA"/>
    <n v="6614812"/>
    <x v="134"/>
    <m/>
    <n v="216"/>
    <s v="&gt; 150 days"/>
    <d v="2020-07-31T00:00:00"/>
    <s v="W31-2020"/>
    <s v="Jul-2020"/>
    <d v="2019-07-30T00:00:00"/>
    <s v="W31-2019"/>
    <s v="Jul-2019"/>
    <d v="2020-12-30T00:00:00"/>
    <s v="W53-2020"/>
    <s v="Dec-2020"/>
    <d v="2021-02-06T00:00:00"/>
    <s v="W06-2021"/>
    <s v="Feb-2021"/>
    <s v="FO (Change to MW as temp solution)"/>
    <d v="2020-12-10T00:00:00"/>
    <m/>
    <n v="161100640121"/>
    <n v="6.6"/>
    <m/>
    <d v="2020-07-06T00:00:00"/>
    <m/>
    <d v="2020-07-27T00:00:00"/>
    <d v="2021-02-02T00:00:00"/>
    <s v="W06-2021"/>
    <m/>
    <m/>
    <m/>
    <s v="38.RFI"/>
    <s v="21.RFI"/>
    <s v="CLOSED - RFI DONE"/>
    <s v="21.01.21 : eskalasi approval daya PLN 10.6 kVA, under review Power Eng XL_x000a_07.01.21 : FO access RFS plan on W4 Jan confirmed by PM FO _x000a_28.12.20 : 21.12.20 : 17.12.20 : PLN connection process_x000a_10.12.20 : MOS, FO civil preparation_x000a_03.08.20 : 27.07.20 : RFIN sent _x000a_4.07.20 : PONDASI RBS DONE, ME OG, PLAN SRFI 28 JUL_x000a_23.07.20 : RBS foundation done, delivery material ME tray grounding mounting, plan on site jumat 24 jul 20_x000a_16.07.20 : 13.07.20 : delivery material, plan start CME Jumat 17 jul_x000a_09.07.20 : STO, CME preparation_x000a_01.07.20 : SPK release"/>
    <x v="2"/>
    <x v="0"/>
    <m/>
    <m/>
    <m/>
    <m/>
    <x v="2"/>
    <m/>
    <m/>
    <x v="1"/>
    <m/>
    <m/>
  </r>
  <r>
    <n v="99"/>
    <m/>
    <s v="KAL-KI-SMR-0756"/>
    <n v="30595660031"/>
    <s v="2314721003"/>
    <s v="LEMPAKE_TIMUR"/>
    <s v="ACTIVE"/>
    <s v="TB"/>
    <n v="117.20564400000001"/>
    <n v="-0.434388"/>
    <n v="50"/>
    <s v="80/230/300"/>
    <n v="2020"/>
    <s v="JEDI 2020 [NEW]"/>
    <s v="Jl. Purwodadi Rt.44 Kel. Lempake Kec. Samarinda Utara Kota. Samarinda Prov. Kalimantan Timur"/>
    <s v="HTI"/>
    <s v="KAL-KI-SMR-0756"/>
    <s v="LEMPAKE_TIMUR"/>
    <s v="B2S"/>
    <s v="TBG"/>
    <s v="JABO"/>
    <x v="7"/>
    <s v="Kalimantan Timur"/>
    <s v="KOTA SAMARINDA"/>
    <n v="6614816"/>
    <x v="134"/>
    <m/>
    <n v="232"/>
    <s v="&gt; 150 days"/>
    <d v="2020-11-28T00:00:00"/>
    <s v="W48-2020"/>
    <s v="Nov-2020"/>
    <d v="2020-12-15T00:00:00"/>
    <s v="W51-2020"/>
    <s v="Dec-2020"/>
    <d v="2021-02-06T00:00:00"/>
    <s v="W06-2021"/>
    <s v="Feb-2021"/>
    <d v="2021-02-12T00:00:00"/>
    <s v="W07-2021"/>
    <s v="Feb-2021"/>
    <s v="FO (Change to MW as temp solution)"/>
    <d v="2021-01-18T00:00:00"/>
    <m/>
    <n v="231571776375"/>
    <n v="6.6"/>
    <m/>
    <d v="2020-10-06T00:00:00"/>
    <m/>
    <m/>
    <d v="2021-02-18T00:00:00"/>
    <s v="W08-2021"/>
    <m/>
    <m/>
    <m/>
    <s v="38.RFI"/>
    <s v="21.RFI"/>
    <s v="CLOSED - RFI DONE"/>
    <s v="11.02.21 : RFI power by multiguna_x000a_21.01.21 : PSB released, PLN connection OG_x000a_21.01.21 : PSB released, proses connect PLN_x000a_28.12.20 : SRFIN sent_x000a_21.12.20 : 17.12.20 : 14.12.20 : 10.12.20 : 07.12.20 : erection ongoing_x000a_03.12.20 : pouring done, prepare start erection_x000a_26.11.20 : 23.11.20 : pengecoran_x000a_19.11.20 : setting angkur, pengecoran start 20 Nov_x000a_12.11.20 : prepare pengecoran, proses review design oleh konsultan_x000a_09.11.20 : 05.11.20 : 02.11.20 : rebarring, plan pouring start 2 Nov (isu longsor karena curah hujan tinggi)_x000a_29.10.20 : 26.10.20 : pouring ongoing, plan RFI 15 Nov_x000a_22.10.20 : 19.10.20 : 15.10.20 : plan pouring 18 oct_x000a_12.10.20 : rebarring, plan cor 20 oct 20_x000a_08.10.20 : excavation done, lantai kerja done, prepare rebarring, material besi KS on site_x000a_05.10.20 : on going excavation_x000a_01.10.20 : plan start galian dengan excavator_x000a_28.09.20 : bouwplank, plan start CME 30 sep 20_x000a_21.09.20 : 17.09.20 : KOM , preparation, plan start CME W1 oct_x000a_14.09.20 : 10.09.20 : 07.09.20 : proses design pack_x000a_03.09.20 : soiltest on going hari ini_x000a_31.08.20 : proses perijinan dan proses soiltest_x000a_27.08.20 : rekom done, status RFC, proses perijinan_x000a_24.08.20 :17.08.20 : 13.08.20 : on going rekom_x000a_10.08.20 : IW done total 15kk, plan rekom done minggu ini_x000a_06.08.20 : IW clear, proses eskalasi sitac_x000a_03.08.20 : 30.07.20 : IW on going_x000a_23.07.20 : cand A reviewed by TNP dengan MW height 51m dan diameter 0.6m, proses IW ONGOING_x000a_20.07.20 : kandidat A RNP OK, waiting TNP review_x000a_16.07.20 : submit kandidat A koordinat 117.205639, -0.438806 (jarak dr NOM 491m -&gt; outSAR karena posisi NOM di atas bukit tidak ada akses jalan) under RNP review_x000a_13.07.20 : 09.07.20 : hunting_x000a_01.07.20 : SPK release"/>
    <x v="2"/>
    <x v="0"/>
    <m/>
    <m/>
    <m/>
    <m/>
    <x v="2"/>
    <m/>
    <m/>
    <x v="1"/>
    <m/>
    <m/>
  </r>
  <r>
    <n v="335"/>
    <m/>
    <s v="JAW-JB-SNG-3898"/>
    <n v="20210300011"/>
    <s v="122227109"/>
    <s v="MARSINU-Tmlsubang"/>
    <s v="ACTIVE"/>
    <s v="SKP"/>
    <n v="107.76612"/>
    <n v="-6.5487000000000002"/>
    <n v="40"/>
    <s v="20/140/230"/>
    <n v="2020"/>
    <s v="JEDI 2020 [NEW]"/>
    <s v="Jl. Kp. Sugahegar Rt.63/17, Kel. Sukamela, Kec. Subang, Kab. Subang, Jawa Barat_x000a_"/>
    <s v="HTI"/>
    <s v="JAW-JB-SNG-3898"/>
    <s v="SUKAMELANG_SUBANG"/>
    <s v="COLO"/>
    <s v="TBG"/>
    <s v="CENTRAL"/>
    <x v="8"/>
    <s v="Jawa Barat"/>
    <s v="KAB. SUBANG"/>
    <n v="6614809"/>
    <x v="134"/>
    <m/>
    <n v="209"/>
    <s v="&gt; 150 days"/>
    <d v="2020-07-31T00:00:00"/>
    <s v="W31-2020"/>
    <s v="Jul-2020"/>
    <d v="2020-07-30T00:00:00"/>
    <s v="W31-2020"/>
    <s v="Jul-2020"/>
    <d v="2021-02-06T00:00:00"/>
    <s v="W06-2021"/>
    <s v="Feb-2021"/>
    <d v="2021-02-06T00:00:00"/>
    <s v="W06-2021"/>
    <s v="Feb-2021"/>
    <s v="FO (Change to MW as temp solution)"/>
    <d v="2021-01-18T00:00:00"/>
    <m/>
    <s v="534254107148"/>
    <s v="6.6"/>
    <m/>
    <d v="2020-07-06T00:00:00"/>
    <m/>
    <d v="2020-07-16T00:00:00"/>
    <d v="2021-01-26T00:00:00"/>
    <s v="W05-2021"/>
    <m/>
    <m/>
    <m/>
    <s v="38.RFI"/>
    <s v="21.RFI"/>
    <s v="CLOSED - RFI DONE"/>
    <s v="21.01.21 : PSB released, PLN connection OG_x000a_03.08.20 : 27.07.20 : 23.07.20 : 20.07.20 : 16.07.20 : SRFI N sent, PLN Connection di proses setelah ada konfirmasi dari XL_x000a_13.07.20 : on going RBS foundation_x000a_09.07.20 : STO, CME preparation_x000a_01.07.20 : SPK release"/>
    <x v="2"/>
    <x v="0"/>
    <m/>
    <m/>
    <m/>
    <m/>
    <x v="2"/>
    <m/>
    <m/>
    <x v="1"/>
    <m/>
    <m/>
  </r>
  <r>
    <n v="308"/>
    <m/>
    <s v="SUM-SU-MDN-2183"/>
    <n v="30596110031"/>
    <s v="020083109"/>
    <s v="JL. RAHARJA EX SC-ME0073C"/>
    <s v="ACTIVE"/>
    <s v="TB"/>
    <n v="98.618139999999997"/>
    <n v="3.54643"/>
    <n v="35"/>
    <s v="30/120/250"/>
    <n v="2020"/>
    <s v="JEDI 2020 [NEW]"/>
    <s v="JL.RAHARJA, KEL.TANJUNG SELAMAT, KEC.MEDAN TUNTUNGAN, KOTA MEDAN"/>
    <s v="HTI"/>
    <s v="SUM-SU-MDN-2183"/>
    <s v="TANJUNG SELAMAT_MEDAN"/>
    <s v="COLO"/>
    <s v="TBG"/>
    <s v="West"/>
    <x v="3"/>
    <s v="Sumatera Utara"/>
    <s v="KOTA MEDAN"/>
    <n v="6614812"/>
    <x v="134"/>
    <m/>
    <n v="255"/>
    <s v="&gt; 150 days"/>
    <d v="2020-07-31T00:00:00"/>
    <s v="W31-2020"/>
    <s v="Jul-2020"/>
    <d v="2020-07-30T00:00:00"/>
    <s v="W31-2020"/>
    <s v="Jul-2020"/>
    <d v="2021-02-20T00:00:00"/>
    <s v="W08-2021"/>
    <s v="Feb-2021"/>
    <d v="2021-03-12T00:00:00"/>
    <s v="W11-2021"/>
    <s v="Mar-2021"/>
    <s v="FO (Change to MW as temp solution)"/>
    <d v="2021-01-18T00:00:00"/>
    <m/>
    <n v="129060088298"/>
    <n v="6.6"/>
    <m/>
    <d v="2020-07-06T00:00:00"/>
    <m/>
    <d v="2020-08-12T00:00:00"/>
    <d v="2021-03-13T00:00:00"/>
    <s v="W11-2021"/>
    <m/>
    <m/>
    <m/>
    <s v="38.RFI"/>
    <s v="21.RFI"/>
    <s v="CLOSED - RFI DONE"/>
    <s v="25.02.21 : BP paid, OG penggantian trafo dan tiang, plan connect W1 Mar_x000a_18.02.21 : Trafo overblast, revise RFI plan W2 Mar_x000a_ 13.08.20 : SRFIN sent_x000a_30.07.20 : Pondasi done_x000a_27.07.20 : 23.07.20 : Comcase, proses penyelesaian issue_x000a_13.07.20 : 09.07.20 : STO, CME preparation_x000a_01.07.20 : SPK release"/>
    <x v="2"/>
    <x v="0"/>
    <m/>
    <m/>
    <m/>
    <m/>
    <x v="2"/>
    <m/>
    <m/>
    <x v="1"/>
    <m/>
    <m/>
  </r>
  <r>
    <n v="261"/>
    <m/>
    <s v="JAW-JT-SLW-2320"/>
    <n v="30596380031"/>
    <s v="141655109"/>
    <s v="CANGKRING"/>
    <s v="ACTIVE"/>
    <s v="SKP"/>
    <n v="109.15694000000001"/>
    <n v="-6.9073900000000004"/>
    <n v="50"/>
    <s v="25/165/265"/>
    <m/>
    <m/>
    <s v="CANGKRING RT 013 RW 03 DESA CANGKRING KEC.TALANG, KAB.TEGAL, JAWA TENGAH"/>
    <s v="EID"/>
    <s v="JAW-JT-SLW-2320"/>
    <s v="DAWUHAN TALANG"/>
    <s v="COLO"/>
    <m/>
    <s v="CENTRAL"/>
    <x v="5"/>
    <s v="DI Yogyakarta"/>
    <s v="TEGAL"/>
    <n v="6614810"/>
    <x v="134"/>
    <m/>
    <n v="239"/>
    <s v="&gt; 150 days"/>
    <d v="2020-07-31T00:00:00"/>
    <s v="W31-2020"/>
    <s v="Jul-2020"/>
    <d v="2020-07-30T00:00:00"/>
    <s v="W31-2020"/>
    <s v="Jul-2020"/>
    <d v="2021-02-28T00:00:00"/>
    <s v="W10-2021"/>
    <s v="Feb-2021"/>
    <d v="2021-02-28T00:00:00"/>
    <s v="W10-2021"/>
    <s v="Feb-2021"/>
    <s v="FO (Change to MW as temp solution)"/>
    <d v="2021-02-11T00:00:00"/>
    <m/>
    <n v="522521737122"/>
    <n v="7.7"/>
    <m/>
    <m/>
    <m/>
    <d v="2020-07-28T00:00:00"/>
    <d v="2021-02-25T00:00:00"/>
    <s v="W09-2021"/>
    <m/>
    <m/>
    <m/>
    <s v="38.RFI"/>
    <s v="21.RFI"/>
    <s v="CLOSED - RFI DONE"/>
    <s v="25.02.21 : PLN connected, RFIN ongoing collect document_x000a_11.02.21 : perubahan transport FO -&gt; MW, waiting PSB release_x000a_28.07.20 : email SRFI-N sent_x000a_27.07.20 : actual SRFI, collecting doc SRFIN_x000a_20.07.20 : 19.07.20 : start RBS foundation_x000a_13.07.20 : STIP done &amp; CME preparation_x000a_10.07.20 : RND &amp; TNP OK, GO CME_x000a_09.07.20 : under review RND EID_x000a_01.07.20 : SPK release"/>
    <x v="2"/>
    <x v="0"/>
    <m/>
    <m/>
    <m/>
    <m/>
    <x v="2"/>
    <m/>
    <m/>
    <x v="1"/>
    <m/>
    <m/>
  </r>
  <r>
    <n v="5"/>
    <m/>
    <s v="SUM-SU-LBP-2171"/>
    <n v="30595710031"/>
    <s v="0223841003"/>
    <s v="LAHAN/TUBUH AIR"/>
    <s v="ACTIVE"/>
    <s v="TB"/>
    <n v="98.735709999999997"/>
    <s v="  3.575153"/>
    <n v="30"/>
    <s v="50/210/300"/>
    <n v="2020"/>
    <s v="JEDI 2020 [NEW]"/>
    <s v="Jl. Jermal VII sudut Gg. Murni Kel. Denai, Kecamatan Medan Denai"/>
    <s v="HTI"/>
    <s v="SUM-SU-LBP-2171"/>
    <s v="LAHAN/TUBUH AIR"/>
    <s v="B2S"/>
    <s v="TBG"/>
    <s v="West"/>
    <x v="3"/>
    <s v="Kep. Bangka Belitung"/>
    <s v="KAB. DELI SERDANG"/>
    <n v="6614816"/>
    <x v="134"/>
    <m/>
    <n v="284"/>
    <s v="&gt; 150 days"/>
    <d v="2020-11-28T00:00:00"/>
    <s v="W48-2020"/>
    <s v="Nov-2020"/>
    <d v="2021-03-10T00:00:00"/>
    <s v="W11-2021"/>
    <s v="Mar-2021"/>
    <d v="2021-04-18T00:00:00"/>
    <s v="W17-2021"/>
    <s v="Apr-2021"/>
    <d v="2021-04-18T00:00:00"/>
    <s v="W17-2021"/>
    <s v="Apr-2021"/>
    <s v="FO"/>
    <m/>
    <m/>
    <m/>
    <m/>
    <m/>
    <d v="2021-03-03T00:00:00"/>
    <m/>
    <m/>
    <d v="2021-04-11T00:00:00"/>
    <s v="W16-2021"/>
    <m/>
    <m/>
    <m/>
    <s v="38.RFI"/>
    <s v="21.RFI"/>
    <s v="CLOSED - RFI DONE"/>
    <s v="12.04.21 : RFIN sent_x000a_08.04.21 : OG PLN Connection_x000a_15.03.21 : SRFI_x000a_08.03.21 : 04.03.21 : erection OG_x000a_01.03.21 : pouring OG_x000a_25.02.21 : rebaring OG_x000a_18.02.21 : 11.02.21 : 08.02.21 : galian OG_x000a_04.02.21 : plan hari ini start galian_x000a_28.01.21 : bouwplank, plan CME start 2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 Dec, paralel pengurusan KKOP dan soiltest_x000a_30.11.20 : 19.11.20 : proses realisasi IW, issue KKOP kota medan (estimasi 1 s.d 2 minggu)_x000a_16.11.20 : 12.11.20 : IW clear, proses realisasi IW, target RFC W5 Nov_x000a_09.11.20 : plan IW clear 10 Nov_x000a_05.11.20 : 02.11.20 : 29.10.20 : 26.10.20 : 22.10.20 : IW minus 12KK, estimasi IW clear 26 Oct_x000a_19.10.20 : kand G TNP OK, IW ongoing target clear 26 Oct_x000a_15.10.20 : kand F failed, submit kandidat baru -&gt; cand G RNP OK 26.5m, proses review TNP paralel IW_x000a_12.10.20 : TNP OK, MW 30m/0.3, negosiasi harga paralel IW ongoing_x000a_08.10.20 : IW on going, paralel review TNP kandidat F _x000a_05.10.20 : TNP review, paralel IW on going 4kk/30kk_x000a_02.10.20 : submit kand F, RND OK 30m, wait TNP review_x000a_01.10.20 : kand E RF OK 30m, MW 30m/0.3, IW ongoing_x000a_25.09.20 : submit kand E 3.57619 98°44'4.24''E, SST 32, review RND_x000a_21.09.20 : kand D IW failed karena jarak 100m terdapat tower yang comcase, proses rehunting_x000a_17.09.20 : kand D TNP OK -&gt; MW 30m/0.3, IW ongoing_x000a_14.09.20 : 10.09.20 : kand D RF OK 30m, proses review TNP_x000a_07.09.20 : 03.09.20 : propose RENOM RNP NOK, need arahan planning XL_x000a_31.08.20 : 27.08.20 : 24.08.20 : propose re-NOM karena radius 500m dari nom adalah area comcase existing tower (ada existing tower yg hardcomcase dkt NOM) _x000a_17.08.20 : hard kandidat issue penolakan warga dan banyak lahan sengketa ex PTPN, masih proses rehunting_x000a_13.08.20 : 10.08.20 : kand C &amp; E NOK, kand A &amp; B IW failed , rehunting kand E, plan submit kand 14 Aug_x000a_06.08.20 : kandidat C NOK karena dekat dengan existing, proses rehunting dgn arahan 98.735309, 3.573964_x000a_03.08.20 : rehunting C_x000a_03.08.20 : 29 Jul submit kandidat B namun NOK by RNP karena dekat dgn existing, proses rehunting kand C_x000a_30.07.20 : rehunting, plan submit kandidat baru senin 2 Agustus_x000a_27.07.20 : kandidat A NOK, RND request ketinggian min 30m, namun terkendala penolakan warga (hanya provide MT 25m)_x000a_20.07.20 : submit kandidat A propose MT 25, menunggu review RNP_x000a_16.07.20 : plan besok submit kandidat_x000a_13.07.20 : hunting_x000a_09.07.20 : on going survey, kandidat di pemukiman padat_x000a_01.07.20 : SPK release"/>
    <x v="2"/>
    <x v="0"/>
    <m/>
    <m/>
    <m/>
    <m/>
    <x v="2"/>
    <m/>
    <m/>
    <x v="1"/>
    <m/>
    <m/>
  </r>
  <r>
    <n v="474"/>
    <m/>
    <s v="SUM-SU-MDN-2182"/>
    <n v="30595720031"/>
    <s v="0223851003"/>
    <s v="MEDAN TENGGARADENAI"/>
    <s v="ACTIVE"/>
    <s v="TB"/>
    <n v="98.726635000000002"/>
    <s v=" 3.557791"/>
    <n v="40"/>
    <s v="70/140/270"/>
    <n v="2020"/>
    <s v="JEDI 2020 [NEW]"/>
    <s v="Jl. Keramat Indah Lingkungan IX, Kelurahan Medan Tenggara, Kecamatan Medan Denai, Kota Medan"/>
    <s v="HTI"/>
    <s v="SUM-SU-MDN-2182"/>
    <s v="MEDAN TENGGARADENAI"/>
    <s v="B2S"/>
    <s v="TBG"/>
    <s v="West"/>
    <x v="3"/>
    <s v="Kota Medan"/>
    <s v="KOTA MEDAN"/>
    <n v="6614816"/>
    <x v="134"/>
    <m/>
    <n v="449"/>
    <s v="&gt; 150 days"/>
    <d v="2020-11-28T00:00:00"/>
    <s v="W48-2020"/>
    <s v="Nov-2020"/>
    <d v="2021-03-06T00:00:00"/>
    <s v="W10-2021"/>
    <s v="Mar-2021"/>
    <d v="2021-09-25T00:00:00"/>
    <s v="W39-2021"/>
    <s v="Sep-2021"/>
    <d v="2021-09-25T00:00:00"/>
    <s v="W39-2021"/>
    <s v="Sep-2021"/>
    <s v="FO"/>
    <m/>
    <m/>
    <s v="120031093960"/>
    <n v="6.6"/>
    <m/>
    <d v="2021-03-03T00:00:00"/>
    <m/>
    <m/>
    <d v="2021-09-23T00:00:00"/>
    <s v="W39-2021"/>
    <m/>
    <m/>
    <m/>
    <s v="38.RFI"/>
    <s v="21.RFI"/>
    <s v="CLOSED - RFI DONE"/>
    <s v="22:09:21: 19:09:21:15:09:21: 13:09:21: 09:08:2021: POWER CONNECTION PROSES_x000a_09:06:2021: POURING OG_x000a_09:01:2021: REBARING OG, PLAN COR 5 SEPT_x000a_08:30:2021: 08:18:21: 08:09:21: 08.09.21 : Proses Review BOQ dan SPH, Rectivasi site Plan W1 Sep_x000a_08:04:21: 07.29.21: design perkuatan akibat stolen material released, proses review untuk pelaksanaan perkuatan, paralel proses penunjukan mitra _x000a_07:.26:21: 07:19:21 : Tower Issue, Proses Pembangunan ulang tower, perlu dilakukan analisa terkait pembongkaran angkur, dan pembongkaran Cor Plan Done 31 Jul Plan start CME W1 Aug_x000a_29.04.21 : RFIN Sent, MMP FO NY RFS_x000a_19.04.21 : SPK FO issue, PLN connection hold_x000a_08.03.21 : SRFIN sent_x000a_04.03.21 : finishing pagar, SRFI_x000a_01.03.21 : erection done, ME OG_x000a_25.02.21 : erection OG_x000a_22.02.21 : pouring done, prepare start erection_x000a_18.02.21 : pembesian OG_x000a_11.02.21 : 08.02.21 : galian OG_x000a_04.02.21 : plan hari ini start galian_x000a_28.01.21 : bouwplank, plan CME start 2 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p paralel pengurusan KKOP dan soiltest_x000a_30.11.20 : soitest ongoing, paralel proses rekom KKOP estimasi 1 s.d 2 minggu _x000a_19.11.20 : issue KKOP kota medan_x000a_16.11.20 : 12.11.20 : IW clear, proses realisasi IW, target RFC 29 Nov_x000a_09.11.20 : IW clear, proses realisasi IW ongoing_x000a_05.11.20 : submit kandidat baru, kandidat D RF TX OK, IW ongoing_x000a_02.11.20 : 29.10.20 : 26.10.20 : propose re-validasi penurunan ketinggian tower menjadi 36m untuk menghindari penolakan 1KK (warga tidak berada di lokasi)_x000a_22.10.20 : IW minus 1KK dari 20KK lokasi di kandidat B bergeser sekitar 30m, target clear 24 Oct_x000a_19.10.20 : kembali ke kand A, IW ongoing target clear 26 Oct_x000a_15.10.20 : 12.10.20 : 08.10.20 : proses rehunting _x000a_05.10.20 : IW on going 7kk/15kk_x000a_01.10.20 : kand C gagal IW proses rehunting_x000a_24.09.20 : iw ongoing_x000a_21.09.20 : TNP OK MW 40m/0.6, IW ongoing, kurang 12 kk lagi_x000a_17.09.20 : 16.09.20 : kand C RND OK RF 40m, proses review TNP_x000a_14.09.20 : proses pengurusan legalitas lahan (kand B), paralel submit kandidat baru (cand C) under review TNP_x000a_10.09.20 : proses pengurusan legalitas lahan_x000a_03.09.20 : iw clear proses nego dengan warga terkait kompensasi_x000a_31.08.20 : proses eskalasi sitac_x000a_27.08.20 : iw clear isu kompensasi clear_x000a_24.08.20 : masih IW on going kurang 11 kk, plan IW clear 28 Aug_x000a_17.08.20 : TNP OK, IW ongoing target IW Clear 20 Aug 20_x000a_13.08.20 : TNP review, paralel IW on going 23 kk, yg sdh done 9 kk target 20 agustus 20_x000a_10.08.20 : TNP review, IW on going 4kk/23kk, plan IW clear 15 Aug_x000a_06.08.20 : submit kandidat baru (cand B) approved dgn RF 40m, proses review TNP_x000a_03.08.20 : 30.07.20 : 27.07.20 : IW on going, plan CME Start 14/8_x000a_23.07.20 : kandidat A TX OK dgn MW height 40m/0.6, proses IW on going_x000a_20.07.20 : kandidat A RNP OK dengan RF 40m, menunggu review TX_x000a_16.07.20 : Ok candidate A, tower 42_x000a_16.07.20 : 13 jul submit kandidat A koordinat 98.72653, 3.55915 propose SST 42, menunggu review RNP_x000a_13.07.20 : hunting_x000a_09.07.20 : on going survey, kandidat di pemukiman padat_x000a_01.07.20 : SPK release"/>
    <x v="2"/>
    <x v="0"/>
    <m/>
    <m/>
    <m/>
    <m/>
    <x v="2"/>
    <m/>
    <m/>
    <x v="1"/>
    <m/>
    <m/>
  </r>
  <r>
    <n v="856"/>
    <m/>
    <s v="KAL-KI-SMR-0770"/>
    <n v="30595670031"/>
    <s v="2314731003"/>
    <s v="SEMPAJA_SAMARINDA UTARA"/>
    <s v="SPK RETURN BY XL"/>
    <s v="TB"/>
    <n v="117.164917"/>
    <n v="-0.44504500000000002"/>
    <n v="35"/>
    <s v="30/150/300"/>
    <n v="2020"/>
    <s v="JEDI 2020 [NEW]"/>
    <s v="Jl.PM.Noor Kel.Sempaja Selatan Kec. Samarinda Utara Kota Samarinda Prov. Kalimantan Timur"/>
    <s v="HTI"/>
    <s v="KAL-KI-SMR-0770"/>
    <s v="SEMPAJA_SAMARINDA UTARA"/>
    <s v="B2S"/>
    <s v="TBG"/>
    <s v="JABO"/>
    <x v="7"/>
    <s v="Kalimantan Timur"/>
    <s v="KOTA SAMARINDA"/>
    <n v="6614816"/>
    <x v="134"/>
    <m/>
    <n v="657"/>
    <s v="&gt; 150 days"/>
    <d v="2020-11-28T00:00:00"/>
    <s v="W48-2020"/>
    <s v="Nov-2020"/>
    <s v="TBD"/>
    <s v="TBD"/>
    <s v="TBD"/>
    <s v="TBD"/>
    <s v="TBD"/>
    <s v="TBD"/>
    <s v="TBD"/>
    <s v="TBD"/>
    <s v="TBD"/>
    <s v="FO"/>
    <m/>
    <m/>
    <m/>
    <m/>
    <m/>
    <m/>
    <m/>
    <m/>
    <m/>
    <m/>
    <m/>
    <m/>
    <m/>
    <s v="02.SPK returned"/>
    <s v="02.SPK RETURNED"/>
    <s v="Hard Candidate"/>
    <s v="11.02.21 : Hard candidate, high aging, Return by XL _x000a_11.02.21 : arahan rehunting 117.164177°, -0.443963° di lahan developer (tidak disewakan)_x000a_14.01.21 : note -&gt; target RFC Feb, target RFI akhir Mar 2021_x000a_16.11.20 : rehunting, submit kand B inSAR NOK karena sectoral blocking_x000a_09.11.20 : 05.11.20 : negosiasi dengan pihak developer gagal. Plan 7 Nov koordinasi dengan UPTD dinas perikanan terkait sewa lahan_x000a_02.11.20 : 29.10.20 : 26.10.20 : kembali ke kandidat A (belum ada jawaban dari dinas Perikanan terkait pengajuan kerjasama), dirut developer OK, proses negosiasi sewa lahan dengan owner _x000a_22.10.20 : 19.10.20 : 15.10.20 : 12.10.20 : menunggu feedback surat pengajuan kerja sama (untuk survey) dengan dinas perikanan_x000a_08.10.20 : 05.10.20 : 01.10.20 : proses rehunting di lahan Dinas Pertanian (kemungkinan outSAR karena di luar lahan developer PT Sarindo), prepare submit kandidat _x000a_28.09.20 : 24.09.20 : RND not ok denagn kedua kand tersebut karena dekat existing XL dan target coverage tidak bisa di dapatkan_x000a_22.09.20 : Terdapat 2 existing TBG di dekat NOM yaitu Bumi_Sempaja2 (belum ada tenant XL, SST 42m, jarak 761m) dan SENGKOTEK_1, MCP 18m jarak 600.34m, propose colo ke existing TBG rejected by planning XL _x000a_21.09.20 : IW on going_x000a_14.09.20 : 07.09.20 : isu high price sewa lahan, dari sisi planning XL tidak bisa perluasan SAR atau reNOM karena dekat existing XL _x000a_03.09.20 : plan hari ini surat jawabn dari PT.Sarindo akan diterima_x000a_31.08.20 : 27.08.20 : 24.08.20 : menunggu feedbak/jawaban dr PT.Sarindo menegnai pengajuan harga yg diberikan TBG_x000a_17.08.20 : 13.08.20 : proses negosiasi harga sewa dgn PT Sarindo (memaksimalkan kandidat A)_x000a_13.08.20 : 06.08.20 : menunggu konfirmasi terkait sewa lahan dr PT Sarindo (Kamis 6 Jul), arahan Pak Felix SPK direturn terlebih dahulu karena NOM dekat dengan existing XL_x000a_03.08.20 : 30.07.20 : Need arahan hunting karena kandidat A terkendala proses negosiasi harga dgn PT Sarindo (memakan waktu lama) dan lokasi NOM berada di lahan developer + dekat exisiting tower TBG_x000a_23.07.20 : kandidat A TNP approved dgn MW 41m dan dia 0.6m, menunggu surat balasan PT. Sarindo untuk melanjutkan proses IW_x000a_20.07.20 : kandidat A koordinat 117.165472, -0.443583 propose SST 42 waiting RNP review_x000a_16.07.20 : rehunting karena beberapa kand yang didapat, LL nya menolak di sewakan._x000a_13.07.20 : 09.07.20 : hunting_x000a_01.07.20 : SPK release"/>
    <x v="2"/>
    <x v="0"/>
    <m/>
    <m/>
    <m/>
    <m/>
    <x v="2"/>
    <m/>
    <m/>
    <x v="1"/>
    <m/>
    <m/>
  </r>
  <r>
    <n v="875"/>
    <m/>
    <s v="SUM-SU-SRH-2047"/>
    <n v="30595830031"/>
    <s v="0223871003"/>
    <s v="SIMPANG TIGA PEKAN"/>
    <s v="SPK RETURN BY XL"/>
    <s v="TB"/>
    <n v="98.958972220000007"/>
    <n v="3.5680000000000001"/>
    <n v="30"/>
    <s v="90/190/330"/>
    <n v="2020"/>
    <s v="JEDI 2020 [NEW]"/>
    <m/>
    <s v="HTI"/>
    <s v="SUM-SU-SRH-2047"/>
    <s v="SIMPANG TIGA PEKAN"/>
    <s v="B2S"/>
    <s v="TBG"/>
    <s v="West"/>
    <x v="3"/>
    <s v="Kep. Bangka Belitung"/>
    <s v="KAB. SERDANG BEDAGAI"/>
    <n v="6614816"/>
    <x v="134"/>
    <m/>
    <n v="657"/>
    <s v="&gt; 150 days"/>
    <d v="2020-11-28T00:00:00"/>
    <s v="W48-2020"/>
    <s v="Nov-2020"/>
    <s v="TBD"/>
    <s v="TBD"/>
    <s v="TBD"/>
    <s v="TBD"/>
    <s v="TBD"/>
    <s v="TBD"/>
    <s v="TBD"/>
    <s v="TBD"/>
    <s v="TBD"/>
    <s v="MW"/>
    <m/>
    <m/>
    <m/>
    <m/>
    <m/>
    <d v="2020-12-16T00:00:00"/>
    <m/>
    <m/>
    <m/>
    <m/>
    <m/>
    <m/>
    <m/>
    <s v="02.SPK returned"/>
    <s v="02.SPK RETURNED"/>
    <m/>
    <s v="15.07.20 : email return SPK, return karena hard kandidat (penolakan warga/community issue) _x000a_14.07.20 : arahan RND XL ke Sekolah Yayasan Perguruan Setia Budi Abadi rooftop kandidat  98.958650° 3.567426°, namun tidak mendapat ijin pihak yayasan/sekolah karena dpt mengganggu kegiatan belajar dan tdk dapat dikontrolnya jika ada penolakan warga. SPK potensi return karena NOM XL tetap berada pada titik combat existing._x000a_13.07.20 : hasil survey :_x000a_• Tepat di Lokasi NOM (Koordinat : 3.568 ; 98.9589722) terdapat Combat XL yang sudah berdiri namun kondisi tidak On Air (informasi dikarenakan mendapatkan penolakan dari warga)_x000a_• Jarak ke site Eksisting TBG  308 m_x000a_• Jarak ke site Eksisting XL  867 m_x000a__x000a_Problem Identification :_x000a_• Area sekitar NOM banyak terdapat Sarang Walet yang menjadi mata pencaharian warga sekitar dan warga berkeberatan terhadap adanya Tower karena merasa sinyal frekuensi tower menggangu burung walet tsb_x000a_• Faktor lain bunyi BTS Tower membuat burung Walet menjadi takut kembali ke sarang_x000a_• Hasil pertemuan dengan Kepala Dusun setempat menjelaskan bahwa warga setempat (khususnya warga Desa Simpang Tiga) menolak pendirian tower (file terlampir)_x000a_Alternatif Solusi :_x000a_• Plan A adalah Colo ke site Eksisting TBG, Site Kota Galuh 020583109  Koordinat : 3.56720 ; 98.96047_x000a_• Plan B adalah propose kandidat diluar area Desa Simpang Tiga (diluar area highlight merah) untuk menghindari penolakan warga_x000a_03.07.20 : Propose colo NOT OK by RND XL (Pak Doddy), remark : mendekat ke existing, lebih baik survey dekat NOM dahulu._x000a_02.07.20 : propose Colo to existing site 020583109 KOTA GALUH 98.95689 3.56615 (309.3m ) Rooftop 25m + pole 12m_x000a_01.07.20 : SPK release"/>
    <x v="2"/>
    <x v="0"/>
    <m/>
    <m/>
    <m/>
    <m/>
    <x v="2"/>
    <m/>
    <m/>
    <x v="1"/>
    <m/>
    <m/>
  </r>
  <r>
    <n v="874"/>
    <m/>
    <s v="KAL-KS-BJM-0928-RETURN"/>
    <m/>
    <m/>
    <m/>
    <s v="SPK RETURN BY XL"/>
    <s v=""/>
    <n v="114.60658890000001"/>
    <n v="-3.2975305549999998"/>
    <n v="30"/>
    <s v="0/120/240"/>
    <m/>
    <m/>
    <m/>
    <s v="HTI"/>
    <s v="KAL-KS-BJM-0928-RETURN"/>
    <s v="SURGI MUFTI_TIMURLAUT"/>
    <s v="B2S"/>
    <s v="TBG"/>
    <s v="CENTRAL"/>
    <x v="7"/>
    <s v="Kalimantan Selatan"/>
    <s v="KOTA BANJARMASIN"/>
    <n v="6614816"/>
    <x v="134"/>
    <m/>
    <n v="657"/>
    <s v="&gt; 150 days"/>
    <d v="2020-11-28T00:00:00"/>
    <s v="W48-2020"/>
    <s v="Nov-2020"/>
    <s v="TBD"/>
    <s v="TBD"/>
    <s v="TBD"/>
    <s v="TBD"/>
    <s v="TBD"/>
    <s v="TBD"/>
    <s v="TBD"/>
    <s v="TBD"/>
    <s v="TBD"/>
    <m/>
    <m/>
    <m/>
    <m/>
    <m/>
    <m/>
    <m/>
    <m/>
    <m/>
    <m/>
    <m/>
    <m/>
    <m/>
    <m/>
    <s v="02.SPK returned"/>
    <s v="02.SPK RETURNED"/>
    <m/>
    <s v="03.07.20 : Propose colo approved by RND XL (Pak Doddy), SPK Change to Colo_x000a_02.07.20 : propose Colo to existing site 220380109 SUNGAI ANDAI 114.60844 -3.29462 ( 383.40m ) GF SST 42m_x000a_01.07.20 : SPK release"/>
    <x v="2"/>
    <x v="0"/>
    <m/>
    <m/>
    <m/>
    <m/>
    <x v="2"/>
    <m/>
    <m/>
    <x v="1"/>
    <m/>
    <m/>
  </r>
  <r>
    <n v="447"/>
    <m/>
    <s v="JAW-JB-CBI-0108"/>
    <n v="30597310031"/>
    <s v="125966123"/>
    <s v="SUKARAJA CILEBUT"/>
    <s v="ACTIVE"/>
    <s v="TB"/>
    <n v="106.79885"/>
    <n v="-6.5219500000000004"/>
    <n v="30"/>
    <s v="90/190/330"/>
    <m/>
    <m/>
    <s v="Kp. Bojong Sempu RT 03/06, Desa Cilebut Barat, Kecamatan Sukaraja, Kab. Bogor"/>
    <s v="EID"/>
    <s v="JAW-JB-CBI-0108"/>
    <s v="BOJONG_GEDE_RAYA"/>
    <s v="COLO"/>
    <m/>
    <s v="JABO"/>
    <x v="14"/>
    <s v="Jawa Barat"/>
    <s v="Kab. Bogor"/>
    <n v="6614797"/>
    <x v="135"/>
    <m/>
    <n v="56"/>
    <s v="31 - 60 days"/>
    <d v="2020-07-26T00:00:00"/>
    <s v="W31-2020"/>
    <s v="Jul-2020"/>
    <d v="2020-07-25T00:00:00"/>
    <s v="W30-2020"/>
    <s v="Jul-2020"/>
    <d v="2020-07-25T00:00:00"/>
    <s v="W30-2020"/>
    <s v="Jul-2020"/>
    <d v="2020-08-12T00:00:00"/>
    <s v="W33-2020"/>
    <s v="Aug-2020"/>
    <s v="MW"/>
    <d v="2020-08-10T00:00:00"/>
    <m/>
    <n v="538414576873"/>
    <n v="6.6"/>
    <m/>
    <m/>
    <m/>
    <d v="2020-07-30T00:00:00"/>
    <d v="2020-08-21T00:00:00"/>
    <s v="W34-2020"/>
    <m/>
    <d v="2020-09-05T00:00:00"/>
    <m/>
    <s v="38.RFI"/>
    <s v="21.RFI"/>
    <s v="CLOSED - RFI DONE"/>
    <s v="24.08.20 : 21.08.20 : RFIN sent_x000a_18.08.20 : SRFI, PLN connection menunggu SK PLN release dari XL_x000a_30.07.20 : SRFIN sent_x000a_20.07.20 : 16.07.20 : 13.07.20 : 09.07.20 : 02.07.20 : under review RND EID_x000a_26.06.20 : SPK Release 26 jun 20"/>
    <x v="2"/>
    <x v="0"/>
    <m/>
    <m/>
    <m/>
    <m/>
    <x v="2"/>
    <m/>
    <m/>
    <x v="1"/>
    <m/>
    <m/>
  </r>
  <r>
    <n v="409"/>
    <m/>
    <s v="JAW-JB-BGR-0226"/>
    <n v="30595650031"/>
    <s v="120873104"/>
    <s v="SUKADAMAI"/>
    <s v="ACTIVE"/>
    <s v="SMI"/>
    <n v="107.05654"/>
    <n v="-6.55755"/>
    <n v="50"/>
    <s v="135/240/340"/>
    <m/>
    <m/>
    <s v=" Kp.Waru RT.02 RW.03, Ds.Sukadamai, Kec.Sukamakmur, Kab.Bogor"/>
    <s v="EID"/>
    <s v="JAW-JB-BGR-0226"/>
    <s v="Sukadamai Sukamakmur Bogor"/>
    <s v="COLO"/>
    <m/>
    <s v="JABO"/>
    <x v="14"/>
    <s v="Jawa Barat"/>
    <s v="Kab. Bogor"/>
    <n v="6614795"/>
    <x v="135"/>
    <m/>
    <n v="66"/>
    <s v="61 - 90 days"/>
    <d v="2020-07-26T00:00:00"/>
    <s v="W31-2020"/>
    <s v="Jul-2020"/>
    <d v="2020-07-25T00:00:00"/>
    <s v="W30-2020"/>
    <s v="Jul-2020"/>
    <d v="2020-07-31T00:00:00"/>
    <s v="W31-2020"/>
    <s v="Jul-2020"/>
    <d v="2020-09-05T00:00:00"/>
    <s v="W36-2020"/>
    <s v="Sep-2020"/>
    <s v="MW"/>
    <d v="2020-07-16T00:00:00"/>
    <m/>
    <n v="538671118910"/>
    <n v="6.6"/>
    <m/>
    <m/>
    <m/>
    <d v="2020-08-05T00:00:00"/>
    <d v="2020-08-31T00:00:00"/>
    <s v="W36-2020"/>
    <m/>
    <m/>
    <m/>
    <s v="38.RFI"/>
    <s v="21.RFI"/>
    <s v="CLOSED - RFI DONE"/>
    <s v="31.08.20 : RFIN sent_x000a_27.08.20 : proses PLN connection, SK PLN release 24 Aug_x000a_24.08.20 : PLN connection masih menunggu SK PLN yang belum release dari XL/EID, rev plan RFI 5 Sep_x000a_18.08.20 : SRFI, PLN connection menunggu SK PLN release dari XL_x000a_10.08.20 : revisi plan RFI 25 Aug_x000a_06.08.20 : 05.08.20 : email SRFI-N sent_x000a_20.07.20 : start RBS foundation_x000a_16.07.20 : 13.07.20 : 09.07.20 : STO, CME preparation_x000a_02.07.20 : Go CME_x000a_26.06.20 : SPK Release 26 jun 20"/>
    <x v="2"/>
    <x v="0"/>
    <m/>
    <m/>
    <m/>
    <m/>
    <x v="2"/>
    <m/>
    <m/>
    <x v="1"/>
    <m/>
    <m/>
  </r>
  <r>
    <n v="406"/>
    <m/>
    <s v="SUM-AC-KTN-0376"/>
    <n v="30595980031"/>
    <s v="010135104"/>
    <s v="SP_TG_JNGR"/>
    <s v="ACTIVE"/>
    <s v="SMI"/>
    <n v="97.826172"/>
    <n v="3.4427989999999999"/>
    <n v="50"/>
    <s v="70/110/310"/>
    <n v="2020"/>
    <s v="JEDI 2020 [NEW]"/>
    <s v="DESA BIAK MULI, KEC BAMBEL, KAB ACEH TENGGARA, NANGGRO ACEH DARUSALAM"/>
    <s v="HTI"/>
    <s v="SUM-AC-KTN-0376"/>
    <s v="KUTA CINGKAM I"/>
    <s v="COLO"/>
    <s v="TBG"/>
    <s v="West"/>
    <x v="3"/>
    <s v="Aceh"/>
    <s v="ACEH TENGGARA"/>
    <n v="6614796"/>
    <x v="135"/>
    <m/>
    <n v="62"/>
    <s v="61 - 90 days"/>
    <d v="2020-07-26T00:00:00"/>
    <s v="W31-2020"/>
    <s v="Jul-2020"/>
    <d v="2020-07-25T00:00:00"/>
    <s v="W30-2020"/>
    <s v="Jul-2020"/>
    <d v="2020-07-31T00:00:00"/>
    <s v="W31-2020"/>
    <s v="Jul-2020"/>
    <d v="2020-08-28T00:00:00"/>
    <s v="W35-2020"/>
    <s v="Aug-2020"/>
    <s v="MW"/>
    <d v="2020-07-16T00:00:00"/>
    <m/>
    <s v="113340191977"/>
    <n v="6.6"/>
    <m/>
    <d v="2020-07-03T00:00:00"/>
    <m/>
    <d v="2020-08-08T00:00:00"/>
    <d v="2020-08-27T00:00:00"/>
    <s v="W35-2020"/>
    <m/>
    <m/>
    <m/>
    <s v="38.RFI"/>
    <s v="21.RFI"/>
    <s v="CLOSED - RFI DONE"/>
    <s v="27.08.20 : RFIN sent_x000a_27.08.20 : RFI actual 26 Aug 20, collecting doc RFIN_x000a_24.08.20 : rev plan RFI 28 AUg_x000a_18.08.20 : proses PLN connection, plan RFI 20 aug 20_x000a_08.08.20 : email SRFI-N sent_x000a_03.08.20 : 30.07.20 : SRFI actual, plan submit SRFIN hari ini atau besok_x000a_27.07.20 : comcase, proses penyelesaian issue_x000a_23.07.20 : on going RBS foundation_x000a_13.07.20 : 09.07.20 : STO, CME preparation_x000a_02.07.20 : under review power_x000a_29.06.20 : ERM on going_x000a_26.06.20 : SPK Release 26 jun 20"/>
    <x v="2"/>
    <x v="0"/>
    <m/>
    <m/>
    <m/>
    <m/>
    <x v="2"/>
    <m/>
    <m/>
    <x v="1"/>
    <m/>
    <m/>
  </r>
  <r>
    <n v="238"/>
    <m/>
    <s v="SUM-SU-BLG-2130"/>
    <n v="30595990031"/>
    <s v="022309123"/>
    <s v="BALIGE 1"/>
    <s v="ACTIVE"/>
    <s v="TB"/>
    <n v="99.073453000000001"/>
    <n v="2.3480539999999999"/>
    <n v="40"/>
    <s v="80/180/240"/>
    <n v="2020"/>
    <s v="JEDI 2020 [NEW]"/>
    <s v="Desa Lumban Bulbul, Kec. Balige, Kab. Toba Samosir, Prov. Sumatera Utara "/>
    <s v="HTI"/>
    <s v="SUM-SU-BLG-2130"/>
    <s v="BALIGE LUMBAN BULBUL"/>
    <s v="COLO"/>
    <s v="TBG"/>
    <s v="West"/>
    <x v="3"/>
    <s v="Sumatera Utara"/>
    <s v="TOBA SAMOSIR"/>
    <n v="6614798"/>
    <x v="135"/>
    <m/>
    <n v="41"/>
    <s v="31 - 60 days"/>
    <d v="2020-07-26T00:00:00"/>
    <s v="W31-2020"/>
    <s v="Jul-2020"/>
    <d v="2020-07-25T00:00:00"/>
    <s v="W30-2020"/>
    <s v="Jul-2020"/>
    <d v="2020-07-31T00:00:00"/>
    <s v="W31-2020"/>
    <s v="Jul-2020"/>
    <d v="2020-08-08T00:00:00"/>
    <s v="W32-2020"/>
    <s v="Aug-2020"/>
    <s v="MW"/>
    <d v="2020-07-16T00:00:00"/>
    <m/>
    <n v="123110353714"/>
    <n v="6.6"/>
    <m/>
    <d v="2020-07-03T00:00:00"/>
    <m/>
    <m/>
    <d v="2020-08-06T00:00:00"/>
    <s v="W32-2020"/>
    <m/>
    <m/>
    <m/>
    <s v="38.RFI"/>
    <s v="21.RFI"/>
    <s v="CLOSED - RFI DONE"/>
    <s v="06.08.20 : RFIN sent _x000a_30.07.20 : SRFI actual, plan submit RFIN hari ini atau besok_x000a_23.07.20 : on going RBS foundation_x000a_13.07.20 : 09.07.20 : STO, CME preparation_x000a_02.07.20 : under review power_x000a_29.06.20 : ERM on going_x000a_26.06.20 : SPK Release 26 jun 20"/>
    <x v="2"/>
    <x v="0"/>
    <m/>
    <m/>
    <m/>
    <m/>
    <x v="2"/>
    <m/>
    <m/>
    <x v="1"/>
    <m/>
    <m/>
  </r>
  <r>
    <n v="413"/>
    <m/>
    <s v="JAW-JB-KWG-1065"/>
    <n v="30595640031"/>
    <s v="121175104"/>
    <s v="SUNGAITERONG"/>
    <s v="ACTIVE"/>
    <s v="SMI"/>
    <n v="107.19755000000001"/>
    <n v="-6.0455100000000002"/>
    <n v="50"/>
    <s v="90/200/270"/>
    <m/>
    <m/>
    <s v="Dsn. Kobak Gabus RT. 02 RW. 05 Ds. Karya Bhakti _x000a_Kec. Batu Jaya Kab. Karawang"/>
    <s v="EID"/>
    <s v="JAW-JB-KWG-1065"/>
    <s v="Karyabakti Batujaya Karawang"/>
    <s v="COLO"/>
    <m/>
    <s v="JABO"/>
    <x v="14"/>
    <s v="Jawa Barat"/>
    <s v="Kab. Karawang"/>
    <n v="6614793"/>
    <x v="135"/>
    <m/>
    <n v="167"/>
    <s v="&gt; 150 days"/>
    <d v="2020-07-26T00:00:00"/>
    <s v="W31-2020"/>
    <s v="Jul-2020"/>
    <d v="2020-07-25T00:00:00"/>
    <s v="W30-2020"/>
    <s v="Jul-2020"/>
    <d v="2020-12-23T00:00:00"/>
    <s v="W52-2020"/>
    <s v="Dec-2020"/>
    <d v="2020-12-23T00:00:00"/>
    <s v="W52-2020"/>
    <s v="Dec-2020"/>
    <s v="FO"/>
    <d v="2020-12-01T00:00:00"/>
    <m/>
    <n v="534826726240"/>
    <n v="6.6"/>
    <m/>
    <m/>
    <m/>
    <d v="2020-07-24T00:00:00"/>
    <d v="2020-12-10T00:00:00"/>
    <s v="W50-2020"/>
    <m/>
    <m/>
    <m/>
    <s v="38.RFI"/>
    <s v="21.RFI"/>
    <s v="CLOSED - RFI DONE"/>
    <s v="10.12.20 : RFIN sent_x000a_07.12.20 : PLN connection process_x000a_27.07.20 : 24.07.20 : email SRFI-N sent_x000a_20.07.20 : SRFI actual_x000a_16.07.20 : mobilisasi team &amp; material_x000a_13.07.20 : preparation_x000a_09.07.20 : 02.07.20 : Go CME_x000a_26.06.20 : SPK Release 26 jun 20"/>
    <x v="2"/>
    <x v="0"/>
    <m/>
    <m/>
    <m/>
    <m/>
    <x v="2"/>
    <m/>
    <m/>
    <x v="1"/>
    <m/>
    <m/>
  </r>
  <r>
    <n v="319"/>
    <m/>
    <s v="JAW-JI-JBG-4151"/>
    <n v="30595750031"/>
    <s v="160752104"/>
    <s v="KEDUNGBOTO"/>
    <s v="ACTIVE"/>
    <s v="SMI"/>
    <n v="112.17831"/>
    <n v="-7.5143199999999997"/>
    <n v="50"/>
    <s v="90/210/330"/>
    <n v="2020"/>
    <s v="JEDI 2020 [NEW]"/>
    <s v="DSN. BALONG SARI RT/RW 02/01 JOMBANGDS. BALONGSARI KEC. MAGALUH,"/>
    <s v="HTI"/>
    <s v="JAW-JI-JBG-4151"/>
    <s v="MEGALUH BALONGSARI"/>
    <s v="COLO"/>
    <s v="TBG"/>
    <s v="EAST"/>
    <x v="6"/>
    <s v="Jawa Timur"/>
    <s v="JOMBANG"/>
    <n v="6614792"/>
    <x v="135"/>
    <m/>
    <n v="229"/>
    <s v="&gt; 150 days"/>
    <d v="2020-07-26T00:00:00"/>
    <s v="W31-2020"/>
    <s v="Jul-2020"/>
    <d v="2020-07-25T00:00:00"/>
    <s v="W30-2020"/>
    <s v="Jul-2020"/>
    <d v="2021-02-06T00:00:00"/>
    <s v="W06-2021"/>
    <s v="Feb-2021"/>
    <d v="2021-02-13T00:00:00"/>
    <s v="W07-2021"/>
    <s v="Feb-2021"/>
    <s v="FO (Change to MW as temp solution)"/>
    <d v="2021-01-18T00:00:00"/>
    <m/>
    <n v="514531725092"/>
    <n v="6.6"/>
    <m/>
    <d v="2020-06-30T00:00:00"/>
    <m/>
    <d v="2020-08-14T00:00:00"/>
    <d v="2021-02-10T00:00:00"/>
    <s v="W07-2021"/>
    <m/>
    <m/>
    <m/>
    <s v="38.RFI"/>
    <s v="21.RFI"/>
    <s v="CLOSED - RFI DONE"/>
    <s v="26.01.21 : survey PLN done, proses pengajuan BPUJL_x000a_21.01.21 : PSB released, PLN connection OG_x000a_14.08.20 : email SRFI-N sent_x000a_23.07.20 : SRFI actual, collecting doc SRFIN, PLN connection proses menunggu konfirmasi dari XL_x000a_13.07.20 : 09.07.20 : BTS foundation on going_x000a_06.07.20 : preparation_x000a_02.07.20 : Go CME_x000a_29.06.20 : ERM on going_x000a_26.06.20 : SPK Release 26 jun 20"/>
    <x v="2"/>
    <x v="0"/>
    <m/>
    <m/>
    <m/>
    <m/>
    <x v="2"/>
    <m/>
    <m/>
    <x v="1"/>
    <m/>
    <m/>
  </r>
  <r>
    <n v="288"/>
    <m/>
    <s v="JAW-JI-BJN-4272"/>
    <n v="30595760031"/>
    <s v="160058109"/>
    <s v="DS. DOLOK GEDE EX DS TRACAL (SPLIT BULUBRANGSI_2)"/>
    <s v="ACTIVE"/>
    <s v="TB"/>
    <n v="111.70559"/>
    <n v="-7.2493999999999996"/>
    <n v="50"/>
    <s v="90/210/330"/>
    <n v="2020"/>
    <s v="JEDI 2020 [NEW]"/>
    <s v="Dsn Kuluhan RT.13/RW.04 Desa Dolok GedeKecamatan Tambak Rejo"/>
    <s v="HTI"/>
    <s v="JAW-JI-BJN-4272"/>
    <s v="TAMBAKREJO DOLOKGEDE"/>
    <s v="COLO"/>
    <s v="TBG"/>
    <s v="EAST"/>
    <x v="6"/>
    <s v="Jawa Timur"/>
    <s v="BOJONEGORO"/>
    <n v="6614794"/>
    <x v="135"/>
    <m/>
    <n v="227"/>
    <s v="&gt; 150 days"/>
    <d v="2020-07-26T00:00:00"/>
    <s v="W31-2020"/>
    <s v="Jul-2020"/>
    <d v="2020-07-25T00:00:00"/>
    <s v="W30-2020"/>
    <s v="Jul-2020"/>
    <d v="2021-02-06T00:00:00"/>
    <s v="W06-2021"/>
    <s v="Feb-2021"/>
    <d v="2021-02-13T00:00:00"/>
    <s v="W07-2021"/>
    <s v="Feb-2021"/>
    <s v="FO (Change to MW as temp solution)"/>
    <d v="2021-01-18T00:00:00"/>
    <m/>
    <n v="518050968326"/>
    <n v="6.6"/>
    <m/>
    <d v="2020-06-30T00:00:00"/>
    <m/>
    <d v="2020-08-14T00:00:00"/>
    <d v="2021-02-08T00:00:00"/>
    <s v="W07-2021"/>
    <m/>
    <m/>
    <m/>
    <s v="38.RFI"/>
    <s v="21.RFI"/>
    <s v="CLOSED - RFI DONE"/>
    <s v="26.01.21 : survey done, proses pengajuan BPUJL_x000a_21.01.21 : PSB released, PLN connection OG_x000a_14.08.20 : email SRFI-N sent_x000a_06.08.20 : 23.07.20 : SRFI actual, collecting doc SRFIN, PLN connection proses menunggu konfirmasi dari XL (FO readiness XL)_x000a_13.07.20 : 09.07.20 : BTS foundation on going_x000a_06.07.20 : preparation_x000a_02.07.20 : Go CME_x000a_29.06.20 : ERM on going_x000a_26.06.20 : SPK Release 26 jun 20"/>
    <x v="2"/>
    <x v="0"/>
    <m/>
    <m/>
    <m/>
    <m/>
    <x v="2"/>
    <m/>
    <m/>
    <x v="1"/>
    <m/>
    <m/>
  </r>
  <r>
    <n v="405"/>
    <m/>
    <s v="SUL-SN-WTP-1344"/>
    <n v="30595840031"/>
    <s v="280665126"/>
    <s v="SMP NEGERI 4 SIBULUE"/>
    <s v="ACTIVE"/>
    <s v="TB"/>
    <n v="120.395"/>
    <n v="-4.65801"/>
    <n v="50"/>
    <s v="50/130/215"/>
    <n v="2020"/>
    <s v="JEDI 2020 [NEW]"/>
    <s v="Jl. Hombes, RT. 03 RW.03 Dusun Kajuara, Desa Pakkasalo, Kec. Sibulue, Kab. BoneKec. sibulue, Kab. Bone"/>
    <s v="HTI"/>
    <s v="SUL-SN-WTP-1344"/>
    <s v="PAKKASALOSIBULUE"/>
    <s v="COLO"/>
    <s v="TBG"/>
    <s v="EAST"/>
    <x v="2"/>
    <s v="Sulawesi Barat"/>
    <s v="BONE"/>
    <n v="6614794"/>
    <x v="135"/>
    <m/>
    <n v="234"/>
    <s v="&gt; 150 days"/>
    <d v="2020-07-26T00:00:00"/>
    <s v="W31-2020"/>
    <s v="Jul-2020"/>
    <d v="2020-07-25T00:00:00"/>
    <s v="W30-2020"/>
    <s v="Jul-2020"/>
    <d v="2021-02-06T00:00:00"/>
    <s v="W06-2021"/>
    <s v="Feb-2021"/>
    <d v="2021-02-12T00:00:00"/>
    <s v="W07-2021"/>
    <s v="Feb-2021"/>
    <s v="FO (Change to MW as temp solution)"/>
    <d v="2021-01-18T00:00:00"/>
    <m/>
    <s v="MULTIGUNA"/>
    <m/>
    <m/>
    <d v="2020-07-02T00:00:00"/>
    <m/>
    <d v="2020-08-05T00:00:00"/>
    <d v="2021-02-15T00:00:00"/>
    <s v="W08-2021"/>
    <m/>
    <m/>
    <m/>
    <s v="38.RFI"/>
    <s v="21.RFI"/>
    <s v="CLOSED - RFI DONE"/>
    <s v="15.02.21 : RFI (PLN Permanent), prepare RFIN_x000a_04.02.21 : PSB revisi released, PLN connection OG_x000a_26.01.21 : waiting PSB revisi daya 7.7 kVA_x000a_21.01.21 : PSB released, PLN connection OG_x000a_21.01.21 : PSB released, proses connect PLN_x000a_05.08.20 : email SRFI-N sent_x000a_06.08.20 - 29.07.20 : SRFI actual, collecting doc SRFIN, PLN connection menunggu konfirmasi XL (FO readiness XL)_x000a_27.07.20 : ME on going_x000a_23.07.20 : BTS foundation done, material on  port Makasar_x000a_20.07.20 : bts pondasi done, proses delivery material. Plan MOS 30.07.2020, akan dilakukan percepatan karena target SRFI 25 jun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x v="2"/>
    <x v="0"/>
    <m/>
    <m/>
    <m/>
    <m/>
    <x v="2"/>
    <m/>
    <m/>
    <x v="1"/>
    <m/>
    <m/>
  </r>
  <r>
    <n v="315"/>
    <m/>
    <s v="JAW-JI-BYW-4131"/>
    <n v="30595970031"/>
    <s v="160691104"/>
    <s v="KARANGSARI"/>
    <s v="ACTIVE"/>
    <s v="SMI"/>
    <n v="114.215279"/>
    <n v="-8.3370270000000009"/>
    <n v="50"/>
    <s v="90/210/330"/>
    <n v="2020"/>
    <s v="JEDI 2020 [NEW]"/>
    <s v="Desa Parijatah Kulon Kecamatan Srono, Kab Banyuwangi"/>
    <s v="HTI"/>
    <s v="JAW-JI-BYW-4131"/>
    <s v="SRONO PARIJATAH KULON"/>
    <s v="COLO"/>
    <s v="TBG"/>
    <s v="EAST"/>
    <x v="6"/>
    <s v="Jawa Timur"/>
    <s v="BANYUWANGI"/>
    <n v="6614792"/>
    <x v="135"/>
    <m/>
    <n v="223"/>
    <s v="&gt; 150 days"/>
    <d v="2020-07-26T00:00:00"/>
    <s v="W31-2020"/>
    <s v="Jul-2020"/>
    <d v="2020-07-25T00:00:00"/>
    <s v="W30-2020"/>
    <s v="Jul-2020"/>
    <d v="2021-02-06T00:00:00"/>
    <s v="W06-2021"/>
    <s v="Feb-2021"/>
    <d v="2021-02-06T00:00:00"/>
    <s v="W06-2021"/>
    <s v="Feb-2021"/>
    <s v="FO (Change to MW as temp solution)"/>
    <d v="2021-01-18T00:00:00"/>
    <m/>
    <n v="516711456525"/>
    <n v="6.6"/>
    <m/>
    <d v="2020-07-03T00:00:00"/>
    <m/>
    <d v="2020-08-14T00:00:00"/>
    <d v="2021-02-04T00:00:00"/>
    <s v="W06-2021"/>
    <m/>
    <m/>
    <m/>
    <s v="38.RFI"/>
    <s v="21.RFI"/>
    <s v="CLOSED - RFI DONE"/>
    <s v="26.01.21 : BP paid_x000a_21.01.21 : PSB released, PLN connection OG_x000a_14.08.20 : email SRFI-N sent_x000a_23.07.20 : SRFI actual, collecting doc SRFIN, PLN connection proses menunggu konfirmasi dari XL_x000a_13.07.20 : 09.07.20 : BTS foundation on going_x000a_08.07.20 : CME preparation_x000a_02.07.20 : under review Civil Huawei_x000a_29.06.20 : ERM on going_x000a_26.06.20 : SPK Release 26 jun 20"/>
    <x v="2"/>
    <x v="0"/>
    <m/>
    <m/>
    <m/>
    <m/>
    <x v="2"/>
    <m/>
    <m/>
    <x v="1"/>
    <m/>
    <m/>
  </r>
  <r>
    <n v="300"/>
    <m/>
    <s v="SUL-SN-SKG-1354"/>
    <n v="30595960031"/>
    <s v="T002780"/>
    <s v="HCPTSS-212362"/>
    <s v="ACTIVE"/>
    <s v="TB"/>
    <n v="119.938"/>
    <n v="-3.96611"/>
    <n v="50"/>
    <s v="5/90/180"/>
    <n v="2020"/>
    <s v="JEDI 2020 [NEW]"/>
    <s v="Jl. Poros Belawa Dusun Siduntung Desa Ongkoe Kec. Belawa Kab. Wajo"/>
    <s v="HTI"/>
    <s v="SUL-SN-SKG-1354"/>
    <s v="ONGKOE BELAWA"/>
    <s v="COLO"/>
    <s v="TBG"/>
    <s v="EAST"/>
    <x v="2"/>
    <s v="Sulawesi Selatan"/>
    <s v="WAJO"/>
    <n v="6614794"/>
    <x v="135"/>
    <m/>
    <n v="221"/>
    <s v="&gt; 150 days"/>
    <d v="2020-07-26T00:00:00"/>
    <s v="W31-2020"/>
    <s v="Jul-2020"/>
    <d v="2020-07-25T00:00:00"/>
    <s v="W30-2020"/>
    <s v="Jul-2020"/>
    <d v="2021-02-06T00:00:00"/>
    <s v="W06-2021"/>
    <s v="Feb-2021"/>
    <d v="2021-02-06T00:00:00"/>
    <s v="W06-2021"/>
    <s v="Feb-2021"/>
    <s v="FO (Change to MW as temp solution)"/>
    <d v="2021-01-18T00:00:00"/>
    <m/>
    <n v="322400380627"/>
    <n v="6.6"/>
    <m/>
    <d v="2020-07-03T00:00:00"/>
    <m/>
    <d v="2020-08-05T00:00:00"/>
    <d v="2021-02-02T00:00:00"/>
    <s v="W06-2021"/>
    <m/>
    <m/>
    <m/>
    <s v="38.RFI"/>
    <s v="21.RFI"/>
    <s v="CLOSED - RFI DONE"/>
    <s v="21.01.21 : PSB released, plan PLN connect W2 Feb_x000a_21.01.21 : PSB released, proses register PLN_x000a_05.08.20 : email SRFI-N sent_x000a_06.08.20 : 27.07.20 : SRFI actual, collecting doc SRFIN, PLN connection menunggu konfirmasi XL (FO readiness XL)_x000a_23.07.20 : BTS foundation done, material on delivery_x000a_20.07.20 : RBS pondasi done, plan SRFI 25.07.2020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x v="2"/>
    <x v="0"/>
    <m/>
    <m/>
    <m/>
    <m/>
    <x v="2"/>
    <m/>
    <m/>
    <x v="1"/>
    <m/>
    <m/>
  </r>
  <r>
    <n v="347"/>
    <m/>
    <s v="JAW-JI-KNR-4275"/>
    <n v="30595510031"/>
    <s v="160544109"/>
    <s v="NGARINGAN GANDUSARI TBG"/>
    <s v="ACTIVE"/>
    <s v="TB"/>
    <n v="112.30963"/>
    <n v="-8.0189699999999995"/>
    <n v="50"/>
    <s v="90/210/330"/>
    <n v="2020"/>
    <s v="JEDI 2020 [NEW]"/>
    <s v="dsn. Sukosari, RT.01 RW.01, ds. ngusri, kel.gadungan, kec.gandusari, kec. blitar"/>
    <s v="HTI"/>
    <s v="JAW-JI-KNR-4275"/>
    <s v="GANDUSARI GADUNGAN"/>
    <s v="COLO"/>
    <s v="TBG"/>
    <s v="EAST"/>
    <x v="6"/>
    <s v="Jawa Timur"/>
    <s v="BLITAR"/>
    <n v="6614780"/>
    <x v="136"/>
    <m/>
    <n v="33"/>
    <s v="31 - 60 days"/>
    <d v="2020-07-24T00:00:00"/>
    <s v="W30-2020"/>
    <s v="Jul-2020"/>
    <d v="2020-07-23T00:00:00"/>
    <s v="W30-2020"/>
    <s v="Jul-2020"/>
    <d v="2020-07-30T00:00:00"/>
    <s v="W31-2020"/>
    <s v="Jul-2020"/>
    <d v="2020-07-30T00:00:00"/>
    <s v="W31-2020"/>
    <s v="Jul-2020"/>
    <s v="MW"/>
    <d v="2020-07-16T00:00:00"/>
    <m/>
    <n v="514080956700"/>
    <n v="6.6"/>
    <m/>
    <d v="2020-06-25T00:00:00"/>
    <m/>
    <m/>
    <d v="2020-07-27T00:00:00"/>
    <s v="W31-2020"/>
    <m/>
    <m/>
    <m/>
    <s v="38.RFI"/>
    <s v="21.RFI"/>
    <s v="CLOSED - RFI DONE"/>
    <s v="27.07.20 : RFIN sent _x000a_23.07.20 : SRFI actual, collecting doc SRFIN, proses PLN_x000a_16.07.20 : 13.07.20 : 09.07.20 : BTS foundation on going_x000a_06.07.20 : preparation_x000a_02.07.20 : Go CME_x000a_29.06.20 : ERM on going_x000a_24.06.20 : SPK Release 24 jun 20"/>
    <x v="2"/>
    <x v="0"/>
    <m/>
    <m/>
    <m/>
    <m/>
    <x v="2"/>
    <m/>
    <m/>
    <x v="1"/>
    <m/>
    <m/>
  </r>
  <r>
    <n v="327"/>
    <m/>
    <s v="JAW-JI-KNR-4277"/>
    <n v="30595550031"/>
    <s v="160387104"/>
    <s v="KRISIK"/>
    <s v="ACTIVE"/>
    <s v="SKP"/>
    <n v="112.36185"/>
    <n v="-7.96929"/>
    <n v="50"/>
    <s v="90/210/330"/>
    <n v="2020"/>
    <s v="JEDI 2020 [NEW]"/>
    <s v="Jl. Krisik Ngantang, dsn. Wonorejo, RT/RW 02/01, Desa Krisik, Kec. Gandusari, Kab. Blitar"/>
    <s v="HTI"/>
    <s v="JAW-JI-KNR-4277"/>
    <s v="GANDUSARI KRISIK"/>
    <s v="COLO"/>
    <s v="TBG"/>
    <s v="EAST"/>
    <x v="6"/>
    <s v="Jawa Timur"/>
    <s v="BLITAR"/>
    <n v="6614782"/>
    <x v="136"/>
    <m/>
    <n v="30"/>
    <s v="&lt; 30 days"/>
    <d v="2020-07-24T00:00:00"/>
    <s v="W30-2020"/>
    <s v="Jul-2020"/>
    <d v="2020-07-23T00:00:00"/>
    <s v="W30-2020"/>
    <s v="Jul-2020"/>
    <d v="2020-07-30T00:00:00"/>
    <s v="W31-2020"/>
    <s v="Jul-2020"/>
    <d v="2020-07-30T00:00:00"/>
    <s v="W31-2020"/>
    <s v="Jul-2020"/>
    <s v="MW"/>
    <d v="2020-07-16T00:00:00"/>
    <m/>
    <n v="514080956696"/>
    <n v="6.6"/>
    <m/>
    <d v="2020-06-25T00:00:00"/>
    <m/>
    <m/>
    <d v="2020-07-24T00:00:00"/>
    <s v="W30-2020"/>
    <m/>
    <m/>
    <m/>
    <s v="38.RFI"/>
    <s v="21.RFI"/>
    <s v="CLOSED - RFI DONE"/>
    <s v="24.07.20 : RFIN sent _x000a_23.07.20 : SRFI actual, collecting doc SRFIN, proses PLN_x000a_16.07.20 : 13.07.20 : 09.07.20 : BTS foundation on going_x000a_06.07.20 : preparation_x000a_02.07.20 : Go CME_x000a_29.06.20 : ERM on going_x000a_24.06.20 : SPK Release 24 jun 20"/>
    <x v="2"/>
    <x v="0"/>
    <m/>
    <m/>
    <m/>
    <m/>
    <x v="2"/>
    <m/>
    <m/>
    <x v="1"/>
    <m/>
    <m/>
  </r>
  <r>
    <n v="437"/>
    <m/>
    <s v="JAW-JI-KPN-4375"/>
    <n v="30595540031"/>
    <s v="160527109"/>
    <s v="TLOGOREJO TBG"/>
    <s v="ACTIVE"/>
    <s v="TB"/>
    <n v="112.496696"/>
    <n v="-8.2076069999999994"/>
    <n v="50"/>
    <s v="90/210/330"/>
    <n v="2020"/>
    <s v="JEDI 2020 [NEW]"/>
    <s v="Jalan Puring, dusun dadapan, RT.15 RW.04, Desa Tlogorejo, Kec. Pagak, Kab. Malang"/>
    <s v="HTI"/>
    <s v="JAW-JI-KPN-4375"/>
    <s v="PAGAK TLOGOREJO"/>
    <s v="COLO"/>
    <s v="TBG"/>
    <s v="EAST"/>
    <x v="6"/>
    <s v="Jawa Timur"/>
    <s v="MALANG"/>
    <n v="6614780"/>
    <x v="136"/>
    <m/>
    <n v="30"/>
    <s v="&lt; 30 days"/>
    <d v="2020-07-24T00:00:00"/>
    <s v="W30-2020"/>
    <s v="Jul-2020"/>
    <d v="2020-07-23T00:00:00"/>
    <s v="W30-2020"/>
    <s v="Jul-2020"/>
    <d v="2020-07-30T00:00:00"/>
    <s v="W31-2020"/>
    <s v="Jul-2020"/>
    <d v="2020-07-30T00:00:00"/>
    <s v="W31-2020"/>
    <s v="Jul-2020"/>
    <s v="MW"/>
    <d v="2020-07-16T00:00:00"/>
    <m/>
    <n v="513051670073"/>
    <n v="6.6"/>
    <m/>
    <d v="2020-06-25T00:00:00"/>
    <m/>
    <m/>
    <d v="2020-07-24T00:00:00"/>
    <s v="W30-2020"/>
    <m/>
    <m/>
    <m/>
    <s v="38.RFI"/>
    <s v="21.RFI"/>
    <s v="CLOSED - RFI DONE"/>
    <s v="24.07.20 : RFIN sent _x000a_23.07.20 : SRFI actual, collecting doc SRFIN, proses PLN_x000a_16.07.20 : 13.07.20 : 09.07.20 : BTS foundation on going_x000a_06.07.20 : preparation _x000a_02.07.20 : Go CME_x000a_29.06.20 : ERM on going_x000a_24.06.20 : SPK Release 24 jun 20"/>
    <x v="2"/>
    <x v="0"/>
    <m/>
    <m/>
    <m/>
    <m/>
    <x v="2"/>
    <m/>
    <m/>
    <x v="1"/>
    <m/>
    <m/>
  </r>
  <r>
    <n v="348"/>
    <m/>
    <s v="JAW-JI-KPN-4346"/>
    <n v="30595530031"/>
    <s v="161215109"/>
    <s v="NGROTO"/>
    <s v="ACTIVE"/>
    <s v="TB"/>
    <n v="112.454829"/>
    <n v="-7.8583100000000004"/>
    <n v="50"/>
    <s v="20/90/280"/>
    <n v="2020"/>
    <s v="JEDI 2020 [NEW]"/>
    <s v="Ds. PUJON KIDUL, Kec. PUJON, MALANG-JAWA TIMUR"/>
    <s v="HTI"/>
    <s v="JAW-JI-KPN-4346"/>
    <s v="PUJON_PUJONKIDUL"/>
    <s v="COLO"/>
    <s v="TBG"/>
    <s v="EAST"/>
    <x v="6"/>
    <s v="Jawa Timur"/>
    <s v="KAB. MALANG"/>
    <n v="6614780"/>
    <x v="136"/>
    <m/>
    <n v="30"/>
    <s v="&lt; 30 days"/>
    <d v="2020-07-24T00:00:00"/>
    <s v="W30-2020"/>
    <s v="Jul-2020"/>
    <d v="2020-07-23T00:00:00"/>
    <s v="W30-2020"/>
    <s v="Jul-2020"/>
    <d v="2020-07-30T00:00:00"/>
    <s v="W31-2020"/>
    <s v="Jul-2020"/>
    <d v="2020-07-30T00:00:00"/>
    <s v="W31-2020"/>
    <s v="Jul-2020"/>
    <s v="MW"/>
    <d v="2020-07-16T00:00:00"/>
    <m/>
    <n v="513031011212"/>
    <n v="6.6"/>
    <m/>
    <d v="2020-06-25T00:00:00"/>
    <m/>
    <m/>
    <d v="2020-07-24T00:00:00"/>
    <s v="W30-2020"/>
    <m/>
    <m/>
    <m/>
    <s v="38.RFI"/>
    <s v="21.RFI"/>
    <s v="CLOSED - RFI DONE"/>
    <s v="24.07.20 : RFIN sent _x000a_23.07.20 : SRFI actual, collecting doc SRFIN, proses PLN_x000a_16.07.20 : 13.07.20 : 09.07.20 : BTS foundation on going_x000a_06.07.20 : preparation_x000a_02.07.20 : Go CME_x000a_29.06.20 : ERM on going_x000a_24.06.20 : SPK Release 24 jun 20"/>
    <x v="2"/>
    <x v="0"/>
    <m/>
    <m/>
    <m/>
    <m/>
    <x v="2"/>
    <m/>
    <m/>
    <x v="1"/>
    <m/>
    <m/>
  </r>
  <r>
    <n v="260"/>
    <m/>
    <s v="JAW-JI-KNR-4278"/>
    <n v="30595520031"/>
    <s v="160516109"/>
    <s v="BUMIREJO KESAMBEN TBG"/>
    <s v="ACTIVE"/>
    <s v="TB"/>
    <n v="112.41817"/>
    <n v="-8.0869400000000002"/>
    <n v="50"/>
    <s v="90/210/330"/>
    <n v="2020"/>
    <s v="JEDI 2020 [NEW]"/>
    <s v="Sumberbendo RT 004 RW 03, Ds bumirejo, Kec Kesamben, Kab Blitar"/>
    <s v="HTI"/>
    <s v="JAW-JI-KNR-4278"/>
    <s v="SELOREJO BANJARSARI"/>
    <s v="COLO"/>
    <s v="TBG"/>
    <s v="EAST"/>
    <x v="6"/>
    <s v="Jawa Timur"/>
    <s v="BLITAR"/>
    <n v="6614780"/>
    <x v="136"/>
    <m/>
    <n v="30"/>
    <s v="&lt; 30 days"/>
    <d v="2020-07-24T00:00:00"/>
    <s v="W30-2020"/>
    <s v="Jul-2020"/>
    <d v="2020-07-23T00:00:00"/>
    <s v="W30-2020"/>
    <s v="Jul-2020"/>
    <d v="2020-07-30T00:00:00"/>
    <s v="W31-2020"/>
    <s v="Jul-2020"/>
    <d v="2020-07-30T00:00:00"/>
    <s v="W31-2020"/>
    <s v="Jul-2020"/>
    <s v="MW"/>
    <d v="2020-07-16T00:00:00"/>
    <m/>
    <n v="513100309989"/>
    <n v="6.6"/>
    <m/>
    <d v="2020-06-25T00:00:00"/>
    <m/>
    <m/>
    <d v="2020-07-24T00:00:00"/>
    <s v="W30-2020"/>
    <m/>
    <m/>
    <m/>
    <s v="38.RFI"/>
    <s v="21.RFI"/>
    <s v="CLOSED - RFI DONE"/>
    <s v="24.07.20 : RFIN sent _x000a_23.07.20 : SRFI actual, collecting doc SRFIN, proses PLN_x000a_16.07.20 : 13.07.20 : 09.07.20 : BTS foundation on going_x000a_06.07.20 : preparation_x000a_02.07.20 : Go CME_x000a_29.06.20 : ERM on going_x000a_24.06.20 : SPK Release 24 jun 20"/>
    <x v="2"/>
    <x v="0"/>
    <m/>
    <m/>
    <m/>
    <m/>
    <x v="2"/>
    <m/>
    <m/>
    <x v="1"/>
    <m/>
    <m/>
  </r>
  <r>
    <n v="322"/>
    <m/>
    <s v="NUS-NT-KPG-0286"/>
    <n v="30595580031"/>
    <s v="190053110"/>
    <s v="KLAMIK KUPANG BARAT"/>
    <s v="ACTIVE"/>
    <s v="MSI"/>
    <n v="123.497"/>
    <n v="-10.320499999999999"/>
    <n v="50"/>
    <s v="45/125/285"/>
    <m/>
    <m/>
    <s v="Jl. Kupang-Tablolong, Nufeleu Kelamik, Kec. Kupang Tengah, Kab. Kupang"/>
    <s v="ALT"/>
    <s v="NUS-NT-KPG-0286"/>
    <s v="KLAMIK RATBA"/>
    <s v="COLO"/>
    <m/>
    <s v="EAST"/>
    <x v="4"/>
    <s v="Nusa Tenggara Timur"/>
    <s v="Kab. Kupang"/>
    <n v="6614783"/>
    <x v="136"/>
    <m/>
    <n v="43"/>
    <s v="31 - 60 days"/>
    <d v="2020-07-24T00:00:00"/>
    <s v="W30-2020"/>
    <s v="Jul-2020"/>
    <d v="2020-07-23T00:00:00"/>
    <s v="W30-2020"/>
    <s v="Jul-2020"/>
    <d v="2020-07-31T00:00:00"/>
    <s v="W31-2020"/>
    <s v="Jul-2020"/>
    <d v="2020-08-07T00:00:00"/>
    <s v="W32-2020"/>
    <s v="Aug-2020"/>
    <s v="MW"/>
    <d v="2020-07-11T00:00:00"/>
    <m/>
    <m/>
    <m/>
    <m/>
    <m/>
    <m/>
    <m/>
    <d v="2020-08-06T00:00:00"/>
    <s v="W32-2020"/>
    <m/>
    <m/>
    <m/>
    <s v="38.RFI"/>
    <s v="21.RFI"/>
    <s v="CLOSED - RFI DONE"/>
    <s v="06.08.20 : RFIN sent _x000a_06.08.20 :  plan declare RFIN 7 Aug_x000a_03.08.20 : RFI actual dengan Multiguna, plan declare RFIN 5 Aug_x000a_23.07.20 : 22.07.20 : SRFI actual, proses PLN connection_x000a_09.07.20 : delivery material dan preparation team_x000a_02.07.20 : Go CME_x000a_02.07.20 : Preparation team dan material_x000a_29.06.20 : proses STIP dan preparation_x000a_27.06.20 : STO done_x000a_24.06.20 : SPK Release 24 jun 20"/>
    <x v="2"/>
    <x v="0"/>
    <m/>
    <m/>
    <m/>
    <m/>
    <x v="2"/>
    <m/>
    <m/>
    <x v="1"/>
    <m/>
    <m/>
  </r>
  <r>
    <n v="255"/>
    <m/>
    <s v="JAW-JB-CMS-4010"/>
    <n v="30596150031"/>
    <s v="125607109"/>
    <s v="BO-GARDUJAYA-PANAWANGAN"/>
    <s v="ACTIVE"/>
    <s v="TB"/>
    <n v="108.38387"/>
    <n v="-7.0748699999999998"/>
    <n v="50"/>
    <s v="90/210/330"/>
    <n v="2020"/>
    <s v="JEDI 2020 [NEW]"/>
    <s v="Dsn. Gardu, RT4 RW2, Desa Gardujaya, Kec Panawangan ."/>
    <s v="HTI"/>
    <s v="JAW-JB-CMS-4010"/>
    <s v="JAYA PANAWANGAN"/>
    <s v="COLO"/>
    <s v="TBG"/>
    <s v="CENTRAL"/>
    <x v="8"/>
    <s v="Jawa Barat"/>
    <s v="CIAMIS"/>
    <n v="6614780"/>
    <x v="136"/>
    <m/>
    <n v="49"/>
    <s v="31 - 60 days"/>
    <d v="2020-07-24T00:00:00"/>
    <s v="W30-2020"/>
    <s v="Jul-2020"/>
    <d v="2020-08-18T00:00:00"/>
    <s v="W34-2020"/>
    <s v="Aug-2020"/>
    <d v="2020-08-18T00:00:00"/>
    <s v="W34-2020"/>
    <s v="Aug-2020"/>
    <d v="2020-08-14T00:00:00"/>
    <s v="W33-2020"/>
    <s v="Aug-2020"/>
    <s v="MW"/>
    <d v="2020-07-16T00:00:00"/>
    <m/>
    <s v="532314657041"/>
    <s v="6.6"/>
    <m/>
    <d v="2020-07-07T00:00:00"/>
    <m/>
    <m/>
    <d v="2020-08-12T00:00:00"/>
    <s v="W33-2020"/>
    <m/>
    <m/>
    <m/>
    <s v="38.RFI"/>
    <s v="21.RFI"/>
    <s v="CLOSED - RFI DONE"/>
    <s v="12.08.20 : RFIN sent_x000a_10.08.20 : collecting doc RFIN, plan declare RFIN 14 Aug_x000a_03.08.20 : RFI actual dengan Multiguna_x000a_30.07.20 : permanenisasi on going erection, install ME dan pondasi RBS XL on going, plan percepatan PLN multiguna_x000a_27.07.20 : start erection_x000a_23.07.20 : Permanenisasi : on going curingtime_x000a_16.07.20 : 13.07.20 : Permanenisasi : start galian, plan RFI colo 14 Aug_x000a_09.07.20 : STO, CME preparation_x000a_06.07.20 : 02.07.20 : under review TNP ALITA_x000a_29.06.20 : ERM on going_x000a_24.06.20 : SPK Release 24 jun 20"/>
    <x v="2"/>
    <x v="0"/>
    <m/>
    <m/>
    <m/>
    <m/>
    <x v="2"/>
    <m/>
    <m/>
    <x v="1"/>
    <m/>
    <m/>
  </r>
  <r>
    <n v="418"/>
    <m/>
    <s v="NUS-NT-KPG-0282"/>
    <n v="30597300031"/>
    <s v="190837109"/>
    <s v="TALOETAN"/>
    <s v="ACTIVE"/>
    <s v="TB"/>
    <n v="123.605"/>
    <n v="-10.3163"/>
    <n v="50"/>
    <s v="110/180/310"/>
    <m/>
    <m/>
    <s v="Dusun 3 RT. 09 RW. 05 Desa Taloetan Kecamatan Nekamese Kabupaten Kupang Propinsi Nusa Tenggara Timur"/>
    <s v="ALT"/>
    <s v="NUS-NT-KPG-0282"/>
    <s v="BONE TALOETAN"/>
    <s v="COLO"/>
    <m/>
    <s v="EAST"/>
    <x v="4"/>
    <s v="Nusa Tenggara Timur"/>
    <s v="Kab. Kupang"/>
    <n v="6614781"/>
    <x v="136"/>
    <m/>
    <n v="131"/>
    <s v="121 - 150 days"/>
    <d v="2020-07-24T00:00:00"/>
    <s v="W30-2020"/>
    <s v="Jul-2020"/>
    <d v="2020-07-31T00:00:00"/>
    <s v="W31-2020"/>
    <s v="Jul-2020"/>
    <d v="2020-09-10T00:00:00"/>
    <s v="W37-2020"/>
    <s v="Sep-2020"/>
    <d v="2020-10-15T00:00:00"/>
    <s v="W42-2020"/>
    <s v="Oct-2020"/>
    <s v="MW"/>
    <d v="2020-07-11T00:00:00"/>
    <m/>
    <m/>
    <m/>
    <m/>
    <m/>
    <m/>
    <m/>
    <d v="2020-11-02T00:00:00"/>
    <s v="W45-2020"/>
    <m/>
    <m/>
    <m/>
    <s v="38.RFI"/>
    <s v="21.RFI"/>
    <s v="CLOSED - RFI DONE"/>
    <s v="02.11.20 : RFIN sent_x000a_29.10.20 : 26.10.20 : PLN sudah connect, proses penyusunan doc RFIN_x000a_22.10.20 :19.10.20 : 15.10.20 : ME on going &amp; proses PLN connection_x000a_12.10.20 : Permanenisasi : F &amp; Y on going, CME colo XL : ME on going_x000a_08.10.20 : Permanenisasi ME on going, CME colo XL : Pondasi RBS on going, material ME, tray &amp; mounting on site, No reg PLN release &amp; proses bayar BP_x000a_05.10.20 : erection on going, plan top erection besok_x000a_01.10.20 : pouring done, curingtime, plan start erection sabtu 3 oct 20_x000a_28.09.20 : rebarring_x000a_24.09.20 : lantai kerja dan barbending_x000a_21.09.20 : 17.09.20 : on going galian pondasi tower, material sudah sampai kupang_x000a_14.09.20 : 10.09.20 : galian pondasi tower permanent SST 42m, delivery material, plan RFI 15 oct 20_x000a_07.09.20 : 03.09.20 : 31.08.20 : 27.08.20 : 17.08.20 : 13.08.20 : Start CME terkendala isu pengiriman material_x000a_10.08.20 : 06.08.20 : 03.08.20 : preparation CME permanenisasi tower_x000a_23.07.20 : 20.07.20 : permanenisasi : proses soiltest dan APD, plan percepatan permanenisasi end og Aug_x000a_10.07.20 : TNP OK, prepare STO_x000a_09.07.20 : RND, Power &amp; Civil OK, under review TNP ALITA_x000a_02.07.20 : under review TNP ALITA_x000a_29.06.20 : ERM on going, RND review, site GM_x000a_24.06.20 : SPK Release 24 jun 20"/>
    <x v="2"/>
    <x v="0"/>
    <m/>
    <m/>
    <m/>
    <m/>
    <x v="2"/>
    <m/>
    <m/>
    <x v="1"/>
    <m/>
    <m/>
  </r>
  <r>
    <n v="8"/>
    <m/>
    <s v="JAW-JB-BGR-0222"/>
    <n v="30595410031"/>
    <s v="1262171003"/>
    <s v="BABAKAN MADANG BOGOR"/>
    <s v="ACTIVE"/>
    <s v="TB"/>
    <n v="106.902"/>
    <n v="-6.6183800000000002"/>
    <n v="40"/>
    <s v="155/250/330"/>
    <m/>
    <m/>
    <s v="Desa Bojong Koneng Kp. Curug RT.001 RW.009, Kec. Babakan Madang, Kab. Bogor Prov. Jawa Barat"/>
    <s v="EID"/>
    <s v="JAW-JB-BGR-0222"/>
    <s v="Babakan Madang Bogor"/>
    <s v="B2S"/>
    <s v="TBG"/>
    <s v="JABO"/>
    <x v="14"/>
    <s v="Jawa Barat"/>
    <s v="Kab. Bogor"/>
    <n v="6614778"/>
    <x v="136"/>
    <m/>
    <n v="155"/>
    <s v="&gt; 150 days"/>
    <d v="2020-11-21T00:00:00"/>
    <s v="W47-2020"/>
    <s v="Nov-2020"/>
    <d v="2020-11-20T00:00:00"/>
    <s v="W47-2020"/>
    <s v="Nov-2020"/>
    <d v="2020-11-20T00:00:00"/>
    <s v="W47-2020"/>
    <s v="Nov-2020"/>
    <d v="2020-11-25T00:00:00"/>
    <s v="W48-2020"/>
    <s v="Nov-2020"/>
    <s v="MW"/>
    <d v="2020-11-06T00:00:00"/>
    <m/>
    <n v="538614702053"/>
    <n v="6.6"/>
    <m/>
    <m/>
    <m/>
    <m/>
    <d v="2020-11-26T00:00:00"/>
    <s v="W48-2020"/>
    <m/>
    <m/>
    <m/>
    <s v="38.RFI"/>
    <s v="21.RFI"/>
    <s v="CLOSED - RFI DONE"/>
    <s v="26.11.20 : aktual RFI, proses collect doc RFIN_x000a_23.11.20 : erection done, ME installation ongoing_x000a_19.11.20 : 16.11.20 : erection ongoing_x000a_12.11.20 : curring time_x000a_09.11.20 : rebaring pondasi_x000a_05.11.20 : start galian_x000a_02.11.20 : 26.10.20 : bouwplank, start CME_x000a_22.10.20 : prepare start CME W5 Oct_x000a_19.10.20 : rekom done, RFC_x000a_15.10.20 : 12.10.20 : rekom ongoing, Soil Test OG, Plan Design dan APD done 15/10_x000a_08.10.20 : IW clear kand E, realisasi IW done, proses soiltest paralel rekom _x000a_05.10.20 : 01.10.20 : submit kandidat baru, kand E RF OK 50m, MW 49m/0.6, proses negosiasi BAN/BAK, plan IW clear 6 oct_x000a_28.09.20 : 24.09.20 : IW on going_x000a_21.09.20 : TNP OK MW 39m/0.6, proses BAN/BAK &amp; IW on going_x000a_17.09.20 : proses negosiasi BAN/BAK, paralel review TNP ALITA_x000a_14.09.20 : kandidat D RND propose RF 50m, koordinat OK, proses review TNP_x000a_10.09.20 : Approval kandidat_x000a_07.09.20 : IW on going_x000a_03.09.20 : 31.08.20 : 27.08.20 : submit kand baru (cand C 106.90206, -6.61829) under RNP review_x000a_27.08.20 : submit kand baru (cand C 106.90206, -6.61829) under RNP review_x000a_24.08.20 : 18.08.20 : IW failed, rehunting B_x000a_13.08.20 : IW on going kand A, paralel submit kandidat baru, kand B RF OK 40m_x000a_10.08.20 : IW on going_x000a_06.08.20 : kandidat A TX OK , MW height 39m/0.6_x000a_03.08.20 : 30.07.20 : 27.07.20 : kandidat A approved by RNP dgn RF 40m, proses validasi TNP_x000a_27.07.20 : kandidat A approved by RNP dgn RF 40m, proses validasi TNP_x000a_23.07.20 : 20.07.20 : 16.07.20 : kandidat A koordinat 106.9017, -6.61767 under RNP review_x000a_16.07.20 : 13.07.20 : 02.07.20 : 29.06.20 : hunting_x000a_24.06.20 : SPK Release 24 jun 20"/>
    <x v="2"/>
    <x v="0"/>
    <m/>
    <m/>
    <m/>
    <m/>
    <x v="2"/>
    <m/>
    <m/>
    <x v="1"/>
    <m/>
    <m/>
  </r>
  <r>
    <n v="17"/>
    <m/>
    <s v="JAW-JB-BGR-0210"/>
    <n v="30595360031"/>
    <s v="1262121003"/>
    <s v="BERINGIN BATULAYANG"/>
    <s v="ACTIVE"/>
    <s v="TB"/>
    <n v="106.943237"/>
    <n v="-6.6747240000000003"/>
    <n v="50"/>
    <s v="15/90/190/295"/>
    <m/>
    <m/>
    <s v="Kp. Batukasur Rt 002 RW 003 Desa Batulayang Kecamatan Cisarua Kabupaten Bogor."/>
    <s v="EID"/>
    <s v="JAW-JB-BGR-0210"/>
    <s v="Beringin Batulayang"/>
    <s v="B2S"/>
    <s v="TBG"/>
    <s v="JABO"/>
    <x v="14"/>
    <s v="Jawa Barat"/>
    <s v="Kab. Bogor"/>
    <n v="6614778"/>
    <x v="136"/>
    <m/>
    <n v="117"/>
    <s v="91 - 120 days"/>
    <d v="2020-11-21T00:00:00"/>
    <s v="W47-2020"/>
    <s v="Nov-2020"/>
    <d v="2020-11-20T00:00:00"/>
    <s v="W47-2020"/>
    <s v="Nov-2020"/>
    <d v="2020-11-20T00:00:00"/>
    <s v="W47-2020"/>
    <s v="Nov-2020"/>
    <d v="2020-10-30T00:00:00"/>
    <s v="W44-2020"/>
    <s v="Oct-2020"/>
    <s v="MW"/>
    <d v="2020-10-01T00:00:00"/>
    <m/>
    <n v="538114210549"/>
    <n v="6.6"/>
    <m/>
    <m/>
    <m/>
    <m/>
    <d v="2020-10-19T00:00:00"/>
    <s v="W43-2020"/>
    <m/>
    <m/>
    <m/>
    <s v="38.RFI"/>
    <s v="21.RFI"/>
    <s v="CLOSED - RFI DONE"/>
    <s v="22.10.20 : RFIN sent_x000a_19.10.20 : SRFI_x000a_15.10.20 : 12.10.20 : Erection Tower OG, Plan Finish 15/10, Plan S RFI 19/10_x000a_08.10.20 : curingtime_x000a_05.10.20 : 01.10.20 : Galian OG, Plan Pouring 05/10, Erection start 12/10 finish 17/10, S RFI 20/10_x000a_28.09.20 : 24.09.20 : excavation_x000a_21.09.20 : 18.09.20 : bouwplank_x000a_17.09.20 : soiltest on going_x000a_14.09.20 : rekom on going_x000a_10.09.20 : Soiltest_x000a_07.09.20 : Proses realisasi, collect dokumen IW dan Lahan_x000a_03.09.20 : Proses collect dokumen IW dan Lahan_x000a_31.08.20 :27.08.20 : kembali ke kandidat A, proses eskalasi SITAC_x000a_24.08.20 : 18.08.20 : menunggu konfirmasi dari RND, tbg provide SST 52 sesuai permintaan (pergeseran 15m), IW clear_x000a_10.08.20 : 06.08.20 : menunggu konfirmasi dari RND, tbg provide SST 52 sesuai permintaan (pergeseran 15m)_x000a_03.08.20 : 30.07.20 : submit kandidat baru (cand C koordinat 106.94575, -6.67345) propose tower SST 42, under RNP review_x000a_27.07.20 : 23.07.20 : 20.07.20 : kandidat A under TNP review_x000a_16.07.20 : kembali ke kandidat A koordinat 106.94588, -6.6734 dengan RF 50m RND OK_x000a_13.07.20 : 09.07.20 : RND not OK kand A dan B, rehunting C_x000a_08.07.20 : submit kand A dan B_x000a_02.07.20 : 29.06.20 : hunting_x000a_24.06.20 : SPK Release 24 jun 20"/>
    <x v="2"/>
    <x v="0"/>
    <m/>
    <m/>
    <m/>
    <m/>
    <x v="2"/>
    <m/>
    <m/>
    <x v="1"/>
    <m/>
    <m/>
  </r>
  <r>
    <n v="61"/>
    <m/>
    <s v="JAW-JB-BGR-0223"/>
    <n v="30595420031"/>
    <s v="1262181003"/>
    <s v="JALAN RAYA CARIU JONGGOL"/>
    <s v="ACTIVE"/>
    <s v="TB"/>
    <n v="107.110128"/>
    <n v="-6.4873279999999998"/>
    <n v="40"/>
    <s v="100/175/350"/>
    <m/>
    <m/>
    <s v="Kampung Seredang RT. 010 RW. 003, Desa Tegal Panjang, Kecamatan Cariu, Kabupaten Bogor, Provinsi Jawa Barat_x0009__x0009__x0009__x0009__x000a_"/>
    <s v="EID"/>
    <s v="JAW-JB-BGR-0223"/>
    <s v="Jalan Raya Cariu Jonggol"/>
    <s v="B2S"/>
    <s v="TBG"/>
    <s v="JABO"/>
    <x v="14"/>
    <s v="Jawa Barat"/>
    <s v="Kab. Bogor"/>
    <n v="6614778"/>
    <x v="136"/>
    <m/>
    <n v="98"/>
    <s v="91 - 120 days"/>
    <d v="2020-11-21T00:00:00"/>
    <s v="W47-2020"/>
    <s v="Nov-2020"/>
    <d v="2020-11-20T00:00:00"/>
    <s v="W47-2020"/>
    <s v="Nov-2020"/>
    <d v="2020-11-20T00:00:00"/>
    <s v="W47-2020"/>
    <s v="Nov-2020"/>
    <d v="2020-09-30T00:00:00"/>
    <s v="W40-2020"/>
    <s v="Sep-2020"/>
    <s v="MW"/>
    <d v="2020-09-10T00:00:00"/>
    <m/>
    <n v="538671124640"/>
    <n v="6.6"/>
    <m/>
    <m/>
    <m/>
    <d v="2020-09-30T00:00:00"/>
    <d v="2020-09-30T00:00:00"/>
    <s v="W40-2020"/>
    <m/>
    <m/>
    <m/>
    <s v="38.RFI"/>
    <s v="21.RFI"/>
    <s v="CLOSED - RFI DONE"/>
    <s v="30.09.20 : RFIN sent_x000a_28.09.20 : plan submit RFIN paling lambat 30 sep 20_x000a_24.09.20 : RFI actual, collecting doc RFIN_x000a_21.09.20 : on going ME installation_x000a_17.09.20 : Rebaring OG, Plan Pouring 14/09_x000a_14.09.20 : 10.09.20 : Rebaring OG, Plan Pouring 14/09_x000a_07.09.20 : Galian Pondasi OG_x000a_03.09.20 : 31.08.20 : RFC, proses perijinan_x000a_27.08.20 : Plan REKOM  done 28/08_x000a_24.08.20 : 18.08.20 : proses realisasi IW_x000a_10.08.20 : 06.08.20 : 30.07.20 : proses eskalasi sitac, plan RFC 7 Agustus 2020_x000a_23.07.20 : 22.07.20 : TNP OK kand A 40 0.6 127.9_x000a_20.07.20 : 16.07.20 : wait TNP review kandidat A (1 minggu)_x000a_13.07.20 : wait TNP review A_x000a_09.07.20 : RND OK A_x000a_02.07.20 : 29.06.20 : hunting_x000a_24.06.20 : SPK Release 24 jun 20"/>
    <x v="2"/>
    <x v="0"/>
    <m/>
    <m/>
    <m/>
    <m/>
    <x v="2"/>
    <m/>
    <m/>
    <x v="1"/>
    <m/>
    <m/>
  </r>
  <r>
    <n v="109"/>
    <m/>
    <s v="JAW-JB-BGR-0214"/>
    <n v="30595380031"/>
    <s v="1262141003"/>
    <s v="MEKARWANGI BOGOR"/>
    <s v="ACTIVE"/>
    <s v="TB"/>
    <n v="107.11877800000001"/>
    <n v="-6.5215810000000003"/>
    <n v="40"/>
    <s v="30/165/240"/>
    <m/>
    <m/>
    <s v="Kampung Jangkar RT. 001 RW. 001, Desa Mekarwangi, Kecamatan Cariu Kabupaten Bogor, Provinsi Jawa Barat_x0009__x0009__x0009__x0009__x000a__x0009__x0009__x0009__x000a_"/>
    <s v="EID"/>
    <s v="JAW-JB-BGR-0214"/>
    <s v="Mekarwangi Bogor"/>
    <s v="B2S"/>
    <s v="TBG"/>
    <s v="JABO"/>
    <x v="14"/>
    <s v="Jawa Barat"/>
    <s v="Kab. Bogor"/>
    <n v="6614778"/>
    <x v="136"/>
    <m/>
    <n v="98"/>
    <s v="91 - 120 days"/>
    <d v="2020-11-21T00:00:00"/>
    <s v="W47-2020"/>
    <s v="Nov-2020"/>
    <d v="2020-09-30T00:00:00"/>
    <s v="W40-2020"/>
    <s v="Sep-2020"/>
    <d v="2020-11-20T00:00:00"/>
    <s v="W47-2020"/>
    <s v="Nov-2020"/>
    <d v="2020-09-30T00:00:00"/>
    <s v="W40-2020"/>
    <s v="Sep-2020"/>
    <s v="MW"/>
    <d v="2020-09-10T00:00:00"/>
    <m/>
    <n v="538671124632"/>
    <n v="6.6"/>
    <m/>
    <m/>
    <m/>
    <d v="2020-09-30T00:00:00"/>
    <d v="2020-09-30T00:00:00"/>
    <s v="W40-2020"/>
    <m/>
    <m/>
    <m/>
    <s v="38.RFI"/>
    <s v="21.RFI"/>
    <s v="CLOSED - RFI DONE"/>
    <s v="30.09.20 : RFIN sent_x000a_28.09.20 : plan submit RFIN paling lambat 30 sep 20_x000a_24.09.20 : RFI actual, collecting doc RFIN_x000a_21.09.20 : SRFI, proses PLN connection_x000a_17.09.20 : Plan finish 21/09, Plan S RFI 24/09_x000a_14.09.20 : 10.09.20 : Curing Time, Plan start Erection 14/09 finish 21/09, Plan S RFI 24/09_x000a_07.09.20 : Galian Pondasi_x000a_03.09.20 : Galian pondasi, plan finish 31/08, plan pouring 07/09_x000a_31.08.20 : 27.08.20 : Galian pondasi, plan finish 31/08, plan pouring 07/09_x000a_24.08.20 : 18.08.20 : rekom on going_x000a_10.08.20 : IW clear, proses eskalasi sitac_x000a_06.08.20 : 30.07.20 : proses eskalasi sitac, IW on going_x000a_23.07.20 : 22.07.20 : TNP OK kand A 40 0.6 33.87_x000a_20.07.20 : 16.07.20 : 13.07.20 : wait TNP review A_x000a_09.07.20 : Kandidat A &amp; B propose 42 m, namun RND meminta ketinggian min. 50m, paralel dilakukan IW radius 52m untuk kandidat A koordinat 107.11858, -6.521_x000a_02.07.20 : 29.06.20 : hunting_x000a_24.06.20 : SPK Release 24 jun 20"/>
    <x v="2"/>
    <x v="0"/>
    <m/>
    <m/>
    <m/>
    <m/>
    <x v="2"/>
    <m/>
    <m/>
    <x v="1"/>
    <m/>
    <m/>
  </r>
  <r>
    <n v="34"/>
    <m/>
    <s v="JAW-JB-BGR-0224"/>
    <n v="30595430031"/>
    <s v="1262191003"/>
    <s v="CIPINANG RUMPIN BOGOR"/>
    <s v="ACTIVE"/>
    <s v="TB"/>
    <n v="106.61955"/>
    <n v="-6.441103"/>
    <n v="40"/>
    <s v="35/170/315"/>
    <m/>
    <m/>
    <s v="Kp. GN. Cabe, RT 001 RW 004, Desa Cipinang, Kec Rumpin, Kab.Bogor_x0009__x0009__x0009__x0009__x000a_"/>
    <s v="EID"/>
    <s v="JAW-JB-BGR-0224"/>
    <s v="Cipinang Rumpin Bogor"/>
    <s v="B2S"/>
    <s v="TBG"/>
    <s v="JABO"/>
    <x v="14"/>
    <s v="Jawa Barat"/>
    <s v="Kab. Bogor"/>
    <n v="6614778"/>
    <x v="136"/>
    <m/>
    <n v="96"/>
    <s v="91 - 120 days"/>
    <d v="2020-11-21T00:00:00"/>
    <s v="W47-2020"/>
    <s v="Nov-2020"/>
    <d v="2020-10-15T00:00:00"/>
    <s v="W42-2020"/>
    <s v="Oct-2020"/>
    <d v="2020-11-20T00:00:00"/>
    <s v="W47-2020"/>
    <s v="Nov-2020"/>
    <d v="2020-09-30T00:00:00"/>
    <s v="W40-2020"/>
    <s v="Sep-2020"/>
    <s v="MW"/>
    <d v="2020-09-10T00:00:00"/>
    <m/>
    <n v="538531101128"/>
    <n v="6.6"/>
    <m/>
    <m/>
    <m/>
    <m/>
    <d v="2020-09-28T00:00:00"/>
    <s v="W40-2020"/>
    <m/>
    <m/>
    <m/>
    <s v="38.RFI"/>
    <s v="21.RFI"/>
    <s v="CLOSED - RFI DONE"/>
    <s v="28.09.20 : RFIN sent_x000a_24.09.20 : RFI actual, collecting doc RFIN_x000a_21.09.20 : on going ME installation_x000a_17.09.20 : Plan Erection Finish 22/09, ME Finish 24/09, Plan RFI 28/09_x000a_14.09.20 : borepole done, sor pondasi done_x000a_10.09.20 : Borepile, plan Finish 11/09, Plan Pouring pondasi 15/09_x000a_07.09.20 : Pengecoran Bore pile_x000a_03.09.20 : 31.08.20 : RFC, proses perijinan_x000a_27.08.20 : Plan REKOM  done 28/08_x000a_24.08.20 : 18.08.20 : proses realisasi IW_x000a_17.08.20 : kandidat C TNP OK MW 49m/0.6, IW on going_x000a_13.08.20 : 10.08.20 : 06.08.20 : 03.08.20 : 30.07.20 : 27.07.20 : kandidat C apprved by RNP dengan ketinggian tower 52m (RF 50m), menunggu review TNP_x000a_23.07.20 : submit kandidat baru dengan tinggi tower 42m (cand C koordinat -6.440028 106.617667), proses review RND_x000a_20.07.20 : kandidat A koordinat OK, RNP request 50m_x000a_16.07.20 : 14 jul submit kandidat B koordinat 106.61789, -6.4397 propose SST 42, waiting RNP review_x000a_13.07.20 : 09.07.20 : RND NOT OK kand A, arahan geser ke -6.440318, 106.617316 Propose SST 52, rehunting B_x000a_08.07.20 : submit kand A_x000a_02.07.20 : 29.06.20 : hunting_x000a_24.06.20 : SPK Release 24 jun 20"/>
    <x v="2"/>
    <x v="0"/>
    <m/>
    <m/>
    <m/>
    <m/>
    <x v="2"/>
    <m/>
    <m/>
    <x v="1"/>
    <m/>
    <m/>
  </r>
  <r>
    <n v="124"/>
    <m/>
    <s v="JAW-JB-BGR-0220"/>
    <n v="30595400031"/>
    <s v="1262161003"/>
    <s v="PARUNG PANJANG BOGOR"/>
    <s v="ACTIVE"/>
    <s v="TB"/>
    <n v="106.58800100000001"/>
    <n v="-6.416201"/>
    <n v="40"/>
    <s v="20/155/320"/>
    <m/>
    <m/>
    <s v="Jl. Raya Dago-Parung Panjang, RT. 003 RW. 003, Desa Dago, Kecamatan Parung Panjang, Kabupaten Bogor"/>
    <s v="EID"/>
    <s v="JAW-JB-BGR-0220"/>
    <s v="Parung Panjang Bogor"/>
    <s v="B2S"/>
    <s v="TBG"/>
    <s v="JABO"/>
    <x v="14"/>
    <s v="Jawa Barat"/>
    <s v="Kab. Bogor"/>
    <n v="6614778"/>
    <x v="136"/>
    <m/>
    <n v="79"/>
    <s v="61 - 90 days"/>
    <d v="2020-11-21T00:00:00"/>
    <s v="W47-2020"/>
    <s v="Nov-2020"/>
    <d v="2020-11-20T00:00:00"/>
    <s v="W47-2020"/>
    <s v="Nov-2020"/>
    <d v="2020-11-20T00:00:00"/>
    <s v="W47-2020"/>
    <s v="Nov-2020"/>
    <d v="2020-09-25T00:00:00"/>
    <s v="W39-2020"/>
    <s v="Sep-2020"/>
    <s v="MW"/>
    <d v="2020-08-16T00:00:00"/>
    <m/>
    <n v="538531094526"/>
    <n v="6.6"/>
    <m/>
    <m/>
    <m/>
    <m/>
    <d v="2020-09-11T00:00:00"/>
    <s v="W37-2020"/>
    <m/>
    <d v="2020-09-26T00:00:00"/>
    <m/>
    <s v="38.RFI"/>
    <s v="21.RFI"/>
    <s v="CLOSED - RFI DONE"/>
    <s v="11.09.20 : RFIN sent_x000a_10.09.20 : Finishing ME dan Pagar_x000a_07.09.20 : ME on going_x000a_03.09.20 : 31.08.20 : erection on going_x000a_27.08.20 : Plan Start Erection 28/08, Finish 04/09, Plan S RFI 09/09_x000a_24.08.20 : rebarring on going_x000a_18.08.20 : TNP review, paralel iW_x000a_10.08.20 : 06.08.20 : menunggu konfirmasi RND request tower 52_x000a_03.08.20 : 30.07.20 : under TNP review untuk kandidat C (koordinat 106.58765, -6.4141), target RFC 7 Agustus_x000a_20.07.20 : kandidat B &amp; C koordinat OK, RNP request 50m _x000a_16.07.20 : RND propose RF 50m untuk kandidat A, paralel submit kandidat baru (B dan C)_x000a_13.07.20 : wait TNP review A_x000a_09.07.20 : RND OK A_x000a_29.06.20 : hunting_x000a_24.06.20 : SPK Release 24 jun 20"/>
    <x v="2"/>
    <x v="0"/>
    <m/>
    <m/>
    <m/>
    <m/>
    <x v="2"/>
    <m/>
    <m/>
    <x v="1"/>
    <m/>
    <m/>
  </r>
  <r>
    <n v="26"/>
    <m/>
    <s v="JAW-JB-BGR-0213"/>
    <n v="30595370031"/>
    <s v="1262131003"/>
    <s v="CIBEBER BARENGKOK"/>
    <s v="ACTIVE"/>
    <s v="TB"/>
    <n v="106.64"/>
    <n v="-6.6055299999999999"/>
    <n v="40"/>
    <s v="10/170/300"/>
    <m/>
    <m/>
    <s v="Kp. Citeureup I RT.005 RW 004, Desa Barengkok, Kecamatan, Leuwiliang, Kabupaten Bogor"/>
    <s v="EID"/>
    <s v="JAW-JB-BGR-0213"/>
    <s v="Cibeber Barengkok"/>
    <s v="B2S"/>
    <s v="TBG"/>
    <s v="JABO"/>
    <x v="14"/>
    <s v="Jawa Barat"/>
    <s v="Kab. Bogor"/>
    <n v="6614778"/>
    <x v="136"/>
    <m/>
    <n v="65"/>
    <s v="61 - 90 days"/>
    <d v="2020-11-21T00:00:00"/>
    <s v="W47-2020"/>
    <s v="Nov-2020"/>
    <d v="2020-09-10T00:00:00"/>
    <s v="W37-2020"/>
    <s v="Sep-2020"/>
    <d v="2020-11-20T00:00:00"/>
    <s v="W47-2020"/>
    <s v="Nov-2020"/>
    <d v="2020-08-31T00:00:00"/>
    <s v="W36-2020"/>
    <s v="Aug-2020"/>
    <s v="MW"/>
    <d v="2020-08-10T00:00:00"/>
    <m/>
    <n v="538515841787"/>
    <n v="6.6"/>
    <m/>
    <m/>
    <m/>
    <m/>
    <d v="2020-08-28T00:00:00"/>
    <s v="W35-2020"/>
    <m/>
    <m/>
    <m/>
    <s v="38.RFI"/>
    <s v="21.RFI"/>
    <s v="CLOSED - RFI DONE"/>
    <s v="28.08.20 : RFIN sent_x000a_27.08.20 : RFI actual, cpllecting doc RFIN_x000a_24.08.20 : 18.08.20 : erection on going_x000a_10.08.20 : start rebarring, plan cor kamis 13 Aug_x000a_06.08.20 : galian_x000a_30.07.20 : proses eskalasi sitac, IW on going_x000a_23.07.20 : 22.07.20 : TNP OK kand A 40 0.6 115.12_x000a_20.07.20 : 16.07.20 : wait TNP review A ( 1 minggu)_x000a_13.07.20 : wait TNP review A_x000a_09.07.20 : RND OK kand A_x000a_29.06.20 : hunting_x000a_24.06.20 : SPK Release 24 jun 20"/>
    <x v="2"/>
    <x v="0"/>
    <m/>
    <m/>
    <m/>
    <m/>
    <x v="2"/>
    <m/>
    <m/>
    <x v="1"/>
    <m/>
    <m/>
  </r>
  <r>
    <n v="873"/>
    <m/>
    <s v="JAW-JB-CBI-0108-RETURN"/>
    <m/>
    <m/>
    <m/>
    <s v="SPK RETURN BY XL"/>
    <s v=""/>
    <n v="106.8"/>
    <n v="-6.51966"/>
    <n v="30"/>
    <s v="90/190/330"/>
    <m/>
    <m/>
    <m/>
    <s v="EID"/>
    <s v="JAW-JB-CBI-0108-RETURN"/>
    <s v="BOJONG_GEDE_RAYA"/>
    <s v="B2S"/>
    <s v="TBG"/>
    <s v="JABO"/>
    <x v="14"/>
    <s v="Jawa Barat"/>
    <s v="Kab. Bogor"/>
    <n v="6614778"/>
    <x v="136"/>
    <m/>
    <n v="664"/>
    <s v="&gt; 150 days"/>
    <d v="2020-11-21T00:00:00"/>
    <s v="W47-2020"/>
    <s v="Nov-2020"/>
    <s v="TBD"/>
    <s v="TBD"/>
    <s v="TBD"/>
    <s v="TBD"/>
    <s v="TBD"/>
    <s v="TBD"/>
    <s v="TBD"/>
    <s v="TBD"/>
    <s v="TBD"/>
    <m/>
    <m/>
    <m/>
    <m/>
    <m/>
    <m/>
    <m/>
    <m/>
    <m/>
    <m/>
    <m/>
    <m/>
    <m/>
    <m/>
    <s v="02.SPK returned"/>
    <s v="02.SPK RETURNED"/>
    <m/>
    <s v="24.06.20 : SPK Release 24 jun 20, SPK return change SoW to SPK colo"/>
    <x v="2"/>
    <x v="0"/>
    <m/>
    <m/>
    <m/>
    <m/>
    <x v="2"/>
    <m/>
    <m/>
    <x v="1"/>
    <m/>
    <m/>
  </r>
  <r>
    <n v="828"/>
    <m/>
    <s v="JAW-JB-BGR-0227"/>
    <n v="30595440031"/>
    <s v="1262201003"/>
    <s v="CILEUKSA SUKAJAYA"/>
    <s v="SPK RETURN BY XL"/>
    <s v="TB"/>
    <n v="106.44636"/>
    <n v="-6.5952200000000003"/>
    <n v="40"/>
    <s v="10/115/205"/>
    <m/>
    <m/>
    <m/>
    <s v="EID"/>
    <s v="JAW-JB-BGR-0227"/>
    <s v="Cileuksa Sukajaya"/>
    <s v="B2S"/>
    <s v="TBG"/>
    <s v="JABO"/>
    <x v="14"/>
    <s v="Jawa Barat"/>
    <s v="Kab. Bogor"/>
    <n v="6614778"/>
    <x v="136"/>
    <m/>
    <n v="664"/>
    <s v="&gt; 150 days"/>
    <d v="2020-11-21T00:00:00"/>
    <s v="W47-2020"/>
    <s v="Nov-2020"/>
    <s v="TBD"/>
    <s v="TBD"/>
    <s v="TBD"/>
    <s v="TBD"/>
    <s v="TBD"/>
    <s v="TBD"/>
    <s v="TBD"/>
    <s v="TBD"/>
    <s v="TBD"/>
    <s v="MW"/>
    <m/>
    <m/>
    <m/>
    <m/>
    <m/>
    <m/>
    <m/>
    <m/>
    <m/>
    <m/>
    <m/>
    <m/>
    <m/>
    <s v="02.SPK returned"/>
    <s v="02.SPK RETURNED"/>
    <m/>
    <s v="25.02.21 : SPK return by XL remark Re-design (Email 25-Feb-21)_x000a_17.12.20 : SPK returned by XL (email konfirmasi Pak Siro RND XL)_x000a_19.11.20 : 12.11.20 : rehunting di lahan perkebunan, namun isu IMB tidak bisa release_x000a_09.11.20 : 05.11.20 : 02.11.20 : 26.10.20 : 22.10.20 : 19.10.20 : 15.10.20 : 12.10.20 : 08.10.20 : need arahan rehunting, NOM berada di kawasan rawan bencana_x000a_05.10.20 : 01.10.20 : rehunting kand D_x000a_28.09.20 : kand C NOK by RND_x000a_24.09.20 : NOM berada di Camp penampungan warga korban Banjir bandang dan longsor_x000a_21.09.20 : 18.09.20 : rehunting_x000a_17.09.20 : IW on going, NOM berada dikawasan rawan bencana longsor dan banjir_x000a_14.09.20 : 10.09.20 : 07.09.20 : IW on going_x000a_03.09.20 : 31.08.20 : 27.08.20 : JR SITAC, Daerah rawan bencana_x000a_24.08.20 : 18.08.20 : 17.08.20 : propose Colo RND NOK karena jarak terlalu jauh (3.7km), tidak bisa reloct NOM, proses rehunting _x000a_13.08.20 : need arahan hunting, propose Colo site exisiting TBG (120312104) karena area NOM berada di camp pemukiman warga terdampak bencana air bah dan longsor Jan 20 (pergerakan tanah rawan longsor dan kepemilikan lahan tidak jelas), JR submit tanggal 10 Aug_x000a_10.08.20 : 06.08.20 : kandidat A koordinat OK, RND request tower SST 52, TNP review_x000a_03.08.20 : 30.07.20 : 27.07.20 : rehunting_x000a_20.07.20 : 16.07.20 : 13.07.20 : 02.07.20 : 29.06.20 : hunting_x000a_24.06.20 : SPK Release 24 jun 20"/>
    <x v="2"/>
    <x v="0"/>
    <m/>
    <m/>
    <m/>
    <m/>
    <x v="2"/>
    <m/>
    <m/>
    <x v="1"/>
    <m/>
    <m/>
  </r>
  <r>
    <n v="836"/>
    <m/>
    <s v="JAW-JB-BGR-0218"/>
    <n v="30595390031"/>
    <s v="1262151003"/>
    <s v="JALAN RAYA SUKAMAKMUR"/>
    <s v="SPK RETURN BY XL"/>
    <s v="TB"/>
    <n v="107.02242"/>
    <n v="-6.5413399999999999"/>
    <n v="40"/>
    <s v="130/205/280"/>
    <m/>
    <m/>
    <m/>
    <s v="EID"/>
    <s v="JAW-JB-BGR-0218"/>
    <s v="Jalan Raya Sukamakmur"/>
    <s v="B2S"/>
    <s v="TBG"/>
    <s v="JABO"/>
    <x v="14"/>
    <s v="Jawa Barat"/>
    <s v="Kab. Bogor"/>
    <n v="6614778"/>
    <x v="136"/>
    <m/>
    <n v="664"/>
    <s v="&gt; 150 days"/>
    <d v="2020-11-21T00:00:00"/>
    <s v="W47-2020"/>
    <s v="Nov-2020"/>
    <s v="TBD"/>
    <s v="TBD"/>
    <s v="TBD"/>
    <s v="TBD"/>
    <s v="TBD"/>
    <s v="TBD"/>
    <s v="TBD"/>
    <s v="TBD"/>
    <s v="TBD"/>
    <s v="MW"/>
    <m/>
    <m/>
    <m/>
    <m/>
    <m/>
    <m/>
    <m/>
    <m/>
    <m/>
    <m/>
    <m/>
    <m/>
    <m/>
    <s v="02.SPK returned"/>
    <s v="02.SPK RETURNED"/>
    <m/>
    <s v="21.07.20 : SPK return by XL karena perubahan plan XL_x000a_20.07.20 : kandidat A koordinat 107.02281, -6.54221 propose SST 42 menunggu review RND (submit kandidat 15 Jul)_x000a_16.07.20 :13.07.20 : 02.07.20 : 29.06.20 : hunting_x000a_24.06.20 : SPK Release 24 jun 20"/>
    <x v="2"/>
    <x v="0"/>
    <m/>
    <m/>
    <m/>
    <m/>
    <x v="2"/>
    <m/>
    <m/>
    <x v="1"/>
    <m/>
    <m/>
  </r>
  <r>
    <n v="872"/>
    <m/>
    <s v="JAW-JB-BGR-0226-RETURN"/>
    <m/>
    <m/>
    <m/>
    <s v="SPK RETURN BY XL"/>
    <s v=""/>
    <n v="107.05654"/>
    <n v="-6.55755"/>
    <n v="50"/>
    <s v="135/240/340"/>
    <m/>
    <m/>
    <m/>
    <s v="EID"/>
    <s v="JAW-JB-BGR-0226-RETURN"/>
    <s v="Sukadamai Sukamakmur Bogor"/>
    <s v="B2S"/>
    <s v="TBG"/>
    <s v="JABO"/>
    <x v="14"/>
    <s v="Jawa Barat"/>
    <s v="Kab. Bogor"/>
    <n v="6614778"/>
    <x v="136"/>
    <m/>
    <n v="664"/>
    <s v="&gt; 150 days"/>
    <d v="2020-11-21T00:00:00"/>
    <s v="W47-2020"/>
    <s v="Nov-2020"/>
    <s v="TBD"/>
    <s v="TBD"/>
    <s v="TBD"/>
    <s v="TBD"/>
    <s v="TBD"/>
    <s v="TBD"/>
    <s v="TBD"/>
    <s v="TBD"/>
    <s v="TBD"/>
    <m/>
    <m/>
    <m/>
    <m/>
    <m/>
    <m/>
    <m/>
    <m/>
    <m/>
    <m/>
    <m/>
    <m/>
    <m/>
    <m/>
    <s v="02.SPK returned"/>
    <s v="02.SPK RETURNED"/>
    <m/>
    <s v="24.06.20 : SPK Release 24 jun 20, SPK return change SoW to SPK colo"/>
    <x v="2"/>
    <x v="0"/>
    <m/>
    <m/>
    <m/>
    <m/>
    <x v="2"/>
    <m/>
    <m/>
    <x v="1"/>
    <m/>
    <m/>
  </r>
  <r>
    <n v="19"/>
    <m/>
    <s v="JAW-JB-BKS-0708"/>
    <n v="30595820031"/>
    <s v="1262221003"/>
    <s v="BINTARA KENCANA TIMUR"/>
    <s v="ACTIVE"/>
    <s v="TB"/>
    <n v="106.95843000000001"/>
    <n v="-6.2245210000000002"/>
    <n v="30"/>
    <s v="30/150/280"/>
    <m/>
    <m/>
    <s v="Jl. Bintara 8 RT 04 RW 03 Kel. Bintara Kec. Bekasi Barat Kota Bekasi"/>
    <s v="EID"/>
    <s v="JAW-JB-BKS-0708"/>
    <s v="BINTARA KENCANA TIMUR"/>
    <s v="B2S"/>
    <s v="TBG"/>
    <s v="JABO"/>
    <x v="14"/>
    <s v="Jawa Barat"/>
    <s v="KOTA BEKASI"/>
    <n v="6614768"/>
    <x v="137"/>
    <m/>
    <n v="262"/>
    <s v="&gt; 150 days"/>
    <d v="2020-11-20T00:00:00"/>
    <s v="W47-2020"/>
    <s v="Nov-2020"/>
    <d v="2021-02-22T00:00:00"/>
    <s v="W09-2021"/>
    <s v="Feb-2021"/>
    <d v="2020-11-19T00:00:00"/>
    <s v="W47-2020"/>
    <s v="Nov-2020"/>
    <d v="2021-03-10T00:00:00"/>
    <s v="W11-2021"/>
    <s v="Mar-2021"/>
    <s v="MW"/>
    <d v="2021-02-02T00:00:00"/>
    <m/>
    <n v="544204798116"/>
    <n v="6.6"/>
    <m/>
    <m/>
    <m/>
    <m/>
    <d v="2021-03-12T00:00:00"/>
    <s v="W11-2021"/>
    <m/>
    <m/>
    <m/>
    <s v="38.RFI"/>
    <s v="21.RFI"/>
    <s v="CLOSED - RFI DONE"/>
    <s v="08.03.21 : erection OG_x000a_04.03.21 : 01.03.21 : Curring time, erection tower start tgl 04/02 finish 07/02, RFI 10/02_x000a_15.02.21 : pouring raft foundation OG_x000a_08.02.21 : borepile done_x000a_01.02.21 : 28.01.21 : borepile stacking OG, plan pengecoran 30 Jan_x000a_21.01.21 : 14.01.21 : galian OG_x000a_07.01.21 : bouwplank_x000a_28.12.20 : soiltest done, waiting APD _x000a_21.12.20 : 10.12.20 : soiltest dan APD ongoing_x000a_07.12.20 : 03.12.20 : 26.11.20 : rekom PUPR done, minus rekom camat, target clear minggu ini_x000a_23.11.20 : 19.11.20 : plan RFC W5 Nov, proses rekom PUPR ongoing_x000a_16.11.20 : proses rekom PUPR terkait zonasi tower, hammer test done_x000a_12.11.20 : 09.11.20 : confirm dijalankan kand D, IW clear, proses approval sitac_x000a_05.11.20 : 02.11.20 : 26.10.20 : 22.10.20 : re-validasi kandidat D dengan ketinggian tower 25m, under RNP review_x000a_19.10.20 : proses review design pole+stacking , TNP approved dengan MCP21_x000a_15.10.20 : 12.10.20 : RND NOK dengan penurunan tinggi tower menjadi 24m, jika ketinggian tetap 25m IW not secure_x000a_08.10.20 : 05.10.20 : proses nego RND untuk penurunan tinggi tower menjadi SST 24 karena isu penolakan warga di radius 26m_x000a_03.10.20 : RND EID propose di top 25m_x000a_02.10.20 : request revalidasi propose penurunan ketinggian tower menjadi 24m krn comcase/penolakan warga di radius 26m_x000a_01.10.20 : IW Clear, Proses Collect Dokumen IW. Plan REKOM LURCAM done 07/10_x000a_28.09.20 : 24.09.20 : IW on going_x000a_21.09.20 : 17.09.20 : Plan IW Clear 27/09, Terkendala 1 warga (+) Covid_x000a_14.09.20 : 10.09.20 : IW on going, Plan IW Clear 15/09_x000a_07.09.20 : IW on going_x000a_03.09.20 : submit kandidat baru inSAR (cand D 106.95764, -6.22488) under RNP review_x000a_31.08.20 : 27.08.20 : 24.08.20 : kand C (106.961380, -6.224510) NOK dekat dgn existing, proses rehunting arahan -6.225014, 106.958019_x000a_18.08.20 : IW failed, rehunting C_x000a_10.08.20 : 06.08.20 : Propose change SoW SPK B2S to SPK Colo _x000a_06.08.20 : submit kandidat B (106.959620 -6.226520) under RNP review_x000a_03.08.20 : 30.07.20 : 27.07.20 : 20.07.20 : 16.07.20 : kandidat A NOK near existing, proses rehunting_x000a_13.07.20 : 02.07.20 : 29.06.20 : hunting_x000a_25.06.20 : RND XL (Pak Siro) NOT OK CHANGE TO COLO karena dekat ke existing XL (300m).arahan propose B2S di titik (-6.224461, 106.957705)_x000a_24.06.20 : propose colo dg jarak 258m ke site 120820109 JATIKRAMAT INDAH 2 / MASJID ASYIFA, Tower kamuflase GF 31m_x000a_23.06.20 : SPK Release 23 jun 20"/>
    <x v="2"/>
    <x v="0"/>
    <m/>
    <m/>
    <m/>
    <m/>
    <x v="2"/>
    <m/>
    <m/>
    <x v="1"/>
    <m/>
    <m/>
  </r>
  <r>
    <n v="177"/>
    <m/>
    <s v="JAW-JK-TJP-0677"/>
    <n v="30594970031"/>
    <s v="1128741003"/>
    <s v="SWASEMBADA TANJUNG PRIOK"/>
    <s v="ACTIVE"/>
    <s v="TB"/>
    <n v="106.88795"/>
    <n v="-6.1217649999999999"/>
    <n v="30"/>
    <s v="20/190/295"/>
    <m/>
    <m/>
    <s v="Jl. Swasembada Barat XII No.60B RT.011 RW.013 Kel. Kebon Bawang Kec. Tanjung Priok Kota Jakarta Utara"/>
    <s v="EID"/>
    <s v="JAW-JK-TJP-0677"/>
    <s v="SWASEMBADA TANJUNG PRIOK"/>
    <s v="B2S"/>
    <s v="TBG"/>
    <s v="JABO"/>
    <x v="10"/>
    <s v="DKI Jakarta"/>
    <s v="Jakarta Utara"/>
    <n v="6614768"/>
    <x v="137"/>
    <m/>
    <n v="196"/>
    <s v="&gt; 150 days"/>
    <d v="2020-11-20T00:00:00"/>
    <s v="W47-2020"/>
    <s v="Nov-2020"/>
    <d v="2020-11-19T00:00:00"/>
    <s v="W47-2020"/>
    <s v="Nov-2020"/>
    <d v="2020-11-19T00:00:00"/>
    <s v="W47-2020"/>
    <s v="Nov-2020"/>
    <d v="2021-01-15T00:00:00"/>
    <s v="W03-2021"/>
    <s v="Jan-2021"/>
    <s v="MW"/>
    <d v="2020-12-16T00:00:00"/>
    <m/>
    <n v="545103565214"/>
    <n v="6.6"/>
    <m/>
    <m/>
    <m/>
    <m/>
    <d v="2021-01-05T00:00:00"/>
    <s v="W02-2021"/>
    <m/>
    <m/>
    <m/>
    <s v="38.RFI"/>
    <s v="21.RFI"/>
    <s v="CLOSED - RFI DONE"/>
    <s v="04.01.21 : RFIN sent_x000a_28.12.20 : pouring ongoing_x000a_21.12.20 : 17.12.20 : galian ongoing_x000a_14.12.20 : 10.12.20 : CME belum bisa start, issue LL meminta DP lahan, plan pembayaran minggu ini -&gt; 15 Dec CME start_x000a_07.12.20 : 30.11.20 : RFC, prepare start CME W1 Dec_x000a_26.11.20 : rekom ongoing, target minggu ini clear_x000a_23.11.20 : 19.11.20 : IW clear , proses realisasi IW_x000a_16.11.20 : IW clear, plan 21 Nov _x000a_12.11.20 : 09.11.20 : 02.11.20 : 19.10.20 : 15.10.20 : 12.10.20 : IW on going, plan IW clear 18 oct 20_x000a_08.10.20 : 05.10.20 : 01.10.20 : Ijin warga masih terkendala adanya warga yang + COVID_x000a_28.09.20 : 24.09.20 : IW on going_x000a_24.09.20 : 21.09.20 : IW on going_x000a_17.09.20 : Rehunting site, plan submit kandidat 18/09_x000a_14.09.20 : rehunting_x000a_10.09.20 : Rehunting site, plan submit kandidat 12/09_x000a_07.09.20 : rehunting_x000a_03.09.20 : 31.08.20 : SITAC HOLD, Change Planning dari RND XL_x000a_27.08.20 : 24.08.20 : IW on going_x000a_18.08.20 : 13.08.20 : proses cek existing kooordinat kand C_x000a_10.08.20 : 06.08.20 : submit kandidat baru (cand C 106.888540 -6.120390) under RNP review_x000a_03.08.20 : 30.07.20 : 27.07.20 : kandidat B approved by RND XL untuk ketinggian 20m (RF 20m), under TNP review_x000a_20.07.20 : kandidat B koordinat OK, menunggu konfirmasi Pak Siro untuk ketinggian 20m_x000a_16.07.20 : submit kandidat B koordinat 106.88721, -6.12183 propose MCP 20 , menunggu review RND_x000a_13.07.20 : 09.07.20 : RND not OK kand A krn near existing_x000a_08.07.20 : submit kand A_x000a_29.06.20 : hunting_x000a_23.06.20 : SPK Release 23 jun 20, confirm by RND XL (Pak Siro) untuk lanjut di ketinggian 20m sesuai regulasi pemerintah"/>
    <x v="2"/>
    <x v="0"/>
    <m/>
    <m/>
    <m/>
    <m/>
    <x v="2"/>
    <m/>
    <m/>
    <x v="1"/>
    <m/>
    <m/>
  </r>
  <r>
    <n v="613"/>
    <m/>
    <s v="SUM-SB-PAD-0857"/>
    <n v="30595810031"/>
    <s v="0309091003"/>
    <s v="KAMPUNG JAMBAK KOTA PADANG RELOCATION"/>
    <s v="ACTIVE - RELOCATION"/>
    <s v="TB"/>
    <n v="100.389455"/>
    <n v="-0.88468599999999997"/>
    <n v="40"/>
    <s v="100/210/330"/>
    <m/>
    <s v="RELOCATION"/>
    <s v="Jl. Diklat Sungai Sapih RT 005 RW 003 ,kelurahan Sungai Sapih, Kecamatan Kuranji, Kota Padang"/>
    <s v="HTI"/>
    <s v="SUM-SB-PAD-0857"/>
    <s v="KAMPUNG JAMBAK KOTA PADANG RELOCATION"/>
    <s v="B2S"/>
    <s v="TBG"/>
    <s v="West"/>
    <x v="9"/>
    <s v="Sumatera Barat"/>
    <s v="Kota Padang"/>
    <n v="6614774"/>
    <x v="137"/>
    <m/>
    <n v="203"/>
    <s v="&gt; 150 days"/>
    <d v="2020-11-20T00:00:00"/>
    <s v="W47-2020"/>
    <s v="Nov-2020"/>
    <d v="2020-11-19T00:00:00"/>
    <s v="W47-2020"/>
    <s v="Nov-2020"/>
    <d v="2020-11-19T00:00:00"/>
    <s v="W47-2020"/>
    <s v="Nov-2020"/>
    <d v="2021-01-09T00:00:00"/>
    <s v="W02-2021"/>
    <s v="Jan-2021"/>
    <s v="MW"/>
    <d v="2020-11-12T00:00:00"/>
    <m/>
    <n v="131123877781"/>
    <n v="6.6"/>
    <m/>
    <m/>
    <m/>
    <m/>
    <d v="2021-01-12T00:00:00"/>
    <s v="W03-2021"/>
    <m/>
    <m/>
    <m/>
    <s v="38.RFI"/>
    <s v="21.RFI"/>
    <s v="CLOSED - RFI DONE"/>
    <s v="14.01.21 : RFIN sent_x000a_11.01.21 : plan hari ini announce RFI_x000a_07.01.21 : erection done, PLN connection on process_x000a_04.01.21 : 28.12.20 : 21.12.20 : erection ongoing_x000a_17.12.20 : pondasi done, curring time, plan erection tower start 17 Dec_x000a_14.12.20 : rebaring, plan pouring start 14 Dec_x000a_03.12.20 : perbaikan galian karena genangan air _x000a_30.11.20 : lean concrete ongoing, pengecoran start 30 Nov_x000a_26.11.20 : 23.11.20 : plan pouring start 25 Nov_x000a_19.11.20 : pembesian ongoing_x000a_16.11.20 : start galian_x000a_12.09.20 : preparation, start CME 14 Nov_x000a_09.11.20 : 05.11.20 : proses SIOP untuk start CME_x000a_02.11.20 : 29.10.20 : 26.10.20 : aktual site RFC, plan start CME W5 Oct_x000a_22.10.20 : proses rekom LH, plan RFC minggu ini_x000a_19.10.20 : plan start CME W3 Oct_x000a_15.10.20 : 12.10.20 : proses perijinan_x000a_08.10.20 : 05.10.20 : plan submit berkas perijinan_x000a_01.10.20 : Rekom Camat Done Prepare Dokumen submit ke Perijinan, plan RFC 7 Okt_x000a_Rekom Camat Done Prepare Dokumen submit ke Perijinan_x000a_28.09.20 : 21.09.20 : IW Done, proses rekom ongoing_x000a_17.09.20 : TNP ok, IW on going_x000a_14.09.20 : 10.09.20 : 07.09.20 : 03.09.20 : 31.08.20 : kand C under review CAA (site relocation)_x000a_27.08.20 : kand C under review CAA (site relocation)_x000a_24.08.20 : kandidat C RF 40m OK, proses review TNP, paralel IW clear dan proses eskalasi sitac_x000a_17.08.20 : prepare submit kandidat baru _x000a_13.08.20 : kandidat B IW failed, proses rehunting_x000a_10.08.20 : IW failed, dilakukan pergeseran dg status IW clear, wait koordinat untuk di validasikan_x000a_06.08.20 : IW ongoing kandidat B _x000a_30.07.20 : kandidat B (koordinat 100.39053, -0.88336) reviewed by RNP OK -&gt; RF 40m, TNP OK -&gt; MW Height 40m/0.6, IW Ongoing_x000a_27.07.20 : IW failed, rehunting_x000a_23.07.20 : kandidat A TNP reviewed dengan MW height 40m, diameter 0.6m_x000a_20.07.20 : kandidat A RNP OK dengan RF 40m, waiting TNP review_x000a_16.07.20 : Ok candidate A, tower 42_x000a_16.07.20 : 13 jul submit kandidat A koordinat 100.38828, -0.88424 propose SST 42, masih menunggu review RNP_x000a_09.07.20 : on going hunting, plan submit kand minggu ini atau senin depan_x000a_02.07.20 : 29.06.20 : hunting_x000a_25.06.20 : RND XL (Pak Doddy) NOT OK CHANGE TO COLO karena need tinggi tower 30m_x000a_24.06.20 : propose colo dg jarak 352m ke site 30460109 TERMINAL BINGKUANG ROOF TOP 8m + pole 12 = 20m_x000a_23.06.20 : SPK Release 23 jun 20"/>
    <x v="2"/>
    <x v="0"/>
    <m/>
    <m/>
    <m/>
    <m/>
    <x v="2"/>
    <m/>
    <m/>
    <x v="1"/>
    <m/>
    <m/>
  </r>
  <r>
    <n v="143"/>
    <m/>
    <s v="SUM-SB-BSK-0806"/>
    <n v="30595080031"/>
    <s v="0309061003"/>
    <s v="PADANG LAWEH_TARAB"/>
    <s v="ACTIVE"/>
    <s v="TB"/>
    <n v="100.540781"/>
    <n v="-0.42227900000000002"/>
    <n v="50"/>
    <s v="30/120/240"/>
    <n v="2020"/>
    <s v="JEDI 2020 [NEW]"/>
    <s v="Jalan Raya Padang Laweh Jorong Padang Laweh Baruah Nagari Padang Laweh Kecamatan Sungai Tarab Kabupaten Tanah Datar - Sumatera Barat"/>
    <s v="HTI"/>
    <s v="SUM-SB-BSK-0806"/>
    <s v="PADANG LAWEH_TARAB"/>
    <s v="B2S"/>
    <s v="TBG"/>
    <s v="West"/>
    <x v="9"/>
    <s v="Sumatera Barat"/>
    <s v="KAB. TANAH DATAR"/>
    <n v="6614769"/>
    <x v="137"/>
    <m/>
    <n v="183"/>
    <s v="&gt; 150 days"/>
    <d v="2020-11-20T00:00:00"/>
    <s v="W47-2020"/>
    <s v="Nov-2020"/>
    <d v="2020-11-19T00:00:00"/>
    <s v="W47-2020"/>
    <s v="Nov-2020"/>
    <d v="2020-11-19T00:00:00"/>
    <s v="W47-2020"/>
    <s v="Nov-2020"/>
    <d v="2020-12-15T00:00:00"/>
    <s v="W51-2020"/>
    <s v="Dec-2020"/>
    <s v="MW"/>
    <d v="2020-10-06T00:00:00"/>
    <m/>
    <n v="134510159267"/>
    <n v="6.6"/>
    <m/>
    <d v="2020-10-22T00:00:00"/>
    <m/>
    <m/>
    <d v="2020-12-23T00:00:00"/>
    <s v="W52-2020"/>
    <m/>
    <m/>
    <m/>
    <s v="38.RFI"/>
    <s v="21.RFI"/>
    <s v="CLOSED - RFI DONE"/>
    <s v="28.12.20 : RFIN sent_x000a_21.12.20 : plan RFIN announce 22 Dec_x000a_17.12.20 : plan connect PLN 17 Dec_x000a_14.12.20 : 10.12.20 : PLN connection process_x000a_07.12.20 : ME installation_x000a_03.12.20 : erection tower done, minus tray dan tangga plan _x000a_26.11.20 : erection section 6 (kendala curah hujan tinggi)_x000a_23.11.20 : erection ongoing_x000a_19.11.20 : prepare start erection_x000a_16.11.20 : backfill ongoing_x000a_12.11.20 : curring time_x000a_09.11.20 : pouring done_x000a_05.11.20 : curring time_x000a_02.11.20 : plan pouring start 4 Nov_x000a_29.10.20 : 26.10.20 : 22.10.20 : Galian done, lean concrete OG_x000a_19.10.20 : proses galian_x000a_15.10.20 : 12.10.20 : 08.10.20 : 05.10.20 : land clearing &amp; bouwplank_x000a_01.10.20 : plan start CME 3 oct 20_x000a_28.09.20 : 21.09.20 : 07.09.20 : 03.09.20 : proses perijinan_x000a_31.08.20 : rekom done, submit berkas perijinan_x000a_27.08.20 : 24.08.20 : 17.08.20 : proses eskalasi sitac, on going proses rekom_x000a_13.08.20 : IW Done, proses rekom ongoing_x000a_10.08.20 : kandidat B TX OK, MW height 50m/0.6, IW ongoing_x000a_06.08.20 : kembali ke kandidat B, confirm provide tower SST 62, proses re-validasi TNP _x000a_03.08.20 : 30.07.20 : kandidat baru (B) NOK karena too far from NOM, RND request tower SST 62 , need arahan hunting_x000a_27.07.20 : IW failed, rehunting_x000a_23.07.20 : Kandidat A TNP OK dengan MW 50m/0.6m_x000a_20.07.20 : kandidat A RNP OK dengan RF 50m, waiting TNP review_x000a_16.07.20 : Ok candidate A, tower 52_x000a_13.07.20 : 13 jul submit kandidat A koordinat 100.53986, -0.4224 propose SST 52, menunggu review RNP_x000a_13.07.20 : plan submit kand hari ini_x000a_09.07.20 : on going hunting, plan submit kand minggu ini atau senin depan_x000a_02.07.20 : 29.06.20 : hunting_x000a_23.06.20 : SPK Release 23 jun 20"/>
    <x v="2"/>
    <x v="0"/>
    <m/>
    <m/>
    <m/>
    <m/>
    <x v="2"/>
    <m/>
    <m/>
    <x v="1"/>
    <m/>
    <m/>
  </r>
  <r>
    <n v="105"/>
    <m/>
    <s v="SUM-SB-PYH-0835"/>
    <n v="30595090031"/>
    <s v="0309071003"/>
    <s v="BALAI GADANG_PAYAKUMBUH"/>
    <s v="ACTIVE"/>
    <s v="TB"/>
    <n v="100.64161"/>
    <n v="-0.21809999999999999"/>
    <n v="30"/>
    <s v="40/200/300"/>
    <n v="2020"/>
    <s v="JEDI 2020 [NEW]"/>
    <s v="Jln. Jend. Sudirman RT.002 RW.001 Kelurahan Balai Tangah Koto, Kecamatan Payakumbuh Utara, Kota Payakumbuh - Sumbar"/>
    <s v="HTI"/>
    <s v="SUM-SB-PYH-0835"/>
    <s v="BALAI GADANG_PAYAKUMBUH"/>
    <s v="B2S"/>
    <s v="TBG"/>
    <s v="West"/>
    <x v="9"/>
    <s v="Sumatera Barat"/>
    <s v="KOTA PAYAKUMBUH"/>
    <n v="6614769"/>
    <x v="137"/>
    <m/>
    <n v="181"/>
    <s v="&gt; 150 days"/>
    <d v="2020-11-20T00:00:00"/>
    <s v="W47-2020"/>
    <s v="Nov-2020"/>
    <d v="2020-11-19T00:00:00"/>
    <s v="W47-2020"/>
    <s v="Nov-2020"/>
    <d v="2020-11-19T00:00:00"/>
    <s v="W47-2020"/>
    <s v="Nov-2020"/>
    <d v="2020-12-12T00:00:00"/>
    <s v="W50-2020"/>
    <s v="Dec-2020"/>
    <s v="MW"/>
    <d v="2020-10-06T00:00:00"/>
    <m/>
    <n v="134520295576"/>
    <n v="6.6"/>
    <m/>
    <d v="2020-10-22T00:00:00"/>
    <m/>
    <m/>
    <d v="2020-12-21T00:00:00"/>
    <s v="W52-2020"/>
    <m/>
    <m/>
    <m/>
    <s v="38.RFI"/>
    <s v="21.RFI"/>
    <s v="CLOSED - RFI DONE"/>
    <s v="21.12.20 : plan hari ini announce RFIN_x000a_17.12.20 : 14.12.20 : PLN connected, finishing site, proses collect doc RFIN_x000a__x000a_10.12.20 : survey PLN done, target RFI 12 Dec_x000a_03.12.20 : erection done, ME ongoing, BP PLN done _x000a_30.11.20 : 26.11.20 : erection ongoing_x000a_23.11.20 : pouring ongoing, material on site_x000a_19.11.20 : 16.11.20 : 12.11.20 : rebaring_x000a_09.11.20 : plan pouring start 10 Nov_x000a_05.11.20 : 02.11.20 : proses galian, plan pouring start 4 Nov_x000a_29.10.20 : 26.10.20 : 22.10.20 : Land clearing, penyedotan kolam ikan (masuk areal galian)_x000a_19.10.20 : prepare start CME_x000a_15.10.20 : 12.10.20 : 08.10.20 : 05.10.20 : kota payakumbuh, CME start menunggu proses perijinan_x000a_01.10.20 : expose DLH lanjut survey, plan lusa Go CME_x000a_28.09.20 : 21.09.20 : 07.09.20 : 03.09.20 : rekom camat done, prepare doc perijinan_x000a_31.08.20 : rekom ongoing_x000a_27.08.20 : 24.08.20 : 17.08.20 : IW clear, proses eskalasi biaya sitac_x000a_13.08.20 : IW ongoing minus 2kk, plan IW clear minggu ini _x000a_10.08.20 : IW clear, proses eskalasi CAPEX_x000a_06.08.20 : IW ongoing kandidat B_x000a_30.07.20 : kandidat B (koordinat 100.64189, -0.21809) reviewed by RNP OK -&gt; RF 30m, TNP OK -&gt; MW height 30m/0.6_x000a_27.07.20 : 24.07.20 : Kandidat A Failed, propose new kandidat in SAR, warga radius anggota kaum. target besok 27/7 validasi kandidat23.07.20 : kandidat A TNP OK dengan MW height 30m/0.6m_x000a_20.07.20 : kandidat A RNP approved dengan RF 30m, waiting TNP review_x000a_16.07.20 :  Ok candidate A, tower 32_x000a_13.07.20 : 13 jul submit kandidat A koordinat 100.64235, -0.21841 propose SST 52, menunggu review RNP_x000a_13.07.20 : plan submit kand hari ini_x000a_09.07.20 : on going hunting, plan submit kand minggu ini atau senin depan_x000a_02.07.20 : 29.06.20 : hunting_x000a_23.06.20 : SPK Release 23 jun 20"/>
    <x v="2"/>
    <x v="0"/>
    <m/>
    <m/>
    <m/>
    <m/>
    <x v="2"/>
    <m/>
    <m/>
    <x v="1"/>
    <m/>
    <m/>
  </r>
  <r>
    <n v="58"/>
    <m/>
    <s v="JAW-BT-CPT-0447"/>
    <n v="30594960031"/>
    <s v="1318231003"/>
    <s v="JALAN MENTAWAI TOL"/>
    <s v="ACTIVE"/>
    <s v="TB"/>
    <n v="106.695322"/>
    <n v="-6.300262"/>
    <n v="30"/>
    <s v="60/150/220/310"/>
    <m/>
    <m/>
    <s v="Kel. Jombang Kp. Rawa Lele RT.006 RW.010 Kec. Ciputat, Kota Tangerang Selatan Prov. Banten"/>
    <s v="EID"/>
    <s v="JAW-BT-CPT-0447"/>
    <s v="Jalan Mentawai Tol"/>
    <s v="B2S"/>
    <s v="TBG"/>
    <s v="JABO"/>
    <x v="14"/>
    <s v="Banten"/>
    <s v="KOTA TANGERANG SELAT"/>
    <n v="6614768"/>
    <x v="137"/>
    <m/>
    <n v="160"/>
    <s v="&gt; 150 days"/>
    <d v="2020-11-20T00:00:00"/>
    <s v="W47-2020"/>
    <s v="Nov-2020"/>
    <d v="2020-11-19T00:00:00"/>
    <s v="W47-2020"/>
    <s v="Nov-2020"/>
    <d v="2020-11-19T00:00:00"/>
    <s v="W47-2020"/>
    <s v="Nov-2020"/>
    <d v="2020-11-30T00:00:00"/>
    <s v="W49-2020"/>
    <s v="Nov-2020"/>
    <s v="MW"/>
    <d v="2020-11-16T00:00:00"/>
    <m/>
    <n v="543802940322"/>
    <n v="6.6"/>
    <m/>
    <m/>
    <m/>
    <m/>
    <d v="2020-11-30T00:00:00"/>
    <s v="W49-2020"/>
    <m/>
    <m/>
    <m/>
    <s v="38.RFI"/>
    <s v="21.RFI"/>
    <s v="CLOSED - RFI DONE"/>
    <s v="03.12.20 : RFIN sent_x000a_30.11.20 : PLN connected, finishing site_x000a_26.11.20 : prepare start erection_x000a_23.11.20 : curring time, plan SRFI 29 Nov_x000a_19.11.20 : pembesian ongoing_x000a_16.11.20 : start galian_x000a_12.11.20 : prepare start CME 14 Nov_x000a_09.11.20 : 05.11.20 : 02.11.20 : 26.10.20 : 22.10.20 : 19.10.20 : rekom done, site RFC_x000a_15.10.20 : 12.10.20 : proses rekom lurah camat menunggu rekom zonasi release_x000a_08.10.20 : 05.10.20 : 01.10.20 : IW Clear, proses collecting dokumen IW dan REKOM_x000a_28.09.20 : 24.09.20 :  IW clear OG, Pengajuan cost SITAC, NOM berada di kompleks perumahan pemukiman padat, kandidat site berada di lahan fasum milik PEMKOT_x000a_21.09.20 : 17.09.20 : IW Clear, proses collecting dokumen IW dan REKOM_x000a_14.09.20 : 10.09.20 : IW Clear, proses collecting dokumen IW dan REKOM_x000a_07.09.20 : IW on going_x000a_03.09.20 : 31.08.20 : 27.08.20 : Proses pengajuan pemanfaatan lahan fasum PEMKOT_x000a_24.08.20 : 18.08.20 : Proses Pemanfaatan lahan fasum PEMKOT_x000a_10.08.20 : 06.08.20 : kandidat A TX OK, MW height 20m/0.3, IW on going_x000a_03.08.20 : 30.07.20 : 27.07.20 : kandidat A RF OK ketinggian 20m, proses validasi TNP_x000a_20.07.20 : kandidat A submit tgl 15 Jul (koordinat 106.69608,-6.30106 propose MCP 20) waiting RNP review_x000a_16.07.20 : 13.07.20 : 02.07.20 : 29.06.20 : hunting_x000a_23.06.20 : SPK Release 23 jun 20"/>
    <x v="2"/>
    <x v="0"/>
    <m/>
    <m/>
    <m/>
    <m/>
    <x v="2"/>
    <m/>
    <m/>
    <x v="1"/>
    <m/>
    <m/>
  </r>
  <r>
    <n v="158"/>
    <m/>
    <s v="SUM-AC-MRN-0522"/>
    <n v="30595050031"/>
    <s v="0109991003"/>
    <s v="REUSEB"/>
    <s v="ACTIVE"/>
    <s v="TB"/>
    <n v="96.171245999999996"/>
    <n v="5.2406129999999997"/>
    <n v="50"/>
    <s v="20/110/230"/>
    <n v="2020"/>
    <s v="JEDI 2020 [NEW]"/>
    <s v="Gampong Reuseb, Kec. Trienggadeng, Kab. Pidie Jaya, Prov. Aceh  "/>
    <s v="HTI"/>
    <s v="SUM-AC-MRN-0522"/>
    <s v="REUSEB"/>
    <s v="B2S"/>
    <s v="TBG"/>
    <s v="West"/>
    <x v="3"/>
    <s v="Aceh"/>
    <s v="PIDIE JAYA"/>
    <n v="6614769"/>
    <x v="137"/>
    <m/>
    <n v="155"/>
    <s v="&gt; 150 days"/>
    <d v="2020-11-20T00:00:00"/>
    <s v="W47-2020"/>
    <s v="Nov-2020"/>
    <d v="2020-11-19T00:00:00"/>
    <s v="W47-2020"/>
    <s v="Nov-2020"/>
    <d v="2020-11-19T00:00:00"/>
    <s v="W47-2020"/>
    <s v="Nov-2020"/>
    <d v="2020-11-25T00:00:00"/>
    <s v="W48-2020"/>
    <s v="Nov-2020"/>
    <s v="MW"/>
    <d v="2020-09-07T00:00:00"/>
    <m/>
    <n v="116620110189"/>
    <n v="6.6"/>
    <m/>
    <d v="2020-10-13T00:00:00"/>
    <m/>
    <m/>
    <d v="2020-11-25T00:00:00"/>
    <s v="W48-2020"/>
    <m/>
    <m/>
    <m/>
    <s v="38.RFI"/>
    <s v="21.RFI"/>
    <s v="CLOSED - RFI DONE"/>
    <s v="26.11.20 : RFIN sent_x000a_19.11.20 : PLN connected, proses finishing site _x000a_16.11.20 : PLN connection process_x000a_12.11.20 : erection done, aktual SRFI_x000a_09.11.20 : 05.11.20 : start erection _x000a_02.11.20 : 29.10.20 : 26.10.20 : 22.10.20 : 19.10.20 : rebaring_x000a_15.10.20 : 12.10.20 : 08.10.20 : on going bekisting dan prepare for pouring concrete, plan pouring paling lambat sabtu 10 oct_x000a_05.10.20 : rebarring_x000a_24.09.20 : rebaring foundation_x000a_21.09.20 : 14.09.20 : 10.09.20 : borepile on going_x000a_07.09.20 : bouwplank_x000a_31.08.20 : 27.08.20 : 24.08.20 : 13.08.20 : mobilisasi, plan land clearing mundur besok karena hujan petir_x000a_10.08.20 : plan land clearing besok 11 Aug_x000a_06.08.20 : 03.08.20 : RFC, proses perijinan_x000a_30.07.20 : IW DONE, rekom on going_x000a_27.07.20 : rekom on going_x000a_23.07.20 : kandidat C TNP OK MW height 50m, diameter 0.6, IW clear, proses eskalasi harga_x000a_20.07.20 : wait TNP review_x000a_17.07.20 : kandidat C RNP OK dengan RF 50m, paralel proses IW ongoing, wait TNP review_x000a_16.07.20 : Ok candidate C, tower 52_x000a_13.07.20 : 13 jul submit kandidat baru (cand C koordinat 96.16953, 5.24131) masih menunggu review RNP _x000a_09.07.20 : Kandidat A approved by RNP dengan RF 50m, namun gagal IW, paralel 7 Juli submit kandidat B dengan koordinat 96.17359, 5.23867 propose SST 52, RND not OK B karena dekat NOM, rehunting_x000a_02.07.20 : 29.06.20 : hunting_x000a_23.06.20 : SPK Release 23 jun 20"/>
    <x v="2"/>
    <x v="0"/>
    <m/>
    <m/>
    <m/>
    <m/>
    <x v="2"/>
    <m/>
    <m/>
    <x v="1"/>
    <m/>
    <m/>
  </r>
  <r>
    <n v="153"/>
    <m/>
    <s v="SUM-AC-KTN-0377"/>
    <n v="30595020031"/>
    <s v="0109961003"/>
    <s v="PEJUANG"/>
    <s v="ACTIVE"/>
    <s v="TB"/>
    <n v="97.887613999999999"/>
    <n v="3.4272230000000001"/>
    <n v="50"/>
    <s v="140/240/310"/>
    <n v="2020"/>
    <s v="JEDI 2020 [NEW]"/>
    <s v="Desa Empat Lima, Kec. Bukit Tusam, Kab. Aceh Tenggara, Prov. Aceh "/>
    <s v="HTI"/>
    <s v="SUM-AC-KTN-0377"/>
    <s v="PEJUANG"/>
    <s v="B2S"/>
    <s v="TBG"/>
    <s v="West"/>
    <x v="3"/>
    <s v="Aceh"/>
    <s v="ACEH TENGGARA"/>
    <n v="6614769"/>
    <x v="137"/>
    <m/>
    <n v="150"/>
    <s v="121 - 150 days"/>
    <d v="2020-11-20T00:00:00"/>
    <s v="W47-2020"/>
    <s v="Nov-2020"/>
    <d v="2020-10-19T00:00:00"/>
    <s v="W43-2020"/>
    <s v="Oct-2020"/>
    <d v="2020-11-19T00:00:00"/>
    <s v="W47-2020"/>
    <s v="Nov-2020"/>
    <d v="2020-11-25T00:00:00"/>
    <s v="W48-2020"/>
    <s v="Nov-2020"/>
    <s v="MW"/>
    <d v="2020-09-07T00:00:00"/>
    <m/>
    <s v="113340195209"/>
    <n v="6.6"/>
    <m/>
    <d v="2020-10-13T00:00:00"/>
    <m/>
    <m/>
    <d v="2020-11-20T00:00:00"/>
    <s v="W47-2020"/>
    <m/>
    <m/>
    <m/>
    <s v="38.RFI"/>
    <s v="21.RFI"/>
    <s v="CLOSED - RFI DONE"/>
    <s v="23.11.20 : RFIN sent_x000a_19.11.20 : BPUJL paid, jadwal connect PLN minggu ini_x000a_16.11.20 : issue management trafo, plan connect PLN W3 Nov_x000a_12.11.20 : 09.11.20 : 05.11.20 : 02.11.20 : 29.10.20 : 26.10.20 : kondisi trafo overload, pihak PLN sedang melakukan perbaikan _x000a_22.10.20 : 19.10.20 : proses penyambungan PLN_x000a_15.10.20 : 12.10.20 : 08.10.20 : continue CME, curingtime, start erection_x000a_05.10.20 : 01.10.20 : 28.09.20 : 24.09.20 : STOP karena isu perijinan_x000a_21.09.20 : 21.09.20 : 17.09.20 : 14.09.20 : CME hold, proses penyelesaian isu perijinan_x000a_10.09.20 : proses penyelesaian isu perijinan_x000a_07.09.20 : 31.08.20 : excavation_x000a_27.08.20 : 24.08.20 : 13.08.20 : mobilisasi, plan land clearing mundur besok karena hujan petir_x000a_10.08.20 : plan land clearing besok 11 Aug_x000a_06.08.20 : 03.08.20 : RFC, proses perijinan_x000a_30.07.20 : target rekom camat done 30 Jul_x000a_27.07.20 : rekom camat done, collecting berkas perijinan_x000a_23.07.20 : rekom on going_x000a_16.07.20 : kandidat A approved by TNP MW height 45m diameter 1.2m, IW Clear, proses rekom ongoing_x000a_13.07.20 : 11.07.20 : TNP review_x000a_09.07.20 : kandidat A approved by RNP dengan RF 50m namun terkendala issue penolakan warga, paralel 6 Juli submit kandidat B koordinat 97.88766, 3.42707 SST 52 (waiting RNP review)_x000a_02.07.20 : 29.06.20 : hunting_x000a_23.06.20 : SPK Release 23 jun 20"/>
    <x v="2"/>
    <x v="0"/>
    <m/>
    <m/>
    <m/>
    <m/>
    <x v="2"/>
    <m/>
    <m/>
    <x v="1"/>
    <m/>
    <m/>
  </r>
  <r>
    <n v="152"/>
    <m/>
    <s v="SUM-AC-KTN-0378"/>
    <n v="30595030031"/>
    <s v="0109971003"/>
    <s v="PASIR NUNGGUL"/>
    <s v="ACTIVE"/>
    <s v="TB"/>
    <n v="97.833558999999994"/>
    <n v="3.4215800000000001"/>
    <n v="50"/>
    <s v="170/250/340"/>
    <n v="2020"/>
    <s v="JEDI 2020 [NEW]"/>
    <s v="Desa Pasir Nunggul, Kecamatan Lawe Alas, Kabupaten Aceh Tenggara, Prov. Aceh."/>
    <s v="HTI"/>
    <s v="SUM-AC-KTN-0378"/>
    <s v="PASIR NUNGGUL"/>
    <s v="B2S"/>
    <s v="TBG"/>
    <s v="West"/>
    <x v="3"/>
    <s v="Aceh"/>
    <s v="ACEH TENGGARA"/>
    <n v="6614769"/>
    <x v="137"/>
    <m/>
    <n v="147"/>
    <s v="121 - 150 days"/>
    <d v="2020-11-20T00:00:00"/>
    <s v="W47-2020"/>
    <s v="Nov-2020"/>
    <d v="2020-11-19T00:00:00"/>
    <s v="W47-2020"/>
    <s v="Nov-2020"/>
    <d v="2020-11-19T00:00:00"/>
    <s v="W47-2020"/>
    <s v="Nov-2020"/>
    <d v="2020-11-25T00:00:00"/>
    <s v="W48-2020"/>
    <s v="Nov-2020"/>
    <s v="MW"/>
    <d v="2020-10-01T00:00:00"/>
    <m/>
    <n v="113340197819"/>
    <n v="6.6"/>
    <m/>
    <d v="2020-12-11T00:00:00"/>
    <m/>
    <m/>
    <d v="2020-11-17T00:00:00"/>
    <s v="W47-2020"/>
    <m/>
    <m/>
    <m/>
    <s v="38.RFI"/>
    <s v="21.RFI"/>
    <s v="CLOSED - RFI DONE"/>
    <s v="19.11.20 : RFIN sent_x000a_16.11.20 : plan connect PLN W3 Nov_x000a_12.11.20 : 05.11.20 : 02.11.20 : 29.10.20 : 26.10.20 : penambahan tiang dan tarikan jaringan PLN_x000a_22.10.20 : 19.10.20 : proses penyambungan PLN_x000a_15.10.20 : 12.10.20 : 08.10.20 : start erection_x000a_05.10.20 : curingtime_x000a_01.10.20 : 28.09.20 : rebaring done, prepare for pouring_x000a_21.09.20 : IMB done, excavation_x000a_14.09.20 : 07.09.20 : 03.09.20 : 31.08.20 : 27.08.20 : proses perijinan_x000a_24.08.20 : 13.08.20 : rekom done , collecting legal doc_x000a_10.08.20 : rekom lurah done, on going rekom camat_x000a_06.08.20 : 03.08.20 : 30.07.20 : IW DONE, proses rekom L/C_x000a_27.07.20 : IW on going_x000a_23.07.20 : 16.07.20 : kandidat D TNP reviewed MW height 48m diameter 0.6m, IW ongoing_x000a_13.07.20 : 11.07.20 : TNP review kand D_x000a_09.07.20 : submit 6 Juli kandidat A,B, dan C propose SST 52 (waiting RNP review)_x000a_02.07.20 : 29.06.20 : hunting_x000a_23.06.20 : SPK Release 23 jun 20"/>
    <x v="2"/>
    <x v="0"/>
    <m/>
    <m/>
    <m/>
    <m/>
    <x v="2"/>
    <m/>
    <m/>
    <x v="1"/>
    <m/>
    <m/>
  </r>
  <r>
    <n v="205"/>
    <m/>
    <s v="SUM-AC-KTN-0379"/>
    <n v="30595040031"/>
    <s v="0109981003"/>
    <s v="TENEMBAK LANG LANG"/>
    <s v="ACTIVE"/>
    <s v="TB"/>
    <n v="97.820988"/>
    <n v="3.497865"/>
    <n v="50"/>
    <s v="10/160/270"/>
    <n v="2020"/>
    <s v="JEDI 2020 [NEW]"/>
    <s v="Desa Kuta Bantil_x000a_Kecamatan Lawe Bulan_x000a_Kabupaten Aceh Tenggara_x000a_Provinsi Aceh"/>
    <s v="HTI"/>
    <s v="SUM-AC-KTN-0379"/>
    <s v="TENEMBAK LANG LANG"/>
    <s v="B2S"/>
    <s v="TBG"/>
    <s v="West"/>
    <x v="3"/>
    <s v="Aceh"/>
    <s v="ACEH TENGGARA"/>
    <n v="6614769"/>
    <x v="137"/>
    <m/>
    <n v="147"/>
    <s v="121 - 150 days"/>
    <d v="2020-11-20T00:00:00"/>
    <s v="W47-2020"/>
    <s v="Nov-2020"/>
    <d v="2020-11-19T00:00:00"/>
    <s v="W47-2020"/>
    <s v="Nov-2020"/>
    <d v="2020-11-19T00:00:00"/>
    <s v="W47-2020"/>
    <s v="Nov-2020"/>
    <d v="2020-11-25T00:00:00"/>
    <s v="W48-2020"/>
    <s v="Nov-2020"/>
    <s v="MW"/>
    <d v="2020-10-01T00:00:00"/>
    <m/>
    <s v="113340197801"/>
    <n v="6.6"/>
    <m/>
    <d v="2020-12-02T00:00:00"/>
    <m/>
    <m/>
    <d v="2020-11-17T00:00:00"/>
    <s v="W47-2020"/>
    <m/>
    <m/>
    <m/>
    <s v="38.RFI"/>
    <s v="21.RFI"/>
    <s v="CLOSED - RFI DONE"/>
    <s v="19.11.20 : RFIN sent_x000a_16.11.20 : issue management trafo, proses input ticket PLN123agar segera di followup terkait BPUJL yg sudah terbayar. Plan connect PLN W3 Nov_x000a_12.11.20 : 09.11.20 : 05.11.20 : 29.10.20 :26.10.20 : 22.10.20 : 19.10.20 : proses penyambungan PLN_x000a_15.10.20 : 12.10.20 : erection done_x000a_08.10.20 : start erection_x000a_05.10.20 : curingtime_x000a_01.10.20 : 28.09.20 : rebaring done, prepare for pouring_x000a_21.09.20 : IMB done, excavation_x000a_14.09.20 : 07.09.20 : 31.08.20 : proses perijinan_x000a_27.08.20 : 24.08.20 : rekom done, proses perijinan_x000a_17.08.20 : 13.08.20 : IW Clear, proses rekom on going, target rekom done 19 Aug_x000a_10.08.20 : IW on going kurang 2 kk, plan IW clear 11 Aug_x000a_06.08.20 : kembali ke kandidat A, status IW CLEAR, proses eskalasi sitac cost_x000a_03.08.20 : 30.07.20 : Kandidat A  gagal IW, proses rehunting plan submit kandidat senin 3 Agustus_x000a_27.07.20 : 23.07.20 : IW Clear, proses eskalasi harga _x000a_16.07.20 : kandidat A TNP approved MW height 47m dia 0.6m, IW Clear_x000a_13.07.20 : 10.07.20 : submit TNP review_x000a_09.07.20 : submit 6 Juli kandidat A,B, dan C propose SST 52 (waiting RNP review)_x000a_02.07.20 : 29.06.20 : hunting_x000a_23.06.20 : SPK Release 23 jun 20"/>
    <x v="2"/>
    <x v="0"/>
    <m/>
    <m/>
    <m/>
    <m/>
    <x v="2"/>
    <m/>
    <m/>
    <x v="1"/>
    <m/>
    <m/>
  </r>
  <r>
    <n v="97"/>
    <m/>
    <s v="SUM-SU-KPI-2143"/>
    <n v="30595100031"/>
    <s v="0223791003"/>
    <s v="ASAM JAWA_TORGAMBA"/>
    <s v="ACTIVE"/>
    <s v="TB"/>
    <n v="100.174661"/>
    <n v="1.8740349999999999"/>
    <n v="50"/>
    <s v="35/145/310"/>
    <n v="2020"/>
    <s v="JEDI 2020 [NEW]"/>
    <s v=" Dusun Sumberjo I Desa Persiapan Sumberjo Kecamatan Torgamba Kabupaten LabuhanBatu Selatan Prov.Sumatera Utara"/>
    <s v="HTI"/>
    <s v="SUM-SU-KPI-2143"/>
    <s v="ASAM JAWA_TORGAMBA"/>
    <s v="B2S"/>
    <s v="TBG"/>
    <s v="West"/>
    <x v="3"/>
    <s v="Kep. Bangka Belitung"/>
    <s v="KAB. LABUHAN BATU SE"/>
    <n v="6614769"/>
    <x v="137"/>
    <m/>
    <n v="141"/>
    <s v="121 - 150 days"/>
    <d v="2020-11-20T00:00:00"/>
    <s v="W47-2020"/>
    <s v="Nov-2020"/>
    <d v="2020-11-19T00:00:00"/>
    <s v="W47-2020"/>
    <s v="Nov-2020"/>
    <d v="2020-11-19T00:00:00"/>
    <s v="W47-2020"/>
    <s v="Nov-2020"/>
    <d v="2020-11-25T00:00:00"/>
    <s v="W48-2020"/>
    <s v="Nov-2020"/>
    <s v="MW"/>
    <d v="2020-10-06T00:00:00"/>
    <m/>
    <n v="125100663178"/>
    <n v="6.6"/>
    <m/>
    <d v="2020-10-22T00:00:00"/>
    <m/>
    <m/>
    <d v="2020-11-11T00:00:00"/>
    <s v="W46-2020"/>
    <m/>
    <m/>
    <m/>
    <s v="38.RFI"/>
    <s v="21.RFI"/>
    <s v="CLOSED - RFI DONE"/>
    <s v="12.11.20 : RFIN sent_x000a_09.11.20 : 05.11.20 : 02.11.20 : 29.10.20 : 26.10.20 : curring time, pekerjaan pagar dan ME ongoing_x000a_22.10.20 : 19.10.20 : erection ongoing_x000a_15.10.20 : 12.10.20 : 08.10.20 : on going bekisting dan prepare for pouring concrete, plan pouring paling lambat sabtu 10 oct_x000a_05.10.20 : rebarring_x000a_21.09.20 : resi IMB done, proses perijinan_x000a_14.09.20 : 07.09.20 : 03.09.20 : 31.08.20 : rekom done, proses perijinan_x000a_27.08.20 : proses eskalasi sitac approved, rekom lurah done, on going rekom camat_x000a_24.08.20 : proses eskalasi biaya sitac, paralel rekom on going_x000a_17.08.20 : IW clear, proses rekom on going_x000a_13.08.20 : TNP OK, iw kurang 1 kk lg,  target 14 agustus 20_x000a_11.08.20 : TNP review, 10.08.20 : kandidat D RF OK 50m, proses review TNP, paralel IW on going kurang 2 kk, plan IW clear 14 Aug_x000a_06.08.20 : submit kandidat baru (cand D 100.1737 1.87254) under RNP review, kandidat C, D yg sebelumnya diajukan gagal IW_x000a_03.08.20 : kandidat C RF OK 50m, proses review TNP, paralel IW on going_x000a_30.07.20 : Kandidat B IW failed, submit kandidat baru (cand C koordinat 100.17412, 1.8753) under RNP review_x000a_27.07.20 : IW on going_x000a_23.07.20 : kandidat B TNP OK , MW height 48m, diameter 0.6m, proses IW on going_x000a_20.07.20 : wait TNP review_x000a_17.07.20 : kandidat B RNP approved dengan RF 50m, proses IW ongoing, wait TNP review_x000a_16.07.20 : kandidat A terkendala penolakan warga, 15 Jul submit kandidat baru (cand B koordinat 100.17535, 1.874103) masih menunggu review RNP _x000a_13.07.20 : 09.07.20 : kandidat A koordinat 100.17481, 1.87365 approved 7 Juli by RNP dengan RF 50m, waiting TX review_x000a_02.07.20 : 29.06.20 : hunting_x000a_23.06.20 : SPK Release 23 jun 20"/>
    <x v="2"/>
    <x v="0"/>
    <m/>
    <m/>
    <m/>
    <m/>
    <x v="2"/>
    <m/>
    <m/>
    <x v="1"/>
    <m/>
    <m/>
  </r>
  <r>
    <n v="186"/>
    <m/>
    <s v="SUM-SU-SRH-2223"/>
    <n v="30595110031"/>
    <s v="0223801003"/>
    <s v="SEIRAMPAH PEMATANG GANJANG"/>
    <s v="ACTIVE"/>
    <s v="TB"/>
    <n v="99.123750000000001"/>
    <n v="3.4630529999999999"/>
    <n v="50"/>
    <s v="130/240/330"/>
    <n v="2020"/>
    <s v="JEDI 2020 [NEW]"/>
    <s v="DUSUN IV DESA PEMATANG GANJANG KECAMATAN SEI RAMPAH KABUPATEN SERDANG BEDAGAI"/>
    <s v="HTI"/>
    <s v="SUM-SU-SRH-2223"/>
    <s v="SEIRAMPAH PEMATANG GANJANG"/>
    <s v="B2S"/>
    <s v="TBG"/>
    <s v="West"/>
    <x v="3"/>
    <s v="Sumatera Utara"/>
    <s v="SERDANG BEDAGAI"/>
    <n v="6614769"/>
    <x v="137"/>
    <m/>
    <n v="144"/>
    <s v="121 - 150 days"/>
    <d v="2020-11-20T00:00:00"/>
    <s v="W47-2020"/>
    <s v="Nov-2020"/>
    <d v="2020-11-19T00:00:00"/>
    <s v="W47-2020"/>
    <s v="Nov-2020"/>
    <d v="2020-11-19T00:00:00"/>
    <s v="W47-2020"/>
    <s v="Nov-2020"/>
    <d v="2020-11-19T00:00:00"/>
    <s v="W47-2020"/>
    <s v="Nov-2020"/>
    <s v="MW"/>
    <d v="2020-10-01T00:00:00"/>
    <m/>
    <n v="126160702674"/>
    <n v="6.6"/>
    <m/>
    <d v="2020-11-19T00:00:00"/>
    <m/>
    <m/>
    <d v="2020-11-14T00:00:00"/>
    <s v="W46-2020"/>
    <m/>
    <m/>
    <m/>
    <s v="38.RFI"/>
    <s v="21.RFI"/>
    <s v="CLOSED - RFI DONE"/>
    <s v="16.11.20 : RFIN sent_x000a_12.11.20 : erection done, aktual SRFI_x000a_09.11.20 : 05.11.20 : 02.11.20 : erection ongoing _x000a_29.10.20 : 26.10.20 : 22.10.20 : 19.10.20 : 15.10.20 : 12.10.20 : 08.10.20 : rebarring_x000a_05.10.20 : 01.10.20 : cerucuk on going_x000a_21.09.20 : bouwplank, proses delivery cerucuk 1000 pcs_x000a_14.09.20 : land clearing, kondisi lahan rawa, proses delivery cerucuk 1000 pcs_x000a_07.09.20 : 03.09.20 : 31.08.20 : 27.08.20 : menunggu jadwal survey dan resi IMB release, plan start CME setelah survey done_x000a_24.08.20 : 13.08.20 : proses perijinan_x000a_10.08.20 : 06.08.20 : 03.08.20 : rekom done, proses perijinan_x000a_30.07.20 : target rekom done 30 Jul_x000a_27.07.20 : proses rekom camat_x000a_23.07.20 : 16.07.20 : kandidat A TNP approved MW height 45m dia 0.6m, IW clear, proses eskalasi sitac_x000a_13.07.20 : 09.07.20 : kandidat A koordinat 99.12371, 3.46285 dengan RF 50m approved by RNP 3 Juli 2020, menunggu review TX_x000a_02.07.20 : 29.06.20 : hunting_x000a_23.06.20 : SPK Release 23 jun 20"/>
    <x v="2"/>
    <x v="0"/>
    <m/>
    <m/>
    <m/>
    <m/>
    <x v="2"/>
    <m/>
    <m/>
    <x v="1"/>
    <m/>
    <m/>
  </r>
  <r>
    <n v="100"/>
    <m/>
    <s v="JAW-JK-TJP-0679"/>
    <n v="30594980031"/>
    <s v="1128751003"/>
    <s v="LONTAR DALAM KOJA"/>
    <s v="ACTIVE"/>
    <s v="TB"/>
    <n v="106.91330000000001"/>
    <n v="-6.119008"/>
    <n v="30"/>
    <s v="10/80/290"/>
    <m/>
    <m/>
    <s v="Jl. Mahoni Blok F No. 1A Kel. Tugu Utara, Kec. Koja, Jakarta Utara"/>
    <s v="EID"/>
    <s v="JAW-JK-TJP-0679"/>
    <s v="LONTAR DALAM KOJA"/>
    <s v="B2S"/>
    <s v="TBG"/>
    <s v="JABO"/>
    <x v="10"/>
    <s v="DKI Jakarta"/>
    <s v="Jakarta Utara"/>
    <n v="6614768"/>
    <x v="137"/>
    <m/>
    <n v="121"/>
    <s v="121 - 150 days"/>
    <d v="2020-11-20T00:00:00"/>
    <s v="W47-2020"/>
    <s v="Nov-2020"/>
    <d v="2020-11-19T00:00:00"/>
    <s v="W47-2020"/>
    <s v="Nov-2020"/>
    <d v="2020-11-19T00:00:00"/>
    <s v="W47-2020"/>
    <s v="Nov-2020"/>
    <d v="2020-11-19T00:00:00"/>
    <s v="W47-2020"/>
    <s v="Nov-2020"/>
    <s v="MW"/>
    <d v="2020-10-06T00:00:00"/>
    <m/>
    <n v="545302759851"/>
    <n v="6.6"/>
    <m/>
    <m/>
    <m/>
    <m/>
    <d v="2020-10-22T00:00:00"/>
    <s v="W43-2020"/>
    <m/>
    <m/>
    <m/>
    <s v="38.RFI"/>
    <s v="21.RFI"/>
    <s v="CLOSED - RFI DONE"/>
    <s v="25.10.20 : RFIN sent tgl 22 Oct_x000a_22.10.20 : aktual RFI, prepare doc RFIN plan submit hari ini_x000a_19.10.20 : ME installed_x000a_15.10.20 : prepare erection tower, plan start 17 oct_x000a_12.10.20 : 08.10.20 : curingtime, cor done_x000a_05.10.20 : 01.10.20 : Galian Pondasi OG_x000a_28.09.20 : 24.09.20 : eskalasi sitac approved, , need rekom PTSP, plan RFC 7 Okt, realisasi IW on going_x000a_21.09.20 : IW on going, need rekom PTSP_x000a_17.09.20 : Need REKOM PTSP_x000a_14.09.20 : rehunting_x000a_10.09.20 : 07.09.20 : perizinan PTSP_x000a_03.09.20 : Ijin warga OG, Plan IW Clear 05/09_x000a_31.08.20 : 27.08.20 : Ijin warga OG, Plan IW Clear 31/08_x000a_24.08.20 : 18.08.20 : IW on going_x000a_10.08.20 : 06.08.20 : 03.08.20 : 30.07.20 : 27.07.20 : proses nego (re-validasi) kandidat A dgn pertimbangan inSAR dan IW secure, menunggu konfirmasi RND_x000a_20.07.20 : 16.07.20 : 13.07.20 : 09.07.20 : RND not OK kand A, arahan -6.118543 106.913458_x000a_08.07.20 : submit kand A_x000a_02.07.20 : 29.06.20 : hunting_x000a_23.06.20 : SPK Release 23 jun 20, confirm by RND XL (Pak Siro) untuk lanjut di ketinggian 20m sesuai regulasi pemerintah"/>
    <x v="2"/>
    <x v="0"/>
    <m/>
    <m/>
    <m/>
    <m/>
    <x v="2"/>
    <m/>
    <m/>
    <x v="1"/>
    <m/>
    <m/>
  </r>
  <r>
    <n v="133"/>
    <m/>
    <s v="SUM-AC-MRN-0523"/>
    <n v="30595060031"/>
    <s v="0110001003"/>
    <s v="GEULANGGANG"/>
    <s v="ACTIVE"/>
    <s v="TB"/>
    <n v="96.277788999999999"/>
    <n v="5.2471719999999999"/>
    <n v="40"/>
    <s v="80/140/320"/>
    <n v="2020"/>
    <s v="JEDI 2020 [NEW]"/>
    <s v="Desa Tijien Daboh, Kec. Ulim, Kab. Pidie Jaya, Provinsi Aceh"/>
    <s v="HTI"/>
    <s v="SUM-AC-MRN-0523"/>
    <s v="GEULANGGANG"/>
    <s v="B2S"/>
    <s v="TBG"/>
    <s v="West"/>
    <x v="3"/>
    <s v="Aceh"/>
    <s v="PIDIE JAYA"/>
    <n v="6614769"/>
    <x v="137"/>
    <m/>
    <n v="114"/>
    <s v="91 - 120 days"/>
    <d v="2020-11-20T00:00:00"/>
    <s v="W47-2020"/>
    <s v="Nov-2020"/>
    <d v="2020-10-19T00:00:00"/>
    <s v="W43-2020"/>
    <s v="Oct-2020"/>
    <d v="2020-11-19T00:00:00"/>
    <s v="W47-2020"/>
    <s v="Nov-2020"/>
    <d v="2020-10-10T00:00:00"/>
    <s v="W41-2020"/>
    <s v="Oct-2020"/>
    <s v="MW"/>
    <d v="2020-09-07T00:00:00"/>
    <m/>
    <n v="116620110171"/>
    <n v="6.6"/>
    <m/>
    <d v="2020-10-13T00:00:00"/>
    <m/>
    <m/>
    <d v="2020-10-15T00:00:00"/>
    <s v="W42-2020"/>
    <m/>
    <m/>
    <m/>
    <s v="38.RFI"/>
    <s v="21.RFI"/>
    <s v="CLOSED - RFI DONE"/>
    <s v="22.10.20 : RFIN sent_x000a_19.10.20 : aktual RFI, proses pengumpulan doc RFIN_x000a_15.10.20 : 12.10.20 : 08.10.20 : 05.10.20 : SRFI actual, proses PLN connection_x000a_01.10.20 : 28.09.20 : erection on going, ME on going_x000a_21.09.20 : cor done, curingtime_x000a_14.09.20 : lanjut pembesian kondisi cuaca hujan, plan pouring concrete mundur ke rabu 16 sept 2020_x000a_10.09.20 : borepile done, on going excavation _x000a_07.09.20 : 31.08.20 : 27.08.20 : on going borepile_x000a_24.08.20 : 13.08.20 : mobilisasi CME (plan bouwplank hari ini), paralel proses perijinan_x000a_10.08.20 : 06.08.20 : 03.08.20 : RFC, proses perijinan_x000a_30.07.20 : target rekom done 30 Jul _x000a_27.07.20 : proses rekom camat_x000a_23.07.20 : rekom on going_x000a_16.07.20 : kandidat A TNP approved MW height 40m dia 0.6m, status IW Clear, proses rekom dan realisasi IW_x000a_13.07.20 : 10.07.20 : submit TNP review_x000a_09.07.20 : kandidat A approved by RND 30 Juni 2020 dengan RF 50m, menunggu validasi TX_x000a_02.07.20 : 29.06.20 : hunting_x000a_23.06.20 : SPK Release 23 jun 20"/>
    <x v="2"/>
    <x v="0"/>
    <m/>
    <m/>
    <m/>
    <m/>
    <x v="2"/>
    <m/>
    <m/>
    <x v="1"/>
    <m/>
    <m/>
  </r>
  <r>
    <n v="131"/>
    <m/>
    <s v="SUM-AC-MRN-0524"/>
    <n v="30595070031"/>
    <s v="0110011003"/>
    <s v="DRIEN BUNGONG"/>
    <s v="ACTIVE"/>
    <s v="TB"/>
    <n v="96.326119000000006"/>
    <n v="5.1810809999999998"/>
    <n v="50"/>
    <s v="40/150/330"/>
    <n v="2020"/>
    <s v="JEDI 2020 [NEW]"/>
    <s v="Desa Meugit Sagoe, Kec. Bandar Dua, Kab. Pidie Jaya, Provinsi Aceh"/>
    <s v="HTI"/>
    <s v="SUM-AC-MRN-0524"/>
    <s v="DRIEN BUNGONG"/>
    <s v="B2S"/>
    <s v="TBG"/>
    <s v="West"/>
    <x v="3"/>
    <s v="Aceh"/>
    <s v="PIDIE JAYA"/>
    <n v="6614769"/>
    <x v="137"/>
    <m/>
    <n v="98"/>
    <s v="91 - 120 days"/>
    <d v="2020-11-20T00:00:00"/>
    <s v="W47-2020"/>
    <s v="Nov-2020"/>
    <d v="2020-10-19T00:00:00"/>
    <s v="W43-2020"/>
    <s v="Oct-2020"/>
    <d v="2020-11-19T00:00:00"/>
    <s v="W47-2020"/>
    <s v="Nov-2020"/>
    <d v="2020-10-02T00:00:00"/>
    <s v="W40-2020"/>
    <s v="Oct-2020"/>
    <s v="MW"/>
    <d v="2020-09-07T00:00:00"/>
    <m/>
    <n v="116620109833"/>
    <n v="6.6"/>
    <m/>
    <d v="2020-10-13T00:00:00"/>
    <m/>
    <d v="2020-09-23T00:00:00"/>
    <d v="2020-09-29T00:00:00"/>
    <s v="W40-2020"/>
    <m/>
    <m/>
    <m/>
    <s v="38.RFI"/>
    <s v="21.RFI"/>
    <s v="CLOSED - RFI DONE"/>
    <s v="01.10.20 : 29.09.20 : RFIN sent_x000a_28.09.20 : RFI actual, collecting doc RFIN_x000a_23.09.20 : email SRFI-N sent_x000a_21.09.20 : plan soft RFI hari ini_x000a_14.09.20 : Erection Done, BTS OD OG, M/E Og , Pagar dan akses OG ,_x000a_10.09.20 : erection on going_x000a_31.08.20 : 27.08.20 : galian dengan excavator, on going bar bending_x000a_24.08.20 : 13.08.20 : mobilisasi CME (plan bouwplank hari ini), paralel proses perijinan _x000a_10.08.20 : rekom l/c done, proses perijinan_x000a_06.08.20 : proses rekom ongoing, rekom lurah done, on going rekom camat_x000a_03.08.20 : 30.07.20 : IW DONE, target rekom done 30 Jul _x000a_27.07.20 : IW on going_x000a_23.07.20 : 16.07.20 : kandidat B TNP approved MW height 48m dia 0.6m, IW ongoing _x000a_13.07.20 : 10.07.20 : submit kand B, TNP review_x000a_09.07.20 : kandidat A NOK too far from NOM. Submit kandidat B koordinat 96.32695,5.18316 SST 52 sudah approved oleh RND 7 Juli 2020, menunggu review TX_x000a_02.07.20 : 29.06.20 : hunting_x000a_23.06.20 : SPK Release 23 jun 20"/>
    <x v="2"/>
    <x v="0"/>
    <m/>
    <m/>
    <m/>
    <m/>
    <x v="2"/>
    <m/>
    <m/>
    <x v="1"/>
    <m/>
    <m/>
  </r>
  <r>
    <n v="71"/>
    <m/>
    <s v="KAL-KS-KGN-0876"/>
    <n v="30595000031"/>
    <s v="2208171003"/>
    <s v="KANDANGAN KOTA"/>
    <s v="ACTIVE"/>
    <s v="TB"/>
    <n v="115.281297"/>
    <n v="-2.7915540000000001"/>
    <n v="50"/>
    <s v="25/155/225"/>
    <n v="2020"/>
    <s v="JEDI 2020 [NEW]"/>
    <s v="Jalan Brigjen H Hasan Baseri, Gang Padang Baru, RT/RW.001/01, Kelurahan Kandangan Kota, Kecamatan Kandangan, Kabupaten Hulu Sungai Selatan, Propinsi Kalimantan Selatan"/>
    <s v="HTI"/>
    <s v="KAL-KS-KGN-0876"/>
    <s v="KANDANGAN KOTA"/>
    <s v="B2S"/>
    <s v="TBG"/>
    <s v="CENTRAL"/>
    <x v="7"/>
    <s v="Kalimantan Selatan"/>
    <s v="KAB. HULU SUNGAI SEL"/>
    <n v="6614769"/>
    <x v="137"/>
    <m/>
    <n v="90"/>
    <s v="61 - 90 days"/>
    <d v="2020-11-20T00:00:00"/>
    <s v="W47-2020"/>
    <s v="Nov-2020"/>
    <d v="2020-09-25T00:00:00"/>
    <s v="W39-2020"/>
    <s v="Sep-2020"/>
    <d v="2020-11-19T00:00:00"/>
    <s v="W47-2020"/>
    <s v="Nov-2020"/>
    <d v="2020-09-25T00:00:00"/>
    <s v="W39-2020"/>
    <s v="Sep-2020"/>
    <s v="MW"/>
    <d v="2020-09-07T00:00:00"/>
    <m/>
    <s v="222200212249"/>
    <n v="6.6"/>
    <m/>
    <d v="2020-08-25T00:00:00"/>
    <m/>
    <m/>
    <d v="2020-09-21T00:00:00"/>
    <s v="W39-2020"/>
    <m/>
    <m/>
    <m/>
    <s v="38.RFI"/>
    <s v="21.RFI"/>
    <s v="CLOSED - RFI DONE"/>
    <s v="21.09.20 : RFIN sent_x000a_21.09.20 : RFI actual, collect RFIN doc_x000a_17.09.20 : 14.09.20 : erection tower, plan minggu ini connect PLN_x000a_10.09.20 : erection on going_x000a_07.09.20 : Cor done 05/09 dan Curing Time, plan RFI 25 sep 20_x000a_03.09.20 : material angkur on site, plan cor minggu 6 sept_x000a_31.08.20 : rebarring on going_x000a_27.08.20 : excavation &amp; cerucuk done, on going lantai kerja, bar bending &amp; preparation rebarring, plan RFI 20 sep_x000a_24.08.20 : 17.08.20 : on going excavation, plan cor 26 Aug_x000a_13.08.20 : on going excavation, plan cor 26 Aug_x000a_10.08.20 : proses design pack dan collect berkas perijinan_x000a_06.08.20 : rekom done, proses soiltest _x000a_03.08.20 : proses rekom L/C ongoing_x000a_30.07.20 : realisasi IW done, proses rekom L/C ongoing_x000a_23.07.20 : proses realisasi IW, plan rekom 27 Jul_x000a_16.07.20 : kandidat A RF TX OK, proses IW ongoing _x000a_13.07.20 : 11.07.20 : TNP OK kand A_x000a_09.07.20 : submit 7 Juli kandidate A koordinat 115.28131, -2.79061 propose SST 42, waiting review RNP _x000a_02.07.20 : Hunting, plan minggu depan submit kandidat_x000a_29.06.20 : Hunting_x000a_23.06.20 : SPK Release 23 jun 20"/>
    <x v="2"/>
    <x v="0"/>
    <m/>
    <m/>
    <m/>
    <m/>
    <x v="2"/>
    <m/>
    <m/>
    <x v="1"/>
    <m/>
    <m/>
  </r>
  <r>
    <n v="870"/>
    <m/>
    <s v="SUM-SU-BLG-2130-RETURN"/>
    <m/>
    <m/>
    <m/>
    <s v="SPK RETURN BY XL"/>
    <s v=""/>
    <n v="99.073453000000001"/>
    <n v="2.3480539999999999"/>
    <n v="40"/>
    <s v="80/180/240"/>
    <m/>
    <m/>
    <m/>
    <s v="HTI"/>
    <s v="SUM-SU-BLG-2130-RETURN"/>
    <s v="BALIGE LUMBAN BULBUL"/>
    <s v="B2S"/>
    <s v="TBG"/>
    <s v="West"/>
    <x v="3"/>
    <s v="Sumatera Utara"/>
    <s v="TOBA SAMOSIR"/>
    <n v="6614769"/>
    <x v="137"/>
    <m/>
    <n v="665"/>
    <s v="&gt; 150 days"/>
    <d v="2020-11-20T00:00:00"/>
    <s v="W47-2020"/>
    <s v="Nov-2020"/>
    <s v="TBD"/>
    <s v="TBD"/>
    <s v="TBD"/>
    <s v="TBD"/>
    <s v="TBD"/>
    <s v="TBD"/>
    <s v="TBD"/>
    <s v="TBD"/>
    <s v="TBD"/>
    <m/>
    <m/>
    <m/>
    <m/>
    <m/>
    <m/>
    <m/>
    <m/>
    <m/>
    <m/>
    <m/>
    <m/>
    <m/>
    <m/>
    <s v="02.SPK returned"/>
    <s v="02.SPK RETURNED"/>
    <m/>
    <s v="25.06.20 : RND XL (Pak Doddy) OK CHANGE TO COLO, need change SPK Colo_x000a_24.06.20 : propose colo dg jarak 286m ke 22309123 BALIGE 1, GF SST 26m_x000a_23.06.20 : SPK Release 23 jun 20"/>
    <x v="2"/>
    <x v="0"/>
    <m/>
    <m/>
    <m/>
    <m/>
    <x v="2"/>
    <m/>
    <m/>
    <x v="1"/>
    <m/>
    <m/>
  </r>
  <r>
    <n v="908"/>
    <m/>
    <s v="JAW-JI-SPG-4221"/>
    <m/>
    <m/>
    <m/>
    <s v="SPK RETURN BY XL"/>
    <s v=""/>
    <n v="113.15281"/>
    <n v="-7.1066200000000004"/>
    <n v="50"/>
    <s v="90/210/330"/>
    <m/>
    <s v="RELOCATION"/>
    <m/>
    <s v="HTI"/>
    <s v="JAW-JI-SPG-4221"/>
    <s v="GUNUNG MUNCIK RELOCATION"/>
    <s v="COLO"/>
    <s v="TBG"/>
    <s v="EAST"/>
    <x v="6"/>
    <s v="Jawa Timur"/>
    <s v="Kab. Sampang"/>
    <n v="6614777"/>
    <x v="137"/>
    <m/>
    <n v="665"/>
    <s v="&gt; 150 days"/>
    <d v="2020-07-23T00:00:00"/>
    <s v="W30-2020"/>
    <s v="Jul-2020"/>
    <s v="TBD"/>
    <s v="TBD"/>
    <s v="TBD"/>
    <s v="TBD"/>
    <s v="TBD"/>
    <s v="TBD"/>
    <s v="TBD"/>
    <s v="TBD"/>
    <s v="TBD"/>
    <m/>
    <m/>
    <m/>
    <m/>
    <m/>
    <m/>
    <m/>
    <m/>
    <m/>
    <m/>
    <m/>
    <m/>
    <m/>
    <m/>
    <s v="02.SPK returned"/>
    <s v="02.SPK RETURNED"/>
    <m/>
    <s v="24.07.20 : SPK return by XL (email Bu Anggie) karena perubahan design dan plan XL_x000a_23.07.20 : 13.07.20 : 09.07.20 : 02.07.20 : under review TNP CAA_x000a_29.06.20 : ERM on going_x000a_23.06.20 : SPK Release 23 jun 20"/>
    <x v="2"/>
    <x v="0"/>
    <m/>
    <m/>
    <m/>
    <m/>
    <x v="2"/>
    <m/>
    <m/>
    <x v="1"/>
    <m/>
    <m/>
  </r>
  <r>
    <n v="871"/>
    <m/>
    <s v="JAW-JK-CKG-0714"/>
    <m/>
    <m/>
    <m/>
    <s v="SPK RETURN BY XL"/>
    <s v=""/>
    <n v="106.924583"/>
    <n v="-6.1691969999999996"/>
    <n v="30"/>
    <s v="85/180/315"/>
    <m/>
    <m/>
    <m/>
    <s v="EID"/>
    <s v="JAW-JK-CKG-0714"/>
    <s v="INFEKSI CAKUNG CAKUNG"/>
    <s v="B2S"/>
    <s v="TBG"/>
    <s v="JABO"/>
    <x v="10"/>
    <s v="DKI Jakarta"/>
    <s v="Jakarta Timur"/>
    <n v="6614768"/>
    <x v="137"/>
    <m/>
    <n v="665"/>
    <s v="&gt; 150 days"/>
    <d v="2020-11-20T00:00:00"/>
    <s v="W47-2020"/>
    <s v="Nov-2020"/>
    <s v="TBD"/>
    <s v="TBD"/>
    <s v="TBD"/>
    <s v="TBD"/>
    <s v="TBD"/>
    <s v="TBD"/>
    <s v="TBD"/>
    <s v="TBD"/>
    <s v="TBD"/>
    <m/>
    <m/>
    <m/>
    <m/>
    <m/>
    <m/>
    <m/>
    <m/>
    <m/>
    <m/>
    <m/>
    <m/>
    <m/>
    <m/>
    <s v="02.SPK returned"/>
    <s v="02.SPK RETURNED"/>
    <m/>
    <s v="23.06.20 : SPK Release 23 jun 20, propose return by RND XL (Pak Siro) karena change plan, confirm return by Pak maulana dengan remarks “Drop by XL change plan”."/>
    <x v="2"/>
    <x v="0"/>
    <m/>
    <m/>
    <m/>
    <m/>
    <x v="2"/>
    <m/>
    <m/>
    <x v="1"/>
    <m/>
    <m/>
  </r>
  <r>
    <n v="840"/>
    <m/>
    <s v="JAW-JK-TJP-0680"/>
    <n v="30594990031"/>
    <s v="1128761003"/>
    <s v="KAMPUNG BETING KOJA"/>
    <s v="SPK RETURN BY XL"/>
    <s v="TB"/>
    <n v="106.92038700000001"/>
    <n v="-6.119154"/>
    <n v="30"/>
    <s v="75/160/290"/>
    <m/>
    <m/>
    <m/>
    <s v="EID"/>
    <s v="JAW-JK-TJP-0680"/>
    <s v="KAMPUNG BETING KOJA"/>
    <s v="B2S"/>
    <s v="TBG"/>
    <s v="JABO"/>
    <x v="10"/>
    <s v="DKI Jakarta"/>
    <s v="Jakarta Utara"/>
    <n v="6614768"/>
    <x v="137"/>
    <m/>
    <n v="665"/>
    <s v="&gt; 150 days"/>
    <d v="2020-11-20T00:00:00"/>
    <s v="W47-2020"/>
    <s v="Nov-2020"/>
    <s v="TBD"/>
    <s v="TBD"/>
    <s v="TBD"/>
    <s v="TBD"/>
    <s v="TBD"/>
    <s v="TBD"/>
    <s v="TBD"/>
    <s v="TBD"/>
    <s v="TBD"/>
    <s v="MW"/>
    <m/>
    <m/>
    <m/>
    <m/>
    <m/>
    <m/>
    <m/>
    <m/>
    <m/>
    <m/>
    <m/>
    <m/>
    <m/>
    <s v="02.SPK returned"/>
    <s v="02.SPK RETURNED"/>
    <m/>
    <s v="24.08.20 : email SPK return by XL (Bu Anggie) Dikarenakan adanya perubahan design &amp; plan XL_x000a_18.08.20 : 17.08.20 : TNP OK , MW height 20m/0.3 , IW ongoing_x000a_10.08.20 : 06.08.20 : kandidat C OK RF 20m, proses review TNP_x000a_03.08.20 : submit kandidat baru, kandidat C koordinat 106.92101 -6.11936, under RNP review_x000a_30.07.20 : 27.07.20 : kandidat B approved by RND XL untuk ketinggian 20m, proses sumbit validasi TNP_x000a_20.07.20 : kandidat B koordinat OK, menunggu konfirmasi Pak Siro untuk ketinggian 20m_x000a_16.07.20 : submit kandidat B koordinat 106.92043, -6.11902 menunggu review RND_x000a_13.07.20 : 09.07.20 : RND not OK kand A, rehunting_x000a_08.07.20 : submit kand A_x000a_02.07.20 : 29.06.20 : hunting_x000a_23.06.20 : SPK Release 23 jun 20, confirm by RND XL (Pak Siro) untuk lanjut di ketinggian 20m sesuai regulasi pemerintah"/>
    <x v="2"/>
    <x v="0"/>
    <m/>
    <m/>
    <m/>
    <m/>
    <x v="2"/>
    <m/>
    <m/>
    <x v="1"/>
    <m/>
    <m/>
  </r>
  <r>
    <n v="869"/>
    <m/>
    <s v="SUM-AC-KTN-0376-RETURN"/>
    <m/>
    <m/>
    <m/>
    <s v="SPK RETURN BY XL"/>
    <s v=""/>
    <n v="97.826172"/>
    <n v="3.4427989999999999"/>
    <n v="50"/>
    <s v="70/110/310"/>
    <m/>
    <m/>
    <m/>
    <s v="HTI"/>
    <s v="SUM-AC-KTN-0376-RETURN"/>
    <s v="KUTA CINGKAM I"/>
    <s v="B2S"/>
    <s v="TBG"/>
    <s v="West"/>
    <x v="3"/>
    <s v="Aceh"/>
    <s v="ACEH TENGGARA"/>
    <n v="6614769"/>
    <x v="137"/>
    <m/>
    <n v="665"/>
    <s v="&gt; 150 days"/>
    <d v="2020-11-20T00:00:00"/>
    <s v="W47-2020"/>
    <s v="Nov-2020"/>
    <s v="TBD"/>
    <s v="TBD"/>
    <s v="TBD"/>
    <s v="TBD"/>
    <s v="TBD"/>
    <s v="TBD"/>
    <s v="TBD"/>
    <s v="TBD"/>
    <s v="TBD"/>
    <m/>
    <m/>
    <m/>
    <m/>
    <m/>
    <m/>
    <m/>
    <m/>
    <m/>
    <m/>
    <m/>
    <m/>
    <m/>
    <m/>
    <s v="02.SPK returned"/>
    <s v="02.SPK RETURNED"/>
    <m/>
    <s v="25.06.20 : RND XL (Pak Doddy) OK CHANGE TO COLO, need change SPK Colo_x000a_24.06.20 : propose colo dg jarak 1165m ke site 10135104 SP_TG_JNGR GREEN FIELD SST   72_x000a_23.06.20 : SPK Release 23 jun 20"/>
    <x v="2"/>
    <x v="0"/>
    <m/>
    <m/>
    <m/>
    <m/>
    <x v="2"/>
    <m/>
    <m/>
    <x v="1"/>
    <m/>
    <m/>
  </r>
  <r>
    <n v="846"/>
    <m/>
    <s v="JAW-JI-PCT-4234"/>
    <n v="30595120031"/>
    <s v="1644441003"/>
    <s v="LOROK PACITAN RELOCATION"/>
    <s v="SPK RETURN BY XL"/>
    <s v="TB"/>
    <n v="111.320333333333"/>
    <s v="-8.21733333333333 "/>
    <n v="50"/>
    <s v="90/210/330"/>
    <m/>
    <s v="RELOCATION"/>
    <m/>
    <s v="HTI"/>
    <s v="JAW-JI-PCT-4234"/>
    <s v="LOROK PACITAN RELOCATION"/>
    <s v="B2S"/>
    <s v="TBG"/>
    <s v="EAST"/>
    <x v="6"/>
    <s v="Jawa Timur"/>
    <s v="Pacitan"/>
    <n v="6614774"/>
    <x v="137"/>
    <m/>
    <n v="665"/>
    <s v="&gt; 150 days"/>
    <d v="2020-11-20T00:00:00"/>
    <s v="W47-2020"/>
    <s v="Nov-2020"/>
    <s v="TBD"/>
    <s v="TBD"/>
    <s v="TBD"/>
    <s v="TBD"/>
    <s v="TBD"/>
    <s v="TBD"/>
    <s v="TBD"/>
    <s v="TBD"/>
    <s v="TBD"/>
    <m/>
    <m/>
    <m/>
    <m/>
    <m/>
    <m/>
    <m/>
    <m/>
    <m/>
    <m/>
    <m/>
    <m/>
    <m/>
    <m/>
    <s v="02.SPK returned"/>
    <s v="02.SPK RETURNED"/>
    <s v="NOM berada di existing site XL yang hard comcase (radius isu dari NOM lebih dari 500m)"/>
    <s v="27.08.20 : email return by system, hard kandidat_x000a_17.08.20 : propose return karena isu hardcomcase existing site XL_x000a_13.08.20 : 10.08.20 : need perluasan SAR, hasil hunting dan arahan pemdes area dgn status lahan dan IW clear jarak 600m dr NOM_x000a_06.08.20 : proses rehunting di area NOM_x000a_03.08.20 : 30.07.20 : 27.07.20 : proses re-validasi kandidat A dengan melampirkan JR (NOM memiliki histori hardcommcase), menunggu review RNP_x000a_23.07.20 : 20.07.20 : kandidat A NOK karena terlalu jauh dari NOM, rehunting_x000a_16.07.20 : submit kand A, koordinat kand 600an m dr NOM karena NOM berada di existing XL yang comcase. Radius NOM yang terdampak comcase lebih dari 500m. Kand ini juga atas arahan muspika dan desa, untuk menghindasi pelebaran case yang terjadi._x000a_13.07.20 : 29.06.20 : Hunting_x000a_23.06.20 : SPK Release 23 jun 20"/>
    <x v="2"/>
    <x v="0"/>
    <m/>
    <m/>
    <m/>
    <m/>
    <x v="2"/>
    <m/>
    <m/>
    <x v="1"/>
    <m/>
    <m/>
  </r>
  <r>
    <n v="793"/>
    <m/>
    <s v="NUS-NB-GRG-4540-RETURN"/>
    <m/>
    <m/>
    <m/>
    <s v="SPK RETURN"/>
    <s v=""/>
    <n v="116.082139"/>
    <n v="-8.5469480000000004"/>
    <n v="30"/>
    <s v="0/120/240"/>
    <m/>
    <m/>
    <m/>
    <s v="HTI"/>
    <s v="NUS-NB-GRG-4540-RETURN"/>
    <s v="GUNUNGSARI_JATISELA"/>
    <s v="B2S"/>
    <s v="TBG"/>
    <s v="EAST"/>
    <x v="4"/>
    <s v="Nusa Tenggara Barat"/>
    <s v="KAB. LOMBOK BARAT"/>
    <n v="6614769"/>
    <x v="137"/>
    <m/>
    <n v="665"/>
    <s v="&gt; 150 days"/>
    <d v="2020-11-20T00:00:00"/>
    <s v="W47-2020"/>
    <s v="Nov-2020"/>
    <s v="TBD"/>
    <s v="TBD"/>
    <s v="TBD"/>
    <s v="TBD"/>
    <s v="TBD"/>
    <s v="TBD"/>
    <s v="TBD"/>
    <s v="TBD"/>
    <s v="TBD"/>
    <s v="FO"/>
    <m/>
    <m/>
    <m/>
    <m/>
    <m/>
    <m/>
    <m/>
    <m/>
    <m/>
    <m/>
    <m/>
    <m/>
    <m/>
    <s v="02.SPK returned"/>
    <s v="02.SPK RETURNED"/>
    <s v="Penolakan warga dalam radius 200m dari NOM"/>
    <s v="SPK RETURN sudah digantikan dengan SPK BARU REAKTIVASI_x000a_06.08.20 : 03.08.20 : 30.07.20 : kandidat A NOK karena terlalu jauh dari NOM, review pak Felix suggest SPK direturn_x000a_27.07.20 : 23.06.20 : under review RNP, validasi ulang kandidat A dengan pertimbangan IW Clear _x000a_16.07.20 : lokasi NOM mendapat penolakan warga dengan radius 200m, plan hari ini submit kandidat B_x000a_13.07.20 : 09.07.20 : rehunting_x000a_10.07.20 : RND not OK A karena dekat existing, need rehunting SAR &lt;150m_x000a_09.07.20 : submit kand A_x000a_09.07.20 : sudah ada 1 kandidat dan sedang di verifikasi, plan di ajukan validasinya ke XL besok_x000a_02.07.20 : 29.06.20 : Hunting_x000a_23.06.20 : SPK Release 23 jun 20"/>
    <x v="2"/>
    <x v="0"/>
    <m/>
    <m/>
    <m/>
    <m/>
    <x v="2"/>
    <m/>
    <m/>
    <x v="1"/>
    <m/>
    <m/>
  </r>
  <r>
    <n v="929"/>
    <m/>
    <s v="JAW-BT-TGR-1180"/>
    <m/>
    <m/>
    <m/>
    <s v="X RENEWAL"/>
    <s v=""/>
    <m/>
    <m/>
    <m/>
    <m/>
    <m/>
    <m/>
    <m/>
    <s v="EID"/>
    <s v="JAW-BT-TGR-1180"/>
    <s v="Jengkol"/>
    <s v="COLO"/>
    <m/>
    <s v="JABO"/>
    <x v="14"/>
    <s v="Banten"/>
    <s v="TANGERANG"/>
    <n v="6614757"/>
    <x v="138"/>
    <m/>
    <n v="669"/>
    <s v="&gt; 150 days"/>
    <d v="2020-07-19T00:00:00"/>
    <s v="W30-2020"/>
    <s v="Jul-2020"/>
    <m/>
    <s v=""/>
    <s v=""/>
    <s v="TBD"/>
    <s v="TBD"/>
    <s v="TBD"/>
    <m/>
    <s v=""/>
    <s v=""/>
    <m/>
    <m/>
    <m/>
    <m/>
    <m/>
    <m/>
    <m/>
    <m/>
    <m/>
    <m/>
    <m/>
    <m/>
    <m/>
    <m/>
    <s v="38.RFI"/>
    <s v="21.RFI"/>
    <s v="CLOSED - RFI DONE"/>
    <m/>
    <x v="2"/>
    <x v="0"/>
    <m/>
    <m/>
    <m/>
    <m/>
    <x v="2"/>
    <m/>
    <m/>
    <x v="1"/>
    <m/>
    <m/>
  </r>
  <r>
    <n v="931"/>
    <m/>
    <s v="JAW-JK-TJP-2504"/>
    <m/>
    <m/>
    <m/>
    <s v="X RENEWAL"/>
    <s v=""/>
    <m/>
    <m/>
    <m/>
    <m/>
    <m/>
    <m/>
    <m/>
    <s v="EID"/>
    <s v="JAW-JK-TJP-2504"/>
    <s v="KBN (Kawasan Berikat Nusantara) Cakung"/>
    <s v="COLO"/>
    <s v="TBG"/>
    <s v="JABO"/>
    <x v="10"/>
    <s v="DKI Jakarta"/>
    <s v="JAKARTA UTARA"/>
    <n v="6614758"/>
    <x v="138"/>
    <m/>
    <n v="669"/>
    <s v="&gt; 150 days"/>
    <d v="2020-07-19T00:00:00"/>
    <s v="W30-2020"/>
    <s v="Jul-2020"/>
    <m/>
    <s v=""/>
    <s v=""/>
    <s v="TBD"/>
    <s v="TBD"/>
    <s v="TBD"/>
    <m/>
    <s v=""/>
    <s v=""/>
    <m/>
    <m/>
    <m/>
    <m/>
    <m/>
    <m/>
    <m/>
    <m/>
    <m/>
    <m/>
    <m/>
    <m/>
    <m/>
    <m/>
    <s v="38.RFI"/>
    <s v="21.RFI"/>
    <s v="CLOSED - RFI DONE"/>
    <s v="19.06.20 : SPK XL release_x000a_"/>
    <x v="2"/>
    <x v="0"/>
    <m/>
    <m/>
    <m/>
    <m/>
    <x v="2"/>
    <m/>
    <m/>
    <x v="1"/>
    <m/>
    <m/>
  </r>
  <r>
    <n v="930"/>
    <m/>
    <s v="JAW-JB-CKR-1085"/>
    <m/>
    <m/>
    <m/>
    <s v="X RENEWAL"/>
    <s v=""/>
    <m/>
    <m/>
    <m/>
    <m/>
    <m/>
    <m/>
    <m/>
    <s v="HTI"/>
    <s v="JAW-JB-CKR-1085"/>
    <s v="Setu Taman Rahayu"/>
    <s v="B2S"/>
    <s v="TBG"/>
    <s v="JABO"/>
    <x v="14"/>
    <s v="Jawa Barat"/>
    <s v="BEKASI"/>
    <n v="6614757"/>
    <x v="138"/>
    <m/>
    <n v="669"/>
    <s v="&gt; 150 days"/>
    <d v="2020-11-16T00:00:00"/>
    <s v="W47-2020"/>
    <s v="Nov-2020"/>
    <m/>
    <s v=""/>
    <s v=""/>
    <s v="TBD"/>
    <s v="TBD"/>
    <s v="TBD"/>
    <m/>
    <s v=""/>
    <s v=""/>
    <m/>
    <m/>
    <m/>
    <m/>
    <m/>
    <m/>
    <m/>
    <m/>
    <m/>
    <m/>
    <m/>
    <m/>
    <m/>
    <m/>
    <s v="38.RFI"/>
    <s v="21.RFI"/>
    <s v="CLOSED - RFI DONE"/>
    <m/>
    <x v="2"/>
    <x v="0"/>
    <m/>
    <m/>
    <m/>
    <m/>
    <x v="2"/>
    <m/>
    <m/>
    <x v="1"/>
    <m/>
    <m/>
  </r>
  <r>
    <n v="928"/>
    <m/>
    <s v="JAW-JT-SKH-1990"/>
    <m/>
    <m/>
    <m/>
    <s v="X RENEWAL"/>
    <s v=""/>
    <m/>
    <m/>
    <m/>
    <m/>
    <m/>
    <m/>
    <m/>
    <s v="EID"/>
    <s v="JAW-JT-SKH-1990"/>
    <s v="Sukoharjo Timur"/>
    <s v="COLO"/>
    <m/>
    <s v="CENTRAL"/>
    <x v="5"/>
    <s v="Jawa Tengah"/>
    <s v="SUKOHARJO"/>
    <n v="6614759"/>
    <x v="138"/>
    <m/>
    <n v="669"/>
    <s v="&gt; 150 days"/>
    <d v="2020-07-19T00:00:00"/>
    <s v="W30-2020"/>
    <s v="Jul-2020"/>
    <m/>
    <s v=""/>
    <s v=""/>
    <s v="TBD"/>
    <s v="TBD"/>
    <s v="TBD"/>
    <m/>
    <s v=""/>
    <s v=""/>
    <m/>
    <m/>
    <m/>
    <m/>
    <m/>
    <m/>
    <m/>
    <m/>
    <m/>
    <m/>
    <m/>
    <m/>
    <m/>
    <m/>
    <s v="38.RFI"/>
    <s v="21.RFI"/>
    <s v="CLOSED - RFI DONE"/>
    <s v="19.06.20 : SPK XL release_x000a_"/>
    <x v="2"/>
    <x v="0"/>
    <m/>
    <m/>
    <m/>
    <m/>
    <x v="2"/>
    <m/>
    <m/>
    <x v="1"/>
    <m/>
    <m/>
  </r>
  <r>
    <n v="616"/>
    <m/>
    <s v="JAW-JI-SDA-4296"/>
    <n v="30595350031"/>
    <s v="1644451003"/>
    <s v="TAMBAK PINGGIR RELOCATION"/>
    <s v="ACTIVE - RELOCATION"/>
    <s v="TB"/>
    <n v="112.76071"/>
    <n v="-7.3535899999999996"/>
    <n v="30"/>
    <s v="90/210/330"/>
    <m/>
    <s v="RELOCATION"/>
    <s v="Ngeni Rt 03 Rw 02 Desa Kepuhkiriman Kec Waru Kab Sidoarjo "/>
    <s v="HTI"/>
    <s v="JAW-JI-SDA-4296"/>
    <s v="TAMBAK PINGGIR RELOCATION"/>
    <s v="B2S"/>
    <s v="TBG"/>
    <s v="EAST"/>
    <x v="6"/>
    <s v="Jawa Timur"/>
    <s v="Kab. Sidoarjo"/>
    <n v="6614727"/>
    <x v="139"/>
    <m/>
    <n v="338"/>
    <s v="&gt; 150 days"/>
    <d v="2020-11-10T00:00:00"/>
    <s v="W46-2020"/>
    <s v="Nov-2020"/>
    <d v="2021-01-15T00:00:00"/>
    <s v="W03-2021"/>
    <s v="Jan-2021"/>
    <d v="2021-05-20T00:00:00"/>
    <s v="W21-2021"/>
    <s v="May-2021"/>
    <d v="2021-05-24T00:00:00"/>
    <s v="W22-2021"/>
    <s v="May-2021"/>
    <s v="MW"/>
    <m/>
    <m/>
    <n v="511464354400"/>
    <n v="6.6"/>
    <m/>
    <m/>
    <m/>
    <m/>
    <d v="2021-05-17T00:00:00"/>
    <s v="W21-2021"/>
    <m/>
    <m/>
    <m/>
    <s v="38.RFI"/>
    <s v="21.RFI"/>
    <s v="CLOSED - RFI DONE"/>
    <s v="05.19.21 : RFI_x000a_05.10.21 : 05.06.21 : 03.05.21 : Power Connection Process_x000a_29.04.21 : Konfirmasi Lanjut PLN Connection, Waiting PSB Released_x000a_19.04.21 : SRFIN sent, PLN connection hold (menunggu plan relokasi perangkat XL)_x000a_07.01.21 : SRFI sent_x000a_04.01.21 : prepare erection_x000a_28.12.20 : curring time_x000a_21.12.20 : 14.12.20 : galian ongoing_x000a_10.12.20 : 7.12.20 : 03.12.20 : 30.11.20 : 26.11.20 : plan start CME 1 Dec, menunggu IMB release , estimasi CME start 14 Dec_x000a_12.11.20 : rekom done, paralel proses review design tower kamuflase_x000a_09.11.20 : 05.11.20 : proses review design tower kamuflase_x000a_02.11.20 : 29.10.20 : kand D CAA approved dengan tinggi tower 25m, IW Clear, proses realisasi IW_x000a_26.10.20 : menunggu approval CAA terkait reduce ketinggian tower menjadi 25m_x000a_22.10.20 : 19.10.20 : IW clear di ketinggian 25m, propose penurunan ketinggian ke CAA dari tower 32 ke 25m_x000a_15.10.20 : proses IW ongoing pada kand E dalam radius untuk tower 25m, CAA OK tinggi tower 25m_x000a_13.10.20 : IW radius 25m done, plan sore ini pengajuan validasi tinggi 25m ke RND XL Pak Fikky dan Bu Dina (CAA)_x000a_12.10.20 : 08.10.20 : CAA NOK kand D dgn ketinggian 20m (dekat existing), proses IW di kand D dengan ketinggian tower 25m, paralel hunting alternatif kandidat_x000a_05.10.20 : proses nego ketinggian + submit JR, under review CAA_x000a_01.10.20 : hasil review CAA koordinat OK, namun request ketinggian tower mendekati existing min. 30m_x000a_28.09.20 : 24.09.20 : 21.09.20 : 18.09.20 : proses review RND CAA (Pak Kustriono/Bu Dhina), paralel IW clear, XL meminta 32m tetapi hanya bisa 20m (RT)_x000a_17.09.20 : MOM ; Soswar done tadi malam, IW clear_x000a_17.09.20 : kand C gagal IW, proses review RNP kandidat baru (kand D) propose RT total 20m karena kandidat di dalam cellplan sehingga tidak diijinkan mendirikan tower macro (Perwali Kab Sidoarjo) , sekitar NOM terkendala isu provokasi warga di tower dismantle milik XL _x000a_14.09.20 : 10.09.20 : 07.09.20 : IW ongoing (kurang 2kk), mediasi dengan warga yang menolak, plan IW Clear 9 Sep _x000a_31.08.20 : 27.08.20 : reschedule resoswar forum malam ini._x000a_24.08.20 : 23.08.20 : malam ini akan di lakukan resoswar lagi_x000a_17.08.20 : proses resoswar minggu ini_x000a_13.08.20 : IW ongoing, plan sabtu 15 Jul 20 clear soswar forum_x000a_10.08.20 : IW on going_x000a_06.08.20 : kandidat C TX OK, MW height 28m, diameter 0.6m, IW on going_x000a_03.08.20 : 30.07.20 : kandidat C proses review TNP oleh CAA XL , paralel on going IW_x000a_23.07.20 :20.07.20 : 16.07.20 : kandidat C menunggu review TNP (sudah 1 minggu)_x000a_13.07.20 : 09.07.20 : kandidat C approved by RNP koordinat 112.76121, -7.35448 propose MP 30 m (RF 28.5m OK)_x000a_29.06.20 : Hunting_x000a_23.06.20 : RND XL (Pak Fikky) not OK, kedua kandidat tsb mendekati existing XL lainnya. arahan rehunting ke selatan radius 100m dr NOM Existing XL._x000a_23.06.20 : hasil analisa sitac :_x000a_NOM berada pada existing XL  Issue Penolakan &amp; provokasi dari batas lahan existing yang menjadi Penyebab dismantle existing tersebut. Tower Dismantle 22/6/20 dikarenakan Perbup Kab Sidoarjo No. 34 Tahun 2018, bahwasanya titik nominal dan kandidat berada di zona penataan menara_x000a_Mengacu Perda tersebut jarak antar menara  300m &gt;&gt; Potensi dari hasil penjajakan di area NOM yang possible ada candidate yang bisa kita propose dengan Camuflase dan reduce ke 20 / 18 m MCP dan Rooftop  9/12m &gt;&gt; InSAR 300m dari NOM terdapat 2 Eksisting dengan tenant XL dan Indosat. _x000a_Submit kand A --&gt; Need REDUCE &gt;&gt; Regulasi Jarak Antar Menara, Areal Pemukiman Padat, (Komplek Kepuh Permai , Potensial IW 50% ± 40KK , Cand GF (Bongkar Rumah)_x000a_Submit kand B --&gt; Areal Pemukiman Padat, (Komplek Kepuh Permai , Potensial IW 50% ± 40KK , Cand RT tinggi bangunan 6m + Stacking 4m Propose Pole 9/12m . _x000a__x000a_22.06.20 : STIP 8 survey release_x000a_16.06.20 : ketinggian 17.5m Not OK by RND XL (pak Fikky)_x000a_15.06.20 : berdasarkan hasil assessment/desktop analisis, NOM berada di pemukiman padat, SAR 100m tidak ada space utk proposes GF MCP atau 30m, max tinggi bangunan 2 lantai (RT 7.5m + stacking 4m + pole 6M = 17.5m)_x000a_13.06.20 : SPK release_x000a_"/>
    <x v="2"/>
    <x v="0"/>
    <m/>
    <m/>
    <m/>
    <m/>
    <x v="2"/>
    <m/>
    <m/>
    <x v="1"/>
    <m/>
    <m/>
  </r>
  <r>
    <n v="110"/>
    <m/>
    <s v="KAL-KB-NBA-0710"/>
    <n v="30587240031"/>
    <s v="2006851003"/>
    <s v="MENJALIN"/>
    <s v="ACTIVE"/>
    <s v="TB"/>
    <n v="109.339471"/>
    <n v="0.472825"/>
    <n v="40"/>
    <s v="30/100/300"/>
    <n v="2020"/>
    <s v="JEDI 2020 [NEW]"/>
    <s v=" Dusun Menjalin Hulu, RT 001/RW 001, Desa Menjalin, Kecamatan Menjalin, Kab. Landak, Prov. Kalimantan Barat"/>
    <s v="HTI"/>
    <s v="KAL-KB-NBA-0710"/>
    <s v="MENJALIN"/>
    <s v="B2S"/>
    <s v="TBG"/>
    <s v="JABO"/>
    <x v="7"/>
    <s v="Kalimantan Barat"/>
    <s v="KAB. LANDAK"/>
    <n v="6614705"/>
    <x v="140"/>
    <m/>
    <n v="155"/>
    <s v="&gt; 150 days"/>
    <d v="2020-10-09T00:00:00"/>
    <s v="W41-2020"/>
    <s v="Oct-2020"/>
    <d v="2020-09-30T00:00:00"/>
    <s v="W40-2020"/>
    <s v="Sep-2020"/>
    <d v="2020-07-31T00:00:00"/>
    <s v="W31-2020"/>
    <s v="Jul-2020"/>
    <d v="2020-10-16T00:00:00"/>
    <s v="W42-2020"/>
    <s v="Oct-2020"/>
    <s v="MW"/>
    <d v="2020-07-16T00:00:00"/>
    <m/>
    <s v="211101612094"/>
    <n v="6.6"/>
    <m/>
    <d v="2020-10-22T00:00:00"/>
    <m/>
    <d v="2020-10-14T00:00:00"/>
    <d v="2020-10-14T00:00:00"/>
    <s v="W42-2020"/>
    <m/>
    <m/>
    <m/>
    <s v="38.RFI"/>
    <s v="21.RFI"/>
    <s v="CLOSED - RFI DONE"/>
    <s v="14.10.20 : RFIN sent, site open akses_x000a_12.10.20 : RFI actual, collecting doc RFIN, masih terkendala isu block akses oleh warga luar radius (penyelesaian dg hukum adat)_x000a_08.10.20 : SRFI actual, info BMKG minggu2 ini Kalbar terjadi Intensitas Hujan Tinggi, plan RFI revisi 12 oct 20_x000a_05.10.20 : erection top, revisi plan submit RFIN 9 oct 20_x000a_01.10.20 : plan RFI 5 oct 20_x000a_28.09.20 : on going erection_x000a_24.09.20 :21.09.20 : cor done, curingtime, plan start erection 24 sep 20, plan RFI 30 sep_x000a_17.09.20 : rebarring, Plan Cor 20/09_x000a_14.09.20 : rebarring_x000a_10.09.20 : 07.09.20 : on going cerucuk_x000a_03.09.20 : 31.08.20 : rebarring on going_x000a_27.08.20 : excavation done, bar bending &amp; preparation rebarring_x000a_24.08.20 : 17.08.20 : excavation (menggunakan pekerja lokal sesuai permintaan warga), plan RFI 15 sep_x000a_13.08.20 : open akses/isu clear, continue excavation_x000a_10.08.20 : pekerjaan galian sementra di stop warga yg ber tanda tangan IW komplain karena menurut dia tower ya terlalu dekat dng rumahya,, aktualya radius 50m,, hari ini sedang di mediasi kan dgn kepala desa_x000a_06.08.20 : excavation_x000a_03.08.20 : Galian, Cerucuk OG, Plan Cor 4 Aug._x000a_23.07.20 : plan start galian hari ini, plan cor 31 jul_x000a_16.07.20 : start excavation menunggu setelah acara adat 18 jul 20, plan galian menggunakan excavator_x000a_13.07.20 : bouwplank_x000a_09.07.20 : proses perijinan, Plan percepatan CME : Bowplank 09/07, Galian 09/07 menggunakan Excavator, Cerucuk 10/07 - Finish 11/07, Rebaring 11/07 - Finish 14/07, Pouring 15/07, Curingtime 16/07 - Finish 18/07, Erection 19/07 - Finish 26/07, ME 26/07, GRounding 26/07, SRFI: 27/07, PLN connect: 28/07, RFI: Plan 28/07_x000a_02.07.20 : start CME wait APD, bisa paralel dg perijinan, plan APD minggu ini, plan start CME minggu depan_x000a_29.06.20 : proses perijinan_x000a_25.06.20 : plan RFC end of june, plan start CME W1 juli_x000a_22.06.20 : prepare soiltest dan realisasi IW (wait approval)_x000a_18.06.20 : plan eskalasi sitac approved 19/06/2020_x000a_15.06.20 : iw clear (confirmed Cand. C) , approval CAPEX_x000a_11.06.20 : proses review dan validasi eskalasi sitac_x000a_08.06.20 : 04.06.20 : IW clear, proses pengajuan eskalasi sitac_x000a_02.06.20 : TNP OK, IW on going_x000a_01.06.20 : 29.05.20 : waiting RND review_x000a_28.05.20 : 25.05.20 : 14.05.20 : 08.05.20 : 30.04.20 : IW on going_x000a_23.04.20 : 16.04.20 : rehunting_x000a_09.04.20 : IW on going_x000a_06.04.20 : 02.04.20 : 25.03.20 : RND OK. TNP NOK. All FE Obstacle, rehunting namun masih menunggu NOM arahan dari XL_x000a_12.05.20 : SPK release (revisi dari SPK no. 6614554 karena perubahan ID dari KAL-KB-MPW-0702 menjadi KAL-KB-NBA-0710"/>
    <x v="2"/>
    <x v="0"/>
    <m/>
    <m/>
    <m/>
    <m/>
    <x v="2"/>
    <m/>
    <m/>
    <x v="1"/>
    <m/>
    <m/>
  </r>
  <r>
    <n v="927"/>
    <m/>
    <s v="JAW-BT-CPT-0396"/>
    <m/>
    <m/>
    <m/>
    <s v="X RENEWAL"/>
    <s v=""/>
    <m/>
    <m/>
    <n v="0"/>
    <m/>
    <m/>
    <m/>
    <m/>
    <s v="EID"/>
    <s v="JAW-BT-CPT-0396"/>
    <s v="PONDOK CABE TERMINAL RELOCATION"/>
    <s v="COLO"/>
    <m/>
    <s v="JABO"/>
    <x v="14"/>
    <s v="Banten"/>
    <s v="KOTA TANGERANG SELAT"/>
    <n v="6614690"/>
    <x v="141"/>
    <m/>
    <n v="725"/>
    <s v="&gt; 150 days"/>
    <d v="2020-05-24T00:00:00"/>
    <s v="W22-2020"/>
    <s v="May-2020"/>
    <d v="2020-08-15T00:00:00"/>
    <s v="W33-2020"/>
    <s v="Aug-2020"/>
    <d v="2020-08-15T00:00:00"/>
    <s v="W33-2020"/>
    <s v="Aug-2020"/>
    <d v="2020-08-15T00:00:00"/>
    <s v="W33-2020"/>
    <s v="Aug-2020"/>
    <m/>
    <m/>
    <m/>
    <m/>
    <m/>
    <m/>
    <m/>
    <m/>
    <m/>
    <m/>
    <m/>
    <m/>
    <m/>
    <m/>
    <s v="19.Mobilisasi dan Demobilisasi"/>
    <s v="10.CME PREPARATION"/>
    <m/>
    <s v="22.06.20 : 11.06.20 : _x000a_08.06.20 : _x000a_28.05.20 : _x000a_"/>
    <x v="2"/>
    <x v="0"/>
    <m/>
    <m/>
    <m/>
    <m/>
    <x v="2"/>
    <m/>
    <m/>
    <x v="1"/>
    <m/>
    <m/>
  </r>
  <r>
    <n v="925"/>
    <m/>
    <s v="JAW-BT-SRG-0037"/>
    <m/>
    <m/>
    <m/>
    <s v="X RELOC TBG"/>
    <s v=""/>
    <n v="106.0689"/>
    <n v="-6.0529000000000002"/>
    <n v="40"/>
    <s v="0/90/200"/>
    <m/>
    <m/>
    <s v="Kp. Jalumprit RT 06 RW 01 desa waringinkurung kecamatan waringinkurung kabupaten serang-banten"/>
    <s v="EID"/>
    <s v="JAW-BT-SRG-0037"/>
    <s v="JELUMPIT KIDUL RELOCATION"/>
    <s v="COLO"/>
    <m/>
    <s v="JABO"/>
    <x v="14"/>
    <s v="Banten"/>
    <s v="Serang"/>
    <n v="6614689"/>
    <x v="141"/>
    <m/>
    <n v="725"/>
    <s v="&gt; 150 days"/>
    <d v="2020-05-24T00:00:00"/>
    <s v="W22-2020"/>
    <s v="May-2020"/>
    <s v="RFI"/>
    <s v=""/>
    <s v=""/>
    <s v="TBD"/>
    <s v="TBD"/>
    <s v="TBD"/>
    <s v="RFI"/>
    <s v=""/>
    <s v=""/>
    <s v="MW"/>
    <m/>
    <m/>
    <m/>
    <m/>
    <m/>
    <m/>
    <m/>
    <m/>
    <m/>
    <m/>
    <m/>
    <m/>
    <m/>
    <s v="38.RFI"/>
    <s v="21.RFI"/>
    <s v="CLOSED - RFI DONE"/>
    <s v="04.06.20 : 01.06.20 : 29.05.20 : RFI"/>
    <x v="2"/>
    <x v="0"/>
    <m/>
    <m/>
    <m/>
    <m/>
    <x v="2"/>
    <m/>
    <m/>
    <x v="1"/>
    <m/>
    <m/>
  </r>
  <r>
    <n v="923"/>
    <m/>
    <s v="SUM-BB-SGL-0534"/>
    <m/>
    <m/>
    <m/>
    <s v="X RELOC TBG"/>
    <s v=""/>
    <n v="105.7784"/>
    <n v="-1.62832"/>
    <n v="50"/>
    <s v="100/200/310"/>
    <m/>
    <s v="RELOCATION"/>
    <s v="jalan Lurus RT 01 Lingkungan I  "/>
    <s v="HTI"/>
    <s v="SUM-BB-SGL-0534"/>
    <s v="BUKIT KETOK BELINYU RELOCATION"/>
    <s v="COLO"/>
    <s v="TBG"/>
    <s v="West"/>
    <x v="1"/>
    <s v="Kep. Bangka Belitung"/>
    <s v="Kab. Bangka Induk"/>
    <n v="6614692"/>
    <x v="141"/>
    <m/>
    <n v="725"/>
    <s v="&gt; 150 days"/>
    <d v="2020-05-24T00:00:00"/>
    <s v="W22-2020"/>
    <s v="May-2020"/>
    <m/>
    <s v=""/>
    <s v=""/>
    <s v="TBD"/>
    <s v="TBD"/>
    <s v="TBD"/>
    <m/>
    <s v=""/>
    <s v=""/>
    <s v="MW"/>
    <m/>
    <m/>
    <m/>
    <m/>
    <m/>
    <m/>
    <m/>
    <m/>
    <m/>
    <m/>
    <m/>
    <m/>
    <m/>
    <s v="38.RFI"/>
    <s v="21.RFI"/>
    <s v="CLOSED - RFI DONE"/>
    <m/>
    <x v="2"/>
    <x v="0"/>
    <m/>
    <m/>
    <m/>
    <m/>
    <x v="2"/>
    <m/>
    <m/>
    <x v="1"/>
    <m/>
    <m/>
  </r>
  <r>
    <n v="366"/>
    <m/>
    <s v="SUM-SB-PYH-0816"/>
    <n v="30591270031"/>
    <s v="030646109"/>
    <s v="PERUMAHAN MUTIARA HATI PAYAKUMBUH"/>
    <s v="ACTIVE"/>
    <s v="TB"/>
    <n v="100.61553000000001"/>
    <n v="-0.22670999999999999"/>
    <n v="30"/>
    <s v="0/120/240"/>
    <n v="2020"/>
    <s v="JEDI 2020 [NEW]"/>
    <s v="Jl Kamboja  RT 01 RW 01, Kel. Subarang Batuang, Kec. Payakumbuh Barat, Kota Payakumbuh"/>
    <s v="HTI"/>
    <s v="SUM-SB-PYH-0816"/>
    <s v="SUBARANG BATUANG"/>
    <s v="COLO"/>
    <s v="TBG"/>
    <s v="West"/>
    <x v="9"/>
    <s v="Sumatera Barat"/>
    <s v="KOTA PAYAKUMBUH"/>
    <n v="6614688"/>
    <x v="142"/>
    <m/>
    <n v="74"/>
    <s v="61 - 90 days"/>
    <d v="2020-05-23T00:00:00"/>
    <s v="W21-2020"/>
    <s v="May-2020"/>
    <d v="2020-05-20T00:00:00"/>
    <s v="W21-2020"/>
    <s v="May-2020"/>
    <d v="2020-06-30T00:00:00"/>
    <s v="W27-2020"/>
    <s v="Jun-2020"/>
    <d v="2020-07-04T00:00:00"/>
    <s v="W27-2020"/>
    <s v="Jul-2020"/>
    <s v="MW"/>
    <d v="2020-06-12T00:00:00"/>
    <m/>
    <n v="134520277780"/>
    <n v="6.6"/>
    <m/>
    <d v="2020-04-28T00:00:00"/>
    <m/>
    <d v="2020-06-09T00:00:00"/>
    <d v="2020-07-06T00:00:00"/>
    <s v="W28-2020"/>
    <m/>
    <d v="2020-08-05T00:00:00"/>
    <m/>
    <s v="38.RFI"/>
    <s v="21.RFI"/>
    <s v="CLOSED - RFI DONE"/>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8.05.20 : ME on going_x000a_14.05.20 : RBS foundation on going_x000a_08.05.20 : Preparation team &amp; material_x000a_"/>
    <x v="2"/>
    <x v="0"/>
    <m/>
    <m/>
    <m/>
    <m/>
    <x v="2"/>
    <m/>
    <m/>
    <x v="1"/>
    <m/>
    <m/>
  </r>
  <r>
    <n v="392"/>
    <m/>
    <s v="SUM-SU-TBT-2213"/>
    <n v="30591290031"/>
    <s v="020615109"/>
    <s v="SEI KELEMBAH"/>
    <s v="ACTIVE"/>
    <s v="TB"/>
    <n v="99.145520000000005"/>
    <n v="3.3229199999999999"/>
    <n v="30"/>
    <s v="0/120/240"/>
    <n v="2020"/>
    <s v="JEDI 2020 [NEW]"/>
    <s v="Jl. Sei Kelembah, lingkungan VII, kelurahan Durian, kec. Bajenis, Kota tebing tinggi"/>
    <s v="HTI"/>
    <s v="SUM-SU-TBT-2213"/>
    <s v="DURIAN_BARAT"/>
    <s v="COLO"/>
    <s v="TBG"/>
    <s v="West"/>
    <x v="3"/>
    <s v="Sumatera Utara"/>
    <s v="KOTA TEBING TINGGI"/>
    <n v="6614688"/>
    <x v="142"/>
    <m/>
    <n v="64"/>
    <s v="61 - 90 days"/>
    <d v="2020-05-23T00:00:00"/>
    <s v="W21-2020"/>
    <s v="May-2020"/>
    <d v="2020-05-21T00:00:00"/>
    <s v="W21-2020"/>
    <s v="May-2020"/>
    <d v="2020-06-30T00:00:00"/>
    <s v="W27-2020"/>
    <s v="Jun-2020"/>
    <d v="2020-06-30T00:00:00"/>
    <s v="W27-2020"/>
    <s v="Jun-2020"/>
    <s v="MW"/>
    <d v="2020-06-12T00:00:00"/>
    <m/>
    <n v="121101024010"/>
    <n v="6.6"/>
    <m/>
    <d v="2020-04-28T00:00:00"/>
    <m/>
    <d v="2020-05-19T00:00:00"/>
    <d v="2020-06-26T00:00:00"/>
    <s v="W26-2020"/>
    <m/>
    <d v="2020-07-25T00:00:00"/>
    <m/>
    <s v="38.RFI"/>
    <s v="21.RFI"/>
    <s v="CLOSED - RFI DONE"/>
    <s v="26.06.20 : RFIN sent _x000a_25.06.20 : plan percepatan PLN connect 26 jun,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x v="2"/>
    <x v="0"/>
    <m/>
    <m/>
    <m/>
    <m/>
    <x v="2"/>
    <m/>
    <m/>
    <x v="1"/>
    <m/>
    <m/>
  </r>
  <r>
    <n v="382"/>
    <m/>
    <s v="SUM-SU-SDK-2081"/>
    <n v="30591300031"/>
    <s v="020325104"/>
    <s v="RD_TIGA_LINGGA"/>
    <s v="ACTIVE"/>
    <s v="SMI"/>
    <n v="98.285167000000001"/>
    <n v="2.8058329999999998"/>
    <n v="50"/>
    <s v="50/140/310"/>
    <n v="2020"/>
    <s v="JEDI 2020 [NEW]"/>
    <s v="JL TIGA LINGGA KM 75, DESA SUNGAI RAYA,  KEC. SIEMPAT NEMPUHULU, KAB. DAIRI SUMATERA UTARA"/>
    <s v="HTI"/>
    <s v="SUM-SU-SDK-2081"/>
    <s v="GUNUNG MERIAH"/>
    <s v="COLO"/>
    <s v="TBG"/>
    <s v="West"/>
    <x v="3"/>
    <s v="Sumatera Utara"/>
    <s v="KAB. DAIRI"/>
    <n v="6614687"/>
    <x v="142"/>
    <m/>
    <n v="64"/>
    <s v="61 - 90 days"/>
    <d v="2020-05-23T00:00:00"/>
    <s v="W21-2020"/>
    <s v="May-2020"/>
    <d v="2020-05-21T00:00:00"/>
    <s v="W21-2020"/>
    <s v="May-2020"/>
    <d v="2020-06-30T00:00:00"/>
    <s v="W27-2020"/>
    <s v="Jun-2020"/>
    <d v="2020-06-30T00:00:00"/>
    <s v="W27-2020"/>
    <s v="Jun-2020"/>
    <s v="MW"/>
    <d v="2020-06-12T00:00:00"/>
    <m/>
    <n v="129010068449"/>
    <n v="6.6"/>
    <m/>
    <d v="2020-04-28T00:00:00"/>
    <m/>
    <d v="2020-05-18T00:00:00"/>
    <d v="2020-06-26T00:00:00"/>
    <s v="W26-2020"/>
    <m/>
    <d v="2020-07-31T00:00:00"/>
    <m/>
    <s v="38.RFI"/>
    <s v="21.RFI"/>
    <s v="CLOSED - RFI DONE"/>
    <s v="26.06.20 : RFIN sent _x000a_25.06.20 : actual RFI, plan RFIN latest 30 jun_x000a_22.06.20 : 18.06.20 : proses PLN connection_x000a_17.06.20 : Go RFI, PSB PLN release_x000a_11.06.20 : plan RFI 30 juni, request SK PLN_x000a_18.05.20 : SRFIN sent_x000a_14.05.20 : mob demob, preparation start CME_x000a_08.05.20 : Preparation team &amp; material_x000a_"/>
    <x v="2"/>
    <x v="0"/>
    <m/>
    <m/>
    <m/>
    <m/>
    <x v="2"/>
    <m/>
    <m/>
    <x v="1"/>
    <m/>
    <m/>
  </r>
  <r>
    <n v="423"/>
    <m/>
    <s v="SUM-SU-BNJ-2064"/>
    <n v="30591280031"/>
    <s v="021281109"/>
    <s v="TANJUNG_MERAHE_2"/>
    <s v="ACTIVE"/>
    <s v="TB"/>
    <n v="98.494100000000003"/>
    <n v="3.5713200000000001"/>
    <n v="30"/>
    <s v="0/180/270"/>
    <n v="2020"/>
    <s v="JEDI 2020 [NEW]"/>
    <s v="Jln. Jamin Ginting Gg. Buntu , Kel. Pujidadi, Kec. Binjai Selatan, Kota Binjai Sumatera Utara"/>
    <s v="HTI"/>
    <s v="SUM-SU-BNJ-2064"/>
    <s v="PUJI DADI"/>
    <s v="COLO"/>
    <s v="TBG"/>
    <s v="West"/>
    <x v="3"/>
    <s v="Sumatera Utara"/>
    <s v="KOTA BINJAI"/>
    <n v="6614688"/>
    <x v="142"/>
    <m/>
    <n v="64"/>
    <s v="61 - 90 days"/>
    <d v="2020-05-23T00:00:00"/>
    <s v="W21-2020"/>
    <s v="May-2020"/>
    <d v="2020-05-21T00:00:00"/>
    <s v="W21-2020"/>
    <s v="May-2020"/>
    <d v="2020-06-30T00:00:00"/>
    <s v="W27-2020"/>
    <s v="Jun-2020"/>
    <d v="2020-06-30T00:00:00"/>
    <s v="W27-2020"/>
    <s v="Jun-2020"/>
    <s v="MW"/>
    <d v="2020-06-12T00:00:00"/>
    <m/>
    <n v="122010727409"/>
    <n v="6.6"/>
    <m/>
    <d v="2020-04-28T00:00:00"/>
    <m/>
    <d v="2020-05-19T00:00:00"/>
    <d v="2020-06-26T00:00:00"/>
    <s v="W26-2020"/>
    <m/>
    <m/>
    <m/>
    <s v="38.RFI"/>
    <s v="21.RFI"/>
    <s v="CLOSED - RFI DONE"/>
    <s v="26.06.20 : RFIN sent _x000a_25.06.20 : actual RFI,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x v="2"/>
    <x v="0"/>
    <m/>
    <m/>
    <m/>
    <m/>
    <x v="2"/>
    <m/>
    <m/>
    <x v="1"/>
    <m/>
    <m/>
  </r>
  <r>
    <n v="299"/>
    <m/>
    <s v="SUL-SN-SKG-1278"/>
    <n v="30591310031"/>
    <s v="T002776"/>
    <s v="HCPTSS-212357"/>
    <s v="ACTIVE"/>
    <s v="SKP"/>
    <n v="120.023"/>
    <n v="-4.0788200000000003"/>
    <n v="40"/>
    <s v="0/180/280"/>
    <n v="2020"/>
    <s v="JEDI 2020 [NEW]"/>
    <s v="Jl. Tani Dusun Ujunge Desa Ujunge Kec. Tanasitolo Kab. Wajo"/>
    <s v="HTI"/>
    <s v="SUL-SN-SKG-1278"/>
    <s v="UJUNGE"/>
    <s v="COLO"/>
    <s v="TBG"/>
    <s v="EAST"/>
    <x v="2"/>
    <s v="Sulawesi Selatan"/>
    <s v="KAB. WAJO"/>
    <n v="6614686"/>
    <x v="142"/>
    <m/>
    <n v="166"/>
    <s v="&gt; 150 days"/>
    <d v="2020-05-23T00:00:00"/>
    <s v="W21-2020"/>
    <s v="May-2020"/>
    <d v="2020-06-01T00:00:00"/>
    <s v="W23-2020"/>
    <s v="Jun-2020"/>
    <d v="2020-10-05T00:00:00"/>
    <s v="W41-2020"/>
    <s v="Oct-2020"/>
    <d v="2020-10-05T00:00:00"/>
    <s v="W41-2020"/>
    <s v="Oct-2020"/>
    <s v="FO"/>
    <d v="2020-08-26T00:00:00"/>
    <m/>
    <n v="322400370261"/>
    <n v="6.6"/>
    <m/>
    <d v="2020-04-28T00:00:00"/>
    <m/>
    <d v="2020-06-01T00:00:00"/>
    <d v="2020-10-06T00:00:00"/>
    <s v="W41-2020"/>
    <m/>
    <m/>
    <m/>
    <s v="38.RFI"/>
    <s v="21.RFI"/>
    <s v="CLOSED - RFI DONE"/>
    <s v="06.10.20 : RFIN sent_x000a_12.09.20 : request connect PLN oleh Bu Endang by WAG XL_x000a_06.08.20 - 29.06.20 : PLN connection menunggu konfirmasi XL (FO readiness XL)_x000a_25.06.20 : 22.06.20 : 11.06.20 :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_x000a_08.05.20 : preparation team &amp; material_x000a_05.05.20 : KOM mitra, request SPK CME mitra _x000a_"/>
    <x v="2"/>
    <x v="0"/>
    <m/>
    <m/>
    <m/>
    <m/>
    <x v="2"/>
    <m/>
    <m/>
    <x v="1"/>
    <m/>
    <m/>
  </r>
  <r>
    <n v="298"/>
    <m/>
    <s v="SUL-SN-SKG-1303"/>
    <n v="30591320031"/>
    <s v="T002767"/>
    <s v="HCPTSS-212345"/>
    <s v="ACTIVE"/>
    <s v="SKP"/>
    <n v="120.07420999999999"/>
    <n v="-4.1812199999999997"/>
    <n v="50"/>
    <s v="0/120/230"/>
    <n v="2020"/>
    <s v="JEDI 2020 [NEW]"/>
    <s v="Desa Patila, Kec. Pammana, Kab. Wajo, Prov. SulSel"/>
    <s v="HTI"/>
    <s v="SUL-SN-SKG-1303"/>
    <s v="PATILA"/>
    <s v="COLO"/>
    <s v="TBG"/>
    <s v="EAST"/>
    <x v="2"/>
    <s v="Sulawesi Selatan"/>
    <s v="KAB. WAJO"/>
    <n v="6614686"/>
    <x v="142"/>
    <m/>
    <n v="165"/>
    <s v="&gt; 150 days"/>
    <d v="2020-05-23T00:00:00"/>
    <s v="W21-2020"/>
    <s v="May-2020"/>
    <d v="2020-06-01T00:00:00"/>
    <s v="W23-2020"/>
    <s v="Jun-2020"/>
    <d v="2020-10-05T00:00:00"/>
    <s v="W41-2020"/>
    <s v="Oct-2020"/>
    <d v="2020-10-05T00:00:00"/>
    <s v="W41-2020"/>
    <s v="Oct-2020"/>
    <s v="FO"/>
    <d v="2020-08-26T00:00:00"/>
    <m/>
    <n v="322400370253"/>
    <n v="6.6"/>
    <m/>
    <d v="2020-04-28T00:00:00"/>
    <m/>
    <d v="2020-06-01T00:00:00"/>
    <d v="2020-10-05T00:00:00"/>
    <s v="W41-2020"/>
    <m/>
    <m/>
    <m/>
    <s v="38.RFI"/>
    <s v="21.RFI"/>
    <s v="CLOSED - RFI DONE"/>
    <s v="05.10.20 : RFIN sent_x000a_12.09.20 : request connect PLN oleh Bu Endang by WAG XL_x000a_06.08.20 - 29.06.20 : PLN connection menunggu konfirmasi XL (FO readiness XL)_x000a_25.06.20 : 22.06.20 : 11.06.20 : 01.06.20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 _x000a_08.05.20 : preparation team &amp; material_x000a_05.05.20 : KOM mitra, request SPK CME mitra _x000a_"/>
    <x v="2"/>
    <x v="0"/>
    <m/>
    <m/>
    <m/>
    <m/>
    <x v="2"/>
    <m/>
    <m/>
    <x v="1"/>
    <m/>
    <m/>
  </r>
  <r>
    <n v="893"/>
    <m/>
    <s v="SUM-SU-PSP-2151"/>
    <m/>
    <m/>
    <m/>
    <s v="SPK RETURN BY XL"/>
    <s v=""/>
    <n v="99.26943"/>
    <n v="1.4422299999999999"/>
    <n v="50"/>
    <s v="160/250/310"/>
    <n v="2020"/>
    <s v="JEDI 2020 [NEW]"/>
    <m/>
    <s v="HTI"/>
    <s v="SUM-SU-PSP-2151"/>
    <s v="MOMPANG"/>
    <s v="COLO"/>
    <s v="TBG"/>
    <s v="West"/>
    <x v="3"/>
    <s v="Sumatera Utara"/>
    <s v="KOTA PADANGSIDIMPUAN"/>
    <n v="6614688"/>
    <x v="142"/>
    <m/>
    <n v="726"/>
    <s v="&gt; 150 days"/>
    <d v="2020-05-23T00:00:00"/>
    <s v="W21-2020"/>
    <s v="May-2020"/>
    <s v="TBD"/>
    <s v="TBD"/>
    <s v="TBD"/>
    <s v="TBD"/>
    <s v="TBD"/>
    <s v="TBD"/>
    <s v="TBD"/>
    <s v="TBD"/>
    <s v="TBD"/>
    <m/>
    <m/>
    <m/>
    <m/>
    <m/>
    <m/>
    <d v="2020-08-04T00:00:00"/>
    <m/>
    <m/>
    <m/>
    <m/>
    <m/>
    <m/>
    <m/>
    <s v="01.SPK propossed return"/>
    <s v="01.SPK PROPOSSED RETURN"/>
    <m/>
    <s v="08.05.20 : SPK return by XL karena perubahan plan XL (email Bu Anggie)"/>
    <x v="2"/>
    <x v="0"/>
    <m/>
    <m/>
    <m/>
    <m/>
    <x v="2"/>
    <m/>
    <m/>
    <x v="1"/>
    <m/>
    <m/>
  </r>
  <r>
    <n v="239"/>
    <m/>
    <s v="SUL-SN-PLP-1328"/>
    <n v="30591150031"/>
    <s v="280031109"/>
    <s v="BALOBALO EX SULI BARAT"/>
    <s v="ACTIVE"/>
    <s v="TRB"/>
    <n v="120.35518999999999"/>
    <n v="-3.3828299999999998"/>
    <n v="30"/>
    <s v="40/110/260"/>
    <n v="2020"/>
    <s v="JEDI 2020 [NEW]"/>
    <s v="Jl. Gunung Latimojong, rt 01 rw 01, desa Balo-Balo, Kec Belopa "/>
    <s v="HTI"/>
    <s v="SUL-SN-PLP-1328"/>
    <s v="BALO-BALO"/>
    <s v="COLO"/>
    <s v="TBG"/>
    <s v="EAST"/>
    <x v="2"/>
    <s v="Sulawesi Selatan"/>
    <s v="KAB. LUWU"/>
    <n v="6614665"/>
    <x v="143"/>
    <m/>
    <n v="76"/>
    <s v="61 - 90 days"/>
    <d v="2020-05-17T00:00:00"/>
    <s v="W21-2020"/>
    <s v="May-2020"/>
    <d v="2020-06-25T00:00:00"/>
    <s v="W26-2020"/>
    <s v="Jun-2020"/>
    <d v="2020-06-30T00:00:00"/>
    <s v="W27-2020"/>
    <s v="Jun-2020"/>
    <d v="2020-07-02T00:00:00"/>
    <s v="W27-2020"/>
    <s v="Jul-2020"/>
    <s v="MW"/>
    <d v="2020-06-12T00:00:00"/>
    <m/>
    <n v="326401094884"/>
    <n v="6.6"/>
    <m/>
    <d v="2020-04-24T00:00:00"/>
    <m/>
    <d v="2020-05-28T00:00:00"/>
    <d v="2020-07-02T00:00:00"/>
    <s v="W27-2020"/>
    <m/>
    <d v="2020-07-16T00:00:00"/>
    <m/>
    <s v="38.RFI"/>
    <s v="21.RFI"/>
    <s v="CLOSED - RFI DONE"/>
    <s v="02.07.20 : email RFIN sent_x000a_30.06.20 : actual RFI, collecting doc RFIN_x000a_29.06.20 : proses PLN connection, plan connect besok 30 jun_x000a_25.06.20 : 22.06.20 : BP paid_x000a_18.06.20 : proses PLN connection_x000a_17.06.20 : Go RFI, PSB PLN release_x000a_11.06.20 : 28.05.20 : email SRFI-N sent, waiting confirmation request connect PLN from XL/tech partner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x v="2"/>
    <x v="0"/>
    <m/>
    <m/>
    <m/>
    <m/>
    <x v="2"/>
    <m/>
    <m/>
    <x v="1"/>
    <m/>
    <m/>
  </r>
  <r>
    <n v="428"/>
    <m/>
    <s v="SUL-SN-PLP-1334"/>
    <n v="30591170031"/>
    <s v="280489109"/>
    <s v="TBG MURANTE PALOPO"/>
    <s v="ACTIVE"/>
    <s v="TB"/>
    <n v="120.177008"/>
    <n v="-3.0089060000000001"/>
    <n v="30"/>
    <s v="90/180/320"/>
    <n v="2020"/>
    <s v="JEDI 2020 [NEW]"/>
    <s v="Jl. Pongsimpin, RT.02 RW.03,  Kel. Mungkajang, Kec.Mungkajang, Kota Palop, Prov.Sulsel"/>
    <s v="HTI"/>
    <s v="SUL-SN-PLP-1334"/>
    <s v="MUNGKAJANG"/>
    <s v="COLO"/>
    <s v="TBG"/>
    <s v="EAST"/>
    <x v="2"/>
    <s v="Sulawesi Selatan"/>
    <s v="KOTA PALOPO"/>
    <n v="6614661"/>
    <x v="143"/>
    <m/>
    <n v="76"/>
    <s v="61 - 90 days"/>
    <d v="2020-05-17T00:00:00"/>
    <s v="W21-2020"/>
    <s v="May-2020"/>
    <d v="2020-06-25T00:00:00"/>
    <s v="W26-2020"/>
    <s v="Jun-2020"/>
    <d v="2020-06-30T00:00:00"/>
    <s v="W27-2020"/>
    <s v="Jun-2020"/>
    <d v="2020-07-02T00:00:00"/>
    <s v="W27-2020"/>
    <s v="Jul-2020"/>
    <s v="MW"/>
    <d v="2020-06-12T00:00:00"/>
    <m/>
    <n v="326100991653"/>
    <n v="6.6"/>
    <m/>
    <d v="2020-04-24T00:00:00"/>
    <m/>
    <d v="2020-05-29T00:00:00"/>
    <d v="2020-07-02T00:00:00"/>
    <s v="W27-2020"/>
    <m/>
    <d v="2020-07-15T00:00:00"/>
    <m/>
    <s v="38.RFI"/>
    <s v="21.RFI"/>
    <s v="CLOSED - RFI DONE"/>
    <s v="02.07.20 : email RFIN sent_x000a_30.06.20 : actual RFI, collecting doc RFIN_x000a_02.07.20 : 29.06.20 : proses PLN connection, plan connect besok 30 jun_x000a_25.06.20 : 22.06.20 : BP paid_x000a_18.06.20 : proses PLN connection_x000a_17.06.20 : Go RFI, PSB PLN release_x000a_11.06.20 : 29.05.20 : email SRFI-N sent, waiting confirmation request connect PLN from XL/tech partner_x000a_28.05.20 : Soft RFI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x v="2"/>
    <x v="0"/>
    <m/>
    <m/>
    <m/>
    <m/>
    <x v="2"/>
    <m/>
    <m/>
    <x v="1"/>
    <m/>
    <m/>
  </r>
  <r>
    <n v="431"/>
    <m/>
    <s v="KAL-KS-MTP-0930"/>
    <n v="30591160031"/>
    <s v="220733109"/>
    <s v="TBG_DSLABATMUARA"/>
    <s v="ACTIVE"/>
    <s v="TB"/>
    <n v="114.52176"/>
    <n v="-3.5006699999999999"/>
    <n v="50"/>
    <s v="0/90/180"/>
    <n v="2020"/>
    <s v="JEDI 2020 [NEW]"/>
    <s v="LABAT MUARA, DS. LABAT MUARA, RT 002/ KEC. ALUH-ALUH"/>
    <s v="HTI"/>
    <s v="KAL-KS-MTP-0930"/>
    <s v="BAKAMBAT"/>
    <s v="COLO"/>
    <s v="TBG"/>
    <s v="CENTRAL"/>
    <x v="7"/>
    <s v="Kalimantan Selatan"/>
    <s v="Banjar"/>
    <n v="6614661"/>
    <x v="143"/>
    <m/>
    <n v="166"/>
    <s v="&gt; 150 days"/>
    <d v="2020-05-17T00:00:00"/>
    <s v="W21-2020"/>
    <s v="May-2020"/>
    <d v="2020-09-20T00:00:00"/>
    <s v="W39-2020"/>
    <s v="Sep-2020"/>
    <d v="2020-08-08T00:00:00"/>
    <s v="W32-2020"/>
    <s v="Aug-2020"/>
    <d v="2020-09-29T00:00:00"/>
    <s v="W40-2020"/>
    <s v="Sep-2020"/>
    <s v="MW"/>
    <d v="2020-06-12T00:00:00"/>
    <m/>
    <s v="221600397613"/>
    <n v="6.6"/>
    <m/>
    <d v="2020-04-24T00:00:00"/>
    <m/>
    <d v="2020-09-30T00:00:00"/>
    <d v="2020-09-30T00:00:00"/>
    <s v="W40-2020"/>
    <m/>
    <m/>
    <m/>
    <s v="38.RFI"/>
    <s v="21.RFI"/>
    <s v="CLOSED - RFI DONE"/>
    <s v="01.10.20 : 30.09.20 : RFIN sent_x000a_30.09.20 : plan connect dan RFI hari ini_x000a_28.09.20 : SRFI actual, plan RFI 29/09_x000a_24.09.20 : ME on going_x000a_21.09.20 : erection done, revisi plan RFI 28 sep_x000a_17.09.20 : erection on going_x000a_14.09.20 : 10.09.20 : curingtime, prepare erection_x000a_07.09.20 : Cor done 04/09 dan Curing Time_x000a_03.09.20 : rebarring, plan cor minggu ini_x000a_31.08.20 : rebarring on going_x000a_27.08.20 : excavation &amp; cerucuk donedone, on going lantai kerja, bar bending &amp; preparation rebarring, plan RFI 20 sep_x000a_24.08.20 : 17.08.20 : on going cerucuk, need percepatan progress CME untuk target RFI 20 Sept_x000a_13.08.20 : start excavation, XL meminta percepatan RFI 10 Sep 20_x000a_10.08.20 : plan start CME selasa 11 Aug 20, revisi plan RFI 15 Sep 20_x000a_06.08.20 : 03.08.20 : 23.07.20 : preparation start CME_x000a_16.07.20 : 13.07.20 : bouwplank (permanenisasi)_x000a_09.07.20 : 06.07.20 : 02.07.20 : posisi site di muara sungai, survey done untuk pekerjaan CME (permanenisasi) , jarak langsir 5 km pakai gerobak, plan RFI W1 Aug (8 Aug 20)_x000a_29.06.20 : 18.06.20 : akses berada di area pasang surut dan saat ini kondisi sedang pasang sehingga tidak dapat kerja, permanenisasi_x000a_17.06.20 : Go RFI, PSB PLN release_x000a_15.06.20 : 11.06.20 : 08.06.20 : akses berada di area pasang surut dan saat ini kondisi sedang pasang sehingga tidak dapat kerja, permanenisasi_x000a_04.06.20 : 01.06.20 : 28.05.20 : akses berada di area pasang surut dan saat ini kondisi sedang pasang sehingga tidak dapat kerja_x000a_25.05.20 : 14.05.20 : 08.05.20 : ME on going, permanenisasi_x000a_30.04.20 : preparation dan delivery material_x000a_28.04.20 : STO, preparation"/>
    <x v="2"/>
    <x v="0"/>
    <m/>
    <m/>
    <m/>
    <m/>
    <x v="2"/>
    <m/>
    <m/>
    <x v="1"/>
    <m/>
    <m/>
  </r>
  <r>
    <n v="868"/>
    <m/>
    <s v="KAL-KS-PLI-0931-RETURN"/>
    <m/>
    <m/>
    <m/>
    <s v="SPK RETURN"/>
    <s v=""/>
    <n v="115.026605"/>
    <n v="-3.6905749999999999"/>
    <n v="72"/>
    <n v="0"/>
    <m/>
    <m/>
    <m/>
    <s v="HTI"/>
    <s v="KAL-KS-PLI-0931-RETURN"/>
    <s v="SIMPANG EMPAT JORONG"/>
    <s v="B2S"/>
    <s v="TBG"/>
    <s v="CENTRAL"/>
    <x v="7"/>
    <s v="Kalimantan Selatan"/>
    <s v="Tanah Laut"/>
    <n v="6614666"/>
    <x v="143"/>
    <m/>
    <n v="732"/>
    <s v="&gt; 150 days"/>
    <d v="2020-09-14T00:00:00"/>
    <s v="W38-2020"/>
    <s v="Sep-2020"/>
    <s v="TBD"/>
    <s v="TBD"/>
    <s v="TBD"/>
    <s v="TBD"/>
    <s v="TBD"/>
    <s v="TBD"/>
    <s v="TBD"/>
    <s v="TBD"/>
    <s v="TBD"/>
    <m/>
    <m/>
    <m/>
    <m/>
    <m/>
    <m/>
    <m/>
    <m/>
    <m/>
    <m/>
    <m/>
    <m/>
    <m/>
    <m/>
    <s v="02.SPK returned"/>
    <s v="02.SPK RETURNED"/>
    <m/>
    <s v="18.04.20 : SPK reject by Marketing TBG_x000a_17.04.20 : SPK di recall XL/tidak jadi di assign ke TBG karena salah assign atau salah plan XL (email Mba Dibby XL)"/>
    <x v="2"/>
    <x v="0"/>
    <m/>
    <m/>
    <m/>
    <m/>
    <x v="2"/>
    <m/>
    <m/>
    <x v="1"/>
    <m/>
    <m/>
  </r>
  <r>
    <n v="303"/>
    <m/>
    <s v="SUM-SB-BSK-0812"/>
    <n v="30590850031"/>
    <s v="030730109"/>
    <s v="JALAN LINTAS PADANG PANJANG SOLOK"/>
    <s v="ACTIVE"/>
    <s v="TB"/>
    <n v="100.43616"/>
    <n v="-0.47200999999999999"/>
    <n v="40"/>
    <s v="90/200/270"/>
    <n v="2020"/>
    <s v="JEDI 2020 [NEW]"/>
    <s v="Batang Arau Jorong Kubu Nan Limo, Nagari Batipuh Baruh, Kecamatan Batipuh, Kabupaten Tanah Datar, Provinsi Sumatera Barat"/>
    <s v="HTI"/>
    <s v="SUM-SB-BSK-0812"/>
    <s v="BATIPUH BARUH"/>
    <s v="COLO"/>
    <s v="TBG"/>
    <s v="West"/>
    <x v="9"/>
    <s v="Sumatera Barat"/>
    <s v="KAB. TANAH DATAR"/>
    <n v="6614657"/>
    <x v="144"/>
    <m/>
    <n v="81"/>
    <s v="61 - 90 days"/>
    <d v="2020-05-16T00:00:00"/>
    <s v="W20-2020"/>
    <s v="May-2020"/>
    <d v="2020-05-15T00:00:00"/>
    <s v="W20-2020"/>
    <s v="May-2020"/>
    <d v="2020-06-30T00:00:00"/>
    <s v="W27-2020"/>
    <s v="Jun-2020"/>
    <d v="2020-07-04T00:00:00"/>
    <s v="W27-2020"/>
    <s v="Jul-2020"/>
    <s v="MW"/>
    <d v="2020-06-12T00:00:00"/>
    <m/>
    <n v="132221314190"/>
    <n v="6.6"/>
    <m/>
    <d v="2020-04-22T00:00:00"/>
    <m/>
    <d v="2020-06-09T00:00:00"/>
    <d v="2020-07-06T00:00:00"/>
    <s v="W28-2020"/>
    <m/>
    <d v="2020-07-21T00:00:00"/>
    <m/>
    <s v="38.RFI"/>
    <s v="21.RFI"/>
    <s v="CLOSED - RFI DONE"/>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4.05.20 : ME on going_x000a_08.05.20 : RBS foundation_x000a_30.04.20 : preparation &amp; material delivery_x000a_24.04.20 : STO, STIP release"/>
    <x v="2"/>
    <x v="0"/>
    <m/>
    <m/>
    <m/>
    <m/>
    <x v="2"/>
    <m/>
    <m/>
    <x v="1"/>
    <m/>
    <m/>
  </r>
  <r>
    <n v="379"/>
    <m/>
    <s v="SUM-JA-MBN-0463"/>
    <n v="30590830031"/>
    <s v="060532109"/>
    <s v="RAMBUTAN MASAM"/>
    <s v="ACTIVE"/>
    <s v="TB"/>
    <n v="103.08184"/>
    <n v="-1.7041299999999999"/>
    <n v="50"/>
    <s v="90/170/270"/>
    <n v="2020"/>
    <s v="JEDI 2020 [NEW]"/>
    <s v="Desa Rambutan Masam, RT.09 Dusun Tengah, Desa Rambutan Masam, Kec. Muara Tembesi, Kab. Batang Hari"/>
    <s v="HTI"/>
    <s v="SUM-JA-MBN-0463"/>
    <s v="RAMBUTAN MASAM"/>
    <s v="COLO"/>
    <s v="TBG"/>
    <s v="West"/>
    <x v="1"/>
    <s v="Jambi"/>
    <s v="KAB. BATANG HARI"/>
    <n v="6614657"/>
    <x v="144"/>
    <m/>
    <n v="69"/>
    <s v="61 - 90 days"/>
    <d v="2020-05-16T00:00:00"/>
    <s v="W20-2020"/>
    <s v="May-2020"/>
    <d v="2020-05-15T00:00:00"/>
    <s v="W20-2020"/>
    <s v="May-2020"/>
    <d v="2020-06-30T00:00:00"/>
    <s v="W27-2020"/>
    <s v="Jun-2020"/>
    <d v="2020-06-30T00:00:00"/>
    <s v="W27-2020"/>
    <s v="Jun-2020"/>
    <s v="MW"/>
    <d v="2020-06-12T00:00:00"/>
    <m/>
    <n v="143509414873"/>
    <n v="6.6"/>
    <m/>
    <d v="2020-04-22T00:00:00"/>
    <m/>
    <d v="2020-06-16T00:00:00"/>
    <d v="2020-06-24T00:00:00"/>
    <s v="W26-2020"/>
    <m/>
    <d v="2020-07-15T00:00:00"/>
    <m/>
    <s v="38.RFI"/>
    <s v="21.RFI"/>
    <s v="CLOSED - RFI DONE"/>
    <s v="24.06.20 : RFIN sent _x000a_22.06.20 : 18.06.20 : proses PLN connection_x000a_17.06.20 : Go RFI, PSB PLN release_x000a_16.06.20 : email SRFI-N sent_x000a_08.06.20 : SRFI_x000a_04.06.20 : erection done, ME on going_x000a_28.05.20 : erection tower permanenisasi, plan finish erection 30 May_x000a_25.05.20 : borepile permanenisasi_x000a_14.05.20 : galian site permanenisasi_x000a_08.05.20 : prepare start CME_x000a_30.04.20 : preparation &amp; material delivery_x000a_24.04.20 : STO, STIP release"/>
    <x v="2"/>
    <x v="0"/>
    <m/>
    <m/>
    <m/>
    <m/>
    <x v="2"/>
    <m/>
    <m/>
    <x v="1"/>
    <m/>
    <m/>
  </r>
  <r>
    <n v="342"/>
    <m/>
    <s v="SUM-JA-SNT-0474"/>
    <n v="30590840031"/>
    <s v="060234109"/>
    <s v="MUARO JAMBI1"/>
    <s v="ACTIVE"/>
    <s v="TB"/>
    <n v="103.50555"/>
    <n v="-1.47095"/>
    <n v="40"/>
    <s v="30/100/180"/>
    <n v="2020"/>
    <s v="JEDI 2020 [NEW]"/>
    <s v="Jl. Desa Lintas Timur, RT 08 RW 04, Kel.Sengeti, Kec. Sekernan, Kab. Muaro Jambi, Prov Jambi"/>
    <s v="HTI"/>
    <s v="SUM-JA-SNT-0474"/>
    <s v="SENGETI_SEKERNAN"/>
    <s v="COLO"/>
    <s v="TBG"/>
    <s v="West"/>
    <x v="1"/>
    <s v="Jambi"/>
    <s v="KAB. MUARO JAMBI"/>
    <n v="6614657"/>
    <x v="144"/>
    <m/>
    <n v="69"/>
    <s v="61 - 90 days"/>
    <d v="2020-05-16T00:00:00"/>
    <s v="W20-2020"/>
    <s v="May-2020"/>
    <d v="2020-05-15T00:00:00"/>
    <s v="W20-2020"/>
    <s v="May-2020"/>
    <d v="2020-06-30T00:00:00"/>
    <s v="W27-2020"/>
    <s v="Jun-2020"/>
    <d v="2020-06-30T00:00:00"/>
    <s v="W27-2020"/>
    <s v="Jun-2020"/>
    <s v="MW"/>
    <d v="2020-06-12T00:00:00"/>
    <m/>
    <n v="143205431662"/>
    <n v="6.6"/>
    <m/>
    <d v="2020-04-22T00:00:00"/>
    <m/>
    <d v="2020-05-18T00:00:00"/>
    <d v="2020-06-24T00:00:00"/>
    <s v="W26-2020"/>
    <m/>
    <d v="2020-07-12T00:00:00"/>
    <m/>
    <s v="38.RFI"/>
    <s v="21.RFI"/>
    <s v="CLOSED - RFI DONE"/>
    <s v="24.06.20 : RFIN sent _x000a_22.06.20 : 18.06.20 : proses PLN connection_x000a_17.06.20 : Go RFI, PSB PLN release_x000a_25.05.20 : 18.05.20 : SRFI actual, SRFIN sent _x000a_14.05.20 : on going RBS Foundation_x000a_08.05.20 : prepare start CME_x000a_30.04.20 : preparation &amp; material delivery_x000a_24.04.20 : STO, STIP release"/>
    <x v="2"/>
    <x v="0"/>
    <m/>
    <m/>
    <m/>
    <m/>
    <x v="2"/>
    <m/>
    <m/>
    <x v="1"/>
    <m/>
    <m/>
  </r>
  <r>
    <n v="310"/>
    <m/>
    <s v="NUS-NB-SEL-4333"/>
    <n v="30591660031"/>
    <s v="180034109"/>
    <s v="JURIT EX SEREMBAU"/>
    <s v="ACTIVE"/>
    <s v="TB"/>
    <n v="116.43859"/>
    <n v="-8.5419599999999996"/>
    <n v="50"/>
    <s v="0/120/240"/>
    <n v="2020"/>
    <s v="JEDI 2020 [NEW]"/>
    <s v="Dusun Banok, Desa Jurit, Kec. Pringgasela"/>
    <s v="HTI"/>
    <s v="NUS-NB-SEL-4333"/>
    <s v="PRINGGASELA_PENGADANGAN"/>
    <s v="COLO"/>
    <s v="TBG"/>
    <s v="EAST"/>
    <x v="4"/>
    <s v="Nusa Tenggara Barat"/>
    <s v="KAB. LOMBOK TIMUR"/>
    <n v="6614644"/>
    <x v="145"/>
    <m/>
    <n v="384"/>
    <s v="&gt; 150 days"/>
    <d v="2020-05-14T00:00:00"/>
    <s v="W20-2020"/>
    <s v="May-2020"/>
    <d v="2020-05-27T00:00:00"/>
    <s v="W22-2020"/>
    <s v="May-2020"/>
    <d v="2021-04-30T00:00:00"/>
    <s v="W18-2021"/>
    <s v="Apr-2021"/>
    <d v="2021-05-03T00:00:00"/>
    <s v="W19-2021"/>
    <s v="May-2021"/>
    <s v="FO (Change to MW as temp solution)"/>
    <d v="2021-02-15T00:00:00"/>
    <m/>
    <n v="441204257552"/>
    <s v="6.6 Kva"/>
    <m/>
    <d v="2020-05-04T00:00:00"/>
    <m/>
    <d v="2020-05-27T00:00:00"/>
    <d v="2021-05-03T00:00:00"/>
    <s v="W19-2021"/>
    <m/>
    <m/>
    <m/>
    <s v="38.RFI"/>
    <s v="21.RFI"/>
    <s v="CLOSED - RFI DONE"/>
    <s v="04.05.21 : RFI_x000a_03.05.21 : Power Connection Process_x000a_26.04.21 : FO change to MW, OG PLN connection, RFI Plan 30 Apr_x000a_19.04.21 : SPK FO issue, PLN connection hold _x000a_06.08.20 : 29.06.20 : PLN connection menunggu konfirmasi XL (FO readiness XL)_x000a_28.05.20 : SRFI, email SRFIN sent 27 may_x000a_25.05.20 : 08.05.20 : Preparation team &amp; material_x000a_30.04.20 : eskalasi ke TNP XL, karna plan menggunakan FO ada pergantian infonya jadi menggunakan MW tapi belum keluar link budgetnya sampai sekarang"/>
    <x v="2"/>
    <x v="0"/>
    <m/>
    <m/>
    <m/>
    <m/>
    <x v="2"/>
    <m/>
    <m/>
    <x v="1"/>
    <m/>
    <m/>
  </r>
  <r>
    <n v="377"/>
    <m/>
    <s v="NUS-NB-SEL-4332"/>
    <n v="20210800041"/>
    <s v="180206110"/>
    <s v="RAKAM"/>
    <s v="ACTIVE"/>
    <s v="TB"/>
    <n v="116.52563000000001"/>
    <n v="-8.6538599999999999"/>
    <n v="30"/>
    <s v="60/180/300"/>
    <n v="2020"/>
    <s v="JEDI 2020 [NEW]"/>
    <s v="Jl. Diponegoro  Lingk. Kampung Baru RT.13 Kel.Majidi Kec. Selong Kab. Lombok Timur - NTB"/>
    <s v="HTI"/>
    <s v="NUS-NB-SEL-4332"/>
    <s v="SELONG_MAJIDI"/>
    <s v="COLO"/>
    <s v="TBG"/>
    <s v="EAST"/>
    <x v="4"/>
    <s v="Nusa Tenggara Barat"/>
    <s v="KAB. LOMBOK TIMUR"/>
    <n v="6614644"/>
    <x v="145"/>
    <m/>
    <n v="384"/>
    <s v="&gt; 150 days"/>
    <d v="2020-05-14T00:00:00"/>
    <s v="W20-2020"/>
    <s v="May-2020"/>
    <d v="2020-06-04T00:00:00"/>
    <s v="W23-2020"/>
    <s v="Jun-2020"/>
    <d v="2021-04-30T00:00:00"/>
    <s v="W18-2021"/>
    <s v="Apr-2021"/>
    <d v="2021-04-30T00:00:00"/>
    <s v="W18-2021"/>
    <s v="Apr-2021"/>
    <s v="FO (Change to MW as temp solution)"/>
    <d v="2021-02-15T00:00:00"/>
    <m/>
    <n v="441204257209"/>
    <s v="6.6 Kva"/>
    <m/>
    <d v="2020-05-04T00:00:00"/>
    <m/>
    <d v="2020-06-04T00:00:00"/>
    <d v="2021-05-03T00:00:00"/>
    <s v="W19-2021"/>
    <m/>
    <m/>
    <m/>
    <s v="38.RFI"/>
    <s v="21.RFI"/>
    <s v="CLOSED - RFI DONE"/>
    <s v="04.05.21 : RFI _x000a_03.05.21 : Power Connection Process_x000a_26.04.21 : FO change to MW, OG PLN connection, BPUJL paid_x000a_19.04.21 : SPK FO issue, PLN connection hold_x000a_06.08.20 - 29.06.20 : PLN connection menunggu konfirmasi XL (FO readiness XL)_x000a_04.06.20 : SRFIN sent_x000a_28.05.20 : delivery material baseframe dan ME, plan SRFI 30 May_x000a_25.05.20 : 08.05.20 : Preparation team &amp; material_x000a_30.04.20 : eskalasi ke TNP XL, karna plan menggunakan FO ada pergantian infonya jadi menggunakan MW tapi belum keluar link budgetnya sampai sekarang"/>
    <x v="2"/>
    <x v="0"/>
    <m/>
    <m/>
    <m/>
    <m/>
    <x v="2"/>
    <m/>
    <m/>
    <x v="1"/>
    <m/>
    <m/>
  </r>
  <r>
    <n v="907"/>
    <m/>
    <s v="BAL-BA-MGW-1473"/>
    <m/>
    <m/>
    <m/>
    <s v="SPK RETURN BY XL"/>
    <s v=""/>
    <m/>
    <n v="171476126"/>
    <n v="35"/>
    <s v="70/150/320"/>
    <n v="2019"/>
    <s v="ORION [NEW]"/>
    <m/>
    <s v="HTI"/>
    <s v="BAL-BA-MGW-1473"/>
    <s v="TAMAN AYU GIRI ASRI"/>
    <s v="COLO"/>
    <s v="TBG"/>
    <s v="EAST"/>
    <x v="4"/>
    <s v="Bali"/>
    <s v="BADUNG"/>
    <n v="6614639"/>
    <x v="146"/>
    <m/>
    <n v="736"/>
    <s v="&gt; 150 days"/>
    <d v="2020-05-13T00:00:00"/>
    <s v="W20-2020"/>
    <s v="May-2020"/>
    <s v="TBD"/>
    <s v="TBD"/>
    <s v="TBD"/>
    <s v="TBD"/>
    <s v="TBD"/>
    <s v="TBD"/>
    <s v="TBD"/>
    <s v="TBD"/>
    <s v="TBD"/>
    <m/>
    <m/>
    <m/>
    <m/>
    <m/>
    <m/>
    <m/>
    <m/>
    <m/>
    <m/>
    <m/>
    <m/>
    <m/>
    <m/>
    <s v="01.SPK propossed return"/>
    <s v="01.SPK PROPOSSED RETURN"/>
    <m/>
    <s v="30.04.20 : RND NOK mas, tower too low, RND butuh 30 meter, tower existing hanya 18"/>
    <x v="2"/>
    <x v="0"/>
    <m/>
    <m/>
    <m/>
    <m/>
    <x v="2"/>
    <m/>
    <m/>
    <x v="1"/>
    <m/>
    <m/>
  </r>
  <r>
    <n v="294"/>
    <m/>
    <s v="SUM-KR-BTM-0585"/>
    <n v="30590450031"/>
    <s v="050257110"/>
    <s v="GALANG ISLAND"/>
    <s v="ACTIVE"/>
    <s v="TB"/>
    <n v="104.2001111"/>
    <n v="0.750180556"/>
    <n v="60"/>
    <s v="100/180/300"/>
    <n v="2020"/>
    <s v="JEDI 2020 [NEW]"/>
    <s v="jalan barelang, RT 001 RW 001, Desa/Kelurahan Sijantung, Kecamatan Galang - Batam"/>
    <s v="HTI"/>
    <s v="SUM-KR-BTM-0585"/>
    <s v="CAMP VIETNAM GALANG"/>
    <s v="COLO"/>
    <s v="TBG"/>
    <s v="West"/>
    <x v="9"/>
    <s v="Kep. Riau"/>
    <s v="Kota Batam"/>
    <n v="6614627"/>
    <x v="147"/>
    <m/>
    <n v="58"/>
    <s v="31 - 60 days"/>
    <d v="2020-05-08T00:00:00"/>
    <s v="W19-2020"/>
    <s v="May-2020"/>
    <d v="2020-04-30T00:00:00"/>
    <s v="W18-2020"/>
    <s v="Apr-2020"/>
    <d v="2020-04-30T00:00:00"/>
    <s v="W18-2020"/>
    <s v="Apr-2020"/>
    <d v="2020-06-29T00:00:00"/>
    <s v="W27-2020"/>
    <s v="Jun-2020"/>
    <s v="MW"/>
    <d v="2020-05-18T00:00:00"/>
    <m/>
    <n v="153000343653"/>
    <n v="6.6"/>
    <m/>
    <d v="2020-04-09T00:00:00"/>
    <m/>
    <d v="2020-04-24T00:00:00"/>
    <d v="2020-06-05T00:00:00"/>
    <s v="W23-2020"/>
    <m/>
    <d v="2020-05-30T00:00:00"/>
    <m/>
    <s v="38.RFI"/>
    <s v="21.RFI"/>
    <s v="CLOSED - RFI DONE"/>
    <s v="05.06.20 : RFIN sent_x000a_03.06.20 : actual RFI, PLN connection + trafo done_x000a_25.05.20 : BPRAB paid, proses pemasangan trafo_x000a_14.05.20 : 30.04.20 : Proses PLN connection dan pemasangan trafo_x000a_24.04.20 : email SRFIN sent_x000a_25.04.20 : SRFI_x000a_"/>
    <x v="2"/>
    <x v="0"/>
    <m/>
    <m/>
    <m/>
    <m/>
    <x v="2"/>
    <m/>
    <m/>
    <x v="1"/>
    <m/>
    <m/>
  </r>
  <r>
    <n v="168"/>
    <m/>
    <s v="JAW-JB-SOR-3832"/>
    <n v="30590120031"/>
    <s v="1262031003"/>
    <s v="SUDI_IBUN"/>
    <s v="ACTIVE"/>
    <s v="TB"/>
    <n v="107.77171300000001"/>
    <n v="-7.0883729999999998"/>
    <n v="40"/>
    <s v="0/120/240"/>
    <n v="2020"/>
    <s v="JEDI 2020 [NEW]"/>
    <s v="Kp. Cigumelor, RT.02/08, Desa Sudi, Kecamatan Ibun, Kabupaten Bandung - Jawa Barat."/>
    <s v="HTI"/>
    <s v="JAW-JB-SOR-3832"/>
    <s v="SUDI_IBUN"/>
    <s v="B2S"/>
    <s v="TBG"/>
    <s v="CENTRAL"/>
    <x v="8"/>
    <s v="Jawa Barat"/>
    <s v="KAB. BANDUNG"/>
    <n v="6614612"/>
    <x v="148"/>
    <m/>
    <n v="113"/>
    <s v="91 - 120 days"/>
    <d v="2020-08-31T00:00:00"/>
    <s v="W36-2020"/>
    <s v="Aug-2020"/>
    <d v="2020-07-30T00:00:00"/>
    <s v="W31-2020"/>
    <s v="Jul-2020"/>
    <d v="2020-07-10T00:00:00"/>
    <s v="W28-2020"/>
    <s v="Jul-2020"/>
    <d v="2020-07-24T00:00:00"/>
    <s v="W30-2020"/>
    <s v="Jul-2020"/>
    <s v="MW"/>
    <d v="2020-06-12T00:00:00"/>
    <m/>
    <s v="535312224820"/>
    <s v="6.6"/>
    <m/>
    <d v="2020-06-16T00:00:00"/>
    <m/>
    <d v="2020-07-15T00:00:00"/>
    <d v="2020-07-25T00:00:00"/>
    <s v="W30-2020"/>
    <m/>
    <d v="2020-09-08T00:00:00"/>
    <m/>
    <s v="38.RFI"/>
    <s v="21.RFI"/>
    <s v="CLOSED - RFI DONE"/>
    <s v="15.08.20 : RFIN sent dengan PLN {Permanent_x000a_25.07.20 : RFIN sent dengan MG_x000a_23.07.20 : actual RFI dengan connect PLN Multiguna, plan permanent 1 aug_x000a_16.07.20 : 13.07.20 : PLN connection masih terkendala isu stock kwh meter kosong_x000a_09.07.20 : 06.07.20 : 02.07.20 : 29.06.20 : SRFI actual, proses PLN Connection_x000a_22.06.20 : ME on going, plan SRFI 22 jun 20_x000a_18.06.20 : erection on going_x000a_17.06.20 : Go RFI, PSB PLN release_x000a_11.06.20 : curingtime, on going pondasi RBS_x000a_08.06.20 : curingtime_x000a_04.06.20 : rebaring on going, plan cor 6/6_x000a_01.06.20 : 28.05.20 : excavation on going_x000a_25.05.20 : Rekom, APD/BOQ approved_x000a_14.05.20 : Proses Rekom plan done tgl 15 Mei_x000a_08.05.20 : Proses pembayaran IW dan Rekom_x000a_30.04.20 : IW OG kurang 6 KK dari 20 KK_x000a_23.04.20 : 16.04.20 : IW on going_x000a_09.04.20 : 06.04.20 : Hunting_x000a_"/>
    <x v="2"/>
    <x v="0"/>
    <m/>
    <m/>
    <m/>
    <m/>
    <x v="2"/>
    <m/>
    <m/>
    <x v="1"/>
    <m/>
    <m/>
  </r>
  <r>
    <n v="49"/>
    <m/>
    <s v="JAW-JB-SOR-3833"/>
    <n v="30590130031"/>
    <s v="1262041003"/>
    <s v="GIRIMULYA_PACET"/>
    <s v="ACTIVE"/>
    <s v="TB"/>
    <n v="107.682436"/>
    <n v="-7.1554169999999999"/>
    <n v="40"/>
    <s v="50/130/330"/>
    <n v="2020"/>
    <s v="JEDI 2020 [NEW]"/>
    <s v="kp Cihejo Rt 03 rw 11, desa Girimulya, kecamatan pacet, kabupaten Bandung"/>
    <s v="HTI"/>
    <s v="JAW-JB-SOR-3833"/>
    <s v="GIRIMULYA_PACET"/>
    <s v="B2S"/>
    <s v="TBG"/>
    <s v="CENTRAL"/>
    <x v="8"/>
    <s v="Jawa Barat"/>
    <s v="KAB. BANDUNG"/>
    <n v="6614612"/>
    <x v="148"/>
    <m/>
    <n v="129"/>
    <s v="121 - 150 days"/>
    <d v="2020-08-31T00:00:00"/>
    <s v="W36-2020"/>
    <s v="Aug-2020"/>
    <d v="2020-07-30T00:00:00"/>
    <s v="W31-2020"/>
    <s v="Jul-2020"/>
    <d v="2020-07-20T00:00:00"/>
    <s v="W30-2020"/>
    <s v="Jul-2020"/>
    <d v="2020-08-15T00:00:00"/>
    <s v="W33-2020"/>
    <s v="Aug-2020"/>
    <s v="MW"/>
    <d v="2020-06-12T00:00:00"/>
    <m/>
    <s v="535312226746"/>
    <s v="6.6"/>
    <m/>
    <d v="2020-07-28T00:00:00"/>
    <m/>
    <d v="2020-07-15T00:00:00"/>
    <d v="2020-08-10T00:00:00"/>
    <s v="W33-2020"/>
    <m/>
    <d v="2020-09-14T00:00:00"/>
    <m/>
    <s v="38.RFI"/>
    <s v="21.RFI"/>
    <s v="CLOSED - RFI DONE"/>
    <s v="10.08.20 : RFIN sent_x000a_03.08.20 : 27.07.20 : 23.07.20 : 16.07.20 : 13.07.20 : PLN connection masih terkendala isu stock kwh meter kosong_x000a_09.07.20 : 06.07.20 : 02.07.20 : Soft RFI, collecting doc SRFIN, proses PLN connection_x000a_29.06.20 : erection on going_x000a_22.06.20 : curing time_x000a_18.06.20 : galian done, on going lantai kerja, prepare start rebarring_x000a_17.06.20 : Go RFI, PSB PLN release_x000a_11.06.20 : start excavation_x000a_08.06.20 : 04.06.20 : proses perijinan_x000a_01.06.20 : 29.05.20 : rekom on going, plan hari ini RFC dan start proses perijinan_x000a_28.05.20 : 25.05.20 : rekom on going_x000a_14.05.20 : Proses pembayaran IW dan Rekom  plan done tgl 20 Mei_x000a_08.05.20 : IW clear, Finalisasi IW plan Jumat submit eskalasi_x000a_30.04.20 : IW OG kurang 6 KK dari 24 KK_x000a_30.04.20 : IW on going_x000a_23.04.20 : RND review_x000a_16.04.20 : IW on going_x000a_09.04.20 : 06.04.20 : Hunting_x000a_"/>
    <x v="2"/>
    <x v="0"/>
    <m/>
    <m/>
    <m/>
    <m/>
    <x v="2"/>
    <m/>
    <m/>
    <x v="1"/>
    <m/>
    <m/>
  </r>
  <r>
    <n v="123"/>
    <m/>
    <s v="JAW-JB-SOR-3831"/>
    <n v="30590110031"/>
    <s v="1262021003"/>
    <s v="PANUNDAAN_CIWIDEY"/>
    <s v="ACTIVE"/>
    <s v="TB"/>
    <n v="107.435624"/>
    <n v="-7.1057870000000003"/>
    <n v="40"/>
    <s v="70/210/330"/>
    <n v="2020"/>
    <s v="JEDI 2020 [NEW]"/>
    <s v="Kp. Babakan Lampit, RT.01/07, Desa Panundaan, Kec.Ciwidey, Kab.Bandung Jawa Barat"/>
    <s v="HTI"/>
    <s v="JAW-JB-SOR-3831"/>
    <s v="PANUNDAAN_CIWIDEY"/>
    <s v="B2S"/>
    <s v="TBG"/>
    <s v="CENTRAL"/>
    <x v="8"/>
    <s v="Jawa Barat"/>
    <s v="KAB. BANDUNG"/>
    <n v="6614612"/>
    <x v="148"/>
    <m/>
    <n v="109"/>
    <s v="91 - 120 days"/>
    <d v="2020-08-31T00:00:00"/>
    <s v="W36-2020"/>
    <s v="Aug-2020"/>
    <d v="2020-07-20T00:00:00"/>
    <s v="W30-2020"/>
    <s v="Jul-2020"/>
    <d v="2020-07-20T00:00:00"/>
    <s v="W30-2020"/>
    <s v="Jul-2020"/>
    <d v="2020-07-20T00:00:00"/>
    <s v="W30-2020"/>
    <s v="Jul-2020"/>
    <s v="MW"/>
    <d v="2020-06-12T00:00:00"/>
    <m/>
    <s v="535322066954"/>
    <s v="6.6"/>
    <m/>
    <d v="2020-08-14T00:00:00"/>
    <m/>
    <d v="2020-07-15T00:00:00"/>
    <d v="2020-07-21T00:00:00"/>
    <s v="W30-2020"/>
    <m/>
    <m/>
    <m/>
    <s v="38.RFI"/>
    <s v="21.RFI"/>
    <s v="CLOSED - RFI DONE"/>
    <s v="21.07.20 : RFIN sent _x000a_20.07.20 : actual RFI, collecting doc RFIN_x000a_16.07.20 : PLN connection masih terkendala isu stock kwh meter kosong_x000a_15.07.20 : email SRFI-N sent_x000a_13.07.20 : PLN connection masih terkendala isu stock kwh meter kosong_x000a_09.07.20 : 06.07.20 : 02.07.20 : Soft RFI, collecting doc SRFIN, proses PLN connection_x000a_29.06.20 : ME on going_x000a_22.06.20 : erection on going_x000a_18.06.20 : cor done, curingtime_x000a_17.06.20 : Go RFI, PSB PLN release_x000a_11.06.20 : on going excavation_x000a_08.06.20 : start excavation_x000a_04.06.20 : 01.06.20 : proses perijinan_x000a_29.05.20 : plan hari ini RFC dan start proses perijinan_x000a_28.05.20 : 25.05.20 : 14.05.20 : Proses Rekom plan done tgl 15 Mei_x000a_08.05.20 : Proses pembayaran IW dan Rekom_x000a_30.04.20 : IW OG kurang 2 KK dari 25 KK_x000a_23.04.20 : 16.04.20 : IW on going_x000a_09.04.20 : 06.04.20 : Hunting_x000a_"/>
    <x v="2"/>
    <x v="0"/>
    <m/>
    <m/>
    <m/>
    <m/>
    <x v="2"/>
    <m/>
    <m/>
    <x v="1"/>
    <m/>
    <m/>
  </r>
  <r>
    <n v="201"/>
    <m/>
    <s v="JAW-JB-SOR-3839"/>
    <n v="30590160031"/>
    <s v="1262071003"/>
    <s v="WARGALUYU_ARJASARI"/>
    <s v="ACTIVE"/>
    <s v="TB"/>
    <n v="107.61182599999999"/>
    <n v="-7.0398540000000001"/>
    <n v="40"/>
    <s v="30/120/240"/>
    <n v="2020"/>
    <s v="JEDI 2020 [NEW]"/>
    <s v="Kp. Pasir Malang Rt.02 Rw.08, Desa Lebak Wangi, Kecamatan Arjasari, Kab.Bandung"/>
    <s v="HTI"/>
    <s v="JAW-JB-SOR-3839"/>
    <s v="WARGALUYU_ARJASARI"/>
    <s v="B2S"/>
    <s v="TBG"/>
    <s v="CENTRAL"/>
    <x v="8"/>
    <s v="Jawa Barat"/>
    <s v="KAB. BANDUNG"/>
    <n v="6614612"/>
    <x v="148"/>
    <m/>
    <n v="129"/>
    <s v="121 - 150 days"/>
    <d v="2020-08-31T00:00:00"/>
    <s v="W36-2020"/>
    <s v="Aug-2020"/>
    <d v="2020-07-30T00:00:00"/>
    <s v="W31-2020"/>
    <s v="Jul-2020"/>
    <d v="2020-07-31T00:00:00"/>
    <s v="W31-2020"/>
    <s v="Jul-2020"/>
    <d v="2020-08-15T00:00:00"/>
    <s v="W33-2020"/>
    <s v="Aug-2020"/>
    <s v="MW"/>
    <d v="2020-06-12T00:00:00"/>
    <m/>
    <s v="535342135933"/>
    <s v="6.6"/>
    <m/>
    <d v="2020-08-14T00:00:00"/>
    <m/>
    <d v="2020-05-10T00:00:00"/>
    <d v="2020-08-10T00:00:00"/>
    <s v="W33-2020"/>
    <m/>
    <m/>
    <m/>
    <s v="38.RFI"/>
    <s v="21.RFI"/>
    <s v="CLOSED - RFI DONE"/>
    <s v="10.08.20 : RFIN sent_x000a_03.08.20 : RFI actual dengan Multiguna, collecting doc RFIN_x000a_30.07.20 : erection og, pondasi bts og, me og, plan percepatan PLN multiguna_x000a_27.07.20 : start erection_x000a_23.07.20 : curing time_x000a_16.07.20 : 13.07.20 : on going galian pondasi_x000a_09.07.20 : start galian pondasi_x000a_06.07.20 : CME/galian stop by ormas, isu perijinan, plan solve dan continue CME besok 7 jul02.07.20 : comcase bloking ormas terkait perijinan. sedang proses negosiasi. pekerjaan baru mau gali, plan kerja kembali 6/7_x000a_29.06.20 : 22.06.20 : site clearing, plan gali besok 23 jun_x000a_18.06.20 : 17.06.20 : Go RFI, PSB PLN release, prepare material &amp; team_x000a_11.06.20 : prepare material &amp; team_x000a_08.06.20 : 04.06.20 : proses perijinan_x000a_01.06.20 : 29.05.20 : rekom on going, plan hari ini RFC dan start proses perijinan_x000a_28.05.20 : 25.05.20 : rekom on going_x000a_14.05.20 : finalisasi eskalasi sitac, plan start realisasi sitac dan proses rekom_x000a_08.05.20 : IW OG ada kendala Warga narik dukungan finalisasi Sabtu pertemuaan_x000a_30.04.20 : IW OG plan IW clear Tgl 3 mei_x000a_23.04.20 : 16.04.20 : IW on going_x000a_09.04.20 : 06.04.20 : Hunting_x000a_"/>
    <x v="2"/>
    <x v="0"/>
    <m/>
    <m/>
    <m/>
    <m/>
    <x v="2"/>
    <m/>
    <m/>
    <x v="1"/>
    <m/>
    <m/>
  </r>
  <r>
    <n v="173"/>
    <m/>
    <s v="JAW-JB-SOR-3836"/>
    <n v="30590140031"/>
    <s v="1262051003"/>
    <s v="SUMBERSARI_CIPARAY"/>
    <s v="ACTIVE"/>
    <s v="TB"/>
    <n v="107.70031899999999"/>
    <n v="-6.9954599999999996"/>
    <n v="40"/>
    <s v="30/110/240"/>
    <n v="2020"/>
    <s v="JEDI 2020 [NEW]"/>
    <s v=" Kp. Sapan, RT.05 RW. 06, Desa Sumbersari, Kec. Ciparay, Kab. Bandung"/>
    <s v="HTI"/>
    <s v="JAW-JB-SOR-3836"/>
    <s v="SUMBERSARI_CIPARAY"/>
    <s v="B2S"/>
    <s v="TBG"/>
    <s v="CENTRAL"/>
    <x v="8"/>
    <s v="Jawa Barat"/>
    <s v="KAB. BANDUNG"/>
    <n v="6614612"/>
    <x v="148"/>
    <m/>
    <n v="139"/>
    <s v="121 - 150 days"/>
    <d v="2020-08-31T00:00:00"/>
    <s v="W36-2020"/>
    <s v="Aug-2020"/>
    <d v="2020-08-30T00:00:00"/>
    <s v="W36-2020"/>
    <s v="Aug-2020"/>
    <d v="2020-08-30T00:00:00"/>
    <s v="W36-2020"/>
    <s v="Aug-2020"/>
    <d v="2020-08-24T00:00:00"/>
    <s v="W35-2020"/>
    <s v="Aug-2020"/>
    <s v="MW"/>
    <d v="2020-07-16T00:00:00"/>
    <m/>
    <s v="535312230470"/>
    <s v="6.6"/>
    <m/>
    <d v="2020-08-11T00:00:00"/>
    <m/>
    <m/>
    <d v="2020-08-20T00:00:00"/>
    <s v="W34-2020"/>
    <m/>
    <m/>
    <m/>
    <s v="38.RFI"/>
    <s v="21.RFI"/>
    <s v="CLOSED - RFI DONE"/>
    <s v="20.08.20 : RFIN sent (MULTIGUNA) plan PLN permanent 1 sept_x000a_17.08.20 : actual RFI dengan connect PLN Multiguna, collecting doc RFIN, plan submit RFIN 19 Aug_x000a_13.08.20 : ME on going_x000a_10.08.20 : tower erection done, on going tower painting, ME on going, finishing RBS foundation, on going F&amp;Y_x000a_06.08.20 : 03.08.20 : 30.07.20 : cor done, curingtime process_x000a_27.07.20 : rebarring_x000a_23.07.20 : borepile done, on going excavation, plan cor selasa 28 jul 20_x000a_16.07.20 : on going borepile_x000a_13.07.20 : mobilisasi tim borepile_x000a_09.07.20 : prepare team dan material_x000a_06.07.20 : APD/BoQ approved, submit berkas perijinan_x000a_02.07.20 : 29.06.20 : RFC, proses perijinan_x000a_25.06.20 : 22.06.20 : 18.06.20 : proses rekom on going _x000a_15.06.20 : 11.06.20 : IW clear, proses pengajuan eskalasi sitac_x000a_08.06.20 : 05.06.20 : IW yang 1 org minta pengerasan jalan estimasi Rp 50 jt,proses pendekatan LL_x000a_04.06.20 : Finalisasi IW plan IW clear Jumat tgl 5 Juni_x000a_01.06.20 : 29.05.20 : finalisasi IW, isu 1 kk masih kurang IW_x000a_28.05.20 : 25.05.20 : 14.05.20 : finalisasi eskalasi sitac, plan start realisasi sitac dan proses rekom_x000a_08.05.20 : Iw masih kurang 4 orang karena posisi di luar kota IW nya_x000a_30.04.20 : IW OG kurang 4 KK dari 18 KK_x000a_23.04.20 : 16.04.20 : IW on going_x000a_09.04.20 : 06.04.20 : Hunting_x000a_"/>
    <x v="2"/>
    <x v="0"/>
    <m/>
    <m/>
    <m/>
    <m/>
    <x v="2"/>
    <m/>
    <m/>
    <x v="1"/>
    <m/>
    <m/>
  </r>
  <r>
    <n v="858"/>
    <m/>
    <s v="JAW-JB-SOR-3838"/>
    <n v="30590150031"/>
    <s v="1262061003"/>
    <s v="SOREANG_SOREANG"/>
    <s v="SPK RETURN BY XL"/>
    <s v="TB"/>
    <n v="107.51968100000001"/>
    <n v="-7.0330880000000002"/>
    <n v="30"/>
    <s v="0/110/250"/>
    <n v="2020"/>
    <s v="JEDI 2020 [NEW]"/>
    <m/>
    <s v="HTI"/>
    <s v="JAW-JB-SOR-3838"/>
    <s v="SOREANG_SOREANG"/>
    <s v="B2S"/>
    <s v="TBG"/>
    <s v="CENTRAL"/>
    <x v="8"/>
    <s v="Jawa Barat"/>
    <s v="KAB. BANDUNG"/>
    <n v="6614612"/>
    <x v="148"/>
    <m/>
    <n v="746"/>
    <s v="&gt; 150 days"/>
    <d v="2020-08-31T00:00:00"/>
    <s v="W36-2020"/>
    <s v="Aug-2020"/>
    <s v="TBD"/>
    <s v="TBD"/>
    <s v="TBD"/>
    <s v="TBD"/>
    <s v="TBD"/>
    <s v="TBD"/>
    <s v="TBD"/>
    <s v="TBD"/>
    <s v="TBD"/>
    <m/>
    <m/>
    <m/>
    <m/>
    <m/>
    <m/>
    <d v="2020-09-16T00:00:00"/>
    <m/>
    <m/>
    <m/>
    <m/>
    <m/>
    <m/>
    <m/>
    <s v="02.SPK returned"/>
    <s v="02.SPK RETURNED"/>
    <m/>
    <s v="08.05.20 : email SPK RETURN BY XL karena perubahan plan (email Pak Sony)_x000a_30.04.20 : hunting perluasan SAR ke 4 arah berbeda plan submit Sabtu tgl 3 Mei_x000a_23.04.20 : 16.04.20 : validasi kandidat_x000a_09.04.20 : 06.04.20 : Hunting_x000a_"/>
    <x v="2"/>
    <x v="0"/>
    <m/>
    <m/>
    <m/>
    <m/>
    <x v="2"/>
    <m/>
    <m/>
    <x v="1"/>
    <m/>
    <m/>
  </r>
  <r>
    <n v="188"/>
    <m/>
    <s v="SUM-KR-BTM-0584"/>
    <n v="30589560031"/>
    <s v="0506141003"/>
    <s v="TANJUNG BANUN REMPANG"/>
    <s v="ACTIVE"/>
    <s v="TB"/>
    <n v="104.21259999999999"/>
    <n v="0.813419"/>
    <n v="50"/>
    <s v="0/100/270"/>
    <n v="2020"/>
    <s v="JEDI 2020 [NEW]"/>
    <s v="Tanjung Banom RT.01 RW.05 Kel.Sembulang Kec.Galang  Kota Batam Prov.Kepulauan Riau"/>
    <s v="HTI"/>
    <s v="SUM-KR-BTM-0584"/>
    <s v="TANJUNG BANUN REMPANG"/>
    <s v="B2S"/>
    <s v="TBG"/>
    <s v="West"/>
    <x v="9"/>
    <s v="Kep. Riau"/>
    <s v="Kep. Riau"/>
    <n v="6614591"/>
    <x v="149"/>
    <m/>
    <n v="159"/>
    <s v="&gt; 150 days"/>
    <d v="2020-08-24T00:00:00"/>
    <s v="W35-2020"/>
    <s v="Aug-2020"/>
    <d v="2020-07-10T00:00:00"/>
    <s v="W28-2020"/>
    <s v="Jul-2020"/>
    <d v="2020-07-10T00:00:00"/>
    <s v="W28-2020"/>
    <s v="Jul-2020"/>
    <d v="2020-09-10T00:00:00"/>
    <s v="W37-2020"/>
    <s v="Sep-2020"/>
    <s v="MW"/>
    <d v="2020-05-20T00:00:00"/>
    <m/>
    <n v="153000353907"/>
    <n v="6.6"/>
    <m/>
    <d v="2020-08-14T00:00:00"/>
    <m/>
    <m/>
    <d v="2020-09-02T00:00:00"/>
    <s v="W36-2020"/>
    <m/>
    <d v="2020-09-03T00:00:00"/>
    <m/>
    <s v="38.RFI"/>
    <s v="21.RFI"/>
    <s v="CLOSED - RFI DONE"/>
    <s v="02.09.20 : RFIN sent_x000a_31.08.20 : 27.08.20 : 24.08.20 : waiting review &amp; approval sharing cost addtional PLN Bright Batam by XL Power Eng, revisi plan RFI 10 sept_x000a_17.08.20 : waiting review &amp; approval sharing cost addtional PLN Bright Batam by XL Power Eng_x000a_12.08.20 : eskalasi isu pengajuan sharing cost add work trafo 50 kvA (167 juta) PLN Bright Batam le XL (Pak Imam)_x000a_10.08.20 : PP BPRAB PLN Bright release (Rp 160jt) tetapi msh minus layout dan Detail RAB utk eskalasi ke XL, eskalasi sharing cost ke XL, plan RFI 21 Aug jika minggu ini approved by XL_x000a_06.08.20 : 03.08.20 : PLN connection terkendala isu PLN Bright_x000a_30.07.20 : SRFI actual, Proses Surat Jawaban/BPRAB Bright msh blm released karena sdg Proses RAB internal Bright_x000a_27.07.20 : ME on going, plan SRFI 28 jul, wait PLN Connection_x000a_23.07.20 : ME on going, PLN register done, menunggu laporan hasil survey PLN_x000a_20.07.20 : Tower erection done, Pondasi BTS OG_x000a_13.07.20 : erection done, on going pondasi BTS, isu PLN bright hrs ada surat hibah, sudah surevy PLN, BPRAB blm release krn belum ada hibah yg belum di tandatngani LL (Polisi), plan RFI 28 juli_x000a_02.07.20 : on going erection 6 section_x000a_29.06.20 : on going erection tower_x000a_25.06.20 : erection start 24/06_x000a_22.06.20 : cor done 20/6, curingtime_x000a_18.06.20 : rebarring, persiapan cor_x000a_15.06.20 : rebarring_x000a_11.06.20 : galian done, on going lantai kerja &amp; bar bending_x000a_08.06.20 : 04.06.20 : start galian_x000a_01.06.20 : bar bending, plan start galian 2 jun 20, plan pick up tower 2 jun 20_x000a_28.05.20 : wait team &amp; preparation_x000a_25.05.20 : 20.05.20 : plan start galian after lebaran, isu penambahan new trafo_x000a_14.05.20 : eskalasi sitac Approved, proses cek doc Legalitas lahan_x000a_23.04.20 : 16.04.20 : proses negosiasi/BAN karena high price, paralel IW on going_x000a_09.04.20 : 07.04.20 : TNP OK kand A tower 62m_x000a_03.04.20 : RND OK kand A tower 62m_x000a_25.03.20 : hasil assessment :_x000a_1. Titik NOM Masuk dalam kawasan Hutan Konservasi_x000a_2. Jarak 650m dari titik NOM kearah Jalan Umum base on Street View tidak ada Jaringan Listrik_x000a_"/>
    <x v="2"/>
    <x v="0"/>
    <m/>
    <m/>
    <m/>
    <m/>
    <x v="2"/>
    <m/>
    <m/>
    <x v="1"/>
    <m/>
    <m/>
  </r>
  <r>
    <n v="629"/>
    <m/>
    <s v="JAW-JT-PML-0955"/>
    <n v="30591130031"/>
    <s v="140096109"/>
    <s v="SURAJAYA"/>
    <s v="ACTIVE - RELOCATION"/>
    <s v="TI"/>
    <n v="109.37846"/>
    <n v="-6.9922199999999997"/>
    <n v="50"/>
    <s v="90/210/330"/>
    <m/>
    <m/>
    <s v="Desa Lenggrong RT.04 RW.01 Kec.Bantarbolang, Kab.Pemalang Prov. Jawa Tengah"/>
    <s v="EID"/>
    <s v="JAW-JT-PML-0955"/>
    <s v="Surajaya Relocation"/>
    <s v="COLO"/>
    <m/>
    <s v="CENTRAL"/>
    <x v="5"/>
    <s v="Jawa Tengah"/>
    <s v="Kab. Pemalang"/>
    <n v="6614590"/>
    <x v="149"/>
    <m/>
    <n v="123"/>
    <s v="121 - 150 days"/>
    <d v="2020-04-26T00:00:00"/>
    <s v="W18-2020"/>
    <s v="Apr-2020"/>
    <d v="2020-05-28T00:00:00"/>
    <s v="W22-2020"/>
    <s v="May-2020"/>
    <d v="2020-07-23T00:00:00"/>
    <s v="W30-2020"/>
    <s v="Jul-2020"/>
    <d v="2020-07-29T00:00:00"/>
    <s v="W31-2020"/>
    <s v="Jul-2020"/>
    <s v="MW"/>
    <d v="2020-07-08T00:00:00"/>
    <m/>
    <n v="522531764667"/>
    <s v="7,7"/>
    <m/>
    <m/>
    <m/>
    <d v="2020-05-28T00:00:00"/>
    <d v="2020-07-28T00:00:00"/>
    <s v="W31-2020"/>
    <m/>
    <m/>
    <m/>
    <s v="38.RFI"/>
    <s v="21.RFI"/>
    <s v="CLOSED - RFI DONE"/>
    <s v="28.07.20 : RFIN sent _x000a_23.07.20 : nomor register PLN release, plan bayar BP besok 24 jul, plan connect PLM/RFI 29 jul 20_x000a_20.07.20 : 16.07.20 : 13.07.20 : SK PLN release_x000a_09.07.20 : 08.07.20 : email konfirmasi request PLN connection from XL, SK PLN request done, plan connect 23 juli_x000a_02.07.20 : 29.06.20 : PLN Connection menunggu konfirmasi dari XL, plan RFI adalah SK PLN release+14 hari_x000a_28.05.20 : SRFIN sent, wait XL confirmation untuk connect PLN nya "/>
    <x v="2"/>
    <x v="0"/>
    <m/>
    <m/>
    <m/>
    <m/>
    <x v="2"/>
    <m/>
    <m/>
    <x v="1"/>
    <m/>
    <m/>
  </r>
  <r>
    <n v="275"/>
    <m/>
    <s v="SUM-SU-KBJ-2074"/>
    <n v="30590440031"/>
    <s v="021738109"/>
    <s v="D A U L U"/>
    <s v="ACTIVE"/>
    <s v="TB"/>
    <n v="98.514529999999993"/>
    <n v="3.2266300000000001"/>
    <n v="30"/>
    <s v="10/90/290"/>
    <n v="2020"/>
    <s v="JEDI 2020 [NEW]"/>
    <s v="Desa Semangat Gunung, Kec. Merdeka, Kab Karo, Prov Sumatra Utara"/>
    <s v="HTI"/>
    <s v="SUM-SU-KBJ-2074"/>
    <s v="SEMANGAT GUNUNG"/>
    <s v="COLO"/>
    <s v="TBG"/>
    <s v="West"/>
    <x v="3"/>
    <s v="Kep. Bangka Belitung"/>
    <s v="KAB. KARO"/>
    <n v="6614566"/>
    <x v="150"/>
    <m/>
    <n v="78"/>
    <s v="61 - 90 days"/>
    <d v="2020-04-18T00:00:00"/>
    <s v="W16-2020"/>
    <s v="Apr-2020"/>
    <d v="2020-04-30T00:00:00"/>
    <s v="W18-2020"/>
    <s v="Apr-2020"/>
    <d v="2020-06-13T00:00:00"/>
    <s v="W24-2020"/>
    <s v="Jun-2020"/>
    <d v="2020-06-13T00:00:00"/>
    <s v="W24-2020"/>
    <s v="Jun-2020"/>
    <s v="MW"/>
    <s v="20-May-20_x000a_18-May-20"/>
    <m/>
    <n v="129030028604"/>
    <n v="6.6"/>
    <m/>
    <d v="2020-04-08T00:00:00"/>
    <m/>
    <d v="2020-04-29T00:00:00"/>
    <d v="2020-06-05T00:00:00"/>
    <s v="W23-2020"/>
    <m/>
    <d v="2020-08-28T00:00:00"/>
    <m/>
    <s v="38.RFI"/>
    <s v="21.RFI"/>
    <s v="CLOSED - RFI DONE"/>
    <s v="05.06.20 : RFIN sent _x000a_30.04.20 : 29.04.20 : SRFIN sent_x000a_23.04.20 : 16.04.20 : 09.04.20 : 25.03.20 : under RNP review HTI"/>
    <x v="2"/>
    <x v="0"/>
    <m/>
    <m/>
    <m/>
    <m/>
    <x v="2"/>
    <m/>
    <m/>
    <x v="1"/>
    <m/>
    <m/>
  </r>
  <r>
    <n v="175"/>
    <m/>
    <s v="KAL-KB-MPW-0705"/>
    <n v="30588020031"/>
    <s v="2006871003"/>
    <s v="SUNGAINIPAHSIANTAN"/>
    <s v="ACTIVE"/>
    <s v="TB"/>
    <n v="109.2157"/>
    <n v="9.1694999999999999E-2"/>
    <n v="30"/>
    <s v="0/110/190"/>
    <n v="2020"/>
    <s v="JEDI 2020 [NEW]"/>
    <s v="Jl. Parit H. Amin RT.001 RW.018, Desa Jungkat, Kecamatan Siantan, Kabupaten Mempawah, Provinsi Kalimantan Barat"/>
    <s v="HTI"/>
    <s v="KAL-KB-MPW-0705"/>
    <s v="SUNGAINIPAHSIANTAN"/>
    <s v="B2S"/>
    <s v="TBG"/>
    <s v="JABO"/>
    <x v="7"/>
    <s v="Kalimantan Barat"/>
    <s v="KAB. MEMPAWAH"/>
    <n v="6614568"/>
    <x v="150"/>
    <m/>
    <n v="125"/>
    <s v="121 - 150 days"/>
    <d v="2020-08-16T00:00:00"/>
    <s v="W34-2020"/>
    <s v="Aug-2020"/>
    <d v="2020-07-20T00:00:00"/>
    <s v="W30-2020"/>
    <s v="Jul-2020"/>
    <d v="2020-07-20T00:00:00"/>
    <s v="W30-2020"/>
    <s v="Jul-2020"/>
    <d v="2020-07-20T00:00:00"/>
    <s v="W30-2020"/>
    <s v="Jul-2020"/>
    <s v="MW"/>
    <d v="2020-06-12T00:00:00"/>
    <m/>
    <s v="211012275512"/>
    <n v="6.6"/>
    <m/>
    <d v="2020-07-29T00:00:00"/>
    <m/>
    <m/>
    <d v="2020-07-22T00:00:00"/>
    <s v="W30-2020"/>
    <m/>
    <m/>
    <m/>
    <s v="38.RFI"/>
    <s v="21.RFI"/>
    <s v="CLOSED - RFI DONE"/>
    <s v="22.07.20 : RFIN sent _x000a_16.07.20 : proses PLN connection plan connect 16 jul_x000a_13.07.20 : SRFI actual, collecting doc SRFIN_x000a_13.07.20 : ME on going_x000a_09.07.20 : Erection OG - Closed Body_x000a_02.07.20 : plan cor besok, material tower sudah on site, plan erection 8 jul 20_x000a_29.06.20 : 22.06.20 : cerucuk on going, Cor Pondasi terkendala lokasi tergenang air, tanah ikut tersedot, porositas tinggi, issue permukaan tanah naik 40cm akibat penanaman cerucuk jadi harus di gali lagi tanah diantara cerucuk untuk mendapatkan kedalaman pondasi yg sesuai. Plan Cor Pondasi 22/06, Erection Plan tgl 24/06, ME Plan dikerjakan paralel di malam hari (utk ME bawah), Pondasi RBS paralel dikerjakan di malam hari, Proses perluasan jaringan masih di koordinasiakan dengan PLN, plan SRFI 30 juni_x000a_18.06.20 : Borepile Done, Galian Finish 13/06, plan Cerucuk 17/06, plan Rebaring 20/06, plan Setting Angkur 20/06, lokasi tergenang air, tanah ikut tersedot, porositas tinggi, Plan Cor Pondasi: 21/06,  Plan Erection: 24/06, Material Tower On delivery MOS 13/06, terdapat isu perluasan jaringan PLN_x000a_17.06.20 : Go RFI, PSB PLN release_x000a_15.06.20 : excavation_x000a_11.06.20 : 08.06.20 : 06.06.20 : Borpile done, Galian OG - Permasalah Air Pasang, Cerucuk Ready dipasang, COR Pondasi 15/06, Plan SRFI 25/06, Fabrikasi Material Besi di Warehause OG, Mataerial Tower Delivery Plan 10/06-plan OS 15/06_x000a_04.06.20 : cerucuk on going_x000a_01.06.20 : bouwplank_x000a_28.05.20 : on going perijinan, paralel tim CME plan on site 28 may untuk preparation CME_x000a_25.05.20 : 14.05.20 : 08.05.20 : proses perijinan_x000a_30.04.20 : 23.04.20 : 16.04.20 : IW done, proses rekom on going_x000a_09.04.20 : 02.04.20 : Eskalasi Sitac_x000a_31.03.20 : 30.03.20 : IW Clear 7 orang, eskalasi capex_x000a_25.03.20 : RF &amp; TX OK, IW on going_x000a_25.03.20 : Kand  B approved by TNP, IW ongoing _x000a_24.03.20 : Kand B approved by Huawei_x000a_23.03.20 : Validasi Kand A dan B to HO_x000a_"/>
    <x v="2"/>
    <x v="0"/>
    <m/>
    <m/>
    <m/>
    <m/>
    <x v="2"/>
    <m/>
    <m/>
    <x v="1"/>
    <m/>
    <m/>
  </r>
  <r>
    <n v="154"/>
    <m/>
    <s v="KAL-KB-SBS-0706"/>
    <n v="30588050031"/>
    <s v="2006901003"/>
    <s v="SELAKAUTUA"/>
    <s v="ACTIVE"/>
    <s v="TB"/>
    <n v="109.059997"/>
    <n v="1.0247310000000001"/>
    <n v="40"/>
    <s v="20/210/270"/>
    <n v="2020"/>
    <s v="JEDI 2020 [NEW]"/>
    <s v="Dusun Pangkalan Asam, RT.010 RW.002, Desa Sungai Daun, Kecamatan Selakau, Kabupaten Sambas, Provinsi Kalimantan Barat"/>
    <s v="HTI"/>
    <s v="KAL-KB-SBS-0706"/>
    <s v="SELAKAUTUA"/>
    <s v="B2S"/>
    <s v="TBG"/>
    <s v="JABO"/>
    <x v="7"/>
    <s v="Kalimantan Barat"/>
    <s v="KAB. SAMBAS"/>
    <n v="6614568"/>
    <x v="150"/>
    <m/>
    <n v="143"/>
    <s v="121 - 150 days"/>
    <d v="2020-08-16T00:00:00"/>
    <s v="W34-2020"/>
    <s v="Aug-2020"/>
    <d v="2020-07-25T00:00:00"/>
    <s v="W30-2020"/>
    <s v="Jul-2020"/>
    <d v="2020-07-25T00:00:00"/>
    <s v="W30-2020"/>
    <s v="Jul-2020"/>
    <d v="2020-11-27T00:00:00"/>
    <s v="W48-2020"/>
    <s v="Nov-2020"/>
    <s v="MW"/>
    <d v="2020-06-12T00:00:00"/>
    <m/>
    <s v="212000728344"/>
    <n v="6.6"/>
    <m/>
    <d v="2020-08-14T00:00:00"/>
    <m/>
    <m/>
    <d v="2020-08-09T00:00:00"/>
    <s v="W33-2020"/>
    <m/>
    <m/>
    <m/>
    <s v="38.RFI"/>
    <s v="21.RFI"/>
    <s v="CLOSED - RFI DONE"/>
    <s v="10.08.20 : RFIN sent _x000a_06.08.20 : 03.08.20 : Erection OG, Pondasi BTS, ME, pagar, OG, Plan PLN 3 Aug_x000a_23.07.20 : curingtime, plan start erection 25 jul_x000a_20.07.20 : pouring concrete_x000a_16.07.20 : cerucuk done, on going rebarring pondasi_x000a_13.07.20 : 09.07.20 : on going cerucuk, terkendala cuaca Hujan hampir setiap hari dan langsiran mutar sungai (jauh), plan cor 14 jul, plan erection done 23 jul, plan RFI 25 jul_x000a_02.07.20 : borepile done, on going cerucuk start 30 jun (4 hari) plan lantai kerja 4 jul, plan cor 8 jul, material tower on going langsir_x000a_29.06.20 : 22.06.20 : bouwplank, Proses langsir Material, akses sementara lewat sungai, plan cor 30 jun_x000a_18.06.20 : prepare start CME, langsir material to site, proses bangun jembatan akses sementara melintasi sungai_x000a_17.06.20 : Go RFI, PSB PLN release_x000a_15.06.20 : 11.06.20 : 08.06.20 : 06.06.20 : Team Plan Onsite, preparation CME start_x000a_04.06.20 : 01.06.20 : bouwplank_x000a_28.05.20 : rekom on going, paralel tim CME plan on site 28 may untuk preparation CME_x000a_25.05.20 : 14.05.20 : 08.05.20 : 30.04.20 : rekom og_x000a_23.04.20 : 16.04.20 : IW on going_x000a_09.04.20 : 07.04.20 : submit kand C, RND OK tower 52m, wait TNP review_x000a_02.04.20 : 01.04.20 : TNP OK, IW on going_x000a_31.03.20 : RND OK_x000a_25.03.20 : hunting_x000a_"/>
    <x v="2"/>
    <x v="0"/>
    <m/>
    <m/>
    <m/>
    <m/>
    <x v="2"/>
    <m/>
    <m/>
    <x v="1"/>
    <m/>
    <m/>
  </r>
  <r>
    <n v="176"/>
    <m/>
    <s v="KAL-KB-MPW-0708"/>
    <n v="30588030031"/>
    <s v="2006881003"/>
    <s v="SUNGAIPURUNKECIL"/>
    <s v="ACTIVE"/>
    <s v="TB"/>
    <n v="109.1345"/>
    <n v="0.23162199999999999"/>
    <n v="40"/>
    <s v="90/180/270"/>
    <n v="2020"/>
    <s v="JEDI 2020 [NEW]"/>
    <s v="RT 021/RW 010, Desa Peniraman, Kecamatan Sungai Pinyuh, Kab. Mempawah, Prov. Kalimantan Barat"/>
    <s v="HTI"/>
    <s v="KAL-KB-MPW-0708"/>
    <s v="SUNGAIPURUNKECIL"/>
    <s v="B2S"/>
    <s v="TBG"/>
    <s v="JABO"/>
    <x v="7"/>
    <s v="Kalimantan Barat"/>
    <s v="KAB. MEMPAWAH"/>
    <n v="6614568"/>
    <x v="150"/>
    <m/>
    <n v="168"/>
    <s v="&gt; 150 days"/>
    <d v="2020-08-16T00:00:00"/>
    <s v="W34-2020"/>
    <s v="Aug-2020"/>
    <d v="2020-08-15T00:00:00"/>
    <s v="W33-2020"/>
    <s v="Aug-2020"/>
    <d v="2020-07-25T00:00:00"/>
    <s v="W30-2020"/>
    <s v="Jul-2020"/>
    <d v="2020-08-30T00:00:00"/>
    <s v="W36-2020"/>
    <s v="Aug-2020"/>
    <s v="MW"/>
    <d v="2020-06-12T00:00:00"/>
    <m/>
    <s v="211101609728"/>
    <n v="6.6"/>
    <m/>
    <d v="2020-09-01T00:00:00"/>
    <m/>
    <d v="2020-08-30T00:00:00"/>
    <d v="2020-09-03T00:00:00"/>
    <s v="W36-2020"/>
    <m/>
    <m/>
    <m/>
    <s v="38.RFI"/>
    <s v="21.RFI"/>
    <s v="CLOSED - RFI DONE"/>
    <s v="03.09.20 : RFIN sent_x000a_31.08.20 : 30.08.20 : RFI actual, collecting doc RFIN_x000a_27.08.20 : ME on going, F&amp;Y on going_x000a_24.08.20 : erection on going, revisi plan RFI 30 Aug_x000a_17.08.20 : start erection 18/08 Revisi plan RFI 25/08_x000a_13.08.20 : 10.08.20 : 06.08.20 : curingtime_x000a_03.08.20 : Rebaring OG,Plan Cor 03 Aug_x000a_23.07.20 : on going borepile, plan cor pondasi 31 jul_x000a_16.07.20 : plan start galian excavator_x000a_13.07.20 : 09.07.20 : CME stop by LL, proses review legal doc &amp; paralel nego di ijinkan continue pekerjaan CME_x000a_02.07.20 : 29.06.20 : 25.06.20 : plan isu clear dan start CME W1 jul_x000a_22.06.20 : Comcase, Borepile stop (CME Stop), proses negosiasi, plan RFI 25 juli (plan percepatan 15 jul)_x000a_18.06.20 : Comcase, Borepile stop (CME Stop), proses negosiasi, plan RFI 25 juli (plan percepatan 15 jul)_x000a_17.06.20 : Go RFI, PSB PLN release_x000a_15.06.20 : on going borepile_x000a_11.06.20 : 08.06.20 : 06.06.20 : Team Plan Onsite, preparation CME start_x000a_04.06.20 : 01.06.20 : bouwplank_x000a_28.05.20 : rekom on going, paralel tim CME plan on site 28 may untuk preparation CME_x000a_25.05.20 : 14.05.20 : 08.05.20 : 30.04.20 : rekom og_x000a_23.04.20 : 16.04.20 : IW clear, proses eskalasi sitac_x000a_09.04.20 : 07.04.20 : submit kand C, RND OK tower 52m, wait TNP review_x000a_06.04.20 : RND review_x000a_02.04.20 : rehunting sesuai arahan_x000a_27.03.20 : Validasi Kand A dan B_x000a_25.03.20 : Hunting by Mitra NOM masuk dalam kawasan PT. Perkebunan _x000a_20.03.20 : STIP Released_x000a_"/>
    <x v="2"/>
    <x v="0"/>
    <m/>
    <m/>
    <m/>
    <m/>
    <x v="2"/>
    <m/>
    <m/>
    <x v="1"/>
    <m/>
    <m/>
  </r>
  <r>
    <n v="74"/>
    <m/>
    <s v="KAL-KB-NBA-0707"/>
    <n v="30588040031"/>
    <s v="2006891003"/>
    <s v="KARANGAN LANDAK"/>
    <s v="ACTIVE"/>
    <s v="TB"/>
    <n v="109.379975"/>
    <n v="0.55656388899999998"/>
    <n v="40"/>
    <s v="20/110/230"/>
    <n v="2020"/>
    <s v="JEDI 2020 [NEW]"/>
    <s v="Jalan Raya karangan - Sompak, RT 002/RW 003, Desa karangan, Kecamatan Mempawah Hulu, Kab. Landak, Prov. Kalimantan Barat"/>
    <s v="HTI"/>
    <s v="KAL-KB-NBA-0707"/>
    <s v="KARANGAN"/>
    <s v="B2S"/>
    <s v="TBG"/>
    <s v="JABO"/>
    <x v="7"/>
    <s v="Kalimantan Barat"/>
    <s v="KAB. LANDAK"/>
    <n v="6614568"/>
    <x v="150"/>
    <m/>
    <n v="214"/>
    <s v="&gt; 150 days"/>
    <d v="2020-08-16T00:00:00"/>
    <s v="W34-2020"/>
    <s v="Aug-2020"/>
    <d v="2020-09-30T00:00:00"/>
    <s v="W40-2020"/>
    <s v="Sep-2020"/>
    <d v="2020-07-31T00:00:00"/>
    <s v="W31-2020"/>
    <s v="Jul-2020"/>
    <d v="2020-10-19T00:00:00"/>
    <s v="W43-2020"/>
    <s v="Oct-2020"/>
    <s v="MW"/>
    <d v="2020-08-10T00:00:00"/>
    <m/>
    <s v="211101612086"/>
    <n v="6.6"/>
    <m/>
    <d v="2020-10-20T00:00:00"/>
    <m/>
    <m/>
    <d v="2020-10-19T00:00:00"/>
    <s v="W43-2020"/>
    <m/>
    <m/>
    <m/>
    <s v="38.RFI"/>
    <s v="21.RFI"/>
    <s v="CLOSED - RFI DONE"/>
    <s v="22.10.20 : doc RFIN sent_x000a_19.10.20 : plan hari ini RFI_x000a_15.10.20 : on going erection (kendala curah hujan tinggi), PLN sudah tarik jaringan_x000a_12.10.20 : on going erection_x000a_08.10.20 : erection tower terkendala hujan, info BMKG minggu2 ini Kalbar terjadi Intensitas Hujan Tinggi, revisi plan RFI 19 oct_x000a_05.10.20 : plan hari ini start erection_x000a_01.10.20 : 30.09.20 : on going pouring concrete_x000a_28.09.20 : rebaring plan cor 29/09_x000a_24.09.20 : plan cor 27 sep 20, plan start erection 1 oct, plan RFI tetap dikejar 5 oct_x000a_21.09.20 : 17.09.20 : rebarring, Plan Cor 22/09, revisi plan RFI 5 oct_x000a_14.09.20 : kondisi site terkena banjir, rebarring_x000a_10.09.20 : 07.09.20 : 03.09.20 : on going rebarring, terkendala hujan dan galian longsor_x000a_31.08.20 : 27.08.20 : on going rebarring_x000a_24.08.20 : rebarring, plan cor 25 Aug 20_x000a_17.08.20 : 13.08.20 : plan cor 18 Aug_x000a_10.08.20 : rebarring, plan cor 14 Aug_x000a_03.08.20 : Rebaring OG, Plan Cor 4 Aug._x000a_23.07.20 : plan start galian hari ini, plan cor 31 jul_x000a_16.07.20 : start excavation menunggu setelah acara adat 18 jul 20, plan galian menggunakan excavator_x000a_13.07.20 : bouwplank_x000a_02.07.20 : proses perijinan, Plan percepatan CME : Bowplank 09/07, Galian 09/07 Menggunakan Excavator, Cerucuk 10/07 - Finish 11/07, Rebaring 11/07 - Finish 14/07, Pouring 15/07, Curing 16/07 - Finish 18/07, Erection 19/07 - Finish 26/07, ME 26/07, SRFI 27/07_x000a_02.07.20 : start CME wait APD, bisa paralel dg perijinan, plan APD minggu ini_x000a_29.06.20 : proses perijinan_x000a_25.06.20 : plan RFC end of june, plan start CME W1 juli_x000a_25.06.20 : 22.06.20 : proses approval realisasi IW, plan prepare soiltest_x000a_18.06.20 : plan eskalasi sitac approved 19/06/2020_x000a_15.06.20 : IW clear (confirmed Cand. B), proses review dan validasi eskalasi sitac_x000a_11.06.20 : proses review dan validasi eskalasi sitac_x000a_08.06.20 : 04.06.20 : IW clear, proses pengajuan eskalasi sitac_x000a_01.06.20 : IW on going_x000a_28.05.20 : re follow up IW kand sebelumnya_x000a_25.05.20 : 14.05.20 : 08.05.20 : IW on going_x000a_30.04.20 : 23.04.20 : 16.04.20 : 09.04.20 : IW on going_x000a_02.04.20 : under review TNP_x000a_31.03.20 : waiting TNP review_x000a_25.03.20 : hunting, belum bisa masuk wilayah landak dikarenakan masih ada acara tolak bala suku dayak "/>
    <x v="2"/>
    <x v="0"/>
    <m/>
    <m/>
    <m/>
    <m/>
    <x v="2"/>
    <m/>
    <m/>
    <x v="1"/>
    <m/>
    <m/>
  </r>
  <r>
    <n v="867"/>
    <m/>
    <s v="KAL-KS-MTP-0930-RETURN"/>
    <m/>
    <m/>
    <m/>
    <s v="SPK RETURN BY XL"/>
    <s v=""/>
    <n v="114.52221400000001"/>
    <n v="-3.4988920000000001"/>
    <n v="50"/>
    <s v="0/90/180"/>
    <m/>
    <m/>
    <m/>
    <s v="HTI"/>
    <s v="KAL-KS-MTP-0930-RETURN"/>
    <s v="BAKAMBAT"/>
    <s v="B2S"/>
    <s v="TBG"/>
    <s v="CENTRAL"/>
    <x v="7"/>
    <s v="Kalimantan Selatan"/>
    <s v="Banjar"/>
    <n v="6614568"/>
    <x v="150"/>
    <m/>
    <n v="761"/>
    <s v="&gt; 150 days"/>
    <d v="2020-08-16T00:00:00"/>
    <s v="W34-2020"/>
    <s v="Aug-2020"/>
    <s v="TBD"/>
    <s v="TBD"/>
    <s v="TBD"/>
    <s v="TBD"/>
    <s v="TBD"/>
    <s v="TBD"/>
    <s v="TBD"/>
    <s v="TBD"/>
    <s v="TBD"/>
    <m/>
    <m/>
    <m/>
    <m/>
    <m/>
    <m/>
    <m/>
    <m/>
    <m/>
    <m/>
    <m/>
    <m/>
    <m/>
    <m/>
    <s v="02.SPK returned"/>
    <s v="02.SPK RETURNED"/>
    <m/>
    <s v="26.03.20 : RND OK change to Colo dengan propose top tower, tower 42m permanen, SPK RETURN, CHANGE TO COLO_x000a_25.03.20 : 20.03.20 : propose change to colo ke 220733109 TBG_DSLABATMUARA jarak 204m, status masih GM dengan plan RFI permanent W4 May SST 42m (IMB clear), space availabel for XL 40m. Req Xl (pak Doddy) di 50m. Sedang dipertimbangkan kembali_x000a_"/>
    <x v="2"/>
    <x v="0"/>
    <m/>
    <m/>
    <m/>
    <m/>
    <x v="2"/>
    <m/>
    <m/>
    <x v="1"/>
    <m/>
    <m/>
  </r>
  <r>
    <n v="829"/>
    <m/>
    <s v="JAW-JI-LMG-4278"/>
    <n v="30588010031"/>
    <s v="1644031003"/>
    <s v="DESA PASI KARANGBINANGUN"/>
    <s v="SPK RETURN BY XL"/>
    <s v="TB"/>
    <n v="112.455454"/>
    <n v="-7.0573439999999996"/>
    <n v="50"/>
    <s v="90/200/270"/>
    <m/>
    <m/>
    <m/>
    <s v="HTI"/>
    <s v="JAW-JI-LMG-4278"/>
    <s v="DESA PASI KARANGBINANGUN"/>
    <s v="B2S"/>
    <s v="TBG"/>
    <s v="EAST"/>
    <x v="6"/>
    <s v="Jawa Timur"/>
    <s v="Lamongan"/>
    <n v="6614568"/>
    <x v="150"/>
    <m/>
    <n v="761"/>
    <s v="&gt; 150 days"/>
    <d v="2020-08-16T00:00:00"/>
    <s v="W34-2020"/>
    <s v="Aug-2020"/>
    <s v="TBD"/>
    <s v="TBD"/>
    <s v="TBD"/>
    <s v="TBD"/>
    <s v="TBD"/>
    <s v="TBD"/>
    <s v="TBD"/>
    <s v="TBD"/>
    <s v="TBD"/>
    <m/>
    <m/>
    <m/>
    <m/>
    <m/>
    <m/>
    <m/>
    <m/>
    <m/>
    <m/>
    <m/>
    <m/>
    <m/>
    <m/>
    <s v="02.SPK returned"/>
    <s v="02.SPK RETURNED"/>
    <m/>
    <s v="22.04.20 : email konfirmasi return by XL (Bu Endang) karena ada perubahan plan XL_x000a_16.04.20 : rehunting_x000a_09.04.20 : 02.04.20 : rehunting_x000a_25.03.20 : hunting_x000a_"/>
    <x v="2"/>
    <x v="0"/>
    <m/>
    <m/>
    <m/>
    <m/>
    <x v="2"/>
    <m/>
    <m/>
    <x v="1"/>
    <m/>
    <m/>
  </r>
  <r>
    <n v="430"/>
    <m/>
    <s v="SUL-SN-PLP-1336"/>
    <n v="30588670031"/>
    <s v="280486109"/>
    <s v="TBG TOBULUNG BARA"/>
    <s v="ACTIVE"/>
    <s v="TB"/>
    <n v="120.184"/>
    <n v="-2.94333"/>
    <n v="30"/>
    <s v="0/170/270"/>
    <n v="2020"/>
    <s v="JEDI 2020 [NEW]"/>
    <s v="Jl. DR. Ratulangi, RT 02, Rw 02, Kel. Tobulung, Kec. Bara, Kota Palopo"/>
    <s v="HTI"/>
    <s v="SUL-SN-PLP-1336"/>
    <s v="TO'BULUNG"/>
    <s v="COLO"/>
    <s v="TBG"/>
    <s v="EAST"/>
    <x v="2"/>
    <s v="Sulawesi Selatan"/>
    <s v="KOTA PALOPO"/>
    <n v="6614563"/>
    <x v="151"/>
    <m/>
    <n v="86"/>
    <s v="61 - 90 days"/>
    <d v="2020-04-15T00:00:00"/>
    <s v="W16-2020"/>
    <s v="Apr-2020"/>
    <d v="2020-04-28T00:00:00"/>
    <s v="W18-2020"/>
    <s v="Apr-2020"/>
    <d v="2020-06-13T00:00:00"/>
    <s v="W24-2020"/>
    <s v="Jun-2020"/>
    <d v="2020-06-13T00:00:00"/>
    <s v="W24-2020"/>
    <s v="Jun-2020"/>
    <s v="MW"/>
    <s v="20-May-20_x000a_18-May-20"/>
    <m/>
    <n v="326100987539"/>
    <n v="6.6"/>
    <m/>
    <d v="2020-03-23T00:00:00"/>
    <m/>
    <d v="2020-05-20T00:00:00"/>
    <d v="2020-06-10T00:00:00"/>
    <s v="W24-2020"/>
    <m/>
    <d v="2020-07-07T00:00:00"/>
    <m/>
    <s v="38.RFI"/>
    <s v="21.RFI"/>
    <s v="CLOSED - RFI DONE"/>
    <s v="10.06.20 : RFIN sent _x000a_20.05.20 : email SRFI-N sent_x000a_30.04.20 : 27.04.20 : SRFI actual_x000a_23.04.20 : ME OG_x000a_16.04.20 : delivery material panel KWH/ACPDB, ME Grounding tray dan mounting msh on delivery dri JKt-Mksr. Pengiriman lebih lambat karena isu covid/pemeriksaan lebih ketat di pelabuhan. _x000a_13.04.20 : RBS pondasi done, wait Panel ME_x000a_09.04.20 : Actual Start Bowplank and foundation today . waiting delivery Material Panel KWH/ACPDB from Jkt_x000a_02.04.20 : delivery material, plan SRFI 15 Apr_x000a_"/>
    <x v="2"/>
    <x v="0"/>
    <m/>
    <m/>
    <m/>
    <m/>
    <x v="2"/>
    <m/>
    <m/>
    <x v="1"/>
    <m/>
    <m/>
  </r>
  <r>
    <n v="20"/>
    <m/>
    <s v="JAW-JB-NPH-3709"/>
    <n v="30587450031"/>
    <s v="1261831003"/>
    <s v="BOJONGHALEUANG_SAGULING"/>
    <s v="ACTIVE"/>
    <s v="TB"/>
    <n v="107.45881"/>
    <n v="-6.875521"/>
    <n v="30"/>
    <s v="90/190/330"/>
    <n v="2020"/>
    <s v="JEDI 2020 [NEW]"/>
    <s v="Kp.Cikonde, RT 001 RW 03, Desa Bojonghaleuang, Kec. Saguling, Kab Bandung Barat, Jawa Barat"/>
    <s v="HTI"/>
    <s v="JAW-JB-NPH-3709"/>
    <s v="BOJONGHALEUANG_SAGULING"/>
    <s v="B2S"/>
    <s v="TBG"/>
    <s v="CENTRAL"/>
    <x v="8"/>
    <s v="Jawa Barat"/>
    <s v="KAB. BANDUNG BARAT"/>
    <n v="6614560"/>
    <x v="151"/>
    <m/>
    <n v="150"/>
    <s v="121 - 150 days"/>
    <d v="2020-08-13T00:00:00"/>
    <s v="W33-2020"/>
    <s v="Aug-2020"/>
    <d v="2020-07-25T00:00:00"/>
    <s v="W30-2020"/>
    <s v="Jul-2020"/>
    <d v="2020-07-25T00:00:00"/>
    <s v="W30-2020"/>
    <s v="Jul-2020"/>
    <d v="2020-08-15T00:00:00"/>
    <s v="W33-2020"/>
    <s v="Aug-2020"/>
    <s v="MW"/>
    <d v="2020-07-01T00:00:00"/>
    <m/>
    <s v="535852112649"/>
    <s v="6.6"/>
    <m/>
    <d v="2020-08-14T00:00:00"/>
    <m/>
    <m/>
    <d v="2020-08-13T00:00:00"/>
    <s v="W33-2020"/>
    <m/>
    <m/>
    <m/>
    <s v="38.RFI"/>
    <s v="21.RFI"/>
    <s v="CLOSED - RFI DONE"/>
    <s v="13.08.20 : RFIN sent_x000a_10.08.20 : collecting doc RFIN, plan declare RFIN 15 Aug_x000a_03.08.20 : RFI actual_x000a_30.07.20 : erection &amp; painting, pondasi bts done, me og, plan percepatan PLN multiguna_x000a_27.07.20 : tower erection_x000a_23.07.20 : curingtime_x000a_16.07.20 : galian done, proses perapihan galian dan lantai kerja_x000a_13.07.20 : on going galian_x000a_09.07.20 : 06.07.20 : CME/galian stop by ormas, isu perijinan, plan solve dan continue CME besok 7 jul, SK PLN release_x000a_02.07.20 : comcase bloking ormas terkait perijinan. galian stop dan sedang proses negosiasi, plan kerja kembali 6/7_x000a_30.06.20 : change transport type menjadi MW, request SK PSB PLN untuk continue PLN Connectionnya_x000a_29.06.20 : 22.06.20 : 18.06.20 : on going excavation_x000a_11.06.20 : start excavation_x000a_08.06.20 : prepartion team_x000a_04.06.20 : preparation team untuk start CME_x000a_01.06.20 : CME preparation plan start 2 jun (besok)_x000a_28.05.20 : 25.05.20 : Rekom, APD/BOQ approved_x000a_14.05.20 : 08.05.20 : Proses pembayaran IW dan Rekom_x000a_30.04.20 :  IW OG plan IW clear sabtu tgl 2 Mei plan submit eskalasi minggu_x000a_30.04.20 : IW on going_x000a_23.04.20 : 16.04.20 : rehunting _x000a_09.04.20 : rehunting_x000a_02.04.20 : 25.03.20 : Candidat NOK, Rehunting_x000a_25.03.20 : Rehunting_x000a_"/>
    <x v="2"/>
    <x v="0"/>
    <m/>
    <m/>
    <m/>
    <m/>
    <x v="2"/>
    <m/>
    <m/>
    <x v="1"/>
    <m/>
    <m/>
  </r>
  <r>
    <n v="831"/>
    <m/>
    <s v="JAW-JB-NPH-3707"/>
    <n v="30587440031"/>
    <s v="1261821003"/>
    <s v="GARUNGGANG"/>
    <s v="SPK RETURN BY XL"/>
    <s v="TB"/>
    <n v="107.47708900000001"/>
    <n v="-6.8740560000000004"/>
    <n v="40"/>
    <s v="100/190/280"/>
    <n v="2020"/>
    <s v="JEDI 2020 [NEW]"/>
    <m/>
    <s v="HTI"/>
    <s v="JAW-JB-NPH-3707"/>
    <s v="GARUNGGANG"/>
    <s v="B2S"/>
    <s v="TBG"/>
    <s v="CENTRAL"/>
    <x v="8"/>
    <s v="Jawa Barat"/>
    <s v="KAB. BANDUNG BARAT"/>
    <n v="6614560"/>
    <x v="151"/>
    <m/>
    <n v="764"/>
    <s v="&gt; 150 days"/>
    <d v="2020-08-13T00:00:00"/>
    <s v="W33-2020"/>
    <s v="Aug-2020"/>
    <s v="TBD"/>
    <s v="TBD"/>
    <s v="TBD"/>
    <s v="TBD"/>
    <s v="TBD"/>
    <s v="TBD"/>
    <s v="TBD"/>
    <s v="TBD"/>
    <s v="TBD"/>
    <s v="MW"/>
    <m/>
    <m/>
    <m/>
    <m/>
    <m/>
    <m/>
    <m/>
    <m/>
    <m/>
    <m/>
    <m/>
    <m/>
    <m/>
    <s v="02.SPK returned"/>
    <s v="02.SPK RETURNED"/>
    <m/>
    <s v="08.09.20 : email return by system, titik nom berada di Kawasan perumahan Kota Baru Parahyangan, dan warga radius perumahan semua menolak_x000a_08.08.20 : email return dari XL_x000a_20.07.20 : 16.07.20 : gagal IW, SPK propose return_x000a_13.07.20 : IW clear kand F_x000a_11.07.20 : review TNP OK kandidat F (107.4764 -6.8744639 107°28'35''E 6°52'28.07''S) SST 42m_x000a_09.07.20 : IW on going, plan IW clear minggu ini 10 jul_x000a_02.07.20 : rehunting, NOM di dalam kawasan kota baru parahyangan (XL propose di dalam kompleks, karena kalau di luar near existing XL), propose return by XL karena hard kandidat (tidak memungkinkan membangun tower di dalam kompleks Kota Baru Parahyangan karena mendapat penolakan pihak komplek)_x000a_30.06.20 : change transport type menjadi MW, request SK PSB PLN untuk continue PLN Connectionnya_x000a_29.06.20 : rehunting_x000a_25.06.20 : 22.06.20 : 18.06.20 : 15.06.20 : Kandidat C RNP NOK. Plan submit kandidat senin 15/06/2020_x000a_11.06.20 : IW 300 kk_x000a_08.06.20 : 04.06.20 : proses revalidasi ulang, kandidat sesuai arahan XL_x000a_01.06.20 : 29.05.20 : proses revalidasi ulang_x000a_28.05.20 : 25.05.20 : 14.05.20 : IW on going plan clear 18 May_x000a_08.05.20 : 30.04.20 : IW OG Plan ada potensi Penolakan Warga Paralel  rehunting plan submit kandidat tgl 2 Mei_x000a_23.04.20 : 16.04.20 : IW on going_x000a_09.04.20 : 02.04.20 : 25.03.20 : IW on Going, plan IW clear tgl 3 april_x000a_"/>
    <x v="2"/>
    <x v="0"/>
    <m/>
    <m/>
    <m/>
    <m/>
    <x v="2"/>
    <m/>
    <m/>
    <x v="1"/>
    <m/>
    <m/>
  </r>
  <r>
    <n v="393"/>
    <m/>
    <s v="SUM-SU-STB-2167"/>
    <n v="30588300031"/>
    <s v="021447109"/>
    <s v="SELAYANG_BARU_DCS"/>
    <s v="ACTIVE"/>
    <s v="TB"/>
    <n v="98.386859999999999"/>
    <n v="3.6100300000000001"/>
    <n v="50"/>
    <s v="0/100/180"/>
    <n v="2020"/>
    <s v="JEDI 2020 [NEW]"/>
    <s v="Dusun II, Desa  Bekulap, Kec. Selesai, Kab, Langkat, Provinsi Sumatra Utara"/>
    <s v="HTI"/>
    <s v="SUM-SU-STB-2167"/>
    <s v="BEKULAP"/>
    <s v="COLO"/>
    <s v="TBG"/>
    <s v="West"/>
    <x v="3"/>
    <s v="Sumatera Utara"/>
    <s v="KAB. LANGKAT"/>
    <n v="6614551"/>
    <x v="152"/>
    <m/>
    <n v="58"/>
    <s v="31 - 60 days"/>
    <d v="2020-04-12T00:00:00"/>
    <s v="W16-2020"/>
    <s v="Apr-2020"/>
    <d v="2020-04-11T00:00:00"/>
    <s v="W15-2020"/>
    <s v="Apr-2020"/>
    <d v="2020-04-15T00:00:00"/>
    <s v="W16-2020"/>
    <s v="Apr-2020"/>
    <d v="2020-05-10T00:00:00"/>
    <s v="W20-2020"/>
    <s v="May-2020"/>
    <s v="MW"/>
    <d v="2020-04-22T00:00:00"/>
    <m/>
    <n v="129040027696"/>
    <n v="6.6"/>
    <m/>
    <d v="2020-03-20T00:00:00"/>
    <m/>
    <d v="2020-04-13T00:00:00"/>
    <d v="2020-05-10T00:00:00"/>
    <s v="W20-2020"/>
    <m/>
    <d v="2020-06-26T00:00:00"/>
    <m/>
    <s v="38.RFI"/>
    <s v="21.RFI"/>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x v="2"/>
    <x v="0"/>
    <m/>
    <m/>
    <m/>
    <m/>
    <x v="2"/>
    <m/>
    <m/>
    <x v="1"/>
    <m/>
    <m/>
  </r>
  <r>
    <n v="383"/>
    <m/>
    <s v="SUM-SB-SPE-0803"/>
    <n v="30588440031"/>
    <s v="030162104"/>
    <s v="RD_TO_NATAL2_"/>
    <s v="ACTIVE"/>
    <s v="SMI"/>
    <n v="99.45966"/>
    <n v="0.26845000000000002"/>
    <n v="50"/>
    <s v="70/180/340"/>
    <n v="2020"/>
    <s v="JEDI 2020 [NEW]"/>
    <s v="Jorong Air Balam Nagari Parit, Kec. Koto Balingka, Kab. Pasaman Barat, Sumatera Barat"/>
    <s v="HTI"/>
    <s v="SUM-SB-SPE-0803"/>
    <s v="AIA BANGIH"/>
    <s v="COLO"/>
    <s v="TBG"/>
    <s v="West"/>
    <x v="9"/>
    <s v="Sumatera Barat"/>
    <s v="KAB. PASAMAN BARAT"/>
    <n v="6614549"/>
    <x v="152"/>
    <m/>
    <n v="79"/>
    <s v="61 - 90 days"/>
    <d v="2020-04-12T00:00:00"/>
    <s v="W16-2020"/>
    <s v="Apr-2020"/>
    <d v="2020-04-11T00:00:00"/>
    <s v="W15-2020"/>
    <s v="Apr-2020"/>
    <d v="2020-04-11T00:00:00"/>
    <s v="W15-2020"/>
    <s v="Apr-2020"/>
    <d v="2020-05-13T00:00:00"/>
    <s v="W20-2020"/>
    <s v="May-2020"/>
    <s v="MW"/>
    <d v="2020-04-22T00:00:00"/>
    <m/>
    <n v="132252266907"/>
    <n v="6.6"/>
    <m/>
    <d v="2020-03-20T00:00:00"/>
    <m/>
    <d v="2020-04-27T00:00:00"/>
    <d v="2020-05-31T00:00:00"/>
    <s v="W23-2020"/>
    <m/>
    <d v="2020-07-03T00:00:00"/>
    <m/>
    <s v="38.RFI"/>
    <s v="21.RFI"/>
    <s v="CLOSED - RFI DONE"/>
    <s v="31.05.20 : RFIN sent_x000a_28.05.20 : RFI ,  collect doc RFIN_x000a_25.05.20 : 14.05.20 : 13.05.20 : besok konek, hr ini kwh dikirimkan dr area_x000a_08.05.20 : BP paid, revisi RFI plan 13 may 20_x000a_27.04.20 : email SRFIN sent_x000a_22.04.20 : email konfirmasi RFI/request PLN Connection dari XL (Pak Bayu), request SK PLN ke XL, plan RFI 6 may 20_x000a_16.04.20 : ME on going, plan besok Soft RFI_x000a_09.04.20 : on going pondasi_x000a_02.04.20 : delivery material, plan on site 5 Apr, plan SRFI 11 Apr_x000a_"/>
    <x v="2"/>
    <x v="0"/>
    <m/>
    <m/>
    <m/>
    <m/>
    <x v="2"/>
    <m/>
    <m/>
    <x v="1"/>
    <m/>
    <m/>
  </r>
  <r>
    <n v="361"/>
    <m/>
    <s v="SUM-SB-SPE-0797"/>
    <n v="30588240031"/>
    <s v="030734109"/>
    <s v="PEMUKIMAN SUMBER AGUNG KINALI"/>
    <s v="ACTIVE"/>
    <s v="TB"/>
    <n v="99.840999999999994"/>
    <n v="-4.0669999999999998E-2"/>
    <n v="50"/>
    <s v="50/140/240"/>
    <n v="2020"/>
    <s v="JEDI 2020 [NEW]"/>
    <s v="Jorong Bancah Kariang Wonosari Nagari Kinali, Kecamatan Kinali, Kabupaten Pasaman Barat, Provinsi Sumatera Barat"/>
    <s v="HTI"/>
    <s v="SUM-SB-SPE-0797"/>
    <s v="KINALI_BARAT"/>
    <s v="COLO"/>
    <s v="TBG"/>
    <s v="West"/>
    <x v="9"/>
    <s v="Sumatera Barat"/>
    <s v="KAB. PASAMAN BARAT"/>
    <n v="6614551"/>
    <x v="152"/>
    <m/>
    <n v="79"/>
    <s v="61 - 90 days"/>
    <d v="2020-04-12T00:00:00"/>
    <s v="W16-2020"/>
    <s v="Apr-2020"/>
    <d v="2020-04-11T00:00:00"/>
    <s v="W15-2020"/>
    <s v="Apr-2020"/>
    <d v="2020-04-11T00:00:00"/>
    <s v="W15-2020"/>
    <s v="Apr-2020"/>
    <d v="2020-05-13T00:00:00"/>
    <s v="W20-2020"/>
    <s v="May-2020"/>
    <s v="MW"/>
    <d v="2020-04-22T00:00:00"/>
    <m/>
    <n v="132252266915"/>
    <n v="6.6"/>
    <m/>
    <d v="2020-03-20T00:00:00"/>
    <m/>
    <d v="2020-04-21T00:00:00"/>
    <d v="2020-05-31T00:00:00"/>
    <s v="W23-2020"/>
    <m/>
    <d v="2020-07-03T00:00:00"/>
    <m/>
    <s v="38.RFI"/>
    <s v="21.RFI"/>
    <s v="CLOSED - RFI DONE"/>
    <s v="31.05.20 : RFIN sent_x000a_28.05.20 : RFI,  collect doc RFIN_x000a_14.05.20 : 13.05.20 : besok konek, hr ini kwh dikirimkan dr area_x000a_08.05.20 : BP paid, revisi RFI plan 13 may 20_x000a_22.04.20 : email konfirmasi RFI/request PLN Connection dari XL (Pak Bayu), request SK PLN ke XL, plan RFI 6 may 20_x000a_21.04.20 : email SRFIN sent_x000a_16.04.20 : SRFI actual, collecting doc SRFIN_x000a_09.04.20 : ME on going_x000a_02.04.20 : delivery material, plan on site 5 Apr, plan SRFI 11 Apr_x000a_"/>
    <x v="2"/>
    <x v="0"/>
    <m/>
    <m/>
    <m/>
    <m/>
    <x v="2"/>
    <m/>
    <m/>
    <x v="1"/>
    <m/>
    <m/>
  </r>
  <r>
    <n v="415"/>
    <m/>
    <s v="SUM-RI-PKK-1133"/>
    <n v="30588280031"/>
    <s v="040872109"/>
    <s v="SURYA INDAH"/>
    <s v="ACTIVE"/>
    <s v="TB"/>
    <n v="102.0491"/>
    <n v="0.18934999999999999"/>
    <n v="50"/>
    <s v="70/130/315"/>
    <n v="2020"/>
    <s v="JEDI 2020 [NEW]"/>
    <s v="Jln. Lintas Timur Dundangan. Kelurahan Dundangan, Kec. Pangkalan Kuras, Kota Pekanbaru- Riau"/>
    <s v="HTI"/>
    <s v="SUM-RI-PKK-1133"/>
    <s v="DUNDANGAN"/>
    <s v="COLO"/>
    <s v="TBG"/>
    <s v="West"/>
    <x v="9"/>
    <s v="Riau"/>
    <s v="KAB. PELALAWAN"/>
    <n v="6614551"/>
    <x v="152"/>
    <m/>
    <n v="75"/>
    <s v="61 - 90 days"/>
    <d v="2020-04-12T00:00:00"/>
    <s v="W16-2020"/>
    <s v="Apr-2020"/>
    <d v="2020-04-11T00:00:00"/>
    <s v="W15-2020"/>
    <s v="Apr-2020"/>
    <d v="2020-04-11T00:00:00"/>
    <s v="W15-2020"/>
    <s v="Apr-2020"/>
    <d v="2020-05-13T00:00:00"/>
    <s v="W20-2020"/>
    <s v="May-2020"/>
    <s v="MW"/>
    <d v="2020-04-22T00:00:00"/>
    <m/>
    <n v="181800913611"/>
    <n v="6.6"/>
    <m/>
    <d v="2020-03-20T00:00:00"/>
    <m/>
    <d v="2020-04-24T00:00:00"/>
    <d v="2020-05-27T00:00:00"/>
    <s v="W22-2020"/>
    <m/>
    <d v="2020-09-03T00:00:00"/>
    <m/>
    <s v="38.RFI"/>
    <s v="21.RFI"/>
    <s v="CLOSED - RFI DONE"/>
    <s v="27.05.20 : RFIN sent_x000a_25.05.20 : 22.05.20  actual RFI/PLN Connect_x000a_14.05.20 : kwh kosong plan beli kwh_x000a_08.05.20 : BP paid, revisi RFI plan 13 may 20_x000a_24.04.20 : email SRFIN sent_x000a_22.04.20 : email konfirmasi RFI/request PLN Connection dari XL (Pak Bayu), request SK PLN ke XL, plan RFI 6 may 20_x000a_16.04.20 : SRFI actual, collecting doc SRFIN_x000a_09.04.20 : ME on going_x000a_02.04.20 : delivery material, plan on site 5 Apr, plan SRFI 11 Apr_x000a_"/>
    <x v="2"/>
    <x v="0"/>
    <m/>
    <m/>
    <m/>
    <m/>
    <x v="2"/>
    <m/>
    <m/>
    <x v="1"/>
    <m/>
    <m/>
  </r>
  <r>
    <n v="387"/>
    <m/>
    <s v="SUM-SB-BSK-0809"/>
    <n v="30588420031"/>
    <s v="030682109"/>
    <s v="SABU BUNGO TANJUNG"/>
    <s v="ACTIVE"/>
    <s v="TB"/>
    <n v="100.48336999999999"/>
    <n v="-0.50431999999999999"/>
    <n v="50"/>
    <s v="0/140/300"/>
    <n v="2020"/>
    <s v="JEDI 2020 [NEW]"/>
    <s v="JORONG ARU, KENAGARIAN BUNGO TANJUNG, KEC.BATIPUH, KAB.TANAH DATAR - BATUSANGKAR"/>
    <s v="HTI"/>
    <s v="SUM-SB-BSK-0809"/>
    <s v="BUNGO TANJUNG_BATIPUH"/>
    <s v="COLO"/>
    <s v="TBG"/>
    <s v="West"/>
    <x v="9"/>
    <s v="Sumatera Barat"/>
    <s v="KAB. TANAH DATAR"/>
    <n v="6614551"/>
    <x v="152"/>
    <m/>
    <n v="64"/>
    <s v="61 - 90 days"/>
    <d v="2020-04-12T00:00:00"/>
    <s v="W16-2020"/>
    <s v="Apr-2020"/>
    <d v="2020-04-11T00:00:00"/>
    <s v="W15-2020"/>
    <s v="Apr-2020"/>
    <d v="2020-04-11T00:00:00"/>
    <s v="W15-2020"/>
    <s v="Apr-2020"/>
    <d v="2020-05-13T00:00:00"/>
    <s v="W20-2020"/>
    <s v="May-2020"/>
    <s v="MW"/>
    <d v="2020-04-22T00:00:00"/>
    <m/>
    <n v="132221312792"/>
    <n v="6.6"/>
    <m/>
    <d v="2020-03-20T00:00:00"/>
    <m/>
    <d v="2020-04-16T00:00:00"/>
    <d v="2020-05-16T00:00:00"/>
    <s v="W20-2020"/>
    <m/>
    <d v="2020-07-15T00:00:00"/>
    <m/>
    <s v="38.RFI"/>
    <s v="21.RFI"/>
    <s v="CLOSED - RFI DONE"/>
    <s v="14.05.20 : RFIN sent _x000a_14.05.20 : 13.05.20 : need Add 1 tiang, hr ini hujan tiang blm dipasang, plan besok pasang tiang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x v="2"/>
    <x v="0"/>
    <m/>
    <m/>
    <m/>
    <m/>
    <x v="2"/>
    <m/>
    <m/>
    <x v="1"/>
    <m/>
    <m/>
  </r>
  <r>
    <n v="420"/>
    <m/>
    <s v="SUM-SB-BSK-0808"/>
    <n v="30588230031"/>
    <s v="030372109"/>
    <s v="TANJUNG BONAI"/>
    <s v="ACTIVE"/>
    <s v="TB"/>
    <n v="100.72739"/>
    <n v="-0.38808999999999999"/>
    <n v="50"/>
    <s v="170/250/350"/>
    <n v="2020"/>
    <s v="JEDI 2020 [NEW]"/>
    <s v="Jorong Sembayan, Nagari Tanjung Bonai, kec. Lintau Buo Utara, Kab. Tanah Datar - Sumatera Barat"/>
    <s v="HTI"/>
    <s v="SUM-SB-BSK-0808"/>
    <s v="TANJUANG BONAI"/>
    <s v="COLO"/>
    <s v="TBG"/>
    <s v="West"/>
    <x v="9"/>
    <s v="Sumatera Barat"/>
    <s v="KAB. TANAH DATAR"/>
    <n v="6614551"/>
    <x v="152"/>
    <m/>
    <n v="64"/>
    <s v="61 - 90 days"/>
    <d v="2020-04-12T00:00:00"/>
    <s v="W16-2020"/>
    <s v="Apr-2020"/>
    <d v="2020-04-11T00:00:00"/>
    <s v="W15-2020"/>
    <s v="Apr-2020"/>
    <d v="2020-04-11T00:00:00"/>
    <s v="W15-2020"/>
    <s v="Apr-2020"/>
    <d v="2020-05-13T00:00:00"/>
    <s v="W20-2020"/>
    <s v="May-2020"/>
    <s v="MW"/>
    <d v="2020-04-22T00:00:00"/>
    <m/>
    <n v="134540058369"/>
    <n v="6.6"/>
    <m/>
    <d v="2020-03-20T00:00:00"/>
    <m/>
    <d v="2020-04-16T00:00:00"/>
    <d v="2020-05-16T00:00:00"/>
    <s v="W20-2020"/>
    <m/>
    <d v="2020-07-02T00:00:00"/>
    <m/>
    <s v="38.RFI"/>
    <s v="21.RFI"/>
    <s v="CLOSED - RFI DONE"/>
    <s v="16.05.20 : RFIN sent _x000a_14.05.20 : 13.05.20 : plan besok konek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x v="2"/>
    <x v="0"/>
    <m/>
    <m/>
    <m/>
    <m/>
    <x v="2"/>
    <m/>
    <m/>
    <x v="1"/>
    <m/>
    <m/>
  </r>
  <r>
    <n v="388"/>
    <m/>
    <s v="SUM-KR-TBK-0584"/>
    <n v="30588270031"/>
    <s v="050519109"/>
    <s v="SAIPEM 2"/>
    <s v="ACTIVE"/>
    <s v="TB"/>
    <n v="103.32509"/>
    <n v="1.0405899999999999"/>
    <n v="50"/>
    <s v="0/120/240"/>
    <n v="2020"/>
    <s v="JEDI 2020 [NEW]"/>
    <s v="Jl.ambat III  RT.01 RW.04, Desa pangke Barat, kec.meral barat, Kab Karimun, Prov. Kepulauan Riau"/>
    <s v="HTI"/>
    <s v="SUM-KR-TBK-0584"/>
    <s v="PANGKE"/>
    <s v="COLO"/>
    <s v="TBG"/>
    <s v="West"/>
    <x v="9"/>
    <s v="Kep. Riau"/>
    <s v="KAB. KARIMUN"/>
    <n v="6614551"/>
    <x v="152"/>
    <m/>
    <n v="62"/>
    <s v="61 - 90 days"/>
    <d v="2020-04-12T00:00:00"/>
    <s v="W16-2020"/>
    <s v="Apr-2020"/>
    <d v="2020-04-11T00:00:00"/>
    <s v="W15-2020"/>
    <s v="Apr-2020"/>
    <d v="2020-04-11T00:00:00"/>
    <s v="W15-2020"/>
    <s v="Apr-2020"/>
    <d v="2020-05-13T00:00:00"/>
    <s v="W20-2020"/>
    <s v="May-2020"/>
    <s v="MW"/>
    <d v="2020-04-22T00:00:00"/>
    <m/>
    <n v="183051475462"/>
    <n v="6.6"/>
    <m/>
    <d v="2020-03-20T00:00:00"/>
    <m/>
    <d v="2020-04-29T00:00:00"/>
    <d v="2020-05-14T00:00:00"/>
    <s v="W20-2020"/>
    <m/>
    <d v="2020-07-08T00:00:00"/>
    <m/>
    <s v="38.RFI"/>
    <s v="21.RFI"/>
    <s v="CLOSED - RFI DONE"/>
    <s v="14.05.20 : RFIN sent_x000a_13.05.20 : RFI actual, collect doc RFIN, plan RFIN 14 may_x000a_08.05.20 : BP paid, revisi RFI plan 13 may 20_x000a_29.04.20 : email SRFIN sent_x000a_22.04.20 : email konfirmasi RFI/request PLN Connection dari XL (Pak Bayu), request SK PLN ke XL, plan RFI 6 may 20_x000a_16.04.20 : SRFI actual, _x000a_09.04.20 : ME on going_x000a_02.04.20 : delivery material, plan on site 5 Apr, plan SRFI 11 Apr_x000a_"/>
    <x v="2"/>
    <x v="0"/>
    <m/>
    <m/>
    <m/>
    <m/>
    <x v="2"/>
    <m/>
    <m/>
    <x v="1"/>
    <m/>
    <m/>
  </r>
  <r>
    <n v="246"/>
    <m/>
    <s v="SUM-SB-ARS-0832"/>
    <n v="30588290031"/>
    <s v="030089109"/>
    <s v="BATU TUPANG-3 (SC_SL5184C)"/>
    <s v="ACTIVE"/>
    <s v="TB"/>
    <n v="100.6202"/>
    <n v="-0.84887999999999997"/>
    <n v="50"/>
    <s v="60/180/330"/>
    <n v="2020"/>
    <s v="JEDI 2020 [NEW]"/>
    <s v="Jorong Kampung Baru, Nagari Gantuang Ciri, Kec. Kubung, Kab. Solok, Sumatra Barat"/>
    <s v="HTI"/>
    <s v="SUM-SB-ARS-0832"/>
    <s v="SALAYO_BAWAH"/>
    <s v="COLO"/>
    <s v="TBG"/>
    <s v="West"/>
    <x v="9"/>
    <s v="Sumatera Barat"/>
    <s v="KAB. SOLOK"/>
    <n v="6614551"/>
    <x v="152"/>
    <m/>
    <n v="62"/>
    <s v="61 - 90 days"/>
    <d v="2020-04-12T00:00:00"/>
    <s v="W16-2020"/>
    <s v="Apr-2020"/>
    <d v="2020-04-11T00:00:00"/>
    <s v="W15-2020"/>
    <s v="Apr-2020"/>
    <d v="2020-04-11T00:00:00"/>
    <s v="W15-2020"/>
    <s v="Apr-2020"/>
    <d v="2020-05-13T00:00:00"/>
    <s v="W20-2020"/>
    <s v="May-2020"/>
    <s v="MW"/>
    <d v="2020-04-22T00:00:00"/>
    <m/>
    <n v="133312667099"/>
    <n v="6.6"/>
    <m/>
    <d v="2020-03-20T00:00:00"/>
    <m/>
    <d v="2020-04-20T00:00:00"/>
    <d v="2020-05-14T00:00:00"/>
    <s v="W20-2020"/>
    <m/>
    <d v="2020-07-01T00:00:00"/>
    <m/>
    <s v="38.RFI"/>
    <s v="21.RFI"/>
    <s v="CLOSED - RFI DONE"/>
    <s v="14.05.20 : RFIN sent_x000a_13.05.20 : RFI actual, collect doc RFIN, plan RFIN 14 may_x000a_08.05.20 : BP paid, revisi RFI plan 13 may 20_x000a_22.04.20 : email konfirmasi RFI/request PLN Connection dari XL (Pak Bayu), request SK PLN ke XL, plan RFI 6 may 20_x000a_20.04.20 : email SRFIN sent_x000a_16.04.20 : SRFI actual, collecting doc SRFIN_x000a_09.04.20 : ME on going_x000a_02.04.20 : delivery material, plan on site 5 Apr, plan SRFI 11 Apr_x000a_"/>
    <x v="2"/>
    <x v="0"/>
    <m/>
    <m/>
    <m/>
    <m/>
    <x v="2"/>
    <m/>
    <m/>
    <x v="1"/>
    <m/>
    <m/>
  </r>
  <r>
    <n v="391"/>
    <m/>
    <s v="SUM-RI-BKN-1147"/>
    <n v="30588650031"/>
    <s v="TBG03_RAU321"/>
    <s v="SEI BELIMBING"/>
    <s v="ACTIVE"/>
    <s v="TB"/>
    <n v="101.00507"/>
    <n v="0.23480000000000001"/>
    <n v="50"/>
    <s v="0/120/240"/>
    <n v="2020"/>
    <s v="JEDI 2020 [NEW]"/>
    <s v="Jl. Salo Sungai Abang, RT.01/05, Desa Siabu, Kec. Salo, Kabupaten Kampar"/>
    <s v="HTI"/>
    <s v="SUM-RI-BKN-1147"/>
    <s v="SIABU_SALO"/>
    <s v="COLO"/>
    <s v="TBG"/>
    <s v="West"/>
    <x v="9"/>
    <s v="Riau"/>
    <s v="KAB. KAMPAR"/>
    <n v="6614551"/>
    <x v="152"/>
    <m/>
    <n v="61"/>
    <s v="61 - 90 days"/>
    <d v="2020-04-12T00:00:00"/>
    <s v="W16-2020"/>
    <s v="Apr-2020"/>
    <d v="2020-04-22T00:00:00"/>
    <s v="W17-2020"/>
    <s v="Apr-2020"/>
    <d v="2020-04-11T00:00:00"/>
    <s v="W15-2020"/>
    <s v="Apr-2020"/>
    <d v="2020-05-13T00:00:00"/>
    <s v="W20-2020"/>
    <s v="May-2020"/>
    <s v="MW"/>
    <d v="2020-04-22T00:00:00"/>
    <m/>
    <n v="181901115903"/>
    <n v="6.6"/>
    <m/>
    <d v="2020-03-20T00:00:00"/>
    <m/>
    <d v="2020-04-23T00:00:00"/>
    <d v="2020-05-13T00:00:00"/>
    <s v="W20-2020"/>
    <m/>
    <d v="2020-07-01T00:00:00"/>
    <m/>
    <s v="38.RFI"/>
    <s v="21.RFI"/>
    <s v="CLOSED - RFI DONE"/>
    <s v="14.05.20 : RFIN SENT 13 may_x000a_08.05.20 : BP paid, revisi RFI plan 13 may 20_x000a_23.04.20 : email SRFIN sent_x000a_22.04.20 : email konfirmasi RFI/request PLN Connection dari XL (Pak Bayu), request SK PLN ke XL_x000a_16.04.20 : RBS foundation on going_x000a_09.04.20 : 02.04.20 : delivery material, plan on site 5 Apr, plan SRFI 11 Apr_x000a_"/>
    <x v="2"/>
    <x v="0"/>
    <m/>
    <m/>
    <m/>
    <m/>
    <x v="2"/>
    <m/>
    <m/>
    <x v="1"/>
    <m/>
    <m/>
  </r>
  <r>
    <n v="440"/>
    <m/>
    <s v="SUM-KR-TBK-0579"/>
    <n v="30588360031"/>
    <s v="080154104"/>
    <s v="UNGAR"/>
    <s v="ACTIVE"/>
    <s v="SMI"/>
    <n v="103.4983"/>
    <n v="0.73714999999999997"/>
    <n v="50"/>
    <s v="0/180/270"/>
    <n v="2020"/>
    <s v="JEDI 2020 [NEW]"/>
    <s v="KAB.KARIMUN, KEP.RIAU"/>
    <s v="HTI"/>
    <s v="SUM-KR-TBK-0579"/>
    <s v="TANJUNG BERLIAN KOTA"/>
    <s v="COLO"/>
    <s v="TBG"/>
    <s v="West"/>
    <x v="9"/>
    <s v="Kep. Riau"/>
    <s v="KAB. KARIMUN"/>
    <n v="6614549"/>
    <x v="152"/>
    <m/>
    <n v="61"/>
    <s v="61 - 90 days"/>
    <d v="2020-04-12T00:00:00"/>
    <s v="W16-2020"/>
    <s v="Apr-2020"/>
    <d v="2020-04-11T00:00:00"/>
    <s v="W15-2020"/>
    <s v="Apr-2020"/>
    <d v="2020-04-11T00:00:00"/>
    <s v="W15-2020"/>
    <s v="Apr-2020"/>
    <d v="2020-05-13T00:00:00"/>
    <s v="W20-2020"/>
    <s v="May-2020"/>
    <s v="MW"/>
    <d v="2020-04-22T00:00:00"/>
    <m/>
    <n v="183063155708"/>
    <n v="6.6"/>
    <m/>
    <d v="2020-03-20T00:00:00"/>
    <m/>
    <d v="2020-04-16T00:00:00"/>
    <d v="2020-05-13T00:00:00"/>
    <s v="W20-2020"/>
    <m/>
    <d v="2020-07-05T00:00:00"/>
    <m/>
    <s v="38.RFI"/>
    <s v="21.RFI"/>
    <s v="CLOSED - RFI DONE"/>
    <s v="14.05.20 : RFIN SENT 13 may_x000a_08.05.20 : BP paid, revisi RFI plan 13 may 20_x000a_22.04.20 : email konfirmasi RFI/request PLN Connection dari XL (Pak Bayu), request SK PLN ke XL, plan RFI 6 may 20_x000a_16.04.20 : email SRFIN sent_x000a_09.04.20 : ME on going_x000a_02.04.20 : delivery material, plan on site 5 Apr, plan SRFI 11 Apr_x000a_"/>
    <x v="2"/>
    <x v="0"/>
    <m/>
    <m/>
    <m/>
    <m/>
    <x v="2"/>
    <m/>
    <m/>
    <x v="1"/>
    <m/>
    <m/>
  </r>
  <r>
    <n v="328"/>
    <m/>
    <s v="JAW-JI-KRS-4249"/>
    <n v="30588340031"/>
    <s v="160908104"/>
    <s v="KRUCIL"/>
    <s v="ACTIVE"/>
    <s v="SMI"/>
    <n v="113.487904"/>
    <n v="-7.9557169999999999"/>
    <n v="50"/>
    <s v="0/150/210"/>
    <n v="2020"/>
    <s v="JEDI 2020 [NEW]"/>
    <s v="DSN. TIMUR RT19/3 DES. KRUCIL, KEC. KRUCIL, KAB. PROBOLINGGO"/>
    <s v="HTI"/>
    <s v="JAW-JI-KRS-4249"/>
    <s v="KRUCIL_BERMI"/>
    <s v="COLO"/>
    <s v="TBG"/>
    <s v="EAST"/>
    <x v="6"/>
    <s v="Jawa Timur"/>
    <s v="KAB. PROBOLINGGO"/>
    <n v="6614549"/>
    <x v="152"/>
    <m/>
    <n v="61"/>
    <s v="61 - 90 days"/>
    <d v="2020-04-12T00:00:00"/>
    <s v="W16-2020"/>
    <s v="Apr-2020"/>
    <d v="2020-04-03T00:00:00"/>
    <s v="W14-2020"/>
    <s v="Apr-2020"/>
    <d v="2020-04-11T00:00:00"/>
    <s v="W15-2020"/>
    <s v="Apr-2020"/>
    <d v="2020-05-12T00:00:00"/>
    <s v="W20-2020"/>
    <s v="May-2020"/>
    <s v="MW"/>
    <d v="2020-04-22T00:00:00"/>
    <m/>
    <n v="513572002717"/>
    <n v="6.6"/>
    <m/>
    <d v="2020-03-19T00:00:00"/>
    <m/>
    <d v="2020-04-09T00:00:00"/>
    <d v="2020-05-13T00:00:00"/>
    <s v="W20-2020"/>
    <m/>
    <d v="2020-07-10T00:00:00"/>
    <m/>
    <s v="38.RFI"/>
    <s v="21.RFI"/>
    <s v="CLOSED - RFI DONE"/>
    <s v="14.05.20 : RFIN SENT 13 may_x000a_12.05.20 : plan besok connect PLN_x000a_08.05.20 : revisi RFI plan 12 may 20_x000a_22.04.20 : email konfirmasi RFI/request PLN Connection dari XL (Pak Bayu), request SK PLN ke XL, plan RFI 6 may 20_x000a_09.04.20 : SOFT RFIN sent_x000a_02.04.20 : ME on going, plan SRFI 3 apr_x000a_"/>
    <x v="2"/>
    <x v="0"/>
    <m/>
    <m/>
    <m/>
    <m/>
    <x v="2"/>
    <m/>
    <m/>
    <x v="1"/>
    <m/>
    <m/>
  </r>
  <r>
    <n v="390"/>
    <m/>
    <s v="SUM-SU-SRH-2087"/>
    <n v="30588660031"/>
    <s v="021427109"/>
    <s v="SC-LP2231F"/>
    <s v="ACTIVE"/>
    <s v="TB"/>
    <n v="98.974549999999994"/>
    <n v="3.5527199999999999"/>
    <n v="40"/>
    <s v="0/90/270"/>
    <n v="2020"/>
    <s v="JEDI 2020 [NEW]"/>
    <s v="Dusun Kedondong, Desa Melati II, Kecamatan Perbaungan, Kabupaten Serdang Bedagai"/>
    <s v="HTI"/>
    <s v="SUM-SU-SRH-2087"/>
    <s v="MELATI KEBUN"/>
    <s v="COLO"/>
    <s v="TBG"/>
    <s v="West"/>
    <x v="3"/>
    <s v="Sumatera Utara"/>
    <s v="KAB. SERDANG BEDAGAI"/>
    <n v="6614551"/>
    <x v="152"/>
    <m/>
    <n v="58"/>
    <s v="31 - 60 days"/>
    <d v="2020-04-12T00:00:00"/>
    <s v="W16-2020"/>
    <s v="Apr-2020"/>
    <d v="2020-04-11T00:00:00"/>
    <s v="W15-2020"/>
    <s v="Apr-2020"/>
    <d v="2020-04-11T00:00:00"/>
    <s v="W15-2020"/>
    <s v="Apr-2020"/>
    <d v="2020-05-10T00:00:00"/>
    <s v="W20-2020"/>
    <s v="May-2020"/>
    <s v="MW"/>
    <d v="2020-04-22T00:00:00"/>
    <m/>
    <n v="126140712559"/>
    <n v="6.6"/>
    <m/>
    <d v="2020-03-20T00:00:00"/>
    <m/>
    <d v="2020-04-20T00:00:00"/>
    <d v="2020-05-10T00:00:00"/>
    <s v="W20-2020"/>
    <m/>
    <d v="2020-07-01T00:00:00"/>
    <m/>
    <s v="38.RFI"/>
    <s v="21.RFI"/>
    <s v="CLOSED - RFI DONE"/>
    <s v="10.05.20 : RFIN sent _x000a_22.04.20 : email konfirmasi RFI/request PLN Connection dari XL (Pak Bayu), request SK PLN ke XL, plan RFI 6 may 20_x000a_20.04.20 : email SRFI-N sent_x000a_16.04.20 : Soft RFI_x000a_13.04.20 : plan SRFI 17 Apr_x000a_09.04.20 : RBS foundation done, wait material ME_x000a_02.04.20 : material on site, prepare start CME, plan SRFI 7 Apr _x000a_30.04.20 : KOM mitra"/>
    <x v="2"/>
    <x v="0"/>
    <m/>
    <m/>
    <m/>
    <m/>
    <x v="2"/>
    <m/>
    <m/>
    <x v="1"/>
    <m/>
    <m/>
  </r>
  <r>
    <n v="403"/>
    <m/>
    <s v="SUM-SU-SDK-2217"/>
    <n v="30588430031"/>
    <s v="021323109"/>
    <s v="SITINJO"/>
    <s v="ACTIVE"/>
    <s v="TB"/>
    <n v="98.352680000000007"/>
    <n v="2.7245300000000001"/>
    <n v="30"/>
    <s v="90/210/330"/>
    <n v="2020"/>
    <s v="JEDI 2020 [NEW]"/>
    <s v="JL. PANJI BAKO, DESA SITINJO II, KEC SITINJO, DAIRI"/>
    <s v="HTI"/>
    <s v="SUM-SU-SDK-2217"/>
    <s v="SITINJO II"/>
    <s v="COLO"/>
    <s v="TBG"/>
    <s v="West"/>
    <x v="3"/>
    <s v="Sumatera Utara"/>
    <s v="KAB. DAIRI"/>
    <n v="6614551"/>
    <x v="152"/>
    <m/>
    <n v="58"/>
    <s v="31 - 60 days"/>
    <d v="2020-04-12T00:00:00"/>
    <s v="W16-2020"/>
    <s v="Apr-2020"/>
    <d v="2020-04-11T00:00:00"/>
    <s v="W15-2020"/>
    <s v="Apr-2020"/>
    <d v="2020-04-11T00:00:00"/>
    <s v="W15-2020"/>
    <s v="Apr-2020"/>
    <d v="2020-05-10T00:00:00"/>
    <s v="W20-2020"/>
    <s v="May-2020"/>
    <s v="MW"/>
    <d v="2020-04-22T00:00:00"/>
    <m/>
    <n v="129010059010"/>
    <n v="6.6"/>
    <m/>
    <d v="2020-03-20T00:00:00"/>
    <m/>
    <d v="2020-04-13T00:00:00"/>
    <d v="2020-05-10T00:00:00"/>
    <s v="W20-2020"/>
    <m/>
    <d v="2020-07-08T00:00:00"/>
    <m/>
    <s v="38.RFI"/>
    <s v="21.RFI"/>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x v="2"/>
    <x v="0"/>
    <m/>
    <m/>
    <m/>
    <m/>
    <x v="2"/>
    <m/>
    <m/>
    <x v="1"/>
    <m/>
    <m/>
  </r>
  <r>
    <n v="346"/>
    <m/>
    <s v="JAW-JI-KPN-4364"/>
    <n v="30588320031"/>
    <s v="161418109"/>
    <s v="NGADAS PONCO KUSUMA"/>
    <s v="ACTIVE"/>
    <s v="SKP"/>
    <n v="112.84521100000001"/>
    <n v="-8.0161560000000005"/>
    <n v="50"/>
    <s v="70/220/290"/>
    <n v="2020"/>
    <s v="JEDI 2020 [NEW]"/>
    <s v="Desa Gubugklakah, RT 07 RW 07, Kec. Poncokusumo, Kab Malang, Jawa Timur"/>
    <s v="HTI"/>
    <s v="JAW-JI-KPN-4364"/>
    <s v="PONCOKUSUMO_GUBUGKLAKAH"/>
    <s v="COLO"/>
    <s v="TBG"/>
    <s v="EAST"/>
    <x v="6"/>
    <s v="Jawa Timur"/>
    <s v="KAB. MALANG"/>
    <n v="6614550"/>
    <x v="152"/>
    <m/>
    <n v="54"/>
    <s v="31 - 60 days"/>
    <d v="2020-04-12T00:00:00"/>
    <s v="W16-2020"/>
    <s v="Apr-2020"/>
    <d v="2020-04-03T00:00:00"/>
    <s v="W14-2020"/>
    <s v="Apr-2020"/>
    <d v="2020-04-11T00:00:00"/>
    <s v="W15-2020"/>
    <s v="Apr-2020"/>
    <d v="2020-05-06T00:00:00"/>
    <s v="W19-2020"/>
    <s v="May-2020"/>
    <s v="MW"/>
    <d v="2020-04-22T00:00:00"/>
    <m/>
    <n v="513060881555"/>
    <n v="6.6"/>
    <m/>
    <d v="2020-03-19T00:00:00"/>
    <m/>
    <d v="2020-04-07T00:00:00"/>
    <d v="2020-05-06T00:00:00"/>
    <s v="W19-2020"/>
    <m/>
    <d v="2020-07-15T00:00:00"/>
    <m/>
    <s v="38.RFI"/>
    <s v="21.RFI"/>
    <s v="CLOSED - RFI DONE"/>
    <s v="06.05.20 : RFIN sent _x000a_22.04.20 : email konfirmasi RFI/request PLN Connection dari XL (Pak Bayu), request SK PLN ke XL, plan RFI 6 may 20_x000a_07.04.20 : SOFT RFIN sent_x000a_02.04.20 : aktual SOFT RFI, collecting doc SRFIN, plan announce SRFI besok_x000a_"/>
    <x v="2"/>
    <x v="0"/>
    <m/>
    <m/>
    <m/>
    <m/>
    <x v="2"/>
    <m/>
    <m/>
    <x v="1"/>
    <m/>
    <m/>
  </r>
  <r>
    <n v="360"/>
    <m/>
    <s v="SUM-SU-PMS-2107"/>
    <n v="30588330031"/>
    <s v="020156104"/>
    <s v="PEMATANG BANDAR"/>
    <s v="ACTIVE"/>
    <s v="SKP"/>
    <n v="99.141469999999998"/>
    <n v="3.0722200000000002"/>
    <n v="50"/>
    <s v="0/90/210"/>
    <n v="2020"/>
    <s v="JEDI 2020 [NEW]"/>
    <s v="Jln. Penghubung Afdeling, VII, Dusun Sukarame, Desa Nagori Bahtobu, Kec. Dolok Batu Namggar Kab Simalungun, Sumatra Utara"/>
    <s v="HTI"/>
    <s v="SUM-SU-PMS-2107"/>
    <s v="BAH TOBU"/>
    <s v="COLO"/>
    <s v="TBG"/>
    <s v="West"/>
    <x v="3"/>
    <s v="Sumatera Utara"/>
    <s v="KAB. SIMALUNGUN"/>
    <n v="6614550"/>
    <x v="152"/>
    <m/>
    <n v="58"/>
    <s v="31 - 60 days"/>
    <d v="2020-04-12T00:00:00"/>
    <s v="W16-2020"/>
    <s v="Apr-2020"/>
    <d v="2020-04-11T00:00:00"/>
    <s v="W15-2020"/>
    <s v="Apr-2020"/>
    <d v="2020-04-15T00:00:00"/>
    <s v="W16-2020"/>
    <s v="Apr-2020"/>
    <d v="2020-05-10T00:00:00"/>
    <s v="W20-2020"/>
    <s v="May-2020"/>
    <s v="MW"/>
    <d v="2020-04-22T00:00:00"/>
    <m/>
    <n v="121120841956"/>
    <n v="6.6"/>
    <m/>
    <d v="2020-03-20T00:00:00"/>
    <m/>
    <d v="2020-04-16T00:00:00"/>
    <d v="2020-05-10T00:00:00"/>
    <s v="W20-2020"/>
    <m/>
    <d v="2020-07-10T00:00:00"/>
    <m/>
    <s v="38.RFI"/>
    <s v="21.RFI"/>
    <s v="CLOSED - RFI DONE"/>
    <s v="10.05.20 : RFIN sent _x000a_22.04.20 : email konfirmasi RFI/request PLN Connection dari XL (Pak Bayu), request SK PLN ke XL, plan RFI 6 may 20_x000a_16.04.20 : email SRFI-N sent_x000a_13.04.20 : Soft RFI_x000a_09.04.20 : RBS foundation done, wait material ME_x000a_02.04.20 : material on site, prepare start CME, plan SRFI 7 Apr _x000a_30.04.20 : KOM mitra"/>
    <x v="2"/>
    <x v="0"/>
    <m/>
    <m/>
    <m/>
    <m/>
    <x v="2"/>
    <m/>
    <m/>
    <x v="1"/>
    <m/>
    <m/>
  </r>
  <r>
    <n v="332"/>
    <m/>
    <s v="SUM-SU-DLS-2206"/>
    <n v="30588370031"/>
    <s v="020217104"/>
    <s v="LINTONG_HUTA"/>
    <s v="ACTIVE"/>
    <s v="SMI"/>
    <n v="98.865350000000007"/>
    <n v="2.2618800000000001"/>
    <n v="40"/>
    <s v="120/240/340"/>
    <n v="2020"/>
    <s v="JEDI 2020 [NEW]"/>
    <s v="JL SIBORONG BORONG DOLOK SANGGUL, KEL PARGAULAN, KEC LINTONGNIHUTA, KAB HUMBANG HASUNDUTAN, SUMATERA UTARA"/>
    <s v="HTI"/>
    <s v="SUM-SU-DLS-2206"/>
    <s v="PARGAULAN"/>
    <s v="COLO"/>
    <s v="TBG"/>
    <s v="West"/>
    <x v="3"/>
    <s v="Sumatera Utara"/>
    <s v="KAB. HUMBANG HASUNDU"/>
    <n v="6614549"/>
    <x v="152"/>
    <m/>
    <n v="58"/>
    <s v="31 - 60 days"/>
    <d v="2020-04-12T00:00:00"/>
    <s v="W16-2020"/>
    <s v="Apr-2020"/>
    <d v="2020-04-11T00:00:00"/>
    <s v="W15-2020"/>
    <s v="Apr-2020"/>
    <d v="2020-04-15T00:00:00"/>
    <s v="W16-2020"/>
    <s v="Apr-2020"/>
    <d v="2020-05-10T00:00:00"/>
    <s v="W20-2020"/>
    <s v="May-2020"/>
    <s v="MW"/>
    <d v="2020-04-22T00:00:00"/>
    <m/>
    <n v="123120528828"/>
    <n v="6.6"/>
    <m/>
    <d v="2020-03-20T00:00:00"/>
    <m/>
    <d v="2020-04-13T00:00:00"/>
    <d v="2020-05-10T00:00:00"/>
    <s v="W20-2020"/>
    <m/>
    <d v="2020-07-09T00:00:00"/>
    <m/>
    <s v="38.RFI"/>
    <s v="21.RFI"/>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x v="2"/>
    <x v="0"/>
    <m/>
    <m/>
    <m/>
    <m/>
    <x v="2"/>
    <m/>
    <m/>
    <x v="1"/>
    <m/>
    <m/>
  </r>
  <r>
    <n v="400"/>
    <m/>
    <s v="SUM-SU-PYB-2153"/>
    <n v="30588390031"/>
    <s v="020297104"/>
    <s v="SINUNUKAN_MDN"/>
    <s v="ACTIVE"/>
    <s v="SMI"/>
    <n v="99.231089999999995"/>
    <n v="0.57557999999999998"/>
    <n v="50"/>
    <s v="100/200/280"/>
    <n v="2020"/>
    <s v="JEDI 2020 [NEW]"/>
    <s v="JL LINTAS PANTAI BARAT, KEL TAPUS, KEC LINGGA BAYU, KAB MANDAILING NATAL, SUMATERA UTARA"/>
    <s v="HTI"/>
    <s v="SUM-SU-PYB-2153"/>
    <s v="TAPUS_LINGGA BAYU"/>
    <s v="COLO"/>
    <s v="TBG"/>
    <s v="West"/>
    <x v="3"/>
    <s v="Sumatera Utara"/>
    <s v="KAB. MANDAILING NATA"/>
    <n v="6614549"/>
    <x v="152"/>
    <m/>
    <n v="58"/>
    <s v="31 - 60 days"/>
    <d v="2020-04-12T00:00:00"/>
    <s v="W16-2020"/>
    <s v="Apr-2020"/>
    <d v="2020-04-22T00:00:00"/>
    <s v="W17-2020"/>
    <s v="Apr-2020"/>
    <d v="2020-04-15T00:00:00"/>
    <s v="W16-2020"/>
    <s v="Apr-2020"/>
    <d v="2020-05-10T00:00:00"/>
    <s v="W20-2020"/>
    <s v="May-2020"/>
    <s v="MW"/>
    <d v="2020-04-22T00:00:00"/>
    <m/>
    <n v="124150418914"/>
    <n v="6.6"/>
    <m/>
    <d v="2020-03-20T00:00:00"/>
    <m/>
    <d v="2020-04-20T00:00:00"/>
    <d v="2020-05-10T00:00:00"/>
    <s v="W20-2020"/>
    <m/>
    <d v="2020-07-10T00:00:00"/>
    <m/>
    <s v="38.RFI"/>
    <s v="21.RFI"/>
    <s v="CLOSED - RFI DONE"/>
    <s v="10.05.20 : RFIN sent _x000a_22.04.20 : email konfirmasi RFI/request PLN Connection dari XL (Pak Bayu), request SK PLN ke XL, plan RFI 6 may 20_x000a_20.04.20 : email SRFI-N sent_x000a_16.04.20 : comcase_x000a_13.04.20 : plan tim arkom on site Kamis untuk pendekatan, plan SRFI 22 Apr_x000a_09.04.20 : CME stop, block akses by LL, proses penyelesaian_x000a_02.04.20 : material on site, prepare start CME, plan SRFI 7 Apr _x000a_30.04.20 : KOM mitra"/>
    <x v="2"/>
    <x v="0"/>
    <m/>
    <m/>
    <m/>
    <m/>
    <x v="2"/>
    <m/>
    <m/>
    <x v="1"/>
    <m/>
    <m/>
  </r>
  <r>
    <n v="429"/>
    <m/>
    <s v="SUL-SN-PIN-1310"/>
    <n v="30588260031"/>
    <s v="280141109"/>
    <s v="TBG TALABANGI"/>
    <s v="ACTIVE"/>
    <s v="TB"/>
    <n v="119.66801"/>
    <n v="-3.7323300000000001"/>
    <n v="50"/>
    <s v="0/180/270"/>
    <n v="2020"/>
    <s v="JEDI 2020 [NEW]"/>
    <s v="Dsn.Talabangi, Kel.Tanyomang, Kec. Patampanua, Kab. Pinrang, Prop. Sulawesi selatan"/>
    <s v="HTI"/>
    <s v="SUL-SN-PIN-1310"/>
    <s v="TONYAMANG"/>
    <s v="COLO"/>
    <s v="TBG"/>
    <s v="EAST"/>
    <x v="2"/>
    <s v="Sulawesi Selatan"/>
    <s v="KAB. PINRANG"/>
    <n v="6614551"/>
    <x v="152"/>
    <m/>
    <n v="54"/>
    <s v="31 - 60 days"/>
    <d v="2020-04-12T00:00:00"/>
    <s v="W16-2020"/>
    <s v="Apr-2020"/>
    <d v="2020-04-28T00:00:00"/>
    <s v="W18-2020"/>
    <s v="Apr-2020"/>
    <d v="2020-04-15T00:00:00"/>
    <s v="W16-2020"/>
    <s v="Apr-2020"/>
    <d v="2020-05-06T00:00:00"/>
    <s v="W19-2020"/>
    <s v="May-2020"/>
    <s v="MW"/>
    <d v="2020-04-22T00:00:00"/>
    <m/>
    <n v="324300203497"/>
    <n v="6.6"/>
    <m/>
    <d v="2020-03-19T00:00:00"/>
    <m/>
    <m/>
    <d v="2020-05-06T00:00:00"/>
    <s v="W19-2020"/>
    <m/>
    <d v="2020-07-04T00:00:00"/>
    <m/>
    <s v="38.RFI"/>
    <s v="21.RFI"/>
    <s v="CLOSED - RFI DONE"/>
    <s v="06.05.20 : RFIN sent_x000a_22.04.20 : email konfirmasi RFI/request PLN Connection dari XL (Pak Bayu), request SK PLN ke XL, plan RFI 6 may 20_x000a_16.04.20 : delivery material panel KWH/ACPDB, ME Grounding tray dan mounting msh on delivery dri JKt-Mksr. Pengiriman lebih lambat karena isu covid/pemeriksaan lebih ketat di pelabuhan._x000a_13.04.20 : RBS pondasi done, wait Panel ME_x000a_09.04.20 : BTS Foundation OG, Material tray, Mounting, Grounding Just OS from PALU. waiting delivery Material Panel KWH/ACPDB from Jkt _x000a_02.04.20 : delivery material, plan SRFI 15 Apr_x000a_"/>
    <x v="2"/>
    <x v="0"/>
    <m/>
    <m/>
    <m/>
    <m/>
    <x v="2"/>
    <m/>
    <m/>
    <x v="1"/>
    <m/>
    <m/>
  </r>
  <r>
    <n v="384"/>
    <m/>
    <s v="NUS-NB-TJN-5263"/>
    <n v="30588250031"/>
    <s v="180422109"/>
    <s v="REMPEK GANGGA"/>
    <s v="ACTIVE"/>
    <s v="TB"/>
    <n v="116.24988999999999"/>
    <n v="-8.3351000000000006"/>
    <n v="50"/>
    <s v="70/210/340"/>
    <n v="2020"/>
    <s v="JEDI 2020 [NEW]"/>
    <s v="Dusun Pancor Getah, Desa Rempek, Kec.Gangga, Kab.Lombok Utara, Prov.Nusa Tenggara Barat"/>
    <s v="HTI"/>
    <s v="NUS-NB-TJN-5263"/>
    <s v="GANGGA_REMPEK"/>
    <s v="COLO"/>
    <s v="TBG"/>
    <s v="EAST"/>
    <x v="4"/>
    <s v="Nusa Tenggara Barat"/>
    <s v="KAB. LOMBOK UTARA"/>
    <n v="6614551"/>
    <x v="152"/>
    <m/>
    <n v="54"/>
    <s v="31 - 60 days"/>
    <d v="2020-04-12T00:00:00"/>
    <s v="W16-2020"/>
    <s v="Apr-2020"/>
    <d v="2020-04-25T00:00:00"/>
    <s v="W17-2020"/>
    <s v="Apr-2020"/>
    <d v="2020-04-20T00:00:00"/>
    <s v="W17-2020"/>
    <s v="Apr-2020"/>
    <d v="2020-05-06T00:00:00"/>
    <s v="W19-2020"/>
    <s v="May-2020"/>
    <s v="MW"/>
    <d v="2020-04-22T00:00:00"/>
    <m/>
    <n v="441300967955"/>
    <n v="6.6"/>
    <m/>
    <d v="2020-03-19T00:00:00"/>
    <m/>
    <d v="2020-05-05T00:00:00"/>
    <d v="2020-05-06T00:00:00"/>
    <s v="W19-2020"/>
    <m/>
    <d v="2020-07-04T00:00:00"/>
    <m/>
    <s v="38.RFI"/>
    <s v="21.RFI"/>
    <s v="CLOSED - RFI DONE"/>
    <s v="06.05.20 : RFIN sent _x000a_05.05.20 : email SRFI-N sent, actual RFI_x000a_23.04.20 : SRFI actual_x000a_22.04.20 : email konfirmasi RFI/request PLN Connection dari XL (Pak Bayu), request SK PLN ke XL_x000a_20.04.20 : ME on going_x000a_16.04.20 : start CME RBS foundation, delivery material, plan SRFI 25 April_x000a_09.04.20 : prepare team dan material, kendala isu covid 19 dan pembatasan akses_x000a_"/>
    <x v="2"/>
    <x v="0"/>
    <m/>
    <m/>
    <m/>
    <m/>
    <x v="2"/>
    <m/>
    <m/>
    <x v="1"/>
    <m/>
    <m/>
  </r>
  <r>
    <n v="334"/>
    <m/>
    <s v="SUM-SU-KBJ-2219"/>
    <n v="30588380031"/>
    <s v="020222104"/>
    <s v="MARDINDING"/>
    <s v="ACTIVE"/>
    <s v="SMI"/>
    <n v="98.006777999999997"/>
    <n v="3.2278060000000002"/>
    <n v="50"/>
    <s v="90/150/340"/>
    <n v="2020"/>
    <s v="JEDI 2020 [NEW]"/>
    <s v="JL.Batu Rongkam, Kel.Mardinding, Kec.Mardingding, Kab.Karo, Prop Sumatera Utara"/>
    <s v="HTI"/>
    <s v="SUM-SU-KBJ-2219"/>
    <s v="MARDINDING_MARDINGDING"/>
    <s v="COLO"/>
    <s v="TBG"/>
    <s v="West"/>
    <x v="3"/>
    <s v="Sumatera Utara"/>
    <s v="KAB. KARO"/>
    <n v="6614549"/>
    <x v="152"/>
    <m/>
    <n v="84"/>
    <s v="61 - 90 days"/>
    <d v="2020-04-12T00:00:00"/>
    <s v="W16-2020"/>
    <s v="Apr-2020"/>
    <d v="2020-04-22T00:00:00"/>
    <s v="W17-2020"/>
    <s v="Apr-2020"/>
    <d v="2020-05-14T00:00:00"/>
    <s v="W20-2020"/>
    <s v="May-2020"/>
    <d v="2020-05-31T00:00:00"/>
    <s v="W23-2020"/>
    <s v="May-2020"/>
    <s v="MW"/>
    <d v="2020-04-22T00:00:00"/>
    <m/>
    <n v="129020026511"/>
    <n v="6.6"/>
    <m/>
    <d v="2020-03-20T00:00:00"/>
    <m/>
    <m/>
    <d v="2020-06-05T00:00:00"/>
    <s v="W23-2020"/>
    <m/>
    <d v="2020-07-31T00:00:00"/>
    <m/>
    <s v="38.RFI"/>
    <s v="21.RFI"/>
    <s v="CLOSED - RFI DONE"/>
    <s v="05.06.20 : RFIN sent _x000a_04.06.20 : SRFI, plan connect PLN/RFI jari jumat besok 5 jun 20_x000a_01.06.20 : ME on going, plan RFI 5 jun 20_x000a_28.05.20 : 26.05.20 : open akses, preparation for start CME_x000a_25.05.20 : 14.05.20 : proses somasi/penyelesaian isu LL, revisi plan RFI sabtu 31 may_x000a_08.05.20 : 04.05.20 plan solve 11 may, plan RFI 14 may_x000a_30.04.20 : 23.04.20 : 22.04.20 : email konfirmasi RFI/request PLN Connection dari XL (Pak Bayu), request SK PLN ke XL_x000a_20.04.20 : sudah dikirimkan somasi, updatenya rabu 22 April, risk SRFI end Apr_x000a_16.04.20 : stop by LL, permintaan kompensasi colo 20 jt, proses negosiasi_x000a_13.04.20 : plan nego besok siang, optimis bulan April_x000a_ 09.04.20 : CME stop, block akses by LL (permintaan kompensasi 70jt), proses penyelesaian_x000a_02.04.20 : material on site, prepare start CME, plan SRFI 7 Apr _x000a_30.04.20 : KOM mitra"/>
    <x v="2"/>
    <x v="0"/>
    <m/>
    <m/>
    <m/>
    <m/>
    <x v="2"/>
    <m/>
    <m/>
    <x v="1"/>
    <m/>
    <m/>
  </r>
  <r>
    <n v="245"/>
    <m/>
    <s v="SUM-AC-SGI-0701"/>
    <n v="30590010031"/>
    <s v="010680109"/>
    <s v="BARIEH"/>
    <s v="ACTIVE"/>
    <s v="TB"/>
    <n v="95.972700000000003"/>
    <n v="5.22919"/>
    <n v="50"/>
    <s v="20/90/240"/>
    <n v="2020"/>
    <s v="JEDI 2020 [NEW]"/>
    <s v="Gampong Seuri Weuk, Kecamatan Pidie, Aceh"/>
    <s v="HTI"/>
    <s v="SUM-AC-SGI-0701"/>
    <s v="BARIEH"/>
    <s v="COLO"/>
    <s v="TBG"/>
    <s v="West"/>
    <x v="3"/>
    <s v="Aceh"/>
    <s v="KAB. PIDIE"/>
    <n v="6614551"/>
    <x v="152"/>
    <m/>
    <n v="84"/>
    <s v="61 - 90 days"/>
    <d v="2020-04-12T00:00:00"/>
    <s v="W16-2020"/>
    <s v="Apr-2020"/>
    <d v="2020-04-28T00:00:00"/>
    <s v="W18-2020"/>
    <s v="Apr-2020"/>
    <d v="2020-05-14T00:00:00"/>
    <s v="W20-2020"/>
    <s v="May-2020"/>
    <d v="2020-05-16T00:00:00"/>
    <s v="W20-2020"/>
    <s v="May-2020"/>
    <s v="MW"/>
    <d v="2020-04-22T00:00:00"/>
    <m/>
    <s v="116610137714"/>
    <n v="6.6"/>
    <m/>
    <d v="2020-04-02T00:00:00"/>
    <m/>
    <d v="2020-05-08T00:00:00"/>
    <d v="2020-06-05T00:00:00"/>
    <s v="W23-2020"/>
    <m/>
    <d v="2020-07-07T00:00:00"/>
    <m/>
    <s v="38.RFI"/>
    <s v="21.RFI"/>
    <s v="CLOSED - RFI DONE"/>
    <s v="05.06.20 : RFIN sent _x000a_04.06.20 : plan connect PLN hari ini_x000a_28.05.20 : collect doc RFIN, plan email RFIN besok, ada perluasan jaringan (nambah tiang dan perubahan jaringan 1 phase menjadi 3 phase)_x000a_25.05.20 : actual RFI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x v="2"/>
    <x v="0"/>
    <m/>
    <m/>
    <m/>
    <m/>
    <x v="2"/>
    <m/>
    <m/>
    <x v="1"/>
    <m/>
    <m/>
  </r>
  <r>
    <n v="280"/>
    <m/>
    <s v="SUM-AC-SGI-0695"/>
    <n v="30590000031"/>
    <s v="010653109"/>
    <s v="DESA KEUREUMBOK"/>
    <s v="ACTIVE"/>
    <s v="TB"/>
    <n v="96.017669999999995"/>
    <n v="5.3181399999999996"/>
    <n v="40"/>
    <s v="70/200/330"/>
    <n v="2020"/>
    <s v="JEDI 2020 [NEW]"/>
    <s v="Jalan Teupin Raya-Ujong Rimba Gampong Reudeup Melayu, Kecamatan Glumpang Tiga, Kabupaten Pidie"/>
    <s v="HTI"/>
    <s v="SUM-AC-SGI-0695"/>
    <s v="KEUREUMBOK"/>
    <s v="COLO"/>
    <s v="TBG"/>
    <s v="West"/>
    <x v="3"/>
    <s v="Aceh"/>
    <s v="KAB. PIDIE"/>
    <n v="6614551"/>
    <x v="152"/>
    <m/>
    <n v="70"/>
    <s v="61 - 90 days"/>
    <d v="2020-04-12T00:00:00"/>
    <s v="W16-2020"/>
    <s v="Apr-2020"/>
    <d v="2020-04-28T00:00:00"/>
    <s v="W18-2020"/>
    <s v="Apr-2020"/>
    <d v="2020-05-14T00:00:00"/>
    <s v="W20-2020"/>
    <s v="May-2020"/>
    <d v="2020-05-16T00:00:00"/>
    <s v="W20-2020"/>
    <s v="May-2020"/>
    <s v="MW"/>
    <d v="2020-04-22T00:00:00"/>
    <m/>
    <n v="116600193906"/>
    <n v="6.6"/>
    <m/>
    <d v="2020-04-02T00:00:00"/>
    <m/>
    <d v="2020-05-08T00:00:00"/>
    <d v="2020-05-22T00:00:00"/>
    <s v="W21-2020"/>
    <m/>
    <d v="2020-07-08T00:00:00"/>
    <m/>
    <s v="38.RFI"/>
    <s v="21.RFI"/>
    <s v="CLOSED - RFI DONE"/>
    <s v="22.05.20 : email RFIN sent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x v="2"/>
    <x v="0"/>
    <m/>
    <m/>
    <m/>
    <m/>
    <x v="2"/>
    <m/>
    <m/>
    <x v="1"/>
    <m/>
    <m/>
  </r>
  <r>
    <n v="401"/>
    <m/>
    <s v="SUM-SU-BLG-2119"/>
    <n v="30590040031"/>
    <s v="022079126"/>
    <s v="SIONGGANG UTARA"/>
    <s v="ACTIVE"/>
    <s v="TB"/>
    <n v="99.044539999999998"/>
    <n v="2.5871599999999999"/>
    <n v="50"/>
    <s v="140/210/290"/>
    <n v="2020"/>
    <s v="JEDI 2020 [NEW]"/>
    <s v="Jl. Siborong borong-Prapat, Desa Sionggang Utara, Kec. Lumban Julu, Kab. Toba Samosir, Prov. Sumatera Utara "/>
    <s v="HTI"/>
    <s v="SUM-SU-BLG-2119"/>
    <s v="PASAR LUMBAN JULU"/>
    <s v="COLO"/>
    <s v="TBG"/>
    <s v="West"/>
    <x v="3"/>
    <s v="Sumatera Utara"/>
    <s v="KAB. TOBA SAMOSIR"/>
    <n v="6614551"/>
    <x v="152"/>
    <m/>
    <n v="64"/>
    <s v="61 - 90 days"/>
    <d v="2020-04-12T00:00:00"/>
    <s v="W16-2020"/>
    <s v="Apr-2020"/>
    <d v="2020-04-28T00:00:00"/>
    <s v="W18-2020"/>
    <s v="Apr-2020"/>
    <d v="2020-05-14T00:00:00"/>
    <s v="W20-2020"/>
    <s v="May-2020"/>
    <d v="2020-05-16T00:00:00"/>
    <s v="W20-2020"/>
    <s v="May-2020"/>
    <s v="MW"/>
    <d v="2020-04-22T00:00:00"/>
    <m/>
    <n v="123100295988"/>
    <n v="6.6"/>
    <m/>
    <d v="2020-04-02T00:00:00"/>
    <m/>
    <d v="2020-04-20T00:00:00"/>
    <d v="2020-05-16T00:00:00"/>
    <s v="W20-2020"/>
    <m/>
    <d v="2020-07-30T00:00:00"/>
    <m/>
    <s v="38.RFI"/>
    <s v="21.RFI"/>
    <s v="CLOSED - RFI DONE"/>
    <s v="16.05.20 : RFIN sent _x000a_14.05.20 : revisi plan RFI sabtu 16 may_x000a_20.04.20 : email SRFI-N sent_x000a_30.04.20 : pondasi done, wait ME_x000a_23.04.20 : 22.04.20 : email konfirmasi RFI/request PLN Connection dari XL (Pak Bayu), request SK PLN ke XL_x000a_16.04.20 : CME preparation &amp; material delivery_x000a_09.04.20 : 02.04.20 : UNDER REVIEW TNP ALITA_x000a_25.03.20 : under RNP review"/>
    <x v="2"/>
    <x v="0"/>
    <m/>
    <m/>
    <m/>
    <m/>
    <x v="2"/>
    <m/>
    <m/>
    <x v="1"/>
    <m/>
    <m/>
  </r>
  <r>
    <n v="417"/>
    <m/>
    <s v="SUM-SU-LMP-2092"/>
    <n v="30590060031"/>
    <s v="021265109"/>
    <s v="TALAWI"/>
    <s v="ACTIVE"/>
    <s v="TB"/>
    <n v="99.563220000000001"/>
    <n v="3.22322"/>
    <n v="40"/>
    <s v="100/210/300"/>
    <n v="2020"/>
    <s v="JEDI 2020 [NEW]"/>
    <s v="Dusun 1, Desa Mesjid Lama, Kecamatan Talawi, Kabupaten Batubara"/>
    <s v="HTI"/>
    <s v="SUM-SU-LMP-2092"/>
    <s v="MESJID LAMA"/>
    <s v="COLO"/>
    <s v="TBG"/>
    <s v="West"/>
    <x v="3"/>
    <s v="Sumatera Utara"/>
    <s v="KAB. BATU BARA"/>
    <n v="6614551"/>
    <x v="152"/>
    <m/>
    <n v="62"/>
    <s v="61 - 90 days"/>
    <d v="2020-04-12T00:00:00"/>
    <s v="W16-2020"/>
    <s v="Apr-2020"/>
    <d v="2020-04-28T00:00:00"/>
    <s v="W18-2020"/>
    <s v="Apr-2020"/>
    <d v="2020-05-14T00:00:00"/>
    <s v="W20-2020"/>
    <s v="May-2020"/>
    <d v="2020-05-16T00:00:00"/>
    <s v="W20-2020"/>
    <s v="May-2020"/>
    <s v="MW"/>
    <d v="2020-04-22T00:00:00"/>
    <m/>
    <n v="121140725079"/>
    <n v="6.6"/>
    <m/>
    <d v="2020-04-02T00:00:00"/>
    <m/>
    <d v="2020-04-20T00:00:00"/>
    <d v="2020-05-14T00:00:00"/>
    <s v="W20-2020"/>
    <m/>
    <d v="2020-07-12T00:00:00"/>
    <m/>
    <s v="38.RFI"/>
    <s v="21.RFI"/>
    <s v="CLOSED - RFI DONE"/>
    <s v="14.05.20 : revisi plan RFI sabtu 16 mayRFIN sent_x000a_20.04.20 : email SRFI-N sent_x000a_22.04.20 : email konfirmasi RFI/request PLN Connection dari XL (Pak Bayu), request SK PLN ke XL_x000a_16.04.20 : ME on going_x000a_09.04.20 : 02.04.20 : UNDER REVIEW TNP ALITA_x000a_25.03.20 : under RNP review"/>
    <x v="2"/>
    <x v="0"/>
    <m/>
    <m/>
    <m/>
    <m/>
    <x v="2"/>
    <m/>
    <m/>
    <x v="1"/>
    <m/>
    <m/>
  </r>
  <r>
    <n v="374"/>
    <m/>
    <s v="SUM-BB-TDN-0521"/>
    <n v="30588350031"/>
    <s v="080128104"/>
    <s v="PULAU SELIU"/>
    <s v="ACTIVE"/>
    <s v="SMI"/>
    <n v="107.54215000000001"/>
    <n v="-3.20261"/>
    <n v="50"/>
    <s v="90/180/270"/>
    <n v="2020"/>
    <s v="JEDI 2020 [NEW]"/>
    <s v="Dsn. Tua RT 05, Ds. Pulau Seliu, Kec. Membalong, Kab. Belitung Barat_x0009__x0009__x0009__x0009__x0009__x0009__x0009__x0009__x0009__x0009__x0009__x0009__x0009__x0009__x0009__x0009__x0009__x0009__x000a_"/>
    <s v="HTI"/>
    <s v="SUM-BB-TDN-0521"/>
    <s v="PULAU SELIU"/>
    <s v="COLO"/>
    <s v="TBG"/>
    <s v="West"/>
    <x v="1"/>
    <s v="Kep. Bangka Belitung"/>
    <s v="KAB. BELITUNG"/>
    <n v="6614549"/>
    <x v="152"/>
    <m/>
    <n v="66"/>
    <s v="61 - 90 days"/>
    <d v="2020-04-12T00:00:00"/>
    <s v="W16-2020"/>
    <s v="Apr-2020"/>
    <d v="2020-04-11T00:00:00"/>
    <s v="W15-2020"/>
    <s v="Apr-2020"/>
    <d v="2020-06-10T00:00:00"/>
    <s v="W24-2020"/>
    <s v="Jun-2020"/>
    <d v="2020-05-15T00:00:00"/>
    <s v="W20-2020"/>
    <s v="May-2020"/>
    <s v="MW"/>
    <d v="2020-04-22T00:00:00"/>
    <m/>
    <n v="163000611762"/>
    <n v="6.6"/>
    <m/>
    <d v="2020-03-20T00:00:00"/>
    <m/>
    <d v="2020-04-13T00:00:00"/>
    <d v="2020-05-18T00:00:00"/>
    <s v="W21-2020"/>
    <m/>
    <d v="2020-08-27T00:00:00"/>
    <m/>
    <s v="38.RFI"/>
    <s v="21.RFI"/>
    <s v="CLOSED - RFI DONE"/>
    <s v="18.05.20 : RFIN sent _x000a_08.05.20 : revisi RFI plan 15 may_x000a_22.04.20 : email konfirmasi RFI/request PLN Connection dari XL (Pak Bayu), request SK PLN ke XL, plan RFI 6 may 20_x000a_13.04.20 : SRFIN sent_x000a_09.04.20 : pondasi done, wait material ME tray on site_x000a_02.04.20 :  delivery material, hari ini masuk kapal laut, plan onsite Selasa 7 Apr 20, plan SRFI kamis 9 Apr 20_x000a_"/>
    <x v="2"/>
    <x v="0"/>
    <m/>
    <m/>
    <m/>
    <m/>
    <x v="2"/>
    <m/>
    <m/>
    <x v="1"/>
    <m/>
    <m/>
  </r>
  <r>
    <n v="380"/>
    <m/>
    <s v="SUM-SU-PSP-2147"/>
    <n v="30590070031"/>
    <s v="022000109"/>
    <s v="RANJO BATO"/>
    <s v="ACTIVE"/>
    <s v="TB"/>
    <n v="99.322649999999996"/>
    <n v="1.3585"/>
    <n v="50"/>
    <s v="160/230/320"/>
    <n v="2020"/>
    <s v="JEDI 2020 [NEW]"/>
    <s v="Jl. Labuhan Labo Lorong IV, Desa Labuhan Labo, Kec. Padangsidimpuan Tenggara"/>
    <s v="HTI"/>
    <s v="SUM-SU-PSP-2147"/>
    <s v="LABUHAN LABO"/>
    <s v="COLO"/>
    <s v="TBG"/>
    <s v="West"/>
    <x v="3"/>
    <s v="Sumatera Utara"/>
    <s v="KOTA PADANGSIDIMPUAN"/>
    <n v="6614551"/>
    <x v="152"/>
    <m/>
    <n v="89"/>
    <s v="61 - 90 days"/>
    <d v="2020-04-12T00:00:00"/>
    <s v="W16-2020"/>
    <s v="Apr-2020"/>
    <d v="2020-04-28T00:00:00"/>
    <s v="W18-2020"/>
    <s v="Apr-2020"/>
    <d v="2020-06-13T00:00:00"/>
    <s v="W24-2020"/>
    <s v="Jun-2020"/>
    <d v="2020-06-13T00:00:00"/>
    <s v="W24-2020"/>
    <s v="Jun-2020"/>
    <s v="MW"/>
    <s v="20-May-20_x000a_18-May-20"/>
    <m/>
    <n v="124011301805"/>
    <n v="6.6"/>
    <m/>
    <d v="2020-04-02T00:00:00"/>
    <m/>
    <d v="2020-05-06T00:00:00"/>
    <d v="2020-06-10T00:00:00"/>
    <s v="W24-2020"/>
    <m/>
    <d v="2020-08-14T00:00:00"/>
    <m/>
    <s v="38.RFI"/>
    <s v="21.RFI"/>
    <s v="CLOSED - RFI DONE"/>
    <s v="10.06.20 : RFIN sent _x000a_04.06.20 : on going proses PLN connection_x000a_25.05.20 : 06.05.20 : SRFIN sent_x000a_30.04.20 : pondasi done, wait ME_x000a_23.04.20 : 16.04.20 : CME preparation &amp; material delivery_x000a_09.04.20 : 02.04.20 : UNDER REVIEW TNP ALITA_x000a_25.03.20 : under RNP review"/>
    <x v="2"/>
    <x v="0"/>
    <m/>
    <m/>
    <m/>
    <m/>
    <x v="2"/>
    <m/>
    <m/>
    <x v="1"/>
    <m/>
    <m/>
  </r>
  <r>
    <n v="345"/>
    <m/>
    <s v="KAL-KB-SRY-0688"/>
    <n v="30590300031"/>
    <s v="200226109"/>
    <s v="NEW_KUALADUA"/>
    <s v="ACTIVE"/>
    <s v="SKP"/>
    <n v="109.444"/>
    <n v="-0.18739"/>
    <n v="40"/>
    <s v="40/160/300"/>
    <n v="2020"/>
    <s v="JEDI 2020 [NEW]"/>
    <s v="Jl. Kembang Wonosari, RT 07/04, Kel Sei Raya, Kec. Kuala Dua, Kab. Kubu Raya, Kalimantan Barat"/>
    <s v="HTI"/>
    <s v="KAL-KB-SRY-0688"/>
    <s v="KUALADUA SUNGAI"/>
    <s v="COLO"/>
    <s v="TBG"/>
    <s v="JABO"/>
    <x v="7"/>
    <s v="Kalimantan Barat"/>
    <s v="KAB. KUBU RAYA"/>
    <n v="6614550"/>
    <x v="152"/>
    <m/>
    <n v="83"/>
    <s v="61 - 90 days"/>
    <d v="2020-04-12T00:00:00"/>
    <s v="W16-2020"/>
    <s v="Apr-2020"/>
    <d v="2020-04-30T00:00:00"/>
    <s v="W18-2020"/>
    <s v="Apr-2020"/>
    <d v="2020-06-13T00:00:00"/>
    <s v="W24-2020"/>
    <s v="Jun-2020"/>
    <d v="2020-06-13T00:00:00"/>
    <s v="W24-2020"/>
    <s v="Jun-2020"/>
    <s v="MW"/>
    <s v="20-May-20_x000a_18-May-20"/>
    <m/>
    <s v="211201761331"/>
    <n v="6.6"/>
    <m/>
    <d v="2020-04-03T00:00:00"/>
    <m/>
    <d v="2020-05-27T00:00:00"/>
    <d v="2020-06-04T00:00:00"/>
    <s v="W23-2020"/>
    <m/>
    <d v="2020-07-05T00:00:00"/>
    <m/>
    <s v="38.RFI"/>
    <s v="21.RFI"/>
    <s v="CLOSED - RFI DONE"/>
    <s v="04.06.20 : RFIN sent_x000a_28.05.20 : 27.05.20 : email SRFI-N sent_x000a_30.04.20 : SRFI actual_x000a_30.04.20 : RBS foundation on going_x000a_23.04.20 : 16.04.20 : CME preparation_x000a_09.04.20 : 02.04.20 : UNDER REVIEW TNP ALITA_x000a_25.03.20 : under RNP review"/>
    <x v="2"/>
    <x v="0"/>
    <m/>
    <m/>
    <m/>
    <m/>
    <x v="2"/>
    <m/>
    <m/>
    <x v="1"/>
    <m/>
    <m/>
  </r>
  <r>
    <n v="101"/>
    <m/>
    <s v="SUL-SN-PKJ-1256"/>
    <n v="30587310031"/>
    <s v="2811031003"/>
    <s v="MANGGALUNG"/>
    <s v="ACTIVE"/>
    <s v="TB"/>
    <n v="119.6162068"/>
    <n v="-4.6126707290000004"/>
    <n v="50"/>
    <s v="0/120/300"/>
    <n v="2020"/>
    <s v="JEDI 2020 [NEW]"/>
    <s v="Kampung Baru RT.012/RW.006, Desa Manggalung, Kec.Mandalle, Kab.Pangkep, Prop. Sul Sel"/>
    <s v="HTI"/>
    <s v="SUL-SN-PKJ-1256"/>
    <s v="MANGGALUNG"/>
    <s v="B2S"/>
    <s v="TBG"/>
    <s v="EAST"/>
    <x v="2"/>
    <s v="Kep. Bangka Belitung"/>
    <s v="KAB. PANGKAJENE DAN"/>
    <n v="6614554"/>
    <x v="152"/>
    <m/>
    <n v="116"/>
    <s v="91 - 120 days"/>
    <d v="2020-08-10T00:00:00"/>
    <s v="W33-2020"/>
    <s v="Aug-2020"/>
    <d v="2020-06-25T00:00:00"/>
    <s v="W26-2020"/>
    <s v="Jun-2020"/>
    <d v="2020-06-30T00:00:00"/>
    <s v="W27-2020"/>
    <s v="Jun-2020"/>
    <d v="2020-07-06T00:00:00"/>
    <s v="W28-2020"/>
    <s v="Jul-2020"/>
    <s v="MW"/>
    <d v="2020-06-12T00:00:00"/>
    <m/>
    <n v="320400139759"/>
    <n v="6.6"/>
    <m/>
    <d v="2020-06-26T00:00:00"/>
    <m/>
    <m/>
    <d v="2020-07-07T00:00:00"/>
    <s v="W28-2020"/>
    <m/>
    <d v="2020-08-05T00:00:00"/>
    <m/>
    <s v="38.RFI"/>
    <s v="21.RFI"/>
    <s v="CLOSED - RFI DONE"/>
    <s v="07.07.20 : RFIN sent _x000a_06.07.20 : 02.07.20 : RFI ACTUAL, plan submit RFIN 6 jul_x000a_29.06.20 : proses PLN connection_x000a_25.06.20 : SRFI, collecting doc RFIN, proses PLN connection_x000a_22.06.20 : Install Fence &amp; Yard OG, ME OG. Paralel fu for PLN Permanent. Plan RFI BTS for ON Air on 30 June 2020_x000a_18.06.20 : 17.06.20 : Go RFI, PSB PLN release, Painting Tower OG. Backfill OG, parael Foundation Fence OG and install Pole fence OG_x000a_15.06.20 : Painting Tower OG. Backfill OG, parael Foundation Fence OG and install Pole fence OG_x000a_11.06.20 : Erection OG (90 %). Backfill OG, paralel Foundation Fence OG and install Pole fence OG._x000a_08.06.20 : erection on going_x000a_04.06.20 :  Erector Team OS, Sortir Mat OG, Plan Start Erection on 04 june 2020. Plan SRFI XL on 22 June 2020_x000a_01.06.20 : curingtime_x000a_29.05.20 : pouring concrete tower foundation_x000a_28.05.20 : rebarring done_x000a_21.05.20 : Rebaring OG._x000a_18.05.20 : rebarring, delivery material tower_x000a_14.05.20 : excavation done, on going lantai kerja_x000a_08.05.20 : 06.05.20 : Kandidat A, RFL, Prepare Join Survey PTSP Before RFC_x000a_30.04.20 : bouwplank, rekom camat done_x000a_23.04.20 : bouwplank_x000a_16.04.20 : 09.04.20 : Kandidat A, Proses Rekom Lurah, SST 52_x000a_02.04.20 : 25.03.20 :  IW on going_x000a_"/>
    <x v="2"/>
    <x v="0"/>
    <m/>
    <m/>
    <m/>
    <m/>
    <x v="2"/>
    <m/>
    <m/>
    <x v="1"/>
    <m/>
    <m/>
  </r>
  <r>
    <n v="190"/>
    <m/>
    <s v="SUL-SN-PIN-1283"/>
    <n v="30587280031"/>
    <s v="2811001003"/>
    <s v="TANRA TUO"/>
    <s v="ACTIVE"/>
    <s v="TB"/>
    <n v="119.60204899999999"/>
    <n v="-3.7421709999999999"/>
    <n v="50"/>
    <s v="50/180/270"/>
    <n v="2020"/>
    <s v="JEDI 2020 [NEW]"/>
    <s v="Dusun Cempa Dao RT.02, Desa Tanra Tuo, Kec. Cempa, Kab. Pinrang, Propinsi Sulawesi Selatan._x000a_"/>
    <s v="HTI"/>
    <s v="SUL-SN-PIN-1283"/>
    <s v="TANRA TUO"/>
    <s v="B2S"/>
    <s v="TBG"/>
    <s v="EAST"/>
    <x v="2"/>
    <s v="Kep. Bangka Belitung"/>
    <s v="KAB. PINRANG"/>
    <n v="6614554"/>
    <x v="152"/>
    <m/>
    <n v="115"/>
    <s v="91 - 120 days"/>
    <d v="2020-08-10T00:00:00"/>
    <s v="W33-2020"/>
    <s v="Aug-2020"/>
    <d v="2020-06-25T00:00:00"/>
    <s v="W26-2020"/>
    <s v="Jun-2020"/>
    <d v="2020-06-30T00:00:00"/>
    <s v="W27-2020"/>
    <s v="Jun-2020"/>
    <d v="2020-07-06T00:00:00"/>
    <s v="W28-2020"/>
    <s v="Jul-2020"/>
    <s v="MW"/>
    <d v="2020-06-12T00:00:00"/>
    <m/>
    <n v="324300205817"/>
    <n v="6.6"/>
    <m/>
    <d v="2020-06-26T00:00:00"/>
    <m/>
    <d v="2020-06-15T00:00:00"/>
    <d v="2020-07-06T00:00:00"/>
    <s v="W28-2020"/>
    <m/>
    <d v="2020-07-17T00:00:00"/>
    <m/>
    <s v="38.RFI"/>
    <s v="21.RFI"/>
    <s v="CLOSED - RFI DONE"/>
    <s v="06.07.20 : RFIN sent _x000a_02.07.20 : RFI ACTUAL hari ini, plan submit RFIN 4 jul_x000a_29.06.20 : PSB Register done. PLN Survey 25 jun, plan RFI BTS for ON Air on 30 June 2020._x000a_22.06.20 : PSB Register to PLN. Plan RFI BTS for ON Air on 30 June 2020_x000a_18.06.20 : proses PLN connection_x000a_17.06.20 : Go RFI, PSB PLN release_x000a_15.06.20 : SRFIN sent_x000a_11.06.20 : collecting doc SRFIN_x000a_08.06.20 : plan SRFI hari ini_x000a_04.06.20 : Fence &amp; Yard OG. PLan SRFI on 11 June 2020._x000a_01.06.20 : 28.05.20 : erection done, on going tower painting_x000a_21.05.20 : 19.05.20 : erection 50%_x000a_14.05.20 : pouring done, curring time_x000a_08.05.20 : rebaring OG. Plan SRFI on 11 June 2020._x000a_30.04.20 : Kandidat B, RFC Done, Submit STO Waiting Dokumentasi Bowplank_x000a_23.04.20 : bouwplank_x000a_16.04.20 : 09.04.20 : Kandidat B, Proses Rekom Lurah, SST 52_x000a_02.04.20 : 25.03.20 : IW on going_x000a_"/>
    <x v="2"/>
    <x v="0"/>
    <m/>
    <m/>
    <m/>
    <m/>
    <x v="2"/>
    <m/>
    <m/>
    <x v="1"/>
    <m/>
    <m/>
  </r>
  <r>
    <n v="358"/>
    <m/>
    <s v="SUM-SU-SDK-2211"/>
    <n v="30590080031"/>
    <s v="022144126"/>
    <s v="PEGAGAN JULU IX_SUMBUL"/>
    <s v="ACTIVE"/>
    <s v="TB"/>
    <n v="98.365780000000001"/>
    <n v="2.7770199999999998"/>
    <n v="50"/>
    <s v="30/140/300"/>
    <n v="2020"/>
    <s v="JEDI 2020 [NEW]"/>
    <s v="Jalan Besar Batang Ari,  Harungguan, Dusun II, Desa Pagagan Julu IX, Kecamatan Sumbul, Kabupaten Dairi, Provinsi Sumatera Utara"/>
    <s v="HTI"/>
    <s v="SUM-SU-SDK-2211"/>
    <s v="PEGAGAN JULU IX"/>
    <s v="COLO"/>
    <s v="TBG"/>
    <s v="West"/>
    <x v="3"/>
    <s v="Sumatera Utara"/>
    <s v="KAB. DAIRI"/>
    <n v="6614551"/>
    <x v="152"/>
    <m/>
    <n v="133"/>
    <s v="121 - 150 days"/>
    <d v="2020-04-12T00:00:00"/>
    <s v="W16-2020"/>
    <s v="Apr-2020"/>
    <d v="2020-07-05T00:00:00"/>
    <s v="W28-2020"/>
    <s v="Jul-2020"/>
    <d v="2020-07-10T00:00:00"/>
    <s v="W28-2020"/>
    <s v="Jul-2020"/>
    <d v="2020-07-24T00:00:00"/>
    <s v="W30-2020"/>
    <s v="Jul-2020"/>
    <s v="MW"/>
    <d v="2020-06-12T00:00:00"/>
    <m/>
    <n v="129010071051"/>
    <n v="6.6"/>
    <m/>
    <d v="2020-04-02T00:00:00"/>
    <m/>
    <d v="2020-06-30T00:00:00"/>
    <d v="2020-07-24T00:00:00"/>
    <s v="W30-2020"/>
    <m/>
    <d v="2020-08-06T00:00:00"/>
    <m/>
    <s v="38.RFI"/>
    <s v="21.RFI"/>
    <s v="CLOSED - RFI DONE"/>
    <s v="27.07.20 : wait perubahan type tower di system dan CAF permanent untuk proses PR_x000a_24.07.20 : RFIN sent_x000a_20.07.20 : 16.07.20 : revisi plan connect PLN 24 jul 20_x000a_13.07.20 : 06.07.20 : 02.07.20 : 30.06.20 : email SRFI-N sent_x000a_29.06.20 : erection on going plan sampai top hari ini_x000a_25.06.20 : 22.06.20 : 18.06.20 : plan pouring concrete/cor 18 jun 20_x000a_17.06.20 : Go RFI, PSB PLN release_x000a_15.06.20 : rebarring, plan cor kamis 18 jun 20_x000a_11.06.20 : excavation, plan RFI 10 JULI, request SK PLN_x000a_08.06.20 : 04.06.20 : 01.06.20 : on going borepile permanenisasi_x000a_28.05.20 : 25.05.20 : borepile permanenisasi_x000a_14.05.20 : 08.05.20 : on going mob demob CME permanenisasi, CME ny start_x000a_30.04.20 : 23.04.20 : 16.04.20 : start CME colo menunggu proses permanenisasi (wait material tower)_x000a_09.04.20 : 02.04.20 : UNDER REVIEW TNP ALITA_x000a_25.03.20 : under RNP review"/>
    <x v="2"/>
    <x v="0"/>
    <m/>
    <m/>
    <m/>
    <m/>
    <x v="2"/>
    <m/>
    <m/>
    <x v="1"/>
    <m/>
    <m/>
  </r>
  <r>
    <n v="331"/>
    <m/>
    <s v="SUM-SU-KPI-2146"/>
    <n v="30590050031"/>
    <s v="022194109"/>
    <s v="LINTAS BATU AJO"/>
    <s v="ACTIVE"/>
    <s v="TB"/>
    <n v="100.12125"/>
    <n v="1.7780800000000001"/>
    <n v="50"/>
    <s v="0/150/240"/>
    <n v="2020"/>
    <s v="JEDI 2020 [NEW]"/>
    <s v="Jl. Besar Batu Ajo, Dusun Sumber Sari, Desa Pasir Tuntung, Kecamatan Kota Pinang, Kabupaten Labuhanbatu Selatan, Prov. Sumatera Utara"/>
    <s v="HTI"/>
    <s v="SUM-SU-KPI-2146"/>
    <s v="TELUK RAMPAH"/>
    <s v="COLO"/>
    <s v="TBG"/>
    <s v="West"/>
    <x v="3"/>
    <s v="Sumatera Utara"/>
    <s v="KAB. LABUHAN BATU SE"/>
    <n v="6614551"/>
    <x v="152"/>
    <m/>
    <n v="130"/>
    <s v="121 - 150 days"/>
    <d v="2020-04-12T00:00:00"/>
    <s v="W16-2020"/>
    <s v="Apr-2020"/>
    <d v="2020-07-05T00:00:00"/>
    <s v="W28-2020"/>
    <s v="Jul-2020"/>
    <d v="2020-07-10T00:00:00"/>
    <s v="W28-2020"/>
    <s v="Jul-2020"/>
    <d v="2020-07-20T00:00:00"/>
    <s v="W30-2020"/>
    <s v="Jul-2020"/>
    <s v="MW"/>
    <d v="2020-06-12T00:00:00"/>
    <m/>
    <n v="125100659094"/>
    <n v="6.6"/>
    <m/>
    <d v="2020-04-02T00:00:00"/>
    <m/>
    <m/>
    <d v="2020-07-21T00:00:00"/>
    <s v="W30-2020"/>
    <m/>
    <d v="2020-09-03T00:00:00"/>
    <m/>
    <s v="38.RFI"/>
    <s v="21.RFI"/>
    <s v="CLOSED - RFI DONE"/>
    <s v="27.07.20 : wait perubahan type tower di system dan CAF permanent untuk proses PR_x000a_21.07.20 : RFIN sent _x000a_13.07.20 : Permanenisasi site SRFI, on going RBS foundation XL_x000a_08.07.20 : curing time dan backfilling, sehunungan istri LL baru meninggal maka start erection baru dapat dilakukan setelah 7 harian (tahlilan)_x000a_06.07.20 : curingtime_x000a_02.07.20 : curingtime_x000a_30.06.20 : pouring concrete on going_x000a_29.06.20 : wait angkur template for pouring preparation, plan angkur template on site 29 jun, ada warga tetangga site terkena covid sehingga berdampak pada penyetopan pekerjaan. saat ini sedang proses negosiasi._x000a_25.06.20 : plan angkur template on site 28 jun_x000a_22.06.20 : 18.06.20 : 17.06.20 : Go RFI, PSB PLN release, rebarring, wait angkur template_x000a_15.06.20 : rebarring, wait angkur template_x000a_11.06.20 : excavation, plan RFI 10 JULI, request SK PLN_x000a_08.06.20 : 04.06.20 : 01.06.20 : 28.05.20 : 25.05.20 : 08.05.20 : Lockdown karena Covid 19, warga menolak semua surat2 rekomendasi, dan tidak mau ada warga luar yang masuk ke daerahnya. Sudah ada Surat Penyetopan/penundaan pekerjaan dari Kepala Desa Pasir Tuntung._x000a_30.04.20 : 23.04.20 : 16.04.20 : start CME colo menunggu proses permanenisasi (wait material tower)_x000a_09.04.20 : 02.04.20 : UNDER REVIEW TNP ALITA_x000a_25.03.20 : under RNP review"/>
    <x v="2"/>
    <x v="0"/>
    <m/>
    <m/>
    <m/>
    <m/>
    <x v="2"/>
    <m/>
    <m/>
    <x v="1"/>
    <m/>
    <m/>
  </r>
  <r>
    <n v="12"/>
    <m/>
    <s v="KAL-KB-SBS-0685"/>
    <n v="30587250031"/>
    <s v="2006861003"/>
    <s v="BATUMAKJAGE"/>
    <s v="ACTIVE"/>
    <s v="TB"/>
    <n v="109.15776"/>
    <n v="1.1628130000000001"/>
    <n v="50"/>
    <s v="50/110/270"/>
    <n v="2020"/>
    <s v="JEDI 2020 [NEW]"/>
    <s v="Dusun Muara Dungun, RT 008 RW 004, Desa Pangkalan Kongsi, Kecamatan Tebas, Kabupaten Sambas, Provinsi Kalimantan Barat"/>
    <s v="HTI"/>
    <s v="KAL-KB-SBS-0685"/>
    <s v="BATUMAKJAGE"/>
    <s v="B2S"/>
    <s v="TBG"/>
    <s v="JABO"/>
    <x v="7"/>
    <s v="Kalimantan Barat"/>
    <s v="KAB. SAMBAS"/>
    <n v="6614554"/>
    <x v="152"/>
    <m/>
    <n v="129"/>
    <s v="121 - 150 days"/>
    <d v="2020-08-10T00:00:00"/>
    <s v="W33-2020"/>
    <s v="Aug-2020"/>
    <d v="2020-07-10T00:00:00"/>
    <s v="W28-2020"/>
    <s v="Jul-2020"/>
    <d v="2020-07-10T00:00:00"/>
    <s v="W28-2020"/>
    <s v="Jul-2020"/>
    <d v="2020-07-20T00:00:00"/>
    <s v="W30-2020"/>
    <s v="Jul-2020"/>
    <s v="MW"/>
    <d v="2020-06-12T00:00:00"/>
    <m/>
    <s v="212100507944"/>
    <n v="6.6"/>
    <m/>
    <d v="2020-07-28T00:00:00"/>
    <m/>
    <m/>
    <d v="2020-07-20T00:00:00"/>
    <s v="W30-2020"/>
    <m/>
    <d v="2020-08-19T00:00:00"/>
    <m/>
    <s v="38.RFI"/>
    <s v="21.RFI"/>
    <s v="CLOSED - RFI DONE"/>
    <s v="20.07.20 : RFIN sent _x000a_16.07.20 : SRFI actual, collecting doc SRFIN_x000a_13.07.20 : ME on going_x000a_09.07.20 : Erection OG - Closed Body, PSB PLN sudah register, Survey PLN done, No Register Plan 06/07, pondasi RBS done, pagar on going, plan RFI 12 juli_x000a_02.07.20 : cor done 29/6, curing done, backfilling, plan start erection 5 jul_x000a_29.06.20 : 22.06.20 : cerucuk on going, plan Cor 24 Jun, Erection Plan tgl 26/06, ME bawah paralel kerjakan di malam hari, Pondasi RBS: paralel dikerjakan di malam hari, PLN : Proses perluasan jaringan masih di koordinasikan dengan PLN, plan SRFI 30 juni_x000a_18.06.20 : Borepile Done, Galian Done, Cerucuk OG-Finish 17/06, plan Rebaring 20/06, plan Setting Angkur 20/06, Plan Erection: 24/06_x000a_(Material angkur sdh onsite, mat Tower On port pontianak, plan delivery MOS 13/06, Team Erector menggunakan 2 team utk percepatan)_x000a_17.06.20 : Go RFI, PSB PLN release_x000a_15.06.20 : 11.06.20 : 08.06.20 : Borepile OG, Plan Finish 07/06, Cerucuk Plan Start 10/06, Pembesian Plan 15/06,  COR Pondasi 18/06, Angkur By Air, plan Sortir Material 05/06, Pick Up 8/06,  Material Delivery Tower Plan Delivery 10/06 (Corgo MKS), Plan SRFI 25/06 _x000a_04.06.20 : borepile on going, plan SRFI 30 jun_x000a_01.06.20 : bouwplank_x000a_28.05.20 : on going perijinan, paralel tim CME plan on site 28 may untuk preparation CME_x000a_25.05.20 : 14.05.20 : 08.05.20 : proses perijinan_x000a_30.04.20 : 23.04.20 : 16.04.20 : rekom on going_x000a_09.04.20 : IW on going_x000a_08.04.20 : TNP OK kand B tower 52m_x000a_06.04.20 : RND OK kand B tower 52m_x000a_02.04.20 : 01.4.2020 : Eskalasi Capex, pararel update sistem_x000a_31.03.20 : 30.03.20 : IW clear 23 KK,Eskalasi capex _x000a_25.03.20 : RF &amp; TX OK, IW on going_x000a_17.3.20 : Submit Kandidat A Lat. 1,1628 Long : 109,1578 to HO_x000a_25.3.20 : LL masih meminta BAN 20 jt parerel rehunting_x000a_20.3.20 : Kand A Approval Operator_x000a_23.3.2020 : IW ongoing_x000a_25.3.2020: IW Ongoing "/>
    <x v="2"/>
    <x v="0"/>
    <m/>
    <m/>
    <m/>
    <m/>
    <x v="2"/>
    <m/>
    <m/>
    <x v="1"/>
    <m/>
    <m/>
  </r>
  <r>
    <n v="113"/>
    <m/>
    <s v="SUM-RI-BLS-1127"/>
    <n v="30587320031"/>
    <s v="0413861003"/>
    <s v="MUARA BASUNG_PINGGIR"/>
    <s v="ACTIVE"/>
    <s v="TB"/>
    <n v="101.31124800000001"/>
    <s v="  1.109938"/>
    <n v="50"/>
    <s v="0/160/270"/>
    <n v="2020"/>
    <s v="JEDI 2020 [NEW]"/>
    <s v="Jl.PT.Adei Div.1 (KMS) RT.04 RW.02, Desa Muara Basung, Kec. Pinggir, Kab.Bengkalis, Prov.Riau"/>
    <s v="HTI"/>
    <s v="SUM-RI-BLS-1127"/>
    <s v="MUARA BASUNG_PINGGIR"/>
    <s v="B2S"/>
    <s v="TBG"/>
    <s v="West"/>
    <x v="9"/>
    <s v="Kep. Bangka Belitung"/>
    <s v="KAB. BENGKALIS"/>
    <n v="6614554"/>
    <x v="152"/>
    <m/>
    <n v="126"/>
    <s v="121 - 150 days"/>
    <d v="2020-08-10T00:00:00"/>
    <s v="W33-2020"/>
    <s v="Aug-2020"/>
    <d v="2020-07-10T00:00:00"/>
    <s v="W28-2020"/>
    <s v="Jul-2020"/>
    <d v="2020-07-10T00:00:00"/>
    <s v="W28-2020"/>
    <s v="Jul-2020"/>
    <d v="2020-07-14T00:00:00"/>
    <s v="W29-2020"/>
    <s v="Jul-2020"/>
    <s v="MW"/>
    <d v="2020-06-12T00:00:00"/>
    <m/>
    <n v="182103499865"/>
    <n v="6.6"/>
    <m/>
    <d v="2020-07-13T00:00:00"/>
    <m/>
    <m/>
    <d v="2020-07-17T00:00:00"/>
    <s v="W29-2020"/>
    <m/>
    <d v="2020-08-21T00:00:00"/>
    <m/>
    <s v="38.RFI"/>
    <s v="21.RFI"/>
    <s v="CLOSED - RFI DONE"/>
    <s v="17.07.20 : RFIN sent _x000a_02.07.20 : connectt PLN/actual RFI, collecting doc RFIN, plan submit RFIN hari ini 2 jul_x000a_29.06.20 : erection top tower_x000a_27.06.20 : erection OG sampai leher, target connect PLN minggu depan_x000a_25.06.20 : erection OG 4 section. pondasi BTS minus finishing. BP PLN Paid_x000a_22.06.20 : 18.06.20 : curingtime, start erection_x000a_17.06.20 : PSB PLN release_x000a_15.06.20 : pouring concrete hari ini_x000a_11.06.20 : galian done, on going lantai kerja &amp; bar bending_x000a_08.06.20 : 04.06.20 : 01.06.20 : CME start menunggu proses perijinan_x000a_28.05.20 : 25.05.20 : CME preparation, wait perijinan_x000a_14.05.20 : Rekom Done, Proses submit berkas ke perijinan_x000a_23.04.20 : 16.04.20 : Surat penawarn harga submit to PT ADEI_x000a_09.04.20 : validasi done, IW on going_x000a_02.04.20 : hunting, Lokasi site dilahan PT adei. Proses Persetujuan dr PT Adei._x000a_25.03.20 : hunting_x000a_"/>
    <x v="2"/>
    <x v="0"/>
    <m/>
    <m/>
    <m/>
    <m/>
    <x v="2"/>
    <m/>
    <m/>
    <x v="1"/>
    <m/>
    <m/>
  </r>
  <r>
    <n v="160"/>
    <m/>
    <s v="SUM-SU-PMS-2103"/>
    <n v="30587340031"/>
    <s v="0223671003"/>
    <s v="SIRINGAN RINGAN"/>
    <s v="ACTIVE"/>
    <s v="TB"/>
    <n v="99.446403000000004"/>
    <n v="3.098017"/>
    <n v="50"/>
    <s v="90/200/320"/>
    <n v="2020"/>
    <s v="JEDI 2020 [NEW]"/>
    <s v="Huta II Urung 05, Nagori Siringan-ringan, Kec. Ujung Padang, Kab. Simalungun, Prov. Sumatera Utara "/>
    <s v="HTI"/>
    <s v="SUM-SU-PMS-2103"/>
    <s v="SIRINGAN RINGAN"/>
    <s v="B2S"/>
    <s v="TBG"/>
    <s v="West"/>
    <x v="3"/>
    <s v="Kep. Bangka Belitung"/>
    <s v="KAB. SIMALUNGUN"/>
    <n v="6614554"/>
    <x v="152"/>
    <m/>
    <n v="123"/>
    <s v="121 - 150 days"/>
    <d v="2020-08-10T00:00:00"/>
    <s v="W33-2020"/>
    <s v="Aug-2020"/>
    <d v="2020-06-30T00:00:00"/>
    <s v="W27-2020"/>
    <s v="Jun-2020"/>
    <d v="2020-07-10T00:00:00"/>
    <s v="W28-2020"/>
    <s v="Jul-2020"/>
    <d v="2020-07-13T00:00:00"/>
    <s v="W29-2020"/>
    <s v="Jul-2020"/>
    <s v="MW"/>
    <d v="2020-06-12T00:00:00"/>
    <m/>
    <n v="121120844987"/>
    <n v="6.6"/>
    <m/>
    <d v="2020-07-29T00:00:00"/>
    <m/>
    <d v="2020-07-14T00:00:00"/>
    <d v="2020-07-14T00:00:00"/>
    <s v="W29-2020"/>
    <m/>
    <d v="2020-08-25T00:00:00"/>
    <m/>
    <s v="38.RFI"/>
    <s v="21.RFI"/>
    <s v="CLOSED - RFI DONE"/>
    <s v="14.07.20 : SRFIN dan RFIN sent _x000a_13.07.20 : 11.07.20 : RFI actual, collecting doc RFIN, plan submit RFIN 13 jul_x000a_06.07.20 : SRFI actual, collecting doc SRFIN_x000a_02.07.20 : 29.06.20 : M/e on going, Fence&amp;yard Grounding instalation_x000a_25.06.20 : plan SRFI end of June, plan RFI 7 jul_x000a_25.06.20 : 22.06.20 : 18.06.20 : curing time, prepare start erection_x000a_17.06.20 : Go RFI, PSB PLN release_x000a_15.06.20 : cor done, curing time_x000a_11.06.20 : rebarring, plan RFI 30 juni, request SK PLN_x000a_08.06.20 : 04.06.20 : excavation start_x000a_01.06.20 : plan start CME hari ini 1jun, plan galian done W1 jun_x000a_28.05.20 : prepare start CME_x000a_25.05.20 : land clearing_x000a_14.05.20 : bouwplank, proses GDL tower dan angkur_x000a_08.05.20 : rekom camat done.iw done.soiltest done.apd done_x000a_30.04.20 : rekom camat done.iw done.soiltest done.apd done_x000a_23.04.20 : 16.04.20 : IW clear, proses eskalasi sitac_x000a_09.04.20 : IW OG, plan IW clear 12 Apr_x000a_06.04.20 : kand A, IW kurang 2 kk, propose geser mundur 30m, need revalidasi_x000a_02.04.20 : IW clear 1 mar 20, proses eskalasi SITAC_x000a_25.03.20 : hunting_x000a_"/>
    <x v="2"/>
    <x v="0"/>
    <m/>
    <m/>
    <m/>
    <m/>
    <x v="2"/>
    <m/>
    <m/>
    <x v="1"/>
    <m/>
    <m/>
  </r>
  <r>
    <n v="426"/>
    <m/>
    <s v="KAL-KS-MRH-0888"/>
    <n v="30590290031"/>
    <s v="210540109"/>
    <s v="TBG GM DESA SUNGAIKALI"/>
    <s v="ACTIVE"/>
    <s v="TB"/>
    <n v="114.66416599999999"/>
    <n v="-3.0615109999999999"/>
    <n v="40"/>
    <s v="0/60/210"/>
    <n v="2020"/>
    <s v="JEDI 2020 [NEW]"/>
    <s v="Desa Sungai Kali RT 007/003, Kec. Barambai, Kab. Barito Kuala"/>
    <s v="HTI"/>
    <s v="KAL-KS-MRH-0888"/>
    <s v="SUNGAIKALI"/>
    <s v="COLO"/>
    <s v="TBG"/>
    <s v="CENTRAL"/>
    <x v="7"/>
    <s v="Kalimantan Selatan"/>
    <s v="KAB. BARITO KUALA"/>
    <n v="6614551"/>
    <x v="152"/>
    <m/>
    <n v="120"/>
    <s v="91 - 120 days"/>
    <d v="2020-04-12T00:00:00"/>
    <s v="W16-2020"/>
    <s v="Apr-2020"/>
    <d v="2020-07-10T00:00:00"/>
    <s v="W28-2020"/>
    <s v="Jul-2020"/>
    <d v="2020-07-10T00:00:00"/>
    <s v="W28-2020"/>
    <s v="Jul-2020"/>
    <d v="2020-07-10T00:00:00"/>
    <s v="W28-2020"/>
    <s v="Jul-2020"/>
    <s v="MW"/>
    <d v="2020-06-12T00:00:00"/>
    <m/>
    <s v="221500499729"/>
    <n v="6.6"/>
    <m/>
    <d v="2020-04-03T00:00:00"/>
    <m/>
    <m/>
    <d v="2020-07-11T00:00:00"/>
    <s v="W28-2020"/>
    <m/>
    <d v="2020-07-31T00:00:00"/>
    <m/>
    <s v="38.RFI"/>
    <s v="21.RFI"/>
    <s v="CLOSED - RFI DONE"/>
    <s v="11.07.20 : RFIN sent _x000a_09.07.20 : plan PLN connect 10 jul_x000a_06.07.20 : 02.07.20 : plan PLN connection 6 jul, plan sent RFIN 7 jul_x000a_29.06.20 : Soft RFI, proses PLN Connection_x000a_18.06.20 : pemasangan cerucuk (permanenisasi)_x000a_17.06.20 : Go RFI, PSB PLN release_x000a_15.06.20 : 11.06.20 : 08.06.20 : pemasangan cerucuk (permanenisasi)_x000a_04.06.20 : 01.06.20 : 28.05.20 : lokasi berada di area pasang surut dan saat ini kondisi sedang pasang sehingga tidak dapat kerja (pemasangan cerucuk pondasi)_x000a_25.05.20 : 14.05.20 : 08.05.20 : ME on going, permanenisasi_x000a_30.04.20 : RBS foundation on going_x000a_23.04.20 : 16.04.20 : CME preparation_x000a_09.04.20 : 02.04.20 : UNDER REVIEW TNP ALITA_x000a_25.03.20 : under RNP review"/>
    <x v="2"/>
    <x v="0"/>
    <m/>
    <m/>
    <m/>
    <m/>
    <x v="2"/>
    <m/>
    <m/>
    <x v="1"/>
    <m/>
    <m/>
  </r>
  <r>
    <n v="102"/>
    <m/>
    <s v="SUL-SN-PIN-1295"/>
    <n v="30587290031"/>
    <s v="2811011003"/>
    <s v="MASSEWAE"/>
    <s v="ACTIVE"/>
    <s v="TB"/>
    <n v="119.62633700000001"/>
    <n v="-3.7021459999999999"/>
    <n v="40"/>
    <s v="60/150/300"/>
    <n v="2020"/>
    <s v="JEDI 2020 [NEW]"/>
    <s v="DUSUN LOME, DESA MASSEWAE, KECAMATAN DUAMPANUA, KABUPATEN PINRANG, PROVINSI SULAWESI SELATAN"/>
    <s v="HTI"/>
    <s v="SUL-SN-PIN-1295"/>
    <s v="MASSEWAE"/>
    <s v="B2S"/>
    <s v="TBG"/>
    <s v="EAST"/>
    <x v="2"/>
    <s v="Kep. Bangka Belitung"/>
    <s v="KAB. PINRANG"/>
    <n v="6614554"/>
    <x v="152"/>
    <m/>
    <n v="179"/>
    <s v="&gt; 150 days"/>
    <d v="2020-08-10T00:00:00"/>
    <s v="W33-2020"/>
    <s v="Aug-2020"/>
    <d v="2020-07-20T00:00:00"/>
    <s v="W30-2020"/>
    <s v="Jul-2020"/>
    <d v="2020-07-20T00:00:00"/>
    <s v="W30-2020"/>
    <s v="Jul-2020"/>
    <d v="2020-09-10T00:00:00"/>
    <s v="W37-2020"/>
    <s v="Sep-2020"/>
    <s v="MW"/>
    <d v="2020-06-12T00:00:00"/>
    <m/>
    <n v="324300208113"/>
    <n v="6.6"/>
    <m/>
    <d v="2020-08-11T00:00:00"/>
    <m/>
    <d v="2020-09-08T00:00:00"/>
    <d v="2020-09-08T00:00:00"/>
    <s v="W37-2020"/>
    <m/>
    <m/>
    <m/>
    <s v="38.RFI"/>
    <s v="21.RFI"/>
    <s v="CLOSED - RFI DONE"/>
    <s v="08.09.20 : RFIN sent_x000a_07.09.20 : 03.09.20 : collecting doc RFIN_x000a_31.08.20 : RFI actual_x000a_27.08.20 : ME on going, F&amp;Y on going, revisi plan RFI 30 Aug_x000a_24.08.20 : erection done, ME on going &amp; tower painting, proses urugan dan penyelesaian retaining wall, revisi plan RFI 28 Aug 20_x000a_17.08.20 : on going erection_x000a_13.08.20 : on going erection 2 section_x000a_10.08.20 : plan start erection Rabu 12 Aug 20_x000a_06.08.20 : curingtime, on going backfilling &amp; retaingwall, plan start erection senin 10 Aug 20, plan RFI 25 Aug_x000a_03.08.20 : curingtime_x000a_30.07.20 : cor done 29 jul 20_x000a_27.07.20 : rebarring, plan cor 30 jul_x000a_23.07.20 : on going retaining wall_x000a_20.07.20 : galian pondasi OG, plan cor 27.07.2020_x000a_16.07.20 : 13.07.20 : on going retaining wall, plan finish 18 jul (W29), plan start galian pondasi 19 jul, terkendala lokasi site yang extreme_x000a_09.07.20 : on going retaining wall_x000a_06.07.20 : start excavation, wait SK PLN release from XL (request date 12 jun 20)_x000a_02.07.20 : MOM : plan start CME sabtu 4 jul 20_x000a_29.06.20 : Plan hari ini Terbit 2 Produk perijinan (Rekomendasi PU dan Rekomendasi Lingkungan Hidup) jika 2 Produk tersebut telah terbit maka proses perijinan di PTSP lebih mudah, on going proses IP, plan bisa Lanjut CME dengan Pengawalan setelah IMB release_x000a_25.06.20 : proses nego ke warganya lagi agar tidak perlu ganti kandidat, paralel menunggu putusan PTSP, kalau menurut PTSP perijinan nya bisa Release berarti tetap lanjut di kandidat tersebut karena sudah punya legal standing yg kuat._x000a_22.06.20 : proses penyelesaian isu, ada kemungkinan geser 30m, plan besok 23 jun submit validasi pergeserankandidat 30m dan paralel dilakukan revalidasi data soiltest/design pondasi._x000a_18.06.20 : site masih comcase (isu IW) dan belum dapat lanjut CME (last progress excavation), plan penyelesaian 20/6_x000a_15.06.20 : 11.06.20 : plan comcase clear &amp; start senin_x000a_08.06.20 : Comcase, CME stop (excavation), 07/06/2020 Still COM CASE (Meeting with Community &amp; Kades DONE, no result Yet). CME HOLD._x000a_04.06.20 : ComCase, Community Complain &amp; request Socialization regarding Technical Tower Foundation. (Retaining Wall Foundation HOLD)_x000a_01.06.20 : on going excavation pondasi retaining wall, kondisi lahan curam/miring, pekerjaan cut&amp;fill besar_x000a_28.05.20 : 21.05.20 : site clearing Done, Excavation of Foundation retaining wall OG_x000a_14.05.20 : penyelesaian isu add cost unloading_x000a_14.05.20 : on going excavation_x000a_08.05.20 : Plan Pickup mate tower+Anchor on Monday 11 May 2020, Plan Delivery on 13 May 2020._x000a_06.05.20 : Kandidat B, Rekom Done, Proses RFL, Prepare Join Survey PTSP Before RFC_x000a_30.04.20 : on going rekom camat_x000a_23.04.20 : 16.04.20 : rekom dan soiltest_x000a_09.04.20 : Kandidat B, Proses Rekom Lurah, SST 52_x000a_02.04.20 : 01.04.20 : RND OK, wait TNP_x000a_31.03.20 : submit kand_x000a_25.03.20 : RND review_x000a_"/>
    <x v="2"/>
    <x v="0"/>
    <m/>
    <m/>
    <m/>
    <m/>
    <x v="2"/>
    <m/>
    <m/>
    <x v="1"/>
    <m/>
    <m/>
  </r>
  <r>
    <n v="402"/>
    <m/>
    <s v="SUM-SB-SRK-0837"/>
    <n v="30590030031"/>
    <s v="030802109"/>
    <s v="SITANANG"/>
    <s v="ACTIVE"/>
    <s v="TB"/>
    <n v="100.74509"/>
    <n v="-0.28006999999999999"/>
    <n v="50"/>
    <s v="90/260/350"/>
    <n v="2020"/>
    <s v="JEDI 2020 [NEW]"/>
    <s v="Jorong Tanjung Gadang Rumah, Nagari Tanjung Gadang, Kecamatan Lareh Sago Halaban, Kabupaten Lima Puluh Kota, Propinsi Riau."/>
    <s v="HTI"/>
    <s v="SUM-SB-SRK-0837"/>
    <s v="TANJUANG GADANG"/>
    <s v="COLO"/>
    <s v="TBG"/>
    <s v="West"/>
    <x v="9"/>
    <s v="Sumatera Barat"/>
    <s v="KAB. LIMA PULUH KOTA"/>
    <n v="6614551"/>
    <x v="152"/>
    <m/>
    <n v="174"/>
    <s v="&gt; 150 days"/>
    <d v="2020-04-12T00:00:00"/>
    <s v="W16-2020"/>
    <s v="Apr-2020"/>
    <d v="2020-07-20T00:00:00"/>
    <s v="W30-2020"/>
    <s v="Jul-2020"/>
    <d v="2020-07-20T00:00:00"/>
    <s v="W30-2020"/>
    <s v="Jul-2020"/>
    <d v="2020-09-03T00:00:00"/>
    <s v="W36-2020"/>
    <s v="Sep-2020"/>
    <s v="MW"/>
    <d v="2020-04-22T00:00:00"/>
    <m/>
    <n v="134520283485"/>
    <n v="6.6"/>
    <m/>
    <d v="2020-04-02T00:00:00"/>
    <m/>
    <d v="2020-09-03T00:00:00"/>
    <d v="2020-09-03T00:00:00"/>
    <s v="W36-2020"/>
    <m/>
    <m/>
    <m/>
    <s v="38.RFI"/>
    <s v="21.RFI"/>
    <s v="CLOSED - RFI DONE"/>
    <s v="07.09.20 : 03.09.20 : RFIN sent_x000a_31.08.20 : 27.08.20 : PLN connect, RFI actual, collecting doc RFIN_x000a_24.08.20 : revisi plan RFI 25 Aug_x000a_18.08.20 : waiting jadwal connect by PLN, revisi plan RFI 21 Aug_x000a_10.08.20 : revisi plan RFI 14 Aug 20_x000a_06.08.20 : 03.08.20 : ME on going, plan RFI sabtu 8 Aug_x000a_30.07.20 : 27.07.20 : on going pondasi RBS XL, plan RFI 30 jul_x000a_23.07.20 : on going pondasi RBS XL_x000a_20.07.20 : Permanenisasi SRFI, Colo preparing CME plan RFI 27 jul_x000a_16.07.20 : prepare erection. Pondasi bts done, need finishing_x000a_02.07.20 : on going rebarring borepile_x000a_29.06.20 : on going rebarring borepile_x000a_22.06.20 : on going rebarring borepile. baru dapat akses masuk lagi setelah PSBB pertengahan Juni lalu, plan RI 20 jul 20_x000a_18.06.20 : 15.06.20 : bore pile on going_x000a_11.06.20 : pembersihan longsoran lubang borepile yang sebelumnya di tinggalkan cukup lama karena stop isu covid 19_x000a_08.06.20 : 04.06.20 : 01.06.20 : 28.05.20 : pekerjaan di stop warga karena isu covid dan pekerja di minta meninggalkan lokasi, progress terakhir sedang on going borepile_x000a_25.05.20 : borepile permanenisasi_x000a_14.05.20 : 08.05.20 : galian pondasi di stop dan di demo warga karena khawatir isu Covid 19_x000a_23.04.20 : 22.04.20 : email konfirmasi RFI/request PLN Connection dari XL (Pak Bayu), request SK PLN ke XL_x000a_16.04.20 : mobilisasi man power dan prepare start pondasi RBS, delivery material_x000a_09.04.20 : 02.04.20 : UNDER REVIEW TNP ALITA_x000a_25.03.20 : under RNP review"/>
    <x v="2"/>
    <x v="0"/>
    <m/>
    <m/>
    <m/>
    <m/>
    <x v="2"/>
    <m/>
    <m/>
    <x v="1"/>
    <m/>
    <m/>
  </r>
  <r>
    <n v="172"/>
    <m/>
    <s v="KAL-KS-PLI-0916"/>
    <n v="30587270031"/>
    <s v="2208111003"/>
    <s v="SUMBERJAYA_"/>
    <s v="ACTIVE"/>
    <s v="TB"/>
    <n v="115.302408"/>
    <n v="-3.8454860000000002"/>
    <n v="40"/>
    <s v="110/180/290"/>
    <n v="2020"/>
    <s v="JEDI 2020 [NEW]"/>
    <s v="Jl. A. Yani RT.008 RW.003 Desa Sungai Cuka, Kecamatan Kintap, Kabupaten Tanah Laut, Provinsi Kalimantan Selatan"/>
    <s v="HTI"/>
    <s v="KAL-KS-PLI-0916"/>
    <s v="SUMBERJAYA"/>
    <s v="B2S"/>
    <s v="TBG"/>
    <s v="CENTRAL"/>
    <x v="7"/>
    <s v="Kalimantan Selatan"/>
    <s v="KAB. TANAH LAUT"/>
    <n v="6614554"/>
    <x v="152"/>
    <m/>
    <n v="144"/>
    <s v="121 - 150 days"/>
    <d v="2020-08-10T00:00:00"/>
    <s v="W33-2020"/>
    <s v="Aug-2020"/>
    <d v="2020-07-20T00:00:00"/>
    <s v="W30-2020"/>
    <s v="Jul-2020"/>
    <d v="2020-07-20T00:00:00"/>
    <s v="W30-2020"/>
    <s v="Jul-2020"/>
    <d v="2020-08-05T00:00:00"/>
    <s v="W32-2020"/>
    <s v="Aug-2020"/>
    <s v="MW"/>
    <d v="2020-06-12T00:00:00"/>
    <m/>
    <s v="223300243260"/>
    <n v="6.6"/>
    <m/>
    <d v="2020-08-14T00:00:00"/>
    <m/>
    <m/>
    <d v="2020-08-04T00:00:00"/>
    <s v="W32-2020"/>
    <m/>
    <d v="2020-08-18T00:00:00"/>
    <m/>
    <s v="38.RFI"/>
    <s v="21.RFI"/>
    <s v="CLOSED - RFI DONE"/>
    <s v="06.08.20 : 04.08.20 : RFIN sent_x000a_03.08.20 : collecting doc RFIN, plan submit 5 aug_x000a_30.07.20 : RFI actual done dengan connect PLN Multiguna, collectong doc RFIN_x000a_23.07.20 : PLN connection process, plan connect 28 jul_x000a_22.07.20 : SRFI actual, collecting doc SRFIN_x000a_16.07.20 : on going erection section 7_x000a_13.07.20 : on going erection section 5_x000a_09.07.20 : Erection OG - Section 1, Survey PLN done_x000a_02.07.20 : cor done 28 jun, curing time, material tower delivery dr pelabuhan site, plan malam ini on site, plan start erection jumat 3 jul_x000a_29.06.20 : 22.06.20 : rebaring &amp; angkur setting done, persiapan cor, plan cor besok 23 jun, Plan Erection 27 juni_x000a_18.06.20 : excavation on going_x000a_17.06.20 : Go RFI, PSB PLN release_x000a_15.06.20 : excavation on going_x000a_11.06.20 : 08.06.20 : excavation, prepare start CME, plan SRFI 30 jun_x000a_06.06.20 : Team onsite 06/06, Galian Menggunakan Excavator_x000a_04.06.20 : 01.06.20 : bouwplank, start CME_x000a_28.05.20 : proses perijinan on going, paralel tim CME plan on site 1 juni untuk preparation CME_x000a_25.05.20 : 14.05.20 : 08.05.20 : proses perijinan_x000a_30.04.20 : 23.04.20 : 16.04.20 : rekom done, doc completion for IMB apply_x000a_09.04.20 : IW on going_x000a_02.04.20 : 30.03.20 : IW clear 8 KK, Eskalasi capex_x000a_25.03.20 : RF &amp; TX OK, IW on going_x000a_17.3.20 : Submit Kandidat A Lat. -3,84463 Long : 115,3031 to HO_x000a_20.3.20 : Kand A Approval Operator_x000a_23.3.20 : BAN  Done 15 jt/th, IW ongoing _x000a_24.3.2020 : BAN 15Jt/th, IW Total 7 KK 1 KK belum ttd  target IW clear tanggal 25.3.2020"/>
    <x v="2"/>
    <x v="0"/>
    <m/>
    <m/>
    <m/>
    <m/>
    <x v="2"/>
    <m/>
    <m/>
    <x v="1"/>
    <m/>
    <m/>
  </r>
  <r>
    <n v="196"/>
    <m/>
    <s v="SUL-SN-PIN-1311"/>
    <n v="30587300031"/>
    <s v="2811021003"/>
    <s v="TONYAMANG_PATAMPANUA"/>
    <s v="ACTIVE"/>
    <s v="TB"/>
    <n v="119.65297"/>
    <n v="-3.74241"/>
    <n v="50"/>
    <s v="0/70/180"/>
    <n v="2020"/>
    <s v="JEDI 2020 [NEW]"/>
    <s v="Maccobbu RT.001 RW.002, Kel. Tonyamang, Kec. Patampanua, Kabupaten Pinrang, Propinsi Sulawesi Selatan"/>
    <s v="HTI"/>
    <s v="SUL-SN-PIN-1311"/>
    <s v="TONYAMANG_PATAMPANUA"/>
    <s v="B2S"/>
    <s v="TBG"/>
    <s v="EAST"/>
    <x v="2"/>
    <s v="Kep. Bangka Belitung"/>
    <s v="KAB. PINRANG"/>
    <n v="6614554"/>
    <x v="152"/>
    <m/>
    <n v="144"/>
    <s v="121 - 150 days"/>
    <d v="2020-08-10T00:00:00"/>
    <s v="W33-2020"/>
    <s v="Aug-2020"/>
    <d v="2020-07-20T00:00:00"/>
    <s v="W30-2020"/>
    <s v="Jul-2020"/>
    <d v="2020-07-20T00:00:00"/>
    <s v="W30-2020"/>
    <s v="Jul-2020"/>
    <d v="2020-08-05T00:00:00"/>
    <s v="W32-2020"/>
    <s v="Aug-2020"/>
    <s v="MW"/>
    <d v="2020-06-12T00:00:00"/>
    <m/>
    <n v="324300207099"/>
    <n v="6.6"/>
    <m/>
    <d v="2020-08-04T00:00:00"/>
    <m/>
    <m/>
    <d v="2020-08-04T00:00:00"/>
    <s v="W32-2020"/>
    <m/>
    <d v="2020-08-28T00:00:00"/>
    <m/>
    <s v="38.RFI"/>
    <s v="21.RFI"/>
    <s v="CLOSED - RFI DONE"/>
    <s v="04.08.20 : RFIN sent _x000a_03.08.20 : Plan connect PLN Multiguna 3 Aug 20, plan email RFIN 5 Aug 20_x000a_30.07.20 : plan percepatan RFI 31 juli dengan Multiguna_x000a_27.07.20 : SRFI actual, collecting doc SRFIN dan proses PLN connection (add work PLN/penambahan 6 tiang PLN), plan percepatan RFI 31 juli dengan Multiguna_x000a_23.07.20 : RBS pondasi done, FY OG. Erection Done, ME OG_x000a_20.07.20 : erection OG, erection baru jalan lagi, rekom IP dari perijinan baru di dapat jumat kemarin, plan SRFI 25.07.2020 (pln add jaringan penambahan 6 tiang), plan RFI 31 jul_x000a_16.07.20 : 13.07.20 : RBS pondasi done, Fence &amp; Yard OG. Erection waiting ijin prinsip. Plan IP release W29/18 jul_x000a_09.07.20 : erection STOP karena isu perijinan, proses negosiasi_x000a_06.07.20 : prepare start erection (baru pasang baseplatenya saja tetapi di STOP), menunggu IP release_x000a_02.07.20 : 29.06.20 : prepare start erection_x000a_25.06.20 : curing time, PLN register done, Plan BP PAID. Backfill OG. Plan erection on 27 June 2020 (7 Days)._x000a_22.06.20 : Cor done 19 jun, Curring Time. Plan erection on 29 June 2020 (10 Days)._x000a_18.06.20 : Rebaring / Setting Anchor OG, Plan Pouring on Thursday 18 June 2020._x000a_17.06.20 : Go RFI, PSB PLN release_x000a_15.06.20 : rebarring_x000a_11.06.20 : cutting barbending, dewatering lubang galian karena banjir_x000a_08.06.20 : CME stop (rebarring) karena galian longsor dan banjir akibat hujan terus, Problem Flooding not Solve Yet, New Dewatering and Geomembrand, before continue Lean Concrete. Cutting/Bending Rebar OG._x000a_04.06.20 : Rebaring OG. Plan SRFI XL on 29 June 2020_x000a_01.06.20 : excavation done, paralel barbending dan rebarring preparation_x000a_28.05.20 : excavation_x000a_21.05.20 : confirm Plan Start CME on 26 May 2020, Plan RFI delay to 25 June 2020_x000a_18.05.20 : plan start CME after lebaran_x000a_14.05.20 : bouwplank, blm bisa start CME, NY RFC dan waiting Perijinan Clear._x000a_08.05.20 : 06.05.20 : Kandidat A, RFC, CME Start Waiting Approval SPH OPSIC &amp; Join Survey PTSP (Plan W2 Mei)_x000a_30.04.20 : on going rekom camat_x000a_23.04.20 : APD_x000a_16.04.20 : 09.04.20 : Kandidat A, Proses Rekom Lurah, SST 52_x000a_02.04.20 : 25.03.20 :  IW on going_x000a_"/>
    <x v="2"/>
    <x v="0"/>
    <m/>
    <m/>
    <m/>
    <m/>
    <x v="2"/>
    <m/>
    <m/>
    <x v="1"/>
    <m/>
    <m/>
  </r>
  <r>
    <n v="627"/>
    <m/>
    <s v="JAW-JB-GRT-3975"/>
    <n v="30590580031"/>
    <s v="122876109"/>
    <s v="JL TELADAN GARUT"/>
    <s v="ACTIVE - RELOCATION"/>
    <s v="SKP"/>
    <n v="107.90526"/>
    <n v="-7.2139800000000003"/>
    <n v="33"/>
    <s v="100/235/310"/>
    <m/>
    <s v="RELOCATION"/>
    <s v="Jl. Kenanga, Kel. Pakuwon RT.002 RW.007, Kec. Garut Kota, Kab. Garut Prov. Jawa Barat"/>
    <s v="HTI"/>
    <s v="JAW-JB-GRT-3975"/>
    <s v="GARUT RELOCATION"/>
    <s v="COLO"/>
    <s v="TBG"/>
    <s v="CENTRAL"/>
    <x v="8"/>
    <s v="Jawa Barat"/>
    <s v="Garut"/>
    <n v="6614537"/>
    <x v="152"/>
    <m/>
    <n v="87"/>
    <s v="61 - 90 days"/>
    <d v="2020-04-12T00:00:00"/>
    <s v="W16-2020"/>
    <s v="Apr-2020"/>
    <d v="2020-05-28T00:00:00"/>
    <s v="W22-2020"/>
    <s v="May-2020"/>
    <d v="2020-07-27T00:00:00"/>
    <s v="W31-2020"/>
    <s v="Jul-2020"/>
    <d v="2020-07-27T00:00:00"/>
    <s v="W31-2020"/>
    <s v="Jul-2020"/>
    <s v="MW"/>
    <d v="2020-04-16T00:00:00"/>
    <m/>
    <s v="532711684787"/>
    <s v="6.6"/>
    <m/>
    <m/>
    <m/>
    <d v="2020-05-10T00:00:00"/>
    <d v="2020-06-08T00:00:00"/>
    <s v="W24-2020"/>
    <m/>
    <m/>
    <m/>
    <s v="38.RFI"/>
    <s v="21.RFI"/>
    <s v="CLOSED - RFI DONE"/>
    <s v="08.06.20 : RFIN sent _x000a_07.06.20 : actual RFI, PLN connect 7 jun 20, plan submit RFIN 8 jun_x000a_14.05.20 : 10.05.20 : SRFIN sent, wait plan MOS &amp; konfirmasi permintaan PLN connection dari XL/tech part_x000a_06.05.20 : email konfirmasi permintaan PLN connection dari XL (Pak Ari F)_x000a_06.05.20 : ME on going_x000a_30.04.20 : pabrikasi material baseframe_x000a_23.04.20 : 16.04.20 : STIP input, CME preparation_x000a_09.04.20 : 02.04.20 : 25.03.20 : under TNP review HTI"/>
    <x v="2"/>
    <x v="0"/>
    <m/>
    <m/>
    <m/>
    <m/>
    <x v="2"/>
    <m/>
    <m/>
    <x v="1"/>
    <m/>
    <m/>
  </r>
  <r>
    <n v="368"/>
    <m/>
    <s v="SUM-BB-TDN-0518"/>
    <n v="30590020031"/>
    <s v="080352109"/>
    <s v="PETALING SELAT NASIK"/>
    <s v="ACTIVE"/>
    <s v="TB"/>
    <n v="107.45789000000001"/>
    <n v="-2.88958"/>
    <n v="50"/>
    <s v="30/240/320"/>
    <n v="2020"/>
    <s v="JEDI 2020 [NEW]"/>
    <s v="Jl. Selat Nasik RT.03 RW.02, Desa Petaling, Kec. Selat Nasik, Kab. Belitung, Prov. Bangka Belitung"/>
    <s v="HTI"/>
    <s v="SUM-BB-TDN-0518"/>
    <s v="PETALING_SELAT NASIK"/>
    <s v="COLO"/>
    <s v="TBG"/>
    <s v="West"/>
    <x v="1"/>
    <s v="Kep. Bangka Belitung"/>
    <s v="KAB. BELITUNG"/>
    <n v="6614551"/>
    <x v="152"/>
    <m/>
    <n v="156"/>
    <s v="&gt; 150 days"/>
    <d v="2020-04-12T00:00:00"/>
    <s v="W16-2020"/>
    <s v="Apr-2020"/>
    <d v="2020-07-30T00:00:00"/>
    <s v="W31-2020"/>
    <s v="Jul-2020"/>
    <d v="2020-07-30T00:00:00"/>
    <s v="W31-2020"/>
    <s v="Jul-2020"/>
    <d v="2020-08-25T00:00:00"/>
    <s v="W35-2020"/>
    <s v="Aug-2020"/>
    <s v="MW"/>
    <d v="2020-06-12T00:00:00"/>
    <m/>
    <n v="163000617932"/>
    <n v="6.6"/>
    <m/>
    <d v="2020-04-02T00:00:00"/>
    <m/>
    <m/>
    <d v="2020-08-16T00:00:00"/>
    <s v="W34-2020"/>
    <m/>
    <d v="2020-08-31T00:00:00"/>
    <m/>
    <s v="38.RFI"/>
    <s v="21.RFI"/>
    <s v="CLOSED - RFI DONE"/>
    <s v="16.08.20 : RFIN sent_x000a_14.08.20 : RFI actual, collecting doc RFIN_x000a_13.08.20 : erection done, SRFI, on going F&amp;Y_x000a_06.08.20 : erection on going, BPUJL waiting nomor register PLN release_x000a_03.08.20 : rebarring_x000a_27.07.20 : galian dan barbending on going_x000a_23.07.20 : Galian, Delivery material_x000a_16.07.20 : 13.07.20 : on going excavation_x000a_09.07.20 : start excavation_x000a_29.06.20 : prepare start CME, proses perijinan_x000a_25.06.20 : 22.06.20 : 18.06.20 : prepare start CME, proses perijinan_x000a_17.06.20 : Go RFI, PSB PLN release_x000a_15.06.20 : soiltest done, proses APD_x000a_11.06.20 : tim soiltest masih belum bisa memasuki/nyebarng ke P.Bangka_x000a_08.06.20 : 04.06.20 : preparation_x000a_28.05.20 : 25.05.20 : 14.05.20 : soiltest site permanenisasi (area bangka)_x000a_30.04.20 : 23.04.20 : 16.04.20 : start CME colo menunggu permanenisasi RFI (preparation), akses ke Babel ketat harus orang yang memiliki KTP Babel_x000a_09.04.20 : 02.04.20 : UNDER REVIEW TNP ALITA_x000a_25.03.20 : under RNP review"/>
    <x v="2"/>
    <x v="0"/>
    <m/>
    <m/>
    <m/>
    <m/>
    <x v="2"/>
    <m/>
    <m/>
    <x v="1"/>
    <m/>
    <m/>
  </r>
  <r>
    <n v="192"/>
    <m/>
    <s v="SUM-SU-PRR-2117"/>
    <n v="30587370031"/>
    <s v="0223701003"/>
    <s v="SIALLAGAN - PINDARAYA"/>
    <s v="ACTIVE"/>
    <s v="TB"/>
    <n v="98.841586000000007"/>
    <n v="2.6661260000000002"/>
    <n v="40"/>
    <s v="150/220/320"/>
    <n v="2020"/>
    <s v="JEDI 2020 [NEW]"/>
    <s v="Dusun III Desa Siallagan Pindaraya Kec. Simanindo Kab. Samosir Prov. Sumatera Utara "/>
    <s v="HTI"/>
    <s v="SUM-SU-PRR-2117"/>
    <s v="SIALLAGAN - PINDARAYA"/>
    <s v="B2S"/>
    <s v="TBG"/>
    <s v="West"/>
    <x v="3"/>
    <s v="Kep. Bangka Belitung"/>
    <s v="KAB. SAMOSIR"/>
    <n v="6614554"/>
    <x v="152"/>
    <m/>
    <n v="262"/>
    <s v="&gt; 150 days"/>
    <d v="2020-08-10T00:00:00"/>
    <s v="W33-2020"/>
    <s v="Aug-2020"/>
    <d v="2020-07-29T00:00:00"/>
    <s v="W31-2020"/>
    <s v="Jul-2020"/>
    <d v="2020-07-31T00:00:00"/>
    <s v="W31-2020"/>
    <s v="Jul-2020"/>
    <d v="2020-11-30T00:00:00"/>
    <s v="W49-2020"/>
    <s v="Nov-2020"/>
    <s v="MW"/>
    <d v="2020-10-27T00:00:00"/>
    <m/>
    <n v="121180346467"/>
    <n v="6.6"/>
    <m/>
    <d v="2020-11-06T00:00:00"/>
    <m/>
    <m/>
    <d v="2020-11-30T00:00:00"/>
    <s v="W49-2020"/>
    <m/>
    <m/>
    <m/>
    <s v="38.RFI"/>
    <s v="21.RFI"/>
    <s v="CLOSED - RFI DONE"/>
    <s v="03.12.20 : RFIN sent_x000a_30.11.20 : target connect PLN hari ini_x000a_19.11.20 : erection done, proses connect PLN dan finishing site_x000a_16.11.20 : erection ongoing_x000a_09.11.20 : rebaring, plan pouring 9 Nov _x000a_05.11.20 : 02.11.20 : 29.10.20 : 26.10.20 : lantai kerja ongoing_x000a_22.10.20 : 19.10.20 : rebaring_x000a_15.10.20 : 12.10.20 : 08.10.20 : start excavation_x000a_05.10.20 : 24.09.20 : soiltes done, proses perijinan_x000a_21.09.20 : 17.09.20 : 14.09.20 : rekom camat done, proses design pack / APD_x000a_10.09.20 : proses legalitas lahan untuk lanjut realisasi IW_x000a_07.09.20 : 03.09.20 : 31.08.20 : 27.08.20 : plan start CME W2 sep_x000a_27.08.20 : proses eskalasi sitac done, proses realisasi IW, paralel waiting approval TNP CAA_x000a_24.08.20 : IW clear, proses eskalasi biaya sitac_x000a_13.08.20 :  IW di kandidat A yang bergeser ada 15 kk. terdapat 2 kk yg masih belum setuju dan sedang di nego habis..termasuk salah satunya ex wakapolda dan warga keturunan. target tgl 18  agustus 20_x000a_10.08.20 : kandidat L NOK, memaksimalkan IW di kandidat A (tower SST 62), follow up iw di kandidat A tinggal 4 kk. termasuk salah satunya polisi dan dokter, plan IW clear 15 Aug_x000a_06.08.20 : kandidat A dgn propose tower 62 gagal IW, submit kandidat baru (cand L 98.84141 2.67512) under RNP review_x000a_03.08.20 : 30.07.20 : 27.07.20 : IW on going_x000a_23.07.20 : kembali ke kandidat A dengan menambah tinggi tower menjadi SST 62, proses IW On Going_x000a_13.07.20 : IW on going tower 52m_x000a_09.07.20 : XL tetap prefer propose di bukit (no access dan no existing PLN) atau di kand A dengan tower 62m_x000a_02.07.20 : 29.06.20 : rehunting, hard sitac karena berada di daerah wisata dan warga menolak, cand yg diiinginkan XL berada di atas bukit, tidak ada jaringan PLN dan legalitas lahannya tidak jelas, Kand yg di ajukan TBG not OK by XL karena 1 sector terhalang bukit. Prepare JR terkait kand yg di inginkan XL (Bukit) dan propose re-NOM_x000a_25.06.20 : need konfirmasi/kirim email lagi_x000a_25.06.20 : 22.06.20 : re-validasi kandidat A NOK, need re-NOM / arahan RND XL _x000a_18.06.20 : email propose kandidat_x000a_17.06.20 : proses pengajuan ulang kandidat A (RNP Not OK), IW kondusif  _x000a_15.06.20 : 11.06.20 : kandidat sudah ada, IW 50 %, ada isu ketinggian tower &gt; 52m karena ada obstacle bukit sekitar 50m, NOM berada di area wisata + sectoral blocking, _x000a_08.06.20 : 04.06.20 : 02.06.20 : arahan rehunting XL berada di bukit dan tidak ada PLN, plan besok 3 juni join survey dengan mitra (internal TBG)_x000a_01.06.20 : proses rehunting, plan submit kand minggu ini_x000a_28.05.20 : rehunting, gagal IW_x000a_25.05.20 : IW on going_x000a_14.05.20 : 08.05.20 : proses izin warga on going_x000a_30.04.20 : gagal izin warga dan proses survey _x000a_23.04.20 : 16.04.20 : arahan dari XL di titik baru dengan tinggi tower 52m, validasi done, IW on going_x000a_09.04.20 : IW OG, plan IW clear 12 Apr_x000a_02.04.20 : rehunting, kandidat A dan B di reject dan diarahkan ke bukit..proses survey_x000a_25.03.20 : hunting_x000a_"/>
    <x v="2"/>
    <x v="0"/>
    <m/>
    <m/>
    <m/>
    <m/>
    <x v="2"/>
    <m/>
    <m/>
    <x v="1"/>
    <m/>
    <m/>
  </r>
  <r>
    <n v="189"/>
    <m/>
    <s v="SUM-SS-MRE-1215"/>
    <n v="30587330031"/>
    <s v="0715501003"/>
    <s v="TANJUNG RAJA_ENIM"/>
    <s v="ACTIVE"/>
    <s v="TB"/>
    <n v="103.798412"/>
    <n v="-3.704434"/>
    <n v="50"/>
    <s v="190/260/340"/>
    <n v="2020"/>
    <s v="JEDI 2020 [NEW]"/>
    <s v="Dusun I RT. 001/001 Desa Tanjung Raja Kec. Muara Enim Kab. Muara Enim Prov. Sumatera Selatan"/>
    <s v="HTI"/>
    <s v="SUM-SS-MRE-1215"/>
    <s v="TANJUNG RAJA_ENIM"/>
    <s v="B2S"/>
    <s v="TBG"/>
    <s v="West"/>
    <x v="1"/>
    <s v="Kep. Bangka Belitung"/>
    <s v="Kab. Muara Enim"/>
    <n v="6614554"/>
    <x v="152"/>
    <m/>
    <n v="174"/>
    <s v="&gt; 150 days"/>
    <d v="2020-08-10T00:00:00"/>
    <s v="W33-2020"/>
    <s v="Aug-2020"/>
    <d v="2020-07-31T00:00:00"/>
    <s v="W31-2020"/>
    <s v="Jul-2020"/>
    <d v="2020-07-31T00:00:00"/>
    <s v="W31-2020"/>
    <s v="Jul-2020"/>
    <d v="2020-09-05T00:00:00"/>
    <s v="W36-2020"/>
    <s v="Sep-2020"/>
    <s v="MW"/>
    <d v="2020-06-24T00:00:00"/>
    <m/>
    <n v="147100635880"/>
    <n v="6.6"/>
    <m/>
    <d v="2020-07-01T00:00:00"/>
    <m/>
    <d v="2020-07-14T00:00:00"/>
    <d v="2020-09-03T00:00:00"/>
    <s v="W36-2020"/>
    <m/>
    <d v="2020-09-21T00:00:00"/>
    <m/>
    <s v="38.RFI"/>
    <s v="21.RFI"/>
    <s v="CLOSED - RFI DONE"/>
    <s v="03.09.20 : RFIN sent_x000a_03.09.20 : RFI actual, collecting doc RFIN_x000a_31.08.20 : issue kwh di muara enim,  info manager PLN rayon  KWH meter sudah ready,tapi masih menunggu antrian utk instalasi, saat ini di muara enim ada 300an pelanggan 3phase yg antri dipasang.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4.07.20 : email SRFI-N sent_x000a_13.07.20 : SRFI_x000a_09.07.20 : Sk PLN release 7 jul, proses PLN connection_x000a_06.07.20 : tower erection_x000a_02.07.20 : curingtime_x000a_29.06.20 : rebarring on going_x000a_25.06.20 : excavation_x000a_22.06.20 : [MIM/Risk RFI Jun] plan RFI 10 jul_x000a_22.06.20 : 18.06.20 : Rekom done, proses perijinan, plan start CME minggu depan_x000a_15.06.20 : on going proses rekom dan realisasi IW, plan senin 15/06/2020_x000a_11.06.20 : on going proses rekom dan realisasi IW_x000a_08.06.20 : on going proses rekom_x000a_04.06.20 : 01.06.20 : rekom, team prepare rapid test_x000a_28.05.20 : proses rekom on going_x000a_25.05.20 : 14.05.20 : 08.05.20 : 30.04.20 : 23.04.20 : 16.04.20 : plan Senin 20 Apr, eskalasi done dan start rekom_x000a_09.04.20 : IW clear, proses submit eskalasi sitac_x000a_02.04.20 : iw on going_x000a_20.03.20 : Hunting_x000a_"/>
    <x v="2"/>
    <x v="0"/>
    <m/>
    <m/>
    <m/>
    <m/>
    <x v="2"/>
    <m/>
    <m/>
    <x v="1"/>
    <m/>
    <m/>
  </r>
  <r>
    <n v="11"/>
    <m/>
    <s v="KAL-KS-KGN-0875"/>
    <n v="30587260031"/>
    <s v="2208101003"/>
    <s v="BARU_"/>
    <s v="ACTIVE"/>
    <s v="TB"/>
    <n v="115.21207699999999"/>
    <n v="-2.8387370000000001"/>
    <n v="50"/>
    <s v="40/160/240"/>
    <n v="2020"/>
    <s v="JEDI 2020 [NEW]"/>
    <s v="Jl. Desa Baru RT.004 RW.002, Desa Baru, Kecamatan Sungai Raya, Kabupaten Hulu Sungai Selatan, Provinsi Kalimantan Selatan"/>
    <s v="HTI"/>
    <s v="KAL-KS-KGN-0875"/>
    <s v="BARU"/>
    <s v="B2S"/>
    <s v="TBG"/>
    <s v="CENTRAL"/>
    <x v="7"/>
    <s v="Kalimantan Selatan"/>
    <s v="KAB. HULU SUNGAI SEL"/>
    <n v="6614554"/>
    <x v="152"/>
    <m/>
    <n v="199"/>
    <s v="&gt; 150 days"/>
    <d v="2020-08-10T00:00:00"/>
    <s v="W33-2020"/>
    <s v="Aug-2020"/>
    <d v="2020-09-25T00:00:00"/>
    <s v="W39-2020"/>
    <s v="Sep-2020"/>
    <d v="2020-08-08T00:00:00"/>
    <s v="W32-2020"/>
    <s v="Aug-2020"/>
    <d v="2020-09-27T00:00:00"/>
    <s v="W40-2020"/>
    <s v="Sep-2020"/>
    <s v="MW"/>
    <d v="2020-06-12T00:00:00"/>
    <m/>
    <s v="222200212264"/>
    <n v="6.6"/>
    <m/>
    <d v="2020-08-12T00:00:00"/>
    <m/>
    <m/>
    <d v="2020-09-28T00:00:00"/>
    <s v="W40-2020"/>
    <m/>
    <m/>
    <m/>
    <s v="38.RFI"/>
    <s v="21.RFI"/>
    <s v="CLOSED - RFI DONE"/>
    <s v="28.09.20 : RFIN sent_x000a_28.09.20 : RFI actual, collecting doc RFIN, plan submit 28 sep_x000a_24.09.20 : 21.09.20 : 17.09.20 : PLN Connection, PLN baru install Trafo dan Perluasan jaringan, plan RFI 25 sep 20_x000a_Blocking PLN Connection, PLN baru install Trafo dan Perluasan jaringan_x000a_14.09.20 : SRFI actual_x000a_10.09.20 : erection on going, plan RFI actual dalam minggu ini 12 sep_x000a_07.09.20 : on going erection (terkendala hujan setiap hari)_x000a_03.09.20 : erection section 3_x000a_31.08.20 : curingtime_x000a_27.08.20 : pouring concrete done 26 Aug, curing time, plan RFI 10 sep 20_x000a_24.08.20 : rebarring, plan cor 24 aug, plan RFI 5 sept_x000a_17.08.20 : plan cor mundur 22 Aug karena kondisi cuaca, plan RFI 30 Aug_x000a_13.08.20 : 10.08.20 : rebarring plan cor 18 Aug_x000a_03.08.20 : Rebaring OG,Plan Cor 03 Aug_x000a_23.07.20 : on going rebarring, plan cor 25 jul_x000a_16.07.20 :13.07.20 : borepile on going_x000a_09.07.20 : plan bouwplang 9 jul, proses perijinan Done (SKRD tinggal pembayaran), Plan CME : Borpile 09/07 - plan finish 12/07, Galian Plan Menggunakan Excavator 13/07, Cerucuk 14/07, Rebaring 15/07 - Plan Finish 18/07, Pouring 19/07. Curingtime 22/07, Erection 22/07 - Plan Finish 27/07, ME 25/07, Grounding 26/07._x000a_02.07.20 : besok soiltest karena pergeseran 28m berdasarkan hasil survey dinas Tata Ruang Kota,. plan APD rabu depan 8 jul, plan start CME Jumat 10 jul, plan RFI W1 Jul (8 Aug 20)_x000a_29.06.20 : 22.06.20 : Bowplank done, borepile terkendala dengan Camat yang meminta perijinan tower, perijinan tower on progress, join survey dengan kominfo : done, rekom kominfo akan keluar paling lambat 2 hari kedepan _x000a_18.06.20 : bouwplank, proses perijinan, prepare start CME, plan SRFI 30 jun, KS dari Banjar_x000a_17.06.20 : Go RFI, PSB PLN release_x000a_15.06.20 : 11.06.20 : 08.06.20 : bouwplank, prepare start CME, plan SRFI 30 jun, KS dari Banjar, Delivery Material Tower Plan 12/06 (Corgo Godres), Angkur By Air_x000a_04.06.20 : 01.06.20 : bouwplank, start CME_x000a_28.05.20 : on going perijinan, paralel tim CME plan on site 1 juni untuk preparation CME_x000a_25.05.20 : 14.05.20 : 08.05.20 : proses perijinan_x000a_30.04.20 : 23.04.20 : 16.04.20 : rekom done, doc completion for IMB apply_x000a_09.04.20 : rev RND_x000a_08.04.20 : submit kand_x000a_09.04.20 : 08.04.20 : submit kand C, wait RND dan TNP review_x000a_06.04.20 : wait review TNP, plan SRFI end Juni_x000a_02.04.20 : Penolakan 1 warga luar radius dan geser 50 Meter, pararel validasi kembali _x000a_30.03.20 : eskalasi capex_x000a_25.03.20 : IW Clear 10 kk, Eskalasi SITAC _x000a_25.03.20 : RF &amp; TX OK, IW on going_x000a_18.3.20 : Submit Kandidat A Lat. -2,83869 Long : 115,21286 to HO_x000a_20.3.20 : Kand A Approval Operator_x000a_23.3.20 : BAN 13 Juta/Tahun IW Clear dari Total 10 KK_x000a_24.3.2020 : IW Clear dari Total 10 KK"/>
    <x v="2"/>
    <x v="0"/>
    <m/>
    <m/>
    <m/>
    <m/>
    <x v="2"/>
    <m/>
    <m/>
    <x v="1"/>
    <m/>
    <m/>
  </r>
  <r>
    <n v="197"/>
    <m/>
    <s v="SUM-SU-PMS-2108"/>
    <n v="30587350031"/>
    <s v="0223681003"/>
    <s v="TOTAP MAJAWA"/>
    <s v="ACTIVE"/>
    <s v="TB"/>
    <n v="99.129497999999998"/>
    <n v="2.8995519999999999"/>
    <n v="50"/>
    <s v="70/200/300"/>
    <n v="2020"/>
    <s v="JEDI 2020 [NEW]"/>
    <s v="HUTA IV TETAP REJO  NAGORI TOTAP MAJAWA, KECAMATAN TANAH JAWA, KABUPATEN SIMALUNGUN, PROVINSI SUMATERA UTARA"/>
    <s v="HTI"/>
    <s v="SUM-SU-PMS-2108"/>
    <s v="TOTAP MAJAWA"/>
    <s v="B2S"/>
    <s v="TBG"/>
    <s v="West"/>
    <x v="3"/>
    <s v="Kep. Bangka Belitung"/>
    <s v="KAB. SIMALUNGUN"/>
    <n v="6614554"/>
    <x v="152"/>
    <m/>
    <n v="167"/>
    <s v="&gt; 150 days"/>
    <d v="2020-08-10T00:00:00"/>
    <s v="W33-2020"/>
    <s v="Aug-2020"/>
    <d v="2020-07-20T00:00:00"/>
    <s v="W30-2020"/>
    <s v="Jul-2020"/>
    <d v="2020-08-09T00:00:00"/>
    <s v="W33-2020"/>
    <s v="Aug-2020"/>
    <d v="2020-08-31T00:00:00"/>
    <s v="W36-2020"/>
    <s v="Aug-2020"/>
    <s v="MW"/>
    <d v="2020-08-10T00:00:00"/>
    <m/>
    <s v="121170456604"/>
    <n v="6.6"/>
    <m/>
    <d v="2020-08-26T00:00:00"/>
    <m/>
    <d v="2020-08-13T00:00:00"/>
    <d v="2020-08-27T00:00:00"/>
    <s v="W35-2020"/>
    <m/>
    <m/>
    <m/>
    <s v="38.RFI"/>
    <s v="21.RFI"/>
    <s v="CLOSED - RFI DONE"/>
    <s v="27.08.20 : RFIN sent_x000a_27.08.20 : plan connect PLN/RFI hari ini_x000a_24.08.20 : 13.08.20 : SRFIN sent_x000a_06.08.20 : erection on going_x000a_03.08.20 : 27.07.20 : RFC, proses perijinan_x000a_23.07.20 : proses perijinan_x000a_13.07.20 :09.07.20 : rekom done 8 jul, proses collect berkas perijinan_x000a_06.07.20 : plan rekom camat done hari ini_x000a_02.07.20 : masih on going rekom camat, ada permasalahan disurat tanah sehingga camat belum mau ttd dan sedang di follow up terkait surat tanah_x000a_29.06.20 : on going rekom camat, proses rekom terkendala camatnya sedang tidak ada ditempat dan selasa baru pulang ke simalungun dari tugas dinas ke kuar kota._x000a_25.06.20 : Rekom dan Soiltest plan done besok_x000a_22.06.20 : 18.06.20 : eskalasi approved, proses rekom on going, plan rekom done akhir bulan ini, start CME setelahada survey perijinan_x000a_15.06.20 : 11.06.20 : izin warga done, proses review dan validasi eskalasi sitac_x000a_11.06.20 : izin warga done. plan start CME awal juli_x000a_08.06.20 : 04.06.20 : 02.06.20 : sudah dapat arahan, plan besok 3 juni join survey dengan mitra (internal TBG)_x000a_01.06.20 : renego iw, paralel rehunting kand alternatif, plan submit kand minggu ini_x000a_28.05.20 : rehunting, gagal IW_x000a_25.05.20 : 21.05.20 : 14.05.20 : TNP OK Cand E,izin warga on going dikandidat baru sisa 4 kk lgi_x000a_08.05.20 : izin warga on going dikandidat baru_x000a_30.04.20 : .iw on going, terkendala dilokasi banjir_x000a_23.04.20 : TNP review_x000a_16.04.20 : gagal IW, paralel penhajuan new kandidat_x000a_09.04.20 : IW OG kurang 8kk, plan IW clear 12 Apr_x000a_06.04.20 : 02.04.20 : IW on going_x000a_25.03.20 : TNP review, paralel IW On going_x000a_"/>
    <x v="2"/>
    <x v="0"/>
    <m/>
    <m/>
    <m/>
    <m/>
    <x v="2"/>
    <m/>
    <m/>
    <x v="1"/>
    <m/>
    <m/>
  </r>
  <r>
    <n v="67"/>
    <m/>
    <s v="SUM-SU-PSP-2152"/>
    <n v="30587380031"/>
    <s v="0223711003"/>
    <s v="JORING NATOBANG"/>
    <s v="ACTIVE"/>
    <s v="TB"/>
    <n v="99.257479000000004"/>
    <n v="1.4525030000000001"/>
    <n v="50"/>
    <s v="20/120/230"/>
    <n v="2020"/>
    <s v="JEDI 2020 [NEW]"/>
    <s v="DESA JORING NATOBANG, KECAMATAN PADANGSIDIMPUAN ANGKOLA JULU, KOTA PADANGSIDIMPUAN, PROVINSI SUMATERA UTARA"/>
    <s v="HTI"/>
    <s v="SUM-SU-PSP-2152"/>
    <s v="JORING NATOBANG"/>
    <s v="B2S"/>
    <s v="TBG"/>
    <s v="West"/>
    <x v="3"/>
    <s v="Kep. Bangka Belitung"/>
    <s v="KOTA PADANGSIDIMPUAN"/>
    <n v="6614554"/>
    <x v="152"/>
    <m/>
    <n v="130"/>
    <s v="121 - 150 days"/>
    <d v="2020-08-10T00:00:00"/>
    <s v="W33-2020"/>
    <s v="Aug-2020"/>
    <d v="2020-07-20T00:00:00"/>
    <s v="W30-2020"/>
    <s v="Jul-2020"/>
    <d v="2020-08-09T00:00:00"/>
    <s v="W33-2020"/>
    <s v="Aug-2020"/>
    <d v="2020-07-31T00:00:00"/>
    <s v="W31-2020"/>
    <s v="Jul-2020"/>
    <s v="MW"/>
    <d v="2020-06-24T00:00:00"/>
    <m/>
    <n v="124011307427"/>
    <n v="6.6"/>
    <m/>
    <d v="2020-07-28T00:00:00"/>
    <m/>
    <d v="2020-07-14T00:00:00"/>
    <d v="2020-07-21T00:00:00"/>
    <s v="W30-2020"/>
    <m/>
    <d v="2020-08-24T00:00:00"/>
    <m/>
    <s v="38.RFI"/>
    <s v="21.RFI"/>
    <s v="CLOSED - RFI DONE"/>
    <s v="21.07.20 : RFIN sent _x000a_20.07.20 : RFI actual/PLN connect, proses collecting doc RFIN_x000a_14.07.20 : SRFIN sent _x000a_13.07.20 : 09.07.20 : 08.07.20 : erection done, ME on going_x000a_06.07.20 : curingtime_x000a_02.07.20 : 29.06.20 : prepare pouring_x000a_25.06.20 : start rebarring_x000a_22.06.20 : 18.06.20 : prepare start CME, land clearing, proses perijinan_x000a_15.06.20 : soiltest done, percepatan APD done, proses rekom_x000a_11.06.20 : izin warga done. plan start CME awal juli_x000a_08.06.20 : 04.06.20 : 01.06.20 : 28.05.20 : IW clear, proses eskalasi sitac (high price)_x000a_25.05.20 : IW on going_x000a_21.05.20 : 14.05.20 : TNP OK Cand B, IW on going_x000a_08.05.20 : Iw clear_x000a_30.04.20 : IW on going_x000a_23.04.20 : 16.04.20 : negosiasi terkait penolakan warga, iw on going, paralel rehunting kand alternatif_x000a_13.04.20 : IW on going_x000a_09.04.20 : BAN target 9 april_x000a_02.04.20 : 01.04.20 : wait review TNP (pak Fahri)_x000a_31.03.20 : RND OK twr 52 kand A_x000a_25.03.20 : hunting_x000a_"/>
    <x v="2"/>
    <x v="0"/>
    <m/>
    <m/>
    <m/>
    <m/>
    <x v="2"/>
    <m/>
    <m/>
    <x v="1"/>
    <m/>
    <m/>
  </r>
  <r>
    <n v="187"/>
    <m/>
    <s v="SUM-SU-PYB-2157"/>
    <n v="30587390031"/>
    <s v="0223721003"/>
    <s v="TAMBISKI"/>
    <s v="ACTIVE"/>
    <s v="TB"/>
    <n v="99.486193999999998"/>
    <n v="0.92764800000000003"/>
    <n v="50"/>
    <s v="80/150/350"/>
    <n v="2020"/>
    <s v="JEDI 2020 [NEW]"/>
    <s v="DESA TAMBISKI NAULI, KECAMATAN NAGA JUANG, KABUPATEN MANDAILING NATAL, PROVINSI SUMATERA UTARA "/>
    <s v="HTI"/>
    <s v="SUM-SU-PYB-2157"/>
    <s v="TAMBISKI"/>
    <s v="B2S"/>
    <s v="TBG"/>
    <s v="West"/>
    <x v="3"/>
    <s v="Kep. Bangka Belitung"/>
    <s v="KAB. MANDAILING NATA"/>
    <n v="6614554"/>
    <x v="152"/>
    <m/>
    <n v="130"/>
    <s v="121 - 150 days"/>
    <d v="2020-08-10T00:00:00"/>
    <s v="W33-2020"/>
    <s v="Aug-2020"/>
    <d v="2020-07-20T00:00:00"/>
    <s v="W30-2020"/>
    <s v="Jul-2020"/>
    <d v="2020-08-09T00:00:00"/>
    <s v="W33-2020"/>
    <s v="Aug-2020"/>
    <d v="2020-07-31T00:00:00"/>
    <s v="W31-2020"/>
    <s v="Jul-2020"/>
    <s v="MW"/>
    <d v="2020-06-24T00:00:00"/>
    <m/>
    <n v="124100884966"/>
    <n v="6.6"/>
    <m/>
    <d v="2020-07-28T00:00:00"/>
    <m/>
    <m/>
    <d v="2020-07-21T00:00:00"/>
    <s v="W30-2020"/>
    <m/>
    <d v="2020-08-19T00:00:00"/>
    <m/>
    <s v="38.RFI"/>
    <s v="21.RFI"/>
    <s v="CLOSED - RFI DONE"/>
    <s v="21.07.20 : RFIN sent _x000a_13.07.20 : erection top_x000a_09.07.20 : 08.07.20 : on going erection 50%_x000a_06.07.20 : 02.07.20 : 29.06.20 : rebarring_x000a_25.06.20 : 22.06.20 : 18.06.20 : start galian, proses perijinan_x000a_15.06.20 : proses perijinan_x000a_11.06.20 : iw clear. soiltest done.rekom done_x000a_08.06.20 : rekom proses_x000a_01.06.20 : 28.05.20 : 27.05.20 : IW clear, proses eskalasi sitac_x000a_25.05.20 : IW on going_x000a_14.05.20 : 08.05.20 : Iw clear_x000a_30.04.20 : IW on going_x000a_23.04.20 : 16.04.20 : IW on going, plan IW clear 22 Apr_x000a_09.04.20 : validasi done, IW on going_x000a_09.04.20 : BAN target 9 april_x000a_02.04.20 : 01.04.20 : wait review RND_x000a_25.03.20 : hunting_x000a_"/>
    <x v="2"/>
    <x v="0"/>
    <m/>
    <m/>
    <m/>
    <m/>
    <x v="2"/>
    <m/>
    <m/>
    <x v="1"/>
    <m/>
    <m/>
  </r>
  <r>
    <n v="394"/>
    <m/>
    <s v="KAL-KS-BLN-0907"/>
    <n v="30588400031"/>
    <s v="220161104"/>
    <s v="SEPUNGGUR (RD TO PAGATAN)"/>
    <s v="ACTIVE"/>
    <s v="SMI"/>
    <n v="115.96455"/>
    <n v="-3.52277"/>
    <n v="50"/>
    <s v="40/200/280"/>
    <n v="2020"/>
    <s v="JEDI 2020 [NEW]"/>
    <s v="RT 03 DS.SEPUNGGUR, KEC.KUSAN HILIR, KAB.TANAH BUMBU, KALIMANTAN SELATAN"/>
    <s v="HTI"/>
    <s v="KAL-KS-BLN-0907"/>
    <s v="SEPUNGGUR_KUSAN HILIR"/>
    <s v="COLO"/>
    <s v="TBG"/>
    <s v="CENTRAL"/>
    <x v="7"/>
    <s v="Kalimantan Selatan"/>
    <s v="KAB. TANAH BUMBU"/>
    <n v="6614488"/>
    <x v="152"/>
    <m/>
    <n v="360"/>
    <s v="&gt; 150 days"/>
    <d v="2020-04-12T00:00:00"/>
    <s v="W16-2020"/>
    <s v="Apr-2020"/>
    <d v="2020-06-04T00:00:00"/>
    <s v="W23-2020"/>
    <s v="Jun-2020"/>
    <d v="2021-03-12T00:00:00"/>
    <s v="W11-2021"/>
    <s v="Mar-2021"/>
    <d v="2021-03-06T00:00:00"/>
    <s v="W10-2021"/>
    <s v="Mar-2021"/>
    <s v="FO"/>
    <d v="2021-02-15T00:00:00"/>
    <m/>
    <n v="223200540665"/>
    <n v="6.6"/>
    <m/>
    <d v="2020-03-19T00:00:00"/>
    <m/>
    <d v="2020-06-04T00:00:00"/>
    <d v="2021-03-08T00:00:00"/>
    <s v="W11-2021"/>
    <m/>
    <m/>
    <m/>
    <s v="38.RFI"/>
    <s v="21.RFI"/>
    <s v="CLOSED - RFI DONE"/>
    <s v="08.03.21 : RFI, NY RFIN -&gt; plan 8/03_x000a_04.03.21 : plan connect 6 Mar_x000a_01.03.21 : plan PLN connection W1 Mar_x000a_25.02.21 : plan survey PLN hari ini_x000a_16.07.20 : 09.07.20 : 02.07.20 : PLN connection menunggu konfirmasi XL, plan RFI adalah SK PLN release+14 hari_x000a_04.06.20 : email SRFI-N sent_x000a_28.05.20 : 22.04.20 : Soft RFI actual_x000a_20.04.20 : paln material hari ini on site, plan SRFI 2 hari lagi 22 Apr 20_x000a_16.04.20 : Pondasi done, plan material on site 18 Apr, plan SRFI 20 Apr_x000a_09.04.20 : BTS pondasi done, material paln onsite 14 Apr_x000a_02.04.20 : pabrikasi material, plan SRFI 20 Apr_x000a_"/>
    <x v="2"/>
    <x v="0"/>
    <m/>
    <m/>
    <m/>
    <m/>
    <x v="2"/>
    <m/>
    <m/>
    <x v="1"/>
    <m/>
    <m/>
  </r>
  <r>
    <n v="906"/>
    <m/>
    <s v="JAW-JB-SNG-3958"/>
    <m/>
    <m/>
    <m/>
    <s v="SPK RETURN BY XL"/>
    <s v=""/>
    <n v="107.643542"/>
    <n v="-6.2655760000000003"/>
    <n v="40"/>
    <s v="100/180/290"/>
    <n v="2020"/>
    <s v="JEDI 2020 [NEW]"/>
    <m/>
    <s v="HTI"/>
    <s v="JAW-JB-SNG-3958"/>
    <s v="JAYAMUKTI_BLANAKAN"/>
    <s v="COLO"/>
    <s v="TBG"/>
    <s v="CENTRAL"/>
    <x v="8"/>
    <s v="Jawa Barat"/>
    <s v="KAB. SUBANG"/>
    <n v="6614550"/>
    <x v="152"/>
    <m/>
    <n v="767"/>
    <s v="&gt; 150 days"/>
    <d v="2020-04-12T00:00:00"/>
    <s v="W16-2020"/>
    <s v="Apr-2020"/>
    <s v="TBD"/>
    <s v="TBD"/>
    <s v="TBD"/>
    <s v="TBD"/>
    <s v="TBD"/>
    <s v="TBD"/>
    <s v="TBD"/>
    <s v="TBD"/>
    <s v="TBD"/>
    <m/>
    <m/>
    <m/>
    <m/>
    <m/>
    <m/>
    <d v="2020-10-12T00:00:00"/>
    <m/>
    <m/>
    <m/>
    <m/>
    <m/>
    <m/>
    <m/>
    <s v="01.SPK propossed return"/>
    <s v="01.SPK PROPOSSED RETURN"/>
    <m/>
    <s v="23.04.20 : 09.04.20 : cancel karena double dengan ID JAW-JB-SNG-3746._x000a_"/>
    <x v="2"/>
    <x v="0"/>
    <m/>
    <m/>
    <m/>
    <m/>
    <x v="2"/>
    <m/>
    <m/>
    <x v="1"/>
    <m/>
    <m/>
  </r>
  <r>
    <n v="882"/>
    <m/>
    <s v="SUM-SU-SDK-2203"/>
    <m/>
    <m/>
    <m/>
    <s v="SPK RETURN BY XL"/>
    <s v=""/>
    <n v="98.438777000000002"/>
    <n v="2.6984620000000001"/>
    <n v="50"/>
    <s v="40/120/280"/>
    <n v="2020"/>
    <s v="JEDI 2020 [NEW]"/>
    <m/>
    <s v="HTI"/>
    <s v="SUM-SU-SDK-2203"/>
    <s v="KUTA GUGUNG"/>
    <s v="COLO"/>
    <s v="TBG"/>
    <s v="West"/>
    <x v="3"/>
    <s v="Sumatera Utara"/>
    <s v="KAB. DAIRI"/>
    <n v="6614551"/>
    <x v="152"/>
    <m/>
    <n v="767"/>
    <s v="&gt; 150 days"/>
    <d v="2020-04-12T00:00:00"/>
    <s v="W16-2020"/>
    <s v="Apr-2020"/>
    <s v="TBD"/>
    <s v="TBD"/>
    <s v="TBD"/>
    <s v="TBD"/>
    <s v="TBD"/>
    <s v="TBD"/>
    <s v="TBD"/>
    <s v="TBD"/>
    <s v="TBD"/>
    <m/>
    <m/>
    <m/>
    <m/>
    <m/>
    <m/>
    <d v="2021-01-05T00:00:00"/>
    <m/>
    <m/>
    <m/>
    <m/>
    <m/>
    <m/>
    <m/>
    <s v="01.SPK propossed return"/>
    <s v="01.SPK PROPOSSED RETURN"/>
    <m/>
    <s v="30.04.20 : SPK return by XL karena perubahan plan sesuai email Bu Anggie 28 Apr_x000a_23.04.20 : 16.04.20 : _x000a_09.04.20 : 25.03.20 : under RNP review HTI"/>
    <x v="2"/>
    <x v="0"/>
    <m/>
    <m/>
    <m/>
    <m/>
    <x v="2"/>
    <m/>
    <m/>
    <x v="1"/>
    <m/>
    <m/>
  </r>
  <r>
    <n v="881"/>
    <m/>
    <s v="SUM-AC-SGI-0707"/>
    <m/>
    <m/>
    <m/>
    <s v="SPK RETURN BY XL"/>
    <s v=""/>
    <n v="95.883420000000001"/>
    <n v="5.4261600000000003"/>
    <n v="40"/>
    <s v="70/160/350"/>
    <n v="2020"/>
    <s v="JEDI 2020 [NEW]"/>
    <m/>
    <s v="HTI"/>
    <s v="SUM-AC-SGI-0707"/>
    <s v="MEE"/>
    <s v="COLO"/>
    <s v="TBG"/>
    <s v="West"/>
    <x v="3"/>
    <s v="Aceh"/>
    <s v="KAB. PIDIE"/>
    <n v="6614551"/>
    <x v="152"/>
    <m/>
    <n v="767"/>
    <s v="&gt; 150 days"/>
    <d v="2020-04-12T00:00:00"/>
    <s v="W16-2020"/>
    <s v="Apr-2020"/>
    <s v="TBD"/>
    <s v="TBD"/>
    <s v="TBD"/>
    <s v="TBD"/>
    <s v="TBD"/>
    <s v="TBD"/>
    <s v="TBD"/>
    <s v="TBD"/>
    <s v="TBD"/>
    <m/>
    <m/>
    <m/>
    <m/>
    <m/>
    <m/>
    <d v="2020-09-15T00:00:00"/>
    <m/>
    <m/>
    <m/>
    <m/>
    <m/>
    <m/>
    <m/>
    <s v="01.SPK propossed return"/>
    <s v="01.SPK PROPOSSED RETURN"/>
    <m/>
    <s v="30.04.20 : SPK return by XL karena perubahan plan sesuai email Bu Anggie 28 Apr_x000a_23.04.20 : 16.04.20 : 09.04.20 : 25.03.20 : under RNP review HTI"/>
    <x v="2"/>
    <x v="0"/>
    <m/>
    <m/>
    <m/>
    <m/>
    <x v="2"/>
    <m/>
    <m/>
    <x v="1"/>
    <m/>
    <m/>
  </r>
  <r>
    <n v="880"/>
    <m/>
    <s v="SUM-SU-BLG-2120"/>
    <m/>
    <m/>
    <m/>
    <s v="SPK RETURN BY XL"/>
    <s v=""/>
    <n v="99.204120000000003"/>
    <n v="2.34714"/>
    <n v="50"/>
    <s v="30/180/250"/>
    <n v="2020"/>
    <s v="JEDI 2020 [NEW]"/>
    <m/>
    <s v="HTI"/>
    <s v="SUM-SU-BLG-2120"/>
    <s v="PARDOMUAN"/>
    <s v="COLO"/>
    <s v="TBG"/>
    <s v="West"/>
    <x v="3"/>
    <s v="Sumatera Utara"/>
    <s v="KAB. TOBA SAMOSIR"/>
    <n v="6614551"/>
    <x v="152"/>
    <m/>
    <n v="767"/>
    <s v="&gt; 150 days"/>
    <d v="2020-04-12T00:00:00"/>
    <s v="W16-2020"/>
    <s v="Apr-2020"/>
    <s v="TBD"/>
    <s v="TBD"/>
    <s v="TBD"/>
    <s v="TBD"/>
    <s v="TBD"/>
    <s v="TBD"/>
    <s v="TBD"/>
    <s v="TBD"/>
    <s v="TBD"/>
    <m/>
    <m/>
    <m/>
    <m/>
    <m/>
    <m/>
    <d v="2020-12-23T00:00:00"/>
    <m/>
    <m/>
    <m/>
    <m/>
    <m/>
    <m/>
    <m/>
    <s v="01.SPK propossed return"/>
    <s v="01.SPK PROPOSSED RETURN"/>
    <m/>
    <s v="30.04.20 : SPK return by XL karena perubahan plan sesuai email Bu Anggie 28 Apr_x000a_23.04.20 : 16.04.20 : 09.04.20 : 25.03.20 : under RNP review HTI"/>
    <x v="2"/>
    <x v="0"/>
    <m/>
    <m/>
    <m/>
    <m/>
    <x v="2"/>
    <m/>
    <m/>
    <x v="1"/>
    <m/>
    <m/>
  </r>
  <r>
    <n v="883"/>
    <m/>
    <s v="SUM-SU-PRR-2118"/>
    <m/>
    <m/>
    <m/>
    <s v="SPK RETURN BY XL"/>
    <s v=""/>
    <n v="98.859399999999994"/>
    <n v="2.4442599999999999"/>
    <n v="50"/>
    <s v="40/130/300"/>
    <n v="2020"/>
    <s v="JEDI 2020 [NEW]"/>
    <m/>
    <s v="HTI"/>
    <s v="SUM-SU-PRR-2118"/>
    <s v="PASARAN I"/>
    <s v="COLO"/>
    <s v="TBG"/>
    <s v="West"/>
    <x v="3"/>
    <s v="Sumatera Utara"/>
    <s v="KAB. SAMOSIR"/>
    <n v="6614551"/>
    <x v="152"/>
    <m/>
    <n v="767"/>
    <s v="&gt; 150 days"/>
    <d v="2020-04-12T00:00:00"/>
    <s v="W16-2020"/>
    <s v="Apr-2020"/>
    <s v="TBD"/>
    <s v="TBD"/>
    <s v="TBD"/>
    <s v="TBD"/>
    <s v="TBD"/>
    <s v="TBD"/>
    <s v="TBD"/>
    <s v="TBD"/>
    <s v="TBD"/>
    <m/>
    <m/>
    <m/>
    <m/>
    <m/>
    <m/>
    <d v="2021-01-05T00:00:00"/>
    <m/>
    <m/>
    <m/>
    <m/>
    <m/>
    <m/>
    <m/>
    <s v="01.SPK propossed return"/>
    <s v="01.SPK PROPOSSED RETURN"/>
    <m/>
    <s v="30.04.20 : SPK return by XL karena perubahan plan sesuai email Bu Anggie 28 Apr _x000a_23.04.20 : 16.04.20 : 09.04.20 : 25.03.20 : under RNP review HTI"/>
    <x v="2"/>
    <x v="0"/>
    <m/>
    <m/>
    <m/>
    <m/>
    <x v="2"/>
    <m/>
    <m/>
    <x v="1"/>
    <m/>
    <m/>
  </r>
  <r>
    <n v="848"/>
    <m/>
    <s v="KAL-KB-MPW-0702-RETURN"/>
    <m/>
    <m/>
    <m/>
    <s v="SPK RETURN BY XL"/>
    <s v=""/>
    <n v="109.339471"/>
    <n v="0.472825"/>
    <n v="40"/>
    <s v="30/100/300"/>
    <m/>
    <m/>
    <m/>
    <s v="HTI"/>
    <s v="KAL-KB-MPW-0702-RETURN"/>
    <s v="MENJALIN"/>
    <s v="B2S"/>
    <s v="TBG"/>
    <s v="JABO"/>
    <x v="7"/>
    <s v="Kalimantan Barat"/>
    <s v="KAB. LANDAK"/>
    <n v="6614554"/>
    <x v="152"/>
    <m/>
    <n v="767"/>
    <s v="&gt; 150 days"/>
    <d v="2020-08-10T00:00:00"/>
    <s v="W33-2020"/>
    <s v="Aug-2020"/>
    <s v="TBD"/>
    <s v="TBD"/>
    <s v="TBD"/>
    <s v="TBD"/>
    <s v="TBD"/>
    <s v="TBD"/>
    <s v="TBD"/>
    <s v="TBD"/>
    <s v="TBD"/>
    <m/>
    <m/>
    <m/>
    <m/>
    <m/>
    <m/>
    <m/>
    <m/>
    <m/>
    <m/>
    <m/>
    <m/>
    <m/>
    <m/>
    <s v="02.SPK returned"/>
    <s v="02.SPK RETURNED"/>
    <m/>
    <s v="23.03.20 : SPK DROPED by XL karena perubahan ID XL, dan di release New SPK no. 6614705 tgl 12 May dengan ID KAL-KB-NBA-0710 MENJALIN_x000a_18.03.20 : Submit Kandidat A Lat. 0,47319 Long. 109,33904 to HO_x000a_20.03.20 : Kand A Reject TNP namun masih menunggu NOM arahan dari XL "/>
    <x v="2"/>
    <x v="0"/>
    <m/>
    <m/>
    <m/>
    <m/>
    <x v="2"/>
    <m/>
    <m/>
    <x v="1"/>
    <m/>
    <m/>
  </r>
  <r>
    <n v="852"/>
    <m/>
    <s v="JAW-JB-CBI-0065"/>
    <n v="30587400031"/>
    <s v="1261811003"/>
    <s v="PURA GUNUNG SALAK PERMANEN"/>
    <s v="SPK RETURN BY XL"/>
    <s v="TB"/>
    <n v="106.7359"/>
    <n v="-6.668111111"/>
    <n v="40"/>
    <s v="90/210/330"/>
    <m/>
    <m/>
    <m/>
    <s v="EID"/>
    <s v="JAW-JB-CBI-0065"/>
    <s v="PURA GUNUNG SALAK Permanen"/>
    <s v="B2S"/>
    <s v="TBG"/>
    <s v="JABO"/>
    <x v="14"/>
    <s v="Jawa Barat"/>
    <s v="BOGOR"/>
    <n v="6614553"/>
    <x v="152"/>
    <m/>
    <n v="767"/>
    <s v="&gt; 150 days"/>
    <d v="2020-08-10T00:00:00"/>
    <s v="W33-2020"/>
    <s v="Aug-2020"/>
    <s v="TBD"/>
    <s v="TBD"/>
    <s v="TBD"/>
    <s v="TBD"/>
    <s v="TBD"/>
    <s v="TBD"/>
    <s v="TBD"/>
    <s v="TBD"/>
    <s v="TBD"/>
    <s v="MW"/>
    <m/>
    <m/>
    <m/>
    <m/>
    <m/>
    <m/>
    <m/>
    <m/>
    <m/>
    <m/>
    <m/>
    <m/>
    <m/>
    <s v="02.SPK returned"/>
    <s v="02.SPK RETURNED"/>
    <m/>
    <s v="11.08.20 : email SPK return by XL, Category Return Community Issue, Return By XL_x000a_06.08.20 : MOM : SPK propose drop oleh XL karena durasi_x000a_06.08.20 : IW on going  Sisa 1 Kk (tanah kosong), paralel submit kandidat baru E,F,H,I under RNP review _x000a_03.08.20 : 30.07.20 : IW On Going, Terkendala 1 Kk (tanah kosong)_x000a_23.07.20 : Re-IW On Going kand A, 23kk, clear 19kk, 4kk plan dilakukan door to door, Plan IW Clear 26/07_x000a_20.07.20 : IW On Going, masih dikejar untuk mendapatkan persetujuan 1kk, paralel sedang di Re IW kandidat A_x000a_16.07.20 : 13.07.20 : IW On Going, masih dikejar untuk mendapatkan persetujuan 1kk_x000a_09.07.20 : MOM :  IW On Going, masih dikejar untuk mendapatkan persetujuan 1kk_x000a_06.07.20 : 02.07.20 : IW on going kurang 1 kk, plan IW clear sabtu 4 juli, plan start CME 10 jul, plan RFI 10 aug 20_x000a_29.06.20 : 25.06.20 : validasi RND kandidat B approved RF 40m OK, Plan IW Done Jun 2020_x000a_22.06.20 : 18.06.20 : 15.06.20 : 11.06.20 : rehunting, plan IW done jun 20_x000a_08.06.20 : need arahan karena tidak mendapatkan persetujuan dari pihak PURA GUNUNG SALAK untuk membangun menara di dalam kawasan Pura._x000a_04.06.20 : 01.06.20 : 29.05.20 : waiting RND review_x000a_28.05.20 : 25.05.20 : rehunting_x000a_15.05.20 : 14.05.20 : 08.05.20 : rehunting_x000a_30.04.20 : rehunting_x000a_23.04.20 : 16.04.20 : rehunting_x000a_09.04.20 : 02.04.20 : rehunting_x000a_25.03.20 : hunting_x000a_"/>
    <x v="2"/>
    <x v="0"/>
    <m/>
    <m/>
    <m/>
    <m/>
    <x v="2"/>
    <m/>
    <m/>
    <x v="1"/>
    <m/>
    <m/>
  </r>
  <r>
    <n v="855"/>
    <m/>
    <s v="SUM-SU-PMS-2191"/>
    <n v="30587360031"/>
    <s v="0223691003"/>
    <s v="SEI MANGKEI_BOSAR"/>
    <s v="SPK RETURN BY XL"/>
    <s v="TB"/>
    <n v="99.344319999999996"/>
    <s v="  3.132626"/>
    <n v="40"/>
    <s v="90/240/300"/>
    <n v="2020"/>
    <s v="JEDI 2020 [NEW]"/>
    <m/>
    <s v="HTI"/>
    <s v="SUM-SU-PMS-2191"/>
    <s v="SEI MANGKEI_BOSAR"/>
    <s v="B2S"/>
    <s v="TBG"/>
    <s v="West"/>
    <x v="3"/>
    <s v="Kep. Bangka Belitung"/>
    <s v="KAB. SIMALUNGUN"/>
    <n v="6614554"/>
    <x v="152"/>
    <m/>
    <n v="767"/>
    <s v="&gt; 150 days"/>
    <d v="2020-08-10T00:00:00"/>
    <s v="W33-2020"/>
    <s v="Aug-2020"/>
    <s v="TBD"/>
    <s v="TBD"/>
    <s v="TBD"/>
    <s v="TBD"/>
    <s v="TBD"/>
    <s v="TBD"/>
    <s v="TBD"/>
    <s v="TBD"/>
    <s v="TBD"/>
    <m/>
    <m/>
    <m/>
    <m/>
    <m/>
    <m/>
    <m/>
    <m/>
    <m/>
    <m/>
    <m/>
    <m/>
    <m/>
    <m/>
    <s v="02.SPK returned"/>
    <s v="02.SPK RETURNED"/>
    <m/>
    <s v="30.04.20 : 28.04.20 : SPK return by XL karena adanya perubahan plan (email Bu Anggie)_x000a_23.04.20 : TNP review_x000a_16.04.20 : menunggu surat balasan KIM/PTPN, proses sirkuler_x000a_09.04.20 : belum ada balasan dari KIM_x000a_06.04.20 : KIM meminta diajukan surat ulang oleh TBG, plan kamis 9 PAril surat baru dapat dimasukkan karena menyesuaikan jadwal masuk Pic KIM, balasan surat nantinya digunakan sebagai evidence ke XL._x000a_02.04.20 : 30.03.20 :  info CMI tidak pernah ada pengajuan kerjasama ke PT. KIM tetapi hanya ke PTPN, akan di carikan evidence menegnai pengajuan kerjasama CMI seperti yang telah disampaikan KIM._x000a_29.03.20 :  NOM berada di Kawasan Industri Simalungun (KIM), dan saat ini pihak KIM tidak mau mengeluarkan izin dan menerima permohonan kerjasama dari TBG karena sebelumnya sudah pernah dilakukan joint survey dan sudah keluar harga ke kontraktor PT. CMI untuk titik NOM yang sama, Harus ada surat penarikan kerjasama dari CMI_x000a_25.03.20 : hunting_x000a_"/>
    <x v="2"/>
    <x v="0"/>
    <m/>
    <m/>
    <m/>
    <m/>
    <x v="2"/>
    <m/>
    <m/>
    <x v="1"/>
    <m/>
    <m/>
  </r>
  <r>
    <n v="866"/>
    <m/>
    <s v="SUM-SU-KBJ-2074-RETURN"/>
    <m/>
    <m/>
    <m/>
    <s v="SPK RETURN BY XL"/>
    <s v=""/>
    <n v="98.513729999999995"/>
    <n v="3.2207699999999999"/>
    <n v="40"/>
    <s v="10/90/290"/>
    <m/>
    <m/>
    <m/>
    <s v="HTI"/>
    <s v="SUM-SU-KBJ-2074-RETURN"/>
    <s v="SEMANGAT GUNUNG"/>
    <s v="B2S"/>
    <s v="TBG"/>
    <s v="West"/>
    <x v="3"/>
    <s v="Kep. Bangka Belitung"/>
    <s v="KAB. KARO"/>
    <n v="6614554"/>
    <x v="152"/>
    <m/>
    <n v="767"/>
    <s v="&gt; 150 days"/>
    <d v="2020-08-10T00:00:00"/>
    <s v="W33-2020"/>
    <s v="Aug-2020"/>
    <s v="TBD"/>
    <s v="TBD"/>
    <s v="TBD"/>
    <s v="TBD"/>
    <s v="TBD"/>
    <s v="TBD"/>
    <s v="TBD"/>
    <s v="TBD"/>
    <s v="TBD"/>
    <m/>
    <m/>
    <m/>
    <m/>
    <m/>
    <m/>
    <m/>
    <m/>
    <m/>
    <m/>
    <m/>
    <m/>
    <m/>
    <m/>
    <s v="02.SPK returned"/>
    <s v="02.SPK RETURNED"/>
    <m/>
    <m/>
    <x v="2"/>
    <x v="0"/>
    <m/>
    <m/>
    <m/>
    <m/>
    <x v="2"/>
    <m/>
    <m/>
    <x v="1"/>
    <m/>
    <m/>
  </r>
  <r>
    <n v="234"/>
    <m/>
    <s v="SUM-SU-STB-2169"/>
    <n v="30588310031"/>
    <s v="022234109"/>
    <s v="API_PURWOSARI SECANGGANG"/>
    <s v="ACTIVE"/>
    <s v="TB"/>
    <n v="98.513329999999996"/>
    <n v="3.8941400000000002"/>
    <n v="50"/>
    <s v="0/210/290"/>
    <n v="2020"/>
    <s v="JEDI 2020 [NEW]"/>
    <s v="JL PURWOSARI-PASAR BARU, DUSUN IX PURWOSARI, DESA TANJUNG IBUS, KECAMATAN SECANGGANG"/>
    <s v="HTI"/>
    <s v="SUM-SU-STB-2169"/>
    <s v="TANJUNG IBUS"/>
    <s v="COLO"/>
    <s v="TBG"/>
    <s v="West"/>
    <x v="3"/>
    <s v="Sumatera Utara"/>
    <s v="KAB. LANGKAT"/>
    <n v="6614551"/>
    <x v="152"/>
    <m/>
    <n v="58"/>
    <s v="31 - 60 days"/>
    <d v="2020-04-12T00:00:00"/>
    <s v="W16-2020"/>
    <s v="Apr-2020"/>
    <d v="2020-04-11T00:00:00"/>
    <s v="W15-2020"/>
    <s v="Apr-2020"/>
    <d v="2020-04-15T00:00:00"/>
    <s v="W16-2020"/>
    <s v="Apr-2020"/>
    <d v="2020-05-10T00:00:00"/>
    <s v="W20-2020"/>
    <s v="May-2020"/>
    <s v="MW"/>
    <d v="2020-04-22T00:00:00"/>
    <m/>
    <n v="122140840740"/>
    <n v="6.6"/>
    <m/>
    <d v="2020-03-20T00:00:00"/>
    <m/>
    <d v="2020-04-13T00:00:00"/>
    <d v="2020-05-10T00:00:00"/>
    <s v="W20-2020"/>
    <m/>
    <d v="2020-07-07T00:00:00"/>
    <m/>
    <s v="38.RFI"/>
    <s v="21.RFI"/>
    <s v="CLOSED - RFI DONE"/>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x v="2"/>
    <x v="0"/>
    <m/>
    <m/>
    <m/>
    <m/>
    <x v="2"/>
    <m/>
    <m/>
    <x v="1"/>
    <m/>
    <m/>
  </r>
  <r>
    <n v="607"/>
    <m/>
    <s v="JAW-JI-MAD-3631"/>
    <n v="30596370031"/>
    <s v="TBG03_EJ119"/>
    <s v="MADIUN1"/>
    <s v="ACTIVE - CME by XL"/>
    <s v="TB"/>
    <n v="111.52751000000001"/>
    <n v="-7.6447000000000003"/>
    <n v="35"/>
    <s v="90/210/330"/>
    <n v="2019"/>
    <s v="ORION [NEW]"/>
    <s v="Jl. Salak Kelurahan Taman Kecamatan Taman Kodya Madiun"/>
    <s v="HTI"/>
    <s v="JAW-JI-MAD-3631"/>
    <s v="TAMAN PANDEAN"/>
    <s v="COLO"/>
    <s v="HTI"/>
    <s v="EAST"/>
    <x v="6"/>
    <s v="Jawa Timur"/>
    <s v="KOTA MADIUN"/>
    <n v="6614535"/>
    <x v="153"/>
    <m/>
    <n v="252"/>
    <s v="&gt; 150 days"/>
    <d v="2020-04-08T00:00:00"/>
    <s v="W15-2020"/>
    <s v="Apr-2020"/>
    <s v="CME BY XL"/>
    <s v=""/>
    <s v=""/>
    <d v="2020-04-08T00:00:00"/>
    <s v="W15-2020"/>
    <s v="Apr-2020"/>
    <d v="2020-04-08T00:00:00"/>
    <s v="W15-2020"/>
    <s v="Apr-2020"/>
    <s v="MW"/>
    <m/>
    <m/>
    <m/>
    <m/>
    <m/>
    <d v="2020-03-10T00:00:00"/>
    <m/>
    <m/>
    <d v="2020-11-16T00:00:00"/>
    <s v="W47-2020"/>
    <m/>
    <m/>
    <m/>
    <s v="38.RFI"/>
    <s v="21.RFI"/>
    <s v="CLOSED - RFI DONE"/>
    <s v="05.11.20 : SRFI_x000a_18.09.20 : CME BY XL, PO CME released, lacking PO PLN, plan RFI 10 oct 20"/>
    <x v="2"/>
    <x v="0"/>
    <m/>
    <m/>
    <m/>
    <m/>
    <x v="2"/>
    <m/>
    <m/>
    <x v="1"/>
    <m/>
    <m/>
  </r>
  <r>
    <n v="926"/>
    <m/>
    <s v="JAW-JB-BDG-3982"/>
    <m/>
    <m/>
    <m/>
    <s v="X RELOC TBG"/>
    <s v=""/>
    <n v="107.60964"/>
    <n v="-6.9634999999999998"/>
    <n v="50"/>
    <s v="90/120/330"/>
    <m/>
    <s v="RELOCATION"/>
    <s v="Komp. Perumahan Cibiuk Indah Kel.Pesawahan Bandungel.Pesawahan Bandung"/>
    <s v="HTI"/>
    <s v="JAW-JB-BDG-3982"/>
    <s v="NARADIREJABANDUN RELOCATION"/>
    <s v="COLO"/>
    <s v="TBG"/>
    <s v="CENTRAL"/>
    <x v="8"/>
    <s v="Jawa Barat"/>
    <s v="Bandung"/>
    <n v="6614512"/>
    <x v="154"/>
    <m/>
    <n v="783"/>
    <s v="&gt; 150 days"/>
    <d v="2020-03-27T00:00:00"/>
    <s v="W13-2020"/>
    <s v="Mar-2020"/>
    <d v="2020-04-22T00:00:00"/>
    <s v="W17-2020"/>
    <s v="Apr-2020"/>
    <d v="2020-04-11T00:00:00"/>
    <s v="W15-2020"/>
    <s v="Apr-2020"/>
    <d v="2020-06-21T00:00:00"/>
    <s v="W26-2020"/>
    <s v="Jun-2020"/>
    <s v="MW"/>
    <m/>
    <m/>
    <m/>
    <m/>
    <m/>
    <m/>
    <m/>
    <m/>
    <m/>
    <m/>
    <m/>
    <m/>
    <m/>
    <s v="38.RFI"/>
    <s v="21.RFI"/>
    <s v="CLOSED - RFI DONE"/>
    <s v="30.04.20 : RFI done dan OA_x000a_23.04.20 : mob demob"/>
    <x v="2"/>
    <x v="0"/>
    <m/>
    <m/>
    <m/>
    <m/>
    <x v="2"/>
    <m/>
    <m/>
    <x v="1"/>
    <m/>
    <m/>
  </r>
  <r>
    <n v="606"/>
    <m/>
    <s v="JAW-JI-JBG-4141"/>
    <n v="30601940031"/>
    <s v="160227104"/>
    <s v="JAPANAN"/>
    <s v="ACTIVE - CME by XL"/>
    <s v="SKP"/>
    <n v="112.3231"/>
    <n v="-7.6355000000000004"/>
    <n v="40"/>
    <s v="90/210/330"/>
    <n v="2019"/>
    <s v="ORION [NEW]"/>
    <s v="Jl. Sumberboto, Desa Mojoduwur Dsn.Mojoduwur RT.01 RW.01 Kec.Mojowarno, Kab.Jombang Prov.Jawa Timur"/>
    <s v="HTI"/>
    <s v="JAW-JI-JBG-4141"/>
    <s v="SUMBER BOTO"/>
    <s v="COLO"/>
    <s v="HTI"/>
    <s v="EAST"/>
    <x v="6"/>
    <s v="Jawa Timur"/>
    <s v="Kab. Jombang"/>
    <n v="6614496"/>
    <x v="155"/>
    <m/>
    <n v="272"/>
    <s v="&gt; 150 days"/>
    <d v="2020-03-19T00:00:00"/>
    <s v="W12-2020"/>
    <s v="Mar-2020"/>
    <s v="CME BY XL"/>
    <s v=""/>
    <s v=""/>
    <d v="2020-03-19T00:00:00"/>
    <s v="W12-2020"/>
    <s v="Mar-2020"/>
    <d v="2020-03-19T00:00:00"/>
    <s v="W12-2020"/>
    <s v="Mar-2020"/>
    <s v="MW"/>
    <m/>
    <m/>
    <m/>
    <m/>
    <m/>
    <d v="2020-02-19T00:00:00"/>
    <m/>
    <m/>
    <d v="2020-11-16T00:00:00"/>
    <s v="W47-2020"/>
    <m/>
    <m/>
    <m/>
    <s v="38.RFI"/>
    <s v="21.RFI"/>
    <s v="CLOSED - RFI DONE"/>
    <s v="07.01.21 : RFIN sent_x000a_05.11.20 : SRFI_x000a_18.09.20 : CME BY XL, PO CME released, lacking PO PLN, plan RFI 10 oct 20"/>
    <x v="2"/>
    <x v="0"/>
    <m/>
    <m/>
    <m/>
    <m/>
    <x v="2"/>
    <m/>
    <m/>
    <x v="1"/>
    <m/>
    <m/>
  </r>
  <r>
    <n v="126"/>
    <m/>
    <s v="SUM-RI-DUM-1109"/>
    <n v="30581950031"/>
    <s v="0413851003"/>
    <s v="BUKIT TIMAH_DUMAI"/>
    <s v="ACTIVE"/>
    <s v="TB"/>
    <n v="101.431566"/>
    <n v="1.612897"/>
    <n v="50"/>
    <s v="10/140/230"/>
    <n v="2020"/>
    <s v="JEDI 2020 [NEW]"/>
    <s v="Jalan Soekarno Hatta Kelurahan Bukit Timah Kecamatan Dumai selatan Kotamadya Dumai, Provinsi Riau."/>
    <s v="HTI"/>
    <s v="SUM-RI-DUM-1109"/>
    <s v="BUKIT TIMAH_DUMAI"/>
    <s v="B2S"/>
    <s v="TBG"/>
    <s v="West"/>
    <x v="9"/>
    <s v="Kep. Bangka Belitung"/>
    <s v="KOTA DUMAI"/>
    <n v="6614493"/>
    <x v="156"/>
    <m/>
    <n v="350"/>
    <s v="&gt; 150 days"/>
    <d v="2020-07-16T00:00:00"/>
    <s v="W29-2020"/>
    <s v="Jul-2020"/>
    <d v="2021-01-20T00:00:00"/>
    <s v="W04-2021"/>
    <s v="Jan-2021"/>
    <d v="2020-07-31T00:00:00"/>
    <s v="W31-2020"/>
    <s v="Jul-2020"/>
    <d v="2021-01-31T00:00:00"/>
    <s v="W06-2021"/>
    <s v="Jan-2021"/>
    <s v="MW"/>
    <d v="2020-12-18T00:00:00"/>
    <m/>
    <n v="182501119476"/>
    <n v="6.6"/>
    <m/>
    <d v="2021-02-02T00:00:00"/>
    <m/>
    <m/>
    <d v="2021-02-01T00:00:00"/>
    <s v="W06-2021"/>
    <m/>
    <m/>
    <m/>
    <s v="38.RFI"/>
    <s v="21.RFI"/>
    <s v="CLOSED - RFI DONE"/>
    <s v="14.01.21 : CME done, ME OG, proses PLN connection_x000a_11.01.21 : erection ongoing_x000a_04.01.21 : bekisting ongoing_x000a_28.12.20 : borepile ongoing, plan pengecoran 30 Dec_x000a_21.12.20 : 17.12.20 : galian ongoing_x000a_14.12.20 : REKOM DAN SOIL TEST OG, PLAN REKOM DAN SOIL TEST DONE 16 DES_x000a_10.12.20 : kepastian start cme, weekly minggu depan (note Pak Budi)_x000a_07.12.20 : issue PLH PEMDA, target RFC 14 Dec_x000a_30.11.20 : proses ttd PKS dan MoU dengan PEMDA, plan CME start W1 Desember setelah release perijinan dari PEMDA_x000a_23.11.20 : REKOM KKOP OTBAN done, proses rekom RKT (ketinggian tower)_x000a_19.11.20 : proses release jawaban hasil survey KKOP, plan minggu ini _x000a_16.11.20 : 12.1.20 : jadwal survey KKOP jumat 13 Nov, setelah survey dilanjutkan rekom L/C, plan RFC W5 Nov_x000a_09.11.20 : rekom KKOP ongoing, plan start CME 15 Nov, target RFI 18 Dec_x000a_05.11.20 : 02.11.20 : 29.10.20 : 26.10.20 : target RFC W2 Nov_x000a_22.10.20 : proses pengurusan kembali KKOP _x000a_19.10.20 : 15.10.20 : 12.10.20 : 08.10.20 : 05.10.20 : plan besok target revisi laporan konsultan selesai_x000a_01.10.20 : proses revisi laporan kelengkapan KKOP dari konsultan, Plan proses rekom clear minggu ini, start CME menunggu surat ijin release dari corporate_x000a_28.09.20 : 21.09.20 : Proses rekom KKOP, plan start CME 29 sept, plan RFI 30 oct_x000a_14.09.20 : 10.09.20 : 07.09.20 : proses KKOP, percepatan dengan combat 32 not approved by RND XL_x000a_03.09.20 : proses KKOP, paralel nego percepatan dengan combat 32_x000a_02.09.20 : Propose COMBAT NOT OK by RND XL (P'Dody) karena blm ada kebutuhan untuk percepatan area tersebut_x000a_31.08.20 : 27.08.20 : 25.08.20 : waiting approval pengajuan percepatan RFI dengan COMBAT32m (tinggi sama dengan propose tower Permanent 32m yang sudah approved). Propose percepatan karena proses rekom KKOP yang lama dan Combat dapat di implementasikan paralel dengan rekom KKOP ini._x000a_24.08.20 : proses rekom KKOP_x000a_17.08.20 : 13.08.20 : 10.08.20 : menunggu jadwal KKOP/tim otban turun_x000a_06.08.20 : 30.07.20 : IW clear, proses pengurusan KKOP _x000a_27.07.20 : Bukit timah Proses KKOP, setelah itu lanjut PKS. IW Clear_x000a_09.07.20 : proses pembicaraan dengan Kadishub_x000a_02.07.20 : 29.06.20 : 25.06.20 : proses BAN _x000a_22.06.20 : 18.06.20 : plan minggu depan rekom clear, negosiasi harga lahan, plan 22/06/2020 ke DISHUB untuk fu harga lahan_x000a_15.06.20 : 11.06.20 : 08.06.20 : 04.06.20 : 28.05.20 : 25.05.20 : BAN OG_LAHAN DISHUB DEKAT BANDARA_x000a_14.05.20 : BAK, IW Clear_x000a_23.04.20 : 16.04.20 : IW on going,  Proses Persetujuan resmi dr Pemda_x000a_09.04.20 : IW on going_x000a_02.04.20 : proses BAN, Lokasi site lahan Pemda, Proses Persetujuan resmi dr Pemda_x000a_25.03.20 : RND review_x000a_19.03.20 : validasi RND_x000a_12.03.20 : 05.03.20 : Lahan Konsesi PT Chevron Pacific Indonesia, Masa kontrak Karya berakhir di 2021, sekaligus Masuk masuk dalam Kawasan Hutan KSA. propose kand dilahan Bandara Pinang Kampai belum disetujui XL(Satu2 nya opsi kandidat)_x000a_26.02.20 : ReNOM RND XL, titik merupakan kantor Dinas Perhubungan dan juga bisa digunakan sebagai terminal barang oleh pihak Pertamina/Cevron --&gt; belum memungkinkan di akuisisi. _x000a_26.02.20 : submit kand terminal di RT+pole 6m dengan tinggi total 14 m not OK by RND_x000a_20.02.20 : hunting, on going survey_x000a_17.02.20 : SPK released"/>
    <x v="2"/>
    <x v="0"/>
    <m/>
    <m/>
    <m/>
    <m/>
    <x v="2"/>
    <m/>
    <m/>
    <x v="1"/>
    <m/>
    <m/>
  </r>
  <r>
    <n v="225"/>
    <m/>
    <s v="SUM-AC-BNA-0683"/>
    <n v="30581960031"/>
    <s v="010608109"/>
    <s v="TINGKEM_2"/>
    <s v="ACTIVE"/>
    <s v="TB"/>
    <n v="95.321470000000005"/>
    <n v="5.5097699999999996"/>
    <n v="30"/>
    <s v="90/210/330"/>
    <n v="2020"/>
    <s v="JEDI 2020 [NEW]"/>
    <s v="Jalan Tgk Nek Tingkeum, Desa Tingkeum, Kecamatan Darul Imarah, Kabupaten Aceh Besar, Propinsi Aceh"/>
    <s v="HTI"/>
    <s v="SUM-AC-BNA-0683"/>
    <s v="SUKARAMAI_BAITURRAHMAN"/>
    <s v="COLO"/>
    <s v="TBG"/>
    <s v="West"/>
    <x v="3"/>
    <s v="Kep. Bangka Belitung"/>
    <s v="KOTA BANDA ACEH"/>
    <n v="6614479"/>
    <x v="157"/>
    <m/>
    <n v="17"/>
    <s v="&lt; 30 days"/>
    <d v="2020-03-14T00:00:00"/>
    <s v="W11-2020"/>
    <s v="Mar-2020"/>
    <s v="RFI"/>
    <s v=""/>
    <s v=""/>
    <d v="2020-03-12T00:00:00"/>
    <s v="W11-2020"/>
    <s v="Mar-2020"/>
    <d v="2020-03-12T00:00:00"/>
    <s v="W11-2020"/>
    <s v="Mar-2020"/>
    <s v="FO (Change to MW as temp solution)"/>
    <d v="2020-02-23T00:00:00"/>
    <m/>
    <n v="111120218485"/>
    <n v="6.6"/>
    <m/>
    <d v="2020-02-18T00:00:00"/>
    <m/>
    <m/>
    <d v="2020-03-01T00:00:00"/>
    <s v="W10-2020"/>
    <m/>
    <m/>
    <m/>
    <s v="38.RFI"/>
    <s v="21.RFI"/>
    <s v="CLOSED - RFI DONE"/>
    <s v="01.03.20: RFIN sent_x000a_20.02.20 : preparation_x000a_13.02.20 : SPK released"/>
    <x v="2"/>
    <x v="0"/>
    <m/>
    <m/>
    <m/>
    <m/>
    <x v="2"/>
    <m/>
    <m/>
    <x v="1"/>
    <m/>
    <m/>
  </r>
  <r>
    <n v="229"/>
    <m/>
    <s v="SUM-LA-GDT-1045"/>
    <n v="30581970031"/>
    <s v="100092109"/>
    <s v="AIR MINUM GRAND SUMBER AGUNG"/>
    <s v="ACTIVE"/>
    <s v="TB"/>
    <n v="105.20059999999999"/>
    <n v="-5.4293800000000001"/>
    <n v="50"/>
    <s v="90/240/310"/>
    <n v="2020"/>
    <s v="JEDI 2020 [NEW]"/>
    <s v="Jln Paredoan I,  Kel Batu Putu, Kec Teluk Betung, Bandar Lampung"/>
    <s v="HTI"/>
    <s v="SUM-LA-GDT-1045"/>
    <s v="TALANG MULYA"/>
    <s v="COLO"/>
    <s v="TBG"/>
    <s v="West"/>
    <x v="13"/>
    <s v="Lampung"/>
    <s v="KAB. PESAWARAN"/>
    <n v="6614479"/>
    <x v="157"/>
    <m/>
    <n v="43"/>
    <s v="31 - 60 days"/>
    <d v="2020-03-14T00:00:00"/>
    <s v="W11-2020"/>
    <s v="Mar-2020"/>
    <s v="RFI"/>
    <s v=""/>
    <s v=""/>
    <d v="2020-03-16T00:00:00"/>
    <s v="W12-2020"/>
    <s v="Mar-2020"/>
    <d v="2020-03-27T00:00:00"/>
    <s v="W13-2020"/>
    <s v="Mar-2020"/>
    <s v="MW"/>
    <d v="2020-02-28T00:00:00"/>
    <m/>
    <n v="171802684683"/>
    <n v="6.6"/>
    <m/>
    <d v="2020-02-18T00:00:00"/>
    <m/>
    <m/>
    <d v="2020-03-27T00:00:00"/>
    <s v="W13-2020"/>
    <m/>
    <d v="2020-06-30T00:00:00"/>
    <m/>
    <s v="38.RFI"/>
    <s v="21.RFI"/>
    <s v="CLOSED - RFI DONE"/>
    <s v="27.03.20 : RFIN sent_x000a_25.03.20 : actual RFI_x000a_19.03.20 : 11.03.20 : Soft RFI, wait PLN connection_x000a_13.02.20 : SPK released"/>
    <x v="2"/>
    <x v="0"/>
    <m/>
    <m/>
    <m/>
    <m/>
    <x v="2"/>
    <m/>
    <m/>
    <x v="1"/>
    <m/>
    <m/>
  </r>
  <r>
    <n v="194"/>
    <m/>
    <s v="SUM-LA-KTB-1117"/>
    <n v="30581610031"/>
    <s v="1011171003"/>
    <s v="SINAR OGAN_ATAS"/>
    <s v="ACTIVE"/>
    <s v="TB"/>
    <n v="105.03400600000001"/>
    <n v="-4.7805350000000004"/>
    <n v="50"/>
    <s v="140/230/330"/>
    <n v="2020"/>
    <s v="JEDI 2020 [NEW]"/>
    <s v="Bumi Jaya RT. 002/002, Desa Bumi Jaya, Kec. Abung Timur, Kab. Lampung Utara,  Prov. Lampung."/>
    <s v="HTI"/>
    <s v="SUM-LA-KTB-1117"/>
    <s v="SINAR OGAN_ATAS"/>
    <s v="B2S"/>
    <s v="TBG"/>
    <s v="West"/>
    <x v="13"/>
    <s v="Lampung"/>
    <s v="KAB. LAMPUNG UTARA"/>
    <n v="6614479"/>
    <x v="157"/>
    <m/>
    <n v="268"/>
    <s v="&gt; 150 days"/>
    <d v="2020-07-12T00:00:00"/>
    <s v="W29-2020"/>
    <s v="Jul-2020"/>
    <d v="2020-06-30T00:00:00"/>
    <s v="W27-2020"/>
    <s v="Jun-2020"/>
    <d v="2020-07-21T00:00:00"/>
    <s v="W30-2020"/>
    <s v="Jul-2020"/>
    <d v="2020-11-17T00:00:00"/>
    <s v="W47-2020"/>
    <s v="Nov-2020"/>
    <s v="MW"/>
    <d v="2020-06-24T00:00:00"/>
    <m/>
    <n v="173001419781"/>
    <n v="6.6"/>
    <m/>
    <d v="2020-07-01T00:00:00"/>
    <m/>
    <d v="2020-07-01T00:00:00"/>
    <d v="2020-11-07T00:00:00"/>
    <s v="W45-2020"/>
    <m/>
    <m/>
    <m/>
    <s v="38.RFI"/>
    <s v="21.RFI"/>
    <s v="CLOSED - RFI DONE"/>
    <s v="12.11.20 : RFIN sent 7 Nov_x000a_09.11.20 : 05.11.20 : 02.11.20 : 29.10.20 :26.10.20 : aktual RFI, proses penyusunan doc RFIN_x000a_22.10.20 : proses penyambungan PLN, target connect 23 Oct_x000a_19.10.20 : 15.10.20 : 12.10.20 : update dari PLN untuk stock KWH meter tahap selanjutnya pengiriman minggu ini dan proses tera minggu depan, plan connect PLN max 23 oct 20_x000a_05.10.20 : masih isu stock KWH meter, plan KWH meter ready minggu ini_x000a_01.10.20 : masih isu stock KWH meter dan info dari UIW PLN Lampung ketersediaan material KWH meter masih menunggu antrian uji material dan mulai pengiriman material awal oktober secara bertahap. revisi plan RFI 10 oct_x000a_28.09.20 : 24.09.20 : 21.09.20 : isu stock KWH meter, revisi plan connect PLN 30 sep 20_x000a_17.09.20 : 14.09.20 : isu stock material KWH meter rayon Kota Bumi Lampung sesuai SJ PLN 10 sep 20, re-plan RFI 18 Sep 20_x000a_07.09.20 : 03.09.20 : 31.08.20 : perluasan jaringan done, issue kwh meter, plan RFI minggu ini_x000a_27.08.20 : 24.08.20 : proses perluasan jaringan PLN, rev plan RFI 30 Aug, plan percepatan di 28 Aug_x000a_13.08.20 : proses koordinasi/nego ke PLN_x000a_06.08.20 : isu perluasan jaringan (BP&lt;Biaya investasi PLN) sehingga masuk daftar tunggu atau permohonan sambungan daya &gt; 6.6 kVA_x000a_13.07.20 : 09.07.20 : Sk PLN release 7 jul sehingga plan RFI revisi jadi 21 jul (SK PLN date + 14D), proses PLN connection_x000a_06.07.20 : 02.07.20 : waiting SK PLN release from XL_x000a_01.07.20 : email SRFI-N sent_x000a_29.06.20 : SRFI, collecting doc SRFIN_x000a_25.06.20 : ME on going, plan SRFI 27 jun_x000a_22.06.20 : 18.06.20 : erection on going_x000a_15.06.20 : curingtime, plan start erection_x000a_11.06.20 : pouring concrete foundation_x000a_04.06.20 : CME preparation, wait perijinan_x000a_01.06.20 : 28.05.20 : 25.05.20 : CME preparation, wait perijinan_x000a_14.05.20 : proses perijinan, start CME preparation_x000a_08.05.20 : 30.04.20 : 23.04.20 : 16.04.20 : start rekom, paralel approval eskalasi sitac_x000a_09.04.20 : IW clear, proses submit eskalasi sitac _x000a_02.04.20 : 25.03.20 : IW clear, proses nego dan review sitac_x000a_19.03.20 : IW clear, proses eskalasi sitac_x000a_11.03.20 : IW on going_x000a_20.02.20 : on going survey, hunting_x000a_13.02.20 : SPK released"/>
    <x v="2"/>
    <x v="0"/>
    <m/>
    <m/>
    <m/>
    <m/>
    <x v="2"/>
    <m/>
    <m/>
    <x v="1"/>
    <m/>
    <m/>
  </r>
  <r>
    <n v="151"/>
    <m/>
    <s v="SUM-SS-KAG-1203"/>
    <n v="30581620031"/>
    <s v="0715451003"/>
    <s v="SEDYOMULYO"/>
    <s v="ACTIVE"/>
    <s v="TB"/>
    <n v="105.03913"/>
    <n v="-3.6565799999999999"/>
    <n v="50"/>
    <s v="0/120/240"/>
    <n v="2020"/>
    <s v="JEDI 2020 [NEW]"/>
    <s v="Sedyo Mulyo, RT. 007 RW. 003, Desa Sedyo Mulyo, Kecamatan Mesuji Raya, Kabupaten Ogan Komering Ilir, Provinsi Sumatera Selatan."/>
    <s v="HTI"/>
    <s v="SUM-SS-KAG-1203"/>
    <s v="SEDYOMULYO"/>
    <s v="B2S"/>
    <s v="TBG"/>
    <s v="West"/>
    <x v="1"/>
    <s v="Sumatera Selatan"/>
    <s v="KAB. OGAN KOMERING I"/>
    <n v="6614479"/>
    <x v="157"/>
    <m/>
    <n v="201"/>
    <s v="&gt; 150 days"/>
    <d v="2020-07-12T00:00:00"/>
    <s v="W29-2020"/>
    <s v="Jul-2020"/>
    <d v="2020-07-31T00:00:00"/>
    <s v="W31-2020"/>
    <s v="Jul-2020"/>
    <d v="2020-07-31T00:00:00"/>
    <s v="W31-2020"/>
    <s v="Jul-2020"/>
    <d v="2020-08-31T00:00:00"/>
    <s v="W36-2020"/>
    <s v="Aug-2020"/>
    <s v="MW"/>
    <d v="2020-06-24T00:00:00"/>
    <m/>
    <n v="149300087909"/>
    <n v="6.6"/>
    <m/>
    <d v="2020-07-01T00:00:00"/>
    <m/>
    <d v="2020-07-13T00:00:00"/>
    <d v="2020-09-01T00:00:00"/>
    <s v="W36-2020"/>
    <m/>
    <d v="2020-09-12T00:00:00"/>
    <m/>
    <s v="38.RFI"/>
    <s v="21.RFI"/>
    <s v="CLOSED - RFI DONE"/>
    <s v="01.09.20 : RFIN sent_x000a_31.08.20 : RFI actual, collecting doc RFIN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3.07.20 : email SRFI-N sent_x000a_09.07.20 : Sk PLN release 7 jul, proses PLN connection_x000a_06.07.20 : tower erection, waiting SK PLN release from XL_x000a_02.07.20 : curingtime_x000a_29.06.20 : 25.06.20 : rebarring_x000a_22.06.20 : [MIM/Risk RFI Jun] start excavation,plan RFI 15 jul_x000a_22.06.20 : 18.06.20 : prepare galian, CME ny start, proses perijinan_x000a_15.06.20 : soiltest done, APD ongoing_x000a_11.06.20 : rekom done, plan besok soiltest_x000a_08.06.20 : on going proses rekom_x000a_04.06.20 : 01.06.20 : rekom, team prepare rapid test_x000a_28.05.20 : 25.05.20 : rekom on going_x000a_14.05.20 : 08.05.20 : 30.04.20 : 23.04.20 : 16.04.20 : plan Senin 20 Apr, eskalasi done dan start rekom_x000a_09.04.20 : IW clear, proses submit eskalasi sitac_x000a_02.04.20 : 25.03.20 : IW on going, plan iw clear 29/3_x000a_19.03.20 : IW on going, plan iw clear sabtu 21/3_x000a_11.03.20 : IW on going_x000a_20.02.20 : on going survey, hunting_x000a_13.02.20 : SPK released"/>
    <x v="2"/>
    <x v="0"/>
    <m/>
    <m/>
    <m/>
    <m/>
    <x v="2"/>
    <m/>
    <m/>
    <x v="1"/>
    <m/>
    <m/>
  </r>
  <r>
    <n v="226"/>
    <m/>
    <s v="JAW-JB-SOR-3679"/>
    <n v="30581990031"/>
    <s v="122241109"/>
    <s v="3-CIBALAKAN"/>
    <s v="ACTIVE"/>
    <s v="SKP"/>
    <n v="107.56126999999999"/>
    <n v="-6.97248"/>
    <n v="30"/>
    <s v="0/120/240"/>
    <n v="2020"/>
    <s v="JEDI 2020 [NEW]"/>
    <s v="Jl. Raya Manglid No.2, RT.06 RW.11, Kec. Margahayu Selatan, Kab. Bandung, Prop. Jawa Barat 40266"/>
    <s v="HTI"/>
    <s v="JAW-JB-SOR-3679"/>
    <s v="MARGAHAYU SELATAN"/>
    <s v="COLO"/>
    <s v="TBG"/>
    <s v="CENTRAL"/>
    <x v="8"/>
    <s v="Jawa Barat"/>
    <s v="KAB. BANDUNG"/>
    <n v="6614472"/>
    <x v="157"/>
    <m/>
    <n v="174"/>
    <s v="&gt; 150 days"/>
    <d v="2020-03-14T00:00:00"/>
    <s v="W11-2020"/>
    <s v="Mar-2020"/>
    <d v="2020-04-30T00:00:00"/>
    <s v="W18-2020"/>
    <s v="Apr-2020"/>
    <d v="2020-07-31T00:00:00"/>
    <s v="W31-2020"/>
    <s v="Jul-2020"/>
    <d v="2020-08-08T00:00:00"/>
    <s v="W32-2020"/>
    <s v="Aug-2020"/>
    <s v="MW"/>
    <s v="12-Jun-20_x000a_23-Feb-20"/>
    <m/>
    <s v="535756181649"/>
    <s v="6.6"/>
    <m/>
    <d v="2020-02-18T00:00:00"/>
    <m/>
    <d v="2020-06-28T00:00:00"/>
    <d v="2020-08-05T00:00:00"/>
    <s v="W32-2020"/>
    <m/>
    <d v="2020-08-30T00:00:00"/>
    <m/>
    <s v="38.RFI"/>
    <s v="21.RFI"/>
    <s v="CLOSED - RFI DONE"/>
    <s v="06.08.20 : RFIN sent 5 Aug 20_x000a_30.07.20 : on going pemasangan tiang PLN_x000a_28.07.20 : isu P2TL close, continue PLN connection_x000a_27.07.20 : 23.07.20 : 16.07.20 : Proses penyelesaian isu P2TL oleh XL_x000a_13.07.20 : PLN connection di tangguhkan dan terkendala isu ada P2TL site XL di rayon tersebut (eskalasi isu ke XL)_x000a_09.07.20 : 06.07.20 : 02.07.20 : 29.06.20 : Proses PLN Connection_x000a_28.06.20 : email SRFI-N sent_x000a_22.06.20 : 18.06.20 : SRFI actual, collecting doc SRFIN, proses PLN connection_x000a_17.06.20 : Go RFI, PSB PLN release_x000a_11.06.20 : open akses, prepare team &amp; material_x000a_08.06.20 : proses penyelesaian case by tim arcom_x000a_04.06.20 : 01.06.20 : proses negosiasi dengan LL akan dilanjutkan besok_x000a_28.05.20 : 25.05.20 : 14.05.20 : proses negosiasi dengan keluarga LL_x000a_08.05.20 : proses penyelesaian isu_x000a_30.04.20 : 23.04.20 : 16.04.20 : 09.04.20 : on going proses negosiasi_x000a_02.04.20 : 25.03.20 : plan isu solve W1 Apr, plan RFI W3 Apr_x000a_19.03.20 : on going proses negosiasi_x000a_11.03.20 : Block access by LL_x000a_20.02.20 : preparation &amp; mob demob_x000a_13.02.20 : SPK released"/>
    <x v="2"/>
    <x v="0"/>
    <m/>
    <m/>
    <m/>
    <m/>
    <x v="2"/>
    <m/>
    <m/>
    <x v="1"/>
    <m/>
    <m/>
  </r>
  <r>
    <n v="179"/>
    <m/>
    <s v="SUM-SU-KIS-2129"/>
    <n v="30581630031"/>
    <s v="0223601003"/>
    <s v="SEI SILAU BARAT"/>
    <s v="ACTIVE"/>
    <s v="TB"/>
    <n v="99.512426000000005"/>
    <n v="2.9360729999999999"/>
    <n v="50"/>
    <s v="10/100/300"/>
    <n v="2020"/>
    <s v="JEDI 2020 [NEW]"/>
    <s v="Madrasah Ibtidaiyah, Emplasmen PTPN III Dusun IX, Desa Sei Silau Barat, Kec. Setia Janji, Kab. Asahan, Provinsi Sumatera Utara"/>
    <s v="HTI"/>
    <s v="SUM-SU-KIS-2129"/>
    <s v="SEI SILAU BARAT"/>
    <s v="B2S"/>
    <s v="TBG"/>
    <s v="West"/>
    <x v="3"/>
    <s v="Sumatera Utara"/>
    <s v="KAB. ASAHAN"/>
    <n v="6614479"/>
    <x v="157"/>
    <m/>
    <n v="255"/>
    <s v="&gt; 150 days"/>
    <d v="2020-07-12T00:00:00"/>
    <s v="W29-2020"/>
    <s v="Jul-2020"/>
    <d v="2020-07-31T00:00:00"/>
    <s v="W31-2020"/>
    <s v="Jul-2020"/>
    <d v="2020-08-15T00:00:00"/>
    <s v="W33-2020"/>
    <s v="Aug-2020"/>
    <d v="2020-10-30T00:00:00"/>
    <s v="W44-2020"/>
    <s v="Oct-2020"/>
    <s v="MW"/>
    <d v="2020-10-01T00:00:00"/>
    <m/>
    <n v="121111060388"/>
    <n v="6.6"/>
    <m/>
    <d v="2020-10-22T00:00:00"/>
    <m/>
    <m/>
    <d v="2020-10-25T00:00:00"/>
    <s v="W44-2020"/>
    <m/>
    <m/>
    <m/>
    <s v="38.RFI"/>
    <s v="21.RFI"/>
    <s v="CLOSED - RFI DONE"/>
    <s v="26.10.20 : RFIN sent_x000a_22.10.20 : aktual RFI, proses penyusunan dok RFIN_x000a_19.10.20 : proses penyambungan PLN_x000a_15.10.20 : 12.10.20 : 08.10.20 : start erection_x000a_05.10.20 : curingtime_x000a_28.09.20 : rebarring done, prepare for pouring_x000a_24.09.20 : 21.09.20 : IMB done, borepile_x000a_14.09.20 : 07.09.20 : 03.09.20 : rekom camat done, proses perijinan_x000a_31.08.20 : 27.08.20 : plan RFI permanent W4 Oct, submit berkas perijinan dan PKS done, menunggu jadwal survey_x000a_27.08.20 : propose percepatan RFI dengan combat 42m (permanent 52m) Not OK by RND XL. Proses birokrasi kerjasama dg PTPN III membutuhkan waktu yang lama dikarenakan harus sampai persetujuan Direksi PTPN. Dalam prosesnya Direksi terkait dinyatakan positif Covid-19 sehingga menambah panjang proses kerjasama yang harus dilakukan. Saat ini PKS sudah disetujui oleh Direksi pengganti sehingga proses akuisisi dapat dilanjutkan kembali. _x000a_Karena tidak disetujuinya penggunaan Combat sebagai solusi percepatan maka TBG mengajukan permohonan extend waktu untuk melanjutkan proses pembangunan Tower Permanennya dengan segera setelah Perijinan dari Pemda setempat release yang kami targetkan untuk Tower Permanen bisa RFI di W4 Oktober 2020._x000a_24.08.20 : rekom done, proses perijinan_x000a_17.08.20 : 13.08.20 : proses kerjasama dengam ptpn, Iw done dan pks on going. proses rekom lurah dan camat target rekom 19 agustus 20_x000a_10.08.20 : 06.08.20 : proses ttd kontrak dengam ptpn, paralel proses prepare percepatan dengan combat 42, combat sudah di area sumbagut_x000a_03.08.20 : 30.07.20 : 27.07.20 : proses ttd kontrak dengam ptpn_x000a_23.07.20 : 20.07.20 : proses approval PKS terkendala salah satu petinggi PTPN (VP) terkena covid-19, TBG sedang berusaha mengajukan addendum agar ada PIC pengganti yang dapat  tandatangan PKS_x000a_09.07.20 : capex approved, proses legalitas dengan coorporate ptpn_x000a_06.07.20 : proses submit dan review capex by TBG_x000a_02.07.20 : Perhitungan kjjp sudah selesai dan sudah diserahkan ke ptpn 3 dan saat ini sedang di review oleh ptpn 3 terkait harga dr kjjp tersebut._x000a_29.06.20 : plan selasa clear, hasil perhitungan kppj, sudah submit ke direksi, setelah jawaban keluar akan diajukan propose percepatan dengan combat, _x000a_25.06.20 : perhitungan kppj, masih proses nego harga sewa lahan_x000a_22.06.20 : 18.06.20 : koordinat approved by PTPN, proses penilaian harga sewa lahan oleh konsultan, plan clear jawaban PTPN end of Jun_x000a_15.06.20 : 11.06.20 : plan propose combat, plan RFI Juli_x000a_08.06.20 : 04.06.20 : 28.05.20:  08.05.20 :  titik sdh disetujui oleh ptpn dan saat ini sedang pengajuan direksi oleh ptpn dan akan disposisi ke konsultan  utk penghitungan nilai sewa_x000a_30.04.20 : kemaren baru selesai joint survey dengan ptpn dan titik sdh disetujui oleh PTPN_x000a_23.04.20 : 16.04.20 : 09.04.20 : 02.04.20 : menunggu joint survey dengan pihak PTPN yang sampai saat ini terkendala isu COVID-19, Pic PTPN WFH_x000a_25.03.20 : menunggu joint survey dengan pihak PTPN. estimasi minggu depan_x000a_19.03.20 : wait appraval permohonan perpanjangan waktu dari XL, tower permanen (1 tahun) maupun temporary (3 bulan)_x000a_18.03.20 : XL request tower temporary untuk menunggu site permanent RFI. Sedangkan untuk proses penempatan tower temporary sesuai flow proses PTPN 3 minimal harus mendapatkan persetujuan dari (Senior Executive Vice President) dimana estimasi waktu yg dibutuhkan 3 bulan._x000a_Catatan : dengan kondisi &amp; situasi saat ini kemungkinan proses akan memakan waktu lebih lama dari 3 bulan_x000a_17.03.20 : email pengajuan perpanjangan waktu karena lokasi berada di area PTPN 3 dengan proses Kerja Sama dg PTPN 3 membutuhkan waktu yg panjang (estimasi 1 tahun)_x000a_11.03.20 : menunggu suart jawaban dari PTPN plan minggu depan W12 surat jawaban release. estimasi  setelah approval PTPN (approval, survey, perhitungan konsulatan PTPN) sampai start CME sekitar 3 bulan, plan percepatan dengan GM 42m_x000a_28.02.20 : lokasi di lahan PTPN dan sdh disubmit surat permohonan sewa lahannya ke PTPN, masih menunggu surat jawaban PTPN. Status koordinat kandidat sdh approved._x000a_20.02.20 : hunting, on going survey_x000a_13.02.20 : SPK released"/>
    <x v="2"/>
    <x v="0"/>
    <m/>
    <m/>
    <m/>
    <m/>
    <x v="2"/>
    <m/>
    <m/>
    <x v="1"/>
    <m/>
    <m/>
  </r>
  <r>
    <n v="612"/>
    <m/>
    <s v="JAW-JB-TSM-3372"/>
    <n v="30581600031"/>
    <s v="1261591003"/>
    <s v="CIHIDEUNG TUGURAJA"/>
    <s v="ACTIVE - ORION"/>
    <s v="TB"/>
    <n v="108.21296"/>
    <n v="-7.3332899999999999"/>
    <n v="30"/>
    <s v="90/210/330"/>
    <n v="2019"/>
    <s v="ORION [NEW]"/>
    <s v="Kel. Tuguraja Gn. Kembang RT.03 RW.04 Kec. Cihideung, Kota Tasikmalaya Prov. Jawa Barat"/>
    <s v="HTI"/>
    <s v="JAW-JB-TSM-3372"/>
    <s v="CIHIDEUNG TUGURAJA"/>
    <s v="B2S"/>
    <s v="TBG"/>
    <s v="CENTRAL"/>
    <x v="8"/>
    <s v="Jawa Barat"/>
    <s v="KOTA TASIKMALAYA"/>
    <n v="6614473"/>
    <x v="157"/>
    <m/>
    <n v="796"/>
    <s v="&gt; 150 days"/>
    <d v="2020-07-12T00:00:00"/>
    <s v="W29-2020"/>
    <s v="Jul-2020"/>
    <s v="TBD"/>
    <s v="TBD"/>
    <s v="TBD"/>
    <s v="TBD"/>
    <s v="TBD"/>
    <s v="TBD"/>
    <s v="TBD"/>
    <s v="TBD"/>
    <s v="TBD"/>
    <s v="MW"/>
    <m/>
    <m/>
    <m/>
    <m/>
    <m/>
    <m/>
    <m/>
    <m/>
    <m/>
    <m/>
    <m/>
    <m/>
    <m/>
    <s v="02.SPK returned"/>
    <s v="02.SPK RETURNED"/>
    <s v="COMMCASE"/>
    <s v="08:30:2021:25.02.21 : SPK propossed return by XL_x000a_25.02.21 : Community issue kand E_x000a_18.02.21 : propose reloc NOM (prepare JR)_x000a_08.02.21 : 04.02.21 : 28.01.21 : kand E RND OK, plan IW clear 8 Feb_x000a_14.01.21 : note -&gt; target RFC Feb, target RFI akhir Mar 2021_x000a_11.01.21 : 03.12.20 : kand E IW clear (kandidat arahan tokoh masyarakat sekitar untuk menjauh dari area commcase), under RND XL review_x000a_26.11.20 : 23.11.20 : 19.11.20 : cand E NOK, proses penyelesaian commcase pada kandidat yang sebelumnya telah approved, plan issue solved W4 Nov_x000a_16.11.20 : kand D NOK, proses rehunting telah dilakukan sesuai arahan dan inSAR namun masih terkendala penolakan warga. Propose kandidat baru (kand E 250m dari NOM) under RNP review _x000a_12.11.20 : 09.11.20 : kand C masih commcase (penolakan warga), paralel mengajukan validasi kandidat D dengan propose tower SST 42, target IW CLEAR 12 Nov apabila masih belum ada progress maka akan direturn_x000a_05.11.20 : 02.11.20 : 29.10.20 : 26.10.20 : 22.10.20 : ada pergeseran kandidat karena penolakan warga -&gt; IMB tidak bisa release_x000a_19.10.20 : pengkondisian warga, hari ini plan start CME_x000a_15.10.20 : IW on going_x000a_12.10.20 : 08.10.20 : 05.10.20 : IW on going, plan IW clear kamis 8 oct 20_x000a_01.10.20 : IW on going_x000a_28.09.20 : 24.09.20 : 21.09.20 : 17.09.20 : 14.09.20 : 10.09.20 : Permit kota tasik, CME start setelah IMB release, sebelumnya sudah start CME (galian) tetapi di demo warga_x000a_07.09.20 : 03.09.20 : 31.08.20 : 27.08.20 : Permit kota tasik, CME start setelah IMB release, sebelumnya sudah start CME (galian) tetapi di demo warga, plan kamis depan start CME_x000a_24.08.20 : 17.08.20 : plan start CME minggu ini_x000a_13.08.20 : cihideung masih belum mulai CME nya, terkait issue comcase warga di luar radius, plan besok mob demob, plan start CME Sabtu_x000a_06.08.20 : plan CME start minggu depan 12 Aug 20_x000a_03.08.20 : 27.07.20 : 23.07.20 : plan CME start minggu depan_x000a_20.07.20 : 16.07.20 : 13.07.20 : proses perijinan_x000a_09.07.20 : plan rekom done minggu ini 10 jul, plan start proses perijinan minggu depan 13 jul,  start CME setelah proses perijinan plan 20 jul_x000a_06.07.20 : 02.07.20 : proses bayar realisasi IW dan paralel rekom, plan RFC W2 Juli, plan APD done minggu ini, Plan RFI W2 Aug (14 Aug 20)_x000a_29.06.20 : 25.06.20 : 22.06.20 : 18.06.20 : IW clear, proses eskalasi sitac, _x000a_15.06.20 : waiting TX validation cand C, paralel IW CLEAR_x000a_11.06.20 : 08.06.20 : RND OK, TNP review_x000a_07.06.20 : submit new kandidat_x000a_04.06.20 : Rehunting plan submit kandidat tgl 6 Juni_x000a_01.06.20 : 29.05.20 : Kandidat NOK Rehunting plan submit tgl 4 juni_x000a_28.05.20 : plan submit kand C jumat 29 may 20_x000a_26.05.20 : kandidat B not approve, karena dekat dengan existing._x000a_25.05.20 : 22.05.20 : RND review_x000a_19.05.20 : submit kand B_x000a_14.05.20 : validasi kand Not OK, proses rehunting_x000a_08.05.20 : rehunting, plan submit kand hari ini_x000a_30.04.20 : rehunting_x000a_23.04.20 : 16.04.20 : rehunting_x000a_09.04.20 : rehunting_x000a_02.04.20 : 25.03.20 : rehunting_x000a_19.03.20 : rehunting_x000a_12.03.20 : rehunting_x000a_20.02.20 : hunting, on going survey_x000a_13.02.20 : SPK released"/>
    <x v="2"/>
    <x v="0"/>
    <m/>
    <m/>
    <m/>
    <m/>
    <x v="2"/>
    <m/>
    <m/>
    <x v="1"/>
    <m/>
    <m/>
  </r>
  <r>
    <n v="924"/>
    <m/>
    <s v="JAW-JK-CKG-0710"/>
    <m/>
    <m/>
    <m/>
    <s v="X RELOC TBG"/>
    <s v=""/>
    <n v="106.88542"/>
    <n v="-6.2323000000000004"/>
    <n v="50"/>
    <s v="90/210/330"/>
    <m/>
    <m/>
    <m/>
    <s v="EID"/>
    <s v="JAW-JK-CKG-0710"/>
    <s v="CIPINANG MUARA RELOCATION"/>
    <s v="COLO"/>
    <m/>
    <s v="JABO"/>
    <x v="10"/>
    <s v="DKI Jakarta"/>
    <s v="Jakarta Timur"/>
    <n v="6614469"/>
    <x v="158"/>
    <m/>
    <n v="799"/>
    <s v="&gt; 150 days"/>
    <d v="2020-03-11T00:00:00"/>
    <s v="W11-2020"/>
    <s v="Mar-2020"/>
    <d v="2020-06-15T00:00:00"/>
    <s v="W25-2020"/>
    <s v="Jun-2020"/>
    <d v="2020-03-10T00:00:00"/>
    <s v="W11-2020"/>
    <s v="Mar-2020"/>
    <d v="2020-08-14T00:00:00"/>
    <s v="W33-2020"/>
    <s v="Aug-2020"/>
    <m/>
    <m/>
    <m/>
    <m/>
    <m/>
    <m/>
    <m/>
    <m/>
    <m/>
    <m/>
    <m/>
    <m/>
    <m/>
    <m/>
    <s v="12.CP Process"/>
    <s v="07.SITAC PROCESS"/>
    <m/>
    <s v="18.06.20 : IW on going yang melibatkan warga 3 RW (radius tower mencakup 3 RW)_x000a_30.04.20 : 23.04.20 : IW on going_x000a_25.03.20 : Hunting_x000a_"/>
    <x v="2"/>
    <x v="0"/>
    <m/>
    <m/>
    <m/>
    <m/>
    <x v="2"/>
    <m/>
    <m/>
    <x v="1"/>
    <m/>
    <m/>
  </r>
  <r>
    <n v="614"/>
    <m/>
    <s v="SUM-KR-TBK-0587"/>
    <n v="30579870031"/>
    <s v="0505871003"/>
    <s v="TAMBANG BATU GRANIT RELOCATION"/>
    <s v="ACTIVE - RELOCATION"/>
    <s v="TB"/>
    <n v="103.34054"/>
    <n v="1.1138999999999999"/>
    <n v="50"/>
    <s v="90/120/330"/>
    <m/>
    <s v="RELOCATION"/>
    <s v="Kawasan Perumahan PT. Karimun Granite Desa Pasir Panjang Kecamatan Meral Barat Kabupaten Karimun Provinsi Kepuluan Riau"/>
    <s v="HTI"/>
    <s v="SUM-KR-TBK-0587"/>
    <s v="TAMBANG BATU GRANIT RELOCATION"/>
    <s v="B2S"/>
    <s v="TBG"/>
    <s v="West"/>
    <x v="9"/>
    <s v="Kep. Riau"/>
    <s v="Kab. Karimun"/>
    <n v="6614468"/>
    <x v="158"/>
    <m/>
    <n v="272"/>
    <s v="&gt; 150 days"/>
    <d v="2020-07-09T00:00:00"/>
    <s v="W28-2020"/>
    <s v="Jul-2020"/>
    <d v="2020-10-30T00:00:00"/>
    <s v="W44-2020"/>
    <s v="Oct-2020"/>
    <d v="2020-07-31T00:00:00"/>
    <s v="W31-2020"/>
    <s v="Jul-2020"/>
    <d v="2020-11-09T00:00:00"/>
    <s v="W46-2020"/>
    <s v="Nov-2020"/>
    <s v="MW"/>
    <d v="2020-10-26T00:00:00"/>
    <m/>
    <n v="183051486670"/>
    <n v="6.6"/>
    <m/>
    <m/>
    <m/>
    <m/>
    <d v="2020-11-08T00:00:00"/>
    <s v="W46-2020"/>
    <m/>
    <m/>
    <m/>
    <s v="38.RFI"/>
    <s v="21.RFI"/>
    <s v="CLOSED - RFI DONE"/>
    <s v="09.11.20 : RFIN sent_x000a_05.11.20 : proses collect dokumen RFIN_x000a_02.11.20 : ME done, PSB released, proses konek PLN_x000a_29.10.20 : 26.10.20 : 22.10.20 : Erection 6 section, Pondasi bts done, Pagar OG. _x000a_19.10.20 : erection 5 section, pondasi BTS done, need PSB PLN_x000a_15.10.20 : prepare erection, PLN connection menunggu konfirmasi XL karena site relocation_x000a_12.10.20 : 08.10.20 : curingtime, material tower ready, plan start erection 12 oct_x000a_07.10.20 : pouring concrete foundation done_x000a_05.10.20 : rebarring_x000a_01.10.20 : plan start CME 3 oct 20_x000a_28.09.20 : 21.09.20 : 14.09.20 : rekom done, proses perijinan _x000a_07.09.20 : 03.09.20 : rekom on going_x000a_31.08.20 : 27.08.20 : 24.08.20 : rekom L/C, Dependency doc Legal PT Karimun Granite _x000a_17.08.20 :13.08.20 : proses review pengajuan biaya Sitac_x000a_10.08.20 : plan RFC minggu ini_x000a_06.08.20 : 03.08.20 : 30.07.20 : proses perijinan dari managemen pusat PT Karimun Granite _x000a_23.07.20 : kandidat A approved dengan RF 50m, MW height 45m/1.2m, proses pengiriman surat ke PT Karimun Granite konfirmasi persetujuan dari pihak XL _x000a_09.07.20 : proses disposisi dari OSO pusat ke Regional terkait plan survey_x000a_02.07.20 : 29.06.20 : sdh ada jawaban verbal bahwa bisa survey, hari ini dikejar jawaban tertulisnya untuk selanjutnya dilakukan join visit dilapangan untuk penentuan titik yg diizinkan_x000a_22.06.20 : 18.06.20 : 15.06.20 : TBG mengirim ulang surat kepada OSO Group untuk follow up/meminta konfirmasi_x000a_11.06.20 : 08.06.20 : 04.06.20 : 01.06.20 : 28.05.20 : masih menunggu jawaban dari OSO Group_x000a_25.05.20 : BAN on going_x000a_15.05.20 : 30.04.20 : rehunting_x000a_23.04.20 : 16.04.20 : paralel rehunting, Proses Persetujuan dr PT Karimun Granite jakarta_x000a_09.04.20 : 02.04.20 : Proses Persetujuan dr PT Karimun Granite jakarta_x000a_25.03.20 : rehunting_x000a_19.03.20 : 26.02.20 : hasil survey dan hunting, NOM berada di kawasan hutan lindung dan daerah sengketa lahan antara warga dan PT. Karimun Granite_x000a_20.02.20 : hunting, on going survey_x000a_10.02.20 : SPK released"/>
    <x v="2"/>
    <x v="0"/>
    <m/>
    <m/>
    <m/>
    <m/>
    <x v="2"/>
    <m/>
    <m/>
    <x v="1"/>
    <m/>
    <m/>
  </r>
  <r>
    <n v="815"/>
    <m/>
    <s v="JAW-JK-CKG-0710-RETURN"/>
    <m/>
    <m/>
    <m/>
    <s v="SPK RETURN"/>
    <s v=""/>
    <n v="106.88542"/>
    <n v="-6.2323000000000004"/>
    <n v="50"/>
    <s v="90/210/330"/>
    <m/>
    <m/>
    <m/>
    <s v="EID"/>
    <s v="JAW-JK-CKG-0710-RETURN"/>
    <s v="CIPINANG MUARA RELOCATION"/>
    <s v="B2S"/>
    <s v="TBG"/>
    <s v="JABO"/>
    <x v="10"/>
    <s v="DKI Jakarta"/>
    <s v="Jakarta Timur"/>
    <n v="6614467"/>
    <x v="159"/>
    <m/>
    <n v="802"/>
    <s v="&gt; 150 days"/>
    <d v="2020-07-06T00:00:00"/>
    <s v="W28-2020"/>
    <s v="Jul-2020"/>
    <s v="TBD"/>
    <s v="TBD"/>
    <s v="TBD"/>
    <s v="TBD"/>
    <s v="TBD"/>
    <s v="TBD"/>
    <s v="TBD"/>
    <s v="TBD"/>
    <s v="TBD"/>
    <m/>
    <m/>
    <m/>
    <m/>
    <m/>
    <m/>
    <m/>
    <m/>
    <m/>
    <m/>
    <m/>
    <m/>
    <m/>
    <m/>
    <s v="01.SPK propossed return"/>
    <s v="01.SPK PROPOSSED RETURN"/>
    <m/>
    <m/>
    <x v="2"/>
    <x v="0"/>
    <m/>
    <m/>
    <m/>
    <m/>
    <x v="2"/>
    <m/>
    <m/>
    <x v="1"/>
    <m/>
    <m/>
  </r>
  <r>
    <n v="611"/>
    <m/>
    <s v="JAW-JB-BGR-0400"/>
    <n v="30597810031"/>
    <s v="123061109"/>
    <s v="JALAN RAYA PEMUDA"/>
    <s v="ACTIVE - CME by XL (RELOCATION)"/>
    <s v="SKP"/>
    <n v="106.81206"/>
    <n v="-6.5442"/>
    <n v="50"/>
    <s v="90/210/330"/>
    <m/>
    <m/>
    <s v="Jl. Pembangunan Kaum RT 04 RW 11 Kel. Ciparigi Kec. Bogor Utara, Kota Bogor Prov. Jawa Barat"/>
    <s v="EID"/>
    <s v="JAW-JB-BGR-0400"/>
    <s v="VILLA BOGOR RELOCATION"/>
    <s v="COLO"/>
    <s v="XL"/>
    <s v="JABO"/>
    <x v="14"/>
    <s v="Jawa Barat"/>
    <s v="Bogor"/>
    <n v="6614459"/>
    <x v="160"/>
    <m/>
    <n v="275"/>
    <s v="&gt; 150 days"/>
    <d v="2020-03-05T00:00:00"/>
    <s v="W10-2020"/>
    <s v="Mar-2020"/>
    <s v="CME BY XL"/>
    <s v=""/>
    <s v=""/>
    <s v="TBD"/>
    <s v="TBD"/>
    <s v="TBD"/>
    <s v="CME BY XL"/>
    <s v=""/>
    <s v=""/>
    <s v="MW"/>
    <m/>
    <m/>
    <m/>
    <m/>
    <m/>
    <m/>
    <m/>
    <m/>
    <d v="2020-11-05T00:00:00"/>
    <s v="W45-2020"/>
    <m/>
    <m/>
    <m/>
    <s v="38.RFI"/>
    <s v="21.RFI"/>
    <s v="CLOSED - RFI DONE"/>
    <s v="05.11.20 : aktual RFI_x000a_31.08.20 : 27.08.20 : CME BY XL, Soft RFI_x000a_11.03.20 : CME BY XL_x000a_06.02.20 : ERM, under review RND EID"/>
    <x v="2"/>
    <x v="0"/>
    <m/>
    <m/>
    <m/>
    <m/>
    <x v="2"/>
    <m/>
    <m/>
    <x v="1"/>
    <m/>
    <m/>
  </r>
  <r>
    <n v="277"/>
    <m/>
    <s v="JAW-JI-SDA-4077"/>
    <n v="30573490031"/>
    <s v="1643491003"/>
    <s v="BUDURAN_SIDOMULYO"/>
    <s v="ACTIVE"/>
    <s v="TB"/>
    <s v="112°44'6.00E"/>
    <s v="7°25'33.56S"/>
    <n v="30"/>
    <s v="0/120/240"/>
    <n v="2020"/>
    <s v="JEDI 2020 [NEW]"/>
    <s v="DUSUN SIDOMULYO RT 01 RW 01, DESA SIDOMULYO, KEC. BUDURAN, KAB. SIDOARJO, JAWA TIMUR"/>
    <s v="HTI"/>
    <s v="JAW-JI-SDA-4077"/>
    <s v="BUDURAN_SIDOMULYO"/>
    <s v="COLO"/>
    <s v="TBG"/>
    <s v="EAST"/>
    <x v="6"/>
    <s v="Jawa Timur"/>
    <s v="KAB. SIDOARJO"/>
    <n v="6614451"/>
    <x v="161"/>
    <m/>
    <n v="41"/>
    <s v="31 - 60 days"/>
    <d v="2020-03-01T00:00:00"/>
    <s v="W10-2020"/>
    <s v="Mar-2020"/>
    <d v="2020-03-05T00:00:00"/>
    <s v="W10-2020"/>
    <s v="Mar-2020"/>
    <d v="2020-03-05T00:00:00"/>
    <s v="W10-2020"/>
    <s v="Mar-2020"/>
    <d v="2020-03-05T00:00:00"/>
    <s v="W10-2020"/>
    <s v="Mar-2020"/>
    <s v="MW"/>
    <d v="2020-02-13T00:00:00"/>
    <m/>
    <n v="511802209890"/>
    <n v="6.6"/>
    <m/>
    <d v="2020-02-14T00:00:00"/>
    <m/>
    <m/>
    <d v="2020-03-12T00:00:00"/>
    <s v="W11-2020"/>
    <m/>
    <m/>
    <m/>
    <s v="38.RFI"/>
    <s v="21.RFI"/>
    <s v="CLOSED - RFI DONE"/>
    <s v="12.03.20 : RFIN sent_x000a_20.02.20 : RFI actual, collecting RFIN doc_x000a_20.02.20 : tower permanent sedang on going cor pondasi tower_x000a_13.02.20 : CME colo menunggu tower permanent RFI, progress  sedang preparation galian pondasi, plan RFI 27 Mar._x000a_10.02.20 : RND TNP OK, Go CME_x000a_06.02.20 : ERM, under review Power"/>
    <x v="2"/>
    <x v="0"/>
    <m/>
    <m/>
    <m/>
    <m/>
    <x v="2"/>
    <m/>
    <m/>
    <x v="1"/>
    <m/>
    <m/>
  </r>
  <r>
    <n v="338"/>
    <m/>
    <s v="JAW-JI-SDA-4069"/>
    <n v="30571420031"/>
    <s v="164233123"/>
    <s v="WARUSDA_PEPELEGI"/>
    <s v="ACTIVE"/>
    <s v="TB"/>
    <s v="112°43'12.5E"/>
    <s v=" 7°21'54.94S"/>
    <n v="30"/>
    <s v="0/120/240"/>
    <n v="2020"/>
    <s v="JEDI 2020 [NEW]"/>
    <s v="Jl. Kenongosari, RT.003 RW.002, Desa Pepelegi, Kecamatan Waru, Kabupaten Sidoarjo"/>
    <s v="HTI"/>
    <s v="JAW-JI-SDA-4069"/>
    <s v="WARUSDA_PEPELEGI"/>
    <s v="COLO"/>
    <s v="TBG"/>
    <s v="EAST"/>
    <x v="6"/>
    <s v="Jawa Timur"/>
    <s v="KAB. SIDOARJO"/>
    <n v="6614450"/>
    <x v="161"/>
    <m/>
    <n v="180"/>
    <s v="&gt; 150 days"/>
    <d v="2020-03-01T00:00:00"/>
    <s v="W10-2020"/>
    <s v="Mar-2020"/>
    <d v="2020-03-27T00:00:00"/>
    <s v="W13-2020"/>
    <s v="Mar-2020"/>
    <d v="2020-07-03T00:00:00"/>
    <s v="W27-2020"/>
    <s v="Jul-2020"/>
    <d v="2020-07-28T00:00:00"/>
    <s v="W31-2020"/>
    <s v="Jul-2020"/>
    <s v="MW"/>
    <s v="15-Jun-20_x000a_18-May-20"/>
    <m/>
    <n v="511464302426"/>
    <n v="6.6"/>
    <m/>
    <d v="2020-02-14T00:00:00"/>
    <m/>
    <d v="2020-03-28T00:00:00"/>
    <d v="2020-07-29T00:00:00"/>
    <s v="W31-2020"/>
    <m/>
    <m/>
    <m/>
    <s v="38.RFI"/>
    <s v="21.RFI"/>
    <s v="CLOSED - RFI DONE"/>
    <s v="29.07.20 : RFIN sent _x000a_23.07.20 : PLN connect/RFI actual, proses penyusunan RFIN_x000a_13.07.20 : 09.07.20 : Proses PLN Connection (antri jadwal pemasangan KWH), plan RFI 15 jul_x000a_29.06.20 : Proses PLN Connection_x000a_22.06.20 : 18.06.20 : proses PLN connection_x000a_17.06.20 : Go RFI, PSB PLN release_x000a_28.05.20 : 28.03.20 : email SRFIN sent_x000a_24.03.20 : Soft RFI, proses collecting SRFIN doc_x000a_19.03.20 : erection done, foundation dan ME colo on going_x000a_11.03.20 : erection tower, plan SRFI 20 Mar 20, TARGET SRFI_x000a_20.02.20 : menunggu permanenisasi tower, OG galian pondasi tower_x000a_13.02.20 : Preparation_x000a_10.02.20 : RND TNP OK, Go CME_x000a_06.02.20 : ERM, under review Power"/>
    <x v="2"/>
    <x v="0"/>
    <m/>
    <m/>
    <m/>
    <m/>
    <x v="2"/>
    <m/>
    <m/>
    <x v="1"/>
    <m/>
    <m/>
  </r>
  <r>
    <n v="890"/>
    <m/>
    <s v="JAW-JI-JBG-4141 [RETURN]"/>
    <m/>
    <m/>
    <m/>
    <s v="SPK RETURN BY XL"/>
    <s v=""/>
    <n v="112.3231"/>
    <n v="-7.6355000000000004"/>
    <n v="40"/>
    <s v="90/210/330"/>
    <m/>
    <m/>
    <m/>
    <s v="HTI"/>
    <s v="JAW-JI-JBG-4141 [RETURN]"/>
    <s v="Sumber Boto"/>
    <s v="COLO"/>
    <s v="TBG"/>
    <s v="EAST"/>
    <x v="6"/>
    <s v="Jawa Timur"/>
    <s v="Kab. Jombang"/>
    <n v="6614453"/>
    <x v="161"/>
    <m/>
    <n v="809"/>
    <s v="&gt; 150 days"/>
    <d v="2020-03-01T00:00:00"/>
    <s v="W10-2020"/>
    <s v="Mar-2020"/>
    <s v="TBD"/>
    <s v="TBD"/>
    <s v="TBD"/>
    <s v="TBD"/>
    <s v="TBD"/>
    <s v="TBD"/>
    <s v="TBD"/>
    <s v="TBD"/>
    <s v="TBD"/>
    <m/>
    <m/>
    <m/>
    <m/>
    <m/>
    <m/>
    <m/>
    <m/>
    <m/>
    <m/>
    <m/>
    <m/>
    <m/>
    <m/>
    <s v="02.SPK returned"/>
    <s v="02.SPK RETURNED"/>
    <m/>
    <s v="13.02.20 : SPK RETURN, change entity comppany to SKP_x000a_CME BY XL 06.02.20 : ERM, under review Power, CME by XL"/>
    <x v="2"/>
    <x v="0"/>
    <m/>
    <m/>
    <m/>
    <m/>
    <x v="2"/>
    <m/>
    <m/>
    <x v="1"/>
    <m/>
    <m/>
  </r>
  <r>
    <n v="356"/>
    <m/>
    <s v="JAW-JI-LMJ-4225"/>
    <n v="30574850031"/>
    <s v="160814104"/>
    <s v="PASRUJAMBI"/>
    <s v="ACTIVE"/>
    <s v="SMI"/>
    <n v="113.05410999999999"/>
    <n v="-8.1178799999999995"/>
    <n v="72"/>
    <s v="30/180/270"/>
    <n v="2020"/>
    <s v="JEDI 2020 [NEW]"/>
    <s v="DUSUN KRAJAN II RT 2 RW 3, DESA PASRUJAMBE,KEC PASRUJAMBE, KABUPATEN LUMAJANG"/>
    <s v="HTI"/>
    <s v="JAW-JI-LMJ-4225"/>
    <s v="PASRUJAMBE_PASRUJAMBE"/>
    <s v="COLO"/>
    <s v="TBG"/>
    <s v="EAST"/>
    <x v="6"/>
    <s v="Jawa Timur"/>
    <s v="KAB. LUMAJANG"/>
    <n v="6614408"/>
    <x v="162"/>
    <m/>
    <n v="19"/>
    <s v="&lt; 30 days"/>
    <d v="2020-02-15T00:00:00"/>
    <s v="W07-2020"/>
    <s v="Feb-2020"/>
    <s v="RFI"/>
    <s v=""/>
    <s v=""/>
    <d v="2020-02-12T00:00:00"/>
    <s v="W07-2020"/>
    <s v="Feb-2020"/>
    <d v="2020-02-12T00:00:00"/>
    <s v="W07-2020"/>
    <s v="Feb-2020"/>
    <s v="FO"/>
    <d v="2020-01-27T00:00:00"/>
    <m/>
    <n v="516021517066"/>
    <n v="6.6"/>
    <m/>
    <d v="2020-01-23T00:00:00"/>
    <m/>
    <m/>
    <d v="2020-02-04T00:00:00"/>
    <s v="W06-2020"/>
    <m/>
    <d v="2020-05-04T00:00:00"/>
    <m/>
    <s v="38.RFI"/>
    <s v="21.RFI"/>
    <s v="CLOSED - RFI DONE"/>
    <s v="22.06.20 : SPK MMP 10 jun 20 (info by WA MMP XL)_x000a_21.04.20 : request MMP oleh XL (Pak Bayu by WAG)_x000a_04.02.20 : RFI actual, RFIN done_x000a_30.01.20 : OG RBS Foundation, delivery material"/>
    <x v="2"/>
    <x v="0"/>
    <m/>
    <m/>
    <m/>
    <m/>
    <x v="2"/>
    <m/>
    <m/>
    <x v="1"/>
    <m/>
    <m/>
  </r>
  <r>
    <n v="371"/>
    <m/>
    <s v="JAW-JK-CKG-0247"/>
    <n v="30574860031"/>
    <s v="110468109"/>
    <s v="PPA DEPSOS"/>
    <s v="ACTIVE"/>
    <s v="SKP"/>
    <n v="106.89842"/>
    <n v="-6.3189900000000003"/>
    <n v="36"/>
    <s v="30/100/210/290"/>
    <m/>
    <m/>
    <s v="Jl. Swadaya II Rt.003/01, Kel. Bambu Apus, Kec. Cipayung"/>
    <s v="EID"/>
    <s v="JAW-JK-CKG-0247"/>
    <s v="Jalan Beringin Raya"/>
    <s v="COLO"/>
    <m/>
    <s v="JABO"/>
    <x v="10"/>
    <s v="DKI Jakarta"/>
    <s v="JAKARTA TIMUR"/>
    <n v="6614409"/>
    <x v="162"/>
    <m/>
    <n v="27"/>
    <s v="&lt; 30 days"/>
    <d v="2020-02-15T00:00:00"/>
    <s v="W07-2020"/>
    <s v="Feb-2020"/>
    <s v="RFI"/>
    <s v=""/>
    <s v=""/>
    <d v="2020-02-17T00:00:00"/>
    <s v="W08-2020"/>
    <s v="Feb-2020"/>
    <d v="2020-02-17T00:00:00"/>
    <s v="W08-2020"/>
    <s v="Feb-2020"/>
    <s v="MW"/>
    <d v="2020-01-27T00:00:00"/>
    <m/>
    <n v="547202154524"/>
    <n v="6.6"/>
    <m/>
    <m/>
    <m/>
    <m/>
    <d v="2020-02-12T00:00:00"/>
    <s v="W07-2020"/>
    <m/>
    <d v="2020-09-05T00:00:00"/>
    <m/>
    <s v="38.RFI"/>
    <s v="21.RFI"/>
    <s v="CLOSED - RFI DONE"/>
    <s v="13.02.20 : 12.02.20 : RFIN sent_x000a_06.02.20 : CME done/Soft RFI, wait PLN connection plan 12 feb_x000a_30.01.20 : OG RBS Foundation"/>
    <x v="2"/>
    <x v="0"/>
    <m/>
    <m/>
    <m/>
    <m/>
    <x v="2"/>
    <m/>
    <m/>
    <x v="1"/>
    <m/>
    <m/>
  </r>
  <r>
    <n v="433"/>
    <m/>
    <s v="JAW-JB-CBI-0083"/>
    <n v="30575110031"/>
    <s v="122284109"/>
    <s v="TELAGA KAHURIPAN2"/>
    <s v="ACTIVE"/>
    <s v="SKP"/>
    <n v="106.7187"/>
    <n v="-6.4801799999999998"/>
    <n v="42"/>
    <s v="70/150/250/330"/>
    <m/>
    <m/>
    <s v=" Jl. Kampung Kandang, Rt.05/ Rw.02, Kel. Tegal / Kec. Kemang, Bogor-Jawa Barat"/>
    <s v="EID"/>
    <s v="JAW-JB-CBI-0083"/>
    <s v="Kahuripan Kemang"/>
    <s v="COLO"/>
    <m/>
    <s v="JABO"/>
    <x v="14"/>
    <s v="Jawa Barat"/>
    <s v="BOGOR"/>
    <n v="6614409"/>
    <x v="162"/>
    <m/>
    <n v="29"/>
    <s v="&lt; 30 days"/>
    <d v="2020-02-15T00:00:00"/>
    <s v="W07-2020"/>
    <s v="Feb-2020"/>
    <s v="RFI"/>
    <s v=""/>
    <s v=""/>
    <d v="2020-02-18T00:00:00"/>
    <s v="W08-2020"/>
    <s v="Feb-2020"/>
    <d v="2020-02-18T00:00:00"/>
    <s v="W08-2020"/>
    <s v="Feb-2020"/>
    <s v="MW"/>
    <d v="2020-01-27T00:00:00"/>
    <m/>
    <n v="538414539858"/>
    <n v="6.6"/>
    <m/>
    <m/>
    <m/>
    <m/>
    <d v="2020-02-14T00:00:00"/>
    <s v="W07-2020"/>
    <m/>
    <d v="2020-06-26T00:00:00"/>
    <m/>
    <s v="38.RFI"/>
    <s v="21.RFI"/>
    <s v="CLOSED - RFI DONE"/>
    <s v="14.02.20 : RFIN sent_x000a_13.02.20 : CME done/Soft RFI, wait PLN connection_x000a_06.02.20 : OG ME installation_x000a_30.01.20 : OG RBS Foundation"/>
    <x v="2"/>
    <x v="0"/>
    <m/>
    <m/>
    <m/>
    <m/>
    <x v="2"/>
    <m/>
    <m/>
    <x v="1"/>
    <m/>
    <m/>
  </r>
  <r>
    <n v="367"/>
    <m/>
    <s v="JAW-JK-GGP-0526"/>
    <n v="30578600031"/>
    <s v="110453109"/>
    <s v="PETA SEMANGAN TANEGRANG"/>
    <s v="ACTIVE"/>
    <s v="SKP"/>
    <n v="106.69766"/>
    <n v="-6.1720800000000002"/>
    <n v="25"/>
    <s v="90/180/270"/>
    <m/>
    <m/>
    <s v="Jl. Gaga Utama (Samping SMP N 187) kp. Gaga Rt. 01/03, Kel. Semanan, Kec. Kalideres Jakarta Barat"/>
    <s v="EID"/>
    <s v="JAW-JK-GGP-0526"/>
    <s v="Jalan Haji Aseni"/>
    <s v="COLO"/>
    <m/>
    <s v="JABO"/>
    <x v="10"/>
    <s v="DKI Jakarta"/>
    <s v="JAKARTA BARAT"/>
    <n v="6614409"/>
    <x v="162"/>
    <m/>
    <n v="33"/>
    <s v="31 - 60 days"/>
    <d v="2020-02-15T00:00:00"/>
    <s v="W07-2020"/>
    <s v="Feb-2020"/>
    <s v="RFI"/>
    <s v=""/>
    <s v=""/>
    <d v="2020-02-24T00:00:00"/>
    <s v="W09-2020"/>
    <s v="Feb-2020"/>
    <d v="2020-02-24T00:00:00"/>
    <s v="W09-2020"/>
    <s v="Feb-2020"/>
    <s v="MW"/>
    <d v="2020-01-28T00:00:00"/>
    <m/>
    <n v="546303032728"/>
    <n v="6.6"/>
    <m/>
    <m/>
    <m/>
    <m/>
    <d v="2020-02-18T00:00:00"/>
    <s v="W08-2020"/>
    <m/>
    <d v="2020-07-04T00:00:00"/>
    <m/>
    <s v="38.RFI"/>
    <s v="21.RFI"/>
    <s v="CLOSED - RFI DONE"/>
    <s v="18.02.20 : RFIN sent_x000a_13.02.20 : OG Baseframe installation, material on site_x000a_06.02.20 : OG pabrikasi baseframe (RT), plan material baseframe on site 11 Feb_x000a_30.01.20 : OG pabrikasi baseframe (RT)"/>
    <x v="2"/>
    <x v="0"/>
    <m/>
    <m/>
    <m/>
    <m/>
    <x v="2"/>
    <m/>
    <m/>
    <x v="1"/>
    <m/>
    <m/>
  </r>
  <r>
    <n v="404"/>
    <m/>
    <s v="JAW-JB-BDG-3846"/>
    <n v="30575000031"/>
    <s v="122211109"/>
    <s v="SMATKRIDA NUSANTARA"/>
    <s v="ACTIVE"/>
    <s v="SKP"/>
    <n v="107.725403"/>
    <n v="-6.9162600000000003"/>
    <n v="30"/>
    <s v="0/120/240"/>
    <n v="2020"/>
    <s v="JEDI 2020 [NEW]"/>
    <s v=" JL. Sukaluyu RT 06 RW 15 Kel. Cipadung Kec. Cibiru Kota Bandung"/>
    <s v="HTI"/>
    <s v="JAW-JB-BDG-3846"/>
    <s v="CIPADUNG_CIBIRU"/>
    <s v="COLO"/>
    <s v="TBG"/>
    <s v="CENTRAL"/>
    <x v="8"/>
    <s v="Jawa Barat"/>
    <s v="KOTA BANDUNG"/>
    <n v="6614391"/>
    <x v="163"/>
    <m/>
    <n v="112"/>
    <s v="91 - 120 days"/>
    <d v="2020-02-14T00:00:00"/>
    <s v="W07-2020"/>
    <s v="Feb-2020"/>
    <d v="2020-03-12T00:00:00"/>
    <s v="W11-2020"/>
    <s v="Mar-2020"/>
    <d v="2020-02-10T00:00:00"/>
    <s v="W07-2020"/>
    <s v="Feb-2020"/>
    <d v="2020-05-06T00:00:00"/>
    <s v="W19-2020"/>
    <s v="May-2020"/>
    <s v="MW"/>
    <s v="22 Apr 20_x000a_27 jan 20"/>
    <m/>
    <s v="535716394165"/>
    <s v="6.6"/>
    <m/>
    <d v="2020-01-22T00:00:00"/>
    <m/>
    <d v="2020-03-25T00:00:00"/>
    <d v="2020-05-06T00:00:00"/>
    <s v="W19-2020"/>
    <m/>
    <d v="2020-06-10T00:00:00"/>
    <m/>
    <s v="38.RFI"/>
    <s v="21.RFI"/>
    <s v="CLOSED - RFI DONE"/>
    <s v="06.05.20 : RFIN sent _x000a_22.04.20 : email konfirmasi RFI/request PLN Connection dari XL (Pak Bayu), request SK PLN ke XL, plan RFI 6 may 20_x000a_25.03.20 : SRFIN done_x000a_19.03.20 : collecting doc SRFI-N, plan submit SRFIN 19 mar_x000a_11.03.20 : SRFI, collecting doc SRFI-N_x000a_20.02.20 : wait kekurangan material ME, plan RFI mundur 28 Mar 20_x000a_13.02.20 : ME OG (use existing CME ex XL)_x000a_06.02.20 : Pondasi done, Tray done, Mounting done, penggantian material hilang (ex existing CME XL yg pernah cancel)_x000a_30.01.19 : OG RBS Foundation, delivery material"/>
    <x v="2"/>
    <x v="0"/>
    <m/>
    <m/>
    <m/>
    <m/>
    <x v="2"/>
    <m/>
    <m/>
    <x v="1"/>
    <m/>
    <m/>
  </r>
  <r>
    <n v="250"/>
    <m/>
    <s v="JAW-JB-SNG-3746"/>
    <n v="30573960031"/>
    <s v="125052109"/>
    <s v="BLANAKAN-CLMYGRGTBG"/>
    <s v="ACTIVE"/>
    <s v="SKP"/>
    <n v="107.63224"/>
    <n v="-6.2564700000000002"/>
    <n v="40"/>
    <s v="120/180/330"/>
    <n v="2020"/>
    <s v="JEDI 2020 [NEW]"/>
    <s v="Dusun Tegal Tangkil, RT.19 RW.04 Desa Jayamukti, Kecamatan Blanakan. Kabupaten Subang."/>
    <s v="HTI"/>
    <s v="JAW-JB-SNG-3746"/>
    <s v="JAYAMUKTI"/>
    <s v="COLO"/>
    <s v="TBG"/>
    <s v="CENTRAL"/>
    <x v="8"/>
    <s v="Jawa Barat"/>
    <s v="KAB. SUBANG"/>
    <n v="6614391"/>
    <x v="163"/>
    <m/>
    <n v="42"/>
    <s v="31 - 60 days"/>
    <d v="2020-02-14T00:00:00"/>
    <s v="W07-2020"/>
    <s v="Feb-2020"/>
    <s v="RFI"/>
    <s v=""/>
    <s v=""/>
    <d v="2020-02-10T00:00:00"/>
    <s v="W07-2020"/>
    <s v="Feb-2020"/>
    <d v="2020-02-18T00:00:00"/>
    <s v="W08-2020"/>
    <s v="Feb-2020"/>
    <s v="MW"/>
    <d v="2020-01-27T00:00:00"/>
    <m/>
    <s v="534112903248"/>
    <s v="6.6"/>
    <m/>
    <d v="2020-01-22T00:00:00"/>
    <m/>
    <m/>
    <d v="2020-02-26T00:00:00"/>
    <s v="W09-2020"/>
    <m/>
    <d v="2020-07-05T00:00:00"/>
    <m/>
    <s v="38.RFI"/>
    <s v="21.RFI"/>
    <s v="CLOSED - RFI DONE"/>
    <s v="26.02.20 : RFIN sent_x000a_20.02.20 : 19.02.20 : plan connect PLN besok 20 feb_x000a_18.02.20 : BTS Done, Tray+Mounting OG, ME+Panel plan onsite 19/02_x000a_13.02.20 : SRFI_x000a_06.02.20 : Pondasi OG, Tray OG, Mounting OG, ME OG , Panel OG_x000a_30.01.19 : OG RBS Foundation, delivery material"/>
    <x v="2"/>
    <x v="0"/>
    <m/>
    <m/>
    <m/>
    <m/>
    <x v="2"/>
    <m/>
    <m/>
    <x v="1"/>
    <m/>
    <m/>
  </r>
  <r>
    <n v="385"/>
    <m/>
    <s v="JAW-JB-GRT-3736"/>
    <n v="20201103231"/>
    <s v="125056109"/>
    <s v="Rnc_Krpawitan_P1_Site Planning 1_NewSite_432"/>
    <s v="ACTIVE"/>
    <s v="SKP"/>
    <n v="107.98672000000001"/>
    <n v="-7.0442200000000001"/>
    <n v="40"/>
    <s v="0/100/250"/>
    <n v="2020"/>
    <s v="JEDI 2020 [NEW]"/>
    <s v=" Kp. Sasakbeusi, RT 001/RW 011 Desa Sindangsuka, Kec. CIbatu. Kab GarutDESA SINDANGSUKA, KEC. CIBATU,"/>
    <s v="HTI"/>
    <s v="JAW-JB-GRT-3736"/>
    <s v="SINDANGSUKA_CIBATU"/>
    <s v="COLO"/>
    <s v="TBG"/>
    <s v="CENTRAL"/>
    <x v="8"/>
    <s v="Jawa Barat"/>
    <s v="KAB. GARUT"/>
    <n v="6614391"/>
    <x v="163"/>
    <m/>
    <n v="42"/>
    <s v="31 - 60 days"/>
    <d v="2020-02-14T00:00:00"/>
    <s v="W07-2020"/>
    <s v="Feb-2020"/>
    <s v="RFI"/>
    <s v=""/>
    <s v=""/>
    <d v="2020-02-10T00:00:00"/>
    <s v="W07-2020"/>
    <s v="Feb-2020"/>
    <d v="2020-02-18T00:00:00"/>
    <s v="W08-2020"/>
    <s v="Feb-2020"/>
    <s v="FO (Change to MW as temp solution)"/>
    <d v="2020-01-27T00:00:00"/>
    <m/>
    <s v="532861202012"/>
    <s v="6.6"/>
    <m/>
    <d v="2020-01-22T00:00:00"/>
    <m/>
    <m/>
    <d v="2020-02-26T00:00:00"/>
    <s v="W09-2020"/>
    <m/>
    <m/>
    <m/>
    <s v="38.RFI"/>
    <s v="21.RFI"/>
    <s v="CLOSED - RFI DONE"/>
    <s v="26.02.20 : RFIN sent_x000a_20.02.20 : 19.02.20 : RFI avtual, plan submit RFIN 20 feb_x000a_13.02.20 : SRFI_x000a_06.02.20 : Pondasi done, Tray OG , mounting OG, Panel plan besok_x000a_30.01.19 : OG RBS Foundation, delivery material"/>
    <x v="2"/>
    <x v="0"/>
    <m/>
    <m/>
    <m/>
    <m/>
    <x v="2"/>
    <m/>
    <m/>
    <x v="1"/>
    <m/>
    <m/>
  </r>
  <r>
    <n v="257"/>
    <m/>
    <s v="JAW-JB-SNG-3743"/>
    <n v="30574400031"/>
    <s v="125586109"/>
    <s v="BO-TEGALURUNG-LEGONKULON"/>
    <s v="ACTIVE"/>
    <s v="TB"/>
    <n v="107.76285"/>
    <n v="-6.2673699999999997"/>
    <n v="50"/>
    <s v="120/200/310"/>
    <n v="2020"/>
    <s v="JEDI 2020 [NEW]"/>
    <s v="Dusun Anggaranu RT 12 / RW 04 Desa Anggasari Kecamatan Sukasari Kab Subang, Prov Jabar"/>
    <s v="HTI"/>
    <s v="JAW-JB-SNG-3743"/>
    <s v="ANGGASARI_SUKASARI"/>
    <s v="COLO"/>
    <s v="TBG"/>
    <s v="CENTRAL"/>
    <x v="8"/>
    <s v="Jawa Barat"/>
    <s v="KAB. SUBANG"/>
    <n v="6614396"/>
    <x v="163"/>
    <m/>
    <n v="41"/>
    <s v="31 - 60 days"/>
    <d v="2020-02-14T00:00:00"/>
    <s v="W07-2020"/>
    <s v="Feb-2020"/>
    <s v="RFI"/>
    <s v=""/>
    <s v=""/>
    <d v="2020-02-10T00:00:00"/>
    <s v="W07-2020"/>
    <s v="Feb-2020"/>
    <d v="2020-02-18T00:00:00"/>
    <s v="W08-2020"/>
    <s v="Feb-2020"/>
    <s v="MW"/>
    <d v="2020-01-27T00:00:00"/>
    <m/>
    <s v="534112903230"/>
    <s v="6.6"/>
    <m/>
    <d v="2020-01-22T00:00:00"/>
    <m/>
    <m/>
    <d v="2020-02-25T00:00:00"/>
    <s v="W09-2020"/>
    <m/>
    <m/>
    <m/>
    <s v="38.RFI"/>
    <s v="21.RFI"/>
    <s v="CLOSED - RFI DONE"/>
    <s v="25.02.20 : RFIN sent_x000a_20.02.20 : 19.02.20 : plan connect PLN besok 20 feb, plan RFIN 20 feb_x000a_13.02.20 : ME grounding_x000a_06.02.20 : Pondasi OG, Tray OG, Mounting OG, ME OG , Panel OG_x000a_30.01.19 : OG RBS Foundation, delivery material"/>
    <x v="2"/>
    <x v="0"/>
    <m/>
    <m/>
    <m/>
    <m/>
    <x v="2"/>
    <m/>
    <m/>
    <x v="1"/>
    <m/>
    <m/>
  </r>
  <r>
    <n v="386"/>
    <m/>
    <s v="JAW-JB-NPH-3705"/>
    <n v="30574450031"/>
    <s v="125598109"/>
    <s v="RONGGA-DSSIRNAJAYA"/>
    <s v="ACTIVE"/>
    <s v="TB"/>
    <n v="107.276039"/>
    <n v="-7.0102080000000004"/>
    <n v="40"/>
    <s v="20/130/270"/>
    <n v="2020"/>
    <s v="JEDI 2020 [NEW]"/>
    <s v="Kp Simpang Rt 1 Rw 3 desa Bunijaya kec Gununghalu Kab Bandung Barat."/>
    <s v="HTI"/>
    <s v="JAW-JB-NPH-3705"/>
    <s v="BUNIJAYA"/>
    <s v="COLO"/>
    <s v="TBG"/>
    <s v="CENTRAL"/>
    <x v="8"/>
    <s v="Jawa Barat"/>
    <s v="KAB. BANDUNG BARAT"/>
    <n v="6614396"/>
    <x v="163"/>
    <m/>
    <n v="33"/>
    <s v="31 - 60 days"/>
    <d v="2020-02-14T00:00:00"/>
    <s v="W07-2020"/>
    <s v="Feb-2020"/>
    <s v="RFI"/>
    <s v=""/>
    <s v=""/>
    <d v="2020-02-10T00:00:00"/>
    <s v="W07-2020"/>
    <s v="Feb-2020"/>
    <d v="2020-02-18T00:00:00"/>
    <s v="W08-2020"/>
    <s v="Feb-2020"/>
    <s v="MW"/>
    <d v="2020-01-27T00:00:00"/>
    <m/>
    <s v="535921313566"/>
    <s v="6.6"/>
    <m/>
    <d v="2020-01-22T00:00:00"/>
    <m/>
    <m/>
    <d v="2020-02-17T00:00:00"/>
    <s v="W08-2020"/>
    <m/>
    <d v="2020-08-28T00:00:00"/>
    <m/>
    <s v="38.RFI"/>
    <s v="21.RFI"/>
    <s v="CLOSED - RFI DONE"/>
    <s v="17.02.20 : RFIN sent_x000a_13.02.20 : actual RFI_x000a_06.02.20 : CME done/Soft RFI, proses PLN connection_x000a_30.01.19 : OG RBS Foundation, delivery material"/>
    <x v="2"/>
    <x v="0"/>
    <m/>
    <m/>
    <m/>
    <m/>
    <x v="2"/>
    <m/>
    <m/>
    <x v="1"/>
    <m/>
    <m/>
  </r>
  <r>
    <n v="254"/>
    <m/>
    <s v="JAW-JB-SNG-3917"/>
    <n v="30574440031"/>
    <s v="125693109"/>
    <s v="BO-CAPOLAGA"/>
    <s v="ACTIVE"/>
    <s v="TB"/>
    <n v="107.64215"/>
    <n v="-6.7053900000000004"/>
    <n v="40"/>
    <s v="80/210/350"/>
    <n v="2020"/>
    <s v="JEDI 2020 [NEW]"/>
    <s v="Kp. Cicadas Rt. 11 Rw. 02 Desa Cicadas Kecamatan Sagalaherang Kab.Subang Prov. Jawa Barat"/>
    <s v="HTI"/>
    <s v="JAW-JB-SNG-3917"/>
    <s v="CICADAS_SAGALAHERANG"/>
    <s v="COLO"/>
    <s v="TBG"/>
    <s v="CENTRAL"/>
    <x v="8"/>
    <s v="Jawa Barat"/>
    <s v="KAB. SUBANG"/>
    <n v="6614396"/>
    <x v="163"/>
    <m/>
    <n v="42"/>
    <s v="31 - 60 days"/>
    <d v="2020-02-14T00:00:00"/>
    <s v="W07-2020"/>
    <s v="Feb-2020"/>
    <s v="RFI"/>
    <s v=""/>
    <s v=""/>
    <d v="2020-02-10T00:00:00"/>
    <s v="W07-2020"/>
    <s v="Feb-2020"/>
    <d v="2020-02-17T00:00:00"/>
    <s v="W08-2020"/>
    <s v="Feb-2020"/>
    <s v="MW"/>
    <d v="2020-01-27T00:00:00"/>
    <m/>
    <s v="534254025063"/>
    <s v="6.6"/>
    <m/>
    <d v="2020-01-22T00:00:00"/>
    <m/>
    <m/>
    <d v="2020-02-26T00:00:00"/>
    <s v="W09-2020"/>
    <m/>
    <d v="2020-09-10T00:00:00"/>
    <m/>
    <s v="38.RFI"/>
    <s v="21.RFI"/>
    <s v="CLOSED - RFI DONE"/>
    <s v="26.02.20 : RFIN sent_x000a_20.02.20 : 19.02.20 : RFI actual, plan RFIN 20 feb_x000a_13.02.20 : ME grounding_x000a_06.02.20 : Pondasi done, Tray OG, Mounting OG, ME done, Panel OG_x000a_30.01.19 : OG RBS Foundation, delivery material"/>
    <x v="2"/>
    <x v="0"/>
    <m/>
    <m/>
    <m/>
    <m/>
    <x v="2"/>
    <m/>
    <m/>
    <x v="1"/>
    <m/>
    <m/>
  </r>
  <r>
    <n v="326"/>
    <m/>
    <s v="JAW-JB-IDM-3813"/>
    <n v="30574030031"/>
    <s v="125167109"/>
    <s v="KPLANGUT2-CANTIGI"/>
    <s v="ACTIVE"/>
    <s v="SKP"/>
    <n v="108.24120000000001"/>
    <n v="-6.35154"/>
    <n v="40"/>
    <s v="90/200/320"/>
    <n v="2020"/>
    <s v="JEDI 2020 [NEW]"/>
    <s v="Jl. Desa Pranggong RT.011/RW.002, Desa Pranggong, Kecamatan Arahan, Kabupaten Indramayu, Jawa BaratKecamatan Arahan Kabupaten Indramayu"/>
    <s v="HTI"/>
    <s v="JAW-JB-IDM-3813"/>
    <s v="CIDEMPET_ARAHAN"/>
    <s v="COLO"/>
    <s v="TBG"/>
    <s v="CENTRAL"/>
    <x v="8"/>
    <s v="Jawa Barat"/>
    <s v="KAB. INDRAMAYU"/>
    <n v="6614391"/>
    <x v="163"/>
    <m/>
    <n v="42"/>
    <s v="31 - 60 days"/>
    <d v="2020-02-14T00:00:00"/>
    <s v="W07-2020"/>
    <s v="Feb-2020"/>
    <s v="RFI"/>
    <s v=""/>
    <s v=""/>
    <d v="2020-02-10T00:00:00"/>
    <s v="W07-2020"/>
    <s v="Feb-2020"/>
    <d v="2020-02-17T00:00:00"/>
    <s v="W08-2020"/>
    <s v="Feb-2020"/>
    <s v="FO (Change to MW as temp solution)"/>
    <d v="2020-01-27T00:00:00"/>
    <m/>
    <s v="534030053940"/>
    <s v="6.6"/>
    <m/>
    <d v="2020-01-22T00:00:00"/>
    <m/>
    <m/>
    <d v="2020-02-26T00:00:00"/>
    <s v="W09-2020"/>
    <m/>
    <m/>
    <m/>
    <s v="38.RFI"/>
    <s v="21.RFI"/>
    <s v="CLOSED - RFI DONE"/>
    <s v="26.02.20 : RFIN sent_x000a_20.02.20 : 19.02.20 : RFI actual, plan RFIN 20 feb_x000a_13.02.20 : SRFI_x000a_06.02.20 : Pondasi done, Tray OG , mounting OG, Panel plan besok_x000a_30.01.19 : OG RBS Foundation, delivery material"/>
    <x v="2"/>
    <x v="0"/>
    <m/>
    <m/>
    <m/>
    <m/>
    <x v="2"/>
    <m/>
    <m/>
    <x v="1"/>
    <m/>
    <m/>
  </r>
  <r>
    <n v="235"/>
    <m/>
    <s v="JAW-JB-CBN-3781"/>
    <n v="30573980031"/>
    <s v="125211109"/>
    <s v="ARGASUNYA-DSPAMEKANG"/>
    <s v="ACTIVE"/>
    <s v="SKP"/>
    <n v="108.55530899999999"/>
    <n v="-6.7682140000000004"/>
    <n v="30"/>
    <s v="70/210/330"/>
    <n v="2020"/>
    <s v="JEDI 2020 [NEW]"/>
    <s v="Dusun IV Blok Wage RT02 RW06 Desa Pamekang Kec Mundu Kab CirebonKab.Cirebon."/>
    <s v="HTI"/>
    <s v="JAW-JB-CBN-3781"/>
    <s v="Pamengkang Harmoni"/>
    <s v="COLO"/>
    <s v="TBG"/>
    <s v="CENTRAL"/>
    <x v="8"/>
    <s v="Jawa Barat"/>
    <s v="KOTA CIREBON"/>
    <n v="6614391"/>
    <x v="163"/>
    <m/>
    <n v="42"/>
    <s v="31 - 60 days"/>
    <d v="2020-02-14T00:00:00"/>
    <s v="W07-2020"/>
    <s v="Feb-2020"/>
    <s v="RFI"/>
    <s v=""/>
    <s v=""/>
    <d v="2020-02-10T00:00:00"/>
    <s v="W07-2020"/>
    <s v="Feb-2020"/>
    <d v="2020-02-17T00:00:00"/>
    <s v="W08-2020"/>
    <s v="Feb-2020"/>
    <s v="MW"/>
    <d v="2020-01-27T00:00:00"/>
    <m/>
    <s v="533113421847"/>
    <s v="6.6"/>
    <m/>
    <d v="2020-01-22T00:00:00"/>
    <m/>
    <m/>
    <d v="2020-02-26T00:00:00"/>
    <s v="W09-2020"/>
    <m/>
    <d v="2020-08-31T00:00:00"/>
    <m/>
    <s v="38.RFI"/>
    <s v="21.RFI"/>
    <s v="CLOSED - RFI DONE"/>
    <s v="26.02.20 : RFIN sent_x000a_20.02.20 : 19.02.20 : RFI actual, collecting doc RFIN, plan RFIN 19 feb_x000a_13.02.20 : SRFI_x000a_06.02.20 : Pondasi done, Tray OG , mounting OG, Panel plan besok_x000a_30.01.19 : OG RBS Foundation, delivery material"/>
    <x v="2"/>
    <x v="0"/>
    <m/>
    <m/>
    <m/>
    <m/>
    <x v="2"/>
    <m/>
    <m/>
    <x v="1"/>
    <m/>
    <m/>
  </r>
  <r>
    <n v="268"/>
    <m/>
    <s v="JAW-JB-SNG-3918"/>
    <n v="20210300021"/>
    <s v="121334104"/>
    <s v="CIMEUHMEI"/>
    <s v="ACTIVE"/>
    <s v="SMI"/>
    <n v="107.83429"/>
    <n v="-6.7653499999999998"/>
    <n v="50"/>
    <s v="90/170/350"/>
    <n v="2020"/>
    <s v="JEDI 2020 [NEW]"/>
    <s v="JL. CIKARAMAS / PETIR GG. MAKAM DS. CIKAWUNG _x000a_Kec. TANJUNGSIANG Kab. SUBANG"/>
    <s v="HTI"/>
    <s v="JAW-JB-SNG-3918"/>
    <s v="CIKAWUNG_TANJUNGSIANG"/>
    <s v="COLO"/>
    <s v="TBG"/>
    <s v="CENTRAL"/>
    <x v="8"/>
    <s v="Jawa Barat"/>
    <s v="KAB. SUBANG"/>
    <n v="6614394"/>
    <x v="163"/>
    <m/>
    <n v="36"/>
    <s v="31 - 60 days"/>
    <d v="2020-02-14T00:00:00"/>
    <s v="W07-2020"/>
    <s v="Feb-2020"/>
    <s v="RFI"/>
    <s v=""/>
    <s v=""/>
    <d v="2020-02-10T00:00:00"/>
    <s v="W07-2020"/>
    <s v="Feb-2020"/>
    <d v="2020-02-17T00:00:00"/>
    <s v="W08-2020"/>
    <s v="Feb-2020"/>
    <s v="FO (Change to MW as temp solution)"/>
    <d v="2020-01-27T00:00:00"/>
    <m/>
    <s v="534254023538"/>
    <s v="6.6"/>
    <m/>
    <d v="2020-01-22T00:00:00"/>
    <m/>
    <m/>
    <d v="2020-02-20T00:00:00"/>
    <s v="W08-2020"/>
    <m/>
    <m/>
    <m/>
    <s v="38.RFI"/>
    <s v="21.RFI"/>
    <s v="CLOSED - RFI DONE"/>
    <s v="20.02.20 : RFIN sent_x000a_18.02.20 : RFI actual, collecting doc RFIN, plan RFIN 19 feb_x000a_13.02.20 : ME grounding_x000a_06.02.20 : Pondasi done, Tray OG, Mounting OG, ME done, Panel OG_x000a_30.01.19 : OG RBS Foundation, delivery material"/>
    <x v="2"/>
    <x v="0"/>
    <m/>
    <m/>
    <m/>
    <m/>
    <x v="2"/>
    <m/>
    <m/>
    <x v="1"/>
    <m/>
    <m/>
  </r>
  <r>
    <n v="323"/>
    <m/>
    <s v="JAW-JB-SNG-3960"/>
    <n v="30573900031"/>
    <s v="120437109"/>
    <s v="KORANJI"/>
    <s v="ACTIVE"/>
    <s v="MSI"/>
    <n v="107.66302"/>
    <n v="-6.4624600000000001"/>
    <n v="40"/>
    <s v="100/190/350"/>
    <n v="2020"/>
    <s v="JEDI 2020 [NEW]"/>
    <s v="Jl. Koranji,Kp. Krajan ,RT. 12/04, Desa Koranji Kec. Purwodadi Kab. Subang ,Prop. Jawa Barat "/>
    <s v="HTI"/>
    <s v="JAW-JB-SNG-3960"/>
    <s v="KORANJI_PURWADADI"/>
    <s v="COLO"/>
    <s v="TBG"/>
    <s v="CENTRAL"/>
    <x v="8"/>
    <s v="Jawa Barat"/>
    <s v="KAB. SUBANG"/>
    <n v="6614387"/>
    <x v="163"/>
    <m/>
    <n v="36"/>
    <s v="31 - 60 days"/>
    <d v="2020-02-14T00:00:00"/>
    <s v="W07-2020"/>
    <s v="Feb-2020"/>
    <s v="RFI"/>
    <s v=""/>
    <s v=""/>
    <d v="2020-02-10T00:00:00"/>
    <s v="W07-2020"/>
    <s v="Feb-2020"/>
    <d v="2020-02-17T00:00:00"/>
    <s v="W08-2020"/>
    <s v="Feb-2020"/>
    <s v="FO (Change to MW as temp solution)"/>
    <d v="2020-01-27T00:00:00"/>
    <m/>
    <s v="534254025071"/>
    <s v="6.6"/>
    <m/>
    <d v="2020-01-22T00:00:00"/>
    <m/>
    <m/>
    <d v="2020-02-20T00:00:00"/>
    <s v="W08-2020"/>
    <m/>
    <m/>
    <m/>
    <s v="38.RFI"/>
    <s v="21.RFI"/>
    <s v="CLOSED - RFI DONE"/>
    <s v="20.02.20 : RFIN sent_x000a_17.02.20 : RFI actual, collecting doc RFIN, plan RFIN 19 feb_x000a_13.02.20 : SRFI_x000a_06.02.20 : Pondasi done, Tray OG, Mounting OG, ME OG , Panel OG_x000a_30.01.19 : OG RBS Foundation, delivery material"/>
    <x v="2"/>
    <x v="0"/>
    <m/>
    <m/>
    <m/>
    <m/>
    <x v="2"/>
    <m/>
    <m/>
    <x v="1"/>
    <m/>
    <m/>
  </r>
  <r>
    <n v="289"/>
    <m/>
    <s v="JAW-JB-SNG-3961"/>
    <n v="30573990031"/>
    <s v="122215109"/>
    <s v="DS. PANGSOR"/>
    <s v="ACTIVE"/>
    <s v="SKP"/>
    <n v="107.79040999999999"/>
    <n v="-6.4795600000000002"/>
    <n v="50"/>
    <s v="40/200/300"/>
    <n v="2020"/>
    <s v="JEDI 2020 [NEW]"/>
    <s v="Kp.bunut rt.17 rw.06  desa pangsor _x000a_kec.pagaden barat,subang_x000a_Jawa Barat"/>
    <s v="HTI"/>
    <s v="JAW-JB-SNG-3961"/>
    <s v="PANGSOR"/>
    <s v="COLO"/>
    <s v="TBG"/>
    <s v="CENTRAL"/>
    <x v="8"/>
    <s v="Jawa Barat"/>
    <s v="KAB. SUBANG"/>
    <n v="6614391"/>
    <x v="163"/>
    <m/>
    <n v="36"/>
    <s v="31 - 60 days"/>
    <d v="2020-02-14T00:00:00"/>
    <s v="W07-2020"/>
    <s v="Feb-2020"/>
    <s v="RFI"/>
    <s v=""/>
    <s v=""/>
    <d v="2020-02-10T00:00:00"/>
    <s v="W07-2020"/>
    <s v="Feb-2020"/>
    <d v="2020-02-17T00:00:00"/>
    <s v="W08-2020"/>
    <s v="Feb-2020"/>
    <s v="FO (Change to MW as temp solution)"/>
    <d v="2020-01-27T00:00:00"/>
    <m/>
    <s v="534213343440"/>
    <s v="6.6"/>
    <m/>
    <d v="2020-01-22T00:00:00"/>
    <m/>
    <m/>
    <d v="2020-02-20T00:00:00"/>
    <s v="W08-2020"/>
    <m/>
    <m/>
    <m/>
    <s v="38.RFI"/>
    <s v="21.RFI"/>
    <s v="CLOSED - RFI DONE"/>
    <s v="20.02.20 : RFIN sent_x000a_19.02.20 : RFI actual, collecting doc RFIN, plan RFIN 19 feb_x000a_13.02.20 : SRFI_x000a_06.02.20 : Pondasi OG, Tray OG, Mounting OG, ME OG , Panel OG_x000a_30.01.19 : OG RBS Foundation, delivery material"/>
    <x v="2"/>
    <x v="0"/>
    <m/>
    <m/>
    <m/>
    <m/>
    <x v="2"/>
    <m/>
    <m/>
    <x v="1"/>
    <m/>
    <m/>
  </r>
  <r>
    <n v="265"/>
    <m/>
    <s v="JAW-JB-SNG-3915"/>
    <n v="30574430031"/>
    <s v="125475126"/>
    <s v="CIJENGKOL-SAGALAHERANG"/>
    <s v="ACTIVE"/>
    <s v="TB"/>
    <n v="107.63285"/>
    <n v="-6.6634399999999996"/>
    <n v="40"/>
    <s v="110/250/340"/>
    <n v="2020"/>
    <s v="JEDI 2020 [NEW]"/>
    <s v="Jl Raya Cijengkol RT13 RW07 Desa Cijengkol Kec Serang Panjang Kab Subang"/>
    <s v="HTI"/>
    <s v="JAW-JB-SNG-3915"/>
    <s v="CIJENGKOL_SERANGPANJANG"/>
    <s v="COLO"/>
    <s v="TBG"/>
    <s v="CENTRAL"/>
    <x v="8"/>
    <s v="Jawa Barat"/>
    <s v="KAB. SUBANG"/>
    <n v="6614396"/>
    <x v="163"/>
    <m/>
    <n v="42"/>
    <s v="31 - 60 days"/>
    <d v="2020-02-14T00:00:00"/>
    <s v="W07-2020"/>
    <s v="Feb-2020"/>
    <s v="RFI"/>
    <s v=""/>
    <s v=""/>
    <d v="2020-02-10T00:00:00"/>
    <s v="W07-2020"/>
    <s v="Feb-2020"/>
    <d v="2020-02-16T00:00:00"/>
    <s v="W08-2020"/>
    <s v="Feb-2020"/>
    <s v="FO (Change to MW as temp solution)"/>
    <d v="2020-01-27T00:00:00"/>
    <m/>
    <s v="534254023520"/>
    <s v="6.6"/>
    <m/>
    <d v="2020-01-22T00:00:00"/>
    <m/>
    <m/>
    <d v="2020-02-26T00:00:00"/>
    <s v="W09-2020"/>
    <m/>
    <m/>
    <m/>
    <s v="38.RFI"/>
    <s v="21.RFI"/>
    <s v="CLOSED - RFI DONE"/>
    <s v="26.02.20 : RFIN sent_x000a_20.02.20 : 18.02.20 : RFI actual, collecting doc RFIN, plan RFIN 19 feb_x000a_17.02.20 : Plan RFI/PLN Connect hari ini_x000a_13.02.20 : SRFI_x000a_06.02.20 : Pondasi done, Tray OG, Mounting OG, ME done, Panel OG_x000a_30.01.19 : OG RBS Foundation, delivery material"/>
    <x v="2"/>
    <x v="0"/>
    <m/>
    <m/>
    <m/>
    <m/>
    <x v="2"/>
    <m/>
    <m/>
    <x v="1"/>
    <m/>
    <m/>
  </r>
  <r>
    <n v="266"/>
    <m/>
    <s v="JAW-JB-BDG-3844"/>
    <n v="30574100031"/>
    <s v="120845104"/>
    <s v="CIJERAH2"/>
    <s v="ACTIVE"/>
    <s v="SMI"/>
    <n v="107.557085"/>
    <n v="-6.9297170000000001"/>
    <n v="30"/>
    <s v="90/210/330"/>
    <n v="2020"/>
    <s v="JEDI 2020 [NEW]"/>
    <s v="Jl.Gempol Sari RT01 RW01 Kel. Gempolsari kec. Bandung kulon Kota bandung"/>
    <s v="HTI"/>
    <s v="JAW-JB-BDG-3844"/>
    <s v="GEMPOLSARI_TIMUR"/>
    <s v="COLO"/>
    <s v="TBG"/>
    <s v="CENTRAL"/>
    <x v="8"/>
    <s v="Jawa Barat"/>
    <s v="KOTA BANDUNG"/>
    <n v="6614394"/>
    <x v="163"/>
    <m/>
    <n v="36"/>
    <s v="31 - 60 days"/>
    <d v="2020-02-14T00:00:00"/>
    <s v="W07-2020"/>
    <s v="Feb-2020"/>
    <s v="RFI"/>
    <s v=""/>
    <s v=""/>
    <d v="2020-02-10T00:00:00"/>
    <s v="W07-2020"/>
    <s v="Feb-2020"/>
    <d v="2020-02-16T00:00:00"/>
    <s v="W08-2020"/>
    <s v="Feb-2020"/>
    <s v="MW"/>
    <d v="2020-01-27T00:00:00"/>
    <m/>
    <s v="535990628425"/>
    <s v="6.6"/>
    <m/>
    <d v="2020-01-22T00:00:00"/>
    <m/>
    <m/>
    <d v="2020-02-20T00:00:00"/>
    <s v="W08-2020"/>
    <m/>
    <d v="2020-05-31T00:00:00"/>
    <m/>
    <s v="38.RFI"/>
    <s v="21.RFI"/>
    <s v="CLOSED - RFI DONE"/>
    <s v="20.02.20 : RFIN sent_x000a_18.02.20 : RFI actual, collecting doc RFIN_x000a_17.02.20 : Plan RFI/PLN Connect besok 18 Feb 20_x000a_13.02.20 : SRFI_x000a_06.02.20 : CME done/Soft RFI, proses PLN connection_x000a_30.01.19 : OG RBS Foundation, delivery material"/>
    <x v="2"/>
    <x v="0"/>
    <m/>
    <m/>
    <m/>
    <m/>
    <x v="2"/>
    <m/>
    <m/>
    <x v="1"/>
    <m/>
    <m/>
  </r>
  <r>
    <n v="316"/>
    <m/>
    <s v="JAW-JB-SNG-3955"/>
    <n v="30574410031"/>
    <s v="125578109"/>
    <s v="KASOMALANG-PANEMBONG"/>
    <s v="ACTIVE"/>
    <s v="TB"/>
    <n v="107.76170999999999"/>
    <n v="-6.6905200000000002"/>
    <n v="40"/>
    <s v="0/120/270"/>
    <n v="2020"/>
    <s v="JEDI 2020 [NEW]"/>
    <s v="KP. Cisaat RT09 RW03 Desa Bojongloak Kec Kasomalang Kab Subang.Kec Kasomalang Kab.Subang"/>
    <s v="HTI"/>
    <s v="JAW-JB-SNG-3955"/>
    <s v="BOJONGLOA_KASOMALANG"/>
    <s v="COLO"/>
    <s v="TBG"/>
    <s v="CENTRAL"/>
    <x v="8"/>
    <s v="Jawa Barat"/>
    <s v="KAB. SUBANG"/>
    <n v="6614396"/>
    <x v="163"/>
    <m/>
    <n v="33"/>
    <s v="31 - 60 days"/>
    <d v="2020-02-14T00:00:00"/>
    <s v="W07-2020"/>
    <s v="Feb-2020"/>
    <s v="RFI"/>
    <s v=""/>
    <s v=""/>
    <d v="2020-02-10T00:00:00"/>
    <s v="W07-2020"/>
    <s v="Feb-2020"/>
    <d v="2020-02-16T00:00:00"/>
    <s v="W08-2020"/>
    <s v="Feb-2020"/>
    <s v="FO (Change to MW as temp solution)"/>
    <d v="2020-01-27T00:00:00"/>
    <m/>
    <s v="534254025089"/>
    <s v="6.6"/>
    <m/>
    <d v="2020-01-22T00:00:00"/>
    <m/>
    <m/>
    <d v="2020-02-17T00:00:00"/>
    <s v="W08-2020"/>
    <m/>
    <m/>
    <m/>
    <s v="38.RFI"/>
    <s v="21.RFI"/>
    <s v="CLOSED - RFI DONE"/>
    <s v="17.02.20 : RFIN sent_x000a_13.02.20 : SRFI_x000a_06.02.20 : Pondasi done, Tray OG, Mounting OG, ME done, Panel OG_x000a_30.01.19 : OG RBS Foundation, delivery material"/>
    <x v="2"/>
    <x v="0"/>
    <m/>
    <m/>
    <m/>
    <m/>
    <x v="2"/>
    <m/>
    <m/>
    <x v="1"/>
    <m/>
    <m/>
  </r>
  <r>
    <n v="290"/>
    <m/>
    <s v="JAW-JB-KNG-3871"/>
    <n v="30573970031"/>
    <s v="125054109"/>
    <s v="DSSAGUNG-SINDANGAGUNG"/>
    <s v="ACTIVE"/>
    <s v="SKP"/>
    <n v="108.539025"/>
    <n v="-6.9764030000000004"/>
    <n v="30"/>
    <s v="30/170/270"/>
    <n v="2020"/>
    <s v="JEDI 2020 [NEW]"/>
    <s v="Dusun Puhun RT06 RW02 Desa Mekarmukti Kec. SindangagungDesa MekarmuktiKec. Sindangagung"/>
    <s v="HTI"/>
    <s v="JAW-JB-KNG-3871"/>
    <s v="KERTAYASA"/>
    <s v="COLO"/>
    <s v="TBG"/>
    <s v="CENTRAL"/>
    <x v="8"/>
    <s v="Jawa Barat"/>
    <s v="KAB. KUNINGAN"/>
    <n v="6614391"/>
    <x v="163"/>
    <m/>
    <n v="30"/>
    <s v="&lt; 30 days"/>
    <d v="2020-02-14T00:00:00"/>
    <s v="W07-2020"/>
    <s v="Feb-2020"/>
    <s v="RFI"/>
    <s v=""/>
    <s v=""/>
    <d v="2020-02-10T00:00:00"/>
    <s v="W07-2020"/>
    <s v="Feb-2020"/>
    <d v="2020-02-14T00:00:00"/>
    <s v="W07-2020"/>
    <s v="Feb-2020"/>
    <s v="MW"/>
    <d v="2020-01-27T00:00:00"/>
    <m/>
    <s v="533212650816"/>
    <s v="6.6"/>
    <m/>
    <d v="2020-01-22T00:00:00"/>
    <m/>
    <m/>
    <d v="2020-02-14T00:00:00"/>
    <s v="W07-2020"/>
    <m/>
    <d v="2020-09-15T00:00:00"/>
    <m/>
    <s v="38.RFI"/>
    <s v="21.RFI"/>
    <s v="CLOSED - RFI DONE"/>
    <s v="14.02.20 : RFIN sent_x000a_13.02.20 : actual RFI_x000a_06.02.20 : Pondasi done, Tray done, Mounting done, ME done, Panel OG_x000a_30.01.19 : OG RBS Foundation, delivery material"/>
    <x v="2"/>
    <x v="0"/>
    <m/>
    <m/>
    <m/>
    <m/>
    <x v="2"/>
    <m/>
    <m/>
    <x v="1"/>
    <m/>
    <m/>
  </r>
  <r>
    <n v="256"/>
    <m/>
    <s v="JAW-JB-MJL-3737"/>
    <n v="30574380031"/>
    <s v="125606109"/>
    <s v="BO-MAJASARI-LIGUNG"/>
    <s v="ACTIVE"/>
    <s v="TB"/>
    <n v="108.29868"/>
    <n v="-6.6787099999999997"/>
    <n v="50"/>
    <s v="50/140/250"/>
    <n v="2020"/>
    <s v="JEDI 2020 [NEW]"/>
    <s v="Blok Ekasari RT03 RW01 Desa Majasari Kecamatan Ligung Kabupaten Majalengka"/>
    <s v="HTI"/>
    <s v="JAW-JB-MJL-3737"/>
    <s v="MAJASARI_LIGUNG"/>
    <s v="COLO"/>
    <s v="TBG"/>
    <s v="CENTRAL"/>
    <x v="8"/>
    <s v="Jawa Barat"/>
    <s v="KAB. MAJALENGKA"/>
    <n v="6614396"/>
    <x v="163"/>
    <m/>
    <n v="30"/>
    <s v="&lt; 30 days"/>
    <d v="2020-02-14T00:00:00"/>
    <s v="W07-2020"/>
    <s v="Feb-2020"/>
    <s v="RFI"/>
    <s v=""/>
    <s v=""/>
    <d v="2020-02-10T00:00:00"/>
    <s v="W07-2020"/>
    <s v="Feb-2020"/>
    <d v="2020-02-14T00:00:00"/>
    <s v="W07-2020"/>
    <s v="Feb-2020"/>
    <s v="MW"/>
    <d v="2020-01-27T00:00:00"/>
    <m/>
    <s v="535272101830"/>
    <s v="6.6"/>
    <m/>
    <d v="2020-01-22T00:00:00"/>
    <m/>
    <m/>
    <d v="2020-02-14T00:00:00"/>
    <s v="W07-2020"/>
    <m/>
    <d v="2020-07-03T00:00:00"/>
    <m/>
    <s v="38.RFI"/>
    <s v="21.RFI"/>
    <s v="CLOSED - RFI DONE"/>
    <s v="14.02.20 : RFIN sent_x000a_13.02.20 : actual RFI_x000a_06.02.20 : Pondasi done, Tray OG, Mounting OG, ME done, Panel OG_x000a_30.01.19 : OG RBS Foundation, delivery material"/>
    <x v="2"/>
    <x v="0"/>
    <m/>
    <m/>
    <m/>
    <m/>
    <x v="2"/>
    <m/>
    <m/>
    <x v="1"/>
    <m/>
    <m/>
  </r>
  <r>
    <n v="419"/>
    <m/>
    <s v="JAW-JB-BDG-3390"/>
    <n v="30574540031"/>
    <s v="T000250"/>
    <s v="TAMAN HOLIS"/>
    <s v="ACTIVE"/>
    <s v="SKP"/>
    <n v="107.56175"/>
    <n v="-6.94841"/>
    <n v="25"/>
    <s v="90/210/330"/>
    <n v="2020"/>
    <s v="JEDI 2020 [NEW]"/>
    <s v="Jl. Taman Holis Rt.02 /03 Desa Sumur sari kel. Cigondewah Rahayu, Bandung Kulon, Kota Bandung"/>
    <s v="HTI"/>
    <s v="JAW-JB-BDG-3390"/>
    <s v="CIGONDEWAH RAHAYU"/>
    <s v="COLO"/>
    <s v="TBG"/>
    <s v="CENTRAL"/>
    <x v="8"/>
    <s v="Jawa Barat"/>
    <s v="KOTA BANDUNG"/>
    <n v="6614391"/>
    <x v="163"/>
    <m/>
    <n v="29"/>
    <s v="&lt; 30 days"/>
    <d v="2020-02-14T00:00:00"/>
    <s v="W07-2020"/>
    <s v="Feb-2020"/>
    <s v="RFI"/>
    <s v=""/>
    <s v=""/>
    <d v="2020-02-10T00:00:00"/>
    <s v="W07-2020"/>
    <s v="Feb-2020"/>
    <d v="2020-02-14T00:00:00"/>
    <s v="W07-2020"/>
    <s v="Feb-2020"/>
    <s v="MW"/>
    <d v="2020-01-27T00:00:00"/>
    <m/>
    <s v="535756171417"/>
    <s v="6.6"/>
    <m/>
    <d v="2020-01-22T00:00:00"/>
    <m/>
    <m/>
    <d v="2020-02-13T00:00:00"/>
    <s v="W07-2020"/>
    <m/>
    <d v="2020-05-30T00:00:00"/>
    <m/>
    <s v="38.RFI"/>
    <s v="21.RFI"/>
    <s v="CLOSED - RFI DONE"/>
    <s v="13.02.20 : actual RFI_x000a_06.02.20 : CME done/Soft RFI, proses PLN connection_x000a_30.01.19 : OG RBS Foundation, delivery material"/>
    <x v="2"/>
    <x v="0"/>
    <m/>
    <m/>
    <m/>
    <m/>
    <x v="2"/>
    <m/>
    <m/>
    <x v="1"/>
    <m/>
    <m/>
  </r>
  <r>
    <n v="421"/>
    <m/>
    <s v="SUM-LA-KOT-1037"/>
    <n v="30574310031"/>
    <s v="101027109"/>
    <s v="TANJUNG KEMALA TANGGAMUS"/>
    <s v="ACTIVE"/>
    <s v="TB"/>
    <n v="104.87714"/>
    <n v="-5.3950800000000001"/>
    <n v="50"/>
    <s v="60/180/310"/>
    <n v="2020"/>
    <s v="JEDI 2020 [NEW]"/>
    <s v="Tanjung Kemala RT.01 RW.01, Pekon Tanjung Kemala, Kec. Pugung Kab. Tanggamus, Prov. Lampung"/>
    <s v="HTI"/>
    <s v="SUM-LA-KOT-1037"/>
    <s v="TANJUNG KEMALA_PUGUNG"/>
    <s v="COLO"/>
    <s v="TBG"/>
    <s v="West"/>
    <x v="13"/>
    <s v="Lampung"/>
    <s v="KAB. TANGGAMUS"/>
    <n v="6614396"/>
    <x v="163"/>
    <m/>
    <n v="40"/>
    <s v="31 - 60 days"/>
    <d v="2020-02-14T00:00:00"/>
    <s v="W07-2020"/>
    <s v="Feb-2020"/>
    <s v="RFI"/>
    <s v=""/>
    <s v=""/>
    <d v="2020-02-12T00:00:00"/>
    <s v="W07-2020"/>
    <s v="Feb-2020"/>
    <d v="2020-02-20T00:00:00"/>
    <s v="W08-2020"/>
    <s v="Feb-2020"/>
    <s v="MW"/>
    <d v="2020-01-27T00:00:00"/>
    <m/>
    <n v="172300745388"/>
    <n v="6.6"/>
    <m/>
    <d v="2020-01-22T00:00:00"/>
    <m/>
    <m/>
    <d v="2020-02-24T00:00:00"/>
    <s v="W09-2020"/>
    <m/>
    <d v="2020-05-15T00:00:00"/>
    <m/>
    <s v="38.RFI"/>
    <s v="21.RFI"/>
    <s v="CLOSED - RFI DONE"/>
    <s v="24.02.20 : RFIN sent_x000a_20.02.20 : plan submit RFIN 20 feb_x000a_13.02.20 : SRFI_x000a_06.02.20 : 30.01.19 : OG RBS Foundation, delivery material"/>
    <x v="2"/>
    <x v="0"/>
    <m/>
    <m/>
    <m/>
    <m/>
    <x v="2"/>
    <m/>
    <m/>
    <x v="1"/>
    <m/>
    <m/>
  </r>
  <r>
    <n v="353"/>
    <m/>
    <s v="JAW-JI-KDR-8104"/>
    <n v="30574480031"/>
    <s v="TBG03_EJ180"/>
    <s v="PARE"/>
    <s v="ACTIVE"/>
    <s v="TB"/>
    <n v="112.19911"/>
    <n v="-7.7775999999999996"/>
    <n v="30"/>
    <s v="100/200/330"/>
    <n v="2020"/>
    <s v="JEDI 2020 [NEW]"/>
    <s v="Jl. Argo wayang Kamp.Taruna RT 1 RW 1 masjid Solikhin"/>
    <s v="HTI"/>
    <s v="JAW-JI-KDR-8104"/>
    <s v="Tarunsakti_Kediri"/>
    <s v="COLO"/>
    <s v="TBG"/>
    <s v="EAST"/>
    <x v="6"/>
    <s v="Jawa Timur"/>
    <s v="KAB. KEDIRI"/>
    <n v="6614396"/>
    <x v="163"/>
    <m/>
    <n v="38"/>
    <s v="31 - 60 days"/>
    <d v="2020-02-14T00:00:00"/>
    <s v="W07-2020"/>
    <s v="Feb-2020"/>
    <s v="RFI"/>
    <s v=""/>
    <s v=""/>
    <d v="2020-02-12T00:00:00"/>
    <s v="W07-2020"/>
    <s v="Feb-2020"/>
    <d v="2020-02-20T00:00:00"/>
    <s v="W08-2020"/>
    <s v="Feb-2020"/>
    <s v="FO"/>
    <d v="2020-01-27T00:00:00"/>
    <m/>
    <n v="514061312694"/>
    <n v="6.6"/>
    <m/>
    <d v="2020-01-22T00:00:00"/>
    <m/>
    <m/>
    <d v="2020-02-22T00:00:00"/>
    <s v="W08-2020"/>
    <m/>
    <m/>
    <m/>
    <s v="38.RFI"/>
    <s v="21.RFI"/>
    <s v="CLOSED - RFI DONE"/>
    <s v="22.02.20 : RFIN sent_x000a_20.02.20 : SRFI, wait PLN connection,  di area site sedang ada pemadaman info nya 2hr, jadi PLNmenungda pasang meter nya_x000a_06.02.20 : Foundation done, wait ME material_x000a_30.01.19 : OG RBS Foundation, delivery material"/>
    <x v="2"/>
    <x v="0"/>
    <m/>
    <m/>
    <m/>
    <m/>
    <x v="2"/>
    <m/>
    <m/>
    <x v="1"/>
    <m/>
    <m/>
  </r>
  <r>
    <n v="278"/>
    <m/>
    <s v="SUM-LA-KOT-1034"/>
    <n v="30574300031"/>
    <s v="100912109"/>
    <s v="DESA ASRAMA"/>
    <s v="ACTIVE"/>
    <s v="TB"/>
    <n v="104.75523"/>
    <n v="-5.3659400000000002"/>
    <n v="50"/>
    <s v="70/170/250"/>
    <n v="2020"/>
    <s v="JEDI 2020 [NEW]"/>
    <s v="Jln. Sumberejo RT.02 RW.05, Dusun Padalarang, Desa Kalibening, Kecamatan Talang Padang, Kabupaten Tanggamus, Propinsi Lampung"/>
    <s v="HTI"/>
    <s v="SUM-LA-KOT-1034"/>
    <s v="KALIBENING_TALANG"/>
    <s v="COLO"/>
    <s v="TBG"/>
    <s v="West"/>
    <x v="13"/>
    <s v="Lampung"/>
    <s v="KAB. TANGGAMUS"/>
    <n v="6614396"/>
    <x v="163"/>
    <m/>
    <n v="35"/>
    <s v="31 - 60 days"/>
    <d v="2020-02-14T00:00:00"/>
    <s v="W07-2020"/>
    <s v="Feb-2020"/>
    <s v="RFI"/>
    <s v=""/>
    <s v=""/>
    <d v="2020-02-12T00:00:00"/>
    <s v="W07-2020"/>
    <s v="Feb-2020"/>
    <d v="2020-02-20T00:00:00"/>
    <s v="W08-2020"/>
    <s v="Feb-2020"/>
    <s v="MW"/>
    <d v="2020-01-27T00:00:00"/>
    <m/>
    <n v="172300745370"/>
    <n v="6.6"/>
    <m/>
    <d v="2020-01-22T00:00:00"/>
    <m/>
    <m/>
    <d v="2020-02-19T00:00:00"/>
    <s v="W08-2020"/>
    <m/>
    <d v="2020-07-12T00:00:00"/>
    <m/>
    <s v="38.RFI"/>
    <s v="21.RFI"/>
    <s v="CLOSED - RFI DONE"/>
    <s v="19.02.20 : RFIN sent_x000a_13.02.20 : SRFI_x000a_06.02.20 : Foundation done, delivery material ME_x000a_30.01.19 : OG RBS Foundation, delivery material"/>
    <x v="2"/>
    <x v="0"/>
    <m/>
    <m/>
    <m/>
    <m/>
    <x v="2"/>
    <m/>
    <m/>
    <x v="1"/>
    <m/>
    <m/>
  </r>
  <r>
    <n v="244"/>
    <m/>
    <s v="SUM-LA-PRW-1057"/>
    <n v="30574120031"/>
    <s v="101035109"/>
    <s v="BANYU URIP"/>
    <s v="ACTIVE"/>
    <s v="TB"/>
    <n v="104.92712"/>
    <n v="-5.3192199999999996"/>
    <n v="50"/>
    <s v="150/210/330"/>
    <n v="2020"/>
    <s v="JEDI 2020 [NEW]"/>
    <s v="Jl. Banjarejo RT.003 RW.002, Pekon Banjarejo, Kec. Banyumas, Kab. Pringsewu, Prov. Lampung"/>
    <s v="HTI"/>
    <s v="SUM-LA-PRW-1057"/>
    <s v="SINAR BARU TIMUR"/>
    <s v="COLO"/>
    <s v="TBG"/>
    <s v="West"/>
    <x v="13"/>
    <s v="Lampung"/>
    <s v="KAB. PRINGSEWU"/>
    <n v="6614396"/>
    <x v="163"/>
    <m/>
    <n v="35"/>
    <s v="31 - 60 days"/>
    <d v="2020-02-14T00:00:00"/>
    <s v="W07-2020"/>
    <s v="Feb-2020"/>
    <s v="RFI"/>
    <s v=""/>
    <s v=""/>
    <d v="2020-02-12T00:00:00"/>
    <s v="W07-2020"/>
    <s v="Feb-2020"/>
    <d v="2020-02-20T00:00:00"/>
    <s v="W08-2020"/>
    <s v="Feb-2020"/>
    <s v="MW"/>
    <d v="2020-01-27T00:00:00"/>
    <m/>
    <n v="172500956055"/>
    <n v="6.6"/>
    <m/>
    <d v="2020-01-21T00:00:00"/>
    <m/>
    <m/>
    <d v="2020-02-19T00:00:00"/>
    <s v="W08-2020"/>
    <m/>
    <d v="2020-05-23T00:00:00"/>
    <m/>
    <s v="38.RFI"/>
    <s v="21.RFI"/>
    <s v="CLOSED - RFI DONE"/>
    <s v="19.02.20 : RFIN sent_x000a_13.02.20 : 06.02.20 : CME done/Soft RFI, OG proses PLN connection_x000a_30.01.19 : OG RBS Foundation, delivery material"/>
    <x v="2"/>
    <x v="0"/>
    <m/>
    <m/>
    <m/>
    <m/>
    <x v="2"/>
    <m/>
    <m/>
    <x v="1"/>
    <m/>
    <m/>
  </r>
  <r>
    <n v="236"/>
    <m/>
    <s v="SUM-LA-TWG-0996"/>
    <n v="30574190031"/>
    <s v="100130109"/>
    <s v="BALAM JAYA"/>
    <s v="ACTIVE"/>
    <s v="TB"/>
    <n v="105.17238"/>
    <n v="-4.25101"/>
    <n v="50"/>
    <s v="90/200/330"/>
    <n v="2020"/>
    <s v="JEDI 2020 [NEW]"/>
    <s v="Kampung Balam Jaya RT.01/05, Desa Balam Jaya, Kec. Way Kenanga, Kab. Tulang Bawang Barat, Lampung."/>
    <s v="HTI"/>
    <s v="SUM-LA-TWG-0996"/>
    <s v="BALAM JAYA"/>
    <s v="COLO"/>
    <s v="TBG"/>
    <s v="West"/>
    <x v="13"/>
    <s v="Lampung"/>
    <s v="KAB. TULANGBAWANG BA"/>
    <n v="6614396"/>
    <x v="163"/>
    <m/>
    <n v="40"/>
    <s v="31 - 60 days"/>
    <d v="2020-02-14T00:00:00"/>
    <s v="W07-2020"/>
    <s v="Feb-2020"/>
    <s v="RFI"/>
    <s v=""/>
    <s v=""/>
    <d v="2020-02-12T00:00:00"/>
    <s v="W07-2020"/>
    <s v="Feb-2020"/>
    <d v="2020-02-18T00:00:00"/>
    <s v="W08-2020"/>
    <s v="Feb-2020"/>
    <s v="MW"/>
    <d v="2020-01-27T00:00:00"/>
    <m/>
    <n v="173301740355"/>
    <n v="6.6"/>
    <m/>
    <d v="2020-01-21T00:00:00"/>
    <m/>
    <m/>
    <d v="2020-02-24T00:00:00"/>
    <s v="W09-2020"/>
    <m/>
    <d v="2020-06-08T00:00:00"/>
    <m/>
    <s v="38.RFI"/>
    <s v="21.RFI"/>
    <s v="CLOSED - RFI DONE"/>
    <s v="24.02.20 : RFIN sent_x000a_20.02.20 : plan submit RFIN 20 feb_x000a_13.02.20 : SRFI_x000a_06.02.20 : 05.02.20 : Prepare material, Target Start pondasi 6 feb 2020, target mat ME On Site 6 feb 2020, BPUJL paid: done, target RFI: 10 Feb 2020_x000a_30.01.19 : OG RBS Foundation, delivery material"/>
    <x v="2"/>
    <x v="0"/>
    <m/>
    <m/>
    <m/>
    <m/>
    <x v="2"/>
    <m/>
    <m/>
    <x v="1"/>
    <m/>
    <m/>
  </r>
  <r>
    <n v="281"/>
    <m/>
    <s v="SUM-LA-TWG-0994"/>
    <n v="30574180031"/>
    <s v="100916109"/>
    <s v="DESA LAMBU KIBANG"/>
    <s v="ACTIVE"/>
    <s v="TB"/>
    <n v="105.15067000000001"/>
    <n v="-4.3661300000000001"/>
    <n v="50"/>
    <s v="0/90/270"/>
    <n v="2020"/>
    <s v="JEDI 2020 [NEW]"/>
    <s v="RT 005/RW 001, Desa Pagar Jaya, kecamatan lambu kibang, kabupaten Tulang bawang barat, Propinsi Lampung"/>
    <s v="HTI"/>
    <s v="SUM-LA-TWG-0994"/>
    <s v="PAGAR JAYA"/>
    <s v="COLO"/>
    <s v="TBG"/>
    <s v="West"/>
    <x v="13"/>
    <s v="Lampung"/>
    <s v="KAB. TULANGBAWANG BA"/>
    <n v="6614396"/>
    <x v="163"/>
    <m/>
    <n v="32"/>
    <s v="31 - 60 days"/>
    <d v="2020-02-14T00:00:00"/>
    <s v="W07-2020"/>
    <s v="Feb-2020"/>
    <s v="RFI"/>
    <s v=""/>
    <s v=""/>
    <d v="2020-02-12T00:00:00"/>
    <s v="W07-2020"/>
    <s v="Feb-2020"/>
    <d v="2020-02-18T00:00:00"/>
    <s v="W08-2020"/>
    <s v="Feb-2020"/>
    <s v="MW"/>
    <d v="2020-01-27T00:00:00"/>
    <m/>
    <n v="173400109182"/>
    <n v="6.6"/>
    <m/>
    <d v="2020-01-21T00:00:00"/>
    <m/>
    <m/>
    <d v="2020-02-16T00:00:00"/>
    <s v="W08-2020"/>
    <m/>
    <d v="2020-05-26T00:00:00"/>
    <m/>
    <s v="38.RFI"/>
    <s v="21.RFI"/>
    <s v="CLOSED - RFI DONE"/>
    <s v="16.02.20 : RFIN sent_x000a_13.02.20 : 06.02.20 : CME done/Soft RFI, OG proses PLN connection, BPUJL Paid, target Connect: 10 Feb 2020_x000a_30.01.19 : OG RBS Foundation, delivery material"/>
    <x v="2"/>
    <x v="0"/>
    <m/>
    <m/>
    <m/>
    <m/>
    <x v="2"/>
    <m/>
    <m/>
    <x v="1"/>
    <m/>
    <m/>
  </r>
  <r>
    <n v="376"/>
    <m/>
    <s v="SUM-LA-BDL-1070"/>
    <n v="30574150031"/>
    <s v="100085109"/>
    <s v="RAJA BASA"/>
    <s v="ACTIVE"/>
    <s v="TB"/>
    <n v="105.22059"/>
    <n v="-5.38314"/>
    <n v="30"/>
    <s v="90/210/330"/>
    <n v="2020"/>
    <s v="JEDI 2020 [NEW]"/>
    <s v="Jl. Pramuka Gg. Mekar RT.014 LK. I, Kel. Kemiling Raya, Kec. Kemiling, Kota Bandar Lampung.Kel. LangkapuraKec. Kemiling"/>
    <s v="HTI"/>
    <s v="SUM-LA-BDL-1070"/>
    <s v="KEMILINGRAYATIMUR_TIMUR"/>
    <s v="COLO"/>
    <s v="TBG"/>
    <s v="West"/>
    <x v="13"/>
    <s v="Lampung"/>
    <s v="KOTA BANDAR LAMPUNG"/>
    <n v="6614396"/>
    <x v="163"/>
    <m/>
    <n v="33"/>
    <s v="31 - 60 days"/>
    <d v="2020-02-14T00:00:00"/>
    <s v="W07-2020"/>
    <s v="Feb-2020"/>
    <s v="RFI"/>
    <s v=""/>
    <s v=""/>
    <d v="2020-02-12T00:00:00"/>
    <s v="W07-2020"/>
    <s v="Feb-2020"/>
    <d v="2020-02-15T00:00:00"/>
    <s v="W07-2020"/>
    <s v="Feb-2020"/>
    <s v="MW"/>
    <d v="2020-01-27T00:00:00"/>
    <m/>
    <n v="171002388007"/>
    <n v="6.6"/>
    <m/>
    <d v="2020-01-22T00:00:00"/>
    <m/>
    <m/>
    <d v="2020-02-17T00:00:00"/>
    <s v="W08-2020"/>
    <m/>
    <d v="2020-07-04T00:00:00"/>
    <m/>
    <s v="38.RFI"/>
    <s v="21.RFI"/>
    <s v="CLOSED - RFI DONE"/>
    <s v="17.02.20 : RFI done, RFIN sent_x000a_13.02.20 : 06.02.20 : CME done/Soft RFI, OG proses PLN connection_x000a_30.01.19 : proses penyelesaian isu (LL meminta kompensasi Colo), mobilisasi team dan delivery material"/>
    <x v="2"/>
    <x v="0"/>
    <m/>
    <m/>
    <m/>
    <m/>
    <x v="2"/>
    <m/>
    <m/>
    <x v="1"/>
    <m/>
    <m/>
  </r>
  <r>
    <n v="228"/>
    <m/>
    <s v="SUM-LA-TWG-0999"/>
    <n v="30574200031"/>
    <s v="100012109"/>
    <s v="AGUNG_JAYA2"/>
    <s v="ACTIVE"/>
    <s v="TB"/>
    <n v="105.15439000000001"/>
    <n v="-4.2856800000000002"/>
    <n v="50"/>
    <s v="120/230/320"/>
    <n v="2020"/>
    <s v="JEDI 2020 [NEW]"/>
    <s v="Desa Agung Jaya RT/RW 13/13  Kec. Way Kenang Tulang Bawang"/>
    <s v="HTI"/>
    <s v="SUM-LA-TWG-0999"/>
    <s v="AGUNG JAYA"/>
    <s v="COLO"/>
    <s v="TBG"/>
    <s v="West"/>
    <x v="13"/>
    <s v="Lampung"/>
    <s v="KAB. TULANGBAWANG BA"/>
    <n v="6614396"/>
    <x v="163"/>
    <m/>
    <n v="32"/>
    <s v="31 - 60 days"/>
    <d v="2020-02-14T00:00:00"/>
    <s v="W07-2020"/>
    <s v="Feb-2020"/>
    <s v="RFI"/>
    <s v=""/>
    <s v=""/>
    <d v="2020-02-12T00:00:00"/>
    <s v="W07-2020"/>
    <s v="Feb-2020"/>
    <d v="2020-02-15T00:00:00"/>
    <s v="W07-2020"/>
    <s v="Feb-2020"/>
    <s v="MW"/>
    <d v="2020-01-27T00:00:00"/>
    <m/>
    <n v="173400109141"/>
    <n v="6.6"/>
    <m/>
    <d v="2020-01-22T00:00:00"/>
    <m/>
    <m/>
    <d v="2020-02-16T00:00:00"/>
    <s v="W08-2020"/>
    <m/>
    <d v="2020-05-23T00:00:00"/>
    <m/>
    <s v="38.RFI"/>
    <s v="21.RFI"/>
    <s v="CLOSED - RFI DONE"/>
    <s v="18.02.20 : Revisi STO_x000a_16.02.20 : RFIN sent_x000a_13.02.20 : SRFI_x000a_06.02.20 : Prepare material, Target Start pondasi 6 feb 2020, target mat ME On Site 6 feb 2020, BPUJL paid: done, target RFI: 10 Feb 2020_x000a_30.01.19 : OG RBS Foundation, delivery material"/>
    <x v="2"/>
    <x v="0"/>
    <m/>
    <m/>
    <m/>
    <m/>
    <x v="2"/>
    <m/>
    <m/>
    <x v="1"/>
    <m/>
    <m/>
  </r>
  <r>
    <n v="436"/>
    <m/>
    <s v="SUM-LA-TWG-1001"/>
    <n v="30574210031"/>
    <s v="100983109"/>
    <s v="TIRTA KENCANA"/>
    <s v="ACTIVE"/>
    <s v="TB"/>
    <n v="105.13258"/>
    <n v="-4.54678"/>
    <n v="50"/>
    <s v="0/150/250"/>
    <n v="2020"/>
    <s v="JEDI 2020 [NEW]"/>
    <s v="Tirta Kencana, RT.029 RW.005, Desa Tirta Kencana, Kec. Tulang Bawang Tengah, Kab. Tulang Bawang Barat, Prop. Lampung"/>
    <s v="HTI"/>
    <s v="SUM-LA-TWG-1001"/>
    <s v="TIRTA KENCANA_TIMUR"/>
    <s v="COLO"/>
    <s v="TBG"/>
    <s v="West"/>
    <x v="13"/>
    <s v="Lampung"/>
    <s v="KAB. TULANGBAWANG BA"/>
    <n v="6614396"/>
    <x v="163"/>
    <m/>
    <n v="32"/>
    <s v="31 - 60 days"/>
    <d v="2020-02-14T00:00:00"/>
    <s v="W07-2020"/>
    <s v="Feb-2020"/>
    <s v="RFI"/>
    <s v=""/>
    <s v=""/>
    <d v="2020-02-12T00:00:00"/>
    <s v="W07-2020"/>
    <s v="Feb-2020"/>
    <d v="2020-02-15T00:00:00"/>
    <s v="W07-2020"/>
    <s v="Feb-2020"/>
    <s v="MW"/>
    <d v="2020-01-27T00:00:00"/>
    <m/>
    <n v="173400109125"/>
    <n v="6.6"/>
    <m/>
    <d v="2020-01-22T00:00:00"/>
    <m/>
    <m/>
    <d v="2020-02-16T00:00:00"/>
    <s v="W08-2020"/>
    <m/>
    <d v="2020-05-19T00:00:00"/>
    <m/>
    <s v="38.RFI"/>
    <s v="21.RFI"/>
    <s v="CLOSED - RFI DONE"/>
    <s v="16.02.20 : RFIN sent_x000a_13.02.20 : SRFI_x000a_06.02.20 :  pondasi OG, ME On Site, Traget SRFI: 6 Feb 2020, Target RFI 11 Feb 2020, BPUJL Paid 5 feb_x000a_30.01.19 : OG RBS Foundation, delivery material"/>
    <x v="2"/>
    <x v="0"/>
    <m/>
    <m/>
    <m/>
    <m/>
    <x v="2"/>
    <m/>
    <m/>
    <x v="1"/>
    <m/>
    <m/>
  </r>
  <r>
    <n v="445"/>
    <m/>
    <s v="SUM-LA-GNS-1089"/>
    <n v="30574170031"/>
    <s v="101001126"/>
    <s v="YUKUM JAYA_TERBANGGI BESAR"/>
    <s v="ACTIVE"/>
    <s v="TB"/>
    <n v="105.17778"/>
    <n v="-4.9414699999999998"/>
    <n v="50"/>
    <s v="30/100/250"/>
    <n v="2020"/>
    <s v="JEDI 2020 [NEW]"/>
    <s v="Dusun YPP RT.016 RW.005, Desa Bumi Kencana, Kec. Seputih Agung, Kab. Lampung Tengah, Prov. Lampung"/>
    <s v="HTI"/>
    <s v="SUM-LA-GNS-1089"/>
    <s v="BUMI KENCANA"/>
    <s v="COLO"/>
    <s v="TBG"/>
    <s v="West"/>
    <x v="13"/>
    <s v="Lampung"/>
    <s v="KAB. LAMPUNG TENGAH"/>
    <n v="6614396"/>
    <x v="163"/>
    <m/>
    <n v="29"/>
    <s v="&lt; 30 days"/>
    <d v="2020-02-14T00:00:00"/>
    <s v="W07-2020"/>
    <s v="Feb-2020"/>
    <s v="RFI"/>
    <s v=""/>
    <s v=""/>
    <d v="2020-02-12T00:00:00"/>
    <s v="W07-2020"/>
    <s v="Feb-2020"/>
    <d v="2020-02-12T00:00:00"/>
    <s v="W07-2020"/>
    <s v="Feb-2020"/>
    <s v="MW"/>
    <d v="2020-01-27T00:00:00"/>
    <m/>
    <n v="172200956900"/>
    <n v="6.6"/>
    <m/>
    <d v="2020-01-24T00:00:00"/>
    <m/>
    <m/>
    <d v="2020-02-13T00:00:00"/>
    <s v="W07-2020"/>
    <m/>
    <d v="2020-07-08T00:00:00"/>
    <m/>
    <s v="38.RFI"/>
    <s v="21.RFI"/>
    <s v="CLOSED - RFI DONE"/>
    <s v="13.02.20 : RFIN sent_x000a_06.02.20 : 30.01.19 : OG RBS Foundation, delivery material"/>
    <x v="2"/>
    <x v="0"/>
    <m/>
    <m/>
    <m/>
    <m/>
    <x v="2"/>
    <m/>
    <m/>
    <x v="1"/>
    <m/>
    <m/>
  </r>
  <r>
    <n v="231"/>
    <m/>
    <s v="SUM-LA-PRW-1058"/>
    <n v="30574130031"/>
    <s v="100718109"/>
    <s v="AMBARAWA BARAT"/>
    <s v="ACTIVE"/>
    <s v="TB"/>
    <n v="104.86382999999999"/>
    <n v="-5.2955699999999997"/>
    <n v="50"/>
    <s v="80/210/340"/>
    <n v="2020"/>
    <s v="JEDI 2020 [NEW]"/>
    <s v="Sinar Pugung RT 001 RW 001, Desa Fajar Mulia, Kec Pagelaran Utara, Kab Pring Sewu, Prov. Lampungkec. Pagelaran Utara"/>
    <s v="HTI"/>
    <s v="SUM-LA-PRW-1058"/>
    <s v="MADARAYA"/>
    <s v="COLO"/>
    <s v="TBG"/>
    <s v="West"/>
    <x v="13"/>
    <s v="Lampung"/>
    <s v="KAB. PRINGSEWU"/>
    <n v="6614396"/>
    <x v="163"/>
    <m/>
    <n v="28"/>
    <s v="&lt; 30 days"/>
    <d v="2020-02-14T00:00:00"/>
    <s v="W07-2020"/>
    <s v="Feb-2020"/>
    <s v="RFI"/>
    <s v=""/>
    <s v=""/>
    <d v="2020-02-12T00:00:00"/>
    <s v="W07-2020"/>
    <s v="Feb-2020"/>
    <d v="2020-02-12T00:00:00"/>
    <s v="W07-2020"/>
    <s v="Feb-2020"/>
    <s v="MW"/>
    <d v="2020-01-27T00:00:00"/>
    <m/>
    <n v="172500956048"/>
    <n v="6.6"/>
    <m/>
    <d v="2020-01-22T00:00:00"/>
    <m/>
    <m/>
    <d v="2020-02-12T00:00:00"/>
    <s v="W07-2020"/>
    <m/>
    <d v="2020-05-21T00:00:00"/>
    <m/>
    <s v="38.RFI"/>
    <s v="21.RFI"/>
    <s v="CLOSED - RFI DONE"/>
    <s v="12.02.20 : RFIN sent_x000a_06.02.20 : 30.01.19 : OG RBS Foundation, delivery material"/>
    <x v="2"/>
    <x v="0"/>
    <m/>
    <m/>
    <m/>
    <m/>
    <x v="2"/>
    <m/>
    <m/>
    <x v="1"/>
    <m/>
    <m/>
  </r>
  <r>
    <n v="285"/>
    <m/>
    <s v="SUM-LA-KLA-1019"/>
    <n v="30574290031"/>
    <s v="100918109"/>
    <s v="DESABUMI RESTU"/>
    <s v="ACTIVE"/>
    <s v="TB"/>
    <n v="105.63842"/>
    <n v="-5.5887700000000002"/>
    <n v="50"/>
    <s v="10/100/250"/>
    <n v="2020"/>
    <s v="JEDI 2020 [NEW]"/>
    <s v="DUSUN BUMI AGUNG, RT/RW. 006/002, DESA BUMI RESTU, KEC. PALAS, KAB. LAMPUNG SELATAN, PROPINSI LAMPUNGDESA BUMI RESTU, KECAMATAN PALASKABUPATEN LAMPUNG SELATAN, PROPINSI LAMPUNG"/>
    <s v="HTI"/>
    <s v="SUM-LA-KLA-1019"/>
    <s v="BUMI RESTU"/>
    <s v="COLO"/>
    <s v="TBG"/>
    <s v="West"/>
    <x v="13"/>
    <s v="Lampung"/>
    <s v="KAB. LAMPUNG SELATAN"/>
    <n v="6614396"/>
    <x v="163"/>
    <m/>
    <n v="27"/>
    <s v="&lt; 30 days"/>
    <d v="2020-02-14T00:00:00"/>
    <s v="W07-2020"/>
    <s v="Feb-2020"/>
    <s v="RFI"/>
    <s v=""/>
    <s v=""/>
    <d v="2020-02-12T00:00:00"/>
    <s v="W07-2020"/>
    <s v="Feb-2020"/>
    <d v="2020-02-12T00:00:00"/>
    <s v="W07-2020"/>
    <s v="Feb-2020"/>
    <s v="MW"/>
    <d v="2020-01-27T00:00:00"/>
    <m/>
    <n v="171300611655"/>
    <n v="6.6"/>
    <m/>
    <d v="2020-01-22T00:00:00"/>
    <m/>
    <m/>
    <d v="2020-02-11T00:00:00"/>
    <s v="W07-2020"/>
    <m/>
    <d v="2020-05-16T00:00:00"/>
    <m/>
    <s v="38.RFI"/>
    <s v="21.RFI"/>
    <s v="CLOSED - RFI DONE"/>
    <s v="11.02.20 : RFIN sent_x000a_06.02.20 : Foundation done, delivery material ME_x000a_30.01.19 : OG RBS Foundation, delivery material"/>
    <x v="2"/>
    <x v="0"/>
    <m/>
    <m/>
    <m/>
    <m/>
    <x v="2"/>
    <m/>
    <m/>
    <x v="1"/>
    <m/>
    <m/>
  </r>
  <r>
    <n v="286"/>
    <m/>
    <s v="SUM-LA-KLA-1016"/>
    <n v="30574270031"/>
    <s v="100921109"/>
    <s v="DESAKELATEN"/>
    <s v="ACTIVE"/>
    <s v="TB"/>
    <n v="105.69699"/>
    <n v="-5.7378299999999998"/>
    <n v="50"/>
    <s v="150/230/310"/>
    <n v="2020"/>
    <s v="JEDI 2020 [NEW]"/>
    <s v="Klaten RT.001 RW 004 Desa Klaten Kec.Penengahan Kab.Lampung Selatan Pro.Lampung"/>
    <s v="HTI"/>
    <s v="SUM-LA-KLA-1016"/>
    <s v="KELATEN"/>
    <s v="COLO"/>
    <s v="TBG"/>
    <s v="West"/>
    <x v="13"/>
    <s v="Lampung"/>
    <s v="KAB. LAMPUNG SELATAN"/>
    <n v="6614396"/>
    <x v="163"/>
    <m/>
    <n v="27"/>
    <s v="&lt; 30 days"/>
    <d v="2020-02-14T00:00:00"/>
    <s v="W07-2020"/>
    <s v="Feb-2020"/>
    <s v="RFI"/>
    <s v=""/>
    <s v=""/>
    <d v="2020-02-12T00:00:00"/>
    <s v="W07-2020"/>
    <s v="Feb-2020"/>
    <d v="2020-02-12T00:00:00"/>
    <s v="W07-2020"/>
    <s v="Feb-2020"/>
    <s v="MW"/>
    <d v="2020-01-27T00:00:00"/>
    <m/>
    <n v="171300611614"/>
    <n v="6.6"/>
    <m/>
    <d v="2020-01-21T00:00:00"/>
    <m/>
    <m/>
    <d v="2020-02-11T00:00:00"/>
    <s v="W07-2020"/>
    <m/>
    <d v="2020-07-07T00:00:00"/>
    <m/>
    <s v="38.RFI"/>
    <s v="21.RFI"/>
    <s v="CLOSED - RFI DONE"/>
    <s v="11.02.20 : RFIN sent_x000a_06.02.20 : CME done/Soft RFI, OG proses PLN connection_x000a_30.01.19 : OG RBS Foundation, delivery material"/>
    <x v="2"/>
    <x v="0"/>
    <m/>
    <m/>
    <m/>
    <m/>
    <x v="2"/>
    <m/>
    <m/>
    <x v="1"/>
    <m/>
    <m/>
  </r>
  <r>
    <n v="276"/>
    <m/>
    <s v="SUM-LA-TWG-1003"/>
    <n v="30574220031"/>
    <s v="060370109"/>
    <s v="DAYA MURNI 2"/>
    <s v="ACTIVE"/>
    <s v="TB"/>
    <n v="105.10848"/>
    <n v="-4.6228199999999999"/>
    <n v="50"/>
    <s v="0/120/250"/>
    <n v="2020"/>
    <s v="JEDI 2020 [NEW]"/>
    <s v="Jl. Murni Jaya RT. 03 RW.03 Kelurahan Murni Jaya Kecamatan Tumi Jajar Kab. Tulang Bawang Barat Prop. Lampung"/>
    <s v="HTI"/>
    <s v="SUM-LA-TWG-1003"/>
    <s v="MURNI JAYA"/>
    <s v="COLO"/>
    <s v="TBG"/>
    <s v="West"/>
    <x v="13"/>
    <s v="Lampung"/>
    <s v="KAB. TULANGBAWANG BA"/>
    <n v="6614396"/>
    <x v="163"/>
    <m/>
    <n v="27"/>
    <s v="&lt; 30 days"/>
    <d v="2020-02-14T00:00:00"/>
    <s v="W07-2020"/>
    <s v="Feb-2020"/>
    <s v="RFI"/>
    <s v=""/>
    <s v=""/>
    <d v="2020-02-12T00:00:00"/>
    <s v="W07-2020"/>
    <s v="Feb-2020"/>
    <d v="2020-02-12T00:00:00"/>
    <s v="W07-2020"/>
    <s v="Feb-2020"/>
    <s v="MW"/>
    <d v="2020-01-27T00:00:00"/>
    <m/>
    <n v="173400109203"/>
    <n v="6.6"/>
    <m/>
    <d v="2020-01-21T00:00:00"/>
    <m/>
    <m/>
    <d v="2020-02-11T00:00:00"/>
    <s v="W07-2020"/>
    <m/>
    <d v="2020-05-23T00:00:00"/>
    <m/>
    <s v="38.RFI"/>
    <s v="21.RFI"/>
    <s v="CLOSED - RFI DONE"/>
    <s v="11.02.20 : RFIN sent_x000a_06.02.20 : CME done/Soft RFI, OG proses PLN connection, BPUJL Paid, target Connect: 10 Feb 2020_x000a_30.01.19 : OG RBS Foundation, delivery material"/>
    <x v="2"/>
    <x v="0"/>
    <m/>
    <m/>
    <m/>
    <m/>
    <x v="2"/>
    <m/>
    <m/>
    <x v="1"/>
    <m/>
    <m/>
  </r>
  <r>
    <n v="233"/>
    <m/>
    <s v="SUM-LA-KLA-1017"/>
    <n v="30574280031"/>
    <s v="101055109"/>
    <s v="API_PALAS V"/>
    <s v="ACTIVE"/>
    <s v="TB"/>
    <n v="105.69237"/>
    <n v="-5.6221100000000002"/>
    <n v="50"/>
    <s v="50/200/300"/>
    <n v="2020"/>
    <s v="JEDI 2020 [NEW]"/>
    <s v="PALAS PASEMAH RT 002 RW 002 DESA PALAS PASEMAH KEC PALAS"/>
    <s v="HTI"/>
    <s v="SUM-LA-KLA-1017"/>
    <s v="PALAS JAYA"/>
    <s v="COLO"/>
    <s v="TBG"/>
    <s v="West"/>
    <x v="13"/>
    <s v="Lampung"/>
    <s v="KAB. LAMPUNG SELATAN"/>
    <n v="6614396"/>
    <x v="163"/>
    <m/>
    <n v="27"/>
    <s v="&lt; 30 days"/>
    <d v="2020-02-14T00:00:00"/>
    <s v="W07-2020"/>
    <s v="Feb-2020"/>
    <s v="RFI"/>
    <s v=""/>
    <s v=""/>
    <d v="2020-02-12T00:00:00"/>
    <s v="W07-2020"/>
    <s v="Feb-2020"/>
    <d v="2020-02-12T00:00:00"/>
    <s v="W07-2020"/>
    <s v="Feb-2020"/>
    <s v="MW"/>
    <d v="2020-01-27T00:00:00"/>
    <m/>
    <n v="171300611622"/>
    <n v="6.6"/>
    <m/>
    <d v="2020-01-21T00:00:00"/>
    <m/>
    <m/>
    <d v="2020-02-11T00:00:00"/>
    <s v="W07-2020"/>
    <m/>
    <d v="2020-06-11T00:00:00"/>
    <m/>
    <s v="38.RFI"/>
    <s v="21.RFI"/>
    <s v="CLOSED - RFI DONE"/>
    <s v="11.02.20 : RFIN sent_x000a_06.02.20 : Foundation done, delivery material ME_x000a_30.01.19 : OG RBS Foundation, delivery material"/>
    <x v="2"/>
    <x v="0"/>
    <m/>
    <m/>
    <m/>
    <m/>
    <x v="2"/>
    <m/>
    <m/>
    <x v="1"/>
    <m/>
    <m/>
  </r>
  <r>
    <n v="408"/>
    <m/>
    <s v="SUM-LA-KOT-1038"/>
    <n v="30574320031"/>
    <s v="100024109"/>
    <s v="SUKA_AGUNG3"/>
    <s v="ACTIVE"/>
    <s v="TB"/>
    <n v="104.88451000000001"/>
    <n v="-5.4561999999999999"/>
    <n v="50"/>
    <s v="0/90/220"/>
    <n v="2020"/>
    <s v="JEDI 2020 [NEW]"/>
    <s v="Dusun Suka Agung Induk,Desa Suka Agung Kec.Bulok, Kab.Tanggamus"/>
    <s v="HTI"/>
    <s v="SUM-LA-KOT-1038"/>
    <s v="SUKANEGARA_BULOK"/>
    <s v="COLO"/>
    <s v="TBG"/>
    <s v="West"/>
    <x v="13"/>
    <s v="Lampung"/>
    <s v="KAB. TANGGAMUS"/>
    <n v="6614396"/>
    <x v="163"/>
    <m/>
    <n v="27"/>
    <s v="&lt; 30 days"/>
    <d v="2020-02-14T00:00:00"/>
    <s v="W07-2020"/>
    <s v="Feb-2020"/>
    <s v="RFI"/>
    <s v=""/>
    <s v=""/>
    <d v="2020-02-12T00:00:00"/>
    <s v="W07-2020"/>
    <s v="Feb-2020"/>
    <d v="2020-02-12T00:00:00"/>
    <s v="W07-2020"/>
    <s v="Feb-2020"/>
    <s v="MW"/>
    <d v="2020-01-27T00:00:00"/>
    <m/>
    <n v="172400411699"/>
    <n v="6.6"/>
    <m/>
    <d v="2020-01-22T00:00:00"/>
    <m/>
    <m/>
    <d v="2020-02-11T00:00:00"/>
    <s v="W07-2020"/>
    <m/>
    <d v="2020-05-23T00:00:00"/>
    <m/>
    <s v="38.RFI"/>
    <s v="21.RFI"/>
    <s v="CLOSED - RFI DONE"/>
    <s v="11.02.20 : RFIN sent_x000a_06.02.20 : CME done/Soft RFI, OG proses PLN connection_x000a_30.01.19 : OG RBS Foundation, delivery material"/>
    <x v="2"/>
    <x v="0"/>
    <m/>
    <m/>
    <m/>
    <m/>
    <x v="2"/>
    <m/>
    <m/>
    <x v="1"/>
    <m/>
    <m/>
  </r>
  <r>
    <n v="283"/>
    <m/>
    <s v="SUM-LA-KOT-1039"/>
    <n v="30574330031"/>
    <s v="100914109"/>
    <s v="DESA WAY HARONG"/>
    <s v="ACTIVE"/>
    <s v="TB"/>
    <n v="104.76121999999999"/>
    <n v="-5.2947499999999996"/>
    <n v="50"/>
    <s v="10/200/300"/>
    <n v="2020"/>
    <s v="JEDI 2020 [NEW]"/>
    <s v="JL. DESA WAY HARONG RT 01 RW 01, DESA WAY HARONG KEC. AIR NANINGAN, KAB. TANGGAMUS PROVINSI LAMPUNG"/>
    <s v="HTI"/>
    <s v="SUM-LA-KOT-1039"/>
    <s v="WAY HARONG_AIR NANINGAN"/>
    <s v="COLO"/>
    <s v="TBG"/>
    <s v="West"/>
    <x v="13"/>
    <s v="Lampung"/>
    <s v="KAB. TANGGAMUS"/>
    <n v="6614396"/>
    <x v="163"/>
    <m/>
    <n v="27"/>
    <s v="&lt; 30 days"/>
    <d v="2020-02-14T00:00:00"/>
    <s v="W07-2020"/>
    <s v="Feb-2020"/>
    <s v="RFI"/>
    <s v=""/>
    <s v=""/>
    <d v="2020-02-12T00:00:00"/>
    <s v="W07-2020"/>
    <s v="Feb-2020"/>
    <d v="2020-02-12T00:00:00"/>
    <s v="W07-2020"/>
    <s v="Feb-2020"/>
    <s v="MW"/>
    <d v="2020-01-27T00:00:00"/>
    <m/>
    <n v="172300745106"/>
    <n v="6.6"/>
    <m/>
    <d v="2020-01-24T00:00:00"/>
    <m/>
    <m/>
    <d v="2020-02-11T00:00:00"/>
    <s v="W07-2020"/>
    <m/>
    <d v="2020-05-11T00:00:00"/>
    <m/>
    <s v="38.RFI"/>
    <s v="21.RFI"/>
    <s v="CLOSED - RFI DONE"/>
    <s v="11.02.20 : RFIN sent_x000a_06.02.20 : Foundation done, delivery material ME_x000a_30.01.19 : OG RBS Foundation, delivery material"/>
    <x v="2"/>
    <x v="0"/>
    <m/>
    <m/>
    <m/>
    <m/>
    <x v="2"/>
    <m/>
    <m/>
    <x v="1"/>
    <m/>
    <m/>
  </r>
  <r>
    <n v="227"/>
    <m/>
    <s v="JAW-JI-KNR-4256"/>
    <n v="30574020031"/>
    <s v="160183104"/>
    <s v="3G_BENDO"/>
    <s v="ACTIVE"/>
    <s v="SKP"/>
    <n v="112.16352000000001"/>
    <n v="-8.0719499999999993"/>
    <n v="40"/>
    <s v="60/180/270"/>
    <n v="2020"/>
    <s v="JEDI 2020 [NEW]"/>
    <s v="Kp. Dukuh Kembangan RT. 04 RW. 09 Desa. Sumberedjo Kec. Sanan KulonKab. Blitar – Jawa Timur"/>
    <s v="HTI"/>
    <s v="JAW-JI-KNR-4256"/>
    <s v="SANANKULON_SUMBERJO"/>
    <s v="COLO"/>
    <s v="TBG"/>
    <s v="EAST"/>
    <x v="6"/>
    <s v="Jawa Timur"/>
    <s v="KAB. BLITAR"/>
    <n v="6614391"/>
    <x v="163"/>
    <m/>
    <n v="26"/>
    <s v="&lt; 30 days"/>
    <d v="2020-02-14T00:00:00"/>
    <s v="W07-2020"/>
    <s v="Feb-2020"/>
    <s v="RFI"/>
    <s v=""/>
    <s v=""/>
    <d v="2020-02-12T00:00:00"/>
    <s v="W07-2020"/>
    <s v="Feb-2020"/>
    <d v="2020-02-12T00:00:00"/>
    <s v="W07-2020"/>
    <s v="Feb-2020"/>
    <s v="FO"/>
    <d v="2020-01-27T00:00:00"/>
    <m/>
    <n v="514021858765"/>
    <n v="6.6"/>
    <m/>
    <d v="2020-01-22T00:00:00"/>
    <m/>
    <m/>
    <d v="2020-02-10T00:00:00"/>
    <s v="W07-2020"/>
    <m/>
    <m/>
    <m/>
    <s v="38.RFI"/>
    <s v="21.RFI"/>
    <s v="CLOSED - RFI DONE"/>
    <s v="06.02.20 : aktual RFI, collecting document RFIN_x000a_30.01.19 : OG RBS Foundation, delivery material"/>
    <x v="2"/>
    <x v="0"/>
    <m/>
    <m/>
    <m/>
    <m/>
    <x v="2"/>
    <m/>
    <m/>
    <x v="1"/>
    <m/>
    <m/>
  </r>
  <r>
    <n v="373"/>
    <m/>
    <s v="SUM-SS-PKB-1221"/>
    <n v="30574080031"/>
    <s v="070174104"/>
    <s v="PTPN VII"/>
    <s v="ACTIVE"/>
    <s v="SMI"/>
    <n v="104.151"/>
    <n v="-2.8508900000000001"/>
    <n v="40"/>
    <s v="70/170/240"/>
    <n v="2020"/>
    <s v="JEDI 2020 [NEW]"/>
    <s v="Kampung Simpang Gardu Kecamatan Lais Kabupaten Musi Banyuasin Sumatera Selatan"/>
    <s v="HTI"/>
    <s v="SUM-SS-PKB-1221"/>
    <s v="TALANG JAYA INDAH"/>
    <s v="COLO"/>
    <s v="TBG"/>
    <s v="West"/>
    <x v="1"/>
    <s v="Sumatera Selatan"/>
    <s v="KAB. BANYU ASIN"/>
    <n v="6614394"/>
    <x v="163"/>
    <m/>
    <n v="66"/>
    <s v="61 - 90 days"/>
    <d v="2020-02-14T00:00:00"/>
    <s v="W07-2020"/>
    <s v="Feb-2020"/>
    <s v="RFI"/>
    <s v=""/>
    <s v=""/>
    <d v="2020-02-13T00:00:00"/>
    <s v="W07-2020"/>
    <s v="Feb-2020"/>
    <d v="2020-03-16T00:00:00"/>
    <s v="W12-2020"/>
    <s v="Mar-2020"/>
    <s v="MW"/>
    <d v="2020-01-27T00:00:00"/>
    <m/>
    <n v="142300785683"/>
    <n v="6.6"/>
    <m/>
    <d v="2020-01-22T00:00:00"/>
    <m/>
    <m/>
    <d v="2020-03-21T00:00:00"/>
    <s v="W12-2020"/>
    <m/>
    <d v="2020-07-31T00:00:00"/>
    <m/>
    <s v="38.RFI"/>
    <s v="21.RFI"/>
    <s v="CLOSED - RFI DONE"/>
    <s v="21.03.20 : RFIN sent_x000a_19.03.20 : actual RFI, collecting RFIN doc, plan email RFIN today_x000a_11.03.20 : plan rfi Senin 16 mar  20_x000a_20.02.20 : pondasi done, wait material on site_x000a_13.02.20 : 06.02.20 : 30.01.19 : OG RBS Foundation, delivery material"/>
    <x v="2"/>
    <x v="0"/>
    <m/>
    <m/>
    <m/>
    <m/>
    <x v="2"/>
    <m/>
    <m/>
    <x v="1"/>
    <m/>
    <m/>
  </r>
  <r>
    <n v="365"/>
    <m/>
    <s v="JAW-JB-SMD-3927"/>
    <n v="20201103201"/>
    <s v="122885109"/>
    <s v="PERMATARANCAEKEK_CCLKBSC"/>
    <s v="ACTIVE"/>
    <s v="SKP"/>
    <n v="107.82371999999999"/>
    <n v="-6.96631"/>
    <n v="30"/>
    <s v="60/230/310"/>
    <n v="2020"/>
    <s v="JEDI 2020 [NEW]"/>
    <s v="JL Raya Cicalengka _ Garut RT 004 Rw 003 Kel/ Desa Sindang Pakuon Kec Cimanggung  Prov. Jawa BaratKel/ Desa Sindang Pakuon Kec Cimanggung  "/>
    <s v="HTI"/>
    <s v="JAW-JB-SMD-3927"/>
    <s v="SINDANGPAKUON"/>
    <s v="COLO"/>
    <s v="TBG"/>
    <s v="CENTRAL"/>
    <x v="8"/>
    <s v="Jawa Barat"/>
    <s v="KAB. SUMEDANG"/>
    <n v="6614391"/>
    <x v="163"/>
    <m/>
    <n v="42"/>
    <s v="31 - 60 days"/>
    <d v="2020-02-14T00:00:00"/>
    <s v="W07-2020"/>
    <s v="Feb-2020"/>
    <s v="RFI"/>
    <s v=""/>
    <s v=""/>
    <d v="2020-02-13T00:00:00"/>
    <s v="W07-2020"/>
    <s v="Feb-2020"/>
    <d v="2020-02-28T00:00:00"/>
    <s v="W09-2020"/>
    <s v="Feb-2020"/>
    <s v="FO (Change to MW as temp solution)"/>
    <d v="2020-01-27T00:00:00"/>
    <m/>
    <s v="535171982260"/>
    <s v="6.6"/>
    <m/>
    <d v="2020-01-22T00:00:00"/>
    <m/>
    <m/>
    <d v="2020-02-26T00:00:00"/>
    <s v="W09-2020"/>
    <m/>
    <m/>
    <m/>
    <s v="38.RFI"/>
    <s v="21.RFI"/>
    <s v="CLOSED - RFI DONE"/>
    <s v="26.02.20 : RFIN sent_x000a_25.02.20 : RFI actual_x000a_20.02.20 : 17.02.20 : PLan Konek PLN besok 18 feb_x000a_13.02.20 : ME on going_x000a_06.02.20 : Pondasi OG, Tray onsite 11/02, Mounting onsite 11/02, ME &amp; Panel On proses_x000a_30.01.19 : pemintaan kompensasi colo oleh LL, delivery material"/>
    <x v="2"/>
    <x v="0"/>
    <m/>
    <m/>
    <m/>
    <m/>
    <x v="2"/>
    <m/>
    <m/>
    <x v="1"/>
    <m/>
    <m/>
  </r>
  <r>
    <n v="439"/>
    <m/>
    <s v="NUS-NT-KPG-0265"/>
    <n v="30574510031"/>
    <s v="190621109"/>
    <s v="TUAPUKAN KUPANG TIMUR"/>
    <s v="ACTIVE"/>
    <s v="TB"/>
    <n v="123.773"/>
    <n v="-10.109"/>
    <n v="40"/>
    <s v="70/150/260"/>
    <m/>
    <m/>
    <s v="Jl Timor Raya Desa Tuapukan , RT 003 / RW 002 , Dusun 1 "/>
    <s v="ALT"/>
    <s v="NUS-NT-KPG-0265"/>
    <s v="Tuapukan"/>
    <s v="COLO"/>
    <m/>
    <s v="EAST"/>
    <x v="4"/>
    <s v="Nusa Tenggara Timur"/>
    <s v="Kab. Kupang"/>
    <n v="6614398"/>
    <x v="163"/>
    <m/>
    <n v="42"/>
    <s v="31 - 60 days"/>
    <d v="2020-02-14T00:00:00"/>
    <s v="W07-2020"/>
    <s v="Feb-2020"/>
    <s v="RFI"/>
    <s v=""/>
    <s v=""/>
    <d v="2020-02-13T00:00:00"/>
    <s v="W07-2020"/>
    <s v="Feb-2020"/>
    <d v="2020-02-25T00:00:00"/>
    <s v="W09-2020"/>
    <s v="Feb-2020"/>
    <s v="MW"/>
    <d v="2020-01-27T00:00:00"/>
    <m/>
    <m/>
    <m/>
    <m/>
    <m/>
    <m/>
    <m/>
    <d v="2020-02-26T00:00:00"/>
    <s v="W09-2020"/>
    <m/>
    <m/>
    <m/>
    <s v="38.RFI"/>
    <s v="21.RFI"/>
    <s v="CLOSED - RFI DONE"/>
    <s v="26.02.20 : RFIN sent_x000a_25.02.20 : RFIcatual. collec doc RFIN_x000a_20.02.20 : 17.02.20 : XL approved KWH pra bayar dengan pengisian token awal 1 juta by TBG, plan RFI 25 feb 20_x000a_13.02.20 : eskalasi terkait surat jawaban PLN yang melayani sambungan PRA BAYAR (Token), need approval XL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x v="2"/>
    <x v="0"/>
    <m/>
    <m/>
    <m/>
    <m/>
    <x v="2"/>
    <m/>
    <m/>
    <x v="1"/>
    <m/>
    <m/>
  </r>
  <r>
    <n v="349"/>
    <m/>
    <s v="NUS-NT-KPG-0257"/>
    <n v="30574040031"/>
    <s v="190372109"/>
    <s v="NOELBAKI 2"/>
    <s v="ACTIVE"/>
    <s v="SKP"/>
    <n v="123.7"/>
    <n v="-10.1319"/>
    <n v="40"/>
    <s v="60/130/245"/>
    <m/>
    <m/>
    <s v="JL. TIMOR RAYA KM 15 RT 003/01, DESA NOELBAKI KEC. KUPANG TENGAH, NUSA TENGGARA TIMUR"/>
    <s v="ALT"/>
    <s v="NUS-NT-KPG-0257"/>
    <s v="Timor Noelbaki"/>
    <s v="COLO"/>
    <m/>
    <s v="EAST"/>
    <x v="4"/>
    <s v="Nusa Tenggara Timur"/>
    <s v="Kab. Kupang"/>
    <n v="6614393"/>
    <x v="163"/>
    <m/>
    <n v="33"/>
    <s v="31 - 60 days"/>
    <d v="2020-02-14T00:00:00"/>
    <s v="W07-2020"/>
    <s v="Feb-2020"/>
    <s v="RFI"/>
    <s v=""/>
    <s v=""/>
    <d v="2020-02-13T00:00:00"/>
    <s v="W07-2020"/>
    <s v="Feb-2020"/>
    <d v="2020-02-25T00:00:00"/>
    <s v="W09-2020"/>
    <s v="Feb-2020"/>
    <s v="MW"/>
    <d v="2020-01-27T00:00:00"/>
    <m/>
    <m/>
    <m/>
    <m/>
    <m/>
    <m/>
    <m/>
    <d v="2020-02-17T00:00:00"/>
    <s v="W08-2020"/>
    <m/>
    <m/>
    <m/>
    <s v="38.RFI"/>
    <s v="21.RFI"/>
    <s v="CLOSED - RFI DONE"/>
    <s v="17.02.20 : RFIN sent_x000a_13.02.20 : actual RFI, collecting doc RFIN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x v="2"/>
    <x v="0"/>
    <m/>
    <m/>
    <m/>
    <m/>
    <x v="2"/>
    <m/>
    <m/>
    <x v="1"/>
    <m/>
    <m/>
  </r>
  <r>
    <n v="398"/>
    <m/>
    <s v="SUM-LA-TWG-0997"/>
    <n v="30574070031"/>
    <s v="100291104"/>
    <s v="SIMPANG_SIMARASAHAN"/>
    <s v="ACTIVE"/>
    <s v="SMI"/>
    <n v="105.21142"/>
    <n v="-4.1759599999999999"/>
    <n v="50"/>
    <s v="20/130/250"/>
    <n v="2020"/>
    <s v="JEDI 2020 [NEW]"/>
    <s v="JL. LINTAS TIMUR DESA SIMPANG SINAS ASAHAN DUSUN II RT 01 KEL. INDRALOKA, KEC. LAMBU KIBANG KAB. TULANG BAWANG"/>
    <s v="HTI"/>
    <s v="SUM-LA-TWG-0997"/>
    <s v="INDRALOKA II"/>
    <s v="COLO"/>
    <s v="TBG"/>
    <s v="West"/>
    <x v="13"/>
    <s v="Lampung"/>
    <s v="KAB. TULANGBAWANG BA"/>
    <n v="6614394"/>
    <x v="163"/>
    <m/>
    <n v="40"/>
    <s v="31 - 60 days"/>
    <d v="2020-02-14T00:00:00"/>
    <s v="W07-2020"/>
    <s v="Feb-2020"/>
    <s v="RFI"/>
    <s v=""/>
    <s v=""/>
    <d v="2020-02-13T00:00:00"/>
    <s v="W07-2020"/>
    <s v="Feb-2020"/>
    <d v="2020-02-18T00:00:00"/>
    <s v="W08-2020"/>
    <s v="Feb-2020"/>
    <s v="MW"/>
    <d v="2020-01-27T00:00:00"/>
    <m/>
    <n v="173301740795"/>
    <n v="6.6"/>
    <m/>
    <d v="2020-01-21T00:00:00"/>
    <m/>
    <m/>
    <d v="2020-02-24T00:00:00"/>
    <s v="W09-2020"/>
    <m/>
    <d v="2020-05-22T00:00:00"/>
    <m/>
    <s v="38.RFI"/>
    <s v="21.RFI"/>
    <s v="CLOSED - RFI DONE"/>
    <s v="24.02.20 : RFIN sent_x000a_20.02.20 : plan submit RFIN 20 feb_x000a_13.02.20 : SRFI_x000a_06.02.20 : pondasi OG, ME On Site, Traget SRFI: 6 Feb 2020, Target RFI 11 Feb 2020, BPUJL Paid 5 feb_x000a_30.01.19 : Mobilisasi team, delivery material"/>
    <x v="2"/>
    <x v="0"/>
    <m/>
    <m/>
    <m/>
    <m/>
    <x v="2"/>
    <m/>
    <m/>
    <x v="1"/>
    <m/>
    <m/>
  </r>
  <r>
    <n v="243"/>
    <m/>
    <s v="SUM-LA-TWG-1000"/>
    <n v="30573930031"/>
    <s v="100051104"/>
    <s v="BANJAR AGUNG SELATAN"/>
    <s v="ACTIVE"/>
    <s v="SKP"/>
    <n v="105.20692"/>
    <n v="-4.4043000000000001"/>
    <n v="50"/>
    <s v="90/220/310"/>
    <n v="2020"/>
    <s v="JEDI 2020 [NEW]"/>
    <s v="Gilang Tunggal Makarta RT 03 RW 01 Desa Gilang Tunggal Makarta,Kec. Lambu Kibang Kabupaten Tulang Ba"/>
    <s v="HTI"/>
    <s v="SUM-LA-TWG-1000"/>
    <s v="GILANG TUNGGAL MAKARTA"/>
    <s v="COLO"/>
    <s v="TBG"/>
    <s v="West"/>
    <x v="13"/>
    <s v="Lampung"/>
    <s v="KAB. TULANGBAWANG BA"/>
    <n v="6614391"/>
    <x v="163"/>
    <m/>
    <n v="32"/>
    <s v="31 - 60 days"/>
    <d v="2020-02-14T00:00:00"/>
    <s v="W07-2020"/>
    <s v="Feb-2020"/>
    <s v="RFI"/>
    <s v=""/>
    <s v=""/>
    <d v="2020-02-13T00:00:00"/>
    <s v="W07-2020"/>
    <s v="Feb-2020"/>
    <d v="2020-02-18T00:00:00"/>
    <s v="W08-2020"/>
    <s v="Feb-2020"/>
    <s v="MW"/>
    <d v="2020-01-27T00:00:00"/>
    <m/>
    <n v="173400109211"/>
    <n v="6.6"/>
    <m/>
    <d v="2020-01-21T00:00:00"/>
    <m/>
    <m/>
    <d v="2020-02-16T00:00:00"/>
    <s v="W08-2020"/>
    <m/>
    <d v="2020-05-23T00:00:00"/>
    <m/>
    <s v="38.RFI"/>
    <s v="21.RFI"/>
    <s v="CLOSED - RFI DONE"/>
    <s v="16.02.20 : RFIN sent_x000a_13.02.20 : 06.02.20 : CME done/Soft RFI, OG proses PLN connection, BPUJL Paid, target Connect: 10 Feb 2020_x000a_30.01.19 : Mobilisasi team, delivery material"/>
    <x v="2"/>
    <x v="0"/>
    <m/>
    <m/>
    <m/>
    <m/>
    <x v="2"/>
    <m/>
    <m/>
    <x v="1"/>
    <m/>
    <m/>
  </r>
  <r>
    <n v="339"/>
    <m/>
    <s v="SUM-LA-MGL-0983"/>
    <n v="30573920031"/>
    <s v="100083104"/>
    <s v="MEKARSARI"/>
    <s v="ACTIVE"/>
    <s v="SKP"/>
    <n v="105.45569999999999"/>
    <n v="-4.2764699999999998"/>
    <n v="50"/>
    <s v="30/180/270"/>
    <n v="2020"/>
    <s v="JEDI 2020 [NEW]"/>
    <s v="JL. Poros Bina Bumi RT 09/ RW04 Ds Bina Bumi LAmpung  Kec Mraksa Aji Kab Tulang BawangDesa Bina Bumi, Kec Meraksa Aji, Kab Tulang Bawang"/>
    <s v="HTI"/>
    <s v="SUM-LA-MGL-0983"/>
    <s v="BINA BUMI"/>
    <s v="COLO"/>
    <s v="TBG"/>
    <s v="West"/>
    <x v="13"/>
    <s v="Lampung"/>
    <s v="KAB. TULANGBAWANG"/>
    <n v="6614391"/>
    <x v="163"/>
    <m/>
    <n v="40"/>
    <s v="31 - 60 days"/>
    <d v="2020-02-14T00:00:00"/>
    <s v="W07-2020"/>
    <s v="Feb-2020"/>
    <s v="RFI"/>
    <s v=""/>
    <s v=""/>
    <d v="2020-02-13T00:00:00"/>
    <s v="W07-2020"/>
    <s v="Feb-2020"/>
    <d v="2020-02-15T00:00:00"/>
    <s v="W07-2020"/>
    <s v="Feb-2020"/>
    <s v="MW"/>
    <d v="2020-01-27T00:00:00"/>
    <m/>
    <n v="173301740363"/>
    <n v="6.6"/>
    <m/>
    <d v="2020-01-21T00:00:00"/>
    <m/>
    <m/>
    <d v="2020-02-24T00:00:00"/>
    <s v="W09-2020"/>
    <m/>
    <d v="2020-05-23T00:00:00"/>
    <m/>
    <s v="38.RFI"/>
    <s v="21.RFI"/>
    <s v="CLOSED - RFI DONE"/>
    <s v="24.02.20 : RFIN sent_x000a_20.02.20 : plan submit RFIN 20 feb_x000a_17.02.20 : Plan RFI/PLN Connect 19 Feb 20_x000a_13.02.20 : SRFI_x000a_06.02.20 : Prepare material, Target Start pondasi 6 feb 2020, target mat ME On Site 6 feb 2020, BPUJL paid: done, target RFI: 10 Feb 2020_x000a_30.01.19 : Mobilisasi team, delivery material"/>
    <x v="2"/>
    <x v="0"/>
    <m/>
    <m/>
    <m/>
    <m/>
    <x v="2"/>
    <m/>
    <m/>
    <x v="1"/>
    <m/>
    <m/>
  </r>
  <r>
    <n v="446"/>
    <m/>
    <s v="SUM-LA-BDL-1120"/>
    <n v="30574260031"/>
    <s v="100628109"/>
    <s v="ZAENAL ABIDIN BDL"/>
    <s v="ACTIVE"/>
    <s v="TB"/>
    <n v="105.23309999999999"/>
    <n v="-5.3668300000000002"/>
    <n v="30"/>
    <s v="0/120/240"/>
    <n v="2020"/>
    <s v="JEDI 2020 [NEW]"/>
    <s v="Jl. Z A Pagar Alam No. 73 - 49 RT. 01 Link. II Kel Rajabasa Kec. Rajabasa Kota Bandar Lampung"/>
    <s v="HTI"/>
    <s v="SUM-LA-BDL-1120"/>
    <s v="RAJABASA_RAJABASA"/>
    <s v="COLO"/>
    <s v="TBG"/>
    <s v="West"/>
    <x v="13"/>
    <s v="Lampung"/>
    <s v="KOTA BANDAR LAMPUNG"/>
    <n v="6614396"/>
    <x v="163"/>
    <m/>
    <n v="33"/>
    <s v="31 - 60 days"/>
    <d v="2020-02-14T00:00:00"/>
    <s v="W07-2020"/>
    <s v="Feb-2020"/>
    <s v="RFI"/>
    <s v=""/>
    <s v=""/>
    <d v="2020-02-13T00:00:00"/>
    <s v="W07-2020"/>
    <s v="Feb-2020"/>
    <d v="2020-02-15T00:00:00"/>
    <s v="W07-2020"/>
    <s v="Feb-2020"/>
    <s v="MW"/>
    <d v="2020-01-27T00:00:00"/>
    <m/>
    <n v="171202752183"/>
    <n v="6.6"/>
    <m/>
    <d v="2020-01-21T00:00:00"/>
    <m/>
    <m/>
    <d v="2020-02-17T00:00:00"/>
    <s v="W08-2020"/>
    <m/>
    <d v="2020-07-04T00:00:00"/>
    <m/>
    <s v="38.RFI"/>
    <s v="21.RFI"/>
    <s v="CLOSED - RFI DONE"/>
    <s v="17.02.20 : RFI done, RFIN sent_x000a_13.02.20 : 06.02.20 : CME done/Soft RFI, OG proses PLN connection_x000a_30.01.19 : OG RBS Foundation, delivery material"/>
    <x v="2"/>
    <x v="0"/>
    <m/>
    <m/>
    <m/>
    <m/>
    <x v="2"/>
    <m/>
    <m/>
    <x v="1"/>
    <m/>
    <m/>
  </r>
  <r>
    <n v="340"/>
    <m/>
    <s v="SUM-LA-SDN-1028"/>
    <n v="30574090031"/>
    <s v="100251104"/>
    <s v="MELINTING"/>
    <s v="ACTIVE"/>
    <s v="SMI"/>
    <n v="105.75082"/>
    <n v="-5.3645100000000001"/>
    <n v="50"/>
    <s v="100/210/320"/>
    <n v="2020"/>
    <s v="JEDI 2020 [NEW]"/>
    <s v="JL RADEN PAKSI DUSUN II RT 03 KEL WANA_x0009__x0009__x0009__x000a_KEC MELINTING KAB LAMPUNG TIMUR"/>
    <s v="HTI"/>
    <s v="SUM-LA-SDN-1028"/>
    <s v="WANA"/>
    <s v="COLO"/>
    <s v="TBG"/>
    <s v="West"/>
    <x v="13"/>
    <s v="Lampung"/>
    <s v="KAB. LAMPUNG TIMUR"/>
    <n v="6614394"/>
    <x v="163"/>
    <m/>
    <n v="33"/>
    <s v="31 - 60 days"/>
    <d v="2020-02-14T00:00:00"/>
    <s v="W07-2020"/>
    <s v="Feb-2020"/>
    <s v="RFI"/>
    <s v=""/>
    <s v=""/>
    <d v="2020-02-13T00:00:00"/>
    <s v="W07-2020"/>
    <s v="Feb-2020"/>
    <d v="2020-02-15T00:00:00"/>
    <s v="W07-2020"/>
    <s v="Feb-2020"/>
    <s v="MW"/>
    <d v="2020-01-27T00:00:00"/>
    <m/>
    <n v="172100922428"/>
    <n v="6.6"/>
    <m/>
    <d v="2020-01-21T00:00:00"/>
    <m/>
    <m/>
    <d v="2020-02-17T00:00:00"/>
    <s v="W08-2020"/>
    <m/>
    <d v="2020-05-20T00:00:00"/>
    <m/>
    <s v="38.RFI"/>
    <s v="21.RFI"/>
    <s v="CLOSED - RFI DONE"/>
    <s v="17.02.20 : RFI done, RFIN sent_x000a_13.02.20 : SRFI_x000a_06.02.20 : mobilisasi tim, material onsite: 5 feb 2020, Target SRFI: 7 feb 2020, bpujl paid  5 feb 2020, target Connect PLN 7 Feb 2020_x000a_30.01.19 : Mobilisasi team, delivery material, plan start CME 3 Feb"/>
    <x v="2"/>
    <x v="0"/>
    <m/>
    <m/>
    <m/>
    <m/>
    <x v="2"/>
    <m/>
    <m/>
    <x v="1"/>
    <m/>
    <m/>
  </r>
  <r>
    <n v="343"/>
    <m/>
    <s v="SUM-LA-TWG-1011"/>
    <n v="30574250031"/>
    <s v="100127109"/>
    <s v="MURNI JAYA"/>
    <s v="ACTIVE"/>
    <s v="TB"/>
    <n v="105.12730000000001"/>
    <n v="-4.6940499999999998"/>
    <n v="50"/>
    <s v="80/180/330"/>
    <n v="2020"/>
    <s v="JEDI 2020 [NEW]"/>
    <s v="Dusun Gunung Menanti RT.002/ RW.001 Desa Gunung Menanti Kecamatan Tumijajar Kabupaten Tulang Bawang Barat  "/>
    <s v="HTI"/>
    <s v="SUM-LA-TWG-1011"/>
    <s v="GUNUNG MENANTI"/>
    <s v="COLO"/>
    <s v="TBG"/>
    <s v="West"/>
    <x v="13"/>
    <s v="Lampung"/>
    <s v="KAB. TULANGBAWANG BA"/>
    <n v="6614396"/>
    <x v="163"/>
    <m/>
    <n v="32"/>
    <s v="31 - 60 days"/>
    <d v="2020-02-14T00:00:00"/>
    <s v="W07-2020"/>
    <s v="Feb-2020"/>
    <s v="RFI"/>
    <s v=""/>
    <s v=""/>
    <d v="2020-02-13T00:00:00"/>
    <s v="W07-2020"/>
    <s v="Feb-2020"/>
    <d v="2020-02-15T00:00:00"/>
    <s v="W07-2020"/>
    <s v="Feb-2020"/>
    <s v="MW"/>
    <d v="2020-01-27T00:00:00"/>
    <m/>
    <n v="173400109229"/>
    <n v="6.6"/>
    <m/>
    <d v="2020-01-21T00:00:00"/>
    <m/>
    <m/>
    <d v="2020-02-16T00:00:00"/>
    <s v="W08-2020"/>
    <m/>
    <d v="2020-06-04T00:00:00"/>
    <m/>
    <s v="38.RFI"/>
    <s v="21.RFI"/>
    <s v="CLOSED - RFI DONE"/>
    <s v="16.02.20 : RFIN sent_x000a_13.02.20 : SRFI_x000a_06.02.20 : Prepare material, Target Start pondasi 6 feb 2020, target mat ME On Site 6 feb 2020, BPUJL paid: done, target RFI: 10 Feb 2020_x000a_30.01.19 : OG RBS Foundation, delivery material"/>
    <x v="2"/>
    <x v="0"/>
    <m/>
    <m/>
    <m/>
    <m/>
    <x v="2"/>
    <m/>
    <m/>
    <x v="1"/>
    <m/>
    <m/>
  </r>
  <r>
    <n v="357"/>
    <m/>
    <s v="SUM-LA-PRW-1055"/>
    <n v="30574500031"/>
    <s v="101044126"/>
    <s v="PATOMAN II"/>
    <s v="ACTIVE"/>
    <s v="TB"/>
    <n v="104.91145"/>
    <n v="-5.3822900000000002"/>
    <n v="40"/>
    <s v="70/160/330"/>
    <n v="2020"/>
    <s v="JEDI 2020 [NEW]"/>
    <s v="Karang Sari II Gg. SDN 1 Karang Sari, RT.001 RW.002, Desa Karang Sari, Kec. Pagelaran, Kab. Pringsewu, Prov. LampungKel.Karang SariKec.Pagelaran"/>
    <s v="HTI"/>
    <s v="SUM-LA-PRW-1055"/>
    <s v="KARANG SARI_PAGELARAN"/>
    <s v="COLO"/>
    <s v="TBG"/>
    <s v="West"/>
    <x v="13"/>
    <s v="Lampung"/>
    <s v="KAB. PRINGSEWU"/>
    <n v="6614396"/>
    <x v="163"/>
    <m/>
    <n v="32"/>
    <s v="31 - 60 days"/>
    <d v="2020-02-14T00:00:00"/>
    <s v="W07-2020"/>
    <s v="Feb-2020"/>
    <s v="RFI"/>
    <s v=""/>
    <s v=""/>
    <d v="2020-02-13T00:00:00"/>
    <s v="W07-2020"/>
    <s v="Feb-2020"/>
    <d v="2020-02-15T00:00:00"/>
    <s v="W07-2020"/>
    <s v="Feb-2020"/>
    <s v="MW"/>
    <d v="2020-01-27T00:00:00"/>
    <m/>
    <n v="172500956119"/>
    <n v="6.6"/>
    <m/>
    <d v="2020-01-21T00:00:00"/>
    <m/>
    <m/>
    <d v="2020-02-16T00:00:00"/>
    <s v="W08-2020"/>
    <m/>
    <d v="2020-05-16T00:00:00"/>
    <m/>
    <s v="38.RFI"/>
    <s v="21.RFI"/>
    <s v="CLOSED - RFI DONE"/>
    <s v="16.02.20 : RFIN sent_x000a_13.02.20 : SRFI_x000a_06.02.20 : OG RBS Foundation, delivery material_x000a_30.01.19 : Mobilisasi team, delivery material"/>
    <x v="2"/>
    <x v="0"/>
    <m/>
    <m/>
    <m/>
    <m/>
    <x v="2"/>
    <m/>
    <m/>
    <x v="1"/>
    <m/>
    <m/>
  </r>
  <r>
    <n v="279"/>
    <m/>
    <s v="SUM-LA-GDT-1051"/>
    <n v="30574360031"/>
    <s v="100114109"/>
    <s v="DESA GEBANG"/>
    <s v="ACTIVE"/>
    <s v="TB"/>
    <n v="105.23667"/>
    <n v="-5.5554699999999997"/>
    <n v="50"/>
    <s v="90/240/310"/>
    <n v="2020"/>
    <s v="JEDI 2020 [NEW]"/>
    <s v="Gebang Hilir, Desa Gebang, Kec. Padang Cermin, Kab. Pesawaran, Lampung."/>
    <s v="HTI"/>
    <s v="SUM-LA-GDT-1051"/>
    <s v="SIDODADI_TELUK PANDAN"/>
    <s v="COLO"/>
    <s v="TBG"/>
    <s v="West"/>
    <x v="13"/>
    <s v="Lampung"/>
    <s v="KAB. PESAWARAN"/>
    <n v="6614396"/>
    <x v="163"/>
    <m/>
    <n v="32"/>
    <s v="31 - 60 days"/>
    <d v="2020-02-14T00:00:00"/>
    <s v="W07-2020"/>
    <s v="Feb-2020"/>
    <s v="RFI"/>
    <s v=""/>
    <s v=""/>
    <d v="2020-02-13T00:00:00"/>
    <s v="W07-2020"/>
    <s v="Feb-2020"/>
    <d v="2020-02-15T00:00:00"/>
    <s v="W07-2020"/>
    <s v="Feb-2020"/>
    <s v="MW"/>
    <d v="2020-01-27T00:00:00"/>
    <m/>
    <n v="171802680904"/>
    <n v="6.6"/>
    <m/>
    <d v="2020-01-22T00:00:00"/>
    <m/>
    <m/>
    <d v="2020-02-16T00:00:00"/>
    <s v="W08-2020"/>
    <m/>
    <d v="2020-07-06T00:00:00"/>
    <m/>
    <s v="38.RFI"/>
    <s v="21.RFI"/>
    <s v="CLOSED - RFI DONE"/>
    <s v="16.02.20 : RFIN sent_x000a_13.02.20 : 06.02.20 : CME done/Soft RFI, OG proses PLN connection_x000a_30.01.19 : Mobilisasi team, delivery material"/>
    <x v="2"/>
    <x v="0"/>
    <m/>
    <m/>
    <m/>
    <m/>
    <x v="2"/>
    <m/>
    <m/>
    <x v="1"/>
    <m/>
    <m/>
  </r>
  <r>
    <n v="307"/>
    <m/>
    <s v="SUM-LA-GDT-1052"/>
    <n v="30574370031"/>
    <s v="100133109"/>
    <s v="JEMBAT BATU-2"/>
    <s v="ACTIVE"/>
    <s v="TB"/>
    <n v="105.17024000000001"/>
    <n v="-5.6538599999999999"/>
    <n v="50"/>
    <s v="50/235/350"/>
    <n v="2020"/>
    <s v="JEDI 2020 [NEW]"/>
    <s v="Desa Sanggi Tajur RT.06/00, Kec. Punduh Pidada, Kab. Pesawaran, Lampung."/>
    <s v="HTI"/>
    <s v="SUM-LA-GDT-1052"/>
    <s v="SUKAJAYA PUNDUH"/>
    <s v="COLO"/>
    <s v="TBG"/>
    <s v="West"/>
    <x v="13"/>
    <s v="Lampung"/>
    <s v="KAB. PESAWARAN"/>
    <n v="6614396"/>
    <x v="163"/>
    <m/>
    <n v="32"/>
    <s v="31 - 60 days"/>
    <d v="2020-02-14T00:00:00"/>
    <s v="W07-2020"/>
    <s v="Feb-2020"/>
    <s v="RFI"/>
    <s v=""/>
    <s v=""/>
    <d v="2020-02-13T00:00:00"/>
    <s v="W07-2020"/>
    <s v="Feb-2020"/>
    <d v="2020-02-15T00:00:00"/>
    <s v="W07-2020"/>
    <s v="Feb-2020"/>
    <s v="MW"/>
    <d v="2020-01-27T00:00:00"/>
    <m/>
    <n v="171802681119"/>
    <n v="6.6"/>
    <m/>
    <d v="2020-01-22T00:00:00"/>
    <m/>
    <m/>
    <d v="2020-02-16T00:00:00"/>
    <s v="W08-2020"/>
    <m/>
    <d v="2020-05-20T00:00:00"/>
    <m/>
    <s v="38.RFI"/>
    <s v="21.RFI"/>
    <s v="CLOSED - RFI DONE"/>
    <s v="16.02.20 : RFIN sent_x000a_13.02.20 : 06.02.20 : CME done/Soft RFI, OG proses PLN connection_x000a_30.01.19 : Mobilisasi team, delivery material"/>
    <x v="2"/>
    <x v="0"/>
    <m/>
    <m/>
    <m/>
    <m/>
    <x v="2"/>
    <m/>
    <m/>
    <x v="1"/>
    <m/>
    <m/>
  </r>
  <r>
    <n v="284"/>
    <m/>
    <s v="SUM-LA-TWG-1009"/>
    <n v="30574240031"/>
    <s v="100935109"/>
    <s v="DESA WAY SIDO"/>
    <s v="ACTIVE"/>
    <s v="TB"/>
    <n v="105.0136"/>
    <n v="-4.64114"/>
    <n v="50"/>
    <s v="40/200/300"/>
    <n v="2020"/>
    <s v="JEDI 2020 [NEW]"/>
    <s v="Jalan Dua, RT.012 RW.004, Desa Way Sido, Kecamatan Tulang Bawang Udik, Kabupaten Tulang Bawang Barat, Propinsi Lampung"/>
    <s v="HTI"/>
    <s v="SUM-LA-TWG-1009"/>
    <s v="WAY SIDO"/>
    <s v="COLO"/>
    <s v="TBG"/>
    <s v="West"/>
    <x v="13"/>
    <s v="Lampung"/>
    <s v="KAB. TULANGBAWANG BA"/>
    <n v="6614396"/>
    <x v="163"/>
    <m/>
    <n v="32"/>
    <s v="31 - 60 days"/>
    <d v="2020-02-14T00:00:00"/>
    <s v="W07-2020"/>
    <s v="Feb-2020"/>
    <s v="RFI"/>
    <s v=""/>
    <s v=""/>
    <d v="2020-02-13T00:00:00"/>
    <s v="W07-2020"/>
    <s v="Feb-2020"/>
    <d v="2020-02-15T00:00:00"/>
    <s v="W07-2020"/>
    <s v="Feb-2020"/>
    <s v="MW"/>
    <d v="2020-01-27T00:00:00"/>
    <m/>
    <n v="173400109190"/>
    <n v="6.6"/>
    <m/>
    <d v="2020-01-21T00:00:00"/>
    <m/>
    <m/>
    <d v="2020-02-16T00:00:00"/>
    <s v="W08-2020"/>
    <m/>
    <d v="2020-05-21T00:00:00"/>
    <m/>
    <s v="38.RFI"/>
    <s v="21.RFI"/>
    <s v="CLOSED - RFI DONE"/>
    <s v="16.02.20 : RFIN sent_x000a_13.02.20 : SRFI_x000a_06.02.20 :  pondasi OG, ME On Site, Traget SRFI: 6 Feb 2020, Target RFI 11 Feb 2020, BPUJL Paid 5 feb_x000a_30.01.19 : OG RBS Foundation, delivery material"/>
    <x v="2"/>
    <x v="0"/>
    <m/>
    <m/>
    <m/>
    <m/>
    <x v="2"/>
    <m/>
    <m/>
    <x v="1"/>
    <m/>
    <m/>
  </r>
  <r>
    <n v="443"/>
    <m/>
    <s v="SUM-LA-GDT-1046"/>
    <n v="30574350031"/>
    <s v="100978126"/>
    <s v="WAY URANG_LAMPUNG"/>
    <s v="ACTIVE"/>
    <s v="TB"/>
    <n v="105.11217000000001"/>
    <n v="-5.6053499999999996"/>
    <n v="50"/>
    <s v="90/180/270"/>
    <n v="2020"/>
    <s v="JEDI 2020 [NEW]"/>
    <s v="Way Urang, RT 001 RW 001, Desa Way Urang, Kec. Padang Cermin, Pesawaran, Lampung"/>
    <s v="HTI"/>
    <s v="SUM-LA-GDT-1046"/>
    <s v="WAY URANG_PADANG CERMIN"/>
    <s v="COLO"/>
    <s v="TBG"/>
    <s v="West"/>
    <x v="13"/>
    <s v="Lampung"/>
    <s v="KAB. PESAWARAN"/>
    <n v="6614396"/>
    <x v="163"/>
    <m/>
    <n v="32"/>
    <s v="31 - 60 days"/>
    <d v="2020-02-14T00:00:00"/>
    <s v="W07-2020"/>
    <s v="Feb-2020"/>
    <s v="RFI"/>
    <s v=""/>
    <s v=""/>
    <d v="2020-02-13T00:00:00"/>
    <s v="W07-2020"/>
    <s v="Feb-2020"/>
    <d v="2020-02-15T00:00:00"/>
    <s v="W07-2020"/>
    <s v="Feb-2020"/>
    <s v="MW"/>
    <d v="2020-01-27T00:00:00"/>
    <m/>
    <n v="171802680912"/>
    <n v="6.6"/>
    <m/>
    <d v="2020-01-22T00:00:00"/>
    <m/>
    <m/>
    <d v="2020-02-16T00:00:00"/>
    <s v="W08-2020"/>
    <m/>
    <d v="2020-05-19T00:00:00"/>
    <m/>
    <s v="38.RFI"/>
    <s v="21.RFI"/>
    <s v="CLOSED - RFI DONE"/>
    <s v="16.02.20 : RFIN sent_x000a_13.02.20 : SRFI_x000a_06.02.20 : 30.01.19 : OG RBS Foundation, delivery material"/>
    <x v="2"/>
    <x v="0"/>
    <m/>
    <m/>
    <m/>
    <m/>
    <x v="2"/>
    <m/>
    <m/>
    <x v="1"/>
    <m/>
    <m/>
  </r>
  <r>
    <n v="230"/>
    <m/>
    <s v="SUM-LA-KOT-1075"/>
    <n v="30573910031"/>
    <s v="100037104"/>
    <s v="AIRMANINGAN"/>
    <s v="ACTIVE"/>
    <s v="SKP"/>
    <n v="104.73043"/>
    <n v="-5.2734199999999998"/>
    <n v="50"/>
    <s v="130/240/320"/>
    <n v="2020"/>
    <s v="JEDI 2020 [NEW]"/>
    <s v="Jl.Airmaningan Rt 01 Rw 01 Dusun Cita Laksana Desa Air KubangKecamatan Airmaningan Kabupaten Tanggamus Propinsi Lampung"/>
    <s v="HTI"/>
    <s v="SUM-LA-KOT-1075"/>
    <s v="AIR KUBANG_AIR NANINGAN"/>
    <s v="COLO"/>
    <s v="TBG"/>
    <s v="West"/>
    <x v="13"/>
    <s v="Lampung"/>
    <s v="KAB. TANGGAMUS"/>
    <n v="6614391"/>
    <x v="163"/>
    <m/>
    <n v="27"/>
    <s v="&lt; 30 days"/>
    <d v="2020-02-14T00:00:00"/>
    <s v="W07-2020"/>
    <s v="Feb-2020"/>
    <s v="RFI"/>
    <s v=""/>
    <s v=""/>
    <d v="2020-02-13T00:00:00"/>
    <s v="W07-2020"/>
    <s v="Feb-2020"/>
    <d v="2020-02-13T00:00:00"/>
    <s v="W07-2020"/>
    <s v="Feb-2020"/>
    <s v="MW"/>
    <d v="2020-01-27T00:00:00"/>
    <m/>
    <n v="172300745092"/>
    <n v="6.6"/>
    <m/>
    <d v="2020-01-21T00:00:00"/>
    <m/>
    <m/>
    <d v="2020-02-11T00:00:00"/>
    <s v="W07-2020"/>
    <m/>
    <d v="2020-05-22T00:00:00"/>
    <m/>
    <s v="38.RFI"/>
    <s v="21.RFI"/>
    <s v="CLOSED - RFI DONE"/>
    <s v="11.02.20 : RFIN sent_x000a_06.02.20 : Foundation done, delivery material ME_x000a_30.01.19 : Mobilisasi team, delivery material"/>
    <x v="2"/>
    <x v="0"/>
    <m/>
    <m/>
    <m/>
    <m/>
    <x v="2"/>
    <m/>
    <m/>
    <x v="1"/>
    <m/>
    <m/>
  </r>
  <r>
    <n v="369"/>
    <m/>
    <s v="SUM-LA-KTB-1116"/>
    <n v="30574060031"/>
    <s v="100254104"/>
    <s v="PLEMBANGAN"/>
    <s v="ACTIVE"/>
    <s v="SMI"/>
    <n v="104.74391"/>
    <n v="-4.87425"/>
    <n v="50"/>
    <s v="80/200/270"/>
    <n v="2020"/>
    <s v="JEDI 2020 [NEW]"/>
    <s v="Dusun Plembangan Desa.Bumi Mandiri_x0009__x0009__x0009__x0009__x0009__x0009__x0009__x0009__x0009__x0009__x0009__x0009__x0009__x0009__x0009__x0009__x0009__x0009__x000a_Kec.Abung Barat_x0009__x0009__x0009__x0009__x0009__x0009__x0009__x0009__x0009__x0009__x0009__x0009__x0009__x0009__x0009__x0009__x0009__x0009__x000a_"/>
    <s v="HTI"/>
    <s v="SUM-LA-KTB-1116"/>
    <s v="BUMI MANDIRI"/>
    <s v="COLO"/>
    <s v="TBG"/>
    <s v="West"/>
    <x v="13"/>
    <s v="Lampung"/>
    <s v="KAB. LAMPUNG UTARA"/>
    <n v="6614394"/>
    <x v="163"/>
    <m/>
    <n v="27"/>
    <s v="&lt; 30 days"/>
    <d v="2020-02-14T00:00:00"/>
    <s v="W07-2020"/>
    <s v="Feb-2020"/>
    <s v="RFI"/>
    <s v=""/>
    <s v=""/>
    <d v="2020-02-13T00:00:00"/>
    <s v="W07-2020"/>
    <s v="Feb-2020"/>
    <d v="2020-02-13T00:00:00"/>
    <s v="W07-2020"/>
    <s v="Feb-2020"/>
    <s v="MW"/>
    <d v="2020-01-27T00:00:00"/>
    <m/>
    <n v="173001383908"/>
    <n v="6.6"/>
    <m/>
    <d v="2020-01-21T00:00:00"/>
    <m/>
    <m/>
    <d v="2020-02-11T00:00:00"/>
    <s v="W07-2020"/>
    <m/>
    <d v="2020-05-08T00:00:00"/>
    <m/>
    <s v="38.RFI"/>
    <s v="21.RFI"/>
    <s v="CLOSED - RFI DONE"/>
    <s v="11.02.20 : RFIN sent_x000a_06.02.20 : Prepare material, Target Start pondasi 6 feb 2020, target mat ME On Site 6 feb 2020, BPUJL paid: done, target RFI: 10 Feb 2020_x000a_30.01.19 : Mobilisasi team, delivery material"/>
    <x v="2"/>
    <x v="0"/>
    <m/>
    <m/>
    <m/>
    <m/>
    <x v="2"/>
    <m/>
    <m/>
    <x v="1"/>
    <m/>
    <m/>
  </r>
  <r>
    <n v="232"/>
    <m/>
    <s v="SUM-LA-TWG-1004"/>
    <n v="30574230031"/>
    <s v="101052109"/>
    <s v="API_MAKARTI TUMIJAJAR"/>
    <s v="ACTIVE"/>
    <s v="TB"/>
    <n v="105.06950999999999"/>
    <n v="-4.6718299999999999"/>
    <n v="50"/>
    <s v="100/200/300"/>
    <n v="2020"/>
    <s v="JEDI 2020 [NEW]"/>
    <s v="MAKARTI RT 010 RW 003 DESA MAKARTI KECAMATAN TUMIJAJAR"/>
    <s v="HTI"/>
    <s v="SUM-LA-TWG-1004"/>
    <s v="MAKARTI_TUMIJAJAR"/>
    <s v="COLO"/>
    <s v="TBG"/>
    <s v="West"/>
    <x v="13"/>
    <s v="Lampung"/>
    <s v="KAB. TULANGBAWANG BA"/>
    <n v="6614396"/>
    <x v="163"/>
    <m/>
    <n v="27"/>
    <s v="&lt; 30 days"/>
    <d v="2020-02-14T00:00:00"/>
    <s v="W07-2020"/>
    <s v="Feb-2020"/>
    <s v="RFI"/>
    <s v=""/>
    <s v=""/>
    <d v="2020-02-13T00:00:00"/>
    <s v="W07-2020"/>
    <s v="Feb-2020"/>
    <d v="2020-02-13T00:00:00"/>
    <s v="W07-2020"/>
    <s v="Feb-2020"/>
    <s v="MW"/>
    <d v="2020-01-27T00:00:00"/>
    <m/>
    <n v="173400109133"/>
    <n v="6.6"/>
    <m/>
    <d v="2020-01-21T00:00:00"/>
    <m/>
    <m/>
    <d v="2020-02-11T00:00:00"/>
    <s v="W07-2020"/>
    <m/>
    <d v="2020-05-15T00:00:00"/>
    <m/>
    <s v="38.RFI"/>
    <s v="21.RFI"/>
    <s v="CLOSED - RFI DONE"/>
    <s v="11.02.20 : RFIN sent_x000a_11.02.20 : RFIN sent_x000a_06.02.20 : CME done/Soft RFI, OG proses PLN connection, BPUJL Paid, target Connect: 10 Feb 2020_x000a_30.01.19 : OG RBS Foundation, delivery material"/>
    <x v="2"/>
    <x v="0"/>
    <m/>
    <m/>
    <m/>
    <m/>
    <x v="2"/>
    <m/>
    <m/>
    <x v="1"/>
    <m/>
    <m/>
  </r>
  <r>
    <n v="350"/>
    <m/>
    <s v="SUM-SS-MRE-1188"/>
    <n v="30574140031"/>
    <s v="071304126"/>
    <s v="PAGAR AGUNG"/>
    <s v="ACTIVE"/>
    <s v="TB"/>
    <n v="104.18371"/>
    <n v="-3.5521699999999998"/>
    <n v="50"/>
    <s v="10/100/260"/>
    <n v="2020"/>
    <s v="JEDI 2020 [NEW]"/>
    <s v="Dusun I, Desa Pagar Agung, Kec. Rambang, Kab. Muara Enim, Sumatera Selatan"/>
    <s v="HTI"/>
    <s v="SUM-SS-MRE-1188"/>
    <s v="PAGAR AGUNG_RAMBANG"/>
    <s v="COLO"/>
    <s v="TBG"/>
    <s v="West"/>
    <x v="1"/>
    <s v="Sumatera Selatan"/>
    <s v="KAB. MUARA ENIM"/>
    <n v="6614396"/>
    <x v="163"/>
    <m/>
    <n v="27"/>
    <s v="&lt; 30 days"/>
    <d v="2020-02-14T00:00:00"/>
    <s v="W07-2020"/>
    <s v="Feb-2020"/>
    <s v="RFI"/>
    <s v=""/>
    <s v=""/>
    <d v="2020-02-13T00:00:00"/>
    <s v="W07-2020"/>
    <s v="Feb-2020"/>
    <d v="2020-02-13T00:00:00"/>
    <s v="W07-2020"/>
    <s v="Feb-2020"/>
    <s v="MW"/>
    <d v="2020-01-27T00:00:00"/>
    <m/>
    <n v="149200060451"/>
    <n v="6.6"/>
    <m/>
    <d v="2020-01-22T00:00:00"/>
    <m/>
    <m/>
    <d v="2020-02-11T00:00:00"/>
    <s v="W07-2020"/>
    <m/>
    <d v="2020-06-09T00:00:00"/>
    <m/>
    <s v="38.RFI"/>
    <s v="21.RFI"/>
    <s v="CLOSED - RFI DONE"/>
    <s v="11.02.20 : RFIN sent_x000a_06.02.20 : 30.01.19 : OG RBS Foundation, delivery material_x000a_"/>
    <x v="2"/>
    <x v="0"/>
    <m/>
    <m/>
    <m/>
    <m/>
    <x v="2"/>
    <m/>
    <m/>
    <x v="1"/>
    <m/>
    <m/>
  </r>
  <r>
    <n v="422"/>
    <m/>
    <s v="SUM-SS-PBM-1202"/>
    <n v="30574160031"/>
    <s v="071238109"/>
    <s v="TANJUNG TELANG"/>
    <s v="ACTIVE"/>
    <s v="TB"/>
    <n v="104.17587"/>
    <n v="-3.3856299999999999"/>
    <n v="50"/>
    <s v="150/220/290"/>
    <n v="2020"/>
    <s v="JEDI 2020 [NEW]"/>
    <s v="Jalan Raya Sungai  Medang - Tanjung Telang Dusun IV Desa Tanjung Telang Kec. Prabumulih Barat Sumatera Selatan"/>
    <s v="HTI"/>
    <s v="SUM-SS-PBM-1202"/>
    <s v="TANJUNG TELANG"/>
    <s v="COLO"/>
    <s v="TBG"/>
    <s v="West"/>
    <x v="1"/>
    <s v="Sumatera Selatan"/>
    <s v="KOTA PRABUMULIH"/>
    <n v="6614396"/>
    <x v="163"/>
    <m/>
    <n v="27"/>
    <s v="&lt; 30 days"/>
    <d v="2020-02-14T00:00:00"/>
    <s v="W07-2020"/>
    <s v="Feb-2020"/>
    <s v="RFI"/>
    <s v=""/>
    <s v=""/>
    <d v="2020-02-13T00:00:00"/>
    <s v="W07-2020"/>
    <s v="Feb-2020"/>
    <d v="2020-02-13T00:00:00"/>
    <s v="W07-2020"/>
    <s v="Feb-2020"/>
    <s v="MW"/>
    <d v="2020-01-27T00:00:00"/>
    <m/>
    <n v="149200060469"/>
    <n v="6.6"/>
    <m/>
    <d v="2020-01-21T00:00:00"/>
    <m/>
    <m/>
    <d v="2020-02-11T00:00:00"/>
    <s v="W07-2020"/>
    <m/>
    <d v="2020-05-23T00:00:00"/>
    <m/>
    <s v="38.RFI"/>
    <s v="21.RFI"/>
    <s v="CLOSED - RFI DONE"/>
    <s v="11.02.20 : RFIN sent_x000a_06.02.20 : 30.01.19 : OG RBS Foundation, delivery material_x000a_"/>
    <x v="2"/>
    <x v="0"/>
    <m/>
    <m/>
    <m/>
    <m/>
    <x v="2"/>
    <m/>
    <m/>
    <x v="1"/>
    <m/>
    <m/>
  </r>
  <r>
    <n v="293"/>
    <m/>
    <s v="SUM-LA-PRW-1054"/>
    <n v="30574490031"/>
    <s v="100985109"/>
    <s v="FAJAR MULYA"/>
    <s v="ACTIVE"/>
    <s v="TB"/>
    <n v="104.9379"/>
    <n v="-5.4547999999999996"/>
    <n v="50"/>
    <s v="30/110/280"/>
    <n v="2020"/>
    <s v="JEDI 2020 [NEW]"/>
    <s v="Wargo Mulyo, RT.001 RW.004, Desa Wargo Mulyo, Kec. Pardasuka, Kab. Pringsewu, Prop. Lampung."/>
    <s v="HTI"/>
    <s v="SUM-LA-PRW-1054"/>
    <s v="WARGA MULYO"/>
    <s v="COLO"/>
    <s v="TBG"/>
    <s v="West"/>
    <x v="13"/>
    <s v="Lampung"/>
    <s v="KAB. PRINGSEWU"/>
    <n v="6614396"/>
    <x v="163"/>
    <m/>
    <n v="27"/>
    <s v="&lt; 30 days"/>
    <d v="2020-02-14T00:00:00"/>
    <s v="W07-2020"/>
    <s v="Feb-2020"/>
    <s v="RFI"/>
    <s v=""/>
    <s v=""/>
    <d v="2020-02-13T00:00:00"/>
    <s v="W07-2020"/>
    <s v="Feb-2020"/>
    <d v="2020-02-13T00:00:00"/>
    <s v="W07-2020"/>
    <s v="Feb-2020"/>
    <s v="MW"/>
    <d v="2020-01-27T00:00:00"/>
    <m/>
    <n v="172400411703"/>
    <n v="6.6"/>
    <m/>
    <d v="2020-01-22T00:00:00"/>
    <m/>
    <m/>
    <d v="2020-02-11T00:00:00"/>
    <s v="W07-2020"/>
    <m/>
    <d v="2020-07-03T00:00:00"/>
    <m/>
    <s v="38.RFI"/>
    <s v="21.RFI"/>
    <s v="CLOSED - RFI DONE"/>
    <s v="11.02.20 : RFIN sent_x000a_06.02.20 : OG ME installation_x000a_30.01.19 : Mobilisasi team, delivery material"/>
    <x v="2"/>
    <x v="0"/>
    <m/>
    <m/>
    <m/>
    <m/>
    <x v="2"/>
    <m/>
    <m/>
    <x v="1"/>
    <m/>
    <m/>
  </r>
  <r>
    <n v="267"/>
    <m/>
    <s v="JAW-JB-PWK-3740"/>
    <n v="30574390031"/>
    <s v="125494126"/>
    <s v="CIKOPO"/>
    <s v="ACTIVE"/>
    <s v="TB"/>
    <n v="107.48862"/>
    <n v="-6.4279900000000003"/>
    <n v="40"/>
    <s v="90/210/330"/>
    <n v="2020"/>
    <s v="JEDI 2020 [NEW]"/>
    <s v="KP. CIKOPO RT 10 RW04 DESA CIKOPO BUNGURSARI KEC.PURWAKARTA KAB. PURWAKARTA"/>
    <s v="HTI"/>
    <s v="JAW-JB-PWK-3740"/>
    <s v="CIKOPO_BUNGURSARI"/>
    <s v="COLO"/>
    <s v="TBG"/>
    <s v="CENTRAL"/>
    <x v="8"/>
    <s v="Jawa Barat"/>
    <s v="KAB. PURWAKARTA"/>
    <n v="6614396"/>
    <x v="163"/>
    <m/>
    <n v="26"/>
    <s v="&lt; 30 days"/>
    <d v="2020-02-14T00:00:00"/>
    <s v="W07-2020"/>
    <s v="Feb-2020"/>
    <s v="RFI"/>
    <s v=""/>
    <s v=""/>
    <d v="2020-02-13T00:00:00"/>
    <s v="W07-2020"/>
    <s v="Feb-2020"/>
    <d v="2020-02-13T00:00:00"/>
    <s v="W07-2020"/>
    <s v="Feb-2020"/>
    <s v="MW"/>
    <d v="2020-01-27T00:00:00"/>
    <m/>
    <s v="534443744273"/>
    <s v="6.6"/>
    <m/>
    <d v="2020-01-22T00:00:00"/>
    <m/>
    <m/>
    <d v="2020-02-10T00:00:00"/>
    <s v="W07-2020"/>
    <m/>
    <m/>
    <m/>
    <s v="38.RFI"/>
    <s v="21.RFI"/>
    <s v="CLOSED - RFI DONE"/>
    <s v="10.02.20 : RFIN sent_x000a_06.02.20 :  RFI aktual, RFIN &amp; Sistem NY, collecting RFI doc_x000a_30.01.19 : comcase permintaan biaya kordinasi dengan LSM yang tinggi, pekerjaan stop, OG proses negosiasi"/>
    <x v="2"/>
    <x v="0"/>
    <m/>
    <m/>
    <m/>
    <m/>
    <x v="2"/>
    <m/>
    <m/>
    <x v="1"/>
    <m/>
    <m/>
  </r>
  <r>
    <n v="318"/>
    <m/>
    <s v="SUM-SS-LHT-1216"/>
    <n v="30573940031"/>
    <s v="070117109"/>
    <s v="KEBAN LAHAT EX PASAR SELUMA-1"/>
    <s v="ACTIVE"/>
    <s v="SKP"/>
    <n v="103.57396"/>
    <n v="-3.7324899999999999"/>
    <n v="50"/>
    <s v="80/190/280"/>
    <n v="2020"/>
    <s v="JEDI 2020 [NEW]"/>
    <s v="Jl.PTP Kebun Senabing Kampung Dua Desa Keban Kecamatan Lahat Kabupaten Lahat Sumsel"/>
    <s v="HTI"/>
    <s v="SUM-SS-LHT-1216"/>
    <s v="KEBAN"/>
    <s v="COLO"/>
    <s v="TBG"/>
    <s v="West"/>
    <x v="1"/>
    <s v="Sumatera Selatan"/>
    <s v="KAB. LAHAT"/>
    <n v="6614391"/>
    <x v="163"/>
    <m/>
    <n v="26"/>
    <s v="&lt; 30 days"/>
    <d v="2020-02-14T00:00:00"/>
    <s v="W07-2020"/>
    <s v="Feb-2020"/>
    <s v="RFI"/>
    <s v=""/>
    <s v=""/>
    <d v="2020-02-13T00:00:00"/>
    <s v="W07-2020"/>
    <s v="Feb-2020"/>
    <d v="2020-02-13T00:00:00"/>
    <s v="W07-2020"/>
    <s v="Feb-2020"/>
    <s v="MW"/>
    <d v="2020-01-27T00:00:00"/>
    <m/>
    <n v="147000687284"/>
    <n v="6.6"/>
    <m/>
    <d v="2020-01-22T00:00:00"/>
    <m/>
    <m/>
    <d v="2020-02-10T00:00:00"/>
    <s v="W07-2020"/>
    <m/>
    <d v="2020-08-16T00:00:00"/>
    <m/>
    <s v="38.RFI"/>
    <s v="21.RFI"/>
    <s v="CLOSED - RFI DONE"/>
    <s v="10.02.20 : RFIN done_x000a_06.02.20 : CME done/Soft RFI, OG proses PLN connection, target Connect PLN: 7 feb 2020_x000a_30.01.19 : OG RBS Foundation, delivery material_x000a_29.01.19 : Mobilisasi team, delivery material, plan start CME 31 Jan"/>
    <x v="2"/>
    <x v="0"/>
    <m/>
    <m/>
    <m/>
    <m/>
    <x v="2"/>
    <m/>
    <m/>
    <x v="1"/>
    <m/>
    <m/>
  </r>
  <r>
    <n v="295"/>
    <m/>
    <s v="JAW-JT-KDS-0872"/>
    <n v="30574770031"/>
    <s v="140360109"/>
    <s v="GAMONG"/>
    <s v="ACTIVE"/>
    <s v="TB"/>
    <n v="110.77287"/>
    <n v="-6.7907900000000003"/>
    <n v="50"/>
    <s v="15/150/295"/>
    <m/>
    <m/>
    <s v="Jl Raya Jetak Blimbing Kidul RT 01 RW 02 Kel.Banget Kec.Kaliwungu Kab.Kudus, Jawa Tengah"/>
    <s v="EID"/>
    <s v="JAW-JT-KDS-0872"/>
    <s v="BANGET KALIWUNGU"/>
    <s v="COLO"/>
    <m/>
    <s v="CENTRAL"/>
    <x v="5"/>
    <s v="Jawa Tengah"/>
    <s v="KUDUS"/>
    <n v="6614397"/>
    <x v="163"/>
    <m/>
    <n v="71"/>
    <s v="61 - 90 days"/>
    <d v="2020-02-14T00:00:00"/>
    <s v="W07-2020"/>
    <s v="Feb-2020"/>
    <s v="RFI"/>
    <s v=""/>
    <s v=""/>
    <d v="2020-02-14T00:00:00"/>
    <s v="W07-2020"/>
    <s v="Feb-2020"/>
    <d v="2020-03-27T00:00:00"/>
    <s v="W13-2020"/>
    <s v="Mar-2020"/>
    <s v="FO"/>
    <d v="2020-01-27T00:00:00"/>
    <m/>
    <n v="520013233917"/>
    <n v="7.7"/>
    <m/>
    <m/>
    <m/>
    <m/>
    <d v="2020-03-26T00:00:00"/>
    <s v="W13-2020"/>
    <m/>
    <m/>
    <m/>
    <s v="38.RFI"/>
    <s v="21.RFI"/>
    <s v="CLOSED - RFI DONE"/>
    <s v="26.03.20 : RFIN sent_x000a_25.03.20 : ACTUAL RFI, collecting doc RFIN_x000a_11.03.20 : 03.04.20 : plan RFIN 03.05.20_x000a_26.02.20 : SRFI, plan RFI+ MG 28 Feb_x000a_20.02.20 : 13.02.20 : RBS Foundation done_x000a_06.02.20 : OG RBS Foundation_x000a_30.01.19 : Mobilisasi team, delivery material, plan start CME 1 Feb"/>
    <x v="2"/>
    <x v="0"/>
    <m/>
    <m/>
    <m/>
    <m/>
    <x v="2"/>
    <m/>
    <m/>
    <x v="1"/>
    <m/>
    <m/>
  </r>
  <r>
    <n v="309"/>
    <m/>
    <s v="JAW-JT-BYL-0233"/>
    <n v="30575560031"/>
    <s v="141151109"/>
    <s v="JRAKAH BOYOLALI"/>
    <s v="ACTIVE"/>
    <s v="TB"/>
    <n v="110.41707"/>
    <n v="-7.4981169999999997"/>
    <n v="50"/>
    <s v="25/85/285"/>
    <m/>
    <m/>
    <s v="Dsn. Bangunrejo RT.03/02 Ds. Jrakah, Kec. Selo, Kab. Boyolali"/>
    <s v="EID"/>
    <s v="JAW-JT-BYL-0233"/>
    <s v="JRAKAH BOYOLALI"/>
    <s v="COLO"/>
    <m/>
    <s v="CENTRAL"/>
    <x v="5"/>
    <s v="Jawa Tengah"/>
    <s v="BOYOLALI"/>
    <n v="6614397"/>
    <x v="163"/>
    <m/>
    <n v="71"/>
    <s v="61 - 90 days"/>
    <d v="2020-02-14T00:00:00"/>
    <s v="W07-2020"/>
    <s v="Feb-2020"/>
    <s v="RFI"/>
    <s v=""/>
    <s v=""/>
    <d v="2020-02-14T00:00:00"/>
    <s v="W07-2020"/>
    <s v="Feb-2020"/>
    <d v="2020-03-27T00:00:00"/>
    <s v="W13-2020"/>
    <s v="Mar-2020"/>
    <s v="MW"/>
    <d v="2020-01-28T00:00:00"/>
    <m/>
    <n v="521541317303"/>
    <s v="7,7"/>
    <m/>
    <m/>
    <m/>
    <m/>
    <d v="2020-03-26T00:00:00"/>
    <s v="W13-2020"/>
    <m/>
    <d v="2020-07-17T00:00:00"/>
    <m/>
    <s v="38.RFI"/>
    <s v="21.RFI"/>
    <s v="CLOSED - RFI DONE"/>
    <s v="26.03.20 : RFIN sent_x000a_25.03.20 : ACTUAL RFI, collecting doc RFIN_x000a_11.03.20 : 03.04.20 : plan RFIN 03.05.20_x000a_26.02.20 : SRFI, plan RFI+ MG 28 Feb_x000a_20.02.20 : 13.02.20 : ME &amp; Grounding installataion_x000a_06.02.20 : 30.01.19 : Mobilisasi team, delivery material, plan start CME 1 Feb"/>
    <x v="2"/>
    <x v="0"/>
    <m/>
    <m/>
    <m/>
    <m/>
    <x v="2"/>
    <m/>
    <m/>
    <x v="1"/>
    <m/>
    <m/>
  </r>
  <r>
    <n v="425"/>
    <m/>
    <s v="JAW-JB-SMD-3738"/>
    <n v="20201103211"/>
    <s v="122411109"/>
    <s v="Tanjungsari-Marco"/>
    <s v="ACTIVE"/>
    <s v="SKP"/>
    <n v="107.80463"/>
    <n v="-6.9025800000000004"/>
    <n v="30"/>
    <s v="90/210/330"/>
    <n v="2020"/>
    <s v="JEDI 2020 [NEW]"/>
    <s v="Kp Babakan situ Rt03 Rw06 Kel Tanjung sari kec Tanjung sari kab sumedang"/>
    <s v="HTI"/>
    <s v="JAW-JB-SMD-3738"/>
    <s v="TANJUNGSARI_Kenanga"/>
    <s v="COLO"/>
    <s v="TBG"/>
    <s v="CENTRAL"/>
    <x v="8"/>
    <s v="Jawa Barat"/>
    <s v="KAB. SUMEDANG"/>
    <n v="6614391"/>
    <x v="163"/>
    <m/>
    <n v="40"/>
    <s v="31 - 60 days"/>
    <d v="2020-02-14T00:00:00"/>
    <s v="W07-2020"/>
    <s v="Feb-2020"/>
    <s v="RFI"/>
    <s v=""/>
    <s v=""/>
    <d v="2020-02-14T00:00:00"/>
    <s v="W07-2020"/>
    <s v="Feb-2020"/>
    <d v="2020-02-28T00:00:00"/>
    <s v="W09-2020"/>
    <s v="Feb-2020"/>
    <s v="FO (Change to MW as temp solution)"/>
    <d v="2020-01-27T00:00:00"/>
    <m/>
    <s v="535171982789"/>
    <s v="6.6"/>
    <m/>
    <d v="2020-01-22T00:00:00"/>
    <m/>
    <m/>
    <d v="2020-02-24T00:00:00"/>
    <s v="W09-2020"/>
    <m/>
    <m/>
    <m/>
    <s v="38.RFI"/>
    <s v="21.RFI"/>
    <s v="CLOSED - RFI DONE"/>
    <s v="24.02.20 : RFIN sent_x000a_20.02.20 : OG ME installation_x000a_17.02.20 : Material ME+tray+grounding+mounting onsite 18/02, BPUL plan bayar 18/02_x000a_13.02.20 : isu close,plan bowplank+pondasi BTS 14/02_x000a_07.02.20 - 06.02.20 : Comcase (LL minta kompensasi tinggi 5jt,)_x000a_30.01.19 : OG RBS Foundation, delivery material"/>
    <x v="2"/>
    <x v="0"/>
    <m/>
    <m/>
    <m/>
    <m/>
    <x v="2"/>
    <m/>
    <m/>
    <x v="1"/>
    <m/>
    <m/>
  </r>
  <r>
    <n v="341"/>
    <m/>
    <s v="JAW-JT-BLA-0146"/>
    <n v="30574790031"/>
    <s v="142717126"/>
    <s v="MENDEN RANDUBLATUNG"/>
    <s v="ACTIVE"/>
    <s v="TB"/>
    <n v="111.42236"/>
    <n v="-7.23081"/>
    <n v="40"/>
    <s v="30/100/300"/>
    <m/>
    <m/>
    <s v="Ds Ngampon RT.01 RW.04 Desa Mendenrejo Kecamatan Kradenan Kabupaten Blora"/>
    <s v="EID"/>
    <s v="JAW-JT-BLA-0146"/>
    <s v="Temulus Randublatung"/>
    <s v="COLO"/>
    <m/>
    <s v="CENTRAL"/>
    <x v="5"/>
    <s v="Jawa Tengah"/>
    <s v="BLORA"/>
    <n v="6614397"/>
    <x v="163"/>
    <m/>
    <n v="47"/>
    <s v="31 - 60 days"/>
    <d v="2020-02-14T00:00:00"/>
    <s v="W07-2020"/>
    <s v="Feb-2020"/>
    <s v="RFI"/>
    <s v=""/>
    <s v=""/>
    <d v="2020-02-14T00:00:00"/>
    <s v="W07-2020"/>
    <s v="Feb-2020"/>
    <d v="2020-02-25T00:00:00"/>
    <s v="W09-2020"/>
    <s v="Feb-2020"/>
    <s v="FO"/>
    <d v="2020-01-27T00:00:00"/>
    <m/>
    <n v="520081224655"/>
    <s v="7,7"/>
    <m/>
    <m/>
    <m/>
    <m/>
    <d v="2020-03-02T00:00:00"/>
    <s v="W10-2020"/>
    <m/>
    <m/>
    <m/>
    <s v="38.RFI"/>
    <s v="21.RFI"/>
    <s v="CLOSED - RFI DONE"/>
    <s v="02.03.20 : RFIN sent_x000a_20.02.20 : 13.02.20 : RBS Foundation done_x000a_06.02.20 : OG RBS Foundation, delivery material_x000a_30.01.19 : Mobilisasi team, delivery material, plan start CME 1 Feb"/>
    <x v="2"/>
    <x v="0"/>
    <m/>
    <m/>
    <m/>
    <m/>
    <x v="2"/>
    <m/>
    <m/>
    <x v="1"/>
    <m/>
    <m/>
  </r>
  <r>
    <n v="435"/>
    <m/>
    <s v="JAW-YO-BTL-0124"/>
    <n v="30575010031"/>
    <s v="150051104"/>
    <s v="TIMBULHARJO"/>
    <s v="ACTIVE"/>
    <s v="SMI"/>
    <n v="110.371"/>
    <n v="-7.8630399999999998"/>
    <n v="40"/>
    <s v="95/190/270/350"/>
    <m/>
    <m/>
    <s v="KLEGEN RT.01/RW.36, KEL. BANGUNHARJO, KEC. SEWON, KAB. BANTUL."/>
    <s v="EID"/>
    <s v="JAW-YO-BTL-0124"/>
    <s v="Semar Bangunharjo"/>
    <s v="COLO"/>
    <m/>
    <s v="CENTRAL"/>
    <x v="5"/>
    <s v="DI Yogyakarta"/>
    <s v="BANTUL"/>
    <n v="6614395"/>
    <x v="163"/>
    <m/>
    <n v="41"/>
    <s v="31 - 60 days"/>
    <d v="2020-02-14T00:00:00"/>
    <s v="W07-2020"/>
    <s v="Feb-2020"/>
    <s v="RFI"/>
    <s v=""/>
    <s v=""/>
    <d v="2020-02-14T00:00:00"/>
    <s v="W07-2020"/>
    <s v="Feb-2020"/>
    <d v="2020-02-21T00:00:00"/>
    <s v="W08-2020"/>
    <s v="Feb-2020"/>
    <s v="MW"/>
    <d v="2020-01-27T00:00:00"/>
    <m/>
    <n v="521032412856"/>
    <s v="7,7"/>
    <m/>
    <m/>
    <m/>
    <m/>
    <d v="2020-02-25T00:00:00"/>
    <s v="W09-2020"/>
    <m/>
    <d v="2020-07-23T00:00:00"/>
    <m/>
    <s v="38.RFI"/>
    <s v="21.RFI"/>
    <s v="CLOSED - RFI DONE"/>
    <s v="25.02.20 : RFIN sent_x000a_20.02.20 : plan RFI 21 feb_x000a_13.02.20 : CME done/Soft RFI, _x000a_06.02.20 : 30.01.19 : OG RBS Foundation, delivery material"/>
    <x v="2"/>
    <x v="0"/>
    <m/>
    <m/>
    <m/>
    <m/>
    <x v="2"/>
    <m/>
    <m/>
    <x v="1"/>
    <m/>
    <m/>
  </r>
  <r>
    <n v="237"/>
    <m/>
    <s v="JAW-JT-MKD-1150"/>
    <n v="30574680031"/>
    <s v="141231109"/>
    <s v="BALEREJO"/>
    <s v="ACTIVE"/>
    <s v="SKP"/>
    <n v="110.12820000000001"/>
    <n v="-7.4366700000000003"/>
    <n v="50"/>
    <s v="80/170/350"/>
    <m/>
    <m/>
    <s v="Dsn Tempel RT001 RW001, Ds Balerejo, Kec Kaliangkrik, Kab Magelang, JAWA TENGAH"/>
    <s v="EID"/>
    <s v="JAW-JT-MKD-1150"/>
    <s v="Balerejo Kaliangkrik"/>
    <s v="COLO"/>
    <m/>
    <s v="CENTRAL"/>
    <x v="5"/>
    <s v="Jawa Tengah"/>
    <s v="MAGELANG"/>
    <n v="6614392"/>
    <x v="163"/>
    <m/>
    <n v="41"/>
    <s v="31 - 60 days"/>
    <d v="2020-02-14T00:00:00"/>
    <s v="W07-2020"/>
    <s v="Feb-2020"/>
    <s v="RFI"/>
    <s v=""/>
    <s v=""/>
    <d v="2020-02-14T00:00:00"/>
    <s v="W07-2020"/>
    <s v="Feb-2020"/>
    <d v="2020-02-20T00:00:00"/>
    <s v="W08-2020"/>
    <s v="Feb-2020"/>
    <s v="FO"/>
    <d v="2020-01-27T00:00:00"/>
    <m/>
    <n v="521512290165"/>
    <s v="7,7"/>
    <m/>
    <m/>
    <m/>
    <m/>
    <d v="2020-02-25T00:00:00"/>
    <s v="W09-2020"/>
    <m/>
    <m/>
    <m/>
    <s v="38.RFI"/>
    <s v="21.RFI"/>
    <s v="CLOSED - RFI DONE"/>
    <s v="25.02.20 : RFIN sent_x000a_20.02.20 : CME done/Soft RFI, plan RFI 21 feb_x000a_13.02.20 : ME &amp; Grounding installataion_x000a_06.02.20 : OG RBS Foundation, delivery material_x000a_30.01.19 : Mobilisasi team, delivery material"/>
    <x v="2"/>
    <x v="0"/>
    <m/>
    <m/>
    <m/>
    <m/>
    <x v="2"/>
    <m/>
    <m/>
    <x v="1"/>
    <m/>
    <m/>
  </r>
  <r>
    <n v="337"/>
    <m/>
    <s v="JAW-JT-MKD-1158"/>
    <n v="30574660031"/>
    <s v="140268104"/>
    <s v="MARUNGAN"/>
    <s v="ACTIVE"/>
    <s v="SKP"/>
    <n v="110.07404"/>
    <n v="-7.4537699999999996"/>
    <n v="50"/>
    <s v="125/180/280"/>
    <m/>
    <m/>
    <s v="Jl.Raya Marungan-Kaliangkrik, Ds. Tenggalar, Kel. Sutopati, Kec. Kajoran, Kab. Magelang, Jawa Tengah_x000a_"/>
    <s v="EID"/>
    <s v="JAW-JT-MKD-1158"/>
    <s v="Marungan Kajoran Magelang"/>
    <s v="COLO"/>
    <m/>
    <s v="CENTRAL"/>
    <x v="5"/>
    <s v="Jawa Tengah"/>
    <s v="MAGELANG"/>
    <n v="6614392"/>
    <x v="163"/>
    <m/>
    <n v="41"/>
    <s v="31 - 60 days"/>
    <d v="2020-02-14T00:00:00"/>
    <s v="W07-2020"/>
    <s v="Feb-2020"/>
    <s v="RFI"/>
    <s v=""/>
    <s v=""/>
    <d v="2020-02-14T00:00:00"/>
    <s v="W07-2020"/>
    <s v="Feb-2020"/>
    <d v="2020-02-20T00:00:00"/>
    <s v="W08-2020"/>
    <s v="Feb-2020"/>
    <s v="FO"/>
    <d v="2020-01-27T00:00:00"/>
    <m/>
    <n v="5215111091097"/>
    <n v="7.7"/>
    <m/>
    <m/>
    <m/>
    <m/>
    <d v="2020-02-25T00:00:00"/>
    <s v="W09-2020"/>
    <m/>
    <m/>
    <m/>
    <s v="38.RFI"/>
    <s v="21.RFI"/>
    <s v="CLOSED - RFI DONE"/>
    <s v="25.02.20 : RFIN sent (MG)_x000a_20.02.20 : CME done/Soft RFI, plan RFI 21 feb_x000a_13.02.20 : RBS Foundation done_x000a_06.02.20 : OG RBS Foundation, delivery material_x000a_30.01.19 : Mobilisasi team, delivery material"/>
    <x v="2"/>
    <x v="0"/>
    <m/>
    <m/>
    <m/>
    <m/>
    <x v="2"/>
    <m/>
    <m/>
    <x v="1"/>
    <m/>
    <m/>
  </r>
  <r>
    <n v="414"/>
    <m/>
    <s v="JAW-JT-SMG-0552"/>
    <n v="30574780031"/>
    <s v="140523109"/>
    <s v="SURATMO TBG"/>
    <s v="ACTIVE"/>
    <s v="TB"/>
    <n v="110.37931"/>
    <n v="-6.9963600000000001"/>
    <n v="30"/>
    <s v="110/240/325"/>
    <m/>
    <m/>
    <s v="Jl. Muradi No.78, RT.07 RW.07, Kel. Kembang Arum, Kec.Semarang Barat, Kota Semarang"/>
    <s v="EID"/>
    <s v="JAW-JT-SMG-0552"/>
    <s v="WOLOGITO TENGAH"/>
    <s v="COLO"/>
    <m/>
    <s v="CENTRAL"/>
    <x v="5"/>
    <s v="Jawa Tengah"/>
    <s v="KOTA SEMARANG"/>
    <n v="6614397"/>
    <x v="163"/>
    <m/>
    <n v="41"/>
    <s v="31 - 60 days"/>
    <d v="2020-02-14T00:00:00"/>
    <s v="W07-2020"/>
    <s v="Feb-2020"/>
    <s v="RFI"/>
    <s v=""/>
    <s v=""/>
    <d v="2020-02-14T00:00:00"/>
    <s v="W07-2020"/>
    <s v="Feb-2020"/>
    <d v="2020-02-20T00:00:00"/>
    <s v="W08-2020"/>
    <s v="Feb-2020"/>
    <s v="MW"/>
    <d v="2020-01-27T00:00:00"/>
    <m/>
    <n v="523024822053"/>
    <s v="7,7"/>
    <m/>
    <m/>
    <m/>
    <m/>
    <d v="2020-02-25T00:00:00"/>
    <s v="W09-2020"/>
    <m/>
    <d v="2020-08-28T00:00:00"/>
    <m/>
    <s v="38.RFI"/>
    <s v="21.RFI"/>
    <s v="CLOSED - RFI DONE"/>
    <s v="25.02.20 : RFIN sent_x000a_20.02.20 : CME done/Soft RFI, plan RFI 24 feb_x000a_13.02.20 : 06.02.20 : OG RBS Foundation, delivery material_x000a_30.01.19 : Mobilisasi team, delivery material"/>
    <x v="2"/>
    <x v="0"/>
    <m/>
    <m/>
    <m/>
    <m/>
    <x v="2"/>
    <m/>
    <m/>
    <x v="1"/>
    <m/>
    <m/>
  </r>
  <r>
    <n v="317"/>
    <m/>
    <s v="JAW-JT-MKD-1159"/>
    <n v="30574670031"/>
    <s v="140448104"/>
    <s v="KDSARI TIMUR (WONOKERTO)"/>
    <s v="ACTIVE"/>
    <s v="SKP"/>
    <n v="110.24014"/>
    <n v="-7.4528800000000004"/>
    <n v="50"/>
    <s v="50/160/235/335"/>
    <m/>
    <m/>
    <s v="JL. Geger I Kel. Girirejo, Kec Tegalrejo, Kab Magelang"/>
    <s v="EID"/>
    <s v="JAW-JT-MKD-1159"/>
    <s v="Girirejo Magelang"/>
    <s v="COLO"/>
    <m/>
    <s v="CENTRAL"/>
    <x v="5"/>
    <s v="Jawa Tengah"/>
    <s v="MAGELANG"/>
    <n v="6614392"/>
    <x v="163"/>
    <m/>
    <n v="33"/>
    <s v="31 - 60 days"/>
    <d v="2020-02-14T00:00:00"/>
    <s v="W07-2020"/>
    <s v="Feb-2020"/>
    <s v="RFI"/>
    <s v=""/>
    <s v=""/>
    <d v="2020-02-14T00:00:00"/>
    <s v="W07-2020"/>
    <s v="Feb-2020"/>
    <d v="2020-02-18T00:00:00"/>
    <s v="W08-2020"/>
    <s v="Feb-2020"/>
    <s v="MW"/>
    <d v="2020-01-27T00:00:00"/>
    <m/>
    <n v="521570915045"/>
    <s v="7,7"/>
    <m/>
    <m/>
    <m/>
    <m/>
    <d v="2020-02-17T00:00:00"/>
    <s v="W08-2020"/>
    <m/>
    <d v="2020-09-09T00:00:00"/>
    <m/>
    <s v="38.RFI"/>
    <s v="21.RFI"/>
    <s v="CLOSED - RFI DONE"/>
    <s v="17.02.20 : RFI done, RFIN sent_x000a_13.02.20 : ME &amp; Grounding installataion_x000a_06.02.20 : OG RBS Foundation, delivery material_x000a_30.01.19 : Mobilisasi team, delivery material"/>
    <x v="2"/>
    <x v="0"/>
    <m/>
    <m/>
    <m/>
    <m/>
    <x v="2"/>
    <m/>
    <m/>
    <x v="1"/>
    <m/>
    <m/>
  </r>
  <r>
    <n v="296"/>
    <m/>
    <s v="JAW-JT-PWR-1657"/>
    <n v="30574710031"/>
    <s v="140754104"/>
    <s v="GEBANG"/>
    <s v="ACTIVE"/>
    <s v="SMI"/>
    <n v="110.01321"/>
    <n v="-7.615221"/>
    <n v="50"/>
    <s v="10/150/230"/>
    <m/>
    <m/>
    <s v="Ds. Redin RT.01/01 Kec. Gebang Kab.Purworejo"/>
    <s v="EID"/>
    <s v="JAW-JT-PWR-1657"/>
    <s v="Redin Raya Purworejo"/>
    <s v="COLO"/>
    <m/>
    <s v="CENTRAL"/>
    <x v="5"/>
    <s v="Jawa Tengah"/>
    <s v="PURWOREJO"/>
    <n v="6614395"/>
    <x v="163"/>
    <m/>
    <n v="30"/>
    <s v="&lt; 30 days"/>
    <d v="2020-02-14T00:00:00"/>
    <s v="W07-2020"/>
    <s v="Feb-2020"/>
    <s v="RFI"/>
    <s v=""/>
    <s v=""/>
    <d v="2020-02-14T00:00:00"/>
    <s v="W07-2020"/>
    <s v="Feb-2020"/>
    <d v="2020-02-14T00:00:00"/>
    <s v="W07-2020"/>
    <s v="Feb-2020"/>
    <s v="MW"/>
    <d v="2020-01-27T00:00:00"/>
    <m/>
    <n v="521521300613"/>
    <s v="7,7"/>
    <m/>
    <m/>
    <m/>
    <m/>
    <d v="2020-02-14T00:00:00"/>
    <s v="W07-2020"/>
    <m/>
    <d v="2020-07-24T00:00:00"/>
    <m/>
    <s v="38.RFI"/>
    <s v="21.RFI"/>
    <s v="CLOSED - RFI DONE"/>
    <s v="14.02.20 : RFIN sent_x000a_13.02.20 : actual RFI, collecting doc RFIN_x000a_06.02.20 : 30.01.19 : OG RBS Foundation, delivery material"/>
    <x v="2"/>
    <x v="0"/>
    <m/>
    <m/>
    <m/>
    <m/>
    <x v="2"/>
    <m/>
    <m/>
    <x v="1"/>
    <m/>
    <m/>
  </r>
  <r>
    <n v="252"/>
    <m/>
    <s v="JAW-JT-BYL-0232"/>
    <n v="30574820031"/>
    <s v="142879109"/>
    <s v="BLUE NGLAJI KEMUSU"/>
    <s v="ACTIVE"/>
    <s v="TB"/>
    <n v="110.7596234"/>
    <n v="-7.2785720500000002"/>
    <n v="40"/>
    <s v="60/115/200"/>
    <m/>
    <m/>
    <s v="Rejosari RT.01 RW.03 Kel. Kedungmulyo Kec. Kemusu Kab. Boyolali"/>
    <s v="EID"/>
    <s v="JAW-JT-BYL-0232"/>
    <s v="NGLAJI KEMUSU"/>
    <s v="COLO"/>
    <m/>
    <s v="CENTRAL"/>
    <x v="5"/>
    <s v="Jawa Tengah"/>
    <s v="BOYOLALI"/>
    <n v="6614397"/>
    <x v="163"/>
    <m/>
    <n v="32"/>
    <s v="31 - 60 days"/>
    <d v="2020-02-14T00:00:00"/>
    <s v="W07-2020"/>
    <s v="Feb-2020"/>
    <s v="RFI"/>
    <s v=""/>
    <s v=""/>
    <d v="2020-02-15T00:00:00"/>
    <s v="W07-2020"/>
    <s v="Feb-2020"/>
    <d v="2020-02-15T00:00:00"/>
    <s v="W07-2020"/>
    <s v="Feb-2020"/>
    <s v="MW"/>
    <d v="2020-01-27T00:00:00"/>
    <m/>
    <n v="520592156890"/>
    <s v="7,7"/>
    <m/>
    <m/>
    <m/>
    <m/>
    <d v="2020-02-16T00:00:00"/>
    <s v="W08-2020"/>
    <m/>
    <m/>
    <m/>
    <s v="38.RFI"/>
    <s v="21.RFI"/>
    <s v="CLOSED - RFI DONE"/>
    <s v="16.02.20 : RFIN sent_x000a_13.02.20 : CME done/Soft RFI_x000a_06.02.20 : RBS Foundation done_x000a_30.01.19 : OG RBS Foundation, material ME Grounding tray dan mounting on site"/>
    <x v="2"/>
    <x v="0"/>
    <m/>
    <m/>
    <m/>
    <m/>
    <x v="2"/>
    <m/>
    <m/>
    <x v="1"/>
    <m/>
    <m/>
  </r>
  <r>
    <n v="273"/>
    <m/>
    <s v="JAW-BT-SRG-0020"/>
    <n v="30574600031"/>
    <s v="130962109"/>
    <s v="DALUNGRAYACIPETIR"/>
    <s v="ACTIVE"/>
    <s v="SKP"/>
    <n v="106.17494000000001"/>
    <n v="-6.1436599999999997"/>
    <n v="40"/>
    <s v="0/90/210"/>
    <m/>
    <m/>
    <s v="Jl. Raya Petir KM 4 RT 02/RW 04 Kel. Cipocok Kec. Cipocok Jaya, Kota Serang"/>
    <s v="EID"/>
    <s v="JAW-BT-SRG-0020"/>
    <s v="DALUNG RAYA CIPETIR"/>
    <s v="COLO"/>
    <m/>
    <s v="JABO"/>
    <x v="14"/>
    <s v="Banten"/>
    <s v="KOTA SERANG"/>
    <n v="6614392"/>
    <x v="163"/>
    <m/>
    <n v="30"/>
    <s v="&lt; 30 days"/>
    <d v="2020-02-14T00:00:00"/>
    <s v="W07-2020"/>
    <s v="Feb-2020"/>
    <s v="RFI"/>
    <s v=""/>
    <s v=""/>
    <d v="2020-02-17T00:00:00"/>
    <s v="W08-2020"/>
    <s v="Feb-2020"/>
    <d v="2020-02-17T00:00:00"/>
    <s v="W08-2020"/>
    <s v="Feb-2020"/>
    <s v="FO"/>
    <d v="2020-12-08T00:00:00"/>
    <m/>
    <n v="561100613208"/>
    <n v="6.6"/>
    <m/>
    <m/>
    <m/>
    <m/>
    <d v="2020-02-14T00:00:00"/>
    <s v="W07-2020"/>
    <m/>
    <m/>
    <m/>
    <s v="38.RFI"/>
    <s v="21.RFI"/>
    <s v="CLOSED - RFI DONE"/>
    <s v="14.02.20 : RFIN sent_x000a_13.02.20 : 06.02.20 : CME done/Soft RFI, wait PLN connection_x000a_30.01.20 : OG RBS foundation"/>
    <x v="2"/>
    <x v="0"/>
    <m/>
    <m/>
    <m/>
    <m/>
    <x v="2"/>
    <m/>
    <m/>
    <x v="1"/>
    <m/>
    <m/>
  </r>
  <r>
    <n v="270"/>
    <m/>
    <s v="JAW-JK-GGP-0523"/>
    <n v="30574590031"/>
    <s v="111118109"/>
    <s v="CITRA2 UTAMAI4THW_HBTS"/>
    <s v="ACTIVE"/>
    <s v="SKP"/>
    <n v="106.70219400000001"/>
    <n v="-6.1351959999999996"/>
    <n v="36"/>
    <s v="15/140/230/295"/>
    <m/>
    <m/>
    <s v="JL Peta Utara Kampung Maja RT.004 RW.002 Kel. Pegadungan Kec.Kalideres Jakarta Barat"/>
    <s v="EID"/>
    <s v="JAW-JK-GGP-0523"/>
    <s v="Pegadungan Kali Deres"/>
    <s v="COLO"/>
    <m/>
    <s v="JABO"/>
    <x v="10"/>
    <s v="DKI Jakarta"/>
    <s v="JAKARTA BARAT"/>
    <n v="6614392"/>
    <x v="163"/>
    <m/>
    <n v="30"/>
    <s v="&lt; 30 days"/>
    <d v="2020-02-14T00:00:00"/>
    <s v="W07-2020"/>
    <s v="Feb-2020"/>
    <s v="RFI"/>
    <s v=""/>
    <s v=""/>
    <d v="2020-02-17T00:00:00"/>
    <s v="W08-2020"/>
    <s v="Feb-2020"/>
    <d v="2020-02-17T00:00:00"/>
    <s v="W08-2020"/>
    <s v="Feb-2020"/>
    <s v="MW"/>
    <d v="2020-01-27T00:00:00"/>
    <m/>
    <n v="546303033292"/>
    <n v="6.6"/>
    <m/>
    <m/>
    <m/>
    <m/>
    <d v="2020-02-14T00:00:00"/>
    <s v="W07-2020"/>
    <m/>
    <d v="2020-09-07T00:00:00"/>
    <m/>
    <s v="38.RFI"/>
    <s v="21.RFI"/>
    <s v="CLOSED - RFI DONE"/>
    <s v="14.02.20 : RFIN sent_x000a_13.02.20 : 06.02.20 : CME done/Soft RFI, wait PLN connection_x000a_30.01.20 : OG RBS foundation"/>
    <x v="2"/>
    <x v="0"/>
    <m/>
    <m/>
    <m/>
    <m/>
    <x v="2"/>
    <m/>
    <m/>
    <x v="1"/>
    <m/>
    <m/>
  </r>
  <r>
    <n v="375"/>
    <m/>
    <s v="JAW-BT-SRG-0023"/>
    <n v="30574810031"/>
    <s v="131525126"/>
    <s v="PURIANGGREKSERANG"/>
    <s v="ACTIVE"/>
    <s v="TB"/>
    <n v="106.20934"/>
    <n v="-6.1101700000000001"/>
    <n v="50"/>
    <s v="120/190/300"/>
    <m/>
    <m/>
    <s v="Kp.Kewunen RW02 Kel.Teritih Kec. Walantaka"/>
    <s v="EID"/>
    <s v="JAW-BT-SRG-0023"/>
    <s v="PURI ANGGREK SERANG"/>
    <s v="COLO"/>
    <m/>
    <s v="JABO"/>
    <x v="14"/>
    <s v="Banten"/>
    <s v="KOTA SERANG"/>
    <n v="6614397"/>
    <x v="163"/>
    <m/>
    <n v="30"/>
    <s v="&lt; 30 days"/>
    <d v="2020-02-14T00:00:00"/>
    <s v="W07-2020"/>
    <s v="Feb-2020"/>
    <s v="RFI"/>
    <s v=""/>
    <s v=""/>
    <d v="2020-02-17T00:00:00"/>
    <s v="W08-2020"/>
    <s v="Feb-2020"/>
    <d v="2020-02-17T00:00:00"/>
    <s v="W08-2020"/>
    <s v="Feb-2020"/>
    <s v="MW"/>
    <d v="2020-01-27T00:00:00"/>
    <m/>
    <n v="561100613224"/>
    <n v="6.6"/>
    <m/>
    <m/>
    <m/>
    <m/>
    <d v="2020-02-14T00:00:00"/>
    <s v="W07-2020"/>
    <m/>
    <d v="2020-05-26T00:00:00"/>
    <m/>
    <s v="38.RFI"/>
    <s v="21.RFI"/>
    <s v="CLOSED - RFI DONE"/>
    <s v="14.02.20 : RFIN sent_x000a_13.02.20 : 06.02.20 : CME done/Soft RFI, wait PLN connection_x000a_30.01.20 : OG RBS foundation"/>
    <x v="2"/>
    <x v="0"/>
    <m/>
    <m/>
    <m/>
    <m/>
    <x v="2"/>
    <m/>
    <m/>
    <x v="1"/>
    <m/>
    <m/>
  </r>
  <r>
    <n v="410"/>
    <m/>
    <s v="JAW-YO-SMN-0032"/>
    <n v="30575020031"/>
    <s v="150068104"/>
    <s v="SUMBERHARJO"/>
    <s v="ACTIVE"/>
    <s v="SMI"/>
    <n v="110.4833"/>
    <n v="-7.8110299999999997"/>
    <n v="40"/>
    <s v="130/245/350"/>
    <m/>
    <m/>
    <s v="Dsn. Jlatren, Ds. Jogoroto, Kec.Berbah, Kab. Sleman, Daerah Istimewa Yogyakarta"/>
    <s v="EID"/>
    <s v="JAW-YO-SMN-0032"/>
    <s v="JLATREN JOGOTIRTO"/>
    <s v="COLO"/>
    <m/>
    <s v="CENTRAL"/>
    <x v="5"/>
    <s v="DI Yogyakarta"/>
    <s v="SLEMAN"/>
    <n v="6614395"/>
    <x v="163"/>
    <m/>
    <n v="71"/>
    <s v="61 - 90 days"/>
    <d v="2020-02-14T00:00:00"/>
    <s v="W07-2020"/>
    <s v="Feb-2020"/>
    <s v="RFI"/>
    <s v=""/>
    <s v=""/>
    <d v="2020-02-18T00:00:00"/>
    <s v="W08-2020"/>
    <s v="Feb-2020"/>
    <d v="2020-03-27T00:00:00"/>
    <s v="W13-2020"/>
    <s v="Mar-2020"/>
    <s v="MW"/>
    <d v="2020-01-27T00:00:00"/>
    <m/>
    <n v="521012878127"/>
    <s v="5,5"/>
    <m/>
    <m/>
    <m/>
    <m/>
    <d v="2020-03-26T00:00:00"/>
    <s v="W13-2020"/>
    <m/>
    <d v="2020-09-07T00:00:00"/>
    <m/>
    <s v="38.RFI"/>
    <s v="21.RFI"/>
    <s v="CLOSED - RFI DONE"/>
    <s v="26.03.20 : RFIN sent_x000a_25.03.20 : ACTUAL RFI, daya PLN 5.5 kVA sesuai approval XL_x000a_11.03.20 : OVB_x000a_20.02.20 : plan RFI 21 Feb_x000a_13.02.20 : CME done/Soft RFI_x000a_06.02.20 : OG RBS Foundation_x000a_30.01.19 : Mobilisasi team, delivery material, plan start CME 1 Feb"/>
    <x v="2"/>
    <x v="0"/>
    <m/>
    <m/>
    <m/>
    <m/>
    <x v="2"/>
    <m/>
    <m/>
    <x v="1"/>
    <m/>
    <m/>
  </r>
  <r>
    <n v="251"/>
    <m/>
    <s v="JAW-JT-BLA-0145"/>
    <n v="30578700031"/>
    <s v="142885109"/>
    <s v="BLUE KARANG BOGOREJO"/>
    <s v="ACTIVE"/>
    <s v="TB"/>
    <n v="111.4966"/>
    <n v="-6.9479300000000004"/>
    <n v="50"/>
    <s v="70/250/345"/>
    <m/>
    <m/>
    <s v="Prantaan, RT.005 RW.001 Desa Prantaan, Kecamatan Bogorejo, Kabupaten Blora"/>
    <s v="EID"/>
    <s v="JAW-JT-BLA-0145"/>
    <s v="Prantaan Bogorejo"/>
    <s v="COLO"/>
    <m/>
    <s v="CENTRAL"/>
    <x v="5"/>
    <s v="Jawa Tengah"/>
    <s v="BLORA"/>
    <n v="6614397"/>
    <x v="163"/>
    <m/>
    <n v="64"/>
    <s v="61 - 90 days"/>
    <d v="2020-02-14T00:00:00"/>
    <s v="W07-2020"/>
    <s v="Feb-2020"/>
    <s v="RFI"/>
    <s v=""/>
    <s v=""/>
    <d v="2020-02-18T00:00:00"/>
    <s v="W08-2020"/>
    <s v="Feb-2020"/>
    <d v="2020-03-15T00:00:00"/>
    <s v="W12-2020"/>
    <s v="Mar-2020"/>
    <s v="FO"/>
    <d v="2020-01-29T00:00:00"/>
    <m/>
    <n v="520071553061"/>
    <s v="7,7"/>
    <m/>
    <m/>
    <m/>
    <m/>
    <d v="2020-03-19T00:00:00"/>
    <s v="W12-2020"/>
    <m/>
    <m/>
    <m/>
    <s v="38.RFI"/>
    <s v="21.RFI"/>
    <s v="CLOSED - RFI DONE"/>
    <s v="15.06.20 : SPK FO/MMP release_x000a_19.03.20 : RFIN sent_x000a_11.03.20 : 03.04.20 : plan RFIN 03.05.20_x000a_26.02.20 : SRFI, plan RFI+ MG 28 Feb_x000a_20.02.20 :  : RBS Foundation done_x000a_13.02.20 : OG RBS Foundation_x000a_06.02.20 : 30.01.19 : Mobilisasi team, delivery material"/>
    <x v="2"/>
    <x v="0"/>
    <m/>
    <m/>
    <m/>
    <m/>
    <x v="2"/>
    <m/>
    <m/>
    <x v="1"/>
    <m/>
    <m/>
  </r>
  <r>
    <n v="240"/>
    <m/>
    <s v="JAW-YO-WNO-0010"/>
    <n v="30574830031"/>
    <s v="150033109"/>
    <s v="BALONG"/>
    <s v="ACTIVE"/>
    <s v="TB"/>
    <n v="110.44179"/>
    <n v="-8.0334199999999996"/>
    <n v="50"/>
    <s v="40/125/230"/>
    <m/>
    <m/>
    <s v="Jl.Wonosari - Panggang Km.3 RT 02/ RW 05 Girimulyo, Kec.Panggang - Kab.Gunung Kidul Prop.Daerah Istimewa Yogyakarta"/>
    <s v="EID"/>
    <s v="JAW-YO-WNO-0010"/>
    <s v="Balong Panggang"/>
    <s v="COLO"/>
    <m/>
    <s v="CENTRAL"/>
    <x v="5"/>
    <s v="DI Yogyakarta"/>
    <s v="GUNUNGKIDUL"/>
    <n v="6614397"/>
    <x v="163"/>
    <m/>
    <n v="41"/>
    <s v="31 - 60 days"/>
    <d v="2020-02-14T00:00:00"/>
    <s v="W07-2020"/>
    <s v="Feb-2020"/>
    <s v="RFI"/>
    <s v=""/>
    <s v=""/>
    <d v="2020-02-18T00:00:00"/>
    <s v="W08-2020"/>
    <s v="Feb-2020"/>
    <d v="2020-02-21T00:00:00"/>
    <s v="W08-2020"/>
    <s v="Feb-2020"/>
    <s v="MW"/>
    <d v="2020-01-27T00:00:00"/>
    <m/>
    <n v="521052206026"/>
    <s v="7,7"/>
    <m/>
    <m/>
    <m/>
    <m/>
    <d v="2020-02-25T00:00:00"/>
    <s v="W09-2020"/>
    <m/>
    <d v="2020-07-23T00:00:00"/>
    <m/>
    <s v="38.RFI"/>
    <s v="21.RFI"/>
    <s v="CLOSED - RFI DONE"/>
    <s v="25.02.20 : RFIN sent_x000a_20.02.20 : CME done/Soft RFI, plan RFI 21 Feb_x000a_13.02.20 : RBS Foundation done_x000a_06.02.20 : OG RBS Foundation_x000a_30.01.19 : Mobilisasi team, delivery material, plan start CME 1 Feb"/>
    <x v="2"/>
    <x v="0"/>
    <m/>
    <m/>
    <m/>
    <m/>
    <x v="2"/>
    <m/>
    <m/>
    <x v="1"/>
    <m/>
    <m/>
  </r>
  <r>
    <n v="314"/>
    <m/>
    <s v="JAW-YO-WNO-0011"/>
    <n v="30574840031"/>
    <s v="150037109"/>
    <s v="KANIGORO"/>
    <s v="ACTIVE"/>
    <s v="TB"/>
    <n v="110.52279"/>
    <n v="-8.0907599999999995"/>
    <n v="50"/>
    <s v="85/225/320"/>
    <m/>
    <m/>
    <s v="Dusun Mendak RT 6/RW 3 Desa Kanigoro Kec.Saptosari Kab.Gunung Kidul Prop Daerah Ostimewa"/>
    <s v="EID"/>
    <s v="JAW-YO-WNO-0011"/>
    <s v="Kanigoro Saptosari"/>
    <s v="COLO"/>
    <m/>
    <s v="CENTRAL"/>
    <x v="5"/>
    <s v="DI Yogyakarta"/>
    <s v="GUNUNGKIDUL"/>
    <n v="6614397"/>
    <x v="163"/>
    <m/>
    <n v="41"/>
    <s v="31 - 60 days"/>
    <d v="2020-02-14T00:00:00"/>
    <s v="W07-2020"/>
    <s v="Feb-2020"/>
    <s v="RFI"/>
    <s v=""/>
    <s v=""/>
    <d v="2020-02-18T00:00:00"/>
    <s v="W08-2020"/>
    <s v="Feb-2020"/>
    <d v="2020-02-21T00:00:00"/>
    <s v="W08-2020"/>
    <s v="Feb-2020"/>
    <s v="MW"/>
    <d v="2020-01-27T00:00:00"/>
    <m/>
    <n v="521052206018"/>
    <s v="7,7"/>
    <m/>
    <m/>
    <m/>
    <m/>
    <d v="2020-02-25T00:00:00"/>
    <s v="W09-2020"/>
    <m/>
    <d v="2020-08-27T00:00:00"/>
    <m/>
    <s v="38.RFI"/>
    <s v="21.RFI"/>
    <s v="CLOSED - RFI DONE"/>
    <s v="25.02.20 : RFIN sent_x000a_20.02.20 : CME done/Soft RFI, plan RFI 21 Feb_x000a_13.02.20 : RBS Foundation done_x000a_06.02.20 : OG RBS Foundation_x000a_30.01.19 : Mobilisasi team, delivery material, plan start CME 1 Feb"/>
    <x v="2"/>
    <x v="0"/>
    <m/>
    <m/>
    <m/>
    <m/>
    <x v="2"/>
    <m/>
    <m/>
    <x v="1"/>
    <m/>
    <m/>
  </r>
  <r>
    <n v="297"/>
    <m/>
    <s v="JAW-JT-CLP-0538"/>
    <n v="30574620031"/>
    <s v="140210104"/>
    <s v="GRUGU"/>
    <s v="ACTIVE"/>
    <s v="SKP"/>
    <n v="108.91168"/>
    <n v="-7.6552199999999999"/>
    <n v="50"/>
    <s v="40/170/330"/>
    <m/>
    <m/>
    <s v="Desa Grugu Karangsalam RT/RW 03/03, Kec.Kawunganten, Kabupaten Cilacap, Jawa Tengah"/>
    <s v="EID"/>
    <s v="JAW-JT-CLP-0538"/>
    <s v="Bayaragas Grugu"/>
    <s v="COLO"/>
    <m/>
    <s v="CENTRAL"/>
    <x v="5"/>
    <s v="Jawa Tengah"/>
    <s v="CILACAP"/>
    <n v="6614392"/>
    <x v="163"/>
    <m/>
    <n v="40"/>
    <s v="31 - 60 days"/>
    <d v="2020-02-14T00:00:00"/>
    <s v="W07-2020"/>
    <s v="Feb-2020"/>
    <s v="RFI"/>
    <s v=""/>
    <s v=""/>
    <d v="2020-02-18T00:00:00"/>
    <s v="W08-2020"/>
    <s v="Feb-2020"/>
    <d v="2020-02-21T00:00:00"/>
    <s v="W08-2020"/>
    <s v="Feb-2020"/>
    <s v="MW"/>
    <d v="2020-01-27T00:00:00"/>
    <m/>
    <n v="525061472821"/>
    <s v="7,7"/>
    <m/>
    <m/>
    <m/>
    <m/>
    <d v="2020-02-24T00:00:00"/>
    <s v="W09-2020"/>
    <m/>
    <d v="2020-07-24T00:00:00"/>
    <m/>
    <s v="38.RFI"/>
    <s v="21.RFI"/>
    <s v="CLOSED - RFI DONE"/>
    <s v="20.02.20 : RFIN sent_x000a_20.02.20 : actual RFI, collecting doc RFIN_x000a_13.02.20 : CME done/Soft RFI_x000a_06.02.20 : RBS Foundation done_x000a_30.01.19 : OG RBS Foundation, material ME Grounding tray dan mounting on site"/>
    <x v="2"/>
    <x v="0"/>
    <m/>
    <m/>
    <m/>
    <m/>
    <x v="2"/>
    <m/>
    <m/>
    <x v="1"/>
    <m/>
    <m/>
  </r>
  <r>
    <n v="312"/>
    <m/>
    <s v="JAW-JT-PBG-1250"/>
    <n v="30574650031"/>
    <s v="141619109"/>
    <s v="KALIKAJAR BANYUMAS"/>
    <s v="ACTIVE"/>
    <s v="SKP"/>
    <n v="109.42142"/>
    <n v="-7.3600539999999999"/>
    <n v="50"/>
    <s v="85/185/270"/>
    <m/>
    <m/>
    <s v="Jl. Ds. Sidanegara RT 01 RW 03, Ds. Sidanegara, Kec. Kaligondang, Kab. Purbalingga"/>
    <s v="EID"/>
    <s v="JAW-JT-PBG-1250"/>
    <s v="KALIKAJAR BANYUMAS"/>
    <s v="COLO"/>
    <m/>
    <s v="CENTRAL"/>
    <x v="5"/>
    <s v="Jawa Tengah"/>
    <s v="PURBALINGGA"/>
    <n v="6614392"/>
    <x v="163"/>
    <m/>
    <n v="40"/>
    <s v="31 - 60 days"/>
    <d v="2020-02-14T00:00:00"/>
    <s v="W07-2020"/>
    <s v="Feb-2020"/>
    <s v="RFI"/>
    <s v=""/>
    <s v=""/>
    <d v="2020-02-18T00:00:00"/>
    <s v="W08-2020"/>
    <s v="Feb-2020"/>
    <d v="2020-02-21T00:00:00"/>
    <s v="W08-2020"/>
    <s v="Feb-2020"/>
    <s v="FO"/>
    <d v="2020-01-27T00:00:00"/>
    <m/>
    <n v="522032553260"/>
    <s v="7,7"/>
    <m/>
    <m/>
    <m/>
    <m/>
    <d v="2020-02-24T00:00:00"/>
    <s v="W09-2020"/>
    <m/>
    <m/>
    <m/>
    <s v="38.RFI"/>
    <s v="21.RFI"/>
    <s v="CLOSED - RFI DONE"/>
    <s v="20.02.20 : RFIN sent_x000a_20.02.20 : 13.02.20 : actual RFI, collecting doc RFIN_x000a_06.02.20 : RBS Foundation done_x000a_30.01.19 : OG RBS Foundation, material ME Grounding tray dan mounting on site"/>
    <x v="2"/>
    <x v="0"/>
    <m/>
    <m/>
    <m/>
    <m/>
    <x v="2"/>
    <m/>
    <m/>
    <x v="1"/>
    <m/>
    <m/>
  </r>
  <r>
    <n v="359"/>
    <m/>
    <s v="JAW-JT-PWT-0543"/>
    <n v="30574720031"/>
    <s v="140771104"/>
    <s v="PEKUNCEN"/>
    <s v="ACTIVE"/>
    <s v="SMI"/>
    <n v="109.06356"/>
    <n v="-7.3481399999999999"/>
    <n v="50"/>
    <s v="45/125/260"/>
    <m/>
    <m/>
    <s v="KAMPUNG SINDANG, DS KARANGKEMIRI, KEC. PEKUNCEN, KAB. BANYUMAS"/>
    <s v="EID"/>
    <s v="JAW-JT-PWT-0543"/>
    <s v="Karangkemiri Pekuncen"/>
    <s v="COLO"/>
    <m/>
    <s v="CENTRAL"/>
    <x v="5"/>
    <s v="Jawa Tengah"/>
    <s v="BANYUMAS"/>
    <n v="6614395"/>
    <x v="163"/>
    <m/>
    <n v="40"/>
    <s v="31 - 60 days"/>
    <d v="2020-02-14T00:00:00"/>
    <s v="W07-2020"/>
    <s v="Feb-2020"/>
    <s v="RFI"/>
    <s v=""/>
    <s v=""/>
    <d v="2020-02-18T00:00:00"/>
    <s v="W08-2020"/>
    <s v="Feb-2020"/>
    <d v="2020-02-21T00:00:00"/>
    <s v="W08-2020"/>
    <s v="Feb-2020"/>
    <s v="MW"/>
    <d v="2020-01-27T00:00:00"/>
    <m/>
    <n v="522060957324"/>
    <s v="7,7"/>
    <m/>
    <m/>
    <m/>
    <m/>
    <d v="2020-02-24T00:00:00"/>
    <s v="W09-2020"/>
    <m/>
    <d v="2020-06-08T00:00:00"/>
    <m/>
    <s v="38.RFI"/>
    <s v="21.RFI"/>
    <s v="CLOSED - RFI DONE"/>
    <s v="20.02.20 : RFIN sent_x000a_20.02.20 : 13.02.20 : actual RFI, collecting doc RFIN_x000a_06.02.20 : RBS Foundation done_x000a_30.01.19 : OG RBS Foundation, material ME Grounding tray dan mounting on site"/>
    <x v="2"/>
    <x v="0"/>
    <m/>
    <m/>
    <m/>
    <m/>
    <x v="2"/>
    <m/>
    <m/>
    <x v="1"/>
    <m/>
    <m/>
  </r>
  <r>
    <n v="441"/>
    <m/>
    <s v="JAW-JT-BNR-0257"/>
    <n v="30574630031"/>
    <s v="140218104"/>
    <s v="WANADRI"/>
    <s v="ACTIVE"/>
    <s v="SKP"/>
    <n v="109.605547"/>
    <n v="-7.4574340000000001"/>
    <n v="50"/>
    <s v="70/180/270/320"/>
    <m/>
    <m/>
    <s v="Desa Wiramastra RT 04 RW 06, kec. Bawang, Kabupaten Banjarnegara, Jawa Tengah"/>
    <s v="EID"/>
    <s v="JAW-JT-BNR-0257"/>
    <s v="Wiramastra Bawang"/>
    <s v="COLO"/>
    <m/>
    <s v="CENTRAL"/>
    <x v="5"/>
    <s v="Jawa Tengah"/>
    <s v="BANJARNEGARA"/>
    <n v="6614392"/>
    <x v="163"/>
    <m/>
    <n v="40"/>
    <s v="31 - 60 days"/>
    <d v="2020-02-14T00:00:00"/>
    <s v="W07-2020"/>
    <s v="Feb-2020"/>
    <s v="RFI"/>
    <s v=""/>
    <s v=""/>
    <d v="2020-02-18T00:00:00"/>
    <s v="W08-2020"/>
    <s v="Feb-2020"/>
    <d v="2020-02-21T00:00:00"/>
    <s v="W08-2020"/>
    <s v="Feb-2020"/>
    <s v="FO"/>
    <d v="2020-01-27T00:00:00"/>
    <m/>
    <n v="522042745265"/>
    <s v="7,7"/>
    <m/>
    <m/>
    <m/>
    <m/>
    <d v="2020-02-24T00:00:00"/>
    <s v="W09-2020"/>
    <m/>
    <m/>
    <m/>
    <s v="38.RFI"/>
    <s v="21.RFI"/>
    <s v="CLOSED - RFI DONE"/>
    <s v="20.02.20 : RFIN sent_x000a_20.02.20 : 13.02.20 : actual RFI, collecting doc RFIN_x000a_06.02.20 : RBS Foundation done_x000a_30.01.19 : OG RBS Foundation, material ME Grounding tray dan mounting on site"/>
    <x v="2"/>
    <x v="0"/>
    <m/>
    <m/>
    <m/>
    <m/>
    <x v="2"/>
    <m/>
    <m/>
    <x v="1"/>
    <m/>
    <m/>
  </r>
  <r>
    <n v="253"/>
    <m/>
    <s v="JAW-JB-KWG-1046"/>
    <n v="30574800031"/>
    <s v="123506109"/>
    <s v="BNTNG_ALAM_KRWNG"/>
    <s v="ACTIVE"/>
    <s v="TB"/>
    <n v="107.321522"/>
    <n v="-6.3341399999999997"/>
    <n v="30"/>
    <s v="0/90/160/250"/>
    <m/>
    <m/>
    <s v="Dsn. Bintang Alam RT 06 / 012 Desa Teluk Jambe Kec. Teluk Jambe Timur Kab. Karawang"/>
    <s v="EID"/>
    <s v="JAW-JB-KWG-1046"/>
    <s v="Telukjambe Telukjambe Timur"/>
    <s v="COLO"/>
    <m/>
    <s v="JABO"/>
    <x v="14"/>
    <s v="Jawa Barat"/>
    <s v="KARAWANG"/>
    <n v="6614397"/>
    <x v="163"/>
    <m/>
    <n v="37"/>
    <s v="31 - 60 days"/>
    <d v="2020-02-14T00:00:00"/>
    <s v="W07-2020"/>
    <s v="Feb-2020"/>
    <s v="RFI"/>
    <s v=""/>
    <s v=""/>
    <d v="2020-02-18T00:00:00"/>
    <s v="W08-2020"/>
    <s v="Feb-2020"/>
    <d v="2020-02-21T00:00:00"/>
    <s v="W08-2020"/>
    <s v="Feb-2020"/>
    <s v="MW"/>
    <d v="2020-01-27T00:00:00"/>
    <m/>
    <n v="534757708232"/>
    <n v="6.6"/>
    <m/>
    <m/>
    <m/>
    <m/>
    <d v="2020-02-21T00:00:00"/>
    <s v="W08-2020"/>
    <m/>
    <d v="2020-07-04T00:00:00"/>
    <m/>
    <s v="38.RFI"/>
    <s v="21.RFI"/>
    <s v="CLOSED - RFI DONE"/>
    <s v="20.02.20 : RFI hanya minus mounting, plan 21 Feb pasang mounting, plan RFI 21 Feb_x000a_13.02.20 : actual RFI, collecting doc RFIN_x000a_11.02.20 : SRFI_x000a_06.02.20 : RBS Foundation done, plan material ME on site 8 Feb_x000a_30.01.20 : OG RBS Foundation"/>
    <x v="2"/>
    <x v="0"/>
    <m/>
    <m/>
    <m/>
    <m/>
    <x v="2"/>
    <m/>
    <m/>
    <x v="1"/>
    <m/>
    <m/>
  </r>
  <r>
    <n v="247"/>
    <m/>
    <s v="SUM-LA-LIW-1080"/>
    <n v="30574050031"/>
    <s v="100242104"/>
    <s v="BATU_KEBAYAN"/>
    <s v="ACTIVE"/>
    <s v="SMI"/>
    <n v="104.27314"/>
    <n v="-5.0274599999999996"/>
    <n v="50"/>
    <s v="90/160/290"/>
    <n v="2020"/>
    <s v="JEDI 2020 [NEW]"/>
    <s v="DESA BATU KEBAYAN KEC BELALAU KAB LAMPUNG BARAT PROP LAMPUNG_x0009__x0009__x0009__x0009__x0009__x0009__x0009__x0009__x0009__x0009__x0009__x0009__x0009__x0009__x0009__x000a_"/>
    <s v="HTI"/>
    <s v="SUM-LA-LIW-1080"/>
    <s v="KUBU LIKU JAYA"/>
    <s v="COLO"/>
    <s v="TBG"/>
    <s v="West"/>
    <x v="13"/>
    <s v="Lampung"/>
    <s v="KAB. LAMPUNG BARAT"/>
    <n v="6614394"/>
    <x v="163"/>
    <m/>
    <n v="37"/>
    <s v="31 - 60 days"/>
    <d v="2020-02-14T00:00:00"/>
    <s v="W07-2020"/>
    <s v="Feb-2020"/>
    <s v="RFI"/>
    <s v=""/>
    <s v=""/>
    <d v="2020-02-18T00:00:00"/>
    <s v="W08-2020"/>
    <s v="Feb-2020"/>
    <d v="2020-02-18T00:00:00"/>
    <s v="W08-2020"/>
    <s v="Feb-2020"/>
    <s v="MW"/>
    <d v="2020-01-27T00:00:00"/>
    <m/>
    <n v="173800645998"/>
    <n v="6.6"/>
    <m/>
    <d v="2020-01-21T00:00:00"/>
    <m/>
    <m/>
    <d v="2020-02-21T00:00:00"/>
    <s v="W08-2020"/>
    <m/>
    <d v="2020-05-15T00:00:00"/>
    <m/>
    <s v="38.RFI"/>
    <s v="21.RFI"/>
    <s v="CLOSED - RFI DONE"/>
    <s v="21.02.20 : RFIN sent_x000a_20.02.20 : plan submit RFIN 20 feb_x000a_13.02.20 : SRFI_x000a_06.02.20 : 30.01.19 : Mobilisasi team, delivery material"/>
    <x v="2"/>
    <x v="0"/>
    <m/>
    <m/>
    <m/>
    <m/>
    <x v="2"/>
    <m/>
    <m/>
    <x v="1"/>
    <m/>
    <m/>
  </r>
  <r>
    <n v="364"/>
    <m/>
    <s v="JAW-BT-CPT-0477"/>
    <n v="30574980031"/>
    <s v="130008102"/>
    <s v="PERMATA PAMULANG"/>
    <s v="ACTIVE"/>
    <s v="BK"/>
    <n v="106.700816"/>
    <n v="-6.3429960000000003"/>
    <n v="42"/>
    <s v="90/215/320"/>
    <m/>
    <m/>
    <s v=" Jl. H. Jamat Kp. Jati RT. 14/05 Ds. Buaran Serpong"/>
    <s v="EID"/>
    <s v="JAW-BT-CPT-0477"/>
    <s v="Bumi Serpong Residence"/>
    <s v="COLO"/>
    <m/>
    <s v="JABO"/>
    <x v="14"/>
    <s v="Banten"/>
    <s v="KOTA TANGERANG SELAT"/>
    <n v="6614376"/>
    <x v="163"/>
    <m/>
    <n v="35"/>
    <s v="31 - 60 days"/>
    <d v="2020-02-14T00:00:00"/>
    <s v="W07-2020"/>
    <s v="Feb-2020"/>
    <s v="RFI"/>
    <s v=""/>
    <s v=""/>
    <d v="2020-02-18T00:00:00"/>
    <s v="W08-2020"/>
    <s v="Feb-2020"/>
    <d v="2020-02-18T00:00:00"/>
    <s v="W08-2020"/>
    <s v="Feb-2020"/>
    <s v="FO"/>
    <d v="2020-12-08T00:00:00"/>
    <m/>
    <n v="543602474960"/>
    <n v="6.6"/>
    <m/>
    <m/>
    <m/>
    <m/>
    <d v="2020-02-19T00:00:00"/>
    <s v="W08-2020"/>
    <m/>
    <m/>
    <m/>
    <s v="38.RFI"/>
    <s v="21.RFI"/>
    <s v="CLOSED - RFI DONE"/>
    <s v="19.02.20 : RFI actual, RFIN sent_x000a_13.02.20 : CME done/Soft RFI, wait PLN connection_x000a_06.02.20 : 30.01.20 : OG RBS Foundation"/>
    <x v="2"/>
    <x v="0"/>
    <m/>
    <m/>
    <m/>
    <m/>
    <x v="2"/>
    <m/>
    <m/>
    <x v="1"/>
    <m/>
    <m/>
  </r>
  <r>
    <n v="302"/>
    <m/>
    <s v="JAW-JT-BBS-0157"/>
    <n v="30575030031"/>
    <s v="140588104"/>
    <s v="INDRAJAYA"/>
    <s v="ACTIVE"/>
    <s v="SMI"/>
    <n v="108.774889"/>
    <n v="-7.1751389999999997"/>
    <n v="50"/>
    <s v="65/220/260"/>
    <m/>
    <m/>
    <s v=" DESA INDRA JAYA, KEC.SALEM, KAB.BREBES "/>
    <s v="EID"/>
    <s v="JAW-JT-BBS-0157"/>
    <s v="Indrajaya Salem Brebes"/>
    <s v="COLO"/>
    <m/>
    <s v="CENTRAL"/>
    <x v="5"/>
    <s v="Jawa Tengah"/>
    <s v="BREBES"/>
    <n v="6614395"/>
    <x v="163"/>
    <m/>
    <n v="35"/>
    <s v="31 - 60 days"/>
    <d v="2020-02-14T00:00:00"/>
    <s v="W07-2020"/>
    <s v="Feb-2020"/>
    <s v="RFI"/>
    <s v=""/>
    <s v=""/>
    <d v="2020-02-18T00:00:00"/>
    <s v="W08-2020"/>
    <s v="Feb-2020"/>
    <d v="2020-02-18T00:00:00"/>
    <s v="W08-2020"/>
    <s v="Feb-2020"/>
    <s v="FO"/>
    <d v="2020-01-27T00:00:00"/>
    <m/>
    <n v="522561313226"/>
    <s v="7,7"/>
    <m/>
    <m/>
    <m/>
    <m/>
    <d v="2020-02-19T00:00:00"/>
    <s v="W08-2020"/>
    <m/>
    <m/>
    <m/>
    <s v="38.RFI"/>
    <s v="21.RFI"/>
    <s v="CLOSED - RFI DONE"/>
    <s v="19.02.20 :  RFI sent_x000a_13.02.20 : actual RFI, collecting doc RFIN_x000a_06.02.20 : RBS Foundation done_x000a_30.01.19 : OG RBS Foundation, material ME Grounding tray dan mounting on site"/>
    <x v="2"/>
    <x v="0"/>
    <m/>
    <m/>
    <m/>
    <m/>
    <x v="2"/>
    <m/>
    <m/>
    <x v="1"/>
    <m/>
    <m/>
  </r>
  <r>
    <n v="351"/>
    <m/>
    <s v="JAW-JT-BNR-0258"/>
    <n v="30574640031"/>
    <s v="141617109"/>
    <s v="PAGEDONGAN2"/>
    <s v="ACTIVE"/>
    <s v="SKP"/>
    <n v="109.66264"/>
    <n v="-7.4219200000000001"/>
    <n v="50"/>
    <s v="70/205/290"/>
    <m/>
    <m/>
    <s v="Dusun Semayun RT.01 RW. 03, Desa Gentansari, Kec. Pagedongan, Kab. Banjarnegara"/>
    <s v="EID"/>
    <s v="JAW-JT-BNR-0258"/>
    <s v="Pucang Gentansari"/>
    <s v="COLO"/>
    <m/>
    <s v="CENTRAL"/>
    <x v="5"/>
    <s v="Jawa Tengah"/>
    <s v="BANJARNEGARA"/>
    <n v="6614392"/>
    <x v="163"/>
    <m/>
    <n v="35"/>
    <s v="31 - 60 days"/>
    <d v="2020-02-14T00:00:00"/>
    <s v="W07-2020"/>
    <s v="Feb-2020"/>
    <s v="RFI"/>
    <s v=""/>
    <s v=""/>
    <d v="2020-02-18T00:00:00"/>
    <s v="W08-2020"/>
    <s v="Feb-2020"/>
    <d v="2020-02-18T00:00:00"/>
    <s v="W08-2020"/>
    <s v="Feb-2020"/>
    <s v="FO"/>
    <d v="2020-01-27T00:00:00"/>
    <m/>
    <n v="522042745257"/>
    <s v="7,7"/>
    <m/>
    <m/>
    <m/>
    <m/>
    <d v="2020-02-19T00:00:00"/>
    <s v="W08-2020"/>
    <m/>
    <m/>
    <m/>
    <s v="38.RFI"/>
    <s v="21.RFI"/>
    <s v="CLOSED - RFI DONE"/>
    <s v="19.02.20 :  RFI sent_x000a_13.02.20 : actual RFI, collecting doc RFIN_x000a_06.02.20 : RBS Foundation done_x000a_30.01.19 : OG RBS Foundation, material ME Grounding tray dan mounting on site"/>
    <x v="2"/>
    <x v="0"/>
    <m/>
    <m/>
    <m/>
    <m/>
    <x v="2"/>
    <m/>
    <m/>
    <x v="1"/>
    <m/>
    <m/>
  </r>
  <r>
    <n v="395"/>
    <m/>
    <s v="JAW-JT-BNR-0256"/>
    <n v="30574760031"/>
    <s v="140044109"/>
    <s v="SIJERUK"/>
    <s v="ACTIVE"/>
    <s v="TB"/>
    <n v="109.70117"/>
    <n v="-7.3373499999999998"/>
    <n v="50"/>
    <s v="70/150/280"/>
    <m/>
    <m/>
    <s v="Jl. Raya karangkobar km.10 Dusun Cantrikan RT.06 RW.02 Desa kendaga Kec.Banjarmangu Kab. Banjarnegara  "/>
    <s v="EID"/>
    <s v="JAW-JT-BNR-0256"/>
    <s v="SIJERUK BANJARNEGARA"/>
    <s v="COLO"/>
    <m/>
    <s v="CENTRAL"/>
    <x v="5"/>
    <s v="Jawa Tengah"/>
    <s v="BANJARNEGARA"/>
    <n v="6614397"/>
    <x v="163"/>
    <m/>
    <n v="35"/>
    <s v="31 - 60 days"/>
    <d v="2020-02-14T00:00:00"/>
    <s v="W07-2020"/>
    <s v="Feb-2020"/>
    <s v="RFI"/>
    <s v=""/>
    <s v=""/>
    <d v="2020-02-18T00:00:00"/>
    <s v="W08-2020"/>
    <s v="Feb-2020"/>
    <d v="2020-02-18T00:00:00"/>
    <s v="W08-2020"/>
    <s v="Feb-2020"/>
    <s v="FO"/>
    <d v="2020-01-27T00:00:00"/>
    <m/>
    <n v="522042745273"/>
    <s v="7,7"/>
    <m/>
    <m/>
    <m/>
    <m/>
    <d v="2020-02-19T00:00:00"/>
    <s v="W08-2020"/>
    <m/>
    <m/>
    <m/>
    <s v="38.RFI"/>
    <s v="21.RFI"/>
    <s v="CLOSED - RFI DONE"/>
    <s v="19.02.20 : RFI sent_x000a_13.02.20 : actual RFI, collecting doc RFIN_x000a_06.02.20 : RBS Foundation done_x000a_30.01.19 : OG RBS Foundation, material ME Grounding tray dan mounting on site"/>
    <x v="2"/>
    <x v="0"/>
    <m/>
    <m/>
    <m/>
    <m/>
    <x v="2"/>
    <m/>
    <m/>
    <x v="1"/>
    <m/>
    <m/>
  </r>
  <r>
    <n v="389"/>
    <m/>
    <s v="JAW-JB-SBM-2102"/>
    <n v="30574700031"/>
    <s v="121387104"/>
    <s v="SAMPORA"/>
    <s v="ACTIVE"/>
    <s v="SMI"/>
    <n v="106.58199999999999"/>
    <n v="-7.3310000000000004"/>
    <n v="50"/>
    <s v="15/100/260"/>
    <m/>
    <m/>
    <s v="Kp. Cimahi Rt.02/Rw.02 , Ds. Citanglar, Kec. Surade, Kab. Sukabumi."/>
    <s v="EID"/>
    <s v="JAW-JB-SBM-2102"/>
    <s v="CITANGLAR SURADE"/>
    <s v="COLO"/>
    <m/>
    <s v="JABO"/>
    <x v="14"/>
    <s v="Jawa Barat"/>
    <s v="SUKABUMI"/>
    <n v="6614395"/>
    <x v="163"/>
    <m/>
    <n v="30"/>
    <s v="&lt; 30 days"/>
    <d v="2020-02-14T00:00:00"/>
    <s v="W07-2020"/>
    <s v="Feb-2020"/>
    <s v="RFI"/>
    <s v=""/>
    <s v=""/>
    <d v="2020-02-18T00:00:00"/>
    <s v="W08-2020"/>
    <s v="Feb-2020"/>
    <d v="2020-02-18T00:00:00"/>
    <s v="W08-2020"/>
    <s v="Feb-2020"/>
    <s v="MW"/>
    <d v="2020-01-27T00:00:00"/>
    <m/>
    <n v="536311975714"/>
    <n v="6.6"/>
    <m/>
    <m/>
    <m/>
    <m/>
    <d v="2020-02-14T00:00:00"/>
    <s v="W07-2020"/>
    <m/>
    <d v="2020-06-18T00:00:00"/>
    <m/>
    <s v="38.RFI"/>
    <s v="21.RFI"/>
    <s v="CLOSED - RFI DONE"/>
    <s v="14.02.20 : RFIN sent_x000a_13.02.20 : actual RFI, collecting doc RFIN_x000a_06.02.20 : CME done/Soft RFI, wait PLN connection_x000a_30.01.20 : OG RBS Foundation"/>
    <x v="2"/>
    <x v="0"/>
    <m/>
    <m/>
    <m/>
    <m/>
    <x v="2"/>
    <m/>
    <m/>
    <x v="1"/>
    <m/>
    <m/>
  </r>
  <r>
    <n v="305"/>
    <m/>
    <s v="JAW-JB-CBI-0074"/>
    <n v="30581650031"/>
    <s v="122188109"/>
    <s v="JAMPANG JABON MEKAR"/>
    <s v="ACTIVE"/>
    <s v="SKP"/>
    <n v="106.72118"/>
    <n v="-6.4572500000000002"/>
    <n v="50"/>
    <s v="30/160/350"/>
    <m/>
    <m/>
    <s v="Jln. Lengkong Barang Rt.003 Rw.002, Kel. Iwul / Kec. Parung, Bogor-Jawa Barat"/>
    <s v="EID"/>
    <s v="JAW-JB-CBI-0074"/>
    <s v="Iwul Parung"/>
    <s v="COLO"/>
    <m/>
    <s v="JABO"/>
    <x v="14"/>
    <s v="Jawa Barat"/>
    <s v="BOGOR"/>
    <n v="6614392"/>
    <x v="163"/>
    <m/>
    <n v="30"/>
    <s v="&lt; 30 days"/>
    <d v="2020-02-14T00:00:00"/>
    <s v="W07-2020"/>
    <s v="Feb-2020"/>
    <s v="RFI"/>
    <s v=""/>
    <s v=""/>
    <d v="2020-02-18T00:00:00"/>
    <s v="W08-2020"/>
    <s v="Feb-2020"/>
    <d v="2020-02-18T00:00:00"/>
    <s v="W08-2020"/>
    <s v="Feb-2020"/>
    <s v="FO"/>
    <d v="2020-12-08T00:00:00"/>
    <m/>
    <n v="538414539841"/>
    <n v="6.6"/>
    <m/>
    <m/>
    <m/>
    <m/>
    <d v="2020-02-14T00:00:00"/>
    <s v="W07-2020"/>
    <m/>
    <m/>
    <m/>
    <s v="38.RFI"/>
    <s v="21.RFI"/>
    <s v="CLOSED - RFI DONE"/>
    <s v="14.02.20 : RFIN sent_x000a_13.02.20 : CME done/Soft RFI, wait PLN connection_x000a_06.02.20 : OG ME installation_x000a_30.01.20 : OG RBS Foundation"/>
    <x v="2"/>
    <x v="0"/>
    <m/>
    <m/>
    <m/>
    <m/>
    <x v="2"/>
    <m/>
    <m/>
    <x v="1"/>
    <m/>
    <m/>
  </r>
  <r>
    <n v="262"/>
    <m/>
    <s v="JAW-JB-CKR-0043"/>
    <n v="30574750031"/>
    <s v="120585109"/>
    <s v="CI RANGGON"/>
    <s v="ACTIVE"/>
    <s v="TB"/>
    <n v="107.08089"/>
    <n v="-6.3607399999999998"/>
    <n v="50"/>
    <s v="0/90/180/270"/>
    <m/>
    <m/>
    <s v="Kp. Jati RT04/02, Ds. Sukasejati, Kec. Cikarang Selatan, Bekasi"/>
    <s v="EID"/>
    <s v="JAW-JB-CKR-0043"/>
    <s v="Cibening Cikarang Selatan"/>
    <s v="COLO"/>
    <m/>
    <s v="JABO"/>
    <x v="14"/>
    <s v="Jawa Barat"/>
    <s v="BEKASI"/>
    <n v="6614397"/>
    <x v="163"/>
    <m/>
    <n v="29"/>
    <s v="&lt; 30 days"/>
    <d v="2020-02-14T00:00:00"/>
    <s v="W07-2020"/>
    <s v="Feb-2020"/>
    <s v="RFI"/>
    <s v=""/>
    <s v=""/>
    <d v="2020-02-18T00:00:00"/>
    <s v="W08-2020"/>
    <s v="Feb-2020"/>
    <d v="2020-02-18T00:00:00"/>
    <s v="W08-2020"/>
    <s v="Feb-2020"/>
    <s v="MW"/>
    <d v="2020-01-27T00:00:00"/>
    <m/>
    <n v="537030212576"/>
    <n v="6.6"/>
    <m/>
    <m/>
    <m/>
    <m/>
    <d v="2020-02-13T00:00:00"/>
    <s v="W07-2020"/>
    <m/>
    <d v="2020-06-22T00:00:00"/>
    <m/>
    <s v="38.RFI"/>
    <s v="21.RFI"/>
    <s v="CLOSED - RFI DONE"/>
    <s v="13.02.20 : actual RFI, RFIN done_x000a_06.02.20 : RBS Foundation done, plan material ME on site 8 Feb_x000a_30.01.20 : OG RBS Foundation"/>
    <x v="2"/>
    <x v="0"/>
    <m/>
    <m/>
    <m/>
    <m/>
    <x v="2"/>
    <m/>
    <m/>
    <x v="1"/>
    <m/>
    <m/>
  </r>
  <r>
    <n v="333"/>
    <m/>
    <s v="JAW-JB-SBM-2103"/>
    <n v="30574730031"/>
    <s v="121395104"/>
    <s v="MANGGAH_DUA"/>
    <s v="ACTIVE"/>
    <s v="SMI"/>
    <n v="106.744114"/>
    <n v="-6.9824719999999996"/>
    <n v="50"/>
    <s v="0/80/170"/>
    <m/>
    <m/>
    <s v="Jl Bojong Kerta, Kp Sindang Resmi, Ds Bojongkerta, RT02/10, Kec Warung Kiara, Kab Sukabumi"/>
    <s v="EID"/>
    <s v="JAW-JB-SBM-2103"/>
    <s v="BOJONGKERTA"/>
    <s v="COLO"/>
    <m/>
    <s v="JABO"/>
    <x v="14"/>
    <s v="Jawa Barat"/>
    <s v="SUKABUMI"/>
    <n v="6614395"/>
    <x v="163"/>
    <m/>
    <n v="28"/>
    <s v="&lt; 30 days"/>
    <d v="2020-02-14T00:00:00"/>
    <s v="W07-2020"/>
    <s v="Feb-2020"/>
    <s v="RFI"/>
    <s v=""/>
    <s v=""/>
    <d v="2020-02-18T00:00:00"/>
    <s v="W08-2020"/>
    <s v="Feb-2020"/>
    <d v="2020-02-18T00:00:00"/>
    <s v="W08-2020"/>
    <s v="Feb-2020"/>
    <s v="MW"/>
    <d v="2020-01-27T00:00:00"/>
    <m/>
    <n v="536411512282"/>
    <n v="6.6"/>
    <m/>
    <m/>
    <m/>
    <m/>
    <d v="2020-02-12T00:00:00"/>
    <s v="W07-2020"/>
    <m/>
    <d v="2020-07-01T00:00:00"/>
    <m/>
    <s v="38.RFI"/>
    <s v="21.RFI"/>
    <s v="CLOSED - RFI DONE"/>
    <s v="13.02.20 : 12.02.20 : RFIN sent_x000a_06.02.20 : CME done/Soft RFI, wait PLN connection_x000a_30.01.20 : OG RBS Foundation"/>
    <x v="2"/>
    <x v="0"/>
    <m/>
    <m/>
    <m/>
    <m/>
    <x v="2"/>
    <m/>
    <m/>
    <x v="1"/>
    <m/>
    <m/>
  </r>
  <r>
    <n v="263"/>
    <m/>
    <s v="JAW-JB-SBM-2107"/>
    <n v="30574690031"/>
    <s v="122178104"/>
    <s v="CIBUNTU"/>
    <s v="ACTIVE"/>
    <s v="SKP"/>
    <n v="106.73296999999999"/>
    <n v="-6.8041600000000004"/>
    <n v="40"/>
    <s v="60/130/330"/>
    <m/>
    <m/>
    <s v="Kp.Pasir Muncang, Rt 16/05, Desa Cipanengah, Kec.Bojonggenteng, SUKABUMI, Jawa Barat"/>
    <s v="EID"/>
    <s v="JAW-JB-SBM-2107"/>
    <s v="CIPANENGAH BOJONGGENTENG"/>
    <s v="COLO"/>
    <m/>
    <s v="JABO"/>
    <x v="14"/>
    <s v="Jawa Barat"/>
    <s v="SUKABUMI"/>
    <n v="6614392"/>
    <x v="163"/>
    <m/>
    <n v="28"/>
    <s v="&lt; 30 days"/>
    <d v="2020-02-14T00:00:00"/>
    <s v="W07-2020"/>
    <s v="Feb-2020"/>
    <s v="RFI"/>
    <s v=""/>
    <s v=""/>
    <d v="2020-02-18T00:00:00"/>
    <s v="W08-2020"/>
    <s v="Feb-2020"/>
    <d v="2020-02-18T00:00:00"/>
    <s v="W08-2020"/>
    <s v="Feb-2020"/>
    <s v="MW"/>
    <d v="2020-01-27T00:00:00"/>
    <m/>
    <n v="536211817024"/>
    <n v="6.6"/>
    <m/>
    <m/>
    <m/>
    <m/>
    <d v="2020-02-12T00:00:00"/>
    <s v="W07-2020"/>
    <m/>
    <d v="2020-05-23T00:00:00"/>
    <m/>
    <s v="38.RFI"/>
    <s v="21.RFI"/>
    <s v="CLOSED - RFI DONE"/>
    <s v="13.02.20 : 12.02.20 : RFIN sent_x000a_06.02.20 : CME done/Soft RFI, wait PLN connection_x000a_30.01.20 : OG RBS Foundation"/>
    <x v="2"/>
    <x v="0"/>
    <m/>
    <m/>
    <m/>
    <m/>
    <x v="2"/>
    <m/>
    <m/>
    <x v="1"/>
    <m/>
    <m/>
  </r>
  <r>
    <n v="313"/>
    <m/>
    <s v="SUM-LA-KOT-1040"/>
    <n v="30574340031"/>
    <s v="100986109"/>
    <s v="KALISARI II"/>
    <s v="ACTIVE"/>
    <s v="TB"/>
    <n v="104.53648"/>
    <n v="-5.50718"/>
    <n v="50"/>
    <s v="10/200/300"/>
    <n v="2020"/>
    <s v="JEDI 2020 [NEW]"/>
    <s v="Pekon Karang Anyar, RT.001 RW.001, Kec. Wonosobo, Kab. Tanggamus, Prop. Lampung."/>
    <s v="HTI"/>
    <s v="SUM-LA-KOT-1040"/>
    <s v="KARANG ANYAR_TANGGAMUS"/>
    <s v="COLO"/>
    <s v="TBG"/>
    <s v="West"/>
    <x v="13"/>
    <s v="Lampung"/>
    <s v="KAB. TANGGAMUS"/>
    <n v="6614396"/>
    <x v="163"/>
    <m/>
    <n v="28"/>
    <s v="&lt; 30 days"/>
    <d v="2020-02-14T00:00:00"/>
    <s v="W07-2020"/>
    <s v="Feb-2020"/>
    <s v="RFI"/>
    <s v=""/>
    <s v=""/>
    <d v="2020-02-18T00:00:00"/>
    <s v="W08-2020"/>
    <s v="Feb-2020"/>
    <d v="2020-02-18T00:00:00"/>
    <s v="W08-2020"/>
    <s v="Feb-2020"/>
    <s v="MW"/>
    <d v="2020-01-27T00:00:00"/>
    <m/>
    <n v="172400411760"/>
    <n v="6.6"/>
    <m/>
    <d v="2020-01-21T00:00:00"/>
    <m/>
    <m/>
    <d v="2020-02-12T00:00:00"/>
    <s v="W07-2020"/>
    <m/>
    <d v="2020-05-26T00:00:00"/>
    <m/>
    <s v="38.RFI"/>
    <s v="21.RFI"/>
    <s v="CLOSED - RFI DONE"/>
    <s v="12.02.20 : RFIN sent_x000a_06.02.20 : 30.01.19 : Mobilisasi team, delivery material"/>
    <x v="2"/>
    <x v="0"/>
    <m/>
    <m/>
    <m/>
    <m/>
    <x v="2"/>
    <m/>
    <m/>
    <x v="1"/>
    <m/>
    <m/>
  </r>
  <r>
    <n v="287"/>
    <m/>
    <s v="JAW-JB-BDG-3648"/>
    <n v="30574000031"/>
    <s v="124122109"/>
    <s v="DIANPERMAI-MARGAHAYU"/>
    <s v="ACTIVE"/>
    <s v="SKP"/>
    <n v="107.5682"/>
    <n v="-6.9452199999999999"/>
    <n v="30"/>
    <s v="0/120/240"/>
    <n v="2020"/>
    <s v="JEDI 2020 [NEW]"/>
    <s v="Jalan terusan Holis rt 1 rw 10 Kel Margahayu Utara Kec Babakan CiparayKec Babakan Ciparaykota bandung"/>
    <s v="HTI"/>
    <s v="JAW-JB-BDG-3648"/>
    <s v="MARGAHAYU UTARA"/>
    <s v="COLO"/>
    <s v="TBG"/>
    <s v="CENTRAL"/>
    <x v="8"/>
    <s v="Jawa Barat"/>
    <s v="KOTA BANDUNG"/>
    <n v="6614391"/>
    <x v="163"/>
    <m/>
    <n v="112"/>
    <s v="91 - 120 days"/>
    <d v="2020-02-14T00:00:00"/>
    <s v="W07-2020"/>
    <s v="Feb-2020"/>
    <d v="2020-04-11T00:00:00"/>
    <s v="W15-2020"/>
    <s v="Apr-2020"/>
    <d v="2020-02-21T00:00:00"/>
    <s v="W08-2020"/>
    <s v="Feb-2020"/>
    <d v="2020-05-06T00:00:00"/>
    <s v="W19-2020"/>
    <s v="May-2020"/>
    <s v="MW"/>
    <s v="22 Apr 20_x000a_27 jan 20"/>
    <m/>
    <s v="535756178327"/>
    <s v="6.6"/>
    <m/>
    <d v="2020-01-22T00:00:00"/>
    <m/>
    <d v="2020-04-09T00:00:00"/>
    <d v="2020-05-06T00:00:00"/>
    <s v="W19-2020"/>
    <m/>
    <d v="2020-06-15T00:00:00"/>
    <m/>
    <s v="38.RFI"/>
    <s v="21.RFI"/>
    <s v="CLOSED - RFI DONE"/>
    <s v="06.05.20 : RFIN sent _x000a_22.04.20 : email konfirmasi RFI/request PLN Connection dari XL (Pak Bayu), request SK PLN ke XL, plan RFI 6 may 20_x000a_09.04.20 : SOFT RFIN sent_x000a_02.04.20 : stacking installation, plan SRFI 11 apr_x000a_25.03.20 : on going pondasi stacking, plan on site material stacking 27 Mar, plan RFI 7 Apr_x000a_19.03.20 : on going pabrikasi 10 hari start kemarin, plan on site 30 mar, plan RFI 7 apr_x000a_20.02.20 : need stacking baseframe, material ready w2 Maret, plan RFI mundur 20 Mar 20_x000a_07.02.20 - 06.02.20 : layout issue_x000a_05.02.20 : aktual lebar space hanya 0.8m, tidak mecukupi requirement pondasi XL lebar 1 m, pondasi hold_x000a_30.01.19 : OG RBS Foundation, delivery material"/>
    <x v="2"/>
    <x v="0"/>
    <m/>
    <m/>
    <m/>
    <m/>
    <x v="2"/>
    <m/>
    <m/>
    <x v="1"/>
    <m/>
    <m/>
  </r>
  <r>
    <n v="301"/>
    <m/>
    <s v="JAW-JB-BDG-3645"/>
    <n v="30574460031"/>
    <s v="123517109"/>
    <s v="HTLTLGSARI-KPCIKADO"/>
    <s v="ACTIVE"/>
    <s v="TB"/>
    <n v="107.59763"/>
    <n v="-6.8551299999999999"/>
    <n v="25"/>
    <s v="90/210/330"/>
    <n v="2020"/>
    <s v="JEDI 2020 [NEW]"/>
    <s v="Cidadap Girang RT 01 RW05 Kelurahan Ledeng Kecamatan Cidadap Kota Bandung"/>
    <s v="HTI"/>
    <s v="JAW-JB-BDG-3645"/>
    <s v="LEDENG_CIDADAP"/>
    <s v="COLO"/>
    <s v="TBG"/>
    <s v="CENTRAL"/>
    <x v="8"/>
    <s v="Jawa Barat"/>
    <s v="KOTA BANDUNG"/>
    <n v="6614396"/>
    <x v="163"/>
    <m/>
    <n v="42"/>
    <s v="31 - 60 days"/>
    <d v="2020-02-14T00:00:00"/>
    <s v="W07-2020"/>
    <s v="Feb-2020"/>
    <s v="RFI"/>
    <s v=""/>
    <s v=""/>
    <d v="2020-02-21T00:00:00"/>
    <s v="W08-2020"/>
    <s v="Feb-2020"/>
    <d v="2020-02-25T00:00:00"/>
    <s v="W09-2020"/>
    <s v="Feb-2020"/>
    <s v="MW"/>
    <d v="2020-01-27T00:00:00"/>
    <m/>
    <s v="535596850412"/>
    <s v="6.6"/>
    <m/>
    <d v="2020-01-22T00:00:00"/>
    <m/>
    <m/>
    <d v="2020-02-26T00:00:00"/>
    <s v="W09-2020"/>
    <m/>
    <d v="2020-06-30T00:00:00"/>
    <m/>
    <s v="38.RFI"/>
    <s v="21.RFI"/>
    <s v="CLOSED - RFI DONE"/>
    <s v="26.02.20 : RFIN sent_x000a_25.02.20 : RFI actual_x000a_20.02.20 : need check RFI status_x000a_17.02.20 : plan connect PLN 18 Feb_x000a_14.02.20 : ME on going_x000a_13.02.20 : comcase clear, pondasi done_x000a_07.02.20 - 06.02.20 : Comcase, LL tidak memberikan izin ada colo baru, isu design klem_x000a_30.01.19 : OG RBS Foundation, delivery material"/>
    <x v="2"/>
    <x v="0"/>
    <m/>
    <m/>
    <m/>
    <m/>
    <x v="2"/>
    <m/>
    <m/>
    <x v="1"/>
    <m/>
    <m/>
  </r>
  <r>
    <n v="363"/>
    <m/>
    <s v="JAW-JB-KNG-3866"/>
    <n v="30574420031"/>
    <s v="125582109"/>
    <s v="PERMANENISASIDSTIMBANG"/>
    <s v="ACTIVE"/>
    <s v="TB"/>
    <n v="108.51291500000001"/>
    <n v="-6.878565"/>
    <n v="40"/>
    <s v="0/100/210"/>
    <n v="2020"/>
    <s v="JEDI 2020 [NEW]"/>
    <s v="Dusun I RT2 RW1 Desa Timbangan Kec Cigandamekar Kab Kuningan."/>
    <s v="HTI"/>
    <s v="JAW-JB-KNG-3866"/>
    <s v="TIMBANG"/>
    <s v="COLO"/>
    <s v="TBG"/>
    <s v="CENTRAL"/>
    <x v="8"/>
    <s v="Jawa Barat"/>
    <s v="KAB. KUNINGAN"/>
    <n v="6614396"/>
    <x v="163"/>
    <m/>
    <n v="42"/>
    <s v="31 - 60 days"/>
    <d v="2020-02-14T00:00:00"/>
    <s v="W07-2020"/>
    <s v="Feb-2020"/>
    <s v="RFI"/>
    <s v=""/>
    <s v=""/>
    <d v="2020-02-21T00:00:00"/>
    <s v="W08-2020"/>
    <s v="Feb-2020"/>
    <d v="2020-02-21T00:00:00"/>
    <s v="W08-2020"/>
    <s v="Feb-2020"/>
    <s v="MW"/>
    <d v="2020-01-27T00:00:00"/>
    <m/>
    <s v="533711125273"/>
    <s v="6.6"/>
    <m/>
    <d v="2020-01-22T00:00:00"/>
    <m/>
    <m/>
    <d v="2020-02-26T00:00:00"/>
    <s v="W09-2020"/>
    <m/>
    <d v="2020-09-03T00:00:00"/>
    <m/>
    <s v="38.RFI"/>
    <s v="21.RFI"/>
    <s v="CLOSED - RFI DONE"/>
    <s v="26.02.20 : RFIN sent_x000a_20.02.20 : 19.02.20 : RFI actual, plan RFIN 20 Feb_x000a_13.02.20 : comcase close, plan start CME 15 feb_x000a_07.02.20 : Comcase_x000a_30.01.19 : OG RBS Foundation, delivery material"/>
    <x v="2"/>
    <x v="0"/>
    <m/>
    <m/>
    <m/>
    <m/>
    <x v="2"/>
    <m/>
    <m/>
    <x v="1"/>
    <m/>
    <m/>
  </r>
  <r>
    <n v="269"/>
    <m/>
    <s v="JAW-BT-TGR-0034"/>
    <n v="30578970031"/>
    <s v="131238109"/>
    <s v="CISAUKBANTEN"/>
    <s v="ACTIVE"/>
    <s v="SKP"/>
    <n v="106.63211"/>
    <n v="-6.3285609999999997"/>
    <n v="36"/>
    <s v="0/70/190/270"/>
    <m/>
    <m/>
    <s v="Jl. Cisauk Girang, Cisauk, Tangerang, Banten 15341"/>
    <s v="EID"/>
    <s v="JAW-BT-TGR-0034"/>
    <s v="Padat Karya Cisauk"/>
    <s v="COLO"/>
    <m/>
    <s v="JABO"/>
    <x v="14"/>
    <s v="Banten"/>
    <s v="TANGERANG"/>
    <n v="6614392"/>
    <x v="163"/>
    <m/>
    <n v="44"/>
    <s v="31 - 60 days"/>
    <d v="2020-02-14T00:00:00"/>
    <s v="W07-2020"/>
    <s v="Feb-2020"/>
    <s v="RFI"/>
    <s v=""/>
    <s v=""/>
    <d v="2020-02-22T00:00:00"/>
    <s v="W08-2020"/>
    <s v="Feb-2020"/>
    <d v="2020-02-22T00:00:00"/>
    <s v="W08-2020"/>
    <s v="Feb-2020"/>
    <s v="MW"/>
    <d v="2020-02-17T00:00:00"/>
    <m/>
    <n v="566201353287"/>
    <n v="6.6"/>
    <m/>
    <m/>
    <m/>
    <m/>
    <d v="2020-02-28T00:00:00"/>
    <s v="W09-2020"/>
    <m/>
    <d v="2020-07-28T00:00:00"/>
    <m/>
    <s v="38.RFI"/>
    <s v="21.RFI"/>
    <s v="CLOSED - RFI DONE"/>
    <s v="28.02.20 : RFIN sent_x000a_26.02.20 : plan connect PLN &amp; RFI 29 Feb 20_x000a_13.02.20 : Pondasi done, OG ME Grounding_x000a_06.02.20 : preparation_x000a_04.02.20 : ERM done"/>
    <x v="2"/>
    <x v="0"/>
    <m/>
    <m/>
    <m/>
    <m/>
    <x v="2"/>
    <m/>
    <m/>
    <x v="1"/>
    <m/>
    <m/>
  </r>
  <r>
    <n v="344"/>
    <m/>
    <s v="JAW-JT-BBS-0151"/>
    <n v="30575540031"/>
    <s v="141876109"/>
    <s v="NDEBLAG KOBER"/>
    <s v="ACTIVE"/>
    <s v="TB"/>
    <n v="109.01022"/>
    <n v="-7.2413299999999996"/>
    <n v="50"/>
    <s v="85/240/355"/>
    <m/>
    <m/>
    <s v="Talok RT003 RW005, Kel Dukuh Turi, Kec Bumi Ayu, Kab Brebes"/>
    <s v="EID"/>
    <s v="JAW-JT-BBS-0151"/>
    <s v="Diponegoro Dukuhturi"/>
    <s v="COLO"/>
    <m/>
    <s v="CENTRAL"/>
    <x v="5"/>
    <s v="Jawa Tengah"/>
    <s v="BREBES"/>
    <n v="6614397"/>
    <x v="163"/>
    <m/>
    <n v="35"/>
    <s v="31 - 60 days"/>
    <d v="2020-02-14T00:00:00"/>
    <s v="W07-2020"/>
    <s v="Feb-2020"/>
    <s v="RFI"/>
    <s v=""/>
    <s v=""/>
    <d v="2020-02-23T00:00:00"/>
    <s v="W09-2020"/>
    <s v="Feb-2020"/>
    <d v="2020-02-23T00:00:00"/>
    <s v="W09-2020"/>
    <s v="Feb-2020"/>
    <s v="FO"/>
    <d v="2020-01-27T00:00:00"/>
    <m/>
    <n v="522561313234"/>
    <n v="7.7"/>
    <m/>
    <m/>
    <m/>
    <m/>
    <d v="2020-02-19T00:00:00"/>
    <s v="W08-2020"/>
    <m/>
    <m/>
    <m/>
    <s v="38.RFI"/>
    <s v="21.RFI"/>
    <s v="CLOSED - RFI DONE"/>
    <s v="19.02.20 :  RFI sent_x000a_13.02.20 : CME done/Soft RFI_x000a_06.02.20 : 30.01.19 : Mobilisasi team, delivery material"/>
    <x v="2"/>
    <x v="0"/>
    <m/>
    <m/>
    <m/>
    <m/>
    <x v="2"/>
    <m/>
    <m/>
    <x v="1"/>
    <m/>
    <m/>
  </r>
  <r>
    <n v="407"/>
    <m/>
    <s v="SUM-SS-MPR-1182"/>
    <n v="30575060031"/>
    <s v="071301126"/>
    <s v="SRIJAYA"/>
    <s v="ACTIVE"/>
    <s v="TB"/>
    <n v="104.779619"/>
    <n v="-3.9848300000000001"/>
    <n v="50"/>
    <s v="40/180/250"/>
    <n v="2020"/>
    <s v="JEDI 2020 [NEW]"/>
    <s v="Desa Tegal Sari RT. 04 Dusun I Kecamatan Belitang II Kab OKU Timur"/>
    <s v="HTI"/>
    <s v="SUM-SS-MPR-1182"/>
    <s v="SRIJAYA"/>
    <s v="COLO"/>
    <s v="TBG"/>
    <s v="West"/>
    <x v="1"/>
    <s v="Sumatera Selatan"/>
    <s v="KAB. OGAN KOMERING U"/>
    <n v="6614396"/>
    <x v="163"/>
    <m/>
    <n v="64"/>
    <s v="61 - 90 days"/>
    <d v="2020-02-14T00:00:00"/>
    <s v="W07-2020"/>
    <s v="Feb-2020"/>
    <s v="RFI"/>
    <s v=""/>
    <s v=""/>
    <d v="2020-02-24T00:00:00"/>
    <s v="W09-2020"/>
    <s v="Feb-2020"/>
    <d v="2020-03-18T00:00:00"/>
    <s v="W12-2020"/>
    <s v="Mar-2020"/>
    <s v="MW"/>
    <d v="2020-01-27T00:00:00"/>
    <m/>
    <n v="149300064530"/>
    <n v="6.6"/>
    <m/>
    <d v="2020-01-23T00:00:00"/>
    <m/>
    <m/>
    <d v="2020-03-19T00:00:00"/>
    <s v="W12-2020"/>
    <m/>
    <d v="2020-07-18T00:00:00"/>
    <m/>
    <s v="38.RFI"/>
    <s v="21.RFI"/>
    <s v="CLOSED - RFI DONE"/>
    <s v="19.03.20 : actual RFI, RFIN sent_x000a_11.03.20 : plan connect jumat, plan RFIN 16 mar_x000a_20.02.20 : plan RFI 28 Mar 20_x000a_13.02.20 : prepare erection tower permanent_x000a_06.02.20 : 30.01.19 : Progress tower permanent Galian Done, Material On Site 1 Feb 2020, Target COR: 6 Feb 2020,target Start erection 10 Feb 2020, target RFI 17 Feb 2020_x000a_24.01.20 : DRM OK, progress permanent site sudah galian, Colo XL menunggu site permanent RFI_x000a_17.01.20 : RND NOK -&gt; ANTENNA TOO LOW, karena aktual GUYED MAST 42 M dan space available hanya 30m, propose XL di 50m"/>
    <x v="2"/>
    <x v="0"/>
    <m/>
    <m/>
    <m/>
    <m/>
    <x v="2"/>
    <m/>
    <m/>
    <x v="1"/>
    <m/>
    <m/>
  </r>
  <r>
    <n v="306"/>
    <m/>
    <s v="JAW-BT-SRG-0017"/>
    <n v="30575070031"/>
    <s v="131566109"/>
    <s v="JAWILANCIKANDE"/>
    <s v="ACTIVE"/>
    <s v="TB"/>
    <n v="106.33856"/>
    <n v="-6.2395699999999996"/>
    <n v="42"/>
    <s v="75/185/320"/>
    <m/>
    <m/>
    <s v="Kp. Mandung, Rt.004 Rw.002, Desa Junti, Kec.Jawilan, Kab.Serang, PROP. BANTEN"/>
    <s v="EID"/>
    <s v="JAW-BT-SRG-0017"/>
    <s v="Penamping Jawilan"/>
    <s v="COLO"/>
    <m/>
    <s v="JABO"/>
    <x v="14"/>
    <s v="Banten"/>
    <s v="SERANG"/>
    <n v="6614397"/>
    <x v="163"/>
    <m/>
    <n v="125"/>
    <s v="121 - 150 days"/>
    <d v="2020-02-14T00:00:00"/>
    <s v="W07-2020"/>
    <s v="Feb-2020"/>
    <d v="2020-03-10T00:00:00"/>
    <s v="W11-2020"/>
    <s v="Mar-2020"/>
    <d v="2020-03-10T00:00:00"/>
    <s v="W11-2020"/>
    <s v="Mar-2020"/>
    <d v="2020-05-20T00:00:00"/>
    <s v="W21-2020"/>
    <s v="May-2020"/>
    <s v="MW"/>
    <d v="2020-05-06T00:00:00"/>
    <m/>
    <n v="561400702269"/>
    <n v="6.6"/>
    <m/>
    <m/>
    <m/>
    <d v="2020-03-27T00:00:00"/>
    <d v="2020-05-19T00:00:00"/>
    <s v="W21-2020"/>
    <m/>
    <d v="2020-05-26T00:00:00"/>
    <m/>
    <s v="38.RFI"/>
    <s v="21.RFI"/>
    <s v="CLOSED - RFI DONE"/>
    <s v="06.05.20 : email konfirmasi XL request connect PLN PLN (Pak Wawan), plan connect 20 may if besok SK PLN nya release_x000a_27.03.20 : email SRFIN sent_x000a_25.03.20 : collecting SRFIN doc_x000a_19.03.20 : SRFI, plan RFI dengan FO 2 bulan dari tgl SRFI_x000a_11.03.20 : Soft RFI, Plan FO target hanya sampai SRFI, collecting doc SRFI Notification_x000a_13.02.20 : progress tower permanent rebarring pondasi, plan cor sabtu 15 Feb_x000a_06.02.20 : progress tower permanent galian pondasi_x000a_30.01.20 : start CME Colo XL menunggu site permanent RFI akhir Feb, start CME tower permanen 7 feb, plan RFI Colo XL 10 Mar_x000a_24.01.20 : DRM OK, site GM,  Colo XL menunggu site permanent RFI"/>
    <x v="2"/>
    <x v="0"/>
    <m/>
    <m/>
    <m/>
    <m/>
    <x v="2"/>
    <m/>
    <m/>
    <x v="1"/>
    <m/>
    <m/>
  </r>
  <r>
    <n v="241"/>
    <m/>
    <s v="JAW-BT-SRG-0018"/>
    <n v="30575080031"/>
    <s v="131488126"/>
    <s v="BANDUNGBANDUNG"/>
    <s v="ACTIVE"/>
    <s v="TB"/>
    <n v="106.3022"/>
    <n v="-6.23217"/>
    <n v="42"/>
    <s v="40/195/310"/>
    <m/>
    <m/>
    <s v=" Kamp Pasir Ampo RT.011 RW.03, Desa Bandung, Kecamatan Bandung, Kab/Kotamadya, Serang Prov. Banten"/>
    <s v="EID"/>
    <s v="JAW-BT-SRG-0018"/>
    <s v="Babakan Bandung"/>
    <s v="COLO"/>
    <m/>
    <s v="JABO"/>
    <x v="14"/>
    <s v="Banten"/>
    <s v="SERANG"/>
    <n v="6614397"/>
    <x v="163"/>
    <m/>
    <n v="125"/>
    <s v="121 - 150 days"/>
    <d v="2020-02-14T00:00:00"/>
    <s v="W07-2020"/>
    <s v="Feb-2020"/>
    <d v="2020-05-06T00:00:00"/>
    <s v="W19-2020"/>
    <s v="May-2020"/>
    <d v="2020-05-06T00:00:00"/>
    <s v="W19-2020"/>
    <s v="May-2020"/>
    <d v="2020-05-20T00:00:00"/>
    <s v="W21-2020"/>
    <s v="May-2020"/>
    <s v="MW"/>
    <d v="2020-05-06T00:00:00"/>
    <m/>
    <n v="561400702277"/>
    <n v="6.6"/>
    <m/>
    <m/>
    <m/>
    <d v="2020-03-27T00:00:00"/>
    <d v="2020-05-19T00:00:00"/>
    <s v="W21-2020"/>
    <m/>
    <d v="2020-05-26T00:00:00"/>
    <m/>
    <s v="38.RFI"/>
    <s v="21.RFI"/>
    <s v="CLOSED - RFI DONE"/>
    <s v="19.05.20 : email RFIN sent_x000a_06.05.20 : email konfirmasi XL request connect PLN PLN (Pak Wawan), plan connect 20 may if besok SK PLN nya release_x000a_22.04.20 : email permintaan connect PLN oleh Bu Anggie, email request PSB PLN, plan RFI = SK PLN + 14 days (6 may 20) tp SK PLN belum di rilis EID krn material NY ready_x000a_02.04.20 : 27.03.20 : SRFIN sent_x000a_25.03.20 : ME Installation, plan SOFT RFI 27 Mar 20_x000a_19.03.20 : 11.03.20 :  curingtime pondasi tower permanen, No FO plan, plan RFI 30 Mar_x000a_13.02.20 : 06.02.20 : progress tower permanen preparation start galian pondasi_x000a_30.01.20 : start CME Colo XL menunggu site permanent RFI akhir Feb, start CME tower permanen 7 feb, plan RFI Colo XL 10 Mar_x000a_24.01.20 : DRM OK, site GM,  Colo XL menunggu site permanent RFI"/>
    <x v="2"/>
    <x v="0"/>
    <m/>
    <m/>
    <m/>
    <m/>
    <x v="2"/>
    <m/>
    <m/>
    <x v="1"/>
    <m/>
    <m/>
  </r>
  <r>
    <n v="259"/>
    <m/>
    <s v="SUM-LA-KTB-1103"/>
    <n v="30575050031"/>
    <s v="101032109"/>
    <s v="BUMI RESTU LAMPUNG UTARA"/>
    <s v="ACTIVE"/>
    <s v="TB"/>
    <n v="105.04092"/>
    <n v="-4.7357399999999998"/>
    <n v="50"/>
    <s v="80/180/350"/>
    <n v="2020"/>
    <s v="JEDI 2020 [NEW]"/>
    <s v="Bumi Restu RT.001 Dusun Karya Maju, Desa Bumi Restu, Kec. Abung Surakarta, Kab. Lampung Utara, Prov. Lampung"/>
    <s v="HTI"/>
    <s v="SUM-LA-KTB-1103"/>
    <s v="TATA KARYA_ABUNG"/>
    <s v="COLO"/>
    <s v="TBG"/>
    <s v="West"/>
    <x v="13"/>
    <s v="Lampung"/>
    <s v="KAB. LAMPUNG UTARA"/>
    <n v="6614396"/>
    <x v="163"/>
    <m/>
    <n v="120"/>
    <s v="91 - 120 days"/>
    <d v="2020-02-14T00:00:00"/>
    <s v="W07-2020"/>
    <s v="Feb-2020"/>
    <d v="2020-04-03T00:00:00"/>
    <s v="W14-2020"/>
    <s v="Apr-2020"/>
    <d v="2020-06-02T00:00:00"/>
    <s v="W23-2020"/>
    <s v="Jun-2020"/>
    <d v="2020-05-15T00:00:00"/>
    <s v="W20-2020"/>
    <s v="May-2020"/>
    <s v="MW"/>
    <s v="22 Apr 20_x000a_27 jan 20"/>
    <m/>
    <n v="173001400071"/>
    <n v="6.6"/>
    <m/>
    <d v="2020-01-23T00:00:00"/>
    <m/>
    <d v="2020-04-05T00:00:00"/>
    <d v="2020-05-14T00:00:00"/>
    <s v="W20-2020"/>
    <m/>
    <d v="2020-06-18T00:00:00"/>
    <m/>
    <s v="38.RFI"/>
    <s v="21.RFI"/>
    <s v="CLOSED - RFI DONE"/>
    <s v="14.05.20 : RFIN sent _x000a_08.05.20 : revisi RFI plan 15 may_x000a_22.04.20 : email konfirmasi RFI/request PLN Connection dari XL (Pak Bayu), request SK PLN ke XL, plan RFI 6 may 20_x000a_05.04.20 : SRFIN sent_x000a_02.04.20 : wait konfirmasi ALITA mengenai material readiness, PLN process still wait confirmation_x000a_30.03.20 : Konfirmasi request PLN connection dari HTI dnegan MOS plan 17 April, email pak Ahenk_x000a_28.03.20 : SOFT RFI, PLN hold sesuai email XL 26 Mar 20_x000a_25.03.20 : on going erection_x000a_19.03.20 : on going erection tower permanent, plan RFI 30 maret_x000a_11.03.20 : target rfi permanent akhir maret, plan rfi colo 28 mar_x000a_20.02.20 : OG galian pondasi tower permanent_x000a_13.02.20 : 10.02.20 : alokasi tower done, wait GDL release_x000a_06.02.20 : 30.01.19 : Progress tower permanent Plan GDL Rel 7 Feb 2020, Target Mat On Site 12 Feb 2020, target COR: 17 Feb 2020, Erection 20 Feb, target RFI: 28 feb 2020_x000a_24.01.20 : DRM OK, site GM,  Colo XL menunggu site permanent RFI_x000a_17.01.20 : RND NOK -&gt; ANTENNA TOO LOW, karena aktual GUYED MAST 42 M dan space available hanya 30m, propose XL di 50m"/>
    <x v="2"/>
    <x v="0"/>
    <m/>
    <m/>
    <m/>
    <m/>
    <x v="2"/>
    <m/>
    <m/>
    <x v="1"/>
    <m/>
    <m/>
  </r>
  <r>
    <n v="174"/>
    <m/>
    <s v="JAW-JB-NPH-3691"/>
    <n v="30573570031"/>
    <s v="1260981003"/>
    <s v="SUMUR BANDUNG"/>
    <s v="ACTIVE"/>
    <s v="TB"/>
    <n v="107.42045400000001"/>
    <n v="-6.780373"/>
    <n v="40"/>
    <s v="0/120/240"/>
    <n v="2020"/>
    <s v="JEDI 2020 [NEW]"/>
    <s v="Kp. Cideupong Rt 02 Rw 06, Desa Sumur Bandung, Kecamatan Cipatat, Kabupaten Bandung Barat"/>
    <s v="HTI"/>
    <s v="JAW-JB-NPH-3691"/>
    <s v="SUMUR BANDUNG"/>
    <s v="B2S"/>
    <s v="TBG"/>
    <s v="CENTRAL"/>
    <x v="8"/>
    <s v="Jawa Barat"/>
    <s v="KAB. BANDUNG BARAT"/>
    <n v="6614396"/>
    <x v="163"/>
    <m/>
    <n v="149"/>
    <s v="121 - 150 days"/>
    <d v="2020-06-13T00:00:00"/>
    <s v="W24-2020"/>
    <s v="Jun-2020"/>
    <d v="2020-04-27T00:00:00"/>
    <s v="W18-2020"/>
    <s v="Apr-2020"/>
    <d v="2020-06-04T00:00:00"/>
    <s v="W23-2020"/>
    <s v="Jun-2020"/>
    <d v="2020-06-08T00:00:00"/>
    <s v="W24-2020"/>
    <s v="Jun-2020"/>
    <s v="MW"/>
    <d v="2020-04-22T00:00:00"/>
    <m/>
    <s v="535852084042"/>
    <s v="6.6"/>
    <m/>
    <d v="2020-06-18T00:00:00"/>
    <m/>
    <d v="2020-05-14T00:00:00"/>
    <d v="2020-06-12T00:00:00"/>
    <s v="W24-2020"/>
    <m/>
    <d v="2020-08-09T00:00:00"/>
    <m/>
    <s v="38.RFI"/>
    <s v="21.RFI"/>
    <s v="CLOSED - RFI DONE"/>
    <s v="12.06.20 : RFIN sent _x000a_08.06.20 : revisi plan RFI Senin 8 Jun 20_x000a_04.06.20 : penempatan pole kwh nya menunggu design retaining wall, sedang di usahakan minggu ini, plan 6 juni_x000a_01.06.20 : plan PLN connect 6 june_x000a_30.05.20 : plan RFI 4 june_x000a_28.05.20 : 14.05.20 : SRFIN sent_x000a_12.05.20 : SRFIN actual _x000a_08.05.20 : ME og_x000a_30.04.20 : erection on going_x000a_23.04.20 : 22.04.20 : rebarring, plan cor 25 Apr 20, plan RFI 15 May 20_x000a_22.04.20 : email konfirmasi RFI/request PLN Connection dari XL (Pak Bayu), request SK PLN ke XL_x000a_20.04.20 : bore pile done, excavation on going &amp; rebarring_x000a_16.04.20 : cor borepile 4 titik_x000a_09.04.20 : borepile OG (16 titik @9 m)_x000a_02.04.20 : 01.04.20 : on going galian, plan besok galian done, plan cor 6 April_x000a_25.03.20 : start galian_x000a_19.03.20 : plan besok survey KBB (pemkot kota bandung barat)_x000a_11.03.20 : Rekom done, RFC, proses perijinan_x000a_20.02.20 : rekom L/C_x000a_13.02.20 : IW on going_x000a_06.02.20 : kand B = validasi done, Candidate B_x000a_27.01.20 : kand B = RND OK 50 70/150/220 27Jan20 : Ok candidate B, tower 52_x000a_27.01.20 : kand B = submit -6.77997 107.42200_x000a_22.01.20 : kand A = RND Not ok candidate A, rehunting to : 107.422267, -6.779806_x000a_20.01.20 : Kand A = submit kand A di -6.780630° 107.420450°_x000a_17.01.20 : hasil assessment PDI done (email arief), proses input STIP 1 B2S"/>
    <x v="2"/>
    <x v="0"/>
    <m/>
    <m/>
    <m/>
    <m/>
    <x v="2"/>
    <m/>
    <m/>
    <x v="1"/>
    <m/>
    <m/>
  </r>
  <r>
    <n v="354"/>
    <m/>
    <s v="JAW-JB-SOR-3657"/>
    <n v="30575040031"/>
    <s v="120592109"/>
    <s v="PASAR WANGISAGARA"/>
    <s v="ACTIVE"/>
    <s v="TB"/>
    <n v="107.73922"/>
    <n v="-7.0801600000000002"/>
    <n v="30"/>
    <s v="0/120/240"/>
    <n v="2020"/>
    <s v="JEDI 2020 [NEW]"/>
    <s v="Kp. Bojong Koneng RT/RW 02/06, Kel. Wangisagara, Kec. Majalaya, Kab. Bandung"/>
    <s v="HTI"/>
    <s v="JAW-JB-SOR-3657"/>
    <s v="WANGISAGARA_SELATAN"/>
    <s v="COLO"/>
    <s v="TBG"/>
    <s v="CENTRAL"/>
    <x v="8"/>
    <s v="Jawa Barat"/>
    <s v="KAB. BANDUNG"/>
    <n v="6614396"/>
    <x v="163"/>
    <m/>
    <n v="173"/>
    <s v="&gt; 150 days"/>
    <d v="2020-02-14T00:00:00"/>
    <s v="W07-2020"/>
    <s v="Feb-2020"/>
    <d v="2020-03-12T00:00:00"/>
    <s v="W11-2020"/>
    <s v="Mar-2020"/>
    <d v="2020-06-13T00:00:00"/>
    <s v="W24-2020"/>
    <s v="Jun-2020"/>
    <d v="2020-07-15T00:00:00"/>
    <s v="W29-2020"/>
    <s v="Jul-2020"/>
    <s v="MW"/>
    <s v="20-May-20_x000a_18-May-20"/>
    <m/>
    <s v="535312221665"/>
    <s v="6.6"/>
    <m/>
    <d v="2020-01-22T00:00:00"/>
    <m/>
    <d v="2020-03-12T00:00:00"/>
    <d v="2020-07-06T00:00:00"/>
    <s v="W28-2020"/>
    <m/>
    <d v="2020-09-14T00:00:00"/>
    <m/>
    <s v="38.RFI"/>
    <s v="21.RFI"/>
    <s v="CLOSED - RFI DONE"/>
    <s v="13.07.20 : 09.07.20 : 06.07.20 : RFIN sent_x000a_03.07.20 : actual RFI connect Multiguna, collecting doc RFIN_x000a_02.07.20 : revisi plan connect PLN 15 juli, karena isu KWH meter masih kosong_x000a_29.06.20 : 22.06.20 : 16.06.20 : isu stock KWH meter, sedang di usahakan connect dengan revisi plan RFI akhir minggu ini 19-20 Jun ini_x000a_28.05.20 : 14.05.20 : 12.03.20 : Email SRFIN sent_x000a_11.03.20 : SRFI, collecting doc SRFI-N_x000a_20.02.20 : wait kekurangan material ME dan og pln connection_x000a_13.02.20 : SRFI (use existing CME ex XL)_x000a_06.02.20 : CME done/Soft RFI, proses PLN connection_x000a_30.01.19 : OG RBS Foundation, delivery material"/>
    <x v="2"/>
    <x v="0"/>
    <m/>
    <m/>
    <m/>
    <m/>
    <x v="2"/>
    <m/>
    <m/>
    <x v="1"/>
    <m/>
    <m/>
  </r>
  <r>
    <n v="264"/>
    <m/>
    <s v="JAW-JB-SOR-3654"/>
    <n v="30574990031"/>
    <s v="120487109"/>
    <s v="CIGANITRI-STO CIJAURA"/>
    <s v="ACTIVE"/>
    <s v="MSI"/>
    <n v="107.65646"/>
    <n v="-6.96821"/>
    <n v="30"/>
    <s v="100/210/330"/>
    <n v="2020"/>
    <s v="JEDI 2020 [NEW]"/>
    <s v="Jl. Ciganitri mukti, Kel. Cipagalo, Kec.Bojongsoang, Kab.Bandung, Jawa barat"/>
    <s v="HTI"/>
    <s v="JAW-JB-SOR-3654"/>
    <s v="CIPAGALO"/>
    <s v="COLO"/>
    <s v="TBG"/>
    <s v="CENTRAL"/>
    <x v="8"/>
    <s v="Jawa Barat"/>
    <s v="KAB. BANDUNG"/>
    <n v="6614387"/>
    <x v="163"/>
    <m/>
    <n v="145"/>
    <s v="121 - 150 days"/>
    <d v="2020-02-14T00:00:00"/>
    <s v="W07-2020"/>
    <s v="Feb-2020"/>
    <d v="2020-03-12T00:00:00"/>
    <s v="W11-2020"/>
    <s v="Mar-2020"/>
    <d v="2020-06-13T00:00:00"/>
    <s v="W24-2020"/>
    <s v="Jun-2020"/>
    <d v="2020-06-13T00:00:00"/>
    <s v="W24-2020"/>
    <s v="Jun-2020"/>
    <s v="MW"/>
    <s v="20-May-20_x000a_18-May-20"/>
    <m/>
    <s v="535679748049"/>
    <s v="6.6"/>
    <m/>
    <d v="2020-01-22T00:00:00"/>
    <m/>
    <d v="2020-03-12T00:00:00"/>
    <d v="2020-06-08T00:00:00"/>
    <s v="W24-2020"/>
    <m/>
    <d v="2020-07-21T00:00:00"/>
    <m/>
    <s v="38.RFI"/>
    <s v="21.RFI"/>
    <s v="CLOSED - RFI DONE"/>
    <s v="08.06.20 : RFIN sent _x000a_28.05.20 : 14.05.20 : 12.03.20 : Email SRFIN sent_x000a_11.03.20 : plan SRFIN senin 16 Mar_x000a_20.02.20 : wait kekurangan material ME, plan RFI mundur 28 Mar 20_x000a_13.02.20 : ME OG (use existing CME ex XL)_x000a_06.02.20 : 30.01.19 : OG RBS Foundation, delivery material"/>
    <x v="2"/>
    <x v="0"/>
    <m/>
    <m/>
    <m/>
    <m/>
    <x v="2"/>
    <m/>
    <m/>
    <x v="1"/>
    <m/>
    <m/>
  </r>
  <r>
    <n v="271"/>
    <m/>
    <s v="JAW-JB-SOR-3687"/>
    <n v="30574530031"/>
    <s v="122398109"/>
    <s v="COBLONG - JL. IMAM BONJOL ( BTS HOTEL ) / CIPAKUMJLY-PADAMUKTI"/>
    <s v="ACTIVE"/>
    <s v="SKP"/>
    <n v="107.76888"/>
    <n v="-7.0241800000000003"/>
    <n v="30"/>
    <s v="10/120/190"/>
    <n v="2020"/>
    <s v="JEDI 2020 [NEW]"/>
    <s v="Jln. Raya Panyadap RT.02 RW.03, Ds.Panyadap, Kec. Solokan Jeruk, Kab . Bandung"/>
    <s v="HTI"/>
    <s v="JAW-JB-SOR-3687"/>
    <s v="PANYADAP"/>
    <s v="COLO"/>
    <s v="TBG"/>
    <s v="CENTRAL"/>
    <x v="8"/>
    <s v="Jawa Barat"/>
    <s v="KAB. BANDUNG"/>
    <n v="6614391"/>
    <x v="163"/>
    <m/>
    <n v="145"/>
    <s v="121 - 150 days"/>
    <d v="2020-02-14T00:00:00"/>
    <s v="W07-2020"/>
    <s v="Feb-2020"/>
    <d v="2020-04-03T00:00:00"/>
    <s v="W14-2020"/>
    <s v="Apr-2020"/>
    <d v="2020-06-13T00:00:00"/>
    <s v="W24-2020"/>
    <s v="Jun-2020"/>
    <d v="2020-06-13T00:00:00"/>
    <s v="W24-2020"/>
    <s v="Jun-2020"/>
    <s v="MW"/>
    <s v="20-May-20_x000a_18-May-20"/>
    <m/>
    <s v="535312218152"/>
    <s v="6.6"/>
    <m/>
    <d v="2020-01-22T00:00:00"/>
    <m/>
    <d v="2020-04-29T00:00:00"/>
    <d v="2020-06-08T00:00:00"/>
    <s v="W24-2020"/>
    <m/>
    <d v="2020-07-19T00:00:00"/>
    <m/>
    <s v="38.RFI"/>
    <s v="21.RFI"/>
    <s v="CLOSED - RFI DONE"/>
    <s v="08.06.20 : email RFIN sent_x000a_03.06.20 : actual RFI, PLN connect 3 jun 20_x000a_28.05.20 : 14.05.20 : 29.04.20 : email SRFI-N sent_x000a_11.03.20 : comcase_x000a_20.02.20 : plan solved end of Feb, potensi RFI mundur W1 mar (7 mar 20)_x000a_13.02.20 : OG penyelesaian isu, _x000a_07.02.20 - 06.02.20 : Comcase, warga dan PJS demo minta sosialisasi colo dan ormas minta unang koordinasi_x000a_30.01.19 : OG RBS Foundation, delivery material"/>
    <x v="2"/>
    <x v="0"/>
    <m/>
    <m/>
    <m/>
    <m/>
    <x v="2"/>
    <m/>
    <m/>
    <x v="1"/>
    <m/>
    <m/>
  </r>
  <r>
    <n v="372"/>
    <m/>
    <s v="JAW-JB-CMH-3652"/>
    <n v="30574470031"/>
    <s v="123764109"/>
    <s v="PROTEL BAROS"/>
    <s v="ACTIVE"/>
    <s v="TB"/>
    <n v="107.54464"/>
    <n v="-6.8930300000000004"/>
    <n v="30"/>
    <s v="50/210/340"/>
    <n v="2020"/>
    <s v="JEDI 2020 [NEW]"/>
    <s v="Komplek Pusdikom Kota Cimahi"/>
    <s v="HTI"/>
    <s v="JAW-JB-CMH-3652"/>
    <s v="CIGUGUR TENGAH"/>
    <s v="COLO"/>
    <s v="TBG"/>
    <s v="CENTRAL"/>
    <x v="8"/>
    <s v="Jawa Barat"/>
    <s v="KOTA CIMAHI"/>
    <n v="6614396"/>
    <x v="163"/>
    <m/>
    <n v="211"/>
    <s v="&gt; 150 days"/>
    <d v="2020-02-14T00:00:00"/>
    <s v="W07-2020"/>
    <s v="Feb-2020"/>
    <d v="2020-04-30T00:00:00"/>
    <s v="W18-2020"/>
    <s v="Apr-2020"/>
    <d v="2020-07-03T00:00:00"/>
    <s v="W27-2020"/>
    <s v="Jul-2020"/>
    <d v="2020-08-20T00:00:00"/>
    <s v="W34-2020"/>
    <s v="Aug-2020"/>
    <s v="MW"/>
    <s v="15-Jun-20_x000a_27-Jan-20"/>
    <m/>
    <s v="535812171555"/>
    <s v="6.6"/>
    <m/>
    <d v="2020-01-22T00:00:00"/>
    <m/>
    <d v="2020-07-16T00:00:00"/>
    <d v="2020-08-13T00:00:00"/>
    <s v="W33-2020"/>
    <m/>
    <m/>
    <m/>
    <s v="38.RFI"/>
    <s v="21.RFI"/>
    <s v="CLOSED - RFI DONE"/>
    <s v="13.08.20 : RFIN sent_x000a_10.08.20 : 03.08.20 : masih belum mendapat ijin akses dari PUSDIKOM_x000a_27.07.20 : 23.07.20 : 16.07.20 : proses instalasi PLN terkendala akses ke area PUSDIKOM, karena di sekitar tower digunakan sebagai tempat karantina siswa SECAPA terkait isu covid yang sedang terjadi di SECAPA AD Bandung, KWH meter ready,  email SRFI-N sent_x000a_13.07.20 : PLN connection masih terkendala isu stock kwh meter kosong_x000a_09.07.20 : plan PLN connect 20 jul 20, isu stock kwh meter kosong_x000a_06.07.20 : 02.07.20 : 29.06.20 : 22.06.20 : 18.06.20 : proses PLN connection_x000a_17.06.20 : Go RFI, PSB PLN release_x000a_11.06.20 : actual SRFI, collecting doc SRFIN_x000a_08.06.20 : pondasi bts done, waiting tray+mounting ME, plan onsite 9/6_x000a_04.06.20 : pondasi bts done, waiting tray+mounting ME_x000a_01.06.20 : plan besok release surat tugas unk tim dari pusdikpom dan start CME_x000a_28.05.20 : 25.05.20 : 21.05.20 : 19.05.20 : open akses (info pak beni), plan start CME after lebaran_x000a_15.05.20 : Kasi TNI yg mengurus isu ini sdg dinas diluar kota, shg Untuk open akses blm bisa krn perlu sirkuler memo di internal Pusdikpom utk akses dan perlu menunggu beliau kembali di hari Rabu 20 Mei 2020_x000a_14.05.20 : proses penjadwalan pertemuan dengan_x000a_08.05.20 : proses penyelesaian isu_x000a_30.04.20 : 23.04.20 : 16.04.20 : 09.04.20 : proses negosiasi dg Pusdikom_x000a_02.04.20 : 25.03.20 : plan isu solve W1 Apr, plan RFI W3 Apr_x000a_19.03.20 : 11.03.20 : minta ada perubahan di pks, CME ny start_x000a_20.02.20 : 15.02.20 : proses negossiasi dengan PUSDIKOM, plan isu solve end of Feb, plan RFI W2 Mar_x000a_07.02.20 - 06.02.20 : Comcase dengan PUSDIKPOM karena ada MOU yang belum disepakati dengan TBG_x000a_30.01.19 : OG RBS Foundation, delivery material"/>
    <x v="2"/>
    <x v="0"/>
    <m/>
    <m/>
    <m/>
    <m/>
    <x v="2"/>
    <m/>
    <m/>
    <x v="1"/>
    <m/>
    <m/>
  </r>
  <r>
    <n v="80"/>
    <m/>
    <s v="JAW-JK-GGP-0515"/>
    <n v="30573650031"/>
    <s v="1127971003"/>
    <s v="KAYUMANIS KELAPA DUA"/>
    <s v="ACTIVE"/>
    <s v="TB"/>
    <n v="106.765368"/>
    <n v="-6.2064310000000003"/>
    <n v="30"/>
    <s v="0/90/160/270"/>
    <m/>
    <m/>
    <s v="Jalan Inpeksi Kali Pesanggrahan Barat RT 01 RW 06 Kel Srengseng Kec Kembangan Jakarta Barat 11510"/>
    <s v="EID"/>
    <s v="JAW-JK-GGP-0515"/>
    <s v="Kayumanis Kelapa Dua"/>
    <s v="B2S"/>
    <s v="TBG"/>
    <s v="JABO"/>
    <x v="10"/>
    <s v="DKI Jakarta"/>
    <s v="JAKARTA BARAT"/>
    <n v="6614397"/>
    <x v="163"/>
    <m/>
    <n v="182"/>
    <s v="&gt; 150 days"/>
    <d v="2020-06-13T00:00:00"/>
    <s v="W24-2020"/>
    <s v="Jun-2020"/>
    <d v="2020-05-20T00:00:00"/>
    <s v="W21-2020"/>
    <s v="May-2020"/>
    <d v="2020-07-06T00:00:00"/>
    <s v="W28-2020"/>
    <s v="Jul-2020"/>
    <d v="2020-07-06T00:00:00"/>
    <s v="W28-2020"/>
    <s v="Jul-2020"/>
    <s v="MW"/>
    <s v="19-Jun-20_x000a_18-May-20"/>
    <m/>
    <n v="543301728527"/>
    <n v="6.6"/>
    <m/>
    <m/>
    <m/>
    <d v="2020-05-08T00:00:00"/>
    <d v="2020-07-15T00:00:00"/>
    <s v="W29-2020"/>
    <m/>
    <d v="2020-07-28T00:00:00"/>
    <m/>
    <s v="38.RFI"/>
    <s v="21.RFI"/>
    <s v="CLOSED - RFI DONE"/>
    <s v="15.07.20 : RFIN sent_x000a_13.07.20 : 29.06.20 : Proses PLN connection_x000a_19.06.20 : SK PLN release, plan RFI 6 Jul 20_x000a_08.05.20 : SRFIN sent_x000a_30.04.20 : SRFI actual_x000a_23.04.20 : 16.04.20 : on going excavation_x000a_09.04.20 : preparation CME_x000a_02.04.20 : IW Clear_x000a_25.03.20 : Candidat NOK, Rehunting_x000a_19.03.20 : validasi RND_x000a_20.02.20 : 13.02.20 : 06.02.20 : Hunting kandidat, hard sitac_x000a_17.01.20 : hasil assessment PDI done (email arief), propose change to colo (email sherly), proses input STIP 1 B2S"/>
    <x v="2"/>
    <x v="0"/>
    <m/>
    <m/>
    <m/>
    <m/>
    <x v="2"/>
    <m/>
    <m/>
    <x v="1"/>
    <m/>
    <m/>
  </r>
  <r>
    <n v="291"/>
    <m/>
    <s v="JAW-JK-CKG-0671"/>
    <n v="30574610031"/>
    <s v="110898109"/>
    <s v="DUKUH5MD"/>
    <s v="ACTIVE"/>
    <s v="SKP"/>
    <n v="106.876682"/>
    <n v="-6.2930159999999997"/>
    <n v="30"/>
    <s v="0/120/190/300"/>
    <m/>
    <m/>
    <s v="Jl. Dukuh 5, Gang Mesjid Al Madinah, RT 002 RW 05, Kel. Dukuh, Kec. Kramat Jati, Jakarta Timur"/>
    <s v="EID"/>
    <s v="JAW-JK-CKG-0671"/>
    <s v="Dukuh Kramatjati"/>
    <s v="COLO"/>
    <m/>
    <s v="JABO"/>
    <x v="10"/>
    <s v="DKI Jakarta"/>
    <s v="JAKARTA TIMUR"/>
    <n v="6614392"/>
    <x v="163"/>
    <m/>
    <n v="163"/>
    <s v="&gt; 150 days"/>
    <d v="2020-02-14T00:00:00"/>
    <s v="W07-2020"/>
    <s v="Feb-2020"/>
    <d v="2020-04-17T00:00:00"/>
    <s v="W16-2020"/>
    <s v="Apr-2020"/>
    <d v="2020-07-06T00:00:00"/>
    <s v="W28-2020"/>
    <s v="Jul-2020"/>
    <d v="2020-07-06T00:00:00"/>
    <s v="W28-2020"/>
    <s v="Jul-2020"/>
    <s v="MW"/>
    <s v="19-Jun-20_x000a_18-May-20"/>
    <m/>
    <n v="547104770304"/>
    <n v="6.6"/>
    <m/>
    <m/>
    <m/>
    <d v="2020-05-22T00:00:00"/>
    <d v="2020-06-26T00:00:00"/>
    <s v="W26-2020"/>
    <m/>
    <d v="2020-07-18T00:00:00"/>
    <m/>
    <s v="38.RFI"/>
    <s v="21.RFI"/>
    <s v="CLOSED - RFI DONE"/>
    <s v="26.06.20 : RFIN sent _x000a_19.06.20 : SK PLN release, plan RFI 6 Jul 20_x000a_22.05.20 : email SRFI-N sent_x000a_14.05.20 : SRFI actual_x000a_08.05.20 : tray OG_x000a_30.04.20 : start CME_x000a_23.04.20 : 16.04.20 : ME NY start, Proses ijin lingkungan terkait COVID_x000a_09.04.20 : CME NY start, team mitra belum mendapatkan ijin kerja karena kawasan RED ZONE_x000a_02.04.20 : 25.03.20 : 19.03.20 : 11.03.20 : limited space, pabrikasi stacking baseframe (revisi design), plan RFI 17 Apr_x000a_29.02.20 : revisi RFI plan 29 Feb 20_x000a_13.02.20 : pabrikasi material stacking_x000a_06.02.20 : 30.01.20 : limited space sehingga menggunakan stacking baseframe, OG pabrikasi stacking baseframe 2 minggu"/>
    <x v="2"/>
    <x v="0"/>
    <m/>
    <m/>
    <m/>
    <m/>
    <x v="2"/>
    <m/>
    <m/>
    <x v="1"/>
    <m/>
    <m/>
  </r>
  <r>
    <n v="161"/>
    <m/>
    <s v="JAW-JK-KYB-0101"/>
    <n v="30573610031"/>
    <s v="1127931003"/>
    <s v="SITU BABAKAN SRENGSENG SAWAH"/>
    <s v="ACTIVE"/>
    <s v="TB"/>
    <n v="106.827324"/>
    <n v="-6.3401139999999998"/>
    <n v="25"/>
    <s v="0/100/190/270"/>
    <m/>
    <m/>
    <s v="Jl. Desa Putra RT 01 RW 06, Kel. Srengseng Sawah Kec. Jagakarsa, Kota Jakarta Selatan, DKI JAKARTA"/>
    <s v="EID"/>
    <s v="JAW-JK-KYB-0101"/>
    <s v="Situ Babakan Srengseng Sawah"/>
    <s v="B2S"/>
    <s v="TBG"/>
    <s v="JABO"/>
    <x v="10"/>
    <s v="DKI Jakarta"/>
    <s v="JAKARTA SELATAN"/>
    <n v="6614397"/>
    <x v="163"/>
    <m/>
    <n v="169"/>
    <s v="&gt; 150 days"/>
    <d v="2020-06-13T00:00:00"/>
    <s v="W24-2020"/>
    <s v="Jun-2020"/>
    <d v="2020-06-02T00:00:00"/>
    <s v="W23-2020"/>
    <s v="Jun-2020"/>
    <d v="2020-07-10T00:00:00"/>
    <s v="W28-2020"/>
    <s v="Jul-2020"/>
    <d v="2020-07-10T00:00:00"/>
    <s v="W28-2020"/>
    <s v="Jul-2020"/>
    <s v="MW"/>
    <d v="2020-06-12T00:00:00"/>
    <m/>
    <n v="547401708346"/>
    <n v="6.6"/>
    <m/>
    <m/>
    <m/>
    <d v="2020-06-17T00:00:00"/>
    <d v="2020-07-02T00:00:00"/>
    <s v="W27-2020"/>
    <m/>
    <d v="2020-08-18T00:00:00"/>
    <m/>
    <s v="38.RFI"/>
    <s v="21.RFI"/>
    <s v="CLOSED - RFI DONE"/>
    <s v="02.07.20 : RFIN sent _x000a_29.06.20 : Proses PLN Connection_x000a_18.06.20 : 17.06.20 : email SRFI-N sent_x000a_15.06.20 : ME on going_x000a_11.06.20 : prepare erection_x000a_08.06.20 : excavation on going_x000a_04.06.20 : excavation on going_x000a_01.06.20 : 29.05.20 : plan start galian besok_x000a_28.05.20 : 26.05.20 : plan start gali besok 27 May 20_x000a_14.05.20 : 08.05.20 : rekom, RFC_x000a_30.04.20 : IW OG, Terbatasnya komunikasi dengan perangkat kelurahan karena WFH_x000a_23.04.20 : 16.04.20 : IW OG, Terbatasnya komunikasi dengan perangkat kelurahan karena WFH_x000a_09.04.20 : Proses perijinan lingkungan dan Kelurahan, info pelayanan kelurahan sementara masih tutup terkait wabah corona._x000a_02.04.20 : 25.03.20 : IW on going_x000a_19.03.20 :  validasi TNP_x000a_20.02.20 : kand A =  kandidat A, waiting approval menjadi MCP 20m_x000a_13.02.20 : 06.02.20 : Kand A = Candidate A Submit_x000a_17.01.20 : hasil assessment PDI done (email arief), propose change to colo (email sherly), proses input STIP 1 B2S"/>
    <x v="2"/>
    <x v="0"/>
    <m/>
    <m/>
    <m/>
    <m/>
    <x v="2"/>
    <m/>
    <m/>
    <x v="1"/>
    <m/>
    <m/>
  </r>
  <r>
    <n v="311"/>
    <m/>
    <s v="JAW-JT-BYL-0208"/>
    <n v="30574740031"/>
    <s v="141869109"/>
    <s v="KADIPIRO 3"/>
    <s v="ACTIVE"/>
    <s v="TB"/>
    <n v="110.80978"/>
    <n v="-7.5301299999999998"/>
    <n v="30"/>
    <s v="90/220/315"/>
    <m/>
    <m/>
    <s v="Dusun Padokan, RT.001 Rw.005, Desa Sawahan, Kec Ngemplak, Kab Boyolali"/>
    <s v="EID"/>
    <s v="JAW-JT-BYL-0208"/>
    <s v="KARANGMOJO NGEMPLAK"/>
    <s v="COLO"/>
    <m/>
    <s v="CENTRAL"/>
    <x v="5"/>
    <s v="Jawa Tengah"/>
    <s v="BOYOLALI"/>
    <n v="6614397"/>
    <x v="163"/>
    <m/>
    <n v="161"/>
    <s v="&gt; 150 days"/>
    <d v="2020-02-14T00:00:00"/>
    <s v="W07-2020"/>
    <s v="Feb-2020"/>
    <d v="2020-04-12T00:00:00"/>
    <s v="W16-2020"/>
    <s v="Apr-2020"/>
    <d v="2020-07-10T00:00:00"/>
    <s v="W28-2020"/>
    <s v="Jul-2020"/>
    <d v="2020-07-10T00:00:00"/>
    <s v="W28-2020"/>
    <s v="Jul-2020"/>
    <s v="MW"/>
    <s v="12-Jun-20_x000a_18-May-20"/>
    <m/>
    <n v="520551237236"/>
    <s v="7,7"/>
    <m/>
    <m/>
    <m/>
    <d v="2020-04-17T00:00:00"/>
    <d v="2020-06-24T00:00:00"/>
    <s v="W26-2020"/>
    <m/>
    <d v="2020-09-03T00:00:00"/>
    <m/>
    <s v="38.RFI"/>
    <s v="21.RFI"/>
    <s v="CLOSED - RFI DONE"/>
    <s v="24.06.20 : RFIN sent _x000a_28.05.20 : 21.05.20 : waiting plan MOS &amp; konfirmasi request PLN connection dari XL/Tech part_x000a_17.04.20 : email SRFI-N sent_x000a_16.04.20 : plan Soft RFI_x000a_09.04.20 : comcase clear, lanjut on going pondasi_x000a_02.04.20 : 25.03.20 : progress pondasi 50%, stop karena comcase, proses penyelesain comcase plan solve W4 Mar, plan RFI W2 Apr_x000a_12.03.20 : penyelesaian comcase, plan RFI 18 Mar_x000a_25.02.20 : Comecase LL minta kompensasi 10Jt/operator, saat ini sedang proses pengajuan dana di Arcom, area Banjir, pondasi type 3 (tinggi 2 m)_x000a_20.02.20 : RBS Foundation done, plan RFI W11_x000a_13.02.20 : RBS Foundation done_x000a_06.02.20 : 30.01.19 : OG RBS Foundation, material ME Grounding tray dan mounting on site"/>
    <x v="2"/>
    <x v="0"/>
    <m/>
    <m/>
    <m/>
    <m/>
    <x v="2"/>
    <m/>
    <m/>
    <x v="1"/>
    <m/>
    <m/>
  </r>
  <r>
    <n v="324"/>
    <m/>
    <s v="JAW-BT-CLG-0142"/>
    <n v="20210903121"/>
    <s v="131570109"/>
    <s v="KOTABUMICILEGON"/>
    <s v="ACTIVE"/>
    <s v="TB"/>
    <n v="106.04225"/>
    <n v="-5.9876300000000002"/>
    <n v="42"/>
    <s v="10/190/270"/>
    <m/>
    <m/>
    <s v="LINK SERDAG BARU, RT 004 RW 008, KELURAHAN KOTABUMI, KECAMATAN PURWAKARTA, KOTA CILEGON"/>
    <s v="EID"/>
    <s v="JAW-BT-CLG-0142"/>
    <s v="SERDAG BARU SUKABUMI"/>
    <s v="COLO"/>
    <m/>
    <s v="JABO"/>
    <x v="14"/>
    <s v="Banten"/>
    <s v="KOTA CILEGON"/>
    <n v="6614397"/>
    <x v="163"/>
    <m/>
    <n v="188"/>
    <s v="&gt; 150 days"/>
    <d v="2020-02-14T00:00:00"/>
    <s v="W07-2020"/>
    <s v="Feb-2020"/>
    <d v="2020-06-29T00:00:00"/>
    <s v="W27-2020"/>
    <s v="Jun-2020"/>
    <d v="2020-07-15T00:00:00"/>
    <s v="W29-2020"/>
    <s v="Jul-2020"/>
    <d v="2020-07-15T00:00:00"/>
    <s v="W29-2020"/>
    <s v="Jul-2020"/>
    <s v="MW"/>
    <s v="24-Jun-20_x000a_27-Jan-20"/>
    <m/>
    <n v="561200383422"/>
    <n v="6.6"/>
    <m/>
    <m/>
    <m/>
    <d v="2020-06-29T00:00:00"/>
    <d v="2020-07-21T00:00:00"/>
    <s v="W30-2020"/>
    <m/>
    <d v="2020-08-21T00:00:00"/>
    <m/>
    <s v="38.RFI"/>
    <s v="21.RFI"/>
    <s v="CLOSED - RFI DONE"/>
    <s v="21.07.20 : RFIN sent _x000a_20.07.20 : proses PLN connection_x000a_13.07.20 : 29.06.20 : email SRFI-N sent_x000a_22.06.20 : 18.06.20 : on going cor stacking baseframe (untuk RBS foundation)_x000a_15.06.20 : on going RBS foundation_x000a_11.06.20 : 08.06.20 : 04.06.20 : open akses, start CME_x000a_29.05.20 : open, proses negosiasi_x000a_28.05.20 : 25.05.20 : 14.05.20 : commcase, warga dan ormas, meminta kompensasi_x000a_08.05.20 : 30.04.20 : CME Colo waiting perkuatan tower dan memerlukan stacking baseframe_x000a_23.04.20 : 16.04.20 : 09.04.20 : CME Colo waiting perkuatan tower dan memerlukan stacking baseframe_x000a_02.04.20 : 25.03.20 : 19.03.20 : 11.03.20 : on going perkuatan tower_x000a_13.02.20 : preparation perkuatan, on going pabrikasi material perkuatan_x000a_06.02.20 : 03.02.20 : Tower permanent 3legs sudah RFI tetapi menunggu proses perkuatan karena sudah overcapacity_x000a_30.01.20 : start CME Colo XL menunggu site permanent RFI akhir Mar, start CME tower permanen 20 Mar, plan RFI Colo XL 10 Apr_x000a_24.01.20 : DRM OK, site GM,  Colo XL menunggu site permanent RFI"/>
    <x v="2"/>
    <x v="0"/>
    <m/>
    <m/>
    <m/>
    <m/>
    <x v="2"/>
    <m/>
    <m/>
    <x v="1"/>
    <m/>
    <m/>
  </r>
  <r>
    <n v="355"/>
    <m/>
    <s v="JAW-JT-PWT-0544"/>
    <n v="30575530031"/>
    <s v="141851109"/>
    <s v="PASIR WETAN"/>
    <s v="ACTIVE"/>
    <s v="TB"/>
    <n v="109.20116"/>
    <n v="-7.4083300000000003"/>
    <n v="40"/>
    <s v="0/125/265"/>
    <m/>
    <m/>
    <s v="RT.01 RW.05 Pasir Kulon, Kec. Karanglewas, Kab. Banyumas "/>
    <s v="EID"/>
    <s v="JAW-JT-PWT-0544"/>
    <s v="Pasir Kulon Karanglewas"/>
    <s v="COLO"/>
    <m/>
    <s v="CENTRAL"/>
    <x v="5"/>
    <s v="Jawa Tengah"/>
    <s v="BANYUMAS"/>
    <n v="6614397"/>
    <x v="163"/>
    <m/>
    <n v="217"/>
    <s v="&gt; 150 days"/>
    <d v="2020-02-14T00:00:00"/>
    <s v="W07-2020"/>
    <s v="Feb-2020"/>
    <d v="2020-04-30T00:00:00"/>
    <s v="W18-2020"/>
    <s v="Apr-2020"/>
    <d v="2020-07-25T00:00:00"/>
    <s v="W30-2020"/>
    <s v="Jul-2020"/>
    <d v="2020-08-19T00:00:00"/>
    <s v="W34-2020"/>
    <s v="Aug-2020"/>
    <s v="MW"/>
    <s v="24-Jun-20_x000a_18-May-20"/>
    <m/>
    <n v="522012406238"/>
    <n v="7.7"/>
    <m/>
    <m/>
    <m/>
    <d v="2020-04-16T00:00:00"/>
    <d v="2020-08-19T00:00:00"/>
    <s v="W34-2020"/>
    <m/>
    <d v="2020-09-17T00:00:00"/>
    <m/>
    <s v="38.RFI"/>
    <s v="21.RFI"/>
    <s v="CLOSED - RFI DONE"/>
    <s v="24.08.20 : 19.08.20 : RFIN sent_x000a_18.08.20 : actual RFI, plan submit RFIN 19 Aug_x000a_13.08.20 : isu ketersediaan stock KWH meter sehingga PLN belum mengeluarkan nomor register, plan PLN connect Selasa 18 Aug 20_x000a_10.08.20 : isu KWH meter, masih belum ready minggu lalu, fu kembali ke PLN hari ini_x000a_06.08.20 : plan KWH meter ready minggu ini_x000a_03.08.20 : 27.07.20 : isu stock KWH meter kosong, estimasi KWH meter ready minggu ini_x000a_20.07.20 : 16.07.20 : SK PLN release 15 jul_x000a_13.07.20 : 09.07.20 : SK PLN masih belum release from XL_x000a_02.07.20 : 29.06.20 : Menunggu SK PLN release dari XL, plan RFI menyesuaikan kembali dg SK release (SK date+14 hari)_x000a_29.06.20 : PLN Connection menunggu konfirmasi dari XL_x000a_28.05.20 : 21.05.20 : waiting plan MOS &amp; konfirmasi request PLN connection dari XL/Tech part_x000a_16.04.20 : email SRFI-N sent_x000a_09.04.20 : on going install tray dan ME, erection done, permanenisasi_x000a_02.04.20 : on going bore pile site permanent_x000a_25.03.20 : survey dan prepare start CME permanent tower_x000a_12.03.20 : comcase_x000a_11.03.20 : 13.02.20 : proses permanenisasi on going_x000a_06.02.20 : 30.01.19 : Mobilisasi team, delivery material"/>
    <x v="2"/>
    <x v="0"/>
    <m/>
    <m/>
    <m/>
    <m/>
    <x v="2"/>
    <m/>
    <m/>
    <x v="1"/>
    <m/>
    <m/>
  </r>
  <r>
    <n v="89"/>
    <m/>
    <s v="JAW-JK-GGP-0524"/>
    <n v="30573620031"/>
    <s v="1127941003"/>
    <s v="KENCANA TIMUR CENGKARENG"/>
    <s v="ACTIVE"/>
    <s v="TB"/>
    <n v="106.729597"/>
    <n v="-6.1266509999999998"/>
    <n v="22"/>
    <s v="70/130/280"/>
    <m/>
    <m/>
    <s v="Jalan Outer luar RT 11 RW 11, Kel. Cengkareng Timur, Kec . Cengkareng,  Kota Jakarta Barat"/>
    <s v="EID"/>
    <s v="JAW-JK-GGP-0524"/>
    <s v="Kencana Timur Cengkareng"/>
    <s v="B2S"/>
    <s v="TBG"/>
    <s v="JABO"/>
    <x v="10"/>
    <s v="DKI Jakarta"/>
    <s v="JAKARTA BARAT"/>
    <n v="6614397"/>
    <x v="163"/>
    <m/>
    <n v="195"/>
    <s v="&gt; 150 days"/>
    <d v="2020-06-13T00:00:00"/>
    <s v="W24-2020"/>
    <s v="Jun-2020"/>
    <d v="2020-06-19T00:00:00"/>
    <s v="W25-2020"/>
    <s v="Jun-2020"/>
    <d v="2020-07-25T00:00:00"/>
    <s v="W30-2020"/>
    <s v="Jul-2020"/>
    <d v="2020-08-07T00:00:00"/>
    <s v="W32-2020"/>
    <s v="Aug-2020"/>
    <s v="MW"/>
    <d v="2020-07-10T00:00:00"/>
    <m/>
    <n v="546303095396"/>
    <n v="6.6"/>
    <m/>
    <m/>
    <m/>
    <d v="2020-06-19T00:00:00"/>
    <d v="2020-07-28T00:00:00"/>
    <s v="W31-2020"/>
    <m/>
    <d v="2020-08-15T00:00:00"/>
    <m/>
    <s v="38.RFI"/>
    <s v="21.RFI"/>
    <s v="CLOSED - RFI DONE"/>
    <s v="28.07.20 : RFIN sent _x000a_23.07.20 : 20.07.20 : proses PLN connection_x000a_13.07.20 : 09.07.20 : 06.07.20 : 29.06.20 : 19.06.20 : email SRFI-N sent, PLN connection menunggu konfirmasi XL/Tech partner_x000a_18.06.20 : SRFI, collecting doc SRFIN_x000a_15.06.20 : ME on going_x000a_11.06.20 : 08.06.20 : 04.06.20 : 04.06.20 : erection on going_x000a_01.06.20 : 29.05.20 : erection_x000a_28.05.20 : 25.05.20 : curingtime_x000a_14.05.20 : 08.05.20 : 30.04.20 : IW on going_x000a_23.04.20 : TNP review_x000a_16.04.20 : under review RND_x000a_09.04.20 : 02.04.20 : iw on going_x000a_25.03.2020 : 23.03.2020 : Kandidat OG, OG pengajuan surat ke AGUNG SEDAYU GROUP, IW on going_x000a_19.03.20 : validasi TNP_x000a_20.02.20 : kand A =  kandidat A, waiting approval menjadi MCP 20m_x000a_13.02.20 : 06.02.20 : Kand A = Candidate A Submit_x000a_17.01.20 : hasil assessment PDI done (email arief), propose change to colo (email sherly), proses input STIP 1 B2S"/>
    <x v="2"/>
    <x v="0"/>
    <m/>
    <m/>
    <m/>
    <m/>
    <x v="2"/>
    <m/>
    <m/>
    <x v="1"/>
    <m/>
    <m/>
  </r>
  <r>
    <n v="66"/>
    <m/>
    <s v="JAW-JB-NPH-3702"/>
    <n v="30573580031"/>
    <s v="1260991003"/>
    <s v="JAYAGIRI_LEMBANG"/>
    <s v="ACTIVE"/>
    <s v="TB"/>
    <n v="107.61779300000001"/>
    <n v="-6.7952269999999997"/>
    <n v="40"/>
    <s v="0/150/250"/>
    <n v="2020"/>
    <s v="JEDI 2020 [NEW]"/>
    <s v="KP CISARONI, RT 06 RW 08, DESA CIKAHURIPAN, KECAMATAN LEMBANG, KABUPATEN BANDUNG BARAT"/>
    <s v="HTI"/>
    <s v="JAW-JB-NPH-3702"/>
    <s v="JAYAGIRI_LEMBANG"/>
    <s v="B2S"/>
    <s v="TBG"/>
    <s v="CENTRAL"/>
    <x v="8"/>
    <s v="Jawa Barat"/>
    <s v="KAB. BANDUNG BARAT"/>
    <n v="6614396"/>
    <x v="163"/>
    <m/>
    <n v="208"/>
    <s v="&gt; 150 days"/>
    <d v="2020-06-13T00:00:00"/>
    <s v="W24-2020"/>
    <s v="Jun-2020"/>
    <d v="2020-05-15T00:00:00"/>
    <s v="W20-2020"/>
    <s v="May-2020"/>
    <d v="2020-07-31T00:00:00"/>
    <s v="W31-2020"/>
    <s v="Jul-2020"/>
    <d v="2020-08-15T00:00:00"/>
    <s v="W33-2020"/>
    <s v="Aug-2020"/>
    <s v="MW"/>
    <d v="2020-07-01T00:00:00"/>
    <m/>
    <s v="535891106070"/>
    <s v="6.6"/>
    <m/>
    <d v="2020-07-28T00:00:00"/>
    <m/>
    <d v="2020-07-15T00:00:00"/>
    <d v="2020-08-10T00:00:00"/>
    <s v="W33-2020"/>
    <m/>
    <d v="2020-09-08T00:00:00"/>
    <m/>
    <s v="38.RFI"/>
    <s v="21.RFI"/>
    <s v="CLOSED - RFI DONE"/>
    <s v="10.08.20 : RFIN sent_x000a_03.08.20 : 27.07.20 : 23.07.20 : 16.07.20 : email SRFI-N sent, PLN connection masih terkendala isu stock kwh meter kosong dan adanya perluasan jaringan_x000a_13.07.20 : PLN connection masih terkendala isu stock kwh meter kosong dan adanya perluasan jaringan_x000a_09.07.20 : 06.07.20 : proses PLN connection_x000a_02.07.20 : SK PLN release, plan RFI = SPK release + 14 hari_x000a_30.06.20 : change transport type menjadi MW, request SK PSB PLN untuk continue PLN Connectionnya_x000a_29.06.20 : PLN Connection menunggu konfirmasi dari XL_x000a_22.06.20 : 15.06.20 : Soft RFI_x000a_11.06.20 : cat tower, pagar halaman og, pondasi bts og_x000a_08.06.20 : Erection OG_x000a_04.06.20 : prepare erection (langsir material tower)_x000a_01.06.20 : curingtime &amp; backfilling_x000a_28.05.20 : 25.05.20 : curingtime_x000a_21.05.20 : excavation on going_x000a_15.05.20 : start excavation_x000a_14.05.20 : preparation tim dan material_x000a_08.05.20 : rekom done, bouwplank, proses perijinan_x000a_30.04.20 : rekom desa done proses rekom camat_x000a_23.04.20 : 16.04.20 : proses realisasi IW dan rekom on going _x000a_09.04.20 : 02.04.20 : 25.03.20 : proses verifikasi dan negosiasi eskalasi_x000a_19.03.20 : IW clear_x000a_11.03.20 : IW on going_x000a_20.02.20 : 13.02.20 : IW on going_x000a_06.02.20 : kand A = validasi done, Candidate A RF TX OK_x000a_22.01.20 : kand A = RND 50 180/245/310 22Jan20 : RND ok candidate A, tower 52_x000a_20.01.20 : Kand A = submit kand A di -6.794800° 107.618820°_x000a_17.01.20 : hasil assessment PDI done (email arief), proses input STIP 1 B2S"/>
    <x v="2"/>
    <x v="0"/>
    <m/>
    <m/>
    <m/>
    <m/>
    <x v="2"/>
    <m/>
    <m/>
    <x v="1"/>
    <m/>
    <m/>
  </r>
  <r>
    <n v="325"/>
    <m/>
    <s v="JAW-JB-NPH-3669"/>
    <n v="20200602551"/>
    <s v="124091109"/>
    <s v="KPCIKAWATIMW_TANIMULYA"/>
    <s v="ACTIVE"/>
    <s v="SKP"/>
    <n v="107.52419"/>
    <n v="-6.8499699999999999"/>
    <n v="30"/>
    <s v="70/150/250"/>
    <n v="2020"/>
    <s v="JEDI 2020 [NEW]"/>
    <s v="Kp. Cibuntu RT.03 RW.09 Desa Cilame, Kec. Ngamprah, Kab. Bandung Barat, Kec. Ngamprah, Kab. Bandung Barat"/>
    <s v="HTI"/>
    <s v="JAW-JB-NPH-3669"/>
    <s v="CILAME_NGAMPRAH"/>
    <s v="COLO"/>
    <s v="TBG"/>
    <s v="CENTRAL"/>
    <x v="8"/>
    <s v="Jawa Barat"/>
    <s v="KAB. BANDUNG BARAT"/>
    <n v="6614391"/>
    <x v="163"/>
    <m/>
    <n v="237"/>
    <s v="&gt; 150 days"/>
    <d v="2020-02-14T00:00:00"/>
    <s v="W07-2020"/>
    <s v="Feb-2020"/>
    <d v="2020-04-29T00:00:00"/>
    <s v="W18-2020"/>
    <s v="Apr-2020"/>
    <d v="2020-09-08T00:00:00"/>
    <s v="W37-2020"/>
    <s v="Sep-2020"/>
    <d v="2020-09-08T00:00:00"/>
    <s v="W37-2020"/>
    <s v="Sep-2020"/>
    <s v="FO"/>
    <s v="29-Jun-20_x000a_18-May-20"/>
    <m/>
    <s v="535812177567"/>
    <s v="6.6"/>
    <m/>
    <d v="2020-01-22T00:00:00"/>
    <m/>
    <d v="2020-04-29T00:00:00"/>
    <d v="2020-09-08T00:00:00"/>
    <s v="W37-2020"/>
    <m/>
    <d v="2020-09-03T00:00:00"/>
    <m/>
    <s v="38.RFI"/>
    <s v="21.RFI"/>
    <s v="CLOSED - RFI DONE"/>
    <s v="08.09.20 : RFIN sent_x000a_03.08.20 : 27.07.20 : 23.07.20 : 16.07.20 : PLN connection, wait SK PLN release dan wait progress FO XL, paralel on going progress MMP TBG_x000a_09.07.20 : 06.07.20 : 02.07.20 : wait SK PLN release, plan RFI = SPK release + 14 hari_x000a_29.06.20 : PLN Connection menunggu konfirmasi dari XL_x000a_22.06.20 : SPK FO/MMP release 15 jun 20, plan RFS W27 (4 Jul 20), need request SK PLN, plan RFI 10 jul 20_x000a_22.06.20 : 28.05.20 : 14.05.20 : 29.04.20 : email SRFI-N sent, wait plan MOS &amp; konfirmasi permintaan PLN connection dari XL/tech part_x000a_23.04.20 : 16.04.20 : isu solve, RBS foundation done, wait material ME grounding_x000a_09.04.20 : plan isu solve W2 Apr, plan SRFI W4 Apr_x000a_02.04.20 : 25.03.20 : plan isu solve W1 Apr, plan RFI W3 Apr_x000a_19.03.20 : on going proses negosiasi_x000a_11.03.20 : plan solved minggu ini, plan SRFI 25 mar_x000a_20.02.20 : plan solved end of Feb, potensi RFI mundur W1 mar (7 mar 20)_x000a_13.02.20 : OG penyelesaian isu_x000a_07.02.20 - 06.02.20 : Comcase (LL minta pertemuan dengan pic TBG ttg akses)_x000a_30.01.19 : OG RBS Foundation, delivery material"/>
    <x v="2"/>
    <x v="0"/>
    <m/>
    <m/>
    <m/>
    <m/>
    <x v="2"/>
    <m/>
    <m/>
    <x v="1"/>
    <m/>
    <m/>
  </r>
  <r>
    <n v="242"/>
    <m/>
    <s v="JAW-JB-SBM-2105"/>
    <n v="30581940031"/>
    <s v="131614109"/>
    <s v="BANGBAYANTANGKIL"/>
    <s v="ACTIVE"/>
    <s v="TB"/>
    <n v="106.7662"/>
    <n v="-6.77989"/>
    <n v="40"/>
    <s v="10/90/160/280"/>
    <m/>
    <m/>
    <s v="Kp. Cibarigbeg RT005 RW001, Desa Caringin, Kec. Cicurug, Kab. Sukabumi"/>
    <s v="EID"/>
    <s v="JAW-JB-SBM-2105"/>
    <s v="CARINGIN CICURUG"/>
    <s v="COLO"/>
    <m/>
    <s v="JABO"/>
    <x v="14"/>
    <s v="Jawa Barat"/>
    <s v="SUKABUMI"/>
    <n v="6614397"/>
    <x v="163"/>
    <m/>
    <n v="335"/>
    <s v="&gt; 150 days"/>
    <d v="2020-02-14T00:00:00"/>
    <s v="W07-2020"/>
    <s v="Feb-2020"/>
    <d v="2020-07-15T00:00:00"/>
    <s v="W29-2020"/>
    <s v="Jul-2020"/>
    <d v="2020-12-23T00:00:00"/>
    <s v="W52-2020"/>
    <s v="Dec-2020"/>
    <d v="2020-12-23T00:00:00"/>
    <s v="W52-2020"/>
    <s v="Dec-2020"/>
    <s v="FO"/>
    <d v="2020-12-01T00:00:00"/>
    <m/>
    <n v="536590552917"/>
    <n v="6.6"/>
    <m/>
    <m/>
    <m/>
    <d v="2020-07-16T00:00:00"/>
    <d v="2020-12-15T00:00:00"/>
    <s v="W51-2020"/>
    <m/>
    <m/>
    <m/>
    <s v="38.RFI"/>
    <s v="21.RFI"/>
    <s v="CLOSED - RFI DONE"/>
    <s v="17.12.20 : RFIN sent_x000a_07.12.20 : PLN connection process_x000a_06.08.20 : 27.07.20 : 16.07.20 : email SRFI-N sent_x000a_13.07.20 : 02.07.20 : erection_x000a_29.06.20 : 22.06.20 : Borepile done, OG lantai kerja, Plan pouring 25/06, Erection start 30/06 Finish 07/07, S RFI 10/07_x000a_18.06.20 : pondasi tower permanen (borepile done)_x000a_15.06.20 : on going RBS foundation_x000a_11.06.20 : 08.06.20 : 04.06.20 : BTS foundation on going_x000a_29.05.20 : plan survey untuk start CME Selasa 2 jun, isu close_x000a_28.05.20 : 25.05.20 : 14.05.20 : 08.05.20 : 30.04.20 : CME NY Start commcase, Waiting tower permanen RFI_x000a_23.04.20 : 16.04.20 : 09.04.20 : CME NY Start commcase, Permintaan biaya pembinaan karang taruna dan kepala desa_x000a_02.04.20 : 25.03.20 : 19.03.20 : 11.03.20 : COMCASE tower permanen, CME colo ny start, Kepala desa meminta kompensasi tambahan_x000a_13.02.20 : progress tower permanent plan start minggu depan_x000a_06.02.20 : 04.02.20 : under review Power_x000a_21.01.20 : belum permanenisasi, IMB release, plan RFI permanent W4 maret"/>
    <x v="2"/>
    <x v="0"/>
    <m/>
    <m/>
    <m/>
    <m/>
    <x v="2"/>
    <m/>
    <m/>
    <x v="1"/>
    <m/>
    <m/>
  </r>
  <r>
    <n v="272"/>
    <m/>
    <s v="JAW-BT-SRG-0019"/>
    <n v="30575090031"/>
    <s v="131564109"/>
    <s v="CURUG SERANG"/>
    <s v="ACTIVE"/>
    <s v="TB"/>
    <n v="106.19908"/>
    <n v="-6.16777"/>
    <n v="42"/>
    <s v="65/170/310"/>
    <m/>
    <m/>
    <s v="Jl. Cigemuk, Kampung Lingsangku, RT.11/RW.03, Kel.Curug Manis Kec. CurugKel.Curug Manis Kec. Curug"/>
    <s v="EID"/>
    <s v="JAW-BT-SRG-0019"/>
    <s v="Banjarsari Curug"/>
    <s v="COLO"/>
    <m/>
    <s v="JABO"/>
    <x v="14"/>
    <s v="Banten"/>
    <s v="KOTA SERANG"/>
    <n v="6614397"/>
    <x v="163"/>
    <m/>
    <n v="334"/>
    <s v="&gt; 150 days"/>
    <d v="2020-02-14T00:00:00"/>
    <s v="W07-2020"/>
    <s v="Feb-2020"/>
    <d v="2020-03-27T00:00:00"/>
    <s v="W13-2020"/>
    <s v="Mar-2020"/>
    <d v="2020-12-23T00:00:00"/>
    <s v="W52-2020"/>
    <s v="Dec-2020"/>
    <d v="2020-12-23T00:00:00"/>
    <s v="W52-2020"/>
    <s v="Dec-2020"/>
    <s v="FO"/>
    <d v="2020-12-01T00:00:00"/>
    <m/>
    <n v="561400778225"/>
    <n v="6.6"/>
    <m/>
    <m/>
    <m/>
    <d v="2020-03-27T00:00:00"/>
    <d v="2020-12-14T00:00:00"/>
    <s v="W51-2020"/>
    <m/>
    <m/>
    <m/>
    <s v="38.RFI"/>
    <s v="21.RFI"/>
    <s v="CLOSED - RFI DONE"/>
    <s v="14.12.20 : RFIN sent_x000a_07.12.20 : PLN connection process_x000a_29.06.20 : PLN Connection menunggu konfirmasi XL_x000a_27.03.20 : email SRFIN sent_x000a_19.03.20 : SOFT RFI, plan RFI dengan FO 2 bulan dari tgl SRFI_x000a_11.03.20 : Tower permanen RFI, colo XL ME on going, FO plan, plan SOFT RFI 13 Mar_x000a_13.02.20 : progress tower permanent rebarring pondasi, plan cor minggu depan_x000a_06.02.20 : progress tower permanent galian pondasi_x000a_30.01.20 : start CME Colo XL menunggu site permanent RFI akhir Feb, start CME tower permanen 6 feb, plan RFI Colo XL 10 Mar_x000a_24.01.20 : DRM OK, site GM,  Colo XL menunggu site permanent RFI"/>
    <x v="2"/>
    <x v="0"/>
    <m/>
    <m/>
    <m/>
    <m/>
    <x v="2"/>
    <m/>
    <m/>
    <x v="1"/>
    <m/>
    <m/>
  </r>
  <r>
    <n v="258"/>
    <m/>
    <s v="JAW-JB-CMS-3758"/>
    <n v="30578920031"/>
    <s v="125594109"/>
    <s v="BO-WARINGINSARI-LANGENSARI"/>
    <s v="ACTIVE"/>
    <s v="TB"/>
    <n v="108.66401999999999"/>
    <n v="-7.35886"/>
    <n v="40"/>
    <s v="120/220/320"/>
    <n v="2020"/>
    <s v="JEDI 2020 [NEW]"/>
    <s v="Dusun citamiang Rt 008 Rw 002, desa cintaratu,  kec Lakbok,  kab ciamis."/>
    <s v="HTI"/>
    <s v="JAW-JB-CMS-3758"/>
    <s v="CINTARATU_LAKBOK"/>
    <s v="COLO"/>
    <s v="TBG"/>
    <s v="CENTRAL"/>
    <x v="8"/>
    <s v="Jawa Barat"/>
    <s v="KAB. CIAMIS"/>
    <n v="6614396"/>
    <x v="163"/>
    <m/>
    <n v="349"/>
    <s v="&gt; 150 days"/>
    <d v="2020-02-14T00:00:00"/>
    <s v="W07-2020"/>
    <s v="Feb-2020"/>
    <d v="2020-03-12T00:00:00"/>
    <s v="W11-2020"/>
    <s v="Mar-2020"/>
    <d v="2020-12-30T00:00:00"/>
    <s v="W53-2020"/>
    <s v="Dec-2020"/>
    <d v="2020-12-30T00:00:00"/>
    <s v="W53-2020"/>
    <s v="Dec-2020"/>
    <s v="FO"/>
    <d v="2020-12-10T00:00:00"/>
    <m/>
    <s v="532217733324"/>
    <s v="6.6"/>
    <m/>
    <d v="2020-01-29T00:00:00"/>
    <m/>
    <d v="2020-03-12T00:00:00"/>
    <d v="2020-12-29T00:00:00"/>
    <s v="W53-2020"/>
    <m/>
    <m/>
    <m/>
    <s v="38.RFI"/>
    <s v="21.RFI"/>
    <s v="CLOSED - RFI DONE"/>
    <s v="28.12.20 : PLN connected, prepare RFIN _x000a_21.12.20 : 17.12.20 : proses konek PLN_x000a_10.12.20 : backbone already RFS, need PSB _x000a_27.07.20 : 23.07.20 : 20.07.20 : 16.07.20 : 09.07.20 : 06.07.20 : 02.07.20 : 29.06.20 : PLN Connection menunggu konfirmasi dari XL_x000a_22.06.20 : 18.06.20 : 28.05.20 : 14.05.20 : 12.03.20 : Email SRFIN sent, wait plan MOS &amp; konfirmasi permintaan PLN connection dari XL/tech part_x000a_11.03.20 : SRFI, collecting doc SRFI-N_x000a_20.02.20 : 19.02.20 : Pondasi done, material ME onsite 21/0, paralel finishing site permanent_x000a_17.02.20 :  : Pondasi BTS OG, _x000a_06.02.20 : Progress tower permanen hari ini pouring concrete pondasi (target RFI end feb 2020)_x000a_30.01.19 : Progress tower permanent  rebaring pondasi tower (target RFI end feb 2020)_x000a_17.01.20 : RND NOK -&gt; ANTENNA TOO LOW, karena aktual GUYED MAST 42 M dan space available hanya 30m, propose XL di 50m"/>
    <x v="2"/>
    <x v="0"/>
    <m/>
    <m/>
    <m/>
    <m/>
    <x v="2"/>
    <m/>
    <m/>
    <x v="1"/>
    <m/>
    <m/>
  </r>
  <r>
    <n v="399"/>
    <m/>
    <s v="JAW-JB-CMS-3757"/>
    <n v="30578910031"/>
    <s v="125487126"/>
    <s v="SINDANGANGIN CIAMIS"/>
    <s v="ACTIVE"/>
    <s v="TB"/>
    <n v="108.71584"/>
    <n v="-7.4347700000000003"/>
    <n v="50"/>
    <s v="90/210/330"/>
    <n v="2020"/>
    <s v="JEDI 2020 [NEW]"/>
    <s v="DUSUN SARIMURTI RT. 016 RW. 004 DESA SINDANGANGIN KECAMATAN LAKBOK KAB. CIAMIS JAWA BARAT"/>
    <s v="HTI"/>
    <s v="JAW-JB-CMS-3757"/>
    <s v="SINDANGANGIN_LAKBOK"/>
    <s v="COLO"/>
    <s v="TBG"/>
    <s v="CENTRAL"/>
    <x v="8"/>
    <s v="Jawa Barat"/>
    <s v="KAB. CIAMIS"/>
    <n v="6614396"/>
    <x v="163"/>
    <m/>
    <n v="349"/>
    <s v="&gt; 150 days"/>
    <d v="2020-02-14T00:00:00"/>
    <s v="W07-2020"/>
    <s v="Feb-2020"/>
    <d v="2020-03-12T00:00:00"/>
    <s v="W11-2020"/>
    <s v="Mar-2020"/>
    <d v="2020-12-30T00:00:00"/>
    <s v="W53-2020"/>
    <s v="Dec-2020"/>
    <d v="2020-12-30T00:00:00"/>
    <s v="W53-2020"/>
    <s v="Dec-2020"/>
    <s v="FO"/>
    <d v="2020-12-10T00:00:00"/>
    <m/>
    <s v="532217733294"/>
    <s v="6.6"/>
    <m/>
    <d v="2020-01-29T00:00:00"/>
    <m/>
    <d v="2020-03-12T00:00:00"/>
    <d v="2020-12-29T00:00:00"/>
    <s v="W53-2020"/>
    <m/>
    <m/>
    <m/>
    <s v="38.RFI"/>
    <s v="21.RFI"/>
    <s v="CLOSED - RFI DONE"/>
    <s v="28.12.20 : PLN connected, prepare RFIN_x000a_21.12.20 : 17.12.20 : PLN connection process_x000a_10.12.20 : RFS_x000a_03.08.20 : 27.07.20 : 23.07.20 : 20.07.20 : 16.07.20 : 09.07.20 : 06.07.20 : 02.07.20 : 29.06.20 : PLN Connection menunggu konfirmasi dari XL_x000a_22.06.20 : 28.05.20 : 14.05.20 : 12.03.20 : Email SRFIN sent, wait plan MOS &amp; konfirmasi permintaan PLN connection dari XL/tech part_x000a_11.03.20 : SRFI, collecting doc SRFI-N_x000a_20.02.20 : Pondasi done, tray+mounting OG, material ME onsite 21/02; tower permanent sudah RFI_x000a_17.02.20 : Pondasi BTS OG, _x000a_06.02.20 : progress permanenisasi erection done_x000a_30.01.19 : Progress tower permanent plan RFI 31 jan 20_x000a_17.01.20 : RND NOK -&gt; ANTENNA TOO LOW, karena aktual GUYED MAST 42 M dan space available hanya 30m, propose XL di 50m"/>
    <x v="2"/>
    <x v="0"/>
    <m/>
    <m/>
    <m/>
    <m/>
    <x v="2"/>
    <m/>
    <m/>
    <x v="1"/>
    <m/>
    <m/>
  </r>
  <r>
    <n v="148"/>
    <m/>
    <s v="JAW-JI-BLT-1915"/>
    <n v="30573600031"/>
    <s v="1643511003"/>
    <s v="SANAN_BENDO"/>
    <s v="ACTIVE"/>
    <s v="TB"/>
    <n v="112.1781"/>
    <n v="-8.0862099999999995"/>
    <n v="30"/>
    <s v="10/130/240"/>
    <n v="2020"/>
    <s v="JEDI 2020 [NEW]"/>
    <s v="JL. BRAU RT.005 RW.010 KELURAHAN BENDOGERIT KEC. SANANWETAN KOTA BLITAR PROP. JAWA TIMUR"/>
    <s v="HTI"/>
    <s v="JAW-JI-BLT-1915"/>
    <s v="SANAN_BENDO"/>
    <s v="B2S"/>
    <s v="TBG"/>
    <s v="EAST"/>
    <x v="6"/>
    <s v="Jawa Timur"/>
    <s v="KOTA BLITAR"/>
    <n v="6614396"/>
    <x v="163"/>
    <m/>
    <n v="426"/>
    <s v="&gt; 150 days"/>
    <d v="2020-06-13T00:00:00"/>
    <s v="W24-2020"/>
    <s v="Jun-2020"/>
    <d v="2020-08-01T00:00:00"/>
    <s v="W31-2020"/>
    <s v="Aug-2020"/>
    <d v="2021-02-06T00:00:00"/>
    <s v="W06-2021"/>
    <s v="Feb-2021"/>
    <d v="2021-03-29T00:00:00"/>
    <s v="W14-2021"/>
    <s v="Mar-2021"/>
    <s v="FO (Change to MW as temp solution)"/>
    <d v="2021-01-18T00:00:00"/>
    <m/>
    <n v="514021937038"/>
    <n v="6.6"/>
    <m/>
    <d v="2020-07-22T00:00:00"/>
    <m/>
    <d v="2020-09-01T00:00:00"/>
    <d v="2021-03-16T00:00:00"/>
    <s v="W12-2021"/>
    <m/>
    <m/>
    <m/>
    <s v="38.RFI"/>
    <s v="21.RFI"/>
    <s v="CLOSED - RFI DONE"/>
    <s v="15.03.21 : 08.03.21 : MoM 04/3, OG perluasan jaringan, revise RFI plan 29/3_x000a_18.02.21 : PLN connection daya 33 kVA, setelah 1 bulan dilakukan downgrade ke 6.6 kVA _x000a_26.01.21 : survey done, OG perluasan jaringan_x000a_21.01.21 : PSB released, PLN connection OG_x000a_01.09.20 : email SRFI-N sent_x000a_23.07.20 : SRFI actual, collecting doc SRFIN, PLN connection menunggu konfirmasi dari XL_x000a_16.07.20 : ME on going, erection &amp; TBS foundation done, plan SRFI 17 jul_x000a_13.07.20 : 06.07.20 : erection hold karena isu perijinan_x000a_02.07.20 : erection on going_x000a_29.06.20 : rebaring og, tower onsite_x000a_25.06.20 : rebarring_x000a_22.06.20 : 18.06.20 : persiapan start galian dengan excavator_x000a_15.06.20 : 11.06.20 : plan RFC 29 Jun, jadwal survey diskominfo minggu depan_x000a_08.06.20 : DESIGN PROSES ,COLLECT DOC RFL AND PKS, IW CLEAR_x000a_04.06.20 : 01.06.20 : 28.05.20 : 21.05.20 : 14.05.20 : iw on going_x000a_08.05.20 : TNP review_x000a_30.04.20 : rehunting_x000a_23.04.20 : 16.04.20 : IW clear, review eskalasi sitac_x000a_09.04.20 : IW clear, proses renego fasum_x000a_02.04.20 : 25.03.20 : Candidat NOK, Rehunting_x000a_19.03.20 : IW clear, proses renego fasum_x000a_11.03.20 : IW on going_x000a_28.02.20 : 24.02.20 : Kand A =  (S : 8°05'06.46&quot; E : 112°10'46.88&quot;) IW tinggi 32 clear, need soswar IW 52 m, resoswar 25.2.20 , paralel rehunting cand pendampig_x000a_Warga Minta Soswar 52 Meter _x000a_20.02.20 : 20.02.20 : rehunting_x000a_13.02.20 : 06.02.20 : Hunting kandidat_x000a_17.01.20 : hasil assessment PDI done (email arief), proses input STIP 1 B2S"/>
    <x v="2"/>
    <x v="0"/>
    <m/>
    <m/>
    <m/>
    <m/>
    <x v="2"/>
    <m/>
    <m/>
    <x v="1"/>
    <m/>
    <m/>
  </r>
  <r>
    <n v="150"/>
    <m/>
    <s v="JAW-JI-BLT-1914"/>
    <n v="30573590031"/>
    <s v="1643501003"/>
    <s v="SANANWETAN_GERIT"/>
    <s v="ACTIVE"/>
    <s v="TB"/>
    <n v="112.17886"/>
    <n v="-8.0924200000000006"/>
    <n v="30"/>
    <s v="70/220/320"/>
    <n v="2020"/>
    <s v="JEDI 2020 [NEW]"/>
    <s v="JL. WR Supratman RT.001 RW.004 Kel. Bendogerit, Kecamatan Sananwetan, Kota Blitar, Propinsi Jawa Timur"/>
    <s v="HTI"/>
    <s v="JAW-JI-BLT-1914"/>
    <s v="SANANWETAN_GERIT"/>
    <s v="B2S"/>
    <s v="TBG"/>
    <s v="EAST"/>
    <x v="6"/>
    <s v="Jawa Timur"/>
    <s v="KOTA BLITAR"/>
    <n v="6614396"/>
    <x v="163"/>
    <m/>
    <n v="426"/>
    <s v="&gt; 150 days"/>
    <d v="2020-06-13T00:00:00"/>
    <s v="W24-2020"/>
    <s v="Jun-2020"/>
    <d v="2020-08-01T00:00:00"/>
    <s v="W31-2020"/>
    <s v="Aug-2020"/>
    <d v="2021-02-06T00:00:00"/>
    <s v="W06-2021"/>
    <s v="Feb-2021"/>
    <d v="2021-03-29T00:00:00"/>
    <s v="W14-2021"/>
    <s v="Mar-2021"/>
    <s v="FO (Change to MW as temp solution)"/>
    <d v="2021-01-18T00:00:00"/>
    <m/>
    <n v="514021910120"/>
    <n v="6.6"/>
    <m/>
    <d v="2020-07-22T00:00:00"/>
    <m/>
    <d v="2020-09-01T00:00:00"/>
    <d v="2021-03-16T00:00:00"/>
    <s v="W12-2021"/>
    <m/>
    <m/>
    <m/>
    <s v="38.RFI"/>
    <s v="21.RFI"/>
    <s v="CLOSED - RFI DONE"/>
    <s v="15.03.21 : 08.03.21 : MoM 04/3, OG perluasan jaringan, revise RFI plan 29/3_x000a_18.02.21 : PLN connection daya 23 kVA, setelah 1 bulan dilakukan downgrade ke 6.6 kVA_x000a_26.01.21 : survey done, OG perluasan jaringan_x000a_21.01.21 : PSB released, PLN connection OG_x000a_01.09.20 : SRFIN sent_x000a_23.07.20 : 16.07.20 : SRFI actual, collecting doc SRFIN, PLN connection menunggu konfirmasi dari XL_x000a_16.07.20 : SRFI actual_x000a_13.07.20 : on going ME dan F&amp;Y_x000a_06.07.20 : ME on going_x000a_02.07.20 : erection on going_x000a_29.06.20 : rebaring done, tower keterlambatan jadwal loading, prepare cor_x000a_25.06.20 : rebarring_x000a_22.06.20 : 18.06.20 : on going borepile_x000a_15.06.20 : CME start bouwplank_x000a_11.06.20 : proses perijinan, plan start galian 12 jun 20_x000a_08.06.20 : 04.06.20 : 01.06.20 : CME start menunggu proses perijinan_x000a_28.05.20 : 25.05.20 : 14.05.20 : 08.05.20 : 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 collecting legal doc_x000a_20.02.20 : IW clear, proses eskalasi sitac_x000a_13.02.20 : 06.02.20 : Hunting kandidat_x000a_17.01.20 : hasil assessment PDI done (email arief), proses input STIP 1 B2S"/>
    <x v="2"/>
    <x v="0"/>
    <m/>
    <m/>
    <m/>
    <m/>
    <x v="2"/>
    <m/>
    <m/>
    <x v="1"/>
    <m/>
    <m/>
  </r>
  <r>
    <n v="223"/>
    <m/>
    <s v="JAW-JT-PWD-0016"/>
    <n v="30575550031"/>
    <s v="142902109"/>
    <s v="GENUKSURAN PURWODADI"/>
    <s v="ACTIVE"/>
    <s v="TB"/>
    <n v="110.8823"/>
    <n v="-7.10806"/>
    <n v="50"/>
    <s v="20/95/185/270"/>
    <m/>
    <m/>
    <s v="Dusun Doplang, RT.001 RW.004, Kelurahan Genuksuran, Kecamatan Purwodadi, Kabupaten Grobogan"/>
    <s v="EID"/>
    <s v="JAW-JT-PWD-0016"/>
    <s v="GENUKSURAN PURWODADI"/>
    <s v="COLO"/>
    <m/>
    <s v="CENTRAL"/>
    <x v="5"/>
    <s v="Jawa Tengah"/>
    <s v="GROBOGAN"/>
    <n v="6614397"/>
    <x v="163"/>
    <m/>
    <n v="534"/>
    <s v="&gt; 150 days"/>
    <d v="2020-02-14T00:00:00"/>
    <s v="W07-2020"/>
    <s v="Feb-2020"/>
    <d v="2020-04-03T00:00:00"/>
    <s v="W14-2020"/>
    <s v="Apr-2020"/>
    <d v="2021-02-28T00:00:00"/>
    <s v="W10-2021"/>
    <s v="Feb-2021"/>
    <d v="2021-07-05T00:00:00"/>
    <s v="W28-2021"/>
    <s v="Jul-2021"/>
    <s v="FO (Change to MW as temp solution)"/>
    <d v="2021-02-11T00:00:00"/>
    <m/>
    <s v="525530246280"/>
    <n v="7.7"/>
    <m/>
    <m/>
    <m/>
    <d v="2020-04-02T00:00:00"/>
    <d v="2021-07-02T00:00:00"/>
    <s v="W27-2021"/>
    <m/>
    <m/>
    <m/>
    <s v="38.RFI"/>
    <s v="21.RFI"/>
    <s v="CLOSED - RFI DONE"/>
    <s v="07.01.21 : 06.28.21 : 06.24.21 : Power Connection Prosess, BPUJL Paid, revisi Plan RFI 5 Jul_x000a_06.21.21 : 06.17.21 : 06.14.21 : Register Released, Plan Connect 21 Jun_x000a_06.10.21 : Register Paid, Proses Persiapan instalasi Travo_x000a_06.07.21 : 06.02.21  :05.31.21 : 05.26.21 : 05.26.21 : 05.23.21 : 05.19.21 : FU PLN Terkair ketersedian Travo, revise RFI Plan W2 Jun_x000a_05.17.21 : 05.10.21 : 05.06.21 : 26.04.21 : 22.04.21 : OG pengadaan material trafo by PLN, estimasi s.d End of May_x000a_15.04.21 : waiting approval pembagian beban trafo PLN_x000a_12.04.21 : 05.04.21 : koordinasi dengan UP lain untuk peminjaman stock Trafo, plan RFI 25 Apr_x000a_01.04.21 : 29.03.21 : OG register PLN_x000a_25.03.21 : overblast tarfo, propose connect Multiguna (waiting info PLN)_x000a_25.02.21 : OG PLN connection_x000a_11.02.21 : perubahan transport FO -&gt; MW, waiting PSB release_x000a_03.08.20 : 20.07.20 : 16.07.20 : 09.07.20 : 02.07.20 : 29.06.20 : PLN Connection menunggu konfirmasi dari XL, plan RFI adalah SK PLN release+14 hari_x000a_28.05.20 : 21.05.20 : waiting plan MOS &amp; konfirmasi request PLN connection dari XL/Tech part_x000a_02.04.20 : email SRFIN sent_x000a_25.03.20 : SRFI_x000a_11.03.20 : 03.04.20 : plan RFIN 03.05.20_x000a_26.02.20 : SRFI, plan RFI+ MG 28 Feb_x000a_20.02.20 : RBS Foundation done_x000a_13.02.20 : OG RBS Foundation_x000a_06.02.20 : 30.01.19 : Mobilisasi team, delivery material, plan start CME 1 Feb"/>
    <x v="2"/>
    <x v="0"/>
    <m/>
    <m/>
    <m/>
    <m/>
    <x v="2"/>
    <m/>
    <m/>
    <x v="1"/>
    <m/>
    <m/>
  </r>
  <r>
    <n v="898"/>
    <m/>
    <s v="JAW-JT-SGN-1842"/>
    <m/>
    <m/>
    <m/>
    <s v="SPK RETURN BY XL"/>
    <s v=""/>
    <n v="110.872349"/>
    <n v="-7.3742510000000001"/>
    <n v="50"/>
    <s v="15/90/180/260"/>
    <m/>
    <m/>
    <m/>
    <s v="EID"/>
    <s v="JAW-JT-SGN-1842"/>
    <s v="Nganti Gemolong"/>
    <s v="COLO"/>
    <m/>
    <s v="CENTRAL"/>
    <x v="5"/>
    <s v="Jawa Tengah"/>
    <s v="SRAGEN"/>
    <n v="6614397"/>
    <x v="163"/>
    <m/>
    <n v="825"/>
    <s v="&gt; 150 days"/>
    <d v="2020-02-14T00:00:00"/>
    <s v="W07-2020"/>
    <s v="Feb-2020"/>
    <s v="TBD"/>
    <s v="TBD"/>
    <s v="TBD"/>
    <s v="TBD"/>
    <s v="TBD"/>
    <s v="TBD"/>
    <s v="TBD"/>
    <s v="TBD"/>
    <s v="TBD"/>
    <m/>
    <m/>
    <m/>
    <m/>
    <m/>
    <m/>
    <m/>
    <m/>
    <m/>
    <m/>
    <m/>
    <m/>
    <m/>
    <m/>
    <s v="01.SPK propossed return"/>
    <s v="01.SPK PROPOSSED RETURN"/>
    <m/>
    <m/>
    <x v="2"/>
    <x v="0"/>
    <m/>
    <m/>
    <m/>
    <m/>
    <x v="2"/>
    <m/>
    <m/>
    <x v="1"/>
    <m/>
    <m/>
  </r>
  <r>
    <n v="905"/>
    <m/>
    <s v="JAW-JT-PBG-1249"/>
    <m/>
    <m/>
    <m/>
    <s v="SPK RETURN BY XL"/>
    <s v=""/>
    <n v="109.542609"/>
    <n v="-7.3987540000000003"/>
    <n v="50"/>
    <s v="90/225/305"/>
    <m/>
    <m/>
    <m/>
    <s v="EID"/>
    <s v="JAW-JT-PBG-1249"/>
    <s v="TIMBANG PURBALINGGA"/>
    <s v="COLO"/>
    <m/>
    <s v="CENTRAL"/>
    <x v="5"/>
    <s v="Jawa Tengah"/>
    <s v="PURBALINGGA"/>
    <n v="6614397"/>
    <x v="163"/>
    <m/>
    <n v="825"/>
    <s v="&gt; 150 days"/>
    <d v="2020-02-14T00:00:00"/>
    <s v="W07-2020"/>
    <s v="Feb-2020"/>
    <s v="TBD"/>
    <s v="TBD"/>
    <s v="TBD"/>
    <s v="TBD"/>
    <s v="TBD"/>
    <s v="TBD"/>
    <s v="TBD"/>
    <s v="TBD"/>
    <s v="TBD"/>
    <m/>
    <m/>
    <m/>
    <m/>
    <m/>
    <m/>
    <m/>
    <m/>
    <m/>
    <m/>
    <m/>
    <m/>
    <m/>
    <m/>
    <s v="01.SPK propossed return"/>
    <s v="01.SPK PROPOSSED RETURN"/>
    <m/>
    <s v="24.02.20 : RND Not OK, propose return_x000a_06.02.20 : 30.01.20 : under review RND"/>
    <x v="2"/>
    <x v="0"/>
    <m/>
    <m/>
    <m/>
    <m/>
    <x v="2"/>
    <m/>
    <m/>
    <x v="1"/>
    <m/>
    <m/>
  </r>
  <r>
    <n v="895"/>
    <m/>
    <s v="JAW-JB-SOR-3682"/>
    <m/>
    <m/>
    <m/>
    <s v="SPK RETURN BY XL"/>
    <s v=""/>
    <n v="107.62081000000001"/>
    <n v="-7.0589899999999997"/>
    <n v="30"/>
    <s v="90/180/320"/>
    <n v="2020"/>
    <s v="JEDI 2020 [NEW]"/>
    <m/>
    <s v="HTI"/>
    <s v="JAW-JB-SOR-3682"/>
    <s v="BAROS_ARJASARI"/>
    <s v="COLO"/>
    <s v="TBG"/>
    <s v="CENTRAL"/>
    <x v="8"/>
    <s v="Jawa Barat"/>
    <s v="KAB. BANDUNG"/>
    <n v="6614391"/>
    <x v="163"/>
    <m/>
    <n v="825"/>
    <s v="&gt; 150 days"/>
    <d v="2020-02-14T00:00:00"/>
    <s v="W07-2020"/>
    <s v="Feb-2020"/>
    <s v="TBD"/>
    <s v="TBD"/>
    <s v="TBD"/>
    <s v="TBD"/>
    <s v="TBD"/>
    <s v="TBD"/>
    <s v="TBD"/>
    <s v="TBD"/>
    <s v="TBD"/>
    <m/>
    <m/>
    <m/>
    <m/>
    <m/>
    <m/>
    <d v="2020-08-11T00:00:00"/>
    <m/>
    <m/>
    <m/>
    <m/>
    <m/>
    <m/>
    <m/>
    <s v="02.SPK returned"/>
    <s v="02.SPK RETURNED"/>
    <m/>
    <s v="28.01.20 : email Return by XL, Teknik, Sectoral Blocking"/>
    <x v="2"/>
    <x v="0"/>
    <m/>
    <m/>
    <m/>
    <m/>
    <x v="2"/>
    <m/>
    <m/>
    <x v="1"/>
    <m/>
    <m/>
  </r>
  <r>
    <n v="885"/>
    <m/>
    <s v="JAW-JB-DPK-0438"/>
    <m/>
    <m/>
    <m/>
    <s v="SPK RETURN BY XL"/>
    <s v=""/>
    <n v="106.750308"/>
    <n v="-6.3939329999999996"/>
    <n v="42"/>
    <s v="10/110/190/280"/>
    <m/>
    <m/>
    <m/>
    <s v="EID"/>
    <s v="JAW-JB-DPK-0438"/>
    <s v="Bojongsari Sawangan"/>
    <s v="COLO"/>
    <m/>
    <s v="JABO"/>
    <x v="10"/>
    <s v="Jawa Barat"/>
    <s v="KOTA DEPOK"/>
    <n v="6614397"/>
    <x v="163"/>
    <m/>
    <n v="825"/>
    <s v="&gt; 150 days"/>
    <d v="2020-02-14T00:00:00"/>
    <s v="W07-2020"/>
    <s v="Feb-2020"/>
    <s v="TBD"/>
    <s v="TBD"/>
    <s v="TBD"/>
    <s v="TBD"/>
    <s v="TBD"/>
    <s v="TBD"/>
    <s v="TBD"/>
    <s v="TBD"/>
    <s v="TBD"/>
    <m/>
    <m/>
    <m/>
    <m/>
    <m/>
    <m/>
    <m/>
    <m/>
    <m/>
    <m/>
    <m/>
    <m/>
    <m/>
    <m/>
    <s v="02.SPK returned"/>
    <s v="02.SPK RETURNED"/>
    <s v="RND not OK"/>
    <s v="13.02.20 : email return by XL-EID_x000a_04.02.20 : hasil ERM DROP by XL karena RND NOK -&gt; ANTENNA TOO LOW"/>
    <x v="2"/>
    <x v="0"/>
    <m/>
    <m/>
    <m/>
    <m/>
    <x v="2"/>
    <m/>
    <m/>
    <x v="1"/>
    <m/>
    <m/>
  </r>
  <r>
    <n v="891"/>
    <m/>
    <s v="SUM-SS-PLG-1175"/>
    <m/>
    <m/>
    <m/>
    <s v="SPK RETURN BY XL"/>
    <s v=""/>
    <n v="104.78561000000001"/>
    <n v="-2.9457599999999999"/>
    <n v="30"/>
    <s v="90/210/330"/>
    <n v="2020"/>
    <s v="JEDI 2020 [NEW]"/>
    <s v="Jalan Brigjen H. Hasan Kasim Rt. 044 Rw. 09 Kel. Bukit Sangkal Kec. Kalidoni, Palembang - Sumatera Selatan"/>
    <s v="HTI"/>
    <s v="SUM-SS-PLG-1175"/>
    <s v="BUKIT SANGKAL_KALIDONI"/>
    <s v="COLO"/>
    <s v="TBG"/>
    <s v="West"/>
    <x v="1"/>
    <s v="Sumatera Selatan"/>
    <s v="KOTA PALEMBANG"/>
    <n v="6614396"/>
    <x v="163"/>
    <m/>
    <n v="825"/>
    <s v="&gt; 150 days"/>
    <d v="2020-02-14T00:00:00"/>
    <s v="W07-2020"/>
    <s v="Feb-2020"/>
    <s v="TBD"/>
    <s v="TBD"/>
    <s v="TBD"/>
    <s v="TBD"/>
    <s v="TBD"/>
    <s v="TBD"/>
    <s v="TBD"/>
    <s v="TBD"/>
    <s v="TBD"/>
    <m/>
    <m/>
    <m/>
    <m/>
    <m/>
    <m/>
    <d v="2021-02-03T00:00:00"/>
    <m/>
    <m/>
    <m/>
    <m/>
    <m/>
    <m/>
    <m/>
    <s v="02.SPK returned"/>
    <s v="02.SPK RETURNED"/>
    <m/>
    <s v="24.01.20 : email Return by XL, Teknik, Antenna too low_x000a_24.01.20 : email pengmebalian SPK by Markering karena Drop by XL (RND NOK -&gt; ANTENNA TOO LOW)"/>
    <x v="2"/>
    <x v="0"/>
    <m/>
    <m/>
    <m/>
    <m/>
    <x v="2"/>
    <m/>
    <m/>
    <x v="1"/>
    <m/>
    <m/>
  </r>
  <r>
    <n v="889"/>
    <m/>
    <s v="JAW-JB-CMH-8077"/>
    <m/>
    <m/>
    <m/>
    <s v="SPK RETURN BY XL"/>
    <s v=""/>
    <n v="107.551635"/>
    <n v="-6.8576589999999999"/>
    <n v="30"/>
    <s v="0/120/240"/>
    <m/>
    <m/>
    <s v="Kp. Kamarung Rt05/04 Citeurep - Cimahi- Cimahi"/>
    <s v="HTI"/>
    <s v="JAW-JB-CMH-8077"/>
    <s v="CITEUREUP"/>
    <s v="COLO"/>
    <s v="TBG"/>
    <s v="CENTRAL"/>
    <x v="8"/>
    <s v="Jawa Barat"/>
    <s v="KOTA CIMAHI"/>
    <n v="6614396"/>
    <x v="163"/>
    <m/>
    <n v="825"/>
    <s v="&gt; 150 days"/>
    <d v="2020-02-14T00:00:00"/>
    <s v="W07-2020"/>
    <s v="Feb-2020"/>
    <s v="TBD"/>
    <s v="TBD"/>
    <s v="TBD"/>
    <s v="TBD"/>
    <s v="TBD"/>
    <s v="TBD"/>
    <s v="TBD"/>
    <s v="TBD"/>
    <s v="TBD"/>
    <m/>
    <m/>
    <m/>
    <m/>
    <m/>
    <m/>
    <m/>
    <m/>
    <m/>
    <m/>
    <m/>
    <m/>
    <m/>
    <m/>
    <s v="02.SPK returned"/>
    <s v="02.SPK RETURNED"/>
    <m/>
    <s v="24.01.20 : email Return by XL, Teknik, Near existing XL_x000a_24.01.20 : email pengembalian SPK by Markering karena Drop by XL (RND NOK -&gt; Near Existing)"/>
    <x v="2"/>
    <x v="0"/>
    <m/>
    <m/>
    <m/>
    <m/>
    <x v="2"/>
    <m/>
    <m/>
    <x v="1"/>
    <m/>
    <m/>
  </r>
  <r>
    <n v="894"/>
    <m/>
    <s v="JAW-JB-NPH-3750"/>
    <m/>
    <m/>
    <m/>
    <s v="SPK RETURN BY XL"/>
    <s v=""/>
    <n v="107.35896"/>
    <n v="-6.97424"/>
    <n v="40"/>
    <s v="90/210/330"/>
    <n v="2020"/>
    <s v="JEDI 2020 [NEW]"/>
    <m/>
    <s v="HTI"/>
    <s v="JAW-JB-NPH-3750"/>
    <s v="GIRIMUKTI_CIPONGKOR"/>
    <s v="COLO"/>
    <s v="TBG"/>
    <s v="CENTRAL"/>
    <x v="8"/>
    <s v="Jawa Barat"/>
    <s v="KAB. BANDUNG BARAT"/>
    <n v="6614387"/>
    <x v="163"/>
    <m/>
    <n v="825"/>
    <s v="&gt; 150 days"/>
    <d v="2020-02-14T00:00:00"/>
    <s v="W07-2020"/>
    <s v="Feb-2020"/>
    <s v="TBD"/>
    <s v="TBD"/>
    <s v="TBD"/>
    <s v="TBD"/>
    <s v="TBD"/>
    <s v="TBD"/>
    <s v="TBD"/>
    <s v="TBD"/>
    <s v="TBD"/>
    <m/>
    <m/>
    <m/>
    <m/>
    <m/>
    <m/>
    <d v="2020-05-13T00:00:00"/>
    <m/>
    <m/>
    <m/>
    <m/>
    <m/>
    <m/>
    <m/>
    <s v="02.SPK returned"/>
    <s v="02.SPK RETURNED"/>
    <m/>
    <s v="28.01.20 : email Return by XL, Teknik, Sectoral Blocking_x000a_24.01.20 : email pengembalian SPK by Markering karena Drop by XL (RND NOK -&gt; SECTORAL BLOCKING)"/>
    <x v="2"/>
    <x v="0"/>
    <m/>
    <m/>
    <m/>
    <m/>
    <x v="2"/>
    <m/>
    <m/>
    <x v="1"/>
    <m/>
    <m/>
  </r>
  <r>
    <n v="886"/>
    <m/>
    <s v="SUM-SS-PLG-1172"/>
    <m/>
    <m/>
    <m/>
    <s v="SPK RETURN BY XL"/>
    <s v=""/>
    <n v="104.85065"/>
    <n v="-2.93649"/>
    <n v="40"/>
    <s v="30/200/300"/>
    <n v="2020"/>
    <s v="JEDI 2020 [NEW]"/>
    <m/>
    <s v="HTI"/>
    <s v="SUM-SS-PLG-1172"/>
    <s v="KARYA MULIA"/>
    <s v="COLO"/>
    <s v="TBG"/>
    <s v="West"/>
    <x v="1"/>
    <s v="Sumatera Selatan"/>
    <s v="KOTA PALEMBANG"/>
    <n v="6614396"/>
    <x v="163"/>
    <m/>
    <n v="825"/>
    <s v="&gt; 150 days"/>
    <d v="2020-02-14T00:00:00"/>
    <s v="W07-2020"/>
    <s v="Feb-2020"/>
    <s v="TBD"/>
    <s v="TBD"/>
    <s v="TBD"/>
    <s v="TBD"/>
    <s v="TBD"/>
    <s v="TBD"/>
    <s v="TBD"/>
    <s v="TBD"/>
    <s v="TBD"/>
    <m/>
    <m/>
    <m/>
    <m/>
    <m/>
    <m/>
    <d v="2020-06-15T00:00:00"/>
    <m/>
    <m/>
    <m/>
    <m/>
    <m/>
    <m/>
    <m/>
    <s v="02.SPK returned"/>
    <s v="02.SPK RETURNED"/>
    <m/>
    <s v="24.01.20 : email Return by XL, Teknik, Antenna too low_x000a_24.01.20 : email pengmebalian SPK by Markering karena Drop by XL (RND NOK -&gt; ANTENNA TOO LOW)"/>
    <x v="2"/>
    <x v="0"/>
    <m/>
    <m/>
    <m/>
    <m/>
    <x v="2"/>
    <m/>
    <m/>
    <x v="1"/>
    <m/>
    <m/>
  </r>
  <r>
    <n v="897"/>
    <m/>
    <s v="JAW-JI-LMG-4277"/>
    <m/>
    <m/>
    <m/>
    <s v="SPK RETURN BY XL"/>
    <s v=""/>
    <n v="112.36999"/>
    <n v="-7.1737000000000002"/>
    <n v="50"/>
    <s v="90/200/270"/>
    <m/>
    <m/>
    <m/>
    <s v="HTI"/>
    <s v="JAW-JI-LMG-4277"/>
    <s v="KEMBANGBAHU_LOPANG"/>
    <s v="COLO"/>
    <s v="TBG"/>
    <s v="EAST"/>
    <x v="6"/>
    <s v="Jawa Timur"/>
    <s v="KAB. LAMONGAN"/>
    <n v="6614396"/>
    <x v="163"/>
    <m/>
    <n v="825"/>
    <s v="&gt; 150 days"/>
    <d v="2020-02-14T00:00:00"/>
    <s v="W07-2020"/>
    <s v="Feb-2020"/>
    <s v="TBD"/>
    <s v="TBD"/>
    <s v="TBD"/>
    <s v="TBD"/>
    <s v="TBD"/>
    <s v="TBD"/>
    <s v="TBD"/>
    <s v="TBD"/>
    <s v="TBD"/>
    <m/>
    <m/>
    <m/>
    <m/>
    <m/>
    <m/>
    <m/>
    <m/>
    <m/>
    <m/>
    <m/>
    <m/>
    <m/>
    <m/>
    <s v="02.SPK returned"/>
    <s v="02.SPK RETURNED"/>
    <m/>
    <s v="24.01.20 : email Return by XL, Teknik, Antenna too low_x000a_24.01.20 : email pengembalian SPK by Markering karena Drop by XL (RND NOK -&gt; ANTENNA TOO LOW)"/>
    <x v="2"/>
    <x v="0"/>
    <m/>
    <m/>
    <m/>
    <m/>
    <x v="2"/>
    <m/>
    <m/>
    <x v="1"/>
    <m/>
    <m/>
  </r>
  <r>
    <n v="902"/>
    <m/>
    <s v="JAW-JI-NJK-3911"/>
    <m/>
    <m/>
    <m/>
    <s v="SPK RETURN BY XL"/>
    <s v=""/>
    <n v="112.04692"/>
    <n v="-7.6259600000000001"/>
    <n v="40"/>
    <s v="30/170/270"/>
    <n v="2020"/>
    <s v="JEDI 2020 [NEW]"/>
    <m/>
    <s v="HTI"/>
    <s v="JAW-JI-NJK-3911"/>
    <s v="NGRONGGOT_KALORAN"/>
    <s v="COLO"/>
    <s v="TBG"/>
    <s v="EAST"/>
    <x v="6"/>
    <s v="Jawa Timur"/>
    <s v="KAB. NGANJUK"/>
    <n v="6614391"/>
    <x v="163"/>
    <m/>
    <n v="825"/>
    <s v="&gt; 150 days"/>
    <d v="2020-02-14T00:00:00"/>
    <s v="W07-2020"/>
    <s v="Feb-2020"/>
    <s v="TBD"/>
    <s v="TBD"/>
    <s v="TBD"/>
    <s v="TBD"/>
    <s v="TBD"/>
    <s v="TBD"/>
    <s v="TBD"/>
    <s v="TBD"/>
    <s v="TBD"/>
    <m/>
    <m/>
    <m/>
    <m/>
    <m/>
    <m/>
    <d v="2020-11-25T00:00:00"/>
    <m/>
    <m/>
    <m/>
    <m/>
    <m/>
    <m/>
    <m/>
    <s v="02.SPK returned"/>
    <s v="02.SPK RETURNED"/>
    <m/>
    <s v="28.01.20 : email Return by XL, Teknik, Antenna too low"/>
    <x v="2"/>
    <x v="0"/>
    <m/>
    <m/>
    <m/>
    <m/>
    <x v="2"/>
    <m/>
    <m/>
    <x v="1"/>
    <m/>
    <m/>
  </r>
  <r>
    <n v="849"/>
    <m/>
    <s v="JAW-JK-CKG-0662"/>
    <n v="30573640031"/>
    <s v="1127961003"/>
    <s v="NYIUR PONDOK KELAPA"/>
    <s v="SPK RETURN BY XL"/>
    <s v="TB"/>
    <n v="106.926421"/>
    <n v="-6.2393010000000002"/>
    <n v="30"/>
    <s v="0/90/180/280"/>
    <m/>
    <m/>
    <s v="Jl. Tipar No.28, Kel. Pondok Kelapa RT.04 RW.007 Kec. Duren Sawit, Kota Jakarta Timur Prov. DKI Jakarta"/>
    <s v="EID"/>
    <s v="JAW-JK-CKG-0662"/>
    <s v="Nyiur Pondok Kelapa"/>
    <s v="B2S"/>
    <s v="TBG"/>
    <s v="JABO"/>
    <x v="10"/>
    <s v="DKI Jakarta"/>
    <s v="JAKARTA TIMUR"/>
    <n v="6614397"/>
    <x v="163"/>
    <m/>
    <n v="825"/>
    <s v="&gt; 150 days"/>
    <d v="2020-06-13T00:00:00"/>
    <s v="W24-2020"/>
    <s v="Jun-2020"/>
    <s v="TBD"/>
    <s v="TBD"/>
    <s v="TBD"/>
    <s v="TBD"/>
    <s v="TBD"/>
    <s v="TBD"/>
    <s v="TBD"/>
    <s v="TBD"/>
    <s v="TBD"/>
    <s v="MW"/>
    <m/>
    <m/>
    <m/>
    <m/>
    <m/>
    <m/>
    <m/>
    <m/>
    <m/>
    <m/>
    <m/>
    <m/>
    <m/>
    <s v="02.SPK returned"/>
    <s v="02.SPK RETURNED"/>
    <m/>
    <s v="13.08.20 : 11.08.20 : email SPK return, Failed legal aspect_x000a_10.08.20 : 06.08.20 : MOM : SPK propose drop oleh XL karena durasi_x000a_06.08.20 : 03.08.20 : 30.07.20 : 27.07.20 : 23.07.20 : 20.07.20 : Poin2 yang dimintakan LL, sedang di review ke legal TBG, sudah clear review dari legal_x000a_16.07.20 : IW clear, proses eskalasi sitac_x000a_13.07.20 : 09.07.20 : MOM : ada isu poin PKS dg LL, malam ini pertemusan_x000a_06.07.20 : 02.07.20 : rekom process, plan start CME 8 juli, plan RFI 5 Aug_x000a_29.06.20 : IW clear_x000a_25.06.20 : IW kurang 1 kk, pole MCP 20m_x000a_25.06.20 : paralel submit kandidat G propose MCP 25 , RNP NOK near existing, Plan IW Done Jun 2020_x000a_22.06.20 : 18.06.20 : kand F NOK terlalu dekat existing, plan kembali ke kand E yg ada penolakan warga luar radius, plan start CME end of Jun_x000a_15.06.20 : 11.06.20 : IW clear_x000a_08.06.20 : 04.06.20 : 01.06.20 : 29.05.20 : paralel validasi kand alternatif, waiting TNP review_x000a_28.05.20 : 25.05.20 : 08.05.20 : 30.04.20 : IW on going_x000a_23.04.20 : 16.04.20 : 09.04.20 : 02.04.20 : 25.03.20 : IW on going_x000a_19.03.20 :  validasi RND_x000a_20.02.20 : kand A =  kandidat A, waiting approval menjadi MCP 20m_x000a_13.02.20 : 06.02.20 : Kand A = Candidate A Submit_x000a_17.01.20 : hasil assessment PDI done (email arief), proses input STIP 1 B2S"/>
    <x v="2"/>
    <x v="0"/>
    <m/>
    <m/>
    <m/>
    <m/>
    <x v="2"/>
    <m/>
    <m/>
    <x v="1"/>
    <m/>
    <m/>
  </r>
  <r>
    <n v="904"/>
    <m/>
    <s v="JAW-JI-MGT-4130"/>
    <m/>
    <m/>
    <m/>
    <s v="SPK RETURN BY XL"/>
    <s v=""/>
    <n v="111.27070999999999"/>
    <n v="-7.6315799999999996"/>
    <n v="50"/>
    <s v="0/120/240"/>
    <m/>
    <m/>
    <m/>
    <s v="HTI"/>
    <s v="JAW-JI-MGT-4130"/>
    <s v="PANEKAN_SUMBERDODOL"/>
    <s v="COLO"/>
    <s v="TBG"/>
    <s v="EAST"/>
    <x v="6"/>
    <s v="Jawa Timur"/>
    <s v="KAB. MAGETAN"/>
    <n v="6614396"/>
    <x v="163"/>
    <m/>
    <n v="825"/>
    <s v="&gt; 150 days"/>
    <d v="2020-02-14T00:00:00"/>
    <s v="W07-2020"/>
    <s v="Feb-2020"/>
    <s v="TBD"/>
    <s v="TBD"/>
    <s v="TBD"/>
    <s v="TBD"/>
    <s v="TBD"/>
    <s v="TBD"/>
    <s v="TBD"/>
    <s v="TBD"/>
    <s v="TBD"/>
    <m/>
    <m/>
    <m/>
    <m/>
    <m/>
    <m/>
    <m/>
    <m/>
    <m/>
    <m/>
    <m/>
    <m/>
    <m/>
    <m/>
    <s v="02.SPK returned"/>
    <s v="02.SPK RETURNED"/>
    <m/>
    <s v="24.01.20 : email Return by XL, Teknik, Antenna too low_x000a_24.01.20 : email pengembalian SPK by Markering karena Drop by XL (RND NOK -&gt; ANTENNA TOO LOW)"/>
    <x v="2"/>
    <x v="0"/>
    <m/>
    <m/>
    <m/>
    <m/>
    <x v="2"/>
    <m/>
    <m/>
    <x v="1"/>
    <m/>
    <m/>
  </r>
  <r>
    <n v="899"/>
    <m/>
    <s v="JAW-JK-KYB-0106"/>
    <m/>
    <m/>
    <m/>
    <s v="SPK RETURN BY XL"/>
    <s v=""/>
    <n v="106.823746"/>
    <n v="-6.2554299999999996"/>
    <n v="25"/>
    <s v="0/90/180/270"/>
    <m/>
    <m/>
    <m/>
    <s v="EID"/>
    <s v="JAW-JK-KYB-0106"/>
    <s v="PASAR WARUNG BUNCIT"/>
    <s v="COLO"/>
    <m/>
    <s v="JABO"/>
    <x v="10"/>
    <s v="DKI Jakarta"/>
    <s v="JAKARTA SELATAN"/>
    <n v="6614397"/>
    <x v="163"/>
    <m/>
    <n v="825"/>
    <s v="&gt; 150 days"/>
    <d v="2020-02-14T00:00:00"/>
    <s v="W07-2020"/>
    <s v="Feb-2020"/>
    <s v="TBD"/>
    <s v="TBD"/>
    <s v="TBD"/>
    <s v="TBD"/>
    <s v="TBD"/>
    <s v="TBD"/>
    <s v="TBD"/>
    <s v="TBD"/>
    <s v="TBD"/>
    <m/>
    <m/>
    <m/>
    <m/>
    <m/>
    <m/>
    <m/>
    <m/>
    <m/>
    <m/>
    <m/>
    <m/>
    <m/>
    <m/>
    <s v="02.SPK returned"/>
    <s v="02.SPK RETURNED"/>
    <m/>
    <s v="28.01.20 : email Return by XL, Teknik, Antenna too low"/>
    <x v="2"/>
    <x v="0"/>
    <m/>
    <m/>
    <m/>
    <m/>
    <x v="2"/>
    <m/>
    <m/>
    <x v="1"/>
    <m/>
    <m/>
  </r>
  <r>
    <n v="903"/>
    <m/>
    <s v="NUS-NT-KPG-0251"/>
    <m/>
    <m/>
    <m/>
    <s v="SPK RETURN BY XL"/>
    <s v=""/>
    <n v="123.617"/>
    <n v="-10.169499999999999"/>
    <n v="40"/>
    <s v="50/155/250"/>
    <m/>
    <m/>
    <m/>
    <s v="ALT"/>
    <s v="NUS-NT-KPG-0251"/>
    <s v="Rafael Oepoi"/>
    <s v="COLO"/>
    <m/>
    <s v="EAST"/>
    <x v="4"/>
    <s v="Nusa Tenggara Timur"/>
    <s v="Kota Kupang"/>
    <n v="6614398"/>
    <x v="163"/>
    <m/>
    <n v="825"/>
    <s v="&gt; 150 days"/>
    <d v="2020-02-14T00:00:00"/>
    <s v="W07-2020"/>
    <s v="Feb-2020"/>
    <s v="TBD"/>
    <s v="TBD"/>
    <s v="TBD"/>
    <s v="TBD"/>
    <s v="TBD"/>
    <s v="TBD"/>
    <s v="TBD"/>
    <s v="TBD"/>
    <s v="TBD"/>
    <m/>
    <m/>
    <m/>
    <m/>
    <m/>
    <m/>
    <m/>
    <m/>
    <m/>
    <m/>
    <m/>
    <m/>
    <m/>
    <m/>
    <s v="02.SPK returned"/>
    <s v="02.SPK RETURNED"/>
    <m/>
    <s v="24.01.20 : email pengembalian SPK oleh XL (email Sherli) karena adanya perubahan plan XL (Antenna too low)"/>
    <x v="2"/>
    <x v="0"/>
    <m/>
    <m/>
    <m/>
    <m/>
    <x v="2"/>
    <m/>
    <m/>
    <x v="1"/>
    <m/>
    <m/>
  </r>
  <r>
    <n v="853"/>
    <m/>
    <s v="JAW-JK-CKG-0436"/>
    <n v="30573630031"/>
    <s v="1127951003"/>
    <s v="RAWABOLA KELAPA DUA"/>
    <s v="SPK RETURN BY XL"/>
    <s v="TB"/>
    <n v="106.88846700000001"/>
    <n v="-6.3509200000000003"/>
    <n v="30"/>
    <s v="0/90/190320"/>
    <m/>
    <m/>
    <m/>
    <s v="EID"/>
    <s v="JAW-JK-CKG-0436"/>
    <s v="Rawabola Kelapa Dua"/>
    <s v="B2S"/>
    <s v="TBG"/>
    <s v="JABO"/>
    <x v="10"/>
    <s v="DKI Jakarta"/>
    <s v="JAKARTA TIMUR"/>
    <n v="6614397"/>
    <x v="163"/>
    <m/>
    <n v="825"/>
    <s v="&gt; 150 days"/>
    <d v="2020-06-13T00:00:00"/>
    <s v="W24-2020"/>
    <s v="Jun-2020"/>
    <s v="TBD"/>
    <s v="TBD"/>
    <s v="TBD"/>
    <s v="TBD"/>
    <s v="TBD"/>
    <s v="TBD"/>
    <s v="TBD"/>
    <s v="TBD"/>
    <s v="TBD"/>
    <m/>
    <m/>
    <m/>
    <m/>
    <m/>
    <m/>
    <m/>
    <m/>
    <m/>
    <m/>
    <m/>
    <m/>
    <m/>
    <m/>
    <s v="02.SPK returned"/>
    <s v="02.SPK RETURNED"/>
    <m/>
    <s v="02.03.20 : email CANCEL SPK BY XL (Bu Anggie) karena perubahan plan XL_x000a_20.02.20 : 13.02.20 : 06.02.20 : Kand A = Candidate A Submit_x000a_17.01.20 : hasil assessment PDI done (email arief), propose change to colo (email sherly), proses input STIP 1 B2S"/>
    <x v="2"/>
    <x v="0"/>
    <m/>
    <m/>
    <m/>
    <m/>
    <x v="2"/>
    <m/>
    <m/>
    <x v="1"/>
    <m/>
    <m/>
  </r>
  <r>
    <n v="884"/>
    <m/>
    <s v="SUM-LA-GDT-1045-RETURN"/>
    <m/>
    <m/>
    <m/>
    <s v="SPK RETURN BY XL"/>
    <s v=""/>
    <n v="105.203611"/>
    <n v="-5.4302270000000004"/>
    <n v="50"/>
    <s v="90/240/310"/>
    <m/>
    <m/>
    <m/>
    <s v="HTI"/>
    <s v="SUM-LA-GDT-1045-RETURN"/>
    <s v="TALANG MULYA"/>
    <s v="COLO"/>
    <s v="TBG"/>
    <s v="West"/>
    <x v="13"/>
    <s v="Lampung"/>
    <s v="KAB. PESAWARAN"/>
    <n v="6614391"/>
    <x v="163"/>
    <m/>
    <n v="825"/>
    <s v="&gt; 150 days"/>
    <d v="2020-02-14T00:00:00"/>
    <s v="W07-2020"/>
    <s v="Feb-2020"/>
    <s v="TBD"/>
    <s v="TBD"/>
    <s v="TBD"/>
    <s v="TBD"/>
    <s v="TBD"/>
    <s v="TBD"/>
    <s v="TBD"/>
    <s v="TBD"/>
    <s v="TBD"/>
    <m/>
    <m/>
    <m/>
    <m/>
    <m/>
    <m/>
    <m/>
    <m/>
    <m/>
    <m/>
    <m/>
    <m/>
    <m/>
    <m/>
    <s v="02.SPK returned"/>
    <s v="02.SPK RETURNED"/>
    <m/>
    <s v="28.01.20 : email Return by XL, Teknik, Sectoral Blocking"/>
    <x v="2"/>
    <x v="0"/>
    <m/>
    <m/>
    <m/>
    <m/>
    <x v="2"/>
    <m/>
    <m/>
    <x v="1"/>
    <m/>
    <m/>
  </r>
  <r>
    <n v="887"/>
    <m/>
    <s v="JAW-JB-SOR-3935"/>
    <m/>
    <m/>
    <m/>
    <s v="SPK RETURN BY XL"/>
    <s v=""/>
    <n v="107.871641"/>
    <n v="-6.9642369999999998"/>
    <n v="40"/>
    <s v="0/120/240"/>
    <m/>
    <m/>
    <m/>
    <s v="HTI"/>
    <s v="JAW-JB-SOR-3935"/>
    <s v="TANJUNGWANGI_CINULANG"/>
    <s v="COLO"/>
    <s v="TBG"/>
    <s v="CENTRAL"/>
    <x v="8"/>
    <s v="Jawa Barat"/>
    <s v="KAB. BANDUNG"/>
    <n v="6614391"/>
    <x v="163"/>
    <m/>
    <n v="825"/>
    <s v="&gt; 150 days"/>
    <d v="2020-02-14T00:00:00"/>
    <s v="W07-2020"/>
    <s v="Feb-2020"/>
    <s v="TBD"/>
    <s v="TBD"/>
    <s v="TBD"/>
    <s v="TBD"/>
    <s v="TBD"/>
    <s v="TBD"/>
    <s v="TBD"/>
    <s v="TBD"/>
    <s v="TBD"/>
    <m/>
    <m/>
    <m/>
    <m/>
    <m/>
    <m/>
    <m/>
    <m/>
    <m/>
    <m/>
    <m/>
    <m/>
    <m/>
    <m/>
    <s v="02.SPK returned"/>
    <s v="02.SPK RETURNED"/>
    <m/>
    <s v="28.01.20 : email Return by XL, Teknik, Sectoral Blocking"/>
    <x v="2"/>
    <x v="0"/>
    <m/>
    <m/>
    <m/>
    <m/>
    <x v="2"/>
    <m/>
    <m/>
    <x v="1"/>
    <m/>
    <m/>
  </r>
  <r>
    <n v="888"/>
    <m/>
    <s v="JAW-JB-SBM-2108"/>
    <m/>
    <m/>
    <m/>
    <s v="SPK RETURN BY XL"/>
    <s v=""/>
    <n v="107.02460000000001"/>
    <n v="-6.8842800000000004"/>
    <n v="40"/>
    <s v="90/190/270"/>
    <m/>
    <m/>
    <m/>
    <s v="EID"/>
    <s v="JAW-JB-SBM-2108"/>
    <s v="TITISAN SUKALARANG"/>
    <s v="COLO"/>
    <m/>
    <s v="JABO"/>
    <x v="14"/>
    <s v="Jawa Barat"/>
    <s v="SUKABUMI"/>
    <n v="6614392"/>
    <x v="163"/>
    <m/>
    <n v="825"/>
    <s v="&gt; 150 days"/>
    <d v="2020-02-14T00:00:00"/>
    <s v="W07-2020"/>
    <s v="Feb-2020"/>
    <s v="TBD"/>
    <s v="TBD"/>
    <s v="TBD"/>
    <s v="TBD"/>
    <s v="TBD"/>
    <s v="TBD"/>
    <s v="TBD"/>
    <s v="TBD"/>
    <s v="TBD"/>
    <m/>
    <m/>
    <m/>
    <m/>
    <m/>
    <m/>
    <m/>
    <m/>
    <m/>
    <m/>
    <m/>
    <m/>
    <m/>
    <m/>
    <s v="02.SPK returned"/>
    <s v="02.SPK RETURNED"/>
    <m/>
    <s v="21.01.20 : email penarikan/pembatalan SPK oleh XL (Bu Anggie) karena adanya perubahan plan XL"/>
    <x v="2"/>
    <x v="0"/>
    <m/>
    <m/>
    <m/>
    <m/>
    <x v="2"/>
    <m/>
    <m/>
    <x v="1"/>
    <m/>
    <m/>
  </r>
  <r>
    <n v="900"/>
    <m/>
    <s v="JAW-JB-CBI-0091"/>
    <m/>
    <m/>
    <m/>
    <s v="SPK RETURN BY XL"/>
    <s v=""/>
    <n v="106.91822000000001"/>
    <n v="-6.4361100000000002"/>
    <n v="36"/>
    <s v="100/270/350"/>
    <m/>
    <m/>
    <m/>
    <s v="EID"/>
    <s v="JAW-JB-CBI-0091"/>
    <s v="Vaksindo Gunung Putri"/>
    <s v="COLO"/>
    <m/>
    <s v="JABO"/>
    <x v="14"/>
    <s v="Jawa Barat"/>
    <s v="BOGOR"/>
    <n v="6614397"/>
    <x v="163"/>
    <m/>
    <n v="825"/>
    <s v="&gt; 150 days"/>
    <d v="2020-02-14T00:00:00"/>
    <s v="W07-2020"/>
    <s v="Feb-2020"/>
    <s v="TBD"/>
    <s v="TBD"/>
    <s v="TBD"/>
    <s v="TBD"/>
    <s v="TBD"/>
    <s v="TBD"/>
    <s v="TBD"/>
    <s v="TBD"/>
    <s v="TBD"/>
    <m/>
    <m/>
    <m/>
    <m/>
    <m/>
    <m/>
    <m/>
    <m/>
    <m/>
    <m/>
    <m/>
    <m/>
    <m/>
    <m/>
    <s v="02.SPK returned"/>
    <s v="02.SPK RETURNED"/>
    <s v="RND not OK"/>
    <s v="13.02.20 : email return by XL-EID_x000a_04.02.20 : hasil ERM DROP by XL karena RND NOK -&gt; ANTENNA TOO LOW"/>
    <x v="2"/>
    <x v="0"/>
    <m/>
    <m/>
    <m/>
    <m/>
    <x v="2"/>
    <m/>
    <m/>
    <x v="1"/>
    <m/>
    <m/>
  </r>
  <r>
    <n v="901"/>
    <m/>
    <s v="JAW-JB-SBR-3784"/>
    <m/>
    <m/>
    <m/>
    <s v="SPK RETURN BY XL"/>
    <s v=""/>
    <n v="108.50758"/>
    <n v="-6.7013600000000002"/>
    <n v="30"/>
    <s v="0/120/240"/>
    <n v="2020"/>
    <s v="JEDI 2020 [NEW]"/>
    <m/>
    <s v="HTI"/>
    <s v="JAW-JB-SBR-3784"/>
    <s v="WERU LOR_WERU"/>
    <s v="COLO"/>
    <s v="TBG"/>
    <s v="CENTRAL"/>
    <x v="8"/>
    <s v="Jawa Barat"/>
    <s v="KAB. CIREBON"/>
    <n v="6614396"/>
    <x v="163"/>
    <m/>
    <n v="825"/>
    <s v="&gt; 150 days"/>
    <d v="2020-02-14T00:00:00"/>
    <s v="W07-2020"/>
    <s v="Feb-2020"/>
    <s v="TBD"/>
    <s v="TBD"/>
    <s v="TBD"/>
    <s v="TBD"/>
    <s v="TBD"/>
    <s v="TBD"/>
    <s v="TBD"/>
    <s v="TBD"/>
    <s v="TBD"/>
    <m/>
    <m/>
    <m/>
    <m/>
    <m/>
    <m/>
    <m/>
    <m/>
    <m/>
    <m/>
    <m/>
    <m/>
    <m/>
    <m/>
    <s v="02.SPK returned"/>
    <s v="02.SPK RETURNED"/>
    <m/>
    <s v="24.01.20 : email Return by XL, Teknik, Antenna too low_x000a_24.01.20 : email pengembalian SPK by Markering karena Drop by XL (RND NOK -&gt; ANTENNA TOO LOW)"/>
    <x v="2"/>
    <x v="0"/>
    <m/>
    <m/>
    <m/>
    <m/>
    <x v="2"/>
    <m/>
    <m/>
    <x v="1"/>
    <m/>
    <m/>
  </r>
  <r>
    <n v="896"/>
    <m/>
    <s v="JAW-JT-SGN-1837"/>
    <n v="30619830031"/>
    <s v="1437321003"/>
    <s v="YOS SUDARSO SRAGEN"/>
    <s v="SPK RETURN BY XL"/>
    <s v="PKP"/>
    <n v="111.02177500000001"/>
    <n v="-7.4245000000000001"/>
    <n v="50"/>
    <s v="40/185/290"/>
    <m/>
    <m/>
    <m/>
    <s v="EID"/>
    <s v="JAW-JT-SGN-1837"/>
    <s v="Yos Sudarso Sragen"/>
    <s v="COLO"/>
    <m/>
    <s v="CENTRAL"/>
    <x v="5"/>
    <s v="Jawa Tengah"/>
    <s v="SRAGEN"/>
    <n v="6614397"/>
    <x v="163"/>
    <m/>
    <n v="825"/>
    <s v="&gt; 150 days"/>
    <d v="2020-02-14T00:00:00"/>
    <s v="W07-2020"/>
    <s v="Feb-2020"/>
    <s v="TBD"/>
    <s v="TBD"/>
    <s v="TBD"/>
    <s v="TBD"/>
    <s v="TBD"/>
    <s v="TBD"/>
    <s v="TBD"/>
    <s v="TBD"/>
    <s v="TBD"/>
    <m/>
    <m/>
    <m/>
    <m/>
    <m/>
    <m/>
    <m/>
    <m/>
    <m/>
    <m/>
    <m/>
    <m/>
    <m/>
    <m/>
    <s v="02.SPK returned"/>
    <s v="02.SPK RETURNED"/>
    <m/>
    <s v="28.01.20 : email Return by XL, Teknik, Antenna too low"/>
    <x v="2"/>
    <x v="0"/>
    <m/>
    <m/>
    <m/>
    <m/>
    <x v="2"/>
    <m/>
    <m/>
    <x v="1"/>
    <m/>
    <m/>
  </r>
  <r>
    <n v="35"/>
    <m/>
    <s v="JAW-BT-TGR-0026"/>
    <n v="30572250031"/>
    <s v="1317551003"/>
    <s v="CIRUMPAK TANGERANG"/>
    <s v="ACTIVE"/>
    <s v="TB"/>
    <n v="106.43962000000001"/>
    <n v="-6.1057030000000001"/>
    <n v="50"/>
    <s v="50/245/310"/>
    <m/>
    <m/>
    <s v="Kp. Pasir, RT.06/03, Desa Pasir Kec. Kronjo Kabupaten Tangerang "/>
    <s v="EID"/>
    <s v="JAW-BT-TGR-0026"/>
    <s v="Cirumpak Tangerang"/>
    <s v="B2S"/>
    <s v="TBG"/>
    <s v="JABO"/>
    <x v="14"/>
    <s v="Banten"/>
    <s v="TANGERANG"/>
    <n v="6614368"/>
    <x v="164"/>
    <m/>
    <n v="114"/>
    <s v="91 - 120 days"/>
    <d v="2020-06-11T00:00:00"/>
    <s v="W24-2020"/>
    <s v="Jun-2020"/>
    <d v="2020-04-15T00:00:00"/>
    <s v="W16-2020"/>
    <s v="Apr-2020"/>
    <d v="2020-05-06T00:00:00"/>
    <s v="W19-2020"/>
    <s v="May-2020"/>
    <d v="2020-05-06T00:00:00"/>
    <s v="W19-2020"/>
    <s v="May-2020"/>
    <s v="MW"/>
    <m/>
    <m/>
    <n v="566401480561"/>
    <n v="6.6"/>
    <m/>
    <m/>
    <m/>
    <d v="2020-03-31T00:00:00"/>
    <d v="2020-05-06T00:00:00"/>
    <s v="W19-2020"/>
    <m/>
    <d v="2020-05-18T00:00:00"/>
    <m/>
    <s v="38.RFI"/>
    <s v="21.RFI"/>
    <s v="CLOSED - RFI DONE"/>
    <s v="06.05.20 : RFIN sent _x000a_22.04.20 : email permintaan connect PLN oleh Bu Anggie, email request PSB PLN, plan RFI = SK PLN + 14 days (6 may 20)_x000a_31.03.20 : email SRFI-N sent_x000a_09.04.20 : SRFI, wait SRFIN _x000a_02.04.20 : 25.03.20 : Erection Tower OG_x000a_23.03.20 : Erection Tower OG_x000a_19.03.20 : galian pondasi_x000a_11.03.20 : galian pondasi OG, Plan Done 14/03_x000a_06.03.20 : Bowplank done, Galian plan start 07/03_x000a_20.02.20 : OG rekom lurah camat_x000a_13.02.20 : IW on going/realisasi IW_x000a_06.02.20 : kand A, B, C = validasi done, Candidate A, B &amp; C RF TX OK_x000a_24.01.20 : kand A = RND _x000a_A OK (50m) 50 Prio 1_x000a_B OK (50m) 50 Prio 2_x000a_C OK (50m) 50 Prio 3_x000a_"/>
    <x v="2"/>
    <x v="0"/>
    <m/>
    <m/>
    <m/>
    <m/>
    <x v="2"/>
    <m/>
    <m/>
    <x v="1"/>
    <m/>
    <m/>
  </r>
  <r>
    <n v="107"/>
    <m/>
    <s v="JAW-BT-TGR-0021"/>
    <n v="30572000031"/>
    <s v="1317391003"/>
    <s v="MEKAR WANGI TANGERANG"/>
    <s v="ACTIVE"/>
    <s v="TB"/>
    <n v="106.590694"/>
    <n v="-6.3461189999999998"/>
    <n v="40"/>
    <s v="80/170/250/320"/>
    <m/>
    <m/>
    <s v=" Kp.Panyirapan 008/004, Desa Mekarwangi, Kec. Cisauk, Tangerang, Banten"/>
    <s v="EID"/>
    <s v="JAW-BT-TGR-0021"/>
    <s v="Mekar Wangi Tangerang"/>
    <s v="B2S"/>
    <s v="TBG"/>
    <s v="JABO"/>
    <x v="14"/>
    <s v="Banten"/>
    <s v="TANGERANG"/>
    <n v="6614368"/>
    <x v="164"/>
    <m/>
    <n v="140"/>
    <s v="121 - 150 days"/>
    <d v="2020-06-11T00:00:00"/>
    <s v="W24-2020"/>
    <s v="Jun-2020"/>
    <d v="2020-04-15T00:00:00"/>
    <s v="W16-2020"/>
    <s v="Apr-2020"/>
    <d v="2020-05-12T00:00:00"/>
    <s v="W20-2020"/>
    <s v="May-2020"/>
    <d v="2020-05-20T00:00:00"/>
    <s v="W21-2020"/>
    <s v="May-2020"/>
    <s v="MW"/>
    <d v="2020-05-06T00:00:00"/>
    <m/>
    <n v="566201406819"/>
    <n v="6.6"/>
    <m/>
    <m/>
    <m/>
    <d v="2020-05-12T00:00:00"/>
    <d v="2020-06-01T00:00:00"/>
    <s v="W23-2020"/>
    <m/>
    <d v="2020-05-22T00:00:00"/>
    <m/>
    <s v="38.RFI"/>
    <s v="21.RFI"/>
    <s v="CLOSED - RFI DONE"/>
    <s v="01.06.290 : RFIN sent_x000a_12.05.20 : email Soft RFIN sent _x000a_06.05.20 : email konfirmasi XL request connect PLN PLN (Pak Wawan), plan connect 20 may if besok SK PLN nya release_x000a_23.04.20 : SRFI actual_x000a_16.04.20 : ME on going_x000a_09.04.20 : Erection Towet OG, Issue Missing material plat kopel_x000a_02.04.20 : erection on going_x000a_25.03.20 : Plan start Erection 26/03_x000a_23.03.20 : Waiting team erector onsite_x000a_19.03.20 : Curing time_x000a_11.03.20 : galian pondasi OG, Plan galian Done 14/03_x000a_06.03.20 : Bowplank done, Galian plan start 07/03_x000a_20.02.20 : OG rekom lurah camat_x000a_13.02.20 : IW on going/realisasi IW_x000a_06.02.20 : kand A = validasi done, Candidate A RF TX OK_x000a_24.01.20 : kand A = RND OK 40"/>
    <x v="2"/>
    <x v="0"/>
    <m/>
    <m/>
    <m/>
    <m/>
    <x v="2"/>
    <m/>
    <m/>
    <x v="1"/>
    <m/>
    <m/>
  </r>
  <r>
    <n v="134"/>
    <m/>
    <s v="JAW-JI-LMJ-4220"/>
    <n v="30571160031"/>
    <s v="1642931003"/>
    <s v="PRONOJIWO_ORO_ORO_OMBO"/>
    <s v="ACTIVE"/>
    <s v="TB"/>
    <n v="112.98524399999999"/>
    <n v="-8.2024209999999993"/>
    <n v="50"/>
    <s v="20/100/180"/>
    <n v="2020"/>
    <s v="JEDI 2020 [NEW]"/>
    <s v="Jl. Sumber Bulus, RT 004 RW 009, Ds. Oro Oro Ombo, Kec. Pronojiwo, Kab. Lumajang_x000a__x000a_"/>
    <s v="HTI"/>
    <s v="JAW-JI-LMJ-4220"/>
    <s v="PRONOJIWO_ORO_ORO_OMBO"/>
    <s v="B2S"/>
    <s v="TBG"/>
    <s v="EAST"/>
    <x v="6"/>
    <s v="Jawa Timur"/>
    <s v="KAB. LUMAJANG"/>
    <n v="6614369"/>
    <x v="164"/>
    <m/>
    <n v="125"/>
    <s v="121 - 150 days"/>
    <d v="2020-06-11T00:00:00"/>
    <s v="W24-2020"/>
    <s v="Jun-2020"/>
    <d v="2020-05-15T00:00:00"/>
    <s v="W20-2020"/>
    <s v="May-2020"/>
    <d v="2020-05-15T00:00:00"/>
    <s v="W20-2020"/>
    <s v="May-2020"/>
    <d v="2020-05-12T00:00:00"/>
    <s v="W20-2020"/>
    <s v="May-2020"/>
    <s v="MW"/>
    <d v="2020-04-22T00:00:00"/>
    <m/>
    <n v="516091052465"/>
    <n v="6.6"/>
    <m/>
    <d v="2020-05-04T00:00:00"/>
    <m/>
    <d v="2020-04-20T00:00:00"/>
    <d v="2020-05-17T00:00:00"/>
    <s v="W21-2020"/>
    <m/>
    <d v="2020-07-09T00:00:00"/>
    <m/>
    <s v="38.RFI"/>
    <s v="21.RFI"/>
    <s v="CLOSED - RFI DONE"/>
    <s v="17.05.20 : RFIN sent _x000a_15.05.20 : RFI actual, wait RFIN_x000a_12.05.20 : ada penambahan 3 tiang PLN_x000a_08.05.20 : ada penambahan 1tiang PLN, revisi RFI plan 12 may 20_x000a_22.04.20 : email konfirmasi RFI/request PLN Connection dari XL (Pak Bayu), request SK PLN ke XL, plan RFI 6 may 20_x000a_20.04.20 : email SRFI-N sent_x000a_09.04.20 : curing time_x000a_02.04.20 : on going excavation_x000a_25.03.20 : PKS proses , proses perijinan, CME OG_x000a_19.03.20 : 11.03.20 : Proses perijinan, RFC, proses DP lahan_x000a_28.02.20 : on going proses rekom l/c_x000a_24.02.20 : IW done, Realisasi IW Done , collect legal doc sitac, soiltest done _x000a_20.02.20 : IW clear, proses realisasi IW dan penjadwalan soiltest_x000a_13.02.20 : TNP review_x000a_06.02.20 : kand A = validasi done, Candidate A RF TX OK_x000a_"/>
    <x v="2"/>
    <x v="0"/>
    <m/>
    <m/>
    <m/>
    <m/>
    <x v="2"/>
    <m/>
    <m/>
    <x v="1"/>
    <m/>
    <m/>
  </r>
  <r>
    <n v="185"/>
    <m/>
    <s v="JAW-JB-NPH-3700"/>
    <n v="30571060031"/>
    <s v="1260851003"/>
    <s v="TAMANJAYA"/>
    <s v="ACTIVE"/>
    <s v="TB"/>
    <n v="107.326868"/>
    <n v="-6.9942469999999997"/>
    <n v="50"/>
    <s v="100/210/330"/>
    <n v="2020"/>
    <s v="JEDI 2020 [NEW]"/>
    <s v="Kp.Nenggel Rt 02 Rw 18 Desa Tamanjaya Kecamatan Gununghalu Kabupaten Bandung Barat"/>
    <s v="HTI"/>
    <s v="JAW-JB-NPH-3700"/>
    <s v="TAMANJAYA"/>
    <s v="B2S"/>
    <s v="TBG"/>
    <s v="CENTRAL"/>
    <x v="8"/>
    <s v="Jawa Barat"/>
    <s v="KAB. BANDUNG BARAT"/>
    <n v="6614369"/>
    <x v="164"/>
    <m/>
    <n v="115"/>
    <s v="91 - 120 days"/>
    <d v="2020-06-11T00:00:00"/>
    <s v="W24-2020"/>
    <s v="Jun-2020"/>
    <d v="2020-04-27T00:00:00"/>
    <s v="W18-2020"/>
    <s v="Apr-2020"/>
    <d v="2020-05-15T00:00:00"/>
    <s v="W20-2020"/>
    <s v="May-2020"/>
    <d v="2020-05-06T00:00:00"/>
    <s v="W19-2020"/>
    <s v="May-2020"/>
    <s v="MW"/>
    <d v="2020-04-22T00:00:00"/>
    <m/>
    <s v="535921323325"/>
    <s v="6.6"/>
    <m/>
    <d v="2020-05-08T00:00:00"/>
    <m/>
    <m/>
    <d v="2020-05-07T00:00:00"/>
    <s v="W19-2020"/>
    <m/>
    <d v="2020-08-21T00:00:00"/>
    <m/>
    <s v="38.RFI"/>
    <s v="21.RFI"/>
    <s v="CLOSED - RFI DONE"/>
    <s v="07.05.20 : RFIN sent _x000a_30.04.20 : SRFI actual_x000a_23.04.20 : 22.04.20 : email konfirmasi RFI/request PLN Connection dari XL (Pak Bayu), request SK PLN ke XL_x000a_20.04.20 : tower painting_x000a_16.04.20 : erection on going_x000a_09.04.20 : curing time_x000a_02.04.20 : 01.04.20 : rebarring, angkur plan besok diambil, SST 52_x000a_01.04.20 : lantai kerja, paralel rebarring_x000a_25.03.20 : on going excavation_x000a_19.03.20 : plan besok survey KBB (pemkot kota bandung barat)_x000a_11.03.20 : Rekom done, RFC, proses perijinan_x000a_20.02.20 : rekom L/C_x000a_13.02.20 : IW on going_x000a_06.02.20 : Kand D = RF OK, TX review_x000a_05.02.20 : kand C-H = submit C-H, karena LL kand B membatalkan_x000a_C JAW-JB-NPH-3700_C -6,99603 107,32570_x000a_D JAW-JB-NPH-3700_D -6,99264 107,32493_x000a_E JAW-JB-NPH-3700_E -6,99673 107,32353_x000a_F JAW-JB-NPH-3700_F -6,99858 107,32287_x000a_G JAW-JB-NPH-3700_G -6,99637 107,32525_x000a_H JAW-JB-NPH-3700_H -6,99271 107,32217_x000a_27.01.20 : kand B = RND OK 50 0/110/210 27Jan20 : Ok candidate B, tower 52_x000a_27.01.20 : kand B = submit -6,99603 107,32415_x000a_22.01.20 : kand A = RND not ok candidate A, rehunting to : 107.325005, -6.994985_x000a_20.01.20 : Kand A = submit kand A di -6,99398 107,3278"/>
    <x v="2"/>
    <x v="0"/>
    <m/>
    <m/>
    <m/>
    <m/>
    <x v="2"/>
    <m/>
    <m/>
    <x v="1"/>
    <m/>
    <m/>
  </r>
  <r>
    <n v="28"/>
    <m/>
    <s v="JAW-JB-NPH-3704"/>
    <n v="30571070031"/>
    <s v="1260861003"/>
    <s v="CIBITUNG_RONGGA"/>
    <s v="ACTIVE"/>
    <s v="TB"/>
    <n v="107.305003"/>
    <n v="-6.9284059999999998"/>
    <n v="50"/>
    <s v="0/100/200"/>
    <n v="2020"/>
    <s v="JEDI 2020 [NEW]"/>
    <s v="KP PASIR GOMBONG, RT 01 RW 07, DESA CIBITUNG, KECAMATAN RONGGA, KABUPATEN BANDUNG BARAT"/>
    <s v="HTI"/>
    <s v="JAW-JB-NPH-3704"/>
    <s v="CIBITUNG_RONGGA"/>
    <s v="B2S"/>
    <s v="TBG"/>
    <s v="CENTRAL"/>
    <x v="8"/>
    <s v="Jawa Barat"/>
    <s v="KAB. BANDUNG BARAT"/>
    <n v="6614369"/>
    <x v="164"/>
    <m/>
    <n v="114"/>
    <s v="91 - 120 days"/>
    <d v="2020-06-11T00:00:00"/>
    <s v="W24-2020"/>
    <s v="Jun-2020"/>
    <d v="2020-04-27T00:00:00"/>
    <s v="W18-2020"/>
    <s v="Apr-2020"/>
    <d v="2020-05-15T00:00:00"/>
    <s v="W20-2020"/>
    <s v="May-2020"/>
    <d v="2020-05-06T00:00:00"/>
    <s v="W19-2020"/>
    <s v="May-2020"/>
    <s v="MW"/>
    <d v="2020-04-22T00:00:00"/>
    <m/>
    <s v="535950876137"/>
    <s v="6.6"/>
    <m/>
    <m/>
    <m/>
    <m/>
    <d v="2020-05-06T00:00:00"/>
    <s v="W19-2020"/>
    <m/>
    <m/>
    <m/>
    <s v="38.RFI"/>
    <s v="21.RFI"/>
    <s v="CLOSED - RFI DONE"/>
    <s v="06.05.20 : RFIN sent _x000a_23.04.20 : SRFI actual_x000a_22.04.20 : erection done, start ME grounding_x000a_22.04.20 : email konfirmasi RFI/request PLN Connection dari XL (Pak Bayu), request SK PLN ke XL_x000a_20.04.20 : tower painting_x000a_16.04.20 : erection on going _x000a_09.04.20 : curingtime_x000a_02.04.20 : 01.04.20 : rebarring done, plan cor 4 apr, SST 52m_x000a_19.03.20 : galian on going, bsk stop krn ada survey KBB (pemkot bandung barat), wait GDL tower_x000a_11.03.20 : Rekom done, RFC, proses perijinan_x000a_20.02.20 : rekom L/C_x000a_13.02.20 : IW on going_x000a_06.02.20 : Kand A = RF OK, TX review_x000a_22.01.20 : kand A = RND 50 80/140/215 22Jan20 : RND ok candidate A, tower 52_x000a_20.01.20 : Kand A = submit kand A di -6,92756 107,30578"/>
    <x v="2"/>
    <x v="0"/>
    <m/>
    <m/>
    <m/>
    <m/>
    <x v="2"/>
    <m/>
    <m/>
    <x v="1"/>
    <m/>
    <m/>
  </r>
  <r>
    <n v="204"/>
    <m/>
    <s v="SUM-JA-SNT-0467"/>
    <n v="30571720031"/>
    <s v="0605911003"/>
    <s v="TALANG DUKU"/>
    <s v="ACTIVE"/>
    <s v="TB"/>
    <n v="103.666415"/>
    <n v="-1.5132380000000001"/>
    <n v="50"/>
    <s v="60/190/310"/>
    <n v="2020"/>
    <s v="JEDI 2020 [NEW]"/>
    <s v="Dusun Mengkuang Belayar RT.011, Desa Talang Duku, Kecamatan Taman Rajo, Kabupaten Muaro Jambi, Provinsi Jambi."/>
    <s v="HTI"/>
    <s v="SUM-JA-SNT-0467"/>
    <s v="TALANG DUKU"/>
    <s v="B2S"/>
    <s v="TBG"/>
    <s v="West"/>
    <x v="1"/>
    <s v="Kep. Bangka Belitung"/>
    <s v="KAB. MUARO JAMBI"/>
    <n v="6614369"/>
    <x v="164"/>
    <m/>
    <n v="363"/>
    <s v="&gt; 150 days"/>
    <d v="2020-06-11T00:00:00"/>
    <s v="W24-2020"/>
    <s v="Jun-2020"/>
    <d v="2020-04-30T00:00:00"/>
    <s v="W18-2020"/>
    <s v="Apr-2020"/>
    <d v="2020-06-04T00:00:00"/>
    <s v="W23-2020"/>
    <s v="Jun-2020"/>
    <d v="2021-01-18T00:00:00"/>
    <s v="W04-2021"/>
    <s v="Jan-2021"/>
    <s v="MW"/>
    <d v="2020-04-22T00:00:00"/>
    <m/>
    <n v="143005584847"/>
    <n v="6.6"/>
    <m/>
    <d v="2020-04-13T00:00:00"/>
    <m/>
    <d v="2020-05-29T00:00:00"/>
    <d v="2021-01-10T00:00:00"/>
    <s v="W03-2021"/>
    <m/>
    <m/>
    <m/>
    <s v="38.RFI"/>
    <s v="21.RFI"/>
    <s v="CLOSED - RFI DONE"/>
    <s v="11.01.21 : RFI sent_x000a_07.01.21 : perluasan jaringan done, menunggu stock KWH meter_x000a_28.12.20 : 17.12.20 : 14.12.20 : proses MoU sharing investasi dgn PLN_x000a_10.12.20 : waiting approval XL terkait sharing cost penyambungan dengan daya 6.6 kVA_x000a_03.12.20 : eskalasi daya 33 kVA rejected by Power Eng XL, propose sharing investasi 10.6 kVA tidak dilayani oleh PLN_x000a_30.11.20 :  issue PLN tetap hanya melayani proses connect dengan daya 33kVA, menunggu approval XL terkait daya 33kVA _x000a_19.11.20 : issue pengadaan material tiang PLN (perluasan jaringan)_x000a_16.11.20 : plan connect PLN W3 Nov (17 Nov)_x000a_09.11.20 : 05.11.20 : 02.11.20 : 29.10.20 : 26.10.20 : 22.10.20 : issue daya 33kVA, proses pengajuan sharing investasi _x000a_19.10.20 : 15.10.20 : 12.10.20 : 08.10.20 : 05.10.20 : 01.10.20 : 28.09.20 : 24.09.20 : 21.09.20 : PLN connection waiting approval XL (up daya), revisi plan RFI 5 oct, plan PLN connection 10 hari setelah approval XL_x000a_17.09.20 : 14.09.20 : 07.09.20 : 03.09.20 : 31.08.20 : 27.08.20 : 24.08.20 : proses review eskalasi add work PLN, waiting approval XL Power Eng, re-plan RFI 10 sep_x000a_13.08.20 : proses koordinasi/nego ke PLN_x000a_06.08.20 : isu perluasan jaringan (BP&lt;Biaya investasi PLN) sehingga masuk daftar tunggu atau permohonan sambungan daya 33 kVA, sedang proses eskalasi approval ke XL._x000a_03.08.20 : proses PLN connection, eskalasi isu sambungan yang dilayani PLN adalah dengan daya 33 kVA_x000a_20.07.20 : revisi plan connect PLN rabu 22 jul_x000a_13.07.20 : plan connect PLN hari ini atau besok 14 jul_x000a_09.07.20 : revisi plan RFI 15 jul 20_x000a_06.07.20 : 02.07.20 : 29.06.20 : revisi plan RFI 8 jul_x000a_25.06.20 : plan PLN connect 27 jun_x000a_22.06.20 : 08.06.20 : 05.06.20 : isu stock KWH meter, info ready masih sekitar 1 bulan lagi, sedang di nego alternatif connect dg MG, REVISI PLAN RFI dri 4 juni menjadi akhir minggu ini 13 Jun 20_x000a_29.05.20 : email SRFI-N sent_x000a_28.05.20 : 27.05.20 : Soft RFI actual_x000a_25.05.20 : SRFI actual_x000a_14.05.20 : erection done, ME on going_x000a_08.05.20 : erection on going_x000a_30.04.20 : curingtime_x000a_23.04.20 : 22.04.20 : email konfirmasi RFI/request PLN Connection dari XL (Pak Bayu), request SK PLN ke XL_x000a_16.04.20 : lantai kerja, start rebarring_x000a_09.04.20 : borepile done, on going galian pondasi_x000a_06.04.20 : plan angkur template on site dalam 3 hari, plan GDL angkur diusahakan hari ini, plan percepatan SRFI di April, isu tower 52m_x000a_02.04.20 : on going borepile, plan Soft RFI end of April_x000a_25.03.20 : proses perijinan, prepare CME, bouwplank_x000a_19.03.20 : proses perijinan, prepare CME, plan start CME minggu depan (W13)_x000a_11.03.20 : rekom done, soiltest done, on going proses APD, prepare apply imb, paralel_x000a_28.02.20 : Rekom L/C on going_x000a_20.02.20 : IW clear, proses eskalasi sitac_x000a_13.02.20 : IW on going_x000a_06.02.20 :  kand A = validasi done_x000a_23.01.20 : kand A = TNP 48 0.6 193.90_x000a_22.01.20 : kand A = RND 50 25/170/320 22Jan20 : Ok candidate A, tower 52_x000a_21.01.20 : kand A, B, C = submit _x000a_A 103.66822 -1.51306_x000a_B 103.66883 -1.51506_x000a_C 103.66578 -1.5095_x000a_"/>
    <x v="2"/>
    <x v="0"/>
    <m/>
    <m/>
    <m/>
    <m/>
    <x v="2"/>
    <m/>
    <m/>
    <x v="1"/>
    <m/>
    <m/>
  </r>
  <r>
    <n v="193"/>
    <m/>
    <s v="SUM-AC-SGI-0716"/>
    <n v="30571710031"/>
    <s v="0109811003"/>
    <s v="TEUNGKU DILAWEUENG"/>
    <s v="ACTIVE"/>
    <s v="TB"/>
    <n v="95.865305000000006"/>
    <n v="5.5118869999999998"/>
    <n v="50"/>
    <s v="120/200/280"/>
    <n v="2020"/>
    <s v="JEDI 2020 [NEW]"/>
    <s v="Desa Tgk. Dilaweueng, Kec. Muara Tiga, Kab. Pidie, Prov. Aceh "/>
    <s v="HTI"/>
    <s v="SUM-AC-SGI-0716"/>
    <s v="TEUNGKU DILAWEUENG"/>
    <s v="B2S"/>
    <s v="TBG"/>
    <s v="West"/>
    <x v="3"/>
    <s v="Kep. Bangka Belitung"/>
    <s v="KAB. PIDIE"/>
    <n v="6614369"/>
    <x v="164"/>
    <m/>
    <n v="246"/>
    <s v="&gt; 150 days"/>
    <d v="2020-06-11T00:00:00"/>
    <s v="W24-2020"/>
    <s v="Jun-2020"/>
    <d v="2020-05-15T00:00:00"/>
    <s v="W20-2020"/>
    <s v="May-2020"/>
    <d v="2020-06-04T00:00:00"/>
    <s v="W23-2020"/>
    <s v="Jun-2020"/>
    <d v="2020-09-15T00:00:00"/>
    <s v="W38-2020"/>
    <s v="Sep-2020"/>
    <s v="MW"/>
    <d v="2020-04-22T00:00:00"/>
    <m/>
    <n v="116600193382"/>
    <n v="6.6"/>
    <m/>
    <d v="2020-04-08T00:00:00"/>
    <m/>
    <d v="2020-05-19T00:00:00"/>
    <d v="2020-09-15T00:00:00"/>
    <s v="W38-2020"/>
    <m/>
    <m/>
    <m/>
    <s v="38.RFI"/>
    <s v="21.RFI"/>
    <s v="CLOSED - RFI DONE"/>
    <s v="15.09.20 : RFIN sent_x000a_14.09.20 : RFI actual, RFIN menunggu penyelesaian isu comcase krn penanaman pole PLN, _x000a_13.09.20 : today masih perluasan jaringan pasang tiang_x000a_10.09.20 : proses pemasangan pole PLN (perluasan jaringan)_x000a_07.09.20 : 31.08.20 : 27.08.20 : plan RFI W2 Sept, plan hari ini bertemu dg manager PLN_x000a_24.08.20 : 18.08.20 : Hasil nego dg PLN OK, plan connect PLN 26 Aug_x000a_03.08.20 : 20.07.20 : proses  PLN agar dapat di lakukan connect PLN, revisi plan connect 31 jul_x000a_06.07.20 : Surat balasan dari PLN SIGLI KOTA/ACEH 25 jun mengenai belum tersedianya material uprating trafo_x000a_29.06.20 : 25.06.20 : material KWH sudah ready, menunggu approval PLN manager, plan RFI 30 jun_x000a_22.06.20 : 11.06.20 : plan RFI juni_x000a_08.06.20 : 05.06.20 : PLN OVB need uprating trafo by PLN, masih kami nego alternatif connect Multiguna, REVISI PLAN RFI dri 4 juni menjadi akhir minggu ini 13 Jun 20_x000a_04.06.20 : stock KWH meter kosong, sedang di usahakan connect MG_x000a_25.05.20 : 19.05.20 : SRFIN sent _x000a_30.04.20 : erection start_x000a_23.04.20 : 22.04.20 : email konfirmasi RFI/request PLN Connection dari XL (Pak Bayu), request SK PLN ke XL_x000a_22.04.20 : curing time_x000a_16.04.20 : rebarring_x000a_09.04.20 : 02.04.20 : on going excavation_x000a_25.03.20 : CME preparation/bouwplank_x000a_19.03.20 : preparation start cme, wait rekom for start CME, wait GDL tower_x000a_11.03.20 : RFC, proses apply imb, wait GDL T52m, CME start after IMB release_x000a_28.02.20 : Rekom Camat on going, Rekom Lurah done_x000a_20.02.20 : IW clear, proses eskalasi sitac_x000a_13.02.20 : IW on going_x000a_06.02.20 : kand A = validasi done, Candidate A RF TX OK_x000a_31.01.20 : Kand A = TNP OK 50 0.6 298.70_x000a_30.01.20 : Kand A = RND OK 50 120/205/285 30Jan20 : Ok candidate A, tower 52_x000a_28.01.20 : Kand A = Tower 52m, submit 95.86566 5.51197"/>
    <x v="2"/>
    <x v="0"/>
    <m/>
    <m/>
    <m/>
    <m/>
    <x v="2"/>
    <m/>
    <m/>
    <x v="1"/>
    <m/>
    <m/>
  </r>
  <r>
    <n v="180"/>
    <m/>
    <s v="JAW-JI-SMP-4115"/>
    <n v="30571620031"/>
    <s v="1643391003"/>
    <s v="TALANGO_CABBIYA"/>
    <s v="ACTIVE"/>
    <s v="TB"/>
    <n v="113.97927"/>
    <n v="-7.0954430000000004"/>
    <n v="50"/>
    <s v="10/110/240"/>
    <n v="2020"/>
    <s v="JEDI 2020 [NEW]"/>
    <s v="Dusun Cabbiya RT 001 / RW 005 Desa Cabbiya Kecamatan Talango Kabupaten Sumenep"/>
    <s v="HTI"/>
    <s v="JAW-JI-SMP-4115"/>
    <s v="TALANGO_CABBIYA"/>
    <s v="B2S"/>
    <s v="TBG"/>
    <s v="EAST"/>
    <x v="6"/>
    <s v="Jawa Timur"/>
    <s v="KAB. SUMENEP"/>
    <n v="6614369"/>
    <x v="164"/>
    <m/>
    <n v="143"/>
    <s v="121 - 150 days"/>
    <d v="2020-06-11T00:00:00"/>
    <s v="W24-2020"/>
    <s v="Jun-2020"/>
    <d v="2020-05-09T00:00:00"/>
    <s v="W19-2020"/>
    <s v="May-2020"/>
    <d v="2020-06-04T00:00:00"/>
    <s v="W23-2020"/>
    <s v="Jun-2020"/>
    <d v="2020-06-04T00:00:00"/>
    <s v="W23-2020"/>
    <s v="Jun-2020"/>
    <s v="MW"/>
    <d v="2020-04-22T00:00:00"/>
    <m/>
    <n v="517101221890"/>
    <n v="6.6"/>
    <m/>
    <d v="2020-05-04T00:00:00"/>
    <m/>
    <m/>
    <d v="2020-06-04T00:00:00"/>
    <s v="W23-2020"/>
    <m/>
    <d v="2020-08-31T00:00:00"/>
    <m/>
    <s v="38.RFI"/>
    <s v="21.RFI"/>
    <s v="CLOSED - RFI DONE"/>
    <s v="04.06.20 : RFIN sent_x000a_01.06.20 : RFI actual, collecting doc RFIN_x000a_28.05.20 : 25.05.20 : 14.05.20 : 13.05.20 ; Erection sect 8, pond bts og, ponds pagar og, semua mat me ground os_x000a_08.05.20 : poring concrete_x000a_30.04.20 : rebarring, plan cor 3 may_x000a_23.04.20 : 22.04.20 : email konfirmasi RFI/request PLN Connection dari XL (Pak Bayu), request SK PLN ke XL, rebarring on going_x000a_09.04.20 : on going excavation_x000a_02.04.20 : RFC, proses perijinan_x000a_25.03.20 : proses perijinan_x000a_19.03.20 : 11.03.20 : Proses perijinan, RFC, proses DP lahan_x000a_28.02.20 : on going proses rekom l/c_x000a_24.02.20:  IW done, Realisasi IW Done , collect legal sitac ,soiltest done _x000a_20.02.20 : IW clear, proses realisasi IW dan penjadwalan soiltest_x000a_13.02.20 : IW on going_x000a_06.02.20 : Kand B = Candidate B Submit_x000a_"/>
    <x v="2"/>
    <x v="0"/>
    <m/>
    <m/>
    <m/>
    <m/>
    <x v="2"/>
    <m/>
    <m/>
    <x v="1"/>
    <m/>
    <m/>
  </r>
  <r>
    <n v="181"/>
    <m/>
    <s v="JAW-JI-SMP-4117"/>
    <n v="30571640031"/>
    <s v="1643411003"/>
    <s v="TALANGO_ESSANG"/>
    <s v="ACTIVE"/>
    <s v="TB"/>
    <n v="114.01502000000001"/>
    <n v="-7.10128"/>
    <n v="50"/>
    <s v="0/120/240"/>
    <n v="2020"/>
    <s v="JEDI 2020 [NEW]"/>
    <s v="Dusun Tokerpuy RT 004 / RW 006 Desa Essang Kecamatan Talango Kabupaten Sumenep "/>
    <s v="HTI"/>
    <s v="JAW-JI-SMP-4117"/>
    <s v="TALANGO_ESSANG"/>
    <s v="B2S"/>
    <s v="TBG"/>
    <s v="EAST"/>
    <x v="6"/>
    <s v="Jawa Timur"/>
    <s v="KAB. SUMENEP"/>
    <n v="6614369"/>
    <x v="164"/>
    <m/>
    <n v="143"/>
    <s v="121 - 150 days"/>
    <d v="2020-06-11T00:00:00"/>
    <s v="W24-2020"/>
    <s v="Jun-2020"/>
    <d v="2020-05-09T00:00:00"/>
    <s v="W19-2020"/>
    <s v="May-2020"/>
    <d v="2020-06-04T00:00:00"/>
    <s v="W23-2020"/>
    <s v="Jun-2020"/>
    <d v="2020-06-04T00:00:00"/>
    <s v="W23-2020"/>
    <s v="Jun-2020"/>
    <s v="MW"/>
    <d v="2020-04-22T00:00:00"/>
    <m/>
    <n v="517101224154"/>
    <n v="6.6"/>
    <m/>
    <d v="2020-05-05T00:00:00"/>
    <m/>
    <m/>
    <d v="2020-06-04T00:00:00"/>
    <s v="W23-2020"/>
    <m/>
    <d v="2020-09-03T00:00:00"/>
    <m/>
    <s v="38.RFI"/>
    <s v="21.RFI"/>
    <s v="CLOSED - RFI DONE"/>
    <s v="04.06.20 : RFIN sent_x000a_01.06.20 : 29.05.20 : SRFI_x000a_28.05.20 : 25.05.20 : 14.05.20 : 13.05.20 ; erection done, pondasi bts og, pond bts og, mat me grounding mos_x000a_08.05.20 : erection og_x000a_30.04.20 : pouring concrete_x000a_23.04.20 : 22.04.20 : email konfirmasi RFI/request PLN Connection dari XL (Pak Bayu), request SK PLN ke XL, rebarring OG, besok plan co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x v="2"/>
    <x v="0"/>
    <m/>
    <m/>
    <m/>
    <m/>
    <x v="2"/>
    <m/>
    <m/>
    <x v="1"/>
    <m/>
    <m/>
  </r>
  <r>
    <n v="182"/>
    <m/>
    <s v="JAW-JI-SMP-4116"/>
    <n v="30571630031"/>
    <s v="1643401003"/>
    <s v="TALANGO_GAPURANA"/>
    <s v="ACTIVE"/>
    <s v="TB"/>
    <n v="114.001082"/>
    <n v="-7.0881740000000004"/>
    <n v="50"/>
    <s v="0/120/240"/>
    <n v="2020"/>
    <s v="JEDI 2020 [NEW]"/>
    <s v="Dusun Jubluk Timur RT 001 / RW 022 Desa Gapurana Kecamatan Talango Kabupaten Sumenep"/>
    <s v="HTI"/>
    <s v="JAW-JI-SMP-4116"/>
    <s v="TALANGO_GAPURANA"/>
    <s v="B2S"/>
    <s v="TBG"/>
    <s v="EAST"/>
    <x v="6"/>
    <s v="Jawa Timur"/>
    <s v="KAB. SUMENEP"/>
    <n v="6614369"/>
    <x v="164"/>
    <m/>
    <n v="143"/>
    <s v="121 - 150 days"/>
    <d v="2020-06-11T00:00:00"/>
    <s v="W24-2020"/>
    <s v="Jun-2020"/>
    <d v="2020-05-09T00:00:00"/>
    <s v="W19-2020"/>
    <s v="May-2020"/>
    <d v="2020-06-04T00:00:00"/>
    <s v="W23-2020"/>
    <s v="Jun-2020"/>
    <d v="2020-06-04T00:00:00"/>
    <s v="W23-2020"/>
    <s v="Jun-2020"/>
    <s v="MW"/>
    <d v="2020-04-22T00:00:00"/>
    <m/>
    <n v="517101224139"/>
    <n v="6.6"/>
    <m/>
    <d v="2020-05-04T00:00:00"/>
    <m/>
    <m/>
    <d v="2020-06-04T00:00:00"/>
    <s v="W23-2020"/>
    <m/>
    <d v="2020-09-02T00:00:00"/>
    <m/>
    <s v="38.RFI"/>
    <s v="21.RFI"/>
    <s v="CLOSED - RFI DONE"/>
    <s v="04.06.20 : RFIN sent_x000a_01.06.20 : 29.05.20 : SRFI_x000a_28.05.20 : 25.05.20 : 14.05.20 : _x000a_08.05.20 : ME og_x000a_30.04.20 : on going erection, BTS foundation dan ME installation_x000a_23.04.20 : 22.04.20 : email konfirmasi RFI/request PLN Connection dari XL (Pak Bayu), request SK PLN ke XL, curingtime, prepare backfilling dan prepare start erection_x000a_09.04.20 : on going rebarring_x000a_02.04.20 : RFC, proses perijinan_x000a_25.03.20 : proses perijinan_x000a_19.03.20 : 11.03.20 : proses soiltest, proses collect doc legal_x000a_28.02.20 : on going proses rekom l/c_x000a_24.02.20 : IW done, Realisasi IW Done, collect legal sitac, soiltest done _x000a_20.02.20 : IW clear, proses realisasi IW dan penjadwalan soiltest_x000a_13.02.20 : IW on going_x000a_06.02.20 : kand A = validasi done, Candidate A RF TX OK_x000a_"/>
    <x v="2"/>
    <x v="0"/>
    <m/>
    <m/>
    <m/>
    <m/>
    <x v="2"/>
    <m/>
    <m/>
    <x v="1"/>
    <m/>
    <m/>
  </r>
  <r>
    <n v="183"/>
    <m/>
    <s v="JAW-JI-SMP-4119"/>
    <n v="30571660031"/>
    <s v="1643431003"/>
    <s v="TALANGO_KOMBANG"/>
    <s v="ACTIVE"/>
    <s v="TB"/>
    <n v="114.05849000000001"/>
    <n v="-7.1084009999999997"/>
    <n v="50"/>
    <s v="30/240/300"/>
    <n v="2020"/>
    <s v="JEDI 2020 [NEW]"/>
    <s v="Dusun Galisek Laok RT 004 / RW 004 Desa Kombang Kecamatan Talango Kabupaten Sumenep"/>
    <s v="HTI"/>
    <s v="JAW-JI-SMP-4119"/>
    <s v="TALANGO_KOMBANG"/>
    <s v="B2S"/>
    <s v="TBG"/>
    <s v="EAST"/>
    <x v="6"/>
    <s v="Jawa Timur"/>
    <s v="KAB. SUMENEP"/>
    <n v="6614369"/>
    <x v="164"/>
    <m/>
    <n v="143"/>
    <s v="121 - 150 days"/>
    <d v="2020-06-11T00:00:00"/>
    <s v="W24-2020"/>
    <s v="Jun-2020"/>
    <d v="2020-05-09T00:00:00"/>
    <s v="W19-2020"/>
    <s v="May-2020"/>
    <d v="2020-06-04T00:00:00"/>
    <s v="W23-2020"/>
    <s v="Jun-2020"/>
    <d v="2020-06-04T00:00:00"/>
    <s v="W23-2020"/>
    <s v="Jun-2020"/>
    <s v="MW"/>
    <d v="2020-04-22T00:00:00"/>
    <m/>
    <n v="517101224121"/>
    <n v="6.6"/>
    <m/>
    <d v="2020-05-04T00:00:00"/>
    <m/>
    <m/>
    <d v="2020-06-04T00:00:00"/>
    <s v="W23-2020"/>
    <m/>
    <m/>
    <m/>
    <s v="38.RFI"/>
    <s v="21.RFI"/>
    <s v="CLOSED - RFI DONE"/>
    <s v="04.06.20 : RFIN sent_x000a_01.06.20 : 29.05.20 : SRFI_x000a_28.05.20 : 25.05.20 : 14.05.20 : 08.05.20 : ME og_x000a_30.04.20 : on going erection, BTS foundation dan ME installation_x000a_23.04.20 : 22.04.20 : email konfirmasi RFI/request PLN Connection dari XL (Pak Bayu), request SK PLN ke XL, erection OG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x v="2"/>
    <x v="0"/>
    <m/>
    <m/>
    <m/>
    <m/>
    <x v="2"/>
    <m/>
    <m/>
    <x v="1"/>
    <m/>
    <m/>
  </r>
  <r>
    <n v="184"/>
    <m/>
    <s v="JAW-JI-SMP-4118"/>
    <n v="30571650031"/>
    <s v="1643421003"/>
    <s v="TALANGO_POTERAN"/>
    <s v="ACTIVE"/>
    <s v="TB"/>
    <n v="114.05377"/>
    <n v="-7.0891409999999997"/>
    <n v="50"/>
    <s v="0/150/220"/>
    <n v="2020"/>
    <s v="JEDI 2020 [NEW]"/>
    <s v="Jalan Raya Poteran Timur Dusun Andun RT.001 RW. 011 Desa Poteran Kecamatan Talango Kabupaten Sumenep"/>
    <s v="HTI"/>
    <s v="JAW-JI-SMP-4118"/>
    <s v="TALANGO_POTERAN"/>
    <s v="B2S"/>
    <s v="TBG"/>
    <s v="EAST"/>
    <x v="6"/>
    <s v="Jawa Timur"/>
    <s v="KAB. SUMENEP"/>
    <n v="6614369"/>
    <x v="164"/>
    <m/>
    <n v="143"/>
    <s v="121 - 150 days"/>
    <d v="2020-06-11T00:00:00"/>
    <s v="W24-2020"/>
    <s v="Jun-2020"/>
    <d v="2020-05-09T00:00:00"/>
    <s v="W19-2020"/>
    <s v="May-2020"/>
    <d v="2020-06-04T00:00:00"/>
    <s v="W23-2020"/>
    <s v="Jun-2020"/>
    <d v="2020-06-04T00:00:00"/>
    <s v="W23-2020"/>
    <s v="Jun-2020"/>
    <s v="MW"/>
    <d v="2020-04-22T00:00:00"/>
    <m/>
    <n v="517101224147"/>
    <n v="6.6"/>
    <m/>
    <d v="2020-06-17T00:00:00"/>
    <m/>
    <m/>
    <d v="2020-06-04T00:00:00"/>
    <s v="W23-2020"/>
    <m/>
    <d v="2020-07-15T00:00:00"/>
    <m/>
    <s v="38.RFI"/>
    <s v="21.RFI"/>
    <s v="CLOSED - RFI DONE"/>
    <s v="04.06.20 : RFIN sent_x000a_01.06.20 : 29.05.20 : SRFI_x000a_28.05.20 : 25.05.20 : 14.05.20 : 13.05.20 ; erection done, pondasi bts og, me grounding done, pagar og_x000a_08.05.20 : erection og_x000a_30.04.20 : pouring concrete_x000a_23.04.20 : 22.04.20 : email konfirmasi RFI/request PLN Connection dari XL (Pak Bayu), request SK PLN ke XL, rebarring OG, plan cor 24 ap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x v="2"/>
    <x v="0"/>
    <m/>
    <m/>
    <m/>
    <m/>
    <x v="2"/>
    <m/>
    <m/>
    <x v="1"/>
    <m/>
    <m/>
  </r>
  <r>
    <n v="43"/>
    <m/>
    <s v="JAW-JI-SMP-4111"/>
    <n v="30571590031"/>
    <s v="1643361003"/>
    <s v="DUNGKEK_SOKON_JADUNG"/>
    <s v="ACTIVE"/>
    <s v="TB"/>
    <n v="114.03375200000001"/>
    <n v="-7.0062170000000004"/>
    <n v="50"/>
    <s v="0/110/270"/>
    <n v="2020"/>
    <s v="JEDI 2020 [NEW]"/>
    <s v="Dusun Girsereng RT 02 RW 01 Desa Jadung Kec Dungkek Kab Sumenep"/>
    <s v="HTI"/>
    <s v="JAW-JI-SMP-4111"/>
    <s v="Dungkek_Sokon_Jadung"/>
    <s v="B2S"/>
    <s v="TBG"/>
    <s v="EAST"/>
    <x v="6"/>
    <s v="Jawa Timur"/>
    <s v="KAB. SUMENEP"/>
    <n v="6614369"/>
    <x v="164"/>
    <m/>
    <n v="142"/>
    <s v="121 - 150 days"/>
    <d v="2020-06-11T00:00:00"/>
    <s v="W24-2020"/>
    <s v="Jun-2020"/>
    <d v="2020-04-27T00:00:00"/>
    <s v="W18-2020"/>
    <s v="Apr-2020"/>
    <d v="2020-06-04T00:00:00"/>
    <s v="W23-2020"/>
    <s v="Jun-2020"/>
    <d v="2020-06-04T00:00:00"/>
    <s v="W23-2020"/>
    <s v="Jun-2020"/>
    <s v="MW"/>
    <d v="2020-04-22T00:00:00"/>
    <m/>
    <n v="517101225617"/>
    <n v="6.6"/>
    <m/>
    <d v="2020-05-04T00:00:00"/>
    <m/>
    <m/>
    <d v="2020-06-03T00:00:00"/>
    <s v="W23-2020"/>
    <m/>
    <d v="2020-08-12T00:00:00"/>
    <m/>
    <s v="38.RFI"/>
    <s v="21.RFI"/>
    <s v="CLOSED - RFI DONE"/>
    <s v="03.06.20 : email SRFI-N sent_x000a_01.06.20 : 29.05.20 : SRFI_x000a_28.05.20 : 25.05.20 : 14.05.20 : start erection, pondasi BTS OG, mat pagar me ground plan mos 18/5_x000a_08.05.20 : prepare erection_x000a_30.04.20 : plan pouring concrete besok 1 may_x000a_23.04.20 : 22.04.20 : email konfirmasi RFI/request PLN Connection dari XL (Pak Bayu), request SK PLN ke XL, rebarring done, lantai kerja OG_x000a_09.04.20 : on going excavation 45%_x000a_02.04.20 : on going excavation_x000a_25.03.20 : Proses perijinan_x000a_19.03.20 : 11.03.20 : Proses perijinan, RFC, proses DP lahan_x000a_28.02.20 : on going proses rekom l/c_x000a_27.02.20 : IW done, kand  07°00'23.69&quot;S 114°02'01.78&quot;E, 10 KK IW Done, Proses Collect legal Dokumen_x000a_24.02.20 : IW done,  Realisasi IW Done , collect legal sitac, soiltest done _x000a_20.02.20 : IW clear, proses eskalasi sitac_x000a_13.02.20 : IW on going_x000a_06.02.20 : kand A = validasi done, Candidate A RF TX OK_x000a_"/>
    <x v="2"/>
    <x v="0"/>
    <m/>
    <m/>
    <m/>
    <m/>
    <x v="2"/>
    <m/>
    <m/>
    <x v="1"/>
    <m/>
    <m/>
  </r>
  <r>
    <n v="106"/>
    <m/>
    <s v="JAW-JK-CKG-0354"/>
    <n v="30572210031"/>
    <s v="1127791003"/>
    <s v="MEJING BAMBU APUS"/>
    <s v="ACTIVE"/>
    <s v="TB"/>
    <n v="106.897835"/>
    <n v="-6.3104339999999999"/>
    <n v="30"/>
    <s v="0/90/180/270"/>
    <m/>
    <m/>
    <s v="Bambu kuning selatan RT 13 , RW 02, Kel. Baambu apus, kec. Cipayung, kota jakarta Timur"/>
    <s v="EID"/>
    <s v="JAW-JK-CKG-0354"/>
    <s v="Mejing Bambu Apus"/>
    <s v="B2S"/>
    <s v="TBG"/>
    <s v="JABO"/>
    <x v="10"/>
    <s v="DKI Jakarta"/>
    <s v="JAKARTA TIMUR"/>
    <n v="6614368"/>
    <x v="164"/>
    <m/>
    <n v="128"/>
    <s v="121 - 150 days"/>
    <d v="2020-06-11T00:00:00"/>
    <s v="W24-2020"/>
    <s v="Jun-2020"/>
    <d v="2020-05-20T00:00:00"/>
    <s v="W21-2020"/>
    <s v="May-2020"/>
    <d v="2020-06-06T00:00:00"/>
    <s v="W23-2020"/>
    <s v="Jun-2020"/>
    <d v="2020-05-20T00:00:00"/>
    <s v="W21-2020"/>
    <s v="May-2020"/>
    <s v="MW"/>
    <d v="2020-05-06T00:00:00"/>
    <m/>
    <n v="547202173233"/>
    <n v="6.6"/>
    <m/>
    <m/>
    <m/>
    <d v="2020-04-16T00:00:00"/>
    <d v="2020-05-20T00:00:00"/>
    <s v="W21-2020"/>
    <m/>
    <d v="2020-07-03T00:00:00"/>
    <m/>
    <s v="38.RFI"/>
    <s v="21.RFI"/>
    <s v="CLOSED - RFI DONE"/>
    <s v="20.05.20 : RFIN sent _x000a_06.05.20 : email konfirmasi XL request connect PLN PLN (Pak Wawan), plan connect 20 may if besok SK PLN nya release_x000a_16.04.20 : PLN Connection, SRFIN sent_x000a_09.04.20 : ME on going_x000a_02.04.20 : 25.03.20 : Curing Time OG_x000a_23.30.20 : Curing Time, Pondasi Done_x000a_19.03.20 : IW clear_x000a_20.02.20 : IW on going_x000a_13.02.20 : 06.02.20 : Kand A = Rehunting, Candidate A RF NOK"/>
    <x v="2"/>
    <x v="0"/>
    <m/>
    <m/>
    <m/>
    <m/>
    <x v="2"/>
    <m/>
    <m/>
    <x v="1"/>
    <m/>
    <m/>
  </r>
  <r>
    <n v="13"/>
    <m/>
    <s v="JAW-JI-SMP-4110"/>
    <n v="30571580031"/>
    <s v="1643351003"/>
    <s v="BATUPUTIH_DAYA"/>
    <s v="ACTIVE"/>
    <s v="TB"/>
    <n v="113.9240278"/>
    <n v="-6.890722222"/>
    <n v="50"/>
    <s v="20/100/200"/>
    <n v="2020"/>
    <s v="JEDI 2020 [NEW]"/>
    <s v="Dusun Batu Bintang RT 03 RW 04 Desa Batuputih Daya Kec. Batuputih Kab Sumenep"/>
    <s v="HTI"/>
    <s v="JAW-JI-SMP-4110"/>
    <s v="Batuputih_Daya"/>
    <s v="B2S"/>
    <s v="TBG"/>
    <s v="EAST"/>
    <x v="6"/>
    <s v="Jawa Timur"/>
    <s v="Kab. Sumenep"/>
    <n v="6614369"/>
    <x v="164"/>
    <m/>
    <n v="179"/>
    <s v="&gt; 150 days"/>
    <d v="2020-06-11T00:00:00"/>
    <s v="W24-2020"/>
    <s v="Jun-2020"/>
    <d v="2020-04-27T00:00:00"/>
    <s v="W18-2020"/>
    <s v="Apr-2020"/>
    <d v="2020-06-18T00:00:00"/>
    <s v="W25-2020"/>
    <s v="Jun-2020"/>
    <d v="2020-07-10T00:00:00"/>
    <s v="W28-2020"/>
    <s v="Jul-2020"/>
    <s v="MW"/>
    <s v="20-May-20_x000a_18-May-20"/>
    <m/>
    <n v="517900555854"/>
    <n v="6.6"/>
    <m/>
    <d v="2020-06-04T00:00:00"/>
    <m/>
    <d v="2020-06-03T00:00:00"/>
    <d v="2020-07-10T00:00:00"/>
    <s v="W28-2020"/>
    <m/>
    <d v="2020-08-25T00:00:00"/>
    <m/>
    <s v="38.RFI"/>
    <s v="21.RFI"/>
    <s v="CLOSED - RFI DONE"/>
    <s v="13.07.20 : 10.07.20 : RFIN sent_x000a_09.07.20 : plan submit RFIN 10 jul_x000a_02.07.20 : actual RFI 1 jul,  revisi plan submit RFIN 4 jul_x000a_29.06.20 : 25.06.20 : proses PLN connection, perluasan jaringan 3 tiang, plan connect Jumat 26 Jun 20_x000a_22.06.20 : proses PLN connection, perluasan jaringan 3 tiang, BP paid_x000a_03.06.20 : email SRFI-N sent_x000a_01.06.20 : 28.05.20 : 21.05.20 : ada perluasan jaringan PLN, plan RFI 18 jun 2020_x000a_08.05.20 : SRFI_x000a_30.04.20 : on going erection, BTS foundation dan ME installation_x000a_23.04.20 : 09.04.20 : on going excavation_x000a_02.04.20 : on going excavation_x000a_25.03.20 : Proses perijinan_x000a_19.03.20 : 11.03.20 : proses soiltest, proses collect doc legal_x000a_28.02.20 : on going proses rekom l/c_x000a_27.02.20 : kand 06°53'29.5&quot;S 113°55'29.1&quot;E, 8 kk IW Done, Proses Collect Dokumen legal_x000a_24.02.20 : IW done, Realisasi IW Done , collect legal sitac, soiltest done _x000a_20.02.20 : IW clear, proses realisasi IW dan penjadwalan soiltest_x000a_13.02.20 : IW on going_x000a_06.02.20 : kand A = validasi done, Candidate A RF TX OK_x000a_"/>
    <x v="2"/>
    <x v="0"/>
    <m/>
    <m/>
    <m/>
    <m/>
    <x v="2"/>
    <m/>
    <m/>
    <x v="1"/>
    <m/>
    <m/>
  </r>
  <r>
    <n v="36"/>
    <m/>
    <s v="JAW-JI-MJK-4142"/>
    <n v="30571230031"/>
    <s v="1643001003"/>
    <s v="DAWAR_RANDEGAN"/>
    <s v="ACTIVE"/>
    <s v="TB"/>
    <n v="112.477746"/>
    <n v="-7.3261880000000001"/>
    <n v="50"/>
    <s v="0/90/270"/>
    <n v="2020"/>
    <s v="JEDI 2020 [NEW]"/>
    <s v="Dusun Sumberan Rt.002 Rw.002, Kel. Randegan, Kec. Dawar Blandong, Kab. Mojokerto"/>
    <s v="HTI"/>
    <s v="JAW-JI-MJK-4142"/>
    <s v="DAWAR_RANDEGAN"/>
    <s v="B2S"/>
    <s v="TBG"/>
    <s v="EAST"/>
    <x v="6"/>
    <s v="Jawa Timur"/>
    <s v="KAB. MOJOKERTO"/>
    <n v="6614369"/>
    <x v="164"/>
    <m/>
    <n v="241"/>
    <s v="&gt; 150 days"/>
    <d v="2020-06-11T00:00:00"/>
    <s v="W24-2020"/>
    <s v="Jun-2020"/>
    <d v="2020-06-30T00:00:00"/>
    <s v="W27-2020"/>
    <s v="Jun-2020"/>
    <d v="2020-06-30T00:00:00"/>
    <s v="W27-2020"/>
    <s v="Jun-2020"/>
    <d v="2020-09-15T00:00:00"/>
    <s v="W38-2020"/>
    <s v="Sep-2020"/>
    <s v="MW"/>
    <d v="2020-06-12T00:00:00"/>
    <m/>
    <n v="511812242006"/>
    <n v="6.6"/>
    <m/>
    <d v="2020-06-19T00:00:00"/>
    <m/>
    <d v="2020-07-02T00:00:00"/>
    <d v="2020-09-10T00:00:00"/>
    <s v="W37-2020"/>
    <m/>
    <m/>
    <m/>
    <s v="38.RFI"/>
    <s v="21.RFI"/>
    <s v="CLOSED - RFI DONE"/>
    <s v="10.09.20 : RFIN sent, RFI actual 9 sept dengan daya normal 6.6 kVA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proses PLN connection, terdapat perluasan jaringan penambahan 2 tiang, plan RFI 15 jul_x000a_02.07.20 : email SRFI-N sent, plan RFI 8 jul_x000a_29.06.20 : Proses PLN Connection_x000a_29.06.20 : 25.06.20 : SRFI, collecting doc RFIN_x000a_18.06.20 : PLN Connection need perluasan jaringan 3 gawang_x000a_17.06.20 : PSB PLN release_x000a_11.06.20 : 08.06.20 : tower erection on going_x000a_04.06.20 : 01.06.20 : tower erection on going_x000a_28.05.20 : prepare start erection_x000a_25.05.20 : 14.05.20 ; plan 14/4 cor borepile, besi ks MOS, pagar me plan mos 20/5_x000a_08.05.20 : bouwplank_x000a_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_x000a_26.02.20 : kand -7,3279167 112,47769, IW clear 21 kk, proses submit eskalasi sitac_x000a_20.02.20 : IW On going_x000a_13.02.20 : IW on going_x000a_06.02.20 : kand A = validasi done, Candidate A RF TX OK_x000a_"/>
    <x v="2"/>
    <x v="0"/>
    <m/>
    <m/>
    <m/>
    <m/>
    <x v="2"/>
    <m/>
    <m/>
    <x v="1"/>
    <m/>
    <m/>
  </r>
  <r>
    <n v="47"/>
    <m/>
    <s v="JAW-JI-SMP-4114"/>
    <n v="30571610031"/>
    <s v="1643381003"/>
    <s v="GAPURA_BANJAR_TIMUR"/>
    <s v="ACTIVE"/>
    <s v="TB"/>
    <n v="113.94291"/>
    <n v="-6.9980099999999998"/>
    <n v="40"/>
    <s v="70/180/280"/>
    <n v="2020"/>
    <s v="JEDI 2020 [NEW]"/>
    <s v="Dusun Ahadan RT 01 RW 02 Desa Banjar Timur Kec Gapura Kab Sumenep"/>
    <s v="HTI"/>
    <s v="JAW-JI-SMP-4114"/>
    <s v="GAPURA_BANJAR_TIMUR"/>
    <s v="B2S"/>
    <s v="TBG"/>
    <s v="EAST"/>
    <x v="6"/>
    <s v="Jawa Timur"/>
    <s v="KAB. SUMENEP"/>
    <n v="6614369"/>
    <x v="164"/>
    <m/>
    <n v="179"/>
    <s v="&gt; 150 days"/>
    <d v="2020-06-11T00:00:00"/>
    <s v="W24-2020"/>
    <s v="Jun-2020"/>
    <d v="2020-04-27T00:00:00"/>
    <s v="W18-2020"/>
    <s v="Apr-2020"/>
    <d v="2020-06-30T00:00:00"/>
    <s v="W27-2020"/>
    <s v="Jun-2020"/>
    <d v="2020-07-10T00:00:00"/>
    <s v="W28-2020"/>
    <s v="Jul-2020"/>
    <s v="MW"/>
    <d v="2020-06-12T00:00:00"/>
    <m/>
    <n v="517101229786"/>
    <n v="6.6"/>
    <m/>
    <d v="2020-06-17T00:00:00"/>
    <m/>
    <d v="2020-06-28T00:00:00"/>
    <d v="2020-07-10T00:00:00"/>
    <s v="W28-2020"/>
    <m/>
    <d v="2020-09-08T00:00:00"/>
    <m/>
    <s v="38.RFI"/>
    <s v="21.RFI"/>
    <s v="CLOSED - RFI DONE"/>
    <s v="10.07.20 : RFIN sent _x000a_09.07.20 : actual RFI, plan submit RFIN 10 jul_x000a_29.06.20 : Proses PLN Connection_x000a_28.06.20 : email SRFI-N sent_x000a_22.06.20 : 18.06.20 : proses PLN connection_x000a_17.06.20 : Go RFI, PSB PLN release_x000a_01.06.20 : SRFI actual, collecting doc SRFIN_x000a_28.05.20 : erection done, ME on going_x000a_25.05.20 : 14.05.20 : start erection, pondasi BTS OG, mat pagar me ground plan mos 18/5_x000a_08.05.20 : prepare cor_x000a_30.04.20 : rebarring_x000a_23.04.20 : 09.04.20 : on going rebarring_x000a_02.04.20 : on going excavation_x000a_25.03.20 : Proses perijinan_x000a_19.03.20 : 11.03.20 : Proses perijinan, RFC, proses DP lahan_x000a_28.02.20 : on going proses rekom l/c_x000a_27.2.020 : IW done, kand 06°59'55.20&quot;S 113°56'30.69&quot;E, 9 KK IW Done, Proses Collect Dokumen RFL ._x000a_24.02.20 :IW done,  Realisasi IW Done , collect legal sitac, soiltest done _x000a_20.02.20 : IW clear, proses realisasi IW dan penjadwalan soiltest_x000a_13.02.20 : IW on going_x000a_06.02.20 : kand A = validasi done, Candidate A RF TX OK_x000a_"/>
    <x v="2"/>
    <x v="0"/>
    <m/>
    <m/>
    <m/>
    <m/>
    <x v="2"/>
    <m/>
    <m/>
    <x v="1"/>
    <m/>
    <m/>
  </r>
  <r>
    <n v="198"/>
    <m/>
    <s v="JAW-JI-MJK-4141"/>
    <n v="30571220031"/>
    <s v="1642991003"/>
    <s v="TROWULAN_BEJIJONG"/>
    <s v="ACTIVE"/>
    <s v="TB"/>
    <n v="112.37009999999999"/>
    <n v="-7.5588129999999998"/>
    <n v="40"/>
    <s v="50/130/230"/>
    <n v="2020"/>
    <s v="JEDI 2020 [NEW]"/>
    <s v="Dsn. Penanggalan RT.01 RW.01 Kel/Desa. Dukuh Dimoro Kec. Mojoagung Kab. Jombang"/>
    <s v="HTI"/>
    <s v="JAW-JI-MJK-4141"/>
    <s v="TROWULAN_BEJIJONG"/>
    <s v="B2S"/>
    <s v="TBG"/>
    <s v="EAST"/>
    <x v="6"/>
    <s v="Jawa Timur"/>
    <s v="KAB. MOJOKERTO"/>
    <n v="6614369"/>
    <x v="164"/>
    <m/>
    <n v="248"/>
    <s v="&gt; 150 days"/>
    <d v="2020-06-11T00:00:00"/>
    <s v="W24-2020"/>
    <s v="Jun-2020"/>
    <d v="2020-05-15T00:00:00"/>
    <s v="W20-2020"/>
    <s v="May-2020"/>
    <d v="2020-07-03T00:00:00"/>
    <s v="W27-2020"/>
    <s v="Jul-2020"/>
    <d v="2020-09-15T00:00:00"/>
    <s v="W38-2020"/>
    <s v="Sep-2020"/>
    <s v="MW"/>
    <d v="2020-06-15T00:00:00"/>
    <m/>
    <n v="514500948793"/>
    <n v="16.5"/>
    <m/>
    <d v="2020-07-08T00:00:00"/>
    <m/>
    <d v="2020-06-24T00:00:00"/>
    <d v="2020-09-17T00:00:00"/>
    <s v="W38-2020"/>
    <m/>
    <m/>
    <m/>
    <s v="38.RFI"/>
    <s v="21.RFI"/>
    <s v="CLOSED - RFI DONE"/>
    <s v="17.09.20 : RFIN sent, RFI actual dengan PLN Multiguna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PLN meminta daya menjadi 10,6kva _x000a_09.07.20 : Proses PLN Connection, plan RFI 15 jul 20_x000a_29.06.20 : Proses PLN Connection_x000a_24.06.20 : email SRFI-N sent_x000a_22.06.20 : 18.06.20 : PLN Connection need perluasan jaringan 1 gawang_x000a_15.06.20 : SRFI actual_x000a_11.06.20 : tower erection on going_x000a_08.06.20 : 04.06.20 : 01.06.20 : erection tower_x000a_28.05.20 : prepare start erection_x000a_25.05.20 : 14.05.20 : 13.05.20 ; rebaring done, plan angkur tower mos 16/5, plan cor 18/5, mat pagar me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7,559689 112,3684, IW clear 15 kk, proses submit eskalasi sitac_x000a_20.02.20 : IW Clear 10 kk, proses eskalasi sitac_x000a_20.02.20 : IW on going_x000a_13.02.20 : IW on going_x000a_06.02.20 : kand A = validasi done, Candidate A RF TX OK_x000a_"/>
    <x v="2"/>
    <x v="0"/>
    <m/>
    <m/>
    <m/>
    <m/>
    <x v="2"/>
    <m/>
    <m/>
    <x v="1"/>
    <m/>
    <m/>
  </r>
  <r>
    <n v="3"/>
    <m/>
    <s v="JAW-JB-CBN-3843"/>
    <n v="30571050031"/>
    <s v="1260841003"/>
    <s v="ARGASUNYA CIREBON"/>
    <s v="ACTIVE"/>
    <s v="TB"/>
    <n v="108.547349"/>
    <n v="-6.7881499999999999"/>
    <n v="30"/>
    <s v="20/210/300"/>
    <n v="2020"/>
    <s v="JEDI 2020 [NEW]"/>
    <s v="Benda Kebon Kelapa Lebak Ngok, RT 001 RW.011, Kelurahan Argasunya, Kec. Harjamukti, Kota Cirebon"/>
    <s v="HTI"/>
    <s v="JAW-JB-CBN-3843"/>
    <s v="ARGASUNYA"/>
    <s v="B2S"/>
    <s v="TBG"/>
    <s v="CENTRAL"/>
    <x v="8"/>
    <s v="Jawa Barat"/>
    <s v="KOTA CIREBON"/>
    <n v="6614369"/>
    <x v="164"/>
    <m/>
    <n v="220"/>
    <s v="&gt; 150 days"/>
    <d v="2020-06-11T00:00:00"/>
    <s v="W24-2020"/>
    <s v="Jun-2020"/>
    <d v="2020-05-15T00:00:00"/>
    <s v="W20-2020"/>
    <s v="May-2020"/>
    <d v="2020-07-03T00:00:00"/>
    <s v="W27-2020"/>
    <s v="Jul-2020"/>
    <d v="2020-08-19T00:00:00"/>
    <s v="W34-2020"/>
    <s v="Aug-2020"/>
    <s v="MW"/>
    <d v="2020-06-15T00:00:00"/>
    <m/>
    <s v="533113458609"/>
    <s v="6.6"/>
    <m/>
    <d v="2020-06-23T00:00:00"/>
    <m/>
    <d v="2020-07-15T00:00:00"/>
    <d v="2020-08-20T00:00:00"/>
    <s v="W34-2020"/>
    <m/>
    <m/>
    <m/>
    <s v="38.RFI"/>
    <s v="21.RFI"/>
    <s v="CLOSED - RFI DONE"/>
    <s v="20.08.20 : RFIN sent (MULTIGUNA) plan PLN permanent 1 sept_x000a_17.08.20 : actual RFI dengan connect PLN Multiguna, collecting doc RFIN, plan submit RFIN 19 Aug_x000a_10.08.20 : 27.07.20 : 23.07.20 : PLN connection masih terkendala isu stock kwh meter kosong_x000a_16.07.20 : 15.07.20 :  email SRFI-N sent_x000a_13.07.20 : PLN connection masih terkendala isu stock kwh meter kosong_x000a_09.07.20 : plan PLN connect 20 jul 20, isu stock kwh meter kosong_x000a_06.07.20 : 02.07.20 : 29.06.20 : 22.06.20 : 18.06.20 : proses PLN connection_x000a_17.06.20 : Go RFI, PSB PLN release_x000a_15.06.20 : Soft RFI_x000a_11.06.20 : ME &amp; Grounding on going_x000a_08.06.20 : cat tower Og, pondsi BTS og, pagar OG_x000a_04.06.20 : cat tower Og, pondsi BTS og, pagar OG_x000a_01.06.20 : 28.05.20 : 25.05.20 : erection on going_x000a_21.05.20 : 15.05.20 : curing time_x000a_14.05.20 : rebarring_x000a_08.05.20 : 30.04.20 : galian pondasi_x000a_23.04.20 : 16.04.20 : 09.04.20 : CME start after proses perijinan_x000a_06.04.20 : isu proses rekom KKOP_x000a_02.04.20 : RFC, proses perijinan, prepare for start CME, tower 52m_x000a_25.03.20 : proses rekom untuk penurunan ketinggian_x000a_19.03.20 : area cirebon, menunggu suket camat 19 mar dan rekom BPM PTSP release untuk start CME_x000a_11.03.20 : Rekom done, RFC, proses perijinan_x000a_20.02.20 : IW clear_x000a_13.02.20 : TNP review_x000a_06.02.20 : Kand A = Rehunting, Candidate A RF NOK_x000a_29.01.20 : kand A = submit 108°32'51.99&quot;E -  6°47'11.30&quot;S SST42"/>
    <x v="2"/>
    <x v="0"/>
    <m/>
    <m/>
    <m/>
    <m/>
    <x v="2"/>
    <m/>
    <m/>
    <x v="1"/>
    <m/>
    <m/>
  </r>
  <r>
    <n v="4"/>
    <m/>
    <s v="JAW-JB-CBN-3842"/>
    <n v="30571040031"/>
    <s v="1260831003"/>
    <s v="ARGASUNYA_BARAT"/>
    <s v="ACTIVE"/>
    <s v="TB"/>
    <n v="108.534612"/>
    <n v="-6.768205"/>
    <n v="30"/>
    <s v="60/130/330"/>
    <n v="2020"/>
    <s v="JEDI 2020 [NEW]"/>
    <s v="Cibogo  Kendung Mendeng, RT.04 RW.03, Kelurahan Argasunya, Kecamatan Harjamukti"/>
    <s v="HTI"/>
    <s v="JAW-JB-CBN-3842"/>
    <s v="ARGASUNYA_BARAT"/>
    <s v="B2S"/>
    <s v="TBG"/>
    <s v="CENTRAL"/>
    <x v="8"/>
    <s v="Jawa Barat"/>
    <s v="KOTA CIREBON"/>
    <n v="6614369"/>
    <x v="164"/>
    <m/>
    <n v="220"/>
    <s v="&gt; 150 days"/>
    <d v="2020-06-11T00:00:00"/>
    <s v="W24-2020"/>
    <s v="Jun-2020"/>
    <d v="2020-05-15T00:00:00"/>
    <s v="W20-2020"/>
    <s v="May-2020"/>
    <d v="2020-07-03T00:00:00"/>
    <s v="W27-2020"/>
    <s v="Jul-2020"/>
    <d v="2020-08-19T00:00:00"/>
    <s v="W34-2020"/>
    <s v="Aug-2020"/>
    <s v="MW"/>
    <d v="2020-06-15T00:00:00"/>
    <m/>
    <s v="533113468388"/>
    <s v="6.6"/>
    <m/>
    <d v="2020-06-23T00:00:00"/>
    <m/>
    <d v="2020-07-15T00:00:00"/>
    <d v="2020-08-20T00:00:00"/>
    <s v="W34-2020"/>
    <m/>
    <m/>
    <m/>
    <s v="38.RFI"/>
    <s v="21.RFI"/>
    <s v="CLOSED - RFI DONE"/>
    <s v="20.08.20 : RFIN sent (MULTIGUNA) plan PLN permanent 1 sept_x000a_17.08.20 : actual RFI dengan Multiguna, collecting doc RFIN plan submit 19 Aug 20_x000a_13.08.20 : plan RFI 21 Aug_x000a_10.08.20 : 03.08.20 : 27.07.20 : 23.07.20 : PLN connection terkendala isu stock KWH meter kosong_x000a_16.07.20 : 15.07.20 :  email SRFI-N sent_x000a_13.07.20 : 09.07.20 : plan PLN connect 20 jul 20, masih terkendala isu stock kwh meter kosong_x000a_06.07.20 : proses PLN connection, isu stock KWH meter kosong_x000a_02.07.20 : 29.06.20 : 22.06.20 : 18.06.20 : proses PLN connection_x000a_17.06.20 : Go RFI, PSB PLN release_x000a_15.06.20 : Soft RFI_x000a_11.06.20 : ME &amp; Grounding on going_x000a_08.06.20 : Erection OG, pagar halaman OG_x000a_04.06.20 : 01.06.20 : erection on going_x000a_28.05.20 : 25.05.20 : curingtime_x000a_21.05.20 : excavation on going_x000a_14.05.20 : 08.05.20 : excavation og_x000a_30.04.20 : proses perijinan_x000a_23.04.20 : 16.04.20 : Iw clear, proses eskalasi sitac_x000a_09.04.20 : wait TNP review_x000a_03.04.20 : RND OK_x000a_02.04.20 : IW on going new candidate_x000a_25.03.20 : reject dok legal lahan_x000a_19.03.20 : IW clear_x000a_11.03.20 : IW on going_x000a_20.02.20 : Hunting_x000a_13.02.20 : Kand A = Rehunting_x000a_06.02.20 : Kand A = Rehunting"/>
    <x v="2"/>
    <x v="0"/>
    <m/>
    <m/>
    <m/>
    <m/>
    <x v="2"/>
    <m/>
    <m/>
    <x v="1"/>
    <m/>
    <m/>
  </r>
  <r>
    <n v="169"/>
    <m/>
    <s v="JAW-JB-BJR-3858"/>
    <n v="30571010031"/>
    <s v="1260801003"/>
    <s v="SUKAMUKTI_PATARUMAN"/>
    <s v="ACTIVE"/>
    <s v="TB"/>
    <n v="108.5468"/>
    <n v="-7.41073"/>
    <n v="40"/>
    <s v="140/240/340"/>
    <n v="2020"/>
    <s v="JEDI 2020 [NEW]"/>
    <s v="Kedung Lemah, Blok Bantar Saung, RT.05 RW.06, Desa Bangunsari, Kecamatan Pamarican, Kabupaten Ciamis"/>
    <s v="HTI"/>
    <s v="JAW-JB-BJR-3858"/>
    <s v="SUKAMUKTI_PATARUMAN"/>
    <s v="B2S"/>
    <s v="TBG"/>
    <s v="CENTRAL"/>
    <x v="8"/>
    <s v="Jawa Barat"/>
    <s v="KOTA BANJAR"/>
    <n v="6614369"/>
    <x v="164"/>
    <m/>
    <n v="220"/>
    <s v="&gt; 150 days"/>
    <d v="2020-06-11T00:00:00"/>
    <s v="W24-2020"/>
    <s v="Jun-2020"/>
    <d v="2020-04-27T00:00:00"/>
    <s v="W18-2020"/>
    <s v="Apr-2020"/>
    <d v="2020-07-03T00:00:00"/>
    <s v="W27-2020"/>
    <s v="Jul-2020"/>
    <d v="2020-08-19T00:00:00"/>
    <s v="W34-2020"/>
    <s v="Aug-2020"/>
    <s v="MW"/>
    <s v="15-Jun-20_x000a_18-May-20"/>
    <m/>
    <s v="532217709553"/>
    <s v="6.6"/>
    <m/>
    <d v="2020-07-24T00:00:00"/>
    <m/>
    <d v="2020-05-10T00:00:00"/>
    <d v="2020-08-20T00:00:00"/>
    <s v="W34-2020"/>
    <m/>
    <m/>
    <m/>
    <s v="38.RFI"/>
    <s v="21.RFI"/>
    <s v="CLOSED - RFI DONE"/>
    <s v="20.08.20 : RFIN sent (MULTIGUNA) plan PLN permanent 1 sept_x000a_17.08.20 : actual RFI dengan connect PLN Multiguna, collecting doc RFIN, plan submit RFIN 19 Aug_x000a_10.08.20 : 03.08.20 : 27.07.20 : 23.07.20 : 16.07.20 : 13.07.20 : 09.07.20 : plan PLN connect 20 jul 20, masih terkendala isu stock kwh meter kosong_x000a_06.07.20 : 02.07.20 : 29.06.20 : 22.06.20 : 18.06.20 : proses PLN connection_x000a_17.06.20 : Go RFI, PSB PLN release_x000a_28.05.20 : 14.05.20 : 10.05.20 : SRFIN sent, wait plan MOS &amp; konfirmasi permintaan PLN connection dari XL/tech part_x000a_30.04.20 : SRFI actual_x000a_23.04.20 : 16.04.20 : curingtime dan proses pengurukan, gdl tower rilis, proses delivery material tower_x000a_09.04.20 : curing time, material tower 52 ready tgl 17 apr (slow due to pabricator WFH)_x000a_02.04.20 : 01.04.20 : rebarring, angkur plan besok diambil, SST 52_x000a_19.03.20 : galian done, lantai kerja, wait GDL tower_x000a_11.03.20 : bouwplank, plan start CME besok 12 Maret, plan RFI 25 Apr 20_x000a_20.02.20 : rekom L/C_x000a_13.02.20 : IW on going_x000a_06.02.20 : kand A = validasi done, Candidate A RF TX OK_x000a_21.01.20 : Kand A = RND 50 10/150/290 21Jan20 : Ok candidate A, tower 52_x000a_20.01.20 : Kand A = submit kand A di 108.32'41.68&quot;   -7.24'49.82&quot;"/>
    <x v="2"/>
    <x v="0"/>
    <m/>
    <m/>
    <m/>
    <m/>
    <x v="2"/>
    <m/>
    <m/>
    <x v="1"/>
    <m/>
    <m/>
  </r>
  <r>
    <n v="165"/>
    <m/>
    <s v="JAW-JI-SIT-3802"/>
    <n v="30571550031"/>
    <s v="1643321003"/>
    <s v="SITUBONDO_KOTAKAN"/>
    <s v="ACTIVE"/>
    <s v="TB"/>
    <n v="114.006488"/>
    <n v="-7.7515739999999997"/>
    <n v="50"/>
    <s v="0/90/200"/>
    <n v="2020"/>
    <s v="JEDI 2020 [NEW]"/>
    <s v="Kp. Krajan RT. 003 RW. 002, Desa Sliwung, Kecamatan Panji, Kabupaten Situbondo, Provinsi Jawa Timur"/>
    <s v="HTI"/>
    <s v="JAW-JI-SIT-3802"/>
    <s v="SITUBONDO_KOTAKAN"/>
    <s v="B2S"/>
    <s v="TBG"/>
    <s v="EAST"/>
    <x v="6"/>
    <s v="Jawa Timur"/>
    <s v="KAB. SITUBONDO"/>
    <n v="6614369"/>
    <x v="164"/>
    <m/>
    <n v="179"/>
    <s v="&gt; 150 days"/>
    <d v="2020-06-11T00:00:00"/>
    <s v="W24-2020"/>
    <s v="Jun-2020"/>
    <d v="2020-04-27T00:00:00"/>
    <s v="W18-2020"/>
    <s v="Apr-2020"/>
    <d v="2020-07-03T00:00:00"/>
    <s v="W27-2020"/>
    <s v="Jul-2020"/>
    <d v="2020-07-10T00:00:00"/>
    <s v="W28-2020"/>
    <s v="Jul-2020"/>
    <s v="MW"/>
    <s v="15-Jun-20_x000a_18-May-20"/>
    <m/>
    <n v="516500929104"/>
    <n v="10.6"/>
    <m/>
    <d v="2020-06-17T00:00:00"/>
    <m/>
    <d v="2020-04-16T00:00:00"/>
    <d v="2020-07-10T00:00:00"/>
    <s v="W28-2020"/>
    <m/>
    <d v="2020-09-18T00:00:00"/>
    <m/>
    <s v="38.RFI"/>
    <s v="21.RFI"/>
    <s v="CLOSED - RFI DONE"/>
    <s v="10.07.20 : RFIN sent _x000a_09.07.20 : actual RFI, plan submit RFIN 10 jul_x000a_29.06.20 : Proses PLN Connection_x000a_22.06.20 : 18.06.20 : proses PLN connection_x000a_17.06.20 : Go RFI, PSB PLN release_x000a_28.05.20 : 16.04.20 : email SRFI-N sent_x000a_09.04.20 : erection on going_x000a_02.04.20 : rebarring, prepare for pouring concrete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TNP review_x000a_06.02.20 : kand A = validasi done, Candidate A RF TX OK_x000a_"/>
    <x v="2"/>
    <x v="0"/>
    <m/>
    <m/>
    <m/>
    <m/>
    <x v="2"/>
    <m/>
    <m/>
    <x v="1"/>
    <m/>
    <m/>
  </r>
  <r>
    <n v="114"/>
    <m/>
    <s v="SUM-JA-SNT-0470"/>
    <n v="30571730031"/>
    <s v="0605921003"/>
    <s v="MUARO SEBAPO"/>
    <s v="ACTIVE"/>
    <s v="TB"/>
    <n v="103.570656"/>
    <n v="-1.7266459999999999"/>
    <n v="50"/>
    <s v="30/200/300"/>
    <n v="2020"/>
    <s v="JEDI 2020 [NEW]"/>
    <s v="Dusun Melati  RT. 014 RW. 000, Desa Muaro Sebapo, Kecamatan Mestong, Kabupaten Muaro Jambi, Provinsi Jambi"/>
    <s v="HTI"/>
    <s v="SUM-JA-SNT-0470"/>
    <s v="MUARO SEBAPO"/>
    <s v="B2S"/>
    <s v="TBG"/>
    <s v="West"/>
    <x v="1"/>
    <s v="Kep. Bangka Belitung"/>
    <s v="KAB. MUARO JAMBI"/>
    <n v="6614369"/>
    <x v="164"/>
    <m/>
    <n v="170"/>
    <s v="&gt; 150 days"/>
    <d v="2020-06-11T00:00:00"/>
    <s v="W24-2020"/>
    <s v="Jun-2020"/>
    <d v="2020-04-30T00:00:00"/>
    <s v="W18-2020"/>
    <s v="Apr-2020"/>
    <d v="2020-07-03T00:00:00"/>
    <s v="W27-2020"/>
    <s v="Jul-2020"/>
    <d v="2020-07-03T00:00:00"/>
    <s v="W27-2020"/>
    <s v="Jul-2020"/>
    <s v="MW"/>
    <d v="2020-04-22T00:00:00"/>
    <m/>
    <n v="143105835415"/>
    <n v="6.6"/>
    <m/>
    <d v="2020-04-16T00:00:00"/>
    <m/>
    <d v="2020-05-29T00:00:00"/>
    <d v="2020-07-01T00:00:00"/>
    <s v="W27-2020"/>
    <m/>
    <d v="2020-07-10T00:00:00"/>
    <m/>
    <s v="38.RFI"/>
    <s v="21.RFI"/>
    <s v="CLOSED - RFI DONE"/>
    <s v="02.07.20 : RFIN sent 1 jul_x000a_29.06.20 : 25.06.20 : plan percepatan PLN connect 30 jun_x000a_22.06.20 : Go RFI, proses PLN Connection_x000a_29.05.20 : email SRFI-N sent_x000a_28.05.20 : 27.05.20 : Soft RFI actual_x000a_25.05.20 : SRFI actual_x000a_14.05.20 : erection done, ME on going_x000a_08.05.20 : erection on going_x000a_30.04.20 : curingtime23.04.20 : 22.04.20 : email konfirmasi RFI/request PLN Connection dari XL (Pak Bayu), request SK PLN ke XL_x000a_16.04.20 : lantai kerja, start rebarring_x000a_09.04.20 : Proses perijinan, CME start wait perijinan_x000a_06.04.20 : plan angkur template on site dalam 3 hari, plan GDL angkur diusahakan hari ini, plan percepatan SRFI di April, isu tower 52m_x000a_02.04.20 : proses perijinan, RFC, preparation start CME, plan tower on site W2 Apr_x000a_25.03.20 : soiltest done, proses APD, proses perijinan_x000a_19.03.20 : on going soiltest, on going rekom camat plan minggu dpn W13 done_x000a_11.03.20 : 09.03.20 : eskalasi sitac approved, plan realisasi IW sabtu 14 feb, collecting &amp; review legal doc, plan request soiltest_x000a_28.02.20 : collecting legal doc, proses eskalasi sitac_x000a_20.02.20 : IW clear, proses eskalasi sitac_x000a_13.02.20 : IW on going_x000a_06.02.20 : Kand C = RF OK, TX review_x000a_23.01.20 : kand A = TNP 48 0.6 16.13_x000a_22.01.20 : kand A = RND 50 30/210/310 22Jan20 : Ok candidate A, tower 52_x000a_21.01.20 : kand A, B = submit _x000a_A 103.57014 -1.72631_x000a_B 103.56789 -1.72756_x000a__x000a_"/>
    <x v="2"/>
    <x v="0"/>
    <m/>
    <m/>
    <m/>
    <m/>
    <x v="2"/>
    <m/>
    <m/>
    <x v="1"/>
    <m/>
    <m/>
  </r>
  <r>
    <n v="65"/>
    <m/>
    <s v="JAW-BT-TGR-0027"/>
    <n v="30572310031"/>
    <s v="1317571003"/>
    <s v="JATAKE RANGKASBITUNG"/>
    <s v="ACTIVE"/>
    <s v="TB"/>
    <n v="106.59964100000001"/>
    <n v="-6.3373470000000003"/>
    <n v="40"/>
    <s v="70/190/260/340"/>
    <m/>
    <m/>
    <s v="Kampung Kandang RT.05 RW.01  Kelurahan Jatake Kecamatan Pagedangan"/>
    <s v="EID"/>
    <s v="JAW-BT-TGR-0027"/>
    <s v="Jatake Rangkasbitung"/>
    <s v="B2S"/>
    <s v="TBG"/>
    <s v="JABO"/>
    <x v="14"/>
    <s v="Banten"/>
    <s v="TANGERANG"/>
    <n v="6614368"/>
    <x v="164"/>
    <m/>
    <n v="177"/>
    <s v="&gt; 150 days"/>
    <d v="2020-06-11T00:00:00"/>
    <s v="W24-2020"/>
    <s v="Jun-2020"/>
    <d v="2020-05-12T00:00:00"/>
    <s v="W20-2020"/>
    <s v="May-2020"/>
    <d v="2020-07-06T00:00:00"/>
    <s v="W28-2020"/>
    <s v="Jul-2020"/>
    <d v="2020-07-06T00:00:00"/>
    <s v="W28-2020"/>
    <s v="Jul-2020"/>
    <s v="MW"/>
    <s v="19-Jun-20_x000a_18-May-20"/>
    <m/>
    <n v="566201432938"/>
    <n v="6.6"/>
    <m/>
    <m/>
    <m/>
    <d v="2020-05-14T00:00:00"/>
    <d v="2020-07-08T00:00:00"/>
    <s v="W28-2020"/>
    <m/>
    <d v="2020-07-11T00:00:00"/>
    <m/>
    <s v="38.RFI"/>
    <s v="21.RFI"/>
    <s v="CLOSED - RFI DONE"/>
    <s v="08.07.20 : RFIN sent _x000a_29.06.20 : Proses PLN connection_x000a_19.06.20 : SK PLN release, plan RFI 6 Jul 20_x000a_14.05.20 : SRFIN sent_x000a_08.05.20 : ME og_x000a_30.04.20 : CURING TIME_x000a_23.04.20 : 16.04.20 : on going excavation_x000a_09.04.20 : REKOM LURCAM done, Soil test done, Plan Start CME 11/04_x000a_02.04.20 : rekom on going_x000a_25.03.20 : 20.03.20 : IW Clear, Proses approval Eskalasi SITAC_x000a_20.02.20 : IW on going_x000a_13.02.20 : IW on going_x000a_06.02.20 : kand A = validasi done, Candidate A RF TX OK_x000a_24.01.20 : kand A = RND OK 40"/>
    <x v="2"/>
    <x v="0"/>
    <m/>
    <m/>
    <m/>
    <m/>
    <x v="2"/>
    <m/>
    <m/>
    <x v="1"/>
    <m/>
    <m/>
  </r>
  <r>
    <n v="29"/>
    <m/>
    <s v="JAW-BT-TGR-0040"/>
    <n v="30572300031"/>
    <s v="1317561003"/>
    <s v="CIBUGEL CISOKA"/>
    <s v="ACTIVE"/>
    <s v="TB"/>
    <n v="106.422922"/>
    <n v="-6.2508970000000001"/>
    <n v="35"/>
    <s v="75/160/275"/>
    <m/>
    <m/>
    <s v="Kp. Cibugel RT.009 RW.004, Desa. Cibugel, Kec. Cisoka, Kab. Tangerang"/>
    <s v="EID"/>
    <s v="JAW-BT-TGR-0040"/>
    <s v="Cibugel Cisoka"/>
    <s v="B2S"/>
    <s v="TBG"/>
    <s v="JABO"/>
    <x v="14"/>
    <s v="Banten"/>
    <s v="TANGERANG"/>
    <n v="6614368"/>
    <x v="164"/>
    <m/>
    <n v="172"/>
    <s v="&gt; 150 days"/>
    <d v="2020-06-11T00:00:00"/>
    <s v="W24-2020"/>
    <s v="Jun-2020"/>
    <d v="2020-05-12T00:00:00"/>
    <s v="W20-2020"/>
    <s v="May-2020"/>
    <d v="2020-07-06T00:00:00"/>
    <s v="W28-2020"/>
    <s v="Jul-2020"/>
    <d v="2020-07-06T00:00:00"/>
    <s v="W28-2020"/>
    <s v="Jul-2020"/>
    <s v="MW"/>
    <s v="19-Jun-20_x000a_18-May-20"/>
    <m/>
    <n v="566401509439"/>
    <n v="6.6"/>
    <m/>
    <m/>
    <m/>
    <d v="2020-05-06T00:00:00"/>
    <d v="2020-07-03T00:00:00"/>
    <s v="W27-2020"/>
    <m/>
    <d v="2020-06-30T00:00:00"/>
    <m/>
    <s v="38.RFI"/>
    <s v="21.RFI"/>
    <s v="CLOSED - RFI DONE"/>
    <s v="03.07.20 : RFIN sent _x000a_29.06.20 : Proses PLN connection_x000a_19.06.20 : SK PLN release, plan RFI 6 Jul 20_x000a_06.05.20 : SRFIN sent_x000a_22.04.20 : email permintaan connect PLN oleh Bu Anggie, email request PSB PLN_x000a_16.04.20 : Soft RFI actual_x000a_16.04.20 : ME on going, plan SRFI_x000a_09.04.20 : Erection Tower OG_x000a_02.04.20 : rebarring_x000a_25.03.20 : Galian Pondasi OG_x000a_20.03.20 : Galian pondasi OG_x000a_19.03.20 : rekom lc on going_x000a_20.02.20 : IW on going_x000a_13.02.20 : IW on going_x000a_06.02.20 : Kand A, B = validasi done RF TX OK_x000a_24.01.20 : kand A = RND _x000a_A OK 35 Prio 2_x000a_B OK 35 Prio 1_x000a_"/>
    <x v="2"/>
    <x v="0"/>
    <m/>
    <m/>
    <m/>
    <m/>
    <x v="2"/>
    <m/>
    <m/>
    <x v="1"/>
    <m/>
    <m/>
  </r>
  <r>
    <n v="139"/>
    <m/>
    <s v="JAW-BT-TGR-0024"/>
    <n v="30572220031"/>
    <s v="1317531003"/>
    <s v="RAYA CISAUK BSD"/>
    <s v="ACTIVE"/>
    <s v="TB"/>
    <n v="106.656092"/>
    <n v="-6.3103550000000004"/>
    <n v="30"/>
    <s v="90/180/290"/>
    <m/>
    <m/>
    <s v="Kp.Sampora RT.02 RW.02 Desa Sampora Kecamatan Cisauk Kabupaten Tangerang"/>
    <s v="EID"/>
    <s v="JAW-BT-TGR-0024"/>
    <s v="Raya Cisauk BSD"/>
    <s v="B2S"/>
    <s v="TBG"/>
    <s v="JABO"/>
    <x v="14"/>
    <s v="Banten"/>
    <s v="TANGERANG"/>
    <n v="6614368"/>
    <x v="164"/>
    <m/>
    <n v="170"/>
    <s v="&gt; 150 days"/>
    <d v="2020-06-11T00:00:00"/>
    <s v="W24-2020"/>
    <s v="Jun-2020"/>
    <d v="2020-05-12T00:00:00"/>
    <s v="W20-2020"/>
    <s v="May-2020"/>
    <d v="2020-07-06T00:00:00"/>
    <s v="W28-2020"/>
    <s v="Jul-2020"/>
    <d v="2020-07-06T00:00:00"/>
    <s v="W28-2020"/>
    <s v="Jul-2020"/>
    <s v="MW"/>
    <s v="19-Jun-20_x000a_18-May-20"/>
    <m/>
    <n v="566201431275"/>
    <n v="6.6"/>
    <m/>
    <m/>
    <m/>
    <d v="2020-05-16T00:00:00"/>
    <d v="2020-07-01T00:00:00"/>
    <s v="W27-2020"/>
    <m/>
    <d v="2020-07-11T00:00:00"/>
    <m/>
    <s v="38.RFI"/>
    <s v="21.RFI"/>
    <s v="CLOSED - RFI DONE"/>
    <s v="01.07.20 : RFIN sent_x000a_29.06.20 : Proses PLN connection_x000a_19.06.20 : SK PLN release, plan RFI 6 Jul 20_x000a_16.05.20 : SRFIN sent _x000a_14.05.20 : ME &amp; Grounding system process_x000a_08.05.20 : curingtime_x000a_30.04.20 : Galian pondasi OG_x000a_23.04.20 : 16.04.20 : on going excavation_x000a_09.04.20 : Proses REKOM LURCAM Done, proses perijinan_x000a_02.04.20 : rekom on going_x000a_25.03.20 : 20.03.20 : IW Clear, Proses approval Eskalasi SITAC_x000a_20.02.20 : IW on going_x000a_13.02.20 : IW on going_x000a_06.02.20 : Kand A, B = validasi done RF TX OK_x000a_24.01.20 : kand A, B = A OK 30 Prio 2 dan B OK 30 Prio 1_x000a_"/>
    <x v="2"/>
    <x v="0"/>
    <m/>
    <m/>
    <m/>
    <m/>
    <x v="2"/>
    <m/>
    <m/>
    <x v="1"/>
    <m/>
    <m/>
  </r>
  <r>
    <n v="46"/>
    <m/>
    <s v="JAW-JK-TJP-0615"/>
    <n v="30571920031"/>
    <s v="1127721003"/>
    <s v="GANG MERPATI KEBANTENAN"/>
    <s v="ACTIVE"/>
    <s v="TB"/>
    <n v="106.926828"/>
    <n v="-6.1107719999999999"/>
    <n v="25"/>
    <s v="0/90/210/330"/>
    <m/>
    <m/>
    <s v="Jl. Kebantenan RT.001, RW 02, Kel. Semper timur, Kec. Cilincing, Jakarta Utara"/>
    <s v="EID"/>
    <s v="JAW-JK-TJP-0615"/>
    <s v="Gang Merpati Kebantenan"/>
    <s v="B2S"/>
    <s v="TBG"/>
    <s v="JABO"/>
    <x v="10"/>
    <s v="DKI Jakarta"/>
    <s v="JAKARTA UTARA"/>
    <n v="6614368"/>
    <x v="164"/>
    <m/>
    <n v="169"/>
    <s v="&gt; 150 days"/>
    <d v="2020-06-11T00:00:00"/>
    <s v="W24-2020"/>
    <s v="Jun-2020"/>
    <d v="2020-04-15T00:00:00"/>
    <s v="W16-2020"/>
    <s v="Apr-2020"/>
    <d v="2020-07-06T00:00:00"/>
    <s v="W28-2020"/>
    <s v="Jul-2020"/>
    <d v="2020-07-06T00:00:00"/>
    <s v="W28-2020"/>
    <s v="Jul-2020"/>
    <s v="MW"/>
    <s v="19-Jun-20_x000a_18-May-20"/>
    <m/>
    <n v="545302712469"/>
    <n v="6.6"/>
    <m/>
    <m/>
    <m/>
    <d v="2020-04-16T00:00:00"/>
    <d v="2020-06-30T00:00:00"/>
    <s v="W27-2020"/>
    <m/>
    <d v="2020-07-18T00:00:00"/>
    <m/>
    <s v="38.RFI"/>
    <s v="21.RFI"/>
    <s v="CLOSED - RFI DONE"/>
    <s v="29.06.20 : RFIN sent _x000a_19.06.20 : SK PLN release, plan RFI 6 Jul 20_x000a_16.04.20 : SRFIN sent_x000a_09.04.20 : ME on going_x000a_02.04.20 : 25.03.20 : rebarring_x000a_19.03.20 : galian pondasi_x000a_11.03.20 : Galian pondasi OG, plan pouring 13/03_x000a_06.03.20 : Plan Bowplank 07/03_x000a_20.02.20 : IW on going_x000a_13.02.20 : IW on going_x000a_06.02.20 : kand A = validasi done, Candidate A RF TX OK_x000a_30.01.20 : kand A = submit A 106°55'32.16&quot;E 6°06'40.43&quot;S/106.9256 -6.111231 OK, Center Antenna 20m"/>
    <x v="2"/>
    <x v="0"/>
    <m/>
    <m/>
    <m/>
    <m/>
    <x v="2"/>
    <m/>
    <m/>
    <x v="1"/>
    <m/>
    <m/>
  </r>
  <r>
    <n v="57"/>
    <m/>
    <s v="JAW-JK-GGP-0527"/>
    <n v="30571900031"/>
    <s v="1127711003"/>
    <s v="JALAN MANGGA UBI"/>
    <s v="ACTIVE"/>
    <s v="TB"/>
    <n v="106.75560400000001"/>
    <n v="-6.145651"/>
    <n v="35"/>
    <s v="0/70/200/310"/>
    <m/>
    <m/>
    <s v="Jalan Mangga Ubi RT. 6 RW. 7, Kel. Kapuk, Kec. Cengkareng, Jakarta Barat, DKI Jakarta"/>
    <s v="EID"/>
    <s v="JAW-JK-GGP-0527"/>
    <s v="Jalan Mangga Ubi"/>
    <s v="B2S"/>
    <s v="TBG"/>
    <s v="JABO"/>
    <x v="10"/>
    <s v="DKI Jakarta"/>
    <s v="JAKARTA BARAT"/>
    <n v="6614368"/>
    <x v="164"/>
    <m/>
    <n v="169"/>
    <s v="&gt; 150 days"/>
    <d v="2020-06-11T00:00:00"/>
    <s v="W24-2020"/>
    <s v="Jun-2020"/>
    <d v="2020-05-12T00:00:00"/>
    <s v="W20-2020"/>
    <s v="May-2020"/>
    <d v="2020-07-06T00:00:00"/>
    <s v="W28-2020"/>
    <s v="Jul-2020"/>
    <d v="2020-07-06T00:00:00"/>
    <s v="W28-2020"/>
    <s v="Jul-2020"/>
    <s v="MW"/>
    <s v="19-Jun-20_x000a_18-May-20"/>
    <m/>
    <n v="542103703114"/>
    <n v="6.6"/>
    <m/>
    <m/>
    <m/>
    <d v="2020-04-17T00:00:00"/>
    <d v="2020-06-30T00:00:00"/>
    <s v="W27-2020"/>
    <m/>
    <d v="2020-07-15T00:00:00"/>
    <m/>
    <s v="38.RFI"/>
    <s v="21.RFI"/>
    <s v="CLOSED - RFI DONE"/>
    <s v="29.06.20 : RFIN sent _x000a_19.06.20 : SK PLN release, plan RFI 6 Jul 20_x000a_17.04.20 : SRFIN sent_x000a_16.04.20 : PLN Connection_x000a_09.04.20 : ME on going_x000a_02.04.20 : RFC, proses perijinan_x000a_25.03.20 : 23.03.20 : IW Clear, Cand B_x000a_19.03.20 : 11.03.20 : 20.02.20 : IW on going_x000a_13.02.20 : IW on going_x000a_06.02.20 : kand A = validasi done, Candidate A RF TX OK_x000a_30.01.20 : kand A = submit A 106°45'22.08&quot;E 6°08'44.56&quot;S/106.756133 -6.145711 OK, Center Antenna 20m"/>
    <x v="2"/>
    <x v="0"/>
    <m/>
    <m/>
    <m/>
    <m/>
    <x v="2"/>
    <m/>
    <m/>
    <x v="1"/>
    <m/>
    <m/>
  </r>
  <r>
    <n v="60"/>
    <m/>
    <s v="JAW-JK-KYB-0110"/>
    <n v="30573440031"/>
    <s v="1127911003"/>
    <s v="JALAN PURNAWARMAN"/>
    <s v="ACTIVE"/>
    <s v="TB"/>
    <n v="106.80523100000001"/>
    <n v="-6.234369"/>
    <n v="30"/>
    <s v="0/90/180/270"/>
    <m/>
    <m/>
    <s v="Jl. Daksa II RT.06 RW. 02, Kel. Selong, Kec. Kebayoran Baru, Jakarta pusat"/>
    <s v="EID"/>
    <s v="JAW-JK-KYB-0110"/>
    <s v="Jalan Purnawarman"/>
    <s v="B2S"/>
    <s v="TBG"/>
    <s v="JABO"/>
    <x v="10"/>
    <s v="DKI Jakarta"/>
    <s v="JAKARTA SELATAN"/>
    <n v="6614368"/>
    <x v="164"/>
    <m/>
    <n v="169"/>
    <s v="&gt; 150 days"/>
    <d v="2020-06-11T00:00:00"/>
    <s v="W24-2020"/>
    <s v="Jun-2020"/>
    <d v="2020-04-15T00:00:00"/>
    <s v="W16-2020"/>
    <s v="Apr-2020"/>
    <d v="2020-07-06T00:00:00"/>
    <s v="W28-2020"/>
    <s v="Jul-2020"/>
    <d v="2020-07-06T00:00:00"/>
    <s v="W28-2020"/>
    <s v="Jul-2020"/>
    <s v="MW"/>
    <s v="19-Jun-20_x000a_18-May-20"/>
    <m/>
    <n v="543105613735"/>
    <n v="6.6"/>
    <m/>
    <m/>
    <m/>
    <d v="2020-04-16T00:00:00"/>
    <d v="2020-06-30T00:00:00"/>
    <s v="W27-2020"/>
    <m/>
    <d v="2020-07-22T00:00:00"/>
    <m/>
    <s v="38.RFI"/>
    <s v="21.RFI"/>
    <s v="CLOSED - RFI DONE"/>
    <s v="29.06.20 : RFIN sent _x000a_19.06.20 : SK PLN release, plan RFI 6 Jul 20_x000a_16.04.20 : SRFIN sent_x000a_16.04.20 : erection on going_x000a_09.04.20 : Curing time, Erection proses ijin lingkungan_x000a_02.04.20 : 25.03.20 : Curing Time, Plan erection 26/03_x000a_19.03.20 : Curing TIme_x000a_19.03.20 : galian pondasi_x000a_11.03.20 : Galian pondasi OG, plan pouring 13/03_x000a_06.03.20 : Plan Bowplank 07/03_x000a_20.02.20 : 13.02.20 : IW on going/realisasi IW_x000a_06.02.20 : kand A = validasi done, Candidate A RF TX OK_x000a_30.01.20 : kand A = submit A 106°48'19.48&quot;E 6°14'32.7&quot;S/106.80541 -6.234241 OK, Center Antenna 20m_x000a_16.01.20 : Proses input STIP 1 B2S_x000a_15.01.20 : propose change to colo (email Rudi), konfirmasi NOK dari XL (Pak Siro)"/>
    <x v="2"/>
    <x v="0"/>
    <m/>
    <m/>
    <m/>
    <m/>
    <x v="2"/>
    <m/>
    <m/>
    <x v="1"/>
    <m/>
    <m/>
  </r>
  <r>
    <n v="81"/>
    <m/>
    <s v="JAW-JK-TJP-0626"/>
    <n v="20210805621"/>
    <s v="1127771003"/>
    <s v="Kebon Bawang Tanjung Priok"/>
    <s v="ACTIVE"/>
    <s v="TB"/>
    <n v="106.88880399999999"/>
    <n v="-6.1142529999999997"/>
    <n v="30"/>
    <s v="20/170/280"/>
    <m/>
    <m/>
    <s v="Jl. Bugis  RT. 01 RW. 01, Kel. Kebon Bawang, Kec. Tanjung Priok, Jakarta Utara"/>
    <s v="EID"/>
    <s v="JAW-JK-TJP-0626"/>
    <s v="Kebon Bawang Tanjung Priok"/>
    <s v="B2S"/>
    <s v="TBG"/>
    <s v="JABO"/>
    <x v="10"/>
    <s v="DKI Jakarta"/>
    <s v="JAKARTA UTARA"/>
    <n v="6614368"/>
    <x v="164"/>
    <m/>
    <n v="169"/>
    <s v="&gt; 150 days"/>
    <d v="2020-06-11T00:00:00"/>
    <s v="W24-2020"/>
    <s v="Jun-2020"/>
    <d v="2020-06-06T00:00:00"/>
    <s v="W23-2020"/>
    <s v="Jun-2020"/>
    <d v="2020-07-06T00:00:00"/>
    <s v="W28-2020"/>
    <s v="Jul-2020"/>
    <d v="2020-07-06T00:00:00"/>
    <s v="W28-2020"/>
    <s v="Jul-2020"/>
    <s v="MW"/>
    <s v="19-Jun-20_x000a_18-May-20"/>
    <m/>
    <n v="545103527637"/>
    <n v="6.6"/>
    <m/>
    <m/>
    <m/>
    <d v="2020-05-16T00:00:00"/>
    <d v="2020-06-30T00:00:00"/>
    <s v="W27-2020"/>
    <m/>
    <d v="2020-07-15T00:00:00"/>
    <m/>
    <s v="38.RFI"/>
    <s v="21.RFI"/>
    <s v="CLOSED - RFI DONE"/>
    <s v="29.06.20 : RFIN sent _x000a_19.06.20 : SK PLN release, plan RFI 6 Jul 20_x000a_16.05.20 : SRFIN sent _x000a_14.05.20 : erection_x000a_08.05.20 : excavation on going_x000a_30.04.20 : Lingkungan clear, proses perijinan kelurahan, staf dan lurah WFH_x000a_23.04.20 : 16.04.20 : Lingkungan clear, proses perijinan kelurahan sementara tutup terkait isu corona_x000a_09.04.20 : 02.04.20 : 25.03.20 : 23.03.20 : Lingkungan clear, proses perijinan kelurahan sementara tutup terkait isu corona_x000a_19.03.20 : IW on going_x000a_20.02.20 : IW on going_x000a_13.02.20 : 06.02.20 : Kand A = Rehunting, Candidate A RF NOK"/>
    <x v="2"/>
    <x v="0"/>
    <m/>
    <m/>
    <m/>
    <m/>
    <x v="2"/>
    <m/>
    <m/>
    <x v="1"/>
    <m/>
    <m/>
  </r>
  <r>
    <n v="88"/>
    <m/>
    <s v="JAW-JK-KYB-0107"/>
    <n v="30572330031"/>
    <s v="1127841003"/>
    <s v="KENANGA TERUSAN PASMING"/>
    <s v="ACTIVE"/>
    <s v="TB"/>
    <n v="106.815724"/>
    <n v="-6.2870059999999999"/>
    <n v="25"/>
    <s v="0/90/180/270"/>
    <m/>
    <m/>
    <s v="Kenanga RT.012 RW 02, Kel. Cilandak timur, Kec. Pasar Minggu "/>
    <s v="EID"/>
    <s v="JAW-JK-KYB-0107"/>
    <s v="Kenanga Terusan Pasming"/>
    <s v="B2S"/>
    <s v="TBG"/>
    <s v="JABO"/>
    <x v="10"/>
    <s v="DKI Jakarta"/>
    <s v="JAKARTA SELATAN"/>
    <n v="6614368"/>
    <x v="164"/>
    <m/>
    <n v="169"/>
    <s v="&gt; 150 days"/>
    <d v="2020-06-11T00:00:00"/>
    <s v="W24-2020"/>
    <s v="Jun-2020"/>
    <d v="2020-03-31T00:00:00"/>
    <s v="W14-2020"/>
    <s v="Mar-2020"/>
    <d v="2020-07-06T00:00:00"/>
    <s v="W28-2020"/>
    <s v="Jul-2020"/>
    <d v="2020-07-06T00:00:00"/>
    <s v="W28-2020"/>
    <s v="Jul-2020"/>
    <s v="MW"/>
    <s v="19-Jun-20_x000a_18-May-20"/>
    <m/>
    <n v="543105613743"/>
    <n v="6.6"/>
    <m/>
    <m/>
    <m/>
    <d v="2020-03-31T00:00:00"/>
    <d v="2020-06-30T00:00:00"/>
    <s v="W27-2020"/>
    <m/>
    <d v="2020-07-23T00:00:00"/>
    <m/>
    <s v="38.RFI"/>
    <s v="21.RFI"/>
    <s v="CLOSED - RFI DONE"/>
    <s v="29.06.20 : RFIN sent _x000a_19.06.20 : SK PLN release, plan RFI 6 Jul 20_x000a_31.03.20 : email SRFI-N sent_x000a_02.04.20 : SRFI, collecting doc RFIN_x000a_25.03.20 : ME installation_x000a_19.03.20 : galian pondasi_x000a_11.03.20 : Galian pondasi OG, plan pouring 13/03_x000a_06.03.20 : Plan Bowplank 07/03_x000a_20.02.20 : IW on going_x000a_13.02.20 : IW on going_x000a_06.02.20 : kand A = validasi done, Candidate A RF TX OK_x000a_30.01.20 : kand A = submit A 106°49'00.85&quot;E 6°17'13.35&quot;S/106.816903 -6.287042 OK, Center Antenna 20m"/>
    <x v="2"/>
    <x v="0"/>
    <m/>
    <m/>
    <m/>
    <m/>
    <x v="2"/>
    <m/>
    <m/>
    <x v="1"/>
    <m/>
    <m/>
  </r>
  <r>
    <n v="63"/>
    <m/>
    <s v="JAW-BT-TGR-0030"/>
    <n v="30572040031"/>
    <s v="1317431003"/>
    <s v="JALAN RAYA KUKUN DAUN"/>
    <s v="ACTIVE"/>
    <s v="TB"/>
    <n v="106.44488699999999"/>
    <n v="-6.1460100000000004"/>
    <n v="50"/>
    <s v="50/125/190/270"/>
    <m/>
    <m/>
    <s v="Kp.Tegal Murni, RT 001 RW 002, Desa Benda, Kecamatan Sukamulya, Kabupaten Tangerang - Banten"/>
    <s v="EID"/>
    <s v="JAW-BT-TGR-0030"/>
    <s v="Jalan Raya Kukun Daun"/>
    <s v="B2S"/>
    <s v="TBG"/>
    <s v="JABO"/>
    <x v="14"/>
    <s v="Banten"/>
    <s v="TANGERANG"/>
    <n v="6614368"/>
    <x v="164"/>
    <m/>
    <n v="165"/>
    <s v="&gt; 150 days"/>
    <d v="2020-06-11T00:00:00"/>
    <s v="W24-2020"/>
    <s v="Jun-2020"/>
    <d v="2020-03-31T00:00:00"/>
    <s v="W14-2020"/>
    <s v="Mar-2020"/>
    <d v="2020-07-06T00:00:00"/>
    <s v="W28-2020"/>
    <s v="Jul-2020"/>
    <d v="2020-07-06T00:00:00"/>
    <s v="W28-2020"/>
    <s v="Jul-2020"/>
    <s v="MW"/>
    <s v="19-Jun-20_x000a_18-May-20"/>
    <m/>
    <n v="566401509462"/>
    <n v="6.6"/>
    <m/>
    <m/>
    <m/>
    <d v="2020-03-31T00:00:00"/>
    <d v="2020-06-26T00:00:00"/>
    <s v="W26-2020"/>
    <m/>
    <d v="2020-08-08T00:00:00"/>
    <m/>
    <s v="38.RFI"/>
    <s v="21.RFI"/>
    <s v="CLOSED - RFI DONE"/>
    <s v="26.06.20 : RFIN sent _x000a_19.06.20 : SK PLN release, plan RFI 6 Jul 20_x000a_]31.03.20 : email SRFI-N sent_x000a_25.03.20 : Soft RFI_x000a_19.03.20 : ME installation_x000a_11.03.20 : Erection OG_x000a_06.03.20 : Erecton OG_x000a_19.02.20 : Plan start bowplank 22/02_x000a_20.02.20 : rekom lurah done, land clearing_x000a_13.02.20 : IW on going_x000a_06.02.20 : kand A, B, C = validasi done, Candidate A, B &amp; C RF TX OK_x000a_24.01.20 : kand A, B, C = RND _x000a_A OK (50m) 50 Prio 2_x000a_B OK (50m) 50 Prio 3_x000a_C OK (50m) 50 Prio 1_x000a_"/>
    <x v="2"/>
    <x v="0"/>
    <m/>
    <m/>
    <m/>
    <m/>
    <x v="2"/>
    <m/>
    <m/>
    <x v="1"/>
    <m/>
    <m/>
  </r>
  <r>
    <n v="129"/>
    <m/>
    <s v="JAW-BT-TGR-0025"/>
    <n v="30572240031"/>
    <s v="1317541003"/>
    <s v="PATRASANA KRESEK"/>
    <s v="ACTIVE"/>
    <s v="TB"/>
    <n v="106.404211"/>
    <n v="-6.1554820000000001"/>
    <n v="40"/>
    <s v="0/90/275"/>
    <m/>
    <m/>
    <s v="Jl. Raya Kresek RT 001 RW 001 Desa Patrasana Kecamatan Kresek Kabupaten Tangerang - Banten."/>
    <s v="EID"/>
    <s v="JAW-BT-TGR-0025"/>
    <s v="Patrasana Kresek"/>
    <s v="B2S"/>
    <s v="TBG"/>
    <s v="JABO"/>
    <x v="14"/>
    <s v="Banten"/>
    <s v="TANGERANG"/>
    <n v="6614368"/>
    <x v="164"/>
    <m/>
    <n v="165"/>
    <s v="&gt; 150 days"/>
    <d v="2020-06-11T00:00:00"/>
    <s v="W24-2020"/>
    <s v="Jun-2020"/>
    <d v="2020-05-12T00:00:00"/>
    <s v="W20-2020"/>
    <s v="May-2020"/>
    <d v="2020-07-06T00:00:00"/>
    <s v="W28-2020"/>
    <s v="Jul-2020"/>
    <d v="2020-07-06T00:00:00"/>
    <s v="W28-2020"/>
    <s v="Jul-2020"/>
    <s v="MW"/>
    <s v="19-Jun-20_x000a_18-May-20"/>
    <m/>
    <n v="566401509454"/>
    <n v="6.6"/>
    <m/>
    <m/>
    <m/>
    <d v="2020-05-06T00:00:00"/>
    <d v="2020-06-26T00:00:00"/>
    <s v="W26-2020"/>
    <m/>
    <d v="2020-07-11T00:00:00"/>
    <m/>
    <s v="38.RFI"/>
    <s v="21.RFI"/>
    <s v="CLOSED - RFI DONE"/>
    <s v="26.06.20 : RFIN sent _x000a_19.06.20 : SK PLN release, plan RFI 6 Jul 20_x000a_06.05.20 : SRFIN sent_x000a_30.04.20 : ERECTION OG_x000a_23.04.20 : curingtime_x000a_16.04.20 : on going excavation_x000a_09.04.20 : Team CME Onsite, BOwplank OG_x000a_02.04.20 : 25.03.20 : 19.03.20 : 20.02.20 : OG rekom lurah camat_x000a_13.02.20 : IW on going/realisasi IW_x000a_06.02.20 : kand A, B, C = validasi done, Candidate A, B &amp; C RF TX OK_x000a_24.01.20 : kand A = RND _x000a_A OK 40 Prio 1 _x000a_B OK 40 Prio 2_x000a_C NOK     _x000a_"/>
    <x v="2"/>
    <x v="0"/>
    <m/>
    <m/>
    <m/>
    <m/>
    <x v="2"/>
    <m/>
    <m/>
    <x v="1"/>
    <m/>
    <m/>
  </r>
  <r>
    <n v="156"/>
    <m/>
    <s v="JAW-BT-TGR-0032"/>
    <n v="30572170031"/>
    <s v="1317491003"/>
    <s v="SERANG CIKANDE"/>
    <s v="ACTIVE"/>
    <s v="TB"/>
    <n v="106.382614"/>
    <n v="-6.1869699999999996"/>
    <n v="50"/>
    <s v="95/175/320"/>
    <m/>
    <m/>
    <s v="Kp.Babakan, RT 012 RW 002, Desa Pasir Gintung, Kecamatan Jayanti, Kabupaten Tangerang-Banten"/>
    <s v="EID"/>
    <s v="JAW-BT-TGR-0032"/>
    <s v="Serang Cikande"/>
    <s v="B2S"/>
    <s v="TBG"/>
    <s v="JABO"/>
    <x v="14"/>
    <s v="Banten"/>
    <s v="TANGERANG"/>
    <n v="6614368"/>
    <x v="164"/>
    <m/>
    <n v="165"/>
    <s v="&gt; 150 days"/>
    <d v="2020-06-11T00:00:00"/>
    <s v="W24-2020"/>
    <s v="Jun-2020"/>
    <d v="2020-03-31T00:00:00"/>
    <s v="W14-2020"/>
    <s v="Mar-2020"/>
    <d v="2020-07-06T00:00:00"/>
    <s v="W28-2020"/>
    <s v="Jul-2020"/>
    <d v="2020-07-06T00:00:00"/>
    <s v="W28-2020"/>
    <s v="Jul-2020"/>
    <s v="MW"/>
    <s v="19-Jun-20_x000a_18-May-20"/>
    <m/>
    <n v="566401509916"/>
    <n v="6.6"/>
    <m/>
    <m/>
    <m/>
    <d v="2020-04-01T00:00:00"/>
    <d v="2020-06-26T00:00:00"/>
    <s v="W26-2020"/>
    <m/>
    <d v="2020-08-13T00:00:00"/>
    <m/>
    <s v="38.RFI"/>
    <s v="21.RFI"/>
    <s v="CLOSED - RFI DONE"/>
    <s v="26.06.20 : RFIN sent _x000a_19.06.20 : SK PLN release, plan RFI 6 Jul 20_x000a_01.04.20 : email SRFI-N sent_x000a_25.03.20 : Soft RFI_x000a_19.03.20 : Curing time_x000a_11.03.20 : Curing Time, Pouring done 11/03_x000a_06.03.20 : Galian Pondasi OG, Plan galian done 10/03_x000a_20.02.20 : galian pondasi_x000a_13.02.20 : IW on going_x000a_06.02.20 : kand A = validasi done, Candidate A RF TX OK_x000a_24.01.20 : kand A = RND OK 40"/>
    <x v="2"/>
    <x v="0"/>
    <m/>
    <m/>
    <m/>
    <m/>
    <x v="2"/>
    <m/>
    <m/>
    <x v="1"/>
    <m/>
    <m/>
  </r>
  <r>
    <n v="33"/>
    <m/>
    <s v="JAW-JT-BBS-0153"/>
    <n v="30571890031"/>
    <s v="1432321003"/>
    <s v="CIPEMALI BREBES"/>
    <s v="ACTIVE"/>
    <s v="TB"/>
    <n v="109.036351"/>
    <n v="-6.8063320000000003"/>
    <n v="50"/>
    <s v="100/290/340"/>
    <m/>
    <m/>
    <s v="KALIWLINGI RT 003/ RW 005, DESA KALIWLINGI, KEC. BREBES, KAB. BREBES"/>
    <s v="EID"/>
    <s v="JAW-JT-BBS-0153"/>
    <s v="Cipemali Brebes"/>
    <s v="B2S"/>
    <s v="TBG"/>
    <s v="CENTRAL"/>
    <x v="5"/>
    <s v="DI Yogyakarta"/>
    <s v="BREBES"/>
    <n v="6614368"/>
    <x v="164"/>
    <m/>
    <n v="245"/>
    <s v="&gt; 150 days"/>
    <d v="2020-06-11T00:00:00"/>
    <s v="W24-2020"/>
    <s v="Jun-2020"/>
    <d v="2020-05-15T00:00:00"/>
    <s v="W20-2020"/>
    <s v="May-2020"/>
    <d v="2020-07-10T00:00:00"/>
    <s v="W28-2020"/>
    <s v="Jul-2020"/>
    <d v="2020-09-14T00:00:00"/>
    <s v="W38-2020"/>
    <s v="Sep-2020"/>
    <s v="MW"/>
    <d v="2020-06-12T00:00:00"/>
    <m/>
    <n v="522551431936"/>
    <n v="11"/>
    <m/>
    <m/>
    <m/>
    <d v="2020-06-15T00:00:00"/>
    <d v="2020-09-14T00:00:00"/>
    <s v="W38-2020"/>
    <m/>
    <m/>
    <m/>
    <s v="38.RFI"/>
    <s v="21.RFI"/>
    <s v="CLOSED - RFI DONE"/>
    <s v="14.09.20 : RFIN sent (MULTIGUNA)_x000a_14.09.20 : plan submit RFIN hari ini_x000a_12.09.20 : RFI actual dengan PLN Multiguna, collecting doc RFIN_x000a_10.09.20 : proses koneksi PLN Multiguna, plan RFI minggu ini 12 sep 20_x000a_07.09.20 : plan register Multiguna terbit hari ini dan plan connect PLN MG besok 8 Sept_x000a_03.09.20 : plan connect PLN diusahakan minggu ini 5 sep 20, proses prepare material pole PLN oleh AKLI_x000a_31.08.20 : 27.08.20 : proses perluasan jaringan PLN terkendala material, plan connect 3 sept_x000a_24.08.20 : 17.08.20 : plan PLN connect jumat 24 Aug 20_x000a_13.08.20 : plan PLN connect jumat 14 Aug 20_x000a_10.08.20 : 06.08.20 : BP paid, plan PLN connect Rabu 12 Aug 20_x000a_03.08.20 : 20.07.20 : 16.07.20 : 13.07.20 : ada perluasan jaringan penambahan 5 tiang PLN,saat ini sedang menunggu approval PLN untuk penambhan jaringannya, terkendala aturan baru yg sekarang jaringan/investasinya dibebankan ke Pelanggan dlm bentuk BPUJL, dari PLN rayon setempat masih menghitung nilai investasinya, besok akan di update kembali, plan connect PLN 25 jul_x000a_09.07.20 : 02.07.20 : 29.06.20 : Proses PLN Connection_x000a_15.06.20 : email SRFIN sent_x000a_04.06.20 : SRFI actual, collecting doc SRFIN_x000a_01.06.20 : 28.05.20 : 21.05.20 : ME on going_x000a_14.05.20 : erection on going_x000a_30.04.20 : curingtime_x000a_23.04.20 : 16.04.20 : borepile done, rebarring_x000a_09.04.20 : on going borepil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 submit kand A di 109.03506 -6.80666 (147m) proposes Tower 52m"/>
    <x v="2"/>
    <x v="0"/>
    <m/>
    <m/>
    <m/>
    <m/>
    <x v="2"/>
    <m/>
    <m/>
    <x v="1"/>
    <m/>
    <m/>
  </r>
  <r>
    <n v="23"/>
    <m/>
    <s v="JAW-JI-BTU-4110"/>
    <n v="30571130031"/>
    <s v="1642901003"/>
    <s v="BUMIAJI_SUMBERBRANTAS"/>
    <s v="ACTIVE"/>
    <s v="TB"/>
    <n v="112.52769600000001"/>
    <n v="-7.7622429999999998"/>
    <n v="50"/>
    <s v="0/160/270"/>
    <n v="2020"/>
    <s v="JEDI 2020 [NEW]"/>
    <s v="Dusun jurang kuali, Rt.3 Rw.5 Desa. Sumberbrantas, Kec.Bumiaji, Kota Batu "/>
    <s v="HTI"/>
    <s v="JAW-JI-BTU-4110"/>
    <s v="BUMIAJI_SUMBERBRANTAS"/>
    <s v="B2S"/>
    <s v="TBG"/>
    <s v="EAST"/>
    <x v="6"/>
    <s v="Jawa Timur"/>
    <s v="KOTA BATU"/>
    <n v="6614369"/>
    <x v="164"/>
    <m/>
    <n v="322"/>
    <s v="&gt; 150 days"/>
    <d v="2020-06-11T00:00:00"/>
    <s v="W24-2020"/>
    <s v="Jun-2020"/>
    <d v="2020-10-20T00:00:00"/>
    <s v="W43-2020"/>
    <s v="Oct-2020"/>
    <d v="2020-07-15T00:00:00"/>
    <s v="W29-2020"/>
    <s v="Jul-2020"/>
    <d v="2020-11-25T00:00:00"/>
    <s v="W48-2020"/>
    <s v="Nov-2020"/>
    <s v="MW"/>
    <d v="2020-06-12T00:00:00"/>
    <m/>
    <n v="513031035994"/>
    <n v="6.6"/>
    <m/>
    <d v="2020-08-12T00:00:00"/>
    <m/>
    <d v="2020-06-24T00:00:00"/>
    <d v="2020-11-30T00:00:00"/>
    <s v="W49-2020"/>
    <m/>
    <m/>
    <m/>
    <s v="38.RFI"/>
    <s v="21.RFI"/>
    <s v="CLOSED - RFI DONE"/>
    <s v="03.12.20 : RFIN sent_x000a_30.11.20 : aktual RFI (PLN connected), proses penyusunan dok RFIN_x000a_26.11.20 : proses perluasan jaringan oleh PLN target selesai 28 Nov, plan site connect PLN 30 Nov_x000a_23.11.20 : plan connect 25 Nov_x000a_12.11.20 : 09.11.20 : 05.11.20 : 02.11.20 : 29.10.20 : daya 23 kVA approved by PLN, proses konek PLN_x000a_22.10.20 : 19.10.20 : 15.10.20 : 12.10.20 : 08.10.20 : 05.10.20 : 01.10.20 :  isu approval up daya PLN dan perluasan jaringan yg masih menunggu review add work PLN by Power eng XL _x000a_28.09.20 : 24.09.20 : 21.09.20 : 17.09.20 : proses perluasan jaringan PLN (penambahan tiang PLN), revisi plan RFI 30 sep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29.06.20 : Proses PLN Connection_x000a_24.06.20 : email SRFI-N sent_x000a_18.06.20 : PLN Connection need perluasan jaringan 3 gawang_x000a_17.06.20 : PSB PLN release_x000a_11.06.20 : 08.06.20 : curingtime_x000a_04.06.20 : 01.06.20 : curingtime_x000a_28.05.20 : rebarring, plan cor besok_x000a_25.05.20 : 14.05.20 :13.05.20 : Lantai kerja, besi mos, angkur template plan kirim 14/5, plan cor pond 18/5_x000a_08.05.20 : bouwplank_x000a_30.04.20 : proses apply perijinan, CME start wait perijinan release_x000a_23.04.20 : 16.04.20 : collecting berkas legal untuk apply perijinan_x000a_09.04.20 : on going soiltest, collecting berkas legal untuk apply perijinan_x000a_02.04.20 : 25.03.20 : 19.03.20 : IW clear, proses renego dan validasi biaya sitac, paralel cek cellplan_x000a_11.03.20 : IW clear, proses renego dan validasi biaya sitac_x000a_28.02.20 : 26.02.20 : Kand ( -7,762681 112,53003), IW Clear 6 KK, proses review eskalasi sitac, collecting legal doc_x000a_20.02.20 : IW Clear, proses eskalasi sitac_x000a_13.02.20 : TNP review_x000a_06.02.20 : Kand A,B = Rehunting, Candidate A B RF NOK"/>
    <x v="2"/>
    <x v="0"/>
    <m/>
    <m/>
    <m/>
    <m/>
    <x v="2"/>
    <m/>
    <m/>
    <x v="1"/>
    <m/>
    <m/>
  </r>
  <r>
    <n v="55"/>
    <m/>
    <s v="JAW-JK-KYB-0096"/>
    <n v="30571750031"/>
    <s v="1127601003"/>
    <s v="JALAN GARUDA MAS"/>
    <s v="ACTIVE"/>
    <s v="TB"/>
    <n v="106.84451799999999"/>
    <n v="-6.3109890000000002"/>
    <n v="30"/>
    <s v="40/150/300"/>
    <m/>
    <m/>
    <s v="Jl. Nangka, GG. H. Nawi No. 7 RT.002 RW.006, Kel. Tanjung Barat, Kec. Jagakarsa, Jakarta Selatan"/>
    <s v="EID"/>
    <s v="JAW-JK-KYB-0096"/>
    <s v="Jalan Garuda Mas"/>
    <s v="B2S"/>
    <s v="TBG"/>
    <s v="JABO"/>
    <x v="10"/>
    <s v="DKI Jakarta"/>
    <s v="JAKARTA SELATAN"/>
    <n v="6614368"/>
    <x v="164"/>
    <m/>
    <n v="207"/>
    <s v="&gt; 150 days"/>
    <d v="2020-06-11T00:00:00"/>
    <s v="W24-2020"/>
    <s v="Jun-2020"/>
    <d v="2020-06-30T00:00:00"/>
    <s v="W27-2020"/>
    <s v="Jun-2020"/>
    <d v="2020-07-15T00:00:00"/>
    <s v="W29-2020"/>
    <s v="Jul-2020"/>
    <d v="2020-08-10T00:00:00"/>
    <s v="W33-2020"/>
    <s v="Aug-2020"/>
    <s v="MW"/>
    <d v="2020-06-29T00:00:00"/>
    <m/>
    <n v="547401723708"/>
    <n v="6.6"/>
    <m/>
    <m/>
    <m/>
    <d v="2020-06-29T00:00:00"/>
    <d v="2020-08-07T00:00:00"/>
    <s v="W32-2020"/>
    <m/>
    <d v="2020-08-28T00:00:00"/>
    <m/>
    <s v="38.RFI"/>
    <s v="21.RFI"/>
    <s v="CLOSED - RFI DONE"/>
    <s v="07.08.20 : RFIN sent _x000a_06.08.20 : 23.07.20 : 20.07.20 : proses PLN connection_x000a_13.07.20 : 09.07.20 : 06.07.20 : 02.07.20 : email SRFI-N sent, wait SK PLN release from XL_x000a_29.06.20 : email SRFI-N sent_x000a_25.06.20 : curingtime_x000a_22.06.20 : cor done, paralel rekom on going_x000a_22.06.20 : Pouring 20/06, Erection start 27/06, Finish 29/06, S RFI 30/06_x000a_18.06.20 : on going excavation, Plan SRFI/RFI end of June_x000a_15.06.20 : 11.06.20 : proses validasi, paralel IW clear_x000a_08.06.20 : RND review_x000a_04.06.20 : 01.06.20 : 29.05.20 : waiting RND review, paralel IW on going_x000a_28.05.20 : 25.05.20 : 22.05.20 : RND review_x000a_21.05.20 : 18.05.20 : RND propose ketinggian 25 m_x000a_16.05.20 : submit kand D_x000a_15.05.20 : RND review_x000a_14.05.20 : RF review_x000a_08.05.20 : 30.04.20 : rehunting_x000a_23.04.20 : 16.04.20 : Rehunting site, NOM berada di dalam kawasan developer PT. TCP INTERNUSA,_x000a_09.04.20 : kand NOK_x000a_02.04.20 : 25.03.20 : Candidat NOK, Rehunting_x000a_19.03.20 :  validasi RND_x000a_20.02.20 : IW on going_x000a_13.02.20 : IW on going_x000a_06.02.20 : kand A = validasi done, Candidate A RF TX OK_x000a_30.01.20 : kand A = submit A 106°50'38.77&quot;E 6°18'38.09&quot;S/106.844103 -6.310581 OK, Center Antenna 20m"/>
    <x v="2"/>
    <x v="0"/>
    <m/>
    <m/>
    <m/>
    <m/>
    <x v="2"/>
    <m/>
    <m/>
    <x v="1"/>
    <m/>
    <m/>
  </r>
  <r>
    <n v="94"/>
    <m/>
    <s v="JAW-JB-CBI-0068"/>
    <n v="30573430031"/>
    <s v="1260971003"/>
    <s v="KLAPANUNGGAL CILEUNGSI"/>
    <s v="ACTIVE"/>
    <s v="TB"/>
    <n v="106.957925"/>
    <n v="-6.4440390000000001"/>
    <n v="50"/>
    <s v="30/140/290"/>
    <m/>
    <m/>
    <s v="Kampung Sindanglengo, RT. 006 RW. 004, Desa Klapanunggal, Kecamatan Klapanunggal, Kabupaten Bogor, Provinsi Jawa Barat"/>
    <s v="EID"/>
    <s v="JAW-JB-CBI-0068"/>
    <s v="Klapanunggal Cileungsi"/>
    <s v="B2S"/>
    <s v="TBG"/>
    <s v="JABO"/>
    <x v="14"/>
    <s v="Jawa Barat"/>
    <s v="BOGOR"/>
    <n v="6614368"/>
    <x v="164"/>
    <m/>
    <n v="193"/>
    <s v="&gt; 150 days"/>
    <d v="2020-06-11T00:00:00"/>
    <s v="W24-2020"/>
    <s v="Jun-2020"/>
    <d v="2020-05-21T00:00:00"/>
    <s v="W21-2020"/>
    <s v="May-2020"/>
    <d v="2020-07-15T00:00:00"/>
    <s v="W29-2020"/>
    <s v="Jul-2020"/>
    <d v="2020-07-28T00:00:00"/>
    <s v="W31-2020"/>
    <s v="Jul-2020"/>
    <s v="MW"/>
    <d v="2020-06-24T00:00:00"/>
    <m/>
    <n v="538657233015"/>
    <n v="6.6"/>
    <m/>
    <m/>
    <m/>
    <d v="2020-05-21T00:00:00"/>
    <d v="2020-07-24T00:00:00"/>
    <s v="W30-2020"/>
    <m/>
    <d v="2020-08-13T00:00:00"/>
    <m/>
    <s v="38.RFI"/>
    <s v="21.RFI"/>
    <s v="CLOSED - RFI DONE"/>
    <s v="24.07.20 : RFIN sent_x000a_20.07.20 : proses PLN connection_x000a_13.07.20 : 29.06.20 : PLN Connection menunggu konfirmasi XL_x000a_21.05.20 : email SRFI-N sent_x000a_14.05.20 : Erection_x000a_08.05.20 : rebarring_x000a_30.04.20 : preparation start CME_x000a_23.04.20 : 16.04.20 : Realisasi done, Proses REKOM_x000a_09.04.20 : realisasi IW, rekom_x000a_02.04.20 : IW Clear_x000a_25.03.20 : TNP review_x000a_19.03.20 :  validasi RND_x000a_13.02.20 : IW on going_x000a_06.02.20 : Kand A, B = validasi done RF TX OK_x000a_24.01.20 : kand A = RND OK 40_x000a_A OK 40 Prio 2_x000a_B OK 40 Prio 1_x000a_16.01.20 : Proses input STIP 1 B2S_x000a_15.01.20 : propose change to colo (email Rudi), konfirmasi NOK dari XL (Pak Siro)"/>
    <x v="2"/>
    <x v="0"/>
    <m/>
    <m/>
    <m/>
    <m/>
    <x v="2"/>
    <m/>
    <m/>
    <x v="1"/>
    <m/>
    <m/>
  </r>
  <r>
    <n v="119"/>
    <m/>
    <s v="JAW-JB-CBI-0071"/>
    <n v="30572150031"/>
    <s v="1260931003"/>
    <s v="PABUARAN KEMANG"/>
    <s v="ACTIVE"/>
    <s v="TB"/>
    <n v="106.751299"/>
    <n v="-6.5032269999999999"/>
    <n v="50"/>
    <s v="90/190/290"/>
    <m/>
    <m/>
    <s v="KP. KEMANG, RT.001 RW.003, DS. KEMANG, KEC. KEMANG, KAB. BOGOR, JAWA BARAT"/>
    <s v="EID"/>
    <s v="JAW-JB-CBI-0071"/>
    <s v="Pabuaran Kemang"/>
    <s v="B2S"/>
    <s v="TBG"/>
    <s v="JABO"/>
    <x v="14"/>
    <s v="Jawa Barat"/>
    <s v="BOGOR"/>
    <n v="6614368"/>
    <x v="164"/>
    <m/>
    <n v="189"/>
    <s v="&gt; 150 days"/>
    <d v="2020-06-11T00:00:00"/>
    <s v="W24-2020"/>
    <s v="Jun-2020"/>
    <d v="2020-06-11T00:00:00"/>
    <s v="W24-2020"/>
    <s v="Jun-2020"/>
    <d v="2020-07-15T00:00:00"/>
    <s v="W29-2020"/>
    <s v="Jul-2020"/>
    <d v="2020-07-15T00:00:00"/>
    <s v="W29-2020"/>
    <s v="Jul-2020"/>
    <s v="MW"/>
    <d v="2020-06-24T00:00:00"/>
    <m/>
    <n v="538414568448"/>
    <n v="6.6"/>
    <m/>
    <m/>
    <m/>
    <d v="2020-06-11T00:00:00"/>
    <d v="2020-07-20T00:00:00"/>
    <s v="W30-2020"/>
    <m/>
    <d v="2020-07-24T00:00:00"/>
    <m/>
    <s v="38.RFI"/>
    <s v="21.RFI"/>
    <s v="CLOSED - RFI DONE"/>
    <s v="20.07.20 : RFIN sent _x000a_20.07.20 : proses PLN connection_x000a_13.07.20 : 09.07.20 : 06.07.20 : 02.07.20 : email SRFI-N sent, wait SK PLN release from XL_x000a_29.06.20 : 18.06.20 : 11.06.20 : email SRFI-N sent_x000a_08.06.20 : ME on going_x000a_04.06.20 : erection on going_x000a_01.06.20 : 29.05.20 : erection_x000a_28.05.20 : 25.05.20 : curingtime_x000a_14.05.20 : Rebaring_x000a_08.05.20 : excavation on going_x000a_30.04.20 : preparation start CME_x000a_23.04.20 : 16.04.20 : Plan Start CME 18/04_x000a_09.04.20 : RFC done, Plan Start CME 12/04_x000a_02.04.20 : rekom on going_x000a_25.03.20 : 19.03.20 : rekom l/c on going_x000a_11.03.20 : 20.02.20 : IW on going_x000a_13.02.20 : IW on going_x000a_06.02.20 : kand A = validasi done, Candidate A RF TX OK_x000a_24.01.20 : kand A = RND OK 40"/>
    <x v="2"/>
    <x v="0"/>
    <m/>
    <m/>
    <m/>
    <m/>
    <x v="2"/>
    <m/>
    <m/>
    <x v="1"/>
    <m/>
    <m/>
  </r>
  <r>
    <n v="75"/>
    <m/>
    <s v="JAW-JB-NPH-3706"/>
    <n v="30571080031"/>
    <s v="1260871003"/>
    <s v="KARANGANYAR_CILILIN"/>
    <s v="ACTIVE"/>
    <s v="TB"/>
    <n v="107.383724"/>
    <n v="-6.936388"/>
    <n v="50"/>
    <s v="100/240/310"/>
    <n v="2020"/>
    <s v="JEDI 2020 [NEW]"/>
    <s v="Kp.Cimalingping, RT 04 RW 09, Desa Karanganyar, Kecamatan Cililin, Kabupaten Bandung barat, Provinsi Jawa Barat"/>
    <s v="HTI"/>
    <s v="JAW-JB-NPH-3706"/>
    <s v="KARANGANYAR_CILILIN"/>
    <s v="B2S"/>
    <s v="TBG"/>
    <s v="CENTRAL"/>
    <x v="8"/>
    <s v="Jawa Barat"/>
    <s v="KAB. BANDUNG BARAT"/>
    <n v="6614369"/>
    <x v="164"/>
    <m/>
    <n v="175"/>
    <s v="&gt; 150 days"/>
    <d v="2020-06-11T00:00:00"/>
    <s v="W24-2020"/>
    <s v="Jun-2020"/>
    <d v="2020-04-27T00:00:00"/>
    <s v="W18-2020"/>
    <s v="Apr-2020"/>
    <d v="2020-07-15T00:00:00"/>
    <s v="W29-2020"/>
    <s v="Jul-2020"/>
    <d v="2020-07-15T00:00:00"/>
    <s v="W29-2020"/>
    <s v="Jul-2020"/>
    <s v="MW"/>
    <d v="2020-04-22T00:00:00"/>
    <m/>
    <s v="535950876550"/>
    <s v="6.6"/>
    <m/>
    <d v="2020-07-27T00:00:00"/>
    <m/>
    <d v="2020-05-14T00:00:00"/>
    <d v="2020-07-06T00:00:00"/>
    <s v="W28-2020"/>
    <m/>
    <d v="2020-09-27T00:00:00"/>
    <m/>
    <s v="38.RFI"/>
    <s v="21.RFI"/>
    <s v="CLOSED - RFI DONE"/>
    <s v="13.07.20 : 09.07.20 : 06.07.20 : RFIN sent_x000a_02.07.20 : actual connect PLN/RFI, collecting doc RFIN_x000a_29.06.20 : 26.06.20 : SK PLN revisi daya 10.6 kVA release, continue proses PLN connectionnya_x000a_25.06.20 : PLN belum tersambung karena terkendala SK PLN 10.6 kVA yang belum release dari XL, resiko KWH meternya di alihkan ke pelanggan lain. Need support XL untuk percepatan release SK PLN 10.6 kVA nya._x000a_22.06.20 : PLN belum tersambung karena terkendala SK PLN 10.6 kVA yang belum release dari XL, need percepatan release SK PLN nya._x000a_17.06.20 : request revisi SK PLN 10.6 kVA sebagai syarat dilanjutkannya proses connect oleh PLN, status KWH meter 10.6 kVA sudah ready._x000a_08.06.20 : termasuk site yang terdapat perubahan Transport Type menjadi FO sesuai email Pak Ahenk 14 May, tetapi proses PLN confirm by XL tetap dilanjutkan karena TBG sudah bayar BPUJL. Saat ini masih proses perluasan jaringan dan terdapat info dari PLN bahwa minimum daya yang dilayani untuk site ini adalah 10.6 kva, hal ini terkait dengan investasi perluasan jaringan yang dilakukan oleh PLN_x000a_REVISI PLAN RFI dri 4 juni menjadi akhir minggu ini 13 Jun 20_x000a_28.05.20 : 14.05.20 : SRFIN sent_x000a_12.05.20 : SRFIN actual _x000a_08.05.20 : 30.04.20 : erection on going_x000a_23.04.20 : 22.04.20 : pekerjaan di stop LL issue dp lahan, untuk bs konek pln perlu tambah pole sekitar 4 titik_x000a_22.04.20 : email konfirmasi RFI/request PLN Connection dari XL (Pak Bayu), request SK PLN ke XL_x000a_20.04.20 : tower on site_x000a_16.04.20 : curingtime dan proses pengurukan, gdl tower rilis, proses delivery material tower_x000a_09.04.20 : curing time, material tower 52 ready tgl 17 apr (slow due to pabricator WFH)_x000a_02.04.20 : 01.04.20 : rebarring done, plan cor 4 apr, SST 52m_x000a_25.03.20 : on going excavation_x000a_19.03.20 : start galian pondasi_x000a_11.03.20 : Rekom done, RFC, proses perijinan_x000a_20.02.20 : peroses eskalasi sitac paralel dengan rekom_x000a_13.02.20 : IW on going_x000a_06.02.20 : kand A = validasi done, Candidate A RF TX OK_x000a_23.01.20 : kand A = RND 60 100/185/310 22Jan20 : RND ok candidate A, tower 62_x000a_20.01.20 : Kand A = email ESR submit_x000a_20.01.20 : Kand A = submit kand A di -6'56'10.74 107'23'01.45. XL meminta ESR/foto2 kandidat untuk cek lokasi sekitar kandidatnya, karena ada bukit."/>
    <x v="2"/>
    <x v="0"/>
    <m/>
    <m/>
    <m/>
    <m/>
    <x v="2"/>
    <m/>
    <m/>
    <x v="1"/>
    <m/>
    <m/>
  </r>
  <r>
    <n v="21"/>
    <m/>
    <s v="JAW-JB-NPH-3716"/>
    <n v="30571090031"/>
    <s v="1260881003"/>
    <s v="BOJONGKONENG_NGAMPRAH"/>
    <s v="ACTIVE"/>
    <s v="TB"/>
    <n v="107.496106"/>
    <n v="-6.8130670000000002"/>
    <n v="50"/>
    <s v="40/200/330"/>
    <n v="2020"/>
    <s v="JEDI 2020 [NEW]"/>
    <s v="Kampung Pasir Haur, RT.02 RW.014 , Desa Bojong Koneng, Kecamatan Ngamprah, Kabupaten Bandung Barat"/>
    <s v="HTI"/>
    <s v="JAW-JB-NPH-3716"/>
    <s v="BOJONGKONENG_NGAMPRAH"/>
    <s v="B2S"/>
    <s v="TBG"/>
    <s v="CENTRAL"/>
    <x v="8"/>
    <s v="Jawa Barat"/>
    <s v="KAB. BANDUNG BARAT"/>
    <n v="6614369"/>
    <x v="164"/>
    <m/>
    <n v="194"/>
    <s v="&gt; 150 days"/>
    <d v="2020-06-11T00:00:00"/>
    <s v="W24-2020"/>
    <s v="Jun-2020"/>
    <d v="2020-05-15T00:00:00"/>
    <s v="W20-2020"/>
    <s v="May-2020"/>
    <d v="2020-07-20T00:00:00"/>
    <s v="W30-2020"/>
    <s v="Jul-2020"/>
    <d v="2020-07-23T00:00:00"/>
    <s v="W30-2020"/>
    <s v="Jul-2020"/>
    <s v="MW"/>
    <d v="2020-07-01T00:00:00"/>
    <m/>
    <s v="535852102490"/>
    <s v="6.6"/>
    <m/>
    <d v="2020-07-24T00:00:00"/>
    <m/>
    <d v="2020-07-16T00:00:00"/>
    <d v="2020-07-25T00:00:00"/>
    <s v="W30-2020"/>
    <m/>
    <m/>
    <m/>
    <s v="38.RFI"/>
    <s v="21.RFI"/>
    <s v="CLOSED - RFI DONE"/>
    <s v="25.07.20 : RFIN sent_x000a_23.07.20 : actual RFI dengan connect PLN Multiguna, plan permanent 1 aug_x000a_16.07.20 : email SRFI-N sent_x000a_13.07.20 : PLN connection masih terkendala isu stock kwh meter kosong_x000a_09.07.20 : 06.07.20 : proses PLN Connection_x000a_02.07.20 : SK PLN release, plan RFI = SPK release + 14 hari, Soft RFI, collecting doc SRFIN, proses PLN connection_x000a_30.06.20 : change transport type menjadi MW, request SK PSB PLN untuk continue PLN Connectionnya_x000a_29.06.20 : erection done, on going pondasi RBS_x000a_22.06.20 : erection on going_x000a_19.06.20 : start erection_x000a_18.06.20 : curing time &amp; backfilling_x000a_11.06.20 : curing time_x000a_08.06.20 : rebaring,  plan cor senin 8/6_x000a_04.06.20 : rebaring, plan cor sabtu 6/6_x000a_01.06.20 : plan cor hari ini_x000a_31.05.20 : rebarring done_x000a_28.05.20 : 25.05.20 : 21.05.20 : rebarring_x000a_14.05.20 : galian done, lantai kerja_x000a_08.05.20 : excavation og_x000a_30.04.20 : 23.04.20 : 16.04.20 : proses perijinan, CME preparation_x000a_09.04.20 : proses perijinan_x000a_02.04.20 : 25.03.20 : proses rekom, tower 52_x000a_11.03.20 : IW clear, proses eskalasi SITAC, proses collect SITAC doc_x000a_20.02.20 : IW on going_x000a_13.02.20 : TNP review_x000a_06.02.20 : kand C = validasi done, Candidate C RF TX OK_x000a_17.01.20 : Kand A = not approve, karena sektoralnya bloking, mohon rehunting ke koordinat berikut : 107.497497, -6.811518._x000a_17.01.20 : Kand A = submit kand A di 06'48'46.47 107'29'44.01"/>
    <x v="2"/>
    <x v="0"/>
    <m/>
    <m/>
    <m/>
    <m/>
    <x v="2"/>
    <m/>
    <m/>
    <x v="1"/>
    <m/>
    <m/>
  </r>
  <r>
    <n v="56"/>
    <m/>
    <s v="JAW-JK-KYB-0105"/>
    <n v="30571840031"/>
    <s v="1127661003"/>
    <s v="JALAN KUBUR ISLAM"/>
    <s v="ACTIVE"/>
    <s v="TB"/>
    <n v="106.781724"/>
    <n v="-6.2316269999999996"/>
    <n v="25"/>
    <s v="0/60/250"/>
    <m/>
    <m/>
    <s v="Jl. Kubur Islam Kel. Grogol Selatan Kec. Kebayoran Lama Jakarta Selatan_x0009__x0009__x0009__x000a_"/>
    <s v="EID"/>
    <s v="JAW-JK-KYB-0105"/>
    <s v="Jalan Kubur Islam"/>
    <s v="B2S"/>
    <s v="TBG"/>
    <s v="JABO"/>
    <x v="10"/>
    <s v="DKI Jakarta"/>
    <s v="JAKARTA SELATAN"/>
    <n v="6614368"/>
    <x v="164"/>
    <m/>
    <n v="358"/>
    <s v="&gt; 150 days"/>
    <d v="2020-06-11T00:00:00"/>
    <s v="W24-2020"/>
    <s v="Jun-2020"/>
    <d v="2020-07-15T00:00:00"/>
    <s v="W29-2020"/>
    <s v="Jul-2020"/>
    <d v="2020-07-25T00:00:00"/>
    <s v="W30-2020"/>
    <s v="Jul-2020"/>
    <d v="2021-01-11T00:00:00"/>
    <s v="W03-2021"/>
    <s v="Jan-2021"/>
    <s v="MW"/>
    <d v="2020-12-16T00:00:00"/>
    <m/>
    <n v="543105663905"/>
    <n v="6.6"/>
    <m/>
    <m/>
    <m/>
    <m/>
    <d v="2021-01-05T00:00:00"/>
    <s v="W02-2021"/>
    <m/>
    <m/>
    <m/>
    <s v="38.RFI"/>
    <s v="21.RFI"/>
    <s v="CLOSED - RFI DONE"/>
    <s v="05.01.21 : RFIN sent_x000a_28.12.20 : erection ongoing_x000a_21.12.20 : 17.12.20 : galian ongoing_x000a_14.12.20 : 10.12.20 : issue commcase clear, IW clear, target CME start W3 Dec_x000a_07.12.20 : 03.12.20 : proses sosialisasi warga dilaksanakan 4 Nov, target RFC W2 Dec_x000a_26.11.20 : 23.11.20 : 19.11.20 : penyelesaian issue commcase warga dalam radius, target issue closed dan RFC W5 Nov_x000a_16.11.20 : IW clear, proses negosiasi LL untuk realisasi IW_x000a_12.11.20 : minus 1 IW bangunan gudang kosong, proses follow up ke pemilik gudang _x000a_09.11.20 : IW ongoing _x000a_05.11.20 : target solved minggu depan, target RFI diupayakan end of Nov_x000a_02.11.20 : commcase sehingga kandidat bergeser 20m, prose IW ulang_x000a_22.10.20 : 19.10.20 : 15.10.20 : 12.10.20 : 08.10.20 : 05.10.20 : 01.10.20 : 28.09.20 : 24.09.20 : Commcase warga radius, mengadu ke PTSP JAKARTA SELATAN meminta lokasi pole di geser, plan RFI revisi dari 25 sep menjadi 10 oct_x000a_21.09.20 : 17.09.20 : CME Stop, Commcase warga provokasi ORMAS. Menarik persetujuan IW, Plan mediasi dengan Dinas perijinan_x000a_14.09.20 : ME on going, paralel penyelesaian comcase warga luar radius_x000a_10.09.20 : 07.09.20 : ME on going_x000a_03.09.20 : Commcase, warga radius masih di follow up ke PTSP terkait pengaduan warga, Plan Solved 04/09, geser 20m, plan start gali minggu depan_x000a_31.08.20 : 27.08.20 : Commcase, warga radius masih di follow up ke PTSP terkait pengaduan warga, Plan Solved 04/09_x000a_24.08.20 : 17.08.20 : proses penyelesaian isu, plan clear dan lanjut CME minggu ini, plan perijinan clear minggu ini_x000a_13.08.20 : 10.08.20 : CME Stop, Commcase warga provokasi ORMAS. Menarik persetujuan IW, Plan mediasi dengan Dinas perijinan, tokoh masyarakat, plan clear 12/08_x000a_06.08.20 : proses negosiasi dilakukan secara personal, plan clear 12 Aug_x000a_03.08.20 : 30.07.20 : CME Stop (ME installation), Commcase warga provokasi ORMAS. Meminta posisi pole digeser_x000a_27.07.20 : 23.07.20 : CME Stop, Commcase warga provokasi ORMAS. Mediasi dengan PTSP masih belum menemui kata sepakat, sedang dilakukan pendekatan personal terhadap warga yang vokal dengan penolakan_x000a_20.07.20 : 16.07.20 : 13.07.20 : 09.07.20 : ME on going_x000a_06.07.20 : cor done, curing time_x000a_02.07.20 : rebarring_x000a_29.06.20 : on going excavation_x000a_25.06.20 : Risk RFC Juni,on going excavation_x000a_22.06.20 : 18.06.20 : on going excavation, plan percepatan RFI mid July_x000a_15.06.20 : 11.06.20 : IW clear, proses pengajuan eskalasi sitac _x000a_08.06.20 : IW on going_x000a_04.06.20 : 01.06.20 : IW on going_x000a_28.05.20 : 25.05.20 : rehunting_x000a_21.05.20 : 20.05.20 : RND NOK krn near existing, rehunting sesuai arahan RND_x000a_15.05.20 : RND review_x000a_13.05.20 : submit kand C_x000a_08.05.20 : 30.04.20 : IW on going_x000a_23.04.20 : 16.04.20 : IW OG, Terbatasnya komunikasi dengan perangkat kelurahan karena WFH_x000a_09.04.20 : Proses perijinan lingkungan dan Kelurahan, info pelayanan kelurahan sementara masih tutup terkait wabah corona._x000a_02.04.20 : 25.03.20 : 23.03.20 : Proses IW OG_x000a_19.03.20 : 20.02.20 : IW on going_x000a_13.02.20 : IW on going_x000a_06.02.20 : kand A = validasi done, Candidate A RF TX OK_x000a_30.01.20 : kand A = submit A 106°46'55.69&quot;E 6°13'52.70&quot;S/106.782136 -6.231306 OK, Center Antenna 20m"/>
    <x v="2"/>
    <x v="0"/>
    <m/>
    <m/>
    <m/>
    <m/>
    <x v="2"/>
    <m/>
    <m/>
    <x v="1"/>
    <m/>
    <m/>
  </r>
  <r>
    <n v="7"/>
    <m/>
    <s v="JAW-BT-TGR-0042"/>
    <n v="30572520031"/>
    <s v="1317711003"/>
    <s v="BABAKAN ASEM TELUK NAGA"/>
    <s v="ACTIVE"/>
    <s v="TB"/>
    <n v="106.663191"/>
    <n v="-6.0862879999999997"/>
    <n v="50"/>
    <s v="90/210/330"/>
    <m/>
    <m/>
    <s v="Kp. Rawa Rotan, RT 02 RW 04, Desa Babakan Asem, Kec. Teluk Naga, Kab Tangerang"/>
    <s v="EID"/>
    <s v="JAW-BT-TGR-0042"/>
    <s v="BABAKAN ASEM TELUK NAGA"/>
    <s v="B2S"/>
    <s v="TBG"/>
    <s v="JABO"/>
    <x v="14"/>
    <s v="Banten"/>
    <s v="TANGERANG"/>
    <n v="6614368"/>
    <x v="164"/>
    <m/>
    <n v="232"/>
    <s v="&gt; 150 days"/>
    <d v="2020-06-11T00:00:00"/>
    <s v="W24-2020"/>
    <s v="Jun-2020"/>
    <d v="2020-07-04T00:00:00"/>
    <s v="W27-2020"/>
    <s v="Jul-2020"/>
    <d v="2020-07-25T00:00:00"/>
    <s v="W30-2020"/>
    <s v="Jul-2020"/>
    <d v="2020-08-28T00:00:00"/>
    <s v="W35-2020"/>
    <s v="Aug-2020"/>
    <s v="MW"/>
    <d v="2020-07-10T00:00:00"/>
    <m/>
    <n v="566601622819"/>
    <n v="6.6"/>
    <m/>
    <m/>
    <m/>
    <d v="2020-07-30T00:00:00"/>
    <d v="2020-09-01T00:00:00"/>
    <s v="W36-2020"/>
    <m/>
    <d v="2020-08-28T00:00:00"/>
    <m/>
    <s v="38.RFI"/>
    <s v="21.RFI"/>
    <s v="CLOSED - RFI DONE"/>
    <s v="01.09.20 : RFIN sent_x000a_31.08.20 : 27.08.20 : RFI actual, collecting doc RFIN_x000a_24.08.20 : rev plan RFI 28 Aug_x000a_17.08.20 : plan RFI 25 Aug 20_x000a_13.08.20 : 06.08.20 : 03.08.20 : 30.07.20 : SRFIN sent, proses PLN connection_x000a_23.07.20 : 20.07.20 : proses PLN connection_x000a_16.07.20 : 13.07.20 : SRFI actual_x000a_09.07.20 : 06.07.20 : 02.07.20 : ME on going, Tower Done, Plan Announce SRFI on 4 Juli 2020 _x000a_29.06.20 : 25.06.20 : curingtime, prepare erection_x000a_22.06.20 : cor done, curingtime &amp; backfilling_x000a_18.06.20 : 15.06.20 : rebarring_x000a_11.06.20 : 08.06.20 : excavation on going_x000a_04.06.20 : preparation start CME_x000a_01.06.20 : plan start cme 2 jun_x000a_28.05.20 : 25.05.20 : 14.05.20 : soiltest 08.05.20 : rekom on going_x000a_30.04.20 : Proses verifikasi eskalasi COST SITAC, High price cost SITAC_x000a_23.04.20 : TNP review_x000a_16.04.20 : under review RND, IW clear_x000a_09.04.20 : review RND, iw clear_x000a_08.04.20 : submit kand_x000a_02.04.20 : 25.03.20 : 20.03.20 : IW Clear, Proses approval Eskalasi SITAC_x000a_19.03.20 : IW clear_x000a_11.03.20 : 20.02.20 : IW on going_x000a_13.02.20 : IW on going_x000a_06.02.20 : kand A = validasi done, Candidate A RF TX OK_x000a_24.01.20 : kand A = RND OK 40"/>
    <x v="2"/>
    <x v="0"/>
    <m/>
    <m/>
    <m/>
    <m/>
    <x v="2"/>
    <m/>
    <m/>
    <x v="1"/>
    <m/>
    <m/>
  </r>
  <r>
    <n v="53"/>
    <m/>
    <s v="JAW-JK-TJP-0617"/>
    <n v="30571960031"/>
    <s v="1127741003"/>
    <s v="INSPEKSI SUKAPURA"/>
    <s v="ACTIVE"/>
    <s v="TB"/>
    <n v="106.934352"/>
    <n v="-6.1492230000000001"/>
    <n v="25"/>
    <s v="20/90/210/330"/>
    <m/>
    <m/>
    <s v="Jl. Pal 2, RT.004 RW.003, Kel. Sukapura, KEC. Cilincing, JAKARTA UTARA, DKI JAKARTA"/>
    <s v="EID"/>
    <s v="JAW-JK-TJP-0617"/>
    <s v="Inspeksi Sukapura"/>
    <s v="B2S"/>
    <s v="TBG"/>
    <s v="JABO"/>
    <x v="10"/>
    <s v="DKI Jakarta"/>
    <s v="JAKARTA UTARA"/>
    <n v="6614368"/>
    <x v="164"/>
    <m/>
    <n v="218"/>
    <s v="&gt; 150 days"/>
    <d v="2020-06-11T00:00:00"/>
    <s v="W24-2020"/>
    <s v="Jun-2020"/>
    <d v="2020-07-25T00:00:00"/>
    <s v="W30-2020"/>
    <s v="Jul-2020"/>
    <d v="2020-07-25T00:00:00"/>
    <s v="W30-2020"/>
    <s v="Jul-2020"/>
    <d v="2020-08-25T00:00:00"/>
    <s v="W35-2020"/>
    <s v="Aug-2020"/>
    <s v="MW"/>
    <d v="2020-08-30T00:00:00"/>
    <m/>
    <n v="545302733444"/>
    <n v="6.6"/>
    <m/>
    <m/>
    <m/>
    <d v="2020-07-14T00:00:00"/>
    <d v="2020-08-18T00:00:00"/>
    <s v="W34-2020"/>
    <m/>
    <d v="2020-08-29T00:00:00"/>
    <m/>
    <s v="38.RFI"/>
    <s v="21.RFI"/>
    <s v="CLOSED - RFI DONE"/>
    <s v="24.08.20 : 18.08.20 : RFIN sent_x000a_17.08.20 : RFI actual 16 aug 20_x000a_13.08.20 : 10.08.20 : revisi plan RFI 19 Aug_x000a_06.08.20 : 27.07.20 : 23.07.20 : 20.07.20 : proses PLN connection_x000a_14.07.20 : email SRFI-N sent_x000a_13.07.20 : ME on going_x000a_09.07.20 :  Propose reaktivasi, erection on going_x000a_06.07.20 : Propose reaktivasi, progress CME cor pondasi done dan sedang curingtime_x000a_18.06.20 : Propose reaktivasi SPK, progress start excavation_x000a_11.06.20 : IW clear, actual status di Tower rental sudah return_x000a_08.06.20 : 04.06.20 : 01.06.20 : lahan KOMATSU, plan submit kand 4 jun._x000a_29.05.20 : email return dari XL, site tetap continue dan need reaktivasi jika tower sudah berdiri/erection done_x000a_28.05.20 : 25.05.20 : 15.05.20 : IW on going_x000a_14.05.20 : 08.05.20 : 30.04.20 : rehunting_x000a_23.04.20 : 16.04.20 : Rehunting site, NOM berada di kawasan industri Komatsu_x000a_09.04.20 : kand NOK_x000a_02.04.20 : 25.03.20 : Candidat NOK, Rehunting_x000a_19.03.20 :  validasi RND_x000a_20.02.20 : IW on going_x000a_13.02.20 : IW on going_x000a_06.02.20 : kand A = validasi done, Candidate A RF TX OK_x000a_30.01.20 : kand A = submit A 106°56'04.40&quot;E 6°08'57.20&quot;S/106.934556 -6.149222 OK, Center Antenna 20m"/>
    <x v="2"/>
    <x v="0"/>
    <m/>
    <m/>
    <m/>
    <m/>
    <x v="2"/>
    <m/>
    <m/>
    <x v="1"/>
    <m/>
    <m/>
  </r>
  <r>
    <n v="93"/>
    <m/>
    <s v="JAW-JK-CKG-0667"/>
    <n v="30572270031"/>
    <s v="1127811003"/>
    <s v="KESATRIAN KEBON MANGGIS"/>
    <s v="ACTIVE"/>
    <s v="TB"/>
    <n v="106.855108"/>
    <n v="-6.2084409999999997"/>
    <n v="25"/>
    <s v="0/90/180/300"/>
    <m/>
    <m/>
    <s v="JL. Manggarai Utara 2,  RT.01, RW 04, Kel. Manggarai, Kec. Tebet Jakarta Selatan"/>
    <s v="EID"/>
    <s v="JAW-JK-CKG-0667"/>
    <s v="Kesatrian Kebon Manggis"/>
    <s v="B2S"/>
    <s v="TBG"/>
    <s v="JABO"/>
    <x v="10"/>
    <s v="DKI Jakarta"/>
    <s v="JAKARTA TIMUR"/>
    <n v="6614368"/>
    <x v="164"/>
    <m/>
    <n v="213"/>
    <s v="&gt; 150 days"/>
    <d v="2020-06-11T00:00:00"/>
    <s v="W24-2020"/>
    <s v="Jun-2020"/>
    <d v="2020-06-29T00:00:00"/>
    <s v="W27-2020"/>
    <s v="Jun-2020"/>
    <d v="2020-07-25T00:00:00"/>
    <s v="W30-2020"/>
    <s v="Jul-2020"/>
    <d v="2020-08-19T00:00:00"/>
    <s v="W34-2020"/>
    <s v="Aug-2020"/>
    <s v="MW"/>
    <d v="2020-08-30T00:00:00"/>
    <m/>
    <n v="544104322022"/>
    <n v="6.6"/>
    <m/>
    <m/>
    <m/>
    <d v="2020-06-29T00:00:00"/>
    <d v="2020-08-13T00:00:00"/>
    <s v="W33-2020"/>
    <m/>
    <d v="2020-08-18T00:00:00"/>
    <m/>
    <s v="38.RFI"/>
    <s v="21.RFI"/>
    <s v="CLOSED - RFI DONE"/>
    <s v="13.08.20 : RFIN sent_x000a_10.08.20 : revisi plan RFI 19 Aug_x000a_06.08.20 : 23.07.20 : 20.07.20 : proses PLN connection_x000a_13.07.20 : 09.07.20 : 06.07.20 : 02.07.20 : 29.06.20 : email SRFI-N sent, PLN connection menunggu konfirmasi XL/Tech partner_x000a_29.06.20 : SRFI, collecting doc SRFIN_x000a_25.06.20 : ME on going_x000a_22.06.20 : 18.06.20 : curingtime_x000a_15.06.20 : start CME_x000a_11.06.20 : proses validasi, paralel IW clear_x000a_08.06.20 : RND review_x000a_04.06.20 : 01.06.20 : 29.05.20 : waiting RND review_x000a_28.05.20 : 25.05.20 : 22.05.20 : RND review_x000a_15.05.20 : RND review_x000a_08.05.20 : 30.04.20 : IW on going_x000a_23.04.20 : 16.04.20 : _x000a_09.04.20 : kand NOK_x000a_02.04.20 : 25.03.20 : Candidat NOK, Rehunting_x000a_19.03.20 :  validasi RND_x000a_20.02.20 : IW on going_x000a_13.02.20 : IW on going_x000a_06.02.20 : kand A = validasi done, Candidate A RF TX OK_x000a_30.01.20 : kand A = submit A 106°51'18.24&quot;E 6°12'27.32&quot;S/106.855067 -6.207589 OK, Center Antenna 20m"/>
    <x v="2"/>
    <x v="0"/>
    <m/>
    <m/>
    <m/>
    <m/>
    <x v="2"/>
    <m/>
    <m/>
    <x v="1"/>
    <m/>
    <m/>
  </r>
  <r>
    <n v="167"/>
    <m/>
    <s v="JAW-BT-TGR-0051"/>
    <n v="30572200031"/>
    <s v="1317521003"/>
    <s v="STASIUN CIKOYA"/>
    <s v="ACTIVE"/>
    <s v="TB"/>
    <n v="106.412449"/>
    <n v="-6.3356640000000004"/>
    <n v="30"/>
    <s v="25/110/180/265"/>
    <m/>
    <m/>
    <s v="Kp. Pos Cikoya Rt.002 Rw.001, Desa Cikasungka, Kec. Solear, Kab. Tangerang"/>
    <s v="EID"/>
    <s v="JAW-BT-TGR-0051"/>
    <s v="Stasiun Cikoya"/>
    <s v="B2S"/>
    <s v="TBG"/>
    <s v="JABO"/>
    <x v="14"/>
    <s v="Banten"/>
    <s v="TANGERANG"/>
    <n v="6614368"/>
    <x v="164"/>
    <m/>
    <n v="206"/>
    <s v="&gt; 150 days"/>
    <d v="2020-06-11T00:00:00"/>
    <s v="W24-2020"/>
    <s v="Jun-2020"/>
    <d v="2020-07-02T00:00:00"/>
    <s v="W27-2020"/>
    <s v="Jul-2020"/>
    <d v="2020-07-25T00:00:00"/>
    <s v="W30-2020"/>
    <s v="Jul-2020"/>
    <d v="2020-08-07T00:00:00"/>
    <s v="W32-2020"/>
    <s v="Aug-2020"/>
    <s v="MW"/>
    <d v="2020-07-10T00:00:00"/>
    <m/>
    <n v="566401536248"/>
    <n v="6.6"/>
    <m/>
    <m/>
    <m/>
    <d v="2020-07-02T00:00:00"/>
    <d v="2020-08-06T00:00:00"/>
    <s v="W32-2020"/>
    <m/>
    <d v="2020-08-29T00:00:00"/>
    <m/>
    <s v="38.RFI"/>
    <s v="21.RFI"/>
    <s v="CLOSED - RFI DONE"/>
    <s v="06.08.20 : RFIN sent _x000a_03.08.20 : 30.07.20 : RFI actual, collecting doc_x000a_27.07.20 : 23.07.20 : 20.07.20 : proses PLN connection_x000a_16.07.20 : 13.07.20 : 09.07.20 : 06.07.20 : 02.07.20 : email SRFI-N sent, PLN connection menunggu konfirmasi XL/Tech partner_x000a_29.06.20 : 25.06.20 : curingtime, prepare erection_x000a_22.06.20 : curingtime_x000a_19.06.20 : pouring_x000a_18.06.20 : on going excavation_x000a_15.06.20 : 11.06.20 : excavation start_x000a_08.06.20 : 04.06.20 : preparation start CME_x000a_01.06.20 : RFC, plan start CME minggu depan _x000a_28.05.20 : 25.05.20 : 14.05.20 : 08.05.20 : Plan Start CME 10/05_x000a_30.04.20 : Rekom Lurah done, Issue REKOM CAMAT, karena camat tidak mau mengeluarkan rekomendasi_x000a_23.04.20 : 16.04.20 : IW clear, proses pengajuan ulang eskalasi SITAC_x000a_09.04.20 : IW clear, proses pengajuan ulang eskalasi SITAC_x000a_02.04.20 : rekom on going_x000a_25.03.20 : 19.03.20 : 20.02.20 : Rekom lurah on going. Terkendala lurah akibat commcase tower existing_x000a_13.02.20 : IW on going_x000a_06.02.20 : kand A = validasi done, Candidate A RF TX OK_x000a_24.01.20 : kand A = Ok 30"/>
    <x v="2"/>
    <x v="0"/>
    <m/>
    <m/>
    <m/>
    <m/>
    <x v="2"/>
    <m/>
    <m/>
    <x v="1"/>
    <m/>
    <m/>
  </r>
  <r>
    <n v="54"/>
    <m/>
    <s v="JAW-JK-KYB-0097"/>
    <n v="30571760031"/>
    <s v="1127611003"/>
    <s v="JALAN ASEM CIPEDAK"/>
    <s v="ACTIVE"/>
    <s v="TB"/>
    <n v="106.80364"/>
    <n v="-6.352951"/>
    <n v="30"/>
    <s v="0/90/180/270"/>
    <m/>
    <m/>
    <s v="Jl.Timbul III B RT.08, RW 04, Kel. Cipedak,  Kec. Jagakarsa, Jakarta Selatan"/>
    <s v="EID"/>
    <s v="JAW-JK-KYB-0097"/>
    <s v="Jalan Asem Cipedak"/>
    <s v="B2S"/>
    <s v="TBG"/>
    <s v="JABO"/>
    <x v="10"/>
    <s v="DKI Jakarta"/>
    <s v="JAKARTA SELATAN"/>
    <n v="6614368"/>
    <x v="164"/>
    <m/>
    <n v="192"/>
    <s v="&gt; 150 days"/>
    <d v="2020-06-11T00:00:00"/>
    <s v="W24-2020"/>
    <s v="Jun-2020"/>
    <d v="2020-06-30T00:00:00"/>
    <s v="W27-2020"/>
    <s v="Jun-2020"/>
    <d v="2020-07-25T00:00:00"/>
    <s v="W30-2020"/>
    <s v="Jul-2020"/>
    <d v="2020-08-07T00:00:00"/>
    <s v="W32-2020"/>
    <s v="Aug-2020"/>
    <s v="MW"/>
    <d v="2020-07-10T00:00:00"/>
    <m/>
    <n v="547401717015"/>
    <n v="6.6"/>
    <m/>
    <m/>
    <m/>
    <d v="2020-06-30T00:00:00"/>
    <d v="2020-07-23T00:00:00"/>
    <s v="W30-2020"/>
    <m/>
    <m/>
    <m/>
    <s v="38.RFI"/>
    <s v="21.RFI"/>
    <s v="CLOSED - RFI DONE"/>
    <s v="27.07.20 : 23.07.20 : RFIN sent _x000a_20.07.20 : proses PLN connection_x000a_13.07.20 : 09.07.20 : 06.07.20 : 30.06.20 : email SRFI-N sent, PLN connection menunggu konfirmasi XL/Tech partner_x000a_29.06.20 : 25.06.20 : curingtime_x000a_22.06.20 : 18.06.20 : on going excavation_x000a_15.06.20 : start CME_x000a_11.06.20 : IW clear, proses pengajuan eskalasi sitac _x000a_08.06.20 : IW on going_x000a_04.06.20 : 01.06.20 : IW clear kand B_x000a_28.05.20 : 25.05.20 : 21.05.20 : IW on going_x000a_14.05.20 : TNP ok C, tower 25_x000a_08.05.20 : 30.04.20 : IW on going, terkendala RT sebelah warga radius yang belum setuju_x000a_23.04.20 : RND review_x000a_16.04.20 : proses eskalasi sitac_x000a_09.04.20 : 02.04.20 : IW Clear_x000a_25.03.20 : Candidat NOK, Rehunting_x000a_19.03.20 : 20.02.20 : IW on going_x000a_20.02.20 : IW on going_x000a_13.02.20 : 06.02.20 : Kand A = Rehunting, Candidate A RF NOK"/>
    <x v="2"/>
    <x v="0"/>
    <m/>
    <m/>
    <m/>
    <m/>
    <x v="2"/>
    <m/>
    <m/>
    <x v="1"/>
    <m/>
    <m/>
  </r>
  <r>
    <n v="144"/>
    <m/>
    <s v="JAW-JK-KYB-0027"/>
    <n v="30571980031"/>
    <s v="1127761003"/>
    <s v="SABAR RAYA KEMAJUAN"/>
    <s v="ACTIVE"/>
    <s v="TB"/>
    <n v="106.752678"/>
    <n v="-6.2405910000000002"/>
    <n v="25"/>
    <s v="0/90/180/270"/>
    <m/>
    <m/>
    <s v="Jl.Sabar II No.43 RT.07, RW.04, Kel.Petukangan Selatan, Kec.Pesanggrahan, Jakarta Selatan"/>
    <s v="EID"/>
    <s v="JAW-JK-KYB-0027"/>
    <s v="Sabar Raya Kemajuan"/>
    <s v="B2S"/>
    <s v="TBG"/>
    <s v="JABO"/>
    <x v="10"/>
    <s v="DKI Jakarta"/>
    <s v="JAKARTA SELATAN"/>
    <n v="6614368"/>
    <x v="164"/>
    <m/>
    <n v="191"/>
    <s v="&gt; 150 days"/>
    <d v="2020-06-11T00:00:00"/>
    <s v="W24-2020"/>
    <s v="Jun-2020"/>
    <d v="2020-06-24T00:00:00"/>
    <s v="W26-2020"/>
    <s v="Jun-2020"/>
    <d v="2020-07-25T00:00:00"/>
    <s v="W30-2020"/>
    <s v="Jul-2020"/>
    <d v="2020-08-07T00:00:00"/>
    <s v="W32-2020"/>
    <s v="Aug-2020"/>
    <s v="MW"/>
    <d v="2020-07-10T00:00:00"/>
    <m/>
    <n v="543802871087"/>
    <n v="6.6"/>
    <m/>
    <m/>
    <m/>
    <d v="2020-06-24T00:00:00"/>
    <d v="2020-07-22T00:00:00"/>
    <s v="W30-2020"/>
    <m/>
    <d v="2020-08-18T00:00:00"/>
    <m/>
    <s v="38.RFI"/>
    <s v="21.RFI"/>
    <s v="CLOSED - RFI DONE"/>
    <s v="22.07.20 : RFIN sent _x000a_20.07.20 : proses PLN connection_x000a_13.07.20 : 09.07.20 : 06.07.20 : 29.06.20 : 24.06.20 : email SRFI-N sent, PLN connection menunggu konfirmasi XL/Tech partner_x000a_22.06.20 : ME on going_x000a_18.06.20 : curingtime, prepare erection_x000a_15.06.20 : 11.06.20 : 08.06.20 : 04.06.20 : curingtime_x000a_28.05.20 : 25.05.20 : curingtime_x000a_14.05.20 : 08.05.20 : rekom on going_x000a_30.04.20 : Proses IW OG, terkendala pembatasan lingkungan_x000a_23.04.20 : 16.04.20 : IW OG, Terbatasnya komunikasi dengan perangkat kelurahan karena WFH_x000a_09.04.20 : validasi done, IW on going_x000a_02.04.20 : under review RND_x000a_25.03.20 : IW on going_x000a_19.03.20 :  validasi RND_x000a_20.02.20 :06.02.20 : Hunting kandidat_x000a_"/>
    <x v="2"/>
    <x v="0"/>
    <m/>
    <m/>
    <m/>
    <m/>
    <x v="2"/>
    <m/>
    <m/>
    <x v="1"/>
    <m/>
    <m/>
  </r>
  <r>
    <n v="77"/>
    <m/>
    <s v="JAW-BT-TGR-0029"/>
    <n v="30572020031"/>
    <s v="1317411003"/>
    <s v="KARET SEPATAN TANGERANG"/>
    <s v="ACTIVE"/>
    <s v="TB"/>
    <n v="106.58039100000001"/>
    <n v="-6.1466989999999999"/>
    <n v="50"/>
    <s v="40/140/320"/>
    <m/>
    <m/>
    <s v="Kp. Karet RT 02 Rw 03, Desa Karet, Kecamatan Sepatan, Kabupaten Tangerang - Banten."/>
    <s v="EID"/>
    <s v="JAW-BT-TGR-0029"/>
    <s v="Karet Sepatan Tangerang"/>
    <s v="B2S"/>
    <s v="TBG"/>
    <s v="JABO"/>
    <x v="14"/>
    <s v="Banten"/>
    <s v="TANGERANG"/>
    <n v="6614368"/>
    <x v="164"/>
    <m/>
    <n v="185"/>
    <s v="&gt; 150 days"/>
    <d v="2020-06-11T00:00:00"/>
    <s v="W24-2020"/>
    <s v="Jun-2020"/>
    <d v="2020-07-02T00:00:00"/>
    <s v="W27-2020"/>
    <s v="Jul-2020"/>
    <d v="2020-07-25T00:00:00"/>
    <s v="W30-2020"/>
    <s v="Jul-2020"/>
    <d v="2020-08-07T00:00:00"/>
    <s v="W32-2020"/>
    <s v="Aug-2020"/>
    <s v="MW"/>
    <d v="2020-07-10T00:00:00"/>
    <m/>
    <n v="566601592387"/>
    <n v="6.6"/>
    <m/>
    <m/>
    <m/>
    <d v="2020-07-02T00:00:00"/>
    <d v="2020-07-16T00:00:00"/>
    <s v="W29-2020"/>
    <m/>
    <d v="2020-08-07T00:00:00"/>
    <m/>
    <s v="38.RFI"/>
    <s v="21.RFI"/>
    <s v="CLOSED - RFI DONE"/>
    <s v="20.07.20 : 16.07.20 : RFIN sent_x000a_13.07.20 : 09.07.20 : 06.07.20 : 02.07.20 : email SRFI-N sent, PLN connection menunggu konfirmasi XL/Tech partner_x000a_29.06.20 : 25.06.20 : SRFI, collecting doc SRFIN_x000a_22.06.20 : 18.06.20 : curingtime, prepare erection_x000a_15.06.20 : 11.06.20 : rebarring_x000a_08.06.20 : 04.06.20 : excavation on going_x000a_01.06.20 : excavation start_x000a_28.05.20 : 25.05.20 : 14.05.20 : 08.05.20 : rekom on going_x000a_30.04.20 : Proses negosiasi ke lingkungan untuk realisasi IW_x000a_23.04.20 : 16.04.20 : 09.04.20 : 02.04.20 : rekom on going_x000a_25.03.20 : 19.03.20 : rekon l/c on going_x000a_20.02.20 : IW on going_x000a_13.02.20 : IW on going_x000a_06.02.20 : kand A, B, C = validasi done, Candidate A, B &amp; C RF TX OK_x000a_24.01.20 : kand A, B, C = RND _x000a_A OK 40 Prio 2_x000a_B OK 40 Prio 3_x000a_C OK 40 Prio 1_x000a_"/>
    <x v="2"/>
    <x v="0"/>
    <m/>
    <m/>
    <m/>
    <m/>
    <x v="2"/>
    <m/>
    <m/>
    <x v="1"/>
    <m/>
    <m/>
  </r>
  <r>
    <n v="130"/>
    <m/>
    <s v="JAW-JK-GGP-0529"/>
    <n v="30571970031"/>
    <s v="1127751003"/>
    <s v="PEGADUNGAN TEGAL ALUR"/>
    <s v="ACTIVE"/>
    <s v="TB"/>
    <n v="106.70290799999999"/>
    <n v="-6.1179069999999998"/>
    <n v="30"/>
    <s v="50/140/190"/>
    <m/>
    <m/>
    <s v="Jalan Prepedan Dalam RT. 006 / RW. 009, Kel. Kamal, Kec. Kali Deres - Jakarta Barat"/>
    <s v="EID"/>
    <s v="JAW-JK-GGP-0529"/>
    <s v="Pegadungan Tegal Alur"/>
    <s v="B2S"/>
    <s v="TBG"/>
    <s v="JABO"/>
    <x v="10"/>
    <s v="DKI Jakarta"/>
    <s v="JAKARTA BARAT"/>
    <n v="6614368"/>
    <x v="164"/>
    <m/>
    <n v="196"/>
    <s v="&gt; 150 days"/>
    <d v="2020-06-11T00:00:00"/>
    <s v="W24-2020"/>
    <s v="Jun-2020"/>
    <d v="2020-06-29T00:00:00"/>
    <s v="W27-2020"/>
    <s v="Jun-2020"/>
    <d v="2020-07-25T00:00:00"/>
    <s v="W30-2020"/>
    <s v="Jul-2020"/>
    <d v="2020-07-28T00:00:00"/>
    <s v="W31-2020"/>
    <s v="Jul-2020"/>
    <s v="MW"/>
    <d v="2020-07-10T00:00:00"/>
    <m/>
    <n v="546303095490"/>
    <n v="6.6"/>
    <m/>
    <m/>
    <m/>
    <d v="2020-06-29T00:00:00"/>
    <d v="2020-07-27T00:00:00"/>
    <s v="W31-2020"/>
    <m/>
    <d v="2020-08-06T00:00:00"/>
    <m/>
    <s v="38.RFI"/>
    <s v="21.RFI"/>
    <s v="CLOSED - RFI DONE"/>
    <s v="27.07.20 : RFIN sent _x000a_23.07.20 : 20.07.20 : proses PLN connection_x000a_13.07.20 : 09.07.20 : 06.07.20 : 29.06.20 : email SRFI-N sent, PLN connection menunggu konfirmasi XL/Tech partner_x000a_25.06.20 : curingtime_x000a_22.06.20 : P[MIM] optimis RFI Jun_x000a_22.06.20 : Pouring done 20/06, Erection start 26/06 finish 28/06, S RFI 29/06_x000a_18.06.20 : on going excavation_x000a_15.06.20 : proses perijinan, APD &amp; bouwplank_x000a_11.06.20 : IW clear, proses pengajuan eskalasi sitac_x000a_08.06.20 : RND review_x000a_04.06.20 : IW clear_x000a_01.06.20 : 29.05.20 : waiting RND review, paralel IW on going_x000a_28.05.20 : 25.05.20 : 22.05.20 : RND review_x000a_21.05.20 : 20.05.20 : Apakah bisa tinggi RF 25m? Menjauh dari yg mau dicover_x000a_15.05.20 : RND review_x000a_13.05.20 : submit kand C_x000a_14.05.20 : 08.05.20 : 30.04.20 : rehunting_x000a_23.04.20 : 16.04.20 : _x000a_09.04.20 : kand NOK_x000a_02.04.20 : 25.03.20 : Candidat NOK, Rehunting_x000a_19.03.20 : validasi RND_x000a_20.02.20 : IW on going_x000a_13.02.20 : 06.02.20 : Kand A = Rehunting, Candidate A RF NOK"/>
    <x v="2"/>
    <x v="0"/>
    <m/>
    <m/>
    <m/>
    <m/>
    <x v="2"/>
    <m/>
    <m/>
    <x v="1"/>
    <m/>
    <m/>
  </r>
  <r>
    <n v="146"/>
    <m/>
    <s v="SUM-RI-PBR-1148"/>
    <n v="30571740031"/>
    <s v="0413801003"/>
    <s v="SAIL_TENAYAN RAYA"/>
    <s v="ACTIVE"/>
    <s v="TB"/>
    <n v="101.538166"/>
    <n v="0.51624199999999998"/>
    <n v="50"/>
    <s v="70/200/280"/>
    <n v="2020"/>
    <s v="JEDI 2020 [NEW]"/>
    <s v="Jl. Badak RT.004 RW.003, Kel. Tuah Negeri, Kec. Tenayan Raya, Kota Pekanbaru, Provinsi Riau"/>
    <s v="HTI"/>
    <s v="SUM-RI-PBR-1148"/>
    <s v="SAIL_TENAYAN RAYA"/>
    <s v="B2S"/>
    <s v="TBG"/>
    <s v="West"/>
    <x v="9"/>
    <s v="Kep. Bangka Belitung"/>
    <s v="KOTA PEKANBARU"/>
    <n v="6614369"/>
    <x v="164"/>
    <m/>
    <n v="230"/>
    <s v="&gt; 150 days"/>
    <d v="2020-06-11T00:00:00"/>
    <s v="W24-2020"/>
    <s v="Jun-2020"/>
    <d v="2020-08-16T00:00:00"/>
    <s v="W34-2020"/>
    <s v="Aug-2020"/>
    <d v="2020-07-30T00:00:00"/>
    <s v="W31-2020"/>
    <s v="Jul-2020"/>
    <d v="2020-08-29T00:00:00"/>
    <s v="W35-2020"/>
    <s v="Aug-2020"/>
    <s v="MW"/>
    <d v="2020-07-01T00:00:00"/>
    <m/>
    <n v="181101776401"/>
    <n v="6.6"/>
    <m/>
    <d v="2020-08-25T00:00:00"/>
    <m/>
    <m/>
    <d v="2020-08-30T00:00:00"/>
    <s v="W36-2020"/>
    <m/>
    <m/>
    <m/>
    <s v="38.RFI"/>
    <s v="21.RFI"/>
    <s v="CLOSED - RFI DONE"/>
    <s v="31.08.20 : 30.08.20 : RFIN sent_x000a_29.08.20 : RFI actual, collecting doc RFIN_x000a_27.08.20 : 24.08.20 : 22.08.20 : revisi plan connect PLN/RFI tanggal 29 Aug setelah penambahan 8 tiang_x000a_17.08.20 : 16.08.20 : Soft RFI, wait PLN connection dengan penambahan pole PLN, plan RFI 21 Aug_x000a_13.08.20 : 10.08.20 : Kekurangan material Plat ETA hr ini , start continue erection, PLN Proses Prepare material jaringan, plan SRFI 16 Aug, plan RFI 21 Aug_x000a_06.08.20 : erection on going_x000a_03.08.20 : plan on site kekurangan plat kopel tower besok 3 jul_x000a_30.07.20 : 27.07.20 : erection stop karena terkendala minus plat kopel tower dr pabrikan, plan material dikirim besok dari pabrikator_x000a_23.07.20 : erection on going, PLN register done, menunggu laporan hasil survey PLN_x000a_20.07.20 : curingtime, Backfill done, Prepare Erection _x000a_02.07.20 : rebarring, plan cor 3 jul_x000a_30.06.20 : change transport type menjadi MW, request SK PSB PLN untuk continue PLN Connectionnya_x000a_29.06.20 : rebarring on going_x000a_25.06.20 : excavation done, on going lantai kerja, prepare rebarring_x000a_22.06.20 : on going excavation_x000a_18.06.20 : start galian, proses perijinan_x000a_15.06.20 : 11.06.20 : 08.06.20 : rekom done, proses submit berkas_x000a_04.06.20 : 28.05.20 : 14.05.20 : IW clear, proses approval eskalasi sitac_x000a_23.04.20 : 16.04.20 : revalidasi kand A NOK, propose reloc NOM_x000a_09.04.20 : 02.04.20 : revalidasi kand A_x000a_27.03.20 : validasi done kand B_x000a_25.03.20 : 19.03.20 : 05.03.20 : 01.03.20 : Lahan Pemkot Pekanbaru, masih tahap pembangunan belum bisa dilakukan sewa ke pihak lain  hingga proses serah terima asset ke Pemkot. Kandidat diluar lahan Pemkot yg telah di approved XL ternyata sengketa saat ini sdg proses banding pengadilan tinggi. Dan informasi yg di dapat bahwa tanah Sekitar Perkantoran Pemkot Pekanbaru akan di akuisisi oleh pemkot untuk perluasan kawasan Perkantoran Pemkot_x000a_28.02.20 : 20.02.20 : rehunting_x000a_17.02.20 : submit kand A di lahan Pemkot Pekan Baru, RND kandidat A not approve, arahan rehunting ke tikor berikut : 101.531406, 0.515776_x000a_13.02.20 : 06.02.20 : Hunting kandidat"/>
    <x v="2"/>
    <x v="0"/>
    <m/>
    <m/>
    <m/>
    <m/>
    <x v="2"/>
    <m/>
    <m/>
    <x v="1"/>
    <m/>
    <m/>
  </r>
  <r>
    <n v="40"/>
    <m/>
    <s v="JAW-JI-PCT-4180"/>
    <n v="30571290031"/>
    <s v="1643061003"/>
    <s v="DONOROJO_SENDANG"/>
    <s v="ACTIVE"/>
    <s v="TB"/>
    <n v="110.944416"/>
    <n v="-8.217708"/>
    <n v="50"/>
    <s v="30/180/330"/>
    <n v="2020"/>
    <s v="JEDI 2020 [NEW]"/>
    <s v="Dusun Kendal, RT.01 RW.4, Desa Sendang, Kecamatan Donoroo, Kabupaten Pacitan, Propinsi Jawa Timur_x0009__x0009__x0009__x0009__x000a__x0009__x000a_"/>
    <s v="HTI"/>
    <s v="JAW-JI-PCT-4180"/>
    <s v="DONOROJO_SENDANG"/>
    <s v="B2S"/>
    <s v="TBG"/>
    <s v="EAST"/>
    <x v="6"/>
    <s v="Jawa Timur"/>
    <s v="KAB. PACITAN"/>
    <n v="6614369"/>
    <x v="164"/>
    <m/>
    <n v="199"/>
    <s v="&gt; 150 days"/>
    <d v="2020-06-11T00:00:00"/>
    <s v="W24-2020"/>
    <s v="Jun-2020"/>
    <d v="2020-07-29T00:00:00"/>
    <s v="W31-2020"/>
    <s v="Jul-2020"/>
    <d v="2020-07-30T00:00:00"/>
    <s v="W31-2020"/>
    <s v="Jul-2020"/>
    <d v="2020-07-30T00:00:00"/>
    <s v="W31-2020"/>
    <s v="Jul-2020"/>
    <s v="MW"/>
    <d v="2020-06-24T00:00:00"/>
    <m/>
    <n v="515421453239"/>
    <n v="6.6"/>
    <m/>
    <d v="2020-08-14T00:00:00"/>
    <m/>
    <m/>
    <d v="2020-07-30T00:00:00"/>
    <s v="W31-2020"/>
    <m/>
    <m/>
    <m/>
    <s v="38.RFI"/>
    <s v="21.RFI"/>
    <s v="CLOSED - RFI DONE"/>
    <s v="30.07.20 : RFIN sent _x000a_23.07.20 : SRFI actual, collecting doc SRFIN, on going proses PLN Connection_x000a_16.07.20 : erection on going_x000a_13.07.20 : urugan done, team erection onsite, hold dp lahan, plan start erection jumat_x000a_06.07.20 : backfilling, curing time, plan start erection 7 jul_x000a_02.07.20 : rebarring, plan cor 3 jul_x000a_29.06.20 : rebaring done, prepare for pouring, wait angkur template plan sortir tower hari ini_x000a_25.06.20 : rebaring done, prepare for pouring, wait angkur template_x000a_18.06.20 : persiapan galian dengan excavator, proses perijinan_x000a_15.06.20 : Design process, collect dok RFL &amp; PKS, rekom process_x000a_11.06.20 :08.06.20 : IW clear, proses submit eskalasi sitac, soiltest, collect legal doc_x000a_04.06.20 : IW clear, proses submit eskalasi sitac_x000a_01.06.20 : 28.05.20 : 21.05.20 : 14.05.20 : IW clear, proses submit eskalasi sitac_x000a_08.05.20 : TNP review_x000a_30.04.20 : IW on going, paralel penyelesaian comcase_x000a_23.04.20 : 16.04.20 : 09.04.20 : 02.04.20 : IW on going_x000a_25.03.20 : plan resoswar hari ini tidak dapat dilanjutkan karena isu corona_x000a_19.03.20 : resoswar warga luar ( mediasi warga ) _x000a_11.03.20 : 28.02.20 : 24.02.20 : Resoswar cand IW Clear , dampak provokasi dari warga luar_x000a_20.02.20 : IW clear, IW 11 KK , renego paralel pengajuan biaya _x000a_13.02.20 : IW on going_x000a_06.02.20 : kand A = validasi done, Candidate A RF TX OK_x000a_"/>
    <x v="2"/>
    <x v="0"/>
    <m/>
    <m/>
    <m/>
    <m/>
    <x v="2"/>
    <m/>
    <m/>
    <x v="1"/>
    <m/>
    <m/>
  </r>
  <r>
    <n v="149"/>
    <m/>
    <s v="JAW-JI-BLT-1916"/>
    <n v="30571120031"/>
    <s v="1642891003"/>
    <s v="SANANWETAN_GEDOG"/>
    <s v="ACTIVE"/>
    <s v="TB"/>
    <n v="112.19130199999999"/>
    <n v="-8.0988059999999997"/>
    <n v="40"/>
    <s v="110/230/300"/>
    <n v="2020"/>
    <s v="JEDI 2020 [NEW]"/>
    <s v="JL. LETDA MARKAWI RT.003 RW.002, KELURAHAN GEDOG, KECAMATAN SANANWETAN, KOTA BLITAR, PROPINSI JAWA TIMUR"/>
    <s v="HTI"/>
    <s v="JAW-JI-BLT-1916"/>
    <s v="SANANWETAN_GEDOG"/>
    <s v="B2S"/>
    <s v="TBG"/>
    <s v="EAST"/>
    <x v="6"/>
    <s v="Jawa Timur"/>
    <s v="KOTA BLITAR"/>
    <n v="6614369"/>
    <x v="164"/>
    <m/>
    <n v="297"/>
    <s v="&gt; 150 days"/>
    <d v="2020-06-11T00:00:00"/>
    <s v="W24-2020"/>
    <s v="Jun-2020"/>
    <d v="2020-10-25T00:00:00"/>
    <s v="W44-2020"/>
    <s v="Oct-2020"/>
    <d v="2020-07-31T00:00:00"/>
    <s v="W31-2020"/>
    <s v="Jul-2020"/>
    <d v="2020-11-10T00:00:00"/>
    <s v="W46-2020"/>
    <s v="Nov-2020"/>
    <s v="MW"/>
    <d v="2020-10-01T00:00:00"/>
    <m/>
    <s v="MULTIGUNA"/>
    <m/>
    <m/>
    <d v="2020-10-01T00:00:00"/>
    <m/>
    <m/>
    <d v="2020-11-05T00:00:00"/>
    <s v="W45-2020"/>
    <m/>
    <m/>
    <m/>
    <s v="38.RFI"/>
    <s v="21.RFI"/>
    <s v="CLOSED - RFI DONE"/>
    <s v="05.11.20 : RFIN sent_x000a_02.11.20 : 29.10.20 : aktual SRFI, proses konek PLN (isu perluasan jaringan)_x000a_22.10.20 : 19.10.20 : erection on going_x000a_15.10.20 : curingtime, plan start erection 20 oct 20_x000a_12.10.20 : curingtime_x000a_08.10.20 : 05.10.20 : on going excavation_x000a_01.10.20 : start excavation _x000a_28.09.20 : 24.09.20 : IW done, rekom done, RFC_x000a_21.09.20 : TNP OK MW 40m/0.6, IW clear, rekom camat done kemarin_x000a_17.09.20 : re-validasi kandidat F propose penaikan tinggi tower menjadi SST 52, RNP OK -&gt; RF 50m, proses review TNP, RND ok candidate F, tower 52, plan minggu depan start CME_x000a_14.09.20 : 10.09.20 : proses rehunting_x000a_07.09.20 : 03.09.20 : Review RND kand too far from NOM karena Perwali jarak antar menara, need submit JR &amp; Perwali ke RND_x000a_31.08.20 : Reaktivasi SPK, validasi kand paralel IW clear_x000a_02.07.20 : MOM propose return, hard kandidat, terkait isu regulasi ketinggian tower_x000a_02.07.20 : IW on going, proses soswar forum_x000a_29.06.20 : 25.06.20 : plan start CME minggu depan_x000a_22.06.20 : 19.06.20 : perubahan type transport dari FO menjadi MW, need req SK PLN_x000a_18.06.20 : plan start CME 2 minggu kedepan, plan RFI end of July, on going proses soswar (IW)_x000a_15.06.20 : Proses soswar_x000a_11.06.20 : 08.06.20 : IW on going, soswar forum terkendala isu covid_x000a_04.06.20 : IW on going, soswar forum terkendala isu covid_x000a_01.06.20 : 28.05.20 : 25.05.20 : 14.05.20 :  IW on going, soswar forum terkendala isu covid_x000a_08.05.20 : 30.04.20 : IW on going_x000a_23.04.20 : 16.04.20 : 09.04.20 : 02.04.20 : 25.03.20 :  IW on going, validasi done_x000a_19.03.20 : IW on going, need approval kandidat_x000a_11.03.20 : IW on going_x000a_24.02.20 = Kand B (S : 8° 05'59.61&quot; E : 112° 11'26.08&quot;), rehunting Cand. C langsung Pararel IW, Cand C Kurang 5 KK dr 9 KK plan clear 27.2.20 (need approval cand)_x000a_20.02.20 : IW On going, Kand C IW 8 KK sign 5_x000a_13.02.20 : TNP review_x000a_06.02.20 : kand A = validasi done, Candidate A RF TX OK_x000a_"/>
    <x v="2"/>
    <x v="0"/>
    <m/>
    <m/>
    <m/>
    <m/>
    <x v="2"/>
    <m/>
    <m/>
    <x v="1"/>
    <m/>
    <m/>
  </r>
  <r>
    <n v="166"/>
    <m/>
    <s v="JAW-JI-MJK-4140"/>
    <n v="30571210031"/>
    <s v="1642981003"/>
    <s v="SOOKO_JAMPIROGO"/>
    <s v="ACTIVE"/>
    <s v="TB"/>
    <n v="112.4203"/>
    <n v="-7.5122650000000002"/>
    <n v="30"/>
    <s v="0/90/200"/>
    <n v="2020"/>
    <s v="JEDI 2020 [NEW]"/>
    <s v="Dusun Sambiroto RT 03 RW 02, Desa Sambiroto, Kec. Sooko Kab. Mojokerto, Prov. Jawa Timur"/>
    <s v="HTI"/>
    <s v="JAW-JI-MJK-4140"/>
    <s v="SOOKO_JAMPIROGO"/>
    <s v="B2S"/>
    <s v="TBG"/>
    <s v="EAST"/>
    <x v="6"/>
    <s v="Jawa Timur"/>
    <s v="KAB. MOJOKERTO"/>
    <n v="6614369"/>
    <x v="164"/>
    <m/>
    <n v="266"/>
    <s v="&gt; 150 days"/>
    <d v="2020-06-11T00:00:00"/>
    <s v="W24-2020"/>
    <s v="Jun-2020"/>
    <d v="2020-09-30T00:00:00"/>
    <s v="W40-2020"/>
    <s v="Sep-2020"/>
    <d v="2020-07-31T00:00:00"/>
    <s v="W31-2020"/>
    <s v="Jul-2020"/>
    <d v="2020-10-01T00:00:00"/>
    <s v="W40-2020"/>
    <s v="Oct-2020"/>
    <s v="MW"/>
    <d v="2020-08-10T00:00:00"/>
    <m/>
    <n v="514521503408"/>
    <n v="41.5"/>
    <m/>
    <d v="2020-08-31T00:00:00"/>
    <m/>
    <d v="2020-09-07T00:00:00"/>
    <d v="2020-10-05T00:00:00"/>
    <s v="W41-2020"/>
    <m/>
    <m/>
    <m/>
    <s v="38.RFI"/>
    <s v="21.RFI"/>
    <s v="CLOSED - RFI DONE"/>
    <s v="05.10.20 : RFIN sent (MULTIGUNA)_x000a_01.10.20 : plan connect MG hari ini dan declare RFIN_x000a_28.09.20 : 24.09.20 : 21.09.20 : 17.09.20 : Proses PLN connection, survey PLN done, menunggu surat jawaban PLN terkait isu up daya karena perluasan jaringan, revisi plan RFI 30 sep_x000a_14.09.20 : 10.09.20 : ada perluasan jaringan, potensi up daya dan sedang menunggu hasil survey PLN, plan RFI 19 sept_x000a_07.09.20 : SRFIN sent, plan PLN connect 10 sept_x000a_03.09.20 : 31.08.20 : SRFI, proses PLN Connection_x000a_27.08.20 : erection on going_x000a_24.08.20 : 17.08.20 : curingtime, pouring concrete 15 aug_x000a_13.08.20 : excavation, plan cor 15 aug_x000a_10.08.20 : 06.08.20 : rekom L/C done, confirm kandidat E (112.418906, -7.511394) dijalankan, prepare CME_x000a_03.08.20 : 23.07.20 : plan sign doc legal malam ini, plan submit doc dan plan bisa di jadwalkan join survey senin depan, plan start CME 29 jul_x000a_13.07.20 : 02.07.20 : proses perijinan, plan start CME W2 Juli_x000a_29.06.20 : plan start CME W2 Juli or drop_x000a_25.06.20 : plan start CME minggu depan_x000a_19.06.20 : perubahan type transport dari FO menjadi MW, need req SK PLN_x000a_22.06.20 : 18.06.20 : proses perijinan, plan start CME awal July, plan RFI end of July_x000a_15.06.20 : IW clear, realisasi IW, request soiltest, proses perijinan_x000a_11.06.20 : 08.06.20 : IW clear, pengajuan eskalasi sitac_x000a_04.06.20 :  IW on going, perlu soswar forum_x000a_01.06.20 : 28.05.20 : 25.05.20 : 14.05.20 :  IW on going, perlu soswar forum_x000a_08.05.20 : 30.04.20 : IW on going, perlu soswar forum_x000a_23.04.20 : TNP review_x000a_16.04.20 : 09.04.20 : wait TNP review_x000a_06.04.20 : RND OK_x000a_02.04.20 : IW on going_x000a_25.03.20 : IW failed keponakan LL (Kades) sendiri bersama 4 KK lainnya menyatakan tdk setuju, BA proses / rehunting_x000a_19.03.20 : IW on going, need approval kandidat_x000a_11.03.20 : IW on going_x000a_26.02.20 : kand D = (7° 30'47.36&quot;S 112°25'10.91&quot;E) BAN proses, IW on going_x000a_25.02.20 : Kand D = done submit, Kand. A B C penolakan LL_x000a_20.02.20 : Kand A B Reject , rehunting cand C _x000a_13.02.20 : IW on going_x000a_06.02.20 : kand A = validasi done, Candidate A RF TX OK_x000a_"/>
    <x v="2"/>
    <x v="0"/>
    <m/>
    <m/>
    <m/>
    <m/>
    <x v="2"/>
    <m/>
    <m/>
    <x v="1"/>
    <m/>
    <m/>
  </r>
  <r>
    <n v="87"/>
    <m/>
    <s v="JAW-JK-CKG-0666"/>
    <n v="30572260031"/>
    <s v="1127801003"/>
    <s v="KEMUNING MATRAMAN"/>
    <s v="ACTIVE"/>
    <s v="TB"/>
    <n v="106.863326"/>
    <n v="-6.1976459999999998"/>
    <n v="25"/>
    <s v="0/90/180/270"/>
    <m/>
    <m/>
    <s v="Jl. Kemuning II RT 004 RW 004 kel. Utan Kayu Utara kec. Matraman Jakarta Timur."/>
    <s v="EID"/>
    <s v="JAW-JK-CKG-0666"/>
    <s v="Kemuning Matraman"/>
    <s v="B2S"/>
    <s v="TBG"/>
    <s v="JABO"/>
    <x v="10"/>
    <s v="DKI Jakarta"/>
    <s v="JAKARTA TIMUR"/>
    <n v="6614368"/>
    <x v="164"/>
    <m/>
    <n v="254"/>
    <s v="&gt; 150 days"/>
    <d v="2020-06-11T00:00:00"/>
    <s v="W24-2020"/>
    <s v="Jun-2020"/>
    <d v="2020-07-31T00:00:00"/>
    <s v="W31-2020"/>
    <s v="Jul-2020"/>
    <d v="2020-07-31T00:00:00"/>
    <s v="W31-2020"/>
    <s v="Jul-2020"/>
    <d v="2020-09-22T00:00:00"/>
    <s v="W39-2020"/>
    <s v="Sep-2020"/>
    <s v="MW"/>
    <d v="2020-06-12T00:00:00"/>
    <m/>
    <n v="541301474411"/>
    <n v="6.6"/>
    <m/>
    <m/>
    <m/>
    <m/>
    <d v="2020-09-23T00:00:00"/>
    <s v="W39-2020"/>
    <m/>
    <m/>
    <m/>
    <s v="38.RFI"/>
    <s v="21.RFI"/>
    <s v="CLOSED - RFI DONE"/>
    <s v="23.09.20 : RFIN sent_x000a_21.09.20 : 17.09.20 : 14.09.20 : 07.09.20 : 03.09.20 : 02.09.20 : XL approved dg Prabayar (Token) dan pengisisn token 1 jt by TBG, proses PLN Connection_x000a_31.08.20 : 25.08.20 : SRFIN sent, waiting approval daya 16.5 kVA rayon cempaka putih_x000a_27.08.20 : 24.08.20 : revisi plan RFI 28 Aug_x000a_17.08.20 : plan RFI 21 Aug 20_x000a_13.08.20 : 10.08.20 : SRFI, proses PLN connection_x000a_06.08.20 : Plan Finish Erection 08/08, Plan S RFI 10/08_x000a_03.08.20 : on going erection, plan erection done 8 aug_x000a_30.07.20 : Erection start 30/07_x000a_27.07.20 : curingtimec_x000a_23.07.20 : Galian pondasi OG, Re design pondasi terkait perubahan type Pole MCP, plan Pouring 25/07_x000a_20.07.20 : Galian pondasi OG, Re design pondasi terkait perubahan type Pole MCP_x000a_16.07.20 : 13.07.20 : excavation_x000a_09.07.20 : 06.07.20 : On Going Excavation_x000a_02.07.20 : On Going Excavation, Due to need Process Permit Issue (Done Solve)_x000a_29.06.20 : on going rekom_x000a_25.06.20 : Plan IW Done Jun 2020_x000a_22.06.20 : Risk RFC Juni, tiba2 muncul  penolakan warga, plan geser dan proses  nego ke XL, paralel pengajuan kand baru ke XL_x000a_22.06.20 : 18.06.20 : 15.06.20 : 11.06.20 : excavation start_x000a_08.06.20 : proses rekom_x000a_04.06.20 : IW on going_x000a_01.06.20 : 29.05.20 : IW on going, paralel validasi kand alternatif, waiting TNP review, kand geser 15m, plan start minggu depan, plan RFI 15 juni (KLS)_x000a_28.05.20 : 25.05.20 : 21.05.20 : IW on going_x000a_14.05.20 : TNP ok B, tower 20_x000a_08.05.20 : 30.04.20 : 30.04.20 : IW on going_x000a_23.04.20 : 16.04.20 : IW OG, Terbatasnya komunikasi dengan perangkat kelurahan karena WFH_x000a_09.04.20 : Proses perijinan lingkungan dan Kelurahan, info pelayanan kelurahan sementara masih tutup terkait wabah corona._x000a_- sampai dengan saat ini pihak kelurahan masih belum bisa membantu proses ijin lingkungan di karenakan dengan _x000a_  adanya issue corona._x000a_02.04.20 : 25.03.20 : 23.03.20 : Proses IW,  kelurahan pelayanan tutup sementara terkait isu corona_x000a_19.03.20 : IW on going_x000a_20.02.20 : IW on going_x000a_13.02.20 : 06.02.20 : Kand A = Rehunting, Candidate A RF NOK"/>
    <x v="2"/>
    <x v="0"/>
    <m/>
    <m/>
    <m/>
    <m/>
    <x v="2"/>
    <m/>
    <m/>
    <x v="1"/>
    <m/>
    <m/>
  </r>
  <r>
    <n v="76"/>
    <m/>
    <s v="JAW-JI-PCT-4182"/>
    <n v="30571300031"/>
    <s v="1643071003"/>
    <s v="KARANGTURI_SUDIMORO"/>
    <s v="ACTIVE"/>
    <s v="TB"/>
    <n v="111.398849"/>
    <n v="-8.2618120000000008"/>
    <n v="50"/>
    <s v="0/120/240"/>
    <n v="2020"/>
    <s v="JEDI 2020 [NEW]"/>
    <s v=" DUSUN KARANGREJO RT.003 RW.011 DESA SUMBEREJO KEC. SUDIMORO KAB. PACITAN PROP. JAWA TIMUR"/>
    <s v="HTI"/>
    <s v="JAW-JI-PCT-4182"/>
    <s v="Karangturi_Sudimoro"/>
    <s v="B2S"/>
    <s v="TBG"/>
    <s v="EAST"/>
    <x v="6"/>
    <s v="Jawa Timur"/>
    <s v="KAB. PACITAN"/>
    <n v="6614369"/>
    <x v="164"/>
    <m/>
    <n v="249"/>
    <s v="&gt; 150 days"/>
    <d v="2020-06-11T00:00:00"/>
    <s v="W24-2020"/>
    <s v="Jun-2020"/>
    <d v="2020-07-29T00:00:00"/>
    <s v="W31-2020"/>
    <s v="Jul-2020"/>
    <d v="2020-07-31T00:00:00"/>
    <s v="W31-2020"/>
    <s v="Jul-2020"/>
    <d v="2020-09-15T00:00:00"/>
    <s v="W38-2020"/>
    <s v="Sep-2020"/>
    <s v="MW"/>
    <d v="2020-06-29T00:00:00"/>
    <m/>
    <n v="515421483468"/>
    <n v="6.6"/>
    <m/>
    <d v="2020-08-21T00:00:00"/>
    <m/>
    <d v="2020-09-01T00:00:00"/>
    <d v="2020-09-18T00:00:00"/>
    <s v="W38-2020"/>
    <m/>
    <m/>
    <m/>
    <s v="38.RFI"/>
    <s v="21.RFI"/>
    <s v="CLOSED - RFI DONE"/>
    <s v="18.09.20 : RFIN sent (MULTIGUNA)_x000a_17.09.20 : RFI Multiguna connect, plan PLN permanen akhir bulan_x000a_14.09.20 : 10.09.20 : 07.09.20 : 03.09.20 : 03.09.20 : 01.09.20 : SRFIN sent_x000a_31.08.20 : 27.08.20 : 24.08.20 : PLN connection menunggu review add work PLN by Power eng XL (eskalasi isu besar daya PLN terkait isu BP vs Biaya Investasi PLN)_x000a_17.08.20 : 06.08.20 : eskalasi isu besar daya PLN terkait isu BP vs Biaya Investasi PLN_x000a_23.07.20 : SRFI actual, collecting doc SRFIN, on going proses PLN Connection_x000a_16.07.20 : erection on going_x000a_13.07.20 : Urugan done, team erection onsite, tower sortir, pagar onsite_x000a_06.07.20 : on going cor pondasi_x000a_02.07.20 : rebarring, plan cor 3 jul_x000a_29.06.20 : rebarring don, prepare cor, sortir material tower_x000a_25.06.20 : rebarring_x000a_19.06.20 : perubahan type transport dari FO menjadi MW, need req SK PLN_x000a_18.06.20 : prepare galian, proses perijinan_x000a_15.06.20 : 08.06.20 : Rekom on going, DESIGN PROSES ,COLLECT DOC RFL AND PKS, IW CLEAR, plan RFI 24 jun 20, plan SRFI/RFI Juli 20_x000a_11.06.20 : plan RFI 24 jun 20, plan SRFI/RFI Juli 20_x000a_ 08.06.20 : DESIGN PROSES ,COLLECT DOC RFL AND PKS, IW CLEAR_x000a_04.06.20 : IW clear, proses submit eskalasi sitac_x000a_01.06.20 : 28.05.20 : 21.05.20 : 14.05.20 : IW clear, proses submit eskalasi sitac_x000a_08.05.20 : TNP review_x000a_30.04.20 : IW on going_x000a_23.04.20 : 16.04.20 : 09.04.20 : IW on going_x000a_02.04.20 : 25.03.20 : 19.03.20 : resoswar warga luar ( mediasi warga ) _x000a_11.03.20 : 28.02.20 : IW Clear 13 KK, proses review eskalasi sitac dan collecting legal doc_x000a_25.02.20 : IW Clear 13 KK, proses submit eskalasi sitac_x000a_20.02.20 : 13.02.20 : Kand B = Rehunting_x000a_06.02.20 : Kand A = RF OK, TX review_x000a_31.01.20 : Kand A : TNP NOK, site isolated, arahan rehunting ke -8.25971137 ; 111.3965053"/>
    <x v="2"/>
    <x v="0"/>
    <m/>
    <m/>
    <m/>
    <m/>
    <x v="2"/>
    <m/>
    <m/>
    <x v="1"/>
    <m/>
    <m/>
  </r>
  <r>
    <n v="111"/>
    <m/>
    <s v="JAW-JK-KYB-0102"/>
    <n v="30571790031"/>
    <s v="1127641003"/>
    <s v="MENTENG LENTENG AGUNG"/>
    <s v="ACTIVE"/>
    <s v="TB"/>
    <n v="106.830691"/>
    <n v="-6.3285479999999996"/>
    <n v="25"/>
    <s v="0/180/290"/>
    <m/>
    <m/>
    <s v="Jl.Menteng, RT.07 RW.06 Kel. Lenteng Agung, Kec. Jagakarsa, Jakarta Selatan "/>
    <s v="EID"/>
    <s v="JAW-JK-KYB-0102"/>
    <s v="Menteng Lenteng Agung"/>
    <s v="B2S"/>
    <s v="TBG"/>
    <s v="JABO"/>
    <x v="10"/>
    <s v="DKI Jakarta"/>
    <s v="JAKARTA SELATAN"/>
    <n v="6614368"/>
    <x v="164"/>
    <m/>
    <n v="246"/>
    <s v="&gt; 150 days"/>
    <d v="2020-06-11T00:00:00"/>
    <s v="W24-2020"/>
    <s v="Jun-2020"/>
    <d v="2020-07-31T00:00:00"/>
    <s v="W31-2020"/>
    <s v="Jul-2020"/>
    <d v="2020-07-31T00:00:00"/>
    <s v="W31-2020"/>
    <s v="Jul-2020"/>
    <d v="2020-09-15T00:00:00"/>
    <s v="W38-2020"/>
    <s v="Sep-2020"/>
    <s v="MW"/>
    <d v="2020-06-12T00:00:00"/>
    <m/>
    <n v="547401737021"/>
    <n v="6.6"/>
    <m/>
    <m/>
    <m/>
    <d v="2020-07-23T00:00:00"/>
    <d v="2020-09-15T00:00:00"/>
    <s v="W38-2020"/>
    <m/>
    <d v="2020-09-25T00:00:00"/>
    <m/>
    <s v="38.RFI"/>
    <s v="21.RFI"/>
    <s v="CLOSED - RFI DONE"/>
    <s v="15.09.20 : RFIN sent_x000a_14.09.20 : 07.09.20 : 03.09.20 : 31.08.20 : 27.08.20 : 24.08.20 : Proses Ijin ke Dinas Pertamanan, karena menggunakan kabel bawah tanah, rev plan RFI 5 sep (W1 sep)_x000a_17.08.20 : Need kabel bawah tanah, plan Connect 19/08_x000a_13.08.20 : 10.08.20 : revisi plan RFI 19 Aug_x000a_06.08.20 : 27.07.20 : 23.07.20 : email SRFI-N sent_x000a_23.07.20 : Finishing ME Istallation_x000a_20.07.20 : Erection OG_x000a_16.07.20 : 13.07.20 : 09.07.20 : erection on going_x000a_06.07.20 : cor done, curing time_x000a_02.07.20 : excavation start,  On Going Excavation Due to late in Process Permit Dinas Pertanaman Jaksel (Issue Solve)_x000a_29.06.20 : bouwplank, paralel proses perijinan_x000a_25.06.20 : bouwplank, Plan RFI Jul 2020_x000a_22.06.20 : Risk RFC Juni,_x000a_22.06.20 : 18.06.20 : 15.06.20 : proses perijinan, APD &amp; bouwplank_x000a_11.06.20 : design pack &amp; bouwplank, proses perijinan, menunggu perijinan dinas pertamanan_x000a_08.06.20 : 04.06.20 : proses perijinan, preparation start CME_x000a_01.06.20 : rekom _x000a_28.05.20 : 25.05.20 : 08.05.20 : IW on going_x000a_30.04.20 : Negosiasi BAN_x000a_23.04.20 : 16.04.20 : IW OG, Terbatasnya komunikasi dengan perangkat kelurahan karena WFH_x000a_09.04.20 : 02.04.20 : 25.03.20 : 19.03.20 : 20.02.20 : IW on going_x000a_13.02.20 : IW on going_x000a_06.02.20 : kand A = validasi done, Candidate A RF TX OK_x000a_30.01.20 : kand A = submit A 106°49'50.74&quot;E 6°19'41.56&quot;S/106.830761 -6.328211 OK, Center Antenna 20m"/>
    <x v="2"/>
    <x v="0"/>
    <m/>
    <m/>
    <m/>
    <m/>
    <x v="2"/>
    <m/>
    <m/>
    <x v="1"/>
    <m/>
    <m/>
  </r>
  <r>
    <n v="98"/>
    <m/>
    <s v="JAW-JI-LMG-4275"/>
    <n v="30571150031"/>
    <s v="1642921003"/>
    <s v="LAMONGAN_BANJARMENDALAN"/>
    <s v="ACTIVE"/>
    <s v="TB"/>
    <n v="112.4273"/>
    <n v="-7.1143539999999996"/>
    <n v="30"/>
    <s v="0/90/250"/>
    <n v="2020"/>
    <s v="JEDI 2020 [NEW]"/>
    <s v="KADEK SUWOKO 45, RT002 RW 001, DESA SIDOREJO, KEC. DEKET, KAB. LAMONGAN"/>
    <s v="HTI"/>
    <s v="JAW-JI-LMG-4275"/>
    <s v="LAMONGAN_BANJARMENDALAN"/>
    <s v="B2S"/>
    <s v="TBG"/>
    <s v="EAST"/>
    <x v="6"/>
    <s v="Jawa Timur"/>
    <s v="KAB. LAMONGAN"/>
    <n v="6614369"/>
    <x v="164"/>
    <m/>
    <n v="238"/>
    <s v="&gt; 150 days"/>
    <d v="2020-06-11T00:00:00"/>
    <s v="W24-2020"/>
    <s v="Jun-2020"/>
    <d v="2020-07-29T00:00:00"/>
    <s v="W31-2020"/>
    <s v="Jul-2020"/>
    <d v="2020-07-31T00:00:00"/>
    <s v="W31-2020"/>
    <s v="Jul-2020"/>
    <d v="2020-09-07T00:00:00"/>
    <s v="W37-2020"/>
    <s v="Sep-2020"/>
    <s v="MW"/>
    <d v="2020-07-21T00:00:00"/>
    <m/>
    <n v="518031744443"/>
    <n v="6.6"/>
    <m/>
    <d v="2020-09-07T00:00:00"/>
    <m/>
    <m/>
    <d v="2020-09-07T00:00:00"/>
    <s v="W37-2020"/>
    <m/>
    <m/>
    <m/>
    <s v="38.RFI"/>
    <s v="21.RFI"/>
    <s v="CLOSED - RFI DONE"/>
    <s v="07.09.20 : RFIN sent_x000a_07.09.20 : perapihan F&amp;Y, plan hari ini declare RFIN_x000a_03.09.20 : 31.08.20 : 27.08.20 : RFI actual 26 Aug, collecting doc RFIN_x000a_24.08.20 : 17.08.20 : SRFI 14 Aug, plan RFI 25 Aug_x000a_13.08.20 : plan SRFI 14 Aug, plan RFI 25 Aug_x000a_10.08.20 : 06.08.20 : on going erection_x000a_03.08.20 : 23.07.20 : lantai kerja dan pembesian OG _x000a_16.07.20 : galian pondasi_x000a_13.07.20 : prepare team_x000a_06.07.20 : 02.07.20 : proses perijinan, plan start CME W2 Juli_x000a_29.06.20 : plan start CME W2 Juli or drop_x000a_25.06.20 : plan start CME minggu depan_x000a_22.06.20 : plan start CME June, plan RFI end July, eskalasi sitac approved, need new design kamuflase dengan PTS_x000a_19.06.20  perubahan type transport dari FO menjadi MW, need req SK PLN_x000a_18.06.20 : plan start CME June, plan RFI end July_x000a_15.06.20 : 11.06.20 : isu cell plan, approved outcell dg tower kamuflase, proses design on going, plan RFC 24 jun 20, , plan SRFI/RFI Juli 20_x000a_08.06.20 : 04.06.20 : IW clear, proses rekom, isu regulasi_x000a_01.06.20 : 28.05.20 : 25.05.20 : 14.05.20 : IW clear, proses rekom, isu regulasi_x000a_08.05.20 : 30.04.20 : IW clear, proses rekom, isu regulasi_x000a_23.04.20 : TNP review_x000a_16.04.20 : IW clear, isu regulasi_x000a_09.04.20 : iw clear, proses pengajuan eskalasi sitac_x000a_02.04.20 : 25.03.20 : proses pengajuan design Camuflase dan Koordinasi Kominfo_x000a_19.03.20 : 11.03.20 : 28.02.20 : Kand D = IW Clear, proses eskalasi sitac, collecting legal doc_x000a_22.02.20 : Kand D = IW Clear 8 kk, propsoe camuflase ( cellplan ) _x000a_20.02.20 : IW On going_x000a_13.02.20 : TNP review_x000a_06.02.20 : kand A = validasi done, Candidate A RF TX OK_x000a_28.01.20 : kand A =  RND 30 0/70/225 28Jan20 : Ok candidate A, tower 32_x000a_27.01.20 : _x000a_kand A = 112.42694 -7.116028 GF SST 32 Out Cellplan. Pengajuan Permohonan pertimbangan Cellplan OG_x000a_kand B =  112.42839 -7.105469 995.23 GF SST 32 Kandidat Out SAR namun dalam cellplan. Perda terlampir"/>
    <x v="2"/>
    <x v="0"/>
    <m/>
    <m/>
    <m/>
    <m/>
    <x v="2"/>
    <m/>
    <m/>
    <x v="1"/>
    <m/>
    <m/>
  </r>
  <r>
    <n v="92"/>
    <m/>
    <s v="JAW-JK-CKG-0664"/>
    <n v="30571800031"/>
    <s v="1127651003"/>
    <s v="KESADARAN CIPINANG"/>
    <s v="ACTIVE"/>
    <s v="TB"/>
    <n v="106.886275"/>
    <n v="-6.236713"/>
    <n v="25"/>
    <s v="0/70/180/275"/>
    <m/>
    <m/>
    <s v="Bambu kuning selatan, RT 13, RW 02 , Kel. BAMBU Apus, Kec. Cipayung, Kota jakarta timur"/>
    <s v="EID"/>
    <s v="JAW-JK-CKG-0664"/>
    <s v="Kesadaran Cipinang"/>
    <s v="B2S"/>
    <s v="TBG"/>
    <s v="JABO"/>
    <x v="10"/>
    <s v="DKI Jakarta"/>
    <s v="JAKARTA TIMUR"/>
    <n v="6614368"/>
    <x v="164"/>
    <m/>
    <n v="197"/>
    <s v="&gt; 150 days"/>
    <d v="2020-06-11T00:00:00"/>
    <s v="W24-2020"/>
    <s v="Jun-2020"/>
    <d v="2020-06-30T00:00:00"/>
    <s v="W27-2020"/>
    <s v="Jun-2020"/>
    <d v="2020-07-31T00:00:00"/>
    <s v="W31-2020"/>
    <s v="Jul-2020"/>
    <d v="2020-08-07T00:00:00"/>
    <s v="W32-2020"/>
    <s v="Aug-2020"/>
    <s v="MW"/>
    <d v="2020-06-24T00:00:00"/>
    <m/>
    <n v="544104319788"/>
    <n v="6.6"/>
    <m/>
    <m/>
    <m/>
    <d v="2020-06-26T00:00:00"/>
    <d v="2020-07-28T00:00:00"/>
    <s v="W31-2020"/>
    <m/>
    <d v="2020-08-18T00:00:00"/>
    <m/>
    <s v="38.RFI"/>
    <s v="21.RFI"/>
    <s v="CLOSED - RFI DONE"/>
    <s v="28.07.20 : RFIN sent _x000a_23.07.20 : actual RFI20.07.20 : proses PLN connection_x000a_13.07.20 : 09.07.20 : 06.07.20 : 02.07.20 : email SRFI-N sent, wait SK PLN release from XL_x000a_29.06.20 : 25.06.20 : email SRFI-N sent_x000a_25.06.20 : ME on going_x000a_22.06.20 : [MIM] optimis RFI Jun_x000a_22.06.20 : Erection Plan start 23/06, Plan S RFI 26/06_x000a_18.06.20 : curingtime, plan RFI end June_x000a_15.06.20 : proses perijinan, APD &amp; bouwplank_x000a_11.06.20 : IW clear, proses pengajuan eskalasi sitac_x000a_08.06.20 : IW on going_x000a_04.06.20 : 01.06.20 : kand approved, IW on going_x000a_28.05.20 : 25.05.20 : 15.05.20 : TNP review_x000a_14.05.20 : approval kandidat, kabdidat sebelumnya commcase_x000a_08.05.20 : 30.04.20 : Galian Pondasi Block akses warga_x000a_30.04.20 : need cek status RND validationnya_x000a_23.04.20 : 16.04.20 : on going excavation_x000a_09.04.20 : Galian pondasi OG_x000a_02.04.20 : RFC, proses perijinan_x000a_25.03.20 : 23.03.20 : IW Clear_x000a_19.03.20 : IW on going_x000a_20.02.20 : IW on going_x000a_13.02.20 : 06.02.20 : Kand A = Rehunting, Candidate A RF NOK"/>
    <x v="2"/>
    <x v="0"/>
    <m/>
    <m/>
    <m/>
    <m/>
    <x v="2"/>
    <m/>
    <m/>
    <x v="1"/>
    <m/>
    <m/>
  </r>
  <r>
    <n v="79"/>
    <m/>
    <s v="JAW-BT-TGR-0031"/>
    <n v="30572160031"/>
    <s v="1317481003"/>
    <s v="KAYU AGUNG SEPATAN"/>
    <s v="ACTIVE"/>
    <s v="TB"/>
    <n v="106.59191800000001"/>
    <n v="-6.0966300000000002"/>
    <n v="40"/>
    <s v="15/90/280"/>
    <m/>
    <m/>
    <s v="Jalan Mangga 2  RT 05 RW 05 Desa Kayu Agung Kecamatan Sepatan Kabupaten Tangerang-Banten"/>
    <s v="EID"/>
    <s v="JAW-BT-TGR-0031"/>
    <s v="Kayu Agung Sepatan"/>
    <s v="B2S"/>
    <s v="TBG"/>
    <s v="JABO"/>
    <x v="14"/>
    <s v="Banten"/>
    <s v="TANGERANG"/>
    <n v="6614368"/>
    <x v="164"/>
    <m/>
    <n v="170"/>
    <s v="&gt; 150 days"/>
    <d v="2020-06-11T00:00:00"/>
    <s v="W24-2020"/>
    <s v="Jun-2020"/>
    <d v="2020-05-12T00:00:00"/>
    <s v="W20-2020"/>
    <s v="May-2020"/>
    <d v="2020-07-31T00:00:00"/>
    <s v="W31-2020"/>
    <s v="Jul-2020"/>
    <d v="2020-08-07T00:00:00"/>
    <s v="W32-2020"/>
    <s v="Aug-2020"/>
    <s v="MW"/>
    <d v="2020-06-12T00:00:00"/>
    <m/>
    <n v="566601578127"/>
    <n v="6.6"/>
    <m/>
    <m/>
    <m/>
    <m/>
    <d v="2020-07-01T00:00:00"/>
    <s v="W27-2020"/>
    <m/>
    <d v="2020-07-23T00:00:00"/>
    <m/>
    <s v="38.RFI"/>
    <s v="21.RFI"/>
    <s v="CLOSED - RFI DONE"/>
    <s v="01.07.20 : RFIN sent _x000a_29.06.20 : Proses PLN Connection_x000a_22.06.20 : 18.06.20 : curingtime, prepare erection_x000a_15.06.20 : prepare cor_x000a_11.06.20 : rebarring_x000a_08.06.20 : excavation on going_x000a_04.06.20 : proses perijinan, preparation start CME_x000a_28.05.20 : 25.05.20 : 14.05.20 : 08.05.20 : 30.04.20 :  Proses REKOM, terkendala permintaan biaya LURCAM yang tinggi_x000a_23.04.20 : 16.04.20 : 09.04.20 : 02.04.20 : rekom on going_x000a_25.03.20 : 19.03.20 : rekom l/c on going_x000a_11.03.20 : 09.03.20 : IW CLear, Realisasi OG_x000a_20.02.20 : IW on going_x000a_13.02.20 : IW on going_x000a_06.02.20 : kand A, B, C = validasi done, Candidate A, B &amp; C RF TX OK_x000a_24.01.20 : kand A = RND _x000a_A OK 40 Prio 2_x000a_B OK 40 Prio 3_x000a_C OK 40 Prio 1_x000a_"/>
    <x v="2"/>
    <x v="0"/>
    <m/>
    <m/>
    <m/>
    <m/>
    <x v="2"/>
    <m/>
    <m/>
    <x v="1"/>
    <m/>
    <m/>
  </r>
  <r>
    <n v="135"/>
    <m/>
    <s v="JAW-JK-CKG-0155"/>
    <n v="30571880031"/>
    <s v="1127701003"/>
    <s v="PULO BUARAN JATINEGARA"/>
    <s v="ACTIVE"/>
    <s v="TB"/>
    <n v="106.917751"/>
    <n v="-6.2062569999999999"/>
    <n v="30"/>
    <s v="0/65/140/240"/>
    <m/>
    <m/>
    <s v="JL. Pulobuaran I (komplek Pergudangan) PT. JIEP RT.004 RW.006, Kelurahan Jatinegara, Kecamatan Cakung, Kota Jakarta Timur, Provinsi DKI Jakarta"/>
    <s v="EID"/>
    <s v="JAW-JK-CKG-0155"/>
    <s v="Pulo Buaran Jatinegara"/>
    <s v="B2S"/>
    <s v="TBG"/>
    <s v="JABO"/>
    <x v="10"/>
    <s v="DKI Jakarta"/>
    <s v="JAKARTA TIMUR"/>
    <n v="6614368"/>
    <x v="164"/>
    <m/>
    <n v="291"/>
    <s v="&gt; 150 days"/>
    <d v="2020-06-11T00:00:00"/>
    <s v="W24-2020"/>
    <s v="Jun-2020"/>
    <d v="2020-08-04T00:00:00"/>
    <s v="W32-2020"/>
    <s v="Aug-2020"/>
    <d v="2020-08-04T00:00:00"/>
    <s v="W32-2020"/>
    <s v="Aug-2020"/>
    <d v="2020-10-16T00:00:00"/>
    <s v="W42-2020"/>
    <s v="Oct-2020"/>
    <s v="MW"/>
    <d v="2020-10-01T00:00:00"/>
    <m/>
    <n v="541301488450"/>
    <n v="6.6"/>
    <m/>
    <m/>
    <m/>
    <d v="2020-09-30T00:00:00"/>
    <d v="2020-10-30T00:00:00"/>
    <s v="W44-2020"/>
    <m/>
    <m/>
    <m/>
    <s v="38.RFI"/>
    <s v="21.RFI"/>
    <s v="CLOSED - RFI DONE"/>
    <s v="02.11.20 : RFIN sent_x000a_26.10.20 : proses penyambungan PLN_x000a_22.10.20 : 19.10.20 : 15.10.20 : 12.10.20 : revisi PLN connection 16 oct 20, waiting approval Power Eng XL terkait isu Rayon PLN Cempaka Putih (Daya 13.5 kVA kebawah dilayani dg Pra bayar, Daya 16.5 kVA keatas dengan Pasca Bayar)_x000a_05.10.20 : 01.10.20 : proses PLN connection, plan 10 oct_x000a_30.09.20 : email SRFI-N sent_x000a_28.09.20 :  Finishing ME, on going Pagar &amp; halaman_x000a_24.09.20 : ME Installation OG_x000a_21.09.20 : 17.09.20 : Curing Time OG, Plan Erection 24/09 finish 26/09, Plan S RFI 28/09_x000a_14.09.20 : rebarring, plan cor besok menunggu usrat ijin dari PT. JIEP_x000a_10.09.20 : Plan galian Finish 10/09, Plan Pouring 12/09, Plan S RFI 20/09_x000a_07.09.20 : galian on going, PKS signed dan rekom lurcam, proses perijinan_x000a_03.09.20 : MOM : start galian_x000a_31.08.20 : 27.08.20 : 24.08.20 : menunggu rilis Surat ijin kerja dr PT JIP untuk start CME_x000a_17.08.20 : proses BA jaminan dari JIP (Jakarta Idustrial Estate PuloGadung) untuk syarat start CME, plan start CME paling lmabat 20 AUG_x000a_13.08.20 : Survey done, PT. JIEP meminta digeser sitenya 200m untuk mendekati utilitas kabel power dan FO_x000a_10.08.20 : OG Join Survey dengan PT JIEP, untuk penempatan posisi Pole MCP (kand A)_x000a_06.08.20 : kembali kand A, plan bouwplank minggu depan_x000a_30.07.20 : 23.07.20 : 20.07.20 : Mediasi pertama belum menemui titik temu, plan mediasi kedua melibatkan Lurah, MUSPIKA, dan tokoh masyarkat 18/07_x000a_16.07.20 : 13.07.20 : 09.07.20 : MOM : ada comcase, sudah IW clear tetapi ada provokasi warga luar radius, besok malam diadakan mediasi dengan tokoh masyarakat, jika isu clear maka proses realisasi dilanjutkan minggu depan._x000a_06.07.20 : 02.07.20 : IW clear, plan rekom release 6 juli, plan start CME 10 jul, Plan RFI 4 aug_x000a_29.06.20 : IW clear_x000a_25.06.20 : IW kurang 3 kk dari 20 kk, pole MCP 20m_x000a_22.06.20 : 18.06.20 : XL ok 20 m, kembali ke kand awal, proses rekom_x000a_15.06.20 : 11.06.20 : rehunting, plan IW done jun 20_x000a_08.06.20 : RND review_x000a_04.06.20 : 01.06.20 : 29.05.20 : waiting RND review, paralel IW on going_x000a_28.05.20 : 25.05.20 : 22.05.20 : RND review_x000a_21.05.20 : 20.05.20 : remark RND Apakah bisa tinggi RF 25m? Menjauh dari yg mau dicover_x000a_15.05.20 : RND review_x000a_13.05.20 : submit kand C_x000a_14.05.20 : 08.05.20 : 30.04.20 : rehunting_x000a_23.04.20 : 16.04.20 : Rehunting site, NOM berada dikawasan Industri JIP, high price sewa lahan PT.JIEP, rehunting hard space 300 meter. Mohon arahan_x000a_09.04.20 : kand NOK_x000a_02.04.20 : 25.03.20 : Candidat NOK, Rehunting_x000a_19.03.20 :  validasi RND_x000a_20.02.20 : IW on going_x000a_13.02.20 : IW on going_x000a_06.02.20 : kand A = validasi done, Candidate A RF TX OK_x000a_30.01.20 : kand A = submit A 106°55'03.87&quot;E 6°12'22.44&quot;S/106.917742 -6.206233 OK, Center Antenna 20m"/>
    <x v="2"/>
    <x v="0"/>
    <m/>
    <m/>
    <m/>
    <m/>
    <x v="2"/>
    <m/>
    <m/>
    <x v="1"/>
    <m/>
    <m/>
  </r>
  <r>
    <n v="86"/>
    <m/>
    <s v="JAW-JI-LMJ-4226"/>
    <n v="30571200031"/>
    <s v="1642971003"/>
    <s v="KEDUNGJAJANG_SAWARAN_KULON"/>
    <s v="ACTIVE"/>
    <s v="TB"/>
    <n v="113.214822"/>
    <n v="-8.0026600000000006"/>
    <n v="50"/>
    <s v="110/180/270"/>
    <n v="2020"/>
    <s v="JEDI 2020 [NEW]"/>
    <s v="Dusun Makam RT 01 RW 03, Desa Sawaran Kulon, Kecamatan Kedungjajang, Kabupaten Lumajang"/>
    <s v="HTI"/>
    <s v="JAW-JI-LMJ-4226"/>
    <s v="KEDUNGJAJANG_SAWARAN_KULON"/>
    <s v="B2S"/>
    <s v="TBG"/>
    <s v="EAST"/>
    <x v="6"/>
    <s v="Jawa Timur"/>
    <s v="KAB. LUMAJANG"/>
    <n v="6614369"/>
    <x v="164"/>
    <m/>
    <n v="246"/>
    <s v="&gt; 150 days"/>
    <d v="2020-06-11T00:00:00"/>
    <s v="W24-2020"/>
    <s v="Jun-2020"/>
    <d v="2020-06-24T00:00:00"/>
    <s v="W26-2020"/>
    <s v="Jun-2020"/>
    <d v="2020-08-04T00:00:00"/>
    <s v="W32-2020"/>
    <s v="Aug-2020"/>
    <d v="2020-09-15T00:00:00"/>
    <s v="W38-2020"/>
    <s v="Sep-2020"/>
    <s v="MW"/>
    <d v="2020-07-16T00:00:00"/>
    <m/>
    <n v="516060548002"/>
    <n v="6.6"/>
    <m/>
    <d v="2020-07-07T00:00:00"/>
    <m/>
    <d v="2020-06-24T00:00:00"/>
    <d v="2020-09-15T00:00:00"/>
    <s v="W38-2020"/>
    <m/>
    <m/>
    <m/>
    <s v="38.RFI"/>
    <s v="21.RFI"/>
    <s v="CLOSED - RFI DONE"/>
    <s v="15.09.20 : RFIN sent_x000a_14.09.20 : 10.09.20 : plan percepatan RFI Multiguna minggu ini_x000a_07.09.20 : 03.09.20 : 31.08.20 : 27.08.20 : 24.08.20 : PLN connection menunggu review add work PLN by Power eng XL (eskalasi isu besar daya PLN terkait isu BP vs Biaya Investasi PLN)_x000a_17.08.20 : 06.08.20 : proses PLN Connection, revisi plan RFI 20 Aug_x000a_23.07.20 : proses PLN Connection_x000a_09.07.20 : 29.06.20 : PLN Connection menunggu konfirmasi dari XL_x000a_29.06.20 : PLN connection menunggu konfirmasi dari XL_x000a_24.06.20 : email SRFI-N sent_x000a_22.06.20 : SRFI, wait confirmation XL for PLN connection_x000a_18.06.20 : 15.06.20 : SRFI actual_x000a_11.06.20 : 08.06.20 : tower erection on going_x000a_04.06.20 : 01.06.20 : tower erection on going_x000a_28.05.20 : prepare start erection_x000a_25.05.20 : 14.05.20 : 13.05.20 ; rebaring, mat angtem dan tower plan mos 14/5, plan cor 17/5, mat pagar me sdh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8,0025833 113,21456, IW clear 16 kk, proses submit eskalasi sitac_x000a_20.02.20 : IW clear, proses eskalasi sitac_x000a_13.02.20 : IW on going_x000a_06.02.20 : kand A = validasi done, Candidate A RF TX OK_x000a_"/>
    <x v="2"/>
    <x v="0"/>
    <m/>
    <m/>
    <m/>
    <m/>
    <x v="2"/>
    <m/>
    <m/>
    <x v="1"/>
    <m/>
    <m/>
  </r>
  <r>
    <n v="96"/>
    <m/>
    <s v="JAW-JK-CKG-0665"/>
    <n v="30571850031"/>
    <s v="1127671003"/>
    <s v="KRAMA YUDHA CAKUNG"/>
    <s v="ACTIVE"/>
    <s v="TB"/>
    <n v="106.92259"/>
    <n v="-6.1792239999999996"/>
    <n v="30"/>
    <s v="0/90/180/270"/>
    <m/>
    <m/>
    <s v="Jl. Krama Yudha, RT.006 RW.005, Kel. Rawa Terate, Kec.Cakung, Jakarta Timur."/>
    <s v="EID"/>
    <s v="JAW-JK-CKG-0665"/>
    <s v="Krama Yudha Cakung"/>
    <s v="B2S"/>
    <s v="TBG"/>
    <s v="JABO"/>
    <x v="10"/>
    <s v="DKI Jakarta"/>
    <s v="JAKARTA TIMUR"/>
    <n v="6614368"/>
    <x v="164"/>
    <m/>
    <n v="256"/>
    <s v="&gt; 150 days"/>
    <d v="2020-06-11T00:00:00"/>
    <s v="W24-2020"/>
    <s v="Jun-2020"/>
    <d v="2020-08-08T00:00:00"/>
    <s v="W32-2020"/>
    <s v="Aug-2020"/>
    <d v="2020-08-08T00:00:00"/>
    <s v="W32-2020"/>
    <s v="Aug-2020"/>
    <d v="2020-09-22T00:00:00"/>
    <s v="W39-2020"/>
    <s v="Sep-2020"/>
    <s v="MW"/>
    <d v="2020-09-10T00:00:00"/>
    <m/>
    <n v="545302748868"/>
    <n v="6.6"/>
    <m/>
    <m/>
    <m/>
    <d v="2020-09-08T00:00:00"/>
    <d v="2020-09-25T00:00:00"/>
    <s v="W39-2020"/>
    <m/>
    <m/>
    <m/>
    <s v="38.RFI"/>
    <s v="21.RFI"/>
    <s v="CLOSED - RFI DONE"/>
    <s v="25.09.20 : RFIN sent_x000a_24.09.20 : RFI actual, collecting doc RFIN_x000a_21.09.20 : 17.09.20 : 08.09.20 : SRFI N sent, proses PLN Connection_x000a_10.09.20 : Erection Done, ME Installation OG_x000a_07.09.20 : erection OG_x000a_03.09.20 : erection on going_x000a_31.08.20 : curingtime_x000a_27.08.20 : GALIAN Pondasi OG, Plan Finish 27/08, Plan pouring 30/08_x000a_24.08.20 : 17.08.20 : bouwplang, Plan Start CME 22/08_x000a_13.08.20 : Plan Start CME 15/08_x000a_10.08.20 : rekom l/c on going, revisi plan RFI 19 Aug_x000a_06.08.20 : IW kandidat C Clear, REKOM plan done 12/08, plan realisasi IW minggu ini_x000a_03.08.20 : 30.07.20 : 23.07.20 : 20.07.20 : Proses PKS dengan PT. Mitsubishi Motors, Direksi PT. Mitsubishi motors masih belum bisa ditemui, paralel sedang di follow re IW kandidat A_x000a_16.07.20 : 13.07.20 : 09.07.20 : MOM : menunggu feedback pengajukan kerjasama/PKS dg PT. Mitsubishi, wait persetujuan PKS dari dirut operational, lokasi di kawasan industri (area mitsubishi), plan minggu depan ketemu management Mitsubishi_x000a_06.07.20 : 02.07.20 : IW clear, proses pembahasan PKS dengan PT.Mitsubishi Motor dengan plan clear PKS minggu depan, plan start CME 15 jul, plan RFI 8 aug_x000a_29.06.20 : 25.06.20 : IW clear, pole MCP 25m, pengambilan foto panoramic by drone_x000a_22.06.20 : 18.06.20 : akan diukur ketinggian existing (25m) untuk referensi approval_x000a_15.06.20 : 11.06.20 : rehunting, plan IW done jun 20_x000a_08.06.20 : RND review_x000a_04.06.20 : 01.06.20 : 29.05.20 : waiting RND review_x000a_28.05.20 : 25.05.20 : 22.05.20 : RND review_x000a_15.05.20 : RND review_x000a_08.05.20 : 30.04.20 : 30.04.20 : IW on going_x000a_23.04.20 : 16.04.20 : _x000a_09.04.20 : 02.04.20 : IW on going_x000a_25.03.20 : IW on going_x000a_19.03.20 : validasi RND_x000a_20.02.20 : IW on going_x000a_13.02.20 : IW on going_x000a_06.02.20 : kand A = validasi done, Candidate A RF TX OK_x000a_30.01.20 : kand A = submit A 106°55'20.39&quot;E 6°10'41.38&quot;S/106.922331 -6.178161 OK, Center Antenna 20m"/>
    <x v="2"/>
    <x v="0"/>
    <m/>
    <m/>
    <m/>
    <m/>
    <x v="2"/>
    <m/>
    <m/>
    <x v="1"/>
    <m/>
    <m/>
  </r>
  <r>
    <n v="50"/>
    <m/>
    <s v="JAW-JT-BBS-0156"/>
    <n v="30571950031"/>
    <s v="1432341003"/>
    <s v="GLONGGONG"/>
    <s v="ACTIVE"/>
    <s v="TB"/>
    <n v="109.03215400000001"/>
    <n v="-6.9241299999999999"/>
    <n v="50"/>
    <s v="20/110/190/290"/>
    <m/>
    <m/>
    <s v="GLONGGONG, RT 004/ RW 004, DESA GLONGGONG, KEC. WANASARI, KAB. BREBES"/>
    <s v="EID"/>
    <s v="JAW-JT-BBS-0156"/>
    <s v="GLONGGONG"/>
    <s v="B2S"/>
    <s v="TBG"/>
    <s v="CENTRAL"/>
    <x v="5"/>
    <s v="DI Yogyakarta"/>
    <s v="BREBES"/>
    <n v="6614368"/>
    <x v="164"/>
    <m/>
    <n v="219"/>
    <s v="&gt; 150 days"/>
    <d v="2020-06-11T00:00:00"/>
    <s v="W24-2020"/>
    <s v="Jun-2020"/>
    <d v="2020-05-15T00:00:00"/>
    <s v="W20-2020"/>
    <s v="May-2020"/>
    <d v="2020-08-14T00:00:00"/>
    <s v="W33-2020"/>
    <s v="Aug-2020"/>
    <d v="2020-08-19T00:00:00"/>
    <s v="W34-2020"/>
    <s v="Aug-2020"/>
    <s v="MW"/>
    <d v="2020-06-24T00:00:00"/>
    <m/>
    <n v="522582398996"/>
    <s v="7,7"/>
    <m/>
    <m/>
    <m/>
    <d v="2020-06-15T00:00:00"/>
    <d v="2020-08-19T00:00:00"/>
    <s v="W34-2020"/>
    <m/>
    <m/>
    <m/>
    <s v="38.RFI"/>
    <s v="21.RFI"/>
    <s v="CLOSED - RFI DONE"/>
    <s v="19.08.20 : RFIN sent_x000a_18.08.20 : actual RFI, plan submit RFIN 19 Aug_x000a_13.08.20 : plan PLN connect jumat 14 Aug 20_x000a_10.08.20 : 06.08.20 : BP paid, plan PLN connect Rabu 12 Aug 20_x000a_03.08.20 : 27.07.20 : SLO released_x000a_20.07.20 : 16.07.20 : SK PLN release 15 jul_x000a_13.07.20 : 09.07.20 : SK PLN masih belum release from XLz02.07.20 : 29.06.20 : Menunggu SK PLN release dari XL, plan RFI menyesuaikan kembali dg SK release (SK date+14 hari)_x000a_15.06.20 : email SRFI-N sent_x000a_04.06.20 : SRFI actual, collecting doc SRFIN _x000a_01.06.20 : 28.05.20 : erection done, ME on going_x000a_21.05.20 : ME on going_x000a_14.05.20 : erection on going_x000a_30.04.20 : curingtime_x000a_23.04.20 : 16.04.20 : rebarring, plan cor besok 17 Apr_x000a_09.04.20 : on going rebarring dan bekisting, prepare for pouring concret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9.03193 -6.9246 (58m) propose Tower 52m, submit kand B di 109.03233 -6.92281 (148m) propose Tower 52m"/>
    <x v="2"/>
    <x v="0"/>
    <m/>
    <m/>
    <m/>
    <m/>
    <x v="2"/>
    <m/>
    <m/>
    <x v="1"/>
    <m/>
    <m/>
  </r>
  <r>
    <n v="69"/>
    <m/>
    <s v="JAW-BT-TGR-0045"/>
    <n v="30572550031"/>
    <s v="1317741003"/>
    <s v="KAMPUNG BESAR TELUK NAGA"/>
    <s v="ACTIVE"/>
    <s v="TB"/>
    <n v="106.654578"/>
    <n v="-6.0612830000000004"/>
    <n v="50"/>
    <s v="90/210/330"/>
    <m/>
    <m/>
    <s v="Kp Kampung Besar, RT. 12 RW. 06, Kel. Kampung Besar, Kec. Teluk Naga, Kab. Tangerang"/>
    <s v="EID"/>
    <s v="JAW-BT-TGR-0045"/>
    <s v="KAMPUNG BESAR TELUK NAGA"/>
    <s v="B2S"/>
    <s v="TBG"/>
    <s v="JABO"/>
    <x v="14"/>
    <s v="Banten"/>
    <s v="TANGERANG"/>
    <n v="6614368"/>
    <x v="164"/>
    <m/>
    <n v="215"/>
    <s v="&gt; 150 days"/>
    <d v="2020-06-11T00:00:00"/>
    <s v="W24-2020"/>
    <s v="Jun-2020"/>
    <d v="2020-07-31T00:00:00"/>
    <s v="W31-2020"/>
    <s v="Jul-2020"/>
    <d v="2020-08-15T00:00:00"/>
    <s v="W33-2020"/>
    <s v="Aug-2020"/>
    <d v="2020-08-15T00:00:00"/>
    <s v="W33-2020"/>
    <s v="Aug-2020"/>
    <s v="MW"/>
    <d v="2020-08-30T00:00:00"/>
    <m/>
    <n v="566601624992"/>
    <n v="6.6"/>
    <m/>
    <m/>
    <m/>
    <d v="2020-08-10T00:00:00"/>
    <d v="2020-08-15T00:00:00"/>
    <s v="W33-2020"/>
    <m/>
    <d v="2020-08-31T00:00:00"/>
    <m/>
    <s v="38.RFI"/>
    <s v="21.RFI"/>
    <s v="CLOSED - RFI DONE"/>
    <s v="15.08.20 : RFIN sent_x000a_14.08.20 : actual RFI, collecting doc RFIN_x000a_13.08.20 : 10.08.20 : SRFIN sent_x000a_06.08.20 : ME Installation OG, Plan S RFI 09/08_x000a_03.08.20 : 30.07.20 : Tower Erection, Plan Finish 02/08, Plan S RFI 08/08_x000a_27.07.20 : 23.07.20 : rebarring_x000a_20.07.20 : Borpile done, OG perapihan lantai kerja_x000a_16.07.20 : rebarring_x000a_13.07.20 : 09.07.20 : excavation_x000a_06.07.20 : 02.07.20 : RFC, plan start CME 6 juli, plan SRFI 31 jul_x000a_29.06.20 : soiltest done, plan APD senin/selasa 30 jun_x000a_25.06.20 : plan sabtu soiltest, rekom done, plan APD senin/selasa 30 jun_x000a_22.06.20 : 18.06.20 : on going rekom process,realisasi IW dan soiltest, Plan start CME Jun 2020_x000a_15.06.20 : IW done, proses rekom_x000a_11.06.20 : IW clear, proses pengajuan eskalasi sitac_x000a_08.06.20 : 04.06.20 : 01.06.20 : IW clear, proses eskalasi sitac_x000a_28.05.20 : 25.05.20 : 08.05.20 : IW on going_x000a_30.04.20 : Rehunting OG_x000a_23.04.20 : 16.04.20 : 09.04.20 : 02.04.20 : IW on going_x000a_25.03.20 : TNP review_x000a_19.03.20 : 19.03.20 : Rehunting_x000a_11.03.20 : 20.02.20 : IW on going_x000a_13.02.20 : IW on going_x000a_06.02.20 : kand A = validasi done, Candidate A RF TX OK_x000a_24.01.20 : kand A = RND OK 50"/>
    <x v="2"/>
    <x v="0"/>
    <m/>
    <m/>
    <m/>
    <m/>
    <x v="2"/>
    <m/>
    <m/>
    <x v="1"/>
    <m/>
    <m/>
  </r>
  <r>
    <n v="137"/>
    <m/>
    <s v="JAW-JB-BJR-3853"/>
    <n v="30570960031"/>
    <s v="1260751003"/>
    <s v="PURWAHARJA_TENGAH"/>
    <s v="ACTIVE"/>
    <s v="TB"/>
    <n v="108.53966"/>
    <n v="-7.3513299999999999"/>
    <n v="30"/>
    <m/>
    <n v="2020"/>
    <s v="JEDI 2020 [NEW]"/>
    <s v="Link Siluman Baru, RT.37 RW.17 Desa Purwarharja, Kecamatan Purwaharja, Kota Banjar, Jawa Barat."/>
    <s v="HTI"/>
    <s v="JAW-JB-BJR-3853"/>
    <s v="PURWAHARJA_TENGAH"/>
    <s v="B2S"/>
    <s v="TBG"/>
    <s v="CENTRAL"/>
    <x v="8"/>
    <s v="Jawa Barat"/>
    <s v="KOTA BANJAR"/>
    <n v="6614369"/>
    <x v="164"/>
    <m/>
    <n v="301"/>
    <s v="&gt; 150 days"/>
    <d v="2020-06-11T00:00:00"/>
    <s v="W24-2020"/>
    <s v="Jun-2020"/>
    <d v="2020-10-10T00:00:00"/>
    <s v="W41-2020"/>
    <s v="Oct-2020"/>
    <d v="2020-08-17T00:00:00"/>
    <s v="W34-2020"/>
    <s v="Aug-2020"/>
    <d v="2020-11-17T00:00:00"/>
    <s v="W47-2020"/>
    <s v="Nov-2020"/>
    <s v="MW"/>
    <d v="2020-09-10T00:00:00"/>
    <m/>
    <s v="532217719560"/>
    <s v="6.6"/>
    <m/>
    <d v="2020-10-09T00:00:00"/>
    <m/>
    <m/>
    <d v="2020-11-09T00:00:00"/>
    <s v="W46-2020"/>
    <m/>
    <m/>
    <m/>
    <s v="38.RFI"/>
    <s v="21.RFI"/>
    <s v="CLOSED - RFI DONE"/>
    <s v="12.09.20 : RFIN sent_x000a_09.11.20 : 05.11.20 : aktual RFI, proses collect doc RFIN_x000a_02.11.20 : ME installation_x000a_29.10.20 : 26.10.20 : erection ongoing, paralel konek jaringan PLN_x000a_22.10.20 : curring time, plan hari ini on site untuk start CME kembali_x000a_19.10.20 : curring time, stop pol PP karena issue opsic_x000a_12.10.20 : 08.10.20 : 05.10.20 : 01.10.20 : 28.09.20 : Curingtime, urugan tanah + pondasi bts OG, start erection tower waiting perijinan release_x000a_24.09.20 : 21.09.20 : rebarring, plan cor selasa 22 sep_x000a_17.09.20 : on going excavation_x000a_14.09.20 : 11.09.20 : start galian_x000a_10.09.20 : Mob demob plan sabtu 12 sep 20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proses koordinasi penjadwalan survey dan rapat TKPRD_x000a_27.07.20 : 16.07.20 : CME belum dapat start karena isu perijinan kota banjar_x000a_13.07.20 : proses perijinan_x000a_09.07.20 : plan rekom done minggu ini 10 jul, plan start proses perijinan minggu depan 13 jul,  start CME setelah proses perijinan plan 20 jul_x000a_06.07.20 : plan rekom minggu ini_x000a_02.07.20 : IW clear, plan Rekom minggu depan, plan RFC W2 Juli, dan jika sudah submit berkas perijinan bisa paralel start CME, Plan RFI 17 Aug 20_x000a_29.06.20 : 25.06.20 : pergeseran kandidat, IW on going_x000a_22.06.20 : IW ongoing, kembali ke kandidat yang sudah approved OK (cand B) _x000a_19.06.20 : perubahan type transport dari FO menjadi MW, need req SK PLN_x000a_18.06.20 : proses nego/pendekatan IW, paralel rehunting, need arahan dari XL _x000a_15.06.20 : kandidat B RNP TNP approved, tapi reject IW_x000a_11.06.20 : 08.06.20 : 04.06.20 : 01.06.20 : IW clear proses negosiasi eskalasi_x000a_25.05.20 : 14.05.20 : finalisasi eskalasi sitac, plan start realisasi sitac dan proses rekom_x000a_08.05.20 : 30.04.20 : negosiasi eskalasi_x000a_23.04.20 : 16.04.20 : 09.04.20 : IW on going_x000a_02.04.20 : under review TNP_x000a_25.03.20 : TNP review_x000a_19.03.20 : 12.03.20 : rehunting_x000a_20.02.20 : IW on going_x000a_13.02.20 : Kand A = Rehunting_x000a_06.02.20 : Kand A = Rehunting_x000a_"/>
    <x v="2"/>
    <x v="0"/>
    <m/>
    <m/>
    <m/>
    <m/>
    <x v="2"/>
    <m/>
    <m/>
    <x v="1"/>
    <m/>
    <m/>
  </r>
  <r>
    <n v="122"/>
    <m/>
    <s v="JAW-BT-TGR-0044"/>
    <n v="30572540031"/>
    <s v="1317731003"/>
    <s v="PANTAI DADAP"/>
    <s v="ACTIVE"/>
    <s v="TB"/>
    <n v="106.713751"/>
    <n v="-6.0893649999999999"/>
    <n v="50"/>
    <s v="90/210/330"/>
    <m/>
    <m/>
    <s v="Kp. Dadap Gili, RT. 003 RW.001, Desa Dadap, Kecamatan Kosambi, Kabupaten Tangerang "/>
    <s v="EID"/>
    <s v="JAW-BT-TGR-0044"/>
    <s v="PANTAI DADAP"/>
    <s v="B2S"/>
    <s v="TBG"/>
    <s v="JABO"/>
    <x v="14"/>
    <s v="Banten"/>
    <s v="TANGERANG"/>
    <n v="6614368"/>
    <x v="164"/>
    <m/>
    <n v="259"/>
    <s v="&gt; 150 days"/>
    <d v="2020-06-11T00:00:00"/>
    <s v="W24-2020"/>
    <s v="Jun-2020"/>
    <d v="2020-09-30T00:00:00"/>
    <s v="W40-2020"/>
    <s v="Sep-2020"/>
    <d v="2020-08-20T00:00:00"/>
    <s v="W34-2020"/>
    <s v="Aug-2020"/>
    <d v="2020-09-30T00:00:00"/>
    <s v="W40-2020"/>
    <s v="Sep-2020"/>
    <s v="MW"/>
    <d v="2020-08-30T00:00:00"/>
    <m/>
    <n v="566601649407"/>
    <n v="6.6"/>
    <m/>
    <m/>
    <m/>
    <m/>
    <d v="2020-09-28T00:00:00"/>
    <s v="W40-2020"/>
    <m/>
    <m/>
    <m/>
    <s v="38.RFI"/>
    <s v="21.RFI"/>
    <s v="CLOSED - RFI DONE"/>
    <s v="28.09.20 : RFIN sent_x000a_28.09.20 :  Finishing ME, on going Pagar &amp; halaman_x000a_24.09.20 : Finishing ME, Plan S RFI 26/09_x000a_21.09.20 : 18.09.20 : erection on going_x000a_17.09.20 : plan finish 21/09, Plan S RFI 24/09, Plan RFI 25/09_x000a_14.09.20 : erection on going_x000a_10.09.20 : Erection start 10/09 finish 17/09, Plan S RFI 21/09_x000a_07.09.20 : Curing time _x000a_03.09.20 : re design penambahan sumuran menjadi 9 titik, Cor Sumuran done 1/9_x000a_31.08.20 : OG Rebaring pondasi sumuran, Plan Pouring sumuran done 03/09_x000a_27.08.20 : OG Galian sumuran, re design penambahan sumuran menjadi 9 titik_x000a_24.08.20 : 17.08.20 : OG Galian pondasi sumuran, terkendala debit air yang tinggi_x000a_13.08.20 : OG Galian pondasi sumuran, Plan pengecoran pondasi sumuran 19/08_x000a_10.08.20 : 06.08.20 : Galian pondasi OG, Plan Pengecoran sumuran 15/08, Plan pengecoran pondasi tower 21/08_x000a_03.08.20 : 30.07.20 : Galian pondasi, terkendala galian berbatu dan beton, Re design Done, Plan Re start CME 02/08_x000a_27.07.20 : 23.07.20 : 20.07.20 : Galian pondasi, terkendala galian berbatu dan beton_x000a_16.07.20 :13.07.20 : 09.07.20 : excavation_x000a_02.07.20 : rekom process, plan rekom done 7 juli, on going soiltest, plan design done 10 Aug, plan start CME 13 juli, plan RFI 7 aug 20_x000a_29.06.20 : IW clear_x000a_25.06.20 : Plan IW clear, SST 52m, plan start CME minggu depan 2 jul_x000a_22.06.20 : 18.06.20 : IW clear dg tinggi twr 35 m (RT + MT 25), propose RND 50m (tidak ada design tower&gt;25m utk RT). Plan rehunting di seberang possibility SST GF 50m, plan update minggu ini_x000a_15.06.20 : 11.06.20 : rehunting, plan IW done jun 20, sudah ada kandidat (plan re-IW), propose tinggi tower 35m_x000a_08.06.20 : RND review_x000a_04.06.20 : 01.06.20 : 29.05.20 : waiting RND review_x000a_28.05.20 : 25.05.20 : 14.05.20 : BAK_x000a_08.05.20 : 30.04.20 : Rehunting OG_x000a_23.04.20 : 16.04.20 : 09.04.20 : kand NOK_x000a_02.04.20 : under review RND_x000a_25.03.20 : rehunting_x000a_19.03.20 : 19.03.20 : Rehunting_x000a_11.03.20 : 20.02.20 : Hunting, area NOM berada di kawasan pegudangan Mutiara Kosambi_x000a_13.02.20 : 06.02.20 : Hunting kandidat_x000a_"/>
    <x v="2"/>
    <x v="0"/>
    <m/>
    <m/>
    <m/>
    <m/>
    <x v="2"/>
    <m/>
    <m/>
    <x v="1"/>
    <m/>
    <m/>
  </r>
  <r>
    <n v="147"/>
    <m/>
    <s v="JAW-BT-TGR-0043"/>
    <n v="30572530031"/>
    <s v="1317721003"/>
    <s v="SALEMBARAN JAYA KOSAMBI"/>
    <s v="ACTIVE"/>
    <s v="TB"/>
    <n v="106.66601"/>
    <n v="-6.0789150000000003"/>
    <n v="50"/>
    <s v="90/210/330"/>
    <m/>
    <m/>
    <s v="Pemukiman GG Putri V, RT 02 RW 15, Kel. Salembaran Jaya, Kec. Kosambi, Kab Tangerang"/>
    <s v="EID"/>
    <s v="JAW-BT-TGR-0043"/>
    <s v="SALEMBARAN JAYA KOSAMBI"/>
    <s v="B2S"/>
    <s v="TBG"/>
    <s v="JABO"/>
    <x v="14"/>
    <s v="Banten"/>
    <s v="TANGERANG"/>
    <n v="6614368"/>
    <x v="164"/>
    <m/>
    <n v="232"/>
    <s v="&gt; 150 days"/>
    <d v="2020-06-11T00:00:00"/>
    <s v="W24-2020"/>
    <s v="Jun-2020"/>
    <d v="2020-08-15T00:00:00"/>
    <s v="W33-2020"/>
    <s v="Aug-2020"/>
    <d v="2020-08-20T00:00:00"/>
    <s v="W34-2020"/>
    <s v="Aug-2020"/>
    <d v="2020-09-04T00:00:00"/>
    <s v="W36-2020"/>
    <s v="Sep-2020"/>
    <s v="MW"/>
    <d v="2020-07-10T00:00:00"/>
    <m/>
    <n v="566601627916"/>
    <n v="6.6"/>
    <m/>
    <m/>
    <m/>
    <m/>
    <d v="2020-09-01T00:00:00"/>
    <s v="W36-2020"/>
    <m/>
    <d v="2020-09-19T00:00:00"/>
    <m/>
    <s v="38.RFI"/>
    <s v="21.RFI"/>
    <s v="CLOSED - RFI DONE"/>
    <s v="01.09.20 : RFIN sent_x000a_31.08.20 : ME on going_x000a_27.08.20 : Plan Finish erection 30/08, Plan RFI 04/09_x000a_24.08.20 : 17.08.20 : Erection tower OG, Plan Finish 20/08, Plan S RFI 24/08_x000a_13.08.20 : Erection tower OG, Plan Finish 20/08, Plan S RFI 24/08_x000a_10.08.20 : erection on going_x000a_06.08.20 : curingtime, plan start erection 7 Aug 20_x000a_03.08.20 : curingtime_x000a_30.07.20 : Pengecoran Pondasi Tower_x000a_23.07.20 : 20.07.20 : Lean concrete, pembesian di ulang kembali karena longsor galian_x000a_16.07.20 : 13.07.20 : rebarring_x000a_09.07.20 : galian done, lantai kerja, prepare rebarring_x000a_06.07.20 : 02.07.20 : On Going Lean Concrete due to Problem Hard Community Issue (Already Solve on 30 June 2020) _x000a_29.06.20 : 25.06.20 : 22.06.20 : curingtime_x000a_18.06.20 : rebarring, Plan Pouring 19/06_x000a_15.06.20 : 11.06.20 : excavation_x000a_08.06.20 : 04.06.20 : preparation start CME_x000a_01.06.20 : RFC, plan start CME minggu depan_x000a_28.05.20 : 25.05.20 : soiltest_x000a_14.05.20 : 08.05.20 : iw clear_x000a_30.04.20 : OG negosiaisi eskalasi SITAC_x000a_23.04.20 : 16.04.20 : OG negosiaisi eskalasi SITAC, high price_x000a_09.04.20 : 02.04.20 : 25.03.20 : 20.03.20 : IW Clear, Proses approval Eskalasi SITAC_x000a_19.03.20 : IW clear_x000a_11.03.20 : 20.02.20 : IW on going_x000a_13.02.20 : IW on going_x000a_06.02.20 : kand A = validasi done, Candidate A RF TX OK_x000a_24.01.20 : kand A = RND OK 40"/>
    <x v="2"/>
    <x v="0"/>
    <m/>
    <m/>
    <m/>
    <m/>
    <x v="2"/>
    <m/>
    <m/>
    <x v="1"/>
    <m/>
    <m/>
  </r>
  <r>
    <n v="202"/>
    <m/>
    <s v="JAW-BT-CPT-0472"/>
    <n v="30572500031"/>
    <s v="1317691003"/>
    <s v="WIJAYAKUSUMA CEGER"/>
    <s v="ACTIVE"/>
    <s v="TB"/>
    <n v="106.7286"/>
    <n v="-6.2614109999999998"/>
    <n v="35"/>
    <s v="90/210/330"/>
    <m/>
    <m/>
    <s v="KP.Blok kelapa Rt.06,Rw.05,Kelurahan.jurang Mangu Barat,Kecamatan.pondok Aren,kota tangerang selatan,Provinsi Banten"/>
    <s v="EID"/>
    <s v="JAW-BT-CPT-0472"/>
    <s v="WIJAYAKUSUMA CEGER"/>
    <s v="B2S"/>
    <s v="TBG"/>
    <s v="JABO"/>
    <x v="14"/>
    <s v="Banten"/>
    <s v="KOTA TANGERANG SELAT"/>
    <n v="6614368"/>
    <x v="164"/>
    <m/>
    <n v="444"/>
    <s v="&gt; 150 days"/>
    <d v="2020-06-11T00:00:00"/>
    <s v="W24-2020"/>
    <s v="Jun-2020"/>
    <d v="2021-02-25T00:00:00"/>
    <s v="W09-2021"/>
    <s v="Feb-2021"/>
    <d v="2020-08-25T00:00:00"/>
    <s v="W35-2020"/>
    <s v="Aug-2020"/>
    <d v="2021-03-31T00:00:00"/>
    <s v="W14-2021"/>
    <s v="Mar-2021"/>
    <s v="MW"/>
    <d v="2020-08-30T00:00:00"/>
    <m/>
    <m/>
    <m/>
    <m/>
    <m/>
    <m/>
    <m/>
    <d v="2021-04-01T00:00:00"/>
    <s v="W14-2021"/>
    <m/>
    <m/>
    <m/>
    <s v="38.RFI"/>
    <s v="21.RFI"/>
    <s v="CLOSED - RFI DONE"/>
    <s v="01.04.21 : RFIN sent_x000a_29.03.21 : CME done, OG PLN connection_x000a_23.03.21 : galian OG_x000a_15.03.21 : rekom camat done, CME preparation_x000a_04.03.21 : rekom OG, plan CME start W2 Mar_x000a_22.02.21 : IW CLEAR, realisasi IW OG, plan CME start W2 Mar_x000a_18.02.21 : target IW clear 20 Feb_x000a_11.02.21 : target penyelesaian mediasi warga 15 Feb, paralel IW OG di kandidat alternatif _x000a_28.02.21 : proses mediasi warga yg menolak dengan bantuan BABINSA dilaksanakan 29 Jan, plan IW clear 30 Jan_x000a_18.01.21 : 14.01.21 : CME belum bisa start karena ada 1 warga yg menyatakan belum clear (IW terlewat) -&gt; note : start CME latest W4 Jan_x000a_28.12.20 : CME preparation_x000a_21.12.20 : realisasi IW done, plan CME start 23 Dec_x000a_17.14.20 : isu commcase clear, proses realisasi IW _x000a_10.12.20 : penyelesaian mediasi lanjutan 11 Dec_x000a_07.12.20 : 03.12.20 : plan issue clear W2 Dec_x000a_26.11.20 : 23.11.20 : 19.11.20 : penyelesaian issue commcase warga luar radius, plan issue closed dan RFC W5 Nov_x000a_16.11.20 : proses IW ongoing karena ada pergeseran kandidat_x000a_05.11.20 : plan solved minggu depan, target RFI diupayakan end of Nov_x000a_02.11.20 : 22.10.20 : 19.10.20 : 15.10.20 : 12.10.20 : 08.10.20 : 05.10.20 : erection masih stop, proses renegosiasi dan pendekatan dengan warga yang luar radius_x000a_01.10.20 : Pekerjaan erection di STOP kembali oleh warga, Plan dilakukan mediasi kembali tgl 03/10, rev RFI plan 15 oct_x000a_28.09.20 : 24.09.20 : Erection OG, Plan Finish 27/09, ME Done 28/09, Plan RFI 30/09_x000a_21.09.20 : Erection Stop Commcase warga radius_x000a_17.09.20 : penyelesaian COMCASE warga radius, pencabutan BAP ke kepolisian, plan Start Erection 21/09, Finish 23/09, Plan S RFI 25/09_x000a_14.09.20 : plan isu clear dan lanjut ME 18 sep 20_x000a_10.09.20 : 07.09.20 : 03.09.20 : erection STOP, minus 1 section &amp; mounting, proses penyelesaian isu commcase, plan solve minggu depan_x000a_31.08.20 : 27.08.20 : comcase, erection on going_x000a_24.08.20 : 17.08.20 : 13.08.20 : COMCASE warga radius, Plan Mediasi dengan perangkat lingkungan Done, OG FU permintaan warga_x000a_10.08.20 : comcase, revisi plan RFI 28 Aug_x000a_06.08.20 : erection on going, COMCASE warga radius, Plan Mediasi dengan perangkat lingkungan 08/08_x000a_03.08.20 : 30.07.20 : Plan erection Tower Done 31/07_x000a_23.07.20 : Erection Tower Start 23/07, Finish 25/07, S RFI 29/07_x000a_20.07.20 : Curing Time_x000a_16.07.20 : rebarring_x000a_13.07.20 : 09.07.20 : excavation_x000a_02.07.20 : rekom process, plan rekom done 7 jul, plan start CME 9 jul, plan SRFI 5 aug 20_x000a_29.06.20 : IW clear_x000a_25.06.20 : IW on going, kurang 2kk, MCP 25m, , plan IW clear paling lambat Senin 29 Juni or drop by XL_x000a_25.06.20 : submit kandidat C , RNP approved RF 24m, Plan IW Done Jun 2020_x000a_22.06.20 : 18.06.20 : IW on going, Plan IW Done Jun 2020_x000a_15.06.20 : 11.06.20 : rehunting, plan IW done jun 20 ,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13.02.20 : 06.02.20 : Hunting kandidat_x000a_"/>
    <x v="2"/>
    <x v="0"/>
    <m/>
    <m/>
    <m/>
    <m/>
    <x v="2"/>
    <m/>
    <m/>
    <x v="1"/>
    <m/>
    <m/>
  </r>
  <r>
    <n v="15"/>
    <m/>
    <s v="JAW-JK-KYB-0103"/>
    <n v="30573400031"/>
    <s v="1127901003"/>
    <s v="BENDA CIGANJUR"/>
    <s v="ACTIVE"/>
    <s v="TB"/>
    <n v="106.804638"/>
    <n v="-6.3272469999999998"/>
    <n v="30"/>
    <s v="20/180/280"/>
    <m/>
    <m/>
    <s v="Jl. Manggis Dalam No 1, RT 01, RW 01, Kel. Ciganjur, Kec. Jagakarsa, Jakarta Selatan "/>
    <s v="EID"/>
    <s v="JAW-JK-KYB-0103"/>
    <s v="Benda Ciganjur"/>
    <s v="B2S"/>
    <s v="TBG"/>
    <s v="JABO"/>
    <x v="10"/>
    <s v="DKI Jakarta"/>
    <s v="JAKARTA SELATAN"/>
    <n v="6614368"/>
    <x v="164"/>
    <m/>
    <n v="212"/>
    <s v="&gt; 150 days"/>
    <d v="2020-06-11T00:00:00"/>
    <s v="W24-2020"/>
    <s v="Jun-2020"/>
    <d v="2020-08-05T00:00:00"/>
    <s v="W32-2020"/>
    <s v="Aug-2020"/>
    <d v="2020-08-25T00:00:00"/>
    <s v="W35-2020"/>
    <s v="Aug-2020"/>
    <d v="2020-08-19T00:00:00"/>
    <s v="W34-2020"/>
    <s v="Aug-2020"/>
    <s v="MW"/>
    <d v="2020-08-30T00:00:00"/>
    <m/>
    <n v="547401725305"/>
    <n v="6.6"/>
    <m/>
    <m/>
    <m/>
    <m/>
    <d v="2020-08-12T00:00:00"/>
    <s v="W33-2020"/>
    <m/>
    <d v="2020-09-08T00:00:00"/>
    <m/>
    <s v="38.RFI"/>
    <s v="21.RFI"/>
    <s v="CLOSED - RFI DONE"/>
    <s v="12.08.20 : RFIN sent _x000a_10.08.20 : revisi plan RFI 19 Aug_x000a_06.08.20 : 03.08.20 : SRFI actual_x000a_27.07.20 : ME on going_x000a_23.07.20 : ERECTion Tower Start 22/07, Finish 23/07_x000a_20.07.20 : Curing Time_x000a_16.07.20 : curingtime_x000a_13.07.20 : start excavation_x000a_09.07.20 : MOM : on going realisasi, sebelumnya terkendala peribahan permintaan warga_x000a_06.07.20 : 02.07.20 : plan rekom done selasa 7 jul, plan start CME 10 juli, plan SRFI 5 Aug_x000a_29.06.20 : on going rekom_x000a_25.06.20 : IW kurang 1 kk, pole MCP 20m_x000a_22.06.20 : 18.06.20 : IW on going, plan RFC end of June_x000a_15.06.20 : 11.06.20 : IW on going_x000a_08.06.20 : RND review_x000a_04.06.20 : 01.06.20 : 29.05.20 : waiting RND review, paralel IW on going_x000a_28.05.20 : 25.05.20 : 22.05.20 : RND review_x000a_21.05.20 : 20.05.20 : RND note minta ketinggian 27m (atau minimal 25m)_x000a_15.05.20 : RND review_x000a_13.05.20 : submit kand B_x000a_08.05.20 : 30.04.20 : Terbatasnya komunikasi dengan LL karena belum mau ditemui_x000a_23.04.20 : 16.04.20 : terbatasnya komunikasi dengan LL karena belum mau ditemui_x000a_09.04.20 : Lahan private,  proses BAN, saat ini LL menunda pertemuan negosiasi harga sampai issu corona selesai.alternatif rehunting , info tim sar 200 meter hard space_x000a_02.04.20 : 25.03.20 : rehunting_x000a_19.03.20 : 20.02.20 : 06.02.20 : Hunting kandidat_x000a_16.01.20 : Proses input STIP 1 B2S_x000a_15.01.20 : propose change to colo (email Rudi), konfirmasi NOK dari XL (Pak Siro)"/>
    <x v="2"/>
    <x v="0"/>
    <m/>
    <m/>
    <m/>
    <m/>
    <x v="2"/>
    <m/>
    <m/>
    <x v="1"/>
    <m/>
    <m/>
  </r>
  <r>
    <n v="30"/>
    <m/>
    <s v="JAW-JB-CBI-0085"/>
    <n v="30572090031"/>
    <s v="1260901003"/>
    <s v="CILLIWUNG PONDOK RAJEG"/>
    <s v="ACTIVE"/>
    <s v="TB"/>
    <n v="106.818971"/>
    <n v="-6.4630380000000001"/>
    <n v="50"/>
    <s v="80/170/250/310"/>
    <m/>
    <m/>
    <s v="Jl. Penjara Pondok Rajeg RT 001 RW 005, Kelurahan Pondok Rajeg, Kecamatan Cibinong, Kabupaten  Bogor"/>
    <s v="EID"/>
    <s v="JAW-JB-CBI-0085"/>
    <s v="Cilliwung Pondok Rajeg"/>
    <s v="B2S"/>
    <s v="TBG"/>
    <s v="JABO"/>
    <x v="14"/>
    <s v="Jawa Barat"/>
    <s v="BOGOR"/>
    <n v="6614368"/>
    <x v="164"/>
    <m/>
    <n v="239"/>
    <s v="&gt; 150 days"/>
    <d v="2020-06-11T00:00:00"/>
    <s v="W24-2020"/>
    <s v="Jun-2020"/>
    <d v="2020-08-12T00:00:00"/>
    <s v="W33-2020"/>
    <s v="Aug-2020"/>
    <d v="2020-08-31T00:00:00"/>
    <s v="W36-2020"/>
    <s v="Aug-2020"/>
    <d v="2020-08-31T00:00:00"/>
    <s v="W36-2020"/>
    <s v="Aug-2020"/>
    <s v="MW"/>
    <d v="2020-08-10T00:00:00"/>
    <m/>
    <n v="538722643487"/>
    <n v="6.6"/>
    <m/>
    <m/>
    <m/>
    <m/>
    <d v="2020-09-08T00:00:00"/>
    <s v="W37-2020"/>
    <m/>
    <m/>
    <m/>
    <s v="38.RFI"/>
    <s v="21.RFI"/>
    <s v="CLOSED - RFI DONE"/>
    <s v="08.09.20 : RFIN sent_x000a_07.09.20 : 03.09.20 : SRFI actual_x000a_31.08.20 : 27.08.20 : ME on going_x000a_24.08.20 : curingtime_x000a_18.08.20 : Plan Pouring Today_x000a_13.08.20 : perapihan/pembersihan galian krn tanah longsor_x000a_10.08.20 : 06.08.20 : Rebaring OG, Plan Pouring 13/08_x000a_03.08.20 : Rebaring OG, Plan Pouring 10/08_x000a_23.07.20 : Design OG, Plan design released 24/07_x000a_20.07.20 : on going APD/design pack_x000a_16.07.20 : proses design pack/APD_x000a_13.07.20 : 09.07.20 : MOM : soiltest. plan APD selasa 14 jul, plan start CME 15 jul_x000a_06.07.20 : 02.07.20 : plan rekom selesai 10 jul, plan start CME 15 jul, plan RFI 12 aug_x000a_29.06.20 : on going rekom_x000a_25.06.20 : IW clear, plan realisasi besok sabtu 27 jun, tower SST 42m_x000a_22.06.20 : 18.06.20 : IW on going, IW OG kurang 1 kk, plan start CME end of June_x000a_15.06.20 : 11.06.20 : IW clear_x000a_08.06.20 : 04.06.20 : 01.06.20 : 28.05.20 : 25.05.20 : 08.05.20 : IW on going_x000a_30.04.20 : IW on going_x000a_23.04.20 : 16.04.20 : _x000a_09.04.20 : 02.04.20 : IW on going_x000a_25.03.20 : 19.03.20 : 12.03.20 : IW on going_x000a_20.02.20 : rehunting_x000a_13.02.20 : IW on going_x000a_06.02.20 : kand A = validasi done, Candidate A RF TX OK_x000a_24.01.20 : kand A = RND OK 40"/>
    <x v="2"/>
    <x v="0"/>
    <m/>
    <m/>
    <m/>
    <m/>
    <x v="2"/>
    <m/>
    <m/>
    <x v="1"/>
    <m/>
    <m/>
  </r>
  <r>
    <n v="51"/>
    <m/>
    <s v="JAW-BT-CPT-0468"/>
    <n v="30572480031"/>
    <s v="1317671003"/>
    <s v="GN RAYA CIREUNDEU"/>
    <s v="ACTIVE"/>
    <s v="TB"/>
    <n v="106.765427"/>
    <n v="-6.3061670000000003"/>
    <n v="35"/>
    <s v="90/210/330"/>
    <m/>
    <m/>
    <s v="Jl. Gunung Raya Indah IV, Rt.04/Rw.11, Kel. Cirendeu, Kec. Ciputat timur, Kota Tangerang Selatan"/>
    <s v="EID"/>
    <s v="JAW-BT-CPT-0468"/>
    <s v="GN RAYA CIREUNDEU"/>
    <s v="B2S"/>
    <s v="TBG"/>
    <s v="JABO"/>
    <x v="14"/>
    <s v="Banten"/>
    <s v="KOTA TANGERANG SELAT"/>
    <n v="6614368"/>
    <x v="164"/>
    <m/>
    <n v="253"/>
    <s v="&gt; 150 days"/>
    <d v="2020-06-11T00:00:00"/>
    <s v="W24-2020"/>
    <s v="Jun-2020"/>
    <d v="2020-08-30T00:00:00"/>
    <s v="W36-2020"/>
    <s v="Aug-2020"/>
    <d v="2020-09-15T00:00:00"/>
    <s v="W38-2020"/>
    <s v="Sep-2020"/>
    <d v="2020-09-15T00:00:00"/>
    <s v="W38-2020"/>
    <s v="Sep-2020"/>
    <s v="MW"/>
    <d v="2020-08-16T00:00:00"/>
    <m/>
    <n v="543602552495"/>
    <n v="6.6"/>
    <m/>
    <m/>
    <m/>
    <m/>
    <d v="2020-09-22T00:00:00"/>
    <s v="W39-2020"/>
    <m/>
    <m/>
    <m/>
    <s v="38.RFI"/>
    <s v="21.RFI"/>
    <s v="CLOSED - RFI DONE"/>
    <s v="22.09.20 : RFIN sent_x000a_21.09.20 : 17.09.20 : RFI actual, collecting doc RFIN_x000a_14.09.20 : 07.09.20 : 03.09.20 : SRFI actual_x000a_31.08.20 : ME on going_x000a_27.08.20 : Plan Start Erection 27/08, Plan S RFI 30/08_x000a_24.08.20 : cor done 22 Aug, curingtime_x000a_18.08.20 : Galian pondasi OG, Plan pouring 20/08_x000a_13.08.20 : Galian pondasi OG, Plan pouring 15/08_x000a_10.08.20 : Plan Realisasi 12/08_x000a_06.08.20 : Realisasi OG, REKOM plan done 11/08_x000a_03.08.20 : 30.07.20 : IW Clear, OG Collecting doc. SITAC_x000a_23.07.20 : OG IW 12kk, sudah tanda tangan 09kk, plan clear 26/07_x000a_20.07.20 : Og Re IW Kandidat A, sudah bisa diajak komunikasi_x000a_16.07.20 : 13.07.20 : 09.07.20 : MOM : target IW clear minggu ini_x000a_06.07.20 : 02.07.20 : 02.07.20 : IW minus 1 kk, plan IW clear 4 jul, plan start CME paling lambat weekly meeting minggu depan 9 juli, plan SRFI 5 Aug 20._x000a_29.06.20 : 25.06.20 : IW on going, kurang 3kk dari 7 kk, MCP 25m, , plan IW clear paling lambat Senin 29 Juni or drop by XL_x000a_22.06.20 : 18.06.20 : IW on going, Plan start CME Jun 2020_x000a_15.06.20 : 11.06.20 : Proses kerjasama corporate_x000a_08.06.20 : rehunting_x000a_04.06.20 : 01.06.20 : IW on going, paralel rehunting kand alternatif dengan plan submit kandidat 4 jun_x000a_28.05.20 : 25.05.20 : 15.05.20 : IW on going_x000a_14.05.20 : 08.05.20 : rehunting_x000a_30.04.20 : rehunting_x000a_23.04.20 : 16.04.20 : rehunting_x000a_09.04.20 : 02.04.20 : 25.03.20 : rehunting_x000a_19.03.20 : 19.03.20 : Rehunting_x000a_11.03.20 : 20.02.20 : rehunting, makesure regulasi tangsel_x000a_06.02.20 : Hunting kandidat_x000a_"/>
    <x v="2"/>
    <x v="0"/>
    <m/>
    <m/>
    <m/>
    <m/>
    <x v="2"/>
    <m/>
    <m/>
    <x v="1"/>
    <m/>
    <m/>
  </r>
  <r>
    <n v="59"/>
    <m/>
    <s v="JAW-JK-KYB-0098"/>
    <n v="30571770031"/>
    <s v="1127621003"/>
    <s v="JALAN PEMUDA CIPEDAK"/>
    <s v="ACTIVE"/>
    <s v="TB"/>
    <n v="106.81219900000001"/>
    <n v="-6.3594840000000001"/>
    <n v="30"/>
    <s v="0/90/200/270"/>
    <m/>
    <m/>
    <s v="Kp. Cipedak No.8, RT.08 RW.09, Kel. Srengseng Sawah, Kec. Jagakarsa, Jakarta Selatan"/>
    <s v="EID"/>
    <s v="JAW-JK-KYB-0098"/>
    <s v="Jalan Pemuda Cipedak"/>
    <s v="B2S"/>
    <s v="TBG"/>
    <s v="JABO"/>
    <x v="10"/>
    <s v="DKI Jakarta"/>
    <s v="JAKARTA SELATAN"/>
    <n v="6614368"/>
    <x v="164"/>
    <m/>
    <n v="247"/>
    <s v="&gt; 150 days"/>
    <d v="2020-06-11T00:00:00"/>
    <s v="W24-2020"/>
    <s v="Jun-2020"/>
    <d v="2020-07-31T00:00:00"/>
    <s v="W31-2020"/>
    <s v="Jul-2020"/>
    <d v="2020-09-15T00:00:00"/>
    <s v="W38-2020"/>
    <s v="Sep-2020"/>
    <d v="2020-09-15T00:00:00"/>
    <s v="W38-2020"/>
    <s v="Sep-2020"/>
    <s v="MW"/>
    <d v="2020-08-30T00:00:00"/>
    <m/>
    <n v="547401761272"/>
    <n v="6.6"/>
    <m/>
    <m/>
    <m/>
    <d v="2020-07-22T00:00:00"/>
    <d v="2020-09-16T00:00:00"/>
    <s v="W38-2020"/>
    <m/>
    <m/>
    <m/>
    <s v="38.RFI"/>
    <s v="21.RFI"/>
    <s v="CLOSED - RFI DONE"/>
    <s v="17.09.20 : 16.09.20 : RFIN sent_x000a_14.09.20 : 11.09.20 : RFI actual_x000a_07.09.20 : 03.09.20 : 31.08.20 : 27.08.20 : 24.08.20 : Proses PLN connection terkendala Comcase, plan solve akhir bulan Aug, rev plan RFI W1 Sep (5 sept)_x000a_17.08.20 : 13.08.20 : 10.08.20 : revisi plan RFI 19 Aug_x000a_06.08.20 : 23.07.20 : 22.07.20 : email SRFI-N sent_x000a_20.07.20 : ME on going_x000a_16.07.20 : 13.07.20 : 09.07.20 : erection on going_x000a_06.07.20 : On Going Excavation_x000a_02.07.20 : rekom process, plan start CME 8 juli, plan SRFI 31 jul 20_x000a_29.06.20 : IW clear_x000a_25.06.20 : IW kurang 2 kk, pole MCP 20m_x000a_22.06.20 : 18.06.20 : IW on going, plan RFC end of June_x000a_15.06.20 : 11.06.20 : IW clear_x000a_08.06.20 : IW on going_x000a_04.06.20 : 01.06.20 : kand approved, IW on going_x000a_28.05.20 : 25.05.20 : 21.05.20 : 20.05.20 : RND OK, TNP review_x000a_15.05.20 : RND review_x000a_13.05.20 : submit kand C_x000a_08.05.20 : 30.04.20 : Negosiasi BAN_x000a_23.04.20 : 16.04.20 : IW OG, Terbatasnya komunikasi dengan perangkat kelurahan karena WFH_x000a_09.04.20 : Lahan private, waiting approval BAN, IW og_x000a_02.04.20 : 25.03.20 : validasi done kand B, IW OG_x000a_19.03.20 : rehunting kand B_x000a_20.02.20 : IW on going_x000a_20.02.20 : IW on going_x000a_13.02.20 : 06.02.20 : Kand A = Rehunting, Candidate A RF NOK"/>
    <x v="2"/>
    <x v="0"/>
    <m/>
    <m/>
    <m/>
    <m/>
    <x v="2"/>
    <m/>
    <m/>
    <x v="1"/>
    <m/>
    <m/>
  </r>
  <r>
    <n v="14"/>
    <m/>
    <s v="JAW-BT-TGR-0041"/>
    <n v="30573470031"/>
    <s v="1317851003"/>
    <s v="BELIMBING KOSAMBI"/>
    <s v="ACTIVE"/>
    <s v="TB"/>
    <n v="106.67757"/>
    <n v="-6.0827090000000004"/>
    <n v="50"/>
    <s v="90/210/330"/>
    <m/>
    <m/>
    <s v="Kp. Belimbing RT 023 RW 012, Desa Belimbing, Kec. Kosambi, Kab. Tangerang, Prov. Banten "/>
    <s v="EID"/>
    <s v="JAW-BT-TGR-0041"/>
    <s v="BELIMBING KOSAMBI"/>
    <s v="B2S"/>
    <s v="TBG"/>
    <s v="JABO"/>
    <x v="14"/>
    <s v="Banten"/>
    <s v="TANGERANG"/>
    <n v="6614368"/>
    <x v="164"/>
    <m/>
    <n v="254"/>
    <s v="&gt; 150 days"/>
    <d v="2020-06-11T00:00:00"/>
    <s v="W24-2020"/>
    <s v="Jun-2020"/>
    <d v="2020-09-24T00:00:00"/>
    <s v="W39-2020"/>
    <s v="Sep-2020"/>
    <d v="2020-09-24T00:00:00"/>
    <s v="W39-2020"/>
    <s v="Sep-2020"/>
    <d v="2020-09-24T00:00:00"/>
    <s v="W39-2020"/>
    <s v="Sep-2020"/>
    <s v="MW"/>
    <d v="2020-08-10T00:00:00"/>
    <m/>
    <n v="566601655232"/>
    <n v="6.6"/>
    <m/>
    <m/>
    <m/>
    <m/>
    <d v="2020-09-23T00:00:00"/>
    <s v="W39-2020"/>
    <m/>
    <m/>
    <m/>
    <s v="38.RFI"/>
    <s v="21.RFI"/>
    <s v="CLOSED - RFI DONE"/>
    <s v="23.09.20 : RFIN sent_x000a_21.09.20 : on going ME installation_x000a_17.09.20 : Curing Time Starcking BTS, Plan S RFI 24/09/09_x000a_14.09.20 : 10.09.20 : ME on going_x000a_07.09.20 : 07.09.20 : erection og_x000a_03.09.20 : curingtime, cor done 31 aug _x000a_31.08.20 :  Pengecoran pondasi sumuran done_x000a_27.08.20 : OG pembesian sumuran, Plan Pouring sumuran 28/08_x000a_24.08.20 : 18.08.20 : Galian pondasi sumuran, plan pouring pndasi sumuran 28/08_x000a_13.08.20 : Revisi design Done, Plan Mobilisasi team 14/08_x000a_10.08.20 : start excavation_x000a_06.08.20 : redesign pondasi, Plan start CME 09/08_x000a_03.08.20 : Plan start galian 05/08_x000a_23.07.20 : Design OG, Plan design released 24/07_x000a_20.07.20 : on going APD/design pack_x000a_16.07.20 : Proses APD_x000a_13.07.20 : 09.07.20 : MOM : IW clear plan soiltest 15 jul, realisasi IW akhir minggu ini_x000a_06.07.20 : 02.07.20 : plan iW done minggu ini, plan soiltest 7 juli, plan design done 10 juli, plan start CME 13 juli, plan SRFI 8 Aug_x000a_29.06.20 : 25.06.20 : kandidat approved, IW on going, plan IW clear minggu ini (kurang 4 kk dari 28kk)_x000a_22.06.20 : 18.06.20 : 15.06.20 : 11.06.20 : IW on going_x000a_08.06.20 : 04.06.20 : 01.06.20 : IW on going, proses negosiasi harga_x000a_28.05.20 : 25.05.20 : 08.05.20 : IW on going_x000a_30.04.20 :  Proses BAN terkendala LL tidak mau ditemui karena COVID_x000a_23.04.20 : 16.04.20 :  IW OG, Terbatasnya komunikasi untuk melakukan Soswar_x000a_09.04.20 : 02.04.20 : 25.03.20 : 19.03.20 : 11.03.20 : 20.02.20 : IW on going_x000a_13.02.20 : IW on going_x000a_06.02.20 : kand A = validasi done, Candidate A RF TX OK_x000a_24.01.20 : kand A = RND OK 40_x000a_16.01.20 : Proses input STIP 1 B2S_x000a_15.01.20 : propose change to colo (email Rudi), konfirmasi NOK dari XL (Pak Siro)"/>
    <x v="2"/>
    <x v="0"/>
    <m/>
    <m/>
    <m/>
    <m/>
    <x v="2"/>
    <m/>
    <m/>
    <x v="1"/>
    <m/>
    <m/>
  </r>
  <r>
    <n v="84"/>
    <m/>
    <s v="JAW-BT-TNG-1450"/>
    <n v="30571990031"/>
    <s v="1317381003"/>
    <s v="KEDAUNG BARU TANGERANG"/>
    <s v="ACTIVE"/>
    <s v="TB"/>
    <n v="106.614987"/>
    <n v="-6.1323619999999996"/>
    <n v="40"/>
    <s v="60/130/200/320"/>
    <m/>
    <m/>
    <s v="Kp. Pulo Indah, RT 06, RW 01, Desa Kedaung Barat, Kecamatan Sepatan Timur, Kabupaten Tangerang, Provinsi Banten"/>
    <s v="EID"/>
    <s v="JAW-BT-TNG-1450"/>
    <s v="Kedaung Baru Tangerang"/>
    <s v="B2S"/>
    <s v="TBG"/>
    <s v="JABO"/>
    <x v="10"/>
    <s v="Banten"/>
    <s v="KOTA TANGERANG"/>
    <n v="6614368"/>
    <x v="164"/>
    <m/>
    <n v="261"/>
    <s v="&gt; 150 days"/>
    <d v="2020-06-11T00:00:00"/>
    <s v="W24-2020"/>
    <s v="Jun-2020"/>
    <d v="2020-09-18T00:00:00"/>
    <s v="W38-2020"/>
    <s v="Sep-2020"/>
    <d v="2020-09-29T00:00:00"/>
    <s v="W40-2020"/>
    <s v="Sep-2020"/>
    <d v="2020-09-29T00:00:00"/>
    <s v="W40-2020"/>
    <s v="Sep-2020"/>
    <s v="MW"/>
    <d v="2020-08-16T00:00:00"/>
    <m/>
    <n v="566601657125"/>
    <n v="6.6"/>
    <m/>
    <m/>
    <m/>
    <d v="2020-09-30T00:00:00"/>
    <d v="2020-09-30T00:00:00"/>
    <s v="W40-2020"/>
    <m/>
    <m/>
    <m/>
    <s v="38.RFI"/>
    <s v="21.RFI"/>
    <s v="CLOSED - RFI DONE"/>
    <s v="30.09.20 : RFIN sent_x000a_28.09.20 : 24.09.20 : ME Installation OG_x000a_21.09.20 : erection on going_x000a_18.09.20 : start erection_x000a_17.09.20 : Rebaring OG, Plan Pouring 14/09_x000a_14.09.20 : cor done hari ini, curingtime_x000a_10.09.20 : Rebaring OG, Plan Pouring 14/09_x000a_07.09.20 : 03.09.20 : Galian Pondasi OG, Plan Finish 04/08, Plan Pouring 06/09, Erection start 12/09 finish 18/09, Plan S RFI 21/09_x000a_31.08.20 : 27.08.20 : Galian Pondasi OG, Plan Finish 30/08, Plan Pouring 03/09, Erection start 08/09 finish 15/09, Plan S RFI 18/09_x000a_24.08.20 : 17.08.20 : bouwplang, Plan Start CME 22/08_x000a_13.08.20 : bouwplang, Plan Start CME 15/08_x000a_10.08.20 : 06.08.20 : OG REKOM KKOP, Plan REKOM KKOP released 12/08_x000a_03.08.20 : 30.07.20 : OG REKOM KKOP_x000a_23.07.20 : OG Realisasi IW, Plan REKOM LURCAM done 29/07_x000a_20.07.20 : OG Collect dokumen SITAC_x000a_16.07.20 : 13.07.20 : IW OG, terkendala provokasi ORMAS luar radius_x000a_09.07.20 : MOM : IW on going, kurang 4 kk yang terprovokasi ormas_x000a_06.07.20 : 02.07.20 : plan IW done 7 juli, plan rekom 10 juli, plan start CME 15 jul, plan SRFI 10 Aug_x000a_29.06.20 : 25.06.20 : IW kurang 4 kk, plan IW clear minggu ini, tidak ada isu ketinggian_x000a_25.06.20 : kandidat D approved by RND, RF height 40m OK , Plan IW Done Jun 2020_x000a_22.06.20 : 18.06.20 :  area tangkot, outcell dan depan landasan bandara, max tower heigh 20m (sesuai Perda, max diusahakan 25m), req XL 35 m._x000a_Akan di xcheck kembali hari ini. Revisi email Propose tinggi tower (not MCP 20), continue site dengan tinggi tower sesuai propose XL 35/40m_x000a_15.06.20 : 11.06.20 : rehunting, plan IW done jun 20, sudah ada kandidat (plan re-IW)_x000a_08.06.20 : 04.06.20 : 28.05.20 : 25.05.20 : 08.05.20 : IW on going_x000a_30.04.20 : Rehunting OG_x000a_23.04.20 : 16.04.20 : 09.04.20 : 02.04.20 : IW on going_x000a_25.03.20 : 19.03.20 : IW on going_x000a_12.03.20 : waiting RND validation_x000a_20.02.20 : 13.02.20 : 06.02.20 : Kand A = Rehunting, Candidate A RF NOK"/>
    <x v="2"/>
    <x v="0"/>
    <m/>
    <m/>
    <m/>
    <m/>
    <x v="2"/>
    <m/>
    <m/>
    <x v="1"/>
    <m/>
    <m/>
  </r>
  <r>
    <n v="90"/>
    <m/>
    <s v="JAW-JI-BLT-1910"/>
    <n v="30571100031"/>
    <s v="1642871003"/>
    <s v="KEPANJEN_KIDUL_KAUMAN"/>
    <s v="ACTIVE"/>
    <s v="TB"/>
    <n v="112.15611699999999"/>
    <n v="-8.0888439999999999"/>
    <n v="40"/>
    <s v="100/200/310"/>
    <n v="2020"/>
    <s v="JEDI 2020 [NEW]"/>
    <s v="Jl. Kali Ngebel RT.004 RW.01 Kelurahan Tanjungsari, Kecamatan Sukorejo, Kota Blitar, Propinsi Jawa Timur"/>
    <s v="HTI"/>
    <s v="JAW-JI-BLT-1910"/>
    <s v="KEPANJEN_KIDUL_KAUMAN"/>
    <s v="B2S"/>
    <s v="TBG"/>
    <s v="EAST"/>
    <x v="6"/>
    <s v="Jawa Timur"/>
    <s v="KOTA BLITAR"/>
    <n v="6614369"/>
    <x v="164"/>
    <m/>
    <n v="210"/>
    <s v="&gt; 150 days"/>
    <d v="2020-06-11T00:00:00"/>
    <s v="W24-2020"/>
    <s v="Jun-2020"/>
    <d v="2020-08-14T00:00:00"/>
    <s v="W33-2020"/>
    <s v="Aug-2020"/>
    <d v="2020-10-13T00:00:00"/>
    <s v="W42-2020"/>
    <s v="Oct-2020"/>
    <d v="2020-08-25T00:00:00"/>
    <s v="W35-2020"/>
    <s v="Aug-2020"/>
    <s v="MW"/>
    <d v="2020-07-21T00:00:00"/>
    <m/>
    <n v="514021875421"/>
    <n v="6.6"/>
    <m/>
    <d v="2020-08-14T00:00:00"/>
    <m/>
    <m/>
    <d v="2020-08-10T00:00:00"/>
    <s v="W33-2020"/>
    <m/>
    <m/>
    <m/>
    <s v="38.RFI"/>
    <s v="21.RFI"/>
    <s v="CLOSED - RFI DONE"/>
    <s v="10.08.20 : RFIN sent _x000a_06.08.20 : SRFI, proses PLN connection_x000a_03.08.20 : 23.07.20 : erection on going _x000a_20.07.20 : curing time, plan start erection vesok_x000a_16.07.20 : rebarring_x000a_13.07.20 : mobilisasi excavator, delivery material besi pondasi, sortir tower material_x000a_06.07.20 : plan start continue galian 7 jul_x000a_02.07.20 : excavation hold_x000a_29.06.20 : 25.06.20 : 22.06.20 : 18.06.20 : excavation stop, proses penyelesaian isu dengan LL_x000a_11.06.20 : CME continue_x000a_08.06.20 : curingtime_x000a_04.06.20 : 28.05.20 : 25.05.20 : 14.05.20 : curingtime_x000a_13.05.20 ; cor done, urugan done, pond bts done,pond pagar done, tower plan 13/5 mos, tim erect os_x000a_08.05.20 : 30.04.20 : proses design/bouwplank dan apply perijinan_x000a_23.04.20 : 16.04.20 : IW done, proses rekom dan soiltest_x000a_09.04.20 : 02.04.20 : 25.03.20 : IW clear, harga BAN tetap, LL tidak mau di nego, proses validasi biaya sitac_x000a_19.03.20 : 11.03.20 : IW clear, proses renego dan validasi biaya sitac_x000a_28.02.20 : 25.02.20 : IW Clear, proses review eskalasi sitac_x000a_20.02.20 : IW Clear, proses submit eskalasi sitac_x000a_13.02.20 : IW on going_x000a_06.02.20 : kand A = validasi done, Candidate A RF TX OK_x000a_"/>
    <x v="2"/>
    <x v="0"/>
    <m/>
    <m/>
    <m/>
    <m/>
    <x v="2"/>
    <m/>
    <m/>
    <x v="1"/>
    <m/>
    <m/>
  </r>
  <r>
    <n v="62"/>
    <m/>
    <s v="JAW-BT-TGR-0028"/>
    <n v="30572320031"/>
    <s v="1317581003"/>
    <s v="JALAN RAYA KORELET"/>
    <s v="ACTIVE"/>
    <s v="TB"/>
    <n v="106.540755"/>
    <n v="-6.288786"/>
    <n v="40"/>
    <s v="70/140/240/340"/>
    <m/>
    <m/>
    <s v="Kp. Serdang Rt.008 Rw.004 Ds. Serdang Kulon Kec. Panongan Kab. Tangerang"/>
    <s v="EID"/>
    <s v="JAW-BT-TGR-0028"/>
    <s v="Jalan Raya Korelet"/>
    <s v="B2S"/>
    <s v="TBG"/>
    <s v="JABO"/>
    <x v="14"/>
    <s v="Banten"/>
    <s v="TANGERANG"/>
    <n v="6614368"/>
    <x v="164"/>
    <m/>
    <n v="380"/>
    <s v="&gt; 150 days"/>
    <d v="2020-06-11T00:00:00"/>
    <s v="W24-2020"/>
    <s v="Jun-2020"/>
    <d v="2020-08-15T00:00:00"/>
    <s v="W33-2020"/>
    <s v="Aug-2020"/>
    <d v="2020-12-23T00:00:00"/>
    <s v="W52-2020"/>
    <s v="Dec-2020"/>
    <d v="2021-01-27T00:00:00"/>
    <s v="W05-2021"/>
    <s v="Jan-2021"/>
    <s v="FO"/>
    <d v="2020-12-01T00:00:00"/>
    <m/>
    <n v="566401713414"/>
    <n v="6.6"/>
    <m/>
    <m/>
    <m/>
    <d v="2020-09-03T00:00:00"/>
    <d v="2021-01-27T00:00:00"/>
    <s v="W05-2021"/>
    <m/>
    <m/>
    <m/>
    <s v="38.RFI"/>
    <s v="21.RFI"/>
    <s v="CLOSED - RFI DONE"/>
    <s v="28.01.21 : PLN connected, prepare RFIN _x000a_21.01.21 : 18.01.21 : perluasan jaringan og penarikan kabel dan penambahan tiang_x000a_28.12.20 : 21.12.20 : 07.12.20 : PLN connection process_x000a_14.09.20 : 07.09.20 : 03.09.20 : SRFI actual, SRFIN sent_x000a_31.08.20 : 27.08.20 :24.08.20 : 17.08.20 : SRFI actual, collecting doc SRFIN_x000a_13.08.20 : ME Installation OG, Plan S RFI 16/08_x000a_10.08.20 : Erection tower OG, Plan Finish 15/08, Plan S RFI 20/08_x000a_06.08.20 : curingtime, plan start erection 7 Aug 20_x000a_03.08.20 : curingtime_x000a_30.07.20 : Pengecoran Pondasi Tower_x000a_27.07.20 : 23.07.20 : Rebaring OG, Plan Pouring 27/07_x000a_20.07.20 : 16.07.20 : rebarring_x000a_13.07.20 : 09.07.20 : excavation_x000a_06.07.20 : 02.07.20 : on going rekom, paralel soiltest, plan APD done 7 juli, plan start CME 9 juli, plan SRFI 8 Aug 20_x000a_29.06.20 : on going rekom_x000a_25.06.20 : IW clear, realisasi IW done hari ini, plan rekom l/c besok jumat, plan start CME minggu depan_x000a_22.06.20 : 18.06.20 : IW on going, Plan IW Done Jun 2020_x000a_15.06.20 : 11.06.20 : rehunting, plan IW done jun 20, sudah ada kandidat (plan re-IW)_x000a_08.06.20 : 04.06.20 : 01.06.20 : IW clear, negosiasi harga_x000a_28.05.20 : 25.05.20 : 08.05.20 : IW on going_x000a_30.04.20 : Rehunting OG_x000a_23.04.20 : 16.04.20 : 09.04.20 : 02.04.20 : 25.03.20 : 19.03.20 : 11.03.20 : 20.02.20 : 13.02.20 : IW on going_x000a_06.02.20 : Kand A, B = validasi done RF TX OK_x000a_24.01.20 : kand A = RND _x000a_A OK 40 Prio 1_x000a_B OK 40 Prio 2_x000a_"/>
    <x v="2"/>
    <x v="0"/>
    <m/>
    <m/>
    <m/>
    <m/>
    <x v="2"/>
    <m/>
    <m/>
    <x v="1"/>
    <m/>
    <m/>
  </r>
  <r>
    <n v="64"/>
    <m/>
    <s v="JAW-JB-CBI-0063"/>
    <n v="30572230031"/>
    <s v="1260941003"/>
    <s v="JALAN RAYA PUSPITEK"/>
    <s v="ACTIVE"/>
    <s v="TB"/>
    <n v="106.68165399999999"/>
    <n v="-6.3703180000000001"/>
    <n v="50"/>
    <s v="40/130/210/275"/>
    <m/>
    <m/>
    <s v="Kp. Jeletreng RT. 05 RW 04 Desa Pengasinan Kecamatan Gunung Sindur Kab. Bogor - Jawa Barat"/>
    <s v="EID"/>
    <s v="JAW-JB-CBI-0063"/>
    <s v="Jalan Raya Puspitek"/>
    <s v="B2S"/>
    <s v="TBG"/>
    <s v="JABO"/>
    <x v="14"/>
    <s v="Jawa Barat"/>
    <s v="BOGOR"/>
    <n v="6614368"/>
    <x v="164"/>
    <m/>
    <n v="379"/>
    <s v="&gt; 150 days"/>
    <d v="2020-06-11T00:00:00"/>
    <s v="W24-2020"/>
    <s v="Jun-2020"/>
    <d v="2020-06-23T00:00:00"/>
    <s v="W26-2020"/>
    <s v="Jun-2020"/>
    <d v="2020-12-23T00:00:00"/>
    <s v="W52-2020"/>
    <s v="Dec-2020"/>
    <d v="2021-01-25T00:00:00"/>
    <s v="W05-2021"/>
    <s v="Jan-2021"/>
    <s v="FO"/>
    <d v="2020-12-01T00:00:00"/>
    <m/>
    <n v="538733551408"/>
    <n v="6.6"/>
    <m/>
    <m/>
    <m/>
    <d v="2020-06-23T00:00:00"/>
    <d v="2021-01-26T00:00:00"/>
    <s v="W05-2021"/>
    <m/>
    <m/>
    <m/>
    <s v="38.RFI"/>
    <s v="21.RFI"/>
    <s v="CLOSED - RFI DONE"/>
    <s v="21.01.21 : PLN connected, prepare RFIN_x000a_18.01.21 : perluasan jaringan og penarikan kabel dan penambahan tiang_x000a_28.12.20 : 21.12.20 : 07.12.20 : PLN connection process_x000a_06.08.20 : 23.07.20 : 20.07.20 : 09.07.20 : 06.07.20 : 02.07.20 : 29.06.20 : 23.06.20 : email SRFI-N sent, PLN connection menunggu konfirmasi XL/Tech partner_x000a_18.06.20 : 11.06.20 : SRFI, collecting doc SRFIN_x000a_08.06.20 : ME on going_x000a_04.06.20 : erection on going_x000a_01.06.20 : 29.05.20 : erection_x000a_28.05.20 : 25.05.20 : curingtime_x000a_14.05.20 : 08.05.20 : borepile OG, Plan Borepile done 10/05, Pouring 15/05, Erection Start 18/05 Finish 23/05_x000a_30.04.20 : preparation start CME_x000a_23.04.20 : 16.04.20 : OG proses ijin lingkungan untuk start CME_x000a_09.04.20 : RFC DONE, CME START terkendala issue COVID_x000a_02.04.20 : APD design_x000a_25.03.20 : rekom process_x000a_19.03.20 : IW clear_x000a_20.02.20 : IW on going_x000a_13.02.20 : Kand C = Rehunting_x000a_06.02.20 : Kand B = Candidate B Submit_x000a_24.01.20 : kand A = RND OK 40"/>
    <x v="2"/>
    <x v="0"/>
    <m/>
    <m/>
    <m/>
    <m/>
    <x v="2"/>
    <m/>
    <m/>
    <x v="1"/>
    <m/>
    <m/>
  </r>
  <r>
    <n v="200"/>
    <m/>
    <s v="JAW-BT-CPT-0460"/>
    <n v="30572410031"/>
    <s v="1317601003"/>
    <s v="VILLA MELATI MAS RAYA"/>
    <s v="ACTIVE"/>
    <s v="TB"/>
    <n v="106.66507900000001"/>
    <n v="-6.2582409999999999"/>
    <n v="35"/>
    <s v="70/140/240/340"/>
    <m/>
    <m/>
    <s v="Jl Jati, RT 12 RW 08 Kel. Pondok Jagung, Kec. Serpong Utara, Kota Tangerang Selatan"/>
    <s v="EID"/>
    <s v="JAW-BT-CPT-0460"/>
    <s v="VILLA MELATI MAS RAYA"/>
    <s v="B2S"/>
    <s v="TBG"/>
    <s v="JABO"/>
    <x v="14"/>
    <s v="Banten"/>
    <s v="KOTA TANGERANG SELAT"/>
    <n v="6614368"/>
    <x v="164"/>
    <m/>
    <n v="379"/>
    <s v="&gt; 150 days"/>
    <d v="2020-06-11T00:00:00"/>
    <s v="W24-2020"/>
    <s v="Jun-2020"/>
    <d v="2020-08-08T00:00:00"/>
    <s v="W32-2020"/>
    <s v="Aug-2020"/>
    <d v="2020-12-23T00:00:00"/>
    <s v="W52-2020"/>
    <s v="Dec-2020"/>
    <d v="2021-01-18T00:00:00"/>
    <s v="W04-2021"/>
    <s v="Jan-2021"/>
    <s v="FO"/>
    <d v="2020-12-01T00:00:00"/>
    <m/>
    <n v="566201562878"/>
    <n v="6.6"/>
    <m/>
    <m/>
    <m/>
    <d v="2020-09-03T00:00:00"/>
    <d v="2021-01-26T00:00:00"/>
    <s v="W05-2021"/>
    <m/>
    <m/>
    <m/>
    <s v="38.RFI"/>
    <s v="21.RFI"/>
    <s v="CLOSED - RFI DONE"/>
    <s v="18.01.21 : PLN connected, minus RFIN_x000a_28.12.20 : 21.12.20 : 07.12.20 : PLN connection process_x000a_03.09.20 : SRFIN sent_x000a_06.08.20 : 03.08.20 : SRFI actual_x000a_30.07.20 : ME on going_x000a_27.07.20 : on going erection_x000a_23.07.20 : Erection Start 24/07, Finish 26/07_x000a_20.07.20 : 16.07.20 : rebarring_x000a_13.07.20 : 09.07.20 : excavation_x000a_02.07.20 : rekom done, plan SRFI W1 Aug (8 Aug 20)_x000a_29.06.20 : 25.06.20 : rekom done, MCP 25m, plan start CME minggu depan menunggu green light dari perijinan (PUPR), sudah register dan submit berkas ke KOMINFO, plan rekom KOMINFO release senin 29/selasa 30 jun_x000a_22.06.20 : 18.06.20 : on going rekom process, plan start CME minggu depan_x000a_15.06.20 : IW done, proses rekom_x000a_11.06.20 : IW clear, proses pengajuan eskalasi sitac_x000a_08.06.20 : IW on going_x000a_04.06.20 : 01.06.20 : 29.05.20 : waiting RND review_x000a_28.05.20 : 25.05.20 : 08.05.20 : IW on going_x000a_30.04.20 : 30.04.20 : IW on going_x000a_23.04.20 : TNP review_x000a_16.04.20 : under review RND_x000a_09.04.20 : review RND_x000a_08.04.20 : submit kand_x000a_02.04.20 : 25.03.20 : rehunting_x000a_19.03.20 : rehunting_x000a_11.03.20 : 20.02.20 : rehunting, makesure regulasi tangsel_x000a_06.02.20 : Hunting kandidat_x000a_"/>
    <x v="2"/>
    <x v="0"/>
    <m/>
    <m/>
    <m/>
    <m/>
    <x v="2"/>
    <m/>
    <m/>
    <x v="1"/>
    <m/>
    <m/>
  </r>
  <r>
    <n v="44"/>
    <m/>
    <s v="JAW-BT-CPT-0474"/>
    <n v="30572140031"/>
    <s v="1317471003"/>
    <s v="ELANG SAWAH"/>
    <s v="ACTIVE"/>
    <s v="TB"/>
    <n v="106.737146"/>
    <n v="-6.3009060000000003"/>
    <n v="35"/>
    <s v="30/150/220/340"/>
    <m/>
    <m/>
    <s v="Jalan Ki Hajar dewantara,Rt.04/Rw.11,Komplek DEPKES,Keluarahan Sawah,Kecamatan Ciputat"/>
    <s v="EID"/>
    <s v="JAW-BT-CPT-0474"/>
    <s v="Elang Sawah"/>
    <s v="B2S"/>
    <s v="TBG"/>
    <s v="JABO"/>
    <x v="14"/>
    <s v="Banten"/>
    <s v="KOTA TANGERANG SELAT"/>
    <n v="6614368"/>
    <x v="164"/>
    <m/>
    <n v="350"/>
    <s v="&gt; 150 days"/>
    <d v="2020-06-11T00:00:00"/>
    <s v="W24-2020"/>
    <s v="Jun-2020"/>
    <d v="2020-08-15T00:00:00"/>
    <s v="W33-2020"/>
    <s v="Aug-2020"/>
    <d v="2020-12-23T00:00:00"/>
    <s v="W52-2020"/>
    <s v="Dec-2020"/>
    <d v="2020-12-23T00:00:00"/>
    <s v="W52-2020"/>
    <s v="Dec-2020"/>
    <s v="FO"/>
    <d v="2020-12-01T00:00:00"/>
    <m/>
    <n v="543602595959"/>
    <n v="6.6"/>
    <m/>
    <m/>
    <m/>
    <d v="2020-09-03T00:00:00"/>
    <d v="2020-12-28T00:00:00"/>
    <s v="W53-2020"/>
    <m/>
    <m/>
    <m/>
    <s v="38.RFI"/>
    <s v="21.RFI"/>
    <s v="CLOSED - RFI DONE"/>
    <s v="28.12.20 : 21.12.20 : 07.12.20 : PLN connection process_x000a_03.09.20 : SRFIN sent_x000a_31.08.20 : 27.08.20 : SRFI actual, PLN connection waing confirmation XL_x000a_24.08.20 : 18.08.20 : ME Installation OG_x000a_13.08.20 : Erection Tower OG, Plan Finish 15/08_x000a_10.08.20 : Erection Tower OG_x000a_06.08.20 : curingtime, plan start erection  8 Aug 20_x000a_03.08.20 : curingtime_x000a_30.07.20 : Rebaring Pondasi, Plan Pouring 01/08_x000a_23.07.20 : 20.07.20 : 16.07.20 : rebarring_x000a_13.07.20 : 09.07.20 : excavation_x000a_02.07.20 : plan rekom done, 6 juli, plan start CME 9 juli, plan SRFI 5 Aug_x000a_29.06.20 : on going rekom_x000a_25.06.20 : realisasi IW, submit berkas IW dan proses rekom, paralel register perijinan, plan start CME minggu depan 3 juli 20_x000a_22.06.20 : 18.06.20 : IW on going, plan IW clear minggu ini, propose RND 25m, Perda 20m dan diusahakan 25m_x000a_15.06.20 : 11.06.20 : rehunting, plan IW done jun 20, sudah ada kandidat (plan re-IW)_x000a_08.06.20 : rehunting_x000a_04.06.20 : 01.06.20 : 29.05.20 : waiting RND review_x000a_28.05.20 : 25.05.20 : 15.05.20 : IW on going_x000a_14.05.20 : 08.05.20 : rehunting_x000a_30.04.20 : Rehunting OG_x000a_23.04.20 : 16.04.20 : _x000a_09.04.20 : kand NOK_x000a_02.04.20 : 25.03.20 : Candidat NOK, Rehunting_x000a_19.03.20 : validasi RND_x000a_12.03.20 : rehunting_x000a_20.02.20 : 13.02.20 : 06.02.20 : Kand A = Rehunting, Candidate A RF NOK_x000a_20.01.20 : Kand A = Titik OK, Ketinggian NOK, sesuai arahan RND XL minimal Ketinggian RF 25m_x000a_16.01.20 : Kand A = submit kand A (136m, Propose MCP 20m) di 106°44'10.43&quot;E // 106.736230° 6°17'59.50&quot;S //  -6.299860°_x000a_"/>
    <x v="2"/>
    <x v="0"/>
    <m/>
    <m/>
    <m/>
    <m/>
    <x v="2"/>
    <m/>
    <m/>
    <x v="1"/>
    <m/>
    <m/>
  </r>
  <r>
    <n v="73"/>
    <m/>
    <s v="JAW-BT-TNG-1492"/>
    <n v="20201103281"/>
    <s v="1317351003"/>
    <s v="Karang Timur Tangerang"/>
    <s v="ACTIVE"/>
    <s v="TB"/>
    <n v="106.717221"/>
    <n v="-6.2213050000000001"/>
    <n v="40"/>
    <s v="0/90/180/270"/>
    <m/>
    <m/>
    <s v="Jl. H. Mean V, RT.004, RW.010, Kelurahan Karang Timur, Kecamatan Karang Tengah, Kota Tangerang, Provinsi Banten"/>
    <s v="EID"/>
    <s v="JAW-BT-TNG-1492"/>
    <s v="Karang Timur Tangerang"/>
    <s v="B2S"/>
    <s v="TBG"/>
    <s v="JABO"/>
    <x v="10"/>
    <s v="Banten"/>
    <s v="KOTA TANGERANG"/>
    <n v="6614368"/>
    <x v="164"/>
    <m/>
    <n v="345"/>
    <s v="&gt; 150 days"/>
    <d v="2020-06-11T00:00:00"/>
    <s v="W24-2020"/>
    <s v="Jun-2020"/>
    <d v="2020-09-28T00:00:00"/>
    <s v="W40-2020"/>
    <s v="Sep-2020"/>
    <d v="2020-12-23T00:00:00"/>
    <s v="W52-2020"/>
    <s v="Dec-2020"/>
    <d v="2020-12-23T00:00:00"/>
    <s v="W52-2020"/>
    <s v="Dec-2020"/>
    <s v="FO"/>
    <d v="2020-12-01T00:00:00"/>
    <m/>
    <n v="543802945748"/>
    <n v="6.6"/>
    <m/>
    <m/>
    <m/>
    <d v="2020-09-30T00:00:00"/>
    <d v="2020-12-23T00:00:00"/>
    <s v="W52-2020"/>
    <m/>
    <m/>
    <m/>
    <s v="38.RFI"/>
    <s v="21.RFI"/>
    <s v="CLOSED - RFI DONE"/>
    <s v="28.12.20 : RFIN sent_x000a_21.12.20 : 07.12.20 : PLN connection process_x000a_30.09.20 : email SRFI-N sent_x000a_28.09.20 : 24.09.20 : Finishing ME, on going Pagar &amp; halaman_x000a_21.09.20 : on going ME installation_x000a_17.09.20 : Plan finish 21/09, Plan S RFI 24/09_x000a_14.09.20 : start erection_x000a_10.09.20 : Curing Time, Erection start 15/09 finish 21/09, Plan S RFI 24/09_x000a_07.09.20 : rebaring pondasi, cor sumuran done_x000a_03.09.20 : Galian Pondasi Done, Rebaring Sumuran OG, Plan Pouring 05/09, Erection start 10/09 finish 17/09, Plan S RFI 20/09_x000a_31.08.20 : 27.08.20 : Galian Pondasi sumuran OG, Plan Finish 30/08, Plan Pouring 03/09, Erection start 08/09 finish 15/09, Plan S RFI 18/09_x000a_24.08.20 : 24.08.20 : 17.08.20 : 13.08.20 : bongkar existing_x000a_10.08.20 : 06.08.20 : Proses pengajuan perijinan PUPR, CME Stop perijinan, Perijinan released 13/08_x000a_03.08.20 : Proses pengajuan perijinan PUPR, CME Stop_x000a_30.07.20 : 23.07.20 : CME (rebarring) Stop, Proses pengajuan perijinan PUPR_x000a_20.07.20 : 16.07.20 : rebarring_x000a_13.07.20 : 09.07.20 : excavation_x000a_06.07.20 : rekom process_x000a_02.07.20 : proses review legal dan ada ahli waris yang diluar kota, plan minggu ini clear dan start rekom, plan CME start 12juli, plan SRFI 7 Aug_x000a_29.06.20 : IW clear_x000a_25.06.20 : IW kurang 3 kk dari 11 kk, SST 42m (Incell)_x000a_22.06.20 : 18.06.20 : kand tower 20m not OK, konfirmasi bisa/tidak plan 25m max akhir Juni (Confirm by RND OK), jika gagal 25m maka risk return_x000a_15.06.20 : 11.06.20 : IW clear_x000a_08.06.20 : 04.06.20 : 28.05.20 : 25.05.20 : 08.05.20 : IW on going_x000a_30.04.20 : IW on going_x000a_23.04.20 : 16.04.20 : _x000a_09.04.20 : 02.04.20 : 25.03.20 : Proses IW 2kk, Tanah Kosong_x000a_19.03.20 : IW on going_x000a_11.03.20 : 20.02.20 : IW on going_x000a_13.02.20 : IW on going_x000a_06.02.20 : kand A = validasi done, Candidate A RF TX OK_x000a_"/>
    <x v="2"/>
    <x v="0"/>
    <m/>
    <m/>
    <m/>
    <m/>
    <x v="2"/>
    <m/>
    <m/>
    <x v="1"/>
    <m/>
    <m/>
  </r>
  <r>
    <n v="16"/>
    <m/>
    <s v="JAW-BT-CPT-0465"/>
    <n v="20201103441"/>
    <s v="1317651003"/>
    <s v="BERANDA SERPONG"/>
    <s v="ACTIVE"/>
    <s v="TB"/>
    <n v="106.70718599999999"/>
    <n v="-6.3170039999999998"/>
    <n v="35"/>
    <s v="90/210/330"/>
    <m/>
    <m/>
    <s v="jl.raya serua,RT.04/Rw.04,kelurahan serua,kecamatan ciputat,kota tangerang selatan,provinsi banten"/>
    <s v="EID"/>
    <s v="JAW-BT-CPT-0465"/>
    <s v="BERANDA SERPONG"/>
    <s v="B2S"/>
    <s v="TBG"/>
    <s v="JABO"/>
    <x v="14"/>
    <s v="Banten"/>
    <s v="KOTA TANGERANG SELAT"/>
    <n v="6614368"/>
    <x v="164"/>
    <m/>
    <n v="340"/>
    <s v="&gt; 150 days"/>
    <d v="2020-06-11T00:00:00"/>
    <s v="W24-2020"/>
    <s v="Jun-2020"/>
    <d v="2020-08-31T00:00:00"/>
    <s v="W36-2020"/>
    <s v="Aug-2020"/>
    <d v="2020-12-23T00:00:00"/>
    <s v="W52-2020"/>
    <s v="Dec-2020"/>
    <d v="2020-12-23T00:00:00"/>
    <s v="W52-2020"/>
    <s v="Dec-2020"/>
    <s v="FO"/>
    <d v="2020-12-01T00:00:00"/>
    <m/>
    <n v="543602592363"/>
    <n v="6.6"/>
    <m/>
    <m/>
    <m/>
    <d v="2020-09-03T00:00:00"/>
    <d v="2020-12-18T00:00:00"/>
    <s v="W51-2020"/>
    <m/>
    <m/>
    <m/>
    <s v="38.RFI"/>
    <s v="21.RFI"/>
    <s v="CLOSED - RFI DONE"/>
    <s v="21.12.20 : RFIN sent_x000a_07.12.20 : PLN connection process_x000a_14.09.20 : 07.09.20 : 03.09.20 : SRFI actual, SRFIN sent_x000a_31.08.20 : erection done, on going install mounting dan bracket_x000a_27.08.20 : Plan Start Erection 29/08, Plan S RFI 31/08_x000a_24.08.20 : rebarring on going_x000a_18.08.20 : Galian pondasi OG, Plan pouring 20/08_x000a_13.08.20 : 10.08.20 : on going excavation_x000a_06.08.20 : Plan Bowplank 06/08_x000a_30.07.20 : 27.07.20 : 23.07.20 : REKOM Lurah done, OG REKOM Camat, plan release 24/07_x000a_20.07.20 : Iw clear, plan realisasi IW 18/07, REKOM LURCAM released 21/07_x000a_16.07.20 : IW clear, proses eskalasi sitac_x000a_13.07.20 : Proses pendekatan terhadap warga yang belum memberikan approval_x000a_09.07.20 : MOM : IW kurang 1 kk, warga sulit ditemui, plan selesai minggu ini, plan IW clear minggu ini_x000a_06.07.20 : 02.07.20 : IW on going kurang 1 kk, plan IW clear minggu ini, plan rekom minggu depan, plan start CME akhir minggu depan 12 jul 20, plan SRFI 7 aug 20_x000a_29.06.20 : 25.06.20 : validasi RNP kandidat B OK , ketinggian 25m, Plan IW Done Jun 2020, plan IW clear paling lambat senin 29 jun, ada tambahan IW 6 kk karena penambahan tinggi pole dari 20m menjadi 25 m, XL meminta sketsa layout penambahan IW tersebut_x000a_22.06.20 : 18.06.20 : propose RND 25m, perda 20, sedang di updayakan nego ketinggian _x000a_15.06.20 : 11.06.20 : IW clear_x000a_08.06.20 : 04.06.20 : IW on going_x000a_28.05.20 : 25.05.20 : 08.05.20 : IW on going_x000a_30.04.20 : IW on going_x000a_23.04.20 : TNP review_x000a_16.04.20 : under review RND,  terbatasnya komunikasi dengan PIC developer dikarenakan WFH_x000a_09.04.20 : 02.04.20 : under review RND_x000a_31.03.20 : submit kand_x000a_25.03.20 : rehunting_x000a_19.03.20 : 19.03.20 : Rehunting_x000a_11.03.20 : 20.02.20 : rehunrting, makesure regulasi tangsel_x000a_06.02.20 : Hunting kandidat_x000a_"/>
    <x v="2"/>
    <x v="0"/>
    <m/>
    <m/>
    <m/>
    <m/>
    <x v="2"/>
    <m/>
    <m/>
    <x v="1"/>
    <m/>
    <m/>
  </r>
  <r>
    <n v="25"/>
    <m/>
    <s v="JAW-BT-CPT-0451"/>
    <n v="30573420031"/>
    <s v="1317831003"/>
    <s v="CIATER SERPONG"/>
    <s v="ACTIVE"/>
    <s v="TB"/>
    <n v="106.696282"/>
    <n v="-6.321428"/>
    <n v="35"/>
    <s v="0/90/180/270"/>
    <m/>
    <m/>
    <s v="Jl. Ciateer Tengah RT 009/007 Kel Ciater Kec Serpong Kota Tangerang Selatan BANTEN"/>
    <s v="EID"/>
    <s v="JAW-BT-CPT-0451"/>
    <s v="Ciater Serpong"/>
    <s v="B2S"/>
    <s v="TBG"/>
    <s v="JABO"/>
    <x v="14"/>
    <s v="Banten"/>
    <s v="KOTA TANGERANG SELAT"/>
    <n v="6614368"/>
    <x v="164"/>
    <m/>
    <n v="340"/>
    <s v="&gt; 150 days"/>
    <d v="2020-06-11T00:00:00"/>
    <s v="W24-2020"/>
    <s v="Jun-2020"/>
    <d v="2020-07-31T00:00:00"/>
    <s v="W31-2020"/>
    <s v="Jul-2020"/>
    <d v="2020-12-23T00:00:00"/>
    <s v="W52-2020"/>
    <s v="Dec-2020"/>
    <d v="2020-12-23T00:00:00"/>
    <s v="W52-2020"/>
    <s v="Dec-2020"/>
    <s v="FO"/>
    <d v="2020-12-01T00:00:00"/>
    <m/>
    <n v="543602593324"/>
    <n v="6.6"/>
    <m/>
    <m/>
    <m/>
    <d v="2020-08-25T00:00:00"/>
    <d v="2020-12-18T00:00:00"/>
    <s v="W51-2020"/>
    <m/>
    <m/>
    <m/>
    <s v="38.RFI"/>
    <s v="21.RFI"/>
    <s v="CLOSED - RFI DONE"/>
    <s v="21.12.20 : RFIN sent_x000a_07.12.20 : PLN connection process_x000a_25.08.20 : SRFIN sent_x000a_06.08.20 : 03.08.20 : SRFI actual_x000a_30.07.20 : Erection tower, Plan Finish 30/07_x000a_27.07.20 : 23.07.20 : 20.07.20 : 16.07.20 : excavation_x000a_13.07.20 : 09.07.20 : MOM : isu kompensasi warga luar radius, tangsel 25m OK, plan solve sabtu ini pertemuan dengan warga luar radius yang menolak. wait isu clear untuk start CME._x000a_06.07.20 : 02.07.20 : IW clear, wait approval PEMDA untuk Tinggi 25m (area Tangsel), target solve dengan Pemda minggu depan, plan CME start paling lambat 9 jul 20/weekly minggu depan, plan SRFI W1 Aug (8 Aug 20)_x000a_29.06.20 : 25.06.20 : existing pole TBG 18m, maximal diusahakan 21m plan submit foto panoramic by drone, need segera email JR ke XL mengenai isu ketinggian kandidat ini, jika pproved need revisi SPK menjadi SPK colo._x000a_22.06.20 : Kand OK propose RND di 25 m (req 27-30m), need Negosiasi ke PEMDA Tinggi 25m, TBG ok di 21m IW clear_x000a_18.06.20 : Kand OK propose RND di 25 m (req 27-30m), need Negosiasi ke PEMDA Tinggi 25m, TBG ok di 21m IW clear_x000a_15.06.20 : 11.06.20 : IW clear_x000a_08.06.20 : 04.06.20 : IW clear, proses eskalasi, paralel rekom_x000a_01.06.20 : IW clear, proses eskalasi_x000a_28.05.20 : 25.05.20 : 22.05.20 : TNP review_x000a_21.05.20 : 20.05.20 : need cek koordinat, beda DMS dg desimal_x000a_13.05.20 : submit kand D_x000a_08.05.20 : 30.04.20 : IW clear_x000a_23.04.20 : TNP review_x000a_16.04.20 : Negosiasi BAN, IW CLear_x000a_09.04.20 : 02.04.20 : under review RND_x000a_31.03.20 : submit kand_x000a_25.03.20 : rehunting_x000a_19.03.20 : rehunting_x000a_11.03.20 : 20.02.20 : rehunting, makesure regulasi tangsel_x000a_06.02.20 : Hunting kandidat_x000a_16.01.20 : Proses input STIP 1 B2S_x000a_15.01.20 : propose change to colo (email Rudi), konfirmasi NOK dari XL (Pak Siro)"/>
    <x v="2"/>
    <x v="0"/>
    <m/>
    <m/>
    <m/>
    <m/>
    <x v="2"/>
    <m/>
    <m/>
    <x v="1"/>
    <m/>
    <m/>
  </r>
  <r>
    <n v="38"/>
    <m/>
    <s v="JAW-BT-CPT-0469"/>
    <n v="30572490031"/>
    <s v="1317681003"/>
    <s v="DISCOVERY CONSERVA"/>
    <s v="ACTIVE"/>
    <s v="TB"/>
    <n v="106.69726199999999"/>
    <n v="-6.2616930000000002"/>
    <n v="35"/>
    <s v="90/210/330"/>
    <m/>
    <m/>
    <s v="KP PONDOK KACANG,RT02/RW07,KEL,PONDOK KACANG TIMUR,KEC.PONDOK AREN,TANGERANG SELATAN,PROVINSI BANTEN"/>
    <s v="EID"/>
    <s v="JAW-BT-CPT-0469"/>
    <s v="DISCOVERY CONSERVA"/>
    <s v="B2S"/>
    <s v="TBG"/>
    <s v="JABO"/>
    <x v="14"/>
    <s v="Banten"/>
    <s v="KOTA TANGERANG SELAT"/>
    <n v="6614368"/>
    <x v="164"/>
    <m/>
    <n v="340"/>
    <s v="&gt; 150 days"/>
    <d v="2020-06-11T00:00:00"/>
    <s v="W24-2020"/>
    <s v="Jun-2020"/>
    <d v="2020-08-28T00:00:00"/>
    <s v="W35-2020"/>
    <s v="Aug-2020"/>
    <d v="2020-12-23T00:00:00"/>
    <s v="W52-2020"/>
    <s v="Dec-2020"/>
    <d v="2020-12-23T00:00:00"/>
    <s v="W52-2020"/>
    <s v="Dec-2020"/>
    <s v="FO"/>
    <d v="2020-12-01T00:00:00"/>
    <m/>
    <n v="543802946645"/>
    <n v="6.6"/>
    <m/>
    <m/>
    <m/>
    <d v="2020-09-03T00:00:00"/>
    <d v="2020-12-18T00:00:00"/>
    <s v="W51-2020"/>
    <m/>
    <m/>
    <m/>
    <s v="38.RFI"/>
    <s v="21.RFI"/>
    <s v="CLOSED - RFI DONE"/>
    <s v="21.12.20 : RFIN sent_x000a_07.12.20 : PLN connection process_x000a_14.09.20 : 07.09.20 : 03.09.20 : SRFI actual, SRFIN sent_x000a_31.08.20 : 27.08.20 : Plan ME Finsih 27/08, Plan S RFI 28/08_x000a_18.08.20 : Plan Erection start 22/08_x000a_13.08.20 : excavation on going_x000a_10.08.20 : bouwplank_x000a_06.08.20 : Plan Bowplank 06/08_x000a_30.07.20 : rekom process_x000a_23.07.20 : 20.07.20 : OG Collect dokumen SITAC_x000a_16.07.20 : IW clear, proses eskalasi sitac_x000a_13.07.20 : Masih terkendala 2kk yang belum setuju_x000a_09.07.20 : MoM : plan IW clear minggu ini_x000a_06.07.20 : 02.07.20 : plan IW done 5 jul, plan start CME 13 jul, plan SRFI 7 aug_x000a_29.06.20 : 25.06.20 : IW on going, kurang 2kk, MCP 25m, , plan IW clear paling lambat Senin 29 Juni or drop by XL_x000a_25.06.20 : Plan IW Done Jun 2020_x000a_22.06.20 : 18.06.20 : IW on going, Plan IW Done Jun 2020_x000a_15.06.20 : 11.06.20 : rehunting, plan IW done jun 20,, sudah ada kandidat (plan re-IW)_x000a_08.06.20 : 04.06.20 : 01.06.20 : IW on going, paralel validasi new kand alternatif_x000a_28.05.20 : 25.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x v="2"/>
    <x v="0"/>
    <m/>
    <m/>
    <m/>
    <m/>
    <x v="2"/>
    <m/>
    <m/>
    <x v="1"/>
    <m/>
    <m/>
  </r>
  <r>
    <n v="39"/>
    <m/>
    <s v="JAW-BT-CPT-0473"/>
    <n v="30572130031"/>
    <s v="1317461003"/>
    <s v="DJUNA RAYA PAKUJAYA"/>
    <s v="ACTIVE"/>
    <s v="TB"/>
    <n v="106.691057"/>
    <n v="-6.2297789999999997"/>
    <n v="35"/>
    <s v="90/180/270"/>
    <m/>
    <m/>
    <s v="Kp. Kayu Gede Rt 008 RW 04 Kelurahan Pakujaya Kecamatan Serpong Utara Kota Tangerang Selatan"/>
    <s v="EID"/>
    <s v="JAW-BT-CPT-0473"/>
    <s v="Djuna Raya Pakujaya"/>
    <s v="B2S"/>
    <s v="TBG"/>
    <s v="JABO"/>
    <x v="14"/>
    <s v="Banten"/>
    <s v="KOTA TANGERANG SELAT"/>
    <n v="6614368"/>
    <x v="164"/>
    <m/>
    <n v="340"/>
    <s v="&gt; 150 days"/>
    <d v="2020-06-11T00:00:00"/>
    <s v="W24-2020"/>
    <s v="Jun-2020"/>
    <d v="2020-08-05T00:00:00"/>
    <s v="W32-2020"/>
    <s v="Aug-2020"/>
    <d v="2020-12-23T00:00:00"/>
    <s v="W52-2020"/>
    <s v="Dec-2020"/>
    <d v="2020-12-23T00:00:00"/>
    <s v="W52-2020"/>
    <s v="Dec-2020"/>
    <s v="FO"/>
    <d v="2020-12-01T00:00:00"/>
    <m/>
    <n v="566201558459"/>
    <n v="6.6"/>
    <m/>
    <m/>
    <m/>
    <m/>
    <d v="2020-12-18T00:00:00"/>
    <s v="W51-2020"/>
    <m/>
    <m/>
    <m/>
    <s v="38.RFI"/>
    <s v="21.RFI"/>
    <s v="CLOSED - RFI DONE"/>
    <s v="21.12.20 : RFIN sent_x000a_07.12.20 : PLN connection process_x000a_25.08.20 : SRFIN sent_x000a_06.08.20 : 03.08.20 : SRFI actual_x000a_30.07.20 : Erection tower, Plan Finish 30/07_x000a_23.07.20 : 20.07.20 : 16.07.20 : rebarring_x000a_13.07.20 : 09.07.20 : excavation_x000a_02.07.20 : rekom process, plan rekom done 7 jul, plan start CME 9 jul, plan SRFI 5 aug 20_x000a_29.06.20 : IW clear_x000a_25.06.20 : IW on going, kurang 3kk dari 15kk, MCP 25m, , plan IW clear paling lambat Senin 29 Juni or drop by XL_x000a_25.06.20 : Plan IW Done Jun 2020_x000a_22.06.20 : 18.06.20 : kand approved, IW on going, Plan IW Done Jun 2020_x000a_15.06.20 : 11.06.20 : rehunting, plan IW done jun 20,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x v="2"/>
    <x v="0"/>
    <m/>
    <m/>
    <m/>
    <m/>
    <x v="2"/>
    <m/>
    <m/>
    <x v="1"/>
    <m/>
    <m/>
  </r>
  <r>
    <n v="95"/>
    <m/>
    <s v="JAW-BT-CPT-0461"/>
    <n v="20201103421"/>
    <s v="1317611003"/>
    <s v="KOMPLEKS SASMITA LOKA PAMULANG BARAT"/>
    <s v="ACTIVE"/>
    <s v="TB"/>
    <n v="106.732573"/>
    <n v="-6.3526879999999997"/>
    <n v="35"/>
    <s v="90/210/330"/>
    <m/>
    <m/>
    <s v="Jl. Ketapang II Rt 007/005 Kel. Pamulang Barat_x000a_Kec. Pamulang Kota Tangerang Selatan"/>
    <s v="EID"/>
    <s v="JAW-BT-CPT-0461"/>
    <s v="KOMPLEKS SASMITA LOKA PAMULANG BARAT"/>
    <s v="B2S"/>
    <s v="TBG"/>
    <s v="JABO"/>
    <x v="14"/>
    <s v="Banten"/>
    <s v="KOTA TANGERANG SELAT"/>
    <n v="6614368"/>
    <x v="164"/>
    <m/>
    <n v="340"/>
    <s v="&gt; 150 days"/>
    <d v="2020-06-11T00:00:00"/>
    <s v="W24-2020"/>
    <s v="Jun-2020"/>
    <d v="2020-07-02T00:00:00"/>
    <s v="W27-2020"/>
    <s v="Jul-2020"/>
    <d v="2020-12-23T00:00:00"/>
    <s v="W52-2020"/>
    <s v="Dec-2020"/>
    <d v="2020-12-23T00:00:00"/>
    <s v="W52-2020"/>
    <s v="Dec-2020"/>
    <s v="FO"/>
    <d v="2020-12-01T00:00:00"/>
    <m/>
    <n v="543602591889"/>
    <n v="6.6"/>
    <m/>
    <m/>
    <m/>
    <d v="2020-07-02T00:00:00"/>
    <d v="2020-12-18T00:00:00"/>
    <s v="W51-2020"/>
    <m/>
    <m/>
    <m/>
    <s v="38.RFI"/>
    <s v="21.RFI"/>
    <s v="CLOSED - RFI DONE"/>
    <s v="21.12.20 : RFIN sent_x000a_07.12.20 : PLN connection process_x000a_06.08.20 - 02.07.20 : email SRFI-N sent, PLN connection menunggu konfirmasi XL/Tech partner_x000a_29.06.20 : SRFI, collecting doc SRFIN_x000a_25.06.20 : 22.06.20 : ME on going_x000a_18.06.20 : 15.06.20 : prepare erection_x000a_11.06.20 : 08.06.20 : curing time_x000a_04.06.20 : start excavation_x000a_01.06.20 : 29.05.20 : RFC, plan start minggu _x000a_28.05.20 : 25.05.20 : 14.05.20 : 08.05.20 : rekom on going_x000a_30.04.20 : IW clear_x000a_23.04.20 : 16.04.20 : IW on going, Proses negosiasi BAN_x000a_09.04.20 : 02.04.20 : under review RND_x000a_31.03.20 : submit kand_x000a_25.03.20 : rehunting_x000a_19.03.20 : Rehunting_x000a_11.03.20 : 20.02.20 : rehunting, makesure regulasi tangsel_x000a_06.02.20 : Hunting kandidat_x000a_"/>
    <x v="2"/>
    <x v="0"/>
    <m/>
    <m/>
    <m/>
    <m/>
    <x v="2"/>
    <m/>
    <m/>
    <x v="1"/>
    <m/>
    <m/>
  </r>
  <r>
    <n v="128"/>
    <m/>
    <s v="JAW-JB-CBI-0066"/>
    <n v="30572070031"/>
    <s v="1260891003"/>
    <s v="PASIRMUKTI CITEUREUP"/>
    <s v="ACTIVE"/>
    <s v="TB"/>
    <n v="106.89931300000001"/>
    <n v="-6.5056459999999996"/>
    <n v="31"/>
    <s v="30/180/270"/>
    <m/>
    <m/>
    <s v="KP. RAWABOGO, RT. 004 RW. 006, DESA, PASIRMUKTI, KECAMATAN. CITEUREUP, KAB. BOGOR, JAWA BARAT"/>
    <s v="EID"/>
    <s v="JAW-JB-CBI-0066"/>
    <s v="Pasirmukti Citeureup"/>
    <s v="B2S"/>
    <s v="TBG"/>
    <s v="JABO"/>
    <x v="14"/>
    <s v="Jawa Barat"/>
    <s v="BOGOR"/>
    <n v="6614368"/>
    <x v="164"/>
    <m/>
    <n v="340"/>
    <s v="&gt; 150 days"/>
    <d v="2020-06-11T00:00:00"/>
    <s v="W24-2020"/>
    <s v="Jun-2020"/>
    <d v="2020-05-12T00:00:00"/>
    <s v="W20-2020"/>
    <s v="May-2020"/>
    <d v="2020-12-23T00:00:00"/>
    <s v="W52-2020"/>
    <s v="Dec-2020"/>
    <d v="2020-12-23T00:00:00"/>
    <s v="W52-2020"/>
    <s v="Dec-2020"/>
    <s v="FO"/>
    <d v="2020-12-01T00:00:00"/>
    <m/>
    <n v="538614708734"/>
    <n v="6.6"/>
    <m/>
    <m/>
    <m/>
    <d v="2020-05-06T00:00:00"/>
    <d v="2020-12-18T00:00:00"/>
    <s v="W51-2020"/>
    <m/>
    <m/>
    <m/>
    <s v="38.RFI"/>
    <s v="21.RFI"/>
    <s v="CLOSED - RFI DONE"/>
    <s v="21.12.20 : RFIN sent_x000a_07.12.20 : PLN connection process_x000a_29.06.20 : PLN Connection menunggu konfirmasi XL_x000a_06.05.20 : SRFIN sent_x000a_30.04.20 : Lean concrete, Plan Pouring_x000a_23.04.20 : 16.04.20 : on going excavation_x000a_09.04.20 : Galian pondasi OG_x000a_02.04.20 : 25.03.20 : 19.03.20 : rekom l/c on going_x000a_11.03.20 : 20.02.20 : IW on going_x000a_13.02.20 : IW on going_x000a_06.02.20 : Kand B = RF OK, TX review_x000a_28.01.20 : Kand B = RND OK 40 80/180/270 tower 42m,  wait TNP review_x000a_28.01.20 : Kand B = submit 106°53'59.34&quot;E 6°30'20.20&quot;S_x000a_20.01.20 : Kand A = RND OK 40m 80/180/270 --&gt; CEK krn proposes hanya tower 32m_x000a_16.01.20 : Kand A = submit kand A (84m) di 106°53'58.95&quot;E // 106.899708° 6°30'21.52&quot;S // -6.505978°, Propose 32m_x000a_"/>
    <x v="2"/>
    <x v="0"/>
    <m/>
    <m/>
    <m/>
    <m/>
    <x v="2"/>
    <m/>
    <m/>
    <x v="1"/>
    <m/>
    <m/>
  </r>
  <r>
    <n v="163"/>
    <m/>
    <s v="JAW-BT-CPT-0467"/>
    <n v="20201103451"/>
    <s v="1317661003"/>
    <s v="SITU GINTUNG CIREUNDEU"/>
    <s v="ACTIVE"/>
    <s v="TB"/>
    <n v="106.76304500000001"/>
    <n v="-6.3003470000000004"/>
    <n v="35"/>
    <s v="90/210/330"/>
    <m/>
    <m/>
    <s v="Jl.IrH.juanda,Rt.01/Rw.08,kelurahan.Cirendeu,kecamatan.Ciputat Timur,kota tangerang selatan,Provinsi Banten"/>
    <s v="EID"/>
    <s v="JAW-BT-CPT-0467"/>
    <s v="SITU GINTUNG CIREUNDEU"/>
    <s v="B2S"/>
    <s v="TBG"/>
    <s v="JABO"/>
    <x v="14"/>
    <s v="Banten"/>
    <s v="KOTA TANGERANG SELAT"/>
    <n v="6614368"/>
    <x v="164"/>
    <m/>
    <n v="340"/>
    <s v="&gt; 150 days"/>
    <d v="2020-06-11T00:00:00"/>
    <s v="W24-2020"/>
    <s v="Jun-2020"/>
    <d v="2020-08-28T00:00:00"/>
    <s v="W35-2020"/>
    <s v="Aug-2020"/>
    <d v="2020-12-23T00:00:00"/>
    <s v="W52-2020"/>
    <s v="Dec-2020"/>
    <d v="2020-12-23T00:00:00"/>
    <s v="W52-2020"/>
    <s v="Dec-2020"/>
    <s v="FO"/>
    <d v="2020-12-01T00:00:00"/>
    <m/>
    <n v="543602592355"/>
    <n v="6.6"/>
    <m/>
    <m/>
    <m/>
    <d v="2020-09-03T00:00:00"/>
    <d v="2020-12-18T00:00:00"/>
    <s v="W51-2020"/>
    <m/>
    <m/>
    <m/>
    <s v="38.RFI"/>
    <s v="21.RFI"/>
    <s v="CLOSED - RFI DONE"/>
    <s v="21.12.20 : RFIN sent_x000a_07.12.20 : PLN connection process_x000a_14.09.20 : 07.09.20 : 03.09.20 : SRFI actual, SRFIN sent_x000a_31.08.20 : 27.08.20 : Plan erection done 27/08, Plan S RFI 28/08_x000a_24.08.20 : rebarring on going_x000a_17.08.20 : Galian pondasi OG, Plan pouring 20/08_x000a_13.08.20 : Galian pondasi OG, Plan pouring 14/08_x000a_10.08.20 : Plan Realisasi 12/08_x000a_06.08.20 : Realisasi OG, REKOM plan done 11/08_x000a_03.08.20 : 30.07.20 : IW Clear, OG Collecting doc. SITAC_x000a_23.07.20 : Proses IW, masih dikejar 1 kk Kepsek SMK Muhammadiyah, plan released surat kuasa penandatangan IW ke bagian Tata usaha 24/07_x000a_20.07.20 : Proses IW, masih dikejar 1 kk Kepsek SMK Muhammadiyah_x000a_16.07.20 : 13.07.20 : Proses IW, masih dikejar 1 kk Kepsek SMK Muhammadiyah_x000a_09.07.20 : MOM : 06.07.20 : 02.07.20 : IW minus 1 kk, plan IW clear 4 jul, plan start CME paling lambat weekly meeting minggu depan 9 juli, plan SRFI 5 Aug 20._x000a_29.06.20 : 25.06.20 : IW minus 1 kk (area sekolah, IW dengan kepsek Muhammadiyah, proses negosiasi), plan IW clear paling lambat Senin 29 Juni or drop by XL_x000a_25.06.20 : submit kandidat D propose RT (building 12m + pole 12m) , validasi RNP approved RF 24m,_x000a_22.06.20 : 18.06.20 : 15.06.20 : 11.06.20 : rehunting, plan IW done jun 20, sudah ada kandidat (plan re-IW)_x000a_08.06.20 : 04.06.20 : 01.06.20 : IW on going, paralel approval kand B_x000a_28.05.20 : 25.05.20 : 14.05.20 : IW on going_x000a_08.05.20 : TNP review_x000a_30.04.20 : RND review_x000a_23.04.20 : RND review_x000a_16.04.20 : under review RND, Proses negosiasi BAN_x000a_09.04.20 : 02.04.20 : under review RND_x000a_31.03.20 : submit kand_x000a_25.03.20 : Candidat NOK, Rehunting_x000a_19.03.20 :  validasi RND_x000a_20.02.20 : rehunrting, makesure regulasi tangsel_x000a_06.02.20 : Hunting kandidat_x000a_"/>
    <x v="2"/>
    <x v="0"/>
    <m/>
    <m/>
    <m/>
    <m/>
    <x v="2"/>
    <m/>
    <m/>
    <x v="1"/>
    <m/>
    <m/>
  </r>
  <r>
    <n v="199"/>
    <m/>
    <s v="JAW-BT-CPT-0463"/>
    <n v="30572440031"/>
    <s v="1317631003"/>
    <s v="UNIVERSITAS TERBUKA PAMULANG"/>
    <s v="ACTIVE"/>
    <s v="TB"/>
    <n v="106.75941899999999"/>
    <n v="-6.3415059999999999"/>
    <n v="35"/>
    <s v="90/210/330"/>
    <m/>
    <m/>
    <s v="JL.TALAS III NO.37,RT.03/RW.02,KEL.PONDOK CABE ILIR,KEC.PAMULANG,TANGERANG SELATAN,PROVINSI BANTEN"/>
    <s v="EID"/>
    <s v="JAW-BT-CPT-0463"/>
    <s v="UNIVERSITAS TERBUKA PAMULANG"/>
    <s v="B2S"/>
    <s v="TBG"/>
    <s v="JABO"/>
    <x v="14"/>
    <s v="Banten"/>
    <s v="KOTA TANGERANG SELAT"/>
    <n v="6614368"/>
    <x v="164"/>
    <m/>
    <n v="340"/>
    <s v="&gt; 150 days"/>
    <d v="2020-06-11T00:00:00"/>
    <s v="W24-2020"/>
    <s v="Jun-2020"/>
    <d v="2020-09-15T00:00:00"/>
    <s v="W38-2020"/>
    <s v="Sep-2020"/>
    <d v="2020-12-23T00:00:00"/>
    <s v="W52-2020"/>
    <s v="Dec-2020"/>
    <d v="2020-12-23T00:00:00"/>
    <s v="W52-2020"/>
    <s v="Dec-2020"/>
    <s v="FO"/>
    <d v="2020-12-01T00:00:00"/>
    <m/>
    <n v="543602591897"/>
    <n v="6.6"/>
    <m/>
    <m/>
    <m/>
    <d v="2020-09-03T00:00:00"/>
    <d v="2020-12-18T00:00:00"/>
    <s v="W51-2020"/>
    <m/>
    <m/>
    <m/>
    <s v="38.RFI"/>
    <s v="21.RFI"/>
    <s v="CLOSED - RFI DONE"/>
    <s v="21.12.20 : RFIN sent_x000a_07.12.20 : PLN connection process_x000a_14.09.20 : 07.09.20 : 03.09.20 : SRFI actual, SRFIN sent_x000a_31.08.20 : start erection_x000a_27.08.20 : Plan Start Erection 29/08, Plan S RFI 31/08_x000a_24.08.20 : cor hari ini_x000a_17.08.20 : Galian Pondasi Pole, Plan Pouring 20/08_x000a_13.08.20 : Og pembongkaran bangunan existing_x000a_10.08.20 : 06.08.20 : Plan Start pembongkaran bangunan existing 08/08_x000a_03.08.20 : 30.07.20 : Plan Start CME 07/08_x000a_27.07.20 : preparation CME_x000a_23.07.20 : Plan Start CME 26/07_x000a_20.07.20 : 16.07.20 : RFC, proses perijinan_x000a_13.07.20 : rekom_x000a_09.07.20 : MOM : IW clear, collecting doc legal dan doc IW, plan sabtu realisasi, plan rekom minggu depan, plan CME start rabu minggu depan, plan SRFI juli_x000a_06.07.20 : 02.07.20 : IW clear, review PKS (isu 2 poin PKS) plan clear PKS minggu ini, plan rekom minggu depan, plan SRFI W2 Aug/15 Aug 20_x000a_29.06.20 : IW clear_x000a_25.06.20 : kandidat B approved by RND, IW Done Jun 2020, tetapi ada isu anak LL yang mempermasalahkan, TBG akan segera mengirimkan email pengajuan kandidat yang sudah di approved by meeting minggu lalu_x000a_22.06.20 : 18.06.20 : IW clear, proses PKS dengan kampus (butuh waktu), submit 2 kand MCP alternatif yang lebih cepat secara perijinan, propose RND 25-30m, akan diupayakan tinggi 25m (kand Ok)_x000a_15.06.20 : 11.06.20 : IW clear, proses pengajuan eskalasi sitac_x000a_08.06.20 : 04.06.20 : Proses BAN terkendala karena pihak Universitas WFH dan ada staff yg positif COVID_x000a_28.05.20 : 25.05.20 : 14.05.20 : 08.05.20 : 30.04.20 : 23.04.20 : 16.04.20 : Proses BAN terkendala karena pihak Universitas WFH dan ada staff yg positif COVID_x000a_09.04.20 : 02.04.20 : under review RND_x000a_31.03.20 : submit kand_x000a_25.03.20 : rehunting_x000a_19.03.20 : Rehunting_x000a_11.03.20 : 20.02.20 : rehunting, makesure regulasi tangsel_x000a_06.02.20 : Hunting kandidat_x000a_"/>
    <x v="2"/>
    <x v="0"/>
    <m/>
    <m/>
    <m/>
    <m/>
    <x v="2"/>
    <m/>
    <m/>
    <x v="1"/>
    <m/>
    <m/>
  </r>
  <r>
    <n v="42"/>
    <m/>
    <s v="JAW-BT-TGR-0023"/>
    <n v="30571910031"/>
    <s v="1317371003"/>
    <s v="DUKUH CUKANGGALIH"/>
    <s v="ACTIVE"/>
    <s v="TB"/>
    <n v="106.541568"/>
    <n v="-6.2438630000000002"/>
    <n v="40"/>
    <s v="20/150/290"/>
    <m/>
    <m/>
    <s v="Kp. Ranca Balok RT 08 RW 013 Desa Cukanggalih Kecamatan Curug Kabupaten Tangerang"/>
    <s v="EID"/>
    <s v="JAW-BT-TGR-0023"/>
    <s v="Dukuh Cukanggalih"/>
    <s v="B2S"/>
    <s v="TBG"/>
    <s v="JABO"/>
    <x v="14"/>
    <s v="Banten"/>
    <s v="TANGERANG"/>
    <n v="6614368"/>
    <x v="164"/>
    <m/>
    <n v="339"/>
    <s v="&gt; 150 days"/>
    <d v="2020-06-11T00:00:00"/>
    <s v="W24-2020"/>
    <s v="Jun-2020"/>
    <d v="2020-07-02T00:00:00"/>
    <s v="W27-2020"/>
    <s v="Jul-2020"/>
    <d v="2020-12-23T00:00:00"/>
    <s v="W52-2020"/>
    <s v="Dec-2020"/>
    <d v="2020-12-23T00:00:00"/>
    <s v="W52-2020"/>
    <s v="Dec-2020"/>
    <s v="FO"/>
    <d v="2020-12-01T00:00:00"/>
    <m/>
    <n v="566201554597"/>
    <n v="6.6"/>
    <m/>
    <m/>
    <m/>
    <d v="2020-07-02T00:00:00"/>
    <d v="2020-12-17T00:00:00"/>
    <s v="W51-2020"/>
    <m/>
    <m/>
    <m/>
    <s v="38.RFI"/>
    <s v="21.RFI"/>
    <s v="CLOSED - RFI DONE"/>
    <s v="21.12.20 : RFIN sent_x000a_07.12.20 : PLN connection process_x000a_06.08.20 : 23.07.20 : 20.07.20 : 16.07.20 : 09.07.20 : 06.07.20 : 02.07.20 : email SRFI-N sent, PLN connection menunggu konfirmasi XL/Tech partner_x000a_29.06.20 : ME on going_x000a_25.06.20 : curingtime, prepare erection_x000a_22.06.20 : cor done, curingtime &amp; backfilling_x000a_18.06.20 : rebarring_x000a_11.06.20 : excavation_x000a_08.06.20 : site preparation, proses perijinan_x000a_04.06.20 : on going rekom_x000a_01.06.20 : plan rekom dane minggu depan _x000a_28.05.20 : 25.05.20 : rekom on going_x000a_14.05.20 : 08.05.20 : iw clear_x000a_30.04.20 :  IW OG, Terbatasnya komunikasi untuk melakukan Soswar_x000a_23.04.20 : 16.04.20 :  IW OG, Terbatasnya komunikasi untuk melakukan Soswar_x000a_09.04.20 : IW OG, Soswar masih terkendala COVID_x000a_02.04.20 : 25.03.20 : IW on going_x000a_19.03.20 : validasi RND_x000a_11.03.20 : 20.02.20 : 13.02.20 : IW on going_x000a_06.02.20 : Kand A, B = validasi done RF TX OK_x000a_24.01.20 : kand A = RND _x000a_A OK 40 Prio 1_x000a_B OK 40 Prio 2_x000a_"/>
    <x v="2"/>
    <x v="0"/>
    <m/>
    <m/>
    <m/>
    <m/>
    <x v="2"/>
    <m/>
    <m/>
    <x v="1"/>
    <m/>
    <m/>
  </r>
  <r>
    <n v="132"/>
    <m/>
    <s v="JAW-JB-CBI-0082"/>
    <n v="30572360031"/>
    <s v="1260951003"/>
    <s v="PENGASINAN GUNUNG SINDUR"/>
    <s v="ACTIVE"/>
    <s v="TB"/>
    <n v="106.69279299999999"/>
    <n v="-6.376773"/>
    <n v="50"/>
    <s v="60/140/230/320"/>
    <m/>
    <m/>
    <s v="Kp Kebon Kopi RT. 05 RW. 06 Desa Pengasinan Kec. Gunung Sindur, Kab. Bogor Jawa Barat"/>
    <s v="EID"/>
    <s v="JAW-JB-CBI-0082"/>
    <s v="Pengasinan Gunung Sindur"/>
    <s v="B2S"/>
    <s v="TBG"/>
    <s v="JABO"/>
    <x v="14"/>
    <s v="Jawa Barat"/>
    <s v="BOGOR"/>
    <n v="6614368"/>
    <x v="164"/>
    <m/>
    <n v="336"/>
    <s v="&gt; 150 days"/>
    <d v="2020-06-11T00:00:00"/>
    <s v="W24-2020"/>
    <s v="Jun-2020"/>
    <d v="2020-07-02T00:00:00"/>
    <s v="W27-2020"/>
    <s v="Jul-2020"/>
    <d v="2020-12-23T00:00:00"/>
    <s v="W52-2020"/>
    <s v="Dec-2020"/>
    <d v="2020-12-23T00:00:00"/>
    <s v="W52-2020"/>
    <s v="Dec-2020"/>
    <s v="FO"/>
    <d v="2020-12-01T00:00:00"/>
    <m/>
    <n v="538733551416"/>
    <n v="6.6"/>
    <m/>
    <m/>
    <m/>
    <d v="2020-07-16T00:00:00"/>
    <d v="2020-12-14T00:00:00"/>
    <s v="W51-2020"/>
    <m/>
    <m/>
    <m/>
    <s v="38.RFI"/>
    <s v="21.RFI"/>
    <s v="CLOSED - RFI DONE"/>
    <s v="14.12.20 : RFIN sent_x000a_07.12.20 : PLN connection process_x000a_06.08.20 : 23.07.20 : 20.07.20 : 16.07.20 : email SRFI-N sent_x000a_09.07.20 : 06.07.20 : 02.07.20 : SRFI, Optimis Sent SRFI Announce today, PLN connection menunggu konfirmasi XL/Tech partner_x000a_29.06.20 : ME on going_x000a_25.06.20 : curingtime, prepare erection_x000a_22.06.20 : 18.06.20 : curingtime, prepare start erection_x000a_15.06.20 : excavation on going_x000a_11.06.20 : excavation_x000a_08.06.20 : bouwplank_x000a_04.06.20 : preparation start CME_x000a_01.06.20 : RFC, plan start CME 5 jun_x000a_28.05.20 : 25.05.20 : 14.05.20 : soiltest_x000a_08.05.20 : rekom on going_x000a_30.04.20 : IW OG, Revisi pengajuan cost SITAC_x000a_23.04.20 : 16.04.20 : under review RND, IW clear_x000a_09.04.20 : review RND, iw clear_x000a_08.04.20 : submit kand_x000a_02.04.20 : 25.03.20 : 19.03.20 : IW on going_x000a_11.03.20 : 09.03.20 : IW CLear, Realisasi OG_x000a_20.02.20 : IW on going_x000a_13.02.20 : IW on going_x000a_06.02.20 : Kand B = Candidate B Submit_x000a_24.01.20 : kand A = RND OK 40"/>
    <x v="2"/>
    <x v="0"/>
    <m/>
    <m/>
    <m/>
    <m/>
    <x v="2"/>
    <m/>
    <m/>
    <x v="1"/>
    <m/>
    <m/>
  </r>
  <r>
    <n v="145"/>
    <m/>
    <s v="JAW-JB-CBI-0084"/>
    <n v="30572400031"/>
    <s v="1260961003"/>
    <s v="SABILILAH CITEUREUP"/>
    <s v="ACTIVE"/>
    <s v="TB"/>
    <n v="106.89156"/>
    <n v="-6.4876290000000001"/>
    <n v="50"/>
    <s v="10/150/220"/>
    <m/>
    <m/>
    <s v="Kp. Lemper Rt 002 Rw 006 Desa Citeureup Kecamtan Citeureup Kabupaten Bogor"/>
    <s v="EID"/>
    <s v="JAW-JB-CBI-0084"/>
    <s v="Sabililah Citeureup"/>
    <s v="B2S"/>
    <s v="TBG"/>
    <s v="JABO"/>
    <x v="14"/>
    <s v="Jawa Barat"/>
    <s v="BOGOR"/>
    <n v="6614368"/>
    <x v="164"/>
    <m/>
    <n v="336"/>
    <s v="&gt; 150 days"/>
    <d v="2020-06-11T00:00:00"/>
    <s v="W24-2020"/>
    <s v="Jun-2020"/>
    <d v="2020-08-28T00:00:00"/>
    <s v="W35-2020"/>
    <s v="Aug-2020"/>
    <d v="2020-12-23T00:00:00"/>
    <s v="W52-2020"/>
    <s v="Dec-2020"/>
    <d v="2020-12-23T00:00:00"/>
    <s v="W52-2020"/>
    <s v="Dec-2020"/>
    <s v="FO"/>
    <d v="2020-12-01T00:00:00"/>
    <m/>
    <n v="538614708742"/>
    <n v="6.6"/>
    <m/>
    <m/>
    <m/>
    <d v="2020-09-03T00:00:00"/>
    <d v="2020-12-14T00:00:00"/>
    <s v="W51-2020"/>
    <m/>
    <m/>
    <m/>
    <s v="38.RFI"/>
    <s v="21.RFI"/>
    <s v="CLOSED - RFI DONE"/>
    <s v="14.12.20 : RFIN sent_x000a_07.12.20 : PLN connection process_x000a_14.09.20 : 07.09.20 : 03.09.20 : SRFI actual, SRFIN sent_x000a_31.08.20 : SRFI actual_x000a_27.08.20 : ME on going, Plan S RFI 28/08_x000a_24.08.20 : 17.08.20 : ME Installation OG_x000a_13.08.20 : Erection Tower OG, Plan Finish 16/08, Plan S RFI 22/08_x000a_10.08.20 : pouring concrete done, Curing Time, Plan start Erection 13/08_x000a_06.08.20 : Rebaring OG, Plan Pouring 10/08_x000a_03.08.20 : Rebaring OG, Plan Pouring 10/08_x000a_30.07.20 : Galian pondasi done, Plan Pouring 10/08_x000a_23.07.20 : Plan Start CME 26/07_x000a_20.07.20 : on going APD/design pack_x000a_16.07.20 : proses design pack/APD_x000a_13.07.20 : 09.07.20 : MOM : soiltest, on going realisasi hari ini, plan start CME 16 jul_x000a_06.07.20 : 02.07.20 : plan rekom selesai 10 jul, plan start CME 15 jul, plan RFI 12 aug_x000a_29.06.20 : on going rekom_x000a_25.06.20 : IW clear, plan realisasi besok sabtu 27 jun, tower SST 42m_x000a_22.06.20 : 18.06.20 : Submit kand OK tinggi 40m, IW clear, proses eskalasi, plan realisasi IW minggu depan_x000a_15.06.20 : 11.06.20 : rehunting, plan IW done jun 20_x000a_08.06.20 : 04.06.20 : 01.06.20 : 28.05.20 : 25.05.20 : 08.05.20 : IW on going_x000a_30.04.20 : IW on going_x000a_23.04.20 : 16.04.20 : rehunting karena penolakan warga radius_x000a_09.04.20 : validasi done, IW on going_x000a_02.04.20 : under review RND_x000a_25.03.20 : plan soswar terkendala wabah corona_x000a_18.03.20 : Plan Soswar 18/03_x000a_19.03.20 : IW on going_x000a_11.03.20 : 20.02.20 : IW on going_x000a_13.02.20 : IW on going_x000a_06.02.20 : Kand A, B = validasi done RF TX OK_x000a_20.01.20 : Kand A, B,  Propose tower 42m = kand A OK 40 0/150/220 Prio 1, kand B OK 40 10/150/220 Prio 2_x000a_16.01.20 : Kand A, B,  Propose tower 42m = submit kand A (136m) di 106°53'33.45&quot;E // 106.892625° 6°29' 17.44&quot;S //  -6.488178° dan_x000a_submit kand B (127m)  106°53'26.36&quot;E // 106.890656° 6°29' 12.77&quot;S //  -6.486881°_x000a__x000a__x000a_"/>
    <x v="2"/>
    <x v="0"/>
    <m/>
    <m/>
    <m/>
    <m/>
    <x v="2"/>
    <m/>
    <m/>
    <x v="1"/>
    <m/>
    <m/>
  </r>
  <r>
    <n v="162"/>
    <m/>
    <s v="JAW-JB-CBI-0086"/>
    <n v="30572110031"/>
    <s v="1260921003"/>
    <s v="SITU COGARONGSONG PENGASINAN"/>
    <s v="ACTIVE"/>
    <s v="TB"/>
    <n v="106.689207"/>
    <n v="-6.3597619999999999"/>
    <n v="50"/>
    <s v="0/140/220"/>
    <m/>
    <m/>
    <s v="Kp Cibarengkok RT 05 RW 02 Desa Pengasinan Kecamatan GUnung Sindur Kabupaten Bogor"/>
    <s v="EID"/>
    <s v="JAW-JB-CBI-0086"/>
    <s v="Situ Cogarongsong Pengasinan"/>
    <s v="B2S"/>
    <s v="TBG"/>
    <s v="JABO"/>
    <x v="14"/>
    <s v="Jawa Barat"/>
    <s v="BOGOR"/>
    <n v="6614368"/>
    <x v="164"/>
    <m/>
    <n v="336"/>
    <s v="&gt; 150 days"/>
    <d v="2020-06-11T00:00:00"/>
    <s v="W24-2020"/>
    <s v="Jun-2020"/>
    <d v="2020-07-02T00:00:00"/>
    <s v="W27-2020"/>
    <s v="Jul-2020"/>
    <d v="2020-12-23T00:00:00"/>
    <s v="W52-2020"/>
    <s v="Dec-2020"/>
    <d v="2020-12-23T00:00:00"/>
    <s v="W52-2020"/>
    <s v="Dec-2020"/>
    <s v="FO"/>
    <d v="2020-12-01T00:00:00"/>
    <m/>
    <n v="538733551424"/>
    <n v="6.6"/>
    <m/>
    <m/>
    <m/>
    <d v="2020-07-15T00:00:00"/>
    <d v="2020-12-14T00:00:00"/>
    <s v="W51-2020"/>
    <m/>
    <m/>
    <m/>
    <s v="38.RFI"/>
    <s v="21.RFI"/>
    <s v="CLOSED - RFI DONE"/>
    <s v="14.12.20 : RFIN sent_x000a_07.12.20 : PLN connection process_x000a_15.07.20 :  SRFIN sent_x000a_ 02.07.20 : SRFI, Optimis Sent SRFI Announce today, PLN connection menunggu konfirmasi XL/Tech partner_x000a_29.06.20 : ME on going_x000a_25.06.20 : curingtime, prepare erection_x000a_22.06.20 : 18.06.20 : curingtime, prepare erection_x000a_15.06.20 : 11.06.20 : 08.06.20 : borepile on going_x000a_04.06.20 : excavation on going_x000a_01.06.20 : 29.05.20 : plan start galian besok _x000a_28.05.20 : 25.05.20 : 14.05.20 : 08.05.20 : rekom, RFC_x000a_30.04.20 : Soil test OG_x000a_23.04.20 : 16.04.20 : realisasi IW, start rekom process_x000a_09.04.20 : validasi done, IW clear_x000a_02.04.20 : under review RND_x000a_25.03.20 : 20.03.20 : IW OG, Minus 1 kk_x000a_19.03.20 : 20.02.20 : IW on going_x000a_13.02.20 : IW on going_x000a_06.02.20 : Kand B = Candidate B Submit_x000a_24.01.20 : kand A = RND OK 40"/>
    <x v="2"/>
    <x v="0"/>
    <m/>
    <m/>
    <m/>
    <m/>
    <x v="2"/>
    <m/>
    <m/>
    <x v="1"/>
    <m/>
    <m/>
  </r>
  <r>
    <n v="2"/>
    <m/>
    <s v="JAW-BT-TNG-1464"/>
    <n v="30572570031"/>
    <s v="1317761003"/>
    <s v="ALAM JAYA JATIUWUNG"/>
    <s v="ACTIVE"/>
    <s v="TB"/>
    <n v="106.57797100000001"/>
    <n v="-6.1933170000000004"/>
    <n v="35"/>
    <s v="90/210/330"/>
    <m/>
    <m/>
    <s v="KP.LEDUG,RT.03/RW.01,KELURAHAN.ALAM JAYA,KECAMATAN.JATIUWUNG,KOTA TANGGERANG,PROVINSI BANTEN"/>
    <s v="EID"/>
    <s v="JAW-BT-TNG-1464"/>
    <s v="ALAM JAYA JATIUWUNG"/>
    <s v="B2S"/>
    <s v="TBG"/>
    <s v="JABO"/>
    <x v="10"/>
    <s v="Banten"/>
    <s v="KOTA TANGERANG"/>
    <n v="6614368"/>
    <x v="164"/>
    <m/>
    <n v="332"/>
    <s v="&gt; 150 days"/>
    <d v="2020-06-11T00:00:00"/>
    <s v="W24-2020"/>
    <s v="Jun-2020"/>
    <d v="2020-10-01T00:00:00"/>
    <s v="W40-2020"/>
    <s v="Oct-2020"/>
    <d v="2020-12-23T00:00:00"/>
    <s v="W52-2020"/>
    <s v="Dec-2020"/>
    <d v="2020-12-23T00:00:00"/>
    <s v="W52-2020"/>
    <s v="Dec-2020"/>
    <s v="FO"/>
    <d v="2020-12-01T00:00:00"/>
    <m/>
    <n v="566100948050"/>
    <n v="6.6"/>
    <m/>
    <m/>
    <m/>
    <d v="2020-10-05T00:00:00"/>
    <d v="2020-12-10T00:00:00"/>
    <s v="W50-2020"/>
    <m/>
    <m/>
    <m/>
    <s v="38.RFI"/>
    <s v="21.RFI"/>
    <s v="CLOSED - RFI DONE"/>
    <s v="10.12.20 : RFIN sent_x000a_07.12.20 : PLN connection process_x000a_05.10.20 : SRFIN sent_x000a_01.10.20 : 30.09.20 : SRFI actual, plan email SRFIN 2 oct_x000a_28.09.20 : site continue, progress curingtime, plan SRFI 30 sep_x000a_14.09.20 : 03.09.20 : MOM : XL PROPOSE RETURN SPK_x000a_03.09.20 : 31.08.20 : 27.08.20 : bouwplank, start CME menunggu rekom PUPR release_x000a_24.08.20 : start CME menunggu rekom PUPR release_x000a_17.08.20 : 13.08.20 : MoM : Bouwplank_x000a_13.08.20 : Proses REKOM PUPR untuk Start CME_x000a_10.08.20 : 06.08.20 : MoM : plan start CME paling lamabat weekly minggu depan 13 Aug 20, Rekom Camat memerlukan rekomendasi dari REKOM PUPR_x000a_30.07.20 : 23.07.20 : 20.07.20 : OG Collect dokumen SITAC_x000a_16.07.20 : 13.07.20 : 09.07.20 : MOM : masih koordinasi dengan pemda utk 25m, tangkot, outcell, plan minggu depan diundang presentasi oleh pemda/PUPR, IW clear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15.06.20 : 11.06.20 : proses validasi, paralel IW clear_x000a_08.06.20 : RND review, site Alam Jawa Jatiuwung, berada di outcell. Maksimum yang dijinkan maksimal 20m._x000a_04.06.20 : 01.06.20 : 29.05.20 : waiting RND review_x000a_28.05.20 : 25.05.20 : 30.04.20 : Rehunting OG, propose return by XL krn durasi 108 hari (MoM 30 Apr 20)_x000a_23.04.20 : 16.04.20 : _x000a_09.04.20 : kand NOK_x000a_02.04.20 : 25.03.20 : Candidat NOK, Rehunting_x000a_19.03.20 : IW on going_x000a_12.03.20 : rehunting_x000a_20.02.20 : 13.02.20 : 06.02.20 : Kand A = Rehunting, Candidate A RF NOK"/>
    <x v="2"/>
    <x v="0"/>
    <m/>
    <m/>
    <m/>
    <m/>
    <x v="2"/>
    <m/>
    <m/>
    <x v="1"/>
    <m/>
    <m/>
  </r>
  <r>
    <n v="121"/>
    <m/>
    <s v="JAW-BT-TNG-1452"/>
    <n v="30571830031"/>
    <s v="1317361003"/>
    <s v="PANDAWA CIBODAS"/>
    <s v="ACTIVE"/>
    <s v="TB"/>
    <n v="106.604086"/>
    <n v="-6.1983639999999998"/>
    <n v="30"/>
    <s v="60/140/200/270"/>
    <m/>
    <m/>
    <s v="JL.RAHWANA II UJUNG,RT.05/RW.02,KEL.CIBODAS BARU,KEC.CIBODAS,KOTA TANGGERANG"/>
    <s v="EID"/>
    <s v="JAW-BT-TNG-1452"/>
    <s v="Pandawa Cibodas"/>
    <s v="B2S"/>
    <s v="TBG"/>
    <s v="JABO"/>
    <x v="10"/>
    <s v="Banten"/>
    <s v="KOTA TANGERANG"/>
    <n v="6614368"/>
    <x v="164"/>
    <m/>
    <n v="332"/>
    <s v="&gt; 150 days"/>
    <d v="2020-06-11T00:00:00"/>
    <s v="W24-2020"/>
    <s v="Jun-2020"/>
    <d v="2020-10-01T00:00:00"/>
    <s v="W40-2020"/>
    <s v="Oct-2020"/>
    <d v="2020-12-23T00:00:00"/>
    <s v="W52-2020"/>
    <s v="Dec-2020"/>
    <d v="2020-12-23T00:00:00"/>
    <s v="W52-2020"/>
    <s v="Dec-2020"/>
    <s v="FO"/>
    <d v="2020-12-01T00:00:00"/>
    <m/>
    <n v="566100948068"/>
    <n v="6.6"/>
    <m/>
    <m/>
    <m/>
    <d v="2020-10-05T00:00:00"/>
    <d v="2020-12-10T00:00:00"/>
    <s v="W50-2020"/>
    <m/>
    <m/>
    <m/>
    <s v="38.RFI"/>
    <s v="21.RFI"/>
    <s v="CLOSED - RFI DONE"/>
    <s v="10.12.20 : RFIN sent_x000a_07.12.20 : PLN connection process_x000a_05.10.20 : SRFIN sent_x000a_01.10.20 : 30.09.20 : SRFI actual, plan email SRFIN 2 oct_x000a_28.09.20 : erection done, on going ME_x000a_24.09.20 : Curing Time, Plan Start Erection 25/09_x000a_21.09.20 : curingtime_x000a_20.09.20 : prouring concrete on going_x000a_17.09.20 : galian on going, Plan Pouring 19/09, Erection Pole 25/09, ME Finish 27/09, Plan S RFI 27/09_x000a_14.09.20 : CME Preparation, menunggu PUPR release_x000a_10.09.20 : 07.09.20 : 03.09.20 : MOM : start CME minggu depan, jika tidak akan di return_x000a_31.08.20 : 27.08.20 : bouwplank, start CME menunggu rekom PUPR release_x000a_24.08.20 : 17.08.20 : Proses REKOM Camat, REKOM Lurah done 12/08, Plan rekom Camat released 21/08_x000a_13.08.20 : MOM : SPK SUDAH RETURN 4 AUG 20, NEED AKTIVASI SPK, progress hari ini bouwplank_x000a_13.08.20 : 10.08.20 : 04.08.20 : email SPK return, Category Return ommunity Issue, Return By XL, Remark Mediasi pertama belum bisa dilaksanakan, karena warga _x000a_03.08.20 : OG Collection dokumen SITAC, Plan realisasi IW 12/08, REKOM LURCAM done 14/08_x000a_06.08.20 : mediasi done, collecting doc SITAC, plan realisasi 9 Aug_x000a_03.08.20 : 30.07.20 : Mediasi pertama belum bisa dilaksanakan, karena warga yang terkena provokasi tidak hadir semua, jadwal ulang pertemuan tgl 01/08_x000a_27.07.20 : 23.07.20 : 20.07.20 : Mediasi pertama belum bisa dilaksanakan, karena warga yang terkena provokasi tidak hadir semua, jadwal ulang pertemuan tgl 18/07_x000a_16.07.20 : 13.07.20 : 09.07.20 : MOM : proses realisasi terkendala provokasi warga luar radius, perlu extratime untuk penyelesainnya, plan start CME minggu depan_x000a_06.07.20 : 02.07.20 : IW clear, proses realisasi IW, plan SRFI W1 Aug (8 Aug 20)_x000a_29.06.20 : IW clear_x000a_25.06.20 : need konfirmasi request ketinggian min. 27 m, Plan IW Done Jun 2020_x000a_22.06.20 : 18.06.20 : IW on going, plan RFC end of June_x000a_15.06.20 : 11.06.20 : rehunting, plan IW done jun 20_x000a_08.06.20 : rehunting_x000a_04.06.20 : 01.06.20 : plan submit kand 2 jun_x000a_29.05.20 : plan submit kand 30 May_x000a_28.05.20 : 25.05.20 : 30.04.20 : Rehunting OG, propose return by XL krn durasi 108 hari (MoM 30 Apr 20)_x000a_23.04.20 : 16.04.20 : _x000a_09.04.20 : kand NOK_x000a_02.04.20 : 25.03.20 : rehunting_x000a_19.03.20 : Rehunting_x000a_12.03.20 : rehunting_x000a_20.02.20 : 13.02.20 : 06.02.20 : Kand A = Rehunting, Candidate A RF NOK"/>
    <x v="2"/>
    <x v="0"/>
    <m/>
    <m/>
    <m/>
    <m/>
    <x v="2"/>
    <m/>
    <m/>
    <x v="1"/>
    <m/>
    <m/>
  </r>
  <r>
    <n v="52"/>
    <m/>
    <s v="JAW-BT-TGR-0049"/>
    <n v="30572190031"/>
    <s v="1317511003"/>
    <s v="GRIYA SUKATANI MEKARSARI"/>
    <s v="ACTIVE"/>
    <s v="TB"/>
    <n v="106.532484"/>
    <n v="-6.127154"/>
    <n v="50"/>
    <s v="60/150/290"/>
    <m/>
    <m/>
    <s v="Kp.Pondok Cikurus RT.07/02, Desa Mekarsari,  Kec. Rajeg Kabupaten Tangerang - Banten"/>
    <s v="EID"/>
    <s v="JAW-BT-TGR-0049"/>
    <s v="Griya Sukatani Mekarsari"/>
    <s v="B2S"/>
    <s v="TBG"/>
    <s v="JABO"/>
    <x v="14"/>
    <s v="Banten"/>
    <s v="TANGERANG"/>
    <n v="6614368"/>
    <x v="164"/>
    <m/>
    <n v="329"/>
    <s v="&gt; 150 days"/>
    <d v="2020-06-11T00:00:00"/>
    <s v="W24-2020"/>
    <s v="Jun-2020"/>
    <d v="2020-07-31T00:00:00"/>
    <s v="W31-2020"/>
    <s v="Jul-2020"/>
    <d v="2020-12-23T00:00:00"/>
    <s v="W52-2020"/>
    <s v="Dec-2020"/>
    <d v="2020-12-23T00:00:00"/>
    <s v="W52-2020"/>
    <s v="Dec-2020"/>
    <s v="FO"/>
    <d v="2020-12-01T00:00:00"/>
    <m/>
    <n v="566601731346"/>
    <n v="6.6"/>
    <m/>
    <m/>
    <m/>
    <d v="2020-07-22T00:00:00"/>
    <d v="2020-12-07T00:00:00"/>
    <s v="W50-2020"/>
    <m/>
    <m/>
    <m/>
    <s v="38.RFI"/>
    <s v="21.RFI"/>
    <s v="CLOSED - RFI DONE"/>
    <s v="10.12.20 : RFIN sent_x000a_06.08.20 : 27.07.20 : 23.07.20 : 22.07.20 : email SRFI-N sent_x000a_20.07.20 : SRFI actual, collecting doc_x000a_16.07.20 : ME on going_x000a_13.07.20 : 09.07.20 : erection on going_x000a_06.07.20 : on going rebarring_x000a_02.07.20 : galian done, prepare rebarring_x000a_29.06.20 : excavation on going_x000a_25.06.20 : RFC done, rekom done, plan start CME sabtu 27 jul, plan RFI jul_x000a_22.06.20 : on going rekom process_x000a_22.06.20 : 18.06.20 : on going rekom process, isu rekom terkendala surat cerai LL, plan start CME Juni (minggu depan)_x000a_15.06.20 : IW done, proses rekom_x000a_11.06.20 : IW clear, proses pengajuan eskalasi sitac, proses rekom_x000a_08.06.20 : IW clear, proses rekom_x000a_04.06.20 : 01.06.20 : comcase (1 warga narik IW)_x000a_28.05.20 : 25.05.20 : 08.05.20 : IW on going_x000a_30.04.20 : Proses negosiasi ke lingkungan untuk realisasi IW_x000a_23.04.20 : 16.04.20 : 09.04.20 : 02.04.20 : 25.03.20 : 19.03.20 : rekom l/c on going_x000a_11.03.20 : 20.02.20 : IW on going_x000a_13.02.20 : IW on going_x000a_06.02.20 : kand A = validasi done, Candidate A RF TX OK_x000a_24.01.20 : kand A = RND OK 40"/>
    <x v="2"/>
    <x v="0"/>
    <m/>
    <m/>
    <m/>
    <m/>
    <x v="2"/>
    <m/>
    <m/>
    <x v="1"/>
    <m/>
    <m/>
  </r>
  <r>
    <n v="164"/>
    <m/>
    <s v="JAW-JB-BJR-3856"/>
    <n v="30570990031"/>
    <s v="1260781003"/>
    <s v="SITUBATU_BANJAR"/>
    <s v="ACTIVE"/>
    <s v="TB"/>
    <n v="108.473969"/>
    <n v="-7.3804179999999997"/>
    <n v="40"/>
    <s v="30/110/300"/>
    <n v="2020"/>
    <s v="JEDI 2020 [NEW]"/>
    <s v="Dusun SukahayuRT.01 RW.01 Desa Cimaragas Kec. Cimaragas Kab.Ciamis"/>
    <s v="HTI"/>
    <s v="JAW-JB-BJR-3856"/>
    <s v="SITUBATU_BANJAR"/>
    <s v="B2S"/>
    <s v="TBG"/>
    <s v="CENTRAL"/>
    <x v="8"/>
    <s v="Jawa Barat"/>
    <s v="KOTA BANJAR"/>
    <n v="6614369"/>
    <x v="164"/>
    <m/>
    <n v="378"/>
    <s v="&gt; 150 days"/>
    <d v="2020-06-11T00:00:00"/>
    <s v="W24-2020"/>
    <s v="Jun-2020"/>
    <d v="2020-07-31T00:00:00"/>
    <s v="W31-2020"/>
    <s v="Jul-2020"/>
    <d v="2020-12-30T00:00:00"/>
    <s v="W53-2020"/>
    <s v="Dec-2020"/>
    <d v="2021-01-20T00:00:00"/>
    <s v="W04-2021"/>
    <s v="Jan-2021"/>
    <s v="FO (Change to MW as temp solution)"/>
    <d v="2020-12-10T00:00:00"/>
    <m/>
    <s v="532217740611"/>
    <s v="6.6"/>
    <m/>
    <d v="2020-07-28T00:00:00"/>
    <m/>
    <d v="2020-07-15T00:00:00"/>
    <d v="2021-01-25T00:00:00"/>
    <s v="W05-2021"/>
    <m/>
    <m/>
    <m/>
    <s v="38.RFI"/>
    <s v="21.RFI"/>
    <s v="CLOSED - RFI DONE"/>
    <s v="21.01.21 : OG penambahan tiang_x000a_07.01.21 : FO access RFS plan on W4 Jan confirmed by PM FO _x000a_07.01.21 : issue perluasan jaringan, penambahan tiang dan KWH meter kosong_x000a_28.12.20 : 21.12.20 : 17.12.20 : PLN connection process_x000a_10.12.20 : FO civil preparation_x000a_03.08.20 : 27.07.20 : 15.07.20 : email SRFI-N sent, PLN Connection menunggu konfirmasi dari XL_x000a_09.07.20 : 06.07.20 : 02.07.20 : 29.06.20 : PLN Connection menunggu konfirmasi dari XL_x000a_22.06.20 : 15.06.20 : Soft RFI_x000a_11.06.20 : ME &amp; Grounding on going_x000a_08.06.20 : erection on going, F&amp;Y on going_x000a_04.06.20 : erection OG, pondasi BTS og, pagar halamn OG_x000a_01.06.20 : erection on going_x000a_28.05.20 : 25.05.20 : curingtime_x000a_14.05.20 : pouring foundation_x000a_08.05.20 : excavation_x000a_30.04.20 : proses perijinan, paralel bouwplank_x000a_23.04.20 : 16.04.20 : proses realisasi IW dan rekom on going_x000a_09.04.20 : validasi done, IW on going_x000a_02.04.20 : IW on going_x000a_25.03.20 : 19.03.20 : 11.03.20 : IW on going_x000a_20.02.20 : 13.02.20 : IW on going_x000a_06.02.20 : Kand B = Candidate B Submit_x000a_23.01.20 : kand A = RND 50 30/105/315 23Jan20 : Ok candidate A, tower 52_x000a_23.01.20 : kand A = submit 108°28'23.50&quot;E    -7°22'50.90&quot;S SST42"/>
    <x v="2"/>
    <x v="0"/>
    <m/>
    <m/>
    <m/>
    <m/>
    <x v="2"/>
    <m/>
    <m/>
    <x v="1"/>
    <m/>
    <m/>
  </r>
  <r>
    <n v="141"/>
    <m/>
    <s v="JAW-JB-BJR-3857"/>
    <n v="20210202501"/>
    <s v="1260791003"/>
    <s v="REJASARI_Banjar"/>
    <s v="ACTIVE"/>
    <s v="TB"/>
    <n v="108.6159"/>
    <n v="-7.3768700000000003"/>
    <n v="30"/>
    <s v="120/240/350"/>
    <n v="2020"/>
    <s v="JEDI 2020 [NEW]"/>
    <s v="DUSUN SAMPIH RT.005 RW.008 DESA REJASARI KECAMATAN LANGENSARI KOTA BANJAR"/>
    <s v="HTI"/>
    <s v="JAW-JB-BJR-3857"/>
    <s v="REJASARI_Banjar"/>
    <s v="B2S"/>
    <s v="TBG"/>
    <s v="CENTRAL"/>
    <x v="8"/>
    <s v="Jawa Barat"/>
    <s v="KOTA BANJAR"/>
    <n v="6614369"/>
    <x v="164"/>
    <m/>
    <n v="468"/>
    <s v="&gt; 150 days"/>
    <d v="2020-06-11T00:00:00"/>
    <s v="W24-2020"/>
    <s v="Jun-2020"/>
    <d v="2020-07-30T00:00:00"/>
    <s v="W31-2020"/>
    <s v="Jul-2020"/>
    <d v="2021-02-06T00:00:00"/>
    <s v="W06-2021"/>
    <s v="Feb-2021"/>
    <d v="2021-04-25T00:00:00"/>
    <s v="W18-2021"/>
    <s v="Apr-2021"/>
    <s v="FO (Change to MW as temp solution)"/>
    <d v="2021-01-18T00:00:00"/>
    <m/>
    <n v="532217757641"/>
    <n v="6.6"/>
    <m/>
    <d v="2020-08-11T00:00:00"/>
    <m/>
    <d v="2020-08-21T00:00:00"/>
    <d v="2021-04-25T00:00:00"/>
    <s v="W18-2021"/>
    <m/>
    <m/>
    <m/>
    <s v="38.RFI"/>
    <s v="21.RFI"/>
    <s v="CLOSED - RFI DONE"/>
    <s v="25.04.21 : RFIN sent_x000a_15.04.21 : material Trafo ready 20 Apr, plan RFI W18_x000a_08.04.21 : material PLN (Trafo) NY ready, revise RFI plan 15 Apr_x000a_05.04.21 : Material PLN NY ready, SJ PLN released, plan connect 10 Apr_x000a_25.03.21 : negosiasi sharing cost Overblast, revise RFI plan W1 Apr_x000a_08.02.21 : trafo overblast_x000a_21.01.21 : PSB released, PLN connection OG_x000a_21.08.20 : SRFIN sent_x000a_17.08.20 : 13.08.20 : tinjauan lokasi/survey done, CME sudah di ijinkan continu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21.05.20 : 14.05.20 : erection 1 section STOP by perijinan_x000a_08.05.20 : curingtime_x000a_30.04.20 : 23.04.20 : 16.04.20 : 09.04.20 : CME start after proses perijinan_x000a_02.04.20 : RFC, proses perijinan_x000a_25.03.20 : proses soiltest_x000a_19.03.20 : 11.03.20 : Rekom on going_x000a_20.02.20 : 13.02.20 : IW on going_x000a_06.02.20 : Kand A = RF OK, TX review_x000a_"/>
    <x v="2"/>
    <x v="0"/>
    <m/>
    <m/>
    <m/>
    <m/>
    <x v="2"/>
    <m/>
    <m/>
    <x v="1"/>
    <m/>
    <m/>
  </r>
  <r>
    <n v="140"/>
    <m/>
    <s v="JAW-JI-SDA-4082"/>
    <n v="30571510031"/>
    <s v="1643281003"/>
    <s v="RAYA_SIDOREJO_KRIAN"/>
    <s v="ACTIVE"/>
    <s v="TB"/>
    <n v="112.625051"/>
    <n v="-7.3797079999999999"/>
    <n v="40"/>
    <s v="70/250/330"/>
    <n v="2020"/>
    <s v="JEDI 2020 [NEW]"/>
    <s v="Dusun Banjar Pertapan RT.05 RW. 05 Desa Pertapan Maduretno Kec. Taman Kab. Sidoarjo"/>
    <s v="HTI"/>
    <s v="JAW-JI-SDA-4082"/>
    <s v="Raya_Sidorejo_Krian"/>
    <s v="B2S"/>
    <s v="TBG"/>
    <s v="EAST"/>
    <x v="6"/>
    <s v="Jawa Timur"/>
    <s v="KAB. SIDOARJO"/>
    <n v="6614369"/>
    <x v="164"/>
    <m/>
    <n v="437"/>
    <s v="&gt; 150 days"/>
    <d v="2020-06-11T00:00:00"/>
    <s v="W24-2020"/>
    <s v="Jun-2020"/>
    <d v="2020-06-24T00:00:00"/>
    <s v="W26-2020"/>
    <s v="Jun-2020"/>
    <d v="2021-02-06T00:00:00"/>
    <s v="W06-2021"/>
    <s v="Feb-2021"/>
    <d v="2021-03-29T00:00:00"/>
    <s v="W14-2021"/>
    <s v="Mar-2021"/>
    <s v="FO (Change to MW as temp solution)"/>
    <d v="2021-01-18T00:00:00"/>
    <m/>
    <n v="511610624782"/>
    <n v="6.6"/>
    <m/>
    <d v="2020-06-17T00:00:00"/>
    <m/>
    <d v="2020-06-24T00:00:00"/>
    <d v="2021-03-25T00:00:00"/>
    <s v="W13-2021"/>
    <m/>
    <m/>
    <m/>
    <s v="38.RFI"/>
    <s v="21.RFI"/>
    <s v="CLOSED - RFI DONE"/>
    <s v="23.03.21 : PLN Connected, collecting RFI documentation_x000a_18.03.21 : plan connect 18/03_x000a_08.03.21 : MoM 04/3, OG perluasan jaringan, revise RFI plan 29/3_x000a_18.02.21 : PLN connection daya 6.6 kVA, materail PLN NY ready_x000a_26.01.21 : OG perluasan jaringan_x000a_21.01.21 : PSB released, PLN connection OG_x000a_23.07.20 : 09.07.20 : PLN Connection menunggu konfirmasi dari XL_x000a_29.06.20 : PLN Connection menunggu konfirmasi dari XL_x000a_24.06.20 : email SRFI-N sent_x000a_22.06.20 : SRFI, wait confirmation XL for PLN connection_x000a_01.06.20 : SRFI actual, collecting doc SRFIN_x000a_28.05.20 : erection done, ME OG_x000a_25.05.20 : 14.05.20 : Rebaring, mat angkur tower plan mos 14/5, plan cor 16/5, mat pagar me plan mos 20/5_x000a_08.05.20 : bouwplank_x000a_30.04.20 : proses apply perijinan, CME start wait perijinan release_x000a_23.04.20 : 16.04.20 : designpack dan bouwplank, proses perijinan_x000a_09.04.20 : on going soiltest, collecting berkas legal untuk apply perijinan_x000a_02.04.20 : 25.03.20 : IW clear, proses eskalasi SITAC_x000a_19.03.20 : IW on going, need approval kandidat_x000a_11.03.20 : IW on going_x000a_26.02.20 : (-07°22'28.6&quot; 112°37'30.7&quot;), IW on going 90% ( 25 kk)_x000a_20.02.20 : IW On going_x000a_13.02.20 : IW on going_x000a_06.02.20 : kand A = validasi done, Candidate A RF TX OK_x000a_27.01.20 : kand A = 112.62483 -7.3773333 265.14 GF SST 42"/>
    <x v="2"/>
    <x v="0"/>
    <m/>
    <m/>
    <m/>
    <m/>
    <x v="2"/>
    <m/>
    <m/>
    <x v="1"/>
    <m/>
    <m/>
  </r>
  <r>
    <n v="142"/>
    <m/>
    <s v="JAW-JI-TBN-4056"/>
    <n v="30571680031"/>
    <s v="1643451003"/>
    <s v="RENGEL_CAMPUREJO"/>
    <s v="ACTIVE"/>
    <s v="TB"/>
    <n v="112.044274"/>
    <n v="-7.0688389999999997"/>
    <n v="50"/>
    <s v="60/140/210"/>
    <n v="2020"/>
    <s v="JEDI 2020 [NEW]"/>
    <s v="Dsn Ketapang RT 01 RW 01 Desa Campurejo Kec Rengel Kab Tuban"/>
    <s v="HTI"/>
    <s v="JAW-JI-TBN-4056"/>
    <s v="RENGEL_CAMPUREJO"/>
    <s v="B2S"/>
    <s v="TBG"/>
    <s v="EAST"/>
    <x v="6"/>
    <s v="Jawa Timur"/>
    <s v="KAB. TUBAN"/>
    <n v="6614369"/>
    <x v="164"/>
    <m/>
    <n v="430"/>
    <s v="&gt; 150 days"/>
    <d v="2020-06-11T00:00:00"/>
    <s v="W24-2020"/>
    <s v="Jun-2020"/>
    <d v="2020-07-31T00:00:00"/>
    <s v="W31-2020"/>
    <s v="Jul-2020"/>
    <d v="2021-02-06T00:00:00"/>
    <s v="W06-2021"/>
    <s v="Feb-2021"/>
    <d v="2021-03-29T00:00:00"/>
    <s v="W14-2021"/>
    <s v="Mar-2021"/>
    <s v="FO (Change to MW as temp solution)"/>
    <d v="2021-01-18T00:00:00"/>
    <m/>
    <n v="518023274670"/>
    <n v="6.6"/>
    <m/>
    <d v="2020-06-16T00:00:00"/>
    <m/>
    <d v="2020-07-13T00:00:00"/>
    <d v="2021-03-18T00:00:00"/>
    <s v="W12-2021"/>
    <m/>
    <m/>
    <m/>
    <s v="38.RFI"/>
    <s v="21.RFI"/>
    <s v="CLOSED - RFI DONE"/>
    <s v="18.03.21 : _x000a_15.03.21 : PLN connected, prepare RFIN_x000a_08.03.21 : replan RFI 29 Mar_x000a_11.02.21 : Isu overblast trafo (Surat Jawaban per 10 Feb), Revise RFI Plan W2 Mar_x000a_26.01.21 : BP Paid, Proses PK di UP3_x000a_21.01.21 : PSB released, PLN connection OG_x000a_23.07.20 : 13.07.20 : email SRFI-N sent,  PLN connection menunggu konfirmasi dari XL_x000a_09.07.20 : 29.06.20 : PLN connection menunggu konfirmasi dari XL_x000a_25.06.20 : SRFI, collecting doc RFIN_x000a_22.06.20 : ME on going_x000a_18.06.20 : erection done, tower painting paralel BTS foundation on going_x000a_11.06.20 : 08.06.20 : borepile on going_x000a_04.06.20 : 01.06.20 : excavation_x000a_28.05.20 : excavation_x000a_25.05.20 : 08.05.20 : bouwplank, proses perijinan_x000a_30.04.20 : bouwplank, proses perijinan_x000a_23.04.20 : 16.04.20 : 09.04.20 :  proses perijinan, CME start after perijinan_x000a_06.04.20 : CME start after IMB_x000a_02.04.20 : RFC, proses perijinan_x000a_25.03.20 : proses perijinan_x000a_19.03.20 : 11.03.20 : Proses perijinan, RFC, proses DP lahan_x000a_28.02.20 : on going proses rekom l/c_x000a_27.02.20 : IW done, kand 07°03'59.3&quot;S 112°02'38.5&quot;E, 12 KK IW done, Proses Collect Dokumen RFL ._x000a_24.02.20 : IW done, Realisasi IW Done, collect legal sitac, soiltest done _x000a_20.02.20 : IW clear, proses realisasi IW dan penjadwalan soiltest_x000a_13.02.20 : IW on going_x000a_06.02.20 : Kand E = RF OK, TX review_x000a_05.02.20 : kand E = submit E 112.04403 -7.066472 264.57 GF SST 52 In Cellplan Tuban. Pergeseran dari kandidat A yang sudah approved sebelumnya_x000a_28.01.20 : kand A =  RND 50 110/195/270 28Jan20 : Ok candidate A, tower 52_x000a_27.01.20 : _x000a_kand A = 112.04481 -7.066806 233.56 GF SST 52 Out Cellplan Tuban. Pengajuan Permohonan pertimbangan cellplan OG_x000a_kand B = 112.04622 -7.070556 287.51 GF SST 52 Out Cellplan Tuban. Pengajuan Permohonan pertimbangan cellplan OG_x000a_kand C = 112.04335 -7.066815 247.08 GF SST 52 In Cellplan Tuban_x000a_kand D = 112.04252 -7.067451 247.21 GF SST 52 In Cellplan Tuban"/>
    <x v="2"/>
    <x v="0"/>
    <m/>
    <m/>
    <m/>
    <m/>
    <x v="2"/>
    <m/>
    <m/>
    <x v="1"/>
    <m/>
    <m/>
  </r>
  <r>
    <n v="82"/>
    <m/>
    <s v="JAW-JI-PCT-4185"/>
    <n v="30571320031"/>
    <s v="1643091003"/>
    <s v="KEBONAGUNG_KATIPUGAL"/>
    <s v="ACTIVE"/>
    <s v="TB"/>
    <n v="111.16348000000001"/>
    <n v="-8.2483869999999992"/>
    <n v="40"/>
    <s v="90/180/300"/>
    <n v="2020"/>
    <s v="JEDI 2020 [NEW]"/>
    <s v="DUSUN KLEPU RT.001 RW.007, DESA KATIPUGAL, KECAMATAN KEBONAGUNG, KABUPATEN PACITAN, PROPINSI JAWA TIMUR"/>
    <s v="HTI"/>
    <s v="JAW-JI-PCT-4185"/>
    <s v="KEBONAGUNG_KATIPUGAL"/>
    <s v="B2S"/>
    <s v="TBG"/>
    <s v="EAST"/>
    <x v="6"/>
    <s v="Jawa Timur"/>
    <s v="KAB. PACITAN"/>
    <n v="6614369"/>
    <x v="164"/>
    <m/>
    <n v="421"/>
    <s v="&gt; 150 days"/>
    <d v="2020-06-11T00:00:00"/>
    <s v="W24-2020"/>
    <s v="Jun-2020"/>
    <d v="2020-10-20T00:00:00"/>
    <s v="W43-2020"/>
    <s v="Oct-2020"/>
    <d v="2021-02-06T00:00:00"/>
    <s v="W06-2021"/>
    <s v="Feb-2021"/>
    <d v="2021-03-29T00:00:00"/>
    <s v="W14-2021"/>
    <s v="Mar-2021"/>
    <s v="FO (Change to MW as temp solution)"/>
    <d v="2021-01-18T00:00:00"/>
    <m/>
    <n v="515421485861"/>
    <n v="13.2"/>
    <m/>
    <d v="2020-09-14T00:00:00"/>
    <m/>
    <d v="2020-09-30T00:00:00"/>
    <d v="2021-03-09T00:00:00"/>
    <s v="W11-2021"/>
    <m/>
    <m/>
    <m/>
    <s v="38.RFI"/>
    <s v="21.RFI"/>
    <s v="CLOSED - RFI DONE"/>
    <s v="08.03.21 : PLN connected, NY RFIN -&gt; plan 08/3_x000a_18.02.21 : PLN connection daya 13.2 kVA, material PLN NY ready, revise RFI plan W2 Mar_x000a_26.01.21 : proses register, waiting PLN survey, Revise RFI Plan W2 Mar_x000a_21.01.21 : PSB released, PLN connection OG_x000a_30.09.20 : SRFIN sent_x000a_28.09.20 : 24.09.20 : curingtime_x000a_21.09.20 : plan cor hari ini_x000a_17.09.20 : lantai kerja done, rebarring ongoing_x000a_14.09.20 : 10.09.20 : rekom done, status RFC, start excavation_x000a_07.09.20 : 03.09.20 : RND OK kand C, tower 52m, TNP OK_x000a_31.08.20 : Reaktivasi SPK, validasi kand paralel IW clear_x000a_02.07.20 : MOM propose return, hard kandidat, terkait isu regulasi ketinggian tower_x000a_02.07.20 : IW on going, proses soswar door to door_x000a_29.06.20 : 25.06.20 : XL meminta untuk segera start CME minggu depan_x000a_22.06.20 : compile IW by WAG, issue pembatasan akses dr luar daerah, plan start CME 2 minggu kedepan, plan RFI end of July_x000a_18.06.20 : plan start CME 2 minggu kedepan, plan RFI end of July_x000a_15.06.20 : pembatasan akses dari luar daerah compile IW by WAG_x000a_11.06.20 : 08.06.20 : IW on going_x000a_04.06.20 : IW on going_x000a_01.06.20 : 28.05.20 : 25.05.20 : 14.05.20 : IW on going_x000a_08.05.20 : 30.04.20 : IW OG, paralel proses revalidasi_x000a_23.04.20 : 16.04.20 : 09.04.20 : continue iw on going_x000a_02.04.20 : IW on going soswar door to door terkendala isu COVID 19_x000a_25.03.20 : IW on going soswar door to door_x000a_24.03.20 : Cand. B Prepare Soswar Tanggal 18 di Balai Desa Dibatalkan. Akan Sosialisasi Door to Door tanggal 24 Maret (Larangan untuk soswar forum ) _x000a_19.03.20 : IW on going, need approval kandidat_x000a_11.03.20 : IW on going_x000a_28.02.20 : 24.02.20 : kand A (S : 8°14'49.9&quot; E : 111°09'49.30&quot;) 4 KK Sign 3 KK, cand B IW OG , soswar 27.2.20_x000a_20.02.20 : IW Clear, proses eskalasi sitac, recheck isu ketinggian penurunan dari 52  (failed) ke 42_x000a_13.02.20 : IW on going_x000a_06.02.20 : kand A = validasi done, Candidate A RF TX OK_x000a_"/>
    <x v="2"/>
    <x v="0"/>
    <m/>
    <m/>
    <m/>
    <m/>
    <x v="2"/>
    <m/>
    <m/>
    <x v="1"/>
    <m/>
    <m/>
  </r>
  <r>
    <n v="83"/>
    <m/>
    <s v="JAW-JI-PCT-4186"/>
    <n v="30571330031"/>
    <s v="1643101003"/>
    <s v="KEBONAGUNG_MANTREN"/>
    <s v="ACTIVE"/>
    <s v="TB"/>
    <n v="111.190995"/>
    <n v="-8.2264219999999995"/>
    <n v="50"/>
    <s v="0/120/240"/>
    <n v="2020"/>
    <s v="JEDI 2020 [NEW]"/>
    <s v="Dusun Krajan, RT.01 RW.04 Desa Mantren, Kecamatan Kebonagung, Kabupaten Pacitan, Propinsi Jawa Timur"/>
    <s v="HTI"/>
    <s v="JAW-JI-PCT-4186"/>
    <s v="KEBONAGUNG_MANTREN"/>
    <s v="B2S"/>
    <s v="TBG"/>
    <s v="EAST"/>
    <x v="6"/>
    <s v="Jawa Timur"/>
    <s v="KAB. PACITAN"/>
    <n v="6614369"/>
    <x v="164"/>
    <m/>
    <n v="421"/>
    <s v="&gt; 150 days"/>
    <d v="2020-06-11T00:00:00"/>
    <s v="W24-2020"/>
    <s v="Jun-2020"/>
    <d v="2020-05-27T00:00:00"/>
    <s v="W22-2020"/>
    <s v="May-2020"/>
    <d v="2021-02-06T00:00:00"/>
    <s v="W06-2021"/>
    <s v="Feb-2021"/>
    <d v="2021-03-12T00:00:00"/>
    <s v="W11-2021"/>
    <s v="Mar-2021"/>
    <s v="FO (Change to MW as temp solution)"/>
    <d v="2021-01-18T00:00:00"/>
    <m/>
    <n v="515421485879"/>
    <n v="13.2"/>
    <m/>
    <d v="2020-06-17T00:00:00"/>
    <m/>
    <d v="2020-05-27T00:00:00"/>
    <d v="2021-03-09T00:00:00"/>
    <s v="W11-2021"/>
    <m/>
    <m/>
    <m/>
    <s v="38.RFI"/>
    <s v="21.RFI"/>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rebarring on going_x000a_02.04.20 : on going excavation_x000a_25.03.20 : Soiltest done, design done , Proses Perijinan_x000a_19.03.20 : 11.03.20 : proses soiltest, proses collect doc legal_x000a_28.02.20 : on going proses rekom l/c_x000a_24.02.20 : IW done, Soiltest done , design proses _x000a_17.02.20 : Capex Approved , realisasi IW , Penjadwalan soiltest done _x000a_20.02.20 : IW clear, proses realisasi IW dan penjadwalan soiltest_x000a_13.02.20 : TNP review_x000a_06.02.20 : Kand A = Rehunting, Candidate A RF NOK"/>
    <x v="2"/>
    <x v="0"/>
    <m/>
    <m/>
    <m/>
    <m/>
    <x v="2"/>
    <m/>
    <m/>
    <x v="1"/>
    <m/>
    <m/>
  </r>
  <r>
    <n v="116"/>
    <m/>
    <s v="JAW-JI-PCT-4187"/>
    <n v="30571340031"/>
    <s v="1643111003"/>
    <s v="NGADIROJO_HADILUWIH"/>
    <s v="ACTIVE"/>
    <s v="TB"/>
    <n v="111.308849"/>
    <n v="-8.2334160000000001"/>
    <n v="40"/>
    <s v="40/100/190"/>
    <n v="2020"/>
    <s v="JEDI 2020 [NEW]"/>
    <s v="Jl. Pacitan Trenggalek Dusun Garenglor RT 001 RW 002 Desa Hadiluwih Kecamatan Ngadirojo Kabupaten Pacitan"/>
    <s v="HTI"/>
    <s v="JAW-JI-PCT-4187"/>
    <s v="NGADIROJO_HADILUWIH"/>
    <s v="B2S"/>
    <s v="TBG"/>
    <s v="EAST"/>
    <x v="6"/>
    <s v="Jawa Timur"/>
    <s v="KAB. PACITAN"/>
    <n v="6614369"/>
    <x v="164"/>
    <m/>
    <n v="421"/>
    <s v="&gt; 150 days"/>
    <d v="2020-06-11T00:00:00"/>
    <s v="W24-2020"/>
    <s v="Jun-2020"/>
    <d v="2020-06-24T00:00:00"/>
    <s v="W26-2020"/>
    <s v="Jun-2020"/>
    <d v="2021-02-06T00:00:00"/>
    <s v="W06-2021"/>
    <s v="Feb-2021"/>
    <d v="2021-03-12T00:00:00"/>
    <s v="W11-2021"/>
    <s v="Mar-2021"/>
    <s v="FO (Change to MW as temp solution)"/>
    <d v="2021-01-18T00:00:00"/>
    <m/>
    <n v="515421485887"/>
    <n v="13.2"/>
    <m/>
    <d v="2020-06-17T00:00:00"/>
    <m/>
    <d v="2020-06-24T00:00:00"/>
    <d v="2021-03-09T00:00:00"/>
    <s v="W11-2021"/>
    <m/>
    <m/>
    <m/>
    <s v="38.RFI"/>
    <s v="21.RFI"/>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4.06.20 : email SRFI-N sent_x000a_22.06.20 : SRFI, wait confirmation XL for PLN connection_x000a_01.06.20 : 29.05.20 : SRFI_x000a_28.05.20 : 25.05.20 : 14.05.20 : 13.05.20 ; Curing time, pond BTS done, mat tower plan mos 14/5_x000a_08.05.20 : rebaring og_x000a_30.04.20 : bor pile on going, proses perijinan_x000a_23.04.20 : 16.04.20 : proses perijinan, CME stop_x000a_09.04.20 : on going excavation_x000a_02.04.20 : on going excavation_x000a_25.03.20 : proses review sitac_x000a_19.03.20 : 11.03.20 : IW clear, proses eskalasi sitac_x000a_28.02.20 : 24.02.20 : Kand A (S : 8°14'2.00&quot; E : 111°18'29.50&quot;), IW on going, IW 18KK , kurang 8 KK, proses submit biaya sitac 26 Feb_x000a_20.02.20 : 13.02.20 : IW on going,  IW 7 KK_x000a_06.02.20 : kand A = validasi done, Candidate A RF TX OK_x000a_"/>
    <x v="2"/>
    <x v="0"/>
    <m/>
    <m/>
    <m/>
    <m/>
    <x v="2"/>
    <m/>
    <m/>
    <x v="1"/>
    <m/>
    <m/>
  </r>
  <r>
    <n v="117"/>
    <m/>
    <s v="JAW-JI-PCT-4184"/>
    <n v="30571310031"/>
    <s v="1643081003"/>
    <s v="NGADIROJO_SIDOMULYO"/>
    <s v="ACTIVE"/>
    <s v="TB"/>
    <n v="111.277368"/>
    <n v="-8.2514730000000007"/>
    <n v="50"/>
    <s v="0/130/300"/>
    <n v="2020"/>
    <s v="JEDI 2020 [NEW]"/>
    <s v="Dusun Tawang Kulon, RT.01 RW.10, Desa Sidomulyo, Kecamatan Ngadirojo, Kabupaten Pacitan, Propinsi Jawa Timur"/>
    <s v="HTI"/>
    <s v="JAW-JI-PCT-4184"/>
    <s v="NGADIROJO_SIDOMULYO"/>
    <s v="B2S"/>
    <s v="TBG"/>
    <s v="EAST"/>
    <x v="6"/>
    <s v="Jawa Timur"/>
    <s v="KAB. PACITAN"/>
    <n v="6614369"/>
    <x v="164"/>
    <m/>
    <n v="421"/>
    <s v="&gt; 150 days"/>
    <d v="2020-06-11T00:00:00"/>
    <s v="W24-2020"/>
    <s v="Jun-2020"/>
    <d v="2020-05-27T00:00:00"/>
    <s v="W22-2020"/>
    <s v="May-2020"/>
    <d v="2021-02-06T00:00:00"/>
    <s v="W06-2021"/>
    <s v="Feb-2021"/>
    <d v="2021-03-12T00:00:00"/>
    <s v="W11-2021"/>
    <s v="Mar-2021"/>
    <s v="FO (Change to MW as temp solution)"/>
    <d v="2021-01-18T00:00:00"/>
    <m/>
    <n v="515421485853"/>
    <n v="13.2"/>
    <m/>
    <d v="2020-06-17T00:00:00"/>
    <m/>
    <d v="2020-05-27T00:00:00"/>
    <d v="2021-03-09T00:00:00"/>
    <s v="W11-2021"/>
    <m/>
    <m/>
    <m/>
    <s v="38.RFI"/>
    <s v="21.RFI"/>
    <s v="CLOSED - RFI DONE"/>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_x000a_02.04.20 : 25.03.20 : Soiltest done, design done , Proses Perijinan_x000a_19.03.20 : 11.03.20 : proses soiltest, proses collect doc legal_x000a_28.02.20 : on going proses rekom l/c_x000a_24.02.20 : IW done, Soiltest Done_x000a_17.02.20 : Capex Approved , realisasi IW , Penjadwalan soiltest done _x000a_20.02.20 : IW clear, proses realisasi IW dan penjadwalan soiltest_x000a_13.02.20 : IW on going_x000a_06.02.20 : Kand B = Candidate B Submit_x000a_"/>
    <x v="2"/>
    <x v="0"/>
    <m/>
    <m/>
    <m/>
    <m/>
    <x v="2"/>
    <m/>
    <m/>
    <x v="1"/>
    <m/>
    <m/>
  </r>
  <r>
    <n v="115"/>
    <m/>
    <s v="JAW-JB-BJR-3855"/>
    <n v="30570980031"/>
    <s v="1260771003"/>
    <s v="NEGLASARI_BANJAR"/>
    <s v="ACTIVE"/>
    <s v="TB"/>
    <n v="108.505117"/>
    <n v="-7.385618"/>
    <n v="40"/>
    <s v="20/180/280"/>
    <n v="2020"/>
    <s v="JEDI 2020 [NEW]"/>
    <s v="Dsn. Warungbuah Rt.021 / Rw 013 Desa Neglasari Kec Banjar Kota Banjar,Jawa Barat."/>
    <s v="HTI"/>
    <s v="JAW-JB-BJR-3855"/>
    <s v="NEGLASARI_BANJAR"/>
    <s v="B2S"/>
    <s v="TBG"/>
    <s v="CENTRAL"/>
    <x v="8"/>
    <s v="Jawa Barat"/>
    <s v="KOTA BANJAR"/>
    <n v="6614369"/>
    <x v="164"/>
    <m/>
    <n v="411"/>
    <s v="&gt; 150 days"/>
    <d v="2020-06-11T00:00:00"/>
    <s v="W24-2020"/>
    <s v="Jun-2020"/>
    <d v="2020-10-01T00:00:00"/>
    <s v="W40-2020"/>
    <s v="Oct-2020"/>
    <d v="2021-02-06T00:00:00"/>
    <s v="W06-2021"/>
    <s v="Feb-2021"/>
    <d v="2021-02-25T00:00:00"/>
    <s v="W09-2021"/>
    <s v="Feb-2021"/>
    <s v="FO (Change to MW as temp solution)"/>
    <d v="2021-01-18T00:00:00"/>
    <m/>
    <n v="532217748191"/>
    <n v="6.6"/>
    <m/>
    <d v="2020-08-11T00:00:00"/>
    <m/>
    <d v="2020-10-06T00:00:00"/>
    <d v="2021-02-27T00:00:00"/>
    <s v="W09-2021"/>
    <m/>
    <m/>
    <m/>
    <s v="38.RFI"/>
    <s v="21.RFI"/>
    <s v="CLOSED - RFI DONE"/>
    <s v="01.03.21 : RFIN sent_x000a_08.02.21 : Perluasan jaringan OG_x000a_21.01.21 : PSB released, PLN connection OG_x000a_06.10.20 : 05.10.20 : SRFIN sent_x000a_01.10.20 : SRFI actual, collecting doc RFIN_x000a_28.09.20 : erection on going, paralel on going F&amp;Y_x000a_24.09.20 : erection on going, progress terkendala hujan 2 hari_x000a_21.09.20 : erection on going_x000a_17.09.20 : sortir material tower, prepare for erection start_x000a_14.09.20 : plan start CME 15 sep 20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tinjauan lokasi/survey done, waiting disposisi untuk continue CME, CME cor don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31.05.20 : erection STOP by satpol PP, isu perijinan kota Banjar_x000a_28.05.20 : 25.05.20 : erection start on going_x000a_14.05.20 : Curring Time_x000a_08.05.20 : rebarring_x000a_30.04.20 : proses perijinan_x000a_23.04.20 : 16.04.20 : proses rekom_x000a_09.04.20 : realisasi IW dan rekom_x000a_02.04.20 : pembayaran IW dan rekom on going_x000a_25.03.20 : proses verifikasi dan negosiasi eskalasi_x000a_19.03.20 : 11.03.20 : IW on going_x000a_20.02.20 : 13.02.20 : IW on going_x000a_06.02.20 : Kand A = RF OK, TX review_x000a_23.01.20 : kand A = RND 50 45/150/280 23Jan20 : Ok candidate A, tower 52_x000a_23.01.20 : kand A = submit 108°30'17.10&quot;E -7°23'7.50&quot;S SST42"/>
    <x v="2"/>
    <x v="0"/>
    <m/>
    <m/>
    <m/>
    <m/>
    <x v="2"/>
    <m/>
    <m/>
    <x v="1"/>
    <m/>
    <m/>
  </r>
  <r>
    <n v="27"/>
    <m/>
    <s v="JAW-JB-BJR-3854"/>
    <n v="30570970031"/>
    <s v="1260761003"/>
    <s v="CIBEUREUM_BANJAR"/>
    <s v="ACTIVE"/>
    <s v="TB"/>
    <n v="108.48590299999999"/>
    <n v="-7.3688409999999998"/>
    <n v="40"/>
    <s v="10/110/270"/>
    <n v="2020"/>
    <s v="JEDI 2020 [NEW]"/>
    <s v="DUSUN PASIRNAGARA RT.15 RW.003 DESA CIBEREUM  KECAMATAN BANJAR KOTA BANJAR"/>
    <s v="HTI"/>
    <s v="JAW-JB-BJR-3854"/>
    <s v="CIBEUREUM_BANJAR"/>
    <s v="B2S"/>
    <s v="TBG"/>
    <s v="CENTRAL"/>
    <x v="8"/>
    <s v="Jawa Barat"/>
    <s v="KOTA BANJAR"/>
    <n v="6614369"/>
    <x v="164"/>
    <m/>
    <n v="402"/>
    <s v="&gt; 150 days"/>
    <d v="2020-06-11T00:00:00"/>
    <s v="W24-2020"/>
    <s v="Jun-2020"/>
    <d v="2020-09-25T00:00:00"/>
    <s v="W39-2020"/>
    <s v="Sep-2020"/>
    <d v="2021-02-06T00:00:00"/>
    <s v="W06-2021"/>
    <s v="Feb-2021"/>
    <d v="2021-02-25T00:00:00"/>
    <s v="W09-2021"/>
    <s v="Feb-2021"/>
    <s v="FO (Change to MW as temp solution)"/>
    <d v="2021-01-18T00:00:00"/>
    <m/>
    <n v="532217745783"/>
    <n v="6.6"/>
    <m/>
    <d v="2020-08-11T00:00:00"/>
    <m/>
    <d v="2020-09-30T00:00:00"/>
    <d v="2021-02-18T00:00:00"/>
    <s v="W08-2021"/>
    <m/>
    <m/>
    <m/>
    <s v="38.RFI"/>
    <s v="21.RFI"/>
    <s v="CLOSED - RFI DONE"/>
    <s v="18.02.21 : RFIN sent_x000a_08.02.21 : perluasan jaringan OG_x000a_21.01.21 : PSB released, PLN connection OG_x000a_01.10.20 : 30.09.20 : SRFIN sent_x000a_28.09.20 : 28.09.20 : SRFI, finishing F&amp;Y, paralel collecting doc RFIN plan submit 30 sep 20_x000a_24.09.20 : 21.09.20 : on going ME installation_x000a_17.09.20 : erection top section_x000a_14.09.20 : erection on going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10.08.20 : 06.08.20 : 03.08.20 : proses koordinasi penjadwalan survey dan rapat TKPRD_x000a_30.07.20 : 27.07.20 : 16.07.20 : CME belum dapat start karena isu perijinan kota banjar_x000a_09.07.20 : 06.07.20 : 02.07.20 : plan start cme lagi 13 jul 20, plan RFI end of Juli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14.05.20 : curingtime_x000a_08.05.20 : rebarring_x000a_30.04.20 : excavation_x000a_23.04.20 : 16.04.20 : 09.04.20 : CME start after proses perijinan_x000a_02.04.20 : RFC, proses perijinan_x000a_25.03.20 : proses soiltest_x000a_19.03.20 : 11.03.20 : Rekom on going_x000a_20.02.20 : IW clear_x000a_13.02.20 : IW on going_x000a_06.02.20 : kand A = validasi done, Candidate A RF TX OK_x000a_21.01.20 : Kand A = RND 50 0/120/275 21Jan20 : Ok candidate A, tower 52_x000a_20.01.20 : Kand A = submit kand A di 108.29'13.56&quot; -7.22'7.61"/>
    <x v="2"/>
    <x v="0"/>
    <m/>
    <m/>
    <m/>
    <m/>
    <x v="2"/>
    <m/>
    <m/>
    <x v="1"/>
    <m/>
    <m/>
  </r>
  <r>
    <n v="18"/>
    <m/>
    <s v="JAW-JI-SIT-3804"/>
    <n v="30571570031"/>
    <s v="1643341003"/>
    <s v="BESUKI_KALIMAS"/>
    <s v="ACTIVE"/>
    <s v="TB"/>
    <n v="113.69222000000001"/>
    <n v="-7.7434120000000002"/>
    <n v="40"/>
    <s v="0120/240"/>
    <n v="2020"/>
    <s v="JEDI 2020 [NEW]"/>
    <s v="Kp. Bringin RT 002 RW 001, Desa Langkap, Kec. Besuki, Kab. Situbond,o Jawa Timur"/>
    <s v="HTI"/>
    <s v="JAW-JI-SIT-3804"/>
    <s v="BESUKI_KALIMAS"/>
    <s v="B2S"/>
    <s v="TBG"/>
    <s v="EAST"/>
    <x v="6"/>
    <s v="Jawa Timur"/>
    <s v="KAB. SITUBONDO"/>
    <n v="6614369"/>
    <x v="164"/>
    <m/>
    <n v="402"/>
    <s v="&gt; 150 days"/>
    <d v="2020-06-11T00:00:00"/>
    <s v="W24-2020"/>
    <s v="Jun-2020"/>
    <d v="2020-06-15T00:00:00"/>
    <s v="W25-2020"/>
    <s v="Jun-2020"/>
    <d v="2021-02-06T00:00:00"/>
    <s v="W06-2021"/>
    <s v="Feb-2021"/>
    <d v="2021-02-20T00:00:00"/>
    <s v="W08-2021"/>
    <s v="Feb-2021"/>
    <s v="FO (Change to MW as temp solution)"/>
    <d v="2021-01-18T00:00:00"/>
    <m/>
    <n v="516510648410"/>
    <n v="13.2"/>
    <m/>
    <d v="2020-06-04T00:00:00"/>
    <m/>
    <d v="2020-06-15T00:00:00"/>
    <d v="2021-02-18T00:00:00"/>
    <s v="W08-2021"/>
    <m/>
    <m/>
    <m/>
    <s v="38.RFI"/>
    <s v="21.RFI"/>
    <s v="CLOSED - RFI DONE"/>
    <s v="11.02.21 : Daya PLN connection 13.2 kVA, jaringan sudah ready_x000a_26.01.21 : BP Paid, need perluasan jaringan_x000a_21.01.21 : PSB released, PLN connection OG_x000a_23.07.20 : 09.07.20 : 29.06.20 : PLN Connection menunggu konfirmasi dari XL_x000a_22.06.20 : SRFI, wait confirmation XL for PLN connection_x000a_15.06.20 : email SRFIN sent_x000a_01.06.20 : 29.05.20 : SRFI_x000a_28.05.20 : 25.05.20 : 14.05.20 : 08.05.20 : ME og_x000a_30.04.20 : on going erection, BTS foundation dan ME installation_x000a_23.04.20 : 09.04.20 : rebarring borepile on going_x000a_02.04.20 : on going excavation_x000a_25.03.20 : PKS proses , proses perijinan, CME OG_x000a_19.03.20 : 11.03.20 : IW clear, proses realisasi IW, plan soiltest_x000a_28.02.20 : kand B = IW clear, proses eskalasi sitac (renego), collecting legal doc_x000a_20.02.20 : kand B = IW clear, proses collect legal doc_x000a_13.02.20 : kand A = IW on going_x000a_06.02.20 : kand A = validasi done, Candidate A RF TX OK_x000a_"/>
    <x v="2"/>
    <x v="0"/>
    <m/>
    <m/>
    <m/>
    <m/>
    <x v="2"/>
    <m/>
    <m/>
    <x v="1"/>
    <m/>
    <m/>
  </r>
  <r>
    <n v="72"/>
    <m/>
    <s v="JAW-JI-SIT-3803"/>
    <n v="30571560031"/>
    <s v="1643331003"/>
    <s v="KAPONGAN_KESAMBIRAMPAK"/>
    <s v="ACTIVE"/>
    <s v="TB"/>
    <n v="114.06377500000001"/>
    <n v="-7.6899540000000002"/>
    <n v="40"/>
    <s v="0/100/240"/>
    <n v="2020"/>
    <s v="JEDI 2020 [NEW]"/>
    <s v="KP.Sarse RT. 002 RW. 003 Desa Kesambirampak Kecamatan Kapongan Kabupaten Situbondo Provinsi Jawa Timur"/>
    <s v="HTI"/>
    <s v="JAW-JI-SIT-3803"/>
    <s v="KAPONGAN_KESAMBIRAMPAK"/>
    <s v="B2S"/>
    <s v="TBG"/>
    <s v="EAST"/>
    <x v="6"/>
    <s v="Jawa Timur"/>
    <s v="KAB. SITUBONDO"/>
    <n v="6614369"/>
    <x v="164"/>
    <m/>
    <n v="402"/>
    <s v="&gt; 150 days"/>
    <d v="2020-06-11T00:00:00"/>
    <s v="W24-2020"/>
    <s v="Jun-2020"/>
    <d v="2020-08-14T00:00:00"/>
    <s v="W33-2020"/>
    <s v="Aug-2020"/>
    <d v="2021-02-06T00:00:00"/>
    <s v="W06-2021"/>
    <s v="Feb-2021"/>
    <d v="2021-02-20T00:00:00"/>
    <s v="W08-2021"/>
    <s v="Feb-2021"/>
    <s v="FO (Change to MW as temp solution)"/>
    <d v="2021-01-18T00:00:00"/>
    <m/>
    <n v="516500950850"/>
    <n v="10.6"/>
    <m/>
    <d v="2020-06-19T00:00:00"/>
    <m/>
    <d v="2020-07-10T00:00:00"/>
    <d v="2021-02-18T00:00:00"/>
    <s v="W08-2021"/>
    <m/>
    <m/>
    <m/>
    <s v="38.RFI"/>
    <s v="21.RFI"/>
    <s v="CLOSED - RFI DONE"/>
    <s v="11.02.21 : PLN connection dengan daya 23 KVA, HO PLN diterima jika sudah downgrade 10.6 kVA, jaringan sudah ready_x000a_26.01.21 : BP paid, need perluasan jaringan_x000a_21.01.21 : PSB released, PLN connection OG_x000a_23.07.20 : 10.07.20 : email SRFI-N sent, PLN Connection menunggu konfirmasi dari XL_x000a_09.07.20 : PLN Connection menunggu konfirmasi dari XL_x000a_06.07.20 : SRFI actual, collecting doc RFIN_x000a_02.07.20 : 29.06.20 : erection og, pondari bts og, pondasi pagar og,_x000a_25.06.20 : erection on going_x000a_22.06.20 : curingtime &amp; backfilling_x000a_18.06.20 : rebarring done, plan cor 18/6_x000a_11.06.20 : excavation on going_x000a_08.06.20 : 04.06.20 : 01.06.20 : 28.05.20 : bouwplank, proses perijinan_x000a_25.05.20 : 14.05.20 ; plan start cme 16/5, gdl blm terbit_x000a_08.05.20 : bouwplank, proses perijinan_x000a_30.04.20 : bouwplank, proses perijinan_x000a_23.04.20 : 16.04.20 : designpack dan bouwplank, proses perijinan_x000a_09.04.20 : on going soiltest, collecting berkas legal untuk apply perijinan_x000a_02.04.20 : 25.03.20 : renego BAN LL tetap di harga awal , review eskalasi sitac_x000a_19.03.20 : 11.03.20 : IW clear, proses renego dan validasi biaya sitac_x000a_28.02.20 : 20.02.20 : IW on going, Sign IW kurang 1 kk dari 33 KK , _x000a_20.02.20 : IW On going_x000a_13.02.20 : IW on going_x000a_06.02.20 : kand A = validasi done, Candidate A RF TX OK_x000a_"/>
    <x v="2"/>
    <x v="0"/>
    <m/>
    <m/>
    <m/>
    <m/>
    <x v="2"/>
    <m/>
    <m/>
    <x v="1"/>
    <m/>
    <m/>
  </r>
  <r>
    <n v="127"/>
    <m/>
    <s v="JAW-JI-LMJ-4223"/>
    <n v="30571190031"/>
    <s v="1642961003"/>
    <s v="PASIRIAN_MADUREJO"/>
    <s v="ACTIVE"/>
    <s v="TB"/>
    <n v="113.142093"/>
    <n v="-8.209956"/>
    <n v="50"/>
    <s v="0/120/240"/>
    <n v="2020"/>
    <s v="JEDI 2020 [NEW]"/>
    <s v="Dusun Krajan RT 17 RW 06 Desa Madurejo Kec. Pasirian Kab. Lumajang "/>
    <s v="HTI"/>
    <s v="JAW-JI-LMJ-4223"/>
    <s v="PASIRIAN_MADUREJO"/>
    <s v="B2S"/>
    <s v="TBG"/>
    <s v="EAST"/>
    <x v="6"/>
    <s v="Jawa Timur"/>
    <s v="KAB. LUMAJANG"/>
    <n v="6614369"/>
    <x v="164"/>
    <m/>
    <n v="400"/>
    <s v="&gt; 150 days"/>
    <d v="2020-06-11T00:00:00"/>
    <s v="W24-2020"/>
    <s v="Jun-2020"/>
    <d v="2020-06-30T00:00:00"/>
    <s v="W27-2020"/>
    <s v="Jun-2020"/>
    <d v="2021-02-06T00:00:00"/>
    <s v="W06-2021"/>
    <s v="Feb-2021"/>
    <d v="2021-02-20T00:00:00"/>
    <s v="W08-2021"/>
    <s v="Feb-2021"/>
    <s v="FO (Change to MW as temp solution)"/>
    <d v="2021-01-18T00:00:00"/>
    <m/>
    <n v="516091070277"/>
    <n v="6.6"/>
    <m/>
    <d v="2020-06-12T00:00:00"/>
    <m/>
    <d v="2020-06-30T00:00:00"/>
    <d v="2021-02-16T00:00:00"/>
    <s v="W08-2021"/>
    <m/>
    <m/>
    <m/>
    <s v="38.RFI"/>
    <s v="21.RFI"/>
    <s v="CLOSED - RFI DONE"/>
    <s v="26.01.21 : OG perluasan jaringan, revise RFI plan W1 Mar_x000a_21.01.21 : PSB released, PLN connection OG_x000a_23.07.20 : 09.07.20 : 30.06.20 : email SRFI-N sent, PLN Connection menunggu konfirmasi dari XL_x000a_29.06.20 : PLN Connection menunggu konfirmasi dari XL_x000a_22.06.20 : SRFI, wait confirmation XL for PLN connection_x000a_01.06.20 : SRFI actual, collecting doc SRFIN_x000a_28.05.20 : erection on going_x000a_25.05.20 : 14.05.20 : 13.05.20 : rebaring, mat angtem dan tower plan mos 14/5, plan cor 17/5, mat pagar me sdh ada di sby_x000a_08.05.20 : excavation og_x000a_30.04.20 : bouwplank, proses perijinan_x000a_23.04.20 : 16.04.20 : 09.04.20 : designpack dan bouwplank, proses perijinan_x000a_02.04.20 : 25.03.20 : proses soiltest, collect legal doc_x000a_19.03.20 : IW clear, proses realisasi pembayaran IW, cek regulasi lahan pertanian_x000a_11.03.20 : IW clear, proses realisasi pembayaran IW_x000a_28.02.20 : IW clear, proses review eskalasi sitac_x000a_26.02.20 : Kand 8,211028 113,143222, IW clear 11 kk, proses submit eskalasi sitac (RT + RW : 11 KK)_x000a_20.02.20 : IW clear, proses eskalasi sitac_x000a_13.02.20 : IW on going_x000a_06.02.20 : kand A = validasi done, Candidate A RF TX OK_x000a_"/>
    <x v="2"/>
    <x v="0"/>
    <m/>
    <m/>
    <m/>
    <m/>
    <x v="2"/>
    <m/>
    <m/>
    <x v="1"/>
    <m/>
    <m/>
  </r>
  <r>
    <n v="6"/>
    <m/>
    <s v="JAW-JI-SIT-3800"/>
    <n v="30571530031"/>
    <s v="1643301003"/>
    <s v="ASEMBAGUS_TRIGONCO"/>
    <s v="ACTIVE"/>
    <s v="TB"/>
    <n v="114.2072"/>
    <n v="-7.7512619999999997"/>
    <n v="40"/>
    <s v="30/90/270"/>
    <n v="2020"/>
    <s v="JEDI 2020 [NEW]"/>
    <s v="Jl.Raasan RT 002 RW 001, Desa Trigonco, Kecamatan Asembagus, Kabupaten Situbondo, Provinsi Jawa Timur"/>
    <s v="HTI"/>
    <s v="JAW-JI-SIT-3800"/>
    <s v="ASEMBAGUS_TRIGONCO"/>
    <s v="B2S"/>
    <s v="TBG"/>
    <s v="EAST"/>
    <x v="6"/>
    <s v="Jawa Timur"/>
    <s v="KAB. SITUBONDO"/>
    <n v="6614369"/>
    <x v="164"/>
    <m/>
    <n v="396"/>
    <s v="&gt; 150 days"/>
    <d v="2020-06-11T00:00:00"/>
    <s v="W24-2020"/>
    <s v="Jun-2020"/>
    <d v="2020-05-22T00:00:00"/>
    <s v="W21-2020"/>
    <s v="May-2020"/>
    <d v="2021-02-06T00:00:00"/>
    <s v="W06-2021"/>
    <s v="Feb-2021"/>
    <d v="2021-02-20T00:00:00"/>
    <s v="W08-2021"/>
    <s v="Feb-2021"/>
    <s v="FO (Change to MW as temp solution)"/>
    <d v="2021-01-18T00:00:00"/>
    <m/>
    <n v="516520538138"/>
    <n v="10.6"/>
    <m/>
    <d v="2020-06-05T00:00:00"/>
    <m/>
    <d v="2020-05-22T00:00:00"/>
    <d v="2021-02-12T00:00:00"/>
    <s v="W07-2021"/>
    <m/>
    <m/>
    <m/>
    <s v="38.RFI"/>
    <s v="21.RFI"/>
    <s v="CLOSED - RFI DONE"/>
    <s v="11.02.21 : note daya PLN connection dengan daya 10.6 dan 13.2 kVA diterima HO PLN, jika lebih dari 13.2 kVA menunggu downgrade terlebih dahulu baru bisa di HO PLN. Jaringan sudah ready_x000a_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09.04.20 : rebarring on going_x000a_02.04.20 : on going excavation_x000a_25.03.20 : PKS proses , proses perijinan, CME OG_x000a_19.03.20 : 11.03.20 : IW clear, proses realisasi IW, plan soiltest_x000a_28.02.20 : kand B = IW clear, proses eskalasi sitac (re nego), collecting legal doc_x000a_20.02.20 : kand B = IW clear, proses eskalasi sitac_x000a_13.02.20 : kand B = IW on going_x000a_06.02.20 : kand A = validasi done, Candidate A RF TX OK_x000a_"/>
    <x v="2"/>
    <x v="0"/>
    <m/>
    <m/>
    <m/>
    <m/>
    <x v="2"/>
    <m/>
    <m/>
    <x v="1"/>
    <m/>
    <m/>
  </r>
  <r>
    <n v="10"/>
    <m/>
    <s v="JAW-JI-SIT-3801"/>
    <n v="30571540031"/>
    <s v="1643311003"/>
    <s v="BANYUPUTIH_SUMBEREJO"/>
    <s v="ACTIVE"/>
    <s v="TB"/>
    <n v="114.274387"/>
    <n v="-7.7493780000000001"/>
    <n v="40"/>
    <s v="20/110/200"/>
    <n v="2020"/>
    <s v="JEDI 2020 [NEW]"/>
    <s v="KP.Sukorejo RT 02 RW 0,  Desa Sumberejo, Kecamatan Banyuputih, Kabupaten Situbondo, Prov. Jawa Timur"/>
    <s v="HTI"/>
    <s v="JAW-JI-SIT-3801"/>
    <s v="BANYUPUTIH_SUMBEREJO"/>
    <s v="B2S"/>
    <s v="TBG"/>
    <s v="EAST"/>
    <x v="6"/>
    <s v="Jawa Timur"/>
    <s v="KAB. SITUBONDO"/>
    <n v="6614369"/>
    <x v="164"/>
    <m/>
    <n v="396"/>
    <s v="&gt; 150 days"/>
    <d v="2020-06-11T00:00:00"/>
    <s v="W24-2020"/>
    <s v="Jun-2020"/>
    <d v="2020-05-22T00:00:00"/>
    <s v="W21-2020"/>
    <s v="May-2020"/>
    <d v="2021-02-06T00:00:00"/>
    <s v="W06-2021"/>
    <s v="Feb-2021"/>
    <d v="2021-02-20T00:00:00"/>
    <s v="W08-2021"/>
    <s v="Feb-2021"/>
    <s v="FO (Change to MW as temp solution)"/>
    <d v="2021-01-18T00:00:00"/>
    <m/>
    <n v="516520538120"/>
    <n v="10.6"/>
    <m/>
    <d v="2020-04-23T00:00:00"/>
    <m/>
    <d v="2020-05-22T00:00:00"/>
    <d v="2021-02-12T00:00:00"/>
    <s v="W07-2021"/>
    <m/>
    <m/>
    <m/>
    <s v="38.RFI"/>
    <s v="21.RFI"/>
    <s v="CLOSED - RFI DONE"/>
    <s v="11.02.21 : note daya PLN connection dengan daya 10.6 dan 13.2 kVA diterima HO PLN, jika lebih dari 13.2 kVA menunggu downgrade terlebih dahulu baru bisa di HO PLN. Jaringan sudah ready_x000a_26.01.21 : BP Paid_x000a_21.01.21 : PSB released, PLN connection OG_x000a_23.07.20 : 09.07.20 : 29.06.20 : PLN Connection menunggu konfirmasi dari XL_x000a_22.06.20 : SRFI, wait confirmation XL for PLN connection_x000a_28.05.20 : 22.05.20 : email SRFI-N sent_x000a_08.05.20 : SRFI_x000a_30.04.20 :  erection done, on going tower painting_x000a_23.04.20 : 09.04.20 : erection on going_x000a_02.04.20 : on going excavation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IW on going_x000a_06.02.20 : kand A = validasi done, Candidate A RF TX OK_x000a_"/>
    <x v="2"/>
    <x v="0"/>
    <m/>
    <m/>
    <m/>
    <m/>
    <x v="2"/>
    <m/>
    <m/>
    <x v="1"/>
    <m/>
    <m/>
  </r>
  <r>
    <n v="112"/>
    <m/>
    <s v="JAW-JI-TBN-4057"/>
    <n v="30571690031"/>
    <s v="1643461003"/>
    <s v="MONTONG_GUWOTERUS"/>
    <s v="ACTIVE"/>
    <s v="TB"/>
    <n v="111.8293"/>
    <n v="-6.954809"/>
    <n v="50"/>
    <s v="10/90/280"/>
    <n v="2020"/>
    <s v="JEDI 2020 [NEW]"/>
    <s v="Jl. Montong Singgahan RT 08 RW 01 Dusun Jaten Desa Guwo Terus Kec Montong Kab Tuban"/>
    <s v="HTI"/>
    <s v="JAW-JI-TBN-4057"/>
    <s v="MONTONG_GUWOTERUS"/>
    <s v="B2S"/>
    <s v="TBG"/>
    <s v="EAST"/>
    <x v="6"/>
    <s v="Jawa Timur"/>
    <s v="KAB. TUBAN"/>
    <n v="6614369"/>
    <x v="164"/>
    <m/>
    <n v="396"/>
    <s v="&gt; 150 days"/>
    <d v="2020-06-11T00:00:00"/>
    <s v="W24-2020"/>
    <s v="Jun-2020"/>
    <d v="2020-07-03T00:00:00"/>
    <s v="W27-2020"/>
    <s v="Jul-2020"/>
    <d v="2021-02-06T00:00:00"/>
    <s v="W06-2021"/>
    <s v="Feb-2021"/>
    <d v="2021-02-13T00:00:00"/>
    <s v="W07-2021"/>
    <s v="Feb-2021"/>
    <s v="FO (Change to MW as temp solution)"/>
    <d v="2021-01-18T00:00:00"/>
    <m/>
    <n v="518023274662"/>
    <n v="6.6"/>
    <m/>
    <d v="2020-06-12T00:00:00"/>
    <m/>
    <d v="2020-07-03T00:00:00"/>
    <d v="2021-02-12T00:00:00"/>
    <s v="W07-2021"/>
    <m/>
    <m/>
    <m/>
    <s v="38.RFI"/>
    <s v="21.RFI"/>
    <s v="CLOSED - RFI DONE"/>
    <s v="26.01.21 : BP Paid, Proses PK di UP3_x000a_21.01.21 : PSB released, PLN connection OG_x000a_23.07.20 : 09.07.20 : PLN connection menunggu konfirmasi dari XL_x000a_03.07.20 : email SRFI-N sent_x000a_29.06.20 : PLN connection menunggu konfirmasi dari XL_x000a_25.06.20 : SRFI, collecting doc RFIN_x000a_22.06.20 : 18.06.20 : curingtime, on going backfilling, plan start erection 18/6_x000a_11.06.20 : 08.06.20 : excavation on going_x000a_04.06.20 : 01.06.20 : excavation start_x000a_28.05.20 : bouwplank, proses perijinan_x000a_25.05.20 : 14.05.20 : bouwplank, proses perijinan_x000a_30.04.20 : bouwplank, proses perijinan_x000a_23.04.20 : 16.04.20 : 09.04.20 :  proses perijinan, CME start after perijinan_x000a_06.04.20 : CME start after IMB_x000a_02.04.20 : RFC, proses perijinan_x000a_25.03.20 : proses perijinan _x000a_19.03.20 : IW clear, doc legal complete, rekom on going_x000a_11.03.20 : proses soiltest, proses collect doc legal_x000a_28.02.20 : IW Clear, penyelesaian Case IW permintaan taliasih IW Sepadan yang masih tinggi/ effort pendekatan persuasif dibantu LL dan Tokoh._x000a_20.02.20 : IW clear 15kk, proses realisasi IW dan penjadwalan soiltest_x000a_13.02.20 : IW on going_x000a_06.02.20 : kand A = validasi done, Candidate A RF TX OK_x000a_28.01.20 : kand A =  RND 50 10/80/285 28Jan20 : Ok candidate A, tower 52_x000a_27.01.20 : _x000a_kand A = 111.82969 -6.9545 55.42 GF SST 52 In Cellplan Tuban_x000a_kand B = 111.83233 -6.954833 334.78 GF SST 52 In Cellplan Tuban_x000a_"/>
    <x v="2"/>
    <x v="0"/>
    <m/>
    <m/>
    <m/>
    <m/>
    <x v="2"/>
    <m/>
    <m/>
    <x v="1"/>
    <m/>
    <m/>
  </r>
  <r>
    <n v="155"/>
    <m/>
    <s v="JAW-JI-TBN-4058"/>
    <n v="30571700031"/>
    <s v="1643471003"/>
    <s v="SEMANDING_BEKTIHARJO"/>
    <s v="ACTIVE"/>
    <s v="TB"/>
    <n v="112.041751"/>
    <n v="-6.9435469999999997"/>
    <n v="50"/>
    <s v="70/210/290"/>
    <n v="2020"/>
    <s v="JEDI 2020 [NEW]"/>
    <s v="Dsn Krajan RT 01 RW 07 Desa Bektiharjo Kec Semanding Kab Tuban"/>
    <s v="HTI"/>
    <s v="JAW-JI-TBN-4058"/>
    <s v="SEMANDING_BEKTIHARJO"/>
    <s v="B2S"/>
    <s v="TBG"/>
    <s v="EAST"/>
    <x v="6"/>
    <s v="Jawa Timur"/>
    <s v="KAB. TUBAN"/>
    <n v="6614369"/>
    <x v="164"/>
    <m/>
    <n v="396"/>
    <s v="&gt; 150 days"/>
    <d v="2020-06-11T00:00:00"/>
    <s v="W24-2020"/>
    <s v="Jun-2020"/>
    <d v="2020-08-14T00:00:00"/>
    <s v="W33-2020"/>
    <s v="Aug-2020"/>
    <d v="2021-02-06T00:00:00"/>
    <s v="W06-2021"/>
    <s v="Feb-2021"/>
    <d v="2021-02-13T00:00:00"/>
    <s v="W07-2021"/>
    <s v="Feb-2021"/>
    <s v="FO (Change to MW as temp solution)"/>
    <d v="2021-01-18T00:00:00"/>
    <m/>
    <n v="518023274654"/>
    <n v="6.6"/>
    <m/>
    <d v="2020-07-28T00:00:00"/>
    <m/>
    <d v="2020-09-01T00:00:00"/>
    <d v="2021-02-12T00:00:00"/>
    <s v="W07-2021"/>
    <m/>
    <m/>
    <m/>
    <s v="38.RFI"/>
    <s v="21.RFI"/>
    <s v="CLOSED - RFI DONE"/>
    <s v="26.01.21 : BP Paid, Proses PK di UP3_x000a_21.01.21 : PSB released, PLN connection OG_x000a_01.09.20 : email SRFI-N sent_x000a_23.07.20 : 16.07.20 : SRFI actual, collecting doc SRFIN, PLN connection menunggu konfirmasi dari XL_x000a_13.07.20 : on going ME dan F&amp;Y_x000a_06.07.20 : ME on going_x000a_02.07.20 : curingtime &amp; back filling, plan start erection 4 jul_x000a_29.06.20 : rebarring done, prepare cor_x000a_25.06.20 : rebarring_x000a_22.06.20 : 18.06.20 : excavation on going 50%_x000a_15.06.20 : CME on going / excavation_x000a_11.06.20 : proses perijinan, plan start galian 12 jun 20_x000a_08.06.20 : 04.06.20 : 01.06.20 : CME start menunggu proses perijinan_x000a_28.05.20 : 25.05.20 : 14.05.20 : 08.05.20 : proses design/bouwplank dan apply perijinan_x000a_30.04.20 : proses soil test, rekom, collecting doc legal_x000a_23.04.20 : 16.04.20 : IW clear, review eskalasi sitac_x000a_09.04.20 : IW clear_x000a_02.04.20 : 25.03.20 : IW OG 8kk, ( 3 KK OK )_x000a_19.03.20 : IW on going, need approval kandidat_x000a_11.03.20 : IW on going_x000a_20.02.20 : Cand outcell , propose opsi GM Permanet Incell Reject Kominfo , JR Cand C reject RNP _x000a_20.02.20 : 13.02.20 : 06.02.20 : Kand C = Rehunting, Candidate C RF NOK_x000a_05.02.20 : kand C = submit C 112.03717 -6.942 534.42 GF SST 52 In Cellplan Tuban sesuai arahan Pemda (terlampir), atau bisa dicek di web : https://zonasi.tubankab.go.id/_x000a_28.01.20 : kand A =  RND 50 70/160/280 28Jan20 : Ok candidate A, tower 52_x000a_27.01.20 : _x000a_kand A = 112.04178 -6.943333 23.98 GF SST 52 Out Cellplan Tuban. Pengajuan Permohonan pertimbangan cellplan OG_x000a_kand B = 112.04278 -6.9425 162.49 GF SST 52 Out Cellplan Tuban. Pengajuan Permohonan pertimbangan cellplan OG_x000a_kand C = 112.03717 -6.942 534.42 GF SST 52 In Cellplan Tuban"/>
    <x v="2"/>
    <x v="0"/>
    <m/>
    <m/>
    <m/>
    <m/>
    <x v="2"/>
    <m/>
    <m/>
    <x v="1"/>
    <m/>
    <m/>
  </r>
  <r>
    <n v="195"/>
    <m/>
    <s v="JAW-JI-SMP-4112"/>
    <n v="30571600031"/>
    <s v="1643371003"/>
    <s v="TOGULUK_SUMENEP"/>
    <s v="ACTIVE"/>
    <s v="TB"/>
    <n v="113.828057"/>
    <n v="-7.008343"/>
    <n v="40"/>
    <s v="90/180/250"/>
    <n v="2020"/>
    <s v="JEDI 2020 [NEW]"/>
    <s v="Dsn Batuan Barat, RT 03 RW 04, Desa Batuan, Kec Batuan, Kab Sumenep"/>
    <s v="HTI"/>
    <s v="JAW-JI-SMP-4112"/>
    <s v="Toguluk_Sumenep"/>
    <s v="B2S"/>
    <s v="TBG"/>
    <s v="EAST"/>
    <x v="6"/>
    <s v="Jawa Timur"/>
    <s v="KAB. SUMENEP"/>
    <n v="6614369"/>
    <x v="164"/>
    <m/>
    <n v="392"/>
    <s v="&gt; 150 days"/>
    <d v="2020-06-11T00:00:00"/>
    <s v="W24-2020"/>
    <s v="Jun-2020"/>
    <d v="2020-05-27T00:00:00"/>
    <s v="W22-2020"/>
    <s v="May-2020"/>
    <d v="2021-02-06T00:00:00"/>
    <s v="W06-2021"/>
    <s v="Feb-2021"/>
    <d v="2021-02-13T00:00:00"/>
    <s v="W07-2021"/>
    <s v="Feb-2021"/>
    <s v="FO (Change to MW as temp solution)"/>
    <d v="2021-01-18T00:00:00"/>
    <m/>
    <n v="517101263634"/>
    <n v="6.6"/>
    <m/>
    <d v="2020-06-19T00:00:00"/>
    <m/>
    <d v="2020-05-27T00:00:00"/>
    <d v="2021-02-08T00:00:00"/>
    <s v="W07-2021"/>
    <m/>
    <m/>
    <m/>
    <s v="38.RFI"/>
    <s v="21.RFI"/>
    <s v="CLOSED - RFI DONE"/>
    <s v="26.01.21 : BP Paid, waiting KWH stock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 (50% done), terkendala rocky soil_x000a_02.04.20 : on going excavation_x000a_25.03.20 : Proses perijinan_x000a_19.03.20 : 11.03.20 : proses soiltest, proses collect doc legal_x000a_28.02.20 : on going proses rekom l/c_x000a_27.02.20 : IW done, kand 07°00'31.96&quot;S 113°49'37.37&quot;E, 11 KK IW Done, Proses Collect Dokumen legal ._x000a_24.02.20 : IW done, Realisasi IW Done , collect legal sitac, soiltest done _x000a_20.02.20 : IW clear, proses realisasi IW dan penjadwalan soiltest_x000a_13.02.20 : IW on going_x000a_06.02.20 : Kand B = Candidate B Submit_x000a_"/>
    <x v="2"/>
    <x v="0"/>
    <m/>
    <m/>
    <m/>
    <m/>
    <x v="2"/>
    <m/>
    <m/>
    <x v="1"/>
    <m/>
    <m/>
  </r>
  <r>
    <n v="24"/>
    <m/>
    <s v="JAW-JI-LMJ-4221"/>
    <n v="30571170031"/>
    <s v="1642941003"/>
    <s v="CANDIPURO_SUMBERMUJUR"/>
    <s v="ACTIVE"/>
    <s v="TB"/>
    <n v="113.017636"/>
    <n v="-8.1319230000000005"/>
    <n v="50"/>
    <s v="50/130/250"/>
    <n v="2020"/>
    <s v="JEDI 2020 [NEW]"/>
    <s v="Dusun Umbulrejo, RT.011 RW.004, Desa Sumbermujur, Kecamatan Candipuro, Kabupaten Lumajang"/>
    <s v="HTI"/>
    <s v="JAW-JI-LMJ-4221"/>
    <s v="CANDIPURO_SUMBERMUJUR"/>
    <s v="B2S"/>
    <s v="TBG"/>
    <s v="EAST"/>
    <x v="6"/>
    <s v="Jawa Timur"/>
    <s v="KAB. LUMAJANG"/>
    <n v="6614369"/>
    <x v="164"/>
    <m/>
    <n v="388"/>
    <s v="&gt; 150 days"/>
    <d v="2020-06-11T00:00:00"/>
    <s v="W24-2020"/>
    <s v="Jun-2020"/>
    <d v="2020-05-22T00:00:00"/>
    <s v="W21-2020"/>
    <s v="May-2020"/>
    <d v="2021-02-06T00:00:00"/>
    <s v="W06-2021"/>
    <s v="Feb-2021"/>
    <d v="2021-02-06T00:00:00"/>
    <s v="W06-2021"/>
    <s v="Feb-2021"/>
    <s v="FO (Change to MW as temp solution)"/>
    <d v="2021-01-18T00:00:00"/>
    <m/>
    <n v="516091068307"/>
    <n v="6.6"/>
    <m/>
    <d v="2020-06-17T00:00:00"/>
    <m/>
    <d v="2020-05-22T00:00:00"/>
    <d v="2021-02-04T00:00:00"/>
    <s v="W06-2021"/>
    <m/>
    <m/>
    <m/>
    <s v="38.RFI"/>
    <s v="21.RFI"/>
    <s v="CLOSED - RFI DONE"/>
    <s v="26.01.21 : BP Paid, Proses PK di UP3 Jember_x000a_21.01.21 : PSB released, PLN connection OG23.07.20 : 09.07.20 : PLN Connection menunggu konfirmasi dari XL_x000a_29.06.20 : PLN Connection menunggu konfirmasi dari XL_x000a_22.06.20 : SRFI, wait confirmation XL for PLN connection_x000a_22.05.20 : email SRFI-N sent_x000a_30.04.20 : SRFI actual_x000a_23.04.20 : 09.04.20 :  curing time_x000a_02.04.20 : on going excavation_x000a_25.03.20 : PKS proses , proses perijinan, CME OG_x000a_19.03.20 : proses rekom on going_x000a_11.03.20 : proses design, proses collect doc legal_x000a_28.02.20 : on going proses rekom l/c_x000a_24.02.20 : IW done, Realisasi IW Done , collect legal doc sitac, soiltest done _x000a_20.02.20 : IW clear, proses eskalasi sitac_x000a_13.02.20 : IW on going_x000a_06.02.20 : kand A = validasi done, Candidate A RF TX OK_x000a_"/>
    <x v="2"/>
    <x v="0"/>
    <m/>
    <m/>
    <m/>
    <m/>
    <x v="2"/>
    <m/>
    <m/>
    <x v="1"/>
    <m/>
    <m/>
  </r>
  <r>
    <n v="37"/>
    <m/>
    <s v="JAW-JI-PBL-8117"/>
    <n v="30571280031"/>
    <s v="1643051003"/>
    <s v="DINAS_PERTANIAN_KANIGARAN"/>
    <s v="ACTIVE"/>
    <s v="TB"/>
    <n v="113.20071"/>
    <n v="-7.7561119999999999"/>
    <n v="30"/>
    <s v="0/90/270"/>
    <n v="2020"/>
    <s v="JEDI 2020 [NEW]"/>
    <s v="Jl. Supriyadi Rt. 002 Rw. 009 Kelurahan Kanigaran Kecamatan Kanigaran Kota Probolinggo "/>
    <s v="HTI"/>
    <s v="JAW-JI-PBL-8117"/>
    <s v="DINAS_PERTANIAN_KANIGARAN"/>
    <s v="B2S"/>
    <s v="TBG"/>
    <s v="EAST"/>
    <x v="6"/>
    <s v="Jawa Timur"/>
    <s v="KOTA PROBOLINGGO"/>
    <n v="6614369"/>
    <x v="164"/>
    <m/>
    <n v="388"/>
    <s v="&gt; 150 days"/>
    <d v="2020-06-11T00:00:00"/>
    <s v="W24-2020"/>
    <s v="Jun-2020"/>
    <d v="2020-08-20T00:00:00"/>
    <s v="W34-2020"/>
    <s v="Aug-2020"/>
    <d v="2021-02-06T00:00:00"/>
    <s v="W06-2021"/>
    <s v="Feb-2021"/>
    <d v="2021-02-06T00:00:00"/>
    <s v="W06-2021"/>
    <s v="Feb-2021"/>
    <s v="FO (Change to MW as temp solution)"/>
    <d v="2021-01-18T00:00:00"/>
    <m/>
    <n v="513562155046"/>
    <n v="6.6"/>
    <m/>
    <d v="2020-08-14T00:00:00"/>
    <m/>
    <d v="2020-09-01T00:00:00"/>
    <d v="2021-02-04T00:00:00"/>
    <s v="W06-2021"/>
    <m/>
    <m/>
    <m/>
    <s v="38.RFI"/>
    <s v="21.RFI"/>
    <s v="CLOSED - RFI DONE"/>
    <s v="26.01.21 : BP paid, perluasan jaringan 1 tiang kabel 90m OG_x000a_21.01.21 : PSB released, PLN connection OG_x000a_01.09.20 : email SRFI-N sent_x000a_24.08.20 : SRFI actual_x000a_17.08.20 : pouring concrete_x000a_10.08.20 : rebarring _x000a_06.08.20 : realisasi IW done, proses rekom done_x000a_23.07.20 : email CANCEL RETURN by XL, IW clear, proses realisasi IW, plan SRFI end of Aug_x000a_02.07.20 : MOM propose return, hard kandidat, terkait isu regulasi ketinggian tower_x000a_02.07.20 : IW on going, proses soswar forum_x000a_29.06.20 : 25.06.20 : XL meminta untuk segera start CME minggu depan_x000a_25.06.20 : ketinggian 32m NOK, RND propose 42m namun kendala di IW_x000a_22.06.20 : kandidat B approved by RND, nego propose ketinggian menara SST 32 karena kendala di proses IW dalam radius PT. Eratex, plan start CME 2 minggu kedepan, plan RFI end of July_x000a_18.06.20 : plan start CME 2 minggu kedepan, plan RFI end of July_x000a_15.06.20 : cand approved by operator, issue zona menara, IW on going_x000a_11.06.20 : 08.06.20 : IW on going_x000a_04.06.20 : IW on going_x000a_01.06.20 : 28.05.20 : 25.05.20 : 14.05.20 : IW on going_x000a_08.05.20 : 30.04.20 : rehunting_x000a_23.04.20 : 16.04.20 : 09.04.20 : 02.04.20 : 25.03.20 : rehunting_x000a_19.03.20 : propose colo, need JR_x000a_20.02.20 : 13.02.20 : 06.02.20 : Hunting kandidat_x000a_28.01.20 : propose colo ke site Pilang  7°45'11.41&quot;S 113°11'56.40&quot;E Not OK oleh RND, continue Hunting"/>
    <x v="2"/>
    <x v="0"/>
    <m/>
    <m/>
    <m/>
    <m/>
    <x v="2"/>
    <m/>
    <m/>
    <x v="1"/>
    <m/>
    <m/>
  </r>
  <r>
    <n v="68"/>
    <m/>
    <s v="JAW-JI-PBL-2915"/>
    <n v="30571270031"/>
    <s v="1643041003"/>
    <s v="KADEMANGAN_KADEMANGAN"/>
    <s v="ACTIVE"/>
    <s v="TB"/>
    <n v="113.179439"/>
    <n v="-7.7835650000000003"/>
    <n v="40"/>
    <s v="0/100/290"/>
    <n v="2020"/>
    <s v="JEDI 2020 [NEW]"/>
    <s v="Jl. Murbai Blok Sepeni RT 003 RW 005 Ds. Kademangan, Kec. Kademangan, Kota Probolingg"/>
    <s v="HTI"/>
    <s v="JAW-JI-PBL-2915"/>
    <s v="KADEMANGAN_KADEMANGAN"/>
    <s v="B2S"/>
    <s v="TBG"/>
    <s v="EAST"/>
    <x v="6"/>
    <s v="Jawa Timur"/>
    <s v="KOTA PROBOLINGGO"/>
    <n v="6614369"/>
    <x v="164"/>
    <m/>
    <n v="388"/>
    <s v="&gt; 150 days"/>
    <d v="2020-06-11T00:00:00"/>
    <s v="W24-2020"/>
    <s v="Jun-2020"/>
    <d v="2020-06-30T00:00:00"/>
    <s v="W27-2020"/>
    <s v="Jun-2020"/>
    <d v="2021-02-06T00:00:00"/>
    <s v="W06-2021"/>
    <s v="Feb-2021"/>
    <d v="2021-02-06T00:00:00"/>
    <s v="W06-2021"/>
    <s v="Feb-2021"/>
    <s v="FO (Change to MW as temp solution)"/>
    <d v="2021-01-18T00:00:00"/>
    <m/>
    <n v="513562155020"/>
    <n v="6.6"/>
    <m/>
    <d v="2020-07-07T00:00:00"/>
    <m/>
    <d v="2020-06-30T00:00:00"/>
    <d v="2021-02-04T00:00:00"/>
    <s v="W06-2021"/>
    <m/>
    <m/>
    <m/>
    <s v="38.RFI"/>
    <s v="21.RFI"/>
    <s v="CLOSED - RFI DONE"/>
    <s v="26.01.21 : BP paid, need perluasan jaringan -&gt; penambahan 3 tiang_x000a_21.01.21 : PSB released, PLN connection OG_x000a_23.07.20 : 09.07.20 : PLN Connection menunggu konfirmasi dari XL_x000a_30.06.20 : email SRFI-N sent_x000a_29.06.20 : PLN Connection menunggu konfirmasi dari XL_x000a_29.06.20 : 22.06.20 : SRFI, wait confirmation XL for PLN connection_x000a_18.06.20 : 15.06.20 : SRFI actual_x000a_11.06.20 : 08.06.20 : tower erection on going_x000a_04.06.20 : 01.06.20 : tower erection on going_x000a_28.05.20 : prepare start erection_x000a_25.05.20 : 14.05.20 : 08.05.20 : 30.04.20 : proses design/bouwplank dan apply perijinan_x000a_23.04.20 : 16.04.20 : designpack dan bouwplank, proses perijinan_x000a_09.04.20 : on going soiltest, collecting berkas legal untuk apply perijinan_x000a_02.04.20 : 25.03.20 : renego BAN LL tetap di harga awal , resubit Capex, proses review eskalasi sitac_x000a_19.03.20 : 11.03.20 : 28.02.20 : kand A =  IW clear, proses review eskalasi sitac_x000a_26.02.20 : kand A = IW Clear 14 kk/done signed 11 kk), proses submit eskalasi sitac_x000a_20.02.20 : kand A = IW On going_x000a_13.02.20 : kand A = TNP review_x000a_06.02.20 : kand A = validasi done, Candidate A RF TX OK_x000a_"/>
    <x v="2"/>
    <x v="0"/>
    <m/>
    <m/>
    <m/>
    <m/>
    <x v="2"/>
    <m/>
    <m/>
    <x v="1"/>
    <m/>
    <m/>
  </r>
  <r>
    <n v="85"/>
    <m/>
    <s v="JAW-JI-PBL-2911"/>
    <n v="30571250031"/>
    <s v="1643021003"/>
    <s v="KEDOPOK_JREBENG_WETAN"/>
    <s v="ACTIVE"/>
    <s v="TB"/>
    <n v="113.212316"/>
    <n v="-7.7822480000000001"/>
    <n v="40"/>
    <s v="60/180/270"/>
    <n v="2020"/>
    <s v="JEDI 2020 [NEW]"/>
    <s v="RT 002 RW 002 DESA JREBENG KULON KEC. KEDOPOK KOTA PROBOLINGGO  "/>
    <s v="HTI"/>
    <s v="JAW-JI-PBL-2911"/>
    <s v="KEDOPOK_JREBENG_WETAN"/>
    <s v="B2S"/>
    <s v="TBG"/>
    <s v="EAST"/>
    <x v="6"/>
    <s v="Jawa Timur"/>
    <s v="KOTA PROBOLINGGO"/>
    <n v="6614369"/>
    <x v="164"/>
    <m/>
    <n v="388"/>
    <s v="&gt; 150 days"/>
    <d v="2020-06-11T00:00:00"/>
    <s v="W24-2020"/>
    <s v="Jun-2020"/>
    <d v="2020-08-18T00:00:00"/>
    <s v="W34-2020"/>
    <s v="Aug-2020"/>
    <d v="2021-02-06T00:00:00"/>
    <s v="W06-2021"/>
    <s v="Feb-2021"/>
    <d v="2021-02-06T00:00:00"/>
    <s v="W06-2021"/>
    <s v="Feb-2021"/>
    <s v="FO (Change to MW as temp solution)"/>
    <d v="2021-01-18T00:00:00"/>
    <m/>
    <n v="513562155053"/>
    <n v="6.6"/>
    <m/>
    <d v="2020-08-31T00:00:00"/>
    <m/>
    <d v="2020-09-01T00:00:00"/>
    <d v="2021-02-04T00:00:00"/>
    <s v="W06-2021"/>
    <m/>
    <m/>
    <m/>
    <s v="38.RFI"/>
    <s v="21.RFI"/>
    <s v="CLOSED - RFI DONE"/>
    <s v="26.01.21 : BP paid, need perluasan jaringan penambahan 4 tiang_x000a_21.01.21 : PSB released, PLN connection OG_x000a_01.09.20 : email SRFI-N sent_x000a_24.08.20 : collecting doc SRFIN_x000a_18.08.20 : soft RFI, collecting doc SRFIN_x000a_10.08.20 : erection_x000a_06.08.20 : curingtime, plan start erection 8 Aug 20 _x000a_03.08.20 : 23.07.20 : galian OG _x000a_16.07.20 : start galian_x000a_13.07.20 : 02.07.20 : proses perijinan, plan start CME W2 Juli_x000a_29.06.20 : plan start CME W2 Juli or drop_x000a_25.06.20 : plan start CME minggu depan_x000a_22.06.20 : 18.06.20 : proses perijinan, plan start CME awal July, plan RFI end of July_x000a_15.06.20 : request Soiltest, IW clear, proses perijinan_x000a_11.06.20 :08.06.20 : IW clear, pengajuan eskalasi sitac_x000a_04.06.20 : IW on going, soswar door to door_x000a_01.06.20 : 28.05.20 : 25.05.20 : 14.05.20 : IW on going, soswar door to door_x000a_08.05.20 : 30.04.20 : IW on going, soswar door to door_x000a_23.04.20 : RND review_x000a_09.04.20 : IW on going_x000a_02.04.20 : 25.03.20 : IW on going_x000a_19.03.20 : IW on going, need approval kandidat,  validasi RND OK kand C, wait TNP review_x000a_11.03.20 : IW on going_x000a_26.02.20 : target submit BAN done, plan IW clear 29-02 ( soswar )_x000a_20.02.20 : IW On going_x000a_13.02.20 : TNP review_x000a_06.02.20 : Kand A = Rehunting, Candidate A RF NOK"/>
    <x v="2"/>
    <x v="0"/>
    <m/>
    <m/>
    <m/>
    <m/>
    <x v="2"/>
    <m/>
    <m/>
    <x v="1"/>
    <m/>
    <m/>
  </r>
  <r>
    <n v="104"/>
    <m/>
    <s v="JAW-JI-PBL-2914"/>
    <n v="20211100641"/>
    <s v="1643031003"/>
    <s v="MAYANGAN_MANGUNHARJO"/>
    <s v="ACTIVE"/>
    <s v="TB"/>
    <n v="113.230655"/>
    <n v="-7.7463470000000001"/>
    <n v="30"/>
    <s v="100/180/270"/>
    <n v="2020"/>
    <s v="JEDI 2020 [NEW]"/>
    <s v="Jl. Gajah Mada Rt. 005 Rw. 006 Kelurahan Mangunharjo Kecamatan Mayangan Kota Probolinggo "/>
    <s v="HTI"/>
    <s v="JAW-JI-PBL-2914"/>
    <s v="MAYANGAN_MANGUNHARJO"/>
    <s v="B2S"/>
    <s v="TBG"/>
    <s v="EAST"/>
    <x v="6"/>
    <s v="Jawa Timur"/>
    <s v="KOTA PROBOLINGGO"/>
    <n v="6614369"/>
    <x v="164"/>
    <m/>
    <n v="388"/>
    <s v="&gt; 150 days"/>
    <d v="2020-06-11T00:00:00"/>
    <s v="W24-2020"/>
    <s v="Jun-2020"/>
    <d v="2020-07-02T00:00:00"/>
    <s v="W27-2020"/>
    <s v="Jul-2020"/>
    <d v="2021-02-06T00:00:00"/>
    <s v="W06-2021"/>
    <s v="Feb-2021"/>
    <d v="2021-02-06T00:00:00"/>
    <s v="W06-2021"/>
    <s v="Feb-2021"/>
    <s v="FO (Change to MW as temp solution)"/>
    <d v="2021-01-18T00:00:00"/>
    <m/>
    <n v="513562155038"/>
    <n v="6.6"/>
    <m/>
    <d v="2020-06-17T00:00:00"/>
    <m/>
    <d v="2020-07-02T00:00:00"/>
    <d v="2021-02-04T00:00:00"/>
    <s v="W06-2021"/>
    <m/>
    <m/>
    <m/>
    <s v="38.RFI"/>
    <s v="21.RFI"/>
    <s v="CLOSED - RFI DONE"/>
    <s v="26.01.21 : BP paid, need perluasan jaringan_x000a_21.01.21 : PSB released, PLN connection OG_x000a_23.07.20 : 09.07.20 : PLN Connection menunggu konfirmasi dari XL_x000a_02.07.20 : email SRFI-N sent_x000a_29.06.20 : PLN Connection menunggu konfirmasi dari XL_x000a_22.06.20 : SRFI, wait confirmation XL for PLN connection_x000a_01.06.20 : 29.05.20 : SRFI_x000a_28.05.20 : 25.05.20 : 14.05.20 : 13.05.20 ; Plan 14/5 start erection, pagar done, me grounding MOS_x000a_08.05.20 : pouring concrete_x000a_30.04.20 : bor pile on going, proses perijinan_x000a_23.04.20 : 16.04.20 : CME start menunggu proses perijinan_x000a_09.04.20 : Bouwplank, plan start CME 9 April _x000a_02.04.20 : 25.03.20 : PKS proses , proses perijinan, CME OG_x000a_19.03.20 : 11.03.20 : IW clear, on going soiltest, collect legal doc_x000a_28.02.20 : kand A =  IW clear, proses review eskalasi sitac_x000a_26.02.20 : kand A = IW Clear 15 kk, proses submit eskalasi sitac_x000a_20.02.20 : kand A = IW On going_x000a_13.02.20 : kand A = IW on going_x000a_06.02.20 : kand A = validasi done, Candidate A RF TX OK_x000a_"/>
    <x v="2"/>
    <x v="0"/>
    <m/>
    <m/>
    <m/>
    <m/>
    <x v="2"/>
    <m/>
    <m/>
    <x v="1"/>
    <m/>
    <m/>
  </r>
  <r>
    <n v="191"/>
    <m/>
    <s v="JAW-JI-LMJ-4222"/>
    <n v="30571180031"/>
    <s v="1642951003"/>
    <s v="TEMPEH_LEMPENI"/>
    <s v="ACTIVE"/>
    <s v="TB"/>
    <n v="113.15908"/>
    <n v="-8.2218820000000008"/>
    <n v="50"/>
    <s v="50/150/270"/>
    <n v="2020"/>
    <s v="JEDI 2020 [NEW]"/>
    <s v="Dsn. Kebonan, RT 041 RW 010, Ds. Lempeni, Kec. Tempeh, Kab. Lumajang"/>
    <s v="HTI"/>
    <s v="JAW-JI-LMJ-4222"/>
    <s v="TEMPEH_LEMPENI"/>
    <s v="B2S"/>
    <s v="TBG"/>
    <s v="EAST"/>
    <x v="6"/>
    <s v="Jawa Timur"/>
    <s v="KAB. LUMAJANG"/>
    <n v="6614369"/>
    <x v="164"/>
    <m/>
    <n v="388"/>
    <s v="&gt; 150 days"/>
    <d v="2020-06-11T00:00:00"/>
    <s v="W24-2020"/>
    <s v="Jun-2020"/>
    <d v="2020-05-22T00:00:00"/>
    <s v="W21-2020"/>
    <s v="May-2020"/>
    <d v="2021-02-06T00:00:00"/>
    <s v="W06-2021"/>
    <s v="Feb-2021"/>
    <d v="2021-02-06T00:00:00"/>
    <s v="W06-2021"/>
    <s v="Feb-2021"/>
    <s v="FO (Change to MW as temp solution)"/>
    <d v="2021-01-18T00:00:00"/>
    <m/>
    <n v="516091068293"/>
    <n v="6.6"/>
    <m/>
    <d v="2020-06-12T00:00:00"/>
    <m/>
    <d v="2020-05-22T00:00:00"/>
    <d v="2021-02-04T00:00:00"/>
    <s v="W06-2021"/>
    <m/>
    <m/>
    <m/>
    <s v="38.RFI"/>
    <s v="21.RFI"/>
    <s v="CLOSED - RFI DONE"/>
    <s v="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16.04.20 : start galian_x000a_09.04.20 : Bouwplank, plan start CME 9 April _x000a_02.04.20 : 25.03.20 : PKS proses , proses perijinan, CME OG_x000a_19.03.20 : 11.03.20 : IW clear, on going soiltest, collect legal doc_x000a_26.02.20 : Kand C = target submit kandidat C done/ Submit tssr done/ pararel iw dan BAN 29-02 ( soswar bersama kades )_x000a_19.02.20 : IW OG Cand C  , Need approval cand , Target IW Clear 22.2.20_x000a_20.02.20 : IW On going_x000a_13.02.20 : IW on going_x000a_06.02.20 : kand A = validasi done, Candidate A RF TX OK_x000a_"/>
    <x v="2"/>
    <x v="0"/>
    <m/>
    <m/>
    <m/>
    <m/>
    <x v="2"/>
    <m/>
    <m/>
    <x v="1"/>
    <m/>
    <m/>
  </r>
  <r>
    <n v="78"/>
    <m/>
    <s v="JAW-JB-CBN-3734"/>
    <n v="30571020031"/>
    <s v="1260811003"/>
    <s v="KARYAMULYA_KESAMBI"/>
    <s v="ACTIVE"/>
    <s v="TB"/>
    <n v="108.52366499999999"/>
    <n v="-6.7461510000000002"/>
    <n v="30"/>
    <s v="0/120/240"/>
    <n v="2020"/>
    <s v="JEDI 2020 [NEW]"/>
    <s v="Jl. Perjuangan Karya Bakti, RT 004 RW 010, Kel. Karyamulya, Kec. Kesambi Kota Cirebon"/>
    <s v="HTI"/>
    <s v="JAW-JB-CBN-3734"/>
    <s v="KARYAMULYA_KESAMBI"/>
    <s v="B2S"/>
    <s v="TBG"/>
    <s v="CENTRAL"/>
    <x v="8"/>
    <s v="Jawa Barat"/>
    <s v="KOTA CIREBON"/>
    <n v="6614369"/>
    <x v="164"/>
    <m/>
    <n v="387"/>
    <s v="&gt; 150 days"/>
    <d v="2020-06-11T00:00:00"/>
    <s v="W24-2020"/>
    <s v="Jun-2020"/>
    <d v="2020-07-15T00:00:00"/>
    <s v="W29-2020"/>
    <s v="Jul-2020"/>
    <d v="2021-02-06T00:00:00"/>
    <s v="W06-2021"/>
    <s v="Feb-2021"/>
    <d v="2021-02-06T00:00:00"/>
    <s v="W06-2021"/>
    <s v="Feb-2021"/>
    <s v="FO (Change to MW as temp solution)"/>
    <d v="2021-01-18T00:00:00"/>
    <m/>
    <s v="533113500287"/>
    <s v="6.6"/>
    <m/>
    <d v="2020-07-28T00:00:00"/>
    <m/>
    <d v="2020-07-15T00:00:00"/>
    <d v="2021-02-03T00:00:00"/>
    <s v="W06-2021"/>
    <m/>
    <m/>
    <m/>
    <s v="38.RFI"/>
    <s v="21.RFI"/>
    <s v="CLOSED - RFI DONE"/>
    <s v="21.01.21 : PSB released, PLN connection OG_x000a_03.08.20 : 27.07.20 : 23.07.20 : 20.07.20 : 16.07.20 : 15.07.20 : SRFIN sent, PLN connection menunggu konfirmasi XL_x000a_09.07.20 : 06.07.20 : 02.07.20 : PLN connection menunggu konfirmasi XL_x000a_30.06.20 : PLN connection HOLD karena ada perubahan type transportnya lagi menjadi FO, SK PSB PLN ny released by XL_x000a_29.06.20 : 22.06.20 : 20.06.20 : SRFI, collecting doc SRFIN, proses PLN Connection_x000a_18.06.20 : CME continue, ME &amp; Grounding installation_x000a_11.06.20 : 08.06.20 : erection tower (pengecatan) distop kembali by ormas , pondasi BTS OG, pagar OG_x000a_04.06.20 : erection tower (pengecatan) , pondasi BTS OG, pagar OG_x000a_01.06.20 : erection on going_x000a_28.05.20 : 25.05.20 : 14.05.20 : 08.05.20 : curingtime_x000a_30.04.20 : rebarring_x000a_23.04.20 : 16.04.20 : 09.04.20 : CME start after proses perijinan_x000a_02.04.20 : RFC, proses perijinan, tower 52_x000a_25.03.20 : rekom done 24/3_x000a_19.03.20 : 11.03.20 : Rekom on going_x000a_20.02.20 : IW on going_x000a_13.02.20 : TNP review_x000a_06.02.20 : Kand B = RF OK, TX review_x000a_22.01.20 : kand A = RND 30 40/120/235 22Jan20 : RND ok candidate A, tower 32_x000a_20.01.20 : Kand A = submit kand A di 108.31'23.1&quot; -6.44'45.8&quot;"/>
    <x v="2"/>
    <x v="0"/>
    <m/>
    <m/>
    <m/>
    <m/>
    <x v="2"/>
    <m/>
    <m/>
    <x v="1"/>
    <m/>
    <m/>
  </r>
  <r>
    <n v="108"/>
    <m/>
    <s v="JAW-JB-BJR-3851"/>
    <n v="30570950031"/>
    <s v="1260741003"/>
    <s v="MEKARSARI_BANJAR"/>
    <s v="ACTIVE"/>
    <s v="TB"/>
    <n v="108.532476"/>
    <n v="-7.3851199999999997"/>
    <n v="30"/>
    <s v="50/200/300"/>
    <n v="2020"/>
    <s v="JEDI 2020 [NEW]"/>
    <s v="DUSUN PANGASINAN RT 1 RW 7 DESA BINANGUN KECAMATAN PATARUMAN KOTA BANJAR"/>
    <s v="HTI"/>
    <s v="JAW-JB-BJR-3851"/>
    <s v="MEKARSARI_BANJAR"/>
    <s v="B2S"/>
    <s v="TBG"/>
    <s v="CENTRAL"/>
    <x v="8"/>
    <s v="Jawa Barat"/>
    <s v="KOTA BANJAR"/>
    <n v="6614369"/>
    <x v="164"/>
    <m/>
    <n v="387"/>
    <s v="&gt; 150 days"/>
    <d v="2020-06-11T00:00:00"/>
    <s v="W24-2020"/>
    <s v="Jun-2020"/>
    <d v="2020-10-15T00:00:00"/>
    <s v="W42-2020"/>
    <s v="Oct-2020"/>
    <d v="2021-02-06T00:00:00"/>
    <s v="W06-2021"/>
    <s v="Feb-2021"/>
    <d v="2021-02-06T00:00:00"/>
    <s v="W06-2021"/>
    <s v="Feb-2021"/>
    <s v="FO (Change to MW as temp solution)"/>
    <d v="2021-01-18T00:00:00"/>
    <m/>
    <s v="532217742910"/>
    <s v="6.6"/>
    <m/>
    <d v="2020-10-05T00:00:00"/>
    <m/>
    <m/>
    <d v="2021-02-03T00:00:00"/>
    <s v="W06-2021"/>
    <m/>
    <m/>
    <m/>
    <s v="38.RFI"/>
    <s v="21.RFI"/>
    <s v="CLOSED - RFI DONE"/>
    <s v="21.01.21 : PSB released, PLN connection OG_x000a_19.11.20 : SRFIN sent_x000a_12.11.20 : 09.11.20 : 05.11.20 : aktual SRFI, proses collect doc SRFIN_x000a_02.11.20 : ME installation_x000a_29.10.20 : 26.10.20 : erection ongoing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pouring concrete done, curingtime_x000a_17.09.20 : on going excavation_x000a_14.09.20 : 10.09.20 : start excavation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27.07.20 :  : 16.07.20 : CME belum dapat start karena isu perijinan kota banjar_x000a_13.07.20 : 09.07.20 : 06.07.20 : submit berkas perijinan, Plan RFC minggu ini, plan start CME 13 juli, plan SRFI 10 Aug 20_x000a_02.07.20 : baru submit berkas perijinan karena APD baru jadi, Plan RFC minggu depan, plan start CME 13 juli, plan SRFI 10 Aug 20_x000a_29.06.20 : proses perijinan_x000a_25.06.20 : 22.06.20 : 18.06.20 : soiltest done, ongoing proses rekom &amp; perijinan _x000a_15.06.20 : request soiltest, kandidat F aktif, collecting doc/berkas legal untuk proses perijinan_x000a_11.06.20 : IW clear, proses pengajuan eskalasi sitac_x000a_08.06.20 : 04.06.20 : IW OG Plan IW clear tgl 8 Juni_x000a_01.06.20 : Rekom, plan Hari ini RFC_x000a_22.05.20 : proses pembayaran Iw dan Rekom plan RFC 29 Mei_x000a_25.05.20 : 19.05.20 : submit kand E, RND Ok candidate E, tower 42_x000a_15.05.20 : TNP review_x000a_14.05.20 : 08.05.20 : IW on going, paralel submit kandidat alternatif 8 May_x000a_30.04.20 : Hunting arahan XL plan submit kandidat senin tgl 4 Mei_x000a_23.04.20 : 16.04.20 : 09.04.20 : validasi done, IW on going_x000a_02.04.20 : under review TNP_x000a_25.03.20 : 19.03.20 : 11.03.20 : IW on going_x000a_20.02.20 : 13.02.20 : IW on going_x000a_06.02.20 : kand A = validasi done, Candidate A RF TX OK_x000a_"/>
    <x v="2"/>
    <x v="0"/>
    <m/>
    <m/>
    <m/>
    <m/>
    <x v="2"/>
    <m/>
    <m/>
    <x v="1"/>
    <m/>
    <m/>
  </r>
  <r>
    <n v="159"/>
    <m/>
    <s v="JAW-JI-TBN-4055"/>
    <n v="30571670031"/>
    <s v="1643441003"/>
    <s v="SINGGAHAN_SARINGEMBAT"/>
    <s v="ACTIVE"/>
    <s v="TB"/>
    <n v="111.78540599999999"/>
    <n v="-7.0277940000000001"/>
    <n v="40"/>
    <s v="10/210/290"/>
    <n v="2020"/>
    <s v="JEDI 2020 [NEW]"/>
    <s v="Dsn Sambikerep RT 014 RW 05 Desa Tunggulrejo Kec Singgahan Kab Tuban"/>
    <s v="HTI"/>
    <s v="JAW-JI-TBN-4055"/>
    <s v="SINGGAHAN_SARINGEMBAT"/>
    <s v="B2S"/>
    <s v="TBG"/>
    <s v="EAST"/>
    <x v="6"/>
    <s v="Jawa Timur"/>
    <s v="KAB. TUBAN"/>
    <n v="6614369"/>
    <x v="164"/>
    <m/>
    <n v="387"/>
    <s v="&gt; 150 days"/>
    <d v="2020-06-11T00:00:00"/>
    <s v="W24-2020"/>
    <s v="Jun-2020"/>
    <d v="2020-09-28T00:00:00"/>
    <s v="W40-2020"/>
    <s v="Sep-2020"/>
    <d v="2021-02-06T00:00:00"/>
    <s v="W06-2021"/>
    <s v="Feb-2021"/>
    <d v="2021-02-06T00:00:00"/>
    <s v="W06-2021"/>
    <s v="Feb-2021"/>
    <s v="FO (Change to MW as temp solution)"/>
    <d v="2021-01-18T00:00:00"/>
    <m/>
    <n v="518070771463"/>
    <n v="6.6"/>
    <m/>
    <d v="2020-09-25T00:00:00"/>
    <m/>
    <d v="2020-09-30T00:00:00"/>
    <d v="2021-02-03T00:00:00"/>
    <s v="W06-2021"/>
    <m/>
    <m/>
    <m/>
    <s v="38.RFI"/>
    <s v="21.RFI"/>
    <s v="CLOSED - RFI DONE"/>
    <s v="26.01.21 : BP Paid, waiting KWH stock_x000a_21.01.21 : PSB released, PLN connection OG_x000a_30.09.20 : email SRFI-N sent_x000a_28.09.20 : 24.09.20 : erection done, ME og, pondasi bts dan pagar og_x000a_21.09.20 : cor done, curingtime_x000a_17.09.20 : lantai kerja done, rebarring ongoing_x000a_14.09.20 : excavation on going_x000a_10.09.20 : start excavation_x000a_07.09.20 : start CME paling lambat minggu ini 10 sept 20_x000a_03.09.20 : plan start CME minggu depan, pergeseran OK_x000a_31.08.20 : 27.08.20 : plan minggu ini sign dinas, plan CME start minggu depan._x000a_24.08.20 : blm dpt sign dr dinas, tekait dampak dr issue covid di lingkungan dinas, dimana bbrp dinas hbs ketemu dg PLT bupati sidoarjo yg meninggal kemarin positive covid_x000a_17.08.20 : 13.08.20 : Sudah ada jaminan IMB terbit, plan start CME 20 Aug, secara peta baru sudah masuk lahan kuning, pemaparan mundur 19 Aug karena pic meninggal_x000a_10.08.20 : 06.08.20 : 03.08.20 : 23.07.20 : minggu lalu usulan TBG di setujui agar menjadi lahan alih fungsi namun harus pergeseran 50m, saat ini menunggu approval provinsi_x000a_16.07.20 : 13.07.20 : 06.07.20 : 02.07.20 : proses perijinan pengajuan perubahan lahan alih fungsi_x000a_29.06.20 : start CME terkendala aturan LP2B (LAHAN PERTANIAN PANGAN BERKELANJUTAN --&gt; berdasarkan KEPRES), baru diketahui saat pemaparan lintas dinas (dinas pertanian)_x000a_25.06.20 : bouwplank, CME belum dapat start, menunggu proses perijinan lahan konservasi pertanian._x000a_22.06.20 : 18.06.20 : 11.06.20 : 08.06.20 : bouwplank, proses perijinan, masuk lahan konservasi pertanian shg butuh pemaparan, plan pemaparan dituban minggu dpn_x000a_04.06.20 : 01.06.20 : 28.05.20 : bouwplank, proses perijinan_x000a_25.05.20 : 14.05.20 : bouwplank, proses perijinan_x000a_30.04.20 : bouwplank, proses perijinan_x000a_23.04.20 : 16.04.20 : 09.04.20 :  proses perijinan, CME start after perijinan_x000a_02.04.20 : RFC, proses perijinan_x000a_25.03.20 : Proses perijinan, proses disposisi di Dinas pertanian_x000a_19.03.20 : 11.03.20 : 28.02.20 : Kand C = IW clear, proses submit eskalasi sitac, collecting legal doc_x000a_27.02.20 : Kand C = (-7.02602 111.78204), IW Clear 10 KK_x000a_20.02.20 : IW clear, need re approval candidat_x000a_13.02.20 : IW on going_x000a_06.02.20 : Kand C = RF OK, TX review_x000a_05.02.20 : kand C = submit C 111.78441 -7.0267 163.95 GF SST 42 In Cellplan Tuban_x000a_28.01.20 : kand A =  RND 50 15/200/300 Ok candidate A, tower 52_x000a_27.01.20 : _x000a_kand A = 111.78486 -7.029611 210.8 GF SST 42 In Cellplan Tuban_x000a_kand B = 111.78683 -7.025611 289.35 GF SST 42 In Cellplan Tuban"/>
    <x v="2"/>
    <x v="0"/>
    <m/>
    <m/>
    <m/>
    <m/>
    <x v="2"/>
    <m/>
    <m/>
    <x v="1"/>
    <m/>
    <m/>
  </r>
  <r>
    <n v="9"/>
    <m/>
    <s v="JAW-JB-BJR-3850"/>
    <n v="30570940031"/>
    <s v="1260731003"/>
    <s v="BALOKANG_BANJAR"/>
    <s v="ACTIVE"/>
    <s v="TB"/>
    <n v="108.513155"/>
    <n v="-7.3719580000000002"/>
    <n v="40"/>
    <s v="0/110/270"/>
    <n v="2020"/>
    <s v="JEDI 2020 [NEW]"/>
    <s v="Dsn. Cibeureum Rt.008 / Rw 003 Desa Balokang Kec Banjar Kota Banjar,Jawa Barat."/>
    <s v="HTI"/>
    <s v="JAW-JB-BJR-3850"/>
    <s v="BALOKANG_BANJAR"/>
    <s v="B2S"/>
    <s v="TBG"/>
    <s v="CENTRAL"/>
    <x v="8"/>
    <s v="Jawa Barat"/>
    <s v="KOTA BANJAR"/>
    <n v="6614369"/>
    <x v="164"/>
    <m/>
    <n v="385"/>
    <s v="&gt; 150 days"/>
    <d v="2020-06-11T00:00:00"/>
    <s v="W24-2020"/>
    <s v="Jun-2020"/>
    <d v="2020-09-25T00:00:00"/>
    <s v="W39-2020"/>
    <s v="Sep-2020"/>
    <d v="2021-02-06T00:00:00"/>
    <s v="W06-2021"/>
    <s v="Feb-2021"/>
    <d v="2021-02-06T00:00:00"/>
    <s v="W06-2021"/>
    <s v="Feb-2021"/>
    <s v="FO (Change to MW as temp solution)"/>
    <d v="2021-01-18T00:00:00"/>
    <m/>
    <s v="532217742433"/>
    <s v="6.6"/>
    <m/>
    <d v="2020-09-11T00:00:00"/>
    <m/>
    <d v="2020-09-30T00:00:00"/>
    <d v="2021-02-01T00:00:00"/>
    <s v="W06-2021"/>
    <m/>
    <m/>
    <m/>
    <s v="38.RFI"/>
    <s v="21.RFI"/>
    <s v="CLOSED - RFI DONE"/>
    <s v="21.01.21 : PSB released, PLN connection OG_x000a_01.10.20 : 30.09.20 : SRFIN sent_x000a_28.09.20 : 28.09.20 : SRFI, finishing F&amp;Y, paralel collecting doc RFIN plan submit 30 sep 20_x000a_24.09.20 : 21.09.20 : erection done, on going fence &amp; yard, ME on going_x000a_17.09.20 : erection on going_x000a_14.09.20 : plan start CME (continue erection) 15 sep 20_x000a_11.09.20 : erection done_x000a_10.09.20 : Mob demob plan sabtu 12 sep 20_x000a_07.09.20 : 03.09.20 : Rapat TPKRD done, plan start CME minggu ini (paling lambat kamis dimaksimalkan sudah start CME)_x000a_31.08.20 : 27.08.20 : sudah dapat disposisi dari bu wali &amp; kepala ptsp, koordinasi fu jadwal rapar tkprd (plan kamis depan), plan start CME kembali 7 sep (last progress on going erection)_x000a_24.08.20 : 17.08.20 : 13.08.20 : tinjauan lokasi/survey done, waiting disposisi untuk continue CME, CME cor pondasi done_x000a_10.08.20 : 06.08.20 : 03.08.20 : proses koordinasi penjadwalan survey dan rapat TKPRD_x000a_30.07.20 : 27.07.20 : 16.07.20 : CME belum dapat start karena isu perijinan kota banjar_x000a_09.07.20 : 06.07.20 : 02.07.20 : plan start cme lagi 13 jul 20, plan SRFI end of Juli_x000a_29.06.20 : 22.06.20 : 18.06.20 : CME (erection) masih STOP karena isu perijinan_x000a_11.06.20 : 08.06.20 : 04.06.20 : 01.06.20 : erection tower masih STOP by satpol PP, wait perijinan_x000a_28.05.20 : 25.05.20 : 21.05.20 : 14.05.20 : erection 1 section STOP by perijinan_x000a_08.05.20 : pouring concrete_x000a_30.04.20 : excavation_x000a_23.04.20 : 16.04.20 : proses rekom_x000a_09.04.20 : realisasi IW dan rekom_x000a_02.04.20 : pembayaran IW dan rekom on going_x000a_25.03.20 : TNP review_x000a_19.03.20 : 11.03.20 : IW on going_x000a_20.02.20 : 13.02.20 : IW on going_x000a_06.02.20 : Kand A = RF OK, TX review"/>
    <x v="2"/>
    <x v="0"/>
    <m/>
    <m/>
    <m/>
    <m/>
    <x v="2"/>
    <m/>
    <m/>
    <x v="1"/>
    <m/>
    <m/>
  </r>
  <r>
    <n v="136"/>
    <m/>
    <s v="JAW-JI-MJK-4143"/>
    <n v="30571240031"/>
    <s v="1643011003"/>
    <s v="PUNGGING_NGRAME"/>
    <s v="ACTIVE"/>
    <s v="TB"/>
    <n v="112.564683"/>
    <n v="-7.4915099999999999"/>
    <n v="50"/>
    <s v="20/190/310"/>
    <n v="2020"/>
    <s v="JEDI 2020 [NEW]"/>
    <s v="Gading RT 05 RW 02 Desa Ngrame Kec. Pungging Kab. Mojokerto Prov. Jawa Timur"/>
    <s v="HTI"/>
    <s v="JAW-JI-MJK-4143"/>
    <s v="PUNGGING_NGRAME"/>
    <s v="B2S"/>
    <s v="TBG"/>
    <s v="EAST"/>
    <x v="6"/>
    <s v="Jawa Timur"/>
    <s v="KAB. MOJOKERTO"/>
    <n v="6614369"/>
    <x v="164"/>
    <m/>
    <n v="382"/>
    <s v="&gt; 150 days"/>
    <d v="2020-06-11T00:00:00"/>
    <s v="W24-2020"/>
    <s v="Jun-2020"/>
    <d v="2020-07-02T00:00:00"/>
    <s v="W27-2020"/>
    <s v="Jul-2020"/>
    <d v="2021-02-06T00:00:00"/>
    <s v="W06-2021"/>
    <s v="Feb-2021"/>
    <d v="2021-02-06T00:00:00"/>
    <s v="W06-2021"/>
    <s v="Feb-2021"/>
    <s v="FO (Change to MW as temp solution)"/>
    <d v="2021-01-18T00:00:00"/>
    <m/>
    <n v="514561044407"/>
    <n v="6.6"/>
    <m/>
    <d v="2020-06-17T00:00:00"/>
    <m/>
    <d v="2020-07-02T00:00:00"/>
    <d v="2021-01-29T00:00:00"/>
    <s v="W05-2021"/>
    <m/>
    <m/>
    <m/>
    <s v="38.RFI"/>
    <s v="21.RFI"/>
    <s v="CLOSED - RFI DONE"/>
    <s v="26.01.21 : survey done, proses pengajuan BPUJL_x000a__x000a_21.01.21 : PSB released, PLN connection OG_x000a_23.07.20 : 09.07.20 : 02.07.20 : email SRFI-N sent, PLN Connection menunggu konfirmasi dari XL_x000a_29.06.20 : PLN Connection menunggu konfirmasi dari XL_x000a_22.06.20 : SRFI, wait confirmation XL for PLN connection_x000a_01.06.20 : SRFI actual, collecting doc SRFIN_x000a_28.05.20 : prepare erection_x000a_25.05.20 : 14.05.20 : Plan cor borepile 13/5, besi ks mos, pagar me sdh ada di sby, angkur + tower 13/5 sortir_x000a_08.05.20 : bouwplank_x000a_30.04.20 : proses design/bouwplank dan apply perijinan_x000a_23.04.20 : 16.04.20 : IW done, proses rekom dan soiltest_x000a_09.04.20 : IW clear, proses eskalasi sitac_x000a_02.04.20 : 25.03.20 : IW on going,  IW 9 KK, done 6 KK,  3 KK masih menunggu terkait tali asih karena 1 KK mintanya 15 juta_x000a_19.03.20 : IW on going, need approval kandidat_x000a_11.03.20 : IW on going_x000a_26.02.20 : (07°29'38.67&quot; 112°33'52.21&quot;), IW on going _x000a_20.02.20 : IW on going_x000a_13.02.20 : IW on going_x000a_06.02.20 : kand A = validasi done, Candidate A RF TX OK_x000a_"/>
    <x v="2"/>
    <x v="0"/>
    <m/>
    <m/>
    <m/>
    <m/>
    <x v="2"/>
    <m/>
    <m/>
    <x v="1"/>
    <m/>
    <m/>
  </r>
  <r>
    <n v="103"/>
    <m/>
    <s v="JAW-BT-TNG-1470"/>
    <n v="30572120031"/>
    <s v="1317451003"/>
    <s v="MAWI KUNCIRAN INDAH"/>
    <s v="ACTIVE"/>
    <s v="TB"/>
    <n v="106.68134499999999"/>
    <n v="-6.2279210000000003"/>
    <n v="35"/>
    <s v="20/90/180/280"/>
    <m/>
    <m/>
    <s v="Jl.K.H.Mas Mansyur,Gang H Mawi,RT.05/RW.15,Kelurahan.kunciran indah,Kecamatan Pinang,Kota Tangerang,Provinsi Banten"/>
    <s v="EID"/>
    <s v="JAW-BT-TNG-1470"/>
    <s v="Mawi Kunciran Indah"/>
    <s v="B2S"/>
    <s v="TBG"/>
    <s v="JABO"/>
    <x v="10"/>
    <s v="Banten"/>
    <s v="KOTA TANGERANG"/>
    <n v="6614368"/>
    <x v="164"/>
    <m/>
    <n v="399"/>
    <s v="&gt; 150 days"/>
    <d v="2020-06-11T00:00:00"/>
    <s v="W24-2020"/>
    <s v="Jun-2020"/>
    <d v="2020-08-28T00:00:00"/>
    <s v="W35-2020"/>
    <s v="Aug-2020"/>
    <d v="2021-02-18T00:00:00"/>
    <s v="W08-2021"/>
    <s v="Feb-2021"/>
    <d v="2021-02-18T00:00:00"/>
    <s v="W08-2021"/>
    <s v="Feb-2021"/>
    <s v="FO (Change to MW as temp solution)"/>
    <d v="2020-12-08T00:00:00"/>
    <m/>
    <s v="566201597566"/>
    <n v="6.6"/>
    <m/>
    <m/>
    <m/>
    <d v="2020-09-03T00:00:00"/>
    <d v="2021-02-15T00:00:00"/>
    <s v="W08-2021"/>
    <m/>
    <m/>
    <m/>
    <s v="38.RFI"/>
    <s v="21.RFI"/>
    <s v="CLOSED - RFI DONE"/>
    <s v="15.02.21 : PLN connected, prepare RFIN_x000a_04.02.21 : PLN connection process_x000a_03.09.20 : SRFIN sent_x000a_31.08.20 : SRFI actual_x000a_27.08.20 : ME on going, Plan S RFI 28/08_x000a_24.08.20 : curingtime_x000a_17.08.20 : cor done, curing time, Plan start Erection 22/08 Finish 25/08, S RFI 28/08_x000a_13.08.20 : Rebaring pondasi, Plan Pouring 13/08_x000a_10.08.20 : start excavation_x000a_06.08.20 : Plan start CME 09/08_x000a_03.08.20 : 30.07.20 : Plan Start CME 03/08_x000a_23.07.20 : Plan Start CME 26/07_x000a_20.07.20 : 16.07.20 : RFC, proses perijinan_x000a_13.07.20 : rekom on going, Follow up dokumen pendukung legal tanah, Kuasa waris_x000a_09.07.20 : MOM : IW clear, isu PKS dg LL ada 2 pasal PKS yg blm clear, plan isu clear besok_x000a_06.07.20 : 02.07.20 : on going rekom, plan CME start 9 juli, plan SRFI 4 Aug_x000a_29.06.20 : on going rekom_x000a_25.06.20 : IW clear, besok realisasi, MCP 20m, plan rekom selesai senin/selasa 30 jun, plan start CME minggu depan_x000a_22.06.20 : 18.06.20 : IW clear 20m, RND OK 20m, plan start CME end of June_x000a_15.06.20 : 11.06.20 : IW clear, proses pengajuan eskalasi sitac_x000a_08.06.20 : 04.06.20 : 01.06.20 : IW on going_x000a_28.05.20 : 25.05.20 : 21.05.20 : IW on going_x000a_14.05.20 : TNP ok B, tower 20_x000a_08.05.20 : IW on going_x000a_30.04.20 : 23.04.20 : 16.04.20 : _x000a_09.04.20 : 02.04.20 : 25.03.20 : 19.03.20 : IW on going_x000a_11.03.20 : 20.02.20 : IW on going_x000a_13.02.20 : IW on going_x000a_06.02.20 : kand A = validasi done, Candidate A RF TX OK_x000a_"/>
    <x v="2"/>
    <x v="0"/>
    <m/>
    <m/>
    <m/>
    <m/>
    <x v="2"/>
    <m/>
    <m/>
    <x v="1"/>
    <m/>
    <m/>
  </r>
  <r>
    <n v="125"/>
    <m/>
    <s v="JAW-BT-TNG-1465"/>
    <n v="30572580031"/>
    <s v="1317771003"/>
    <s v="PASIR JAYA JATIUWUNG"/>
    <s v="ACTIVE"/>
    <s v="TB"/>
    <n v="106.566101"/>
    <n v="-6.1922040000000003"/>
    <n v="35"/>
    <s v="90/210/330"/>
    <m/>
    <m/>
    <s v="Kel. Pasir Jaya Kp. Pasir Rt.001 Rw.002 Kec. Jatiuwung, Kota Tangerang Prov. Banten"/>
    <s v="EID"/>
    <s v="JAW-BT-TNG-1465"/>
    <s v="PASIR JAYA JATIUWUNG"/>
    <s v="B2S"/>
    <s v="TBG"/>
    <s v="JABO"/>
    <x v="10"/>
    <s v="Banten"/>
    <s v="KOTA TANGERANG"/>
    <n v="6614368"/>
    <x v="164"/>
    <m/>
    <n v="399"/>
    <s v="&gt; 150 days"/>
    <d v="2020-06-11T00:00:00"/>
    <s v="W24-2020"/>
    <s v="Jun-2020"/>
    <d v="2020-11-30T00:00:00"/>
    <s v="W49-2020"/>
    <s v="Nov-2020"/>
    <d v="2021-02-18T00:00:00"/>
    <s v="W08-2021"/>
    <s v="Feb-2021"/>
    <d v="2021-02-18T00:00:00"/>
    <s v="W08-2021"/>
    <s v="Feb-2021"/>
    <s v="FO (Change to MW as temp solution)"/>
    <d v="2020-12-08T00:00:00"/>
    <m/>
    <n v="566100973014"/>
    <n v="6.6"/>
    <m/>
    <m/>
    <m/>
    <m/>
    <d v="2021-02-15T00:00:00"/>
    <s v="W08-2021"/>
    <m/>
    <m/>
    <m/>
    <s v="38.RFI"/>
    <s v="21.RFI"/>
    <s v="CLOSED - RFI DONE"/>
    <s v="15.02.21 : PLN connected, prepare RFIN_x000a_11.02.21 : perubahan transport FO to MW per 22 Jan_x000a_04.02.21 : PLN connection process_x000a_03.12.20 : SRIN sent_x000a_26.11.20 : ME ongoing, plan SRFI 29 Nov_x000a_23.11.20 : ME installation ongoing_x000a_16.11.20 : 12.11.20 : erection done_x000a_09.11.20 : erection ongoing_x000a_05.11.20 : 02.11.20 : 26.10.20 : plan hari ini start pengecoran_x000a_22.10.20 : rebaring_x000a_19.10.20 : 15.10.20 : OG Borepile 9 Titik, kedalaman 6m_x000a_12.10.20 : plan start borepile 14 oct_x000a_08.10.20 : bouwplank, Plan MOS team Borepile 10/10_x000a_05.10.20 : 01.10.20 : CME Start memerlukan REKOM PUPR, Plan start CME 08/10_x000a_28.09.20 : SPK confirm lanjut, proses perijinan, bouwplank, plan start CME minggu ini, target SRFI 30 oct 20_x000a_14.09.20 : 03.09.20 : MOM : XL PROPOSE RETURN SPK_x000a_03.09.20 : 31.08.20 : 27.08.20 : 24.08.20 : start CME menunggu rekom PUPR release_x000a_17.08.20 : plan start CME  20 AUG_x000a_13.08.20 : MOM : fu rekom PUPR, paln start CME minggu depan_x000a_13.08.20 : 10.08.20 : 06.08.20 : MoM : plan start CME paling lamabat weekly minggu depan 13 Aug 20_x000a_06.08.20 : Need rekomendasi PUPR untuk start CME, Plan start CME 18/08_x000a_03.08.20 : 30.07.20 : 23.07.20 : 20.07.20 : Need rekomendasi PUPR untuk start CME, Plan start CME 24/07_x000a_16.07.20 : IW clear, proses perijinan_x000a_13.07.20 : 09.07.20 : MOM : IW clear, plan realisasi IW akhir minggu ini_x000a_06.07.20 : 02.07.20 : plan IW done 7 juli, plan start CME 15 jul, plan SRFI 12 Aug_x000a_29.06.20 : 25.06.20 : IW kurang 2 kk, SST 42m_x000a_25.06.20 : paralel submit kandidat E, RNP approved RF 40m, Plan IW Done Jun 2020_x000a_22.06.20 : 18.06.20 : IW on going, plan RFC end of June_x000a_15.06.20 : 11.06.20 : IW clear_x000a_08.06.20 : rehunting_x000a_04.06.20 : 01.06.20 : 29.05.20 : waiting RND review_x000a_28.05.20 : 25.05.20 : 08.05.20 : IW on going_x000a_30.04.20 : IW on going_x000a_23.04.20 : 16.04.20 : _x000a_09.04.20 : 02.04.20 : IW on going_x000a_25.03.20 : 19.03.20 : IW on going_x000a_12.03.20 : waiting RND validation_x000a_20.02.20 : 13.02.20 : 06.02.20 : Kand A = Rehunting, Candidate A RF NOK"/>
    <x v="2"/>
    <x v="0"/>
    <m/>
    <m/>
    <m/>
    <m/>
    <x v="2"/>
    <m/>
    <m/>
    <x v="1"/>
    <m/>
    <m/>
  </r>
  <r>
    <n v="1"/>
    <m/>
    <s v="JAW-JT-TMG-2656"/>
    <n v="30571810031"/>
    <s v="1432311003"/>
    <s v="TEMANGGUNG BULU"/>
    <s v="ACTIVE"/>
    <s v="TB"/>
    <n v="110.152"/>
    <n v="-7.3059700000000003"/>
    <n v="50"/>
    <s v="15/145/275"/>
    <m/>
    <m/>
    <s v="JOHO SELATAN RT 001/ RW 001 DESA JOHO, KEC. TEMANGGUNG, KAB. TEMANGGUNG"/>
    <s v="EID"/>
    <s v="JAW-JT-TMG-2656"/>
    <s v="TEMANGGUNG BULU"/>
    <s v="B2S"/>
    <s v="TBG"/>
    <s v="CENTRAL"/>
    <x v="5"/>
    <s v="Jawa Tengah"/>
    <s v="TEMANGGUNG"/>
    <n v="6614368"/>
    <x v="164"/>
    <m/>
    <n v="536"/>
    <s v="&gt; 150 days"/>
    <d v="2020-06-11T00:00:00"/>
    <s v="W24-2020"/>
    <s v="Jun-2020"/>
    <d v="2020-05-15T00:00:00"/>
    <s v="W20-2020"/>
    <s v="May-2020"/>
    <d v="2021-02-28T00:00:00"/>
    <s v="W10-2021"/>
    <s v="Feb-2021"/>
    <d v="2021-07-06T00:00:00"/>
    <s v="W28-2021"/>
    <s v="Jul-2021"/>
    <s v="FO (Change to MW as temp solution)"/>
    <d v="2021-02-11T00:00:00"/>
    <m/>
    <s v="521552117528"/>
    <n v="7.7"/>
    <m/>
    <m/>
    <m/>
    <d v="2020-06-25T00:00:00"/>
    <d v="2021-07-02T00:00:00"/>
    <s v="W27-2021"/>
    <m/>
    <m/>
    <m/>
    <s v="38.RFI"/>
    <s v="21.RFI"/>
    <s v="CLOSED - RFI DONE"/>
    <s v="07.01.21 : BPUJL Paid, plan connect 6 Jul, revisi RFI 6 Jul_x000a_06.24.21 : Registrasi PLN NY Released, plan Released 1 Jul, replan RFI 3 Jul_x000a_06.24.21: proses rekom PLN Released, Revisi Plan RFI 28 JUN_x000a_06.21.21 : 06.17.21 : 06.14.21 : 06.10.21 : Percepatan Pengurusan OPSIC (Ganti mitra OPSIC) estimasi 25 Jun_x000a_06.07.21 : 06.02.21 : 05.31.21 : 05.23.21 : 05.26.21 : 05.23.21 : 05.19.21 : Percepatan Pengurusan OPSIC estimasi solve W2 Jun Revise RFI W2 Jun_x000a_05.17.21 : 05.10.21 : 05.05.21 : 22.04.21 : 12.04.21 : hasil Surat Jawaban PLN connection akan dilayani jika IMB sudah release, OG percepatan ijin permit, revise RFI Plan W2 Jun_x000a_05.04.21 : 01.04.21 : plan PLN connect W2 Apr, waiting register released_x000a_29.03.21 : OG register PLN_x000a_25.03.21 : propose percepatan connect Multiguna, revise RFI plan end of Mar _x000a_25.02.21 : OG PLN connection_x000a_25.02.21 : OG PLN connection_x000a_11.02.21 : perubahan transport FO -&gt; MW, waiting PSB release_x000a_03.08.20 : 20.07.20 : 29.06.20 : PLN Connection menunggu konfirmasi dari XL, plan RFI adalah SK PLN release+14 hari_x000a_25.06.20 : email SRFI-N sent_x000a_25.06.20 : erection on going (top), plan SRFI today_x000a_22.06.20 : erection on going 3 section_x000a_18.06.20 : curingtime_x000a_15.06.20 : pouring concrete_x000a_11.06.20 : 08.06.20 : 04.06.20 : rebarring on going, tim baru start lg 2 jun_x000a_01.06.20 : rebarring on going_x000a_28.05.20 : excavation done_x000a_21.05.20 : excavation on going_x000a_14.05.20 : excavation on going_x000a_08.05.20 : stop isu perijinan_x000a_30.04.20 : excavation_x000a_23.04.20 : 16.04.20 : 09.04.20 : proses perijinan_x000a_02.04.20 : 25.03.20 : start CME masih menunggu konfirmasi perijinan area Temanggung_x000a_19.03.20 : prepare start CME, plan minggu ini_x000a_28.02.20 : proses perijinan, proses design pack (APD), plan design done minggu depan, material tower ready_x000a_20.02.20 : proses rekom L/C dan penjadwalan soiltest_x000a_13.02.20 : IW on going_x000a_06.02.20 : kand A = validasi done, Candidate A RF TX OK_x000a__x000a_"/>
    <x v="2"/>
    <x v="0"/>
    <m/>
    <m/>
    <m/>
    <m/>
    <x v="2"/>
    <m/>
    <m/>
    <x v="1"/>
    <m/>
    <m/>
  </r>
  <r>
    <n v="32"/>
    <m/>
    <s v="JAW-JT-BBS-0155"/>
    <n v="30571940031"/>
    <s v="1432331003"/>
    <s v="CIPAJANG BANJARHARJO"/>
    <s v="ACTIVE"/>
    <s v="TB"/>
    <n v="108.810023"/>
    <n v="-7.0626600000000002"/>
    <n v="50"/>
    <s v="70/140/280"/>
    <m/>
    <m/>
    <s v="PENANGGAPAN RT 001 RW 007 DESA PENANGGAPAN KEC. BANJARHARJO KAB. BREBES PROVINSI JAWA TENGAH"/>
    <s v="EID"/>
    <s v="JAW-JT-BBS-0155"/>
    <s v="Cipajang Banjarharjo"/>
    <s v="B2S"/>
    <s v="TBG"/>
    <s v="CENTRAL"/>
    <x v="5"/>
    <s v="DI Yogyakarta"/>
    <s v="BREBES"/>
    <n v="6614368"/>
    <x v="164"/>
    <m/>
    <n v="420"/>
    <s v="&gt; 150 days"/>
    <d v="2020-06-11T00:00:00"/>
    <s v="W24-2020"/>
    <s v="Jun-2020"/>
    <d v="2020-05-15T00:00:00"/>
    <s v="W20-2020"/>
    <s v="May-2020"/>
    <d v="2021-02-28T00:00:00"/>
    <s v="W10-2021"/>
    <s v="Feb-2021"/>
    <d v="2021-03-06T00:00:00"/>
    <s v="W10-2021"/>
    <s v="Mar-2021"/>
    <s v="FO (Change to MW as temp solution)"/>
    <d v="2021-02-11T00:00:00"/>
    <m/>
    <n v="522582439529"/>
    <n v="7.7"/>
    <m/>
    <m/>
    <m/>
    <d v="2020-06-25T00:00:00"/>
    <d v="2021-03-08T00:00:00"/>
    <s v="W11-2021"/>
    <m/>
    <m/>
    <m/>
    <s v="38.RFI"/>
    <s v="21.RFI"/>
    <s v="CLOSED - RFI DONE"/>
    <s v="08.03.21 : PLN connected, NY RFIN -&gt; plan 08/3_x000a_25.02.21 : OG PLN connection_x000a_11.02.21 : perubahan transport FO -&gt; MW, waiting PSB release_x000a_03.08.20 : 20.07.20 : 16.07.20 : 09.07.20 : 02.07.20 : 29.06.20 : PLN Connection menunggu konfirmasi dari XL, plan RFI adalah SK PLN release+14 hari_x000a_25.06.20 : email SRFI-N sent_x000a_25.06.20 : SRFI, collecting doc SRFIN _x000a_22.06.20 : erection done, finishing,ME grounding OG_x000a_18.06.20 : erection on going_x000a_15.06.20 : STOP isu perijinan, proses negosiasi_x000a_11.06.20 : tower painting_x000a_04.06.20 : erection top_x000a_01.06.20 : 28.05.20 : 21.05.20 : 14.05.20 : erection on going_x000a_30.04.20 : curingtime_x000a_23.04.20 : 16.04.20 : galian done, lantai kerja, prepare rebarring_x000a_09.04.20 : on going galian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8.80813 -7.06279 (209m) propose Tower 52m, submit kand B di 108.80984 -7.06365 (112m) propose Tower 52m"/>
    <x v="2"/>
    <x v="0"/>
    <m/>
    <m/>
    <m/>
    <m/>
    <x v="2"/>
    <m/>
    <m/>
    <x v="1"/>
    <m/>
    <m/>
  </r>
  <r>
    <n v="795"/>
    <m/>
    <s v="JAW-BT-TNG-1467"/>
    <n v="30572590031"/>
    <s v="1317781003"/>
    <s v="JL INDUSTRI JATAKE"/>
    <s v="SPK RETURN"/>
    <s v="TB"/>
    <n v="106.567911"/>
    <n v="-6.1987829999999997"/>
    <n v="35"/>
    <s v="90/210/330"/>
    <m/>
    <m/>
    <m/>
    <s v="EID"/>
    <s v="JAW-BT-TNG-1467"/>
    <s v="JL INDUSTRI JATAKE"/>
    <s v="B2S"/>
    <s v="TBG"/>
    <s v="JABO"/>
    <x v="10"/>
    <s v="Banten"/>
    <s v="KOTA TANGERANG"/>
    <n v="6614368"/>
    <x v="164"/>
    <m/>
    <n v="827"/>
    <s v="&gt; 150 days"/>
    <d v="2020-06-11T00:00:00"/>
    <s v="W24-2020"/>
    <s v="Jun-2020"/>
    <s v="TBD"/>
    <s v="TBD"/>
    <s v="TBD"/>
    <s v="TBD"/>
    <s v="TBD"/>
    <s v="TBD"/>
    <s v="TBD"/>
    <s v="TBD"/>
    <s v="TBD"/>
    <s v="FO"/>
    <m/>
    <m/>
    <m/>
    <m/>
    <m/>
    <m/>
    <m/>
    <m/>
    <m/>
    <m/>
    <m/>
    <m/>
    <m/>
    <s v="01.SPK propossed return"/>
    <s v="01.SPK PROPOSSED RETURN"/>
    <m/>
    <s v="14.09.20 : 03.09.20 : MOM : XL PROPOSE RETURN SPK, team SS Poses BAN dengan LL_x000a_03.09.20 : REKOM LURCAM, Waiting REKOM PUPR_x000a_31.08.20 : 27.08.20 : REKOM L/C, Waiting REKOM PUPR_x000a_24.08.20 :17.08.20 : 13.08.20 : Proses REKOM PUPR untuk Start CME_x000a_10.08.20 : 06.08.20 : Rekom Camat, memerlukan rekomendasi dari REKOM PUPR, site outcell_x000a_03.08.20 : 30.07.20 : OG Collect dokumen SITAC_x000a_23.07.20 : Commcase Solved, OG Collect dokumen kepemilikan LL &amp; Warga_x000a_20.07.20 : Mediasi pertama belum menemui titik temu, plan mediasi kedua melibatkan Lurah, MUSPIKA, dan tokoh masyarkat_x000a_16.07.20 : 13.07.20 : 09.07.20 : MOM : masih koordinasi dengan pemda utk 25m, tangkot, outcell, plan minggu depan diundang presentasi oleh pemda/PUPR, IW clear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IW on going, plan RFC end of June_x000a_15.06.20 : 11.06.20 : IW clear_x000a_08.06.20 : rehunting_x000a_04.06.20 : 01.06.20 : plan submit kand 4 jun._x000a_28.05.20 : 25.05.20 : 30.04.20 : Rehunting OG, propose return by XL krn durasi 108 hari (MoM 30 Apr 20)_x000a_23.04.20 : 16.04.20 : _x000a_09.04.20 : kand NOK_x000a_02.04.20 : 25.03.20 : Candidat NOK, Rehunting_x000a_19.03.20 : IW on going_x000a_12.03.20 : rehunting_x000a_20.02.20 : 13.02.20 : 06.02.20 : Kand A = Rehunting, Candidate A RF NOK"/>
    <x v="2"/>
    <x v="0"/>
    <m/>
    <m/>
    <m/>
    <m/>
    <x v="2"/>
    <m/>
    <m/>
    <x v="1"/>
    <m/>
    <m/>
  </r>
  <r>
    <n v="796"/>
    <m/>
    <s v="JAW-JB-CBI-0070"/>
    <n v="30572100031"/>
    <s v="1260911003"/>
    <s v="KANDANG RODA SENTUL"/>
    <s v="SPK RETURN"/>
    <s v="TB"/>
    <n v="106.84114"/>
    <n v="-6.5212199999999996"/>
    <n v="50"/>
    <s v="20/105/310"/>
    <m/>
    <m/>
    <m/>
    <s v="EID"/>
    <s v="JAW-JB-CBI-0070"/>
    <s v="Kandang Roda Sentul"/>
    <s v="B2S"/>
    <s v="TBG"/>
    <s v="JABO"/>
    <x v="14"/>
    <s v="Jawa Barat"/>
    <s v="BOGOR"/>
    <n v="6614368"/>
    <x v="164"/>
    <m/>
    <n v="827"/>
    <s v="&gt; 150 days"/>
    <d v="2020-06-11T00:00:00"/>
    <s v="W24-2020"/>
    <s v="Jun-2020"/>
    <s v="TBD"/>
    <s v="TBD"/>
    <s v="TBD"/>
    <s v="TBD"/>
    <s v="TBD"/>
    <s v="TBD"/>
    <s v="TBD"/>
    <s v="TBD"/>
    <s v="TBD"/>
    <s v="MW"/>
    <m/>
    <m/>
    <m/>
    <m/>
    <m/>
    <m/>
    <m/>
    <m/>
    <m/>
    <m/>
    <m/>
    <m/>
    <m/>
    <s v="01.SPK propossed return"/>
    <s v="01.SPK PROPOSSED RETURN"/>
    <m/>
    <s v="17.09.20 : MOM, SPK drop/return by XL_x000a_17.09.20 : IW Clear, proses PKS dengan Yayasan Pakuan Bogor_x000a_14.09.20 : 10.09.20 : IW Clear, proses PKS dengan Yayasan Pakuan Bogor_x000a_07.09.20 : IW proses kembali ke kandidat B_x000a_03.09.20 : Proses PKS dengan pihak Yayasan Pakuan Bogor, plan PKS clear minggu ini_x000a_31.08.20 : 27.08.20 : Proses PKS dengan pihak Yayasan Pakuan Bogor_x000a_24.08.20 : 17.08.20 : 13.08.20 : 10.08.20 : 06.08.20 : paralel submit kandidat baru (cand C 106.84380 -6.52105) under RNP review, plan minggu depan bouwplank kand B_x000a_03.08.20 : 30.07.20 : 23.07.20 : IW Ulang kurang 1 kk, Yayasan Pakuan Bogor._x000a_20.07.20 : Lokasi bergeser terkait issue Cell Plan, IW Ulang kurang 1 kk, Yayasan Pakuan Bogor. Ketua yayasan sedang keluar kota, baru bisa ditemui hari Jumat tgl 17/0716.07.20 : 13.07.20 : 09.07.20 : MOM : IW on going, outcell, harus di geser, plan IW clear titik pergeseran di minggu ini_x000a_06.07.20 : 02.07.20 : IW clear, proses rekom, ada perubahan cellplan yang informasinya akan release besok, jika cell plan masih ok maka plan rekom selesai 10 jul, plan start CME 15 jul, plan RFI 12 aug_x000a_29.06.20 : on going rekom_x000a_25.06.20 : IW clear, besok realisasi, tower SST 42m_x000a_22.06.20 : 18.06.20 : IW on going, Plan IW Done Jun 2020_x000a_15.06.20 : BAK_x000a_11.06.20 : rehunting, plan IW done jun 20, sudah ada kandidat (plan re-IW)_x000a_08.06.20 : 04.06.20 : 28.05.20 : 25.05.20 : 08.05.20 : IW on going_x000a_30.04.20 : IW on going_x000a_23.04.20 : 16.04.20 : _x000a_09.04.20 : 02.04.20 : IW on going_x000a_25.03.20 : 19.03.20 : 11.03.20 : 20.02.20 : IW on going_x000a_13.02.20 : IW on going_x000a_06.02.20 : kand A = validasi done, Candidate A RF TX OK_x000a_27.01.20 : kand A = TNP OK 38 0.3 177.22_x000a_24.01.20 : kand A = RND OK 40_x000a_21.01.20 : Kand A = submit kand A (154m) propose tower 154m di 106°50'25.83&quot;E 6°31'20.88&quot;S 106.840508° -6.522467°"/>
    <x v="2"/>
    <x v="0"/>
    <m/>
    <m/>
    <m/>
    <m/>
    <x v="2"/>
    <m/>
    <m/>
    <x v="1"/>
    <m/>
    <m/>
  </r>
  <r>
    <n v="811"/>
    <m/>
    <s v="JAW-JI-SDA-4068"/>
    <n v="30571410031"/>
    <s v="1643181003"/>
    <s v="TAMAN_BOHAR"/>
    <s v="SPK RETURN"/>
    <s v="TB"/>
    <n v="112.708158"/>
    <n v="-7.3784109999999998"/>
    <n v="30"/>
    <s v="0/210/300"/>
    <n v="2020"/>
    <s v="JEDI 2020 [NEW]"/>
    <m/>
    <s v="HTI"/>
    <s v="JAW-JI-SDA-4068"/>
    <s v="TAMAN_BOHAR"/>
    <s v="B2S"/>
    <s v="TBG"/>
    <s v="EAST"/>
    <x v="6"/>
    <s v="Jawa Timur"/>
    <s v="KAB. SIDOARJO"/>
    <n v="6614369"/>
    <x v="164"/>
    <m/>
    <n v="827"/>
    <s v="&gt; 150 days"/>
    <d v="2020-06-11T00:00:00"/>
    <s v="W24-2020"/>
    <s v="Jun-2020"/>
    <s v="TBD"/>
    <s v="TBD"/>
    <s v="TBD"/>
    <s v="TBD"/>
    <s v="TBD"/>
    <s v="TBD"/>
    <s v="TBD"/>
    <s v="TBD"/>
    <s v="TBD"/>
    <s v="MW"/>
    <m/>
    <m/>
    <m/>
    <m/>
    <m/>
    <d v="2021-04-05T00:00:00"/>
    <m/>
    <m/>
    <m/>
    <m/>
    <m/>
    <m/>
    <m/>
    <s v="01.SPK propossed return"/>
    <s v="01.SPK PROPOSSED RETURN"/>
    <m/>
    <s v="02.07.20 : MOM propose return, hard kandidat, terkait isu regulasi ketinggian tower_x000a_02.07.20 : IW clear_x000a_29.06.20 : 25.06.20 : XL meminta untuk segera start CME minggu depan_x000a_19.06.20 : perubahan type transport dari FO menjadi MW, need req SK PLN_x000a_22.06.20 : 18.06.20 : plan start CME 2 minggu kedepan, plan RFI end of July_x000a_15.06.20 : IW ongoing eks lahan TSEL 2016 fail IW, propose reduce ketinggian (rooftop)_x000a_11.06.20 : 08.06.20 : IW clear, renego biaya sitac, isu warga luar radius_x000a_04.06.20 : IW clear, renego biaya sitac_x000a_01.06.20 : 28.05.20 : 25.05.20 : 14.05.20 : IW clear, renego biaya sitac_x000a_08.05.20 : 30.04.20 : 23.04.20 : 16.04.20 : IW clear, renego biaya sitac_x000a_09.04.20 : 02.04.20 : 25.03.20 : renego BAN LL tetap di harga awal , resubmit Capex, proses review eskalasi sitac_x000a_19.03.20 : 11.03.20 : IW clear, proses renego dan validasi biaya sitac_x000a_28.02.20 : Kand A = IW Clear, plan soswar nego permintaan warga (nego biaya sitac terlalu tinggi) _x000a_20.02.20 : 19.02.20 : Kand A = IW Clear , proses mediasi besaran Fasum , target Isolve 22.2.20 _x000a_13.02.20 : 06.02.20 : Kand A, B = Rehunting, Candidate A B RF NOK_x000a_04.02.20 : Kand A, B = submit_x000a_A 112.70838 -7.378853 54.96 GF   Pole 20 Perda antar tower Kab Sidoarjo with justification below_x000a_B 112.70852 -7.378244 43.73 GF   Pole 20 Perda antar tower Kab Sidoarjo with justification below_x000a_"/>
    <x v="2"/>
    <x v="0"/>
    <m/>
    <m/>
    <m/>
    <m/>
    <x v="2"/>
    <m/>
    <m/>
    <x v="1"/>
    <m/>
    <m/>
  </r>
  <r>
    <n v="825"/>
    <m/>
    <s v="JAW-JI-BTU-4111"/>
    <n v="30571140031"/>
    <s v="1642911003"/>
    <s v="BATU_SONGGOKERTO"/>
    <s v="SPK RETURN BY XL"/>
    <s v="TB"/>
    <n v="112.497181"/>
    <n v="-7.8642669999999999"/>
    <n v="30"/>
    <s v="0/100/290"/>
    <n v="2020"/>
    <s v="JEDI 2020 [NEW]"/>
    <s v="Jl. Raya Songgoriti No. 24 Desa Songgokerto Kecamatan Batu Kota Batu"/>
    <s v="HTI"/>
    <s v="JAW-JI-BTU-4111"/>
    <s v="BATU_SONGGOKERTO"/>
    <s v="B2S"/>
    <s v="TBG"/>
    <s v="EAST"/>
    <x v="6"/>
    <s v="Jawa Timur"/>
    <s v="KOTA BATU"/>
    <n v="6614369"/>
    <x v="164"/>
    <m/>
    <n v="827"/>
    <s v="&gt; 150 days"/>
    <d v="2020-06-11T00:00:00"/>
    <s v="W24-2020"/>
    <s v="Jun-2020"/>
    <s v="TBD"/>
    <s v="TBD"/>
    <s v="TBD"/>
    <s v="TBD"/>
    <s v="TBD"/>
    <s v="TBD"/>
    <s v="TBD"/>
    <s v="TBD"/>
    <s v="TBD"/>
    <s v="FO"/>
    <m/>
    <m/>
    <m/>
    <m/>
    <m/>
    <m/>
    <m/>
    <m/>
    <m/>
    <m/>
    <m/>
    <m/>
    <m/>
    <s v="02.SPK returned"/>
    <s v="02.SPK RETURNED"/>
    <s v="IMB NY Release"/>
    <s v="11.02.21 : area MORATORIUM, high aging, return by XL_x000a_11.01.21 : isu IMB NY release Kota Batu Malang, pihak RT/RW belum bisa memberikan rekomendasi karena belum ada acuan perda terkait pembangunan menara telekomunikasi _x000a_17.12.20 : estimasi terbit produk perijinan Jan 2021_x000a_10.12.20 : 07.12.20 : 03.12.20 : surat resmi KPKNL sudah relase, proses perijinan dengan PEMDA terkait release IMB (issue rekomendasi RT/RW setempat), estimasi penyelesaian 11 Dec _x000a_30.11.20 : 19.11.20 : 12.11.20 : sudah dilakukan survey tgl 7 Nov, dari sisi koordinat clear, menunggu surat resmi pihak KPKNL (estimasi 2 minggu), target IW clear W5 Nov, RFC W1 Dec_x000a_09.11.20 : 05.11.20 : 02.11.20 : 29.10.20 : 26.10.20 : surat jawaban dari BPPP akan diproses setelah survey KPKNL yg dilaksanakan pada W1 Nov_x000a_22.10.20 : 19.10.20 : plan hari ini survey dari KPKNL ke dinas BPPP, untuk pengecekan lahan yang diserwa karena terkait asset negara_x000a_15.10.20 : lahan di BPPP (aaproved), sudah dilakukan joint survey menggukan tower 52m, menunggu jawaban persetujuan sewa lahan dari KPKML _x000a_12.10.20 : 08.10.20 : sign kepala balai done, tetapi cand di geser sekitar 100m ke atas/utara, kand geser akan diajukan kembali validasinya setelah secure BPN_x000a_Final pemaparam akhir september cand masuk pwrluasan area agro_x000a_05.10.20 : 01.10.20 : 28.09.20 : proses sign direktur balai penelitian. IW tambah radius 10 m (1 RM, 2 tanah kosong), plan minggu ini clear, start CME setelah submit OSS_x000a_24.09.20 : review TNP OK kand B H: 50 0.6 80.29 per 23 sep_x000a_23.09.20 : submit review TNP kand B Tower 52m, wait sign direktur balai penelitian. IW tambah radius 10 m (1 RM, 2 tanah kosong), plan minggu depan clear, start CME setelah submit OSS_x000a_21.09.20 : 17.09.20 : submit review TNP kand B Tower 52m, proses koordinasi dengan pihak BALITBANG, plan minggu depan start CME_x000a_10.09.20 : 09.09.20 : proses nego ketinggian tower, RND request 50m, kondisi aktual pihak BALITBANG hanya mengizinkan max 42m _x000a_07.09.20 : 03.09.20 : RND request 52m karena blocking sectoral. plan senin/selasa ada keputusan apakah bisa lanjut 52m atau drop_x000a_31.08.20 : Reaktivasi SPK, validasi kand paralel IW clear_x000a_25.06.20 : status di TR belum update return_x000a_22.06.20 : email SPK return by XL karena isu perijinan_x000a_15.06.20 : plan joint survey, perluasan SAR dan reloc NOM, per Meeting XL 11 jun XL meminta return SPK karena isu perijinan_x000a_11.06.20 : propose return_x000a_08.06.20 : rehunting_x000a_04.06.20 : 28.05.20 : 25.05.20 : rehunting_x000a_14.05.20 : 08.05.20 : 30.04.20 : rehunting_x000a_23.04.20 : 16.04.20 : 09.04.20 : 02.04.20 : 25.03.20 : rehunting_x000a_19.03.20 : 12.03.20 : rehunting_x000a_28.02.20 : 20.02.20 : 13.02.20 : 06.02.20 : Kand A = Rehunting, Candidate A RF NOK"/>
    <x v="2"/>
    <x v="0"/>
    <m/>
    <m/>
    <m/>
    <m/>
    <x v="2"/>
    <m/>
    <m/>
    <x v="1"/>
    <m/>
    <m/>
  </r>
  <r>
    <n v="826"/>
    <m/>
    <s v="JAW-JI-SDA-4077-RETURN"/>
    <m/>
    <m/>
    <m/>
    <s v="SPK RETURN BY XL"/>
    <s v=""/>
    <n v="112.732911"/>
    <n v="-7.4268140000000002"/>
    <n v="30"/>
    <s v="0/120/240"/>
    <m/>
    <m/>
    <m/>
    <s v="HTI"/>
    <s v="JAW-JI-SDA-4077-RETURN"/>
    <s v="BUDURAN_SIDOMULYO"/>
    <s v="B2S"/>
    <s v="TBG"/>
    <s v="EAST"/>
    <x v="6"/>
    <s v="Jawa Timur"/>
    <s v="KAB. SIDOARJO"/>
    <n v="6614369"/>
    <x v="164"/>
    <m/>
    <n v="827"/>
    <s v="&gt; 150 days"/>
    <d v="2020-06-11T00:00:00"/>
    <s v="W24-2020"/>
    <s v="Jun-2020"/>
    <s v="TBD"/>
    <s v="TBD"/>
    <s v="TBD"/>
    <s v="TBD"/>
    <s v="TBD"/>
    <s v="TBD"/>
    <s v="TBD"/>
    <s v="TBD"/>
    <s v="TBD"/>
    <m/>
    <m/>
    <m/>
    <m/>
    <m/>
    <m/>
    <m/>
    <m/>
    <m/>
    <m/>
    <m/>
    <m/>
    <m/>
    <m/>
    <s v="02.SPK returned"/>
    <s v="02.SPK RETURNED"/>
    <m/>
    <s v="28.01.20 : email Return by XL, Redesign, Propose COLO to site DEMANG"/>
    <x v="2"/>
    <x v="0"/>
    <m/>
    <m/>
    <m/>
    <m/>
    <x v="2"/>
    <m/>
    <m/>
    <x v="1"/>
    <m/>
    <m/>
  </r>
  <r>
    <n v="827"/>
    <m/>
    <s v="JAW-JK-TJP-0620"/>
    <n v="30571860031"/>
    <s v="1127681003"/>
    <s v="CEMPAKA RAYA CAKUNG"/>
    <s v="SPK RETURN BY XL"/>
    <s v="TB"/>
    <n v="106.917135"/>
    <n v="-6.1388660000000002"/>
    <n v="30"/>
    <s v="0/90/180/270"/>
    <m/>
    <m/>
    <m/>
    <s v="EID"/>
    <s v="JAW-JK-TJP-0620"/>
    <s v="Cempaka Raya Cakung"/>
    <s v="B2S"/>
    <s v="TBG"/>
    <s v="JABO"/>
    <x v="10"/>
    <s v="DKI Jakarta"/>
    <s v="JAKARTA UTARA"/>
    <n v="6614368"/>
    <x v="164"/>
    <m/>
    <n v="827"/>
    <s v="&gt; 150 days"/>
    <d v="2020-06-11T00:00:00"/>
    <s v="W24-2020"/>
    <s v="Jun-2020"/>
    <s v="TBD"/>
    <s v="TBD"/>
    <s v="TBD"/>
    <s v="TBD"/>
    <s v="TBD"/>
    <s v="TBD"/>
    <s v="TBD"/>
    <s v="TBD"/>
    <s v="TBD"/>
    <m/>
    <m/>
    <m/>
    <m/>
    <m/>
    <m/>
    <m/>
    <m/>
    <m/>
    <m/>
    <m/>
    <m/>
    <m/>
    <m/>
    <s v="02.SPK returned"/>
    <s v="02.SPK RETURNED"/>
    <m/>
    <s v="02.03.20 : email CANCEL SPK BY XL (Bu Anggie) karena perubahan plan XL_x000a_20.02.20 : IW on going_x000a_13.02.20 : 06.02.20 : Kand A = Rehunting, Candidate A RF NOK"/>
    <x v="2"/>
    <x v="0"/>
    <m/>
    <m/>
    <m/>
    <m/>
    <x v="2"/>
    <m/>
    <m/>
    <x v="1"/>
    <m/>
    <m/>
  </r>
  <r>
    <n v="830"/>
    <m/>
    <s v="JAW-JK-KYB-0099"/>
    <n v="30571780031"/>
    <s v="1127631003"/>
    <s v="GANG HAJI JOKO"/>
    <s v="SPK RETURN BY XL"/>
    <s v="TB"/>
    <n v="106.837334"/>
    <n v="-6.327712"/>
    <n v="25"/>
    <s v="0/90/180"/>
    <m/>
    <m/>
    <m/>
    <s v="EID"/>
    <s v="JAW-JK-KYB-0099"/>
    <s v="Gang Haji Joko"/>
    <s v="B2S"/>
    <s v="TBG"/>
    <s v="JABO"/>
    <x v="10"/>
    <s v="DKI Jakarta"/>
    <s v="JAKARTA SELATAN"/>
    <n v="6614368"/>
    <x v="164"/>
    <m/>
    <n v="827"/>
    <s v="&gt; 150 days"/>
    <d v="2020-06-11T00:00:00"/>
    <s v="W24-2020"/>
    <s v="Jun-2020"/>
    <s v="TBD"/>
    <s v="TBD"/>
    <s v="TBD"/>
    <s v="TBD"/>
    <s v="TBD"/>
    <s v="TBD"/>
    <s v="TBD"/>
    <s v="TBD"/>
    <s v="TBD"/>
    <m/>
    <m/>
    <m/>
    <m/>
    <m/>
    <m/>
    <m/>
    <m/>
    <m/>
    <m/>
    <m/>
    <m/>
    <m/>
    <m/>
    <s v="02.SPK returned"/>
    <s v="02.SPK RETURNED"/>
    <m/>
    <s v="02.03.20 : email CANCEL SPK BY XL (Bu Anggie) karena perubahan plan XL_x000a_20.02.20 : IW on going_x000a_20.02.20 : IW on going_x000a_13.02.20 : 06.02.20 : Kand A = Rehunting, Candidate A RF NOK"/>
    <x v="2"/>
    <x v="0"/>
    <m/>
    <m/>
    <m/>
    <m/>
    <x v="2"/>
    <m/>
    <m/>
    <x v="1"/>
    <m/>
    <m/>
  </r>
  <r>
    <n v="832"/>
    <m/>
    <s v="JAW-BT-CPT-0462"/>
    <n v="30572430031"/>
    <s v="1317621003"/>
    <s v="HIJAU LESTARI PISANGAN"/>
    <s v="SPK RETURN BY XL"/>
    <s v="TB"/>
    <n v="106.751625"/>
    <n v="-6.3215329999999996"/>
    <n v="35"/>
    <s v="90/210/330"/>
    <m/>
    <m/>
    <m/>
    <s v="EID"/>
    <s v="JAW-BT-CPT-0462"/>
    <s v="HIJAU LESTARI PISANGAN"/>
    <s v="B2S"/>
    <s v="TBG"/>
    <s v="JABO"/>
    <x v="14"/>
    <s v="Banten"/>
    <s v="KOTA TANGERANG SELAT"/>
    <n v="6614368"/>
    <x v="164"/>
    <m/>
    <n v="827"/>
    <s v="&gt; 150 days"/>
    <d v="2020-06-11T00:00:00"/>
    <s v="W24-2020"/>
    <s v="Jun-2020"/>
    <s v="TBD"/>
    <s v="TBD"/>
    <s v="TBD"/>
    <s v="TBD"/>
    <s v="TBD"/>
    <s v="TBD"/>
    <s v="TBD"/>
    <s v="TBD"/>
    <s v="TBD"/>
    <m/>
    <m/>
    <m/>
    <m/>
    <m/>
    <m/>
    <m/>
    <m/>
    <m/>
    <m/>
    <m/>
    <m/>
    <m/>
    <m/>
    <s v="02.SPK returned"/>
    <s v="02.SPK RETURNED"/>
    <m/>
    <s v="21.02.20 : email return by System (EID)_x000a_20.02.20 : CANCEL SPK sesuai email Bu Anggie karena adanya perubahan plan XL (RETURN BY XL)_x000a_19.02.20 : rehunting, makesure regulasi tangsel_x000a_06.02.20 : Hunting kandidat_x000a_"/>
    <x v="2"/>
    <x v="0"/>
    <m/>
    <m/>
    <m/>
    <m/>
    <x v="2"/>
    <m/>
    <m/>
    <x v="1"/>
    <m/>
    <m/>
  </r>
  <r>
    <n v="864"/>
    <m/>
    <s v="JAW-JK-CKG-0247-RETURN"/>
    <m/>
    <m/>
    <m/>
    <s v="SPK RETURN BY XL"/>
    <s v=""/>
    <n v="106.897139"/>
    <n v="-6.3202579999999999"/>
    <n v="30"/>
    <s v="30/100/210/290"/>
    <m/>
    <m/>
    <m/>
    <s v="EID"/>
    <s v="JAW-JK-CKG-0247-RETURN"/>
    <s v="Jalan Beringin Raya"/>
    <s v="B2S"/>
    <s v="TBG"/>
    <s v="JABO"/>
    <x v="10"/>
    <s v="DKI Jakarta"/>
    <s v="JAKARTA TIMUR"/>
    <n v="6614368"/>
    <x v="164"/>
    <m/>
    <n v="827"/>
    <s v="&gt; 150 days"/>
    <d v="2020-06-11T00:00:00"/>
    <s v="W24-2020"/>
    <s v="Jun-2020"/>
    <s v="TBD"/>
    <s v="TBD"/>
    <s v="TBD"/>
    <s v="TBD"/>
    <s v="TBD"/>
    <s v="TBD"/>
    <s v="TBD"/>
    <s v="TBD"/>
    <s v="TBD"/>
    <m/>
    <m/>
    <m/>
    <m/>
    <m/>
    <m/>
    <m/>
    <m/>
    <m/>
    <m/>
    <m/>
    <m/>
    <m/>
    <m/>
    <s v="02.SPK returned"/>
    <s v="02.SPK RETURNED"/>
    <m/>
    <s v="16.01.20 : CHANGE TO COLO_x000a_15.01.20 : propose change to colo (email Rudi), konfirmasi OK Change to Colo dari XL (Pak Siro)"/>
    <x v="2"/>
    <x v="0"/>
    <m/>
    <m/>
    <m/>
    <m/>
    <x v="2"/>
    <m/>
    <m/>
    <x v="1"/>
    <m/>
    <m/>
  </r>
  <r>
    <n v="865"/>
    <m/>
    <s v="JAW-JK-GGP-0526-RETURN"/>
    <m/>
    <m/>
    <m/>
    <s v="SPK RETURN BY XL"/>
    <s v=""/>
    <n v="106.69827100000001"/>
    <n v="-6.1709449999999997"/>
    <n v="30"/>
    <s v="90/180/270"/>
    <m/>
    <m/>
    <m/>
    <s v="EID"/>
    <s v="JAW-JK-GGP-0526-RETURN"/>
    <s v="Jalan Haji Aseni"/>
    <s v="B2S"/>
    <s v="TBG"/>
    <s v="JABO"/>
    <x v="10"/>
    <s v="DKI Jakarta"/>
    <s v="JAKARTA BARAT"/>
    <n v="6614368"/>
    <x v="164"/>
    <m/>
    <n v="827"/>
    <s v="&gt; 150 days"/>
    <d v="2020-06-11T00:00:00"/>
    <s v="W24-2020"/>
    <s v="Jun-2020"/>
    <s v="TBD"/>
    <s v="TBD"/>
    <s v="TBD"/>
    <s v="TBD"/>
    <s v="TBD"/>
    <s v="TBD"/>
    <s v="TBD"/>
    <s v="TBD"/>
    <s v="TBD"/>
    <m/>
    <m/>
    <m/>
    <m/>
    <m/>
    <m/>
    <m/>
    <m/>
    <m/>
    <m/>
    <m/>
    <m/>
    <m/>
    <m/>
    <s v="02.SPK returned"/>
    <s v="02.SPK RETURNED"/>
    <m/>
    <s v="16.01.20 : CHANGE TO COLO_x000a_15.01.20 : propose change to colo (email Rudi), konfirmasi OK Change to Colo dari XL (Pak Siro)"/>
    <x v="2"/>
    <x v="0"/>
    <m/>
    <m/>
    <m/>
    <m/>
    <x v="2"/>
    <m/>
    <m/>
    <x v="1"/>
    <m/>
    <m/>
  </r>
  <r>
    <n v="833"/>
    <m/>
    <s v="JAW-BT-TNG-1453"/>
    <n v="30573410031"/>
    <s v="1317821003"/>
    <s v="JALAN KAKAP CIBODAS"/>
    <s v="SPK RETURN BY XL"/>
    <s v="TB"/>
    <n v="106.610923"/>
    <n v="-6.204523"/>
    <n v="30"/>
    <s v="20/150/220"/>
    <m/>
    <m/>
    <m/>
    <s v="EID"/>
    <s v="JAW-BT-TNG-1453"/>
    <s v="Jalan Kakap Cibodas"/>
    <s v="B2S"/>
    <s v="TBG"/>
    <s v="JABO"/>
    <x v="10"/>
    <s v="Banten"/>
    <s v="KOTA TANGERANG"/>
    <n v="6614368"/>
    <x v="164"/>
    <m/>
    <n v="827"/>
    <s v="&gt; 150 days"/>
    <d v="2020-06-11T00:00:00"/>
    <s v="W24-2020"/>
    <s v="Jun-2020"/>
    <s v="TBD"/>
    <s v="TBD"/>
    <s v="TBD"/>
    <s v="TBD"/>
    <s v="TBD"/>
    <s v="TBD"/>
    <s v="TBD"/>
    <s v="TBD"/>
    <s v="TBD"/>
    <m/>
    <m/>
    <m/>
    <m/>
    <m/>
    <m/>
    <m/>
    <m/>
    <m/>
    <m/>
    <m/>
    <m/>
    <m/>
    <m/>
    <s v="02.SPK returned"/>
    <s v="02.SPK RETURNED"/>
    <m/>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x v="2"/>
    <x v="0"/>
    <m/>
    <m/>
    <m/>
    <m/>
    <x v="2"/>
    <m/>
    <m/>
    <x v="1"/>
    <m/>
    <m/>
  </r>
  <r>
    <n v="834"/>
    <m/>
    <s v="JAW-JK-TJP-0625-RETURN"/>
    <m/>
    <m/>
    <m/>
    <s v="SPK RETURN BY XL"/>
    <s v=""/>
    <n v="106.760621"/>
    <n v="-6.1281040000000004"/>
    <n v="30"/>
    <s v="60/180/270"/>
    <m/>
    <m/>
    <m/>
    <s v="EID"/>
    <s v="JAW-JK-TJP-0625-RETURN"/>
    <s v="Jalan Pantai Indah Selatan 2"/>
    <s v="B2S"/>
    <s v="TBG"/>
    <s v="JABO"/>
    <x v="10"/>
    <s v="DKI Jakarta"/>
    <s v="JAKARTA UTARA"/>
    <n v="6614368"/>
    <x v="164"/>
    <m/>
    <n v="827"/>
    <s v="&gt; 150 days"/>
    <d v="2020-06-11T00:00:00"/>
    <s v="W24-2020"/>
    <s v="Jun-2020"/>
    <s v="TBD"/>
    <s v="TBD"/>
    <s v="TBD"/>
    <s v="TBD"/>
    <s v="TBD"/>
    <s v="TBD"/>
    <s v="TBD"/>
    <s v="TBD"/>
    <s v="TBD"/>
    <s v="MW"/>
    <m/>
    <m/>
    <m/>
    <m/>
    <m/>
    <m/>
    <m/>
    <m/>
    <m/>
    <m/>
    <m/>
    <m/>
    <m/>
    <s v="02.SPK returned"/>
    <s v="02.SPK RETURNED"/>
    <s v="lahan corporate PIK"/>
    <s v="13.08.20 : SITE SUDAH RETURN BY XL 22 JULI (email Pak Yanse), Category Return Permit, Return By XL, Remark Site ini berada di area PIK. dan belum ada serah terima dari PIK ke Pemda _x000a_10.08.20 : 06.08.20 : Proses rekomendasi RW, untuk pemanfaatan lahan fasum_x000a_03.08.20 : 30.07.20 : 23.07.20 : 20.07.20 : Proses penyerahan lahan developer ke Fasum_x000a_16.07.20 : 13.07.20 : 09.07.20 : 06.07.20 : 02.07.20 : plan CME start minggu depan, plan RFI 5 AUg_x000a_29.06.20 : 25.06.20 : Plan IW Done Jun 2020_x000a_22.06.20 : 18.06.20 : kawasan PIK, isu pihak PIK belum hand over fasum ke Pemda, dikhawatirkan jd isu PIK saat hand over ke Pemda, menunggu jawaban/konfirmasi PIK atas pengajuan titik kand (PIK sedang menunggu konfirmasi dr Pemda apakah keberadaan tower jd isu atau tidak)_x000a_15.06.20 : 11.06.20 : rehunting, plan IW done jun 20_x000a_08.06.20 : 04.06.20 : 28.05.20 : 25.05.20 : 08.05.20 : 30.04.20 : IW on going_x000a_30.04.20 : IW on going_x000a_23.04.20 : TNP review_x000a_16.04.20 : under review RND_x000a_09.04.20 : kand NOK_x000a_02.04.20 : 25.03.20 : Candidat NOK, Rehunting_x000a_19.03.20  validasi RND_x000a_20.02.20 : IW on going_x000a_13.02.20 : IW on going_x000a_06.02.20 : kand A = validasi done, Candidate A RF TX OK_x000a_30.01.20 : kand A = submit A 106°45'44.15&quot;E 6°07'42.42&quot;S/106.762264 -6.12845 OK, Center Antenna 20m"/>
    <x v="2"/>
    <x v="0"/>
    <m/>
    <m/>
    <m/>
    <m/>
    <x v="2"/>
    <m/>
    <m/>
    <x v="1"/>
    <m/>
    <m/>
  </r>
  <r>
    <n v="835"/>
    <m/>
    <s v="JAW-JK-GGP-0525"/>
    <n v="30573450031"/>
    <s v="1127921003"/>
    <s v="JALAN PULAU PANTARA"/>
    <s v="SPK RETURN BY XL"/>
    <s v="TB"/>
    <n v="106.74118199999999"/>
    <n v="-6.1724100000000002"/>
    <n v="30"/>
    <s v="15/80/150/290"/>
    <m/>
    <m/>
    <m/>
    <s v="EID"/>
    <s v="JAW-JK-GGP-0525"/>
    <s v="Jalan Pulau Pantara"/>
    <s v="B2S"/>
    <s v="TBG"/>
    <s v="JABO"/>
    <x v="10"/>
    <s v="DKI Jakarta"/>
    <s v="JAKARTA BARAT"/>
    <n v="6614368"/>
    <x v="164"/>
    <m/>
    <n v="827"/>
    <s v="&gt; 150 days"/>
    <d v="2020-06-11T00:00:00"/>
    <s v="W24-2020"/>
    <s v="Jun-2020"/>
    <s v="TBD"/>
    <s v="TBD"/>
    <s v="TBD"/>
    <s v="TBD"/>
    <s v="TBD"/>
    <s v="TBD"/>
    <s v="TBD"/>
    <s v="TBD"/>
    <s v="TBD"/>
    <m/>
    <m/>
    <m/>
    <m/>
    <m/>
    <m/>
    <m/>
    <m/>
    <m/>
    <m/>
    <m/>
    <m/>
    <m/>
    <m/>
    <s v="02.SPK returned"/>
    <s v="02.SPK RETURNED"/>
    <m/>
    <s v="02.03.20 : email CANCEL SPK BY XL (Bu Anggie) karena perubahan plan XL_x000a_20.02.20 : IW on going_x000a_13.02.20 : 06.02.20 : Kand A = Rehunting, Candidate A RF NOK_x000a_16.01.20 : Proses input STIP 1 B2S_x000a_15.01.20 : propose change to colo (email Rudi), konfirmasi NOK dari XL (Pak Siro)"/>
    <x v="2"/>
    <x v="0"/>
    <m/>
    <m/>
    <m/>
    <m/>
    <x v="2"/>
    <m/>
    <m/>
    <x v="1"/>
    <m/>
    <m/>
  </r>
  <r>
    <n v="837"/>
    <m/>
    <s v="JAW-JK-KYB-0108"/>
    <n v="30572340031"/>
    <s v="1127851003"/>
    <s v="JALAN RUKUN PASMING"/>
    <s v="SPK RETURN BY XL"/>
    <s v="TB"/>
    <n v="106.853745"/>
    <n v="-6.2699610000000003"/>
    <n v="25"/>
    <s v="0/90/180/240"/>
    <m/>
    <m/>
    <m/>
    <s v="EID"/>
    <s v="JAW-JK-KYB-0108"/>
    <s v="Jalan Rukun Pasming"/>
    <s v="B2S"/>
    <s v="TBG"/>
    <s v="JABO"/>
    <x v="10"/>
    <s v="DKI Jakarta"/>
    <s v="JAKARTA SELATAN"/>
    <n v="6614368"/>
    <x v="164"/>
    <m/>
    <n v="827"/>
    <s v="&gt; 150 days"/>
    <d v="2020-06-11T00:00:00"/>
    <s v="W24-2020"/>
    <s v="Jun-2020"/>
    <s v="TBD"/>
    <s v="TBD"/>
    <s v="TBD"/>
    <s v="TBD"/>
    <s v="TBD"/>
    <s v="TBD"/>
    <s v="TBD"/>
    <s v="TBD"/>
    <s v="TBD"/>
    <m/>
    <m/>
    <m/>
    <m/>
    <m/>
    <m/>
    <m/>
    <m/>
    <m/>
    <m/>
    <m/>
    <m/>
    <m/>
    <m/>
    <s v="02.SPK returned"/>
    <s v="02.SPK RETURNED"/>
    <m/>
    <s v="02.03.20 : email CANCEL SPK BY XL (Bu Anggie) karena perubahan plan XL_x000a_20.02.20 : IW on going_x000a_13.02.20 : 06.02.20 : Kand A = Rehunting, Candidate A RF NOK"/>
    <x v="2"/>
    <x v="0"/>
    <m/>
    <m/>
    <m/>
    <m/>
    <x v="2"/>
    <m/>
    <m/>
    <x v="1"/>
    <m/>
    <m/>
  </r>
  <r>
    <n v="838"/>
    <m/>
    <s v="JAW-BT-TNG-1462"/>
    <n v="30573460031"/>
    <s v="1317841003"/>
    <s v="JL CIPTO MANGUNKUSOMO SUDIMARA TIMUR"/>
    <s v="SPK RETURN BY XL"/>
    <s v="TB"/>
    <n v="106.716814"/>
    <n v="-6.2357009999999997"/>
    <n v="35"/>
    <s v="90/210/330"/>
    <m/>
    <m/>
    <m/>
    <s v="EID"/>
    <s v="JAW-BT-TNG-1462"/>
    <s v="JL CIPTO MANGUNKUSOMO SUDIMARA TIMUR"/>
    <s v="B2S"/>
    <s v="TBG"/>
    <s v="JABO"/>
    <x v="10"/>
    <s v="Banten"/>
    <s v="KOTA TANGERANG"/>
    <n v="6614368"/>
    <x v="164"/>
    <m/>
    <n v="827"/>
    <s v="&gt; 150 days"/>
    <d v="2020-06-11T00:00:00"/>
    <s v="W24-2020"/>
    <s v="Jun-2020"/>
    <s v="TBD"/>
    <s v="TBD"/>
    <s v="TBD"/>
    <s v="TBD"/>
    <s v="TBD"/>
    <s v="TBD"/>
    <s v="TBD"/>
    <s v="TBD"/>
    <s v="TBD"/>
    <m/>
    <m/>
    <m/>
    <m/>
    <m/>
    <m/>
    <m/>
    <m/>
    <m/>
    <m/>
    <m/>
    <m/>
    <m/>
    <m/>
    <s v="02.SPK returned"/>
    <s v="02.SPK RETURNED"/>
    <m/>
    <s v="20.02.20 : CANCEL SPK sesuai email Bu Anggie karena adanya perubahan plan XL (RETURN BY XL)_x000a_19.02.20 : IW on going_x000a_13.02.20 : IW on going_x000a_06.02.20 : kand A = validasi done, Candidate A RF TX OK_x000a_16.01.20 : Proses input STIP 1 B2S_x000a_15.01.20 : propose change to colo (email Rudi), konfirmasi NOK dari XL (Pak Siro)"/>
    <x v="2"/>
    <x v="0"/>
    <m/>
    <m/>
    <m/>
    <m/>
    <x v="2"/>
    <m/>
    <m/>
    <x v="1"/>
    <m/>
    <m/>
  </r>
  <r>
    <n v="839"/>
    <m/>
    <s v="JAW-BT-TGR-0061"/>
    <n v="30572620031"/>
    <s v="1317811003"/>
    <s v="JL TELESONIC PASIRJAYA"/>
    <s v="SPK RETURN BY XL"/>
    <s v="TB"/>
    <n v="106.55820900000001"/>
    <n v="-6.2014100000000001"/>
    <n v="35"/>
    <s v="90/210/330"/>
    <m/>
    <m/>
    <s v="JL. Manggarai Utara 2  RT.01, RW 04 Kel. Manggarai Kec. Tebet Jakarta Selatan"/>
    <s v="EID"/>
    <s v="JAW-BT-TGR-0061"/>
    <s v="JL TELESONIC PASIRJAYA"/>
    <s v="B2S"/>
    <s v="TBG"/>
    <s v="JABO"/>
    <x v="10"/>
    <s v="Banten"/>
    <s v="TANGERANG"/>
    <n v="6614368"/>
    <x v="164"/>
    <m/>
    <n v="827"/>
    <s v="&gt; 150 days"/>
    <d v="2020-06-11T00:00:00"/>
    <s v="W24-2020"/>
    <s v="Jun-2020"/>
    <s v="TBD"/>
    <s v="TBD"/>
    <s v="TBD"/>
    <s v="TBD"/>
    <s v="TBD"/>
    <s v="TBD"/>
    <s v="TBD"/>
    <s v="TBD"/>
    <s v="TBD"/>
    <s v="MW"/>
    <m/>
    <m/>
    <m/>
    <m/>
    <m/>
    <m/>
    <m/>
    <m/>
    <m/>
    <m/>
    <m/>
    <m/>
    <m/>
    <s v="02.SPK returned"/>
    <s v="02.SPK RETURNED"/>
    <m/>
    <s v="13.08.20 : 10.08.20 : 04.08.20 : RETURN BY XL, remarks : community permit, IW Fail, ada 2 gudang kosong yang masih belum mendapatkan persetujuan, karena belum beroperasi semenjak PSBB ditetapkan_x000a_03.08.20 : 30.07.20 : 23.07.20 : Ada 2 gudang kosong yang masih belum mendapatkan persetujuan, karena belum beroperasi semenjak PSBB ditetapkan_x000a_27.07.20 : email return_x000a_20.07.20 : 16.07.20 : 13.07.20 : IW on going, Ada 2 gudang kosong yang masih belum mendapatkan persetujuan_x000a_09.07.20 : MOM : IW kurang 2 gudang kosong yg belum ketemu pemiliknya_x000a_06.07.20 : 02.07.20 : plan IW done 10 juli, plan start CME 14 juli, plan SRFI 6 aug_x000a_29.06.20 : 25.06.20 : IW kurang 1 (pabrik), plan IW clear Jun 2020_x000a_22.06.20 : 18.06.20 : IW on going, plan RFC end of June_x000a_15.06.20 : 11.06.20 : rehunting, plan IW done jun 20_x000a_08.06.20 : 04.06.20 : 28.05.20 : 25.05.20 : 08.05.20 : IW on going_x000a_30.04.20 : Rehunting OG_x000a_23.04.20 : 16.04.20 : 09.04.20 : 02.04.20 : IW on going_x000a_25.03.20 : 19.03.20 : 11.03.20 : 20.02.20 : IW on going_x000a_13.02.20 : IW on going_x000a_06.02.20 : kand A = validasi done, Candidate A RF TX OK_x000a_24.01.20 : kand A = RND OK 35"/>
    <x v="2"/>
    <x v="0"/>
    <m/>
    <m/>
    <m/>
    <m/>
    <x v="2"/>
    <m/>
    <m/>
    <x v="1"/>
    <m/>
    <m/>
  </r>
  <r>
    <n v="861"/>
    <m/>
    <s v="JAW-JB-CBI-0083-RETURN"/>
    <m/>
    <m/>
    <m/>
    <s v="SPK RETURN BY XL"/>
    <s v=""/>
    <n v="106.722435"/>
    <n v="-6.4796009999999997"/>
    <n v="50"/>
    <s v="70/150/250/330"/>
    <m/>
    <m/>
    <m/>
    <s v="EID"/>
    <s v="JAW-JB-CBI-0083-RETURN"/>
    <s v="Kahuripan Kemang"/>
    <s v="B2S"/>
    <s v="TBG"/>
    <s v="JABO"/>
    <x v="14"/>
    <s v="Jawa Barat"/>
    <s v="BOGOR"/>
    <n v="6614368"/>
    <x v="164"/>
    <m/>
    <n v="827"/>
    <s v="&gt; 150 days"/>
    <d v="2020-06-11T00:00:00"/>
    <s v="W24-2020"/>
    <s v="Jun-2020"/>
    <s v="TBD"/>
    <s v="TBD"/>
    <s v="TBD"/>
    <s v="TBD"/>
    <s v="TBD"/>
    <s v="TBD"/>
    <s v="TBD"/>
    <s v="TBD"/>
    <s v="TBD"/>
    <m/>
    <m/>
    <m/>
    <m/>
    <m/>
    <m/>
    <m/>
    <m/>
    <m/>
    <m/>
    <m/>
    <m/>
    <m/>
    <m/>
    <s v="02.SPK returned"/>
    <s v="02.SPK RETURNED"/>
    <m/>
    <s v="16.01.20 : CHANGE TO COLO_x000a_15.01.20 : propose change to colo (email Rudi), konfirmasi OK Change to Colo dari XL (Pak Siro)"/>
    <x v="2"/>
    <x v="0"/>
    <m/>
    <m/>
    <m/>
    <m/>
    <x v="2"/>
    <m/>
    <m/>
    <x v="1"/>
    <m/>
    <m/>
  </r>
  <r>
    <n v="841"/>
    <m/>
    <s v="JAW-BT-TNG-1468"/>
    <n v="30572600031"/>
    <s v="1317791003"/>
    <s v="KARANGSARI NEGLASARI"/>
    <s v="SPK RETURN BY XL"/>
    <s v="TB"/>
    <n v="106.63676100000001"/>
    <n v="-6.1586129999999999"/>
    <n v="35"/>
    <s v="150/270/330"/>
    <m/>
    <m/>
    <m/>
    <s v="EID"/>
    <s v="JAW-BT-TNG-1468"/>
    <s v="KARANGSARI NEGLASARI"/>
    <s v="B2S"/>
    <s v="TBG"/>
    <s v="JABO"/>
    <x v="10"/>
    <s v="Banten"/>
    <s v="KOTA TANGERANG"/>
    <n v="6614368"/>
    <x v="164"/>
    <m/>
    <n v="827"/>
    <s v="&gt; 150 days"/>
    <d v="2020-06-11T00:00:00"/>
    <s v="W24-2020"/>
    <s v="Jun-2020"/>
    <s v="TBD"/>
    <s v="TBD"/>
    <s v="TBD"/>
    <s v="TBD"/>
    <s v="TBD"/>
    <s v="TBD"/>
    <s v="TBD"/>
    <s v="TBD"/>
    <s v="TBD"/>
    <s v="FO"/>
    <m/>
    <m/>
    <m/>
    <m/>
    <m/>
    <m/>
    <m/>
    <m/>
    <m/>
    <m/>
    <m/>
    <m/>
    <m/>
    <s v="02.SPK returned"/>
    <s v="02.SPK RETURNED"/>
    <m/>
    <s v="13.08.20 : 11.08.20 : email SPK return, Category Return Government Permit, Return By , Remark Candidate di lahan dinas kesehatan. Permit kepala dinas belum release_x000a_10.08.20 : 06.08.20 : MOM : SPK propose drop oleh XL karena durasi_x000a_06.08.20 : IW on going kurang 1 kk, plan clear 10 Aug, , lahan dinas kesehatan, OG proses IW dari kepala Dinas Kesehatan Kota Tangerang_x000a_03.08.20 : 30.07.20 : Proses Ijin Warga, sisa 3kk belum memberikan persetujuan, belum memberikan persetujuan setuju atau tidak_x000a_23.07.20 : 20.07.20 : Proses Ijin Warga, sisa 3kk belum memberikan persetujuan, kesibukan kerja dan sering ke luar kota_x000a_16.07.20 : 13.07.20 : Proses Ijin Warga, 3kk belum memberikan persetujuan_x000a_09.07.20 : MOM : Ijin Warga, 3kk belum memberikan persetujuan_x000a_06.07.20 : 02.07.20 : plan IW done 7 juli, plan start CME 13 jul, plan SRFI 10 Aug_x000a_29.06.20 : IW clear_x000a_25.06.20 : IW kurang 3 kk dari 13 kk, SST 42m_x000a_22.06.20 : 18.06.20 : kandidat C RND OK, IW on going, plan RFC end of June_x000a_15.06.20 : 11.06.20 : IW clear_x000a_08.06.20 : 04.06.20 : 01.06.20 : IW on going, proses negosiasi harga_x000a_28.05.20 : 25.05.20 : 08.05.20 : IW on going_x000a_30.04.20 : IW on going_x000a_23.04.20 : TNP review_x000a_16.04.20 : under review RND_x000a_09.04.20 : 02.04.20 : IW on going_x000a_25.03.20 : 19.03.20 : 11.03.20 : 20.02.20 : 13.02.20 : IW on going_x000a_06.02.20 : kand A = validasi done, Candidate A RF TX OK_x000a_"/>
    <x v="2"/>
    <x v="0"/>
    <m/>
    <m/>
    <m/>
    <m/>
    <x v="2"/>
    <m/>
    <m/>
    <x v="1"/>
    <m/>
    <m/>
  </r>
  <r>
    <n v="842"/>
    <m/>
    <s v="JAW-BT-TNG-1469"/>
    <n v="30572610031"/>
    <s v="1317801003"/>
    <s v="KEDAUNG WETAN"/>
    <s v="SPK RETURN BY XL"/>
    <s v="TB"/>
    <n v="106.623282"/>
    <n v="-6.1353390000000001"/>
    <n v="35"/>
    <s v="90/180/270/340"/>
    <m/>
    <m/>
    <m/>
    <s v="EID"/>
    <s v="JAW-BT-TNG-1469"/>
    <s v="KEDAUNG WETAN"/>
    <s v="B2S"/>
    <s v="TBG"/>
    <s v="JABO"/>
    <x v="10"/>
    <s v="Banten"/>
    <s v="KOTA TANGERANG"/>
    <n v="6614368"/>
    <x v="164"/>
    <m/>
    <n v="827"/>
    <s v="&gt; 150 days"/>
    <d v="2020-06-11T00:00:00"/>
    <s v="W24-2020"/>
    <s v="Jun-2020"/>
    <s v="TBD"/>
    <s v="TBD"/>
    <s v="TBD"/>
    <s v="TBD"/>
    <s v="TBD"/>
    <s v="TBD"/>
    <s v="TBD"/>
    <s v="TBD"/>
    <s v="TBD"/>
    <m/>
    <m/>
    <m/>
    <m/>
    <m/>
    <m/>
    <m/>
    <m/>
    <m/>
    <m/>
    <m/>
    <m/>
    <m/>
    <m/>
    <s v="02.SPK returned"/>
    <s v="02.SPK RETURNED"/>
    <m/>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x v="2"/>
    <x v="0"/>
    <m/>
    <m/>
    <m/>
    <m/>
    <x v="2"/>
    <m/>
    <m/>
    <x v="1"/>
    <m/>
    <m/>
  </r>
  <r>
    <n v="843"/>
    <m/>
    <s v="JAW-BT-TNG-1457"/>
    <n v="30572030031"/>
    <s v="1317421003"/>
    <s v="KEDAUNG WETAN NEGLASARI"/>
    <s v="SPK RETURN BY XL"/>
    <s v="TB"/>
    <n v="106.626518"/>
    <n v="-6.1251740000000003"/>
    <n v="35"/>
    <s v="20/140/250/320"/>
    <m/>
    <m/>
    <m/>
    <s v="EID"/>
    <s v="JAW-BT-TNG-1457"/>
    <s v="Kedaung Wetan Neglasari"/>
    <s v="B2S"/>
    <s v="TBG"/>
    <s v="JABO"/>
    <x v="10"/>
    <s v="Banten"/>
    <s v="KOTA TANGERANG"/>
    <n v="6614368"/>
    <x v="164"/>
    <m/>
    <n v="827"/>
    <s v="&gt; 150 days"/>
    <d v="2020-06-11T00:00:00"/>
    <s v="W24-2020"/>
    <s v="Jun-2020"/>
    <s v="TBD"/>
    <s v="TBD"/>
    <s v="TBD"/>
    <s v="TBD"/>
    <s v="TBD"/>
    <s v="TBD"/>
    <s v="TBD"/>
    <s v="TBD"/>
    <s v="TBD"/>
    <s v="MW"/>
    <m/>
    <m/>
    <m/>
    <m/>
    <m/>
    <m/>
    <m/>
    <m/>
    <m/>
    <m/>
    <m/>
    <m/>
    <m/>
    <s v="02.SPK returned"/>
    <s v="02.SPK RETURNED"/>
    <m/>
    <s v="13.08.20 : 10.08.20 : 04.08.20 :  email return by XL, Category Return Government Permit , Return By XL, Remark Rekomendasi KKOP tidak diijnkan untuk dibangun _x000a_03.08.20 : 30.07.20 : rekomendasi KKOP tidak diijnkan untuk dibangun pole MCP, karena kandidat lurus dengan jalun run way sejauh 1.4 km_x000a_23.07.20 : Rekomendasi KKOP tidak diijnkan untuk dibangun pole MCP, karena kandidat lurus dengan jalur run way sejauh 1.4 km_x000a_20.07.20 : 16.07.20 : 13.07.20 : proses rekom KKOP_x000a_09.07.20 : MOM : start CME menunggu rekom KKOP, plan rekom done minggu depan,  rekom KKOP terkait rekom ketinggian tower ok/not 20m_x000a_02.07.20 : camat minta dilengkapi dengan rekom KKOP, plan rekom KKOP done 3 juli, plan start CME minggu depan 8 juli, plan SRFI W1 Aug (8 Aug 2))_x000a_29.06.20 : 25.06.20 : proses rekom, camat minta dilengkapi dengan rekom KKOP, tim sedang fu ke KKOP_x000a_22.06.20 : 18.06.20 : realisasi IW, on going rekom process_x000a_15.06.20 : 11.06.20 : IW clear, proses pengajuan eskalasi sitac_x000a_08.06.20 : IW on going_x000a_04.06.20 : IW on going_x000a_01.06.20 : 29.05.20 : waiting RND review, paralel IW on going_x000a_28.05.20 : 25.05.20 : 22.05.20 : RND review_x000a_30.04.20 : Rehunting OG, propose return krn durasi 108 hari (MoM 30 Apr 20)_x000a_23.04.20 : 16.04.20 : _x000a_09.04.20 : kand NOK_x000a_02.04.20 : 25.03.20 : rehunting_x000a_19.03.20 : rehunting_x000a_12.03.20 : rehunting_x000a_20.02.20 : 13.02.20 : 06.02.20 : Kand A = Rehunting, Candidate A RF NOK"/>
    <x v="2"/>
    <x v="0"/>
    <m/>
    <m/>
    <m/>
    <m/>
    <x v="2"/>
    <m/>
    <m/>
    <x v="1"/>
    <m/>
    <m/>
  </r>
  <r>
    <n v="844"/>
    <m/>
    <s v="JAW-JK-TJP-0616"/>
    <n v="30571930031"/>
    <s v="1127731003"/>
    <s v="KOMPLEK GREEN GARDEN"/>
    <s v="SPK RETURN BY XL"/>
    <s v="TB"/>
    <n v="106.949209"/>
    <n v="-6.1524260000000002"/>
    <n v="30"/>
    <s v="20/100/180/260"/>
    <m/>
    <m/>
    <m/>
    <s v="EID"/>
    <s v="JAW-JK-TJP-0616"/>
    <s v="Komplek Green Garden"/>
    <s v="B2S"/>
    <s v="TBG"/>
    <s v="JABO"/>
    <x v="10"/>
    <s v="DKI Jakarta"/>
    <s v="JAKARTA UTARA"/>
    <n v="6614368"/>
    <x v="164"/>
    <m/>
    <n v="827"/>
    <s v="&gt; 150 days"/>
    <d v="2020-06-11T00:00:00"/>
    <s v="W24-2020"/>
    <s v="Jun-2020"/>
    <s v="TBD"/>
    <s v="TBD"/>
    <s v="TBD"/>
    <s v="TBD"/>
    <s v="TBD"/>
    <s v="TBD"/>
    <s v="TBD"/>
    <s v="TBD"/>
    <s v="TBD"/>
    <s v="MW"/>
    <m/>
    <m/>
    <m/>
    <m/>
    <m/>
    <m/>
    <m/>
    <m/>
    <m/>
    <m/>
    <m/>
    <m/>
    <m/>
    <s v="02.SPK returned"/>
    <s v="02.SPK RETURNED"/>
    <m/>
    <s v="30.07.20 : email return by XL, Category Return Others, Return By XL, Remark change RND plan_x000a_23.07.20 : email SPK return from XL (Bu Anggie) dengan reason adanya perubahan design XL_x000a_22.07.20 : kandidat F yang diajukan propose MCP 25, namun RND request ketinggian RF 30m, TBG hanya dapat membangun max 25m, need approval RND XL untuk ketinggian 25m, Rekomendasi dari PEMDA untuk ketinggian pole maksimal di 25m_x000a_20.07.20 : Rekomendasi dari PEMDA untuk ketinggian pole maksimal di 25m, need validasi dan approval XL_x000a_16.07.20 : 13.07.20 : 09.07.20 : MOM : Perda max 20m, propose 25m (titik OK), tetapi XL masih minta 30m, meeting minggu depan keputusannya ok/nok 30m, IW 25m clear._x000a_06.07.20 : 02.07.20 : IW clear, Propose RND masih 30m, max propose TBG25m dan sedang pengajuan ke Pemda, plan RFI W1 Aug/8 Aug 20_x000a_29.06.20 : IW clear_x000a_25.06.20 : hasil validasi kandidat E NOK, kandidat F koordinat OK request 30m, Plan RFC Jun 2020_x000a_22.06.20 : 18.06.20 : proses IW on going, kand 300m diluar komplek, XL propose 30m,  Perda 20m dan diusahakan 25m (need konfirmasi RND XL)_x000a_15.06.20 : 11.06.20 : IW clear_x000a_08.06.20 : IW on going_x000a_04.06.20 : 01.06.20 : 29.05.20 : waiting RND review, paralel on going IW_x000a_28.05.20 : 25.05.20 : 21.05.20 : IW on going_x000a_14.05.20 : TNP ok C, tower 25_x000a_30.04.20 : Rehunting OG, propose return krn durasi 108 hari (MoM 30 Apr 20)_x000a_23.04.20 : 16.04.20 : Rehunting Lahan Private, high price_x000a_09.04.20 : kand NOK_x000a_02.04.20 : 25.03.20 : Candidat NOK, Rehunting_x000a_19.03.20 : 12.03.20 : waiting RND validation_x000a_20.02.20 : 13.02.20 : 06.02.20 : Kand A = Rehunting, Candidate A RF NOK"/>
    <x v="2"/>
    <x v="0"/>
    <m/>
    <m/>
    <m/>
    <m/>
    <x v="2"/>
    <m/>
    <m/>
    <x v="1"/>
    <m/>
    <m/>
  </r>
  <r>
    <n v="845"/>
    <m/>
    <s v="BAL-BA-MGW-1523"/>
    <n v="30570930031"/>
    <s v="1717281003"/>
    <s v="KUTA_UTARA_TIBUBENENG"/>
    <s v="SPK RETURN BY XL"/>
    <s v="TB"/>
    <n v="115.168167"/>
    <n v="-8.6156579999999998"/>
    <n v="25"/>
    <s v="0/120/240"/>
    <n v="2020"/>
    <s v="JEDI 2020 [NEW]"/>
    <m/>
    <s v="HTI"/>
    <s v="BAL-BA-MGW-1523"/>
    <s v="KUTA_UTARA_TIBUBENENG"/>
    <s v="B2S"/>
    <s v="TBG"/>
    <s v="EAST"/>
    <x v="4"/>
    <s v="Bali"/>
    <s v="KAB. BADUNG"/>
    <n v="6614369"/>
    <x v="164"/>
    <m/>
    <n v="827"/>
    <s v="&gt; 150 days"/>
    <d v="2020-06-11T00:00:00"/>
    <s v="W24-2020"/>
    <s v="Jun-2020"/>
    <s v="TBD"/>
    <s v="TBD"/>
    <s v="TBD"/>
    <s v="TBD"/>
    <s v="TBD"/>
    <s v="TBD"/>
    <s v="TBD"/>
    <s v="TBD"/>
    <s v="TBD"/>
    <m/>
    <m/>
    <m/>
    <m/>
    <m/>
    <m/>
    <m/>
    <m/>
    <m/>
    <m/>
    <m/>
    <m/>
    <m/>
    <m/>
    <s v="02.SPK returned"/>
    <s v="02.SPK RETURNED"/>
    <s v="isu cell plan/perda, tidak di ijinkan membangun tower di cellplan yang sudah ada existing tower, propose colo ke existing MCP TBG not OK by RND"/>
    <s v="04.06.20 : email return by XL karena isu Perizinan (Pemerintah) / Isu Cell Plan_x000a_13.02.20 : 06.02.20 : Kand A = Rehunting, Candidate A RF NOK_x000a_05.02.20 : Kand A = not approved by RND_x000a_30.02.20 : Kand A = proposes colo not approved, rehunting dekat NOM_x000a_28.02.20 : Kand A = submit A 115.16298 -8.61785 620.16 GF MCP 18 Propose colo to Site MCP Existing TBG Cellplan &amp; Perbup Badung_x000a_propose ke site existing dikarenakan dititik nominal sudah ada site existing, dan sesuai Perbup No.31 Tahun 2018, BAB IV Pasal 7 Ayat 3, menyatakan bahwa ini, “Apabila dalam 1 (satu) zona terdapat lebih dari 1 (satu) menara sebelum Peraturan Bupati ini ditetapkan,maka menara-menara tersebut dapat terus dimanfaatkan sebagai menara telekomunikasi sepanjang masih menjalankan kewajiban sebagai sarana pendukung dalam layanan telekomunikasi seluler kepada masyarakat dan/atau memberikan manfaat kepada pemerintah dalam layanan Smart City Terpadu”, dengan kata lain tidak dijinkannya membangun menara/MCP existing jika sudah ada existing didalam zona cellplan yang ada."/>
    <x v="2"/>
    <x v="0"/>
    <m/>
    <m/>
    <m/>
    <m/>
    <x v="2"/>
    <m/>
    <m/>
    <x v="1"/>
    <m/>
    <m/>
  </r>
  <r>
    <n v="847"/>
    <m/>
    <s v="JAW-BT-TNG-1463"/>
    <n v="30572560031"/>
    <s v="1317751003"/>
    <s v="MAULANA HASANUDIN CIPONDOH MAKMUR"/>
    <s v="SPK RETURN BY XL"/>
    <s v="TB"/>
    <n v="106.67802"/>
    <n v="-6.1799629999999999"/>
    <n v="35"/>
    <s v="90/210/330"/>
    <m/>
    <m/>
    <m/>
    <s v="EID"/>
    <s v="JAW-BT-TNG-1463"/>
    <s v="MAULANA HASANUDIN CIPONDOH MAKMUR"/>
    <s v="B2S"/>
    <s v="TBG"/>
    <s v="JABO"/>
    <x v="10"/>
    <s v="Banten"/>
    <s v="KOTA TANGERANG"/>
    <n v="6614368"/>
    <x v="164"/>
    <m/>
    <n v="827"/>
    <s v="&gt; 150 days"/>
    <d v="2020-06-11T00:00:00"/>
    <s v="W24-2020"/>
    <s v="Jun-2020"/>
    <s v="TBD"/>
    <s v="TBD"/>
    <s v="TBD"/>
    <s v="TBD"/>
    <s v="TBD"/>
    <s v="TBD"/>
    <s v="TBD"/>
    <s v="TBD"/>
    <s v="TBD"/>
    <m/>
    <m/>
    <m/>
    <m/>
    <m/>
    <m/>
    <m/>
    <m/>
    <m/>
    <m/>
    <m/>
    <m/>
    <m/>
    <m/>
    <s v="02.SPK returned"/>
    <s v="02.SPK RETURNED"/>
    <m/>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x v="2"/>
    <x v="0"/>
    <m/>
    <m/>
    <m/>
    <m/>
    <x v="2"/>
    <m/>
    <m/>
    <x v="1"/>
    <m/>
    <m/>
  </r>
  <r>
    <n v="850"/>
    <m/>
    <s v="JAW-JI-LMJ-4225-RETURN"/>
    <m/>
    <m/>
    <m/>
    <s v="SPK RETURN BY XL"/>
    <s v=""/>
    <n v="113.05882200000001"/>
    <n v="-8.1173780000000004"/>
    <n v="50"/>
    <s v="30/180/270"/>
    <m/>
    <m/>
    <m/>
    <s v="HTI"/>
    <s v="JAW-JI-LMJ-4225-RETURN"/>
    <s v="PASRUJAMBE_PASRUJAMBE"/>
    <s v="B2S"/>
    <s v="TBG"/>
    <s v="EAST"/>
    <x v="6"/>
    <s v="Jawa Timur"/>
    <s v="KAB. LUMAJANG"/>
    <n v="6614369"/>
    <x v="164"/>
    <m/>
    <n v="827"/>
    <s v="&gt; 150 days"/>
    <d v="2020-06-11T00:00:00"/>
    <s v="W24-2020"/>
    <s v="Jun-2020"/>
    <s v="TBD"/>
    <s v="TBD"/>
    <s v="TBD"/>
    <s v="TBD"/>
    <s v="TBD"/>
    <s v="TBD"/>
    <s v="TBD"/>
    <s v="TBD"/>
    <s v="TBD"/>
    <m/>
    <m/>
    <m/>
    <m/>
    <m/>
    <m/>
    <m/>
    <m/>
    <m/>
    <m/>
    <m/>
    <m/>
    <m/>
    <m/>
    <s v="02.SPK returned"/>
    <s v="02.SPK RETURNED"/>
    <m/>
    <s v="16.01.20 : CHANGE TO COLO, konfirmasi OK Change to Colo oleh XL (Pak Brovisa)_x000a_15.01.20 : propose to XL change to colo (email rudi)"/>
    <x v="2"/>
    <x v="0"/>
    <m/>
    <m/>
    <m/>
    <m/>
    <x v="2"/>
    <m/>
    <m/>
    <x v="1"/>
    <m/>
    <m/>
  </r>
  <r>
    <n v="863"/>
    <m/>
    <s v="JAW-BT-CPT-0448"/>
    <m/>
    <m/>
    <m/>
    <s v="SPK RETURN BY XL"/>
    <s v=""/>
    <n v="106.748355"/>
    <n v="-6.2700659999999999"/>
    <n v="25"/>
    <s v="0/70/190/270"/>
    <m/>
    <m/>
    <m/>
    <s v="EID"/>
    <s v="JAW-BT-CPT-0448"/>
    <s v="Pinguin Pondok Aren"/>
    <s v="B2S"/>
    <s v="TBG"/>
    <s v="JABO"/>
    <x v="14"/>
    <s v="Banten"/>
    <s v="KOTA TANGERANG SELAT"/>
    <n v="6614368"/>
    <x v="164"/>
    <m/>
    <n v="827"/>
    <s v="&gt; 150 days"/>
    <d v="2020-06-11T00:00:00"/>
    <s v="W24-2020"/>
    <s v="Jun-2020"/>
    <s v="TBD"/>
    <s v="TBD"/>
    <s v="TBD"/>
    <s v="TBD"/>
    <s v="TBD"/>
    <s v="TBD"/>
    <s v="TBD"/>
    <s v="TBD"/>
    <s v="TBD"/>
    <m/>
    <m/>
    <m/>
    <m/>
    <m/>
    <m/>
    <m/>
    <m/>
    <m/>
    <m/>
    <m/>
    <m/>
    <m/>
    <m/>
    <s v="02.SPK returned"/>
    <s v="02.SPK RETURNED"/>
    <m/>
    <s v="20.01.20 : email Surat Pengembalian SPK by Marketing ke LM XL_x000a_17.01.20 : email konfirmasi SPK return by Marketing &amp; XL_x000a_16.01.20 : XL (Pak Siro) confirm agar SPK B2S di return (redesign by Planning XL), karena berdasarkan hasil assessment site ini berdekatan dengan site existing XL yang colo ke TBG yaitu (BINTARO UTAMA RELOCATION-JAW-BT-TGR-2010) kurang lebih jarak nya 278 mtr dari NOM ._x000a__x000a_"/>
    <x v="2"/>
    <x v="0"/>
    <m/>
    <m/>
    <m/>
    <m/>
    <x v="2"/>
    <m/>
    <m/>
    <x v="1"/>
    <m/>
    <m/>
  </r>
  <r>
    <n v="851"/>
    <m/>
    <s v="JAW-BT-CPT-0476-RETURN"/>
    <m/>
    <m/>
    <m/>
    <s v="SPK RETURN BY XL"/>
    <s v=""/>
    <n v="106.766244"/>
    <n v="-6.331283"/>
    <n v="35"/>
    <s v="45/130/200/330"/>
    <m/>
    <m/>
    <m/>
    <s v="EID"/>
    <s v="JAW-BT-CPT-0476-RETURN"/>
    <s v="Pondok Cabe Raya"/>
    <s v="B2S"/>
    <s v="TBG"/>
    <s v="JABO"/>
    <x v="14"/>
    <s v="Banten"/>
    <s v="KOTA TANGERANG SELAT"/>
    <n v="6614368"/>
    <x v="164"/>
    <m/>
    <n v="827"/>
    <s v="&gt; 150 days"/>
    <d v="2020-06-11T00:00:00"/>
    <s v="W24-2020"/>
    <s v="Jun-2020"/>
    <s v="TBD"/>
    <s v="TBD"/>
    <s v="TBD"/>
    <s v="TBD"/>
    <s v="TBD"/>
    <s v="TBD"/>
    <s v="TBD"/>
    <s v="TBD"/>
    <s v="TBD"/>
    <s v="FO"/>
    <m/>
    <m/>
    <m/>
    <m/>
    <m/>
    <m/>
    <m/>
    <m/>
    <m/>
    <m/>
    <m/>
    <m/>
    <m/>
    <s v="02.SPK returned"/>
    <s v="02.SPK RETURNED"/>
    <m/>
    <s v="13.08.20 : 11.08.20 : email SPK return by XL, Category Return Government Permit , Return By XL, Remark ijin Rekomendasi dari KKOP hanya tinggi 5m_x000a_10.08.20 : 06.08.20 : MOM : SPK propose drop oleh XL karena isu perijinan/rekomendasi tinggi tower KKOP dan durasi_x000a_06.08.20 : 03.08.20 : 30.07.20 : 23.07.20 : Rekomendasi dari KKOP 5m, lokasi site berada di samping runway PONDOK CABE_x000a_20.07.20 : 16.07.20 : 13.07.20 : proses rekom KKOP_x000a_09.07.20 : MOM : need rekom ketinggian KKOP, titik di sebelah runway bandara pondok cabe, IW clear, CME start wait rekom KKOP release_x000a_02.07.20 : proses rekom, paralel hammertest, plan design done 8 juli, plan start cme 12 juli, plan SRFI 3 Aug_x000a_29.06.20 : 25.06.20 : proses rekom, camat minta dilengkapi dengan rekom KKOP, plan start CME minggu depan setelah rekom camat release_x000a_22.06.20 : 18.06.20 : IW clear, on going realisasi IW, plan start CME akhir bulan_x000a_15.06.20 : 11.06.20 : IW clear, proses pengajuan eskalasi sitac_x000a_08.06.20 : IW on going_x000a_04.06.20 : 28.05.20 : 25.05.20 : 08.05.20 : 30.04.20 : Negosiasi BAN _x000a_23.04.20 : 16.04.20 : Proses negosiasi BAN_x000a_09.04.20 : kandidat A, propose rooftop, IW 80%_x000a_02.04.20 : under review RND_x000a_31.03.20 : submit kand_x000a_25.03.20 : rehunting_x000a_19.03.20 : 19.03.20 : Rehunting_x000a_11.03.20 : 20.02.20 : rehunting, makesure regulasi tangsel06.02.20 : Hunting kandidat"/>
    <x v="2"/>
    <x v="0"/>
    <m/>
    <m/>
    <m/>
    <m/>
    <x v="2"/>
    <m/>
    <m/>
    <x v="1"/>
    <m/>
    <m/>
  </r>
  <r>
    <n v="854"/>
    <m/>
    <s v="JAW-JI-SBY-4337"/>
    <n v="30571350031"/>
    <s v="1643121003"/>
    <s v="RUNGKUT_MDKNAYU"/>
    <s v="SPK RETURN BY XL"/>
    <s v="TB"/>
    <n v="112.80414"/>
    <n v="-7.3298030000000001"/>
    <n v="30"/>
    <s v="0/120/240"/>
    <n v="2020"/>
    <s v="JEDI 2020 [NEW]"/>
    <m/>
    <s v="HTI"/>
    <s v="JAW-JI-SBY-4337"/>
    <s v="RUNGKUT_MDKNAYU"/>
    <s v="B2S"/>
    <s v="TBG"/>
    <s v="EAST"/>
    <x v="6"/>
    <s v="Jawa Timur"/>
    <s v="KOTA SURABAYA"/>
    <n v="6614369"/>
    <x v="164"/>
    <m/>
    <n v="827"/>
    <s v="&gt; 150 days"/>
    <d v="2020-06-11T00:00:00"/>
    <s v="W24-2020"/>
    <s v="Jun-2020"/>
    <s v="TBD"/>
    <s v="TBD"/>
    <s v="TBD"/>
    <s v="TBD"/>
    <s v="TBD"/>
    <s v="TBD"/>
    <s v="TBD"/>
    <s v="TBD"/>
    <s v="TBD"/>
    <s v="FO"/>
    <m/>
    <m/>
    <m/>
    <m/>
    <m/>
    <d v="2021-03-29T00:00:00"/>
    <m/>
    <m/>
    <m/>
    <m/>
    <m/>
    <m/>
    <m/>
    <s v="02.SPK returned"/>
    <s v="02.SPK RETURNED"/>
    <m/>
    <s v="22.06.20 : email SPK return by XL karena antenna too low, isu perda max ijin ketinggian tower, status di TR sudah return (remark antena too low)_x000a_18.06.20 : kand NOT OK by RND karena propose tinggi tower too low (antena too low)_x000a_15.06.20 : IW clear, waiting approval opr (reduce ketinggian menara)_x000a_11.06.20 : propose RT 2 lantai+stacking 4m+pole 6m = 17 m, need review RND terkait propose ketinggian_x000a_08.06.20 : IW clear_x000a_04.06.20 : IW on going, paralel rehunting kand alternatif_x000a_28.05.20 : 25.05.20 : rehunting_x000a_14.05.20 : 08.05.20 : 30.04.20 : rehunting_x000a_23.04.20 : 16.04.20 : 09.04.20 : kand NOK_x000a_02.04.20 : 25.03.20 : Candidat NOK, Rehunting, ketinggian yang diminta XL 20m. Propose ketinggian ke LL atau rehunting di gedung yang tinggi_x000a_19.03.20 : validasi RND_x000a_12.03.20 : need approval kandidat, TNP validation, propose reduce ketinggian_x000a_20.02.20 : 13.02.20 : 06.02.20 : Kand A = Rehunting, Candidate A RF NOK_x000a_31.01.20 : Kand A = submit A 112.80358 -7.330136 RT 9m + Pole 6m,  Perda Kota Surabaya utk area Rungkut max RT+pole 6m, Total ketinggian 15mAgl"/>
    <x v="2"/>
    <x v="0"/>
    <m/>
    <m/>
    <m/>
    <m/>
    <x v="2"/>
    <m/>
    <m/>
    <x v="1"/>
    <m/>
    <m/>
  </r>
  <r>
    <n v="857"/>
    <m/>
    <s v="JAW-JK-CKG-0708"/>
    <n v="30571870031"/>
    <s v="1127691003"/>
    <s v="SMA 64 CIPAYUNG"/>
    <s v="SPK RETURN BY XL"/>
    <s v="TB"/>
    <n v="106.891957"/>
    <n v="-6.3275759999999996"/>
    <n v="30"/>
    <s v="25/100/210/290"/>
    <m/>
    <m/>
    <m/>
    <s v="EID"/>
    <s v="JAW-JK-CKG-0708"/>
    <s v="SMA 64 Cipayung"/>
    <s v="B2S"/>
    <s v="TBG"/>
    <s v="JABO"/>
    <x v="10"/>
    <s v="DKI Jakarta"/>
    <s v="JAKARTA TIMUR"/>
    <n v="6614368"/>
    <x v="164"/>
    <m/>
    <n v="827"/>
    <s v="&gt; 150 days"/>
    <d v="2020-06-11T00:00:00"/>
    <s v="W24-2020"/>
    <s v="Jun-2020"/>
    <s v="TBD"/>
    <s v="TBD"/>
    <s v="TBD"/>
    <s v="TBD"/>
    <s v="TBD"/>
    <s v="TBD"/>
    <s v="TBD"/>
    <s v="TBD"/>
    <s v="TBD"/>
    <m/>
    <m/>
    <m/>
    <m/>
    <m/>
    <m/>
    <m/>
    <m/>
    <m/>
    <m/>
    <m/>
    <m/>
    <m/>
    <m/>
    <s v="02.SPK returned"/>
    <s v="02.SPK RETURNED"/>
    <m/>
    <s v="02.03.20 : email CANCEL SPK BY XL (Bu Anggie) karena perubahan plan XL_x000a_20.02.20 : Hunting, hard sitac, commcase imbas Bali Tower_x000a_06.02.20 : Hunting kandidat_x000a_"/>
    <x v="2"/>
    <x v="0"/>
    <m/>
    <m/>
    <m/>
    <m/>
    <x v="2"/>
    <m/>
    <m/>
    <x v="1"/>
    <m/>
    <m/>
  </r>
  <r>
    <n v="859"/>
    <m/>
    <s v="JAW-BT-TNG-1455"/>
    <n v="30572390031"/>
    <s v="1317591003"/>
    <s v="SUNAN KALIJAGA PESANGGRAHAN"/>
    <s v="SPK RETURN BY XL"/>
    <s v="TB"/>
    <n v="106.72729099999999"/>
    <n v="-6.2276749999999996"/>
    <n v="30"/>
    <s v="90/160/250/320"/>
    <m/>
    <m/>
    <m/>
    <s v="EID"/>
    <s v="JAW-BT-TNG-1455"/>
    <s v="Sunan Kalijaga Pesanggrahan"/>
    <s v="B2S"/>
    <s v="TBG"/>
    <s v="JABO"/>
    <x v="10"/>
    <s v="Banten"/>
    <s v="KOTA TANGERANG"/>
    <n v="6614368"/>
    <x v="164"/>
    <m/>
    <n v="827"/>
    <s v="&gt; 150 days"/>
    <d v="2020-06-11T00:00:00"/>
    <s v="W24-2020"/>
    <s v="Jun-2020"/>
    <s v="TBD"/>
    <s v="TBD"/>
    <s v="TBD"/>
    <s v="TBD"/>
    <s v="TBD"/>
    <s v="TBD"/>
    <s v="TBD"/>
    <s v="TBD"/>
    <s v="TBD"/>
    <m/>
    <m/>
    <m/>
    <m/>
    <m/>
    <m/>
    <m/>
    <m/>
    <m/>
    <m/>
    <m/>
    <m/>
    <m/>
    <m/>
    <s v="02.SPK returned"/>
    <s v="02.SPK RETURNED"/>
    <m/>
    <s v="03.04.20 : email return by system_x000a_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x v="2"/>
    <x v="0"/>
    <m/>
    <m/>
    <m/>
    <m/>
    <x v="2"/>
    <m/>
    <m/>
    <x v="1"/>
    <m/>
    <m/>
  </r>
  <r>
    <n v="860"/>
    <m/>
    <s v="JAW-BT-TNG-1458-RETURN"/>
    <m/>
    <m/>
    <m/>
    <s v="SPK RETURN BY XL"/>
    <s v=""/>
    <n v="106.649175"/>
    <n v="-6.1934760000000004"/>
    <n v="35"/>
    <s v="0/90/180/270"/>
    <m/>
    <m/>
    <m/>
    <s v="EID"/>
    <s v="JAW-BT-TNG-1458-RETURN"/>
    <s v="Taman Golf Boulevard"/>
    <s v="B2S"/>
    <s v="TBG"/>
    <s v="JABO"/>
    <x v="10"/>
    <s v="Banten"/>
    <s v="KOTA TANGERANG"/>
    <n v="6614368"/>
    <x v="164"/>
    <m/>
    <n v="827"/>
    <s v="&gt; 150 days"/>
    <d v="2020-06-11T00:00:00"/>
    <s v="W24-2020"/>
    <s v="Jun-2020"/>
    <s v="TBD"/>
    <s v="TBD"/>
    <s v="TBD"/>
    <s v="TBD"/>
    <s v="TBD"/>
    <s v="TBD"/>
    <s v="TBD"/>
    <s v="TBD"/>
    <s v="TBD"/>
    <s v="MW"/>
    <m/>
    <m/>
    <m/>
    <m/>
    <m/>
    <m/>
    <m/>
    <m/>
    <m/>
    <m/>
    <m/>
    <m/>
    <m/>
    <s v="02.SPK returned"/>
    <s v="02.SPK RETURNED"/>
    <s v="Lahan corporate MODERNLAND"/>
    <s v="04.08.20 : email SPK return, Category Return Community Issue, Return By XL_x000a_10.08.20 : 06.08.20 : proses pendekatan IW 1 kk, paralel rehunting kand alternatif_x000a_03.08.20 : 30.07.20 : 23.07.20 : IW Failed, 1 Warga menolak memberikan tanda tangan IW, Proses submit permohonan kerjasama dengan pihak MODERNLAND_x000a_20.07.20 : 16.07.20 : 13.07.20 : 09.07.20 : MOM : IW kurang 1 kk sepadan tower, warga orang Mahkamah Agung_x000a_06.07.20 : 02.07.20 : plan IW done 7 juli, plan rekom 10 juli, plan start CME 13 jul, plan SRFI 6 Aug_x000a_29.06.20 : 25.06.20 : IW kurang 1 kk, pole 25m_x000a_22.06.20 : 18.06.20 : kembali ke kandidat awal, IW on going, Plan IW Done Jun 2020_x000a_15.06.20 : 11.06.20 : IW clear (proses PKS)_x000a_08.06.20 : rehunting_x000a_04.06.20 : 01.06.20 : masih menunggu jawaban dari MODERNLAND, alternatif propose re-NOM_x000a_28.05.20 : 25.05.20 : 15.05.20 : 14.05.20 : 08.05.20 : Proses persetujuan permohonan kerjasama_x000a_30.04.20 : Rehunting Site_x000a_23.04.20 : 16.04.20 : IW on going, Proses persetujuan permohonan kerjasama kawasan Modernland_x000a_09.04.20 : 02.04.20 : 25.03.20 : IW on going,  Terbatasnya lahan yang disewakan_x000a_19.03.20 : proses BAN BAK_x000a_12.03.20 : Kawasan modernland_x000a_11.03.20 : 20.02.20 : hunting, Hunting, NOM berada di kawasan modernland_x000a_06.02.20 : Hunting kandidat_x000a_"/>
    <x v="2"/>
    <x v="0"/>
    <m/>
    <m/>
    <m/>
    <m/>
    <x v="2"/>
    <m/>
    <m/>
    <x v="1"/>
    <m/>
    <m/>
  </r>
  <r>
    <n v="862"/>
    <m/>
    <s v="JAW-JI-SDA-4069-RETURN"/>
    <m/>
    <m/>
    <m/>
    <s v="SPK RETURN BY XL"/>
    <s v=""/>
    <n v="112.725684"/>
    <n v="-7.3636670000000004"/>
    <n v="25"/>
    <s v="0/120/240"/>
    <m/>
    <m/>
    <m/>
    <s v="HTI"/>
    <s v="JAW-JI-SDA-4069-RETURN"/>
    <s v="WARUSDA_PEPELEGI"/>
    <s v="B2S"/>
    <s v="TBG"/>
    <s v="EAST"/>
    <x v="6"/>
    <s v="Jawa Timur"/>
    <s v="KAB. SIDOARJO"/>
    <n v="6614369"/>
    <x v="164"/>
    <m/>
    <n v="827"/>
    <s v="&gt; 150 days"/>
    <d v="2020-06-11T00:00:00"/>
    <s v="W24-2020"/>
    <s v="Jun-2020"/>
    <s v="TBD"/>
    <s v="TBD"/>
    <s v="TBD"/>
    <s v="TBD"/>
    <s v="TBD"/>
    <s v="TBD"/>
    <s v="TBD"/>
    <s v="TBD"/>
    <s v="TBD"/>
    <m/>
    <m/>
    <m/>
    <m/>
    <m/>
    <m/>
    <m/>
    <m/>
    <m/>
    <m/>
    <m/>
    <m/>
    <m/>
    <m/>
    <s v="02.SPK returned"/>
    <s v="02.SPK RETURNED"/>
    <m/>
    <s v="28.01.20 : email Return by XL, Redesign, Propose Colo ke site TBG Mawae Legi (B2S masih CME on going, plan start CME B2S 20 Feb, plan RFI 20 Mar 20))"/>
    <x v="2"/>
    <x v="0"/>
    <m/>
    <m/>
    <m/>
    <m/>
    <x v="2"/>
    <m/>
    <m/>
    <x v="1"/>
    <m/>
    <m/>
  </r>
  <r>
    <n v="787"/>
    <m/>
    <s v="JAW-JI-SDA-4076"/>
    <n v="30571460031"/>
    <s v="1643231003"/>
    <s v="BUDURAN_SIDOKEPUNG"/>
    <s v="SPK RETURN"/>
    <s v="TB"/>
    <n v="112.697807"/>
    <n v="-7.4305700000000003"/>
    <n v="30"/>
    <s v="0/120/240"/>
    <m/>
    <m/>
    <m/>
    <s v="HTI"/>
    <s v="JAW-JI-SDA-4076"/>
    <s v="BUDURAN_SIDOKEPUNG"/>
    <s v="B2S"/>
    <s v="TBG"/>
    <s v="EAST"/>
    <x v="6"/>
    <s v="Jawa Timur"/>
    <s v="KAB. SIDOARJO"/>
    <n v="6614369"/>
    <x v="164"/>
    <m/>
    <n v="827"/>
    <s v="&gt; 150 days"/>
    <d v="2020-06-11T00:00:00"/>
    <s v="W24-2020"/>
    <s v="Jun-2020"/>
    <s v="TBD"/>
    <s v="TBD"/>
    <s v="TBD"/>
    <s v="TBD"/>
    <s v="TBD"/>
    <s v="TBD"/>
    <s v="TBD"/>
    <s v="TBD"/>
    <s v="TBD"/>
    <m/>
    <m/>
    <m/>
    <m/>
    <m/>
    <m/>
    <m/>
    <m/>
    <m/>
    <m/>
    <m/>
    <m/>
    <m/>
    <m/>
    <s v="02.SPK returned"/>
    <s v="02.SPK RETURNED"/>
    <s v="Terdapat hystory hard comcase di SAR NOM"/>
    <s v="25.05.20 : SPK return di system XL 13 feb 20_x000a_22.05.20 : IW on going_x000a_08.05.20 : propose return by XL_x000a_30.04.20 : IW on going_x000a_23.04.20 : 16.04.20 : 09.04.20 : IW on going_x000a_02.04.20 : 19.03.20 : IW OG, CAND APPROVED OPR_x000a_28.02.20 : 27.02.20 : 07°25'49.84&quot;S 112°42'06.66&quot;E, IW 26 KK kurang 18 KK._x000a_13.02.20 : email Return SPK 10 feb 20 sesuai Surat permohonan perpanjangan waktu SPK B2S ke LM XL, Reason return karena terdapat history hard comcase di NOM _x000a_06.02.20 : kand A = validasi done, Candidate A RF TX OK_x000a_30.01.20 : Kand A = RND OK 30 70/150/310 30Jan20 : Ok candidate A, tower 32_x000a_28.01.20 : Kand A = submit A 112.69837 -7.4309444, propose tower 32m"/>
    <x v="2"/>
    <x v="0"/>
    <m/>
    <m/>
    <m/>
    <m/>
    <x v="2"/>
    <m/>
    <m/>
    <x v="1"/>
    <m/>
    <m/>
  </r>
  <r>
    <n v="788"/>
    <m/>
    <s v="JAW-JI-SDA-4075"/>
    <n v="30571450031"/>
    <s v="1643221003"/>
    <s v="BUDURAN_SIDOKERTO"/>
    <s v="SPK RETURN"/>
    <s v="TB"/>
    <n v="112.712199"/>
    <n v="-7.4340849999999996"/>
    <n v="30"/>
    <s v="0/120/240"/>
    <n v="2020"/>
    <s v="JEDI 2020 [NEW]"/>
    <m/>
    <s v="HTI"/>
    <s v="JAW-JI-SDA-4075"/>
    <s v="BUDURAN_SIDOKERTO"/>
    <s v="B2S"/>
    <s v="TBG"/>
    <s v="EAST"/>
    <x v="6"/>
    <s v="Jawa Timur"/>
    <s v="KAB. SIDOARJO"/>
    <n v="6614369"/>
    <x v="164"/>
    <m/>
    <n v="827"/>
    <s v="&gt; 150 days"/>
    <d v="2020-06-11T00:00:00"/>
    <s v="W24-2020"/>
    <s v="Jun-2020"/>
    <s v="TBD"/>
    <s v="TBD"/>
    <s v="TBD"/>
    <s v="TBD"/>
    <s v="TBD"/>
    <s v="TBD"/>
    <s v="TBD"/>
    <s v="TBD"/>
    <s v="TBD"/>
    <s v="FO"/>
    <m/>
    <m/>
    <m/>
    <m/>
    <m/>
    <m/>
    <m/>
    <m/>
    <m/>
    <m/>
    <m/>
    <m/>
    <m/>
    <s v="02.SPK returned"/>
    <s v="02.SPK RETURNED"/>
    <m/>
    <s v="22.06.20 : email SPK return by XL karena isu hard comcase/hard sitac, status di TR sudah return (remark hard candidat)_x000a_18.06.20 : sudah dilakukan joint survey dengan regional operator (sales dan planning), untuk masuk area yang mendekati NOM masih belum bisa/tidak bisa menerima orang luar, propose return karena hard sitac dan lockdown covid 19_x000a_15.06.20 : plan hunting outSAR_x000a_08.06.20 : 04.06.20 : 01.06.20 : plan submit kandidat 4 jun_x000a_28.05.20 : 25.05.20 : rehunting_x000a_15.05.20 : 14.05.20 : 08.05.20 : 30.04.20 : rehunting_x000a_23.04.20 : 16.04.20 : rehunting_x000a_09.04.20 : 02.04.20 : rehunting_x000a_25.03.20 : rehunting_x000a_19.03.20 : 20.02.20 : 13.02.20 : 06.02.20 : Hunting kandidat_x000a_17.01.20 : Markering akan input STIP 1 B2S_x000a_16.01.20 : konfirmasi NOK oleh XL (Pak Brovisa)_x000a_15.01.20 : propose to XL change to colo (email rudi)"/>
    <x v="2"/>
    <x v="0"/>
    <m/>
    <m/>
    <m/>
    <m/>
    <x v="2"/>
    <m/>
    <m/>
    <x v="1"/>
    <m/>
    <m/>
  </r>
  <r>
    <n v="789"/>
    <m/>
    <s v="JAW-JK-TJP-0621-RETURN"/>
    <m/>
    <m/>
    <m/>
    <s v="SPK RETURN"/>
    <s v=""/>
    <n v="106.830387"/>
    <n v="-6.1253130000000002"/>
    <n v="30"/>
    <s v="50/140/300"/>
    <m/>
    <m/>
    <m/>
    <s v="EID"/>
    <s v="JAW-JK-TJP-0621-RETURN"/>
    <s v="Dufan Marina"/>
    <s v="B2S"/>
    <s v="TBG"/>
    <s v="JABO"/>
    <x v="10"/>
    <s v="DKI Jakarta"/>
    <s v="JAKARTA UTARA"/>
    <n v="6614368"/>
    <x v="164"/>
    <m/>
    <n v="827"/>
    <s v="&gt; 150 days"/>
    <d v="2020-06-11T00:00:00"/>
    <s v="W24-2020"/>
    <s v="Jun-2020"/>
    <s v="TBD"/>
    <s v="TBD"/>
    <s v="TBD"/>
    <s v="TBD"/>
    <s v="TBD"/>
    <s v="TBD"/>
    <s v="TBD"/>
    <s v="TBD"/>
    <s v="TBD"/>
    <m/>
    <m/>
    <m/>
    <m/>
    <m/>
    <m/>
    <m/>
    <m/>
    <m/>
    <m/>
    <m/>
    <m/>
    <m/>
    <m/>
    <s v="02.SPK returned"/>
    <s v="02.SPK RETURNED"/>
    <m/>
    <s v="11.06.20 : rehunting, need re-NOM, actual status di Tower rental sudah return_x000a_08.06.20 : 04.06.20 : 01.06.20 : plan submit kand 4 jun._x000a_28.05.20 : 25.05.20 : rehunting_x000a_14.05.20 : 08.05.20 : rehunting_x000a_30.04.20 : rehunting_x000a_23.04.20 : 16.04.20 : Rehunting Site, NOM berada di lahan Kawasa ANCOL, IBS sudah ber PKS dengan pihak kawasan_x000a_09.04.20 : kand NOK_x000a_02.04.20 : 25.03.20 : Candidat NOK, Rehunting, NOM berada di lahan Kawasa ANCOL, IBS sudah ber PKS dengan pihak kawasan_x000a_19.03.20 : proses BAN BAK,  validasi RND_x000a_12.03.20 : Lahan kawasan Dufan_x000a_11.03.20 : 20.02.20 : IW on going_x000a_13.02.20 : 06.02.20 : Kand A = Rehunting, Candidate A RF NOK"/>
    <x v="2"/>
    <x v="0"/>
    <m/>
    <m/>
    <m/>
    <m/>
    <x v="2"/>
    <m/>
    <m/>
    <x v="1"/>
    <m/>
    <m/>
  </r>
  <r>
    <n v="790"/>
    <m/>
    <s v="JAW-JK-CKG-0668 (RETURN)"/>
    <m/>
    <m/>
    <m/>
    <s v="SPK RETURN"/>
    <s v=""/>
    <n v="106.862522"/>
    <n v="-6.2941200000000004"/>
    <n v="30"/>
    <s v="50/120/210/340"/>
    <m/>
    <m/>
    <s v="JL. H. Ali Gang Mundu II RT.04 RW.04 Kel. Tengah Kec. Keramat Jati Kota Jakarta Timur"/>
    <s v="EID"/>
    <s v="JAW-JK-CKG-0668 (RETURN)"/>
    <s v="Gang Induk Pasar Rebo"/>
    <s v="B2S"/>
    <s v="TBG"/>
    <s v="JABO"/>
    <x v="10"/>
    <s v="DKI Jakarta"/>
    <s v="JAKARTA TIMUR"/>
    <n v="6614368"/>
    <x v="164"/>
    <m/>
    <n v="827"/>
    <s v="&gt; 150 days"/>
    <d v="2020-06-11T00:00:00"/>
    <s v="W24-2020"/>
    <s v="Jun-2020"/>
    <s v="TBD"/>
    <s v="TBD"/>
    <s v="TBD"/>
    <s v="TBD"/>
    <s v="TBD"/>
    <s v="TBD"/>
    <s v="TBD"/>
    <s v="TBD"/>
    <s v="TBD"/>
    <s v="MW"/>
    <m/>
    <m/>
    <m/>
    <m/>
    <m/>
    <m/>
    <m/>
    <m/>
    <m/>
    <m/>
    <m/>
    <m/>
    <m/>
    <s v="02.SPK returned"/>
    <s v="02.SPK RETURNED"/>
    <s v="Propose RND min 25M"/>
    <s v="10.09.20 : SPK B2S RETURN diganti dengan SPK COLO reaktivasi yg release 4 sep 20_x000a_03.09.20 : 31.08.20 : 27.08.20 : 19.08.20 : SRFIN sent, cek status SPK return atau aktif_x000a_30.07.20 : 09.07.20 : 06.07.20 : IW clear, need propose reaktivasi_x000a_11.06.20 : rehunting, plan IW done jun 20, sudah ada kandidat (plan re-IW), actual status di Tower rental sudah return_x000a_08.06.20 : rehunting_x000a_04.06.20 : 01.06.20 : plan submit kand 4 jun._x000a_28.05.20 : 25.05.20 : 30.04.20 : Rehunting OG, propose return by XL krn durasi 108 hari (MoM 30 Apr 20)_x000a_23.04.20 : 16.04.20 : _x000a_09.04.20 : kand NOK_x000a_02.04.20 : 25.03.20 : rehunting_x000a_19.03.20 : rehunting_x000a_12.03.20 : rehunting_x000a_20.02.20 : 13.02.20 : 06.02.20 : Kand A = Rehunting, Candidate A RF NOK"/>
    <x v="2"/>
    <x v="0"/>
    <m/>
    <m/>
    <m/>
    <m/>
    <x v="2"/>
    <m/>
    <m/>
    <x v="1"/>
    <m/>
    <m/>
  </r>
  <r>
    <n v="791"/>
    <m/>
    <s v="JAW-JI-SDA-4074"/>
    <n v="30571440031"/>
    <s v="1643211003"/>
    <s v="GEDANGAN_BANGAH"/>
    <s v="SPK RETURN"/>
    <s v="TB"/>
    <n v="112.722413"/>
    <n v="-7.3798440000000003"/>
    <n v="30"/>
    <s v="0/120/240"/>
    <n v="2020"/>
    <s v="JEDI 2020 [NEW]"/>
    <m/>
    <s v="HTI"/>
    <s v="JAW-JI-SDA-4074"/>
    <s v="GEDANGAN_BANGAH"/>
    <s v="B2S"/>
    <s v="TBG"/>
    <s v="EAST"/>
    <x v="6"/>
    <s v="Jawa Timur"/>
    <s v="KAB. SIDOARJO"/>
    <n v="6614369"/>
    <x v="164"/>
    <m/>
    <n v="827"/>
    <s v="&gt; 150 days"/>
    <d v="2020-06-11T00:00:00"/>
    <s v="W24-2020"/>
    <s v="Jun-2020"/>
    <s v="TBD"/>
    <s v="TBD"/>
    <s v="TBD"/>
    <s v="TBD"/>
    <s v="TBD"/>
    <s v="TBD"/>
    <s v="TBD"/>
    <s v="TBD"/>
    <s v="TBD"/>
    <m/>
    <m/>
    <m/>
    <m/>
    <m/>
    <m/>
    <m/>
    <m/>
    <m/>
    <m/>
    <m/>
    <m/>
    <m/>
    <m/>
    <s v="02.SPK returned"/>
    <s v="02.SPK RETURNED"/>
    <s v="Terdapat hystory hard comcase di SAR NOM"/>
    <s v="25.05.20 : SPK return di system XL 13 feb 20_x000a_22.05.20 : IW on going_x000a_08.05.20 : propose return by XL_x000a_30.04.20 : IW on going_x000a_23.04.20 : 16.04.20 : 09.04.20 : IW on going_x000a_02.04.20 : IW on going_x000a_19.03.20 : 11.03.20 : rehunting_x000a_13.02.20 : email Return SPK 10 feb 20 sesuai Surat permohonan perpanjangan waktu SPK B2S ke LM XL, Reason return karena terdapat history hard comcase di NOM_x000a_06.02.20 : kand A = validasi done, Candidate A RF TX OK_x000a_30.01.20 : Kand A = RND OK 30 80/170/315 30Jan20 : Ok candidate A, tower 32_x000a_28.01.20 : Kand A = submit A 112.7223 -7.3800861, propose tower 32m"/>
    <x v="2"/>
    <x v="0"/>
    <m/>
    <m/>
    <m/>
    <m/>
    <x v="2"/>
    <m/>
    <m/>
    <x v="1"/>
    <m/>
    <m/>
  </r>
  <r>
    <n v="792"/>
    <m/>
    <s v="JAW-JI-SDA-4073"/>
    <n v="30573480031"/>
    <s v="1643481003"/>
    <s v="GEDANGAN_KETAJEN"/>
    <s v="SPK RETURN"/>
    <s v="TB"/>
    <n v="112.73548599999999"/>
    <n v="-7.3934990000000003"/>
    <n v="30"/>
    <s v="0/180/270"/>
    <n v="2020"/>
    <s v="JEDI 2020 [NEW]"/>
    <s v="Puri Surya Jaya C1  NO.07 Pasadena, Kel. Ketajen Kec. Gedangan, Kab. Sidoarjo Prov. Jawa Timur"/>
    <s v="HTI"/>
    <s v="JAW-JI-SDA-4073"/>
    <s v="GEDANGAN_KETAJEN"/>
    <s v="B2S"/>
    <s v="TBG"/>
    <s v="EAST"/>
    <x v="6"/>
    <s v="Jawa Timur"/>
    <s v="KAB. SIDOARJO"/>
    <n v="6614369"/>
    <x v="164"/>
    <m/>
    <n v="827"/>
    <s v="&gt; 150 days"/>
    <d v="2020-06-11T00:00:00"/>
    <s v="W24-2020"/>
    <s v="Jun-2020"/>
    <s v="TBD"/>
    <s v="TBD"/>
    <s v="TBD"/>
    <s v="TBD"/>
    <s v="TBD"/>
    <s v="TBD"/>
    <s v="TBD"/>
    <s v="TBD"/>
    <s v="TBD"/>
    <m/>
    <m/>
    <m/>
    <m/>
    <m/>
    <m/>
    <m/>
    <m/>
    <m/>
    <m/>
    <m/>
    <m/>
    <m/>
    <m/>
    <s v="02.SPK returned"/>
    <s v="02.SPK RETURNED"/>
    <s v="isu perijinan, Perda membatasi max ketinggian hanya 20m sehingga tidak memenuhi requirement/propose RND"/>
    <s v="30.04.20 : rehunting, status RETURN SPK by system per 13 feb 20_x000a_23.04.20 : 16.04.20 : 09.04.20 : kand NOK_x000a_02.04.20 : rehunting_x000a_19.03.20 : IW on going, need approval kandidat_x000a_12.03.20 : rehunting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17.01.20 : Markering akan input STIP 1 B2S_x000a_16.01.20 : info dari tim Jatim site PURI SURYAJAYA TBG sudah dismantle dan reloc ke Puri Suya jaya Reloc_x000a_15.01.20 : propose to XL change to colo (email rudi)"/>
    <x v="2"/>
    <x v="0"/>
    <m/>
    <m/>
    <m/>
    <m/>
    <x v="2"/>
    <m/>
    <m/>
    <x v="1"/>
    <m/>
    <m/>
  </r>
  <r>
    <n v="794"/>
    <m/>
    <s v="JAW-JK-CKG-0669-RETURN"/>
    <m/>
    <m/>
    <m/>
    <s v="SPK RETURN"/>
    <s v=""/>
    <n v="106.85829"/>
    <n v="-6.3170919999999997"/>
    <n v="30"/>
    <s v="0/90/180/270"/>
    <m/>
    <m/>
    <m/>
    <s v="EID"/>
    <s v="JAW-JK-CKG-0669-RETURN"/>
    <s v="Jalan R. A. Fadillah"/>
    <s v="B2S"/>
    <s v="TBG"/>
    <s v="JABO"/>
    <x v="10"/>
    <s v="DKI Jakarta"/>
    <s v="JAKARTA TIMUR"/>
    <n v="6614368"/>
    <x v="164"/>
    <m/>
    <n v="827"/>
    <s v="&gt; 150 days"/>
    <d v="2020-06-11T00:00:00"/>
    <s v="W24-2020"/>
    <s v="Jun-2020"/>
    <s v="TBD"/>
    <s v="TBD"/>
    <s v="TBD"/>
    <s v="TBD"/>
    <s v="TBD"/>
    <s v="TBD"/>
    <s v="TBD"/>
    <s v="TBD"/>
    <s v="TBD"/>
    <m/>
    <m/>
    <m/>
    <m/>
    <m/>
    <m/>
    <m/>
    <m/>
    <m/>
    <m/>
    <m/>
    <m/>
    <m/>
    <m/>
    <s v="02.SPK returned"/>
    <s v="02.SPK RETURNED"/>
    <m/>
    <s v="30.07.20 : 09.07.20 : 06.07.20 : 11.06.20 : IW clear (proses PKS), actual status di Tower rental sudah return, need propose reaktivasi_x000a_08.06.20 : rehunting_x000a_04.06.20 : 01.06.20 : plan submit kand 4 jun._x000a_28.05.20 : 25.05.20 : 30.04.20 : Rehunting OG, propose return by XL krn durasi 108 hari (MoM 30 Apr 20)_x000a_23.04.20 : 16.04.20 : Rehunting site NOM berada disekitar lahan Kompleks KOPASSUS_x000a_09.04.20 : kand NOK_x000a_02.04.20 : 25.03.20 : rehunting_x000a_19.03.20 : rehunting_x000a_12.03.20 : waiting RND validation_x000a_20.02.20 : 13.02.20 : 06.02.20 : Kand A = Rehunting, Candidate A RF NOK"/>
    <x v="2"/>
    <x v="0"/>
    <m/>
    <m/>
    <m/>
    <m/>
    <x v="2"/>
    <m/>
    <m/>
    <x v="1"/>
    <m/>
    <m/>
  </r>
  <r>
    <n v="797"/>
    <m/>
    <s v="JAW-JI-SBY-8279 (RETURN)"/>
    <m/>
    <m/>
    <m/>
    <s v="SPK RETURN"/>
    <s v=""/>
    <n v="112.78094900000001"/>
    <n v="-7.2277560000000003"/>
    <n v="30"/>
    <s v="0/120/240"/>
    <m/>
    <m/>
    <m/>
    <s v="HTI"/>
    <s v="JAW-JI-SBY-8279 (RETURN)"/>
    <s v="KENJERAN_TANAH_KALI_KEDINDING"/>
    <s v="B2S"/>
    <s v="TBG"/>
    <s v="EAST"/>
    <x v="6"/>
    <s v="Jawa Timur"/>
    <s v="KOTA SURABAYA"/>
    <n v="6614369"/>
    <x v="164"/>
    <m/>
    <n v="827"/>
    <s v="&gt; 150 days"/>
    <d v="2020-06-11T00:00:00"/>
    <s v="W24-2020"/>
    <s v="Jun-2020"/>
    <s v="TBD"/>
    <s v="TBD"/>
    <s v="TBD"/>
    <s v="TBD"/>
    <s v="TBD"/>
    <s v="TBD"/>
    <s v="TBD"/>
    <s v="TBD"/>
    <s v="TBD"/>
    <s v="MW"/>
    <m/>
    <m/>
    <m/>
    <m/>
    <m/>
    <m/>
    <m/>
    <m/>
    <m/>
    <m/>
    <m/>
    <m/>
    <m/>
    <s v="02.SPK returned"/>
    <s v="02.SPK RETURNED"/>
    <m/>
    <s v="31.08.20 : Reaktivasi dengan NEW SPK B2S use old STIP B2S, validasi kand paralel IW clear_x000a_25.06.20 : status di TR belum update return_x000a_22.06.20 : email SPK return by XL karena isu perijinan_x000a_15.06.20 : NEED APP OPR regulasi max 20m, plan perluasan SAR, per Meeting XL 11 jun XL meminta return (isu regulasi ketinggian sesuai Perda)_x000a_11.06.20 : propose return_x000a_08.06.20 : NEED APP OPR, IW OG , REDUCE KETINGGIAN / OUTSAR_x000a_04.06.20 : 28.05.20 : 25.05.20 : rehunting_x000a_14.05.20 : 08.05.20 : 30.04.20 : rehunting_x000a_23.04.20 : 16.04.20 : 09.04.20 : kand NOK_x000a_02.04.20 : 25.03.20 : Candidat NOK, Rehunting_x000a_11.03.20 : IW on going, propose reduce ketinggian_x000a_20.02.20 : Kand A = Mediasi dengan yayasan done , proses nego sewa lahan , JR drone , extend Menara masjid_x000a_13.02.20 : 06.02.20 : Kand A = Rehunting, Candidate A RF NOK_x000a_31.01.20 : Kand A = submit A 112.781419 -7.227581 RT 9 + Pole 6. Total ketinggian 15mAgl,  Perda Kota Surabaya utk area Rungkut max RT+pole 6m, "/>
    <x v="2"/>
    <x v="0"/>
    <m/>
    <m/>
    <m/>
    <m/>
    <x v="2"/>
    <m/>
    <m/>
    <x v="1"/>
    <m/>
    <m/>
  </r>
  <r>
    <n v="798"/>
    <m/>
    <s v="JAW-JI-BLT-1913-RETURN"/>
    <m/>
    <m/>
    <m/>
    <s v="SPK RETURN"/>
    <s v=""/>
    <n v="112.16753799999999"/>
    <n v="-8.1021739999999998"/>
    <n v="30"/>
    <s v="50/140/280"/>
    <m/>
    <m/>
    <m/>
    <s v="HTI"/>
    <s v="JAW-JI-BLT-1913-RETURN"/>
    <s v="KEPANJEN_KIDUL_KEPANJENKIDUL"/>
    <s v="B2S"/>
    <s v="TBG"/>
    <s v="EAST"/>
    <x v="6"/>
    <s v="Jawa Timur"/>
    <s v="KOTA BLITAR"/>
    <n v="6614369"/>
    <x v="164"/>
    <m/>
    <n v="827"/>
    <s v="&gt; 150 days"/>
    <d v="2020-06-11T00:00:00"/>
    <s v="W24-2020"/>
    <s v="Jun-2020"/>
    <s v="TBD"/>
    <s v="TBD"/>
    <s v="TBD"/>
    <s v="TBD"/>
    <s v="TBD"/>
    <s v="TBD"/>
    <s v="TBD"/>
    <s v="TBD"/>
    <s v="TBD"/>
    <s v="MW"/>
    <m/>
    <m/>
    <m/>
    <m/>
    <m/>
    <m/>
    <m/>
    <m/>
    <m/>
    <m/>
    <m/>
    <m/>
    <m/>
    <s v="02.SPK returned"/>
    <s v="02.SPK RETURNED"/>
    <m/>
    <s v="31.08.20 : Reaktivasi dengan NEW SPK B2S_x000a_25.06.20 : status di TR belum update return_x000a_22.06.20 : email SPK return by XL karena isu ketinggian sesuai Perda (isu perijinan)_x000a_18.06.20 : sudah dilakukan joint survey dengan pihak regional XL (sales &amp; planning), kandidat terakhir sesuai arahan XL IW failed, propose return karena isu ketinggian sesuai Perda (isu perijinan)_x000a_15.06.20 : rehunting, need JR issue pembatasan ketinggian menara, ketinggian kand tower not OK dan terkendala isu ketinggian Perda_x000a_11.06.20 : 08.06.20 : IW on going, isu regulasi_x000a_04.06.20 : 28.05.20 : 14.05.20 : 08.05.20 : 30.04.20 : IW on going, isu regulasi_x000a_23.04.20 : 16.04.20 : IW on going, isu regulasi_x000a_09.04.20 : 02.04.20 : 25.03.20 : Menunggu hasil dari perizinan Pole 6m. Tidak ada lahan lagi yang bisa di eksekusi padat penduduk / Perijinan Minta Struktur Gambar Bangunan_x000a_19.03.20 : 11.03.20 : IW on going_x000a_14.03.20 : A / S : 8°06'06.80&quot; E : 112°10'05.78&quot; / rooftop / Menunggu hasil dari perizinan Pole 6m. _x000a_09.03.20 : Propose lahan yang secure , koordinasi dengan dinas , propose pole 6 m , stacking 7 m , ( proses pemaparan di dinas terkait IW pole 6 m ) , target 15.3.20_x000a_28.02.20 : 24.02.20 : cand A, Rofftop, IW blm sign, perwali blitar RT 10, exsisting bangunan 7, cand B LL di luar negeri , rehunting cand C_x000a_20.02.20 : IW OG , kurang 1 KK , anak LL _x000a_13.02.20 : IW on going, Propose Rofftop , 2 lantai , staking 2 lantai ( 3,5 x2 ) + pole 9 ( need perwali ketinggian max pole 10m_x000a_06.02.20 : kand A = validasi done, Candidate A RF TX OK_x000a_"/>
    <x v="2"/>
    <x v="0"/>
    <m/>
    <m/>
    <m/>
    <m/>
    <x v="2"/>
    <m/>
    <m/>
    <x v="1"/>
    <m/>
    <m/>
  </r>
  <r>
    <n v="799"/>
    <m/>
    <s v="JAW-JI-SDA-4065"/>
    <n v="30571390031"/>
    <s v="1643161003"/>
    <s v="KRIAN_KRATON"/>
    <s v="SPK RETURN"/>
    <s v="TB"/>
    <n v="112.5587"/>
    <n v="-7.41"/>
    <n v="40"/>
    <s v="90/180/270"/>
    <n v="2020"/>
    <s v="JEDI 2020 [NEW]"/>
    <m/>
    <s v="HTI"/>
    <s v="JAW-JI-SDA-4065"/>
    <s v="KRIAN_KRATON"/>
    <s v="B2S"/>
    <s v="TBG"/>
    <s v="EAST"/>
    <x v="6"/>
    <s v="Jawa Timur"/>
    <s v="KAB. SIDOARJO"/>
    <n v="6614369"/>
    <x v="164"/>
    <m/>
    <n v="827"/>
    <s v="&gt; 150 days"/>
    <d v="2020-06-11T00:00:00"/>
    <s v="W24-2020"/>
    <s v="Jun-2020"/>
    <s v="TBD"/>
    <s v="TBD"/>
    <s v="TBD"/>
    <s v="TBD"/>
    <s v="TBD"/>
    <s v="TBD"/>
    <s v="TBD"/>
    <s v="TBD"/>
    <s v="TBD"/>
    <m/>
    <m/>
    <m/>
    <m/>
    <m/>
    <m/>
    <m/>
    <m/>
    <m/>
    <m/>
    <m/>
    <m/>
    <m/>
    <m/>
    <s v="02.SPK returned"/>
    <s v="02.SPK RETURNED"/>
    <m/>
    <s v="22.06.20 : email SPK return by XL karena isu hard comcase/hard sitac, status di TR sudah return (remark hard candidat)_x000a_15.06.20 : 11.06.20 : propose return_x000a_08.06.20 : rehunting, need arahan XL_x000a_04.06.20 : 28.05.20 : 25.05.20 : rehunting_x000a_14.05.20 : 08.05.20 : 30.04.20 : rehunting_x000a_23.04.20 : 16.04.20 : 09.04.20 : kand NOK_x000a_02.04.20 : rehunting_x000a_25.03.20 : 19.03.20 : IW on going_x000a_11.03.20 : rehunting_x000a_28.02.20 : 25.02.20 : kand A = IW Clear, re nego BAN_x000a_20.02.20 : kand A = IW On going_x000a_13.02.20 : kand A = IW on going_x000a_06.02.20 : kand A = validasi done, Candidate A RF TX OK_x000a_27.01.20 : kand A = 112.55822 -7.4092222 101.27 GF SST 42"/>
    <x v="2"/>
    <x v="0"/>
    <m/>
    <m/>
    <m/>
    <m/>
    <x v="2"/>
    <m/>
    <m/>
    <x v="1"/>
    <m/>
    <m/>
  </r>
  <r>
    <n v="800"/>
    <m/>
    <s v="JAW-JI-SDA-4083"/>
    <n v="30571520031"/>
    <s v="1643291003"/>
    <s v="KRIAN_SIDOMOJO"/>
    <s v="SPK RETURN"/>
    <s v="TB"/>
    <n v="112.586624"/>
    <n v="-7.3914070000000001"/>
    <n v="40"/>
    <s v="0/120/240"/>
    <n v="2020"/>
    <s v="JEDI 2020 [NEW]"/>
    <s v="Dsn. Tundungan RT 03 RW 02 Desa Sidomojo Kec. Krian Kab. Sidoarjo Prov. Jawa Timur"/>
    <s v="HTI"/>
    <s v="JAW-JI-SDA-4083"/>
    <s v="KRIAN_SIDOMOJO"/>
    <s v="B2S"/>
    <s v="TBG"/>
    <s v="EAST"/>
    <x v="6"/>
    <s v="Jawa Timur"/>
    <s v="KAB. SIDOARJO"/>
    <n v="6614369"/>
    <x v="164"/>
    <m/>
    <n v="827"/>
    <s v="&gt; 150 days"/>
    <d v="2020-06-11T00:00:00"/>
    <s v="W24-2020"/>
    <s v="Jun-2020"/>
    <s v="TBD"/>
    <s v="TBD"/>
    <s v="TBD"/>
    <s v="TBD"/>
    <s v="TBD"/>
    <s v="TBD"/>
    <s v="TBD"/>
    <s v="TBD"/>
    <s v="TBD"/>
    <s v="FO"/>
    <m/>
    <m/>
    <m/>
    <m/>
    <m/>
    <d v="2020-12-08T00:00:00"/>
    <m/>
    <m/>
    <m/>
    <m/>
    <m/>
    <m/>
    <m/>
    <s v="02.SPK returned"/>
    <s v="02.SPK RETURNED"/>
    <m/>
    <s v="21.09.20 : email return by system, hard kandidat_x000a_17.09.20 : Site return by XL_x000a_10.09.20 : 07.09.20 : start CME paling lambat minggu ini 10 sept 20_x000a_03.09.20 : proses fu perijinan, plan start CME minggu depan_x000a_31.08.20 : 27.08.20 : 24.08.20 : belum dapat start CME, msh butuh mediasi dng Muspika desa, plan start CME di awal bulan Sep_x000a_17.08.20 : 13.08.20 : plan start CME 20 Aug 20 (minggu depan)_x000a_10.08.20 : proses design, plan start CME 12 Aug_x000a_06.08.20 : plan start CME 12 Aug_x000a_03.08.20 : 23.07.20 : plan start CME 28 jul_x000a_13.07.20 : 02.07.20 : proses perijinan, plan start CME W2 Juli_x000a_29.06.20 : plan start CME W2 Juli or drop_x000a_25.06.20 : plan start CME minggu depan_x000a_22.06.20 : proses soiltest, proses perijinan, plan start CME awal July, plan RFI end July_x000a_18.06.20 : proses perijinan, plan start CME awal July, plan RFI end July_x000a_15.06.20 : request soiltest, proses perijinan_x000a_11.06.20 : 08.06.20 : 04.06.20 : IW clear,realisasi IW_x000a_01.06.20 : 28.05.20 : 25.05.20 : 14.05.20 : IW clear, renego biaya sitac_x000a_08.05.20 : 30.04.20 : 23.04.20 : 16.04.20 : IW clear, renego biaya sitac_x000a_09.04.20 : 02.04.20 : 25.03.20 : 19.03.20 : IW clear, proses renego kompensasi_x000a_11.03.20 : IW clear, proses renego dan validasi biaya sitac_x000a_28.02.20 : 26.02.20 :kand -7.393194,112.58481, IW clear 26 KK_x000a_24.02.20 : IW Clear_x000a_20.02.20 : IW On going_x000a_13.02.20 : IW on going_x000a_06.02.20 : Kand C = Candidate C Submit_x000a_27.01.20 : _x000a_kand A = 112.58667 -7.3915 11.36 GF SST 42_x000a_kand B = 112.58644 -7.3919722 65.89 GF SST 42"/>
    <x v="2"/>
    <x v="0"/>
    <m/>
    <m/>
    <m/>
    <m/>
    <x v="2"/>
    <m/>
    <m/>
    <x v="1"/>
    <m/>
    <m/>
  </r>
  <r>
    <n v="801"/>
    <m/>
    <s v="JAW-BT-CPT-0464"/>
    <n v="30572450031"/>
    <s v="1317641003"/>
    <s v="MENTENG BINTARO"/>
    <s v="SPK RETURN"/>
    <s v="TB"/>
    <n v="106.72958300000001"/>
    <n v="-6.2783699999999998"/>
    <n v="35"/>
    <s v="90/210/330"/>
    <m/>
    <m/>
    <m/>
    <s v="EID"/>
    <s v="JAW-BT-CPT-0464"/>
    <s v="MENTENG BINTARO"/>
    <s v="B2S"/>
    <s v="TBG"/>
    <s v="JABO"/>
    <x v="14"/>
    <s v="Banten"/>
    <s v="KOTA TANGERANG SELAT"/>
    <n v="6614368"/>
    <x v="164"/>
    <m/>
    <n v="827"/>
    <s v="&gt; 150 days"/>
    <d v="2020-06-11T00:00:00"/>
    <s v="W24-2020"/>
    <s v="Jun-2020"/>
    <s v="TBD"/>
    <s v="TBD"/>
    <s v="TBD"/>
    <s v="TBD"/>
    <s v="TBD"/>
    <s v="TBD"/>
    <s v="TBD"/>
    <s v="TBD"/>
    <s v="TBD"/>
    <s v="MW"/>
    <m/>
    <m/>
    <m/>
    <m/>
    <m/>
    <m/>
    <m/>
    <m/>
    <m/>
    <m/>
    <m/>
    <m/>
    <m/>
    <s v="02.SPK returned"/>
    <s v="02.SPK RETURNED"/>
    <m/>
    <s v="13.08.20 : 11.08.20 : email SPK return,Category Return Government Permit, Return By XL, Remark Canditate di lahan Fasos Pemkot. Permit government not release_x000a_ 10.08.20 : 06.08.20 : MOM : SPK  propose drop oleh XL karena isu proses perijinan dan durasi_x000a_06.08.20 :  Proses follow up rekomendasi penggunaan lahan Fasum PEMKOT, saat ini sedang dilakukan komunikasi dengan 3 SKPD : PUPR, KOMINFO, LINGKUNGAN_x000a_03.08.20 : 30.07.20 : 23.07.20 : 20.07.20 : Proses follow up rekomendasi penggunaan lahan Fasum PEMKOT_x000a_16.07.20 : 13.07.20 : IW Clear, menggunakan lahan Fasum Tangsel_x000a_09.07.20 : MOM : IW clear/no IW, menggunakan lahan fasum, plan rekom PUPR minggu depan, MCP 20m, plan CME start rabu 15 jul_x000a_06.07.20 : 02.07.20 : IW on going kurang 1 kk karena belum berhasil ditemui, plan IW clear minggu ini, plan rekom minggu depan, plan start CME akhir minggu depan 12 jul 20, plan RFI W2 Aug/15 aug 20_x000a_29.06.20 : 25.06.20 : IW minus 1 kk tanah kosong, plan Pic TBG Jumat 26 jun akan ke lokasi menemui 1 warga pemilik lahan kosong yang telah diketahui keberadaannya, plan IW done paling lambat Senin 29 Juni or drop by XL_x000a_22.06.20 : 18.06.20 : kembali ke kandidat awal, IW on going_x000a_15.06.20 : 11.06.20 : rehunting, plan IW done jun 20, , sudah ada kandidat (plan re-IW)_x000a_08.06.20 : 04.06.20 : 01.06.20 : IW clear, proses negosiasi harga_x000a_28.05.20 : 25.05.20 : 08.05.20 : 30.04.20 : Negosiasi BAN_x000a_23.04.20 : 16.04.20 : IW Clear, kandidat A BAN, Negosiasi BAN_x000a_09.04.20 : iw clear_x000a_02.04.20 : 02.04.20 : IW on going_x000a_25.03.20 : TNP review_x000a_19.03.20 :  validasi RND _x000a_20.02.20 : rehunrting, makesure regulasi tangsel_x000a_06.02.20 : Hunting kandidat_x000a_"/>
    <x v="2"/>
    <x v="0"/>
    <m/>
    <m/>
    <m/>
    <m/>
    <x v="2"/>
    <m/>
    <m/>
    <x v="1"/>
    <m/>
    <m/>
  </r>
  <r>
    <n v="802"/>
    <m/>
    <s v="JAW-JI-SBY-4339"/>
    <n v="30571360031"/>
    <s v="1643131003"/>
    <s v="MULYOREJO_KEJAWAN_PUTIH_TAMBAK"/>
    <s v="SPK RETURN"/>
    <s v="TB"/>
    <n v="112.809945"/>
    <n v="-7.2812929999999998"/>
    <n v="30"/>
    <s v="0/160/280"/>
    <n v="2020"/>
    <s v="JEDI 2020 [NEW]"/>
    <m/>
    <s v="HTI"/>
    <s v="JAW-JI-SBY-4339"/>
    <s v="MULYOREJO_KEJAWAN_PUTIH_TAMBAK"/>
    <s v="B2S"/>
    <s v="TBG"/>
    <s v="EAST"/>
    <x v="6"/>
    <s v="Jawa Timur"/>
    <s v="KOTA SURABAYA"/>
    <n v="6614369"/>
    <x v="164"/>
    <m/>
    <n v="827"/>
    <s v="&gt; 150 days"/>
    <d v="2020-06-11T00:00:00"/>
    <s v="W24-2020"/>
    <s v="Jun-2020"/>
    <s v="TBD"/>
    <s v="TBD"/>
    <s v="TBD"/>
    <s v="TBD"/>
    <s v="TBD"/>
    <s v="TBD"/>
    <s v="TBD"/>
    <s v="TBD"/>
    <s v="TBD"/>
    <m/>
    <m/>
    <m/>
    <m/>
    <m/>
    <m/>
    <d v="2021-02-05T00:00:00"/>
    <m/>
    <m/>
    <m/>
    <m/>
    <m/>
    <m/>
    <m/>
    <s v="02.SPK returned"/>
    <s v="02.SPK RETURNED"/>
    <s v="Area Developer (Pakuwon)"/>
    <s v="30.04.20 : rehunting_x000a_23.04.20 : 16.04.20 : 09.04.20 : 02.04.20 : 19.03.20 : 12.03.20 : rehunting_x000a_13.02.20 : 06.02.20 : Kand A = Rehunting, Candidate A RF NOK_x000a_31.01.20 : Kand A = submit A 112.807683 -7.278589 RT 12 + Pole 6 Total ketinggian 18mAgl,  Perda Kota Surabaya utk area Rungkut max RT+pole 6m, "/>
    <x v="2"/>
    <x v="0"/>
    <m/>
    <m/>
    <m/>
    <m/>
    <x v="2"/>
    <m/>
    <m/>
    <x v="1"/>
    <m/>
    <m/>
  </r>
  <r>
    <n v="803"/>
    <m/>
    <s v="JAW-JK-TJP-0627"/>
    <n v="30572060031"/>
    <s v="1127781003"/>
    <s v="PADEMANGAN TANJUNG PRIOK"/>
    <s v="SPK RETURN"/>
    <s v="TB"/>
    <n v="106.85292200000001"/>
    <n v="-6.1210789999999999"/>
    <n v="25"/>
    <s v="0/80/180/270"/>
    <m/>
    <m/>
    <m/>
    <s v="EID"/>
    <s v="JAW-JK-TJP-0627"/>
    <s v="Pademangan Tanjung Priok"/>
    <s v="B2S"/>
    <s v="TBG"/>
    <s v="JABO"/>
    <x v="10"/>
    <s v="DKI Jakarta"/>
    <s v="JAKARTA UTARA"/>
    <n v="6614368"/>
    <x v="164"/>
    <m/>
    <n v="827"/>
    <s v="&gt; 150 days"/>
    <d v="2020-06-11T00:00:00"/>
    <s v="W24-2020"/>
    <s v="Jun-2020"/>
    <s v="TBD"/>
    <s v="TBD"/>
    <s v="TBD"/>
    <s v="TBD"/>
    <s v="TBD"/>
    <s v="TBD"/>
    <s v="TBD"/>
    <s v="TBD"/>
    <s v="TBD"/>
    <m/>
    <m/>
    <m/>
    <m/>
    <m/>
    <m/>
    <m/>
    <m/>
    <m/>
    <m/>
    <m/>
    <m/>
    <m/>
    <m/>
    <s v="02.SPK returned"/>
    <s v="02.SPK RETURNED"/>
    <m/>
    <s v="11.06.20 : rehunting, need re-NOM , actual status di Tower rental sudah return_x000a_08.06.20 : 04.06.20 : 01.06.20 : plan submit kand 4 jun._x000a_28.05.20 : 25.05.20 : rehunting_x000a_14.05.20 : 08.05.20 : rehunting_x000a_30.04.20 : rehunting_x000a_23.04.20 : 16.04.20 : Rehunting Site, NOM berada di lahan Kawasa ANCOL, IBS sudah ber PKS dengan pihak kawasan_x000a_09.04.20 : kand NOK_x000a_02.04.20 : 25.03.20 : Candidat NOK, Rehunting_x000a_19.03.20 : validasi RND_x000a_11.03.20 : 20.02.20 : IW on going_x000a_13.02.20 : IW on going_x000a_06.02.20 : kand A = validasi done, Candidate A RF TX OK_x000a_30.01.20 : kand A = submit A 106°51'11.57&quot;E 6°07'15.74&quot;S/106.853214 -6.121039 OK, Center Antenna 20m"/>
    <x v="2"/>
    <x v="0"/>
    <m/>
    <m/>
    <m/>
    <m/>
    <x v="2"/>
    <m/>
    <m/>
    <x v="1"/>
    <m/>
    <m/>
  </r>
  <r>
    <n v="804"/>
    <m/>
    <s v="JAW-JI-SBY-4340"/>
    <n v="30571370031"/>
    <s v="1643141003"/>
    <s v="PAKAL_SBYPAKAL"/>
    <s v="SPK RETURN"/>
    <s v="TB"/>
    <n v="112.620501"/>
    <n v="-7.2496299999999998"/>
    <n v="30"/>
    <s v="90/230/330"/>
    <m/>
    <m/>
    <m/>
    <s v="HTI"/>
    <s v="JAW-JI-SBY-4340"/>
    <s v="PAKAL_SBYPAKAL"/>
    <s v="B2S"/>
    <s v="TBG"/>
    <s v="EAST"/>
    <x v="6"/>
    <s v="Jawa Timur"/>
    <s v="KOTA SURABAYA"/>
    <n v="6614369"/>
    <x v="164"/>
    <m/>
    <n v="827"/>
    <s v="&gt; 150 days"/>
    <d v="2020-06-11T00:00:00"/>
    <s v="W24-2020"/>
    <s v="Jun-2020"/>
    <s v="TBD"/>
    <s v="TBD"/>
    <s v="TBD"/>
    <s v="TBD"/>
    <s v="TBD"/>
    <s v="TBD"/>
    <s v="TBD"/>
    <s v="TBD"/>
    <s v="TBD"/>
    <m/>
    <m/>
    <m/>
    <m/>
    <m/>
    <m/>
    <m/>
    <m/>
    <m/>
    <m/>
    <m/>
    <m/>
    <m/>
    <m/>
    <s v="02.SPK returned"/>
    <s v="02.SPK RETURNED"/>
    <s v="Area Developer (Citraland)"/>
    <s v="30.04.20 : rehunting_x000a_23.04.20 : 16.04.20 : 09.04.20 : validasi NOK_x000a_02.04.20 : 19.03.20 : IW OG, JR REDUCE KETINGGIAN_x000a_12.03.20 : rehunting_x000a_13.02.20 : 06.02.20 : Kand A = Rehunting, Candidate A RF NOK_x000a_31.01.20 : Kand A = submit A 112.622917 -7.248444 RT 9.5 + Pole 6. Total ketinggian 15.5mAgl,  Perda Kota Surabaya utk area Rungkut max RT+pole 6m, "/>
    <x v="2"/>
    <x v="0"/>
    <m/>
    <m/>
    <m/>
    <m/>
    <x v="2"/>
    <m/>
    <m/>
    <x v="1"/>
    <m/>
    <m/>
  </r>
  <r>
    <n v="805"/>
    <m/>
    <s v="JAW-JI-SDA-4072"/>
    <n v="30571430031"/>
    <s v="1643201003"/>
    <s v="SEDATI_SEDATI_GEDE"/>
    <s v="SPK RETURN"/>
    <s v="TB"/>
    <n v="112.756736"/>
    <n v="-7.3741000000000003"/>
    <n v="30"/>
    <s v="0/120/240"/>
    <n v="2020"/>
    <s v="JEDI 2020 [NEW]"/>
    <s v="Jl. Jend. Wahono By Pass Juanda, Desa Sedati Gede Kec.Sedati, Kab.Sidoarjo Prov.Jawa Timur"/>
    <s v="HTI"/>
    <s v="JAW-JI-SDA-4072"/>
    <s v="SEDATI_SEDATI_GEDE"/>
    <s v="B2S"/>
    <s v="TBG"/>
    <s v="EAST"/>
    <x v="6"/>
    <s v="Jawa Timur"/>
    <s v="KAB. SIDOARJO"/>
    <n v="6614369"/>
    <x v="164"/>
    <m/>
    <n v="827"/>
    <s v="&gt; 150 days"/>
    <d v="2020-06-11T00:00:00"/>
    <s v="W24-2020"/>
    <s v="Jun-2020"/>
    <s v="TBD"/>
    <s v="TBD"/>
    <s v="TBD"/>
    <s v="TBD"/>
    <s v="TBD"/>
    <s v="TBD"/>
    <s v="TBD"/>
    <s v="TBD"/>
    <s v="TBD"/>
    <m/>
    <m/>
    <m/>
    <m/>
    <m/>
    <m/>
    <m/>
    <m/>
    <m/>
    <m/>
    <m/>
    <m/>
    <m/>
    <m/>
    <s v="02.SPK returned"/>
    <s v="02.SPK RETURNED"/>
    <s v="isu perijinan, Perda membatasi max ketinggian hanya 20m sehingga tidak memenuhi requirement/propose RND"/>
    <s v="30.04.20 : rehunting_x000a_23.04.20 : 16.04.20 : 09.04.20 : kand NOK_x000a_02.04.20 : rehunting_x000a_19.03.20 : IW on going, need approval kandidat_x000a_11.03.20 : 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
    <x v="2"/>
    <x v="0"/>
    <m/>
    <m/>
    <m/>
    <m/>
    <x v="2"/>
    <m/>
    <m/>
    <x v="1"/>
    <m/>
    <m/>
  </r>
  <r>
    <n v="806"/>
    <m/>
    <s v="JAW-JI-SDA-4081"/>
    <n v="30571500031"/>
    <s v="1643271003"/>
    <s v="SIDOARJO_BLURU_KIDUL"/>
    <s v="SPK RETURN"/>
    <s v="TB"/>
    <n v="112.729203"/>
    <n v="-7.4536290000000003"/>
    <n v="30"/>
    <s v="0/120/240"/>
    <n v="2020"/>
    <s v="JEDI 2020 [NEW]"/>
    <m/>
    <s v="HTI"/>
    <s v="JAW-JI-SDA-4081"/>
    <s v="SIDOARJO_BLURU_KIDUL"/>
    <s v="B2S"/>
    <s v="TBG"/>
    <s v="EAST"/>
    <x v="6"/>
    <s v="Jawa Timur"/>
    <s v="KAB. SIDOARJO"/>
    <n v="6614369"/>
    <x v="164"/>
    <m/>
    <n v="827"/>
    <s v="&gt; 150 days"/>
    <d v="2020-06-11T00:00:00"/>
    <s v="W24-2020"/>
    <s v="Jun-2020"/>
    <s v="TBD"/>
    <s v="TBD"/>
    <s v="TBD"/>
    <s v="TBD"/>
    <s v="TBD"/>
    <s v="TBD"/>
    <s v="TBD"/>
    <s v="TBD"/>
    <s v="TBD"/>
    <m/>
    <m/>
    <m/>
    <m/>
    <m/>
    <m/>
    <m/>
    <m/>
    <m/>
    <m/>
    <m/>
    <m/>
    <m/>
    <m/>
    <s v="02.SPK returned"/>
    <s v="02.SPK RETURNED"/>
    <s v="isu perijinan, Perda membatasi max ketinggian hanya 20m sehingga tidak memenuhi requirement/propose RND"/>
    <s v="30.04.20 : rehunting_x000a_23.04.20 : 16.04.20 : rehunting_x000a_09.04.20 : 02.04.20 : 19.03.20 : 11.03.20 : rehunting_x000a_13.02.20 : email Return SPK 10 feb 20 sesuai Surat permohonan perpanjangan waktu SPK B2S ke LM XL, Reason return karena isu perijinan, Perda membatasi max ketinggian hanya 20m sehingga tidak memenuhi requirement/propose RND_x000a_06.02.20 : Hunting kandidat_x000a_"/>
    <x v="2"/>
    <x v="0"/>
    <m/>
    <m/>
    <m/>
    <m/>
    <x v="2"/>
    <m/>
    <m/>
    <x v="1"/>
    <m/>
    <m/>
  </r>
  <r>
    <n v="807"/>
    <m/>
    <s v="JAW-JI-SDA-4080"/>
    <n v="30571490031"/>
    <s v="1643261003"/>
    <s v="SIDOARJO_BULUSIDOKARE"/>
    <s v="SPK RETURN"/>
    <s v="TB"/>
    <n v="112.726085"/>
    <n v="-7.4609940000000003"/>
    <n v="30"/>
    <s v="0/120/240"/>
    <n v="2020"/>
    <s v="JEDI 2020 [NEW]"/>
    <m/>
    <s v="HTI"/>
    <s v="JAW-JI-SDA-4080"/>
    <s v="SIDOARJO_BULUSIDOKARE"/>
    <s v="B2S"/>
    <s v="TBG"/>
    <s v="EAST"/>
    <x v="6"/>
    <s v="Jawa Timur"/>
    <s v="KAB. SIDOARJO"/>
    <n v="6614369"/>
    <x v="164"/>
    <m/>
    <n v="827"/>
    <s v="&gt; 150 days"/>
    <d v="2020-06-11T00:00:00"/>
    <s v="W24-2020"/>
    <s v="Jun-2020"/>
    <s v="TBD"/>
    <s v="TBD"/>
    <s v="TBD"/>
    <s v="TBD"/>
    <s v="TBD"/>
    <s v="TBD"/>
    <s v="TBD"/>
    <s v="TBD"/>
    <s v="TBD"/>
    <m/>
    <m/>
    <m/>
    <m/>
    <m/>
    <m/>
    <m/>
    <m/>
    <m/>
    <m/>
    <m/>
    <m/>
    <m/>
    <m/>
    <s v="02.SPK returned"/>
    <s v="02.SPK RETURNED"/>
    <s v="isu perijinan, Perda membatasi max ketinggian hanya 20m sehingga tidak memenuhi requirement/propose RND"/>
    <s v="25.05.20 : SPK return di system XL 13 feb 20_x000a_14.05.20 : IW on going_x000a_08.05.20 : 30.04.20 : propose site MCP atau RT_x000a_23.04.20 : 16.04.20 : 09.04.20 : 02.04.20 : IW on going_x000a_19.03.20 : rehunting_x000a_13.02.20 : email Return SPK 10 feb 20 sesuai Surat permohonan perpanjangan waktu SPK B2S ke LM XL, Reason return karena isu perijinan, Perda membatasi max ketinggian hanya 20m sehingga tidak memenuhi requirement/propose RND_x000a_06.02.20 : kand B = validasi done, Candidate C RF TX OK_x000a_30.01.20 : Kand B = RND OK 30 15/90/280 30Jan20 : Ok candidate A, tower 32_x000a_28.01.20 : _x000a_Kand A = submit A 112.72714 -7.4618139, propose MCP 18m_x000a_Kand B = submit B 112.72614 -7.4613944, propose SST 32m"/>
    <x v="2"/>
    <x v="0"/>
    <m/>
    <m/>
    <m/>
    <m/>
    <x v="2"/>
    <m/>
    <m/>
    <x v="1"/>
    <m/>
    <m/>
  </r>
  <r>
    <n v="808"/>
    <m/>
    <s v="JAW-JI-SDA-4078"/>
    <n v="30571470031"/>
    <s v="1643241003"/>
    <s v="SIDOARJO_SUKO"/>
    <s v="SPK RETURN"/>
    <s v="TB"/>
    <n v="112.686117"/>
    <n v="-7.448963"/>
    <n v="30"/>
    <s v="0/120/240"/>
    <n v="2020"/>
    <s v="JEDI 2020 [NEW]"/>
    <m/>
    <s v="HTI"/>
    <s v="JAW-JI-SDA-4078"/>
    <s v="SIDOARJO_SUKO"/>
    <s v="B2S"/>
    <s v="TBG"/>
    <s v="EAST"/>
    <x v="6"/>
    <s v="Jawa Timur"/>
    <s v="KAB. SIDOARJO"/>
    <n v="6614369"/>
    <x v="164"/>
    <m/>
    <n v="827"/>
    <s v="&gt; 150 days"/>
    <d v="2020-06-11T00:00:00"/>
    <s v="W24-2020"/>
    <s v="Jun-2020"/>
    <s v="TBD"/>
    <s v="TBD"/>
    <s v="TBD"/>
    <s v="TBD"/>
    <s v="TBD"/>
    <s v="TBD"/>
    <s v="TBD"/>
    <s v="TBD"/>
    <s v="TBD"/>
    <m/>
    <m/>
    <m/>
    <m/>
    <m/>
    <m/>
    <m/>
    <m/>
    <m/>
    <m/>
    <m/>
    <m/>
    <m/>
    <m/>
    <s v="02.SPK returned"/>
    <s v="02.SPK RETURNED"/>
    <s v="isu perijinan, Perda membatasi max ketinggian hanya 20m sehingga tidak memenuhi requirement/propose RND"/>
    <s v="30.04.20 : rehunting_x000a_23.04.20 : 16.04.20 : 09.04.20 : kand NOK_x000a_02.04.20 : 19.03.20 : 12.03.20 : rehunting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04.02.20 : Kand A = submit A 112.68689 -7.448081 130.22 RT 8 Pole 6 Perda antar tower Kab Sidoarjo with justification below"/>
    <x v="2"/>
    <x v="0"/>
    <m/>
    <m/>
    <m/>
    <m/>
    <x v="2"/>
    <m/>
    <m/>
    <x v="1"/>
    <m/>
    <m/>
  </r>
  <r>
    <n v="809"/>
    <m/>
    <s v="JAW-BT-TNG-1456 (RETURN)"/>
    <m/>
    <m/>
    <m/>
    <s v="SPK RETURN"/>
    <s v=""/>
    <n v="106.64105600000001"/>
    <n v="-6.2129349999999999"/>
    <n v="35"/>
    <s v="30/150/290"/>
    <m/>
    <m/>
    <m/>
    <s v="EID"/>
    <s v="JAW-BT-TNG-1456 (RETURN)"/>
    <s v="SMPN 14 Tangerang"/>
    <s v="B2S"/>
    <s v="TBG"/>
    <s v="JABO"/>
    <x v="10"/>
    <s v="Banten"/>
    <s v="KOTA TANGERANG"/>
    <n v="6614368"/>
    <x v="164"/>
    <m/>
    <n v="827"/>
    <s v="&gt; 150 days"/>
    <d v="2020-06-11T00:00:00"/>
    <s v="W24-2020"/>
    <s v="Jun-2020"/>
    <s v="TBD"/>
    <s v="TBD"/>
    <s v="TBD"/>
    <s v="TBD"/>
    <s v="TBD"/>
    <s v="TBD"/>
    <s v="TBD"/>
    <s v="TBD"/>
    <s v="TBD"/>
    <s v="MW"/>
    <m/>
    <m/>
    <m/>
    <m/>
    <m/>
    <m/>
    <m/>
    <m/>
    <m/>
    <m/>
    <m/>
    <m/>
    <m/>
    <s v="02.SPK returned"/>
    <s v="02.SPK RETURNED"/>
    <s v="Propose RND min 25M"/>
    <s v="24.09.20 : REKOM LURCAM OG_x000a_13.08.20 : 11.08.20 : email SPK return by XL,  Category Return Government Permit, Return By XL, Remark Permit from government not release_x000a_10.08.20 : 06.08.20 : MOM : SPK propose drop oleh XL karena isu proses perijinan dan durasi_x000a_06.08.20 : Follow up rekomendasi hasil Presentasi Teknis, target minggu depan release_x000a_03.08.20 : 30.07.20 : Follow up rekomendasi hasil Presentasi Teknis_x000a_23.07.20 : 20.07.20 : Presentasi Teknis done dengan PEMKOT, Follow up rekomendasi hasil Presentasi Teknis, Plan Released tgl 22/07_x000a_16.07.20 : 13.07.20 : 09.07.20 : MOM : IW clear, proses perijinan tangkot outcell belum clear, plan CME start minggu depan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Done IW, proses rekom_x000a_15.06.20 : 11.06.20 : proses validasi, paralel IW clear_x000a_08.06.20 : RND review_x000a_04.06.20 : 01.06.20 : IW on going_x000a_28.05.20 : 25.05.20 : 21.05.20 : IW on going_x000a_14.05.20 : TNP ok B, tower 25_x000a_30.04.20 : Rehunting OG, propose return krn durasi 108 hari (MoM 30 Apr 20)_x000a_23.04.20 : 16.04.20 : _x000a_09.04.20 : kand NOK_x000a_02.04.20 : 25.03.20 : Candidat NOK, Rehunting_x000a_19.03.20 : IW on going_x000a_12.03.20 : rehunting_x000a_20.02.20 : 13.02.20 : 06.02.20 : Kand A = Rehunting, Candidate A RF NOK"/>
    <x v="2"/>
    <x v="0"/>
    <m/>
    <m/>
    <m/>
    <m/>
    <x v="2"/>
    <m/>
    <m/>
    <x v="1"/>
    <m/>
    <m/>
  </r>
  <r>
    <n v="810"/>
    <m/>
    <s v="JAW-BT-TGR-0022"/>
    <n v="30572010031"/>
    <s v="1317401003"/>
    <s v="TAMAN KOTA TANGERANG"/>
    <s v="SPK RETURN"/>
    <s v="TB"/>
    <n v="106.48560500000001"/>
    <n v="-6.2699680000000004"/>
    <n v="35"/>
    <s v="55/180/280"/>
    <m/>
    <m/>
    <m/>
    <s v="EID"/>
    <s v="JAW-BT-TGR-0022"/>
    <s v="Taman Kota Tangerang"/>
    <s v="B2S"/>
    <s v="TBG"/>
    <s v="JABO"/>
    <x v="14"/>
    <s v="Banten"/>
    <s v="TANGERANG"/>
    <n v="6614368"/>
    <x v="164"/>
    <m/>
    <n v="827"/>
    <s v="&gt; 150 days"/>
    <d v="2020-06-11T00:00:00"/>
    <s v="W24-2020"/>
    <s v="Jun-2020"/>
    <s v="TBD"/>
    <s v="TBD"/>
    <s v="TBD"/>
    <s v="TBD"/>
    <s v="TBD"/>
    <s v="TBD"/>
    <s v="TBD"/>
    <s v="TBD"/>
    <s v="TBD"/>
    <s v="MW"/>
    <m/>
    <m/>
    <m/>
    <m/>
    <m/>
    <m/>
    <m/>
    <m/>
    <m/>
    <m/>
    <m/>
    <m/>
    <m/>
    <s v="02.SPK returned"/>
    <s v="02.SPK RETURNED"/>
    <m/>
    <s v="30.07.20 : 09.07.20 : 25.06.20 : XL propose return dulu dan dapat diajukan reaktivasi jika progress sudah clear, status TR belum return_x000a_22.06.20 : 18.06.20 : area perkantoran bupati Tangerang, terkendala saat PSBB ASN WFH, sempat cari kand B diluar area perkantoran._x000a_Skrg proses fu kembali kand A (area perkantoran Bupati)._x000a_XL propose return dulu dan akan diajukan reaktivasi jika progress sudah clear_x000a_15.06.20 : 11.06.20 : Proses kerjasama corporate_x000a_08.06.20 : rehunting_x000a_04.06.20 : 01.06.20 : 29.05.20 : waiting RND review_x000a_28.05.20 : 25.05.20 : 15.05.20 : IW on going_x000a_14.05.20 : 08.05.20 : rehunting_x000a_30.04.20 : Rehunting OG_x000a_23.04.20 : 16.04.20 : _x000a_09.04.20 : kand NOK_x000a_02.04.20 : under review RND_x000a_25.03.20 : rehunting_x000a_19.03.20 : rehunting_x000a_12.03.20 : rehunting_x000a_20.02.20 : 13.02.20 : 06.02.20 : Kand A = Rehunting, Candidate A RF NOK_x000a_24.01.20 : kand A = RND NOT OK near existing"/>
    <x v="2"/>
    <x v="0"/>
    <m/>
    <m/>
    <m/>
    <m/>
    <x v="2"/>
    <m/>
    <m/>
    <x v="1"/>
    <m/>
    <m/>
  </r>
  <r>
    <n v="812"/>
    <m/>
    <s v="JAW-JI-SDA-4067"/>
    <n v="30571400031"/>
    <s v="1643171003"/>
    <s v="TAMAN_GELURAN"/>
    <s v="SPK RETURN"/>
    <s v="TB"/>
    <n v="112.69610900000001"/>
    <n v="-7.3683439999999996"/>
    <n v="30"/>
    <s v="60/200/300"/>
    <n v="2020"/>
    <s v="JEDI 2020 [NEW]"/>
    <m/>
    <s v="HTI"/>
    <s v="JAW-JI-SDA-4067"/>
    <s v="TAMAN_GELURAN"/>
    <s v="B2S"/>
    <s v="TBG"/>
    <s v="EAST"/>
    <x v="6"/>
    <s v="Jawa Timur"/>
    <s v="KAB. SIDOARJO"/>
    <n v="6614369"/>
    <x v="164"/>
    <m/>
    <n v="827"/>
    <s v="&gt; 150 days"/>
    <d v="2020-06-11T00:00:00"/>
    <s v="W24-2020"/>
    <s v="Jun-2020"/>
    <s v="TBD"/>
    <s v="TBD"/>
    <s v="TBD"/>
    <s v="TBD"/>
    <s v="TBD"/>
    <s v="TBD"/>
    <s v="TBD"/>
    <s v="TBD"/>
    <s v="TBD"/>
    <m/>
    <m/>
    <m/>
    <m/>
    <m/>
    <m/>
    <d v="2021-03-05T00:00:00"/>
    <m/>
    <m/>
    <m/>
    <m/>
    <m/>
    <m/>
    <m/>
    <s v="02.SPK returned"/>
    <s v="02.SPK RETURNED"/>
    <s v="Terdapat hystory hard comcase di SAR NOM"/>
    <s v="30.04.20 : rehunting_x000a_23.04.20 : 16.04.20 : 09.04.20 : kand NOK_x000a_02.04.20 : rehunting_x000a_19.03.20 : IW on going, need approval kandidat_x000a_12.03.20 : rehunting_x000a_13.02.20 : email Return SPK 10 feb 20 sesuai Surat permohonan perpanjangan waktu SPK B2S ke LM XL, Reason return karena terdapat history hard comcase di NOM _x000a_06.02.20 : Kand A = Rehunting, Candidate A RF NOK_x000a_04.02.20 : Kand A = submit A 112.69219 -7.370028 470.59 RT 8 Pole 6 Perda antar tower Kab Sidoarjo with justification &amp; Panoramic attached"/>
    <x v="2"/>
    <x v="0"/>
    <m/>
    <m/>
    <m/>
    <m/>
    <x v="2"/>
    <m/>
    <m/>
    <x v="1"/>
    <m/>
    <m/>
  </r>
  <r>
    <n v="813"/>
    <m/>
    <s v="JAW-JK-TJP-0622 (RETURN)"/>
    <m/>
    <m/>
    <m/>
    <s v="SPK RETURN"/>
    <s v=""/>
    <n v="106.834367"/>
    <n v="-6.1311410000000004"/>
    <n v="25"/>
    <s v="0/90/160"/>
    <m/>
    <m/>
    <s v="R.E MARTADINATA RT.01 RW.013 Kel. PADEMANGAN BARTA  KEC.PADEMANGAN KOTA.JAKARTA UTARA"/>
    <s v="EID"/>
    <s v="JAW-JK-TJP-0622 (RETURN)"/>
    <s v="Tol Pelabuhan Ancol"/>
    <s v="B2S"/>
    <s v="TBG"/>
    <s v="JABO"/>
    <x v="10"/>
    <s v="DKI Jakarta"/>
    <s v="JAKARTA UTARA"/>
    <n v="6614368"/>
    <x v="164"/>
    <m/>
    <n v="827"/>
    <s v="&gt; 150 days"/>
    <d v="2020-06-11T00:00:00"/>
    <s v="W24-2020"/>
    <s v="Jun-2020"/>
    <s v="TBD"/>
    <s v="TBD"/>
    <s v="TBD"/>
    <s v="TBD"/>
    <s v="TBD"/>
    <s v="TBD"/>
    <s v="TBD"/>
    <s v="TBD"/>
    <s v="TBD"/>
    <s v="MW"/>
    <m/>
    <m/>
    <m/>
    <m/>
    <m/>
    <m/>
    <m/>
    <m/>
    <m/>
    <m/>
    <m/>
    <m/>
    <m/>
    <s v="02.SPK returned"/>
    <s v="02.SPK RETURNED"/>
    <m/>
    <s v="17.09.20 : SPK B2S RETURN diganti dengan SPK COLO reaktivasi yg release 4 sep 20_x000a_09.07.20 : 06.07.20 : 18.06.20 : Propose reaktivasi SPK, progress start excavation_x000a_11.06.20 : excavation, actual status di Tower rental sudah return_x000a_08.06.20 : 04.06.20 : 01.06.20 : sudah galian, plan balik ke galian awal (ada pipa PDAM 4) geser ada pipa GAS --&gt; prosesredesign dg borepile, sudah diajukan_x000a_28.05.20 : 25.05.20 : 21.05.20 : 18.05.20 : kand D RND NOK krn near existing, paralel penyelesaian comcase site sebelumnya_x000a_16.05.20 : submit kand D, pindah lokasi karena comcase_x000a_14.05.20 : excavation geser titik, galian pondasi ketemu pipa gas_x000a_08.05.20 : excavation on going_x000a_30.04.20 : preparation start CME_x000a_23.04.20 : 16.04.20 : Plan Start CME 17/04_x000a_09.04.20 : IW clear, RT RW, Lurah Clear, Plan start CME 15/04_x000a_02.04.20 : under review RND_x000a_25.03.20 : Candidat NOK, Rehunting_x000a_19.03.20 : validasi RND_x000a_20.02.20 : rehunting_x000a_06.02.20 : Hunting kandidat"/>
    <x v="2"/>
    <x v="0"/>
    <m/>
    <m/>
    <m/>
    <m/>
    <x v="2"/>
    <m/>
    <m/>
    <x v="1"/>
    <m/>
    <m/>
  </r>
  <r>
    <n v="814"/>
    <m/>
    <s v="JAW-JI-SDA-4079"/>
    <n v="30571480031"/>
    <s v="1643251003"/>
    <s v="TULANGAN_GRABAGAN"/>
    <s v="SPK RETURN"/>
    <s v="TB"/>
    <n v="112.629931"/>
    <n v="-7.4430519999999998"/>
    <n v="40"/>
    <s v="0/120/240"/>
    <n v="2020"/>
    <s v="JEDI 2020 [NEW]"/>
    <m/>
    <s v="HTI"/>
    <s v="JAW-JI-SDA-4079"/>
    <s v="TULANGAN_GRABAGAN"/>
    <s v="B2S"/>
    <s v="TBG"/>
    <s v="EAST"/>
    <x v="6"/>
    <s v="Jawa Timur"/>
    <s v="KAB. SIDOARJO"/>
    <n v="6614369"/>
    <x v="164"/>
    <m/>
    <n v="827"/>
    <s v="&gt; 150 days"/>
    <d v="2020-06-11T00:00:00"/>
    <s v="W24-2020"/>
    <s v="Jun-2020"/>
    <s v="TBD"/>
    <s v="TBD"/>
    <s v="TBD"/>
    <s v="TBD"/>
    <s v="TBD"/>
    <s v="TBD"/>
    <s v="TBD"/>
    <s v="TBD"/>
    <s v="TBD"/>
    <m/>
    <m/>
    <m/>
    <m/>
    <m/>
    <m/>
    <m/>
    <m/>
    <m/>
    <m/>
    <m/>
    <m/>
    <m/>
    <m/>
    <s v="02.SPK returned"/>
    <s v="02.SPK RETURNED"/>
    <s v="Lower due to Perda Jarak min Antar Tower, Terdapat hystory hard comcase di SAR NOM"/>
    <s v="25.05.20 : SPK return di system XL 13 feb 20_x000a_14.05.20 : 08.05.20 : 30.04.20 : IW clear_x000a_23.04.20 : 16.04.20 : 09.04.20 : iw on going_x000a_02.04.20 : 19.03.20 : IW clear need approval cand_x000a_13.02.20 : email Return SPK 10 feb 20 sesuai Surat permohonan perpanjangan waktu SPK B2S ke LM XL, Reason return karena terdapat history hard comcase di NOM _x000a_06.02.20 : kand B = validasi done, Candidate C RF TX OK_x000a_30.01.20 : Kand B = RND 40 115/220/340 30Jan20 : Ok candidate B, tower 42_x000a_28.01.20 : _x000a_Kand A = submit A 112.6301 -7.4426528, propose MCP 18m, Lower due to Perda Jarak min Antar Tower_x000a_Kand B = submit B 112.63353 -7.4397028, propose SST 42m, Out SAR due to Perda Jarak min Antar Tower"/>
    <x v="2"/>
    <x v="0"/>
    <m/>
    <m/>
    <m/>
    <m/>
    <x v="2"/>
    <m/>
    <m/>
    <x v="1"/>
    <m/>
    <m/>
  </r>
  <r>
    <n v="473"/>
    <m/>
    <s v="JAW-JB-CBN-3822"/>
    <n v="30571030031"/>
    <s v="1260821003"/>
    <s v="LARANGAN_HARJAMUKTI"/>
    <s v="ACTIVE"/>
    <s v="TB"/>
    <n v="108.5668611"/>
    <n v="-6.7495833330000004"/>
    <n v="30"/>
    <s v="200/270/340"/>
    <n v="2020"/>
    <s v="JEDI 2020 [NEW]"/>
    <s v="Jl. Ciremai Raya GG Kamal II RT 001 RW 019 Kel. Larangan Kec. Harjamukti, Kota Cirebon Prov. Jawa Barat"/>
    <s v="HTI"/>
    <s v="JAW-JB-CBN-3822"/>
    <s v="LARANGAN_HARJAMUKTI"/>
    <s v="B2S"/>
    <s v="TBG"/>
    <s v="CENTRAL"/>
    <x v="8"/>
    <s v="Jawa Barat"/>
    <s v="KOTA CIREBON"/>
    <n v="6614369"/>
    <x v="164"/>
    <m/>
    <n v="827"/>
    <s v="&gt; 150 days"/>
    <d v="2020-06-11T00:00:00"/>
    <s v="W24-2020"/>
    <s v="Jun-2020"/>
    <s v="TBD"/>
    <s v="TBD"/>
    <s v="TBD"/>
    <s v="TBD"/>
    <s v="TBD"/>
    <s v="TBD"/>
    <s v="TBD"/>
    <s v="TBD"/>
    <s v="TBD"/>
    <s v="FO"/>
    <m/>
    <m/>
    <m/>
    <m/>
    <m/>
    <m/>
    <m/>
    <m/>
    <m/>
    <m/>
    <m/>
    <m/>
    <m/>
    <s v="02.SPK returned"/>
    <s v="02.SPK RETURNED"/>
    <s v="COMMCASE"/>
    <s v="25.02.21 : SPK propossed return by XL_x000a_25.02.21 : propose kand I existing TBG minaret 32, RND NOK_x000a_25.02.21 : SPK propossed return by XL_x000a_22.02.21 : kand existing TBG under RNP review_x000a_18.02.21 : kandidate alternatif (kand H) RND NOK, arahan rehunting dari RND terdapat existing TBG ± 200m dari titik arahan_x000a_04.02.21 : 28.01.21 : plan IW clear 8 Feb_x000a_11.01.21 : IW ongoing, perlu dilakukan pendekatan untuk meminimalisasi penolakan warga_x000a_26.11.20 : plan IW clear 27 Nov, plan CME start W1 Dec_x000a_19.11.20 : proses penyelesaian commcase warga luar radius di kandidat terakhir (cand D), target issue solved W4 Nov_x000a_16.11.20 : plan CME start W3_x000a_12.11.20 : 09.11.20 : 05.11.20 : target solved minggu depan, dilanjutkan proses soiltest_x000a_02.11.20 : 26.10.20 : 22.10.20 : 19.10.20 : proses nego eskalasi_x000a_15.10.20 : target clear hari ini, lanjut proses eskalasi sitac_x000a_12.10.20 : proses negosiasi kompensasi permintaan mobil ambulance_x000a_08.10.20 : IW clear, proses eskalasi sitac_x000a_05.10.20 : IW kurang 1 warga, plan besok finalisasi IW_x000a_01.10.20 : Finalisasi iw lg cek perizinan utk lahan yg tidak ada pemilik nya_x000a_28.09.20 : plan start CME rabu 30 sep 20 terkendala karena adanya isu site di demo warga (proses penyelesaian)_x000a_24.09.20 : 21.09.20 : proses sidang fatwa masih ditunda_x000a_17.09.20 : plan sidang fatwa hari ini_x000a_14.09.20 : plan sidang fatwa kamis 17 sep, plan joint survey jumat 18 sep_x000a_10.09.20 : plan sidang fatwa jumat 11 sep, plan survey selasa 15 sep_x000a_07.09.20 : 03.09.20 : start CME masih menunggu sidang fatwa_x000a_31.08.20 : 27.08.20 : plan sidang fatwa minggu depan (rabu depan) dan start CME setelah survey, sebelumnya ada isu LSM sehingga sidang fatwa di mundur_x000a_24.08.20 : menunggu jadwal sidang fatwa, start CME setelah sidang fatwa, plan start CME 28 Aug_x000a_17.08.20 : 13.08.20 : CME start menunggu konfirmasi hasil sidang fatwa_x000a_10.08.20 : 06.08.20 : RFC, proses perijinan, start CME setelah sidang fatwa,  plan jadwal sidang Fatwah Rabu depan 12 Aug 20 _x000a_03.08.20 : 30.07.20 : realisasi IW dan rekom done, plan RFC hari ini_x000a_27.07.20 : realisasi IW &amp; rekom_x000a_23.07.20 : proses rekom, plan start CME awal Aug (3 aug), on going soiltest, "/>
    <x v="2"/>
    <x v="0"/>
    <m/>
    <m/>
    <m/>
    <m/>
    <x v="2"/>
    <m/>
    <m/>
    <x v="1"/>
    <m/>
    <m/>
  </r>
  <r>
    <n v="628"/>
    <m/>
    <s v="SUM-AC-JTH-0720"/>
    <n v="30573870031"/>
    <s v="T000739"/>
    <s v="SIBREH"/>
    <s v="ACTIVE - RELOCATION"/>
    <s v="SKP"/>
    <n v="95.361310000000003"/>
    <n v="5.5114999999999998"/>
    <n v="50"/>
    <s v="90/210/330"/>
    <m/>
    <s v="RELOCATION"/>
    <s v="Jl. Sultan Iskandar Muda"/>
    <s v="HTI"/>
    <s v="SUM-AC-JTH-0720"/>
    <s v="SUKA MAKMUR RELOCATION"/>
    <s v="COLO"/>
    <s v="TBG"/>
    <s v="West"/>
    <x v="3"/>
    <m/>
    <m/>
    <n v="6614363"/>
    <x v="165"/>
    <m/>
    <n v="320"/>
    <s v="&gt; 150 days"/>
    <d v="2020-02-09T00:00:00"/>
    <s v="W07-2020"/>
    <s v="Feb-2020"/>
    <d v="2020-02-06T00:00:00"/>
    <s v="W06-2020"/>
    <s v="Feb-2020"/>
    <d v="2020-04-06T00:00:00"/>
    <s v="W15-2020"/>
    <s v="Apr-2020"/>
    <d v="2020-11-25T00:00:00"/>
    <s v="W48-2020"/>
    <s v="Nov-2020"/>
    <s v="MW"/>
    <d v="2020-10-26T00:00:00"/>
    <m/>
    <n v="111120242916"/>
    <n v="6.6"/>
    <m/>
    <m/>
    <m/>
    <d v="2020-02-06T00:00:00"/>
    <d v="2020-11-25T00:00:00"/>
    <s v="W48-2020"/>
    <m/>
    <m/>
    <m/>
    <s v="38.RFI"/>
    <s v="21.RFI"/>
    <s v="CLOSED - RFI DONE"/>
    <s v="25.11.20 : RFIN sent_x000a_03.08.20 : 07.07.20 : email konfirmasi untuk TIDAK CONNECT PLN nya dulu dari XL (Pak Roy)_x000a_20.07.20 : 29.06.20 : 25.06.20 : 22.06.20 : wait confirmation from XL for PLN connection"/>
    <x v="2"/>
    <x v="0"/>
    <m/>
    <m/>
    <m/>
    <m/>
    <x v="2"/>
    <m/>
    <m/>
    <x v="1"/>
    <m/>
    <m/>
  </r>
  <r>
    <n v="920"/>
    <m/>
    <s v="SUL-SR-PLW-0166"/>
    <n v="30573390031"/>
    <s v="290011109"/>
    <s v="PAPPANG"/>
    <s v="X ACTIVE - SPK 2019"/>
    <s v="TRB"/>
    <m/>
    <m/>
    <m/>
    <m/>
    <m/>
    <s v="RELOCATION"/>
    <s v="Jl. Cepa Kel. Pappang Kec. Campalagian,Kab.Polewali Mandar Sulawesi Barat "/>
    <s v="HTI"/>
    <s v="SUL-SR-PLW-0166"/>
    <s v="CAMPALAGIAN RELOCATION"/>
    <s v="COLO"/>
    <s v="TBG"/>
    <s v="EAST"/>
    <x v="2"/>
    <s v="Sulawesi Barat"/>
    <s v="Kab. Polewali Mandar"/>
    <n v="6614296"/>
    <x v="166"/>
    <m/>
    <n v="62"/>
    <s v="61 - 90 days"/>
    <d v="2020-01-05T00:00:00"/>
    <s v="W02-2020"/>
    <s v="Jan-2020"/>
    <d v="2020-01-04T00:00:00"/>
    <s v="W01-2020"/>
    <s v="Jan-2020"/>
    <d v="2020-01-04T00:00:00"/>
    <s v="W01-2020"/>
    <s v="Jan-2020"/>
    <d v="2020-01-04T00:00:00"/>
    <s v="W01-2020"/>
    <s v="Jan-2020"/>
    <s v="MW"/>
    <m/>
    <m/>
    <m/>
    <m/>
    <m/>
    <m/>
    <m/>
    <m/>
    <d v="2020-02-06T00:00:00"/>
    <m/>
    <m/>
    <m/>
    <m/>
    <s v="38.RFI"/>
    <s v="21.RFI"/>
    <s v="CLOSED - RFI DONE"/>
    <s v="06.02.20 : RFIN email done_x000a_21.01.20 : RBS foundation done, plan minggu ini material ME on site, wait konfirmasi permintaan PLN connection dari XL. Request PR CME done."/>
    <x v="2"/>
    <x v="0"/>
    <m/>
    <m/>
    <m/>
    <m/>
    <x v="2"/>
    <m/>
    <m/>
    <x v="1"/>
    <m/>
    <m/>
  </r>
  <r>
    <n v="919"/>
    <m/>
    <s v="JAW-JT-SGN-1843"/>
    <n v="30596580031"/>
    <s v="142776104"/>
    <s v="PLUPUH - RELOC"/>
    <s v="X ACTIVE - RELOCATION (By Asset 2019)"/>
    <s v="SMI"/>
    <m/>
    <m/>
    <m/>
    <m/>
    <m/>
    <m/>
    <s v="Desa Sambirejo Kp. Sambirejo RT.13 Kec. Plupuh, Kab. Sragen Prov. Jawa Tengah"/>
    <s v="EID"/>
    <s v="JAW-JT-SGN-1843"/>
    <s v="PLUPUH SRAGEN RELOCATION"/>
    <s v="COLO"/>
    <m/>
    <s v="CENTRAL"/>
    <x v="5"/>
    <m/>
    <m/>
    <n v="6614108"/>
    <x v="167"/>
    <m/>
    <n v="981"/>
    <s v="&gt; 150 days"/>
    <d v="2019-09-11T00:00:00"/>
    <s v="W37-2019"/>
    <s v="Sep-2019"/>
    <m/>
    <s v=""/>
    <s v=""/>
    <s v="TBD"/>
    <s v="TBD"/>
    <s v="TBD"/>
    <m/>
    <s v=""/>
    <s v=""/>
    <s v="MW"/>
    <m/>
    <m/>
    <m/>
    <m/>
    <m/>
    <m/>
    <m/>
    <m/>
    <m/>
    <m/>
    <m/>
    <m/>
    <m/>
    <s v="05.Hunting OG"/>
    <s v="04.HUNTING"/>
    <s v="CURRENTLY NO ISSUE"/>
    <n v="0"/>
    <x v="2"/>
    <x v="0"/>
    <m/>
    <m/>
    <m/>
    <m/>
    <x v="2"/>
    <m/>
    <m/>
    <x v="1"/>
    <m/>
    <m/>
  </r>
</pivotCacheRecords>
</file>

<file path=xl/pivotCache/pivotCacheRecords3.xml><?xml version="1.0" encoding="utf-8"?>
<pivotCacheRecords xmlns="http://schemas.openxmlformats.org/spreadsheetml/2006/main" xmlns:r="http://schemas.openxmlformats.org/officeDocument/2006/relationships" count="1671">
  <r>
    <s v="TAMAN_BOHAR"/>
    <x v="0"/>
    <s v="TB"/>
    <n v="112.708158"/>
    <n v="-7.3784109999999998"/>
    <n v="30"/>
    <s v="0/210/300"/>
    <n v="2020"/>
    <x v="0"/>
    <m/>
    <x v="0"/>
    <s v="JAW-JI-SDA-4068"/>
    <s v="TAMAN_BOHAR"/>
    <x v="0"/>
    <x v="0"/>
    <x v="0"/>
    <s v="JATIM"/>
    <s v="Jawa Timur"/>
    <s v="KAB. SIDOARJO"/>
    <n v="6614369"/>
    <d v="2020-01-13T00:00:00"/>
    <m/>
    <n v="836"/>
    <x v="0"/>
    <d v="2020-06-11T00:00:00"/>
    <s v="W24-2020"/>
    <s v="Jun-2020"/>
    <s v="TBD"/>
    <s v="TBD"/>
    <s v="TBD"/>
    <s v="TBD"/>
    <x v="0"/>
    <s v="TBD"/>
    <s v="TBD"/>
    <x v="0"/>
    <s v="TBD"/>
    <s v="MW"/>
    <m/>
    <m/>
    <m/>
    <m/>
    <m/>
    <d v="2021-04-05T00:00:00"/>
    <m/>
    <m/>
    <m/>
    <m/>
    <m/>
    <m/>
    <m/>
    <x v="0"/>
    <s v="01.SPK PROPOSSED RETURN"/>
    <x v="0"/>
    <s v="02.07.20 : MOM propose return, hard kandidat, terkait isu regulasi ketinggian tower_x000a_02.07.20 : IW clear_x000a_29.06.20 : 25.06.20 : XL meminta untuk segera start CME minggu depan_x000a_19.06.20 : perubahan type transport dari FO menjadi MW, need req SK PLN_x000a_22.06.20 : 18.06.20 : plan start CME 2 minggu kedepan, plan RFI end of July_x000a_15.06.20 : IW ongoing eks lahan TSEL 2016 fail IW, propose reduce ketinggian (rooftop)_x000a_11.06.20 : 08.06.20 : IW clear, renego biaya sitac, isu warga luar radius_x000a_04.06.20 : IW clear, renego biaya sitac_x000a_01.06.20 : 28.05.20 : 25.05.20 : 14.05.20 : IW clear, renego biaya sitac_x000a_08.05.20 : 30.04.20 : 23.04.20 : 16.04.20 : IW clear, renego biaya sitac_x000a_09.04.20 : 02.04.20 : 25.03.20 : renego BAN LL tetap di harga awal , resubmit Capex, proses review eskalasi sitac_x000a_19.03.20 : 11.03.20 : IW clear, proses renego dan validasi biaya sitac_x000a_28.02.20 : Kand A = IW Clear, plan soswar nego permintaan warga (nego biaya sitac terlalu tinggi) _x000a_20.02.20 : 19.02.20 : Kand A = IW Clear , proses mediasi besaran Fasum , target Isolve 22.2.20 _x000a_13.02.20 : 06.02.20 : Kand A, B = Rehunting, Candidate A B RF NOK_x000a_04.02.20 : Kand A, B = submit_x000a_A 112.70838 -7.378853 54.96 GF   Pole 20 Perda antar tower Kab Sidoarjo with justification below_x000a_B 112.70852 -7.378244 43.73 GF   Pole 20 Perda antar tower Kab Sidoarjo with justification below_x000a_"/>
  </r>
  <r>
    <m/>
    <x v="1"/>
    <s v=""/>
    <n v="98.438777000000002"/>
    <n v="2.6984620000000001"/>
    <n v="50"/>
    <s v="40/120/280"/>
    <n v="2020"/>
    <x v="0"/>
    <m/>
    <x v="0"/>
    <s v="SUM-SU-SDK-2203"/>
    <s v="KUTA GUGUNG"/>
    <x v="1"/>
    <x v="0"/>
    <x v="1"/>
    <s v="SUMBAGUT"/>
    <s v="Sumatera Utara"/>
    <s v="KAB. DAIRI"/>
    <n v="6614551"/>
    <d v="2020-03-13T00:00:00"/>
    <m/>
    <n v="776"/>
    <x v="0"/>
    <d v="2020-04-12T00:00:00"/>
    <s v="W16-2020"/>
    <s v="Apr-2020"/>
    <s v="TBD"/>
    <s v="TBD"/>
    <s v="TBD"/>
    <s v="TBD"/>
    <x v="0"/>
    <s v="TBD"/>
    <s v="TBD"/>
    <x v="0"/>
    <s v="TBD"/>
    <m/>
    <m/>
    <m/>
    <m/>
    <m/>
    <m/>
    <d v="2021-01-05T00:00:00"/>
    <m/>
    <m/>
    <m/>
    <m/>
    <m/>
    <m/>
    <m/>
    <x v="0"/>
    <s v="01.SPK PROPOSSED RETURN"/>
    <x v="0"/>
    <s v="30.04.20 : SPK return by XL karena perubahan plan sesuai email Bu Anggie 28 Apr_x000a_23.04.20 : 16.04.20 : _x000a_09.04.20 : 25.03.20 : under RNP review HTI"/>
  </r>
  <r>
    <m/>
    <x v="1"/>
    <s v=""/>
    <n v="98.859399999999994"/>
    <n v="2.4442599999999999"/>
    <n v="50"/>
    <s v="40/130/300"/>
    <n v="2020"/>
    <x v="0"/>
    <m/>
    <x v="0"/>
    <s v="SUM-SU-PRR-2118"/>
    <s v="PASARAN I"/>
    <x v="1"/>
    <x v="0"/>
    <x v="1"/>
    <s v="SUMBAGUT"/>
    <s v="Sumatera Utara"/>
    <s v="KAB. SAMOSIR"/>
    <n v="6614551"/>
    <d v="2020-03-13T00:00:00"/>
    <m/>
    <n v="776"/>
    <x v="0"/>
    <d v="2020-04-12T00:00:00"/>
    <s v="W16-2020"/>
    <s v="Apr-2020"/>
    <s v="TBD"/>
    <s v="TBD"/>
    <s v="TBD"/>
    <s v="TBD"/>
    <x v="0"/>
    <s v="TBD"/>
    <s v="TBD"/>
    <x v="0"/>
    <s v="TBD"/>
    <m/>
    <m/>
    <m/>
    <m/>
    <m/>
    <m/>
    <d v="2021-01-05T00:00:00"/>
    <m/>
    <m/>
    <m/>
    <m/>
    <m/>
    <m/>
    <m/>
    <x v="0"/>
    <s v="01.SPK PROPOSSED RETURN"/>
    <x v="0"/>
    <s v="30.04.20 : SPK return by XL karena perubahan plan sesuai email Bu Anggie 28 Apr _x000a_23.04.20 : 16.04.20 : 09.04.20 : 25.03.20 : under RNP review HTI"/>
  </r>
  <r>
    <m/>
    <x v="1"/>
    <s v=""/>
    <n v="99.204120000000003"/>
    <n v="2.34714"/>
    <n v="50"/>
    <s v="30/180/250"/>
    <n v="2020"/>
    <x v="0"/>
    <m/>
    <x v="0"/>
    <s v="SUM-SU-BLG-2120"/>
    <s v="PARDOMUAN"/>
    <x v="1"/>
    <x v="0"/>
    <x v="1"/>
    <s v="SUMBAGUT"/>
    <s v="Sumatera Utara"/>
    <s v="KAB. TOBA SAMOSIR"/>
    <n v="6614551"/>
    <d v="2020-03-13T00:00:00"/>
    <m/>
    <n v="776"/>
    <x v="0"/>
    <d v="2020-04-12T00:00:00"/>
    <s v="W16-2020"/>
    <s v="Apr-2020"/>
    <s v="TBD"/>
    <s v="TBD"/>
    <s v="TBD"/>
    <s v="TBD"/>
    <x v="0"/>
    <s v="TBD"/>
    <s v="TBD"/>
    <x v="0"/>
    <s v="TBD"/>
    <m/>
    <m/>
    <m/>
    <m/>
    <m/>
    <m/>
    <d v="2020-12-23T00:00:00"/>
    <m/>
    <m/>
    <m/>
    <m/>
    <m/>
    <m/>
    <m/>
    <x v="0"/>
    <s v="01.SPK PROPOSSED RETURN"/>
    <x v="0"/>
    <s v="30.04.20 : SPK return by XL karena perubahan plan sesuai email Bu Anggie 28 Apr_x000a_23.04.20 : 16.04.20 : 09.04.20 : 25.03.20 : under RNP review HTI"/>
  </r>
  <r>
    <m/>
    <x v="1"/>
    <s v=""/>
    <n v="107.643542"/>
    <n v="-6.2655760000000003"/>
    <n v="40"/>
    <s v="100/180/290"/>
    <n v="2020"/>
    <x v="0"/>
    <m/>
    <x v="0"/>
    <s v="JAW-JB-SNG-3958"/>
    <s v="JAYAMUKTI_BLANAKAN"/>
    <x v="1"/>
    <x v="0"/>
    <x v="2"/>
    <s v="JABAR"/>
    <s v="Jawa Barat"/>
    <s v="KAB. SUBANG"/>
    <n v="6614550"/>
    <d v="2020-03-13T00:00:00"/>
    <m/>
    <n v="776"/>
    <x v="0"/>
    <d v="2020-04-12T00:00:00"/>
    <s v="W16-2020"/>
    <s v="Apr-2020"/>
    <s v="TBD"/>
    <s v="TBD"/>
    <s v="TBD"/>
    <s v="TBD"/>
    <x v="0"/>
    <s v="TBD"/>
    <s v="TBD"/>
    <x v="0"/>
    <s v="TBD"/>
    <m/>
    <m/>
    <m/>
    <m/>
    <m/>
    <m/>
    <d v="2020-10-12T00:00:00"/>
    <m/>
    <m/>
    <m/>
    <m/>
    <m/>
    <m/>
    <m/>
    <x v="0"/>
    <s v="01.SPK PROPOSSED RETURN"/>
    <x v="0"/>
    <s v="23.04.20 : 09.04.20 : cancel karena double dengan ID JAW-JB-SNG-3746._x000a_"/>
  </r>
  <r>
    <m/>
    <x v="1"/>
    <s v=""/>
    <n v="95.883420000000001"/>
    <n v="5.4261600000000003"/>
    <n v="40"/>
    <s v="70/160/350"/>
    <n v="2020"/>
    <x v="0"/>
    <m/>
    <x v="0"/>
    <s v="SUM-AC-SGI-0707"/>
    <s v="MEE"/>
    <x v="1"/>
    <x v="0"/>
    <x v="1"/>
    <s v="SUMBAGUT"/>
    <s v="Aceh"/>
    <s v="KAB. PIDIE"/>
    <n v="6614551"/>
    <d v="2020-03-13T00:00:00"/>
    <m/>
    <n v="776"/>
    <x v="0"/>
    <d v="2020-04-12T00:00:00"/>
    <s v="W16-2020"/>
    <s v="Apr-2020"/>
    <s v="TBD"/>
    <s v="TBD"/>
    <s v="TBD"/>
    <s v="TBD"/>
    <x v="0"/>
    <s v="TBD"/>
    <s v="TBD"/>
    <x v="0"/>
    <s v="TBD"/>
    <m/>
    <m/>
    <m/>
    <m/>
    <m/>
    <m/>
    <d v="2020-09-15T00:00:00"/>
    <m/>
    <m/>
    <m/>
    <m/>
    <m/>
    <m/>
    <m/>
    <x v="0"/>
    <s v="01.SPK PROPOSSED RETURN"/>
    <x v="0"/>
    <s v="30.04.20 : SPK return by XL karena perubahan plan sesuai email Bu Anggie 28 Apr_x000a_23.04.20 : 16.04.20 : 09.04.20 : 25.03.20 : under RNP review HTI"/>
  </r>
  <r>
    <m/>
    <x v="1"/>
    <s v=""/>
    <n v="99.26943"/>
    <n v="1.4422299999999999"/>
    <n v="50"/>
    <s v="160/250/310"/>
    <n v="2020"/>
    <x v="0"/>
    <m/>
    <x v="0"/>
    <s v="SUM-SU-PSP-2151"/>
    <s v="MOMPANG"/>
    <x v="1"/>
    <x v="0"/>
    <x v="1"/>
    <s v="SUMBAGUT"/>
    <s v="Sumatera Utara"/>
    <s v="KOTA PADANGSIDIMPUAN"/>
    <n v="6614688"/>
    <d v="2020-04-23T00:00:00"/>
    <m/>
    <n v="735"/>
    <x v="0"/>
    <d v="2020-05-23T00:00:00"/>
    <s v="W21-2020"/>
    <s v="May-2020"/>
    <s v="TBD"/>
    <s v="TBD"/>
    <s v="TBD"/>
    <s v="TBD"/>
    <x v="0"/>
    <s v="TBD"/>
    <s v="TBD"/>
    <x v="0"/>
    <s v="TBD"/>
    <m/>
    <m/>
    <m/>
    <m/>
    <m/>
    <m/>
    <d v="2020-08-04T00:00:00"/>
    <m/>
    <m/>
    <m/>
    <m/>
    <m/>
    <m/>
    <m/>
    <x v="0"/>
    <s v="01.SPK PROPOSSED RETURN"/>
    <x v="0"/>
    <s v="08.05.20 : SPK return by XL karena perubahan plan XL (email Bu Anggie)"/>
  </r>
  <r>
    <s v="TBG LA GALIGO PARE"/>
    <x v="2"/>
    <s v="SKP"/>
    <s v="119°39.0.07'E"/>
    <s v="3°59.42.9'S"/>
    <n v="30"/>
    <s v="80/220/320"/>
    <m/>
    <x v="1"/>
    <m/>
    <x v="1"/>
    <s v="SUL-SN-PRE-1590"/>
    <s v="BUKIT INDAH RELOCATION"/>
    <x v="1"/>
    <x v="1"/>
    <x v="0"/>
    <s v="SULAWESI"/>
    <s v="Sulawesi Selatan"/>
    <s v="Kota Pare Pare"/>
    <n v="6618129"/>
    <d v="2022-03-16T00:00:00"/>
    <d v="2022-03-16T00:00:00"/>
    <n v="43"/>
    <x v="1"/>
    <d v="2022-04-15T00:00:00"/>
    <s v="W16-2022"/>
    <s v="Apr-2022"/>
    <s v="TBD"/>
    <s v="TBD"/>
    <s v="TBD"/>
    <s v="TBD"/>
    <x v="0"/>
    <s v="TBD"/>
    <s v="TBD"/>
    <x v="0"/>
    <s v="TBD"/>
    <s v="MW"/>
    <m/>
    <m/>
    <m/>
    <m/>
    <m/>
    <m/>
    <m/>
    <m/>
    <m/>
    <m/>
    <m/>
    <m/>
    <m/>
    <x v="0"/>
    <s v="01.SPK PROPOSSED RETURN"/>
    <x v="1"/>
    <s v="18:04:22: CAA PROPOSE RETURN_x000a_16:03:22: SPK RECEIVED"/>
  </r>
  <r>
    <m/>
    <x v="0"/>
    <s v=""/>
    <s v="114°36.2.3'null"/>
    <s v="5°4.14.23'S"/>
    <n v="72"/>
    <s v="90/210/330"/>
    <m/>
    <x v="1"/>
    <m/>
    <x v="0"/>
    <s v="JAW-JI-SMP-4275-RETURN"/>
    <s v="MASALEMBU KARAMIAN"/>
    <x v="0"/>
    <x v="0"/>
    <x v="0"/>
    <s v="JATIM"/>
    <s v="Jawa Timur"/>
    <s v="Kab. Sumenep"/>
    <n v="6616297"/>
    <d v="2020-10-02T00:00:00"/>
    <m/>
    <n v="573"/>
    <x v="0"/>
    <d v="2021-03-01T00:00:00"/>
    <s v="W10-2021"/>
    <s v="Mar-2021"/>
    <s v="TBD"/>
    <s v="TBD"/>
    <s v="TBD"/>
    <s v="TBD"/>
    <x v="0"/>
    <s v="TBD"/>
    <s v="TBD"/>
    <x v="0"/>
    <s v="TBD"/>
    <m/>
    <m/>
    <m/>
    <m/>
    <m/>
    <m/>
    <m/>
    <m/>
    <m/>
    <m/>
    <m/>
    <m/>
    <m/>
    <m/>
    <x v="0"/>
    <s v="01.SPK PROPOSSED RETURN"/>
    <x v="0"/>
    <s v="19.10.20 : propose return_x000a_15.10.20 : NOM berada di pulau dengan jarak 213km dari daratan madura, potensi community secure namun ada isu keterbatasan daya pembangkit menggunakan BBM, proses memastikan legalitas lahan BPN_x000a_12.10.20 : 08.10.20 : hunting_x000a_05.10.20 : assessment &amp; prepare hunting_x000a_02.10.20 : SPK B2 S release_x000a_"/>
  </r>
  <r>
    <m/>
    <x v="1"/>
    <s v=""/>
    <m/>
    <n v="171476126"/>
    <n v="35"/>
    <s v="70/150/320"/>
    <n v="2019"/>
    <x v="2"/>
    <m/>
    <x v="0"/>
    <s v="BAL-BA-MGW-1473"/>
    <s v="TAMAN AYU GIRI ASRI"/>
    <x v="1"/>
    <x v="0"/>
    <x v="0"/>
    <s v="BALINUSRA"/>
    <s v="Bali"/>
    <s v="BADUNG"/>
    <n v="6614639"/>
    <d v="2020-04-13T00:00:00"/>
    <m/>
    <n v="745"/>
    <x v="0"/>
    <d v="2020-05-13T00:00:00"/>
    <s v="W20-2020"/>
    <s v="May-2020"/>
    <s v="TBD"/>
    <s v="TBD"/>
    <s v="TBD"/>
    <s v="TBD"/>
    <x v="0"/>
    <s v="TBD"/>
    <s v="TBD"/>
    <x v="0"/>
    <s v="TBD"/>
    <m/>
    <m/>
    <m/>
    <m/>
    <m/>
    <m/>
    <m/>
    <m/>
    <m/>
    <m/>
    <m/>
    <m/>
    <m/>
    <m/>
    <x v="0"/>
    <s v="01.SPK PROPOSSED RETURN"/>
    <x v="0"/>
    <s v="30.04.20 : RND NOK mas, tower too low, RND butuh 30 meter, tower existing hanya 18"/>
  </r>
  <r>
    <m/>
    <x v="0"/>
    <s v=""/>
    <n v="106.88542"/>
    <n v="-6.2323000000000004"/>
    <n v="50"/>
    <s v="90/210/330"/>
    <m/>
    <x v="1"/>
    <m/>
    <x v="2"/>
    <s v="JAW-JK-CKG-0710-RETURN"/>
    <s v="CIPINANG MUARA RELOCATION"/>
    <x v="0"/>
    <x v="0"/>
    <x v="3"/>
    <s v="JABODETABEK (INNER)"/>
    <s v="DKI Jakarta"/>
    <s v="Jakarta Timur"/>
    <n v="6614467"/>
    <d v="2020-02-07T00:00:00"/>
    <m/>
    <n v="811"/>
    <x v="0"/>
    <d v="2020-07-06T00:00:00"/>
    <s v="W28-2020"/>
    <s v="Jul-2020"/>
    <s v="TBD"/>
    <s v="TBD"/>
    <s v="TBD"/>
    <s v="TBD"/>
    <x v="0"/>
    <s v="TBD"/>
    <s v="TBD"/>
    <x v="0"/>
    <s v="TBD"/>
    <m/>
    <m/>
    <m/>
    <m/>
    <m/>
    <m/>
    <m/>
    <m/>
    <m/>
    <m/>
    <m/>
    <m/>
    <m/>
    <m/>
    <x v="0"/>
    <s v="01.SPK PROPOSSED RETURN"/>
    <x v="0"/>
    <m/>
  </r>
  <r>
    <m/>
    <x v="1"/>
    <s v=""/>
    <n v="110.872349"/>
    <n v="-7.3742510000000001"/>
    <n v="50"/>
    <s v="15/90/180/260"/>
    <m/>
    <x v="1"/>
    <m/>
    <x v="2"/>
    <s v="JAW-JT-SGN-1842"/>
    <s v="Nganti Gemolong"/>
    <x v="1"/>
    <x v="2"/>
    <x v="2"/>
    <s v="JATENG"/>
    <s v="Jawa Tengah"/>
    <s v="SRAGEN"/>
    <n v="6614397"/>
    <d v="2020-01-15T00:00:00"/>
    <m/>
    <n v="834"/>
    <x v="0"/>
    <d v="2020-02-14T00:00:00"/>
    <s v="W07-2020"/>
    <s v="Feb-2020"/>
    <s v="TBD"/>
    <s v="TBD"/>
    <s v="TBD"/>
    <s v="TBD"/>
    <x v="0"/>
    <s v="TBD"/>
    <s v="TBD"/>
    <x v="0"/>
    <s v="TBD"/>
    <m/>
    <m/>
    <m/>
    <m/>
    <m/>
    <m/>
    <m/>
    <m/>
    <m/>
    <m/>
    <m/>
    <m/>
    <m/>
    <m/>
    <x v="0"/>
    <s v="01.SPK PROPOSSED RETURN"/>
    <x v="0"/>
    <m/>
  </r>
  <r>
    <m/>
    <x v="1"/>
    <s v=""/>
    <n v="109.542609"/>
    <n v="-7.3987540000000003"/>
    <n v="50"/>
    <s v="90/225/305"/>
    <m/>
    <x v="1"/>
    <m/>
    <x v="2"/>
    <s v="JAW-JT-PBG-1249"/>
    <s v="TIMBANG PURBALINGGA"/>
    <x v="1"/>
    <x v="2"/>
    <x v="2"/>
    <s v="JATENG"/>
    <s v="Jawa Tengah"/>
    <s v="PURBALINGGA"/>
    <n v="6614397"/>
    <d v="2020-01-15T00:00:00"/>
    <m/>
    <n v="834"/>
    <x v="0"/>
    <d v="2020-02-14T00:00:00"/>
    <s v="W07-2020"/>
    <s v="Feb-2020"/>
    <s v="TBD"/>
    <s v="TBD"/>
    <s v="TBD"/>
    <s v="TBD"/>
    <x v="0"/>
    <s v="TBD"/>
    <s v="TBD"/>
    <x v="0"/>
    <s v="TBD"/>
    <m/>
    <m/>
    <m/>
    <m/>
    <m/>
    <m/>
    <m/>
    <m/>
    <m/>
    <m/>
    <m/>
    <m/>
    <m/>
    <m/>
    <x v="0"/>
    <s v="01.SPK PROPOSSED RETURN"/>
    <x v="0"/>
    <s v="24.02.20 : RND Not OK, propose return_x000a_06.02.20 : 30.01.20 : under review RND"/>
  </r>
  <r>
    <s v="JL INDUSTRI JATAKE"/>
    <x v="0"/>
    <s v="TB"/>
    <n v="106.567911"/>
    <n v="-6.1987829999999997"/>
    <n v="35"/>
    <s v="90/210/330"/>
    <m/>
    <x v="1"/>
    <m/>
    <x v="2"/>
    <s v="JAW-BT-TNG-1467"/>
    <s v="JL INDUSTRI JATAKE"/>
    <x v="0"/>
    <x v="0"/>
    <x v="3"/>
    <s v="JABODETABEK (INNER)"/>
    <s v="Banten"/>
    <s v="KOTA TANGERANG"/>
    <n v="6614368"/>
    <d v="2020-01-13T00:00:00"/>
    <m/>
    <n v="836"/>
    <x v="0"/>
    <d v="2020-06-11T00:00:00"/>
    <s v="W24-2020"/>
    <s v="Jun-2020"/>
    <s v="TBD"/>
    <s v="TBD"/>
    <s v="TBD"/>
    <s v="TBD"/>
    <x v="0"/>
    <s v="TBD"/>
    <s v="TBD"/>
    <x v="0"/>
    <s v="TBD"/>
    <s v="FO"/>
    <m/>
    <m/>
    <m/>
    <m/>
    <m/>
    <m/>
    <m/>
    <m/>
    <m/>
    <m/>
    <m/>
    <m/>
    <m/>
    <x v="0"/>
    <s v="01.SPK PROPOSSED RETURN"/>
    <x v="0"/>
    <s v="14.09.20 : 03.09.20 : MOM : XL PROPOSE RETURN SPK, team SS Poses BAN dengan LL_x000a_03.09.20 : REKOM LURCAM, Waiting REKOM PUPR_x000a_31.08.20 : 27.08.20 : REKOM L/C, Waiting REKOM PUPR_x000a_24.08.20 :17.08.20 : 13.08.20 : Proses REKOM PUPR untuk Start CME_x000a_10.08.20 : 06.08.20 : Rekom Camat, memerlukan rekomendasi dari REKOM PUPR, site outcell_x000a_03.08.20 : 30.07.20 : OG Collect dokumen SITAC_x000a_23.07.20 : Commcase Solved, OG Collect dokumen kepemilikan LL &amp; Warga_x000a_20.07.20 : Mediasi pertama belum menemui titik temu, plan mediasi kedua melibatkan Lurah, MUSPIKA, dan tokoh masyarkat_x000a_16.07.20 : 13.07.20 : 09.07.20 : MOM : masih koordinasi dengan pemda utk 25m, tangkot, outcell, plan minggu depan diundang presentasi oleh pemda/PUPR, IW clear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IW on going, plan RFC end of June_x000a_15.06.20 : 11.06.20 : IW clear_x000a_08.06.20 : rehunting_x000a_04.06.20 : 01.06.20 : plan submit kand 4 jun._x000a_28.05.20 : 25.05.20 : 30.04.20 : Rehunting OG, propose return by XL krn durasi 108 hari (MoM 30 Apr 20)_x000a_23.04.20 : 16.04.20 : _x000a_09.04.20 : kand NOK_x000a_02.04.20 : 25.03.20 : Candidat NOK, Rehunting_x000a_19.03.20 : IW on going_x000a_12.03.20 : rehunting_x000a_20.02.20 : 13.02.20 : 06.02.20 : Kand A = Rehunting, Candidate A RF NOK"/>
  </r>
  <r>
    <s v="KANDANG RODA SENTUL"/>
    <x v="0"/>
    <s v="TB"/>
    <n v="106.84114"/>
    <n v="-6.5212199999999996"/>
    <n v="50"/>
    <s v="20/105/310"/>
    <m/>
    <x v="1"/>
    <m/>
    <x v="2"/>
    <s v="JAW-JB-CBI-0070"/>
    <s v="Kandang Roda Sentul"/>
    <x v="0"/>
    <x v="0"/>
    <x v="3"/>
    <s v="JABODETABEK (OUTER)"/>
    <s v="Jawa Barat"/>
    <s v="BOGOR"/>
    <n v="6614368"/>
    <d v="2020-01-13T00:00:00"/>
    <m/>
    <n v="836"/>
    <x v="0"/>
    <d v="2020-06-11T00:00:00"/>
    <s v="W24-2020"/>
    <s v="Jun-2020"/>
    <s v="TBD"/>
    <s v="TBD"/>
    <s v="TBD"/>
    <s v="TBD"/>
    <x v="0"/>
    <s v="TBD"/>
    <s v="TBD"/>
    <x v="0"/>
    <s v="TBD"/>
    <s v="MW"/>
    <m/>
    <m/>
    <m/>
    <m/>
    <m/>
    <m/>
    <m/>
    <m/>
    <m/>
    <m/>
    <m/>
    <m/>
    <m/>
    <x v="0"/>
    <s v="01.SPK PROPOSSED RETURN"/>
    <x v="0"/>
    <s v="17.09.20 : MOM, SPK drop/return by XL_x000a_17.09.20 : IW Clear, proses PKS dengan Yayasan Pakuan Bogor_x000a_14.09.20 : 10.09.20 : IW Clear, proses PKS dengan Yayasan Pakuan Bogor_x000a_07.09.20 : IW proses kembali ke kandidat B_x000a_03.09.20 : Proses PKS dengan pihak Yayasan Pakuan Bogor, plan PKS clear minggu ini_x000a_31.08.20 : 27.08.20 : Proses PKS dengan pihak Yayasan Pakuan Bogor_x000a_24.08.20 : 17.08.20 : 13.08.20 : 10.08.20 : 06.08.20 : paralel submit kandidat baru (cand C 106.84380 -6.52105) under RNP review, plan minggu depan bouwplank kand B_x000a_03.08.20 : 30.07.20 : 23.07.20 : IW Ulang kurang 1 kk, Yayasan Pakuan Bogor._x000a_20.07.20 : Lokasi bergeser terkait issue Cell Plan, IW Ulang kurang 1 kk, Yayasan Pakuan Bogor. Ketua yayasan sedang keluar kota, baru bisa ditemui hari Jumat tgl 17/0716.07.20 : 13.07.20 : 09.07.20 : MOM : IW on going, outcell, harus di geser, plan IW clear titik pergeseran di minggu ini_x000a_06.07.20 : 02.07.20 : IW clear, proses rekom, ada perubahan cellplan yang informasinya akan release besok, jika cell plan masih ok maka plan rekom selesai 10 jul, plan start CME 15 jul, plan RFI 12 aug_x000a_29.06.20 : on going rekom_x000a_25.06.20 : IW clear, besok realisasi, tower SST 42m_x000a_22.06.20 : 18.06.20 : IW on going, Plan IW Done Jun 2020_x000a_15.06.20 : BAK_x000a_11.06.20 : rehunting, plan IW done jun 20, sudah ada kandidat (plan re-IW)_x000a_08.06.20 : 04.06.20 : 28.05.20 : 25.05.20 : 08.05.20 : IW on going_x000a_30.04.20 : IW on going_x000a_23.04.20 : 16.04.20 : _x000a_09.04.20 : 02.04.20 : IW on going_x000a_25.03.20 : 19.03.20 : 11.03.20 : 20.02.20 : IW on going_x000a_13.02.20 : IW on going_x000a_06.02.20 : kand A = validasi done, Candidate A RF TX OK_x000a_27.01.20 : kand A = TNP OK 38 0.3 177.22_x000a_24.01.20 : kand A = RND OK 40_x000a_21.01.20 : Kand A = submit kand A (154m) propose tower 154m di 106°50'25.83&quot;E 6°31'20.88&quot;S 106.840508° -6.522467°"/>
  </r>
  <r>
    <m/>
    <x v="3"/>
    <s v=""/>
    <s v="100°22.44.44'E"/>
    <s v="0°57.43.52'S"/>
    <n v="28"/>
    <s v="10/90/170"/>
    <n v="2021"/>
    <x v="3"/>
    <s v="Jl. Sultan Syahrir No.114 / Jl. Pasar Baru 1 No.1, Kel. Koto Baru Nan XX, Kec. Lubuk Begalung, Kota Padang, Prov. Sumatera Barat"/>
    <x v="0"/>
    <s v="SUM-SB-PAD-0882"/>
    <s v="PADANG_SELATAN_SEBERANG_PADANG"/>
    <x v="1"/>
    <x v="0"/>
    <x v="1"/>
    <s v="SUMBAGTENG"/>
    <s v="Sumatera Barat"/>
    <s v="Kota Padang"/>
    <n v="6617456"/>
    <d v="2021-09-07T00:00:00"/>
    <m/>
    <n v="233"/>
    <x v="0"/>
    <d v="2021-10-07T00:00:00"/>
    <s v="W41-2021"/>
    <s v="Oct-2021"/>
    <s v="TBD"/>
    <s v="TBD"/>
    <s v="TBD"/>
    <s v="TBD"/>
    <x v="0"/>
    <s v="TBD"/>
    <s v="TBD"/>
    <x v="0"/>
    <s v="TBD"/>
    <s v="MW"/>
    <s v=""/>
    <m/>
    <m/>
    <m/>
    <m/>
    <s v=""/>
    <m/>
    <m/>
    <m/>
    <m/>
    <m/>
    <m/>
    <m/>
    <x v="1"/>
    <s v="02.SPK RETURNED"/>
    <x v="2"/>
    <s v="09:08:2021: 08:22:2021: 08:18:2021: NEED REVIEW RNP HUWAWEI, ERM PROSES_x000a_08:16:2021: 08:09:2021 : SPK COLO RELEASED, ERM PROSES"/>
  </r>
  <r>
    <m/>
    <x v="3"/>
    <s v=""/>
    <s v="119°31.38.75'E"/>
    <s v="5°7.58.58'S"/>
    <n v="40"/>
    <s v="120/230/350"/>
    <n v="2021"/>
    <x v="3"/>
    <s v="Jl. Kemuliaan Bangkala Utara, Kel. Tamalanrea RT.02 RW.018, Kec. Tamalanrea, Kota Makasar Prov. Sulawesi Selatan"/>
    <x v="0"/>
    <s v="SUL-SN-MKS-1582"/>
    <s v="KOTIPA_RAYA_PACCERAKKANG"/>
    <x v="1"/>
    <x v="0"/>
    <x v="0"/>
    <s v="SULAWESI"/>
    <s v="Sulawesi Selatan"/>
    <s v="Kota Makassar"/>
    <n v="6617556"/>
    <d v="2021-08-30T00:00:00"/>
    <m/>
    <n v="241"/>
    <x v="0"/>
    <d v="2021-09-29T00:00:00"/>
    <s v="W40-2021"/>
    <s v="Sep-2021"/>
    <s v="TBD"/>
    <s v="TBD"/>
    <s v="TBD"/>
    <s v="TBD"/>
    <x v="0"/>
    <s v="TBD"/>
    <s v="TBD"/>
    <x v="0"/>
    <s v="TBD"/>
    <s v="MW"/>
    <m/>
    <m/>
    <m/>
    <m/>
    <m/>
    <s v=""/>
    <m/>
    <m/>
    <m/>
    <m/>
    <m/>
    <m/>
    <m/>
    <x v="1"/>
    <s v="02.SPK RETURNED"/>
    <x v="3"/>
    <s v="02:02:22: RETURN BY XL_x000a_09:12:21: PROPOSE RETURN BY XL_x000a_08:12:21-02:12:2021 : PROPOSE RETURN XL, Beda TP ID _x000a_01:12:21-28:11:21: NEED CONFIRM XL, GO OR NOT GOT? STATUS DI LMS ESR SUBMITTED_x000a_22:09:21:13:09:21: 08:09:21: ERM RESULD RND NOK FAR FROM NOM_x000a_30:08:21: ERM PROSES"/>
  </r>
  <r>
    <s v="SUWAKAN"/>
    <x v="4"/>
    <s v="TB"/>
    <s v="106°1.15.96'E"/>
    <s v="6°30.35.17'S"/>
    <n v="70"/>
    <s v="90/210/330"/>
    <n v="2022"/>
    <x v="1"/>
    <m/>
    <x v="2"/>
    <s v="JAW-BT-RKB-0786"/>
    <s v="MEKARJAYA_CILELES"/>
    <x v="1"/>
    <x v="0"/>
    <x v="3"/>
    <s v="JABODETABEK"/>
    <s v="Banten"/>
    <s v="Kab. Lebak"/>
    <n v="6618124"/>
    <d v="2022-03-16T00:00:00"/>
    <d v="2022-03-16T00:00:00"/>
    <n v="43"/>
    <x v="1"/>
    <d v="2022-04-15T00:00:00"/>
    <s v="W16-2022"/>
    <s v="Apr-2022"/>
    <s v="TBD"/>
    <s v="TBD"/>
    <s v="TBD"/>
    <s v="TBD"/>
    <x v="0"/>
    <s v="TBD"/>
    <s v="TBD"/>
    <x v="0"/>
    <s v="TBD"/>
    <s v="MW"/>
    <m/>
    <m/>
    <m/>
    <m/>
    <m/>
    <m/>
    <m/>
    <m/>
    <m/>
    <m/>
    <m/>
    <m/>
    <m/>
    <x v="1"/>
    <s v="02.SPK RETURNED"/>
    <x v="4"/>
    <s v="19:04:22: NOK BY XL, CHANGE PLAN, RETURN BY XL_x000a_17:04:22-20:03:22: ERM PROCESS_x000a_16:03:22: SPK RECEIVED"/>
  </r>
  <r>
    <m/>
    <x v="3"/>
    <s v=""/>
    <s v="99°52.14.3'E"/>
    <s v="2°4.20.66'N"/>
    <n v="50"/>
    <s v="70/180/320"/>
    <n v="2021"/>
    <x v="3"/>
    <s v="Jl. Tapa Dusun Rejo Mulio, Kel. Perdamean, Kec. Rantau Selatan, Kab. Labuhanbatu Utara, Prov. Sumatera Utara"/>
    <x v="0"/>
    <s v="SUM-SU-AKK-2216"/>
    <s v="DANAU_BALAI"/>
    <x v="1"/>
    <x v="0"/>
    <x v="1"/>
    <s v="SUMBAGUT"/>
    <s v="Sumatera Utara"/>
    <s v="Kab. Labuhanbatu"/>
    <n v="6617556"/>
    <d v="2021-08-30T00:00:00"/>
    <m/>
    <n v="241"/>
    <x v="0"/>
    <d v="2021-09-29T00:00:00"/>
    <s v="W40-2021"/>
    <s v="Sep-2021"/>
    <s v="TBD"/>
    <s v="TBD"/>
    <s v="TBD"/>
    <s v="TBD"/>
    <x v="0"/>
    <s v="TBD"/>
    <s v="TBD"/>
    <x v="0"/>
    <s v="TBD"/>
    <m/>
    <m/>
    <m/>
    <m/>
    <m/>
    <m/>
    <s v=""/>
    <m/>
    <m/>
    <m/>
    <m/>
    <m/>
    <m/>
    <m/>
    <x v="1"/>
    <s v="02.SPK RETURNED"/>
    <x v="5"/>
    <s v="08:30:2021: ERM PROSES"/>
  </r>
  <r>
    <m/>
    <x v="3"/>
    <s v=""/>
    <s v="106°6.42.23'E"/>
    <s v="2°6.16.7'S"/>
    <n v="20"/>
    <s v="80/170/340"/>
    <n v="2021"/>
    <x v="3"/>
    <s v="Jl. Jend. Sudirman, Kel. Gabek I RT. 03 RW. 01, Kec. Gabek, Kota Pangkal Pinang Prov. Kepulauan Bangka Belitung"/>
    <x v="0"/>
    <s v="SUM-BB-PGP-0537"/>
    <s v="GABEK_DUA"/>
    <x v="1"/>
    <x v="0"/>
    <x v="1"/>
    <s v="SUMBAGSEL"/>
    <s v="Kepulauan Bangka Belitung"/>
    <s v="Kota Pangkal Pinang"/>
    <n v="6617547"/>
    <d v="2021-08-26T00:00:00"/>
    <m/>
    <n v="245"/>
    <x v="0"/>
    <d v="2021-09-25T00:00:00"/>
    <s v="W39-2021"/>
    <s v="Sep-2021"/>
    <s v="TBD"/>
    <s v="TBD"/>
    <s v="TBD"/>
    <s v="TBD"/>
    <x v="0"/>
    <s v="TBD"/>
    <s v="TBD"/>
    <x v="0"/>
    <s v="TBD"/>
    <m/>
    <m/>
    <m/>
    <m/>
    <m/>
    <m/>
    <s v=""/>
    <m/>
    <m/>
    <m/>
    <m/>
    <m/>
    <m/>
    <m/>
    <x v="1"/>
    <s v="02.SPK RETURNED"/>
    <x v="5"/>
    <m/>
  </r>
  <r>
    <m/>
    <x v="3"/>
    <s v=""/>
    <s v="98°40.20.39'E"/>
    <s v="3°30.49.93'N"/>
    <n v="29"/>
    <s v="20/95/280"/>
    <n v="2021"/>
    <x v="3"/>
    <s v="Jl. Medan - Namorambe LK VIII, Desa Kedai Durian, Kec. Deli Tua, Kab. Deli Serdang, Sumut"/>
    <x v="0"/>
    <s v="SUM-SU-LBP-2295"/>
    <s v="HAMPARAN_PERAK_SEI_BAHARU"/>
    <x v="1"/>
    <x v="0"/>
    <x v="1"/>
    <s v="SUMBAGUT"/>
    <s v="Sumatera Utara"/>
    <s v="Kab. Deli Serdang"/>
    <n v="6617489"/>
    <d v="2021-08-13T00:00:00"/>
    <m/>
    <n v="258"/>
    <x v="0"/>
    <d v="2021-09-12T00:00:00"/>
    <s v="W38-2021"/>
    <s v="Sep-2021"/>
    <s v="TBD"/>
    <s v="TBD"/>
    <s v="TBD"/>
    <s v="TBD"/>
    <x v="0"/>
    <s v="TBD"/>
    <s v="TBD"/>
    <x v="0"/>
    <s v="TBD"/>
    <s v="MW"/>
    <s v=""/>
    <m/>
    <m/>
    <m/>
    <m/>
    <s v=""/>
    <m/>
    <m/>
    <m/>
    <m/>
    <m/>
    <m/>
    <m/>
    <x v="1"/>
    <s v="02.SPK RETURNED"/>
    <x v="6"/>
    <s v="13:09:21: DROP BY XL _x000a_08:09:21: RND NOK : NEAR EXISTING_x000a_22:08:21: 18:08:21: NEED REVIEW RNP HUWAWEI, ERM PROSES_x000a_16:08:21: 09:08:21 : SPK COLO RELEASED, ERM PROSES"/>
  </r>
  <r>
    <m/>
    <x v="3"/>
    <s v=""/>
    <s v="112°37.28.56'E"/>
    <s v="7°11.28.5'S"/>
    <n v="40"/>
    <s v="5/165/270"/>
    <n v="2021"/>
    <x v="3"/>
    <s v="Jl. Mayjend Sungkono No.24, Gulomantung Kec. Kebomas, Kab. Gresik Prov. Jawa Timur"/>
    <x v="0"/>
    <s v="JAW-JI-GSK-4336"/>
    <s v="KEBOMAS KEBOMAS"/>
    <x v="1"/>
    <x v="0"/>
    <x v="0"/>
    <s v="JATIM"/>
    <s v="Jawa Timur"/>
    <s v="Kab. Gresik"/>
    <n v="6617456"/>
    <d v="2021-08-09T00:00:00"/>
    <m/>
    <n v="262"/>
    <x v="0"/>
    <d v="2021-09-08T00:00:00"/>
    <s v="W37-2021"/>
    <s v="Sep-2021"/>
    <s v="TBD"/>
    <s v="TBD"/>
    <s v="TBD"/>
    <s v="TBD"/>
    <x v="0"/>
    <s v="TBD"/>
    <s v="TBD"/>
    <x v="0"/>
    <s v="TBD"/>
    <s v="MW"/>
    <s v=""/>
    <m/>
    <m/>
    <m/>
    <m/>
    <s v=""/>
    <m/>
    <m/>
    <m/>
    <m/>
    <m/>
    <m/>
    <m/>
    <x v="1"/>
    <s v="02.SPK RETURNED"/>
    <x v="7"/>
    <s v="04:10:21- 08:09:21: RND NOK NEED 40 M_x000a_22:08:21: 18:08:21: NEED REVIEW RNP HUWAWEI, ERM PROSES_x000a_16:08:21: 09:08:21 : SPK COLO RELEASED, ERM PROSES"/>
  </r>
  <r>
    <m/>
    <x v="3"/>
    <s v=""/>
    <s v="111°54.0.43'E"/>
    <s v="7°35.44.7'S"/>
    <n v="30"/>
    <s v="60/190/275"/>
    <n v="2021"/>
    <x v="3"/>
    <s v="Jl. Widas 1, Ds. Begadung RT04 RW03 Kec. Nganjuk, Kab. Nganjuk Prov. Jawa Timur"/>
    <x v="0"/>
    <s v="JAW-JI-NJK-4249"/>
    <s v="NGANJUK KAUMAN"/>
    <x v="1"/>
    <x v="0"/>
    <x v="0"/>
    <s v="JATIM"/>
    <s v="Jawa Timur"/>
    <s v="Kab. Nganjuk"/>
    <n v="6617453"/>
    <d v="2021-08-09T00:00:00"/>
    <m/>
    <n v="262"/>
    <x v="0"/>
    <d v="2021-09-08T00:00:00"/>
    <s v="W37-2021"/>
    <s v="Sep-2021"/>
    <s v="TBD"/>
    <s v="TBD"/>
    <s v="TBD"/>
    <s v="TBD"/>
    <x v="0"/>
    <s v="TBD"/>
    <s v="TBD"/>
    <x v="0"/>
    <s v="TBD"/>
    <s v="MW"/>
    <s v=""/>
    <m/>
    <m/>
    <m/>
    <m/>
    <s v=""/>
    <m/>
    <m/>
    <m/>
    <m/>
    <m/>
    <m/>
    <m/>
    <x v="1"/>
    <s v="02.SPK RETURNED"/>
    <x v="3"/>
    <s v="04:10:21-29:09:21-08:09:21: RND NOK FAR FROM NOM_x000a_22:08:21: 18:08:21: NEED REVIEW RNP HUWAWEI, ERM PROSES_x000a_16:08:21: 09:08:21 : SPK COLO RELEASED, ERM PROSES"/>
  </r>
  <r>
    <s v="TANGERANG"/>
    <x v="5"/>
    <s v="TB"/>
    <s v="106°37.37.88'E"/>
    <s v="6°10.8.22'S"/>
    <n v="45"/>
    <s v=" 90/210/330"/>
    <n v="2021"/>
    <x v="1"/>
    <s v="Jl. Aipda KS Tubun No.18, Kel. Pasar Baru Kec Tangerang, Kota Tangerang Prov. Banten"/>
    <x v="2"/>
    <s v="JAW-BT-TNG-1520"/>
    <s v="KAMPUNG KOANG RELOCATION"/>
    <x v="1"/>
    <x v="0"/>
    <x v="3"/>
    <s v="JABODETABEK (INNER)"/>
    <s v="Banten"/>
    <s v="KOTA TANGERANG"/>
    <n v="6617212"/>
    <d v="2021-05-29T00:00:00"/>
    <m/>
    <n v="334"/>
    <x v="0"/>
    <d v="2021-06-28T00:00:00"/>
    <s v="W27-2021"/>
    <s v="Jun-2021"/>
    <d v="2021-06-25T00:00:00"/>
    <s v="W26-2021"/>
    <s v="Jun-2021"/>
    <s v="TBD"/>
    <x v="0"/>
    <s v="TBD"/>
    <s v="TBD"/>
    <x v="0"/>
    <s v="TBD"/>
    <m/>
    <m/>
    <m/>
    <m/>
    <m/>
    <m/>
    <s v=""/>
    <m/>
    <m/>
    <m/>
    <m/>
    <m/>
    <m/>
    <m/>
    <x v="1"/>
    <s v="02.SPK RETURNED"/>
    <x v="8"/>
    <s v="31:10:21-26:10:21: Dismantle, need email dismantle by XL _x000a_20:10:21-21.06.2021 : Power Connection Prosess, Need Confirmasi connect PLN by XL_x000a_08:10:2021: SRFI CONNECT PLN HOLD BY XL_x000a_06.17.2021 : ME OG_x000a_06.14.2021 : RBS &amp; BTS Foundation _x000a_06.10.2021 : Mobilisasi dan Demobilisasi Team"/>
  </r>
  <r>
    <s v="BENGKULU2014_2G5"/>
    <x v="4"/>
    <s v="TB "/>
    <s v="102°21.23.18'E"/>
    <s v="3°53.59.25'S"/>
    <n v="50"/>
    <s v="20/150/310"/>
    <n v="2022"/>
    <x v="4"/>
    <s v="Jl. Raya Bengkulu Seluma No. 61, Desa Babatan RT. 01, Kec. Sukaraja Kab. Seluma Prov. Bengkulu"/>
    <x v="0"/>
    <s v="SUM-BE-TAS-0214"/>
    <s v="SUKARAJA_BABATAN"/>
    <x v="1"/>
    <x v="0"/>
    <x v="1"/>
    <s v="SUMBAGSEL"/>
    <s v="Bengkulu"/>
    <s v="Kab. Seluma"/>
    <n v="6617991"/>
    <d v="2022-01-28T00:00:00"/>
    <d v="2022-01-28T00:00:00"/>
    <n v="90"/>
    <x v="2"/>
    <d v="2022-02-27T00:00:00"/>
    <s v="W10-2022"/>
    <s v="Feb-2022"/>
    <s v="TBD"/>
    <s v="TBD"/>
    <s v="TBD"/>
    <s v="TBD"/>
    <x v="0"/>
    <s v="TBD"/>
    <s v="TBD"/>
    <x v="0"/>
    <s v="TBD"/>
    <s v="MW"/>
    <d v="2022-02-02T00:00:00"/>
    <d v="2022-02-03T00:00:00"/>
    <m/>
    <m/>
    <m/>
    <d v="2022-04-07T00:00:00"/>
    <m/>
    <m/>
    <m/>
    <m/>
    <m/>
    <m/>
    <s v="NY STIP, ERM PROCESS"/>
    <x v="1"/>
    <s v="02.SPK RETURNED"/>
    <x v="8"/>
    <s v="20:04:22: SPK RETURN BY XL ON EMAIL_x000a_07:04:22: SPK RETURN BY XL_x000a_06:04:22-03:04:22: WAIT STRENGTENING &amp; PLN CONNECTION_x000a_30:03:22-27:03:22: ME OG_x000a_23:03:22-09:03:22: BTS PONDASI OG_x000a_06:03:22-16:02:22: READY TO STO_x000a_13:02:22: NEED REVIEW POWER_x000a_09:02:22-06:02:22: RND NOK NEED 50 METER_x000a_02:02:22: NEED REVIEW RNP HUAWEI_x000a_30:01:22: ESR REVIEW, NEED REVIEW RNP HUAWEI_x000a_28:01:22: SPK RELEASED"/>
  </r>
  <r>
    <m/>
    <x v="4"/>
    <s v="TB"/>
    <s v="111°21.46.74'E"/>
    <s v="7°10.50.84'S"/>
    <n v="60"/>
    <s v="110/220/300"/>
    <n v="2022"/>
    <x v="5"/>
    <m/>
    <x v="3"/>
    <s v="JAW-JT-BLA-0129"/>
    <s v="BLORA_RANDUBLATUNG"/>
    <x v="0"/>
    <x v="0"/>
    <x v="2"/>
    <s v="JATENG"/>
    <s v="Jawa Tengah"/>
    <s v="Kab. Blora"/>
    <n v="6618156"/>
    <d v="2022-03-28T00:00:00"/>
    <d v="2022-04-05T00:00:00"/>
    <n v="31"/>
    <x v="1"/>
    <d v="2022-08-25T00:00:00"/>
    <s v="W35-2022"/>
    <s v="Aug-2022"/>
    <s v="TBD"/>
    <s v="TBD"/>
    <s v="TBD"/>
    <s v="TBD"/>
    <x v="0"/>
    <s v="TBD"/>
    <s v="TBD"/>
    <x v="0"/>
    <s v="TBD"/>
    <m/>
    <m/>
    <m/>
    <m/>
    <m/>
    <m/>
    <m/>
    <m/>
    <m/>
    <m/>
    <m/>
    <m/>
    <m/>
    <s v="PRESITAC"/>
    <x v="1"/>
    <s v="02.SPK RETURNED"/>
    <x v="9"/>
    <s v="RETURN BY XL, CHANGE TO COLO_x000a_21:04:22-13:04:22: VALIDASI RNP TNP_x000a_10:04:22: SURVEY OG_x000a_06:04:22: MITRA ASSIGNMENT_x000a_05:04:22: SPK RECEIVED"/>
  </r>
  <r>
    <s v="STUNGKIT -3"/>
    <x v="4"/>
    <s v="TB "/>
    <s v="98°21.57.96'E"/>
    <s v="3°40.41.99'N"/>
    <n v="40"/>
    <s v="20/210/300"/>
    <n v="2022"/>
    <x v="4"/>
    <s v="Jl. Stungkit, Dusun III, Desa Stungkit, Kec. Wampu, Kab. Langkat, Prov. Sumatera Utara"/>
    <x v="0"/>
    <s v="SUM-AC-STB-2233"/>
    <s v="WAMPU_STUNGKIT"/>
    <x v="1"/>
    <x v="0"/>
    <x v="1"/>
    <s v="SUMBAGUT"/>
    <s v="Aceh"/>
    <s v="Kab. Langkat"/>
    <n v="6617991"/>
    <d v="2022-01-28T00:00:00"/>
    <d v="2022-01-28T00:00:00"/>
    <n v="53"/>
    <x v="1"/>
    <d v="2022-02-27T00:00:00"/>
    <s v="W10-2022"/>
    <s v="Feb-2022"/>
    <d v="2022-03-25T00:00:00"/>
    <s v="W13-2022"/>
    <s v="Mar-2022"/>
    <d v="2022-03-31T00:00:00"/>
    <x v="1"/>
    <s v="Mar-2022"/>
    <d v="2022-03-31T00:00:00"/>
    <x v="1"/>
    <s v="Mar-2022"/>
    <s v="MW"/>
    <d v="2022-02-01T00:00:00"/>
    <d v="2022-02-02T00:00:00"/>
    <m/>
    <m/>
    <m/>
    <d v="2022-03-22T00:00:00"/>
    <m/>
    <m/>
    <d v="2022-03-22T00:00:00"/>
    <s v="W13-2022"/>
    <m/>
    <m/>
    <s v="STIP RELEASED, GO CME"/>
    <x v="1"/>
    <s v="02.SPK RETURNED"/>
    <x v="10"/>
    <s v="04:04:22: RFI BUT RETURN BY XL DUE TO CHANGE SITE ID_x000a_22:03:22: RFIN_x000a_20:03:22: SRFI_x000a_16:03:22-13:03:22: ME OG_x000a_09:03:22: BTS PONDASI OG_x000a_06:03:22-13:02:22: READY TO STO_x000a_09:02:22: NEED REVIEW CIVIL HUAWEI_x000a_06:02:22: NEED REVIEW TNP ALITA_x000a_02:02:22: NEED REVIEW RNP HUAWEI_x000a_30:01:22: ESR REVIEW, NEED REVIEW RNP HUAWEI_x000a_28:01:22: SPK RELEASED"/>
  </r>
  <r>
    <s v="LADA HULU"/>
    <x v="4"/>
    <s v="TB "/>
    <s v="98°25.41.16'E"/>
    <s v="3°48.46.98'N"/>
    <n v="50"/>
    <s v="30/160/240"/>
    <n v="2022"/>
    <x v="4"/>
    <s v="Jl. Penggabungan, Dusun VI, Desa Baru Pasar 8, Kec. Hinai, Kab. Langkat, Prov. Sumatera Utara"/>
    <x v="0"/>
    <s v="SUM-AC-STB-2230"/>
    <s v="BARU_PASAR_VIII"/>
    <x v="1"/>
    <x v="0"/>
    <x v="1"/>
    <s v="SUMBAGUT"/>
    <s v="Aceh"/>
    <s v="Kab. Langkat"/>
    <n v="6617991"/>
    <d v="2022-01-28T00:00:00"/>
    <d v="2022-01-28T00:00:00"/>
    <n v="61"/>
    <x v="2"/>
    <d v="2022-02-27T00:00:00"/>
    <s v="W10-2022"/>
    <s v="Feb-2022"/>
    <d v="2022-03-25T00:00:00"/>
    <s v="W13-2022"/>
    <s v="Mar-2022"/>
    <d v="2022-03-31T00:00:00"/>
    <x v="1"/>
    <s v="Mar-2022"/>
    <d v="2022-03-31T00:00:00"/>
    <x v="1"/>
    <s v="Mar-2022"/>
    <s v="MW"/>
    <d v="2022-02-01T00:00:00"/>
    <d v="2022-02-02T00:00:00"/>
    <n v="122150561096"/>
    <m/>
    <m/>
    <d v="2022-03-22T00:00:00"/>
    <m/>
    <m/>
    <d v="2022-03-30T00:00:00"/>
    <s v="W14-2022"/>
    <m/>
    <m/>
    <s v="STIP RELEASED, GO CME"/>
    <x v="1"/>
    <s v="02.SPK RETURNED"/>
    <x v="10"/>
    <s v="04:04:22: RFI BUT RETURN BY XL DUE TO CHANGE SITE ID_x000a_30:03:22: RFIN_x000a_27:03:22-23:03:22-20:03:22: SRFI_x000a_16:03:22-13:03:22: ME OG_x000a_09:03:22: BTS PONDASI OG_x000a_06:03:22-13:02:22: READY TO STO_x000a_09:02:22: NEED REVIEW CIVIL HUAWEI_x000a_06:02:22: NEED REVIEW TNP ALITA_x000a_02:02:22: NEED REVIEW RNP HUAWEI_x000a_30:01:22: ESR REVIEW, NEED REVIEW RNP HUAWEI_x000a_28:01:22: SPK RELEASED"/>
  </r>
  <r>
    <s v="KUALA MADU"/>
    <x v="4"/>
    <s v="BK "/>
    <s v="98°30.11.88'E"/>
    <s v="3°42.49.0'N"/>
    <n v="50"/>
    <s v="0/130/230"/>
    <n v="2022"/>
    <x v="4"/>
    <s v="Jl. Amarta Karang Rejo Langkat Sumatera Utara Sumatera Utara"/>
    <x v="0"/>
    <s v="SUM-AC-STB-2239"/>
    <s v="STABAT_KARANG_REJO"/>
    <x v="1"/>
    <x v="0"/>
    <x v="1"/>
    <s v="SUMBAGUT"/>
    <s v="Aceh"/>
    <s v="Kab. Langkat"/>
    <n v="6617980"/>
    <d v="2022-01-28T00:00:00"/>
    <d v="2022-01-28T00:00:00"/>
    <n v="61"/>
    <x v="2"/>
    <d v="2022-02-27T00:00:00"/>
    <s v="W10-2022"/>
    <s v="Feb-2022"/>
    <d v="2022-03-25T00:00:00"/>
    <s v="W13-2022"/>
    <s v="Mar-2022"/>
    <d v="2022-03-31T00:00:00"/>
    <x v="1"/>
    <s v="Mar-2022"/>
    <d v="2022-03-31T00:00:00"/>
    <x v="1"/>
    <s v="Mar-2022"/>
    <s v="MW"/>
    <d v="2022-02-01T00:00:00"/>
    <d v="2022-02-02T00:00:00"/>
    <n v="122140915415"/>
    <m/>
    <m/>
    <d v="2022-03-22T00:00:00"/>
    <m/>
    <d v="2022-03-22T00:00:00"/>
    <d v="2022-03-30T00:00:00"/>
    <s v="W14-2022"/>
    <m/>
    <m/>
    <s v="STIP RELEASED, GO CME"/>
    <x v="1"/>
    <s v="02.SPK RETURNED"/>
    <x v="10"/>
    <s v="04:04:22: RFI BUT RETURN BY XL DUE TO CHANGE SITE ID_x000a_30:03:22: RFIN_x000a_27:03:22-23:03:22-20:03:22: SRFI_x000a_16:03:22-13:03:22: ME OG_x000a_09:03:22: BTS PONDASI OG_x000a_06:03:22-13:02:22: READY TO STO_x000a_09:02:22: NEED REVIEW CIVIL HUAWEI_x000a_06:02:22: NEED REVIEW TNP ALITA_x000a_02:02:22: NEED REVIEW RNP HUAWEI_x000a_30:01:22: ESR REVIEW, NEED REVIEW RNP HUAWEI_x000a_28:01:22: SPK RELEASED"/>
  </r>
  <r>
    <s v="API_SELOTONG SECANGGANG"/>
    <x v="4"/>
    <s v="TB"/>
    <s v="98°33.33.12'E"/>
    <s v="3°52.9.98'N"/>
    <n v="50"/>
    <s v="100/210/300"/>
    <n v="2022"/>
    <x v="6"/>
    <s v="Jl. Besat Selotong / Jl. Tambak, Dusun I, Desa Selotong, Kec. Secanggang, Kab. Langkat, Prov. Sumatera Utara"/>
    <x v="0"/>
    <s v="SUM-AC-STB-2232"/>
    <s v="SELOTONG"/>
    <x v="1"/>
    <x v="0"/>
    <x v="1"/>
    <s v="SUMBAGUT"/>
    <s v="Aceh"/>
    <s v="Kab. Langkat"/>
    <n v="6617991"/>
    <d v="2022-01-28T00:00:00"/>
    <d v="2022-01-28T00:00:00"/>
    <n v="90"/>
    <x v="2"/>
    <d v="2022-02-27T00:00:00"/>
    <s v="W10-2022"/>
    <s v="Feb-2022"/>
    <d v="2022-04-10T00:00:00"/>
    <s v="W16-2022"/>
    <s v="Apr-2022"/>
    <d v="2022-04-25T00:00:00"/>
    <x v="2"/>
    <s v="Apr-2022"/>
    <d v="2022-04-25T00:00:00"/>
    <x v="2"/>
    <s v="Apr-2022"/>
    <s v="MW"/>
    <d v="2022-02-01T00:00:00"/>
    <d v="2022-02-02T00:00:00"/>
    <m/>
    <m/>
    <m/>
    <d v="2022-03-22T00:00:00"/>
    <m/>
    <d v="2022-04-04T00:00:00"/>
    <m/>
    <m/>
    <m/>
    <m/>
    <s v="STIP RELEASED, GO CME"/>
    <x v="1"/>
    <s v="02.SPK RETURNED"/>
    <x v="10"/>
    <s v="04:04:22: RETURN BY XL DUE TO CHANGE SITE ID_x000a_04:03:22: SRFIN_x000a_03:04:22-30:03:22: PLN_x000a_27:03:22-16:03:22: ME PARALEL STRENGTENING_x000a_1603:22-09:03:22: BTS PONDASI OG, PARALEL STRENGTENING_x000a_06:03:22-16:02:22: READY TO STO_x000a_13:02:22-09:02:22: READY TO DECLARE STO_x000a_06:02:22: NEED REVIEW TNP ALITA_x000a_02:02:22: NEED REVIEW RNP HUAWEI_x000a_30:01:22: ESR REVIEW, NEED REVIEW RNP HUAWEI_x000a_28:01:22: SPK RELEASED"/>
  </r>
  <r>
    <s v="HINAI KIRI HULU"/>
    <x v="4"/>
    <s v="TB "/>
    <s v="98°27.46.15'E"/>
    <s v="3°49.35.15'N"/>
    <n v="50"/>
    <s v="10/140/280"/>
    <n v="2022"/>
    <x v="4"/>
    <s v="JL. Caraka , Dusun II , Desa Hinai Kanan, Kec. Hinai, Kab. Langkat, Prov. Sumatera Utara."/>
    <x v="0"/>
    <s v="SUM-AC-STB-2225"/>
    <s v="HINAI_KANAN"/>
    <x v="1"/>
    <x v="0"/>
    <x v="1"/>
    <s v="SUMBAGUT"/>
    <s v="Aceh"/>
    <s v="Kab. Langkat"/>
    <n v="6617991"/>
    <d v="2022-01-28T00:00:00"/>
    <d v="2022-01-28T00:00:00"/>
    <n v="62"/>
    <x v="2"/>
    <d v="2022-02-27T00:00:00"/>
    <s v="W10-2022"/>
    <s v="Feb-2022"/>
    <d v="2022-03-25T00:00:00"/>
    <s v="W13-2022"/>
    <s v="Mar-2022"/>
    <d v="2022-03-31T00:00:00"/>
    <x v="1"/>
    <s v="Mar-2022"/>
    <d v="2022-03-31T00:00:00"/>
    <x v="1"/>
    <s v="Mar-2022"/>
    <m/>
    <d v="2022-02-01T00:00:00"/>
    <d v="2022-02-02T00:00:00"/>
    <s v="MG"/>
    <m/>
    <m/>
    <d v="2022-03-22T00:00:00"/>
    <m/>
    <m/>
    <d v="2022-03-31T00:00:00"/>
    <s v="W14-2022"/>
    <m/>
    <m/>
    <s v="STIP RELEASED, GO CME"/>
    <x v="1"/>
    <s v="02.SPK RETURNED"/>
    <x v="10"/>
    <s v="04:04:22: RFI BUT RETURN BY XL DUE TO CHANGE SITE ID_x000a_31:03:22: RFIN_x000a_30:03:22-23:03:22: SRFI_x000a_20:03:22-16:03:22: SRFI, WAIT STO &amp; PLN_x000a_13:03:22: ME OG_x000a_09:03:22: BTS PONDASI OG_x000a_06:03:22-13:02:22: READY TO STO_x000a_09:02:22: NEED REVIEW CIVIL HUAWEI_x000a_06:02:22-02:02:22: NEED REVIEW RNP HUAWEI_x000a_30:01:22: ESR REVIEW, NEED REVIEW RNP HUAWEI_x000a_28:01:22: SPK RELEASED"/>
  </r>
  <r>
    <s v="SICANGGANG HINAI"/>
    <x v="4"/>
    <s v="TB "/>
    <s v="98°29.25.08'E"/>
    <s v="3°51.36.0'N"/>
    <n v="50"/>
    <s v="100/210/280"/>
    <n v="2022"/>
    <x v="4"/>
    <s v="Lingkungan VII, Kel. Hinai Kiri, Kec. Secanggang, Kab. Langkat, Prov. Sumatera Utara"/>
    <x v="0"/>
    <s v="SUM-AC-STB-2229"/>
    <s v="HINAI_KIRI"/>
    <x v="1"/>
    <x v="0"/>
    <x v="1"/>
    <s v="SUMBAGUT"/>
    <s v="Aceh"/>
    <s v="Kab. Langkat"/>
    <n v="6617991"/>
    <d v="2022-01-28T00:00:00"/>
    <d v="2022-01-28T00:00:00"/>
    <n v="62"/>
    <x v="2"/>
    <d v="2022-02-27T00:00:00"/>
    <s v="W10-2022"/>
    <s v="Feb-2022"/>
    <d v="2022-03-25T00:00:00"/>
    <s v="W13-2022"/>
    <s v="Mar-2022"/>
    <d v="2022-03-31T00:00:00"/>
    <x v="1"/>
    <s v="Mar-2022"/>
    <d v="2022-03-31T00:00:00"/>
    <x v="1"/>
    <s v="Mar-2022"/>
    <s v="MW"/>
    <d v="2022-02-01T00:00:00"/>
    <d v="2022-02-02T00:00:00"/>
    <m/>
    <m/>
    <m/>
    <d v="2022-03-22T00:00:00"/>
    <m/>
    <m/>
    <d v="2022-03-31T00:00:00"/>
    <s v="W14-2022"/>
    <m/>
    <m/>
    <s v="STIP RELEASED, GO CME"/>
    <x v="1"/>
    <s v="02.SPK RETURNED"/>
    <x v="10"/>
    <s v="04:04:22: RFI BUT RETURN BY XL DUE TO CHANGE SITE ID_x000a_31:03:22: RFIN_x000a_30:03:22-23:03:22: SRFI_x000a_20:03:22-16:03:22: SRFI, WAIT STO &amp; PLN_x000a_13:03:22: ME OG_x000a_09:03:22: BTS PONDASI OG_x000a_06:03:22-13:02:22: READY TO STO_x000a_09:02:22: NEED REVIEW CIVIL HUAWEI_x000a_06:02:22-02:02:22: NEED REVIEW RNP HUAWEI_x000a_30:01:22: ESR REVIEW, NEED REVIEW RNP HUAWEI_x000a_28:01:22: SPK RELEASED"/>
  </r>
  <r>
    <m/>
    <x v="4"/>
    <s v="TB"/>
    <s v="106°26.8.39'E"/>
    <s v="6°16.51.79'S"/>
    <n v="50"/>
    <s v="90/220/350"/>
    <s v="2022-2024"/>
    <x v="7"/>
    <m/>
    <x v="2"/>
    <s v="JAW-BT-TGR-0109"/>
    <s v="JEUNGJING_CISOKA"/>
    <x v="0"/>
    <x v="0"/>
    <x v="4"/>
    <s v="JABODETABEK"/>
    <s v="Banten"/>
    <s v="Kab. Tangerang"/>
    <n v="6617948"/>
    <d v="2022-01-25T00:00:00"/>
    <d v="2022-01-28T00:00:00"/>
    <n v="93"/>
    <x v="3"/>
    <d v="2022-06-24T00:00:00"/>
    <s v="W26-2022"/>
    <s v="Jun-2022"/>
    <s v="TBD"/>
    <s v="TBD"/>
    <s v="TBD"/>
    <s v="TBD"/>
    <x v="0"/>
    <s v="TBD"/>
    <s v="TBD"/>
    <x v="0"/>
    <s v="TBD"/>
    <s v="MW"/>
    <m/>
    <m/>
    <m/>
    <m/>
    <m/>
    <d v="2022-03-09T00:00:00"/>
    <m/>
    <m/>
    <m/>
    <m/>
    <m/>
    <m/>
    <s v="RETURN BY XL"/>
    <x v="1"/>
    <s v="02.SPK RETURNED"/>
    <x v="11"/>
    <s v="SPK RETURN CHAGE TO COLO_x000a_06:02:22-04:02:22: PRIORITY CANDIDATE A_x000a_02:02:22-30:01:22: SURVEY OG_x000a_28:01:22: SPK RECEIVED FROM EMAIL LMS"/>
  </r>
  <r>
    <m/>
    <x v="4"/>
    <s v="TB"/>
    <s v="110°2.13.42'E"/>
    <s v="7°14.50.27'S"/>
    <n v="70"/>
    <s v="40/150/280"/>
    <n v="2022"/>
    <x v="5"/>
    <m/>
    <x v="3"/>
    <s v="JAW-JT-TMG-2680"/>
    <s v="DLIMOYO_TEMANGGUNG"/>
    <x v="0"/>
    <x v="0"/>
    <x v="2"/>
    <s v="JATENG"/>
    <s v="Jawa Tengah"/>
    <s v="Kab. Temanggung"/>
    <n v="6618156"/>
    <d v="2022-03-28T00:00:00"/>
    <d v="2022-04-05T00:00:00"/>
    <n v="31"/>
    <x v="1"/>
    <d v="2022-08-25T00:00:00"/>
    <s v="W35-2022"/>
    <s v="Aug-2022"/>
    <s v="TBD"/>
    <s v="TBD"/>
    <s v="TBD"/>
    <s v="TBD"/>
    <x v="0"/>
    <s v="TBD"/>
    <s v="TBD"/>
    <x v="0"/>
    <s v="TBD"/>
    <m/>
    <m/>
    <m/>
    <m/>
    <m/>
    <m/>
    <m/>
    <m/>
    <m/>
    <m/>
    <m/>
    <m/>
    <m/>
    <s v="PRESITAC"/>
    <x v="1"/>
    <s v="02.SPK RETURNED"/>
    <x v="9"/>
    <s v="RETURN BY XL, CHANGE TO COLO_x000a_21:04:22-13:04:22: VALIDASI RNP TNP_x000a_10:04:22: SURVEY OG_x000a_06:04:22: MITRA ASSIGNMENT_x000a_05:04:22: SPK RECEIVED"/>
  </r>
  <r>
    <m/>
    <x v="6"/>
    <s v="TB"/>
    <s v="122°20.14.0'E"/>
    <s v="1°27.10.09'S"/>
    <n v="60"/>
    <s v="0/120/220"/>
    <n v="2021"/>
    <x v="1"/>
    <s v=""/>
    <x v="0"/>
    <s v="SUL-ST-LWK-1068"/>
    <s v="TOILI"/>
    <x v="0"/>
    <x v="0"/>
    <x v="0"/>
    <s v="SULAWESI"/>
    <s v="Sulawesi Tengah"/>
    <s v="Kab. Banggai"/>
    <n v="6617749"/>
    <d v="2021-10-25T00:00:00"/>
    <m/>
    <n v="185"/>
    <x v="0"/>
    <d v="2022-03-24T00:00:00"/>
    <s v="W13-2022"/>
    <s v="Mar-2022"/>
    <s v="TBD"/>
    <s v="TBD"/>
    <s v="TBD"/>
    <s v="TBD"/>
    <x v="0"/>
    <s v="TBD"/>
    <s v="TBD"/>
    <x v="0"/>
    <s v="TBD"/>
    <s v="MW"/>
    <m/>
    <m/>
    <m/>
    <m/>
    <m/>
    <d v="2022-02-25T00:00:00"/>
    <m/>
    <m/>
    <m/>
    <m/>
    <m/>
    <m/>
    <m/>
    <x v="1"/>
    <s v="02.SPK RETURNED"/>
    <x v="12"/>
    <s v="24:11:21: NEW SPK RELEASED PENGGANTI TO SITE ID TP 260297109_x000a_21:11:21-10:11:21-03:11:21: CHANGE PLAN PROPOSE TO COLO _x000a_31:10:21: SURVEY OG, PLAN SUBMIT KANDIDAT W 1 NOV"/>
  </r>
  <r>
    <s v="TB_DWK"/>
    <x v="7"/>
    <s v="SKP"/>
    <s v="114°4.51.82'E"/>
    <s v="0°50.38.08'S"/>
    <n v="60"/>
    <s v="157/260"/>
    <n v="2021"/>
    <x v="8"/>
    <m/>
    <x v="0"/>
    <s v="KAL-KT-KLK-0696"/>
    <s v="REPEATER JAKATAN PARI"/>
    <x v="1"/>
    <x v="0"/>
    <x v="2"/>
    <s v="KALIMANTAN"/>
    <s v="Kalimantan Tengah"/>
    <s v="Kab. Kapuas"/>
    <n v="6617861"/>
    <d v="2021-12-02T00:00:00"/>
    <m/>
    <n v="40"/>
    <x v="1"/>
    <d v="2022-01-01T00:00:00"/>
    <s v="W01-2022"/>
    <s v="Jan-2022"/>
    <s v="TBD"/>
    <s v="TBD"/>
    <s v="TBD"/>
    <d v="2022-01-21T00:00:00"/>
    <x v="3"/>
    <s v="Jan-2022"/>
    <d v="2022-01-21T00:00:00"/>
    <x v="3"/>
    <s v="Jan-2022"/>
    <s v="MW"/>
    <d v="2021-12-16T00:00:00"/>
    <m/>
    <m/>
    <m/>
    <m/>
    <d v="2021-12-13T00:00:00"/>
    <m/>
    <m/>
    <d v="2022-01-11T00:00:00"/>
    <s v="W03-2022"/>
    <m/>
    <m/>
    <m/>
    <x v="1"/>
    <s v="02.SPK RETURNED"/>
    <x v="13"/>
    <s v="11:01:22: RFIN BUT SPK RETURN_x000a_09:01:22: SRFI, PLN CONNECTION &amp; PARALEL PKS PLN BY CORPORATE_x000a_05:02:22-02:01:22: ME OG, REGIST PLN &amp; PARALEL PKS KE CORPORATE_x000a_29:12:21-26:12:21: PONDASI RBS OG_x000a_22:12:21-15:12:21: STO DECLARED, CME PREPARATION_x000a_12:12:21: NEED REVIEW TNP_x000a_08:12:21-05:12:21: ERM PROCESS, NEED REVIEW RNP"/>
  </r>
  <r>
    <s v="RUNGKUT_MDKNAYU"/>
    <x v="1"/>
    <s v="TB"/>
    <n v="112.80414"/>
    <n v="-7.3298030000000001"/>
    <n v="30"/>
    <s v="0/120/240"/>
    <n v="2020"/>
    <x v="0"/>
    <m/>
    <x v="0"/>
    <s v="JAW-JI-SBY-4337"/>
    <s v="RUNGKUT_MDKNAYU"/>
    <x v="0"/>
    <x v="0"/>
    <x v="0"/>
    <s v="JATIM"/>
    <s v="Jawa Timur"/>
    <s v="KOTA SURABAYA"/>
    <n v="6614369"/>
    <d v="2020-01-13T00:00:00"/>
    <m/>
    <n v="836"/>
    <x v="0"/>
    <d v="2020-06-11T00:00:00"/>
    <s v="W24-2020"/>
    <s v="Jun-2020"/>
    <s v="TBD"/>
    <s v="TBD"/>
    <s v="TBD"/>
    <s v="TBD"/>
    <x v="0"/>
    <s v="TBD"/>
    <s v="TBD"/>
    <x v="0"/>
    <s v="TBD"/>
    <s v="FO"/>
    <m/>
    <m/>
    <m/>
    <m/>
    <m/>
    <d v="2021-03-29T00:00:00"/>
    <m/>
    <m/>
    <m/>
    <m/>
    <m/>
    <m/>
    <m/>
    <x v="1"/>
    <s v="02.SPK RETURNED"/>
    <x v="0"/>
    <s v="22.06.20 : email SPK return by XL karena antenna too low, isu perda max ijin ketinggian tower, status di TR sudah return (remark antena too low)_x000a_18.06.20 : kand NOT OK by RND karena propose tinggi tower too low (antena too low)_x000a_15.06.20 : IW clear, waiting approval opr (reduce ketinggian menara)_x000a_11.06.20 : propose RT 2 lantai+stacking 4m+pole 6m = 17 m, need review RND terkait propose ketinggian_x000a_08.06.20 : IW clear_x000a_04.06.20 : IW on going, paralel rehunting kand alternatif_x000a_28.05.20 : 25.05.20 : rehunting_x000a_14.05.20 : 08.05.20 : 30.04.20 : rehunting_x000a_23.04.20 : 16.04.20 : 09.04.20 : kand NOK_x000a_02.04.20 : 25.03.20 : Candidat NOK, Rehunting, ketinggian yang diminta XL 20m. Propose ketinggian ke LL atau rehunting di gedung yang tinggi_x000a_19.03.20 : validasi RND_x000a_12.03.20 : need approval kandidat, TNP validation, propose reduce ketinggian_x000a_20.02.20 : 13.02.20 : 06.02.20 : Kand A = Rehunting, Candidate A RF NOK_x000a_31.01.20 : Kand A = submit A 112.80358 -7.330136 RT 9m + Pole 6m,  Perda Kota Surabaya utk area Rungkut max RT+pole 6m, Total ketinggian 15mAgl"/>
  </r>
  <r>
    <s v="TOMOHON_UTARA"/>
    <x v="0"/>
    <s v="TB"/>
    <s v="124°50.4.37'E"/>
    <s v="1°20.36.55'N"/>
    <n v="50"/>
    <s v="165/260/350"/>
    <n v="2020"/>
    <x v="0"/>
    <m/>
    <x v="0"/>
    <s v="SUL-SA-TMH-0423"/>
    <s v="TOMOHON_UTARA"/>
    <x v="0"/>
    <x v="0"/>
    <x v="0"/>
    <s v="SULAWESI"/>
    <s v="Sulawesi Utara"/>
    <s v="Kota Tomohon"/>
    <n v="6616486"/>
    <d v="2020-11-19T00:00:00"/>
    <m/>
    <n v="525"/>
    <x v="0"/>
    <d v="2021-04-18T00:00:00"/>
    <s v="W17-2021"/>
    <s v="Apr-2021"/>
    <s v="TBD"/>
    <s v="TBD"/>
    <s v="TBD"/>
    <s v="TBD"/>
    <x v="0"/>
    <s v="TBD"/>
    <s v="TBD"/>
    <x v="0"/>
    <s v="TBD"/>
    <s v="MW"/>
    <m/>
    <m/>
    <m/>
    <m/>
    <m/>
    <d v="2021-03-05T00:00:00"/>
    <m/>
    <m/>
    <m/>
    <m/>
    <m/>
    <m/>
    <m/>
    <x v="1"/>
    <s v="02.SPK RETURNED"/>
    <x v="14"/>
    <s v="11.01.21 : email SPK return 1 Dec _x000a_23.11.20 : hunting, isu NOM berada di restricted area (IMB tidak bisa release)_x000a_19.11.20 : SPK release"/>
  </r>
  <r>
    <s v="TAMAN_GELURAN"/>
    <x v="0"/>
    <s v="TB"/>
    <n v="112.69610900000001"/>
    <n v="-7.3683439999999996"/>
    <n v="30"/>
    <s v="60/200/300"/>
    <n v="2020"/>
    <x v="0"/>
    <m/>
    <x v="0"/>
    <s v="JAW-JI-SDA-4067"/>
    <s v="TAMAN_GELURAN"/>
    <x v="0"/>
    <x v="0"/>
    <x v="0"/>
    <s v="JATIM"/>
    <s v="Jawa Timur"/>
    <s v="KAB. SIDOARJO"/>
    <n v="6614369"/>
    <d v="2020-01-13T00:00:00"/>
    <m/>
    <n v="836"/>
    <x v="0"/>
    <d v="2020-06-11T00:00:00"/>
    <s v="W24-2020"/>
    <s v="Jun-2020"/>
    <s v="TBD"/>
    <s v="TBD"/>
    <s v="TBD"/>
    <s v="TBD"/>
    <x v="0"/>
    <s v="TBD"/>
    <s v="TBD"/>
    <x v="0"/>
    <s v="TBD"/>
    <m/>
    <m/>
    <m/>
    <m/>
    <m/>
    <m/>
    <d v="2021-03-05T00:00:00"/>
    <m/>
    <m/>
    <m/>
    <m/>
    <m/>
    <m/>
    <m/>
    <x v="1"/>
    <s v="02.SPK RETURNED"/>
    <x v="15"/>
    <s v="30.04.20 : rehunting_x000a_23.04.20 : 16.04.20 : 09.04.20 : kand NOK_x000a_02.04.20 : rehunting_x000a_19.03.20 : IW on going, need approval kandidat_x000a_12.03.20 : rehunting_x000a_13.02.20 : email Return SPK 10 feb 20 sesuai Surat permohonan perpanjangan waktu SPK B2S ke LM XL, Reason return karena terdapat history hard comcase di NOM _x000a_06.02.20 : Kand A = Rehunting, Candidate A RF NOK_x000a_04.02.20 : Kand A = submit A 112.69219 -7.370028 470.59 RT 8 Pole 6 Perda antar tower Kab Sidoarjo with justification &amp; Panoramic attached"/>
  </r>
  <r>
    <s v="MULYOREJO_KEJAWAN_PUTIH_TAMBAK"/>
    <x v="0"/>
    <s v="TB"/>
    <n v="112.809945"/>
    <n v="-7.2812929999999998"/>
    <n v="30"/>
    <s v="0/160/280"/>
    <n v="2020"/>
    <x v="0"/>
    <m/>
    <x v="0"/>
    <s v="JAW-JI-SBY-4339"/>
    <s v="MULYOREJO_KEJAWAN_PUTIH_TAMBAK"/>
    <x v="0"/>
    <x v="0"/>
    <x v="0"/>
    <s v="JATIM"/>
    <s v="Jawa Timur"/>
    <s v="KOTA SURABAYA"/>
    <n v="6614369"/>
    <d v="2020-01-13T00:00:00"/>
    <m/>
    <n v="836"/>
    <x v="0"/>
    <d v="2020-06-11T00:00:00"/>
    <s v="W24-2020"/>
    <s v="Jun-2020"/>
    <s v="TBD"/>
    <s v="TBD"/>
    <s v="TBD"/>
    <s v="TBD"/>
    <x v="0"/>
    <s v="TBD"/>
    <s v="TBD"/>
    <x v="0"/>
    <s v="TBD"/>
    <m/>
    <m/>
    <m/>
    <m/>
    <m/>
    <m/>
    <d v="2021-02-05T00:00:00"/>
    <m/>
    <m/>
    <m/>
    <m/>
    <m/>
    <m/>
    <m/>
    <x v="1"/>
    <s v="02.SPK RETURNED"/>
    <x v="16"/>
    <s v="30.04.20 : rehunting_x000a_23.04.20 : 16.04.20 : 09.04.20 : 02.04.20 : 19.03.20 : 12.03.20 : rehunting_x000a_13.02.20 : 06.02.20 : Kand A = Rehunting, Candidate A RF NOK_x000a_31.01.20 : Kand A = submit A 112.807683 -7.278589 RT 12 + Pole 6 Total ketinggian 18mAgl,  Perda Kota Surabaya utk area Rungkut max RT+pole 6m, "/>
  </r>
  <r>
    <m/>
    <x v="1"/>
    <s v=""/>
    <n v="104.78561000000001"/>
    <n v="-2.9457599999999999"/>
    <n v="30"/>
    <s v="90/210/330"/>
    <n v="2020"/>
    <x v="0"/>
    <s v="Jalan Brigjen H. Hasan Kasim Rt. 044 Rw. 09 Kel. Bukit Sangkal Kec. Kalidoni, Palembang - Sumatera Selatan"/>
    <x v="0"/>
    <s v="SUM-SS-PLG-1175"/>
    <s v="BUKIT SANGKAL_KALIDONI"/>
    <x v="1"/>
    <x v="0"/>
    <x v="1"/>
    <s v="SUMBAGSEL"/>
    <s v="Sumatera Selatan"/>
    <s v="KOTA PALEMBANG"/>
    <n v="6614396"/>
    <d v="2020-01-15T00:00:00"/>
    <m/>
    <n v="834"/>
    <x v="0"/>
    <d v="2020-02-14T00:00:00"/>
    <s v="W07-2020"/>
    <s v="Feb-2020"/>
    <s v="TBD"/>
    <s v="TBD"/>
    <s v="TBD"/>
    <s v="TBD"/>
    <x v="0"/>
    <s v="TBD"/>
    <s v="TBD"/>
    <x v="0"/>
    <s v="TBD"/>
    <m/>
    <m/>
    <m/>
    <m/>
    <m/>
    <m/>
    <d v="2021-02-03T00:00:00"/>
    <m/>
    <m/>
    <m/>
    <m/>
    <m/>
    <m/>
    <m/>
    <x v="1"/>
    <s v="02.SPK RETURNED"/>
    <x v="0"/>
    <s v="24.01.20 : email Return by XL, Teknik, Antenna too low_x000a_24.01.20 : email pengmebalian SPK by Markering karena Drop by XL (RND NOK -&gt; ANTENNA TOO LOW)"/>
  </r>
  <r>
    <m/>
    <x v="1"/>
    <s v=""/>
    <n v="98.321596"/>
    <n v="3.8961199999999998"/>
    <n v="50"/>
    <s v="60/150/310"/>
    <n v="2020"/>
    <x v="0"/>
    <m/>
    <x v="0"/>
    <s v="SUM-SU-STB-2187"/>
    <s v="BULUH TELANG"/>
    <x v="1"/>
    <x v="0"/>
    <x v="1"/>
    <s v="SUMBAGUT"/>
    <s v="Sumatera Utara"/>
    <s v="LANGKAT"/>
    <n v="6614850"/>
    <d v="2020-07-06T00:00:00"/>
    <m/>
    <n v="661"/>
    <x v="0"/>
    <d v="2020-08-05T00:00:00"/>
    <s v="W32-2020"/>
    <s v="Aug-2020"/>
    <s v="TBD"/>
    <s v="TBD"/>
    <s v="TBD"/>
    <s v="TBD"/>
    <x v="0"/>
    <s v="TBD"/>
    <s v="TBD"/>
    <x v="0"/>
    <s v="TBD"/>
    <s v="MW"/>
    <m/>
    <m/>
    <m/>
    <m/>
    <m/>
    <d v="2021-01-20T00:00:00"/>
    <m/>
    <m/>
    <m/>
    <m/>
    <m/>
    <m/>
    <m/>
    <x v="1"/>
    <s v="02.SPK RETURNED"/>
    <x v="0"/>
    <s v="27.08.20 : email SPK return by XL (Pak Yanse), Return Category Technical , Return By XL, Remark Antenna Height Too Low_x000a_30.07.20 : drop by XL, RND--&gt; antena too low_x000a_23.07.20 : 23.07.20 : RND not OK, RND meminta 50m_x000a_17.07.20 : UNDER REVIEW RND HUAWEI"/>
  </r>
  <r>
    <m/>
    <x v="1"/>
    <s v=""/>
    <n v="100.4746"/>
    <n v="-0.31564999999999999"/>
    <n v="50"/>
    <s v="140/200/340"/>
    <n v="2020"/>
    <x v="0"/>
    <m/>
    <x v="0"/>
    <s v="SUM-SB-LBB-0822"/>
    <s v="KOTO TINGGI_AGAM"/>
    <x v="1"/>
    <x v="0"/>
    <x v="1"/>
    <s v="SUMBAGTENG"/>
    <s v="Sumatera Barat"/>
    <s v="KAB. AGAM"/>
    <n v="6614850"/>
    <d v="2020-07-06T00:00:00"/>
    <m/>
    <n v="661"/>
    <x v="0"/>
    <d v="2020-08-05T00:00:00"/>
    <s v="W32-2020"/>
    <s v="Aug-2020"/>
    <s v="TBD"/>
    <s v="TBD"/>
    <s v="TBD"/>
    <s v="TBD"/>
    <x v="0"/>
    <s v="TBD"/>
    <s v="TBD"/>
    <x v="0"/>
    <s v="TBD"/>
    <s v="MW"/>
    <m/>
    <m/>
    <m/>
    <m/>
    <m/>
    <d v="2020-12-21T00:00:00"/>
    <m/>
    <m/>
    <m/>
    <m/>
    <m/>
    <m/>
    <m/>
    <x v="1"/>
    <s v="02.SPK RETURNED"/>
    <x v="0"/>
    <s v="17.07.20 : ERM DROP BY XL, reason Sectoral blocking_x000a_06.07.20 : SPK release"/>
  </r>
  <r>
    <s v="SIMPANG TIGA PEKAN"/>
    <x v="1"/>
    <s v="TB"/>
    <n v="98.958972220000007"/>
    <n v="3.5680000000000001"/>
    <n v="30"/>
    <s v="90/190/330"/>
    <n v="2020"/>
    <x v="0"/>
    <m/>
    <x v="0"/>
    <s v="SUM-SU-SRH-2047"/>
    <s v="SIMPANG TIGA PEKAN"/>
    <x v="0"/>
    <x v="0"/>
    <x v="1"/>
    <s v="SUMBAGUT"/>
    <s v="Kep. Bangka Belitung"/>
    <s v="KAB. SERDANG BEDAGAI"/>
    <n v="6614816"/>
    <d v="2020-07-01T00:00:00"/>
    <m/>
    <n v="666"/>
    <x v="0"/>
    <d v="2020-11-28T00:00:00"/>
    <s v="W48-2020"/>
    <s v="Nov-2020"/>
    <s v="TBD"/>
    <s v="TBD"/>
    <s v="TBD"/>
    <s v="TBD"/>
    <x v="0"/>
    <s v="TBD"/>
    <s v="TBD"/>
    <x v="0"/>
    <s v="TBD"/>
    <s v="MW"/>
    <m/>
    <m/>
    <m/>
    <m/>
    <m/>
    <d v="2020-12-16T00:00:00"/>
    <m/>
    <m/>
    <m/>
    <m/>
    <m/>
    <m/>
    <m/>
    <x v="1"/>
    <s v="02.SPK RETURNED"/>
    <x v="0"/>
    <s v="15.07.20 : email return SPK, return karena hard kandidat (penolakan warga/community issue) _x000a_14.07.20 : arahan RND XL ke Sekolah Yayasan Perguruan Setia Budi Abadi rooftop kandidat  98.958650° 3.567426°, namun tidak mendapat ijin pihak yayasan/sekolah karena dpt mengganggu kegiatan belajar dan tdk dapat dikontrolnya jika ada penolakan warga. SPK potensi return karena NOM XL tetap berada pada titik combat existing._x000a_13.07.20 : hasil survey :_x000a_• Tepat di Lokasi NOM (Koordinat : 3.568 ; 98.9589722) terdapat Combat XL yang sudah berdiri namun kondisi tidak On Air (informasi dikarenakan mendapatkan penolakan dari warga)_x000a_• Jarak ke site Eksisting TBG  308 m_x000a_• Jarak ke site Eksisting XL  867 m_x000a__x000a_Problem Identification :_x000a_• Area sekitar NOM banyak terdapat Sarang Walet yang menjadi mata pencaharian warga sekitar dan warga berkeberatan terhadap adanya Tower karena merasa sinyal frekuensi tower menggangu burung walet tsb_x000a_• Faktor lain bunyi BTS Tower membuat burung Walet menjadi takut kembali ke sarang_x000a_• Hasil pertemuan dengan Kepala Dusun setempat menjelaskan bahwa warga setempat (khususnya warga Desa Simpang Tiga) menolak pendirian tower (file terlampir)_x000a_Alternatif Solusi :_x000a_• Plan A adalah Colo ke site Eksisting TBG, Site Kota Galuh 020583109  Koordinat : 3.56720 ; 98.96047_x000a_• Plan B adalah propose kandidat diluar area Desa Simpang Tiga (diluar area highlight merah) untuk menghindari penolakan warga_x000a_03.07.20 : Propose colo NOT OK by RND XL (Pak Doddy), remark : mendekat ke existing, lebih baik survey dekat NOM dahulu._x000a_02.07.20 : propose Colo to existing site 020583109 KOTA GALUH 98.95689 3.56615 (309.3m ) Rooftop 25m + pole 12m_x000a_01.07.20 : SPK release"/>
  </r>
  <r>
    <m/>
    <x v="1"/>
    <s v=""/>
    <n v="112.32844"/>
    <n v="-8.0637399999999992"/>
    <n v="50"/>
    <s v="90/210/330"/>
    <n v="2020"/>
    <x v="0"/>
    <m/>
    <x v="0"/>
    <s v="JAW-JI-KNR-4268"/>
    <s v="WLINGI BABADAN"/>
    <x v="1"/>
    <x v="0"/>
    <x v="0"/>
    <s v="JATIM"/>
    <s v="Jawa Timur"/>
    <s v="BLITAR"/>
    <n v="6614847"/>
    <d v="2020-07-06T00:00:00"/>
    <m/>
    <n v="661"/>
    <x v="0"/>
    <d v="2020-08-05T00:00:00"/>
    <s v="W32-2020"/>
    <s v="Aug-2020"/>
    <s v="TBD"/>
    <s v="TBD"/>
    <s v="TBD"/>
    <s v="TBD"/>
    <x v="0"/>
    <s v="TBD"/>
    <s v="TBD"/>
    <x v="0"/>
    <s v="TBD"/>
    <s v="FO"/>
    <m/>
    <m/>
    <m/>
    <m/>
    <m/>
    <d v="2020-12-08T00:00:00"/>
    <m/>
    <m/>
    <m/>
    <m/>
    <m/>
    <m/>
    <m/>
    <x v="1"/>
    <s v="02.SPK RETURNED"/>
    <x v="0"/>
    <s v="17.07.20 : ERM DROP BY XL, antena too low_x000a_06.07.20 : SPK release"/>
  </r>
  <r>
    <s v="KRIAN_SIDOMOJO"/>
    <x v="0"/>
    <s v="TB"/>
    <n v="112.586624"/>
    <n v="-7.3914070000000001"/>
    <n v="40"/>
    <s v="0/120/240"/>
    <n v="2020"/>
    <x v="0"/>
    <s v="Dsn. Tundungan RT 03 RW 02 Desa Sidomojo Kec. Krian Kab. Sidoarjo Prov. Jawa Timur"/>
    <x v="0"/>
    <s v="JAW-JI-SDA-4083"/>
    <s v="KRIAN_SIDOMOJO"/>
    <x v="0"/>
    <x v="0"/>
    <x v="0"/>
    <s v="JATIM"/>
    <s v="Jawa Timur"/>
    <s v="KAB. SIDOARJO"/>
    <n v="6614369"/>
    <d v="2020-01-13T00:00:00"/>
    <m/>
    <n v="836"/>
    <x v="0"/>
    <d v="2020-06-11T00:00:00"/>
    <s v="W24-2020"/>
    <s v="Jun-2020"/>
    <s v="TBD"/>
    <s v="TBD"/>
    <s v="TBD"/>
    <s v="TBD"/>
    <x v="0"/>
    <s v="TBD"/>
    <s v="TBD"/>
    <x v="0"/>
    <s v="TBD"/>
    <s v="FO"/>
    <m/>
    <m/>
    <m/>
    <m/>
    <m/>
    <d v="2020-12-08T00:00:00"/>
    <m/>
    <m/>
    <m/>
    <m/>
    <m/>
    <m/>
    <m/>
    <x v="1"/>
    <s v="02.SPK RETURNED"/>
    <x v="0"/>
    <s v="21.09.20 : email return by system, hard kandidat_x000a_17.09.20 : Site return by XL_x000a_10.09.20 : 07.09.20 : start CME paling lambat minggu ini 10 sept 20_x000a_03.09.20 : proses fu perijinan, plan start CME minggu depan_x000a_31.08.20 : 27.08.20 : 24.08.20 : belum dapat start CME, msh butuh mediasi dng Muspika desa, plan start CME di awal bulan Sep_x000a_17.08.20 : 13.08.20 : plan start CME 20 Aug 20 (minggu depan)_x000a_10.08.20 : proses design, plan start CME 12 Aug_x000a_06.08.20 : plan start CME 12 Aug_x000a_03.08.20 : 23.07.20 : plan start CME 28 jul_x000a_13.07.20 : 02.07.20 : proses perijinan, plan start CME W2 Juli_x000a_29.06.20 : plan start CME W2 Juli or drop_x000a_25.06.20 : plan start CME minggu depan_x000a_22.06.20 : proses soiltest, proses perijinan, plan start CME awal July, plan RFI end July_x000a_18.06.20 : proses perijinan, plan start CME awal July, plan RFI end July_x000a_15.06.20 : request soiltest, proses perijinan_x000a_11.06.20 : 08.06.20 : 04.06.20 : IW clear,realisasi IW_x000a_01.06.20 : 28.05.20 : 25.05.20 : 14.05.20 : IW clear, renego biaya sitac_x000a_08.05.20 : 30.04.20 : 23.04.20 : 16.04.20 : IW clear, renego biaya sitac_x000a_09.04.20 : 02.04.20 : 25.03.20 : 19.03.20 : IW clear, proses renego kompensasi_x000a_11.03.20 : IW clear, proses renego dan validasi biaya sitac_x000a_28.02.20 : 26.02.20 :kand -7.393194,112.58481, IW clear 26 KK_x000a_24.02.20 : IW Clear_x000a_20.02.20 : IW On going_x000a_13.02.20 : IW on going_x000a_06.02.20 : Kand C = Candidate C Submit_x000a_27.01.20 : _x000a_kand A = 112.58667 -7.3915 11.36 GF SST 42_x000a_kand B = 112.58644 -7.3919722 65.89 GF SST 42"/>
  </r>
  <r>
    <m/>
    <x v="1"/>
    <s v=""/>
    <n v="112.04692"/>
    <n v="-7.6259600000000001"/>
    <n v="40"/>
    <s v="30/170/270"/>
    <n v="2020"/>
    <x v="0"/>
    <m/>
    <x v="0"/>
    <s v="JAW-JI-NJK-3911"/>
    <s v="NGRONGGOT_KALORAN"/>
    <x v="1"/>
    <x v="0"/>
    <x v="0"/>
    <s v="JATIM"/>
    <s v="Jawa Timur"/>
    <s v="KAB. NGANJUK"/>
    <n v="6614391"/>
    <d v="2020-01-15T00:00:00"/>
    <m/>
    <n v="834"/>
    <x v="0"/>
    <d v="2020-02-14T00:00:00"/>
    <s v="W07-2020"/>
    <s v="Feb-2020"/>
    <s v="TBD"/>
    <s v="TBD"/>
    <s v="TBD"/>
    <s v="TBD"/>
    <x v="0"/>
    <s v="TBD"/>
    <s v="TBD"/>
    <x v="0"/>
    <s v="TBD"/>
    <m/>
    <m/>
    <m/>
    <m/>
    <m/>
    <m/>
    <d v="2020-11-25T00:00:00"/>
    <m/>
    <m/>
    <m/>
    <m/>
    <m/>
    <m/>
    <m/>
    <x v="1"/>
    <s v="02.SPK RETURNED"/>
    <x v="0"/>
    <s v="28.01.20 : email Return by XL, Teknik, Antenna too low"/>
  </r>
  <r>
    <s v="SOREANG_SOREANG"/>
    <x v="1"/>
    <s v="TB"/>
    <n v="107.51968100000001"/>
    <n v="-7.0330880000000002"/>
    <n v="30"/>
    <s v="0/110/250"/>
    <n v="2020"/>
    <x v="0"/>
    <m/>
    <x v="0"/>
    <s v="JAW-JB-SOR-3838"/>
    <s v="SOREANG_SOREANG"/>
    <x v="0"/>
    <x v="0"/>
    <x v="2"/>
    <s v="JABAR"/>
    <s v="Jawa Barat"/>
    <s v="KAB. BANDUNG"/>
    <n v="6614612"/>
    <d v="2020-04-03T00:00:00"/>
    <m/>
    <n v="755"/>
    <x v="0"/>
    <d v="2020-08-31T00:00:00"/>
    <s v="W36-2020"/>
    <s v="Aug-2020"/>
    <s v="TBD"/>
    <s v="TBD"/>
    <s v="TBD"/>
    <s v="TBD"/>
    <x v="0"/>
    <s v="TBD"/>
    <s v="TBD"/>
    <x v="0"/>
    <s v="TBD"/>
    <m/>
    <m/>
    <m/>
    <m/>
    <m/>
    <m/>
    <d v="2020-09-16T00:00:00"/>
    <m/>
    <m/>
    <m/>
    <m/>
    <m/>
    <m/>
    <m/>
    <x v="1"/>
    <s v="02.SPK RETURNED"/>
    <x v="0"/>
    <s v="08.05.20 : email SPK RETURN BY XL karena perubahan plan (email Pak Sony)_x000a_30.04.20 : hunting perluasan SAR ke 4 arah berbeda plan submit Sabtu tgl 3 Mei_x000a_23.04.20 : 16.04.20 : validasi kandidat_x000a_09.04.20 : 06.04.20 : Hunting_x000a_"/>
  </r>
  <r>
    <m/>
    <x v="1"/>
    <s v=""/>
    <n v="107.62081000000001"/>
    <n v="-7.0589899999999997"/>
    <n v="30"/>
    <s v="90/180/320"/>
    <n v="2020"/>
    <x v="0"/>
    <m/>
    <x v="0"/>
    <s v="JAW-JB-SOR-3682"/>
    <s v="BAROS_ARJASARI"/>
    <x v="1"/>
    <x v="0"/>
    <x v="2"/>
    <s v="JABAR"/>
    <s v="Jawa Barat"/>
    <s v="KAB. BANDUNG"/>
    <n v="6614391"/>
    <d v="2020-01-15T00:00:00"/>
    <m/>
    <n v="834"/>
    <x v="0"/>
    <d v="2020-02-14T00:00:00"/>
    <s v="W07-2020"/>
    <s v="Feb-2020"/>
    <s v="TBD"/>
    <s v="TBD"/>
    <s v="TBD"/>
    <s v="TBD"/>
    <x v="0"/>
    <s v="TBD"/>
    <s v="TBD"/>
    <x v="0"/>
    <s v="TBD"/>
    <m/>
    <m/>
    <m/>
    <m/>
    <m/>
    <m/>
    <d v="2020-08-11T00:00:00"/>
    <m/>
    <m/>
    <m/>
    <m/>
    <m/>
    <m/>
    <m/>
    <x v="1"/>
    <s v="02.SPK RETURNED"/>
    <x v="0"/>
    <s v="28.01.20 : email Return by XL, Teknik, Sectoral Blocking"/>
  </r>
  <r>
    <m/>
    <x v="1"/>
    <s v=""/>
    <n v="104.85065"/>
    <n v="-2.93649"/>
    <n v="40"/>
    <s v="30/200/300"/>
    <n v="2020"/>
    <x v="0"/>
    <m/>
    <x v="0"/>
    <s v="SUM-SS-PLG-1172"/>
    <s v="KARYA MULIA"/>
    <x v="1"/>
    <x v="0"/>
    <x v="1"/>
    <s v="SUMBAGSEL"/>
    <s v="Sumatera Selatan"/>
    <s v="KOTA PALEMBANG"/>
    <n v="6614396"/>
    <d v="2020-01-15T00:00:00"/>
    <m/>
    <n v="834"/>
    <x v="0"/>
    <d v="2020-02-14T00:00:00"/>
    <s v="W07-2020"/>
    <s v="Feb-2020"/>
    <s v="TBD"/>
    <s v="TBD"/>
    <s v="TBD"/>
    <s v="TBD"/>
    <x v="0"/>
    <s v="TBD"/>
    <s v="TBD"/>
    <x v="0"/>
    <s v="TBD"/>
    <m/>
    <m/>
    <m/>
    <m/>
    <m/>
    <m/>
    <d v="2020-06-15T00:00:00"/>
    <m/>
    <m/>
    <m/>
    <m/>
    <m/>
    <m/>
    <m/>
    <x v="1"/>
    <s v="02.SPK RETURNED"/>
    <x v="0"/>
    <s v="24.01.20 : email Return by XL, Teknik, Antenna too low_x000a_24.01.20 : email pengmebalian SPK by Markering karena Drop by XL (RND NOK -&gt; ANTENNA TOO LOW)"/>
  </r>
  <r>
    <m/>
    <x v="1"/>
    <s v=""/>
    <n v="107.35896"/>
    <n v="-6.97424"/>
    <n v="40"/>
    <s v="90/210/330"/>
    <n v="2020"/>
    <x v="0"/>
    <m/>
    <x v="0"/>
    <s v="JAW-JB-NPH-3750"/>
    <s v="GIRIMUKTI_CIPONGKOR"/>
    <x v="1"/>
    <x v="0"/>
    <x v="2"/>
    <s v="JABAR"/>
    <s v="Jawa Barat"/>
    <s v="KAB. BANDUNG BARAT"/>
    <n v="6614387"/>
    <d v="2020-01-15T00:00:00"/>
    <m/>
    <n v="834"/>
    <x v="0"/>
    <d v="2020-02-14T00:00:00"/>
    <s v="W07-2020"/>
    <s v="Feb-2020"/>
    <s v="TBD"/>
    <s v="TBD"/>
    <s v="TBD"/>
    <s v="TBD"/>
    <x v="0"/>
    <s v="TBD"/>
    <s v="TBD"/>
    <x v="0"/>
    <s v="TBD"/>
    <m/>
    <m/>
    <m/>
    <m/>
    <m/>
    <m/>
    <d v="2020-05-13T00:00:00"/>
    <m/>
    <m/>
    <m/>
    <m/>
    <m/>
    <m/>
    <m/>
    <x v="1"/>
    <s v="02.SPK RETURNED"/>
    <x v="0"/>
    <s v="28.01.20 : email Return by XL, Teknik, Sectoral Blocking_x000a_24.01.20 : email pengembalian SPK by Markering karena Drop by XL (RND NOK -&gt; SECTORAL BLOCKING)"/>
  </r>
  <r>
    <s v="KARANGANYAR JATIYOSO LALUNG"/>
    <x v="4"/>
    <s v="TB"/>
    <s v="110°56.41.3'E"/>
    <s v="7°37.10.53'S"/>
    <n v="50"/>
    <s v="10/110/190/280"/>
    <n v="2022"/>
    <x v="9"/>
    <s v=""/>
    <x v="2"/>
    <s v="JAW-JT-KRG-2129"/>
    <s v="KARANGANYAR JATIYOSO LALUNG"/>
    <x v="0"/>
    <x v="0"/>
    <x v="2"/>
    <s v="JATENG"/>
    <s v="Jawa Tengah"/>
    <s v="Kab. Karanganyar"/>
    <n v="6618174"/>
    <d v="2022-04-05T00:00:00"/>
    <d v="2022-04-05T00:00:00"/>
    <n v="23"/>
    <x v="4"/>
    <d v="2022-09-02T00:00:00"/>
    <s v="W36-2022"/>
    <s v="Sep-2022"/>
    <s v="TBD"/>
    <s v="TBD"/>
    <s v="TBD"/>
    <s v="TBD"/>
    <x v="0"/>
    <s v="TBD"/>
    <s v="TBD"/>
    <x v="0"/>
    <s v="TBD"/>
    <m/>
    <m/>
    <m/>
    <m/>
    <m/>
    <m/>
    <m/>
    <m/>
    <m/>
    <m/>
    <m/>
    <m/>
    <m/>
    <s v="PRESITAC"/>
    <x v="1"/>
    <s v="02.SPK RETURNED"/>
    <x v="17"/>
    <s v="RETURNED CHANGED TO COLO PKP_x000a_13:04:22: VALIDASI RNP TNP_x000a_10:04:22: SURVEY OG_x000a_06:04:22: MITRA ASSIGNMENT_x000a_05:04:22: SPK RECEIVED"/>
  </r>
  <r>
    <m/>
    <x v="8"/>
    <s v="TB"/>
    <s v="106°55.17.38'E"/>
    <s v="6°6.37.73'S"/>
    <n v="25"/>
    <s v="90/210/330"/>
    <n v="2022"/>
    <x v="1"/>
    <m/>
    <x v="2"/>
    <s v="JAW-JK-TJP-0720"/>
    <s v="CACING CILINCING RELOCATION"/>
    <x v="0"/>
    <x v="0"/>
    <x v="4"/>
    <s v="JABODETABEK"/>
    <s v="DKI Jakarta"/>
    <s v="Kota Adm. Jakarta Utara"/>
    <n v="6618152"/>
    <d v="2022-03-24T00:00:00"/>
    <d v="2022-03-24T00:00:00"/>
    <n v="35"/>
    <x v="1"/>
    <d v="2022-08-21T00:00:00"/>
    <s v="W35-2022"/>
    <s v="Aug-2022"/>
    <s v="TBD"/>
    <s v="TBD"/>
    <s v="TBD"/>
    <s v="TBD"/>
    <x v="0"/>
    <s v="TBD"/>
    <s v="TBD"/>
    <x v="0"/>
    <s v="TBD"/>
    <s v="MW"/>
    <m/>
    <m/>
    <m/>
    <m/>
    <m/>
    <m/>
    <m/>
    <m/>
    <m/>
    <m/>
    <m/>
    <m/>
    <s v="RETURN BY XL"/>
    <x v="1"/>
    <s v="02.SPK RETURNED"/>
    <x v="11"/>
    <s v="29:03:22: SPK CHANGE TO COLO RECEIVED_x000a_24:03:22: SPK RECEIVED"/>
  </r>
  <r>
    <m/>
    <x v="4"/>
    <s v="TB"/>
    <s v="106°0.21.41'E"/>
    <s v="6°30.36.26'S"/>
    <n v="60"/>
    <s v="90/190/340"/>
    <n v="2022"/>
    <x v="5"/>
    <m/>
    <x v="2"/>
    <s v="JAW-BT-RKB-0786"/>
    <s v="MEKARJAYA_CILELES"/>
    <x v="0"/>
    <x v="0"/>
    <x v="3"/>
    <s v="JABODETABEK"/>
    <s v="Banten"/>
    <s v="Kab. Lebak"/>
    <n v="6618106"/>
    <d v="2022-03-07T00:00:00"/>
    <d v="2022-03-07T00:00:00"/>
    <n v="52"/>
    <x v="1"/>
    <d v="2022-08-04T00:00:00"/>
    <s v="W32-2022"/>
    <s v="Aug-2022"/>
    <s v="TBD"/>
    <s v="TBD"/>
    <s v="TBD"/>
    <s v="TBD"/>
    <x v="0"/>
    <s v="TBD"/>
    <s v="TBD"/>
    <x v="0"/>
    <s v="TBD"/>
    <s v="MW"/>
    <m/>
    <m/>
    <m/>
    <m/>
    <m/>
    <m/>
    <m/>
    <m/>
    <m/>
    <m/>
    <m/>
    <m/>
    <s v="RETURN BY XL"/>
    <x v="1"/>
    <s v="02.SPK RETURNED"/>
    <x v="18"/>
    <s v="16:03:22: DROP, CHANGE TO COLO_x000a_13:03:22-09:03:22: SURVEY OG &amp; MITRA ASSIGNMENT_x000a_07:03:22: SPK RECEIVED"/>
  </r>
  <r>
    <s v="MULIA SARI"/>
    <x v="4"/>
    <s v="TB"/>
    <s v="114°10.3.11'E"/>
    <s v="2°59.12.52'S"/>
    <n v="50"/>
    <s v="180/250/320"/>
    <n v="2022"/>
    <x v="5"/>
    <s v="Desa Badirih RT 03 RW 02, Kec. Maliku, Kab. Pulang Pisau Prov. Kalimantan Tengah"/>
    <x v="0"/>
    <s v="KAL-KT-PPS-0708"/>
    <s v="BADIRIH_MALIKU"/>
    <x v="1"/>
    <x v="0"/>
    <x v="2"/>
    <s v="KALIMANTAN"/>
    <s v="Kalimantan Tengah"/>
    <s v="Kab. Pulang Pisau"/>
    <n v="6618079"/>
    <d v="2022-03-11T00:00:00"/>
    <d v="2022-03-11T00:00:00"/>
    <n v="48"/>
    <x v="1"/>
    <d v="2022-04-10T00:00:00"/>
    <s v="W16-2022"/>
    <s v="Apr-2022"/>
    <s v="TBD"/>
    <s v="TBD"/>
    <s v="TBD"/>
    <s v="TBD"/>
    <x v="0"/>
    <s v="TBD"/>
    <s v="TBD"/>
    <x v="0"/>
    <s v="TBD"/>
    <s v="MW"/>
    <d v="2022-03-24T00:00:00"/>
    <d v="2022-03-25T00:00:00"/>
    <m/>
    <m/>
    <m/>
    <m/>
    <m/>
    <m/>
    <m/>
    <m/>
    <m/>
    <m/>
    <m/>
    <x v="1"/>
    <s v="02.SPK RETURNED"/>
    <x v="19"/>
    <s v="01:04:22: SPK RETURN _x000a_31:03:22: ANTENA HEIGH TOO LOW, XL PROPOSE RETURN_x000a_30:03:22-13:02:22: ESR PROCESS_x000a_11:02:22: SPK RECEIVED"/>
  </r>
  <r>
    <m/>
    <x v="4"/>
    <s v="TB"/>
    <s v="109°42.43.2'E"/>
    <s v="7°19.40.08'S"/>
    <n v="70"/>
    <s v="80/170/320"/>
    <n v="2022"/>
    <x v="5"/>
    <m/>
    <x v="3"/>
    <s v="JAW-JT-BNR-0272"/>
    <s v="SIJERUK_BANJARNEGARA"/>
    <x v="0"/>
    <x v="0"/>
    <x v="2"/>
    <s v="JATENG"/>
    <s v="Jawa Tengah"/>
    <s v="Kab. Banjarnegara"/>
    <n v="6618156"/>
    <d v="2022-03-28T00:00:00"/>
    <d v="2022-04-05T00:00:00"/>
    <n v="31"/>
    <x v="1"/>
    <d v="2022-08-25T00:00:00"/>
    <s v="W35-2022"/>
    <s v="Aug-2022"/>
    <s v="TBD"/>
    <s v="TBD"/>
    <s v="TBD"/>
    <s v="TBD"/>
    <x v="0"/>
    <s v="TBD"/>
    <s v="TBD"/>
    <x v="0"/>
    <s v="TBD"/>
    <m/>
    <m/>
    <m/>
    <m/>
    <m/>
    <m/>
    <m/>
    <m/>
    <m/>
    <m/>
    <m/>
    <m/>
    <m/>
    <s v="PRESITAC"/>
    <x v="1"/>
    <s v="02.SPK RETURNED"/>
    <x v="9"/>
    <s v="RETURN BY XL, CHANGE TO COLO_x000a_21:04:22-13:04:22: VALIDASI RNP TNP_x000a_10:04:22: SURVEY OG_x000a_06:04:22: MITRA ASSIGNMENT_x000a_05:04:22: SPK RECEIVED"/>
  </r>
  <r>
    <s v="BILAH_BARAT_KAMPUNG_BARU"/>
    <x v="4"/>
    <s v="TB"/>
    <s v="99°48.42.19'E"/>
    <s v="2°8.44.98'N"/>
    <n v="50"/>
    <s v="90/220/330"/>
    <n v="2022"/>
    <x v="5"/>
    <m/>
    <x v="0"/>
    <s v="SUM-SU-AKK-2244"/>
    <s v="BILAH_BARAT_KAMPUNG_BARU"/>
    <x v="0"/>
    <x v="0"/>
    <x v="1"/>
    <s v="SUMBAGUT"/>
    <s v="Sumatera Utara"/>
    <s v="Kab. Labuhanbatu"/>
    <n v="6618109"/>
    <d v="2022-03-07T00:00:00"/>
    <d v="2022-03-07T00:00:00"/>
    <n v="52"/>
    <x v="1"/>
    <d v="2022-08-04T00:00:00"/>
    <s v="W32-2022"/>
    <s v="Aug-2022"/>
    <s v="TBD"/>
    <s v="TBD"/>
    <s v="TBD"/>
    <s v="TBD"/>
    <x v="0"/>
    <s v="TBD"/>
    <s v="TBD"/>
    <x v="0"/>
    <s v="TBD"/>
    <s v="MW"/>
    <m/>
    <m/>
    <m/>
    <m/>
    <m/>
    <m/>
    <m/>
    <m/>
    <m/>
    <m/>
    <m/>
    <m/>
    <s v="SPK RETURN"/>
    <x v="1"/>
    <s v="02.SPK RETURNED"/>
    <x v="20"/>
    <s v="22:03:22: SPK RETURN ISSUE LABUHAN BATU IMB TIDAK BISA TERBIT_x000a_23:03:22-13:03:22: TBG PROPOSE RETURN, ISSUE LABUHAN BATU IMB TIDAK BISA TERBIT_x000a_13:03:22-09:03:22: SURVEY OG &amp; MITRA ASSIGNMENT_x000a_07:03:22: SPK RECEIVED"/>
  </r>
  <r>
    <m/>
    <x v="4"/>
    <s v="TB"/>
    <s v="99°25.39.29'E"/>
    <s v="3°9.49.18'N"/>
    <n v="50"/>
    <s v="130/220/340"/>
    <n v="2022"/>
    <x v="5"/>
    <m/>
    <x v="0"/>
    <s v="SUM-SU-LMP-2237"/>
    <s v="PERKEBUNAN_DOLOK"/>
    <x v="0"/>
    <x v="0"/>
    <x v="1"/>
    <s v="SUMBAGUT"/>
    <s v="Sumatera Utara"/>
    <s v="Kab. Batu Bara"/>
    <n v="6618109"/>
    <d v="2022-03-07T00:00:00"/>
    <d v="2022-03-07T00:00:00"/>
    <n v="52"/>
    <x v="1"/>
    <d v="2022-08-04T00:00:00"/>
    <s v="W32-2022"/>
    <s v="Aug-2022"/>
    <s v="TBD"/>
    <s v="TBD"/>
    <s v="TBD"/>
    <s v="TBD"/>
    <x v="0"/>
    <s v="TBD"/>
    <s v="TBD"/>
    <x v="0"/>
    <s v="TBD"/>
    <s v="MW"/>
    <m/>
    <m/>
    <m/>
    <m/>
    <m/>
    <m/>
    <m/>
    <m/>
    <m/>
    <m/>
    <m/>
    <m/>
    <s v="RETURN BY XL"/>
    <x v="1"/>
    <s v="02.SPK RETURNED"/>
    <x v="11"/>
    <s v="09:03:22: SPK RETURN CHANGE TO COLO_x000a_07:03:22: SPK RECEIVED"/>
  </r>
  <r>
    <m/>
    <x v="4"/>
    <s v="TB"/>
    <s v="106°36.2.02'E"/>
    <s v="6°5.18.96'S"/>
    <n v="40"/>
    <s v="0/120/240"/>
    <n v="2022"/>
    <x v="10"/>
    <m/>
    <x v="2"/>
    <s v="JAW-BT-TGR-0114"/>
    <s v="RAWA_BONI_PAKUHAJI"/>
    <x v="1"/>
    <x v="0"/>
    <x v="3"/>
    <s v="JABODETABEK"/>
    <s v="Banten"/>
    <s v="Kab. Tangerang"/>
    <n v="6618135"/>
    <d v="2022-03-18T00:00:00"/>
    <d v="2022-03-18T00:00:00"/>
    <n v="41"/>
    <x v="1"/>
    <d v="2022-04-17T00:00:00"/>
    <s v="W17-2022"/>
    <s v="Apr-2022"/>
    <s v="TBD"/>
    <s v="TBD"/>
    <s v="TBD"/>
    <s v="TBD"/>
    <x v="0"/>
    <s v="TBD"/>
    <s v="TBD"/>
    <x v="0"/>
    <s v="TBD"/>
    <s v="MW"/>
    <m/>
    <m/>
    <m/>
    <m/>
    <m/>
    <m/>
    <m/>
    <m/>
    <m/>
    <m/>
    <m/>
    <m/>
    <m/>
    <x v="1"/>
    <s v="02.SPK RETURNED"/>
    <x v="4"/>
    <s v="19:04:22: NOK BY XL, CHANGE PLAN, RETURN BY XL_x000a_17:04:22-20:03:22: ERM PROCESS_x000a_16:03:22: SPK RECEIVED"/>
  </r>
  <r>
    <m/>
    <x v="4"/>
    <s v="TB"/>
    <s v="106°36.3.18'E"/>
    <s v="6°5.7.5'S"/>
    <n v="50"/>
    <s v="0/120/240"/>
    <n v="2022"/>
    <x v="10"/>
    <m/>
    <x v="2"/>
    <s v="JAW-BT-TGR-0114"/>
    <s v="RAWA_BONI_PAKUHAJI"/>
    <x v="0"/>
    <x v="0"/>
    <x v="3"/>
    <s v="JABODETABEK"/>
    <s v="Banten"/>
    <s v="Kab. Tangerang"/>
    <n v="6618110"/>
    <d v="2022-03-07T00:00:00"/>
    <d v="2022-03-07T00:00:00"/>
    <n v="52"/>
    <x v="1"/>
    <d v="2022-08-04T00:00:00"/>
    <s v="W32-2022"/>
    <s v="Aug-2022"/>
    <s v="TBD"/>
    <s v="TBD"/>
    <s v="TBD"/>
    <s v="TBD"/>
    <x v="0"/>
    <s v="TBD"/>
    <s v="TBD"/>
    <x v="0"/>
    <s v="TBD"/>
    <s v="MW"/>
    <m/>
    <m/>
    <m/>
    <m/>
    <m/>
    <m/>
    <m/>
    <m/>
    <m/>
    <m/>
    <m/>
    <m/>
    <s v="RETURN BY XL"/>
    <x v="1"/>
    <s v="02.SPK RETURNED"/>
    <x v="11"/>
    <s v="CHANGE TO COLO _x000a_16:03:22-09:03:22: SURVEY OG &amp; MITRA ASSIGNMENT_x000a_07:03:22: SPK RECEIVED"/>
  </r>
  <r>
    <m/>
    <x v="6"/>
    <s v=""/>
    <s v="100° 40' 33.18&quot; E"/>
    <s v="1° 1' 37.45&quot; S"/>
    <n v="60"/>
    <s v="60/150/280"/>
    <n v="2021"/>
    <x v="11"/>
    <s v="Jl. Simpang SMPN 4 Jorong Koto Ateh, Nagari Aia Batumbuk, Kec. Gunung Talang, Kab. Solok, Prov. Sumatera Barat"/>
    <x v="0"/>
    <s v="SUM-SB-ARS-0852"/>
    <s v="AIA_BATUMBUAK"/>
    <x v="1"/>
    <x v="0"/>
    <x v="1"/>
    <s v="SUMBAGTENG"/>
    <s v="Sumatera Barat"/>
    <s v="Kab. Solok"/>
    <n v="6617506"/>
    <d v="2021-08-16T00:00:00"/>
    <m/>
    <n v="255"/>
    <x v="0"/>
    <d v="2021-09-15T00:00:00"/>
    <s v="W38-2021"/>
    <s v="Sep-2021"/>
    <s v="TBD"/>
    <s v="TBD"/>
    <s v="TBD"/>
    <s v="TBD"/>
    <x v="0"/>
    <s v="TBD"/>
    <s v="TBD"/>
    <x v="0"/>
    <s v="TBD"/>
    <s v="MW"/>
    <m/>
    <m/>
    <m/>
    <m/>
    <m/>
    <m/>
    <m/>
    <m/>
    <m/>
    <m/>
    <m/>
    <m/>
    <m/>
    <x v="1"/>
    <s v="02.SPK RETURNED"/>
    <x v="21"/>
    <s v="21:04:22: SPK RETURN BY XL, NY POTENTIAL TO ADD RPEATER_x000a_20:04:22-28:11:21: NEED CONFIRM XL, GO OR NOT GOT? STATUS DI LMS ESR SUBMITTED_x000a_22:09:21: 19:09:21:15:09:21: 13:09:21: ERM REJECTION_x000a_08:09:21: 30:08:21:22:08:21: NEED REVIEW TNP ALITA_x000a_18:08:21: ERM PROSES, NEED REVIEW RNP HTI_x000a_16:08:21 : SPK COLO RELEASED, ERM PROSESS"/>
  </r>
  <r>
    <m/>
    <x v="6"/>
    <s v=""/>
    <s v="100° 23' 33.48&quot; E"/>
    <s v="1° 7' 52.47&quot; S"/>
    <n v="50"/>
    <s v="210/340"/>
    <n v="2021"/>
    <x v="11"/>
    <s v="RT 03 RW 01 Kel. Teluk Kabung Bungus Selatan Kec. Teluk Kabung_x000d__x000a_"/>
    <x v="0"/>
    <s v="SUM-SB-PNN-0801"/>
    <s v="BATUGUNCANG_SUNGAI_PINANG"/>
    <x v="1"/>
    <x v="0"/>
    <x v="1"/>
    <s v="SUMBAGTENG"/>
    <s v="Sumatera Barat"/>
    <s v="Kab. Pesisir Selatan"/>
    <n v="6617506"/>
    <d v="2021-08-16T00:00:00"/>
    <m/>
    <n v="255"/>
    <x v="0"/>
    <d v="2021-09-15T00:00:00"/>
    <s v="W38-2021"/>
    <s v="Sep-2021"/>
    <s v="TBD"/>
    <s v="TBD"/>
    <s v="TBD"/>
    <s v="TBD"/>
    <x v="0"/>
    <s v="TBD"/>
    <s v="TBD"/>
    <x v="0"/>
    <s v="TBD"/>
    <s v="MW"/>
    <m/>
    <m/>
    <m/>
    <m/>
    <m/>
    <m/>
    <m/>
    <m/>
    <m/>
    <m/>
    <m/>
    <m/>
    <m/>
    <x v="1"/>
    <s v="02.SPK RETURNED"/>
    <x v="21"/>
    <s v="21:04:22: SPK RETURN BY XL, NY POTENTIAL TO ADD RPEATER_x000a_20:04:22-28:11:21: NEED CONFIRM XL, GO OR NOT GOT? STATUS DI LMS ESR SUBMITTED_x000a_22:09:21: 19:09:21:15:09:21: 13:09:21: ERM REJECTION_x000a_08:09:21: 30:08:21:22:08:21: NEED REVIEW TNP ALITA_x000a_18:08:21: ERM PROSES, NEED REVIEW RNP HTI_x000a_16:08:21 : SPK COLO RELEASED, ERM PROSESS"/>
  </r>
  <r>
    <m/>
    <x v="4"/>
    <s v="TB"/>
    <s v="106°47.0.01'E"/>
    <s v="6°12.23.61'S"/>
    <n v="25"/>
    <s v="90/210/330 "/>
    <s v="2022 - 2024"/>
    <x v="7"/>
    <m/>
    <x v="2"/>
    <s v="JAW-JK-GGP-0453"/>
    <s v="RAWA BELONG BANGO RELOCATION"/>
    <x v="0"/>
    <x v="0"/>
    <x v="3"/>
    <s v="JABODETABEK"/>
    <s v="DKI Jakarta"/>
    <s v="Kota Jakarta Barat"/>
    <n v="6618001"/>
    <d v="2022-01-31T00:00:00"/>
    <d v="2022-01-31T00:00:00"/>
    <n v="87"/>
    <x v="2"/>
    <d v="2022-06-30T00:00:00"/>
    <s v="W27-2022"/>
    <s v="Jun-2022"/>
    <s v="TBD"/>
    <s v="TBD"/>
    <s v="TBD"/>
    <s v="TBD"/>
    <x v="0"/>
    <s v="TBD"/>
    <s v="TBD"/>
    <x v="0"/>
    <s v="TBD"/>
    <s v="MW"/>
    <m/>
    <m/>
    <m/>
    <m/>
    <m/>
    <m/>
    <m/>
    <m/>
    <m/>
    <m/>
    <m/>
    <m/>
    <s v="RETURN BY XL"/>
    <x v="1"/>
    <s v="02.SPK RETURNED"/>
    <x v="11"/>
    <s v="02:02:22: SPK RETURN, CHANGE COLO TO PKP_x000a_31:01:22: SPK RELEASED"/>
  </r>
  <r>
    <m/>
    <x v="4"/>
    <s v="TB"/>
    <s v="103°55.30.83'E"/>
    <s v="1°2.31.09'N"/>
    <n v="41"/>
    <s v="110/240/340"/>
    <n v="2022"/>
    <x v="12"/>
    <m/>
    <x v="0"/>
    <s v="SUM-KR-BTM-0607"/>
    <s v="BATU_AJI_TANJUNG_UNCANG"/>
    <x v="0"/>
    <x v="0"/>
    <x v="1"/>
    <s v="SUMBAGTENG"/>
    <s v="Kepulauan Riau"/>
    <s v="Kota Batam"/>
    <n v="6618203"/>
    <d v="2022-04-08T00:00:00"/>
    <d v="2022-04-11T00:00:00"/>
    <n v="20"/>
    <x v="4"/>
    <d v="2022-09-05T00:00:00"/>
    <s v="W37-2022"/>
    <s v="Sep-2022"/>
    <s v="TBD"/>
    <s v="TBD"/>
    <s v="TBD"/>
    <s v="TBD"/>
    <x v="0"/>
    <s v="TBD"/>
    <s v="TBD"/>
    <x v="0"/>
    <s v="TBD"/>
    <m/>
    <m/>
    <m/>
    <m/>
    <m/>
    <m/>
    <m/>
    <m/>
    <m/>
    <m/>
    <m/>
    <m/>
    <m/>
    <s v="PRESITAC"/>
    <x v="1"/>
    <s v="02.SPK RETURNED"/>
    <x v="9"/>
    <s v="22:04:22: SPK RETURN BY XL DUE TO CHANGE TO COLO_x000a_20:04:22-19:04:22: PARALEL IW ON GOING SITEPERMANENISASI COMBAT BATAM AREA_x000a_17:04:22-13:04:22: IW OG_x000a_10:04:22: VALIDASI RNP TNP_x000a_06:04:22: MITRA ASSIGNMENT_x000a_05:04:22: SPK RECEIVED"/>
  </r>
  <r>
    <s v="IBS SOWAN LOR"/>
    <x v="4"/>
    <s v="TB"/>
    <s v="110°40.15.24'E"/>
    <s v="6°41.4.06'S"/>
    <n v="68"/>
    <s v="20/100/190"/>
    <s v="2022-2024"/>
    <x v="13"/>
    <s v="Desa Sowan Lor RT.013 RW.003 Kec.Kedung, Kab.Jepara Prov. Jawa Tengah"/>
    <x v="2"/>
    <s v="JAW-JT-JPA-0710"/>
    <s v="SOWAN_LOR_JEPARA"/>
    <x v="1"/>
    <x v="0"/>
    <x v="2"/>
    <s v="JATENG"/>
    <s v="Jawa Tengah"/>
    <s v="Kab. Jepara"/>
    <n v="6617993"/>
    <d v="2022-01-28T00:00:00"/>
    <d v="2022-01-28T00:00:00"/>
    <n v="90"/>
    <x v="2"/>
    <d v="2022-02-27T00:00:00"/>
    <s v="W10-2022"/>
    <s v="Feb-2022"/>
    <s v="TBD"/>
    <s v="TBD"/>
    <s v="TBD"/>
    <s v="TBD"/>
    <x v="0"/>
    <s v="TBD"/>
    <s v="TBD"/>
    <x v="0"/>
    <s v="TBD"/>
    <s v="MW"/>
    <d v="2022-02-02T00:00:00"/>
    <m/>
    <m/>
    <m/>
    <m/>
    <m/>
    <m/>
    <m/>
    <m/>
    <m/>
    <m/>
    <m/>
    <m/>
    <x v="1"/>
    <s v="02.SPK RETURNED"/>
    <x v="22"/>
    <s v="07:02:22: CHANGE CANDIDATE TO WANUSOBO_x000a_06:02:22-30:01:22: ESR REVIEW, NEED REVIEW RNP EID_x000a_28:01:22: SPK RELEASED"/>
  </r>
  <r>
    <s v="TANJUNG_KARI"/>
    <x v="4"/>
    <s v="SMI"/>
    <s v="103°39.53.28'E"/>
    <s v="4°28.40.91'S"/>
    <n v="65"/>
    <s v="25/160/265"/>
    <n v="2022"/>
    <x v="4"/>
    <s v="Desa Tanjung Kari, Kec. Pulau Beringin, Kab. OKU Selatan Prov. Sumatera Selatan"/>
    <x v="0"/>
    <s v="SUM-SS-MRD-1002"/>
    <s v="TANJUNG_KARI"/>
    <x v="1"/>
    <x v="0"/>
    <x v="1"/>
    <s v="SUMBAGSEL"/>
    <s v="Sumatera Selatan"/>
    <s v="Kab. Ogan Komering Ulu Se"/>
    <n v="6617988"/>
    <d v="2022-01-28T00:00:00"/>
    <d v="2022-01-28T00:00:00"/>
    <n v="90"/>
    <x v="2"/>
    <d v="2022-02-27T00:00:00"/>
    <s v="W10-2022"/>
    <s v="Feb-2022"/>
    <s v="TBD"/>
    <s v="TBD"/>
    <s v="TBD"/>
    <s v="TBD"/>
    <x v="0"/>
    <s v="TBD"/>
    <s v="TBD"/>
    <x v="0"/>
    <s v="TBD"/>
    <s v="MW"/>
    <d v="2022-02-01T00:00:00"/>
    <d v="2022-02-02T00:00:00"/>
    <m/>
    <m/>
    <m/>
    <m/>
    <m/>
    <m/>
    <m/>
    <m/>
    <m/>
    <m/>
    <s v="NY STIP, ERM PROCESS"/>
    <x v="1"/>
    <s v="02.SPK RETURNED"/>
    <x v="8"/>
    <s v="07:04:22: SPK RETURN BY XL, FAR FROM NOM_x000a_06:04:22-06:02:22: RND NOK FAR FROM NOM_x000a_02:02:22: NEED REVIEW RNP HUAWEI_x000a_30:01:22: ESR REVIEW, NEED REVIEW RNP HUAWEI_x000a_28:01:22: SPK RELEASED"/>
  </r>
  <r>
    <s v="SUNGAI ARE"/>
    <x v="4"/>
    <s v="TB "/>
    <s v="103°30.56.48'E"/>
    <s v="4°29.9.38'S"/>
    <n v="65"/>
    <s v="100/240/335"/>
    <n v="2022"/>
    <x v="4"/>
    <s v="Desa Simpang Luas Kec Sungai Are Kab OKU Selatan"/>
    <x v="0"/>
    <s v="SUM-SS-MRD-1011"/>
    <s v="SIMPANG_LUAS"/>
    <x v="1"/>
    <x v="0"/>
    <x v="1"/>
    <s v="SUMBAGSEL"/>
    <s v="Sumatera Selatan"/>
    <s v="Kab. Ogan Komering Ulu Se"/>
    <n v="6617992"/>
    <d v="2022-01-28T00:00:00"/>
    <d v="2022-01-28T00:00:00"/>
    <n v="90"/>
    <x v="2"/>
    <d v="2022-02-27T00:00:00"/>
    <s v="W10-2022"/>
    <s v="Feb-2022"/>
    <s v="TBD"/>
    <s v="TBD"/>
    <s v="TBD"/>
    <s v="TBD"/>
    <x v="0"/>
    <s v="TBD"/>
    <s v="TBD"/>
    <x v="0"/>
    <s v="TBD"/>
    <s v="MW"/>
    <d v="2022-02-01T00:00:00"/>
    <d v="2022-02-02T00:00:00"/>
    <m/>
    <m/>
    <m/>
    <m/>
    <m/>
    <m/>
    <m/>
    <m/>
    <m/>
    <m/>
    <s v="NY STIP, ERM PROCESS"/>
    <x v="1"/>
    <s v="02.SPK RETURNED"/>
    <x v="8"/>
    <s v="20:04:22: SPK RETURN BY XL ON EMAIL_x000a_07:04:22: SPK RETURN BY XL_x000a_06:04:22-06:02:22: TNP NOK : NOT LOS_x000a_23:02:22-09:02:22: NEED REVIEW TNP ALITA_x000a_02:02:22: NEED REVIEW RNP HUAWEI_x000a_30:01:22: ESR REVIEW, NEED REVIEW RNP HUAWEI_x000a_28:01:22: SPK RELEASED"/>
  </r>
  <r>
    <s v="SINDANG DANAU"/>
    <x v="4"/>
    <s v="TB "/>
    <s v="103°33.44.1'E"/>
    <s v="4°27.6.7'S"/>
    <n v="65"/>
    <s v="15/100/200"/>
    <n v="2022"/>
    <x v="4"/>
    <s v="Desa Ulu Danau Kec. Sindang Danau OKU SUMSEL"/>
    <x v="0"/>
    <s v="SUM-SS-MRD-1014"/>
    <s v="PEMATANG_DANAU"/>
    <x v="1"/>
    <x v="0"/>
    <x v="1"/>
    <s v="SUMBAGSEL"/>
    <s v="Sumatera Selatan"/>
    <s v="Kab. Ogan Komering Ulu Se"/>
    <n v="6617992"/>
    <d v="2022-01-28T00:00:00"/>
    <d v="2022-01-28T00:00:00"/>
    <n v="90"/>
    <x v="2"/>
    <d v="2022-02-27T00:00:00"/>
    <s v="W10-2022"/>
    <s v="Feb-2022"/>
    <s v="TBD"/>
    <s v="TBD"/>
    <s v="TBD"/>
    <s v="TBD"/>
    <x v="0"/>
    <s v="TBD"/>
    <s v="TBD"/>
    <x v="0"/>
    <s v="TBD"/>
    <s v="MW"/>
    <d v="2022-02-01T00:00:00"/>
    <d v="2022-02-02T00:00:00"/>
    <m/>
    <m/>
    <m/>
    <m/>
    <m/>
    <m/>
    <m/>
    <m/>
    <m/>
    <m/>
    <s v="NY STIP, ERM PROCESS"/>
    <x v="1"/>
    <s v="02.SPK RETURNED"/>
    <x v="8"/>
    <s v="20:04:22: SPK RETURN BY XL ON EMAIL_x000a_07:04:22: SPK RETURN BY XL_x000a_06:04:22-06:02:22: TNP NOK : NOT LOS_x000a_23:02:22-09:02:22: NEED REVIEW TNP ALITA_x000a_02:02:22: NEED REVIEW RNP HUAWEI_x000a_30:01:22: ESR REVIEW, NEED REVIEW RNP HUAWEI_x000a_28:01:22: SPK RELEASED"/>
  </r>
  <r>
    <s v="DESA TANJUNG BULAN ULU"/>
    <x v="4"/>
    <s v="TB "/>
    <s v="103°36.22.18'E"/>
    <s v="4°29.31.7'S"/>
    <n v="40"/>
    <s v="120/290"/>
    <n v="2022"/>
    <x v="4"/>
    <s v="Dusun I Desa Tanjung Bulan Kec. Pilau Beringin Kab. Ogan Komering Ulu Selatan Prov. Sumatra Selatan"/>
    <x v="0"/>
    <s v="SUM-SS-MRD-1008"/>
    <s v="TANJUNG_BULAN_ULU"/>
    <x v="1"/>
    <x v="0"/>
    <x v="1"/>
    <s v="SUMBAGSEL"/>
    <s v="Sumatera Selatan"/>
    <s v="Kab. Ogan Komering Ulu Se"/>
    <n v="6617992"/>
    <d v="2022-01-28T00:00:00"/>
    <d v="2022-01-28T00:00:00"/>
    <n v="90"/>
    <x v="2"/>
    <d v="2022-02-27T00:00:00"/>
    <s v="W10-2022"/>
    <s v="Feb-2022"/>
    <s v="TBD"/>
    <s v="TBD"/>
    <s v="TBD"/>
    <s v="TBD"/>
    <x v="0"/>
    <s v="TBD"/>
    <s v="TBD"/>
    <x v="0"/>
    <s v="TBD"/>
    <s v="MW"/>
    <d v="2022-02-01T00:00:00"/>
    <d v="2022-02-02T00:00:00"/>
    <m/>
    <m/>
    <m/>
    <m/>
    <m/>
    <m/>
    <m/>
    <m/>
    <m/>
    <m/>
    <s v="NY STIP, ERM PROCESS"/>
    <x v="1"/>
    <s v="02.SPK RETURNED"/>
    <x v="8"/>
    <s v="20:04:22: SPK RETURN BY XL ON EMAIL_x000a_07:04:22: SPK RETURN BY XL_x000a_06:04:22-06:02:22: TNP NOK : NOT LOS_x000a_23:02:22-09:02:22: NEED REVIEW TNP ALITA_x000a_06:02:22-02:02:22: NEED REVIEW RNP HUAWEI_x000a_30:01:22: ESR REVIEW, NEED REVIEW RNP HUAWEI_x000a_28:01:22: SPK RELEASED"/>
  </r>
  <r>
    <s v="PERTUMBUKAN"/>
    <x v="4"/>
    <s v="TB"/>
    <s v="98°23.44.16'E"/>
    <s v="3°42.49.0'N"/>
    <n v="60"/>
    <s v="0/80/270"/>
    <n v="2022"/>
    <x v="4"/>
    <s v="Dusun I, Desa Pertumbukan, Kec. Wampu, Kab. Langkat, Provinsi Sumatera Utara"/>
    <x v="0"/>
    <s v="SUM-AC-STB-2235"/>
    <s v="PERTUMBUKAN"/>
    <x v="0"/>
    <x v="0"/>
    <x v="1"/>
    <s v="SUMBAGUT"/>
    <s v="Aceh"/>
    <s v="Kab. Langkat"/>
    <n v="6617949"/>
    <d v="2022-01-25T00:00:00"/>
    <d v="2022-01-28T00:00:00"/>
    <n v="93"/>
    <x v="3"/>
    <d v="2022-06-24T00:00:00"/>
    <s v="W26-2022"/>
    <s v="Jun-2022"/>
    <s v="TBD"/>
    <s v="TBD"/>
    <s v="TBD"/>
    <s v="TBD"/>
    <x v="0"/>
    <s v="TBD"/>
    <s v="TBD"/>
    <x v="0"/>
    <s v="TBD"/>
    <m/>
    <d v="2022-02-25T00:00:00"/>
    <d v="2022-03-02T00:00:00"/>
    <m/>
    <m/>
    <m/>
    <m/>
    <m/>
    <m/>
    <m/>
    <m/>
    <m/>
    <m/>
    <s v="RETURN BY XL"/>
    <x v="1"/>
    <s v="02.SPK RETURNED"/>
    <x v="10"/>
    <s v="06:04:22: RETURN BY XL DUE TO CHANGE SITE ID_x000a_03:04:22-30:03:22: PREPARE ERECTION_x000a_27:03:22-23:03:22: LEAN CONCRETE_x000a_20:03:22: MOBDEMOB_x000a_16:03:22-15:03:22: VALIDASI RNP TNP_x000a_13:03:22-09:03:22: REKOM DONE_x000a_06:03:22-28:02:22: REKOM OG_x000a_23:02:22-16:02:22: IW CLEAR_x000a_13:02:22: IW OG_x000a_09:02:22: IW OG, RNP TNP OK_x000a_07:02:22: VALIDASI RNP TNP OG_x000a_02:02:22-30:01:22: SURVEY OG_x000a_28:01:22: SPK RECEIVED FROM EMAIL LMS"/>
  </r>
  <r>
    <s v="SECANGGANG_KARANG_GADING"/>
    <x v="4"/>
    <s v="TB"/>
    <s v="98°34.35.47'E"/>
    <s v="3°50.4.25'N"/>
    <n v="50"/>
    <s v="80/160/300"/>
    <n v="2022"/>
    <x v="4"/>
    <s v="Dusun VI Merbau Rintis"/>
    <x v="0"/>
    <s v="SUM-AC-STB-2231"/>
    <s v="SECANGGANG_KARANG_GADING"/>
    <x v="0"/>
    <x v="0"/>
    <x v="1"/>
    <s v="SUMBAGUT"/>
    <s v="Aceh"/>
    <s v="Kab. Langkat"/>
    <n v="6617949"/>
    <d v="2022-01-25T00:00:00"/>
    <d v="2022-01-28T00:00:00"/>
    <n v="93"/>
    <x v="3"/>
    <d v="2022-06-24T00:00:00"/>
    <s v="W26-2022"/>
    <s v="Jun-2022"/>
    <s v="TBD"/>
    <s v="TBD"/>
    <s v="TBD"/>
    <s v="TBD"/>
    <x v="0"/>
    <s v="TBD"/>
    <s v="TBD"/>
    <x v="0"/>
    <s v="TBD"/>
    <m/>
    <d v="2022-02-25T00:00:00"/>
    <d v="2022-03-02T00:00:00"/>
    <m/>
    <m/>
    <m/>
    <m/>
    <m/>
    <m/>
    <m/>
    <m/>
    <m/>
    <m/>
    <s v="RETURN BY XL"/>
    <x v="1"/>
    <s v="02.SPK RETURNED"/>
    <x v="10"/>
    <s v="06:04:22: RETURN BY XL DUE TO CHANGE SITE ID_x000a_03:04:22-30:03:22: PREPARE ERECTION_x000a_27:03:22-23:03:22: EXCAVATION_x000a_20:03:22: MOBDEMOB_x000a_16:03:22: RFC_x000a_13:03:22: PERMIT OG_x000a_09:03:22: REKOM DONE_x000a_06:03:22-28:02:22: REKOM OG_x000a_23:02:22-16:02:22: IW CLEAR_x000a_13:02:22: IW OG_x000a_09:02:22: IW OG, RNP TNP OK_x000a_07:02:22: VALIDASI RNP TNP OG_x000a_02:02:22-30:01:22: SURVEY OG_x000a_28:01:22: SPK RECEIVED FROM EMAIL LMS"/>
  </r>
  <r>
    <m/>
    <x v="4"/>
    <s v="TB"/>
    <s v="106°41.56.07'E"/>
    <s v="6°3.22.25'S"/>
    <n v="40"/>
    <s v="0/90/180/270"/>
    <s v="2022-2024"/>
    <x v="7"/>
    <m/>
    <x v="2"/>
    <s v="JAW-BT-TGR-0113"/>
    <s v="SALEMBARAN_JAYA_KOSAMBI"/>
    <x v="0"/>
    <x v="0"/>
    <x v="4"/>
    <s v="JABODETABEK"/>
    <s v="Banten"/>
    <s v="Kab. Tangerang"/>
    <n v="6617948"/>
    <d v="2022-01-25T00:00:00"/>
    <d v="2022-01-28T00:00:00"/>
    <n v="93"/>
    <x v="3"/>
    <d v="2022-06-24T00:00:00"/>
    <s v="W26-2022"/>
    <s v="Jun-2022"/>
    <s v="TBD"/>
    <s v="TBD"/>
    <s v="TBD"/>
    <s v="TBD"/>
    <x v="0"/>
    <s v="TBD"/>
    <s v="TBD"/>
    <x v="0"/>
    <s v="TBD"/>
    <s v="MW"/>
    <m/>
    <m/>
    <m/>
    <m/>
    <m/>
    <m/>
    <m/>
    <m/>
    <m/>
    <m/>
    <m/>
    <m/>
    <s v="SPK RETURN"/>
    <x v="1"/>
    <s v="02.SPK RETURNED"/>
    <x v="23"/>
    <s v="08:02:22: SPK PROPOSED RETURN BY TBG, ISSUE KAWASAN PIK_x000a_06:02:22-30:01:22: SURVEY OG_x000a_28:01:22: SPK RECEIVED FROM EMAIL LMS"/>
  </r>
  <r>
    <m/>
    <x v="4"/>
    <s v="TB"/>
    <s v="99°51.21.81'E"/>
    <s v="2°3.52.46'N"/>
    <n v="50"/>
    <s v="50/150/290"/>
    <s v="2022-2024"/>
    <x v="7"/>
    <m/>
    <x v="0"/>
    <s v="SUM-SU-AKK-2238"/>
    <s v="KELURAHAN_UJUNG_BANDAR"/>
    <x v="0"/>
    <x v="0"/>
    <x v="1"/>
    <s v="SUMBAGUT"/>
    <s v="Sumatera Utara"/>
    <s v="Kab. Labuhanbatu"/>
    <n v="6617950"/>
    <d v="2022-01-25T00:00:00"/>
    <d v="2022-01-28T00:00:00"/>
    <n v="93"/>
    <x v="3"/>
    <d v="2022-06-24T00:00:00"/>
    <s v="W26-2022"/>
    <s v="Jun-2022"/>
    <s v="TBD"/>
    <s v="TBD"/>
    <s v="TBD"/>
    <s v="TBD"/>
    <x v="0"/>
    <s v="TBD"/>
    <s v="TBD"/>
    <x v="0"/>
    <s v="TBD"/>
    <s v="MW"/>
    <m/>
    <m/>
    <m/>
    <m/>
    <m/>
    <m/>
    <m/>
    <m/>
    <m/>
    <m/>
    <m/>
    <m/>
    <s v="SPK RETURN"/>
    <x v="1"/>
    <s v="02.SPK RETURNED"/>
    <x v="24"/>
    <s v="09:02:22: SPK RETURN OUTCELL LABUHAN BATU, IMB TIDAK BISA TERBIT_x000a_02:02:22-30:01:22: SURVEY OG_x000a_28:01:22: SPK RECEIVED FROM EMAIL LMS"/>
  </r>
  <r>
    <m/>
    <x v="4"/>
    <s v="TB"/>
    <s v="99°49.46.6'E"/>
    <s v="2°6.45.54'N"/>
    <n v="50"/>
    <s v="50/16/260"/>
    <s v="2022-2024"/>
    <x v="7"/>
    <m/>
    <x v="0"/>
    <s v="SUM-SU-AKK-2241"/>
    <s v="KELURAHAN_PADANG_MATINGGI"/>
    <x v="0"/>
    <x v="0"/>
    <x v="1"/>
    <s v="SUMBAGUT"/>
    <s v="Sumatera Utara"/>
    <s v="Kab. Labuhanbatu"/>
    <n v="6617950"/>
    <d v="2022-01-25T00:00:00"/>
    <d v="2022-01-28T00:00:00"/>
    <n v="93"/>
    <x v="3"/>
    <d v="2022-06-24T00:00:00"/>
    <s v="W26-2022"/>
    <s v="Jun-2022"/>
    <s v="TBD"/>
    <s v="TBD"/>
    <s v="TBD"/>
    <s v="TBD"/>
    <x v="0"/>
    <s v="TBD"/>
    <s v="TBD"/>
    <x v="0"/>
    <s v="TBD"/>
    <s v="MW"/>
    <m/>
    <m/>
    <m/>
    <m/>
    <m/>
    <m/>
    <m/>
    <m/>
    <m/>
    <m/>
    <m/>
    <m/>
    <s v="SPK RETURN"/>
    <x v="1"/>
    <s v="02.SPK RETURNED"/>
    <x v="24"/>
    <s v="09:02:22: SPK RETURN OUTCELL LABUHAN BATU, IMB TIDAK BISA TERBIT_x000a_02:02:22-30:01:22: SURVEY OG_x000a_28:01:22: SPK RECEIVED FROM EMAIL LMS"/>
  </r>
  <r>
    <m/>
    <x v="4"/>
    <s v="TB"/>
    <s v="99°50.28.64'E"/>
    <s v="2°6.7.28'N"/>
    <n v="50"/>
    <s v="100/200/290"/>
    <s v="2022-2024"/>
    <x v="7"/>
    <m/>
    <x v="0"/>
    <s v="SUM-SU-AKK-2246"/>
    <s v="KELURAHAN_SIOLDENGAN"/>
    <x v="0"/>
    <x v="0"/>
    <x v="1"/>
    <s v="SUMBAGUT"/>
    <s v="Sumatera Utara"/>
    <s v="Kab. Labuhanbatu"/>
    <n v="6617950"/>
    <d v="2022-01-25T00:00:00"/>
    <d v="2022-01-28T00:00:00"/>
    <n v="93"/>
    <x v="3"/>
    <d v="2022-06-24T00:00:00"/>
    <s v="W26-2022"/>
    <s v="Jun-2022"/>
    <s v="TBD"/>
    <s v="TBD"/>
    <s v="TBD"/>
    <s v="TBD"/>
    <x v="0"/>
    <s v="TBD"/>
    <s v="TBD"/>
    <x v="0"/>
    <s v="TBD"/>
    <s v="MW"/>
    <m/>
    <m/>
    <m/>
    <m/>
    <m/>
    <m/>
    <m/>
    <m/>
    <m/>
    <m/>
    <m/>
    <m/>
    <s v="SPK RETURN"/>
    <x v="1"/>
    <s v="02.SPK RETURNED"/>
    <x v="24"/>
    <s v="09:02:22: SPK RETURN OUTCELL LABUHAN BATU, IMB TIDAK BISA TERBIT_x000a_02:02:22-30:01:22: SURVEY OG_x000a_28:01:22: SPK RECEIVED FROM EMAIL LMS"/>
  </r>
  <r>
    <m/>
    <x v="4"/>
    <s v="TB"/>
    <s v="99°1.21.0'E"/>
    <s v="3°19.15.2'N"/>
    <n v="50"/>
    <s v="0/90/260"/>
    <s v="2022-2024"/>
    <x v="7"/>
    <m/>
    <x v="0"/>
    <s v="SUM-SU-SRH-2249"/>
    <s v="KERAPUH"/>
    <x v="0"/>
    <x v="0"/>
    <x v="1"/>
    <s v="SUMBAGUT"/>
    <s v="Sumatera Utara"/>
    <s v="Kab. Serdang Bedagai"/>
    <n v="6617950"/>
    <d v="2022-01-25T00:00:00"/>
    <d v="2022-01-28T00:00:00"/>
    <n v="93"/>
    <x v="3"/>
    <d v="2022-06-24T00:00:00"/>
    <s v="W26-2022"/>
    <s v="Jun-2022"/>
    <s v="TBD"/>
    <s v="TBD"/>
    <s v="TBD"/>
    <s v="TBD"/>
    <x v="0"/>
    <s v="TBD"/>
    <s v="TBD"/>
    <x v="0"/>
    <s v="TBD"/>
    <s v="MW"/>
    <m/>
    <m/>
    <m/>
    <m/>
    <m/>
    <m/>
    <m/>
    <m/>
    <m/>
    <m/>
    <m/>
    <m/>
    <s v="RETURN BY XL"/>
    <x v="1"/>
    <s v="02.SPK RETURNED"/>
    <x v="11"/>
    <s v="CHANGE TO COLO DENGAN ID &amp; SITE NAME SAMA_x000a_02:02:22-30:01:22: SURVEY OG_x000a_28:01:22: SPK RECEIVED FROM EMAIL LMS"/>
  </r>
  <r>
    <m/>
    <x v="4"/>
    <s v="TB"/>
    <s v="110°30.0.0'E"/>
    <s v="7°25.10.06'S"/>
    <n v="50"/>
    <s v="60/150/270"/>
    <s v="2022-2024"/>
    <x v="7"/>
    <m/>
    <x v="2"/>
    <s v="JAW-JT-BYL-0359"/>
    <s v="BOYOLALI_AMPEL"/>
    <x v="0"/>
    <x v="0"/>
    <x v="2"/>
    <s v="JATENG"/>
    <s v="Jawa Tengah"/>
    <s v="Kab. Boyolali"/>
    <n v="6617948"/>
    <d v="2022-01-25T00:00:00"/>
    <d v="2022-01-28T00:00:00"/>
    <n v="93"/>
    <x v="3"/>
    <d v="2022-06-24T00:00:00"/>
    <s v="W26-2022"/>
    <s v="Jun-2022"/>
    <s v="TBD"/>
    <s v="TBD"/>
    <s v="TBD"/>
    <s v="TBD"/>
    <x v="0"/>
    <s v="TBD"/>
    <s v="TBD"/>
    <x v="0"/>
    <s v="TBD"/>
    <s v="MW"/>
    <m/>
    <m/>
    <m/>
    <m/>
    <m/>
    <m/>
    <m/>
    <m/>
    <m/>
    <m/>
    <m/>
    <m/>
    <s v="RETURN BY XL"/>
    <x v="1"/>
    <s v="02.SPK RETURNED"/>
    <x v="11"/>
    <s v="CHANGE TO COLO DENGAN ID &amp; SITE NAME SAMA_x000a_06:02:22-30:01:22: SURVEY OG_x000a_28:01:22: SPK RECEIVED FROM EMAIL LMS"/>
  </r>
  <r>
    <m/>
    <x v="4"/>
    <s v="TB"/>
    <s v="110°13.53.86'E"/>
    <s v="7°21.38.31'S"/>
    <n v="70"/>
    <s v="70/170/290"/>
    <s v="2022-2024"/>
    <x v="7"/>
    <m/>
    <x v="2"/>
    <s v="JAW-JT-TMG-2675"/>
    <s v="TEMANGGUNG_KRANGGAN"/>
    <x v="0"/>
    <x v="0"/>
    <x v="2"/>
    <s v="JATENG"/>
    <s v="Jawa Tengah"/>
    <s v="Kab. Temanggung"/>
    <n v="6617948"/>
    <d v="2022-01-25T00:00:00"/>
    <d v="2022-01-28T00:00:00"/>
    <n v="93"/>
    <x v="3"/>
    <d v="2022-06-24T00:00:00"/>
    <s v="W26-2022"/>
    <s v="Jun-2022"/>
    <s v="TBD"/>
    <s v="TBD"/>
    <s v="TBD"/>
    <s v="TBD"/>
    <x v="0"/>
    <s v="TBD"/>
    <s v="TBD"/>
    <x v="0"/>
    <s v="TBD"/>
    <s v="MW"/>
    <m/>
    <m/>
    <m/>
    <m/>
    <m/>
    <m/>
    <m/>
    <m/>
    <m/>
    <m/>
    <m/>
    <m/>
    <s v="RETURN BY XL"/>
    <x v="1"/>
    <s v="02.SPK RETURNED"/>
    <x v="11"/>
    <s v="CHANGE TO COLO DENGAN ID &amp; SITE NAME SAMA_x000a_06:02:22-30:01:22: SURVEY OG_x000a_28:01:22: SPK RECEIVED FROM EMAIL LMS"/>
  </r>
  <r>
    <m/>
    <x v="4"/>
    <s v="TB"/>
    <s v="120°12.53.47'E"/>
    <s v="3°5.7.52'S"/>
    <n v="60"/>
    <s v="50/210/300"/>
    <n v="2022"/>
    <x v="4"/>
    <m/>
    <x v="0"/>
    <s v="SUL-SN-PLP-1344"/>
    <s v="TIROMANDA_BUA"/>
    <x v="0"/>
    <x v="0"/>
    <x v="0"/>
    <s v="SULAWESI"/>
    <s v="Sulawesi Selatan"/>
    <s v="Kab. Luwu"/>
    <n v="6617949"/>
    <d v="2022-01-25T00:00:00"/>
    <d v="2022-01-28T00:00:00"/>
    <n v="93"/>
    <x v="3"/>
    <d v="2022-06-24T00:00:00"/>
    <s v="W26-2022"/>
    <s v="Jun-2022"/>
    <s v="TBD"/>
    <s v="TBD"/>
    <s v="TBD"/>
    <s v="TBD"/>
    <x v="0"/>
    <s v="TBD"/>
    <s v="TBD"/>
    <x v="0"/>
    <s v="TBD"/>
    <s v="MW"/>
    <m/>
    <m/>
    <m/>
    <m/>
    <m/>
    <m/>
    <m/>
    <m/>
    <m/>
    <m/>
    <m/>
    <m/>
    <s v="RETURN BY XL"/>
    <x v="1"/>
    <s v="02.SPK RETURNED"/>
    <x v="11"/>
    <s v="11:02:22:SPK RETURN CHANGE TO COLO_x000a_09:02:22-30:01:22: SURVEY OG_x000a_28:01:22: SPK RECEIVED FROM EMAIL LMS"/>
  </r>
  <r>
    <m/>
    <x v="4"/>
    <s v="TB"/>
    <s v="119°58.54.03'E"/>
    <s v="4°19.47.4'S"/>
    <n v="60"/>
    <s v="40/150/240"/>
    <n v="2022"/>
    <x v="4"/>
    <m/>
    <x v="0"/>
    <s v="SUL-SN-WNS-0979"/>
    <s v="KELURAHAN_UJUNG_LILIRILAU"/>
    <x v="0"/>
    <x v="0"/>
    <x v="0"/>
    <s v="SULAWESI"/>
    <s v="Sulawesi Selatan"/>
    <s v="Kab. Soppeng"/>
    <n v="6617949"/>
    <d v="2022-01-25T00:00:00"/>
    <d v="2022-01-28T00:00:00"/>
    <n v="93"/>
    <x v="3"/>
    <d v="2022-06-24T00:00:00"/>
    <s v="W26-2022"/>
    <s v="Jun-2022"/>
    <s v="TBD"/>
    <s v="TBD"/>
    <s v="TBD"/>
    <s v="TBD"/>
    <x v="0"/>
    <s v="TBD"/>
    <s v="TBD"/>
    <x v="0"/>
    <s v="TBD"/>
    <s v="MW"/>
    <m/>
    <m/>
    <m/>
    <m/>
    <m/>
    <m/>
    <m/>
    <m/>
    <m/>
    <m/>
    <m/>
    <m/>
    <s v="RETURN BY XL"/>
    <x v="1"/>
    <s v="02.SPK RETURNED"/>
    <x v="11"/>
    <s v="11:02:22:SPK RETURN CHANGE TO COLO_x000a_09:02:22-30:01:22: SURVEY OG_x000a_28:01:22: SPK RECEIVED FROM EMAIL LMS"/>
  </r>
  <r>
    <m/>
    <x v="4"/>
    <s v="TB"/>
    <s v="106°34.55.21'E"/>
    <s v="6°17.42.68'S"/>
    <n v="40"/>
    <s v="0/90/200"/>
    <s v="2022-2024"/>
    <x v="6"/>
    <m/>
    <x v="2"/>
    <s v="JAW-BT-TGR-0111"/>
    <s v="STPI_PLP_KEMUNING"/>
    <x v="0"/>
    <x v="0"/>
    <x v="4"/>
    <s v="JABODETABEK"/>
    <s v="Banten"/>
    <s v="Kab. Tangerang"/>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30:01:22: SURVEY OG_x000a_28:01:22: SPK RECEIVED FROM EMAIL LMS"/>
  </r>
  <r>
    <m/>
    <x v="4"/>
    <s v="TB"/>
    <s v="107°9.3.05'E"/>
    <s v="6°20.47.28'S"/>
    <n v="40"/>
    <s v="0/90/180/270"/>
    <n v="2022"/>
    <x v="4"/>
    <m/>
    <x v="2"/>
    <s v="JAW-JB-CKR-0126"/>
    <s v="DAMAR_CIBATU"/>
    <x v="0"/>
    <x v="0"/>
    <x v="4"/>
    <s v="JABODETABEK"/>
    <s v="Jawa Barat"/>
    <s v="Kab. Bekasi"/>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30:01:22: SURVEY OG_x000a_28:01:22: SPK RECEIVED FROM EMAIL LMS"/>
  </r>
  <r>
    <m/>
    <x v="4"/>
    <s v="TB"/>
    <s v="106°19.54.84'E"/>
    <s v="6°10.51.68'S"/>
    <n v="30"/>
    <s v="20/140/285"/>
    <n v="2022"/>
    <x v="4"/>
    <m/>
    <x v="2"/>
    <s v="JAW-BT-SRG-0056"/>
    <s v="MODERN_NAMBO_ILIR"/>
    <x v="0"/>
    <x v="0"/>
    <x v="4"/>
    <s v="JABODETABEK"/>
    <s v="Banten"/>
    <s v="Kab. Serang"/>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04:02:22: CANDIDATE NOK, REHUNTING_x000a_02:02:22-30:01:22: SURVEY OG_x000a_28:01:22: SPK RECEIVED FROM EMAIL LMS"/>
  </r>
  <r>
    <m/>
    <x v="4"/>
    <s v="TB"/>
    <s v="107°10.29.06'E"/>
    <s v="6°18.21.78'S"/>
    <n v="30"/>
    <s v="10/170/270"/>
    <n v="2022"/>
    <x v="4"/>
    <m/>
    <x v="2"/>
    <s v="JAW-JB-CKR-0120"/>
    <s v="THAMRIN_JABABEKA"/>
    <x v="0"/>
    <x v="0"/>
    <x v="4"/>
    <s v="JABODETABEK"/>
    <s v="Jawa Barat"/>
    <s v="Kab. Bekasi"/>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07:02:22: VALIDASI RNP TNP OG_x000a_06:02:22-30:01:22: SURVEY OG_x000a_28:01:22: SPK RECEIVED FROM EMAIL LMS"/>
  </r>
  <r>
    <m/>
    <x v="4"/>
    <s v="TB"/>
    <s v="106°33.55.08'E"/>
    <s v="6°15.39.33'S"/>
    <n v="40"/>
    <s v="30/180/325"/>
    <n v="2022"/>
    <x v="6"/>
    <m/>
    <x v="2"/>
    <s v="JAW-BT-TGR-0096"/>
    <s v="CURUG_WETAN"/>
    <x v="0"/>
    <x v="0"/>
    <x v="4"/>
    <s v="JABODETABEK"/>
    <s v="Banten"/>
    <s v="Kab. Tangerang"/>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 IW OG_x000a_09:02:22-04:02:22: CANDIDATE OK_x000a_02:02:22-30:01:22: SURVEY OG_x000a_28:01:22: SPK RECEIVED FROM EMAIL LMS"/>
  </r>
  <r>
    <m/>
    <x v="4"/>
    <s v="TB"/>
    <s v="106°16.18.52'E"/>
    <s v="6°9.26.13'S"/>
    <n v="40"/>
    <s v="90/210/330"/>
    <n v="2022"/>
    <x v="4"/>
    <m/>
    <x v="2"/>
    <s v="JAW-BT-SRG-0053"/>
    <s v="KUSAMBI_CAWANG"/>
    <x v="0"/>
    <x v="0"/>
    <x v="4"/>
    <s v="JABODETABEK"/>
    <s v="Banten"/>
    <s v="Kab. Serang"/>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 IW OG_x000a_09:02:22-04:02:22: CANDIDATE OK_x000a_02:02:22-30:01:22: SURVEY OG_x000a_28:01:22: SPK RECEIVED FROM EMAIL LMS"/>
  </r>
  <r>
    <m/>
    <x v="4"/>
    <s v="TB"/>
    <s v="106°40.51.99'E"/>
    <s v="6°5.9.8'S"/>
    <n v="30"/>
    <s v="90/220/350"/>
    <n v="2022"/>
    <x v="4"/>
    <m/>
    <x v="2"/>
    <s v="JAW-BT-TGR-0120"/>
    <s v="BELIMBING_CENGKLONG"/>
    <x v="0"/>
    <x v="0"/>
    <x v="4"/>
    <s v="JABODETABEK"/>
    <s v="Banten"/>
    <s v="Kab. Tangerang"/>
    <n v="6617948"/>
    <d v="2022-01-25T00:00:00"/>
    <d v="2022-01-28T00:00:00"/>
    <n v="93"/>
    <x v="3"/>
    <d v="2022-06-24T00:00:00"/>
    <s v="W26-2022"/>
    <s v="Jun-2022"/>
    <s v="TBD"/>
    <s v="TBD"/>
    <s v="TBD"/>
    <s v="TBD"/>
    <x v="0"/>
    <s v="TBD"/>
    <s v="TBD"/>
    <x v="0"/>
    <s v="TBD"/>
    <s v="MW"/>
    <m/>
    <m/>
    <m/>
    <m/>
    <m/>
    <m/>
    <m/>
    <m/>
    <m/>
    <m/>
    <m/>
    <m/>
    <s v="RETURN BY XL"/>
    <x v="1"/>
    <s v="02.SPK RETURNED"/>
    <x v="21"/>
    <s v="14:02:22: SPK RETURN BY XL DUE TO CHANGE DESIGN_x000a_13:02:22-07:02:22: VALIDASI RNP TNP OG_x000a_06:02:22-30:01:22: SURVEY OG_x000a_28:01:22: SPK RECEIVED FROM EMAIL LMS"/>
  </r>
  <r>
    <m/>
    <x v="4"/>
    <s v="TB"/>
    <s v="106°44.50.49'E"/>
    <s v="6°8.12.51'S"/>
    <n v="30"/>
    <s v="10/100/170/250"/>
    <s v="2022-2024"/>
    <x v="7"/>
    <m/>
    <x v="2"/>
    <s v="JAW-JK-GGP-0459"/>
    <s v="KEBON_JAHE_KAPUK"/>
    <x v="0"/>
    <x v="0"/>
    <x v="4"/>
    <s v="JABODETABEK"/>
    <s v="DKI Jakarta"/>
    <s v="Kota Adm. Jakarta Barat"/>
    <n v="6617948"/>
    <d v="2022-01-25T00:00:00"/>
    <d v="2022-01-28T00:00:00"/>
    <n v="93"/>
    <x v="3"/>
    <d v="2022-06-24T00:00:00"/>
    <s v="W26-2022"/>
    <s v="Jun-2022"/>
    <s v="TBD"/>
    <s v="TBD"/>
    <s v="TBD"/>
    <s v="TBD"/>
    <x v="0"/>
    <s v="TBD"/>
    <s v="TBD"/>
    <x v="0"/>
    <s v="TBD"/>
    <s v="MW"/>
    <m/>
    <m/>
    <m/>
    <m/>
    <m/>
    <m/>
    <m/>
    <m/>
    <m/>
    <m/>
    <m/>
    <m/>
    <s v="RETURN BY XL"/>
    <x v="1"/>
    <s v="02.SPK RETURNED"/>
    <x v="11"/>
    <s v="SPK RETURN CHANGE TO COLO_x000a_06:02:22-30:01:22: SURVEY OG_x000a_28:01:22: SPK RECEIVED FROM EMAIL LMS"/>
  </r>
  <r>
    <s v="TAMBAN_LUAR_BATAGUH"/>
    <x v="4"/>
    <s v="TB"/>
    <s v="114°22.19.2'E"/>
    <s v="3°10.59.16'S"/>
    <n v="65"/>
    <s v="65/150/250"/>
    <s v="2022-2024"/>
    <x v="6"/>
    <s v=""/>
    <x v="0"/>
    <s v="KAL-KT-KLK-0704"/>
    <s v="TAMBAN_LUAR_BATAGUH"/>
    <x v="0"/>
    <x v="0"/>
    <x v="2"/>
    <s v="KALIMANTAN"/>
    <s v="Kalimantan Tengah"/>
    <s v="Kab. Kapuas"/>
    <n v="6617949"/>
    <d v="2022-01-25T00:00:00"/>
    <d v="2022-01-28T00:00:00"/>
    <n v="93"/>
    <x v="3"/>
    <d v="2022-06-24T00:00:00"/>
    <s v="W26-2022"/>
    <s v="Jun-2022"/>
    <s v="TBD"/>
    <s v="TBD"/>
    <s v="TBD"/>
    <s v="TBD"/>
    <x v="0"/>
    <s v="TBD"/>
    <s v="TBD"/>
    <x v="0"/>
    <s v="TBD"/>
    <s v="MW"/>
    <m/>
    <m/>
    <m/>
    <m/>
    <m/>
    <m/>
    <m/>
    <m/>
    <m/>
    <m/>
    <m/>
    <m/>
    <s v="PRESITAC"/>
    <x v="1"/>
    <s v="02.SPK RETURNED"/>
    <x v="8"/>
    <s v="13:04:22: SITE RETURN BY XL DUE TO CELL PLAN ISSUE_x000a_10:04:22: REHUNTING_x000a_06:04:22-05:04:22: RNP NOK_x000a_03:04:22-24:03:22: VALIDASI RNP TNP_x000a_23:03:22-28:02:22: REHUNTING_x000a_23:02:22-13:02:22: IW OG_x000a_09:02:22-30:01:22: SURVEY OG_x000a_28:01:22: SPK RECEIVED FROM EMAIL LMS"/>
  </r>
  <r>
    <m/>
    <x v="4"/>
    <s v="TB"/>
    <s v="106°27.6.57'E"/>
    <s v="6°14.34.97'S"/>
    <n v="50"/>
    <s v="0/110/220"/>
    <s v="2022-2024"/>
    <x v="7"/>
    <m/>
    <x v="2"/>
    <s v="JAW-BT-TGR-0110"/>
    <s v="PETE_TEGAL_SARI"/>
    <x v="0"/>
    <x v="0"/>
    <x v="4"/>
    <s v="JABODETABEK"/>
    <s v="Banten"/>
    <s v="Kab. Tangerang"/>
    <n v="6617948"/>
    <d v="2022-01-25T00:00:00"/>
    <d v="2022-01-28T00:00:00"/>
    <n v="93"/>
    <x v="3"/>
    <d v="2022-06-24T00:00:00"/>
    <s v="W26-2022"/>
    <s v="Jun-2022"/>
    <s v="TBD"/>
    <s v="TBD"/>
    <s v="TBD"/>
    <s v="TBD"/>
    <x v="0"/>
    <s v="TBD"/>
    <s v="TBD"/>
    <x v="0"/>
    <s v="TBD"/>
    <s v="MW"/>
    <m/>
    <m/>
    <m/>
    <m/>
    <m/>
    <m/>
    <m/>
    <m/>
    <m/>
    <m/>
    <m/>
    <m/>
    <s v="RETURN BY XL"/>
    <x v="1"/>
    <s v="02.SPK RETURNED"/>
    <x v="11"/>
    <s v="SPK RETURN CHANGE TO COLO_x000a_06:02:22: VALIDASI RNP TNP OG_x000a_02:02:22-30:01:22: SURVEY OG_x000a_28:01:22: SPK RECEIVED FROM EMAIL LMS"/>
  </r>
  <r>
    <s v="BAYONDO_TOMONI"/>
    <x v="4"/>
    <s v="TB"/>
    <s v="120°48.54.31'E"/>
    <s v="2°32.7.67'S"/>
    <n v="60"/>
    <s v="0/180/270"/>
    <n v="2022"/>
    <x v="4"/>
    <s v=""/>
    <x v="0"/>
    <s v="SUL-SN-MLL-01572"/>
    <s v="BAYONDO_TOMONI"/>
    <x v="0"/>
    <x v="0"/>
    <x v="0"/>
    <s v="SULAWESI"/>
    <s v="Sulawesi Selatan"/>
    <s v="Kab. Luwu Timur"/>
    <n v="6617949"/>
    <d v="2022-01-25T00:00:00"/>
    <d v="2022-01-28T00:00:00"/>
    <n v="93"/>
    <x v="3"/>
    <d v="2022-06-24T00:00:00"/>
    <s v="W26-2022"/>
    <s v="Jun-2022"/>
    <s v="TBD"/>
    <s v="TBD"/>
    <s v="TBD"/>
    <s v="TBD"/>
    <x v="0"/>
    <s v="TBD"/>
    <s v="TBD"/>
    <x v="0"/>
    <s v="TBD"/>
    <s v="MW"/>
    <m/>
    <m/>
    <m/>
    <m/>
    <m/>
    <m/>
    <m/>
    <m/>
    <m/>
    <m/>
    <m/>
    <m/>
    <s v="RETURN BY XL"/>
    <x v="1"/>
    <s v="02.SPK RETURNED"/>
    <x v="25"/>
    <s v="23:03:22: SPK DROP BY XL DUE TO RE-DESIGN_x000a_23:03:22-14:03:22: REHUNTING_x000a_13:03:22: VALIDASI RNP TNP_x000a_12:03:22: REHUNTING_x000a_09:03:22: VALIDASI RNP TNP_x000a_06:03:22-28:02:22: VALIDASI RNP TNP -&gt; REHUNTING_x000a_23:02:22-20:02:22: REHUNTING_x000a_16:02:22: IW OG_x000a_14:02:22-13:02:22: IW FAILED, UNDER RNP TNP REVIEW_x000a_09:02:22: IW OG_x000a_06:02:22-30:01:22: SURVEY OG_x000a_28:01:22: SPK RECEIVED FROM EMAIL LMS"/>
  </r>
  <r>
    <m/>
    <x v="4"/>
    <s v="TB"/>
    <s v="99°50.35.38'E"/>
    <s v="2°7.30.06'N"/>
    <n v="60"/>
    <s v="90/180/270"/>
    <n v="2021"/>
    <x v="1"/>
    <m/>
    <x v="0"/>
    <s v="SUM-SU-AKK-2206"/>
    <s v="RANTAU_UTARA_PULOPADANG"/>
    <x v="0"/>
    <x v="0"/>
    <x v="1"/>
    <s v="SUMBAGUT"/>
    <s v="Sumatera Utara"/>
    <s v="Kab. Labuhanbatu"/>
    <n v="6617944"/>
    <d v="2022-01-24T00:00:00"/>
    <m/>
    <n v="94"/>
    <x v="3"/>
    <d v="2022-06-23T00:00:00"/>
    <s v="W26-2022"/>
    <s v="Jun-2022"/>
    <s v="TBD"/>
    <s v="TBD"/>
    <s v="TBD"/>
    <s v="TBD"/>
    <x v="0"/>
    <s v="TBD"/>
    <s v="TBD"/>
    <x v="0"/>
    <s v="TBD"/>
    <s v="MW"/>
    <m/>
    <m/>
    <m/>
    <m/>
    <m/>
    <m/>
    <m/>
    <m/>
    <m/>
    <m/>
    <m/>
    <m/>
    <s v="SPK RETURN"/>
    <x v="1"/>
    <s v="02.SPK RETURNED"/>
    <x v="24"/>
    <s v="09:02:22: SPK RETURN OUTCELL LABUHAN BATU, IMB TIDAK BISA TERBIT_x000a_02:02:22-30:01:22: SURVEY OG_x000a_28:01:22: SPK RECEIVED FROM EMAIL LMS"/>
  </r>
  <r>
    <m/>
    <x v="8"/>
    <s v="TB"/>
    <s v="106°57.55.01'E"/>
    <s v="6°16.44.0'S"/>
    <n v="35"/>
    <s v="40/170/250"/>
    <n v="2021"/>
    <x v="1"/>
    <m/>
    <x v="2"/>
    <s v="JAW-JB-BKS-0646"/>
    <s v="SUBUR JATI ASIH RELOCATION"/>
    <x v="0"/>
    <x v="0"/>
    <x v="3"/>
    <s v="JABODETABEK"/>
    <s v="Jawa Barat"/>
    <s v="Kota Bekasi"/>
    <n v="6617895"/>
    <d v="2021-12-22T00:00:00"/>
    <m/>
    <n v="127"/>
    <x v="5"/>
    <d v="2022-05-21T00:00:00"/>
    <s v="W21-2022"/>
    <s v="May-2022"/>
    <s v="TBD"/>
    <s v="TBD"/>
    <s v="TBD"/>
    <s v="TBD"/>
    <x v="0"/>
    <s v="TBD"/>
    <s v="TBD"/>
    <x v="0"/>
    <s v="TBD"/>
    <s v="MW"/>
    <m/>
    <m/>
    <m/>
    <m/>
    <m/>
    <m/>
    <m/>
    <m/>
    <m/>
    <m/>
    <m/>
    <m/>
    <m/>
    <x v="1"/>
    <s v="02.SPK RETURNED"/>
    <x v="21"/>
    <s v="23:12:21: SPK RETURN BY XL DUE TO CHANGE PLAN_x000a_22:12:21: NEW SPK B2S"/>
  </r>
  <r>
    <s v="BATU KOTAM"/>
    <x v="8"/>
    <s v="SKP"/>
    <s v="114°5.55.25'E"/>
    <s v="1°6.10.73'S"/>
    <n v="68"/>
    <s v="31/268"/>
    <n v="2021"/>
    <x v="1"/>
    <m/>
    <x v="0"/>
    <s v="KAL-KT-KLK-0698"/>
    <s v="REPEATER TUMBANG TUKUN"/>
    <x v="1"/>
    <x v="0"/>
    <x v="2"/>
    <s v="KALIMANTAN"/>
    <s v="Kalimantan Tengah"/>
    <s v="Kab. Kapuas"/>
    <n v="6617882"/>
    <d v="2021-12-12T00:00:00"/>
    <m/>
    <n v="137"/>
    <x v="5"/>
    <d v="2022-01-11T00:00:00"/>
    <s v="W03-2022"/>
    <s v="Jan-2022"/>
    <s v="TBD"/>
    <s v="TBD"/>
    <s v="TBD"/>
    <s v="TBD"/>
    <x v="0"/>
    <s v="TBD"/>
    <s v="TBD"/>
    <x v="0"/>
    <s v="TBD"/>
    <s v="MW"/>
    <d v="2021-12-28T00:00:00"/>
    <m/>
    <m/>
    <m/>
    <m/>
    <m/>
    <m/>
    <m/>
    <m/>
    <m/>
    <m/>
    <m/>
    <m/>
    <x v="1"/>
    <s v="02.SPK RETURNED"/>
    <x v="26"/>
    <s v="11:01:22: SPK RETURN BY XL_x000a_12:01:22-26:12:21: NEED REVIEW&amp;APPROVAL POWER XL (ESKALASI BUDGET), ACTUAL TIDAK ADA PLN_x000a_22:12:21: NEED REVIEW TNP ALITA_x000a_19:12:21-12:12:21: NEW SPK, NEED REVIEW POWER HUAWEI"/>
  </r>
  <r>
    <s v="SARIJADI"/>
    <x v="8"/>
    <s v="PMS"/>
    <s v="107°34.27.16'E"/>
    <s v="6°52.39.61'S"/>
    <n v="38"/>
    <s v="70/190/280"/>
    <n v="2021"/>
    <x v="1"/>
    <m/>
    <x v="0"/>
    <s v="JAW-JB-BDG-4084"/>
    <s v="SARIMANIS"/>
    <x v="1"/>
    <x v="0"/>
    <x v="2"/>
    <s v="JABAR"/>
    <s v="Jawa Barat"/>
    <s v="Kota Bandung"/>
    <n v="6617811"/>
    <d v="2021-11-23T00:00:00"/>
    <m/>
    <n v="156"/>
    <x v="0"/>
    <d v="2021-12-23T00:00:00"/>
    <s v="W52-2021"/>
    <s v="Dec-2021"/>
    <d v="2021-10-08T00:00:00"/>
    <s v="W41-2021"/>
    <s v="Oct-2021"/>
    <s v="TBD"/>
    <x v="0"/>
    <s v="TBD"/>
    <s v="TBD"/>
    <x v="0"/>
    <s v="TBD"/>
    <s v="MW"/>
    <m/>
    <m/>
    <m/>
    <m/>
    <m/>
    <m/>
    <m/>
    <m/>
    <m/>
    <m/>
    <m/>
    <m/>
    <m/>
    <x v="1"/>
    <s v="02.SPK RETURNED"/>
    <x v="12"/>
    <s v="24:11:21: SPK RETURN, HARDCOMCASE_x000a_24:11:21: ERM PROCESS"/>
  </r>
  <r>
    <s v="KINTOM_SAMADOYA"/>
    <x v="6"/>
    <s v="TB"/>
    <s v="122°39.39.78'E"/>
    <s v="1°9.18.4'S"/>
    <n v="60"/>
    <s v="20/220/300"/>
    <n v="2021"/>
    <x v="1"/>
    <s v=""/>
    <x v="0"/>
    <s v="SUL-ST-LWK-1069"/>
    <s v="KINTOM_SAMADOYA"/>
    <x v="0"/>
    <x v="0"/>
    <x v="0"/>
    <s v="SULAWESI"/>
    <s v="Sulawesi Tengah"/>
    <s v="Kab. Banggai"/>
    <n v="6617749"/>
    <d v="2021-10-25T00:00:00"/>
    <m/>
    <n v="185"/>
    <x v="0"/>
    <d v="2022-03-24T00:00:00"/>
    <s v="W13-2022"/>
    <s v="Mar-2022"/>
    <s v="TBD"/>
    <s v="TBD"/>
    <s v="TBD"/>
    <s v="TBD"/>
    <x v="0"/>
    <s v="TBD"/>
    <s v="TBD"/>
    <x v="0"/>
    <s v="TBD"/>
    <s v="MW"/>
    <m/>
    <m/>
    <m/>
    <m/>
    <m/>
    <m/>
    <m/>
    <m/>
    <m/>
    <m/>
    <m/>
    <m/>
    <m/>
    <x v="1"/>
    <s v="02.SPK RETURNED"/>
    <x v="12"/>
    <s v="11:11:21: DROP BY XL, CHANGE PLAN XL (NEAR EXISTING)_x000a_10:11:21-07:11:21: CANDIDAT VERIFICATION OG_x000a_03:11:21-31:10:21: SURVEY OG, PLAN SUBMIT KANDIDAT W1 NOV"/>
  </r>
  <r>
    <m/>
    <x v="6"/>
    <s v="TB"/>
    <s v="122°49.9.42'E"/>
    <s v="0°56.4.78'S"/>
    <n v="60"/>
    <s v="70/180/260"/>
    <n v="2021"/>
    <x v="1"/>
    <s v=""/>
    <x v="0"/>
    <s v="SUL-ST-LWK-1082"/>
    <s v="LUWUK_KILONGAN_PERMAI"/>
    <x v="0"/>
    <x v="0"/>
    <x v="0"/>
    <s v="SULAWESI"/>
    <s v="Sulawesi Tengah"/>
    <s v="Kab. Banggai"/>
    <n v="6617749"/>
    <d v="2021-10-25T00:00:00"/>
    <m/>
    <n v="185"/>
    <x v="0"/>
    <d v="2022-03-24T00:00:00"/>
    <s v="W13-2022"/>
    <s v="Mar-2022"/>
    <s v="TBD"/>
    <s v="TBD"/>
    <s v="TBD"/>
    <s v="TBD"/>
    <x v="0"/>
    <s v="TBD"/>
    <s v="TBD"/>
    <x v="0"/>
    <s v="TBD"/>
    <s v="MW"/>
    <m/>
    <m/>
    <m/>
    <m/>
    <m/>
    <m/>
    <m/>
    <m/>
    <m/>
    <m/>
    <m/>
    <m/>
    <m/>
    <x v="1"/>
    <s v="02.SPK RETURNED"/>
    <x v="12"/>
    <s v="24:11:21: SPK COLO PENGGANTI, CHANGE TO SITE ID TP 260093104_x000a_21:11:21-10:11:21-03:11:21: CHANGE PLAN PROPOSE TO COLO _x000a_31:10:21: SURVEY OG, PLAN SUBMIT KANDIDAT W 1 NOV"/>
  </r>
  <r>
    <s v="TAMBORA AXL"/>
    <x v="6"/>
    <s v="TB"/>
    <s v="117°48.33.12'E"/>
    <s v="8°11.9.53'S"/>
    <n v="50"/>
    <s v="60/160/270"/>
    <n v="2021"/>
    <x v="11"/>
    <s v=""/>
    <x v="4"/>
    <s v="NUS-NB-DPU-5103"/>
    <s v="TAMBORA AXL"/>
    <x v="0"/>
    <x v="0"/>
    <x v="0"/>
    <s v="BALINUSRA"/>
    <s v="Nusa Tenggara Barat"/>
    <s v="Kab. Dompu"/>
    <n v="6617733"/>
    <d v="2021-10-21T00:00:00"/>
    <m/>
    <n v="189"/>
    <x v="0"/>
    <d v="2022-03-20T00:00:00"/>
    <s v="W13-2022"/>
    <s v="Mar-2022"/>
    <s v="TBD"/>
    <s v="TBD"/>
    <s v="TBD"/>
    <d v="2022-03-20T00:00:00"/>
    <x v="4"/>
    <s v="Mar-2022"/>
    <d v="2022-03-20T00:00:00"/>
    <x v="4"/>
    <s v="Mar-2022"/>
    <s v="MW"/>
    <m/>
    <m/>
    <m/>
    <m/>
    <m/>
    <m/>
    <m/>
    <m/>
    <m/>
    <m/>
    <m/>
    <m/>
    <m/>
    <x v="1"/>
    <s v="02.SPK RETURNED"/>
    <x v="27"/>
    <s v="20:12:21: SPK RETURN OLEH XL KARENA KENDALA PERIZINAN KOMINFO_x000a_19:12:21-01:12:21: NEED ARAHAN XL PERGESERAN NOM, KARENA KENDALA PERIZINAN KOMINFO (COVERAGE GESER 4KM DARI EXISTING)_x000a_28:11:21: WAIT ARAHAN XL TERKAIT KENDALA PERIZINAN KOMINFO (COVERAGE GESER 4KM DARI EXISTING)_x000a_24:11:21: RNP TNP OK, TERKENDALA PERIZINAN KOMINFO PLAN PEMBANGUNAN TOWER BAKTI (UNDER KOMINFO) SEJAK 2018, COVERAGE GESER 4KM DARI EXISTING _x000a_21:11:21: Under review TNP _x000a_17:11:21-10:11:21: UNDER REVIEW RNP&amp;TNP _x000a_07:11:21-03:11:21: OG ESR UPLOAD 7 NOV, PARALEL VERIF KANDIDAT 8 NOV _x000a_31:10:21: SURVEY DONE, PLAN SUBMIT CANDIDAT 1 NOV 2021_x000a_27:10:21 - 24:10:21: NEW SPK NEW BUILT, HUNTING PROSES, PLAN SUBMIT KANDIDAT 4 NOV 2021"/>
  </r>
  <r>
    <s v="RUMBAI_PESISIR_LEMBAHDAMAI"/>
    <x v="6"/>
    <s v="TB"/>
    <s v="101°26.0.6'E"/>
    <s v="0°35.28.35'N"/>
    <n v="50"/>
    <s v="90/180/300"/>
    <n v="2021"/>
    <x v="11"/>
    <s v=""/>
    <x v="0"/>
    <s v="SUM-RI-PBR-1164"/>
    <s v="RUMBAI_PESISIR_LEMBAHdAMAI"/>
    <x v="0"/>
    <x v="0"/>
    <x v="1"/>
    <s v="SUMBAGTENG"/>
    <s v="Riau"/>
    <s v="Kota Pekanbaru"/>
    <n v="6617734"/>
    <d v="2021-10-21T00:00:00"/>
    <m/>
    <n v="189"/>
    <x v="0"/>
    <d v="2022-03-20T00:00:00"/>
    <s v="W13-2022"/>
    <s v="Mar-2022"/>
    <s v="TBD"/>
    <s v="TBD"/>
    <s v="TBD"/>
    <s v="TBD"/>
    <x v="0"/>
    <s v="TBD"/>
    <s v="TBD"/>
    <x v="0"/>
    <s v="TBD"/>
    <s v="MW"/>
    <m/>
    <m/>
    <m/>
    <m/>
    <m/>
    <m/>
    <m/>
    <m/>
    <m/>
    <m/>
    <m/>
    <m/>
    <s v="PRESITAC"/>
    <x v="1"/>
    <s v="02.SPK RETURNED"/>
    <x v="28"/>
    <s v="SPK RETURN_x000a_21:02:22: ARAHAN XL PRPOSED RETURN KARENA SUDAH TIDAK BISA KELUAR NOM PERTAMINA KARENA SUDAH DIKELILINGI TOWER XL_x000a_20:02:22-02:02:22: ARAHAN XL PRPOSED RETURN KARENA SUDAH TIDAK BISA KELUAR NOM PERTAMINA KARENA SUDAH DIKELILINGI TOWER XL_x000a_26:01:22-15:12:21: SUDAH TIDAK TERDAPAT LAHAN UNTUK ROOFTOP &amp; POLE PADA RADIUS NOM, ON PROCESS CONFIRM XL_x000a_12:12:21-08:12:21: OG SURVEY LAHAN UNTUK ROOFTOP/POLE, XL REJECT PERGESERAN NOM KARENA SUDAH DIKELILINGI TOWER XL_x000a_05:12:21-01:12:21: NEED APPROVAL PERGESERAN NOM, KARENA PERTAMINA MENOLAK KERJASAMA SEWA LAHAN PEMBANGUNAN TOWER_x000a_28:11:21-14:11:21: PROCESS FU KE PERTAMINA TRKAIT SURAT KERJASAMA, TARGET RELEASED 29 NOV, TERKENDALA PERUBAHAN RE-STRUKTURISASI PT CPI KE PT PERTAMINA HULU ROKAN, SIRCULAR PKS OG INTERNAL PERTAMINA _x000a_10:11:21-31:10:21: SITE BERADA DI LAHAN PERTAMINA, SUDAH MENGAJUKAN SURAT TERKAIT KERJASAMA DENGAN PERTAMINA, MENUNGGU SURAT JAWABAN DARI PERTAMINA, PLAN JAWABAN RELEASED 7 NOV_x000a_24:10:21: NEW SPK NEW BUILT, HUNTING PROSES, PLAN SUBMIT KANDIDAT 4 NOV 2021"/>
  </r>
  <r>
    <m/>
    <x v="6"/>
    <s v=""/>
    <s v="114°38.0.06'E"/>
    <s v="3°19.44.93'S"/>
    <n v="40"/>
    <s v="15/80/235"/>
    <n v="2021"/>
    <x v="11"/>
    <s v=""/>
    <x v="0"/>
    <s v="KAL-KS-BJM-0976"/>
    <s v="BANJARMASIN_TIMUR"/>
    <x v="1"/>
    <x v="0"/>
    <x v="2"/>
    <s v="KALIMANTAN"/>
    <s v="Kalimantan Selatan"/>
    <s v="Kota Banjarmasin"/>
    <n v="6617642"/>
    <d v="2021-09-23T00:00:00"/>
    <m/>
    <n v="217"/>
    <x v="0"/>
    <d v="2021-10-23T00:00:00"/>
    <s v="W43-2021"/>
    <s v="Oct-2021"/>
    <s v="TBD"/>
    <s v="TBD"/>
    <s v="TBD"/>
    <s v="TBD"/>
    <x v="0"/>
    <s v="TBD"/>
    <s v="TBD"/>
    <x v="0"/>
    <s v="TBD"/>
    <s v="MW"/>
    <s v=""/>
    <m/>
    <m/>
    <m/>
    <m/>
    <m/>
    <m/>
    <m/>
    <m/>
    <m/>
    <m/>
    <m/>
    <m/>
    <x v="1"/>
    <s v="02.SPK RETURNED"/>
    <x v="29"/>
    <s v="17:10:21-06:10:21-26:09:21: SPK NEW RELEASED, ERM PROSES"/>
  </r>
  <r>
    <s v="BUKIT PAKIS SURABAYA RELOCATION"/>
    <x v="2"/>
    <s v="TB"/>
    <s v="112°42.26.5'E"/>
    <s v="7°17.49.3'S"/>
    <n v="25"/>
    <s v="100/220/340"/>
    <n v="2021"/>
    <x v="14"/>
    <s v=""/>
    <x v="0"/>
    <s v="JAW-JI-SBY-4434"/>
    <s v="BUKIT PAKIS SURABAYA RELOCATION"/>
    <x v="0"/>
    <x v="0"/>
    <x v="0"/>
    <s v="JATIM"/>
    <s v="Jawa Timur"/>
    <s v="Kota Surabaya"/>
    <n v="6617613"/>
    <d v="2021-09-08T00:00:00"/>
    <m/>
    <n v="232"/>
    <x v="0"/>
    <d v="2022-02-05T00:00:00"/>
    <s v="W06-2022"/>
    <s v="Feb-2022"/>
    <s v="TBD"/>
    <s v="TBD"/>
    <s v="TBD"/>
    <s v="TBD"/>
    <x v="0"/>
    <s v="TBD"/>
    <s v="TBD"/>
    <x v="0"/>
    <s v="TBD"/>
    <s v="MW"/>
    <m/>
    <m/>
    <m/>
    <m/>
    <m/>
    <m/>
    <m/>
    <m/>
    <m/>
    <m/>
    <m/>
    <m/>
    <m/>
    <x v="1"/>
    <s v="02.SPK RETURNED"/>
    <x v="12"/>
    <s v="28:10:21: SPK RETURN BY XL CHANGE PLAN _x000a_27:10:21: cand B, proses validasi , blm dI review sm Planing XL, issue nya ada redesign planing_x000a_23:10:21: KANDIDAT FAIL LEGAL LAHAN, REHUNTING OG, PLAN SUBMIT VALIDASI 26 OCT 21_x000a_20:10:21-17:10:21: FINALISASI TERKAIT MASALAH SEWA LAHAN, PEMILIK LAHAN MEMINTA SESUAI DENGAN EXISTING PLAN CLEAR 24 OKTOBER_x000a_13:10:21: 06:10:21-29:09:21: UNDER REVIEW TIM LM XL, TERKAIT REGULASI TINGGI TOWER SESUAI DENGAN PERDA DAERAH SETEMPAT_x000a_26:09:21 - 22:09:21: SUBMIT KANDIDAT DONE, UNDER REVIEW RNP_x000a_19:09:21: 15:09:21: 13:09:21: HUNTING OG, PLAN SUBMIT KANDIDAT 17 SEP"/>
  </r>
  <r>
    <m/>
    <x v="6"/>
    <s v=""/>
    <s v="106°46.24.85'E"/>
    <s v="6°21.47.02'S"/>
    <n v="45"/>
    <s v="90/210/330"/>
    <n v="2021"/>
    <x v="14"/>
    <s v="Jl. Limo Poncol, Kel. Limo RT.02 RW.02, Kec. Limo, Kota Depok Prov. Jawa Barat"/>
    <x v="0"/>
    <s v="JAW-JB-DPK-0495"/>
    <s v="RAYA LIMO RELOCATION"/>
    <x v="1"/>
    <x v="0"/>
    <x v="3"/>
    <s v="JABAR"/>
    <s v="Jawa Barat"/>
    <s v="Kota Depok"/>
    <n v="6617539"/>
    <d v="2021-08-25T00:00:00"/>
    <m/>
    <n v="246"/>
    <x v="0"/>
    <d v="2021-09-24T00:00:00"/>
    <s v="W39-2021"/>
    <s v="Sep-2021"/>
    <s v="TBD"/>
    <s v="TBD"/>
    <s v="TBD"/>
    <s v="TBD"/>
    <x v="0"/>
    <s v="TBD"/>
    <s v="TBD"/>
    <x v="0"/>
    <s v="TBD"/>
    <s v="MW"/>
    <m/>
    <m/>
    <m/>
    <m/>
    <m/>
    <m/>
    <m/>
    <m/>
    <m/>
    <m/>
    <m/>
    <m/>
    <m/>
    <x v="1"/>
    <s v="02.SPK RETURNED"/>
    <x v="30"/>
    <s v="08:30:2021: NEED REVIEW RND EID_x000a_08:25:2021: SPK COLO RELEASED, SUBMIT ERM PROSES"/>
  </r>
  <r>
    <m/>
    <x v="6"/>
    <s v=""/>
    <s v="107°11.5.68'E"/>
    <s v="6°19.18.59'S"/>
    <n v="42"/>
    <s v="80/200/320"/>
    <n v="2021"/>
    <x v="1"/>
    <s v="Kel. Sertajaya Kp. Bugelsalam RT.001 RW.003, Kec. Cikarang Timur, Kab. Bekasi Prov. Jawa Barat"/>
    <x v="2"/>
    <s v="JAW-JB-CKR-0090"/>
    <s v="JALAN TEGAL DANAS"/>
    <x v="1"/>
    <x v="0"/>
    <x v="3"/>
    <s v="JABAR"/>
    <s v="Jawa Barat"/>
    <s v="Kab. Bekasi"/>
    <n v="6617497"/>
    <d v="2021-08-13T00:00:00"/>
    <m/>
    <n v="258"/>
    <x v="0"/>
    <d v="2021-09-12T00:00:00"/>
    <s v="W38-2021"/>
    <s v="Sep-2021"/>
    <s v="TBD"/>
    <s v="TBD"/>
    <s v="TBD"/>
    <s v="TBD"/>
    <x v="0"/>
    <s v="TBD"/>
    <s v="TBD"/>
    <x v="0"/>
    <s v="TBD"/>
    <s v="MW"/>
    <s v=""/>
    <m/>
    <m/>
    <m/>
    <m/>
    <m/>
    <m/>
    <m/>
    <m/>
    <m/>
    <m/>
    <m/>
    <m/>
    <x v="1"/>
    <s v="02.SPK RETURNED"/>
    <x v="31"/>
    <s v="22:08:21: NEED REVIEW RNP EID_x000a_18:08:21: ERM PROSES, NEED REVIEW RNP HTI, OUTCELL _x000a_16:08:21:10:08:21 : SPK COLO RELEASED, ERM PROSES"/>
  </r>
  <r>
    <s v="PULAU BIDADARI"/>
    <x v="6"/>
    <s v="TB"/>
    <s v="106°44.48.41'E"/>
    <s v="6°2.8.12'S"/>
    <n v="40"/>
    <s v="120/210/300"/>
    <n v="2021"/>
    <x v="1"/>
    <s v=""/>
    <x v="2"/>
    <s v="JAW-JK-KSU-1132"/>
    <s v="PULAU BIDADARI"/>
    <x v="0"/>
    <x v="0"/>
    <x v="3"/>
    <s v="JABODETABEK (INNER)"/>
    <s v="DKI Jakarta"/>
    <s v="Kab. Adm. Kep. Seribu"/>
    <n v="6617480"/>
    <d v="2021-08-12T00:00:00"/>
    <m/>
    <n v="259"/>
    <x v="0"/>
    <d v="2022-01-09T00:00:00"/>
    <s v="W03-2022"/>
    <s v="Jan-2022"/>
    <s v="TBD"/>
    <s v="TBD"/>
    <s v="TBD"/>
    <s v="TBD"/>
    <x v="0"/>
    <s v="TBD"/>
    <s v="TBD"/>
    <x v="0"/>
    <s v="TBD"/>
    <s v="MW"/>
    <s v=""/>
    <m/>
    <m/>
    <m/>
    <m/>
    <m/>
    <m/>
    <m/>
    <m/>
    <m/>
    <m/>
    <m/>
    <m/>
    <x v="1"/>
    <s v="02.SPK RETURNED"/>
    <x v="0"/>
    <s v="09:01:2021: SPK RETURN KARENA ISSUE PERUBAHAN DESIGN RND_x000a_08:25:2021: SURVEY OG, KORDINASI TERKAIT PENYEWAAN GENSET KEPADA PIHAK PT MARINA ANCOL, APAKAH BISA PROVIDE HYBRID POWER SYSTEM_x000a_08:22:2021: 08:18:2021: HUNTING OG"/>
  </r>
  <r>
    <m/>
    <x v="6"/>
    <s v=""/>
    <s v="110°49.47.41'E"/>
    <s v="7°32.47.96'S"/>
    <n v="35"/>
    <s v="30/200/300"/>
    <n v="2021"/>
    <x v="1"/>
    <s v=""/>
    <x v="2"/>
    <s v="JAW-JT-SKT-2148"/>
    <s v="KADIPIRO BANJARSARI"/>
    <x v="0"/>
    <x v="0"/>
    <x v="2"/>
    <s v="JATENG"/>
    <s v="Jawa Tengah"/>
    <s v="Kota Surakarta"/>
    <n v="6617448"/>
    <d v="2021-08-09T00:00:00"/>
    <m/>
    <n v="262"/>
    <x v="0"/>
    <d v="2022-01-06T00:00:00"/>
    <s v="W02-2022"/>
    <s v="Jan-2022"/>
    <s v="TBD"/>
    <s v="TBD"/>
    <s v="TBD"/>
    <s v="TBD"/>
    <x v="0"/>
    <s v="TBD"/>
    <s v="TBD"/>
    <x v="0"/>
    <s v="TBD"/>
    <s v="MW"/>
    <m/>
    <m/>
    <m/>
    <m/>
    <m/>
    <m/>
    <m/>
    <m/>
    <m/>
    <m/>
    <m/>
    <m/>
    <m/>
    <x v="1"/>
    <s v="02.SPK RETURNED"/>
    <x v="0"/>
    <s v="08:10:2021 : SPK RETURN BY XL PERUBAHAN DESIGN_x000a_08:09:2021 : SPK NEW BUILD RELEASED"/>
  </r>
  <r>
    <m/>
    <x v="6"/>
    <s v=""/>
    <s v="112°19.23.2'E"/>
    <s v="7°38.7.69'S"/>
    <n v="50"/>
    <s v="10/180/280"/>
    <n v="2021"/>
    <x v="3"/>
    <s v="Jl. Sumberboto, Dsn. Mojoduwur RT 01 – RW 01,Ds. Mojoduwur, Kec. Mojowarno"/>
    <x v="0"/>
    <s v="JAW-JI-JBG-4170"/>
    <s v="MOJOWARNO MOJODUWUR"/>
    <x v="1"/>
    <x v="0"/>
    <x v="0"/>
    <s v="JATIM"/>
    <s v="Jawa Timur"/>
    <s v="Kab. Jombang"/>
    <n v="6617454"/>
    <d v="2021-08-09T00:00:00"/>
    <m/>
    <n v="262"/>
    <x v="0"/>
    <d v="2021-09-08T00:00:00"/>
    <s v="W37-2021"/>
    <s v="Sep-2021"/>
    <s v="TBD"/>
    <s v="TBD"/>
    <s v="TBD"/>
    <s v="TBD"/>
    <x v="0"/>
    <s v="TBD"/>
    <s v="TBD"/>
    <x v="0"/>
    <s v="TBD"/>
    <s v="MW"/>
    <s v=""/>
    <m/>
    <m/>
    <m/>
    <m/>
    <m/>
    <m/>
    <m/>
    <m/>
    <m/>
    <m/>
    <m/>
    <m/>
    <x v="1"/>
    <s v="02.SPK RETURNED"/>
    <x v="32"/>
    <s v="08:30:2021:08:22:2021: 08:18:2021: NEED REVIEW RNP HUWAWEI, ERM PROSES_x000a_08:16:2021: 08:09:2021 : SPK COLO RELEASED, ERM PROSES"/>
  </r>
  <r>
    <m/>
    <x v="6"/>
    <s v=""/>
    <s v="109°10.14.38'E"/>
    <s v="6°58.46.13'S"/>
    <n v="50"/>
    <s v="30/85/200/285"/>
    <n v="2021"/>
    <x v="1"/>
    <s v=""/>
    <x v="2"/>
    <s v="JAW-JT-TGL-2614"/>
    <s v="PANGKAH TONGGARA"/>
    <x v="0"/>
    <x v="0"/>
    <x v="2"/>
    <s v="JATENG"/>
    <s v="Jawa Tengah"/>
    <s v="Kab. Tegal"/>
    <n v="6617448"/>
    <d v="2021-08-09T00:00:00"/>
    <m/>
    <n v="262"/>
    <x v="0"/>
    <d v="2022-01-06T00:00:00"/>
    <s v="W02-2022"/>
    <s v="Jan-2022"/>
    <s v="TBD"/>
    <s v="TBD"/>
    <s v="TBD"/>
    <s v="TBD"/>
    <x v="0"/>
    <s v="TBD"/>
    <s v="TBD"/>
    <x v="0"/>
    <s v="TBD"/>
    <s v="MW"/>
    <m/>
    <m/>
    <m/>
    <m/>
    <m/>
    <m/>
    <m/>
    <m/>
    <m/>
    <m/>
    <m/>
    <m/>
    <m/>
    <x v="1"/>
    <s v="02.SPK RETURNED"/>
    <x v="0"/>
    <s v="08:10:2021 : SPK RETURN BY XL PERUBAHAN DESIGN_x000a_08:09:2021 : SPK NEW BUILD RELEASED"/>
  </r>
  <r>
    <s v="TUBUN PAKEMBARAN"/>
    <x v="6"/>
    <s v="PKP"/>
    <s v="109°8.5.21'E"/>
    <s v="6°59.4.31'S"/>
    <n v="35"/>
    <s v="80/155/270/350"/>
    <n v="2021"/>
    <x v="1"/>
    <s v=""/>
    <x v="2"/>
    <s v="JAW-JT-TGL-2608"/>
    <s v="TUBUN PAKEMBARAN"/>
    <x v="0"/>
    <x v="0"/>
    <x v="2"/>
    <s v="JATENG"/>
    <s v="Jawa Tengah"/>
    <s v="Kab. Tegal"/>
    <n v="6617448"/>
    <d v="2021-08-09T00:00:00"/>
    <m/>
    <n v="262"/>
    <x v="0"/>
    <d v="2022-01-06T00:00:00"/>
    <s v="W02-2022"/>
    <s v="Jan-2022"/>
    <s v="TBD"/>
    <s v="TBD"/>
    <s v="TBD"/>
    <s v="TBD"/>
    <x v="0"/>
    <s v="TBD"/>
    <s v="TBD"/>
    <x v="0"/>
    <s v="TBD"/>
    <s v="MW"/>
    <s v=""/>
    <m/>
    <m/>
    <m/>
    <m/>
    <m/>
    <m/>
    <m/>
    <m/>
    <m/>
    <m/>
    <m/>
    <m/>
    <x v="1"/>
    <s v="02.SPK RETURNED"/>
    <x v="0"/>
    <s v="08:10:2021 : SPK RETURN BY XL PERUBAHAN DESIGN_x000a_08:09:2021 : SPK NEW BUILD RELEASED"/>
  </r>
  <r>
    <m/>
    <x v="6"/>
    <s v=""/>
    <s v="124°23.6.32'E"/>
    <s v="10°7.54.41'S"/>
    <s v="50.00.00"/>
    <s v="30/160/250"/>
    <n v="2021"/>
    <x v="1"/>
    <s v="Dusun II Desa Keufatu, Raya Kualin-Kolbano,Rt.12/Rw.06, Kec. Kualin, Kab. Timur Tengah Selatan Prov. Nusa Tengara Timur"/>
    <x v="4"/>
    <s v="NUS-NT-SOE-0356"/>
    <s v="KUALIN"/>
    <x v="1"/>
    <x v="0"/>
    <x v="0"/>
    <s v="BALINUSRA"/>
    <s v="Nusa Tenggara Timur"/>
    <s v="Kab Timor Tengah Selatan"/>
    <n v="6617409"/>
    <d v="2021-08-03T00:00:00"/>
    <m/>
    <n v="268"/>
    <x v="0"/>
    <d v="2021-09-02T00:00:00"/>
    <s v="W36-2021"/>
    <s v="Sep-2021"/>
    <s v="TBD"/>
    <s v="TBD"/>
    <s v="TBD"/>
    <s v="TBD"/>
    <x v="0"/>
    <s v="TBD"/>
    <s v="TBD"/>
    <x v="0"/>
    <s v="TBD"/>
    <s v="MW"/>
    <s v=""/>
    <m/>
    <m/>
    <m/>
    <m/>
    <m/>
    <m/>
    <m/>
    <m/>
    <m/>
    <m/>
    <m/>
    <m/>
    <x v="1"/>
    <s v="02.SPK RETURNED"/>
    <x v="33"/>
    <s v="09:06:2021: DROP BY XL ISSUE CHANGE DESIGN RND NOK : CHANGE DESIGN_x000a_08:22:2021: 08:16:2021: 08:09:2021: 08:04:2021 : SPK COLO RELEASED, ERM PROSES"/>
  </r>
  <r>
    <m/>
    <x v="6"/>
    <s v=""/>
    <s v="108°11.24.22'E"/>
    <s v="7°20.23.96'S"/>
    <s v="40.00.00"/>
    <s v="80/150/300"/>
    <n v="2021"/>
    <x v="11"/>
    <s v="Jl. Kenanga (Perumahan Situ Gede), Kel. Linggajaya RT.002 RW.001 Kec. Mangkubumi, Kota Tasikmalaya Prov. Jawa Barat"/>
    <x v="0"/>
    <s v="JAW-JB-TSM-4183"/>
    <s v="MANGKUBUMI_ALMERIA"/>
    <x v="1"/>
    <x v="0"/>
    <x v="2"/>
    <s v="JABAR"/>
    <s v="Jawa Barat"/>
    <s v="Kota Tasikmalaya"/>
    <n v="6617407"/>
    <d v="2021-08-03T00:00:00"/>
    <m/>
    <n v="268"/>
    <x v="0"/>
    <d v="2021-09-02T00:00:00"/>
    <s v="W36-2021"/>
    <s v="Sep-2021"/>
    <s v="TBD"/>
    <s v="TBD"/>
    <s v="TBD"/>
    <s v="TBD"/>
    <x v="0"/>
    <s v="TBD"/>
    <s v="TBD"/>
    <x v="0"/>
    <s v="TBD"/>
    <s v="MW"/>
    <s v=""/>
    <m/>
    <m/>
    <m/>
    <m/>
    <m/>
    <m/>
    <m/>
    <m/>
    <m/>
    <m/>
    <m/>
    <m/>
    <x v="1"/>
    <s v="02.SPK RETURNED"/>
    <x v="34"/>
    <s v="08:22:2021: 08:16:2021: 08:09:2021: 08:04:2021 : SPK COLO RELEASED, ERM PROSES"/>
  </r>
  <r>
    <m/>
    <x v="6"/>
    <s v=""/>
    <s v="112°11.15.36'E"/>
    <s v="2°3.0.86'S"/>
    <s v="60.00.00"/>
    <s v="10/120/210"/>
    <n v="2021"/>
    <x v="11"/>
    <s v="Jl. Desa Sukamandang Kec. Seruyan tengah kab. Seruyan, Kalteng"/>
    <x v="0"/>
    <s v="KAL-KT-KLP-0489"/>
    <s v="SERUYAN_TENGAH_SUKAMANDANG"/>
    <x v="1"/>
    <x v="0"/>
    <x v="2"/>
    <s v="KALIMANTAN"/>
    <s v="Kalimantan Tengah"/>
    <s v="Kab. Seruyan"/>
    <n v="6617407"/>
    <d v="2021-08-03T00:00:00"/>
    <m/>
    <n v="268"/>
    <x v="0"/>
    <d v="2021-09-02T00:00:00"/>
    <s v="W36-2021"/>
    <s v="Sep-2021"/>
    <s v="TBD"/>
    <s v="TBD"/>
    <s v="TBD"/>
    <s v="TBD"/>
    <x v="0"/>
    <s v="TBD"/>
    <s v="TBD"/>
    <x v="0"/>
    <s v="TBD"/>
    <s v="MW"/>
    <s v=""/>
    <m/>
    <m/>
    <m/>
    <m/>
    <m/>
    <m/>
    <m/>
    <m/>
    <m/>
    <m/>
    <m/>
    <m/>
    <x v="1"/>
    <s v="02.SPK RETURNED"/>
    <x v="35"/>
    <s v="06:09:21: ERM REJECTION, TNP NOK, SITE NOT LOS_x000a_30:08:21:22:08:21: 16:08:21: 16:08:21: 09:08:21: 04:08:21 : SPK COLO RELEASED, ERM PROSES"/>
  </r>
  <r>
    <m/>
    <x v="6"/>
    <s v=""/>
    <s v="124°13.16.28'E"/>
    <s v="9°55.22.87'S"/>
    <s v="50.00.00"/>
    <s v="0/90/270"/>
    <n v="2021"/>
    <x v="1"/>
    <s v="Desa Hane RT002 RW001, Kec. Batu Putih, Kab. Timur Tengah Selatan Prov. Nusa Tengara Timur"/>
    <x v="4"/>
    <s v="NUS-NT-SOE-0357"/>
    <s v="SOETIGA"/>
    <x v="1"/>
    <x v="0"/>
    <x v="0"/>
    <s v="BALINUSRA"/>
    <s v="Nusa Tenggara Timur"/>
    <s v="Kab Timor Tengah Selatan"/>
    <n v="6617409"/>
    <d v="2021-08-03T00:00:00"/>
    <m/>
    <n v="268"/>
    <x v="0"/>
    <d v="2021-09-02T00:00:00"/>
    <s v="W36-2021"/>
    <s v="Sep-2021"/>
    <s v="TBD"/>
    <s v="TBD"/>
    <s v="TBD"/>
    <s v="TBD"/>
    <x v="0"/>
    <s v="TBD"/>
    <s v="TBD"/>
    <x v="0"/>
    <s v="TBD"/>
    <s v="MW"/>
    <s v=""/>
    <m/>
    <m/>
    <m/>
    <m/>
    <m/>
    <m/>
    <m/>
    <m/>
    <m/>
    <m/>
    <m/>
    <m/>
    <x v="1"/>
    <s v="02.SPK RETURNED"/>
    <x v="33"/>
    <s v="09:06:2021: DROP BY XL ISSUE CHANGE DESIGN RND NOK : CHANGE DESIGN_x000a_08:22:2021: 08:16:2021: 08:09:2021: 08:04:2021 : SPK COLO RELEASED, ERM PROSES"/>
  </r>
  <r>
    <m/>
    <x v="6"/>
    <s v=""/>
    <s v="123°36.22.46'E"/>
    <s v="10°2.26.52'S"/>
    <s v="50.00.00"/>
    <s v="40/190/340"/>
    <n v="2021"/>
    <x v="1"/>
    <s v="Kel. Sulamu Rt.007 Rw.003, Kec. Sulamu, Kab. Kupang Prov. Nusa Tengara Timur"/>
    <x v="4"/>
    <s v="NUS-NT-KPG-0297"/>
    <s v="SULAMU"/>
    <x v="1"/>
    <x v="0"/>
    <x v="0"/>
    <s v="BALINUSRA"/>
    <s v="Nusa Tenggara Timur"/>
    <s v="Kab. Kupang"/>
    <n v="6617409"/>
    <d v="2021-08-03T00:00:00"/>
    <m/>
    <n v="268"/>
    <x v="0"/>
    <d v="2021-09-02T00:00:00"/>
    <s v="W36-2021"/>
    <s v="Sep-2021"/>
    <s v="TBD"/>
    <s v="TBD"/>
    <s v="TBD"/>
    <s v="TBD"/>
    <x v="0"/>
    <s v="TBD"/>
    <s v="TBD"/>
    <x v="0"/>
    <s v="TBD"/>
    <s v="MW"/>
    <s v=""/>
    <m/>
    <m/>
    <m/>
    <m/>
    <m/>
    <m/>
    <m/>
    <m/>
    <m/>
    <m/>
    <m/>
    <m/>
    <x v="1"/>
    <s v="02.SPK RETURNED"/>
    <x v="33"/>
    <s v="09:06:2021: DROP BY XL ISSUE CHANGE DESIGN RND NOK : CHANGE DESIGN_x000a_08:22:2021: 08:16:2021: 08:09:2021: 08:04:2021 : SPK COLO RELEASED, ERM PROSES"/>
  </r>
  <r>
    <s v="LEMBANGPARANG"/>
    <x v="9"/>
    <s v="PKP"/>
    <s v="E°24.42.84'E"/>
    <s v="S°14.48.84'S"/>
    <n v="40"/>
    <s v="90/210/330"/>
    <n v="2021"/>
    <x v="0"/>
    <s v=""/>
    <x v="0"/>
    <s v="SUL-SN-SGM-1259"/>
    <s v="TINGGIMAE_BAROMBONG"/>
    <x v="1"/>
    <x v="0"/>
    <x v="0"/>
    <s v="SULAWESI"/>
    <s v="Sulawesi Selatan"/>
    <s v="Kab. Gowa"/>
    <n v="6617124"/>
    <d v="2021-03-22T00:00:00"/>
    <m/>
    <n v="402"/>
    <x v="0"/>
    <d v="2021-04-21T00:00:00"/>
    <s v="W17-2021"/>
    <s v="Apr-2021"/>
    <s v="TBD"/>
    <s v="TBD"/>
    <s v="TBD"/>
    <s v="TBD"/>
    <x v="0"/>
    <s v="TBD"/>
    <s v="TBD"/>
    <x v="0"/>
    <s v="TBD"/>
    <m/>
    <m/>
    <m/>
    <m/>
    <m/>
    <m/>
    <m/>
    <m/>
    <m/>
    <m/>
    <m/>
    <m/>
    <m/>
    <m/>
    <x v="1"/>
    <s v="02.SPK RETURNED"/>
    <x v="0"/>
    <s v="03.05.21 : SPK return by XL "/>
  </r>
  <r>
    <s v="IBS GUNUNG SINDUR"/>
    <x v="9"/>
    <s v="TB"/>
    <s v="E°39.31.5'E"/>
    <s v="S°23.4.24'S"/>
    <n v="35"/>
    <s v="60/240/350"/>
    <n v="2021"/>
    <x v="1"/>
    <s v="Desa Gunung Sindur Kp. Gunung Sindur RT.003 RW.010, Kec. Gunung Sindur, Kab. Bogor Prov. Jawa Barat"/>
    <x v="2"/>
    <s v="JAW-JB-CBI-0120"/>
    <s v="BOGOR RUMPIN SUKAMULYA"/>
    <x v="1"/>
    <x v="0"/>
    <x v="3"/>
    <m/>
    <s v="Jawa Barat"/>
    <s v="Kab. Bogor"/>
    <n v="6617048"/>
    <d v="2021-03-18T00:00:00"/>
    <m/>
    <n v="406"/>
    <x v="0"/>
    <d v="2021-04-17T00:00:00"/>
    <s v="W16-2021"/>
    <s v="Apr-2021"/>
    <s v="TBD"/>
    <s v="TBD"/>
    <s v="TBD"/>
    <s v="TBD"/>
    <x v="0"/>
    <s v="TBD"/>
    <s v="TBD"/>
    <x v="0"/>
    <s v="TBD"/>
    <m/>
    <m/>
    <m/>
    <s v="1268142003"/>
    <m/>
    <m/>
    <m/>
    <m/>
    <m/>
    <m/>
    <m/>
    <m/>
    <m/>
    <m/>
    <x v="1"/>
    <s v="02.SPK RETURNED"/>
    <x v="0"/>
    <s v="03.05.21 : SPK return by XL "/>
  </r>
  <r>
    <m/>
    <x v="9"/>
    <s v=""/>
    <s v="E°4.48.58'E"/>
    <s v="S°19.19.06'S"/>
    <n v="30"/>
    <s v="10/200/270"/>
    <n v="2021"/>
    <x v="1"/>
    <s v=""/>
    <x v="2"/>
    <s v="JAW-JB-CKR-0041"/>
    <s v="Gandamekar Cikarang"/>
    <x v="1"/>
    <x v="0"/>
    <x v="3"/>
    <m/>
    <s v="Jawa Barat"/>
    <s v="Kab. Bekasi"/>
    <n v="6616881"/>
    <d v="2021-03-18T00:00:00"/>
    <m/>
    <n v="406"/>
    <x v="0"/>
    <d v="2021-04-17T00:00:00"/>
    <s v="W16-2021"/>
    <s v="Apr-2021"/>
    <s v="TBD"/>
    <s v="TBD"/>
    <s v="TBD"/>
    <s v="TBD"/>
    <x v="0"/>
    <s v="TBD"/>
    <s v="TBD"/>
    <x v="0"/>
    <s v="TBD"/>
    <m/>
    <m/>
    <m/>
    <s v=""/>
    <s v=""/>
    <m/>
    <m/>
    <m/>
    <m/>
    <m/>
    <m/>
    <m/>
    <m/>
    <m/>
    <x v="1"/>
    <s v="02.SPK RETURNED"/>
    <x v="0"/>
    <s v="03.05.21 : SPK return by XL "/>
  </r>
  <r>
    <m/>
    <x v="9"/>
    <s v=""/>
    <s v="E°30.54.04'E"/>
    <s v="N°58.31.59'N"/>
    <n v="60"/>
    <s v="50/250/350"/>
    <n v="2021"/>
    <x v="11"/>
    <s v=""/>
    <x v="0"/>
    <s v="KAL-KB-BEK-0750"/>
    <s v="LUMAR_LAMOLDA"/>
    <x v="1"/>
    <x v="0"/>
    <x v="3"/>
    <m/>
    <s v="Kalimantan Barat"/>
    <s v="Kab. Bengkayang"/>
    <n v="6616738"/>
    <d v="2021-03-18T00:00:00"/>
    <m/>
    <n v="406"/>
    <x v="0"/>
    <d v="2021-04-17T00:00:00"/>
    <s v="W16-2021"/>
    <s v="Apr-2021"/>
    <s v="TBD"/>
    <s v="TBD"/>
    <s v="TBD"/>
    <s v="TBD"/>
    <x v="0"/>
    <s v="TBD"/>
    <s v="TBD"/>
    <x v="0"/>
    <s v="TBD"/>
    <m/>
    <m/>
    <m/>
    <s v=""/>
    <s v=""/>
    <m/>
    <m/>
    <m/>
    <m/>
    <m/>
    <m/>
    <m/>
    <m/>
    <m/>
    <x v="1"/>
    <s v="02.SPK RETURNED"/>
    <x v="0"/>
    <s v="03.05.21 : SPK return by XL "/>
  </r>
  <r>
    <m/>
    <x v="9"/>
    <s v=""/>
    <s v="E°4.17.83'E"/>
    <s v="S°41.54.24'S"/>
    <n v="60"/>
    <s v="30/90/250"/>
    <n v="2021"/>
    <x v="11"/>
    <s v=""/>
    <x v="0"/>
    <s v="SUM-SS-PKB-1250"/>
    <s v="MARGO_MULYO_20"/>
    <x v="1"/>
    <x v="0"/>
    <x v="1"/>
    <m/>
    <s v="Sumatera Selatan"/>
    <s v="Kab. Banyuasin"/>
    <n v="6616829"/>
    <d v="2021-03-18T00:00:00"/>
    <m/>
    <n v="406"/>
    <x v="0"/>
    <d v="2021-04-17T00:00:00"/>
    <s v="W16-2021"/>
    <s v="Apr-2021"/>
    <s v="TBD"/>
    <s v="TBD"/>
    <s v="TBD"/>
    <s v="TBD"/>
    <x v="0"/>
    <s v="TBD"/>
    <s v="TBD"/>
    <x v="0"/>
    <s v="TBD"/>
    <m/>
    <m/>
    <m/>
    <s v=""/>
    <s v=""/>
    <m/>
    <m/>
    <m/>
    <m/>
    <m/>
    <m/>
    <m/>
    <m/>
    <m/>
    <x v="1"/>
    <s v="02.SPK RETURNED"/>
    <x v="0"/>
    <s v="03.05.21 : SPK return by XL "/>
  </r>
  <r>
    <s v="PAMEKAR RAYA PANGHEGAR PERMAI RELOCATION"/>
    <x v="0"/>
    <s v="TB"/>
    <s v="107°41.50.93'E"/>
    <s v="6°55.43.94'S"/>
    <n v="30"/>
    <s v="90/210/330"/>
    <m/>
    <x v="14"/>
    <m/>
    <x v="0"/>
    <s v="JAW-JB-BDG-4200"/>
    <s v="PAMEKAR RAYA PANGHEGAR PERMAI RELOCATION"/>
    <x v="0"/>
    <x v="0"/>
    <x v="2"/>
    <s v="JABAR"/>
    <s v="Jawa Barat"/>
    <s v="Kota Bandung"/>
    <n v="6616554"/>
    <d v="2020-12-07T00:00:00"/>
    <m/>
    <n v="507"/>
    <x v="0"/>
    <d v="2021-05-06T00:00:00"/>
    <s v="W19-2021"/>
    <s v="May-2021"/>
    <s v="TBD"/>
    <s v="TBD"/>
    <s v="TBD"/>
    <s v="TBD"/>
    <x v="0"/>
    <s v="TBD"/>
    <s v="TBD"/>
    <x v="0"/>
    <s v="TBD"/>
    <s v="MW"/>
    <m/>
    <m/>
    <m/>
    <m/>
    <m/>
    <m/>
    <m/>
    <m/>
    <m/>
    <m/>
    <m/>
    <m/>
    <m/>
    <x v="1"/>
    <s v="02.SPK RETURNED"/>
    <x v="0"/>
    <s v="21.12.20 : SPK drop by TBG, remarks Hard Candidate Kota Bandung tinggi tower maksimal 20m (email Pak Rudi 21 Oct)_x000a_21.12.20 : survey og_x000a_07.12.20 : SPK release"/>
  </r>
  <r>
    <s v="KALICACING SALATIGA"/>
    <x v="1"/>
    <s v="TB"/>
    <s v="110°30.0.44'E"/>
    <s v="7°19.50.05'S"/>
    <n v="40"/>
    <s v="0/100/180/290"/>
    <m/>
    <x v="1"/>
    <m/>
    <x v="2"/>
    <s v="JAW-JT-SLT-2140"/>
    <s v="Kalicacing Salatiga"/>
    <x v="0"/>
    <x v="0"/>
    <x v="2"/>
    <s v="JATENG"/>
    <s v="Jawa Tengah"/>
    <s v="Kota Salatiga"/>
    <n v="6616538"/>
    <d v="2020-12-03T00:00:00"/>
    <m/>
    <n v="511"/>
    <x v="0"/>
    <d v="2021-05-02T00:00:00"/>
    <s v="W19-2021"/>
    <s v="May-2021"/>
    <s v="TBD"/>
    <s v="TBD"/>
    <s v="TBD"/>
    <s v="TBD"/>
    <x v="0"/>
    <s v="TBD"/>
    <s v="TBD"/>
    <x v="0"/>
    <s v="TBD"/>
    <s v="FO"/>
    <m/>
    <m/>
    <m/>
    <m/>
    <m/>
    <m/>
    <m/>
    <m/>
    <m/>
    <m/>
    <m/>
    <m/>
    <m/>
    <x v="1"/>
    <s v="02.SPK RETURNED"/>
    <x v="36"/>
    <s v="26.02.21 : SPK return by XL remark Re-design (email 25-Feb-21)_x000a_22.02.21 : propose joint survey RND_x000a_18.02.21 : rekomendasi ketinggian dari diskominfo max 21 m, kand F IW CLEAR -&gt; RND NOK_x000a_01.02.21 : IW OG, isu perda ketinggian menara max 20m_x000a_28.01.21 : kand D failed, IW OG kandidat E_x000a_21.01.21 : IW minus 2KK, plan IW clear minggu ini_x000a_18.01.21 : 14.01.21 : 07.01.21 : kand D RF TX OK, IW ongoing_x000a_04.01.21 : under RNP review_x000a_28.12.20 : hunting candidate A_x000a_21.12.20 : survey og_x000a_03.12.20 : SPK release"/>
  </r>
  <r>
    <s v="SUNGAI LULUT_TENGAH"/>
    <x v="1"/>
    <s v="TB"/>
    <s v="114°38.21.82'null"/>
    <s v="3°19.34.69'S"/>
    <n v="40"/>
    <s v="90/200/280"/>
    <n v="2020"/>
    <x v="0"/>
    <s v="Jl. Sungai Lulut Dalam, Kel. Sungai Lulut Rt.008 Rw.001, Kec. Banjarmasin Timur, Kota Banjarmasin Prov. Kalimantan Selatan"/>
    <x v="0"/>
    <s v="KAL-KS-BJM-0872"/>
    <s v="SUNGAI LULUT_TENGAH"/>
    <x v="0"/>
    <x v="0"/>
    <x v="2"/>
    <s v="KALIMANTAN"/>
    <s v="Kalimantan Selatan"/>
    <s v="Kota Banjarmasin"/>
    <n v="6616535"/>
    <d v="2020-12-02T00:00:00"/>
    <m/>
    <n v="512"/>
    <x v="0"/>
    <d v="2021-05-01T00:00:00"/>
    <s v="W18-2021"/>
    <s v="May-2021"/>
    <s v="TBD"/>
    <s v="TBD"/>
    <s v="TBD"/>
    <s v="TBD"/>
    <x v="0"/>
    <s v="TBD"/>
    <s v="TBD"/>
    <x v="0"/>
    <s v="TBD"/>
    <s v="MW"/>
    <m/>
    <m/>
    <m/>
    <m/>
    <m/>
    <m/>
    <m/>
    <m/>
    <m/>
    <m/>
    <m/>
    <m/>
    <m/>
    <x v="1"/>
    <s v="02.SPK RETURNED"/>
    <x v="21"/>
    <s v="05.04.21 : SRFI_x000a_29.03.21 : 23.03.21 : erection ongoing_x000a_18.03.21 : pouring OG_x000a_15.03.21 : cerucuk pondasi done, plan cor 16 Mar, issue SPK return by XL_x000a_08.03.21 : bouwplank, CME preparation_x000a_01.03.21 : plan CME start 4 Maret_x000a_25.02.21 : rekom camat done, APD OG, plan CME start W1 Mar_x000a_22.02.21 : 18.02.21 : plan rekom camat done 20Feb_x000a_15.02.21 : rekom lurah done, rekom camat estimasi penyelesaian W4 Feb_x000a_08.02.21 : IW clear, rekom OG plan finisih W2 Feb_x000a_28.01.21 : plan IW clear W2 Feb_x000a_21.01.21 : IW minus 1 warga, lokasi site terdampak banjir Kalsel _x000a_14.01.21 : 11.01.21 : 04.01.21 : 28.12.20 : 21.12.20 : 17.12.20 : kand B OK, IW ongoing"/>
  </r>
  <r>
    <m/>
    <x v="1"/>
    <s v=""/>
    <s v="108°22.33.2'E"/>
    <s v="7°5.32.06'S"/>
    <n v="60"/>
    <s v="90/210/330"/>
    <n v="2020"/>
    <x v="0"/>
    <m/>
    <x v="0"/>
    <s v="JAW-JB-CMS-3993"/>
    <s v="CISAYONG_TASIK_RELOCATION"/>
    <x v="1"/>
    <x v="0"/>
    <x v="2"/>
    <s v="JABAR"/>
    <s v="Jawa Barat"/>
    <s v="Kab. Ciamis"/>
    <n v="6616398"/>
    <d v="2020-11-19T00:00:00"/>
    <m/>
    <n v="525"/>
    <x v="0"/>
    <d v="2020-12-19T00:00:00"/>
    <s v="W51-2020"/>
    <s v="Dec-2020"/>
    <s v="TBD"/>
    <s v="TBD"/>
    <s v="TBD"/>
    <s v="TBD"/>
    <x v="0"/>
    <s v="TBD"/>
    <s v="TBD"/>
    <x v="0"/>
    <s v="TBD"/>
    <m/>
    <m/>
    <m/>
    <m/>
    <m/>
    <m/>
    <m/>
    <m/>
    <m/>
    <m/>
    <m/>
    <m/>
    <m/>
    <m/>
    <x v="1"/>
    <s v="02.SPK RETURNED"/>
    <x v="0"/>
    <s v="26.11.20 : SPK return by XL remark perubahan desain (email 25 November)_x000a_26.11.20 : ESR submitted, under RNP review_x000a_19.11.20 : SPK colo release"/>
  </r>
  <r>
    <m/>
    <x v="1"/>
    <s v=""/>
    <s v="112°44.37.07'E"/>
    <s v="7°19.6.82'S"/>
    <n v="34"/>
    <s v="90/210/330"/>
    <m/>
    <x v="1"/>
    <m/>
    <x v="5"/>
    <s v="JAW-JI-SBY-4373-RETURN"/>
    <s v="JEMURWONOSARI_RELOCATION"/>
    <x v="1"/>
    <x v="2"/>
    <x v="0"/>
    <s v="JATIM"/>
    <s v="Jawa Timur"/>
    <s v="Kota Surabaya"/>
    <n v="6616398"/>
    <d v="2020-11-19T00:00:00"/>
    <m/>
    <n v="525"/>
    <x v="0"/>
    <d v="2020-12-19T00:00:00"/>
    <s v="W51-2020"/>
    <s v="Dec-2020"/>
    <s v="TBD"/>
    <s v="TBD"/>
    <s v="TBD"/>
    <s v="TBD"/>
    <x v="0"/>
    <s v="TBD"/>
    <s v="TBD"/>
    <x v="0"/>
    <s v="TBD"/>
    <m/>
    <m/>
    <m/>
    <m/>
    <m/>
    <m/>
    <m/>
    <m/>
    <m/>
    <m/>
    <m/>
    <m/>
    <m/>
    <m/>
    <x v="1"/>
    <s v="02.SPK RETURNED"/>
    <x v="0"/>
    <s v="19.11.20 : SPK return, remarks perubahan desain RND_x000a_13.11.20 : SPK release"/>
  </r>
  <r>
    <m/>
    <x v="1"/>
    <s v=""/>
    <s v="107°31.42.89'E"/>
    <s v="6°52.28.34'S"/>
    <n v="26"/>
    <s v="90/210/330"/>
    <n v="2020"/>
    <x v="0"/>
    <m/>
    <x v="0"/>
    <s v="JAW-JB-CMH-3992"/>
    <s v="PANEMBAKAN_UTARA_BANDUNG_RELOCATION"/>
    <x v="1"/>
    <x v="0"/>
    <x v="2"/>
    <s v="JABAR"/>
    <s v="Jawa Barat"/>
    <s v="Kota Cimahi"/>
    <n v="6616398"/>
    <d v="2020-11-19T00:00:00"/>
    <m/>
    <n v="525"/>
    <x v="0"/>
    <d v="2020-12-19T00:00:00"/>
    <s v="W51-2020"/>
    <s v="Dec-2020"/>
    <s v="TBD"/>
    <s v="TBD"/>
    <s v="TBD"/>
    <s v="TBD"/>
    <x v="0"/>
    <s v="TBD"/>
    <s v="TBD"/>
    <x v="0"/>
    <s v="TBD"/>
    <m/>
    <m/>
    <m/>
    <m/>
    <m/>
    <m/>
    <m/>
    <m/>
    <m/>
    <m/>
    <m/>
    <m/>
    <m/>
    <m/>
    <x v="1"/>
    <s v="02.SPK RETURNED"/>
    <x v="0"/>
    <s v="26.11.20 : SPK return by XL remark perubahan desain (email 25 November(_x000a_26.11.20 : ESR submitted, under RNP review_x000a_19.11.20 : SPK colo release"/>
  </r>
  <r>
    <m/>
    <x v="1"/>
    <s v=""/>
    <s v="106°42.24.91'E"/>
    <s v="6°17.46.03'S"/>
    <n v="25"/>
    <s v="90/210/330"/>
    <m/>
    <x v="1"/>
    <m/>
    <x v="2"/>
    <s v="JAW-BT-CPT-0454"/>
    <s v="Sumatra Dalam Ciputat"/>
    <x v="1"/>
    <x v="2"/>
    <x v="3"/>
    <s v="JABODETABEK (OUTER)"/>
    <s v="Banten"/>
    <s v="Kota Tangerang Selatan"/>
    <n v="6616458"/>
    <d v="2020-11-13T00:00:00"/>
    <m/>
    <n v="531"/>
    <x v="0"/>
    <d v="2020-12-13T00:00:00"/>
    <s v="W51-2020"/>
    <s v="Dec-2020"/>
    <s v="TBD"/>
    <s v="TBD"/>
    <s v="TBD"/>
    <s v="TBD"/>
    <x v="0"/>
    <s v="TBD"/>
    <s v="TBD"/>
    <x v="0"/>
    <s v="TBD"/>
    <m/>
    <m/>
    <m/>
    <m/>
    <m/>
    <m/>
    <m/>
    <m/>
    <m/>
    <m/>
    <m/>
    <m/>
    <m/>
    <m/>
    <x v="1"/>
    <s v="02.SPK RETURNED"/>
    <x v="0"/>
    <s v="19.11.20 : SPK return, remarks perubahan desain RND_x000a_13.11.20 : SPK release"/>
  </r>
  <r>
    <m/>
    <x v="0"/>
    <s v=""/>
    <s v="115°1.35.78'null"/>
    <s v="3°41.26.07'S"/>
    <n v="72"/>
    <s v="90/210/330"/>
    <m/>
    <x v="1"/>
    <m/>
    <x v="0"/>
    <s v="KAL-KS-PLI-0931-RETURN"/>
    <s v="SIMPANG EMPAT JORONG"/>
    <x v="0"/>
    <x v="0"/>
    <x v="2"/>
    <s v="KALIMANTAN"/>
    <s v="Kalimantan Selatan"/>
    <s v="Kab. Tanah Laut"/>
    <n v="6616297"/>
    <d v="2020-10-02T00:00:00"/>
    <m/>
    <n v="573"/>
    <x v="0"/>
    <d v="2021-03-01T00:00:00"/>
    <s v="W10-2021"/>
    <s v="Mar-2021"/>
    <s v="TBD"/>
    <s v="TBD"/>
    <s v="TBD"/>
    <s v="TBD"/>
    <x v="0"/>
    <s v="TBD"/>
    <s v="TBD"/>
    <x v="0"/>
    <s v="TBD"/>
    <m/>
    <m/>
    <m/>
    <m/>
    <m/>
    <m/>
    <m/>
    <m/>
    <m/>
    <m/>
    <m/>
    <m/>
    <m/>
    <m/>
    <x v="1"/>
    <s v="02.SPK RETURNED"/>
    <x v="37"/>
    <s v="22.10.20 : 19.10.20 : propose return_x000a_15.10.20 : NOM berada di puncak bukit konservasi, not recommended. titik terdekat yang possible diakuisisi sedang dimintakan akses masuk ke PT. GMK + 15 KM dari NOM_x000a_12.10.20 : 08.10.20 : Hunting, NOM berada di kawasan hutan_x000a_05.10.20 : assessment &amp; prepare hunting_x000a_02.10.20 : SPK B2S release_x000a_"/>
  </r>
  <r>
    <s v="DUFAN MARINA"/>
    <x v="1"/>
    <s v="TB"/>
    <s v="106°49.49.39'E"/>
    <s v="6°7.31.13'S"/>
    <n v="30"/>
    <s v="50/140/300"/>
    <m/>
    <x v="1"/>
    <m/>
    <x v="2"/>
    <s v="JAW-JK-TJP-0621"/>
    <s v="DUFAN MARINA"/>
    <x v="0"/>
    <x v="0"/>
    <x v="3"/>
    <s v="JABODETABEK (INNER)"/>
    <s v="DKI Jakarta"/>
    <s v="JAKARTA UTARA"/>
    <n v="6616288"/>
    <d v="2020-10-01T00:00:00"/>
    <m/>
    <n v="574"/>
    <x v="0"/>
    <d v="2021-02-28T00:00:00"/>
    <s v="W10-2021"/>
    <s v="Feb-2021"/>
    <s v="TBD"/>
    <s v="TBD"/>
    <s v="TBD"/>
    <s v="TBD"/>
    <x v="0"/>
    <s v="TBD"/>
    <s v="TBD"/>
    <x v="0"/>
    <s v="TBD"/>
    <s v="MW"/>
    <m/>
    <m/>
    <m/>
    <m/>
    <m/>
    <m/>
    <m/>
    <m/>
    <m/>
    <m/>
    <m/>
    <m/>
    <m/>
    <x v="1"/>
    <s v="02.SPK RETURNED"/>
    <x v="37"/>
    <s v="19.04.21 : SPK return by XL email by Pak David EID, ESR LMS has been deleted_x000a_04.03.21 : MoM 04/3, SPK propossed return by XL_x000a_04.03.21 : IW failed, rehunting_x000a_22.02.21 : 18.02.21 : plan IW clear 25 Feb, kandidat rooftop_x000a_11.02.21 : kand C proses perijinan pengecekan zonasi menara, estimasi 2 minggu (18 Feb)_x000a_08.02.21 : kand C RND OK, proses negosiasi dgn LL_x000a_28.01.21 : plan submit kandidat 30 Jan_x000a_21.01.21 : 18.01.21 : 14.01.21 : kandidat failed, proses negosiasi kandidat ruko 90m dari NOM (area discovery Ancol)_x000a_07.01.21 : 10.12.20 : isu blocking ketua RT/RW_x000a_07.12.20 : 03.12.20 : kembali ke kand yang pernah approved, proses IW ongoing_x000a_19.11.20 : 16.11.20 : proses follow up dinas PU terkait penggunaan lahan fasum_x000a_12.11.20 : 09.11.20 : 05.11.20 : rehunting_x000a_01.10.20 : SPK reaktivasi release"/>
  </r>
  <r>
    <m/>
    <x v="1"/>
    <s v=""/>
    <s v="114°24.58.14'null"/>
    <s v="5°34.5.2'S"/>
    <n v="50"/>
    <s v="90/210/330"/>
    <m/>
    <x v="1"/>
    <m/>
    <x v="0"/>
    <s v="JAW-JI-SMP-4277-RETURN"/>
    <s v="MASALEMBU SUKAJERUK"/>
    <x v="1"/>
    <x v="0"/>
    <x v="0"/>
    <s v="JATIM"/>
    <s v="Jawa Timur"/>
    <s v="Kab. Sumenep"/>
    <n v="6616271"/>
    <d v="2020-09-25T00:00:00"/>
    <m/>
    <n v="580"/>
    <x v="0"/>
    <d v="2020-10-25T00:00:00"/>
    <s v="W44-2020"/>
    <s v="Oct-2020"/>
    <s v="TBD"/>
    <s v="TBD"/>
    <s v="TBD"/>
    <s v="TBD"/>
    <x v="0"/>
    <s v="TBD"/>
    <s v="TBD"/>
    <x v="0"/>
    <s v="TBD"/>
    <s v="MW"/>
    <m/>
    <m/>
    <m/>
    <m/>
    <m/>
    <m/>
    <m/>
    <m/>
    <m/>
    <m/>
    <m/>
    <m/>
    <m/>
    <x v="1"/>
    <s v="02.SPK RETURNED"/>
    <x v="0"/>
    <s v="02.11.20 : return by XL_x000a_26.10.20 : 22.10.20 : prepare dok STO_x000a_19.10.20 : 15.10.20 : 12.10.20 : 08.10.20 : 05.10.20 : waiting review TNP ALITA_x000a_01.10.20 : ERM process_x000a_"/>
  </r>
  <r>
    <m/>
    <x v="1"/>
    <s v=""/>
    <s v="102°59.52.73'null"/>
    <s v="1°52.47.1'S"/>
    <n v="50"/>
    <s v="90/210/330"/>
    <m/>
    <x v="1"/>
    <m/>
    <x v="0"/>
    <s v="SUM-JA-MBN-0482 (RETURN REVISI COMMITMENT SPK)"/>
    <s v="DURIAN LUNCUK"/>
    <x v="1"/>
    <x v="0"/>
    <x v="1"/>
    <s v="SUMBAGSEL"/>
    <s v="Jambi"/>
    <s v="Kab. Batanghari"/>
    <n v="6616141"/>
    <d v="2020-08-28T00:00:00"/>
    <m/>
    <n v="608"/>
    <x v="0"/>
    <d v="2020-09-27T00:00:00"/>
    <s v="W40-2020"/>
    <s v="Sep-2020"/>
    <s v="TBD"/>
    <s v="TBD"/>
    <s v="TBD"/>
    <s v="TBD"/>
    <x v="0"/>
    <s v="TBD"/>
    <s v="TBD"/>
    <x v="0"/>
    <s v="TBD"/>
    <m/>
    <m/>
    <m/>
    <m/>
    <m/>
    <m/>
    <m/>
    <m/>
    <m/>
    <m/>
    <m/>
    <m/>
    <m/>
    <m/>
    <x v="1"/>
    <s v="02.SPK RETURNED"/>
    <x v="0"/>
    <m/>
  </r>
  <r>
    <s v="KALIBARU CILINCING"/>
    <x v="0"/>
    <s v="PKP"/>
    <s v="106°55.42.55'null"/>
    <s v="6°6.3.2'S"/>
    <n v="21"/>
    <s v="0/140/280"/>
    <m/>
    <x v="1"/>
    <m/>
    <x v="2"/>
    <s v="JAW-JK-TJP-0640"/>
    <s v="Kalibaru Cilincing"/>
    <x v="0"/>
    <x v="0"/>
    <x v="3"/>
    <s v="JABODETABEK (INNER)"/>
    <s v="DKI Jakarta"/>
    <s v="Kota Adm. Jakarta Utara"/>
    <n v="6616138"/>
    <d v="2020-08-28T00:00:00"/>
    <m/>
    <n v="608"/>
    <x v="0"/>
    <d v="2021-01-25T00:00:00"/>
    <s v="W05-2021"/>
    <s v="Jan-2021"/>
    <s v="TBD"/>
    <s v="TBD"/>
    <s v="TBD"/>
    <s v="TBD"/>
    <x v="0"/>
    <s v="TBD"/>
    <s v="TBD"/>
    <x v="0"/>
    <s v="TBD"/>
    <m/>
    <m/>
    <m/>
    <m/>
    <m/>
    <m/>
    <m/>
    <m/>
    <m/>
    <m/>
    <m/>
    <m/>
    <m/>
    <m/>
    <x v="1"/>
    <s v="02.SPK RETURNED"/>
    <x v="37"/>
    <s v="21.01.21 : email pengembalian SPK dari PKP (18-Jan-21) remarks OVER DURASI_x000a_14.01.21 : 17.12.20 : hunting kandidat_x000a_07.12.20 : target penyelesaian 14 Dec_x000a_26.11.20 : proses perubahan STIP (reloc to PKP)_x000a_19.11.20 : 24.09.20 : 21.09.20 : 14.09.20 : 10.09.20 : 07.09.20 : Hunting_x000a_"/>
  </r>
  <r>
    <m/>
    <x v="0"/>
    <s v=""/>
    <s v="0°0.0.0'null"/>
    <s v="0°0.0.0'null"/>
    <m/>
    <s v="0/140/280"/>
    <m/>
    <x v="1"/>
    <m/>
    <x v="2"/>
    <s v="JAW-JK-TJP-0640 (RETURN PERUBAHAN COMMITMENT SPK)"/>
    <s v="Kalibaru Cilincing"/>
    <x v="0"/>
    <x v="0"/>
    <x v="3"/>
    <m/>
    <s v="DKI Jakarta"/>
    <s v="Kota Adm. Jakarta Utara"/>
    <n v="6616089"/>
    <d v="2020-08-26T00:00:00"/>
    <m/>
    <n v="610"/>
    <x v="0"/>
    <d v="2021-01-23T00:00:00"/>
    <s v="W04-2021"/>
    <s v="Jan-2021"/>
    <s v="TBD"/>
    <s v="TBD"/>
    <s v="TBD"/>
    <s v="TBD"/>
    <x v="0"/>
    <s v="TBD"/>
    <s v="TBD"/>
    <x v="0"/>
    <s v="TBD"/>
    <m/>
    <m/>
    <m/>
    <m/>
    <m/>
    <m/>
    <m/>
    <m/>
    <m/>
    <m/>
    <m/>
    <m/>
    <m/>
    <m/>
    <x v="1"/>
    <s v="02.SPK RETURNED"/>
    <x v="0"/>
    <m/>
  </r>
  <r>
    <m/>
    <x v="10"/>
    <s v=""/>
    <s v="106°38.38.08'null"/>
    <s v="6°10.16.68'S"/>
    <n v="18"/>
    <s v="0/90/180/270"/>
    <m/>
    <x v="1"/>
    <m/>
    <x v="2"/>
    <s v="JAW-BT-TNG-2111-RETURN"/>
    <s v="SHOAIB ABDUL AZIZ Relocation"/>
    <x v="1"/>
    <x v="2"/>
    <x v="3"/>
    <m/>
    <s v="Banten"/>
    <s v="Kota Tangerang"/>
    <n v="6615567"/>
    <d v="2020-08-18T00:00:00"/>
    <m/>
    <n v="618"/>
    <x v="0"/>
    <d v="2020-09-17T00:00:00"/>
    <s v="W38-2020"/>
    <s v="Sep-2020"/>
    <s v="TBD"/>
    <s v="TBD"/>
    <s v="TBD"/>
    <s v="TBD"/>
    <x v="0"/>
    <s v="TBD"/>
    <s v="TBD"/>
    <x v="0"/>
    <s v="TBD"/>
    <m/>
    <m/>
    <m/>
    <m/>
    <m/>
    <m/>
    <m/>
    <m/>
    <m/>
    <m/>
    <m/>
    <m/>
    <m/>
    <m/>
    <x v="1"/>
    <s v="02.SPK RETURNED"/>
    <x v="0"/>
    <s v="07.09.20 : Hunting_x000a_"/>
  </r>
  <r>
    <m/>
    <x v="10"/>
    <s v=""/>
    <n v="112.22223"/>
    <n v="-8.1466899999999995"/>
    <n v="41"/>
    <s v="0/60/300"/>
    <m/>
    <x v="1"/>
    <m/>
    <x v="0"/>
    <s v="JAW-JI-KNR-4253-RETURN"/>
    <s v="KANIGORO_SATREYAN"/>
    <x v="1"/>
    <x v="0"/>
    <x v="0"/>
    <s v="JATIM"/>
    <s v="Jawa Timur"/>
    <s v="KAB. BLITAR"/>
    <n v="6614897"/>
    <d v="2020-07-15T00:00:00"/>
    <m/>
    <n v="652"/>
    <x v="0"/>
    <d v="2020-08-14T00:00:00"/>
    <s v="W33-2020"/>
    <s v="Aug-2020"/>
    <s v="TBD"/>
    <s v="TBD"/>
    <s v="TBD"/>
    <s v="TBD"/>
    <x v="0"/>
    <s v="TBD"/>
    <s v="TBD"/>
    <x v="0"/>
    <s v="TBD"/>
    <m/>
    <m/>
    <m/>
    <m/>
    <m/>
    <m/>
    <m/>
    <m/>
    <m/>
    <m/>
    <m/>
    <m/>
    <m/>
    <m/>
    <x v="1"/>
    <s v="02.SPK RETURNED"/>
    <x v="0"/>
    <s v="18.09.20 : CME BY XL, lacking PO CME, PO PLN released, plan RFI 29 oct 20"/>
  </r>
  <r>
    <m/>
    <x v="10"/>
    <s v=""/>
    <n v="112.22223"/>
    <n v="-8.1466899999999995"/>
    <n v="50"/>
    <s v="0/60/300"/>
    <m/>
    <x v="1"/>
    <m/>
    <x v="0"/>
    <s v="JAW-JI-KNR-4253-RETURN"/>
    <s v="KANIGORO_SATREYAN"/>
    <x v="0"/>
    <x v="0"/>
    <x v="0"/>
    <s v="JATIM"/>
    <s v="Jawa Timur"/>
    <s v="KAB. BLITAR"/>
    <n v="6614889"/>
    <d v="2020-07-14T00:00:00"/>
    <m/>
    <n v="653"/>
    <x v="0"/>
    <d v="2020-12-11T00:00:00"/>
    <s v="W50-2020"/>
    <s v="Dec-2020"/>
    <s v="TBD"/>
    <s v="TBD"/>
    <s v="TBD"/>
    <s v="TBD"/>
    <x v="0"/>
    <s v="TBD"/>
    <s v="TBD"/>
    <x v="0"/>
    <s v="TBD"/>
    <s v="FO"/>
    <m/>
    <m/>
    <m/>
    <m/>
    <m/>
    <m/>
    <m/>
    <m/>
    <m/>
    <m/>
    <m/>
    <m/>
    <m/>
    <x v="1"/>
    <s v="02.SPK RETURNED"/>
    <x v="0"/>
    <s v="15.07.20 : propose colo to site 164105107  SATREYAN KANIGORO yang hanya berjarak 6m dari existing site TBG, RND OK CHANGE TO COLO, SPK return by TBG and waiting SPK COLO"/>
  </r>
  <r>
    <m/>
    <x v="10"/>
    <s v=""/>
    <n v="112.57120999999999"/>
    <n v="-7.8720999999999997"/>
    <n v="48"/>
    <s v="90/210/330"/>
    <m/>
    <x v="14"/>
    <m/>
    <x v="0"/>
    <s v="JAW-JI-KPN-4378-RETURN"/>
    <s v="TAWANG ARGO RELOCATION"/>
    <x v="1"/>
    <x v="0"/>
    <x v="0"/>
    <s v="JATIM"/>
    <s v="Jawa Timur"/>
    <s v="Malang"/>
    <n v="6614896"/>
    <d v="2020-07-14T00:00:00"/>
    <m/>
    <n v="653"/>
    <x v="0"/>
    <d v="2020-08-13T00:00:00"/>
    <s v="W33-2020"/>
    <s v="Aug-2020"/>
    <s v="TBD"/>
    <s v="TBD"/>
    <s v="TBD"/>
    <s v="TBD"/>
    <x v="0"/>
    <s v="TBD"/>
    <s v="TBD"/>
    <x v="0"/>
    <s v="TBD"/>
    <m/>
    <m/>
    <m/>
    <m/>
    <m/>
    <m/>
    <m/>
    <m/>
    <m/>
    <m/>
    <m/>
    <m/>
    <m/>
    <m/>
    <x v="1"/>
    <s v="02.SPK RETURNED"/>
    <x v="0"/>
    <s v="30.07.20 : under review RND HTI"/>
  </r>
  <r>
    <m/>
    <x v="1"/>
    <s v=""/>
    <n v="105.05768999999999"/>
    <n v="-2.6085799999999999"/>
    <n v="50"/>
    <s v="15/180/290"/>
    <m/>
    <x v="1"/>
    <m/>
    <x v="0"/>
    <s v="SUM-SS-PKB-1241"/>
    <s v="DAMAR WULAN"/>
    <x v="1"/>
    <x v="0"/>
    <x v="1"/>
    <s v="SUMBAGSEL"/>
    <s v="Sumatera Selatan"/>
    <s v="BANYUASIN"/>
    <n v="6614850"/>
    <d v="2020-07-06T00:00:00"/>
    <m/>
    <n v="661"/>
    <x v="0"/>
    <d v="2020-08-05T00:00:00"/>
    <s v="W32-2020"/>
    <s v="Aug-2020"/>
    <s v="TBD"/>
    <s v="TBD"/>
    <s v="TBD"/>
    <s v="TBD"/>
    <x v="0"/>
    <s v="TBD"/>
    <s v="TBD"/>
    <x v="0"/>
    <s v="TBD"/>
    <s v="MW"/>
    <m/>
    <m/>
    <m/>
    <m/>
    <m/>
    <m/>
    <m/>
    <m/>
    <m/>
    <m/>
    <m/>
    <m/>
    <m/>
    <x v="1"/>
    <s v="02.SPK RETURNED"/>
    <x v="0"/>
    <s v="26.08.20 : email return by system, Return by XL, ANTENNA HEIGHT TOO LOW_x000a_17.07.20 : ERM DROP BT XL, antenna too low_x000a_06.07.20 : SPK release"/>
  </r>
  <r>
    <m/>
    <x v="1"/>
    <s v=""/>
    <n v="114.416167"/>
    <n v="-5.5682239999999998"/>
    <n v="50"/>
    <s v="160/250/310"/>
    <m/>
    <x v="1"/>
    <m/>
    <x v="0"/>
    <s v="JAW-JI-SMP-4277-RETURN"/>
    <s v="MASALEMBU SUKAJERUK"/>
    <x v="1"/>
    <x v="0"/>
    <x v="0"/>
    <s v="JATIM"/>
    <s v="Jawa Timur"/>
    <s v="Sumenep"/>
    <n v="6614848"/>
    <d v="2020-07-06T00:00:00"/>
    <m/>
    <n v="661"/>
    <x v="0"/>
    <d v="2020-08-05T00:00:00"/>
    <s v="W32-2020"/>
    <s v="Aug-2020"/>
    <s v="TBD"/>
    <s v="TBD"/>
    <s v="TBD"/>
    <s v="TBD"/>
    <x v="0"/>
    <s v="TBD"/>
    <s v="TBD"/>
    <x v="0"/>
    <s v="TBD"/>
    <s v="MW"/>
    <m/>
    <m/>
    <m/>
    <m/>
    <m/>
    <m/>
    <m/>
    <m/>
    <m/>
    <m/>
    <m/>
    <m/>
    <m/>
    <x v="1"/>
    <s v="02.SPK RETURNED"/>
    <x v="0"/>
    <s v="07.08.20 : email RETURN BY XL karena SITE ISOLATED ( REPEATER NOT READY)_x000a_06.08.20 : 03.08.20 : 30.07.20 : 23.07.20 : 13.07.20 : 09.07.20 : 02.07.20 : under review TNP ALITA_x000a_29.06.20 : ERM on going_x000a_23.06.20 : SPK Release 23 jun 20"/>
  </r>
  <r>
    <s v="SEMPAJA_SAMARINDA UTARA"/>
    <x v="1"/>
    <s v="TB"/>
    <n v="117.164917"/>
    <n v="-0.44504500000000002"/>
    <n v="35"/>
    <s v="30/150/300"/>
    <n v="2020"/>
    <x v="0"/>
    <s v="Jl.PM.Noor Kel.Sempaja Selatan Kec. Samarinda Utara Kota Samarinda Prov. Kalimantan Timur"/>
    <x v="0"/>
    <s v="KAL-KI-SMR-0770"/>
    <s v="SEMPAJA_SAMARINDA UTARA"/>
    <x v="0"/>
    <x v="0"/>
    <x v="3"/>
    <s v="KALIMANTAN"/>
    <s v="Kalimantan Timur"/>
    <s v="KOTA SAMARINDA"/>
    <n v="6614816"/>
    <d v="2020-07-01T00:00:00"/>
    <m/>
    <n v="666"/>
    <x v="0"/>
    <d v="2020-11-28T00:00:00"/>
    <s v="W48-2020"/>
    <s v="Nov-2020"/>
    <s v="TBD"/>
    <s v="TBD"/>
    <s v="TBD"/>
    <s v="TBD"/>
    <x v="0"/>
    <s v="TBD"/>
    <s v="TBD"/>
    <x v="0"/>
    <s v="TBD"/>
    <s v="FO"/>
    <m/>
    <m/>
    <m/>
    <m/>
    <m/>
    <m/>
    <m/>
    <m/>
    <m/>
    <m/>
    <m/>
    <m/>
    <m/>
    <x v="1"/>
    <s v="02.SPK RETURNED"/>
    <x v="37"/>
    <s v="11.02.21 : Hard candidate, high aging, Return by XL _x000a_11.02.21 : arahan rehunting 117.164177°, -0.443963° di lahan developer (tidak disewakan)_x000a_14.01.21 : note -&gt; target RFC Feb, target RFI akhir Mar 2021_x000a_16.11.20 : rehunting, submit kand B inSAR NOK karena sectoral blocking_x000a_09.11.20 : 05.11.20 : negosiasi dengan pihak developer gagal. Plan 7 Nov koordinasi dengan UPTD dinas perikanan terkait sewa lahan_x000a_02.11.20 : 29.10.20 : 26.10.20 : kembali ke kandidat A (belum ada jawaban dari dinas Perikanan terkait pengajuan kerjasama), dirut developer OK, proses negosiasi sewa lahan dengan owner _x000a_22.10.20 : 19.10.20 : 15.10.20 : 12.10.20 : menunggu feedback surat pengajuan kerja sama (untuk survey) dengan dinas perikanan_x000a_08.10.20 : 05.10.20 : 01.10.20 : proses rehunting di lahan Dinas Pertanian (kemungkinan outSAR karena di luar lahan developer PT Sarindo), prepare submit kandidat _x000a_28.09.20 : 24.09.20 : RND not ok denagn kedua kand tersebut karena dekat existing XL dan target coverage tidak bisa di dapatkan_x000a_22.09.20 : Terdapat 2 existing TBG di dekat NOM yaitu Bumi_Sempaja2 (belum ada tenant XL, SST 42m, jarak 761m) dan SENGKOTEK_1, MCP 18m jarak 600.34m, propose colo ke existing TBG rejected by planning XL _x000a_21.09.20 : IW on going_x000a_14.09.20 : 07.09.20 : isu high price sewa lahan, dari sisi planning XL tidak bisa perluasan SAR atau reNOM karena dekat existing XL _x000a_03.09.20 : plan hari ini surat jawabn dari PT.Sarindo akan diterima_x000a_31.08.20 : 27.08.20 : 24.08.20 : menunggu feedbak/jawaban dr PT.Sarindo menegnai pengajuan harga yg diberikan TBG_x000a_17.08.20 : 13.08.20 : proses negosiasi harga sewa dgn PT Sarindo (memaksimalkan kandidat A)_x000a_13.08.20 : 06.08.20 : menunggu konfirmasi terkait sewa lahan dr PT Sarindo (Kamis 6 Jul), arahan Pak Felix SPK direturn terlebih dahulu karena NOM dekat dengan existing XL_x000a_03.08.20 : 30.07.20 : Need arahan hunting karena kandidat A terkendala proses negosiasi harga dgn PT Sarindo (memakan waktu lama) dan lokasi NOM berada di lahan developer + dekat exisiting tower TBG_x000a_23.07.20 : kandidat A TNP approved dgn MW 41m dan dia 0.6m, menunggu surat balasan PT. Sarindo untuk melanjutkan proses IW_x000a_20.07.20 : kandidat A koordinat 117.165472, -0.443583 propose SST 42 waiting RNP review_x000a_16.07.20 : rehunting karena beberapa kand yang didapat, LL nya menolak di sewakan._x000a_13.07.20 : 09.07.20 : hunting_x000a_01.07.20 : SPK release"/>
  </r>
  <r>
    <m/>
    <x v="1"/>
    <s v=""/>
    <n v="114.60658890000001"/>
    <n v="-3.2975305549999998"/>
    <n v="30"/>
    <s v="0/120/240"/>
    <m/>
    <x v="1"/>
    <m/>
    <x v="0"/>
    <s v="KAL-KS-BJM-0928-RETURN"/>
    <s v="SURGI MUFTI_TIMURLAUT"/>
    <x v="0"/>
    <x v="0"/>
    <x v="2"/>
    <s v="KALIMANTAN"/>
    <s v="Kalimantan Selatan"/>
    <s v="KOTA BANJARMASIN"/>
    <n v="6614816"/>
    <d v="2020-07-01T00:00:00"/>
    <m/>
    <n v="666"/>
    <x v="0"/>
    <d v="2020-11-28T00:00:00"/>
    <s v="W48-2020"/>
    <s v="Nov-2020"/>
    <s v="TBD"/>
    <s v="TBD"/>
    <s v="TBD"/>
    <s v="TBD"/>
    <x v="0"/>
    <s v="TBD"/>
    <s v="TBD"/>
    <x v="0"/>
    <s v="TBD"/>
    <m/>
    <m/>
    <m/>
    <m/>
    <m/>
    <m/>
    <m/>
    <m/>
    <m/>
    <m/>
    <m/>
    <m/>
    <m/>
    <m/>
    <x v="1"/>
    <s v="02.SPK RETURNED"/>
    <x v="0"/>
    <s v="03.07.20 : Propose colo approved by RND XL (Pak Doddy), SPK Change to Colo_x000a_02.07.20 : propose Colo to existing site 220380109 SUNGAI ANDAI 114.60844 -3.29462 ( 383.40m ) GF SST 42m_x000a_01.07.20 : SPK release"/>
  </r>
  <r>
    <m/>
    <x v="1"/>
    <s v=""/>
    <n v="106.8"/>
    <n v="-6.51966"/>
    <n v="30"/>
    <s v="90/190/330"/>
    <m/>
    <x v="1"/>
    <m/>
    <x v="2"/>
    <s v="JAW-JB-CBI-0108-RETURN"/>
    <s v="BOJONG_GEDE_RAYA"/>
    <x v="0"/>
    <x v="0"/>
    <x v="3"/>
    <s v="JABODETABEK (OUTER)"/>
    <s v="Jawa Barat"/>
    <s v="Kab. Bogor"/>
    <n v="6614778"/>
    <d v="2020-06-24T00:00:00"/>
    <m/>
    <n v="673"/>
    <x v="0"/>
    <d v="2020-11-21T00:00:00"/>
    <s v="W47-2020"/>
    <s v="Nov-2020"/>
    <s v="TBD"/>
    <s v="TBD"/>
    <s v="TBD"/>
    <s v="TBD"/>
    <x v="0"/>
    <s v="TBD"/>
    <s v="TBD"/>
    <x v="0"/>
    <s v="TBD"/>
    <m/>
    <m/>
    <m/>
    <m/>
    <m/>
    <m/>
    <m/>
    <m/>
    <m/>
    <m/>
    <m/>
    <m/>
    <m/>
    <m/>
    <x v="1"/>
    <s v="02.SPK RETURNED"/>
    <x v="0"/>
    <s v="24.06.20 : SPK Release 24 jun 20, SPK return change SoW to SPK colo"/>
  </r>
  <r>
    <s v="CILEUKSA SUKAJAYA"/>
    <x v="1"/>
    <s v="TB"/>
    <n v="106.44636"/>
    <n v="-6.5952200000000003"/>
    <n v="40"/>
    <s v="10/115/205"/>
    <m/>
    <x v="1"/>
    <m/>
    <x v="2"/>
    <s v="JAW-JB-BGR-0227"/>
    <s v="Cileuksa Sukajaya"/>
    <x v="0"/>
    <x v="0"/>
    <x v="3"/>
    <s v="JABODETABEK (OUTER)"/>
    <s v="Jawa Barat"/>
    <s v="Kab. Bogor"/>
    <n v="6614778"/>
    <d v="2020-06-24T00:00:00"/>
    <m/>
    <n v="673"/>
    <x v="0"/>
    <d v="2020-11-21T00:00:00"/>
    <s v="W47-2020"/>
    <s v="Nov-2020"/>
    <s v="TBD"/>
    <s v="TBD"/>
    <s v="TBD"/>
    <s v="TBD"/>
    <x v="0"/>
    <s v="TBD"/>
    <s v="TBD"/>
    <x v="0"/>
    <s v="TBD"/>
    <s v="MW"/>
    <m/>
    <m/>
    <m/>
    <m/>
    <m/>
    <m/>
    <m/>
    <m/>
    <m/>
    <m/>
    <m/>
    <m/>
    <m/>
    <x v="1"/>
    <s v="02.SPK RETURNED"/>
    <x v="0"/>
    <s v="25.02.21 : SPK return by XL remark Re-design (Email 25-Feb-21)_x000a_17.12.20 : SPK returned by XL (email konfirmasi Pak Siro RND XL)_x000a_19.11.20 : 12.11.20 : rehunting di lahan perkebunan, namun isu IMB tidak bisa release_x000a_09.11.20 : 05.11.20 : 02.11.20 : 26.10.20 : 22.10.20 : 19.10.20 : 15.10.20 : 12.10.20 : 08.10.20 : need arahan rehunting, NOM berada di kawasan rawan bencana_x000a_05.10.20 : 01.10.20 : rehunting kand D_x000a_28.09.20 : kand C NOK by RND_x000a_24.09.20 : NOM berada di Camp penampungan warga korban Banjir bandang dan longsor_x000a_21.09.20 : 18.09.20 : rehunting_x000a_17.09.20 : IW on going, NOM berada dikawasan rawan bencana longsor dan banjir_x000a_14.09.20 : 10.09.20 : 07.09.20 : IW on going_x000a_03.09.20 : 31.08.20 : 27.08.20 : JR SITAC, Daerah rawan bencana_x000a_24.08.20 : 18.08.20 : 17.08.20 : propose Colo RND NOK karena jarak terlalu jauh (3.7km), tidak bisa reloct NOM, proses rehunting _x000a_13.08.20 : need arahan hunting, propose Colo site exisiting TBG (120312104) karena area NOM berada di camp pemukiman warga terdampak bencana air bah dan longsor Jan 20 (pergerakan tanah rawan longsor dan kepemilikan lahan tidak jelas), JR submit tanggal 10 Aug_x000a_10.08.20 : 06.08.20 : kandidat A koordinat OK, RND request tower SST 52, TNP review_x000a_03.08.20 : 30.07.20 : 27.07.20 : rehunting_x000a_20.07.20 : 16.07.20 : 13.07.20 : 02.07.20 : 29.06.20 : hunting_x000a_24.06.20 : SPK Release 24 jun 20"/>
  </r>
  <r>
    <s v="JALAN RAYA SUKAMAKMUR"/>
    <x v="1"/>
    <s v="TB"/>
    <n v="107.02242"/>
    <n v="-6.5413399999999999"/>
    <n v="40"/>
    <s v="130/205/280"/>
    <m/>
    <x v="1"/>
    <m/>
    <x v="2"/>
    <s v="JAW-JB-BGR-0218"/>
    <s v="Jalan Raya Sukamakmur"/>
    <x v="0"/>
    <x v="0"/>
    <x v="3"/>
    <s v="JABODETABEK (OUTER)"/>
    <s v="Jawa Barat"/>
    <s v="Kab. Bogor"/>
    <n v="6614778"/>
    <d v="2020-06-24T00:00:00"/>
    <m/>
    <n v="673"/>
    <x v="0"/>
    <d v="2020-11-21T00:00:00"/>
    <s v="W47-2020"/>
    <s v="Nov-2020"/>
    <s v="TBD"/>
    <s v="TBD"/>
    <s v="TBD"/>
    <s v="TBD"/>
    <x v="0"/>
    <s v="TBD"/>
    <s v="TBD"/>
    <x v="0"/>
    <s v="TBD"/>
    <s v="MW"/>
    <m/>
    <m/>
    <m/>
    <m/>
    <m/>
    <m/>
    <m/>
    <m/>
    <m/>
    <m/>
    <m/>
    <m/>
    <m/>
    <x v="1"/>
    <s v="02.SPK RETURNED"/>
    <x v="0"/>
    <s v="21.07.20 : SPK return by XL karena perubahan plan XL_x000a_20.07.20 : kandidat A koordinat 107.02281, -6.54221 propose SST 42 menunggu review RND (submit kandidat 15 Jul)_x000a_16.07.20 :13.07.20 : 02.07.20 : 29.06.20 : hunting_x000a_24.06.20 : SPK Release 24 jun 20"/>
  </r>
  <r>
    <m/>
    <x v="1"/>
    <s v=""/>
    <n v="107.05654"/>
    <n v="-6.55755"/>
    <n v="50"/>
    <s v="135/240/340"/>
    <m/>
    <x v="1"/>
    <m/>
    <x v="2"/>
    <s v="JAW-JB-BGR-0226-RETURN"/>
    <s v="Sukadamai Sukamakmur Bogor"/>
    <x v="0"/>
    <x v="0"/>
    <x v="3"/>
    <s v="JABODETABEK (OUTER)"/>
    <s v="Jawa Barat"/>
    <s v="Kab. Bogor"/>
    <n v="6614778"/>
    <d v="2020-06-24T00:00:00"/>
    <m/>
    <n v="673"/>
    <x v="0"/>
    <d v="2020-11-21T00:00:00"/>
    <s v="W47-2020"/>
    <s v="Nov-2020"/>
    <s v="TBD"/>
    <s v="TBD"/>
    <s v="TBD"/>
    <s v="TBD"/>
    <x v="0"/>
    <s v="TBD"/>
    <s v="TBD"/>
    <x v="0"/>
    <s v="TBD"/>
    <m/>
    <m/>
    <m/>
    <m/>
    <m/>
    <m/>
    <m/>
    <m/>
    <m/>
    <m/>
    <m/>
    <m/>
    <m/>
    <m/>
    <x v="1"/>
    <s v="02.SPK RETURNED"/>
    <x v="0"/>
    <s v="24.06.20 : SPK Release 24 jun 20, SPK return change SoW to SPK colo"/>
  </r>
  <r>
    <m/>
    <x v="1"/>
    <s v=""/>
    <n v="99.073453000000001"/>
    <n v="2.3480539999999999"/>
    <n v="40"/>
    <s v="80/180/240"/>
    <m/>
    <x v="1"/>
    <m/>
    <x v="0"/>
    <s v="SUM-SU-BLG-2130-RETURN"/>
    <s v="BALIGE LUMBAN BULBUL"/>
    <x v="0"/>
    <x v="0"/>
    <x v="1"/>
    <s v="SUMBAGUT"/>
    <s v="Sumatera Utara"/>
    <s v="TOBA SAMOSIR"/>
    <n v="6614769"/>
    <d v="2020-06-23T00:00:00"/>
    <m/>
    <n v="674"/>
    <x v="0"/>
    <d v="2020-11-20T00:00:00"/>
    <s v="W47-2020"/>
    <s v="Nov-2020"/>
    <s v="TBD"/>
    <s v="TBD"/>
    <s v="TBD"/>
    <s v="TBD"/>
    <x v="0"/>
    <s v="TBD"/>
    <s v="TBD"/>
    <x v="0"/>
    <s v="TBD"/>
    <m/>
    <m/>
    <m/>
    <m/>
    <m/>
    <m/>
    <m/>
    <m/>
    <m/>
    <m/>
    <m/>
    <m/>
    <m/>
    <m/>
    <x v="1"/>
    <s v="02.SPK RETURNED"/>
    <x v="0"/>
    <s v="25.06.20 : RND XL (Pak Doddy) OK CHANGE TO COLO, need change SPK Colo_x000a_24.06.20 : propose colo dg jarak 286m ke 22309123 BALIGE 1, GF SST 26m_x000a_23.06.20 : SPK Release 23 jun 20"/>
  </r>
  <r>
    <m/>
    <x v="1"/>
    <s v=""/>
    <n v="113.15281"/>
    <n v="-7.1066200000000004"/>
    <n v="50"/>
    <s v="90/210/330"/>
    <m/>
    <x v="14"/>
    <m/>
    <x v="0"/>
    <s v="JAW-JI-SPG-4221"/>
    <s v="GUNUNG MUNCIK RELOCATION"/>
    <x v="1"/>
    <x v="0"/>
    <x v="0"/>
    <s v="JATIM"/>
    <s v="Jawa Timur"/>
    <s v="Kab. Sampang"/>
    <n v="6614777"/>
    <d v="2020-06-23T00:00:00"/>
    <m/>
    <n v="674"/>
    <x v="0"/>
    <d v="2020-07-23T00:00:00"/>
    <s v="W30-2020"/>
    <s v="Jul-2020"/>
    <s v="TBD"/>
    <s v="TBD"/>
    <s v="TBD"/>
    <s v="TBD"/>
    <x v="0"/>
    <s v="TBD"/>
    <s v="TBD"/>
    <x v="0"/>
    <s v="TBD"/>
    <m/>
    <m/>
    <m/>
    <m/>
    <m/>
    <m/>
    <m/>
    <m/>
    <m/>
    <m/>
    <m/>
    <m/>
    <m/>
    <m/>
    <x v="1"/>
    <s v="02.SPK RETURNED"/>
    <x v="0"/>
    <s v="24.07.20 : SPK return by XL (email Bu Anggie) karena perubahan design dan plan XL_x000a_23.07.20 : 13.07.20 : 09.07.20 : 02.07.20 : under review TNP CAA_x000a_29.06.20 : ERM on going_x000a_23.06.20 : SPK Release 23 jun 20"/>
  </r>
  <r>
    <m/>
    <x v="1"/>
    <s v=""/>
    <n v="106.924583"/>
    <n v="-6.1691969999999996"/>
    <n v="30"/>
    <s v="85/180/315"/>
    <m/>
    <x v="1"/>
    <m/>
    <x v="2"/>
    <s v="JAW-JK-CKG-0714"/>
    <s v="INFEKSI CAKUNG CAKUNG"/>
    <x v="0"/>
    <x v="0"/>
    <x v="3"/>
    <s v="JABODETABEK (INNER)"/>
    <s v="DKI Jakarta"/>
    <s v="Jakarta Timur"/>
    <n v="6614768"/>
    <d v="2020-06-23T00:00:00"/>
    <m/>
    <n v="674"/>
    <x v="0"/>
    <d v="2020-11-20T00:00:00"/>
    <s v="W47-2020"/>
    <s v="Nov-2020"/>
    <s v="TBD"/>
    <s v="TBD"/>
    <s v="TBD"/>
    <s v="TBD"/>
    <x v="0"/>
    <s v="TBD"/>
    <s v="TBD"/>
    <x v="0"/>
    <s v="TBD"/>
    <m/>
    <m/>
    <m/>
    <m/>
    <m/>
    <m/>
    <m/>
    <m/>
    <m/>
    <m/>
    <m/>
    <m/>
    <m/>
    <m/>
    <x v="1"/>
    <s v="02.SPK RETURNED"/>
    <x v="0"/>
    <s v="23.06.20 : SPK Release 23 jun 20, propose return by RND XL (Pak Siro) karena change plan, confirm return by Pak maulana dengan remarks “Drop by XL change plan”."/>
  </r>
  <r>
    <s v="KAMPUNG BETING KOJA"/>
    <x v="1"/>
    <s v="TB"/>
    <n v="106.92038700000001"/>
    <n v="-6.119154"/>
    <n v="30"/>
    <s v="75/160/290"/>
    <m/>
    <x v="1"/>
    <m/>
    <x v="2"/>
    <s v="JAW-JK-TJP-0680"/>
    <s v="KAMPUNG BETING KOJA"/>
    <x v="0"/>
    <x v="0"/>
    <x v="3"/>
    <s v="JABODETABEK (INNER)"/>
    <s v="DKI Jakarta"/>
    <s v="Jakarta Utara"/>
    <n v="6614768"/>
    <d v="2020-06-23T00:00:00"/>
    <m/>
    <n v="674"/>
    <x v="0"/>
    <d v="2020-11-20T00:00:00"/>
    <s v="W47-2020"/>
    <s v="Nov-2020"/>
    <s v="TBD"/>
    <s v="TBD"/>
    <s v="TBD"/>
    <s v="TBD"/>
    <x v="0"/>
    <s v="TBD"/>
    <s v="TBD"/>
    <x v="0"/>
    <s v="TBD"/>
    <s v="MW"/>
    <m/>
    <m/>
    <m/>
    <m/>
    <m/>
    <m/>
    <m/>
    <m/>
    <m/>
    <m/>
    <m/>
    <m/>
    <m/>
    <x v="1"/>
    <s v="02.SPK RETURNED"/>
    <x v="0"/>
    <s v="24.08.20 : email SPK return by XL (Bu Anggie) Dikarenakan adanya perubahan design &amp; plan XL_x000a_18.08.20 : 17.08.20 : TNP OK , MW height 20m/0.3 , IW ongoing_x000a_10.08.20 : 06.08.20 : kandidat C OK RF 20m, proses review TNP_x000a_03.08.20 : submit kandidat baru, kandidat C koordinat 106.92101 -6.11936, under RNP review_x000a_30.07.20 : 27.07.20 : kandidat B approved by RND XL untuk ketinggian 20m, proses sumbit validasi TNP_x000a_20.07.20 : kandidat B koordinat OK, menunggu konfirmasi Pak Siro untuk ketinggian 20m_x000a_16.07.20 : submit kandidat B koordinat 106.92043, -6.11902 menunggu review RND_x000a_13.07.20 : 09.07.20 : RND not OK kand A, rehunting_x000a_08.07.20 : submit kand A_x000a_02.07.20 : 29.06.20 : hunting_x000a_23.06.20 : SPK Release 23 jun 20, confirm by RND XL (Pak Siro) untuk lanjut di ketinggian 20m sesuai regulasi pemerintah"/>
  </r>
  <r>
    <m/>
    <x v="1"/>
    <s v=""/>
    <n v="97.826172"/>
    <n v="3.4427989999999999"/>
    <n v="50"/>
    <s v="70/110/310"/>
    <m/>
    <x v="1"/>
    <m/>
    <x v="0"/>
    <s v="SUM-AC-KTN-0376-RETURN"/>
    <s v="KUTA CINGKAM I"/>
    <x v="0"/>
    <x v="0"/>
    <x v="1"/>
    <s v="SUMBAGUT"/>
    <s v="Aceh"/>
    <s v="ACEH TENGGARA"/>
    <n v="6614769"/>
    <d v="2020-06-23T00:00:00"/>
    <m/>
    <n v="674"/>
    <x v="0"/>
    <d v="2020-11-20T00:00:00"/>
    <s v="W47-2020"/>
    <s v="Nov-2020"/>
    <s v="TBD"/>
    <s v="TBD"/>
    <s v="TBD"/>
    <s v="TBD"/>
    <x v="0"/>
    <s v="TBD"/>
    <s v="TBD"/>
    <x v="0"/>
    <s v="TBD"/>
    <m/>
    <m/>
    <m/>
    <m/>
    <m/>
    <m/>
    <m/>
    <m/>
    <m/>
    <m/>
    <m/>
    <m/>
    <m/>
    <m/>
    <x v="1"/>
    <s v="02.SPK RETURNED"/>
    <x v="0"/>
    <s v="25.06.20 : RND XL (Pak Doddy) OK CHANGE TO COLO, need change SPK Colo_x000a_24.06.20 : propose colo dg jarak 1165m ke site 10135104 SP_TG_JNGR GREEN FIELD SST   72_x000a_23.06.20 : SPK Release 23 jun 20"/>
  </r>
  <r>
    <s v="LOROK PACITAN RELOCATION"/>
    <x v="1"/>
    <s v="TB"/>
    <n v="111.320333333333"/>
    <s v="-8.21733333333333 "/>
    <n v="50"/>
    <s v="90/210/330"/>
    <m/>
    <x v="14"/>
    <m/>
    <x v="0"/>
    <s v="JAW-JI-PCT-4234"/>
    <s v="LOROK PACITAN RELOCATION"/>
    <x v="0"/>
    <x v="0"/>
    <x v="0"/>
    <s v="JATIM"/>
    <s v="Jawa Timur"/>
    <s v="Pacitan"/>
    <n v="6614774"/>
    <d v="2020-06-23T00:00:00"/>
    <m/>
    <n v="674"/>
    <x v="0"/>
    <d v="2020-11-20T00:00:00"/>
    <s v="W47-2020"/>
    <s v="Nov-2020"/>
    <s v="TBD"/>
    <s v="TBD"/>
    <s v="TBD"/>
    <s v="TBD"/>
    <x v="0"/>
    <s v="TBD"/>
    <s v="TBD"/>
    <x v="0"/>
    <s v="TBD"/>
    <m/>
    <m/>
    <m/>
    <m/>
    <m/>
    <m/>
    <m/>
    <m/>
    <m/>
    <m/>
    <m/>
    <m/>
    <m/>
    <m/>
    <x v="1"/>
    <s v="02.SPK RETURNED"/>
    <x v="38"/>
    <s v="27.08.20 : email return by system, hard kandidat_x000a_17.08.20 : propose return karena isu hardcomcase existing site XL_x000a_13.08.20 : 10.08.20 : need perluasan SAR, hasil hunting dan arahan pemdes area dgn status lahan dan IW clear jarak 600m dr NOM_x000a_06.08.20 : proses rehunting di area NOM_x000a_03.08.20 : 30.07.20 : 27.07.20 : proses re-validasi kandidat A dengan melampirkan JR (NOM memiliki histori hardcommcase), menunggu review RNP_x000a_23.07.20 : 20.07.20 : kandidat A NOK karena terlalu jauh dari NOM, rehunting_x000a_16.07.20 : submit kand A, koordinat kand 600an m dr NOM karena NOM berada di existing XL yang comcase. Radius NOM yang terdampak comcase lebih dari 500m. Kand ini juga atas arahan muspika dan desa, untuk menghindasi pelebaran case yang terjadi._x000a_13.07.20 : 29.06.20 : Hunting_x000a_23.06.20 : SPK Release 23 jun 20"/>
  </r>
  <r>
    <m/>
    <x v="0"/>
    <s v=""/>
    <n v="116.082139"/>
    <n v="-8.5469480000000004"/>
    <n v="30"/>
    <s v="0/120/240"/>
    <m/>
    <x v="1"/>
    <m/>
    <x v="0"/>
    <s v="NUS-NB-GRG-4540-RETURN"/>
    <s v="GUNUNGSARI_JATISELA"/>
    <x v="0"/>
    <x v="0"/>
    <x v="0"/>
    <s v="BALINUSRA"/>
    <s v="Nusa Tenggara Barat"/>
    <s v="KAB. LOMBOK BARAT"/>
    <n v="6614769"/>
    <d v="2020-06-23T00:00:00"/>
    <m/>
    <n v="674"/>
    <x v="0"/>
    <d v="2020-11-20T00:00:00"/>
    <s v="W47-2020"/>
    <s v="Nov-2020"/>
    <s v="TBD"/>
    <s v="TBD"/>
    <s v="TBD"/>
    <s v="TBD"/>
    <x v="0"/>
    <s v="TBD"/>
    <s v="TBD"/>
    <x v="0"/>
    <s v="TBD"/>
    <s v="FO"/>
    <m/>
    <m/>
    <m/>
    <m/>
    <m/>
    <m/>
    <m/>
    <m/>
    <m/>
    <m/>
    <m/>
    <m/>
    <m/>
    <x v="1"/>
    <s v="02.SPK RETURNED"/>
    <x v="39"/>
    <s v="SPK RETURN sudah digantikan dengan SPK BARU REAKTIVASI_x000a_06.08.20 : 03.08.20 : 30.07.20 : kandidat A NOK karena terlalu jauh dari NOM, review pak Felix suggest SPK direturn_x000a_27.07.20 : 23.06.20 : under review RNP, validasi ulang kandidat A dengan pertimbangan IW Clear _x000a_16.07.20 : lokasi NOM mendapat penolakan warga dengan radius 200m, plan hari ini submit kandidat B_x000a_13.07.20 : 09.07.20 : rehunting_x000a_10.07.20 : RND not OK A karena dekat existing, need rehunting SAR &lt;150m_x000a_09.07.20 : submit kand A_x000a_09.07.20 : sudah ada 1 kandidat dan sedang di verifikasi, plan di ajukan validasinya ke XL besok_x000a_02.07.20 : 29.06.20 : Hunting_x000a_23.06.20 : SPK Release 23 jun 20"/>
  </r>
  <r>
    <m/>
    <x v="0"/>
    <s v=""/>
    <n v="115.026605"/>
    <n v="-3.6905749999999999"/>
    <n v="72"/>
    <n v="0"/>
    <m/>
    <x v="1"/>
    <m/>
    <x v="0"/>
    <s v="KAL-KS-PLI-0931-RETURN"/>
    <s v="SIMPANG EMPAT JORONG"/>
    <x v="0"/>
    <x v="0"/>
    <x v="2"/>
    <s v="KALIMANTAN"/>
    <s v="Kalimantan Selatan"/>
    <s v="Tanah Laut"/>
    <n v="6614666"/>
    <d v="2020-04-17T00:00:00"/>
    <m/>
    <n v="741"/>
    <x v="0"/>
    <d v="2020-09-14T00:00:00"/>
    <s v="W38-2020"/>
    <s v="Sep-2020"/>
    <s v="TBD"/>
    <s v="TBD"/>
    <s v="TBD"/>
    <s v="TBD"/>
    <x v="0"/>
    <s v="TBD"/>
    <s v="TBD"/>
    <x v="0"/>
    <s v="TBD"/>
    <m/>
    <m/>
    <m/>
    <m/>
    <m/>
    <m/>
    <m/>
    <m/>
    <m/>
    <m/>
    <m/>
    <m/>
    <m/>
    <m/>
    <x v="1"/>
    <s v="02.SPK RETURNED"/>
    <x v="0"/>
    <s v="18.04.20 : SPK reject by Marketing TBG_x000a_17.04.20 : SPK di recall XL/tidak jadi di assign ke TBG karena salah assign atau salah plan XL (email Mba Dibby XL)"/>
  </r>
  <r>
    <m/>
    <x v="1"/>
    <s v=""/>
    <n v="114.52221400000001"/>
    <n v="-3.4988920000000001"/>
    <n v="50"/>
    <s v="0/90/180"/>
    <m/>
    <x v="1"/>
    <m/>
    <x v="0"/>
    <s v="KAL-KS-MTP-0930-RETURN"/>
    <s v="BAKAMBAT"/>
    <x v="0"/>
    <x v="0"/>
    <x v="2"/>
    <s v="KALIMANTAN"/>
    <s v="Kalimantan Selatan"/>
    <s v="Banjar"/>
    <n v="6614568"/>
    <d v="2020-03-19T00:00:00"/>
    <m/>
    <n v="770"/>
    <x v="0"/>
    <d v="2020-08-16T00:00:00"/>
    <s v="W34-2020"/>
    <s v="Aug-2020"/>
    <s v="TBD"/>
    <s v="TBD"/>
    <s v="TBD"/>
    <s v="TBD"/>
    <x v="0"/>
    <s v="TBD"/>
    <s v="TBD"/>
    <x v="0"/>
    <s v="TBD"/>
    <m/>
    <m/>
    <m/>
    <m/>
    <m/>
    <m/>
    <m/>
    <m/>
    <m/>
    <m/>
    <m/>
    <m/>
    <m/>
    <m/>
    <x v="1"/>
    <s v="02.SPK RETURNED"/>
    <x v="0"/>
    <s v="26.03.20 : RND OK change to Colo dengan propose top tower, tower 42m permanen, SPK RETURN, CHANGE TO COLO_x000a_25.03.20 : 20.03.20 : propose change to colo ke 220733109 TBG_DSLABATMUARA jarak 204m, status masih GM dengan plan RFI permanent W4 May SST 42m (IMB clear), space availabel for XL 40m. Req Xl (pak Doddy) di 50m. Sedang dipertimbangkan kembali_x000a_"/>
  </r>
  <r>
    <s v="DESA PASI KARANGBINANGUN"/>
    <x v="1"/>
    <s v="TB"/>
    <n v="112.455454"/>
    <n v="-7.0573439999999996"/>
    <n v="50"/>
    <s v="90/200/270"/>
    <m/>
    <x v="1"/>
    <m/>
    <x v="0"/>
    <s v="JAW-JI-LMG-4278"/>
    <s v="DESA PASI KARANGBINANGUN"/>
    <x v="0"/>
    <x v="0"/>
    <x v="0"/>
    <s v="JATIM"/>
    <s v="Jawa Timur"/>
    <s v="Lamongan"/>
    <n v="6614568"/>
    <d v="2020-03-19T00:00:00"/>
    <m/>
    <n v="770"/>
    <x v="0"/>
    <d v="2020-08-16T00:00:00"/>
    <s v="W34-2020"/>
    <s v="Aug-2020"/>
    <s v="TBD"/>
    <s v="TBD"/>
    <s v="TBD"/>
    <s v="TBD"/>
    <x v="0"/>
    <s v="TBD"/>
    <s v="TBD"/>
    <x v="0"/>
    <s v="TBD"/>
    <m/>
    <m/>
    <m/>
    <m/>
    <m/>
    <m/>
    <m/>
    <m/>
    <m/>
    <m/>
    <m/>
    <m/>
    <m/>
    <m/>
    <x v="1"/>
    <s v="02.SPK RETURNED"/>
    <x v="0"/>
    <s v="22.04.20 : email konfirmasi return by XL (Bu Endang) karena ada perubahan plan XL_x000a_16.04.20 : rehunting_x000a_09.04.20 : 02.04.20 : rehunting_x000a_25.03.20 : hunting_x000a_"/>
  </r>
  <r>
    <s v="GARUNGGANG"/>
    <x v="1"/>
    <s v="TB"/>
    <n v="107.47708900000001"/>
    <n v="-6.8740560000000004"/>
    <n v="40"/>
    <s v="100/190/280"/>
    <n v="2020"/>
    <x v="0"/>
    <m/>
    <x v="0"/>
    <s v="JAW-JB-NPH-3707"/>
    <s v="GARUNGGANG"/>
    <x v="0"/>
    <x v="0"/>
    <x v="2"/>
    <s v="JABAR"/>
    <s v="Jawa Barat"/>
    <s v="KAB. BANDUNG BARAT"/>
    <n v="6614560"/>
    <d v="2020-03-16T00:00:00"/>
    <m/>
    <n v="773"/>
    <x v="0"/>
    <d v="2020-08-13T00:00:00"/>
    <s v="W33-2020"/>
    <s v="Aug-2020"/>
    <s v="TBD"/>
    <s v="TBD"/>
    <s v="TBD"/>
    <s v="TBD"/>
    <x v="0"/>
    <s v="TBD"/>
    <s v="TBD"/>
    <x v="0"/>
    <s v="TBD"/>
    <s v="MW"/>
    <m/>
    <m/>
    <m/>
    <m/>
    <m/>
    <m/>
    <m/>
    <m/>
    <m/>
    <m/>
    <m/>
    <m/>
    <m/>
    <x v="1"/>
    <s v="02.SPK RETURNED"/>
    <x v="0"/>
    <s v="08.09.20 : email return by system, titik nom berada di Kawasan perumahan Kota Baru Parahyangan, dan warga radius perumahan semua menolak_x000a_08.08.20 : email return dari XL_x000a_20.07.20 : 16.07.20 : gagal IW, SPK propose return_x000a_13.07.20 : IW clear kand F_x000a_11.07.20 : review TNP OK kandidat F (107.4764 -6.8744639 107°28'35''E 6°52'28.07''S) SST 42m_x000a_09.07.20 : IW on going, plan IW clear minggu ini 10 jul_x000a_02.07.20 : rehunting, NOM di dalam kawasan kota baru parahyangan (XL propose di dalam kompleks, karena kalau di luar near existing XL), propose return by XL karena hard kandidat (tidak memungkinkan membangun tower di dalam kompleks Kota Baru Parahyangan karena mendapat penolakan pihak komplek)_x000a_30.06.20 : change transport type menjadi MW, request SK PSB PLN untuk continue PLN Connectionnya_x000a_29.06.20 : rehunting_x000a_25.06.20 : 22.06.20 : 18.06.20 : 15.06.20 : Kandidat C RNP NOK. Plan submit kandidat senin 15/06/2020_x000a_11.06.20 : IW 300 kk_x000a_08.06.20 : 04.06.20 : proses revalidasi ulang, kandidat sesuai arahan XL_x000a_01.06.20 : 29.05.20 : proses revalidasi ulang_x000a_28.05.20 : 25.05.20 : 14.05.20 : IW on going plan clear 18 May_x000a_08.05.20 : 30.04.20 : IW OG Plan ada potensi Penolakan Warga Paralel  rehunting plan submit kandidat tgl 2 Mei_x000a_23.04.20 : 16.04.20 : IW on going_x000a_09.04.20 : 02.04.20 : 25.03.20 : IW on Going, plan IW clear tgl 3 april_x000a_"/>
  </r>
  <r>
    <m/>
    <x v="1"/>
    <s v=""/>
    <n v="109.339471"/>
    <n v="0.472825"/>
    <n v="40"/>
    <s v="30/100/300"/>
    <m/>
    <x v="1"/>
    <m/>
    <x v="0"/>
    <s v="KAL-KB-MPW-0702-RETURN"/>
    <s v="MENJALIN"/>
    <x v="0"/>
    <x v="0"/>
    <x v="3"/>
    <s v="KALIMANTAN"/>
    <s v="Kalimantan Barat"/>
    <s v="KAB. LANDAK"/>
    <n v="6614554"/>
    <d v="2020-03-13T00:00:00"/>
    <m/>
    <n v="776"/>
    <x v="0"/>
    <d v="2020-08-10T00:00:00"/>
    <s v="W33-2020"/>
    <s v="Aug-2020"/>
    <s v="TBD"/>
    <s v="TBD"/>
    <s v="TBD"/>
    <s v="TBD"/>
    <x v="0"/>
    <s v="TBD"/>
    <s v="TBD"/>
    <x v="0"/>
    <s v="TBD"/>
    <m/>
    <m/>
    <m/>
    <m/>
    <m/>
    <m/>
    <m/>
    <m/>
    <m/>
    <m/>
    <m/>
    <m/>
    <m/>
    <m/>
    <x v="1"/>
    <s v="02.SPK RETURNED"/>
    <x v="0"/>
    <s v="23.03.20 : SPK DROPED by XL karena perubahan ID XL, dan di release New SPK no. 6614705 tgl 12 May dengan ID KAL-KB-NBA-0710 MENJALIN_x000a_18.03.20 : Submit Kandidat A Lat. 0,47319 Long. 109,33904 to HO_x000a_20.03.20 : Kand A Reject TNP namun masih menunggu NOM arahan dari XL "/>
  </r>
  <r>
    <s v="PURA GUNUNG SALAK PERMANEN"/>
    <x v="1"/>
    <s v="TB"/>
    <n v="106.7359"/>
    <n v="-6.668111111"/>
    <n v="40"/>
    <s v="90/210/330"/>
    <m/>
    <x v="1"/>
    <m/>
    <x v="2"/>
    <s v="JAW-JB-CBI-0065"/>
    <s v="PURA GUNUNG SALAK Permanen"/>
    <x v="0"/>
    <x v="0"/>
    <x v="3"/>
    <s v="JABODETABEK (OUTER)"/>
    <s v="Jawa Barat"/>
    <s v="BOGOR"/>
    <n v="6614553"/>
    <d v="2020-03-13T00:00:00"/>
    <m/>
    <n v="776"/>
    <x v="0"/>
    <d v="2020-08-10T00:00:00"/>
    <s v="W33-2020"/>
    <s v="Aug-2020"/>
    <s v="TBD"/>
    <s v="TBD"/>
    <s v="TBD"/>
    <s v="TBD"/>
    <x v="0"/>
    <s v="TBD"/>
    <s v="TBD"/>
    <x v="0"/>
    <s v="TBD"/>
    <s v="MW"/>
    <m/>
    <m/>
    <m/>
    <m/>
    <m/>
    <m/>
    <m/>
    <m/>
    <m/>
    <m/>
    <m/>
    <m/>
    <m/>
    <x v="1"/>
    <s v="02.SPK RETURNED"/>
    <x v="0"/>
    <s v="11.08.20 : email SPK return by XL, Category Return Community Issue, Return By XL_x000a_06.08.20 : MOM : SPK propose drop oleh XL karena durasi_x000a_06.08.20 : IW on going  Sisa 1 Kk (tanah kosong), paralel submit kandidat baru E,F,H,I under RNP review _x000a_03.08.20 : 30.07.20 : IW On Going, Terkendala 1 Kk (tanah kosong)_x000a_23.07.20 : Re-IW On Going kand A, 23kk, clear 19kk, 4kk plan dilakukan door to door, Plan IW Clear 26/07_x000a_20.07.20 : IW On Going, masih dikejar untuk mendapatkan persetujuan 1kk, paralel sedang di Re IW kandidat A_x000a_16.07.20 : 13.07.20 : IW On Going, masih dikejar untuk mendapatkan persetujuan 1kk_x000a_09.07.20 : MOM :  IW On Going, masih dikejar untuk mendapatkan persetujuan 1kk_x000a_06.07.20 : 02.07.20 : IW on going kurang 1 kk, plan IW clear sabtu 4 juli, plan start CME 10 jul, plan RFI 10 aug 20_x000a_29.06.20 : 25.06.20 : validasi RND kandidat B approved RF 40m OK, Plan IW Done Jun 2020_x000a_22.06.20 : 18.06.20 : 15.06.20 : 11.06.20 : rehunting, plan IW done jun 20_x000a_08.06.20 : need arahan karena tidak mendapatkan persetujuan dari pihak PURA GUNUNG SALAK untuk membangun menara di dalam kawasan Pura._x000a_04.06.20 : 01.06.20 : 29.05.20 : waiting RND review_x000a_28.05.20 : 25.05.20 : rehunting_x000a_15.05.20 : 14.05.20 : 08.05.20 : rehunting_x000a_30.04.20 : rehunting_x000a_23.04.20 : 16.04.20 : rehunting_x000a_09.04.20 : 02.04.20 : rehunting_x000a_25.03.20 : hunting_x000a_"/>
  </r>
  <r>
    <s v="SEI MANGKEI_BOSAR"/>
    <x v="1"/>
    <s v="TB"/>
    <n v="99.344319999999996"/>
    <s v="  3.132626"/>
    <n v="40"/>
    <s v="90/240/300"/>
    <n v="2020"/>
    <x v="0"/>
    <m/>
    <x v="0"/>
    <s v="SUM-SU-PMS-2191"/>
    <s v="SEI MANGKEI_BOSAR"/>
    <x v="0"/>
    <x v="0"/>
    <x v="1"/>
    <s v="SUMBAGUT"/>
    <s v="Kep. Bangka Belitung"/>
    <s v="KAB. SIMALUNGUN"/>
    <n v="6614554"/>
    <d v="2020-03-13T00:00:00"/>
    <m/>
    <n v="776"/>
    <x v="0"/>
    <d v="2020-08-10T00:00:00"/>
    <s v="W33-2020"/>
    <s v="Aug-2020"/>
    <s v="TBD"/>
    <s v="TBD"/>
    <s v="TBD"/>
    <s v="TBD"/>
    <x v="0"/>
    <s v="TBD"/>
    <s v="TBD"/>
    <x v="0"/>
    <s v="TBD"/>
    <m/>
    <m/>
    <m/>
    <m/>
    <m/>
    <m/>
    <m/>
    <m/>
    <m/>
    <m/>
    <m/>
    <m/>
    <m/>
    <m/>
    <x v="1"/>
    <s v="02.SPK RETURNED"/>
    <x v="0"/>
    <s v="30.04.20 : 28.04.20 : SPK return by XL karena adanya perubahan plan (email Bu Anggie)_x000a_23.04.20 : TNP review_x000a_16.04.20 : menunggu surat balasan KIM/PTPN, proses sirkuler_x000a_09.04.20 : belum ada balasan dari KIM_x000a_06.04.20 : KIM meminta diajukan surat ulang oleh TBG, plan kamis 9 PAril surat baru dapat dimasukkan karena menyesuaikan jadwal masuk Pic KIM, balasan surat nantinya digunakan sebagai evidence ke XL._x000a_02.04.20 : 30.03.20 :  info CMI tidak pernah ada pengajuan kerjasama ke PT. KIM tetapi hanya ke PTPN, akan di carikan evidence menegnai pengajuan kerjasama CMI seperti yang telah disampaikan KIM._x000a_29.03.20 :  NOM berada di Kawasan Industri Simalungun (KIM), dan saat ini pihak KIM tidak mau mengeluarkan izin dan menerima permohonan kerjasama dari TBG karena sebelumnya sudah pernah dilakukan joint survey dan sudah keluar harga ke kontraktor PT. CMI untuk titik NOM yang sama, Harus ada surat penarikan kerjasama dari CMI_x000a_25.03.20 : hunting_x000a_"/>
  </r>
  <r>
    <m/>
    <x v="1"/>
    <s v=""/>
    <n v="98.513729999999995"/>
    <n v="3.2207699999999999"/>
    <n v="40"/>
    <s v="10/90/290"/>
    <m/>
    <x v="1"/>
    <m/>
    <x v="0"/>
    <s v="SUM-SU-KBJ-2074-RETURN"/>
    <s v="SEMANGAT GUNUNG"/>
    <x v="0"/>
    <x v="0"/>
    <x v="1"/>
    <s v="SUMBAGUT"/>
    <s v="Kep. Bangka Belitung"/>
    <s v="KAB. KARO"/>
    <n v="6614554"/>
    <d v="2020-03-13T00:00:00"/>
    <m/>
    <n v="776"/>
    <x v="0"/>
    <d v="2020-08-10T00:00:00"/>
    <s v="W33-2020"/>
    <s v="Aug-2020"/>
    <s v="TBD"/>
    <s v="TBD"/>
    <s v="TBD"/>
    <s v="TBD"/>
    <x v="0"/>
    <s v="TBD"/>
    <s v="TBD"/>
    <x v="0"/>
    <s v="TBD"/>
    <m/>
    <m/>
    <m/>
    <m/>
    <m/>
    <m/>
    <m/>
    <m/>
    <m/>
    <m/>
    <m/>
    <m/>
    <m/>
    <m/>
    <x v="1"/>
    <s v="02.SPK RETURNED"/>
    <x v="0"/>
    <m/>
  </r>
  <r>
    <s v="CIHIDEUNG TUGURAJA"/>
    <x v="11"/>
    <s v="TB"/>
    <n v="108.21296"/>
    <n v="-7.3332899999999999"/>
    <n v="30"/>
    <s v="90/210/330"/>
    <n v="2019"/>
    <x v="2"/>
    <s v="Kel. Tuguraja Gn. Kembang RT.03 RW.04 Kec. Cihideung, Kota Tasikmalaya Prov. Jawa Barat"/>
    <x v="0"/>
    <s v="JAW-JB-TSM-3372"/>
    <s v="CIHIDEUNG TUGURAJA"/>
    <x v="0"/>
    <x v="0"/>
    <x v="2"/>
    <s v="JABAR"/>
    <s v="Jawa Barat"/>
    <s v="KOTA TASIKMALAYA"/>
    <n v="6614473"/>
    <d v="2020-02-13T00:00:00"/>
    <m/>
    <n v="805"/>
    <x v="0"/>
    <d v="2020-07-12T00:00:00"/>
    <s v="W29-2020"/>
    <s v="Jul-2020"/>
    <s v="TBD"/>
    <s v="TBD"/>
    <s v="TBD"/>
    <s v="TBD"/>
    <x v="0"/>
    <s v="TBD"/>
    <s v="TBD"/>
    <x v="0"/>
    <s v="TBD"/>
    <s v="MW"/>
    <m/>
    <m/>
    <m/>
    <m/>
    <m/>
    <m/>
    <m/>
    <m/>
    <m/>
    <m/>
    <m/>
    <m/>
    <m/>
    <x v="1"/>
    <s v="02.SPK RETURNED"/>
    <x v="40"/>
    <s v="08:30:2021:25.02.21 : SPK propossed return by XL_x000a_25.02.21 : Community issue kand E_x000a_18.02.21 : propose reloc NOM (prepare JR)_x000a_08.02.21 : 04.02.21 : 28.01.21 : kand E RND OK, plan IW clear 8 Feb_x000a_14.01.21 : note -&gt; target RFC Feb, target RFI akhir Mar 2021_x000a_11.01.21 : 03.12.20 : kand E IW clear (kandidat arahan tokoh masyarakat sekitar untuk menjauh dari area commcase), under RND XL review_x000a_26.11.20 : 23.11.20 : 19.11.20 : cand E NOK, proses penyelesaian commcase pada kandidat yang sebelumnya telah approved, plan issue solved W4 Nov_x000a_16.11.20 : kand D NOK, proses rehunting telah dilakukan sesuai arahan dan inSAR namun masih terkendala penolakan warga. Propose kandidat baru (kand E 250m dari NOM) under RNP review _x000a_12.11.20 : 09.11.20 : kand C masih commcase (penolakan warga), paralel mengajukan validasi kandidat D dengan propose tower SST 42, target IW CLEAR 12 Nov apabila masih belum ada progress maka akan direturn_x000a_05.11.20 : 02.11.20 : 29.10.20 : 26.10.20 : 22.10.20 : ada pergeseran kandidat karena penolakan warga -&gt; IMB tidak bisa release_x000a_19.10.20 : pengkondisian warga, hari ini plan start CME_x000a_15.10.20 : IW on going_x000a_12.10.20 : 08.10.20 : 05.10.20 : IW on going, plan IW clear kamis 8 oct 20_x000a_01.10.20 : IW on going_x000a_28.09.20 : 24.09.20 : 21.09.20 : 17.09.20 : 14.09.20 : 10.09.20 : Permit kota tasik, CME start setelah IMB release, sebelumnya sudah start CME (galian) tetapi di demo warga_x000a_07.09.20 : 03.09.20 : 31.08.20 : 27.08.20 : Permit kota tasik, CME start setelah IMB release, sebelumnya sudah start CME (galian) tetapi di demo warga, plan kamis depan start CME_x000a_24.08.20 : 17.08.20 : plan start CME minggu ini_x000a_13.08.20 : cihideung masih belum mulai CME nya, terkait issue comcase warga di luar radius, plan besok mob demob, plan start CME Sabtu_x000a_06.08.20 : plan CME start minggu depan 12 Aug 20_x000a_03.08.20 : 27.07.20 : 23.07.20 : plan CME start minggu depan_x000a_20.07.20 : 16.07.20 : 13.07.20 : proses perijinan_x000a_09.07.20 : plan rekom done minggu ini 10 jul, plan start proses perijinan minggu depan 13 jul,  start CME setelah proses perijinan plan 20 jul_x000a_06.07.20 : 02.07.20 : proses bayar realisasi IW dan paralel rekom, plan RFC W2 Juli, plan APD done minggu ini, Plan RFI W2 Aug (14 Aug 20)_x000a_29.06.20 : 25.06.20 : 22.06.20 : 18.06.20 : IW clear, proses eskalasi sitac, _x000a_15.06.20 : waiting TX validation cand C, paralel IW CLEAR_x000a_11.06.20 : 08.06.20 : RND OK, TNP review_x000a_07.06.20 : submit new kandidat_x000a_04.06.20 : Rehunting plan submit kandidat tgl 6 Juni_x000a_01.06.20 : 29.05.20 : Kandidat NOK Rehunting plan submit tgl 4 juni_x000a_28.05.20 : plan submit kand C jumat 29 may 20_x000a_26.05.20 : kandidat B not approve, karena dekat dengan existing._x000a_25.05.20 : 22.05.20 : RND review_x000a_19.05.20 : submit kand B_x000a_14.05.20 : validasi kand Not OK, proses rehunting_x000a_08.05.20 : rehunting, plan submit kand hari ini_x000a_30.04.20 : rehunting_x000a_23.04.20 : 16.04.20 : rehunting_x000a_09.04.20 : rehunting_x000a_02.04.20 : 25.03.20 : rehunting_x000a_19.03.20 : rehunting_x000a_12.03.20 : rehunting_x000a_20.02.20 : hunting, on going survey_x000a_13.02.20 : SPK released"/>
  </r>
  <r>
    <m/>
    <x v="1"/>
    <s v=""/>
    <n v="112.3231"/>
    <n v="-7.6355000000000004"/>
    <n v="40"/>
    <s v="90/210/330"/>
    <m/>
    <x v="1"/>
    <m/>
    <x v="0"/>
    <s v="JAW-JI-JBG-4141 [RETURN]"/>
    <s v="Sumber Boto"/>
    <x v="1"/>
    <x v="0"/>
    <x v="0"/>
    <s v="JATIM"/>
    <s v="Jawa Timur"/>
    <s v="Kab. Jombang"/>
    <n v="6614453"/>
    <d v="2020-01-31T00:00:00"/>
    <m/>
    <n v="818"/>
    <x v="0"/>
    <d v="2020-03-01T00:00:00"/>
    <s v="W10-2020"/>
    <s v="Mar-2020"/>
    <s v="TBD"/>
    <s v="TBD"/>
    <s v="TBD"/>
    <s v="TBD"/>
    <x v="0"/>
    <s v="TBD"/>
    <s v="TBD"/>
    <x v="0"/>
    <s v="TBD"/>
    <m/>
    <m/>
    <m/>
    <m/>
    <m/>
    <m/>
    <m/>
    <m/>
    <m/>
    <m/>
    <m/>
    <m/>
    <m/>
    <m/>
    <x v="1"/>
    <s v="02.SPK RETURNED"/>
    <x v="0"/>
    <s v="13.02.20 : SPK RETURN, change entity comppany to SKP_x000a_CME BY XL 06.02.20 : ERM, under review Power, CME by XL"/>
  </r>
  <r>
    <m/>
    <x v="1"/>
    <s v=""/>
    <n v="106.750308"/>
    <n v="-6.3939329999999996"/>
    <n v="42"/>
    <s v="10/110/190/280"/>
    <m/>
    <x v="1"/>
    <m/>
    <x v="2"/>
    <s v="JAW-JB-DPK-0438"/>
    <s v="Bojongsari Sawangan"/>
    <x v="1"/>
    <x v="2"/>
    <x v="3"/>
    <s v="JABODETABEK (INNER)"/>
    <s v="Jawa Barat"/>
    <s v="KOTA DEPOK"/>
    <n v="6614397"/>
    <d v="2020-01-15T00:00:00"/>
    <m/>
    <n v="834"/>
    <x v="0"/>
    <d v="2020-02-14T00:00:00"/>
    <s v="W07-2020"/>
    <s v="Feb-2020"/>
    <s v="TBD"/>
    <s v="TBD"/>
    <s v="TBD"/>
    <s v="TBD"/>
    <x v="0"/>
    <s v="TBD"/>
    <s v="TBD"/>
    <x v="0"/>
    <s v="TBD"/>
    <m/>
    <m/>
    <m/>
    <m/>
    <m/>
    <m/>
    <m/>
    <m/>
    <m/>
    <m/>
    <m/>
    <m/>
    <m/>
    <m/>
    <x v="1"/>
    <s v="02.SPK RETURNED"/>
    <x v="41"/>
    <s v="13.02.20 : email return by XL-EID_x000a_04.02.20 : hasil ERM DROP by XL karena RND NOK -&gt; ANTENNA TOO LOW"/>
  </r>
  <r>
    <m/>
    <x v="1"/>
    <s v=""/>
    <n v="107.551635"/>
    <n v="-6.8576589999999999"/>
    <n v="30"/>
    <s v="0/120/240"/>
    <m/>
    <x v="1"/>
    <s v="Kp. Kamarung Rt05/04 Citeurep - Cimahi- Cimahi"/>
    <x v="0"/>
    <s v="JAW-JB-CMH-8077"/>
    <s v="CITEUREUP"/>
    <x v="1"/>
    <x v="0"/>
    <x v="2"/>
    <s v="JABAR"/>
    <s v="Jawa Barat"/>
    <s v="KOTA CIMAHI"/>
    <n v="6614396"/>
    <d v="2020-01-15T00:00:00"/>
    <m/>
    <n v="834"/>
    <x v="0"/>
    <d v="2020-02-14T00:00:00"/>
    <s v="W07-2020"/>
    <s v="Feb-2020"/>
    <s v="TBD"/>
    <s v="TBD"/>
    <s v="TBD"/>
    <s v="TBD"/>
    <x v="0"/>
    <s v="TBD"/>
    <s v="TBD"/>
    <x v="0"/>
    <s v="TBD"/>
    <m/>
    <m/>
    <m/>
    <m/>
    <m/>
    <m/>
    <m/>
    <m/>
    <m/>
    <m/>
    <m/>
    <m/>
    <m/>
    <m/>
    <x v="1"/>
    <s v="02.SPK RETURNED"/>
    <x v="0"/>
    <s v="24.01.20 : email Return by XL, Teknik, Near existing XL_x000a_24.01.20 : email pengembalian SPK by Markering karena Drop by XL (RND NOK -&gt; Near Existing)"/>
  </r>
  <r>
    <m/>
    <x v="1"/>
    <s v=""/>
    <n v="112.36999"/>
    <n v="-7.1737000000000002"/>
    <n v="50"/>
    <s v="90/200/270"/>
    <m/>
    <x v="1"/>
    <m/>
    <x v="0"/>
    <s v="JAW-JI-LMG-4277"/>
    <s v="KEMBANGBAHU_LOPANG"/>
    <x v="1"/>
    <x v="0"/>
    <x v="0"/>
    <s v="JATIM"/>
    <s v="Jawa Timur"/>
    <s v="KAB. LAMONGAN"/>
    <n v="6614396"/>
    <d v="2020-01-15T00:00:00"/>
    <m/>
    <n v="834"/>
    <x v="0"/>
    <d v="2020-02-14T00:00:00"/>
    <s v="W07-2020"/>
    <s v="Feb-2020"/>
    <s v="TBD"/>
    <s v="TBD"/>
    <s v="TBD"/>
    <s v="TBD"/>
    <x v="0"/>
    <s v="TBD"/>
    <s v="TBD"/>
    <x v="0"/>
    <s v="TBD"/>
    <m/>
    <m/>
    <m/>
    <m/>
    <m/>
    <m/>
    <m/>
    <m/>
    <m/>
    <m/>
    <m/>
    <m/>
    <m/>
    <m/>
    <x v="1"/>
    <s v="02.SPK RETURNED"/>
    <x v="0"/>
    <s v="24.01.20 : email Return by XL, Teknik, Antenna too low_x000a_24.01.20 : email pengembalian SPK by Markering karena Drop by XL (RND NOK -&gt; ANTENNA TOO LOW)"/>
  </r>
  <r>
    <s v="NYIUR PONDOK KELAPA"/>
    <x v="1"/>
    <s v="TB"/>
    <n v="106.926421"/>
    <n v="-6.2393010000000002"/>
    <n v="30"/>
    <s v="0/90/180/280"/>
    <m/>
    <x v="1"/>
    <s v="Jl. Tipar No.28, Kel. Pondok Kelapa RT.04 RW.007 Kec. Duren Sawit, Kota Jakarta Timur Prov. DKI Jakarta"/>
    <x v="2"/>
    <s v="JAW-JK-CKG-0662"/>
    <s v="Nyiur Pondok Kelapa"/>
    <x v="0"/>
    <x v="0"/>
    <x v="3"/>
    <s v="JABODETABEK (INNER)"/>
    <s v="DKI Jakarta"/>
    <s v="JAKARTA TIMUR"/>
    <n v="6614397"/>
    <d v="2020-01-15T00:00:00"/>
    <m/>
    <n v="834"/>
    <x v="0"/>
    <d v="2020-06-13T00:00:00"/>
    <s v="W24-2020"/>
    <s v="Jun-2020"/>
    <s v="TBD"/>
    <s v="TBD"/>
    <s v="TBD"/>
    <s v="TBD"/>
    <x v="0"/>
    <s v="TBD"/>
    <s v="TBD"/>
    <x v="0"/>
    <s v="TBD"/>
    <s v="MW"/>
    <m/>
    <m/>
    <m/>
    <m/>
    <m/>
    <m/>
    <m/>
    <m/>
    <m/>
    <m/>
    <m/>
    <m/>
    <m/>
    <x v="1"/>
    <s v="02.SPK RETURNED"/>
    <x v="0"/>
    <s v="13.08.20 : 11.08.20 : email SPK return, Failed legal aspect_x000a_10.08.20 : 06.08.20 : MOM : SPK propose drop oleh XL karena durasi_x000a_06.08.20 : 03.08.20 : 30.07.20 : 27.07.20 : 23.07.20 : 20.07.20 : Poin2 yang dimintakan LL, sedang di review ke legal TBG, sudah clear review dari legal_x000a_16.07.20 : IW clear, proses eskalasi sitac_x000a_13.07.20 : 09.07.20 : MOM : ada isu poin PKS dg LL, malam ini pertemusan_x000a_06.07.20 : 02.07.20 : rekom process, plan start CME 8 juli, plan RFI 5 Aug_x000a_29.06.20 : IW clear_x000a_25.06.20 : IW kurang 1 kk, pole MCP 20m_x000a_25.06.20 : paralel submit kandidat G propose MCP 25 , RNP NOK near existing, Plan IW Done Jun 2020_x000a_22.06.20 : 18.06.20 : kand F NOK terlalu dekat existing, plan kembali ke kand E yg ada penolakan warga luar radius, plan start CME end of Jun_x000a_15.06.20 : 11.06.20 : IW clear_x000a_08.06.20 : 04.06.20 : 01.06.20 : 29.05.20 : paralel validasi kand alternatif, waiting TNP review_x000a_28.05.20 : 25.05.20 : 08.05.20 : 30.04.20 : IW on going_x000a_23.04.20 : 16.04.20 : 09.04.20 : 02.04.20 : 25.03.20 : IW on going_x000a_19.03.20 :  validasi RND_x000a_20.02.20 : kand A =  kandidat A, waiting approval menjadi MCP 20m_x000a_13.02.20 : 06.02.20 : Kand A = Candidate A Submit_x000a_17.01.20 : hasil assessment PDI done (email arief), proses input STIP 1 B2S"/>
  </r>
  <r>
    <m/>
    <x v="1"/>
    <s v=""/>
    <n v="111.27070999999999"/>
    <n v="-7.6315799999999996"/>
    <n v="50"/>
    <s v="0/120/240"/>
    <m/>
    <x v="1"/>
    <m/>
    <x v="0"/>
    <s v="JAW-JI-MGT-4130"/>
    <s v="PANEKAN_SUMBERDODOL"/>
    <x v="1"/>
    <x v="0"/>
    <x v="0"/>
    <s v="JATIM"/>
    <s v="Jawa Timur"/>
    <s v="KAB. MAGETAN"/>
    <n v="6614396"/>
    <d v="2020-01-15T00:00:00"/>
    <m/>
    <n v="834"/>
    <x v="0"/>
    <d v="2020-02-14T00:00:00"/>
    <s v="W07-2020"/>
    <s v="Feb-2020"/>
    <s v="TBD"/>
    <s v="TBD"/>
    <s v="TBD"/>
    <s v="TBD"/>
    <x v="0"/>
    <s v="TBD"/>
    <s v="TBD"/>
    <x v="0"/>
    <s v="TBD"/>
    <m/>
    <m/>
    <m/>
    <m/>
    <m/>
    <m/>
    <m/>
    <m/>
    <m/>
    <m/>
    <m/>
    <m/>
    <m/>
    <m/>
    <x v="1"/>
    <s v="02.SPK RETURNED"/>
    <x v="0"/>
    <s v="24.01.20 : email Return by XL, Teknik, Antenna too low_x000a_24.01.20 : email pengembalian SPK by Markering karena Drop by XL (RND NOK -&gt; ANTENNA TOO LOW)"/>
  </r>
  <r>
    <m/>
    <x v="1"/>
    <s v=""/>
    <n v="106.823746"/>
    <n v="-6.2554299999999996"/>
    <n v="25"/>
    <s v="0/90/180/270"/>
    <m/>
    <x v="1"/>
    <m/>
    <x v="2"/>
    <s v="JAW-JK-KYB-0106"/>
    <s v="PASAR WARUNG BUNCIT"/>
    <x v="1"/>
    <x v="2"/>
    <x v="3"/>
    <s v="JABODETABEK (INNER)"/>
    <s v="DKI Jakarta"/>
    <s v="JAKARTA SELATAN"/>
    <n v="6614397"/>
    <d v="2020-01-15T00:00:00"/>
    <m/>
    <n v="834"/>
    <x v="0"/>
    <d v="2020-02-14T00:00:00"/>
    <s v="W07-2020"/>
    <s v="Feb-2020"/>
    <s v="TBD"/>
    <s v="TBD"/>
    <s v="TBD"/>
    <s v="TBD"/>
    <x v="0"/>
    <s v="TBD"/>
    <s v="TBD"/>
    <x v="0"/>
    <s v="TBD"/>
    <m/>
    <m/>
    <m/>
    <m/>
    <m/>
    <m/>
    <m/>
    <m/>
    <m/>
    <m/>
    <m/>
    <m/>
    <m/>
    <m/>
    <x v="1"/>
    <s v="02.SPK RETURNED"/>
    <x v="0"/>
    <s v="28.01.20 : email Return by XL, Teknik, Antenna too low"/>
  </r>
  <r>
    <m/>
    <x v="1"/>
    <s v=""/>
    <n v="123.617"/>
    <n v="-10.169499999999999"/>
    <n v="40"/>
    <s v="50/155/250"/>
    <m/>
    <x v="1"/>
    <m/>
    <x v="4"/>
    <s v="NUS-NT-KPG-0251"/>
    <s v="Rafael Oepoi"/>
    <x v="1"/>
    <x v="2"/>
    <x v="0"/>
    <s v="BALINUSRA"/>
    <s v="Nusa Tenggara Timur"/>
    <s v="Kota Kupang"/>
    <n v="6614398"/>
    <d v="2020-01-15T00:00:00"/>
    <m/>
    <n v="834"/>
    <x v="0"/>
    <d v="2020-02-14T00:00:00"/>
    <s v="W07-2020"/>
    <s v="Feb-2020"/>
    <s v="TBD"/>
    <s v="TBD"/>
    <s v="TBD"/>
    <s v="TBD"/>
    <x v="0"/>
    <s v="TBD"/>
    <s v="TBD"/>
    <x v="0"/>
    <s v="TBD"/>
    <m/>
    <m/>
    <m/>
    <m/>
    <m/>
    <m/>
    <m/>
    <m/>
    <m/>
    <m/>
    <m/>
    <m/>
    <m/>
    <m/>
    <x v="1"/>
    <s v="02.SPK RETURNED"/>
    <x v="0"/>
    <s v="24.01.20 : email pengembalian SPK oleh XL (email Sherli) karena adanya perubahan plan XL (Antenna too low)"/>
  </r>
  <r>
    <s v="RAWABOLA KELAPA DUA"/>
    <x v="1"/>
    <s v="TB"/>
    <n v="106.88846700000001"/>
    <n v="-6.3509200000000003"/>
    <n v="30"/>
    <s v="0/90/190320"/>
    <m/>
    <x v="1"/>
    <m/>
    <x v="2"/>
    <s v="JAW-JK-CKG-0436"/>
    <s v="Rawabola Kelapa Dua"/>
    <x v="0"/>
    <x v="0"/>
    <x v="3"/>
    <s v="JABODETABEK (INNER)"/>
    <s v="DKI Jakarta"/>
    <s v="JAKARTA TIMUR"/>
    <n v="6614397"/>
    <d v="2020-01-15T00:00:00"/>
    <m/>
    <n v="834"/>
    <x v="0"/>
    <d v="2020-06-13T00:00:00"/>
    <s v="W24-2020"/>
    <s v="Jun-2020"/>
    <s v="TBD"/>
    <s v="TBD"/>
    <s v="TBD"/>
    <s v="TBD"/>
    <x v="0"/>
    <s v="TBD"/>
    <s v="TBD"/>
    <x v="0"/>
    <s v="TBD"/>
    <m/>
    <m/>
    <m/>
    <m/>
    <m/>
    <m/>
    <m/>
    <m/>
    <m/>
    <m/>
    <m/>
    <m/>
    <m/>
    <m/>
    <x v="1"/>
    <s v="02.SPK RETURNED"/>
    <x v="0"/>
    <s v="02.03.20 : email CANCEL SPK BY XL (Bu Anggie) karena perubahan plan XL_x000a_20.02.20 : 13.02.20 : 06.02.20 : Kand A = Candidate A Submit_x000a_17.01.20 : hasil assessment PDI done (email arief), propose change to colo (email sherly), proses input STIP 1 B2S"/>
  </r>
  <r>
    <m/>
    <x v="1"/>
    <s v=""/>
    <n v="105.203611"/>
    <n v="-5.4302270000000004"/>
    <n v="50"/>
    <s v="90/240/310"/>
    <m/>
    <x v="1"/>
    <m/>
    <x v="0"/>
    <s v="SUM-LA-GDT-1045-RETURN"/>
    <s v="TALANG MULYA"/>
    <x v="1"/>
    <x v="0"/>
    <x v="1"/>
    <s v="LAMPUNG"/>
    <s v="Lampung"/>
    <s v="KAB. PESAWARAN"/>
    <n v="6614391"/>
    <d v="2020-01-15T00:00:00"/>
    <m/>
    <n v="834"/>
    <x v="0"/>
    <d v="2020-02-14T00:00:00"/>
    <s v="W07-2020"/>
    <s v="Feb-2020"/>
    <s v="TBD"/>
    <s v="TBD"/>
    <s v="TBD"/>
    <s v="TBD"/>
    <x v="0"/>
    <s v="TBD"/>
    <s v="TBD"/>
    <x v="0"/>
    <s v="TBD"/>
    <m/>
    <m/>
    <m/>
    <m/>
    <m/>
    <m/>
    <m/>
    <m/>
    <m/>
    <m/>
    <m/>
    <m/>
    <m/>
    <m/>
    <x v="1"/>
    <s v="02.SPK RETURNED"/>
    <x v="0"/>
    <s v="28.01.20 : email Return by XL, Teknik, Sectoral Blocking"/>
  </r>
  <r>
    <m/>
    <x v="1"/>
    <s v=""/>
    <n v="107.871641"/>
    <n v="-6.9642369999999998"/>
    <n v="40"/>
    <s v="0/120/240"/>
    <m/>
    <x v="1"/>
    <m/>
    <x v="0"/>
    <s v="JAW-JB-SOR-3935"/>
    <s v="TANJUNGWANGI_CINULANG"/>
    <x v="1"/>
    <x v="0"/>
    <x v="2"/>
    <s v="JABAR"/>
    <s v="Jawa Barat"/>
    <s v="KAB. BANDUNG"/>
    <n v="6614391"/>
    <d v="2020-01-15T00:00:00"/>
    <m/>
    <n v="834"/>
    <x v="0"/>
    <d v="2020-02-14T00:00:00"/>
    <s v="W07-2020"/>
    <s v="Feb-2020"/>
    <s v="TBD"/>
    <s v="TBD"/>
    <s v="TBD"/>
    <s v="TBD"/>
    <x v="0"/>
    <s v="TBD"/>
    <s v="TBD"/>
    <x v="0"/>
    <s v="TBD"/>
    <m/>
    <m/>
    <m/>
    <m/>
    <m/>
    <m/>
    <m/>
    <m/>
    <m/>
    <m/>
    <m/>
    <m/>
    <m/>
    <m/>
    <x v="1"/>
    <s v="02.SPK RETURNED"/>
    <x v="0"/>
    <s v="28.01.20 : email Return by XL, Teknik, Sectoral Blocking"/>
  </r>
  <r>
    <m/>
    <x v="1"/>
    <s v=""/>
    <n v="107.02460000000001"/>
    <n v="-6.8842800000000004"/>
    <n v="40"/>
    <s v="90/190/270"/>
    <m/>
    <x v="1"/>
    <m/>
    <x v="2"/>
    <s v="JAW-JB-SBM-2108"/>
    <s v="TITISAN SUKALARANG"/>
    <x v="1"/>
    <x v="2"/>
    <x v="3"/>
    <s v="JABODETABEK (OUTER)"/>
    <s v="Jawa Barat"/>
    <s v="SUKABUMI"/>
    <n v="6614392"/>
    <d v="2020-01-15T00:00:00"/>
    <m/>
    <n v="834"/>
    <x v="0"/>
    <d v="2020-02-14T00:00:00"/>
    <s v="W07-2020"/>
    <s v="Feb-2020"/>
    <s v="TBD"/>
    <s v="TBD"/>
    <s v="TBD"/>
    <s v="TBD"/>
    <x v="0"/>
    <s v="TBD"/>
    <s v="TBD"/>
    <x v="0"/>
    <s v="TBD"/>
    <m/>
    <m/>
    <m/>
    <m/>
    <m/>
    <m/>
    <m/>
    <m/>
    <m/>
    <m/>
    <m/>
    <m/>
    <m/>
    <m/>
    <x v="1"/>
    <s v="02.SPK RETURNED"/>
    <x v="0"/>
    <s v="21.01.20 : email penarikan/pembatalan SPK oleh XL (Bu Anggie) karena adanya perubahan plan XL"/>
  </r>
  <r>
    <m/>
    <x v="1"/>
    <s v=""/>
    <n v="106.91822000000001"/>
    <n v="-6.4361100000000002"/>
    <n v="36"/>
    <s v="100/270/350"/>
    <m/>
    <x v="1"/>
    <m/>
    <x v="2"/>
    <s v="JAW-JB-CBI-0091"/>
    <s v="Vaksindo Gunung Putri"/>
    <x v="1"/>
    <x v="2"/>
    <x v="3"/>
    <s v="JABODETABEK (OUTER)"/>
    <s v="Jawa Barat"/>
    <s v="BOGOR"/>
    <n v="6614397"/>
    <d v="2020-01-15T00:00:00"/>
    <m/>
    <n v="834"/>
    <x v="0"/>
    <d v="2020-02-14T00:00:00"/>
    <s v="W07-2020"/>
    <s v="Feb-2020"/>
    <s v="TBD"/>
    <s v="TBD"/>
    <s v="TBD"/>
    <s v="TBD"/>
    <x v="0"/>
    <s v="TBD"/>
    <s v="TBD"/>
    <x v="0"/>
    <s v="TBD"/>
    <m/>
    <m/>
    <m/>
    <m/>
    <m/>
    <m/>
    <m/>
    <m/>
    <m/>
    <m/>
    <m/>
    <m/>
    <m/>
    <m/>
    <x v="1"/>
    <s v="02.SPK RETURNED"/>
    <x v="41"/>
    <s v="13.02.20 : email return by XL-EID_x000a_04.02.20 : hasil ERM DROP by XL karena RND NOK -&gt; ANTENNA TOO LOW"/>
  </r>
  <r>
    <m/>
    <x v="1"/>
    <s v=""/>
    <n v="108.50758"/>
    <n v="-6.7013600000000002"/>
    <n v="30"/>
    <s v="0/120/240"/>
    <n v="2020"/>
    <x v="0"/>
    <m/>
    <x v="0"/>
    <s v="JAW-JB-SBR-3784"/>
    <s v="WERU LOR_WERU"/>
    <x v="1"/>
    <x v="0"/>
    <x v="2"/>
    <s v="JABAR"/>
    <s v="Jawa Barat"/>
    <s v="KAB. CIREBON"/>
    <n v="6614396"/>
    <d v="2020-01-15T00:00:00"/>
    <m/>
    <n v="834"/>
    <x v="0"/>
    <d v="2020-02-14T00:00:00"/>
    <s v="W07-2020"/>
    <s v="Feb-2020"/>
    <s v="TBD"/>
    <s v="TBD"/>
    <s v="TBD"/>
    <s v="TBD"/>
    <x v="0"/>
    <s v="TBD"/>
    <s v="TBD"/>
    <x v="0"/>
    <s v="TBD"/>
    <m/>
    <m/>
    <m/>
    <m/>
    <m/>
    <m/>
    <m/>
    <m/>
    <m/>
    <m/>
    <m/>
    <m/>
    <m/>
    <m/>
    <x v="1"/>
    <s v="02.SPK RETURNED"/>
    <x v="0"/>
    <s v="24.01.20 : email Return by XL, Teknik, Antenna too low_x000a_24.01.20 : email pengembalian SPK by Markering karena Drop by XL (RND NOK -&gt; ANTENNA TOO LOW)"/>
  </r>
  <r>
    <s v="YOS SUDARSO SRAGEN"/>
    <x v="1"/>
    <s v="PKP"/>
    <n v="111.02177500000001"/>
    <n v="-7.4245000000000001"/>
    <n v="50"/>
    <s v="40/185/290"/>
    <m/>
    <x v="1"/>
    <m/>
    <x v="2"/>
    <s v="JAW-JT-SGN-1837"/>
    <s v="Yos Sudarso Sragen"/>
    <x v="1"/>
    <x v="2"/>
    <x v="2"/>
    <s v="JATENG"/>
    <s v="Jawa Tengah"/>
    <s v="SRAGEN"/>
    <n v="6614397"/>
    <d v="2020-01-15T00:00:00"/>
    <m/>
    <n v="834"/>
    <x v="0"/>
    <d v="2020-02-14T00:00:00"/>
    <s v="W07-2020"/>
    <s v="Feb-2020"/>
    <s v="TBD"/>
    <s v="TBD"/>
    <s v="TBD"/>
    <s v="TBD"/>
    <x v="0"/>
    <s v="TBD"/>
    <s v="TBD"/>
    <x v="0"/>
    <s v="TBD"/>
    <m/>
    <m/>
    <m/>
    <m/>
    <m/>
    <m/>
    <m/>
    <m/>
    <m/>
    <m/>
    <m/>
    <m/>
    <m/>
    <m/>
    <x v="1"/>
    <s v="02.SPK RETURNED"/>
    <x v="0"/>
    <s v="28.01.20 : email Return by XL, Teknik, Antenna too low"/>
  </r>
  <r>
    <s v="BATU_SONGGOKERTO"/>
    <x v="1"/>
    <s v="TB"/>
    <n v="112.497181"/>
    <n v="-7.8642669999999999"/>
    <n v="30"/>
    <s v="0/100/290"/>
    <n v="2020"/>
    <x v="0"/>
    <s v="Jl. Raya Songgoriti No. 24 Desa Songgokerto Kecamatan Batu Kota Batu"/>
    <x v="0"/>
    <s v="JAW-JI-BTU-4111"/>
    <s v="BATU_SONGGOKERTO"/>
    <x v="0"/>
    <x v="0"/>
    <x v="0"/>
    <s v="JATIM"/>
    <s v="Jawa Timur"/>
    <s v="KOTA BATU"/>
    <n v="6614369"/>
    <d v="2020-01-13T00:00:00"/>
    <m/>
    <n v="836"/>
    <x v="0"/>
    <d v="2020-06-11T00:00:00"/>
    <s v="W24-2020"/>
    <s v="Jun-2020"/>
    <s v="TBD"/>
    <s v="TBD"/>
    <s v="TBD"/>
    <s v="TBD"/>
    <x v="0"/>
    <s v="TBD"/>
    <s v="TBD"/>
    <x v="0"/>
    <s v="TBD"/>
    <s v="FO"/>
    <m/>
    <m/>
    <m/>
    <m/>
    <m/>
    <m/>
    <m/>
    <m/>
    <m/>
    <m/>
    <m/>
    <m/>
    <m/>
    <x v="1"/>
    <s v="02.SPK RETURNED"/>
    <x v="42"/>
    <s v="11.02.21 : area MORATORIUM, high aging, return by XL_x000a_11.01.21 : isu IMB NY release Kota Batu Malang, pihak RT/RW belum bisa memberikan rekomendasi karena belum ada acuan perda terkait pembangunan menara telekomunikasi _x000a_17.12.20 : estimasi terbit produk perijinan Jan 2021_x000a_10.12.20 : 07.12.20 : 03.12.20 : surat resmi KPKNL sudah relase, proses perijinan dengan PEMDA terkait release IMB (issue rekomendasi RT/RW setempat), estimasi penyelesaian 11 Dec _x000a_30.11.20 : 19.11.20 : 12.11.20 : sudah dilakukan survey tgl 7 Nov, dari sisi koordinat clear, menunggu surat resmi pihak KPKNL (estimasi 2 minggu), target IW clear W5 Nov, RFC W1 Dec_x000a_09.11.20 : 05.11.20 : 02.11.20 : 29.10.20 : 26.10.20 : surat jawaban dari BPPP akan diproses setelah survey KPKNL yg dilaksanakan pada W1 Nov_x000a_22.10.20 : 19.10.20 : plan hari ini survey dari KPKNL ke dinas BPPP, untuk pengecekan lahan yang diserwa karena terkait asset negara_x000a_15.10.20 : lahan di BPPP (aaproved), sudah dilakukan joint survey menggukan tower 52m, menunggu jawaban persetujuan sewa lahan dari KPKML _x000a_12.10.20 : 08.10.20 : sign kepala balai done, tetapi cand di geser sekitar 100m ke atas/utara, kand geser akan diajukan kembali validasinya setelah secure BPN_x000a_Final pemaparam akhir september cand masuk pwrluasan area agro_x000a_05.10.20 : 01.10.20 : 28.09.20 : proses sign direktur balai penelitian. IW tambah radius 10 m (1 RM, 2 tanah kosong), plan minggu ini clear, start CME setelah submit OSS_x000a_24.09.20 : review TNP OK kand B H: 50 0.6 80.29 per 23 sep_x000a_23.09.20 : submit review TNP kand B Tower 52m, wait sign direktur balai penelitian. IW tambah radius 10 m (1 RM, 2 tanah kosong), plan minggu depan clear, start CME setelah submit OSS_x000a_21.09.20 : 17.09.20 : submit review TNP kand B Tower 52m, proses koordinasi dengan pihak BALITBANG, plan minggu depan start CME_x000a_10.09.20 : 09.09.20 : proses nego ketinggian tower, RND request 50m, kondisi aktual pihak BALITBANG hanya mengizinkan max 42m _x000a_07.09.20 : 03.09.20 : RND request 52m karena blocking sectoral. plan senin/selasa ada keputusan apakah bisa lanjut 52m atau drop_x000a_31.08.20 : Reaktivasi SPK, validasi kand paralel IW clear_x000a_25.06.20 : status di TR belum update return_x000a_22.06.20 : email SPK return by XL karena isu perijinan_x000a_15.06.20 : plan joint survey, perluasan SAR dan reloc NOM, per Meeting XL 11 jun XL meminta return SPK karena isu perijinan_x000a_11.06.20 : propose return_x000a_08.06.20 : rehunting_x000a_04.06.20 : 28.05.20 : 25.05.20 : rehunting_x000a_14.05.20 : 08.05.20 : 30.04.20 : rehunting_x000a_23.04.20 : 16.04.20 : 09.04.20 : 02.04.20 : 25.03.20 : rehunting_x000a_19.03.20 : 12.03.20 : rehunting_x000a_28.02.20 : 20.02.20 : 13.02.20 : 06.02.20 : Kand A = Rehunting, Candidate A RF NOK"/>
  </r>
  <r>
    <m/>
    <x v="1"/>
    <s v=""/>
    <n v="112.732911"/>
    <n v="-7.4268140000000002"/>
    <n v="30"/>
    <s v="0/120/240"/>
    <m/>
    <x v="1"/>
    <m/>
    <x v="0"/>
    <s v="JAW-JI-SDA-4077-RETURN"/>
    <s v="BUDURAN_SIDOMULYO"/>
    <x v="0"/>
    <x v="0"/>
    <x v="0"/>
    <s v="JATIM"/>
    <s v="Jawa Timur"/>
    <s v="KAB. SIDOARJO"/>
    <n v="6614369"/>
    <d v="2020-01-13T00:00:00"/>
    <m/>
    <n v="836"/>
    <x v="0"/>
    <d v="2020-06-11T00:00:00"/>
    <s v="W24-2020"/>
    <s v="Jun-2020"/>
    <s v="TBD"/>
    <s v="TBD"/>
    <s v="TBD"/>
    <s v="TBD"/>
    <x v="0"/>
    <s v="TBD"/>
    <s v="TBD"/>
    <x v="0"/>
    <s v="TBD"/>
    <m/>
    <m/>
    <m/>
    <m/>
    <m/>
    <m/>
    <m/>
    <m/>
    <m/>
    <m/>
    <m/>
    <m/>
    <m/>
    <m/>
    <x v="1"/>
    <s v="02.SPK RETURNED"/>
    <x v="0"/>
    <s v="28.01.20 : email Return by XL, Redesign, Propose COLO to site DEMANG"/>
  </r>
  <r>
    <s v="CEMPAKA RAYA CAKUNG"/>
    <x v="1"/>
    <s v="TB"/>
    <n v="106.917135"/>
    <n v="-6.1388660000000002"/>
    <n v="30"/>
    <s v="0/90/180/270"/>
    <m/>
    <x v="1"/>
    <m/>
    <x v="2"/>
    <s v="JAW-JK-TJP-0620"/>
    <s v="Cempaka Raya Cakung"/>
    <x v="0"/>
    <x v="0"/>
    <x v="3"/>
    <s v="JABODETABEK (INNER)"/>
    <s v="DKI Jakarta"/>
    <s v="JAKARTA UTARA"/>
    <n v="6614368"/>
    <d v="2020-01-13T00:00:00"/>
    <m/>
    <n v="836"/>
    <x v="0"/>
    <d v="2020-06-11T00:00:00"/>
    <s v="W24-2020"/>
    <s v="Jun-2020"/>
    <s v="TBD"/>
    <s v="TBD"/>
    <s v="TBD"/>
    <s v="TBD"/>
    <x v="0"/>
    <s v="TBD"/>
    <s v="TBD"/>
    <x v="0"/>
    <s v="TBD"/>
    <m/>
    <m/>
    <m/>
    <m/>
    <m/>
    <m/>
    <m/>
    <m/>
    <m/>
    <m/>
    <m/>
    <m/>
    <m/>
    <m/>
    <x v="1"/>
    <s v="02.SPK RETURNED"/>
    <x v="0"/>
    <s v="02.03.20 : email CANCEL SPK BY XL (Bu Anggie) karena perubahan plan XL_x000a_20.02.20 : IW on going_x000a_13.02.20 : 06.02.20 : Kand A = Rehunting, Candidate A RF NOK"/>
  </r>
  <r>
    <s v="GANG HAJI JOKO"/>
    <x v="1"/>
    <s v="TB"/>
    <n v="106.837334"/>
    <n v="-6.327712"/>
    <n v="25"/>
    <s v="0/90/180"/>
    <m/>
    <x v="1"/>
    <m/>
    <x v="2"/>
    <s v="JAW-JK-KYB-0099"/>
    <s v="Gang Haji Joko"/>
    <x v="0"/>
    <x v="0"/>
    <x v="3"/>
    <s v="JABODETABEK (INNER)"/>
    <s v="DKI Jakarta"/>
    <s v="JAKARTA SELATAN"/>
    <n v="6614368"/>
    <d v="2020-01-13T00:00:00"/>
    <m/>
    <n v="836"/>
    <x v="0"/>
    <d v="2020-06-11T00:00:00"/>
    <s v="W24-2020"/>
    <s v="Jun-2020"/>
    <s v="TBD"/>
    <s v="TBD"/>
    <s v="TBD"/>
    <s v="TBD"/>
    <x v="0"/>
    <s v="TBD"/>
    <s v="TBD"/>
    <x v="0"/>
    <s v="TBD"/>
    <m/>
    <m/>
    <m/>
    <m/>
    <m/>
    <m/>
    <m/>
    <m/>
    <m/>
    <m/>
    <m/>
    <m/>
    <m/>
    <m/>
    <x v="1"/>
    <s v="02.SPK RETURNED"/>
    <x v="0"/>
    <s v="02.03.20 : email CANCEL SPK BY XL (Bu Anggie) karena perubahan plan XL_x000a_20.02.20 : IW on going_x000a_20.02.20 : IW on going_x000a_13.02.20 : 06.02.20 : Kand A = Rehunting, Candidate A RF NOK"/>
  </r>
  <r>
    <s v="HIJAU LESTARI PISANGAN"/>
    <x v="1"/>
    <s v="TB"/>
    <n v="106.751625"/>
    <n v="-6.3215329999999996"/>
    <n v="35"/>
    <s v="90/210/330"/>
    <m/>
    <x v="1"/>
    <m/>
    <x v="2"/>
    <s v="JAW-BT-CPT-0462"/>
    <s v="HIJAU LESTARI PISANGAN"/>
    <x v="0"/>
    <x v="0"/>
    <x v="3"/>
    <s v="JABODETABEK (OUTER)"/>
    <s v="Banten"/>
    <s v="KOTA TANGERANG SELAT"/>
    <n v="6614368"/>
    <d v="2020-01-13T00:00:00"/>
    <m/>
    <n v="836"/>
    <x v="0"/>
    <d v="2020-06-11T00:00:00"/>
    <s v="W24-2020"/>
    <s v="Jun-2020"/>
    <s v="TBD"/>
    <s v="TBD"/>
    <s v="TBD"/>
    <s v="TBD"/>
    <x v="0"/>
    <s v="TBD"/>
    <s v="TBD"/>
    <x v="0"/>
    <s v="TBD"/>
    <m/>
    <m/>
    <m/>
    <m/>
    <m/>
    <m/>
    <m/>
    <m/>
    <m/>
    <m/>
    <m/>
    <m/>
    <m/>
    <m/>
    <x v="1"/>
    <s v="02.SPK RETURNED"/>
    <x v="0"/>
    <s v="21.02.20 : email return by System (EID)_x000a_20.02.20 : CANCEL SPK sesuai email Bu Anggie karena adanya perubahan plan XL (RETURN BY XL)_x000a_19.02.20 : rehunting, makesure regulasi tangsel_x000a_06.02.20 : Hunting kandidat_x000a_"/>
  </r>
  <r>
    <m/>
    <x v="1"/>
    <s v=""/>
    <n v="106.897139"/>
    <n v="-6.3202579999999999"/>
    <n v="30"/>
    <s v="30/100/210/290"/>
    <m/>
    <x v="1"/>
    <m/>
    <x v="2"/>
    <s v="JAW-JK-CKG-0247-RETURN"/>
    <s v="Jalan Beringin Raya"/>
    <x v="0"/>
    <x v="0"/>
    <x v="3"/>
    <s v="JABODETABEK (INNER)"/>
    <s v="DKI Jakarta"/>
    <s v="JAKARTA TIMUR"/>
    <n v="6614368"/>
    <d v="2020-01-13T00:00:00"/>
    <m/>
    <n v="836"/>
    <x v="0"/>
    <d v="2020-06-11T00:00:00"/>
    <s v="W24-2020"/>
    <s v="Jun-2020"/>
    <s v="TBD"/>
    <s v="TBD"/>
    <s v="TBD"/>
    <s v="TBD"/>
    <x v="0"/>
    <s v="TBD"/>
    <s v="TBD"/>
    <x v="0"/>
    <s v="TBD"/>
    <m/>
    <m/>
    <m/>
    <m/>
    <m/>
    <m/>
    <m/>
    <m/>
    <m/>
    <m/>
    <m/>
    <m/>
    <m/>
    <m/>
    <x v="1"/>
    <s v="02.SPK RETURNED"/>
    <x v="0"/>
    <s v="16.01.20 : CHANGE TO COLO_x000a_15.01.20 : propose change to colo (email Rudi), konfirmasi OK Change to Colo dari XL (Pak Siro)"/>
  </r>
  <r>
    <m/>
    <x v="1"/>
    <s v=""/>
    <n v="106.69827100000001"/>
    <n v="-6.1709449999999997"/>
    <n v="30"/>
    <s v="90/180/270"/>
    <m/>
    <x v="1"/>
    <m/>
    <x v="2"/>
    <s v="JAW-JK-GGP-0526-RETURN"/>
    <s v="Jalan Haji Aseni"/>
    <x v="0"/>
    <x v="0"/>
    <x v="3"/>
    <s v="JABODETABEK (INNER)"/>
    <s v="DKI Jakarta"/>
    <s v="JAKARTA BARAT"/>
    <n v="6614368"/>
    <d v="2020-01-13T00:00:00"/>
    <m/>
    <n v="836"/>
    <x v="0"/>
    <d v="2020-06-11T00:00:00"/>
    <s v="W24-2020"/>
    <s v="Jun-2020"/>
    <s v="TBD"/>
    <s v="TBD"/>
    <s v="TBD"/>
    <s v="TBD"/>
    <x v="0"/>
    <s v="TBD"/>
    <s v="TBD"/>
    <x v="0"/>
    <s v="TBD"/>
    <m/>
    <m/>
    <m/>
    <m/>
    <m/>
    <m/>
    <m/>
    <m/>
    <m/>
    <m/>
    <m/>
    <m/>
    <m/>
    <m/>
    <x v="1"/>
    <s v="02.SPK RETURNED"/>
    <x v="0"/>
    <s v="16.01.20 : CHANGE TO COLO_x000a_15.01.20 : propose change to colo (email Rudi), konfirmasi OK Change to Colo dari XL (Pak Siro)"/>
  </r>
  <r>
    <s v="JALAN KAKAP CIBODAS"/>
    <x v="1"/>
    <s v="TB"/>
    <n v="106.610923"/>
    <n v="-6.204523"/>
    <n v="30"/>
    <s v="20/150/220"/>
    <m/>
    <x v="1"/>
    <m/>
    <x v="2"/>
    <s v="JAW-BT-TNG-1453"/>
    <s v="Jalan Kakap Cibodas"/>
    <x v="0"/>
    <x v="0"/>
    <x v="3"/>
    <s v="JABODETABEK (INNER)"/>
    <s v="Banten"/>
    <s v="KOTA TANGERANG"/>
    <n v="6614368"/>
    <d v="2020-01-13T00:00:00"/>
    <m/>
    <n v="836"/>
    <x v="0"/>
    <d v="2020-06-11T00:00:00"/>
    <s v="W24-2020"/>
    <s v="Jun-2020"/>
    <s v="TBD"/>
    <s v="TBD"/>
    <s v="TBD"/>
    <s v="TBD"/>
    <x v="0"/>
    <s v="TBD"/>
    <s v="TBD"/>
    <x v="0"/>
    <s v="TBD"/>
    <m/>
    <m/>
    <m/>
    <m/>
    <m/>
    <m/>
    <m/>
    <m/>
    <m/>
    <m/>
    <m/>
    <m/>
    <m/>
    <m/>
    <x v="1"/>
    <s v="02.SPK RETURNED"/>
    <x v="0"/>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r>
  <r>
    <m/>
    <x v="1"/>
    <s v=""/>
    <n v="106.760621"/>
    <n v="-6.1281040000000004"/>
    <n v="30"/>
    <s v="60/180/270"/>
    <m/>
    <x v="1"/>
    <m/>
    <x v="2"/>
    <s v="JAW-JK-TJP-0625-RETURN"/>
    <s v="Jalan Pantai Indah Selatan 2"/>
    <x v="0"/>
    <x v="0"/>
    <x v="3"/>
    <s v="JABODETABEK (INNER)"/>
    <s v="DKI Jakarta"/>
    <s v="JAKARTA UTARA"/>
    <n v="6614368"/>
    <d v="2020-01-13T00:00:00"/>
    <m/>
    <n v="836"/>
    <x v="0"/>
    <d v="2020-06-11T00:00:00"/>
    <s v="W24-2020"/>
    <s v="Jun-2020"/>
    <s v="TBD"/>
    <s v="TBD"/>
    <s v="TBD"/>
    <s v="TBD"/>
    <x v="0"/>
    <s v="TBD"/>
    <s v="TBD"/>
    <x v="0"/>
    <s v="TBD"/>
    <s v="MW"/>
    <m/>
    <m/>
    <m/>
    <m/>
    <m/>
    <m/>
    <m/>
    <m/>
    <m/>
    <m/>
    <m/>
    <m/>
    <m/>
    <x v="1"/>
    <s v="02.SPK RETURNED"/>
    <x v="43"/>
    <s v="13.08.20 : SITE SUDAH RETURN BY XL 22 JULI (email Pak Yanse), Category Return Permit, Return By XL, Remark Site ini berada di area PIK. dan belum ada serah terima dari PIK ke Pemda _x000a_10.08.20 : 06.08.20 : Proses rekomendasi RW, untuk pemanfaatan lahan fasum_x000a_03.08.20 : 30.07.20 : 23.07.20 : 20.07.20 : Proses penyerahan lahan developer ke Fasum_x000a_16.07.20 : 13.07.20 : 09.07.20 : 06.07.20 : 02.07.20 : plan CME start minggu depan, plan RFI 5 AUg_x000a_29.06.20 : 25.06.20 : Plan IW Done Jun 2020_x000a_22.06.20 : 18.06.20 : kawasan PIK, isu pihak PIK belum hand over fasum ke Pemda, dikhawatirkan jd isu PIK saat hand over ke Pemda, menunggu jawaban/konfirmasi PIK atas pengajuan titik kand (PIK sedang menunggu konfirmasi dr Pemda apakah keberadaan tower jd isu atau tidak)_x000a_15.06.20 : 11.06.20 : rehunting, plan IW done jun 20_x000a_08.06.20 : 04.06.20 : 28.05.20 : 25.05.20 : 08.05.20 : 30.04.20 : IW on going_x000a_30.04.20 : IW on going_x000a_23.04.20 : TNP review_x000a_16.04.20 : under review RND_x000a_09.04.20 : kand NOK_x000a_02.04.20 : 25.03.20 : Candidat NOK, Rehunting_x000a_19.03.20  validasi RND_x000a_20.02.20 : IW on going_x000a_13.02.20 : IW on going_x000a_06.02.20 : kand A = validasi done, Candidate A RF TX OK_x000a_30.01.20 : kand A = submit A 106°45'44.15&quot;E 6°07'42.42&quot;S/106.762264 -6.12845 OK, Center Antenna 20m"/>
  </r>
  <r>
    <s v="JALAN PULAU PANTARA"/>
    <x v="1"/>
    <s v="TB"/>
    <n v="106.74118199999999"/>
    <n v="-6.1724100000000002"/>
    <n v="30"/>
    <s v="15/80/150/290"/>
    <m/>
    <x v="1"/>
    <m/>
    <x v="2"/>
    <s v="JAW-JK-GGP-0525"/>
    <s v="Jalan Pulau Pantara"/>
    <x v="0"/>
    <x v="0"/>
    <x v="3"/>
    <s v="JABODETABEK (INNER)"/>
    <s v="DKI Jakarta"/>
    <s v="JAKARTA BARAT"/>
    <n v="6614368"/>
    <d v="2020-01-13T00:00:00"/>
    <m/>
    <n v="836"/>
    <x v="0"/>
    <d v="2020-06-11T00:00:00"/>
    <s v="W24-2020"/>
    <s v="Jun-2020"/>
    <s v="TBD"/>
    <s v="TBD"/>
    <s v="TBD"/>
    <s v="TBD"/>
    <x v="0"/>
    <s v="TBD"/>
    <s v="TBD"/>
    <x v="0"/>
    <s v="TBD"/>
    <m/>
    <m/>
    <m/>
    <m/>
    <m/>
    <m/>
    <m/>
    <m/>
    <m/>
    <m/>
    <m/>
    <m/>
    <m/>
    <m/>
    <x v="1"/>
    <s v="02.SPK RETURNED"/>
    <x v="0"/>
    <s v="02.03.20 : email CANCEL SPK BY XL (Bu Anggie) karena perubahan plan XL_x000a_20.02.20 : IW on going_x000a_13.02.20 : 06.02.20 : Kand A = Rehunting, Candidate A RF NOK_x000a_16.01.20 : Proses input STIP 1 B2S_x000a_15.01.20 : propose change to colo (email Rudi), konfirmasi NOK dari XL (Pak Siro)"/>
  </r>
  <r>
    <s v="JALAN RUKUN PASMING"/>
    <x v="1"/>
    <s v="TB"/>
    <n v="106.853745"/>
    <n v="-6.2699610000000003"/>
    <n v="25"/>
    <s v="0/90/180/240"/>
    <m/>
    <x v="1"/>
    <m/>
    <x v="2"/>
    <s v="JAW-JK-KYB-0108"/>
    <s v="Jalan Rukun Pasming"/>
    <x v="0"/>
    <x v="0"/>
    <x v="3"/>
    <s v="JABODETABEK (INNER)"/>
    <s v="DKI Jakarta"/>
    <s v="JAKARTA SELATAN"/>
    <n v="6614368"/>
    <d v="2020-01-13T00:00:00"/>
    <m/>
    <n v="836"/>
    <x v="0"/>
    <d v="2020-06-11T00:00:00"/>
    <s v="W24-2020"/>
    <s v="Jun-2020"/>
    <s v="TBD"/>
    <s v="TBD"/>
    <s v="TBD"/>
    <s v="TBD"/>
    <x v="0"/>
    <s v="TBD"/>
    <s v="TBD"/>
    <x v="0"/>
    <s v="TBD"/>
    <m/>
    <m/>
    <m/>
    <m/>
    <m/>
    <m/>
    <m/>
    <m/>
    <m/>
    <m/>
    <m/>
    <m/>
    <m/>
    <m/>
    <x v="1"/>
    <s v="02.SPK RETURNED"/>
    <x v="0"/>
    <s v="02.03.20 : email CANCEL SPK BY XL (Bu Anggie) karena perubahan plan XL_x000a_20.02.20 : IW on going_x000a_13.02.20 : 06.02.20 : Kand A = Rehunting, Candidate A RF NOK"/>
  </r>
  <r>
    <s v="JL CIPTO MANGUNKUSOMO SUDIMARA TIMUR"/>
    <x v="1"/>
    <s v="TB"/>
    <n v="106.716814"/>
    <n v="-6.2357009999999997"/>
    <n v="35"/>
    <s v="90/210/330"/>
    <m/>
    <x v="1"/>
    <m/>
    <x v="2"/>
    <s v="JAW-BT-TNG-1462"/>
    <s v="JL CIPTO MANGUNKUSOMO SUDIMARA TIMUR"/>
    <x v="0"/>
    <x v="0"/>
    <x v="3"/>
    <s v="JABODETABEK (INNER)"/>
    <s v="Banten"/>
    <s v="KOTA TANGERANG"/>
    <n v="6614368"/>
    <d v="2020-01-13T00:00:00"/>
    <m/>
    <n v="836"/>
    <x v="0"/>
    <d v="2020-06-11T00:00:00"/>
    <s v="W24-2020"/>
    <s v="Jun-2020"/>
    <s v="TBD"/>
    <s v="TBD"/>
    <s v="TBD"/>
    <s v="TBD"/>
    <x v="0"/>
    <s v="TBD"/>
    <s v="TBD"/>
    <x v="0"/>
    <s v="TBD"/>
    <m/>
    <m/>
    <m/>
    <m/>
    <m/>
    <m/>
    <m/>
    <m/>
    <m/>
    <m/>
    <m/>
    <m/>
    <m/>
    <m/>
    <x v="1"/>
    <s v="02.SPK RETURNED"/>
    <x v="0"/>
    <s v="20.02.20 : CANCEL SPK sesuai email Bu Anggie karena adanya perubahan plan XL (RETURN BY XL)_x000a_19.02.20 : IW on going_x000a_13.02.20 : IW on going_x000a_06.02.20 : kand A = validasi done, Candidate A RF TX OK_x000a_16.01.20 : Proses input STIP 1 B2S_x000a_15.01.20 : propose change to colo (email Rudi), konfirmasi NOK dari XL (Pak Siro)"/>
  </r>
  <r>
    <s v="JL TELESONIC PASIRJAYA"/>
    <x v="1"/>
    <s v="TB"/>
    <n v="106.55820900000001"/>
    <n v="-6.2014100000000001"/>
    <n v="35"/>
    <s v="90/210/330"/>
    <m/>
    <x v="1"/>
    <s v="JL. Manggarai Utara 2  RT.01, RW 04 Kel. Manggarai Kec. Tebet Jakarta Selatan"/>
    <x v="2"/>
    <s v="JAW-BT-TGR-0061"/>
    <s v="JL TELESONIC PASIRJAYA"/>
    <x v="0"/>
    <x v="0"/>
    <x v="3"/>
    <s v="JABODETABEK (INNER)"/>
    <s v="Banten"/>
    <s v="TANGERANG"/>
    <n v="6614368"/>
    <d v="2020-01-13T00:00:00"/>
    <m/>
    <n v="836"/>
    <x v="0"/>
    <d v="2020-06-11T00:00:00"/>
    <s v="W24-2020"/>
    <s v="Jun-2020"/>
    <s v="TBD"/>
    <s v="TBD"/>
    <s v="TBD"/>
    <s v="TBD"/>
    <x v="0"/>
    <s v="TBD"/>
    <s v="TBD"/>
    <x v="0"/>
    <s v="TBD"/>
    <s v="MW"/>
    <m/>
    <m/>
    <m/>
    <m/>
    <m/>
    <m/>
    <m/>
    <m/>
    <m/>
    <m/>
    <m/>
    <m/>
    <m/>
    <x v="1"/>
    <s v="02.SPK RETURNED"/>
    <x v="0"/>
    <s v="13.08.20 : 10.08.20 : 04.08.20 : RETURN BY XL, remarks : community permit, IW Fail, ada 2 gudang kosong yang masih belum mendapatkan persetujuan, karena belum beroperasi semenjak PSBB ditetapkan_x000a_03.08.20 : 30.07.20 : 23.07.20 : Ada 2 gudang kosong yang masih belum mendapatkan persetujuan, karena belum beroperasi semenjak PSBB ditetapkan_x000a_27.07.20 : email return_x000a_20.07.20 : 16.07.20 : 13.07.20 : IW on going, Ada 2 gudang kosong yang masih belum mendapatkan persetujuan_x000a_09.07.20 : MOM : IW kurang 2 gudang kosong yg belum ketemu pemiliknya_x000a_06.07.20 : 02.07.20 : plan IW done 10 juli, plan start CME 14 juli, plan SRFI 6 aug_x000a_29.06.20 : 25.06.20 : IW kurang 1 (pabrik), plan IW clear Jun 2020_x000a_22.06.20 : 18.06.20 : IW on going, plan RFC end of June_x000a_15.06.20 : 11.06.20 : rehunting, plan IW done jun 20_x000a_08.06.20 : 04.06.20 : 28.05.20 : 25.05.20 : 08.05.20 : IW on going_x000a_30.04.20 : Rehunting OG_x000a_23.04.20 : 16.04.20 : 09.04.20 : 02.04.20 : IW on going_x000a_25.03.20 : 19.03.20 : 11.03.20 : 20.02.20 : IW on going_x000a_13.02.20 : IW on going_x000a_06.02.20 : kand A = validasi done, Candidate A RF TX OK_x000a_24.01.20 : kand A = RND OK 35"/>
  </r>
  <r>
    <m/>
    <x v="1"/>
    <s v=""/>
    <n v="106.722435"/>
    <n v="-6.4796009999999997"/>
    <n v="50"/>
    <s v="70/150/250/330"/>
    <m/>
    <x v="1"/>
    <m/>
    <x v="2"/>
    <s v="JAW-JB-CBI-0083-RETURN"/>
    <s v="Kahuripan Kemang"/>
    <x v="0"/>
    <x v="0"/>
    <x v="3"/>
    <s v="JABODETABEK (OUTER)"/>
    <s v="Jawa Barat"/>
    <s v="BOGOR"/>
    <n v="6614368"/>
    <d v="2020-01-13T00:00:00"/>
    <m/>
    <n v="836"/>
    <x v="0"/>
    <d v="2020-06-11T00:00:00"/>
    <s v="W24-2020"/>
    <s v="Jun-2020"/>
    <s v="TBD"/>
    <s v="TBD"/>
    <s v="TBD"/>
    <s v="TBD"/>
    <x v="0"/>
    <s v="TBD"/>
    <s v="TBD"/>
    <x v="0"/>
    <s v="TBD"/>
    <m/>
    <m/>
    <m/>
    <m/>
    <m/>
    <m/>
    <m/>
    <m/>
    <m/>
    <m/>
    <m/>
    <m/>
    <m/>
    <m/>
    <x v="1"/>
    <s v="02.SPK RETURNED"/>
    <x v="0"/>
    <s v="16.01.20 : CHANGE TO COLO_x000a_15.01.20 : propose change to colo (email Rudi), konfirmasi OK Change to Colo dari XL (Pak Siro)"/>
  </r>
  <r>
    <s v="KARANGSARI NEGLASARI"/>
    <x v="1"/>
    <s v="TB"/>
    <n v="106.63676100000001"/>
    <n v="-6.1586129999999999"/>
    <n v="35"/>
    <s v="150/270/330"/>
    <m/>
    <x v="1"/>
    <m/>
    <x v="2"/>
    <s v="JAW-BT-TNG-1468"/>
    <s v="KARANGSARI NEGLASARI"/>
    <x v="0"/>
    <x v="0"/>
    <x v="3"/>
    <s v="JABODETABEK (INNER)"/>
    <s v="Banten"/>
    <s v="KOTA TANGERANG"/>
    <n v="6614368"/>
    <d v="2020-01-13T00:00:00"/>
    <m/>
    <n v="836"/>
    <x v="0"/>
    <d v="2020-06-11T00:00:00"/>
    <s v="W24-2020"/>
    <s v="Jun-2020"/>
    <s v="TBD"/>
    <s v="TBD"/>
    <s v="TBD"/>
    <s v="TBD"/>
    <x v="0"/>
    <s v="TBD"/>
    <s v="TBD"/>
    <x v="0"/>
    <s v="TBD"/>
    <s v="FO"/>
    <m/>
    <m/>
    <m/>
    <m/>
    <m/>
    <m/>
    <m/>
    <m/>
    <m/>
    <m/>
    <m/>
    <m/>
    <m/>
    <x v="1"/>
    <s v="02.SPK RETURNED"/>
    <x v="0"/>
    <s v="13.08.20 : 11.08.20 : email SPK return, Category Return Government Permit, Return By , Remark Candidate di lahan dinas kesehatan. Permit kepala dinas belum release_x000a_10.08.20 : 06.08.20 : MOM : SPK propose drop oleh XL karena durasi_x000a_06.08.20 : IW on going kurang 1 kk, plan clear 10 Aug, , lahan dinas kesehatan, OG proses IW dari kepala Dinas Kesehatan Kota Tangerang_x000a_03.08.20 : 30.07.20 : Proses Ijin Warga, sisa 3kk belum memberikan persetujuan, belum memberikan persetujuan setuju atau tidak_x000a_23.07.20 : 20.07.20 : Proses Ijin Warga, sisa 3kk belum memberikan persetujuan, kesibukan kerja dan sering ke luar kota_x000a_16.07.20 : 13.07.20 : Proses Ijin Warga, 3kk belum memberikan persetujuan_x000a_09.07.20 : MOM : Ijin Warga, 3kk belum memberikan persetujuan_x000a_06.07.20 : 02.07.20 : plan IW done 7 juli, plan start CME 13 jul, plan SRFI 10 Aug_x000a_29.06.20 : IW clear_x000a_25.06.20 : IW kurang 3 kk dari 13 kk, SST 42m_x000a_22.06.20 : 18.06.20 : kandidat C RND OK, IW on going, plan RFC end of June_x000a_15.06.20 : 11.06.20 : IW clear_x000a_08.06.20 : 04.06.20 : 01.06.20 : IW on going, proses negosiasi harga_x000a_28.05.20 : 25.05.20 : 08.05.20 : IW on going_x000a_30.04.20 : IW on going_x000a_23.04.20 : TNP review_x000a_16.04.20 : under review RND_x000a_09.04.20 : 02.04.20 : IW on going_x000a_25.03.20 : 19.03.20 : 11.03.20 : 20.02.20 : 13.02.20 : IW on going_x000a_06.02.20 : kand A = validasi done, Candidate A RF TX OK_x000a_"/>
  </r>
  <r>
    <s v="KEDAUNG WETAN"/>
    <x v="1"/>
    <s v="TB"/>
    <n v="106.623282"/>
    <n v="-6.1353390000000001"/>
    <n v="35"/>
    <s v="90/180/270/340"/>
    <m/>
    <x v="1"/>
    <m/>
    <x v="2"/>
    <s v="JAW-BT-TNG-1469"/>
    <s v="KEDAUNG WETAN"/>
    <x v="0"/>
    <x v="0"/>
    <x v="3"/>
    <s v="JABODETABEK (INNER)"/>
    <s v="Banten"/>
    <s v="KOTA TANGERANG"/>
    <n v="6614368"/>
    <d v="2020-01-13T00:00:00"/>
    <m/>
    <n v="836"/>
    <x v="0"/>
    <d v="2020-06-11T00:00:00"/>
    <s v="W24-2020"/>
    <s v="Jun-2020"/>
    <s v="TBD"/>
    <s v="TBD"/>
    <s v="TBD"/>
    <s v="TBD"/>
    <x v="0"/>
    <s v="TBD"/>
    <s v="TBD"/>
    <x v="0"/>
    <s v="TBD"/>
    <m/>
    <m/>
    <m/>
    <m/>
    <m/>
    <m/>
    <m/>
    <m/>
    <m/>
    <m/>
    <m/>
    <m/>
    <m/>
    <m/>
    <x v="1"/>
    <s v="02.SPK RETURNED"/>
    <x v="0"/>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r>
  <r>
    <s v="KEDAUNG WETAN NEGLASARI"/>
    <x v="1"/>
    <s v="TB"/>
    <n v="106.626518"/>
    <n v="-6.1251740000000003"/>
    <n v="35"/>
    <s v="20/140/250/320"/>
    <m/>
    <x v="1"/>
    <m/>
    <x v="2"/>
    <s v="JAW-BT-TNG-1457"/>
    <s v="Kedaung Wetan Neglasari"/>
    <x v="0"/>
    <x v="0"/>
    <x v="3"/>
    <s v="JABODETABEK (INNER)"/>
    <s v="Banten"/>
    <s v="KOTA TANGERANG"/>
    <n v="6614368"/>
    <d v="2020-01-13T00:00:00"/>
    <m/>
    <n v="836"/>
    <x v="0"/>
    <d v="2020-06-11T00:00:00"/>
    <s v="W24-2020"/>
    <s v="Jun-2020"/>
    <s v="TBD"/>
    <s v="TBD"/>
    <s v="TBD"/>
    <s v="TBD"/>
    <x v="0"/>
    <s v="TBD"/>
    <s v="TBD"/>
    <x v="0"/>
    <s v="TBD"/>
    <s v="MW"/>
    <m/>
    <m/>
    <m/>
    <m/>
    <m/>
    <m/>
    <m/>
    <m/>
    <m/>
    <m/>
    <m/>
    <m/>
    <m/>
    <x v="1"/>
    <s v="02.SPK RETURNED"/>
    <x v="0"/>
    <s v="13.08.20 : 10.08.20 : 04.08.20 :  email return by XL, Category Return Government Permit , Return By XL, Remark Rekomendasi KKOP tidak diijnkan untuk dibangun _x000a_03.08.20 : 30.07.20 : rekomendasi KKOP tidak diijnkan untuk dibangun pole MCP, karena kandidat lurus dengan jalun run way sejauh 1.4 km_x000a_23.07.20 : Rekomendasi KKOP tidak diijnkan untuk dibangun pole MCP, karena kandidat lurus dengan jalur run way sejauh 1.4 km_x000a_20.07.20 : 16.07.20 : 13.07.20 : proses rekom KKOP_x000a_09.07.20 : MOM : start CME menunggu rekom KKOP, plan rekom done minggu depan,  rekom KKOP terkait rekom ketinggian tower ok/not 20m_x000a_02.07.20 : camat minta dilengkapi dengan rekom KKOP, plan rekom KKOP done 3 juli, plan start CME minggu depan 8 juli, plan SRFI W1 Aug (8 Aug 2))_x000a_29.06.20 : 25.06.20 : proses rekom, camat minta dilengkapi dengan rekom KKOP, tim sedang fu ke KKOP_x000a_22.06.20 : 18.06.20 : realisasi IW, on going rekom process_x000a_15.06.20 : 11.06.20 : IW clear, proses pengajuan eskalasi sitac_x000a_08.06.20 : IW on going_x000a_04.06.20 : IW on going_x000a_01.06.20 : 29.05.20 : waiting RND review, paralel IW on going_x000a_28.05.20 : 25.05.20 : 22.05.20 : RND review_x000a_30.04.20 : Rehunting OG, propose return krn durasi 108 hari (MoM 30 Apr 20)_x000a_23.04.20 : 16.04.20 : _x000a_09.04.20 : kand NOK_x000a_02.04.20 : 25.03.20 : rehunting_x000a_19.03.20 : rehunting_x000a_12.03.20 : rehunting_x000a_20.02.20 : 13.02.20 : 06.02.20 : Kand A = Rehunting, Candidate A RF NOK"/>
  </r>
  <r>
    <s v="KOMPLEK GREEN GARDEN"/>
    <x v="1"/>
    <s v="TB"/>
    <n v="106.949209"/>
    <n v="-6.1524260000000002"/>
    <n v="30"/>
    <s v="20/100/180/260"/>
    <m/>
    <x v="1"/>
    <m/>
    <x v="2"/>
    <s v="JAW-JK-TJP-0616"/>
    <s v="Komplek Green Garden"/>
    <x v="0"/>
    <x v="0"/>
    <x v="3"/>
    <s v="JABODETABEK (INNER)"/>
    <s v="DKI Jakarta"/>
    <s v="JAKARTA UTARA"/>
    <n v="6614368"/>
    <d v="2020-01-13T00:00:00"/>
    <m/>
    <n v="836"/>
    <x v="0"/>
    <d v="2020-06-11T00:00:00"/>
    <s v="W24-2020"/>
    <s v="Jun-2020"/>
    <s v="TBD"/>
    <s v="TBD"/>
    <s v="TBD"/>
    <s v="TBD"/>
    <x v="0"/>
    <s v="TBD"/>
    <s v="TBD"/>
    <x v="0"/>
    <s v="TBD"/>
    <s v="MW"/>
    <m/>
    <m/>
    <m/>
    <m/>
    <m/>
    <m/>
    <m/>
    <m/>
    <m/>
    <m/>
    <m/>
    <m/>
    <m/>
    <x v="1"/>
    <s v="02.SPK RETURNED"/>
    <x v="0"/>
    <s v="30.07.20 : email return by XL, Category Return Others, Return By XL, Remark change RND plan_x000a_23.07.20 : email SPK return from XL (Bu Anggie) dengan reason adanya perubahan design XL_x000a_22.07.20 : kandidat F yang diajukan propose MCP 25, namun RND request ketinggian RF 30m, TBG hanya dapat membangun max 25m, need approval RND XL untuk ketinggian 25m, Rekomendasi dari PEMDA untuk ketinggian pole maksimal di 25m_x000a_20.07.20 : Rekomendasi dari PEMDA untuk ketinggian pole maksimal di 25m, need validasi dan approval XL_x000a_16.07.20 : 13.07.20 : 09.07.20 : MOM : Perda max 20m, propose 25m (titik OK), tetapi XL masih minta 30m, meeting minggu depan keputusannya ok/nok 30m, IW 25m clear._x000a_06.07.20 : 02.07.20 : IW clear, Propose RND masih 30m, max propose TBG25m dan sedang pengajuan ke Pemda, plan RFI W1 Aug/8 Aug 20_x000a_29.06.20 : IW clear_x000a_25.06.20 : hasil validasi kandidat E NOK, kandidat F koordinat OK request 30m, Plan RFC Jun 2020_x000a_22.06.20 : 18.06.20 : proses IW on going, kand 300m diluar komplek, XL propose 30m,  Perda 20m dan diusahakan 25m (need konfirmasi RND XL)_x000a_15.06.20 : 11.06.20 : IW clear_x000a_08.06.20 : IW on going_x000a_04.06.20 : 01.06.20 : 29.05.20 : waiting RND review, paralel on going IW_x000a_28.05.20 : 25.05.20 : 21.05.20 : IW on going_x000a_14.05.20 : TNP ok C, tower 25_x000a_30.04.20 : Rehunting OG, propose return krn durasi 108 hari (MoM 30 Apr 20)_x000a_23.04.20 : 16.04.20 : Rehunting Lahan Private, high price_x000a_09.04.20 : kand NOK_x000a_02.04.20 : 25.03.20 : Candidat NOK, Rehunting_x000a_19.03.20 : 12.03.20 : waiting RND validation_x000a_20.02.20 : 13.02.20 : 06.02.20 : Kand A = Rehunting, Candidate A RF NOK"/>
  </r>
  <r>
    <s v="KUTA_UTARA_TIBUBENENG"/>
    <x v="1"/>
    <s v="TB"/>
    <n v="115.168167"/>
    <n v="-8.6156579999999998"/>
    <n v="25"/>
    <s v="0/120/240"/>
    <n v="2020"/>
    <x v="0"/>
    <m/>
    <x v="0"/>
    <s v="BAL-BA-MGW-1523"/>
    <s v="KUTA_UTARA_TIBUBENENG"/>
    <x v="0"/>
    <x v="0"/>
    <x v="0"/>
    <s v="BALINUSRA"/>
    <s v="Bali"/>
    <s v="KAB. BADUNG"/>
    <n v="6614369"/>
    <d v="2020-01-13T00:00:00"/>
    <m/>
    <n v="836"/>
    <x v="0"/>
    <d v="2020-06-11T00:00:00"/>
    <s v="W24-2020"/>
    <s v="Jun-2020"/>
    <s v="TBD"/>
    <s v="TBD"/>
    <s v="TBD"/>
    <s v="TBD"/>
    <x v="0"/>
    <s v="TBD"/>
    <s v="TBD"/>
    <x v="0"/>
    <s v="TBD"/>
    <m/>
    <m/>
    <m/>
    <m/>
    <m/>
    <m/>
    <m/>
    <m/>
    <m/>
    <m/>
    <m/>
    <m/>
    <m/>
    <m/>
    <x v="1"/>
    <s v="02.SPK RETURNED"/>
    <x v="44"/>
    <s v="04.06.20 : email return by XL karena isu Perizinan (Pemerintah) / Isu Cell Plan_x000a_13.02.20 : 06.02.20 : Kand A = Rehunting, Candidate A RF NOK_x000a_05.02.20 : Kand A = not approved by RND_x000a_30.02.20 : Kand A = proposes colo not approved, rehunting dekat NOM_x000a_28.02.20 : Kand A = submit A 115.16298 -8.61785 620.16 GF MCP 18 Propose colo to Site MCP Existing TBG Cellplan &amp; Perbup Badung_x000a_propose ke site existing dikarenakan dititik nominal sudah ada site existing, dan sesuai Perbup No.31 Tahun 2018, BAB IV Pasal 7 Ayat 3, menyatakan bahwa ini, “Apabila dalam 1 (satu) zona terdapat lebih dari 1 (satu) menara sebelum Peraturan Bupati ini ditetapkan,maka menara-menara tersebut dapat terus dimanfaatkan sebagai menara telekomunikasi sepanjang masih menjalankan kewajiban sebagai sarana pendukung dalam layanan telekomunikasi seluler kepada masyarakat dan/atau memberikan manfaat kepada pemerintah dalam layanan Smart City Terpadu”, dengan kata lain tidak dijinkannya membangun menara/MCP existing jika sudah ada existing didalam zona cellplan yang ada."/>
  </r>
  <r>
    <s v="MAULANA HASANUDIN CIPONDOH MAKMUR"/>
    <x v="1"/>
    <s v="TB"/>
    <n v="106.67802"/>
    <n v="-6.1799629999999999"/>
    <n v="35"/>
    <s v="90/210/330"/>
    <m/>
    <x v="1"/>
    <m/>
    <x v="2"/>
    <s v="JAW-BT-TNG-1463"/>
    <s v="MAULANA HASANUDIN CIPONDOH MAKMUR"/>
    <x v="0"/>
    <x v="0"/>
    <x v="3"/>
    <s v="JABODETABEK (INNER)"/>
    <s v="Banten"/>
    <s v="KOTA TANGERANG"/>
    <n v="6614368"/>
    <d v="2020-01-13T00:00:00"/>
    <m/>
    <n v="836"/>
    <x v="0"/>
    <d v="2020-06-11T00:00:00"/>
    <s v="W24-2020"/>
    <s v="Jun-2020"/>
    <s v="TBD"/>
    <s v="TBD"/>
    <s v="TBD"/>
    <s v="TBD"/>
    <x v="0"/>
    <s v="TBD"/>
    <s v="TBD"/>
    <x v="0"/>
    <s v="TBD"/>
    <m/>
    <m/>
    <m/>
    <m/>
    <m/>
    <m/>
    <m/>
    <m/>
    <m/>
    <m/>
    <m/>
    <m/>
    <m/>
    <m/>
    <x v="1"/>
    <s v="02.SPK RETURNED"/>
    <x v="0"/>
    <s v="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r>
  <r>
    <m/>
    <x v="1"/>
    <s v=""/>
    <n v="113.05882200000001"/>
    <n v="-8.1173780000000004"/>
    <n v="50"/>
    <s v="30/180/270"/>
    <m/>
    <x v="1"/>
    <m/>
    <x v="0"/>
    <s v="JAW-JI-LMJ-4225-RETURN"/>
    <s v="PASRUJAMBE_PASRUJAMBE"/>
    <x v="0"/>
    <x v="0"/>
    <x v="0"/>
    <s v="JATIM"/>
    <s v="Jawa Timur"/>
    <s v="KAB. LUMAJANG"/>
    <n v="6614369"/>
    <d v="2020-01-13T00:00:00"/>
    <m/>
    <n v="836"/>
    <x v="0"/>
    <d v="2020-06-11T00:00:00"/>
    <s v="W24-2020"/>
    <s v="Jun-2020"/>
    <s v="TBD"/>
    <s v="TBD"/>
    <s v="TBD"/>
    <s v="TBD"/>
    <x v="0"/>
    <s v="TBD"/>
    <s v="TBD"/>
    <x v="0"/>
    <s v="TBD"/>
    <m/>
    <m/>
    <m/>
    <m/>
    <m/>
    <m/>
    <m/>
    <m/>
    <m/>
    <m/>
    <m/>
    <m/>
    <m/>
    <m/>
    <x v="1"/>
    <s v="02.SPK RETURNED"/>
    <x v="0"/>
    <s v="16.01.20 : CHANGE TO COLO, konfirmasi OK Change to Colo oleh XL (Pak Brovisa)_x000a_15.01.20 : propose to XL change to colo (email rudi)"/>
  </r>
  <r>
    <m/>
    <x v="1"/>
    <s v=""/>
    <n v="106.748355"/>
    <n v="-6.2700659999999999"/>
    <n v="25"/>
    <s v="0/70/190/270"/>
    <m/>
    <x v="1"/>
    <m/>
    <x v="2"/>
    <s v="JAW-BT-CPT-0448"/>
    <s v="Pinguin Pondok Aren"/>
    <x v="0"/>
    <x v="0"/>
    <x v="3"/>
    <s v="JABODETABEK (OUTER)"/>
    <s v="Banten"/>
    <s v="KOTA TANGERANG SELAT"/>
    <n v="6614368"/>
    <d v="2020-01-13T00:00:00"/>
    <m/>
    <n v="836"/>
    <x v="0"/>
    <d v="2020-06-11T00:00:00"/>
    <s v="W24-2020"/>
    <s v="Jun-2020"/>
    <s v="TBD"/>
    <s v="TBD"/>
    <s v="TBD"/>
    <s v="TBD"/>
    <x v="0"/>
    <s v="TBD"/>
    <s v="TBD"/>
    <x v="0"/>
    <s v="TBD"/>
    <m/>
    <m/>
    <m/>
    <m/>
    <m/>
    <m/>
    <m/>
    <m/>
    <m/>
    <m/>
    <m/>
    <m/>
    <m/>
    <m/>
    <x v="1"/>
    <s v="02.SPK RETURNED"/>
    <x v="0"/>
    <s v="20.01.20 : email Surat Pengembalian SPK by Marketing ke LM XL_x000a_17.01.20 : email konfirmasi SPK return by Marketing &amp; XL_x000a_16.01.20 : XL (Pak Siro) confirm agar SPK B2S di return (redesign by Planning XL), karena berdasarkan hasil assessment site ini berdekatan dengan site existing XL yang colo ke TBG yaitu (BINTARO UTAMA RELOCATION-JAW-BT-TGR-2010) kurang lebih jarak nya 278 mtr dari NOM ._x000a__x000a_"/>
  </r>
  <r>
    <m/>
    <x v="1"/>
    <s v=""/>
    <n v="106.766244"/>
    <n v="-6.331283"/>
    <n v="35"/>
    <s v="45/130/200/330"/>
    <m/>
    <x v="1"/>
    <m/>
    <x v="2"/>
    <s v="JAW-BT-CPT-0476-RETURN"/>
    <s v="Pondok Cabe Raya"/>
    <x v="0"/>
    <x v="0"/>
    <x v="3"/>
    <s v="JABODETABEK (OUTER)"/>
    <s v="Banten"/>
    <s v="KOTA TANGERANG SELAT"/>
    <n v="6614368"/>
    <d v="2020-01-13T00:00:00"/>
    <m/>
    <n v="836"/>
    <x v="0"/>
    <d v="2020-06-11T00:00:00"/>
    <s v="W24-2020"/>
    <s v="Jun-2020"/>
    <s v="TBD"/>
    <s v="TBD"/>
    <s v="TBD"/>
    <s v="TBD"/>
    <x v="0"/>
    <s v="TBD"/>
    <s v="TBD"/>
    <x v="0"/>
    <s v="TBD"/>
    <s v="FO"/>
    <m/>
    <m/>
    <m/>
    <m/>
    <m/>
    <m/>
    <m/>
    <m/>
    <m/>
    <m/>
    <m/>
    <m/>
    <m/>
    <x v="1"/>
    <s v="02.SPK RETURNED"/>
    <x v="0"/>
    <s v="13.08.20 : 11.08.20 : email SPK return by XL, Category Return Government Permit , Return By XL, Remark ijin Rekomendasi dari KKOP hanya tinggi 5m_x000a_10.08.20 : 06.08.20 : MOM : SPK propose drop oleh XL karena isu perijinan/rekomendasi tinggi tower KKOP dan durasi_x000a_06.08.20 : 03.08.20 : 30.07.20 : 23.07.20 : Rekomendasi dari KKOP 5m, lokasi site berada di samping runway PONDOK CABE_x000a_20.07.20 : 16.07.20 : 13.07.20 : proses rekom KKOP_x000a_09.07.20 : MOM : need rekom ketinggian KKOP, titik di sebelah runway bandara pondok cabe, IW clear, CME start wait rekom KKOP release_x000a_02.07.20 : proses rekom, paralel hammertest, plan design done 8 juli, plan start cme 12 juli, plan SRFI 3 Aug_x000a_29.06.20 : 25.06.20 : proses rekom, camat minta dilengkapi dengan rekom KKOP, plan start CME minggu depan setelah rekom camat release_x000a_22.06.20 : 18.06.20 : IW clear, on going realisasi IW, plan start CME akhir bulan_x000a_15.06.20 : 11.06.20 : IW clear, proses pengajuan eskalasi sitac_x000a_08.06.20 : IW on going_x000a_04.06.20 : 28.05.20 : 25.05.20 : 08.05.20 : 30.04.20 : Negosiasi BAN _x000a_23.04.20 : 16.04.20 : Proses negosiasi BAN_x000a_09.04.20 : kandidat A, propose rooftop, IW 80%_x000a_02.04.20 : under review RND_x000a_31.03.20 : submit kand_x000a_25.03.20 : rehunting_x000a_19.03.20 : 19.03.20 : Rehunting_x000a_11.03.20 : 20.02.20 : rehunting, makesure regulasi tangsel06.02.20 : Hunting kandidat"/>
  </r>
  <r>
    <s v="SMA 64 CIPAYUNG"/>
    <x v="1"/>
    <s v="TB"/>
    <n v="106.891957"/>
    <n v="-6.3275759999999996"/>
    <n v="30"/>
    <s v="25/100/210/290"/>
    <m/>
    <x v="1"/>
    <m/>
    <x v="2"/>
    <s v="JAW-JK-CKG-0708"/>
    <s v="SMA 64 Cipayung"/>
    <x v="0"/>
    <x v="0"/>
    <x v="3"/>
    <s v="JABODETABEK (INNER)"/>
    <s v="DKI Jakarta"/>
    <s v="JAKARTA TIMUR"/>
    <n v="6614368"/>
    <d v="2020-01-13T00:00:00"/>
    <m/>
    <n v="836"/>
    <x v="0"/>
    <d v="2020-06-11T00:00:00"/>
    <s v="W24-2020"/>
    <s v="Jun-2020"/>
    <s v="TBD"/>
    <s v="TBD"/>
    <s v="TBD"/>
    <s v="TBD"/>
    <x v="0"/>
    <s v="TBD"/>
    <s v="TBD"/>
    <x v="0"/>
    <s v="TBD"/>
    <m/>
    <m/>
    <m/>
    <m/>
    <m/>
    <m/>
    <m/>
    <m/>
    <m/>
    <m/>
    <m/>
    <m/>
    <m/>
    <m/>
    <x v="1"/>
    <s v="02.SPK RETURNED"/>
    <x v="0"/>
    <s v="02.03.20 : email CANCEL SPK BY XL (Bu Anggie) karena perubahan plan XL_x000a_20.02.20 : Hunting, hard sitac, commcase imbas Bali Tower_x000a_06.02.20 : Hunting kandidat_x000a_"/>
  </r>
  <r>
    <s v="SUNAN KALIJAGA PESANGGRAHAN"/>
    <x v="1"/>
    <s v="TB"/>
    <n v="106.72729099999999"/>
    <n v="-6.2276749999999996"/>
    <n v="30"/>
    <s v="90/160/250/320"/>
    <m/>
    <x v="1"/>
    <m/>
    <x v="2"/>
    <s v="JAW-BT-TNG-1455"/>
    <s v="Sunan Kalijaga Pesanggrahan"/>
    <x v="0"/>
    <x v="0"/>
    <x v="3"/>
    <s v="JABODETABEK (INNER)"/>
    <s v="Banten"/>
    <s v="KOTA TANGERANG"/>
    <n v="6614368"/>
    <d v="2020-01-13T00:00:00"/>
    <m/>
    <n v="836"/>
    <x v="0"/>
    <d v="2020-06-11T00:00:00"/>
    <s v="W24-2020"/>
    <s v="Jun-2020"/>
    <s v="TBD"/>
    <s v="TBD"/>
    <s v="TBD"/>
    <s v="TBD"/>
    <x v="0"/>
    <s v="TBD"/>
    <s v="TBD"/>
    <x v="0"/>
    <s v="TBD"/>
    <m/>
    <m/>
    <m/>
    <m/>
    <m/>
    <m/>
    <m/>
    <m/>
    <m/>
    <m/>
    <m/>
    <m/>
    <m/>
    <m/>
    <x v="1"/>
    <s v="02.SPK RETURNED"/>
    <x v="0"/>
    <s v="03.04.20 : email return by system_x000a_24.02.20 : email penarikan SPK dari XL (bu Anggie) karena perubahan plan XL_x000a_14.02.20 : Return by XL Due to perubahan plan XL_x000a_13.02.20 : 06.02.20 : Kand A = Rehunting, Candidate A RF NOK_x000a_16.01.20 : Proses input STIP 1 B2S_x000a_15.01.20 : propose change to colo (email Rudi), konfirmasi NOK dari XL (Pak Siro)"/>
  </r>
  <r>
    <m/>
    <x v="1"/>
    <s v=""/>
    <n v="106.649175"/>
    <n v="-6.1934760000000004"/>
    <n v="35"/>
    <s v="0/90/180/270"/>
    <m/>
    <x v="1"/>
    <m/>
    <x v="2"/>
    <s v="JAW-BT-TNG-1458-RETURN"/>
    <s v="Taman Golf Boulevard"/>
    <x v="0"/>
    <x v="0"/>
    <x v="3"/>
    <s v="JABODETABEK (INNER)"/>
    <s v="Banten"/>
    <s v="KOTA TANGERANG"/>
    <n v="6614368"/>
    <d v="2020-01-13T00:00:00"/>
    <m/>
    <n v="836"/>
    <x v="0"/>
    <d v="2020-06-11T00:00:00"/>
    <s v="W24-2020"/>
    <s v="Jun-2020"/>
    <s v="TBD"/>
    <s v="TBD"/>
    <s v="TBD"/>
    <s v="TBD"/>
    <x v="0"/>
    <s v="TBD"/>
    <s v="TBD"/>
    <x v="0"/>
    <s v="TBD"/>
    <s v="MW"/>
    <m/>
    <m/>
    <m/>
    <m/>
    <m/>
    <m/>
    <m/>
    <m/>
    <m/>
    <m/>
    <m/>
    <m/>
    <m/>
    <x v="1"/>
    <s v="02.SPK RETURNED"/>
    <x v="45"/>
    <s v="04.08.20 : email SPK return, Category Return Community Issue, Return By XL_x000a_10.08.20 : 06.08.20 : proses pendekatan IW 1 kk, paralel rehunting kand alternatif_x000a_03.08.20 : 30.07.20 : 23.07.20 : IW Failed, 1 Warga menolak memberikan tanda tangan IW, Proses submit permohonan kerjasama dengan pihak MODERNLAND_x000a_20.07.20 : 16.07.20 : 13.07.20 : 09.07.20 : MOM : IW kurang 1 kk sepadan tower, warga orang Mahkamah Agung_x000a_06.07.20 : 02.07.20 : plan IW done 7 juli, plan rekom 10 juli, plan start CME 13 jul, plan SRFI 6 Aug_x000a_29.06.20 : 25.06.20 : IW kurang 1 kk, pole 25m_x000a_22.06.20 : 18.06.20 : kembali ke kandidat awal, IW on going, Plan IW Done Jun 2020_x000a_15.06.20 : 11.06.20 : IW clear (proses PKS)_x000a_08.06.20 : rehunting_x000a_04.06.20 : 01.06.20 : masih menunggu jawaban dari MODERNLAND, alternatif propose re-NOM_x000a_28.05.20 : 25.05.20 : 15.05.20 : 14.05.20 : 08.05.20 : Proses persetujuan permohonan kerjasama_x000a_30.04.20 : Rehunting Site_x000a_23.04.20 : 16.04.20 : IW on going, Proses persetujuan permohonan kerjasama kawasan Modernland_x000a_09.04.20 : 02.04.20 : 25.03.20 : IW on going,  Terbatasnya lahan yang disewakan_x000a_19.03.20 : proses BAN BAK_x000a_12.03.20 : Kawasan modernland_x000a_11.03.20 : 20.02.20 : hunting, Hunting, NOM berada di kawasan modernland_x000a_06.02.20 : Hunting kandidat_x000a_"/>
  </r>
  <r>
    <m/>
    <x v="1"/>
    <s v=""/>
    <n v="112.725684"/>
    <n v="-7.3636670000000004"/>
    <n v="25"/>
    <s v="0/120/240"/>
    <m/>
    <x v="1"/>
    <m/>
    <x v="0"/>
    <s v="JAW-JI-SDA-4069-RETURN"/>
    <s v="WARUSDA_PEPELEGI"/>
    <x v="0"/>
    <x v="0"/>
    <x v="0"/>
    <s v="JATIM"/>
    <s v="Jawa Timur"/>
    <s v="KAB. SIDOARJO"/>
    <n v="6614369"/>
    <d v="2020-01-13T00:00:00"/>
    <m/>
    <n v="836"/>
    <x v="0"/>
    <d v="2020-06-11T00:00:00"/>
    <s v="W24-2020"/>
    <s v="Jun-2020"/>
    <s v="TBD"/>
    <s v="TBD"/>
    <s v="TBD"/>
    <s v="TBD"/>
    <x v="0"/>
    <s v="TBD"/>
    <s v="TBD"/>
    <x v="0"/>
    <s v="TBD"/>
    <m/>
    <m/>
    <m/>
    <m/>
    <m/>
    <m/>
    <m/>
    <m/>
    <m/>
    <m/>
    <m/>
    <m/>
    <m/>
    <m/>
    <x v="1"/>
    <s v="02.SPK RETURNED"/>
    <x v="0"/>
    <s v="28.01.20 : email Return by XL, Redesign, Propose Colo ke site TBG Mawae Legi (B2S masih CME on going, plan start CME B2S 20 Feb, plan RFI 20 Mar 20))"/>
  </r>
  <r>
    <s v="BUDURAN_SIDOKEPUNG"/>
    <x v="0"/>
    <s v="TB"/>
    <n v="112.697807"/>
    <n v="-7.4305700000000003"/>
    <n v="30"/>
    <s v="0/120/240"/>
    <m/>
    <x v="1"/>
    <m/>
    <x v="0"/>
    <s v="JAW-JI-SDA-4076"/>
    <s v="BUDURAN_SIDOKEPUNG"/>
    <x v="0"/>
    <x v="0"/>
    <x v="0"/>
    <s v="JATIM"/>
    <s v="Jawa Timur"/>
    <s v="KAB. SIDOARJO"/>
    <n v="6614369"/>
    <d v="2020-01-13T00:00:00"/>
    <m/>
    <n v="836"/>
    <x v="0"/>
    <d v="2020-06-11T00:00:00"/>
    <s v="W24-2020"/>
    <s v="Jun-2020"/>
    <s v="TBD"/>
    <s v="TBD"/>
    <s v="TBD"/>
    <s v="TBD"/>
    <x v="0"/>
    <s v="TBD"/>
    <s v="TBD"/>
    <x v="0"/>
    <s v="TBD"/>
    <m/>
    <m/>
    <m/>
    <m/>
    <m/>
    <m/>
    <m/>
    <m/>
    <m/>
    <m/>
    <m/>
    <m/>
    <m/>
    <m/>
    <x v="1"/>
    <s v="02.SPK RETURNED"/>
    <x v="15"/>
    <s v="25.05.20 : SPK return di system XL 13 feb 20_x000a_22.05.20 : IW on going_x000a_08.05.20 : propose return by XL_x000a_30.04.20 : IW on going_x000a_23.04.20 : 16.04.20 : 09.04.20 : IW on going_x000a_02.04.20 : 19.03.20 : IW OG, CAND APPROVED OPR_x000a_28.02.20 : 27.02.20 : 07°25'49.84&quot;S 112°42'06.66&quot;E, IW 26 KK kurang 18 KK._x000a_13.02.20 : email Return SPK 10 feb 20 sesuai Surat permohonan perpanjangan waktu SPK B2S ke LM XL, Reason return karena terdapat history hard comcase di NOM _x000a_06.02.20 : kand A = validasi done, Candidate A RF TX OK_x000a_30.01.20 : Kand A = RND OK 30 70/150/310 30Jan20 : Ok candidate A, tower 32_x000a_28.01.20 : Kand A = submit A 112.69837 -7.4309444, propose tower 32m"/>
  </r>
  <r>
    <s v="BUDURAN_SIDOKERTO"/>
    <x v="0"/>
    <s v="TB"/>
    <n v="112.712199"/>
    <n v="-7.4340849999999996"/>
    <n v="30"/>
    <s v="0/120/240"/>
    <n v="2020"/>
    <x v="0"/>
    <m/>
    <x v="0"/>
    <s v="JAW-JI-SDA-4075"/>
    <s v="BUDURAN_SIDOKERTO"/>
    <x v="0"/>
    <x v="0"/>
    <x v="0"/>
    <s v="JATIM"/>
    <s v="Jawa Timur"/>
    <s v="KAB. SIDOARJO"/>
    <n v="6614369"/>
    <d v="2020-01-13T00:00:00"/>
    <m/>
    <n v="836"/>
    <x v="0"/>
    <d v="2020-06-11T00:00:00"/>
    <s v="W24-2020"/>
    <s v="Jun-2020"/>
    <s v="TBD"/>
    <s v="TBD"/>
    <s v="TBD"/>
    <s v="TBD"/>
    <x v="0"/>
    <s v="TBD"/>
    <s v="TBD"/>
    <x v="0"/>
    <s v="TBD"/>
    <s v="FO"/>
    <m/>
    <m/>
    <m/>
    <m/>
    <m/>
    <m/>
    <m/>
    <m/>
    <m/>
    <m/>
    <m/>
    <m/>
    <m/>
    <x v="1"/>
    <s v="02.SPK RETURNED"/>
    <x v="0"/>
    <s v="22.06.20 : email SPK return by XL karena isu hard comcase/hard sitac, status di TR sudah return (remark hard candidat)_x000a_18.06.20 : sudah dilakukan joint survey dengan regional operator (sales dan planning), untuk masuk area yang mendekati NOM masih belum bisa/tidak bisa menerima orang luar, propose return karena hard sitac dan lockdown covid 19_x000a_15.06.20 : plan hunting outSAR_x000a_08.06.20 : 04.06.20 : 01.06.20 : plan submit kandidat 4 jun_x000a_28.05.20 : 25.05.20 : rehunting_x000a_15.05.20 : 14.05.20 : 08.05.20 : 30.04.20 : rehunting_x000a_23.04.20 : 16.04.20 : rehunting_x000a_09.04.20 : 02.04.20 : rehunting_x000a_25.03.20 : rehunting_x000a_19.03.20 : 20.02.20 : 13.02.20 : 06.02.20 : Hunting kandidat_x000a_17.01.20 : Markering akan input STIP 1 B2S_x000a_16.01.20 : konfirmasi NOK oleh XL (Pak Brovisa)_x000a_15.01.20 : propose to XL change to colo (email rudi)"/>
  </r>
  <r>
    <m/>
    <x v="0"/>
    <s v=""/>
    <n v="106.830387"/>
    <n v="-6.1253130000000002"/>
    <n v="30"/>
    <s v="50/140/300"/>
    <m/>
    <x v="1"/>
    <m/>
    <x v="2"/>
    <s v="JAW-JK-TJP-0621-RETURN"/>
    <s v="Dufan Marina"/>
    <x v="0"/>
    <x v="0"/>
    <x v="3"/>
    <s v="JABODETABEK (INNER)"/>
    <s v="DKI Jakarta"/>
    <s v="JAKARTA UTARA"/>
    <n v="6614368"/>
    <d v="2020-01-13T00:00:00"/>
    <m/>
    <n v="836"/>
    <x v="0"/>
    <d v="2020-06-11T00:00:00"/>
    <s v="W24-2020"/>
    <s v="Jun-2020"/>
    <s v="TBD"/>
    <s v="TBD"/>
    <s v="TBD"/>
    <s v="TBD"/>
    <x v="0"/>
    <s v="TBD"/>
    <s v="TBD"/>
    <x v="0"/>
    <s v="TBD"/>
    <m/>
    <m/>
    <m/>
    <m/>
    <m/>
    <m/>
    <m/>
    <m/>
    <m/>
    <m/>
    <m/>
    <m/>
    <m/>
    <m/>
    <x v="1"/>
    <s v="02.SPK RETURNED"/>
    <x v="0"/>
    <s v="11.06.20 : rehunting, need re-NOM, actual status di Tower rental sudah return_x000a_08.06.20 : 04.06.20 : 01.06.20 : plan submit kand 4 jun._x000a_28.05.20 : 25.05.20 : rehunting_x000a_14.05.20 : 08.05.20 : rehunting_x000a_30.04.20 : rehunting_x000a_23.04.20 : 16.04.20 : Rehunting Site, NOM berada di lahan Kawasa ANCOL, IBS sudah ber PKS dengan pihak kawasan_x000a_09.04.20 : kand NOK_x000a_02.04.20 : 25.03.20 : Candidat NOK, Rehunting, NOM berada di lahan Kawasa ANCOL, IBS sudah ber PKS dengan pihak kawasan_x000a_19.03.20 : proses BAN BAK,  validasi RND_x000a_12.03.20 : Lahan kawasan Dufan_x000a_11.03.20 : 20.02.20 : IW on going_x000a_13.02.20 : 06.02.20 : Kand A = Rehunting, Candidate A RF NOK"/>
  </r>
  <r>
    <m/>
    <x v="0"/>
    <s v=""/>
    <n v="106.862522"/>
    <n v="-6.2941200000000004"/>
    <n v="30"/>
    <s v="50/120/210/340"/>
    <m/>
    <x v="1"/>
    <s v="JL. H. Ali Gang Mundu II RT.04 RW.04 Kel. Tengah Kec. Keramat Jati Kota Jakarta Timur"/>
    <x v="2"/>
    <s v="JAW-JK-CKG-0668 (RETURN)"/>
    <s v="Gang Induk Pasar Rebo"/>
    <x v="0"/>
    <x v="0"/>
    <x v="3"/>
    <s v="JABODETABEK (INNER)"/>
    <s v="DKI Jakarta"/>
    <s v="JAKARTA TIMUR"/>
    <n v="6614368"/>
    <d v="2020-01-13T00:00:00"/>
    <m/>
    <n v="836"/>
    <x v="0"/>
    <d v="2020-06-11T00:00:00"/>
    <s v="W24-2020"/>
    <s v="Jun-2020"/>
    <s v="TBD"/>
    <s v="TBD"/>
    <s v="TBD"/>
    <s v="TBD"/>
    <x v="0"/>
    <s v="TBD"/>
    <s v="TBD"/>
    <x v="0"/>
    <s v="TBD"/>
    <s v="MW"/>
    <m/>
    <m/>
    <m/>
    <m/>
    <m/>
    <m/>
    <m/>
    <m/>
    <m/>
    <m/>
    <m/>
    <m/>
    <m/>
    <x v="1"/>
    <s v="02.SPK RETURNED"/>
    <x v="46"/>
    <s v="10.09.20 : SPK B2S RETURN diganti dengan SPK COLO reaktivasi yg release 4 sep 20_x000a_03.09.20 : 31.08.20 : 27.08.20 : 19.08.20 : SRFIN sent, cek status SPK return atau aktif_x000a_30.07.20 : 09.07.20 : 06.07.20 : IW clear, need propose reaktivasi_x000a_11.06.20 : rehunting, plan IW done jun 20, sudah ada kandidat (plan re-IW), actual status di Tower rental sudah return_x000a_08.06.20 : rehunting_x000a_04.06.20 : 01.06.20 : plan submit kand 4 jun._x000a_28.05.20 : 25.05.20 : 30.04.20 : Rehunting OG, propose return by XL krn durasi 108 hari (MoM 30 Apr 20)_x000a_23.04.20 : 16.04.20 : _x000a_09.04.20 : kand NOK_x000a_02.04.20 : 25.03.20 : rehunting_x000a_19.03.20 : rehunting_x000a_12.03.20 : rehunting_x000a_20.02.20 : 13.02.20 : 06.02.20 : Kand A = Rehunting, Candidate A RF NOK"/>
  </r>
  <r>
    <s v="GEDANGAN_BANGAH"/>
    <x v="0"/>
    <s v="TB"/>
    <n v="112.722413"/>
    <n v="-7.3798440000000003"/>
    <n v="30"/>
    <s v="0/120/240"/>
    <n v="2020"/>
    <x v="0"/>
    <m/>
    <x v="0"/>
    <s v="JAW-JI-SDA-4074"/>
    <s v="GEDANGAN_BANGAH"/>
    <x v="0"/>
    <x v="0"/>
    <x v="0"/>
    <s v="JATIM"/>
    <s v="Jawa Timur"/>
    <s v="KAB. SIDOARJO"/>
    <n v="6614369"/>
    <d v="2020-01-13T00:00:00"/>
    <m/>
    <n v="836"/>
    <x v="0"/>
    <d v="2020-06-11T00:00:00"/>
    <s v="W24-2020"/>
    <s v="Jun-2020"/>
    <s v="TBD"/>
    <s v="TBD"/>
    <s v="TBD"/>
    <s v="TBD"/>
    <x v="0"/>
    <s v="TBD"/>
    <s v="TBD"/>
    <x v="0"/>
    <s v="TBD"/>
    <m/>
    <m/>
    <m/>
    <m/>
    <m/>
    <m/>
    <m/>
    <m/>
    <m/>
    <m/>
    <m/>
    <m/>
    <m/>
    <m/>
    <x v="1"/>
    <s v="02.SPK RETURNED"/>
    <x v="15"/>
    <s v="25.05.20 : SPK return di system XL 13 feb 20_x000a_22.05.20 : IW on going_x000a_08.05.20 : propose return by XL_x000a_30.04.20 : IW on going_x000a_23.04.20 : 16.04.20 : 09.04.20 : IW on going_x000a_02.04.20 : IW on going_x000a_19.03.20 : 11.03.20 : rehunting_x000a_13.02.20 : email Return SPK 10 feb 20 sesuai Surat permohonan perpanjangan waktu SPK B2S ke LM XL, Reason return karena terdapat history hard comcase di NOM_x000a_06.02.20 : kand A = validasi done, Candidate A RF TX OK_x000a_30.01.20 : Kand A = RND OK 30 80/170/315 30Jan20 : Ok candidate A, tower 32_x000a_28.01.20 : Kand A = submit A 112.7223 -7.3800861, propose tower 32m"/>
  </r>
  <r>
    <s v="GEDANGAN_KETAJEN"/>
    <x v="0"/>
    <s v="TB"/>
    <n v="112.73548599999999"/>
    <n v="-7.3934990000000003"/>
    <n v="30"/>
    <s v="0/180/270"/>
    <n v="2020"/>
    <x v="0"/>
    <s v="Puri Surya Jaya C1  NO.07 Pasadena, Kel. Ketajen Kec. Gedangan, Kab. Sidoarjo Prov. Jawa Timur"/>
    <x v="0"/>
    <s v="JAW-JI-SDA-4073"/>
    <s v="GEDANGAN_KETAJEN"/>
    <x v="0"/>
    <x v="0"/>
    <x v="0"/>
    <s v="JATIM"/>
    <s v="Jawa Timur"/>
    <s v="KAB. SIDOARJO"/>
    <n v="6614369"/>
    <d v="2020-01-13T00:00:00"/>
    <m/>
    <n v="836"/>
    <x v="0"/>
    <d v="2020-06-11T00:00:00"/>
    <s v="W24-2020"/>
    <s v="Jun-2020"/>
    <s v="TBD"/>
    <s v="TBD"/>
    <s v="TBD"/>
    <s v="TBD"/>
    <x v="0"/>
    <s v="TBD"/>
    <s v="TBD"/>
    <x v="0"/>
    <s v="TBD"/>
    <m/>
    <m/>
    <m/>
    <m/>
    <m/>
    <m/>
    <m/>
    <m/>
    <m/>
    <m/>
    <m/>
    <m/>
    <m/>
    <m/>
    <x v="1"/>
    <s v="02.SPK RETURNED"/>
    <x v="47"/>
    <s v="30.04.20 : rehunting, status RETURN SPK by system per 13 feb 20_x000a_23.04.20 : 16.04.20 : 09.04.20 : kand NOK_x000a_02.04.20 : rehunting_x000a_19.03.20 : IW on going, need approval kandidat_x000a_12.03.20 : rehunting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17.01.20 : Markering akan input STIP 1 B2S_x000a_16.01.20 : info dari tim Jatim site PURI SURYAJAYA TBG sudah dismantle dan reloc ke Puri Suya jaya Reloc_x000a_15.01.20 : propose to XL change to colo (email rudi)"/>
  </r>
  <r>
    <m/>
    <x v="0"/>
    <s v=""/>
    <n v="106.85829"/>
    <n v="-6.3170919999999997"/>
    <n v="30"/>
    <s v="0/90/180/270"/>
    <m/>
    <x v="1"/>
    <m/>
    <x v="2"/>
    <s v="JAW-JK-CKG-0669-RETURN"/>
    <s v="Jalan R. A. Fadillah"/>
    <x v="0"/>
    <x v="0"/>
    <x v="3"/>
    <s v="JABODETABEK (INNER)"/>
    <s v="DKI Jakarta"/>
    <s v="JAKARTA TIMUR"/>
    <n v="6614368"/>
    <d v="2020-01-13T00:00:00"/>
    <m/>
    <n v="836"/>
    <x v="0"/>
    <d v="2020-06-11T00:00:00"/>
    <s v="W24-2020"/>
    <s v="Jun-2020"/>
    <s v="TBD"/>
    <s v="TBD"/>
    <s v="TBD"/>
    <s v="TBD"/>
    <x v="0"/>
    <s v="TBD"/>
    <s v="TBD"/>
    <x v="0"/>
    <s v="TBD"/>
    <m/>
    <m/>
    <m/>
    <m/>
    <m/>
    <m/>
    <m/>
    <m/>
    <m/>
    <m/>
    <m/>
    <m/>
    <m/>
    <m/>
    <x v="1"/>
    <s v="02.SPK RETURNED"/>
    <x v="0"/>
    <s v="30.07.20 : 09.07.20 : 06.07.20 : 11.06.20 : IW clear (proses PKS), actual status di Tower rental sudah return, need propose reaktivasi_x000a_08.06.20 : rehunting_x000a_04.06.20 : 01.06.20 : plan submit kand 4 jun._x000a_28.05.20 : 25.05.20 : 30.04.20 : Rehunting OG, propose return by XL krn durasi 108 hari (MoM 30 Apr 20)_x000a_23.04.20 : 16.04.20 : Rehunting site NOM berada disekitar lahan Kompleks KOPASSUS_x000a_09.04.20 : kand NOK_x000a_02.04.20 : 25.03.20 : rehunting_x000a_19.03.20 : rehunting_x000a_12.03.20 : waiting RND validation_x000a_20.02.20 : 13.02.20 : 06.02.20 : Kand A = Rehunting, Candidate A RF NOK"/>
  </r>
  <r>
    <m/>
    <x v="0"/>
    <s v=""/>
    <n v="112.78094900000001"/>
    <n v="-7.2277560000000003"/>
    <n v="30"/>
    <s v="0/120/240"/>
    <m/>
    <x v="1"/>
    <m/>
    <x v="0"/>
    <s v="JAW-JI-SBY-8279 (RETURN)"/>
    <s v="KENJERAN_TANAH_KALI_KEDINDING"/>
    <x v="0"/>
    <x v="0"/>
    <x v="0"/>
    <s v="JATIM"/>
    <s v="Jawa Timur"/>
    <s v="KOTA SURABAYA"/>
    <n v="6614369"/>
    <d v="2020-01-13T00:00:00"/>
    <m/>
    <n v="836"/>
    <x v="0"/>
    <d v="2020-06-11T00:00:00"/>
    <s v="W24-2020"/>
    <s v="Jun-2020"/>
    <s v="TBD"/>
    <s v="TBD"/>
    <s v="TBD"/>
    <s v="TBD"/>
    <x v="0"/>
    <s v="TBD"/>
    <s v="TBD"/>
    <x v="0"/>
    <s v="TBD"/>
    <s v="MW"/>
    <m/>
    <m/>
    <m/>
    <m/>
    <m/>
    <m/>
    <m/>
    <m/>
    <m/>
    <m/>
    <m/>
    <m/>
    <m/>
    <x v="1"/>
    <s v="02.SPK RETURNED"/>
    <x v="0"/>
    <s v="31.08.20 : Reaktivasi dengan NEW SPK B2S use old STIP B2S, validasi kand paralel IW clear_x000a_25.06.20 : status di TR belum update return_x000a_22.06.20 : email SPK return by XL karena isu perijinan_x000a_15.06.20 : NEED APP OPR regulasi max 20m, plan perluasan SAR, per Meeting XL 11 jun XL meminta return (isu regulasi ketinggian sesuai Perda)_x000a_11.06.20 : propose return_x000a_08.06.20 : NEED APP OPR, IW OG , REDUCE KETINGGIAN / OUTSAR_x000a_04.06.20 : 28.05.20 : 25.05.20 : rehunting_x000a_14.05.20 : 08.05.20 : 30.04.20 : rehunting_x000a_23.04.20 : 16.04.20 : 09.04.20 : kand NOK_x000a_02.04.20 : 25.03.20 : Candidat NOK, Rehunting_x000a_11.03.20 : IW on going, propose reduce ketinggian_x000a_20.02.20 : Kand A = Mediasi dengan yayasan done , proses nego sewa lahan , JR drone , extend Menara masjid_x000a_13.02.20 : 06.02.20 : Kand A = Rehunting, Candidate A RF NOK_x000a_31.01.20 : Kand A = submit A 112.781419 -7.227581 RT 9 + Pole 6. Total ketinggian 15mAgl,  Perda Kota Surabaya utk area Rungkut max RT+pole 6m, "/>
  </r>
  <r>
    <m/>
    <x v="0"/>
    <s v=""/>
    <n v="112.16753799999999"/>
    <n v="-8.1021739999999998"/>
    <n v="30"/>
    <s v="50/140/280"/>
    <m/>
    <x v="1"/>
    <m/>
    <x v="0"/>
    <s v="JAW-JI-BLT-1913-RETURN"/>
    <s v="KEPANJEN_KIDUL_KEPANJENKIDUL"/>
    <x v="0"/>
    <x v="0"/>
    <x v="0"/>
    <s v="JATIM"/>
    <s v="Jawa Timur"/>
    <s v="KOTA BLITAR"/>
    <n v="6614369"/>
    <d v="2020-01-13T00:00:00"/>
    <m/>
    <n v="836"/>
    <x v="0"/>
    <d v="2020-06-11T00:00:00"/>
    <s v="W24-2020"/>
    <s v="Jun-2020"/>
    <s v="TBD"/>
    <s v="TBD"/>
    <s v="TBD"/>
    <s v="TBD"/>
    <x v="0"/>
    <s v="TBD"/>
    <s v="TBD"/>
    <x v="0"/>
    <s v="TBD"/>
    <s v="MW"/>
    <m/>
    <m/>
    <m/>
    <m/>
    <m/>
    <m/>
    <m/>
    <m/>
    <m/>
    <m/>
    <m/>
    <m/>
    <m/>
    <x v="1"/>
    <s v="02.SPK RETURNED"/>
    <x v="0"/>
    <s v="31.08.20 : Reaktivasi dengan NEW SPK B2S_x000a_25.06.20 : status di TR belum update return_x000a_22.06.20 : email SPK return by XL karena isu ketinggian sesuai Perda (isu perijinan)_x000a_18.06.20 : sudah dilakukan joint survey dengan pihak regional XL (sales &amp; planning), kandidat terakhir sesuai arahan XL IW failed, propose return karena isu ketinggian sesuai Perda (isu perijinan)_x000a_15.06.20 : rehunting, need JR issue pembatasan ketinggian menara, ketinggian kand tower not OK dan terkendala isu ketinggian Perda_x000a_11.06.20 : 08.06.20 : IW on going, isu regulasi_x000a_04.06.20 : 28.05.20 : 14.05.20 : 08.05.20 : 30.04.20 : IW on going, isu regulasi_x000a_23.04.20 : 16.04.20 : IW on going, isu regulasi_x000a_09.04.20 : 02.04.20 : 25.03.20 : Menunggu hasil dari perizinan Pole 6m. Tidak ada lahan lagi yang bisa di eksekusi padat penduduk / Perijinan Minta Struktur Gambar Bangunan_x000a_19.03.20 : 11.03.20 : IW on going_x000a_14.03.20 : A / S : 8°06'06.80&quot; E : 112°10'05.78&quot; / rooftop / Menunggu hasil dari perizinan Pole 6m. _x000a_09.03.20 : Propose lahan yang secure , koordinasi dengan dinas , propose pole 6 m , stacking 7 m , ( proses pemaparan di dinas terkait IW pole 6 m ) , target 15.3.20_x000a_28.02.20 : 24.02.20 : cand A, Rofftop, IW blm sign, perwali blitar RT 10, exsisting bangunan 7, cand B LL di luar negeri , rehunting cand C_x000a_20.02.20 : IW OG , kurang 1 KK , anak LL _x000a_13.02.20 : IW on going, Propose Rofftop , 2 lantai , staking 2 lantai ( 3,5 x2 ) + pole 9 ( need perwali ketinggian max pole 10m_x000a_06.02.20 : kand A = validasi done, Candidate A RF TX OK_x000a_"/>
  </r>
  <r>
    <s v="KRIAN_KRATON"/>
    <x v="0"/>
    <s v="TB"/>
    <n v="112.5587"/>
    <n v="-7.41"/>
    <n v="40"/>
    <s v="90/180/270"/>
    <n v="2020"/>
    <x v="0"/>
    <m/>
    <x v="0"/>
    <s v="JAW-JI-SDA-4065"/>
    <s v="KRIAN_KRATON"/>
    <x v="0"/>
    <x v="0"/>
    <x v="0"/>
    <s v="JATIM"/>
    <s v="Jawa Timur"/>
    <s v="KAB. SIDOARJO"/>
    <n v="6614369"/>
    <d v="2020-01-13T00:00:00"/>
    <m/>
    <n v="836"/>
    <x v="0"/>
    <d v="2020-06-11T00:00:00"/>
    <s v="W24-2020"/>
    <s v="Jun-2020"/>
    <s v="TBD"/>
    <s v="TBD"/>
    <s v="TBD"/>
    <s v="TBD"/>
    <x v="0"/>
    <s v="TBD"/>
    <s v="TBD"/>
    <x v="0"/>
    <s v="TBD"/>
    <m/>
    <m/>
    <m/>
    <m/>
    <m/>
    <m/>
    <m/>
    <m/>
    <m/>
    <m/>
    <m/>
    <m/>
    <m/>
    <m/>
    <x v="1"/>
    <s v="02.SPK RETURNED"/>
    <x v="0"/>
    <s v="22.06.20 : email SPK return by XL karena isu hard comcase/hard sitac, status di TR sudah return (remark hard candidat)_x000a_15.06.20 : 11.06.20 : propose return_x000a_08.06.20 : rehunting, need arahan XL_x000a_04.06.20 : 28.05.20 : 25.05.20 : rehunting_x000a_14.05.20 : 08.05.20 : 30.04.20 : rehunting_x000a_23.04.20 : 16.04.20 : 09.04.20 : kand NOK_x000a_02.04.20 : rehunting_x000a_25.03.20 : 19.03.20 : IW on going_x000a_11.03.20 : rehunting_x000a_28.02.20 : 25.02.20 : kand A = IW Clear, re nego BAN_x000a_20.02.20 : kand A = IW On going_x000a_13.02.20 : kand A = IW on going_x000a_06.02.20 : kand A = validasi done, Candidate A RF TX OK_x000a_27.01.20 : kand A = 112.55822 -7.4092222 101.27 GF SST 42"/>
  </r>
  <r>
    <s v="MENTENG BINTARO"/>
    <x v="0"/>
    <s v="TB"/>
    <n v="106.72958300000001"/>
    <n v="-6.2783699999999998"/>
    <n v="35"/>
    <s v="90/210/330"/>
    <m/>
    <x v="1"/>
    <m/>
    <x v="2"/>
    <s v="JAW-BT-CPT-0464"/>
    <s v="MENTENG BINTARO"/>
    <x v="0"/>
    <x v="0"/>
    <x v="3"/>
    <s v="JABODETABEK (OUTER)"/>
    <s v="Banten"/>
    <s v="KOTA TANGERANG SELAT"/>
    <n v="6614368"/>
    <d v="2020-01-13T00:00:00"/>
    <m/>
    <n v="836"/>
    <x v="0"/>
    <d v="2020-06-11T00:00:00"/>
    <s v="W24-2020"/>
    <s v="Jun-2020"/>
    <s v="TBD"/>
    <s v="TBD"/>
    <s v="TBD"/>
    <s v="TBD"/>
    <x v="0"/>
    <s v="TBD"/>
    <s v="TBD"/>
    <x v="0"/>
    <s v="TBD"/>
    <s v="MW"/>
    <m/>
    <m/>
    <m/>
    <m/>
    <m/>
    <m/>
    <m/>
    <m/>
    <m/>
    <m/>
    <m/>
    <m/>
    <m/>
    <x v="1"/>
    <s v="02.SPK RETURNED"/>
    <x v="0"/>
    <s v="13.08.20 : 11.08.20 : email SPK return,Category Return Government Permit, Return By XL, Remark Canditate di lahan Fasos Pemkot. Permit government not release_x000a_ 10.08.20 : 06.08.20 : MOM : SPK  propose drop oleh XL karena isu proses perijinan dan durasi_x000a_06.08.20 :  Proses follow up rekomendasi penggunaan lahan Fasum PEMKOT, saat ini sedang dilakukan komunikasi dengan 3 SKPD : PUPR, KOMINFO, LINGKUNGAN_x000a_03.08.20 : 30.07.20 : 23.07.20 : 20.07.20 : Proses follow up rekomendasi penggunaan lahan Fasum PEMKOT_x000a_16.07.20 : 13.07.20 : IW Clear, menggunakan lahan Fasum Tangsel_x000a_09.07.20 : MOM : IW clear/no IW, menggunakan lahan fasum, plan rekom PUPR minggu depan, MCP 20m, plan CME start rabu 15 jul_x000a_06.07.20 : 02.07.20 : IW on going kurang 1 kk karena belum berhasil ditemui, plan IW clear minggu ini, plan rekom minggu depan, plan start CME akhir minggu depan 12 jul 20, plan RFI W2 Aug/15 aug 20_x000a_29.06.20 : 25.06.20 : IW minus 1 kk tanah kosong, plan Pic TBG Jumat 26 jun akan ke lokasi menemui 1 warga pemilik lahan kosong yang telah diketahui keberadaannya, plan IW done paling lambat Senin 29 Juni or drop by XL_x000a_22.06.20 : 18.06.20 : kembali ke kandidat awal, IW on going_x000a_15.06.20 : 11.06.20 : rehunting, plan IW done jun 20, , sudah ada kandidat (plan re-IW)_x000a_08.06.20 : 04.06.20 : 01.06.20 : IW clear, proses negosiasi harga_x000a_28.05.20 : 25.05.20 : 08.05.20 : 30.04.20 : Negosiasi BAN_x000a_23.04.20 : 16.04.20 : IW Clear, kandidat A BAN, Negosiasi BAN_x000a_09.04.20 : iw clear_x000a_02.04.20 : 02.04.20 : IW on going_x000a_25.03.20 : TNP review_x000a_19.03.20 :  validasi RND _x000a_20.02.20 : rehunrting, makesure regulasi tangsel_x000a_06.02.20 : Hunting kandidat_x000a_"/>
  </r>
  <r>
    <s v="PADEMANGAN TANJUNG PRIOK"/>
    <x v="0"/>
    <s v="TB"/>
    <n v="106.85292200000001"/>
    <n v="-6.1210789999999999"/>
    <n v="25"/>
    <s v="0/80/180/270"/>
    <m/>
    <x v="1"/>
    <m/>
    <x v="2"/>
    <s v="JAW-JK-TJP-0627"/>
    <s v="Pademangan Tanjung Priok"/>
    <x v="0"/>
    <x v="0"/>
    <x v="3"/>
    <s v="JABODETABEK (INNER)"/>
    <s v="DKI Jakarta"/>
    <s v="JAKARTA UTARA"/>
    <n v="6614368"/>
    <d v="2020-01-13T00:00:00"/>
    <m/>
    <n v="836"/>
    <x v="0"/>
    <d v="2020-06-11T00:00:00"/>
    <s v="W24-2020"/>
    <s v="Jun-2020"/>
    <s v="TBD"/>
    <s v="TBD"/>
    <s v="TBD"/>
    <s v="TBD"/>
    <x v="0"/>
    <s v="TBD"/>
    <s v="TBD"/>
    <x v="0"/>
    <s v="TBD"/>
    <m/>
    <m/>
    <m/>
    <m/>
    <m/>
    <m/>
    <m/>
    <m/>
    <m/>
    <m/>
    <m/>
    <m/>
    <m/>
    <m/>
    <x v="1"/>
    <s v="02.SPK RETURNED"/>
    <x v="0"/>
    <s v="11.06.20 : rehunting, need re-NOM , actual status di Tower rental sudah return_x000a_08.06.20 : 04.06.20 : 01.06.20 : plan submit kand 4 jun._x000a_28.05.20 : 25.05.20 : rehunting_x000a_14.05.20 : 08.05.20 : rehunting_x000a_30.04.20 : rehunting_x000a_23.04.20 : 16.04.20 : Rehunting Site, NOM berada di lahan Kawasa ANCOL, IBS sudah ber PKS dengan pihak kawasan_x000a_09.04.20 : kand NOK_x000a_02.04.20 : 25.03.20 : Candidat NOK, Rehunting_x000a_19.03.20 : validasi RND_x000a_11.03.20 : 20.02.20 : IW on going_x000a_13.02.20 : IW on going_x000a_06.02.20 : kand A = validasi done, Candidate A RF TX OK_x000a_30.01.20 : kand A = submit A 106°51'11.57&quot;E 6°07'15.74&quot;S/106.853214 -6.121039 OK, Center Antenna 20m"/>
  </r>
  <r>
    <s v="PAKAL_SBYPAKAL"/>
    <x v="0"/>
    <s v="TB"/>
    <n v="112.620501"/>
    <n v="-7.2496299999999998"/>
    <n v="30"/>
    <s v="90/230/330"/>
    <m/>
    <x v="1"/>
    <m/>
    <x v="0"/>
    <s v="JAW-JI-SBY-4340"/>
    <s v="PAKAL_SBYPAKAL"/>
    <x v="0"/>
    <x v="0"/>
    <x v="0"/>
    <s v="JATIM"/>
    <s v="Jawa Timur"/>
    <s v="KOTA SURABAYA"/>
    <n v="6614369"/>
    <d v="2020-01-13T00:00:00"/>
    <m/>
    <n v="836"/>
    <x v="0"/>
    <d v="2020-06-11T00:00:00"/>
    <s v="W24-2020"/>
    <s v="Jun-2020"/>
    <s v="TBD"/>
    <s v="TBD"/>
    <s v="TBD"/>
    <s v="TBD"/>
    <x v="0"/>
    <s v="TBD"/>
    <s v="TBD"/>
    <x v="0"/>
    <s v="TBD"/>
    <m/>
    <m/>
    <m/>
    <m/>
    <m/>
    <m/>
    <m/>
    <m/>
    <m/>
    <m/>
    <m/>
    <m/>
    <m/>
    <m/>
    <x v="1"/>
    <s v="02.SPK RETURNED"/>
    <x v="48"/>
    <s v="30.04.20 : rehunting_x000a_23.04.20 : 16.04.20 : 09.04.20 : validasi NOK_x000a_02.04.20 : 19.03.20 : IW OG, JR REDUCE KETINGGIAN_x000a_12.03.20 : rehunting_x000a_13.02.20 : 06.02.20 : Kand A = Rehunting, Candidate A RF NOK_x000a_31.01.20 : Kand A = submit A 112.622917 -7.248444 RT 9.5 + Pole 6. Total ketinggian 15.5mAgl,  Perda Kota Surabaya utk area Rungkut max RT+pole 6m, "/>
  </r>
  <r>
    <s v="SEDATI_SEDATI_GEDE"/>
    <x v="0"/>
    <s v="TB"/>
    <n v="112.756736"/>
    <n v="-7.3741000000000003"/>
    <n v="30"/>
    <s v="0/120/240"/>
    <n v="2020"/>
    <x v="0"/>
    <s v="Jl. Jend. Wahono By Pass Juanda, Desa Sedati Gede Kec.Sedati, Kab.Sidoarjo Prov.Jawa Timur"/>
    <x v="0"/>
    <s v="JAW-JI-SDA-4072"/>
    <s v="SEDATI_SEDATI_GEDE"/>
    <x v="0"/>
    <x v="0"/>
    <x v="0"/>
    <s v="JATIM"/>
    <s v="Jawa Timur"/>
    <s v="KAB. SIDOARJO"/>
    <n v="6614369"/>
    <d v="2020-01-13T00:00:00"/>
    <m/>
    <n v="836"/>
    <x v="0"/>
    <d v="2020-06-11T00:00:00"/>
    <s v="W24-2020"/>
    <s v="Jun-2020"/>
    <s v="TBD"/>
    <s v="TBD"/>
    <s v="TBD"/>
    <s v="TBD"/>
    <x v="0"/>
    <s v="TBD"/>
    <s v="TBD"/>
    <x v="0"/>
    <s v="TBD"/>
    <m/>
    <m/>
    <m/>
    <m/>
    <m/>
    <m/>
    <m/>
    <m/>
    <m/>
    <m/>
    <m/>
    <m/>
    <m/>
    <m/>
    <x v="1"/>
    <s v="02.SPK RETURNED"/>
    <x v="47"/>
    <s v="30.04.20 : rehunting_x000a_23.04.20 : 16.04.20 : 09.04.20 : kand NOK_x000a_02.04.20 : rehunting_x000a_19.03.20 : IW on going, need approval kandidat_x000a_11.03.20 : 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
  </r>
  <r>
    <s v="SIDOARJO_BLURU_KIDUL"/>
    <x v="0"/>
    <s v="TB"/>
    <n v="112.729203"/>
    <n v="-7.4536290000000003"/>
    <n v="30"/>
    <s v="0/120/240"/>
    <n v="2020"/>
    <x v="0"/>
    <m/>
    <x v="0"/>
    <s v="JAW-JI-SDA-4081"/>
    <s v="SIDOARJO_BLURU_KIDUL"/>
    <x v="0"/>
    <x v="0"/>
    <x v="0"/>
    <s v="JATIM"/>
    <s v="Jawa Timur"/>
    <s v="KAB. SIDOARJO"/>
    <n v="6614369"/>
    <d v="2020-01-13T00:00:00"/>
    <m/>
    <n v="836"/>
    <x v="0"/>
    <d v="2020-06-11T00:00:00"/>
    <s v="W24-2020"/>
    <s v="Jun-2020"/>
    <s v="TBD"/>
    <s v="TBD"/>
    <s v="TBD"/>
    <s v="TBD"/>
    <x v="0"/>
    <s v="TBD"/>
    <s v="TBD"/>
    <x v="0"/>
    <s v="TBD"/>
    <m/>
    <m/>
    <m/>
    <m/>
    <m/>
    <m/>
    <m/>
    <m/>
    <m/>
    <m/>
    <m/>
    <m/>
    <m/>
    <m/>
    <x v="1"/>
    <s v="02.SPK RETURNED"/>
    <x v="47"/>
    <s v="30.04.20 : rehunting_x000a_23.04.20 : 16.04.20 : rehunting_x000a_09.04.20 : 02.04.20 : 19.03.20 : 11.03.20 : rehunting_x000a_13.02.20 : email Return SPK 10 feb 20 sesuai Surat permohonan perpanjangan waktu SPK B2S ke LM XL, Reason return karena isu perijinan, Perda membatasi max ketinggian hanya 20m sehingga tidak memenuhi requirement/propose RND_x000a_06.02.20 : Hunting kandidat_x000a_"/>
  </r>
  <r>
    <s v="SIDOARJO_BULUSIDOKARE"/>
    <x v="0"/>
    <s v="TB"/>
    <n v="112.726085"/>
    <n v="-7.4609940000000003"/>
    <n v="30"/>
    <s v="0/120/240"/>
    <n v="2020"/>
    <x v="0"/>
    <m/>
    <x v="0"/>
    <s v="JAW-JI-SDA-4080"/>
    <s v="SIDOARJO_BULUSIDOKARE"/>
    <x v="0"/>
    <x v="0"/>
    <x v="0"/>
    <s v="JATIM"/>
    <s v="Jawa Timur"/>
    <s v="KAB. SIDOARJO"/>
    <n v="6614369"/>
    <d v="2020-01-13T00:00:00"/>
    <m/>
    <n v="836"/>
    <x v="0"/>
    <d v="2020-06-11T00:00:00"/>
    <s v="W24-2020"/>
    <s v="Jun-2020"/>
    <s v="TBD"/>
    <s v="TBD"/>
    <s v="TBD"/>
    <s v="TBD"/>
    <x v="0"/>
    <s v="TBD"/>
    <s v="TBD"/>
    <x v="0"/>
    <s v="TBD"/>
    <m/>
    <m/>
    <m/>
    <m/>
    <m/>
    <m/>
    <m/>
    <m/>
    <m/>
    <m/>
    <m/>
    <m/>
    <m/>
    <m/>
    <x v="1"/>
    <s v="02.SPK RETURNED"/>
    <x v="47"/>
    <s v="25.05.20 : SPK return di system XL 13 feb 20_x000a_14.05.20 : IW on going_x000a_08.05.20 : 30.04.20 : propose site MCP atau RT_x000a_23.04.20 : 16.04.20 : 09.04.20 : 02.04.20 : IW on going_x000a_19.03.20 : rehunting_x000a_13.02.20 : email Return SPK 10 feb 20 sesuai Surat permohonan perpanjangan waktu SPK B2S ke LM XL, Reason return karena isu perijinan, Perda membatasi max ketinggian hanya 20m sehingga tidak memenuhi requirement/propose RND_x000a_06.02.20 : kand B = validasi done, Candidate C RF TX OK_x000a_30.01.20 : Kand B = RND OK 30 15/90/280 30Jan20 : Ok candidate A, tower 32_x000a_28.01.20 : _x000a_Kand A = submit A 112.72714 -7.4618139, propose MCP 18m_x000a_Kand B = submit B 112.72614 -7.4613944, propose SST 32m"/>
  </r>
  <r>
    <s v="SIDOARJO_SUKO"/>
    <x v="0"/>
    <s v="TB"/>
    <n v="112.686117"/>
    <n v="-7.448963"/>
    <n v="30"/>
    <s v="0/120/240"/>
    <n v="2020"/>
    <x v="0"/>
    <m/>
    <x v="0"/>
    <s v="JAW-JI-SDA-4078"/>
    <s v="SIDOARJO_SUKO"/>
    <x v="0"/>
    <x v="0"/>
    <x v="0"/>
    <s v="JATIM"/>
    <s v="Jawa Timur"/>
    <s v="KAB. SIDOARJO"/>
    <n v="6614369"/>
    <d v="2020-01-13T00:00:00"/>
    <m/>
    <n v="836"/>
    <x v="0"/>
    <d v="2020-06-11T00:00:00"/>
    <s v="W24-2020"/>
    <s v="Jun-2020"/>
    <s v="TBD"/>
    <s v="TBD"/>
    <s v="TBD"/>
    <s v="TBD"/>
    <x v="0"/>
    <s v="TBD"/>
    <s v="TBD"/>
    <x v="0"/>
    <s v="TBD"/>
    <m/>
    <m/>
    <m/>
    <m/>
    <m/>
    <m/>
    <m/>
    <m/>
    <m/>
    <m/>
    <m/>
    <m/>
    <m/>
    <m/>
    <x v="1"/>
    <s v="02.SPK RETURNED"/>
    <x v="47"/>
    <s v="30.04.20 : rehunting_x000a_23.04.20 : 16.04.20 : 09.04.20 : kand NOK_x000a_02.04.20 : 19.03.20 : 12.03.20 : rehunting_x000a_13.02.20 : email Return SPK 10 feb 20 sesuai Surat permohonan perpanjangan waktu SPK B2S ke LM XL, Reason return karena isu perijinan, Perda membatasi max ketinggian hanya 20m sehingga tidak memenuhi requirement/propose RND_x000a_06.02.20 : Kand A = Rehunting, Candidate A RF NOK_x000a_04.02.20 : Kand A = submit A 112.68689 -7.448081 130.22 RT 8 Pole 6 Perda antar tower Kab Sidoarjo with justification below"/>
  </r>
  <r>
    <m/>
    <x v="0"/>
    <s v=""/>
    <n v="106.64105600000001"/>
    <n v="-6.2129349999999999"/>
    <n v="35"/>
    <s v="30/150/290"/>
    <m/>
    <x v="1"/>
    <m/>
    <x v="2"/>
    <s v="JAW-BT-TNG-1456 (RETURN)"/>
    <s v="SMPN 14 Tangerang"/>
    <x v="0"/>
    <x v="0"/>
    <x v="3"/>
    <s v="JABODETABEK (INNER)"/>
    <s v="Banten"/>
    <s v="KOTA TANGERANG"/>
    <n v="6614368"/>
    <d v="2020-01-13T00:00:00"/>
    <m/>
    <n v="836"/>
    <x v="0"/>
    <d v="2020-06-11T00:00:00"/>
    <s v="W24-2020"/>
    <s v="Jun-2020"/>
    <s v="TBD"/>
    <s v="TBD"/>
    <s v="TBD"/>
    <s v="TBD"/>
    <x v="0"/>
    <s v="TBD"/>
    <s v="TBD"/>
    <x v="0"/>
    <s v="TBD"/>
    <s v="MW"/>
    <m/>
    <m/>
    <m/>
    <m/>
    <m/>
    <m/>
    <m/>
    <m/>
    <m/>
    <m/>
    <m/>
    <m/>
    <m/>
    <x v="1"/>
    <s v="02.SPK RETURNED"/>
    <x v="46"/>
    <s v="24.09.20 : REKOM LURCAM OG_x000a_13.08.20 : 11.08.20 : email SPK return by XL,  Category Return Government Permit, Return By XL, Remark Permit from government not release_x000a_10.08.20 : 06.08.20 : MOM : SPK propose drop oleh XL karena isu proses perijinan dan durasi_x000a_06.08.20 : Follow up rekomendasi hasil Presentasi Teknis, target minggu depan release_x000a_03.08.20 : 30.07.20 : Follow up rekomendasi hasil Presentasi Teknis_x000a_23.07.20 : 20.07.20 : Presentasi Teknis done dengan PEMKOT, Follow up rekomendasi hasil Presentasi Teknis, Plan Released tgl 22/07_x000a_16.07.20 : 13.07.20 : 09.07.20 : MOM : IW clear, proses perijinan tangkot outcell belum clear, plan CME start minggu depan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Done IW, proses rekom_x000a_15.06.20 : 11.06.20 : proses validasi, paralel IW clear_x000a_08.06.20 : RND review_x000a_04.06.20 : 01.06.20 : IW on going_x000a_28.05.20 : 25.05.20 : 21.05.20 : IW on going_x000a_14.05.20 : TNP ok B, tower 25_x000a_30.04.20 : Rehunting OG, propose return krn durasi 108 hari (MoM 30 Apr 20)_x000a_23.04.20 : 16.04.20 : _x000a_09.04.20 : kand NOK_x000a_02.04.20 : 25.03.20 : Candidat NOK, Rehunting_x000a_19.03.20 : IW on going_x000a_12.03.20 : rehunting_x000a_20.02.20 : 13.02.20 : 06.02.20 : Kand A = Rehunting, Candidate A RF NOK"/>
  </r>
  <r>
    <s v="TAMAN KOTA TANGERANG"/>
    <x v="0"/>
    <s v="TB"/>
    <n v="106.48560500000001"/>
    <n v="-6.2699680000000004"/>
    <n v="35"/>
    <s v="55/180/280"/>
    <m/>
    <x v="1"/>
    <m/>
    <x v="2"/>
    <s v="JAW-BT-TGR-0022"/>
    <s v="Taman Kota Tangerang"/>
    <x v="0"/>
    <x v="0"/>
    <x v="3"/>
    <s v="JABODETABEK (OUTER)"/>
    <s v="Banten"/>
    <s v="TANGERANG"/>
    <n v="6614368"/>
    <d v="2020-01-13T00:00:00"/>
    <m/>
    <n v="836"/>
    <x v="0"/>
    <d v="2020-06-11T00:00:00"/>
    <s v="W24-2020"/>
    <s v="Jun-2020"/>
    <s v="TBD"/>
    <s v="TBD"/>
    <s v="TBD"/>
    <s v="TBD"/>
    <x v="0"/>
    <s v="TBD"/>
    <s v="TBD"/>
    <x v="0"/>
    <s v="TBD"/>
    <s v="MW"/>
    <m/>
    <m/>
    <m/>
    <m/>
    <m/>
    <m/>
    <m/>
    <m/>
    <m/>
    <m/>
    <m/>
    <m/>
    <m/>
    <x v="1"/>
    <s v="02.SPK RETURNED"/>
    <x v="0"/>
    <s v="30.07.20 : 09.07.20 : 25.06.20 : XL propose return dulu dan dapat diajukan reaktivasi jika progress sudah clear, status TR belum return_x000a_22.06.20 : 18.06.20 : area perkantoran bupati Tangerang, terkendala saat PSBB ASN WFH, sempat cari kand B diluar area perkantoran._x000a_Skrg proses fu kembali kand A (area perkantoran Bupati)._x000a_XL propose return dulu dan akan diajukan reaktivasi jika progress sudah clear_x000a_15.06.20 : 11.06.20 : Proses kerjasama corporate_x000a_08.06.20 : rehunting_x000a_04.06.20 : 01.06.20 : 29.05.20 : waiting RND review_x000a_28.05.20 : 25.05.20 : 15.05.20 : IW on going_x000a_14.05.20 : 08.05.20 : rehunting_x000a_30.04.20 : Rehunting OG_x000a_23.04.20 : 16.04.20 : _x000a_09.04.20 : kand NOK_x000a_02.04.20 : under review RND_x000a_25.03.20 : rehunting_x000a_19.03.20 : rehunting_x000a_12.03.20 : rehunting_x000a_20.02.20 : 13.02.20 : 06.02.20 : Kand A = Rehunting, Candidate A RF NOK_x000a_24.01.20 : kand A = RND NOT OK near existing"/>
  </r>
  <r>
    <m/>
    <x v="0"/>
    <s v=""/>
    <n v="106.834367"/>
    <n v="-6.1311410000000004"/>
    <n v="25"/>
    <s v="0/90/160"/>
    <m/>
    <x v="1"/>
    <s v="R.E MARTADINATA RT.01 RW.013 Kel. PADEMANGAN BARTA  KEC.PADEMANGAN KOTA.JAKARTA UTARA"/>
    <x v="2"/>
    <s v="JAW-JK-TJP-0622 (RETURN)"/>
    <s v="Tol Pelabuhan Ancol"/>
    <x v="0"/>
    <x v="0"/>
    <x v="3"/>
    <s v="JABODETABEK (INNER)"/>
    <s v="DKI Jakarta"/>
    <s v="JAKARTA UTARA"/>
    <n v="6614368"/>
    <d v="2020-01-13T00:00:00"/>
    <m/>
    <n v="836"/>
    <x v="0"/>
    <d v="2020-06-11T00:00:00"/>
    <s v="W24-2020"/>
    <s v="Jun-2020"/>
    <s v="TBD"/>
    <s v="TBD"/>
    <s v="TBD"/>
    <s v="TBD"/>
    <x v="0"/>
    <s v="TBD"/>
    <s v="TBD"/>
    <x v="0"/>
    <s v="TBD"/>
    <s v="MW"/>
    <m/>
    <m/>
    <m/>
    <m/>
    <m/>
    <m/>
    <m/>
    <m/>
    <m/>
    <m/>
    <m/>
    <m/>
    <m/>
    <x v="1"/>
    <s v="02.SPK RETURNED"/>
    <x v="0"/>
    <s v="17.09.20 : SPK B2S RETURN diganti dengan SPK COLO reaktivasi yg release 4 sep 20_x000a_09.07.20 : 06.07.20 : 18.06.20 : Propose reaktivasi SPK, progress start excavation_x000a_11.06.20 : excavation, actual status di Tower rental sudah return_x000a_08.06.20 : 04.06.20 : 01.06.20 : sudah galian, plan balik ke galian awal (ada pipa PDAM 4) geser ada pipa GAS --&gt; prosesredesign dg borepile, sudah diajukan_x000a_28.05.20 : 25.05.20 : 21.05.20 : 18.05.20 : kand D RND NOK krn near existing, paralel penyelesaian comcase site sebelumnya_x000a_16.05.20 : submit kand D, pindah lokasi karena comcase_x000a_14.05.20 : excavation geser titik, galian pondasi ketemu pipa gas_x000a_08.05.20 : excavation on going_x000a_30.04.20 : preparation start CME_x000a_23.04.20 : 16.04.20 : Plan Start CME 17/04_x000a_09.04.20 : IW clear, RT RW, Lurah Clear, Plan start CME 15/04_x000a_02.04.20 : under review RND_x000a_25.03.20 : Candidat NOK, Rehunting_x000a_19.03.20 : validasi RND_x000a_20.02.20 : rehunting_x000a_06.02.20 : Hunting kandidat"/>
  </r>
  <r>
    <s v="TULANGAN_GRABAGAN"/>
    <x v="0"/>
    <s v="TB"/>
    <n v="112.629931"/>
    <n v="-7.4430519999999998"/>
    <n v="40"/>
    <s v="0/120/240"/>
    <n v="2020"/>
    <x v="0"/>
    <m/>
    <x v="0"/>
    <s v="JAW-JI-SDA-4079"/>
    <s v="TULANGAN_GRABAGAN"/>
    <x v="0"/>
    <x v="0"/>
    <x v="0"/>
    <s v="JATIM"/>
    <s v="Jawa Timur"/>
    <s v="KAB. SIDOARJO"/>
    <n v="6614369"/>
    <d v="2020-01-13T00:00:00"/>
    <m/>
    <n v="836"/>
    <x v="0"/>
    <d v="2020-06-11T00:00:00"/>
    <s v="W24-2020"/>
    <s v="Jun-2020"/>
    <s v="TBD"/>
    <s v="TBD"/>
    <s v="TBD"/>
    <s v="TBD"/>
    <x v="0"/>
    <s v="TBD"/>
    <s v="TBD"/>
    <x v="0"/>
    <s v="TBD"/>
    <m/>
    <m/>
    <m/>
    <m/>
    <m/>
    <m/>
    <m/>
    <m/>
    <m/>
    <m/>
    <m/>
    <m/>
    <m/>
    <m/>
    <x v="1"/>
    <s v="02.SPK RETURNED"/>
    <x v="49"/>
    <s v="25.05.20 : SPK return di system XL 13 feb 20_x000a_14.05.20 : 08.05.20 : 30.04.20 : IW clear_x000a_23.04.20 : 16.04.20 : 09.04.20 : iw on going_x000a_02.04.20 : 19.03.20 : IW clear need approval cand_x000a_13.02.20 : email Return SPK 10 feb 20 sesuai Surat permohonan perpanjangan waktu SPK B2S ke LM XL, Reason return karena terdapat history hard comcase di NOM _x000a_06.02.20 : kand B = validasi done, Candidate C RF TX OK_x000a_30.01.20 : Kand B = RND 40 115/220/340 30Jan20 : Ok candidate B, tower 42_x000a_28.01.20 : _x000a_Kand A = submit A 112.6301 -7.4426528, propose MCP 18m, Lower due to Perda Jarak min Antar Tower_x000a_Kand B = submit B 112.63353 -7.4397028, propose SST 42m, Out SAR due to Perda Jarak min Antar Tower"/>
  </r>
  <r>
    <s v="LARANGAN_HARJAMUKTI"/>
    <x v="12"/>
    <s v="TB"/>
    <n v="108.5668611"/>
    <n v="-6.7495833330000004"/>
    <n v="30"/>
    <s v="200/270/340"/>
    <n v="2020"/>
    <x v="0"/>
    <s v="Jl. Ciremai Raya GG Kamal II RT 001 RW 019 Kel. Larangan Kec. Harjamukti, Kota Cirebon Prov. Jawa Barat"/>
    <x v="0"/>
    <s v="JAW-JB-CBN-3822"/>
    <s v="LARANGAN_HARJAMUKTI"/>
    <x v="0"/>
    <x v="0"/>
    <x v="2"/>
    <s v="JABAR"/>
    <s v="Jawa Barat"/>
    <s v="KOTA CIREBON"/>
    <n v="6614369"/>
    <d v="2020-01-13T00:00:00"/>
    <m/>
    <n v="836"/>
    <x v="0"/>
    <d v="2020-06-11T00:00:00"/>
    <s v="W24-2020"/>
    <s v="Jun-2020"/>
    <s v="TBD"/>
    <s v="TBD"/>
    <s v="TBD"/>
    <s v="TBD"/>
    <x v="0"/>
    <s v="TBD"/>
    <s v="TBD"/>
    <x v="0"/>
    <s v="TBD"/>
    <s v="FO"/>
    <m/>
    <m/>
    <m/>
    <m/>
    <m/>
    <m/>
    <m/>
    <m/>
    <m/>
    <m/>
    <m/>
    <m/>
    <m/>
    <x v="1"/>
    <s v="02.SPK RETURNED"/>
    <x v="40"/>
    <s v="25.02.21 : SPK propossed return by XL_x000a_25.02.21 : propose kand I existing TBG minaret 32, RND NOK_x000a_25.02.21 : SPK propossed return by XL_x000a_22.02.21 : kand existing TBG under RNP review_x000a_18.02.21 : kandidate alternatif (kand H) RND NOK, arahan rehunting dari RND terdapat existing TBG ± 200m dari titik arahan_x000a_04.02.21 : 28.01.21 : plan IW clear 8 Feb_x000a_11.01.21 : IW ongoing, perlu dilakukan pendekatan untuk meminimalisasi penolakan warga_x000a_26.11.20 : plan IW clear 27 Nov, plan CME start W1 Dec_x000a_19.11.20 : proses penyelesaian commcase warga luar radius di kandidat terakhir (cand D), target issue solved W4 Nov_x000a_16.11.20 : plan CME start W3_x000a_12.11.20 : 09.11.20 : 05.11.20 : target solved minggu depan, dilanjutkan proses soiltest_x000a_02.11.20 : 26.10.20 : 22.10.20 : 19.10.20 : proses nego eskalasi_x000a_15.10.20 : target clear hari ini, lanjut proses eskalasi sitac_x000a_12.10.20 : proses negosiasi kompensasi permintaan mobil ambulance_x000a_08.10.20 : IW clear, proses eskalasi sitac_x000a_05.10.20 : IW kurang 1 warga, plan besok finalisasi IW_x000a_01.10.20 : Finalisasi iw lg cek perizinan utk lahan yg tidak ada pemilik nya_x000a_28.09.20 : plan start CME rabu 30 sep 20 terkendala karena adanya isu site di demo warga (proses penyelesaian)_x000a_24.09.20 : 21.09.20 : proses sidang fatwa masih ditunda_x000a_17.09.20 : plan sidang fatwa hari ini_x000a_14.09.20 : plan sidang fatwa kamis 17 sep, plan joint survey jumat 18 sep_x000a_10.09.20 : plan sidang fatwa jumat 11 sep, plan survey selasa 15 sep_x000a_07.09.20 : 03.09.20 : start CME masih menunggu sidang fatwa_x000a_31.08.20 : 27.08.20 : plan sidang fatwa minggu depan (rabu depan) dan start CME setelah survey, sebelumnya ada isu LSM sehingga sidang fatwa di mundur_x000a_24.08.20 : menunggu jadwal sidang fatwa, start CME setelah sidang fatwa, plan start CME 28 Aug_x000a_17.08.20 : 13.08.20 : CME start menunggu konfirmasi hasil sidang fatwa_x000a_10.08.20 : 06.08.20 : RFC, proses perijinan, start CME setelah sidang fatwa,  plan jadwal sidang Fatwah Rabu depan 12 Aug 20 _x000a_03.08.20 : 30.07.20 : realisasi IW dan rekom done, plan RFC hari ini_x000a_27.07.20 : realisasi IW &amp; rekom_x000a_23.07.20 : proses rekom, plan start CME awal Aug (3 aug), on going soiltest, "/>
  </r>
  <r>
    <s v="IBS KAHURIPAN KLAPANUNGGAL"/>
    <x v="4"/>
    <s v="TB"/>
    <s v="106°58.37.34'E"/>
    <s v="6°26.29.87'S"/>
    <n v="50"/>
    <s v="100/220/310"/>
    <m/>
    <x v="1"/>
    <s v="Desa Cikahuripan Kp. Cipari RT.022 RW.009, Kec. Klapanunggal, Kab. Bogor Prov. Jawa Barat"/>
    <x v="2"/>
    <s v="JAW-JB-CBI-0157"/>
    <s v="CIKAHURIPAN_BOGOR"/>
    <x v="1"/>
    <x v="0"/>
    <x v="4"/>
    <s v="JABODETABEK"/>
    <s v="Jawa Barat"/>
    <s v="Kab. Bogor"/>
    <n v="6618138"/>
    <d v="2022-03-18T00:00:00"/>
    <d v="2022-03-21T00:00:00"/>
    <n v="40"/>
    <x v="1"/>
    <d v="2022-04-17T00:00:00"/>
    <s v="W17-2022"/>
    <s v="Apr-2022"/>
    <s v="TBD"/>
    <s v="TBD"/>
    <s v="TBD"/>
    <d v="2022-05-13T00:00:00"/>
    <x v="5"/>
    <s v="May-2022"/>
    <d v="2022-05-13T00:00:00"/>
    <x v="5"/>
    <s v="May-2022"/>
    <s v="MW"/>
    <d v="2022-04-14T00:00:00"/>
    <d v="2022-04-14T00:00:00"/>
    <n v="538657399675"/>
    <n v="10.6"/>
    <m/>
    <d v="2022-04-13T00:00:00"/>
    <m/>
    <m/>
    <d v="2022-04-27T00:00:00"/>
    <m/>
    <m/>
    <m/>
    <s v="CME"/>
    <x v="2"/>
    <s v="21.RFI"/>
    <x v="50"/>
    <s v="27:04:22: RFIN_x000a_24:04:22-14:04:22: PONDASI OG, STR NY PARALEL_x000a_13:04:22: STO_x000a_12:04:22-23:03:22: ERM PROCESS_x000a_21:03:22: SPK REECIVED"/>
  </r>
  <r>
    <s v="CIPANAS_CIPANAS"/>
    <x v="4"/>
    <s v="TB"/>
    <s v="107°2.16.41'E"/>
    <s v="6°44.25.48'S"/>
    <n v="40"/>
    <s v="90/180/270"/>
    <n v="2022"/>
    <x v="6"/>
    <s v="Kp. Panagan RT.13/19 Desa Cipanas Kec. Cipanas Kab. Cianjur"/>
    <x v="0"/>
    <s v="JAW-JB-CJR-4335"/>
    <s v="CIPANAS_CIPANAS"/>
    <x v="0"/>
    <x v="0"/>
    <x v="2"/>
    <s v="JABAR"/>
    <s v="Jawa Barat"/>
    <s v="Kab. Cianjur"/>
    <n v="6617949"/>
    <d v="2022-01-25T00:00:00"/>
    <d v="2022-01-28T00:00:00"/>
    <n v="92"/>
    <x v="3"/>
    <d v="2022-06-24T00:00:00"/>
    <s v="W26-2022"/>
    <s v="Jun-2022"/>
    <s v="TBD"/>
    <s v="TBD"/>
    <s v="TBD"/>
    <d v="2022-04-30T00:00:00"/>
    <x v="2"/>
    <s v="Apr-2022"/>
    <d v="2022-04-30T00:00:00"/>
    <x v="2"/>
    <s v="Apr-2022"/>
    <s v="MW"/>
    <d v="2022-04-10T00:00:00"/>
    <d v="2022-04-11T00:00:00"/>
    <s v="MG"/>
    <m/>
    <m/>
    <d v="2022-04-25T00:00:00"/>
    <m/>
    <m/>
    <d v="2022-04-27T00:00:00"/>
    <m/>
    <m/>
    <m/>
    <s v="CME"/>
    <x v="2"/>
    <s v="21.RFI"/>
    <x v="12"/>
    <s v="27:04:22: RFIN_x000a_26:04:22: CONFIRM BP EDIT 6.6_x000a_24:04:22: WAIT CONFIRM XL UPGRADE TO 16.5 KVA DUE TO PERLUASAN JARINGAN_x000a_20:04:22: ERECTION_x000a_17:04:22: POURING_x000a_13:04:22: REBARRING_x000a_10:04:22: REKOM_x000a_06:04:22-27:03:22: REKOM OG_x000a_23:03:22-20:03:22: IW CLEAR_x000a_16:03:22: IW OG_x000a_13:03:22: VALIDASI RNP TNP_x000a_09:03:22: REHUNTING_x000a_06:03:22: IW OG_x000a_28:02:22: VALIDASI RNP TNP_x000a_23:02:22-05:02:22: IW OG_x000a_02:02:22: UNDER TNP REVIEW_x000a_30:01:22: SURVEY OG_x000a_28:01:22: SPK RECEIVED FROM EMAIL LMS"/>
  </r>
  <r>
    <s v="CIPONGKOR_BARANANGSIANG"/>
    <x v="4"/>
    <s v="TB"/>
    <s v="107°19.44.17'E"/>
    <s v="6°54.20.69'S"/>
    <n v="50"/>
    <s v="40/160/300"/>
    <n v="2022"/>
    <x v="10"/>
    <s v="Kp. Pasir Salak RT.04 RW.07 Desa Baranangsiang Kec. Cipongkor Kab. Bandung Barat"/>
    <x v="0"/>
    <s v="JAW-JB-NPH-4383"/>
    <s v="CIPONGKOR_BARANANGSIANG"/>
    <x v="0"/>
    <x v="0"/>
    <x v="2"/>
    <s v="JABAR"/>
    <s v="Jawa Barat"/>
    <s v="Kab. Bandung Barat"/>
    <n v="6618108"/>
    <d v="2022-03-07T00:00:00"/>
    <d v="2022-03-07T00:00:00"/>
    <n v="52"/>
    <x v="1"/>
    <d v="2022-08-04T00:00:00"/>
    <s v="W32-2022"/>
    <s v="Aug-2022"/>
    <s v="TBD"/>
    <s v="TBD"/>
    <s v="TBD"/>
    <d v="2022-04-30T00:00:00"/>
    <x v="2"/>
    <s v="Apr-2022"/>
    <d v="2022-04-30T00:00:00"/>
    <x v="2"/>
    <s v="Apr-2022"/>
    <s v="MW"/>
    <d v="2022-03-31T00:00:00"/>
    <d v="2022-04-01T00:00:00"/>
    <m/>
    <m/>
    <m/>
    <d v="2022-04-12T00:00:00"/>
    <m/>
    <m/>
    <m/>
    <m/>
    <m/>
    <m/>
    <s v="CME"/>
    <x v="3"/>
    <s v="20.SRFI"/>
    <x v="12"/>
    <s v="28:04:22-20:04:22: PLN_x000a_17:04:22-14:04:22: ERECTION_x000a_10:04:22: REBARRING_x000a_06:04:22-27:03:22: REKOM OG_x000a_23:03:22-20:03:22: IW CLEAR_x000a_16:03:22-15:03:22: IW OG_x000a_13:03:22: VALIDASI RNP TNP_x000a_12:03:22-09:03:22: SURVEY OG_x000a_07:03:22: SPK RECEIVED"/>
  </r>
  <r>
    <s v="IBS MENDURAN"/>
    <x v="8"/>
    <s v="TB"/>
    <s v="110°53.42.5'E"/>
    <s v="7°4.41.77'S"/>
    <n v="40"/>
    <s v="90/210/330"/>
    <m/>
    <x v="1"/>
    <m/>
    <x v="3"/>
    <s v="JAW-JT-PWD-3388"/>
    <s v="PUTAT PURWODADI GROBOGAN RELOCATION"/>
    <x v="1"/>
    <x v="1"/>
    <x v="2"/>
    <s v="JATENG"/>
    <s v="Jawa Tengah"/>
    <s v="Kab. Grobogan"/>
    <n v="6618218"/>
    <d v="2022-04-26T00:00:00"/>
    <d v="2022-04-26T00:00:00"/>
    <n v="2"/>
    <x v="4"/>
    <d v="2022-05-26T00:00:00"/>
    <s v="W22-2022"/>
    <s v="May-2022"/>
    <s v="TBD"/>
    <s v="TBD"/>
    <s v="TBD"/>
    <s v="TBD"/>
    <x v="0"/>
    <s v="TBD"/>
    <s v="TBD"/>
    <x v="0"/>
    <s v="TBD"/>
    <m/>
    <m/>
    <m/>
    <m/>
    <m/>
    <m/>
    <m/>
    <m/>
    <m/>
    <m/>
    <m/>
    <m/>
    <m/>
    <m/>
    <x v="4"/>
    <s v="06.ERM PROCESS"/>
    <x v="12"/>
    <s v="26:04:22: SPK RECEIVED"/>
  </r>
  <r>
    <s v="LIONAIRWANAKERTA"/>
    <x v="4"/>
    <s v="SKP"/>
    <s v="106°29.36.42'E"/>
    <s v="6°11.28.03'S"/>
    <n v="36"/>
    <s v="5/110/220"/>
    <n v="2022"/>
    <x v="6"/>
    <s v="Desa Wanakerta Kp. Sarongge RT.02 RW.06  Kec. Sindang Jaya , Kab. Tangerang Prov. Banten"/>
    <x v="2"/>
    <s v="JAW-BT-TGR-0095"/>
    <s v="LION_AIR_WANAKERTA"/>
    <x v="1"/>
    <x v="0"/>
    <x v="4"/>
    <s v="JABODETABEK"/>
    <s v="Banten"/>
    <s v="Kab. Tangerang"/>
    <n v="6617984"/>
    <d v="2022-01-28T00:00:00"/>
    <d v="2022-01-28T00:00:00"/>
    <n v="90"/>
    <x v="2"/>
    <d v="2022-02-27T00:00:00"/>
    <s v="W10-2022"/>
    <s v="Feb-2022"/>
    <s v="TBD"/>
    <s v="TBD"/>
    <s v="TBD"/>
    <d v="2022-04-23T00:00:00"/>
    <x v="6"/>
    <s v="Apr-2022"/>
    <d v="2022-04-30T00:00:00"/>
    <x v="2"/>
    <s v="Apr-2022"/>
    <s v="MW"/>
    <d v="2022-02-02T00:00:00"/>
    <d v="2022-03-14T00:00:00"/>
    <m/>
    <n v="10.6"/>
    <m/>
    <d v="2022-03-09T00:00:00"/>
    <m/>
    <m/>
    <m/>
    <m/>
    <m/>
    <m/>
    <s v="CME"/>
    <x v="5"/>
    <s v="20.SRFI"/>
    <x v="51"/>
    <s v="27:04:22: WAIT RFIN_x000a_24:04:22: ME OG_x000a_20:04:22-03:04:22: PONDASI OG &amp; PERKUATAN (PLAN START 7 APR)_x000a_30:03:22-09:03:22: PERKUATAN OG_x000a_06:03:22-16:02:22: READY TO STO_x000a_13:02:22-09:02:22: NEED REVIEW CIVIL EID_x000a_07:02:22-06:02:22: NEED REVIEW RNP EID_x000a_04:02:22: NEW SPK RELEASED"/>
  </r>
  <r>
    <s v="TELAGABESTARI"/>
    <x v="4"/>
    <s v="SKP"/>
    <s v="106°29.10.82'E"/>
    <s v="6°11.50.78'S"/>
    <n v="30"/>
    <s v="50/140/300"/>
    <n v="2022"/>
    <x v="6"/>
    <s v="Desa Talaga Kp. Sikluk RT.2 RW.4 Kec. Cikupa, Kab. Tangerang Prov. Banten"/>
    <x v="2"/>
    <s v="JAW-BT-TGR-0106"/>
    <s v="TELAGA_BESTARI"/>
    <x v="1"/>
    <x v="0"/>
    <x v="4"/>
    <s v="JABODETABEK"/>
    <s v="Banten"/>
    <s v="Kab. Tangerang"/>
    <n v="6617984"/>
    <d v="2022-01-28T00:00:00"/>
    <d v="2022-01-28T00:00:00"/>
    <n v="90"/>
    <x v="2"/>
    <d v="2022-02-27T00:00:00"/>
    <s v="W10-2022"/>
    <s v="Feb-2022"/>
    <s v="TBD"/>
    <s v="TBD"/>
    <s v="TBD"/>
    <d v="2022-04-22T00:00:00"/>
    <x v="6"/>
    <s v="Apr-2022"/>
    <d v="2022-04-30T00:00:00"/>
    <x v="2"/>
    <s v="Apr-2022"/>
    <s v="MW"/>
    <d v="2022-02-02T00:00:00"/>
    <d v="2022-03-17T00:00:00"/>
    <m/>
    <n v="10.6"/>
    <m/>
    <d v="2022-02-08T00:00:00"/>
    <m/>
    <m/>
    <m/>
    <m/>
    <m/>
    <m/>
    <s v="CME"/>
    <x v="5"/>
    <s v="20.SRFI"/>
    <x v="51"/>
    <s v="27:04:22: WAIT RFIN_x000a_24:04:22: PONDASI OG_x000a_20:04:22: STR DONE 19 apr_x000a_17:04:22-16:02:22: PONDASI OG PARALEL PERKUATAN_x000a_13:02:22: PERKUATAN OG_x000a_09:02:22: CME PREPARATION_x000a_07:02:22: NEED REVIEW POWER EID_x000a_06:02:22-30:01:22: ESR REVIEW, NEED REVIEW RNP EID_x000a_28:01:22: SPK RELEASED"/>
  </r>
  <r>
    <s v="IBS SOL0095"/>
    <x v="4"/>
    <s v="TB"/>
    <s v="110°33.43.88'E"/>
    <s v="7°45.5.72'S"/>
    <n v="39"/>
    <s v="0/150/260"/>
    <s v="2022-2024"/>
    <x v="6"/>
    <s v="Desa Ceporan Dusun Kebonagung RT.1 RW.3 kec. Gantiwarno, Kab. Klaten Prov. Jawa Tengah"/>
    <x v="3"/>
    <s v="JAW-JT-KLN-0930"/>
    <s v="CEPORAN_KLATEN"/>
    <x v="1"/>
    <x v="0"/>
    <x v="2"/>
    <s v="JATENG"/>
    <s v="Jawa Tengah"/>
    <s v="Kab. Klaten"/>
    <n v="6617993"/>
    <d v="2022-01-28T00:00:00"/>
    <d v="2022-01-28T00:00:00"/>
    <n v="90"/>
    <x v="2"/>
    <d v="2022-02-27T00:00:00"/>
    <s v="W10-2022"/>
    <s v="Feb-2022"/>
    <s v="TBD"/>
    <s v="TBD"/>
    <s v="TBD"/>
    <d v="2022-04-07T00:00:00"/>
    <x v="7"/>
    <s v="Apr-2022"/>
    <d v="2022-04-30T00:00:00"/>
    <x v="2"/>
    <s v="Apr-2022"/>
    <s v="MW"/>
    <d v="2022-02-02T00:00:00"/>
    <d v="2022-03-14T00:00:00"/>
    <m/>
    <n v="11"/>
    <m/>
    <d v="2022-03-08T00:00:00"/>
    <m/>
    <m/>
    <m/>
    <m/>
    <m/>
    <m/>
    <s v="CME"/>
    <x v="3"/>
    <s v="20.SRFI"/>
    <x v="51"/>
    <s v="28:04:22: RFI, WAIT RFIN_x000a_24:04:22-17:04:22: SRFI_x000a_LMS CHANGE TO NOKIA_x000a_13:04:22-23:03:22: PLN CONNECTION &amp; STR NY PARALEL_x000a_20:03:22: ME OG_x000a_16:03:22-13:03:22: WAIT PSB, PARALEL STRENGTENING_x000a_09:03:22: PONDASI OG_x000a_06:03:22: READY TO STO_x000a_23:02:22-16:02:22: NEED REVIEW POWER_x000a_13:02:22-08:02:22: NEED REVIEW TNP HUAWEI_x000a_06:02:22-02:02:22: NEED REVIEW RNP HUAWEI_x000a_30:01:22: ESR REVIEW, NEED REVIEW RNP HUAWEI_x000a_28:01:22: SPK RELEASED"/>
  </r>
  <r>
    <s v="BLIGO_KAJ"/>
    <x v="4"/>
    <s v="SKP"/>
    <s v="109°39.12.02'E"/>
    <s v="6°55.59.16'S"/>
    <n v="39"/>
    <s v="60/180/300"/>
    <n v="2022"/>
    <x v="4"/>
    <s v="Kel.Sapugarut Gang 1 RT.007 RW.003 Kec.Buaran, Kab.Pekalongan Prov. Jawa Tengah"/>
    <x v="3"/>
    <s v="JAW-JT-KJN-1002"/>
    <s v="BLIGO_PEKALONGAN"/>
    <x v="1"/>
    <x v="0"/>
    <x v="2"/>
    <s v="JATENG"/>
    <s v="Jawa Tengah"/>
    <s v="Kab. Pekalongan"/>
    <n v="6617984"/>
    <d v="2022-01-28T00:00:00"/>
    <d v="2022-01-28T00:00:00"/>
    <n v="90"/>
    <x v="2"/>
    <d v="2022-02-27T00:00:00"/>
    <s v="W10-2022"/>
    <s v="Feb-2022"/>
    <s v="TBD"/>
    <s v="TBD"/>
    <s v="TBD"/>
    <d v="2022-04-08T00:00:00"/>
    <x v="7"/>
    <s v="Apr-2022"/>
    <d v="2022-04-30T00:00:00"/>
    <x v="2"/>
    <s v="Apr-2022"/>
    <s v="MW"/>
    <d v="2022-02-02T00:00:00"/>
    <d v="2022-03-14T00:00:00"/>
    <m/>
    <n v="11"/>
    <m/>
    <d v="2022-03-09T00:00:00"/>
    <m/>
    <m/>
    <m/>
    <m/>
    <m/>
    <m/>
    <s v="CME"/>
    <x v="3"/>
    <s v="20.SRFI"/>
    <x v="12"/>
    <s v="28:04:22: RFI, WAIT RFIN_x000a_24:04:22-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GONILAN UTARA"/>
    <x v="4"/>
    <s v="TB"/>
    <s v="110°46.5.99'E"/>
    <s v="7°31.39.79'S"/>
    <n v="26"/>
    <s v="0/120/240"/>
    <s v="2022-2024"/>
    <x v="6"/>
    <s v="Desa Gedongan - Tanon Lor RT.02 RW.01 Kec. Colomadu, Kab. Karanganyar Prov. Jawa Tengah"/>
    <x v="3"/>
    <s v="JAW-JT-KRG-2154"/>
    <s v="GONILAN_UTARA"/>
    <x v="1"/>
    <x v="0"/>
    <x v="2"/>
    <s v="JATENG"/>
    <s v="Jawa Tengah"/>
    <s v="Kab. Karanganyar"/>
    <n v="6617993"/>
    <d v="2022-01-28T00:00:00"/>
    <d v="2022-01-28T00:00:00"/>
    <n v="90"/>
    <x v="2"/>
    <d v="2022-02-27T00:00:00"/>
    <s v="W10-2022"/>
    <s v="Feb-2022"/>
    <s v="TBD"/>
    <s v="TBD"/>
    <s v="TBD"/>
    <d v="2022-04-07T00:00:00"/>
    <x v="7"/>
    <s v="Apr-2022"/>
    <d v="2022-04-30T00:00:00"/>
    <x v="2"/>
    <s v="Apr-2022"/>
    <s v="MW"/>
    <d v="2022-02-02T00:00:00"/>
    <d v="2022-03-14T00:00:00"/>
    <m/>
    <n v="11"/>
    <m/>
    <d v="2022-03-09T00:00:00"/>
    <m/>
    <m/>
    <m/>
    <m/>
    <m/>
    <m/>
    <s v="CME"/>
    <x v="3"/>
    <s v="20.SRFI"/>
    <x v="52"/>
    <s v="28:04:22: RFI, WAIT RFIN_x000a_24:04:22-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r>
  <r>
    <s v="PALENGAAN_REK_KERREK"/>
    <x v="4"/>
    <s v="TB"/>
    <s v="113°26.49.63'E"/>
    <s v="7°5.26.06'S"/>
    <n v="50"/>
    <s v="0/120/240"/>
    <n v="2022"/>
    <x v="15"/>
    <s v="Dsn Mor Oloh  RT 003 RW 004 Desa Rek Kerrek  Kec. Palengaan Kab. Pamekasan Prov. Jawa Timur"/>
    <x v="0"/>
    <s v="JAW-JI-PMK-4238"/>
    <s v="PALENGAAN_REK_KERREK"/>
    <x v="0"/>
    <x v="0"/>
    <x v="0"/>
    <s v="JATIM"/>
    <s v="Jawa Timur"/>
    <s v="Kab. Pamekasan"/>
    <n v="6618108"/>
    <d v="2022-03-07T00:00:00"/>
    <d v="2022-03-07T00:00:00"/>
    <n v="52"/>
    <x v="1"/>
    <d v="2022-08-04T00:00:00"/>
    <s v="W32-2022"/>
    <s v="Aug-2022"/>
    <s v="TBD"/>
    <s v="TBD"/>
    <s v="TBD"/>
    <d v="2022-04-30T00:00:00"/>
    <x v="2"/>
    <s v="Apr-2022"/>
    <d v="2022-04-30T00:00:00"/>
    <x v="2"/>
    <s v="Apr-2022"/>
    <s v="MW"/>
    <d v="2022-04-11T00:00:00"/>
    <d v="2022-04-13T00:00:00"/>
    <m/>
    <m/>
    <m/>
    <d v="2022-04-14T00:00:00"/>
    <m/>
    <m/>
    <m/>
    <m/>
    <m/>
    <m/>
    <s v="CME"/>
    <x v="3"/>
    <s v="20.SRFI"/>
    <x v="12"/>
    <s v="28:04:22: SRFI_x000a_24:04:22: ERECTION_x000a_20:04:22-17:04:22: CURRING TIME_x000a_13:04:22: EXCAVATION_x000a_10:04:22-30:03:22: REKOM_x000a_27:03:22-23:03:22: IW CLEAR_x000a_20:03:22-16:03:22: IW OG_x000a_15:03:22-14:03:22: VALIDASI RNP TNP_x000a_13:03:22-09:03:22: SURVEY OG &amp; MITRA ASSIGNMENT_x000a_07:03:22: SPK RECEIVED"/>
  </r>
  <r>
    <s v="PERAK_PLOSOGENUK"/>
    <x v="4"/>
    <s v="TB"/>
    <s v="112°10.32.56'E"/>
    <s v="7°32.9.06'S"/>
    <n v="50"/>
    <s v="75/235/300"/>
    <n v="2022"/>
    <x v="4"/>
    <s v="RT 03 RW 01 Dusun Karangasem Desa Karangdagangan Kec. Bandar Kedungmulyo Kab. Jombang"/>
    <x v="0"/>
    <s v="JAW-JI-JBG-5135"/>
    <s v="PERAK_PLOSOGENUK"/>
    <x v="0"/>
    <x v="0"/>
    <x v="0"/>
    <s v="JATIM"/>
    <s v="Jawa Timur"/>
    <s v="Kab. Jombang"/>
    <n v="6617949"/>
    <d v="2022-01-25T00:00:00"/>
    <d v="2022-01-28T00:00:00"/>
    <n v="93"/>
    <x v="3"/>
    <d v="2022-06-24T00:00:00"/>
    <s v="W26-2022"/>
    <s v="Jun-2022"/>
    <s v="TBD"/>
    <s v="TBD"/>
    <s v="TBD"/>
    <d v="2022-04-30T00:00:00"/>
    <x v="2"/>
    <s v="Apr-2022"/>
    <d v="2022-04-30T00:00:00"/>
    <x v="2"/>
    <s v="Apr-2022"/>
    <s v="MW"/>
    <d v="2022-03-07T00:00:00"/>
    <d v="2022-03-15T00:00:00"/>
    <m/>
    <m/>
    <m/>
    <d v="2022-04-22T00:00:00"/>
    <m/>
    <m/>
    <m/>
    <m/>
    <m/>
    <m/>
    <s v="CME"/>
    <x v="3"/>
    <s v="20.SRFI"/>
    <x v="12"/>
    <s v="28:04:22-24:04:22: SRFI_x000a_20:04:22-17:04:22: CURRING TIME_x000a_13:04:22-10:04:22: REBARRING_x000a_03:04:22: SOIL TETS OG_x000a_30:03:22-20:03:22: REALISASI IW_x000a_16:03:22-28:02:22: IW CLEAR_x000a_23:02:22-22:02:22: IW OG_x000a_20:02:22-07:02:22: VALIDASI RNP TNP OG_x000a_06:02:22-30:01:22: SURVEY OG_x000a_28:01:22: SPK RECEIVED FROM EMAIL LMS"/>
  </r>
  <r>
    <s v="HCPTSK034-172402"/>
    <x v="4"/>
    <s v="SKP"/>
    <s v="114°51.19.8'E"/>
    <s v="3°25.25.54'S"/>
    <n v="30"/>
    <s v="80/225/315"/>
    <n v="2022"/>
    <x v="4"/>
    <s v="Jl. Irigasi Tanjung Rema Barat, Kec. Martapura, Kab.Banjar Baru"/>
    <x v="0"/>
    <s v="KAL-KS-MTP-1117"/>
    <s v="TANJUNG_REMA_DARAT_MARTAPURA"/>
    <x v="1"/>
    <x v="0"/>
    <x v="2"/>
    <s v="KALIMANTAN"/>
    <s v="Kalimantan Selatan"/>
    <s v="Kab. Banjar"/>
    <n v="6617983"/>
    <d v="2022-01-28T00:00:00"/>
    <d v="2022-01-28T00:00:00"/>
    <n v="90"/>
    <x v="2"/>
    <d v="2022-02-27T00:00:00"/>
    <s v="W10-2022"/>
    <s v="Feb-2022"/>
    <d v="2022-03-30T00:00:00"/>
    <s v="W14-2022"/>
    <s v="Mar-2022"/>
    <d v="2022-04-30T00:00:00"/>
    <x v="2"/>
    <s v="Apr-2022"/>
    <d v="2022-04-30T00:00:00"/>
    <x v="2"/>
    <s v="Apr-2022"/>
    <s v="MW"/>
    <d v="2022-02-02T00:00:00"/>
    <d v="2022-02-03T00:00:00"/>
    <m/>
    <m/>
    <m/>
    <d v="2022-03-21T00:00:00"/>
    <m/>
    <d v="2022-03-21T00:00:00"/>
    <m/>
    <m/>
    <m/>
    <m/>
    <s v="CME"/>
    <x v="5"/>
    <s v="20.SRFI"/>
    <x v="53"/>
    <s v="28:04:22: RFI 29_x000a_24:04:22-21:03:22: SRFIN_x000a_20:03:22: ME OG, PARALEL STRENGTENING_x000a_16:03:22-09:03:22: BTS PONDASI OG PARALEL STRENGTENING_x000a_06:03:22-09:02:22: STO RECALL_x000a_06:02:22: NEED REVIEW POWER HUAWEI_x000a_06:02:22: NEED REVIEW TNP ALITA_x000a_02:02:22: NEED REVIEW RNP HUAWEI_x000a_30:01:22: ESR REVIEW, NEED REVIEW RNP HUAWEI_x000a_28:01:22: SPK RELEASED"/>
  </r>
  <r>
    <s v="IBS KRAKATAU UJUNG"/>
    <x v="4"/>
    <s v="TB"/>
    <s v="98°40.39.54'E"/>
    <s v="3°38.5.44'N"/>
    <n v="40"/>
    <s v="90/210/280"/>
    <n v="2022"/>
    <x v="6"/>
    <s v="Gg. Mufakat No. 5, Jl. Perwira, Lingkungan VIII, Kelurahan Pulo Brayan Bengkel, Kecamatan Medan Timur, Kota Medan, Provinsi Sumatera Utara"/>
    <x v="0"/>
    <s v="SUM-SU-MDN-2234"/>
    <s v="PB_BENGKEL_BARU"/>
    <x v="1"/>
    <x v="0"/>
    <x v="1"/>
    <s v="SUMBAGUT"/>
    <s v="Sumatera Utara"/>
    <s v="Kota Medan"/>
    <n v="6617992"/>
    <d v="2022-01-28T00:00:00"/>
    <d v="2022-01-28T00:00:00"/>
    <n v="90"/>
    <x v="2"/>
    <d v="2022-02-27T00:00:00"/>
    <s v="W10-2022"/>
    <s v="Feb-2022"/>
    <s v="TBD"/>
    <s v="TBD"/>
    <s v="TBD"/>
    <d v="2022-04-30T00:00:00"/>
    <x v="2"/>
    <s v="Apr-2022"/>
    <d v="2022-04-30T00:00:00"/>
    <x v="2"/>
    <s v="Apr-2022"/>
    <s v="MW"/>
    <d v="2022-02-01T00:00:00"/>
    <d v="2022-02-02T00:00:00"/>
    <m/>
    <m/>
    <m/>
    <d v="2022-03-22T00:00:00"/>
    <m/>
    <m/>
    <m/>
    <m/>
    <m/>
    <m/>
    <s v="CME"/>
    <x v="6"/>
    <s v="17.RBS/BTS FOUNDATION OG"/>
    <x v="54"/>
    <s v="28:04:22: PROSES PONDASI_x000a_24:04:22-20:04:22: COMMCASE_x000a_17:04:22-30:03:22: PONDASI OG &amp; PERKUATAN_x000a_27:03:22-23:03:22: CONTINUE CME_x000a_20:03:22-09:03:22: BTS PONDASI OG, PARALEL STRENGTENING, COMCASE_x000a_06:03:22-13:02:22: READY TO STO_x000a_09:02:22-07:02:22: NEED REVIEW POWER HUAWEI_x000a_06:02:22: NEED REVIEW TNP ALITA_x000a_02:02:22: NEED REVIEW RNP HUAWEI_x000a_30:01:22: ESR REVIEW, NEED REVIEW RNP HUAWEI_x000a_28:01:22: SPK RELEASED"/>
  </r>
  <r>
    <s v="BATUTAMBUN"/>
    <x v="4"/>
    <s v="TB"/>
    <s v="99°35.56.76'E"/>
    <s v="1°31.2.39'N"/>
    <n v="50"/>
    <s v="120/200/290"/>
    <n v="2022"/>
    <x v="5"/>
    <s v="Desa Batu Tambun, Gunung Tua,Paluta.Sumut"/>
    <x v="0"/>
    <s v="SUM-SU-GNT-1543"/>
    <s v="PAGARAN_SINGKAM"/>
    <x v="1"/>
    <x v="0"/>
    <x v="1"/>
    <s v="SUMBAGUT"/>
    <s v="Sumatera Utara"/>
    <s v="Kab. Padang Lawas Utara"/>
    <n v="6618079"/>
    <d v="2022-03-11T00:00:00"/>
    <d v="2022-03-11T00:00:00"/>
    <n v="48"/>
    <x v="1"/>
    <d v="2022-04-10T00:00:00"/>
    <s v="W16-2022"/>
    <s v="Apr-2022"/>
    <s v="TBD"/>
    <s v="TBD"/>
    <s v="TBD"/>
    <d v="2022-04-30T00:00:00"/>
    <x v="2"/>
    <s v="Apr-2022"/>
    <d v="2022-04-30T00:00:00"/>
    <x v="2"/>
    <s v="Apr-2022"/>
    <s v="MW"/>
    <d v="2022-03-24T00:00:00"/>
    <d v="2022-03-25T00:00:00"/>
    <m/>
    <m/>
    <m/>
    <d v="2022-03-24T00:00:00"/>
    <m/>
    <m/>
    <m/>
    <m/>
    <m/>
    <m/>
    <s v="CME"/>
    <x v="5"/>
    <s v="20.SRFI"/>
    <x v="53"/>
    <s v="28:04:22: RFI, WAIT RFIN_x000a_24:04:22-30:03:22: PONDASI OG &amp; PERKUATAN PARALEL_x000a_27:03:22: PREPARE CME_x000a_23:03:22-13:02:22: ESR PROCESS_x000a_11:02:22: SPK RECEIVED"/>
  </r>
  <r>
    <s v="PONDOK UNGU PERMAI RELOCATION"/>
    <x v="2"/>
    <s v="TB"/>
    <s v="107°0.46.73'E"/>
    <s v="6°10.46.81'S"/>
    <n v="30"/>
    <s v="90/120/330"/>
    <n v="2021"/>
    <x v="14"/>
    <s v=""/>
    <x v="2"/>
    <s v="JAW-JB-CKR-0068"/>
    <s v="Pondok Ungu Permai Relocation"/>
    <x v="0"/>
    <x v="0"/>
    <x v="3"/>
    <s v="JABODETABEK"/>
    <s v="Jawa Barat"/>
    <s v="Kota Bekasi"/>
    <n v="6617601"/>
    <d v="2021-09-07T00:00:00"/>
    <m/>
    <n v="233"/>
    <x v="0"/>
    <d v="2022-02-04T00:00:00"/>
    <s v="W06-2022"/>
    <s v="Feb-2022"/>
    <d v="2021-12-20T00:00:00"/>
    <s v="W52-2021"/>
    <s v="Dec-2021"/>
    <d v="2022-02-04T00:00:00"/>
    <x v="8"/>
    <s v="Feb-2022"/>
    <d v="2022-05-05T00:00:00"/>
    <x v="6"/>
    <s v="May-2022"/>
    <s v="MW"/>
    <m/>
    <m/>
    <m/>
    <m/>
    <m/>
    <m/>
    <m/>
    <m/>
    <m/>
    <m/>
    <m/>
    <m/>
    <s v="SITAC"/>
    <x v="7"/>
    <s v="07.SITAC PROCESS"/>
    <x v="55"/>
    <s v="28:04:22-23:03:22: IW OG_x000a_20:03:22-23:02:22: VALIDASI RNP TNP, KANDIDAT C REJECT WARGA, PARALEL IW_x000a_20:02:22:  PLAN PENYELESAIAN HARI INI, PLAN B SUBMIT KANDIDAT ATLERNATIF_x000a_16:02:22: PLAN BERTEMU RW DAN SOSWAR TGL 17_x000a_13:02:22: PROSES MEDIASI DENGAN RW_x000a_09:02:22-23:01:22: PROCESS COLLECT DOKUMEN IW_x000a_19:01:22: OG IW CLEAR, FINALISASI IW 19 JAN_x000a_18:01:22: SUBMIT KANDIDAT D, GESER 15M DARI KANDIDAT C UNTUK MENGHINDARI WARGA YG KURANG SETUJU_x000a_16:01:22: IW FAILED, REHUNTING_x000a_12:01:22-09:01:22: ISSUE WARGA LUAR RADIUS, KARENA BERADA DI LAHAN CLUSTER, PLAN SOLVED 15 JAN _x000a_05:01:22-02:01:22: PLAN FINALISASI WARGA 6 JAN 22_x000a_29:12:21-26:12:21: IW OG 35KK _x000a_23:12:21: OG SURVEY IW_x000a_22:12:21: WAIT FEEDBACK VALIDASI TNP KANDIDAT C_x000a_21:12:21: VALIDASI RNP TNP KANDIDAT C KARENA KANDIDAT B REJECT WARGA, RNP OK_x000a_19:12:21-15:12:21: IW OG 8 KK (4 KK DKM, 2 KK PERUSAHAAN KECIL)_x000a_12:12:21: TNP OK, IW OG_x000a_08:12:21-07:12:21: RNP OK KANDIDAT B, TNP VALIDATION_x000a_06:12:21: RNP TNP VALIDATION_x000a_05:12:21-24:11:21: REJECT WARGA, REHUNTING OG, PLAN SUBMIT KANDIDAT 9 DEC_x000a_21:11:21: 2 KK SUDAH BISA DITEMUI, SUDAH ADA DISKUSI DGN RT RW, PLAN TTD DALAM MINGGU INI, YG 1 KK MASIH DICARI, PLAN IW CLEAR 25 NOV 21_x000a_17:11:21-14:11:21: IW OG, 1 KK PEMILIK RUKO SUDAH KETEMU, SISA 3 KK RUKO YANG BELUM KETEMU, POSISINYA DISEWA &amp; YANG MENEMPATI RUKO TSB ADALAH PEGAWAI2NYA, PLAN 17 NOV 21 RT RT &amp; TBG AKAN MENDATANGI KE 3 RUKO TSB, MAX NEXT WEEK IW CLEAR_x000a_10:10:21 - 23:10:21: IW OG, SOSWAR DONE, MASIH KURANG 4 KK PLAN CLEAR W2 NOV_x000a_20:10:21-13:10:21: VALIDASI DONE, IW OG, 23 KK PLAN SOSWAR 18 OCT, PLAN IW CLEAR END OF OKTOBER_x000a_06:10:21: UNDER REVIEW RNP XL PAK BUDI LUMANTO, KANDIDAT NEAR EXISTING_x000a_04:10:21-26:09:21: REHUNTING KANDIDAT SESUAI ARAHAN DARI TIM RNP XL, PLAN SUBMIT KANDIDAT MENUNGGU SURAT KERJASAMA DENGAN PASAR MODERN TERKAIT PEMANFAATAN LAHAN UNTUK PEMBANGUNAN TOWER_x000a_22:09:21: KANDIDAT DONE SUBMIT, UNDER REVIEW RNP_x000a_19:09:21: 15:09:21: SUBMIT KANDIDAT, REVIEW UNDER RNP_x000a_13:09:21: SPK RELEASED 7 SEP HUNTING OG"/>
  </r>
  <r>
    <s v="BATUBARA LIMAPULUH"/>
    <x v="4"/>
    <s v="TB"/>
    <s v="99°25.36.98'E"/>
    <s v="3°9.42.84'N"/>
    <n v="50"/>
    <s v="130/220/340"/>
    <m/>
    <x v="5"/>
    <s v="JALAN LINTAS SUMATERA DUSUN I PT.PP LONDON SUMATERA DESA PERKEBUNAN DOLOK KECAMATAN LIMA PULUH KABUPATEN BATUBARA PROVINSI SUMATERA UTARA "/>
    <x v="0"/>
    <s v="SUM-SU-LMP-2237"/>
    <s v="PERKEBUNAN_DOLOK"/>
    <x v="1"/>
    <x v="0"/>
    <x v="1"/>
    <s v="SUMBAGUT"/>
    <s v="Sumatera Utara"/>
    <s v="Kab. Batu Bara"/>
    <n v="6618121"/>
    <d v="2022-03-09T00:00:00"/>
    <d v="2022-03-09T00:00:00"/>
    <n v="50"/>
    <x v="1"/>
    <d v="2022-04-08T00:00:00"/>
    <s v="W15-2022"/>
    <s v="Apr-2022"/>
    <s v="TBD"/>
    <s v="TBD"/>
    <s v="TBD"/>
    <d v="2022-05-08T00:00:00"/>
    <x v="5"/>
    <s v="May-2022"/>
    <d v="2022-05-08T00:00:00"/>
    <x v="5"/>
    <s v="May-2022"/>
    <s v="MW"/>
    <d v="2022-03-24T00:00:00"/>
    <d v="2022-03-25T00:00:00"/>
    <m/>
    <m/>
    <m/>
    <d v="2022-03-23T00:00:00"/>
    <m/>
    <d v="2022-04-04T00:00:00"/>
    <m/>
    <m/>
    <m/>
    <m/>
    <s v="CME"/>
    <x v="5"/>
    <s v="20.SRFI"/>
    <x v="12"/>
    <s v="28:04:22: RFI, WAIT RFIN_x000a_24:04:22-04:03:22: SRFIN_x000a_03:04:22-30:03:22: PONDASI OG_x000a_27:03:22-23:03:22: MOBDEMOB PREPARE CME_x000a_23:03:22-13:02:22: ESR PROCESS_x000a_11:02:22: SPK RECEIVED"/>
  </r>
  <r>
    <m/>
    <x v="13"/>
    <s v="TB"/>
    <s v="110°59.12.19'E"/>
    <s v="6°31.44.26'S"/>
    <n v="50"/>
    <s v="90/210/330"/>
    <n v="2022"/>
    <x v="14"/>
    <m/>
    <x v="5"/>
    <s v="JAW-JT-PTI-1431"/>
    <s v="NGABLAK PATI RELOCATION"/>
    <x v="0"/>
    <x v="0"/>
    <x v="2"/>
    <s v="JATENG"/>
    <s v="Jawa Tengah"/>
    <s v="Kab. Pati"/>
    <n v="6618155"/>
    <d v="2022-03-28T00:00:00"/>
    <d v="2022-03-28T00:00:00"/>
    <n v="31"/>
    <x v="1"/>
    <d v="2022-08-25T00:00:00"/>
    <s v="W35-2022"/>
    <s v="Aug-2022"/>
    <s v="TBD"/>
    <s v="TBD"/>
    <s v="TBD"/>
    <s v="TBD"/>
    <x v="0"/>
    <s v="TBD"/>
    <s v="TBD"/>
    <x v="0"/>
    <s v="TBD"/>
    <m/>
    <m/>
    <m/>
    <m/>
    <m/>
    <m/>
    <m/>
    <m/>
    <m/>
    <m/>
    <m/>
    <m/>
    <m/>
    <m/>
    <x v="8"/>
    <s v="03.SURVEY PROCESS"/>
    <x v="12"/>
    <s v="30:03:22: MITRA ASSIGNMENT_x000a_28:03:22: SPK RECEIVED"/>
  </r>
  <r>
    <m/>
    <x v="14"/>
    <s v="TB"/>
    <s v="110°52.45.95'E"/>
    <s v="7°4.6.78'S"/>
    <n v="70"/>
    <s v="90/210/330"/>
    <m/>
    <x v="1"/>
    <m/>
    <x v="2"/>
    <s v="JAW-JT-PWD-0596"/>
    <s v="PUTAT PURWODADI RELOCATION"/>
    <x v="0"/>
    <x v="0"/>
    <x v="2"/>
    <s v="JATENG"/>
    <s v="Jawa Tengah"/>
    <s v="Kab. Grobogan"/>
    <n v="6618143"/>
    <d v="2022-03-22T00:00:00"/>
    <d v="2022-03-22T00:00:00"/>
    <n v="37"/>
    <x v="1"/>
    <d v="2022-08-19T00:00:00"/>
    <s v="W34-2022"/>
    <s v="Aug-2022"/>
    <s v="TBD"/>
    <s v="TBD"/>
    <s v="TBD"/>
    <s v="TBD"/>
    <x v="0"/>
    <s v="TBD"/>
    <s v="TBD"/>
    <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Rengas Kecamatan Abung Tinggi  Kabupaten Lampung Utara Provinsi Lampung"/>
    <x v="0"/>
    <s v="SUM-LA-KTB-1149"/>
    <s v="ABUNG_TINGGI_ULAK_RENGAS"/>
    <x v="0"/>
    <x v="0"/>
    <x v="1"/>
    <s v="SUMBAGSEL"/>
    <s v="Lampung"/>
    <s v="Kab. Lampung Utara"/>
    <n v="6617950"/>
    <d v="2022-01-25T00:00:00"/>
    <d v="2022-01-28T00:00:00"/>
    <n v="93"/>
    <x v="3"/>
    <d v="2022-06-24T00:00:00"/>
    <s v="W26-2022"/>
    <s v="Jun-2022"/>
    <s v="TBD"/>
    <s v="TBD"/>
    <s v="TBD"/>
    <d v="2022-05-13T00:00:00"/>
    <x v="5"/>
    <s v="May-2022"/>
    <d v="2022-05-13T00:00:00"/>
    <x v="5"/>
    <s v="May-2022"/>
    <s v="MW"/>
    <d v="2022-02-25T00:00:00"/>
    <d v="2022-03-02T00:00:00"/>
    <m/>
    <m/>
    <m/>
    <d v="2022-04-25T00:00:00"/>
    <m/>
    <m/>
    <m/>
    <m/>
    <m/>
    <m/>
    <s v="CME"/>
    <x v="9"/>
    <s v="16.TOWER ERECTION OG"/>
    <x v="12"/>
    <s v="28:04:22: ERECTION_x000a_24:04:22-20:04:22: ERECTION_x000a_17:04:22-10:06:22: ERECTION HOLD_x000a_06:04:22: ERECTION_x000a_03:04:22-27:03:22: REBARRING_x000a_23:03:22-06:03:22: REKOM_x000a_28:02:22-23:02:22: IW CLEAR_x000a_20:02:22-16:02:22: IW OG_x000a_15:02:22-11:02:22: IW FAILED, NEW CANDIATE UNDER RNP TNP_x000a_09:02:22: IW OG_x000a_02:02:22-30:01:22: SURVEY OG_x000a_28:01:22: SPK RECEIVED FROM EMAIL LMS"/>
  </r>
  <r>
    <s v="IBS TANJUNG GADING"/>
    <x v="4"/>
    <s v="TB "/>
    <s v="99°20.42.5'E"/>
    <s v="3°18.5.58'N"/>
    <n v="50"/>
    <s v="60/190/270"/>
    <n v="2022"/>
    <x v="4"/>
    <s v="Jl. Medan - Kisaran KM.100 Simpang Benteng, Desa Sipare-pare, Kecamatan Air Putih, Kabupaten Batu Bara, Provinsi Sumatera Utara_x000a__x000a_"/>
    <x v="0"/>
    <s v="SUM-SU-LMP-2233"/>
    <s v="SEI_SUKA_TANJUNG_GADING"/>
    <x v="1"/>
    <x v="0"/>
    <x v="1"/>
    <s v="SUMBAGUT"/>
    <s v="Sumatera Utara"/>
    <s v="Kab. Batu Bara"/>
    <n v="6617992"/>
    <d v="2022-01-28T00:00:00"/>
    <d v="2022-01-28T00:00:00"/>
    <n v="67"/>
    <x v="2"/>
    <d v="2022-02-27T00:00:00"/>
    <s v="W10-2022"/>
    <s v="Feb-2022"/>
    <s v="TBD"/>
    <s v="TBD"/>
    <s v="TBD"/>
    <d v="2022-04-25T00:00:00"/>
    <x v="2"/>
    <s v="Apr-2022"/>
    <d v="2022-05-15T00:00:00"/>
    <x v="7"/>
    <s v="May-2022"/>
    <s v="MW"/>
    <d v="2022-02-01T00:00:00"/>
    <d v="2022-02-02T00:00:00"/>
    <n v="121160508259"/>
    <m/>
    <m/>
    <d v="2022-03-22T00:00:00"/>
    <m/>
    <m/>
    <d v="2022-04-05T00:00:00"/>
    <m/>
    <m/>
    <m/>
    <s v="CME"/>
    <x v="5"/>
    <s v="20.SRFI"/>
    <x v="56"/>
    <s v="28:04:22-05:04:22: RFIN but wait EXTEND (STR DONE, WAIT EXTEND)_x000a_03:04:22-23:03:22: SRFI, PLN CONNECTION_x000a_16:03:22: ME OG_x000a_13:03:22-09:03:22: BTS PONDASI OG_x000a_06:03:22-20:02:22: READY TO STO_x000a_16:02:22: NEED REVIEW CIVIL HUAWEI_x000a_13:02:22: NEED REVIEW TNP ALITA_x000a_09:02:22: RND NOK NEED 45 METER_x000a_06:02:22-02:02:22: NEED REVIEW RNP HUAWEI_x000a_30:01:22: ESR REVIEW, NEED REVIEW RNP HUAWEI_x000a_28:01:22: SPK RELEASED"/>
  </r>
  <r>
    <s v="IBS JL MAWAR"/>
    <x v="4"/>
    <s v="TB "/>
    <s v="98°39.39.62'E"/>
    <s v="3°39.46.74'N"/>
    <n v="30"/>
    <s v="90/180/260"/>
    <n v="2022"/>
    <x v="4"/>
    <s v="Jl Mawar Link 27, Kelurahan Tanjung Mulia, Kecamatan Medan Deli, Kota Medan, Provinsi Sumatera Utara_x000a__x000a_"/>
    <x v="0"/>
    <s v="SUM-SU-MDN-2235"/>
    <s v="TANJUNG_MULIA_HILIR"/>
    <x v="1"/>
    <x v="0"/>
    <x v="1"/>
    <s v="SUMBAGUT"/>
    <s v="Sumatera Utara"/>
    <s v="Kota Medan"/>
    <n v="6617992"/>
    <d v="2022-01-28T00:00:00"/>
    <d v="2022-01-28T00:00:00"/>
    <n v="90"/>
    <x v="2"/>
    <d v="2022-02-27T00:00:00"/>
    <s v="W10-2022"/>
    <s v="Feb-2022"/>
    <s v="TBD"/>
    <s v="TBD"/>
    <s v="TBD"/>
    <d v="2022-04-30T00:00:00"/>
    <x v="2"/>
    <s v="Apr-2022"/>
    <d v="2022-05-15T00:00:00"/>
    <x v="7"/>
    <s v="May-2022"/>
    <s v="MW"/>
    <d v="2022-02-01T00:00:00"/>
    <d v="2022-02-02T00:00:00"/>
    <m/>
    <m/>
    <m/>
    <d v="2022-03-22T00:00:00"/>
    <m/>
    <m/>
    <m/>
    <m/>
    <m/>
    <m/>
    <s v="CME"/>
    <x v="5"/>
    <s v="20.SRFI"/>
    <x v="40"/>
    <s v="28:04:22-20:04:22: COMMCASE_x000a_17:04:22-30:03:22: PONDASI OG_x000a_27:03:22-23:03:22: CONTINUE CME_x000a_20:03:22-09:03:22: BTS PONDASI OG, PARALEL STRENGTENING, COMCASE_x000a_06:03:22-13:02:22: READY TO STO_x000a_09:02:22: NEED REVIEW CIVIL HUAWEI_x000a_06:02:22: NEED REVIEW TNP ALITA_x000a_02:02:22: NEED REVIEW RNP HUAWEI_x000a_30:01:22: ESR REVIEW, NEED REVIEW RNP HUAWEI_x000a_28:01:22: SPK RELEASED"/>
  </r>
  <r>
    <s v="BDR_BARU_LIWA"/>
    <x v="4"/>
    <s v="SMI"/>
    <s v="104°3.7.2'E"/>
    <s v="4°58.5.84'S"/>
    <n v="65"/>
    <s v="95/170/350"/>
    <n v="2022"/>
    <x v="4"/>
    <s v="Jl. Raya Lintas Barat, Kec. Sukau, Kab. Lampung Barat Prov. Lampung"/>
    <x v="0"/>
    <s v="SUM-LA-LIW-1097"/>
    <s v="SUKAU_BANDAR_BARU"/>
    <x v="1"/>
    <x v="0"/>
    <x v="1"/>
    <s v="SUMBAGSEL"/>
    <s v="Lampung"/>
    <s v="Kab. Lampung Barat"/>
    <n v="6617990"/>
    <d v="2022-01-28T00:00:00"/>
    <d v="2022-01-28T00:00:00"/>
    <n v="90"/>
    <x v="2"/>
    <d v="2022-02-27T00:00:00"/>
    <s v="W10-2022"/>
    <s v="Feb-2022"/>
    <s v="TBD"/>
    <s v="TBD"/>
    <s v="TBD"/>
    <d v="2022-05-15T00:00:00"/>
    <x v="9"/>
    <s v="May-2022"/>
    <d v="2022-05-15T00:00:00"/>
    <x v="7"/>
    <s v="May-2022"/>
    <s v="MW"/>
    <d v="2022-02-02T00:00:00"/>
    <d v="2022-02-03T00:00:00"/>
    <m/>
    <m/>
    <m/>
    <d v="2022-03-22T00:00:00"/>
    <m/>
    <d v="2022-04-02T00:00:00"/>
    <m/>
    <m/>
    <m/>
    <m/>
    <s v="CME"/>
    <x v="3"/>
    <s v="20.SRFI"/>
    <x v="57"/>
    <s v="28:04:22-02:04:22: SRFIN_x000a_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DESA KARANG MENJANGAN"/>
    <x v="4"/>
    <s v="TB "/>
    <s v="104°50.30.52'E"/>
    <s v="3°56.56.54'S"/>
    <n v="50"/>
    <s v="105/205/320"/>
    <n v="2022"/>
    <x v="4"/>
    <s v="Karang Menjangan RT.003 RW.002 Desa Karang Menjangan, Kec. Semendawai Timur, Kab. Ogan Komering Ulu Timur, Prov. Sumatra Selatan"/>
    <x v="0"/>
    <s v="SUM-SS-MPR-1276"/>
    <s v="KARANG_MENJANGAN"/>
    <x v="1"/>
    <x v="0"/>
    <x v="1"/>
    <s v="SUMBAGSEL"/>
    <s v="Sumatera Selatan"/>
    <s v="Kab. Ogan Komering Ulu Ti"/>
    <n v="6617992"/>
    <d v="2022-01-28T00:00:00"/>
    <d v="2022-01-28T00:00:00"/>
    <n v="90"/>
    <x v="2"/>
    <d v="2022-02-27T00:00:00"/>
    <s v="W10-2022"/>
    <s v="Feb-2022"/>
    <s v="TBD"/>
    <s v="TBD"/>
    <s v="TBD"/>
    <d v="2022-05-15T00:00:00"/>
    <x v="9"/>
    <s v="May-2022"/>
    <d v="2022-05-15T00:00:00"/>
    <x v="7"/>
    <s v="May-2022"/>
    <s v="MW"/>
    <d v="2022-02-01T00:00:00"/>
    <d v="2022-02-02T00:00:00"/>
    <m/>
    <m/>
    <m/>
    <d v="2022-03-22T00:00:00"/>
    <m/>
    <d v="2022-04-02T00:00:00"/>
    <m/>
    <m/>
    <m/>
    <m/>
    <s v="CME"/>
    <x v="3"/>
    <s v="20.SRFI"/>
    <x v="57"/>
    <s v="28:04:22-02:04:22: S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r>
  <r>
    <s v="TLANAKAN_MANGAR"/>
    <x v="4"/>
    <s v="TB"/>
    <s v="113°23.27.36'E"/>
    <s v="7°11.39.09'S"/>
    <n v="50"/>
    <s v="30/160/270"/>
    <n v="2022"/>
    <x v="15"/>
    <s v="Dusun Klerker RT 001 RW 003 Desa Mangar Kec. Tlanakan Kab. Pamekasan Prov. Jawa Timur"/>
    <x v="0"/>
    <s v="JAW-JI-PMK-4239"/>
    <s v="TLANAKAN_MANGAR"/>
    <x v="0"/>
    <x v="0"/>
    <x v="0"/>
    <s v="JATIM"/>
    <s v="Jawa Timur"/>
    <s v="Kab. Pamekasan"/>
    <n v="6618108"/>
    <d v="2022-03-07T00:00:00"/>
    <d v="2022-03-07T00:00:00"/>
    <n v="52"/>
    <x v="1"/>
    <d v="2022-08-04T00:00:00"/>
    <s v="W32-2022"/>
    <s v="Aug-2022"/>
    <s v="TBD"/>
    <s v="TBD"/>
    <s v="TBD"/>
    <d v="2022-05-15T00:00:00"/>
    <x v="9"/>
    <s v="May-2022"/>
    <d v="2022-05-15T00:00:00"/>
    <x v="7"/>
    <s v="May-2022"/>
    <s v="MW"/>
    <d v="2022-04-11T00:00:00"/>
    <d v="2022-04-13T00:00:00"/>
    <m/>
    <m/>
    <m/>
    <d v="2022-04-12T00:00:00"/>
    <m/>
    <m/>
    <m/>
    <m/>
    <m/>
    <m/>
    <s v="CME"/>
    <x v="3"/>
    <s v="20.SRFI"/>
    <x v="12"/>
    <s v="28:04:22: SRFI_x000a_24:04:22: ME OG_x000a_20:04:22-17:04:22: CURRING TIME_x000a_13:04:22: EXCAVATION_x000a_10:04:22-03:04:22: REKOM OG_x000a_30:03:22-25:03:22: IW OG_x000a_23:03:22-14:03:22: VALIDASI RNP TNP_x000a_13:03:22-09:03:22: SURVEY OG &amp; MITRA ASSIGNMENT_x000a_07:03:22: SPK RECEIVED"/>
  </r>
  <r>
    <s v="SEMENDAWAI SUKU III"/>
    <x v="4"/>
    <s v="TB "/>
    <s v="104°41.13.67'E"/>
    <s v="4°0.42.7'S"/>
    <n v="60"/>
    <s v="80/220/295"/>
    <n v="2022"/>
    <x v="4"/>
    <s v="Jl. Taman Harjo RT 003 RW 002 Desa Taman Harjo Kecamatan Semendawai Suku III, Kab. Oku Timur"/>
    <x v="0"/>
    <s v="SUM-SS-MPR-1272"/>
    <s v="TAMAN_HARJO"/>
    <x v="1"/>
    <x v="0"/>
    <x v="1"/>
    <s v="SUMBAGSEL"/>
    <s v="Sumatera Selatan"/>
    <s v="Kab. Ogan Komering Ulu Ti"/>
    <n v="6617992"/>
    <d v="2022-01-28T00:00:00"/>
    <d v="2022-01-28T00:00:00"/>
    <n v="90"/>
    <x v="2"/>
    <d v="2022-02-27T00:00:00"/>
    <s v="W10-2022"/>
    <s v="Feb-2022"/>
    <s v="TBD"/>
    <s v="TBD"/>
    <s v="TBD"/>
    <d v="2022-05-15T00:00:00"/>
    <x v="9"/>
    <s v="May-2022"/>
    <d v="2022-05-15T00:00:00"/>
    <x v="7"/>
    <s v="May-2022"/>
    <s v="MW"/>
    <d v="2022-02-01T00:00:00"/>
    <d v="2022-02-02T00:00:00"/>
    <m/>
    <m/>
    <m/>
    <d v="2022-03-22T00:00:00"/>
    <m/>
    <m/>
    <m/>
    <m/>
    <m/>
    <m/>
    <s v="CME"/>
    <x v="3"/>
    <s v="20.SRFI"/>
    <x v="57"/>
    <s v="28:04:22-30:03:22: PLN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r>
  <r>
    <s v="TERUKIS RAHAYU OKUT"/>
    <x v="4"/>
    <s v="TB "/>
    <s v="104°19.43.54'E"/>
    <s v="4°17.36.13'S"/>
    <n v="40"/>
    <s v="45/130/245"/>
    <n v="2022"/>
    <x v="4"/>
    <s v="Jl. Merdeka, Kel. Sungai Tuha Jaya RT 01 RW 01, Kec. Martapura, Kab. OKU Timur Prov. Sumatera Selatan"/>
    <x v="0"/>
    <s v="SUM-SS-MPR-1259"/>
    <s v="SUNGAI_TUHA_JAYA"/>
    <x v="1"/>
    <x v="0"/>
    <x v="1"/>
    <s v="SUMBAGSEL"/>
    <s v="Sumatera Selatan"/>
    <s v="Kab. Ogan Komering Ulu Ti"/>
    <n v="6617992"/>
    <d v="2022-01-28T00:00:00"/>
    <d v="2022-01-28T00:00:00"/>
    <n v="90"/>
    <x v="2"/>
    <d v="2022-02-27T00:00:00"/>
    <s v="W10-2022"/>
    <s v="Feb-2022"/>
    <s v="TBD"/>
    <s v="TBD"/>
    <s v="TBD"/>
    <d v="2022-05-15T00:00:00"/>
    <x v="9"/>
    <s v="May-2022"/>
    <d v="2022-05-15T00:00:00"/>
    <x v="7"/>
    <s v="May-2022"/>
    <s v="MW"/>
    <d v="2022-02-01T00:00:00"/>
    <d v="2022-02-02T00:00:00"/>
    <m/>
    <m/>
    <m/>
    <d v="2022-03-22T00:00:00"/>
    <m/>
    <m/>
    <m/>
    <m/>
    <m/>
    <m/>
    <s v="CME"/>
    <x v="3"/>
    <s v="20.SRFI"/>
    <x v="57"/>
    <s v="28:04:22-30:03:22: PLN_x000a_27:03:22-20:03:22: ME OG KWH KOSONG_x000a_16:03:22-09:03:22: BTS PONDASI OG_x000a_06:03:22-16:02:22: STO RECALL_x000a_13:02:22-09:02:22: CME PREPARATION_x000a_07:02:22: NEED REVIEW POWER HUAWEI_x000a_06:02:22-02:02:22: NEED REVIEW TNP ALITA_x000a_30:01:22: ESR REVIEW, NEED REVIEW RNP HUAWEI_x000a_28:01:22: SPK RELEASED"/>
  </r>
  <r>
    <s v="TUGUMULYO_BELITANG"/>
    <x v="4"/>
    <s v="SKP"/>
    <s v="104°37.21.5'E"/>
    <s v="4°4.36.44'S"/>
    <n v="65"/>
    <s v="50/180/350"/>
    <n v="2022"/>
    <x v="4"/>
    <s v="Jl. Tugumulyo, RT/RW 02/07, Kec. Belitang Madang Raya, Kab. OKU Timur, Propinsi Sumatra Selatan"/>
    <x v="0"/>
    <s v="SUM-SS-MPR-1270"/>
    <s v="BELITANG_MADANG_RAYA_TUGU_MULYO"/>
    <x v="1"/>
    <x v="0"/>
    <x v="1"/>
    <s v="SUMBAGSEL"/>
    <s v="Sumatera Selatan"/>
    <s v="Kab. Ogan Komering Ulu Ti"/>
    <n v="6617983"/>
    <d v="2022-01-28T00:00:00"/>
    <d v="2022-01-28T00:00:00"/>
    <n v="90"/>
    <x v="2"/>
    <d v="2022-02-27T00:00:00"/>
    <s v="W10-2022"/>
    <s v="Feb-2022"/>
    <s v="TBD"/>
    <s v="TBD"/>
    <s v="TBD"/>
    <d v="2022-05-15T00:00:00"/>
    <x v="9"/>
    <s v="May-2022"/>
    <d v="2022-05-15T00:00:00"/>
    <x v="7"/>
    <s v="May-2022"/>
    <s v="MW"/>
    <d v="2022-02-01T00:00:00"/>
    <d v="2022-02-02T00:00:00"/>
    <m/>
    <m/>
    <m/>
    <d v="2022-03-22T00:00:00"/>
    <m/>
    <m/>
    <m/>
    <m/>
    <m/>
    <m/>
    <s v="CME"/>
    <x v="3"/>
    <s v="20.SRFI"/>
    <x v="57"/>
    <s v="28:04:22-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r>
  <r>
    <s v="TUGUMULYO_BELITANG"/>
    <x v="4"/>
    <s v="SKP"/>
    <s v="104°39.1.87'E"/>
    <s v="4°4.50.38'S"/>
    <n v="60"/>
    <s v="100/180/350"/>
    <n v="2022"/>
    <x v="4"/>
    <s v="Jl. Tugumulyo, RT/RW 02/07, Kec. Belitang Madang Raya, Kab. OKU Timur, Propinsi Sumatra Selatan"/>
    <x v="0"/>
    <s v="SUM-SS-MPR-1268"/>
    <s v="TULUS_AYU"/>
    <x v="1"/>
    <x v="0"/>
    <x v="1"/>
    <s v="SUMBAGSEL"/>
    <s v="Sumatera Selatan"/>
    <s v="Kab. Ogan Komering Ulu Ti"/>
    <n v="6617983"/>
    <d v="2022-01-28T00:00:00"/>
    <d v="2022-01-28T00:00:00"/>
    <n v="90"/>
    <x v="2"/>
    <d v="2022-02-27T00:00:00"/>
    <s v="W10-2022"/>
    <s v="Feb-2022"/>
    <s v="TBD"/>
    <s v="TBD"/>
    <s v="TBD"/>
    <d v="2022-05-15T00:00:00"/>
    <x v="9"/>
    <s v="May-2022"/>
    <d v="2022-05-15T00:00:00"/>
    <x v="7"/>
    <s v="May-2022"/>
    <s v="MW"/>
    <d v="2022-02-01T00:00:00"/>
    <d v="2022-02-02T00:00:00"/>
    <m/>
    <m/>
    <m/>
    <d v="2022-03-22T00:00:00"/>
    <m/>
    <m/>
    <m/>
    <m/>
    <m/>
    <m/>
    <s v="CME"/>
    <x v="3"/>
    <s v="20.SRFI"/>
    <x v="57"/>
    <s v="28:04:22-30:03:22: PLN_x000a_27:03:22-23:03:22: ME OG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r>
  <r>
    <s v="KARANGREJA"/>
    <x v="4"/>
    <s v="SMI"/>
    <s v="109°20.44.77'E"/>
    <s v="7°13.15.56'S"/>
    <n v="70"/>
    <s v="60/230/300"/>
    <n v="2022"/>
    <x v="4"/>
    <s v="Desa Gondang RT 03/01, Kec. Karangreja, Kab. Purbalingga Prov. Jawa Tengah"/>
    <x v="3"/>
    <s v="JAW-JT-PBG-1223"/>
    <s v="PURBALINGGA_KARANGREJA"/>
    <x v="1"/>
    <x v="0"/>
    <x v="2"/>
    <s v="JATENG"/>
    <s v="Jawa Tengah"/>
    <s v="Kab. Purbalingga"/>
    <n v="6617989"/>
    <d v="2022-01-28T00:00:00"/>
    <d v="2022-01-28T00:00:00"/>
    <n v="90"/>
    <x v="2"/>
    <d v="2022-02-27T00:00:00"/>
    <s v="W10-2022"/>
    <s v="Feb-2022"/>
    <s v="TBD"/>
    <s v="TBD"/>
    <s v="TBD"/>
    <d v="2022-04-23T00:00:00"/>
    <x v="6"/>
    <s v="Apr-2022"/>
    <d v="2022-05-15T00:00:00"/>
    <x v="7"/>
    <s v="May-2022"/>
    <s v="MW"/>
    <d v="2022-02-02T00:00:00"/>
    <d v="2022-03-14T00:00:00"/>
    <m/>
    <n v="11"/>
    <m/>
    <d v="2022-03-09T00:00:00"/>
    <m/>
    <m/>
    <m/>
    <m/>
    <m/>
    <m/>
    <s v="CME"/>
    <x v="3"/>
    <s v="20.SRFI"/>
    <x v="51"/>
    <s v="28:04:22-17:04:22: SRFI_x000a_LMS CHANGE TO NOKIA_x000a_13: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r>
  <r>
    <m/>
    <x v="13"/>
    <s v=""/>
    <n v="107.072767"/>
    <n v="6.2053000000000003"/>
    <n v="50"/>
    <s v="30/100/190/280"/>
    <m/>
    <x v="1"/>
    <m/>
    <x v="2"/>
    <s v="JAW-JB-CKR-0069"/>
    <s v="VILLA MUTIARA TAMBUN RELOCATION"/>
    <x v="0"/>
    <x v="0"/>
    <x v="3"/>
    <s v="JABODETABEK (INNER)"/>
    <s v="Jawa Barat"/>
    <s v="Bekasi"/>
    <n v="6614861"/>
    <d v="2020-07-07T00:00:00"/>
    <m/>
    <n v="660"/>
    <x v="0"/>
    <d v="2020-12-04T00:00:00"/>
    <s v="W49-2020"/>
    <s v="Dec-2020"/>
    <d v="2020-12-03T00:00:00"/>
    <s v="W49-2020"/>
    <s v="Dec-2020"/>
    <d v="2020-12-03T00:00:00"/>
    <x v="10"/>
    <s v="Dec-2020"/>
    <d v="2020-12-03T00:00:00"/>
    <x v="8"/>
    <s v="Dec-2020"/>
    <s v="MW"/>
    <m/>
    <m/>
    <m/>
    <m/>
    <m/>
    <m/>
    <m/>
    <m/>
    <m/>
    <m/>
    <m/>
    <m/>
    <m/>
    <x v="8"/>
    <s v="03.SURVEY PROCESS"/>
    <x v="12"/>
    <s v="03.08.20 : Hunting by Asset (Reloc TBG)"/>
  </r>
  <r>
    <m/>
    <x v="13"/>
    <s v=""/>
    <n v="106.84746"/>
    <n v="-6.3427699999999998"/>
    <n v="31"/>
    <s v="90/210/330"/>
    <m/>
    <x v="1"/>
    <m/>
    <x v="2"/>
    <s v="JAW-JK-CKG-0723"/>
    <s v="GARUDA KALISARI RELOCATION"/>
    <x v="0"/>
    <x v="0"/>
    <x v="3"/>
    <s v="JABODETABEK (INNER)"/>
    <s v="DKI Jakarta"/>
    <s v="Jakarta Timur"/>
    <n v="6614901"/>
    <d v="2020-07-21T00:00:00"/>
    <m/>
    <n v="646"/>
    <x v="0"/>
    <d v="2020-12-18T00:00:00"/>
    <s v="W51-2020"/>
    <s v="Dec-2020"/>
    <d v="2020-12-10T00:00:00"/>
    <s v="W50-2020"/>
    <s v="Dec-2020"/>
    <d v="2020-12-17T00:00:00"/>
    <x v="11"/>
    <s v="Dec-2020"/>
    <d v="2020-12-17T00:00:00"/>
    <x v="9"/>
    <s v="Dec-2020"/>
    <s v="MW"/>
    <m/>
    <m/>
    <m/>
    <m/>
    <m/>
    <d v="2022-03-09T00:00:00"/>
    <m/>
    <m/>
    <m/>
    <m/>
    <m/>
    <m/>
    <m/>
    <x v="10"/>
    <s v="04.HUNTING"/>
    <x v="12"/>
    <n v="0"/>
  </r>
  <r>
    <s v="SALULEMO_SUKAMAJU"/>
    <x v="4"/>
    <s v="TB"/>
    <s v="120°29.16.48'E"/>
    <s v="2°35.51.76'S"/>
    <n v="60"/>
    <s v="1/90/260"/>
    <n v="2022"/>
    <x v="4"/>
    <s v="Dusun Mattirowalie, Desa Saptamarga, Kec. Sukamaju, Kab. Luwu Utara Prop. Sulawesi Selatan"/>
    <x v="0"/>
    <s v="SUL-SN-MSB-1555"/>
    <s v="SALULEMO_SUKAMAJU"/>
    <x v="0"/>
    <x v="0"/>
    <x v="0"/>
    <s v="SULAWESI"/>
    <s v="Sulawesi Selatan"/>
    <s v="Kab. Luwu Utara"/>
    <n v="6617949"/>
    <d v="2022-01-25T00:00:00"/>
    <d v="2022-01-28T00:00:00"/>
    <n v="93"/>
    <x v="3"/>
    <d v="2022-06-24T00:00:00"/>
    <s v="W26-2022"/>
    <s v="Jun-2022"/>
    <s v="TBD"/>
    <s v="TBD"/>
    <s v="TBD"/>
    <d v="2022-05-20T00:00:00"/>
    <x v="9"/>
    <s v="May-2022"/>
    <d v="2022-05-20T00:00:00"/>
    <x v="7"/>
    <s v="May-2022"/>
    <s v="MW"/>
    <d v="2022-02-25T00:00:00"/>
    <d v="2022-03-02T00:00:00"/>
    <m/>
    <m/>
    <m/>
    <d v="2022-03-25T00:00:00"/>
    <m/>
    <m/>
    <m/>
    <m/>
    <m/>
    <m/>
    <s v="CME"/>
    <x v="3"/>
    <s v="20.SRFI"/>
    <x v="12"/>
    <s v="28:04:22: PLN _x000a_20:04:22-13:04:22: CURRING_x000a_10:04:22-30:03:22: REBARRING_x000a_27:03:22-20:03:22: BOUWPLANK_x000a_16:03:22-09:03:22: RFC, CME PREPARATION_x000a_06:03:22: WAIT APD, SOIL TEST DONE_x000a_28:02:22-20:02:22: REKOM OG_x000a_16:02:22: IW CLEAR_x000a_13:02:22: IW OG_x000a_09:02:22: VALIDASI RNP TNP OG_x000a_08:02:22-30:01:22: SURVEY OG_x000a_28:01:22: SPK RECEIVED FROM EMAIL LMS"/>
  </r>
  <r>
    <s v="PLUPUH - RELOC"/>
    <x v="15"/>
    <s v="SMI"/>
    <m/>
    <m/>
    <m/>
    <m/>
    <m/>
    <x v="1"/>
    <s v="Desa Sambirejo Kp. Sambirejo RT.13 Kec. Plupuh, Kab. Sragen Prov. Jawa Tengah"/>
    <x v="2"/>
    <s v="JAW-JT-SGN-1843"/>
    <s v="PLUPUH SRAGEN RELOCATION"/>
    <x v="1"/>
    <x v="2"/>
    <x v="2"/>
    <s v="JATENG"/>
    <m/>
    <m/>
    <n v="6614108"/>
    <d v="2019-08-12T00:00:00"/>
    <m/>
    <n v="990"/>
    <x v="0"/>
    <d v="2019-09-11T00:00:00"/>
    <s v="W37-2019"/>
    <s v="Sep-2019"/>
    <m/>
    <s v=""/>
    <s v=""/>
    <s v="TBD"/>
    <x v="0"/>
    <s v="TBD"/>
    <m/>
    <x v="10"/>
    <s v=""/>
    <s v="MW"/>
    <m/>
    <m/>
    <m/>
    <m/>
    <m/>
    <m/>
    <m/>
    <m/>
    <m/>
    <m/>
    <m/>
    <m/>
    <m/>
    <x v="10"/>
    <s v="04.HUNTING"/>
    <x v="12"/>
    <n v="0"/>
  </r>
  <r>
    <s v="NASOL"/>
    <x v="4"/>
    <s v="TB"/>
    <s v="108°17.9.6'E"/>
    <s v="7°16.13.26'S"/>
    <n v="50"/>
    <s v="160/250/340"/>
    <n v="2022"/>
    <x v="5"/>
    <s v="Dusun Sigung 1 RT.34 RW.11 Desa Nasol Kec. Cikoneng Kab. Ciamis"/>
    <x v="0"/>
    <s v="JAW-JB-CMS-4296"/>
    <s v="NASOL"/>
    <x v="0"/>
    <x v="0"/>
    <x v="2"/>
    <s v="JABAR"/>
    <s v="Jawa Barat"/>
    <s v="Kab. Ciamis"/>
    <n v="6618108"/>
    <d v="2022-03-07T00:00:00"/>
    <d v="2022-03-07T00:00:00"/>
    <n v="52"/>
    <x v="1"/>
    <d v="2022-08-04T00:00:00"/>
    <s v="W32-2022"/>
    <s v="Aug-2022"/>
    <s v="TBD"/>
    <s v="TBD"/>
    <s v="TBD"/>
    <d v="2022-05-20T00:00:00"/>
    <x v="9"/>
    <s v="May-2022"/>
    <d v="2022-05-20T00:00:00"/>
    <x v="7"/>
    <s v="May-2022"/>
    <s v="MW"/>
    <d v="2022-04-10T00:00:00"/>
    <d v="2022-04-11T00:00:00"/>
    <m/>
    <m/>
    <m/>
    <d v="2022-04-20T00:00:00"/>
    <m/>
    <m/>
    <m/>
    <m/>
    <m/>
    <m/>
    <s v="CME"/>
    <x v="9"/>
    <s v="16.TOWER ERECTION OG"/>
    <x v="12"/>
    <s v="28:04:22-20:04:22: ERECTION_x000a_17:04:22: POURING_x000a_13:04:22: REBARRING_x000a_10:04:22: REKOM_x000a_06:04:22-15:03:22: IW OG_x000a_13:03:22: VALIDASI RNP TNP_x000a_12:03:22-09:03:22: SURVEY OG_x000a_07:03:22: SPK RECEIVED"/>
  </r>
  <r>
    <s v="LEMBANG_CIBODAS"/>
    <x v="4"/>
    <s v="TB"/>
    <s v="107°40.3.94'E"/>
    <s v="6°49.37.2'S"/>
    <n v="50"/>
    <s v="0/90/270"/>
    <n v="2022"/>
    <x v="15"/>
    <s v="Kp. Sukamulya Rt. 001 Rw. 002 Desa. Cibodas Kec. Lembang Kab Bandung Barat Provinsi Jawa Barat"/>
    <x v="0"/>
    <s v="JAW-JB-NPH-4382"/>
    <s v="LEMBANG_CIBODAS"/>
    <x v="0"/>
    <x v="0"/>
    <x v="2"/>
    <s v="JABAR"/>
    <s v="Jawa Barat"/>
    <s v="Kab. Bandung Barat"/>
    <n v="6618108"/>
    <d v="2022-03-07T00:00:00"/>
    <d v="2022-03-07T00:00:00"/>
    <n v="52"/>
    <x v="1"/>
    <d v="2022-08-04T00:00:00"/>
    <s v="W32-2022"/>
    <s v="Aug-2022"/>
    <s v="TBD"/>
    <s v="TBD"/>
    <s v="TBD"/>
    <d v="2022-05-20T00:00:00"/>
    <x v="9"/>
    <s v="May-2022"/>
    <d v="2022-05-20T00:00:00"/>
    <x v="7"/>
    <s v="May-2022"/>
    <s v="MW"/>
    <d v="2022-04-11T00:00:00"/>
    <d v="2022-04-13T00:00:00"/>
    <m/>
    <m/>
    <m/>
    <d v="2022-04-20T00:00:00"/>
    <m/>
    <m/>
    <m/>
    <m/>
    <m/>
    <m/>
    <s v="CME"/>
    <x v="9"/>
    <s v="16.TOWER ERECTION OG"/>
    <x v="12"/>
    <s v="28:04:22-24:04:22: ERECTION_x000a_20:04:22: CURRING_x000a_17:04:22: REBARRING_x000a_13:04:22: BOUWPLANK_x000a_10:04:22: REKOM_x000a_06:04:22-27:03:22: IW OG_x000a_23:03:22-15:03:22: VALIDASI RNP TNP_x000a_13:03:22-09:03:22: SURVEY OG_x000a_07:03:22: SPK RECEIVED"/>
  </r>
  <r>
    <s v="MAKALISUNG_KOMBI"/>
    <x v="4"/>
    <s v="TB"/>
    <s v="125°1.57.67'E"/>
    <s v="1°16.55.66'N"/>
    <n v="60"/>
    <s v="40/130/260"/>
    <n v="2022"/>
    <x v="4"/>
    <s v="Jaga I Desa Makalisung Kec. Kombi Kab. Minahasa Prov. Sulawesi Utara"/>
    <x v="0"/>
    <s v="SUL-SA-TNN-0433"/>
    <s v="MAKALISUNG_KOMBI"/>
    <x v="0"/>
    <x v="0"/>
    <x v="0"/>
    <s v="SULAWESI"/>
    <s v="Sulawesi Utara"/>
    <s v="Kab. Minahasa"/>
    <n v="6617949"/>
    <d v="2022-01-25T00:00:00"/>
    <d v="2022-01-28T00:00:00"/>
    <n v="93"/>
    <x v="3"/>
    <d v="2022-06-24T00:00:00"/>
    <s v="W26-2022"/>
    <s v="Jun-2022"/>
    <s v="TBD"/>
    <s v="TBD"/>
    <s v="TBD"/>
    <d v="2022-05-20T00:00:00"/>
    <x v="9"/>
    <s v="May-2022"/>
    <d v="2022-05-20T00:00:00"/>
    <x v="7"/>
    <s v="May-2022"/>
    <s v="MW"/>
    <d v="2022-02-25T00:00:00"/>
    <d v="2022-03-02T00:00:00"/>
    <m/>
    <m/>
    <m/>
    <d v="2022-03-28T00:00:00"/>
    <m/>
    <m/>
    <m/>
    <m/>
    <m/>
    <m/>
    <s v="CME"/>
    <x v="9"/>
    <s v="16.TOWER ERECTION OG"/>
    <x v="12"/>
    <s v="28:04:22-24:04:22: ERECTION_x000a_20:04:22-17:04:22: PREPARE ERECTION_x000a_13:04:22-10:04:22: CURRING_x000a_06:04:22-20:03:22: REBARRING_x000a_16:03:22-06:03:22: WAIT APD, SOIL TEST DONE_x000a_28:02:22: REKOM DONE_x000a_23:02:22-20:02:22: REKOM OG_x000a_16:02:22: IW CLEAR_x000a_13:02:22: IW OG_x000a_09:02:22: VALIDASI RNP TNP OG_x000a_08:02:22-30:01:22: SURVEY OG_x000a_28:01:22: SPK RECEIVED FROM EMAIL LMS"/>
  </r>
  <r>
    <s v="GIANYAR RELOCATION"/>
    <x v="2"/>
    <s v="TB"/>
    <s v="115°20.33.76'E"/>
    <s v="8°32.19.71'S"/>
    <n v="40"/>
    <s v="110/240/320"/>
    <n v="2022"/>
    <x v="16"/>
    <s v="Lingk. Samplangan RT./RW. -/- Kel. Samplangan Kec. Gianyar "/>
    <x v="1"/>
    <s v="BAL-BA-GIN-1493"/>
    <s v="GIANYAR RELOCATION"/>
    <x v="0"/>
    <x v="0"/>
    <x v="0"/>
    <s v="BALINUSRA"/>
    <s v="Bali"/>
    <s v="Kab. Gianyar"/>
    <n v="6618002"/>
    <d v="2022-01-31T00:00:00"/>
    <d v="2022-01-31T00:00:00"/>
    <n v="87"/>
    <x v="2"/>
    <d v="2022-06-30T00:00:00"/>
    <s v="W27-2022"/>
    <s v="Jun-2022"/>
    <s v="TBD"/>
    <s v="TBD"/>
    <s v="TBD"/>
    <s v="TBD"/>
    <x v="0"/>
    <s v="TBD"/>
    <s v="TBD"/>
    <x v="0"/>
    <s v="TBD"/>
    <s v="MW"/>
    <d v="2022-03-31T00:00:00"/>
    <d v="2022-04-01T00:00:00"/>
    <s v="MG"/>
    <m/>
    <m/>
    <m/>
    <m/>
    <m/>
    <d v="2022-04-28T00:00:00"/>
    <m/>
    <m/>
    <m/>
    <s v="CME"/>
    <x v="2"/>
    <s v="21.RFI"/>
    <x v="12"/>
    <s v="28:04:22: RFIN_x000a_24:04:22: PLN OG_x000a_20:04:22-14:04:22: ERECTION_x000a_10:04:22: BACKFILL_x000a_06:04:22-03:04:22: EXCAVATION_x000a_30:03:22: BOUWPLANK_x000a_27:03:22-11:03:22: SUBMIT KANDIDAT B UNDER RNP &amp; TNP_x000a_09:03:22-14:02:22: VALIDASI RNP TNP, PARALEL IW_x000a_13:02:22-02:02:22: SURVEY OG_x000a_31:01:22: SPK RELEASED"/>
  </r>
  <r>
    <s v="SILO_SUMBERJATI"/>
    <x v="4"/>
    <s v="TB"/>
    <s v="113°52.30.0'E"/>
    <s v="8°11.7.87'S"/>
    <n v="50"/>
    <s v="115/220/300"/>
    <n v="2022"/>
    <x v="15"/>
    <s v="Dusun Krajan RT 02 RW 09,Desa Sumberjati Kecamatan Silo Kabupaten Jember"/>
    <x v="0"/>
    <s v="JAW-JI-JMR-5132"/>
    <s v="SILO_SUMBERJATI"/>
    <x v="0"/>
    <x v="0"/>
    <x v="0"/>
    <s v="JATIM"/>
    <s v="Jawa Timur"/>
    <s v="Kab. Jember"/>
    <n v="6618108"/>
    <d v="2022-03-07T00:00:00"/>
    <d v="2022-03-07T00:00:00"/>
    <n v="51"/>
    <x v="1"/>
    <d v="2022-08-04T00:00:00"/>
    <s v="W32-2022"/>
    <s v="Aug-2022"/>
    <s v="TBD"/>
    <s v="TBD"/>
    <s v="TBD"/>
    <d v="2022-04-30T00:00:00"/>
    <x v="2"/>
    <s v="Apr-2022"/>
    <d v="2022-04-30T00:00:00"/>
    <x v="2"/>
    <s v="Apr-2022"/>
    <s v="MW"/>
    <d v="2022-04-11T00:00:00"/>
    <d v="2022-04-13T00:00:00"/>
    <s v="MG"/>
    <m/>
    <m/>
    <d v="2022-04-22T00:00:00"/>
    <m/>
    <m/>
    <d v="2022-04-27T00:00:00"/>
    <m/>
    <m/>
    <m/>
    <s v="CME"/>
    <x v="2"/>
    <s v="21.RFI"/>
    <x v="12"/>
    <s v="27:04:22: RFIN_x000a_24:04:22: ERECTON_x000a_20:04:22-18:04:22: POURING_x000a_13:04:22: EXCAVATION_x000a_10:04:22-03:04:22: SOIL TEST OG_x000a_30:03:2: IW CLEAR_x000a_27:03:22-25:03:22: VALIDASI RNP TNP_x000a_23:03:22-17:03:22: IW OG_x000a_16:03:22-15:03:22: VALIDASI RNP TNP_x000a_13:03:22-09:03:22: SURVEY OG &amp; MITRA ASSIGNMENT_x000a_07:03:22: SPK RECEIVED"/>
  </r>
  <r>
    <s v="KENDAL_SIDOREJO"/>
    <x v="4"/>
    <s v="TB"/>
    <s v="111°17.21.66'E"/>
    <s v="7°33.0.65'S"/>
    <n v="50"/>
    <s v="65/170/315"/>
    <n v="2022"/>
    <x v="10"/>
    <s v="Dusun Playaran RT 04 RW 05 Desa Kendal Kecamatan Kendal Kab Ngawi Prov Jatim "/>
    <x v="0"/>
    <s v="JAW-JI-NGW-3683"/>
    <s v="KENDAL_SIDOREJO"/>
    <x v="0"/>
    <x v="0"/>
    <x v="0"/>
    <s v="JATIM"/>
    <s v="Jawa Timur"/>
    <s v="Kab. Ngawi"/>
    <n v="6618108"/>
    <d v="2022-03-07T00:00:00"/>
    <d v="2022-03-07T00:00:00"/>
    <n v="51"/>
    <x v="1"/>
    <d v="2022-08-04T00:00:00"/>
    <s v="W32-2022"/>
    <s v="Aug-2022"/>
    <s v="TBD"/>
    <s v="TBD"/>
    <s v="TBD"/>
    <d v="2022-04-30T00:00:00"/>
    <x v="2"/>
    <s v="Apr-2022"/>
    <d v="2022-04-30T00:00:00"/>
    <x v="2"/>
    <s v="Apr-2022"/>
    <s v="MW"/>
    <d v="2022-03-21T00:00:00"/>
    <d v="2022-03-23T00:00:00"/>
    <s v="MG"/>
    <m/>
    <m/>
    <d v="2022-04-08T00:00:00"/>
    <m/>
    <m/>
    <d v="2022-04-27T00:00:00"/>
    <m/>
    <m/>
    <m/>
    <s v="CME"/>
    <x v="2"/>
    <s v="21.RFI"/>
    <x v="12"/>
    <s v="27:04:22: RFIN_x000a_24:04:22: SRFI_x000a_20:04:22-17:04:22: ME _x000a_13:04:22-10:04:22: ERECTION_x000a_06:04:22: CURRING_x000a_03:04:22-30:03:22: REBARRING_x000a_27:03:22: EXCAVATION_x000a_23:03:22-20:03:22: REKOM DONE, SOIL TEST DONE, WAIT APD_x000a_16:03:22: IW OG_x000a_16:03:22:-15:03:22: VALIDASI RNP TNP_x000a_13:03:22-09:03:22: SURVEY OG &amp; MITRA ASSIGNMENT_x000a_07:03:22: SPK RECEIVED"/>
  </r>
  <r>
    <s v="SONOSEWU RELOCATION"/>
    <x v="2"/>
    <s v="TB"/>
    <s v="110°20.42.03'E"/>
    <s v="7°48.35.55'S"/>
    <n v="30"/>
    <s v="90/210/330"/>
    <n v="2021"/>
    <x v="17"/>
    <s v="Nitiprayan RT 001 RW – Kelurahan Ngestiharjo Kapanewon Kecamatan Kasihan Kabupaten Bantul Provinsi  DIY"/>
    <x v="2"/>
    <s v="JAW-YO-BTL-0136"/>
    <s v="SONOSEWU RELOCATION"/>
    <x v="0"/>
    <x v="0"/>
    <x v="2"/>
    <s v="JATENG"/>
    <s v="DI Yogyakarta"/>
    <s v="Kab. Bantul"/>
    <n v="6617886"/>
    <d v="2021-12-16T00:00:00"/>
    <m/>
    <n v="133"/>
    <x v="5"/>
    <d v="2022-05-15T00:00:00"/>
    <s v="W21-2022"/>
    <s v="May-2022"/>
    <s v="TBD"/>
    <s v="TBD"/>
    <s v="TBD"/>
    <d v="2022-03-28T00:00:00"/>
    <x v="1"/>
    <s v="Mar-2022"/>
    <d v="2022-05-20T00:00:00"/>
    <x v="7"/>
    <s v="May-2022"/>
    <s v="MW"/>
    <d v="2022-02-21T00:00:00"/>
    <m/>
    <m/>
    <m/>
    <m/>
    <m/>
    <m/>
    <m/>
    <m/>
    <m/>
    <m/>
    <m/>
    <s v="SITAC"/>
    <x v="7"/>
    <s v="07.SITAC PROCESS"/>
    <x v="12"/>
    <s v="28:04:22-24:04:22: IW OG_x000a_20:04:22-19:04:22: VALIDASI_x000a_17:04:22: IW OG_x000a_13:04:22-06:04:22: EXCAVATION_x000a_03:04:22-30:03:22: BOUWPLANK_x000a_27:03:22-16:03:22: IW OG_x000a_15:03:22-15:03:22: VALIDASI KANDIDAT E_x000a_13:03:22-23:02:22: IW OG_x000a_21:02:22: COMCASE WARGA LUAR RADIUS, UNDER VALIDASI RNP TNP_x000a_20:02:22-16:02:22: PREPARE CME_x000a_13:02:22-26:01:22: REKOM OG_x000a_23:01:22: IW CLEAR, WAITING IW REALIZATION_x000a_19:01:22: REJECT WARGA KANDIDAT B, KANDIDAT C APPROVED IW CLEAR_x000a_16:01:22: IW OG (KURANG 3 KK)_x000a_12:01:22-10:01:22: TNP RNP KANDIDAT B OK, IW OG_x000a_09:01:22: IW FAILED, OG VALIDATION NEW CANDIDATE_x000a_05:01:22-26:12:21: IW OG 23KK (16 KK DONE, 10 KK OG)_x000a_23:12:21: UNDER TNP REVIEW, TNP OK, CONTINUE TO CP PROCESS_x000a_22:12:21: REVIEW RNP TNP OG_x000a_19:12:21-16:12:21: NEW SPK B2S"/>
  </r>
  <r>
    <s v="BUNTU_AWO'_WALENRANG_UTARA"/>
    <x v="4"/>
    <s v="TB"/>
    <s v="120°8.3.49'E"/>
    <s v="2°47.0.09'S"/>
    <n v="60"/>
    <s v="0/10/280"/>
    <n v="2022"/>
    <x v="4"/>
    <s v="Desa Marabuana, Kec. Walenrang Utara , Kab. Luwu Prov. Sulawesi Selatan"/>
    <x v="0"/>
    <s v="SUL-SN-PLP-1342"/>
    <s v="BUNTU_AWO'_WALENRANG_UTARA"/>
    <x v="0"/>
    <x v="0"/>
    <x v="0"/>
    <s v="SULAWESI"/>
    <s v="Sulawesi Selatan"/>
    <s v="Kab. Luwu"/>
    <n v="6617949"/>
    <d v="2022-01-25T00:00:00"/>
    <d v="2022-01-28T00:00:00"/>
    <n v="93"/>
    <x v="3"/>
    <d v="2022-06-24T00:00:00"/>
    <s v="W26-2022"/>
    <s v="Jun-2022"/>
    <s v="TBD"/>
    <s v="TBD"/>
    <s v="TBD"/>
    <d v="2022-05-20T00:00:00"/>
    <x v="9"/>
    <s v="May-2022"/>
    <d v="2022-05-20T00:00:00"/>
    <x v="7"/>
    <s v="May-2022"/>
    <s v="MW"/>
    <d v="2022-02-25T00:00:00"/>
    <d v="2022-03-02T00:00:00"/>
    <m/>
    <m/>
    <m/>
    <d v="2022-04-07T00:00:00"/>
    <m/>
    <m/>
    <m/>
    <m/>
    <m/>
    <m/>
    <s v="CME"/>
    <x v="3"/>
    <s v="20.SRFI"/>
    <x v="12"/>
    <s v="28:04:22-24:04:22: RFI, WAIT RFIN_x000a_20:04:22-13:04:22: CURRING_x000a_10:04:22-06:04:22: BACKFILLING_x000a_03:04:22-20:03:22: REBARRING_x000a_16:03:22-06:03:22: WAIT APD, SOIL TEST DONE_x000a_28:02:22-23:02:22: REKOM OG_x000a_20:02:22: IW CLEAR_x000a_16:02:22-13:02:22: IW OG_x000a_09:02:22: RNP TNP OG -&gt; IW OG_x000a_06:02:22-30:01:22: SURVEY OG_x000a_28:01:22: SPK RECEIVED FROM EMAIL LMS"/>
  </r>
  <r>
    <s v="SUMBER_MELATI_DISKI"/>
    <x v="4"/>
    <s v="TB"/>
    <s v="98°32.30.12'E"/>
    <s v="3°36.21.24'N"/>
    <n v="41"/>
    <s v="80/190/320"/>
    <n v="2022"/>
    <x v="12"/>
    <s v="Jl. Serba Jadi, Desa Sumber Melati Diski, Kec. Sunggal, Kab. Deli Serdang, Prov. Sumatera Utara"/>
    <x v="0"/>
    <s v="SUM-SU-LBP-2263"/>
    <s v="SUNGGAL_SEI_SEMAYANG"/>
    <x v="1"/>
    <x v="0"/>
    <x v="1"/>
    <s v="SUMBAGUT"/>
    <s v="Sumatera Utara"/>
    <s v="Kab. Deli Serdang"/>
    <n v="6618173"/>
    <d v="2022-04-05T00:00:00"/>
    <d v="2022-04-05T00:00:00"/>
    <n v="23"/>
    <x v="4"/>
    <d v="2022-05-05T00:00:00"/>
    <s v="W19-2022"/>
    <s v="May-2022"/>
    <s v="TBD"/>
    <s v="TBD"/>
    <s v="TBD"/>
    <d v="2022-05-25T00:00:00"/>
    <x v="12"/>
    <s v="May-2022"/>
    <d v="2022-05-25T00:00:00"/>
    <x v="11"/>
    <s v="May-2022"/>
    <m/>
    <d v="2022-04-10T00:00:00"/>
    <d v="2022-04-11T00:00:00"/>
    <m/>
    <m/>
    <m/>
    <d v="2022-04-19T00:00:00"/>
    <m/>
    <m/>
    <m/>
    <m/>
    <m/>
    <m/>
    <s v="RFC"/>
    <x v="11"/>
    <s v="10.CME PREPARATION"/>
    <x v="12"/>
    <s v="28:04:22-20:04:22: PREPARE CME_x000a_19:04:22: STO DECLARE_x000a_17:04:22-10:04:22: ERM PROCESS_x000a_06:04:22: SPK RECEIVED"/>
  </r>
  <r>
    <s v="KOLONEL ARDIAN PLG"/>
    <x v="4"/>
    <s v="SKP"/>
    <s v="104°43.44.4'E"/>
    <s v="2°55.58.37'S"/>
    <n v="30"/>
    <s v="20/110/180"/>
    <n v="2022"/>
    <x v="9"/>
    <s v="Jl. Sukarela No. 674 RT 012 / 004 Kel. Sukarami, Kec. Sukarami,  Kota Palembang, Prop. Sumsel"/>
    <x v="0"/>
    <s v="SUM-SS-PLG-1244"/>
    <s v="SUKARAMI_SUKAJAYA"/>
    <x v="1"/>
    <x v="0"/>
    <x v="1"/>
    <s v="SUMBAGSEL"/>
    <s v="Sumatera Selatan"/>
    <s v="Kota Palembang"/>
    <n v="6618172"/>
    <d v="2022-04-05T00:00:00"/>
    <d v="2022-04-05T00:00:00"/>
    <n v="23"/>
    <x v="4"/>
    <d v="2022-05-05T00:00:00"/>
    <s v="W19-2022"/>
    <s v="May-2022"/>
    <s v="TBD"/>
    <s v="TBD"/>
    <s v="TBD"/>
    <d v="2022-05-25T00:00:00"/>
    <x v="12"/>
    <s v="May-2022"/>
    <d v="2022-05-25T00:00:00"/>
    <x v="11"/>
    <s v="May-2022"/>
    <m/>
    <s v="need rev alamatsite 10 apr 22"/>
    <d v="2022-04-13T00:00:00"/>
    <m/>
    <m/>
    <m/>
    <d v="2022-04-19T00:00:00"/>
    <m/>
    <m/>
    <m/>
    <m/>
    <m/>
    <m/>
    <s v="CME"/>
    <x v="6"/>
    <s v="17.RBS/BTS FOUNDATION OG"/>
    <x v="12"/>
    <s v="28:04:22-24:04:22: PONDASI OG_x000a_20:04:22: PREPARE CME_x000a_19:04:22: STO DECLARE_x000a_17:04:22-10:04:22: ERM PROCESS_x000a_06:04:22: SPK RECEIVED"/>
  </r>
  <r>
    <s v="IBS PASAR PIKAE"/>
    <x v="4"/>
    <s v="TB "/>
    <s v="119°39.46.22'E"/>
    <s v="4°11.56.83'S"/>
    <n v="60"/>
    <s v="70/210/340"/>
    <n v="2022"/>
    <x v="4"/>
    <s v="Dusun Lanrae, Desa Nepo, Kecamatan Mallusetasi, Kabupaten Barru, Provinsi Sulawesi Selatan"/>
    <x v="0"/>
    <s v="SUL-SN-BAR-1314"/>
    <s v="NEPO_MALLUSETASI"/>
    <x v="1"/>
    <x v="0"/>
    <x v="0"/>
    <s v="SULAWESI"/>
    <s v="Sulawesi Selatan"/>
    <s v="Kab. Barru"/>
    <n v="6617991"/>
    <d v="2022-01-28T00:00:00"/>
    <d v="2022-01-28T00:00:00"/>
    <n v="90"/>
    <x v="2"/>
    <d v="2022-02-27T00:00:00"/>
    <s v="W10-2022"/>
    <s v="Feb-2022"/>
    <d v="2022-03-30T00:00:00"/>
    <s v="W14-2022"/>
    <s v="Mar-2022"/>
    <d v="2022-04-25T00:00:00"/>
    <x v="2"/>
    <s v="Apr-2022"/>
    <d v="2022-05-25T00:00:00"/>
    <x v="11"/>
    <s v="May-2022"/>
    <s v="MW"/>
    <d v="2022-02-02T00:00:00"/>
    <d v="2022-02-03T00:00:00"/>
    <m/>
    <m/>
    <m/>
    <d v="2022-03-21T00:00:00"/>
    <m/>
    <m/>
    <m/>
    <m/>
    <m/>
    <m/>
    <s v="CME"/>
    <x v="5"/>
    <s v="20.SRFI"/>
    <x v="58"/>
    <s v="28:04:22-24:04:22-30:03:22: PLN_x000a_27:03:22-13:03:22: PARALEL STRENGTENING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IBS ZSLO_0909"/>
    <x v="4"/>
    <s v="TB"/>
    <s v="110°41.45.6'E"/>
    <s v="7°28.12.79'S"/>
    <n v="39"/>
    <s v="50/180/300"/>
    <s v="2022-2024"/>
    <x v="6"/>
    <s v="Desa Jagoan - Karang Pilang RT.005 RW.001 Kec.Sambi, Kab.Boyolali Prov. Jawa Tengah"/>
    <x v="3"/>
    <s v="JAW-JT-BYL-0260"/>
    <s v="BOYOLALI_SAMBI"/>
    <x v="1"/>
    <x v="0"/>
    <x v="2"/>
    <s v="JATENG"/>
    <s v="Jawa Tengah"/>
    <s v="Kab. Boyolali"/>
    <n v="6617993"/>
    <d v="2022-01-28T00:00:00"/>
    <d v="2022-01-28T00:00:00"/>
    <n v="90"/>
    <x v="2"/>
    <d v="2022-02-27T00:00:00"/>
    <s v="W10-2022"/>
    <s v="Feb-2022"/>
    <s v="TBD"/>
    <s v="TBD"/>
    <s v="TBD"/>
    <d v="2022-04-07T00:00:00"/>
    <x v="7"/>
    <s v="Apr-2022"/>
    <d v="2022-05-27T00:00:00"/>
    <x v="11"/>
    <s v="May-2022"/>
    <s v="MW"/>
    <d v="2022-02-02T00:00:00"/>
    <d v="2022-03-14T00:00:00"/>
    <m/>
    <n v="11"/>
    <m/>
    <d v="2022-03-08T00:00:00"/>
    <m/>
    <m/>
    <m/>
    <m/>
    <m/>
    <m/>
    <s v="CME"/>
    <x v="3"/>
    <s v="20.SRFI"/>
    <x v="59"/>
    <s v="28:04:22-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r>
  <r>
    <s v="MILINGAN BATANG"/>
    <x v="4"/>
    <s v="TB"/>
    <s v="109°44.34.22'E"/>
    <s v="6°53.36.1'S"/>
    <n v="45"/>
    <s v="60/180/300"/>
    <s v="2022-2024"/>
    <x v="6"/>
    <s v="Desa Klidang Lor RT.02 RW.02, Kec. Batang, Kab. Batang Prov. Jawa Tengah"/>
    <x v="3"/>
    <s v="JAW-JT-BTG-0230"/>
    <s v="MILINGAN_BATANG"/>
    <x v="1"/>
    <x v="0"/>
    <x v="2"/>
    <s v="JATENG"/>
    <s v="Jawa Tengah"/>
    <s v="Kab. Batang"/>
    <n v="6617993"/>
    <d v="2022-01-28T00:00:00"/>
    <d v="2022-01-28T00:00:00"/>
    <n v="90"/>
    <x v="2"/>
    <d v="2022-02-27T00:00:00"/>
    <s v="W10-2022"/>
    <s v="Feb-2022"/>
    <s v="TBD"/>
    <s v="TBD"/>
    <s v="TBD"/>
    <d v="2022-04-22T00:00:00"/>
    <x v="6"/>
    <s v="Apr-2022"/>
    <d v="2022-05-27T00:00:00"/>
    <x v="11"/>
    <s v="May-2022"/>
    <s v="MW"/>
    <d v="2022-02-02T00:00:00"/>
    <d v="2022-03-14T00:00:00"/>
    <m/>
    <n v="11"/>
    <m/>
    <d v="2022-03-08T00:00:00"/>
    <m/>
    <m/>
    <m/>
    <m/>
    <m/>
    <m/>
    <s v="CME"/>
    <x v="3"/>
    <s v="20.SRFI"/>
    <x v="59"/>
    <s v="28:04:22-17:04:22: SRFI_x000a_LMS CHANGE TO NOKIA_x000a_13:04:22-06:04:22: SRFI &amp; STR_x000a_03:04:22: ME OG &amp; PERKUATAN_x000a_30:03:22-09:03:22: COMMCASE &amp; PERKUATAN_x000a_06:03:22: READY TO STO_x000a_23:02:22-16:02:22: NEED REVIEW POWER_x000a_13:02:22-08:02:22: NEED REVIEW TNP HUAWEI_x000a_06:02:22: NEED REVIEW TNP ALITA_x000a_02:02:22: NEED REVIEW RNP HUAWEI_x000a_30:01:22: ESR REVIEW, NEED REVIEW RNP HUAWEI_x000a_28:01:22: SPK RELEASED"/>
  </r>
  <r>
    <s v="PEKAJANGAN"/>
    <x v="4"/>
    <s v="SKP"/>
    <s v="109°39.13.97'E"/>
    <s v="6°56.58.88'S"/>
    <n v="50"/>
    <s v="90/190/280"/>
    <n v="2022"/>
    <x v="6"/>
    <s v="Gang 7 Pekajangan, Kec. Kedungwuni, Kab. Pekalongan, Prov. Jawa Tengah"/>
    <x v="3"/>
    <s v="JAW-JT-KJN-0997"/>
    <s v="PEKAJANGAN_PEKALONGAN"/>
    <x v="1"/>
    <x v="0"/>
    <x v="2"/>
    <s v="JATENG"/>
    <s v="Jawa Tengah"/>
    <s v="Kab. Pekalongan"/>
    <n v="6617984"/>
    <d v="2022-01-28T00:00:00"/>
    <d v="2022-01-28T00:00:00"/>
    <n v="90"/>
    <x v="2"/>
    <d v="2022-02-27T00:00:00"/>
    <s v="W10-2022"/>
    <s v="Feb-2022"/>
    <s v="TBD"/>
    <s v="TBD"/>
    <s v="TBD"/>
    <d v="2022-04-08T00:00:00"/>
    <x v="7"/>
    <s v="Apr-2022"/>
    <d v="2022-05-27T00:00:00"/>
    <x v="11"/>
    <s v="May-2022"/>
    <s v="MW"/>
    <d v="2022-02-02T00:00:00"/>
    <d v="2022-03-14T00:00:00"/>
    <m/>
    <n v="11"/>
    <m/>
    <d v="2022-03-09T00:00:00"/>
    <m/>
    <m/>
    <m/>
    <m/>
    <m/>
    <m/>
    <s v="CME"/>
    <x v="3"/>
    <s v="20.SRFI"/>
    <x v="60"/>
    <s v="28:04:22-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IBS MKS_TDDINFILL_43"/>
    <x v="4"/>
    <s v="TB"/>
    <s v="119°30.36.83'E"/>
    <s v="5°7.47.17'S"/>
    <n v="30"/>
    <s v="110/180/325"/>
    <n v="2022"/>
    <x v="12"/>
    <s v="Jl. Satelit 3 No.87 Telkomas RT.004 RW.006, Kelurahan Paccerakkang (dahulu kelurahan Daya), Kecamatan Biringkanaya, Kota Makassar, Provinsi Sulawesi Selatan"/>
    <x v="0"/>
    <s v="SUL-SN-MKS-1582"/>
    <s v="KOTIPA_RAYA_PACCERAKKANG"/>
    <x v="1"/>
    <x v="0"/>
    <x v="0"/>
    <s v="SULAWESI"/>
    <s v="Sulawesi Selatan"/>
    <s v="Kota Makassar"/>
    <n v="6618173"/>
    <d v="2022-04-05T00:00:00"/>
    <d v="2022-04-05T00:00:00"/>
    <n v="23"/>
    <x v="4"/>
    <d v="2022-05-05T00:00:00"/>
    <s v="W19-2022"/>
    <s v="May-2022"/>
    <s v="TBD"/>
    <s v="TBD"/>
    <s v="TBD"/>
    <d v="2022-05-30T00:00:00"/>
    <x v="13"/>
    <s v="May-2022"/>
    <d v="2022-05-30T00:00:00"/>
    <x v="12"/>
    <s v="May-2022"/>
    <m/>
    <d v="2022-04-10T00:00:00"/>
    <d v="2022-04-11T00:00:00"/>
    <m/>
    <m/>
    <m/>
    <d v="2022-04-11T00:00:00"/>
    <d v="2022-05-26T00:00:00"/>
    <m/>
    <m/>
    <m/>
    <m/>
    <m/>
    <s v="CME"/>
    <x v="6"/>
    <s v="17.RBS/BTS FOUNDATION OG"/>
    <x v="61"/>
    <s v="28:04:22-24:04:22: COMMCASE_x000a_20:04:22-17:04:22: PONDASI OG_x000a_13:04:22: MOBDEMOB_x000a_12:04:22: STO 11 APR_x000a_10:04:22-06:05:22: RNP NOK FAR FROM NOM_x000a_05:04:22: SPK RECEIVED"/>
  </r>
  <r>
    <s v="MALO_KEDUNGREJO"/>
    <x v="4"/>
    <s v="TB"/>
    <s v="111°42.36.0'E"/>
    <s v="7°5.59.64'S"/>
    <n v="50"/>
    <s v="90/140/300"/>
    <n v="2022"/>
    <x v="10"/>
    <s v="Tinawun RT 006 RW 003 Desa Tinawun Kec. Malo Kab. Bojonegoro Prov. Jawa Timur_x000a_"/>
    <x v="0"/>
    <s v="JAW-JI-BJN-4309"/>
    <s v="MALO_KEDUNGREJO"/>
    <x v="0"/>
    <x v="0"/>
    <x v="0"/>
    <s v="JATIM"/>
    <s v="Jawa Timur"/>
    <s v="Kab. Bojonegoro"/>
    <n v="6618108"/>
    <d v="2022-03-07T00:00:00"/>
    <d v="2022-03-07T00:00:00"/>
    <n v="52"/>
    <x v="1"/>
    <d v="2022-08-04T00:00:00"/>
    <s v="W32-2022"/>
    <s v="Aug-2022"/>
    <s v="TBD"/>
    <s v="TBD"/>
    <s v="TBD"/>
    <d v="2022-05-30T00:00:00"/>
    <x v="13"/>
    <s v="May-2022"/>
    <d v="2022-05-30T00:00:00"/>
    <x v="12"/>
    <s v="May-2022"/>
    <s v="MW"/>
    <d v="2022-04-11T00:00:00"/>
    <d v="2022-04-13T00:00:00"/>
    <m/>
    <m/>
    <m/>
    <d v="2022-04-20T00:00:00"/>
    <m/>
    <m/>
    <m/>
    <m/>
    <m/>
    <m/>
    <s v="CME"/>
    <x v="9"/>
    <s v="16.TOWER ERECTION OG"/>
    <x v="12"/>
    <s v="28:04:22: SRFI_x000a_24:04:22: ERECTION_x000a_20:04:22-17:04:22: CURRING TIME_x000a_13:04:22: EXCAVATION_x000a_10:04:22-03:04:22: REKOM OG_x000a_30:03:22-23:03:22: IW OG_x000a_20:03:22-15:03:22: VALIDASI RNP TNP_x000a_13:03:22-09:03:22: SURVEY OG &amp; MITRA ASSIGNMENT_x000a_07:03:22: SPK RECEIVED"/>
  </r>
  <r>
    <s v="IBS DESA SIDOMULYO"/>
    <x v="4"/>
    <s v="TB "/>
    <s v="103°53.34.8'E"/>
    <s v="3°29.52.55'S"/>
    <n v="60"/>
    <s v="35/130/220"/>
    <n v="2022"/>
    <x v="4"/>
    <s v="Desa Fajar Indah, Kecamatan Gunung Megang, Kabupaten Muara Enim, Provinsi Sumatera Selatan"/>
    <x v="0"/>
    <s v="SUM-SS-MRE-1237"/>
    <s v="PAJAR_INDAH"/>
    <x v="1"/>
    <x v="0"/>
    <x v="1"/>
    <s v="SUMBAGSEL"/>
    <s v="Sumatera Selatan"/>
    <s v="Kab. Muara Enim"/>
    <n v="6617992"/>
    <d v="2022-01-28T00:00:00"/>
    <d v="2022-01-28T00:00:00"/>
    <n v="90"/>
    <x v="2"/>
    <d v="2022-02-27T00:00:00"/>
    <s v="W10-2022"/>
    <s v="Feb-2022"/>
    <s v="TBD"/>
    <s v="TBD"/>
    <s v="TBD"/>
    <d v="2022-05-31T00:00:00"/>
    <x v="13"/>
    <s v="May-2022"/>
    <d v="2022-05-31T00:00:00"/>
    <x v="12"/>
    <s v="May-2022"/>
    <s v="MW"/>
    <d v="2022-02-01T00:00:00"/>
    <d v="2022-02-02T00:00:00"/>
    <m/>
    <m/>
    <m/>
    <d v="2022-03-22T00:00:00"/>
    <m/>
    <m/>
    <m/>
    <m/>
    <m/>
    <m/>
    <s v="CME"/>
    <x v="3"/>
    <s v="20.SRFI"/>
    <x v="50"/>
    <s v="28:04:22-06:04:22: PLN &amp; STR_x000a_03:04:22: ME OG &amp; STRENGTENING_x000a_30:03:22-27:03:22: STRENGTENING_x000a_23:03:22-20:03:22: ME OG_x000a_16:03:22-09:03:22: BTS PONDASI OG_x000a_06:03:22-16:02:22: READY TO STO_x000a_13:02:22: NEED REVIEW POWER_x000a_09:02:22: RND NOK NEED 60 METER_x000a_06:02:22-02:02:22: NEED REVIEW RNP HUAWEI_x000a_30:01:22: ESR REVIEW, NEED REVIEW RNP HUAWEI_x000a_28:01:22: SPK RELEASED"/>
  </r>
  <r>
    <s v="LALABATA_TANETE_RILAU"/>
    <x v="4"/>
    <s v="TB"/>
    <s v="119°35.15.46'E"/>
    <s v="4°31.6.68'S"/>
    <n v="60"/>
    <s v="20/110/210"/>
    <n v="2022"/>
    <x v="6"/>
    <s v="DUSUN ALUPPANGNGE RT 02 DESA CORAWALI KECAMATAN TANETE RILAU KABUPATEN BARRU PROPINSI SULAWESI SELATAN"/>
    <x v="0"/>
    <s v="SUL-SN-BAR-1313"/>
    <s v="LALABATA_TANETE_RILAU"/>
    <x v="0"/>
    <x v="0"/>
    <x v="0"/>
    <s v="SULAWESI"/>
    <s v="Sulawesi Selatan"/>
    <s v="Kab. Barru"/>
    <n v="6617949"/>
    <d v="2022-01-25T00:00:00"/>
    <d v="2022-01-28T00:00:00"/>
    <n v="93"/>
    <x v="3"/>
    <d v="2022-06-24T00:00:00"/>
    <s v="W26-2022"/>
    <s v="Jun-2022"/>
    <s v="TBD"/>
    <s v="TBD"/>
    <s v="TBD"/>
    <d v="2022-05-31T00:00:00"/>
    <x v="13"/>
    <s v="May-2022"/>
    <d v="2022-05-31T00:00:00"/>
    <x v="12"/>
    <s v="May-2022"/>
    <s v="MW"/>
    <d v="2022-03-02T00:00:00"/>
    <d v="2022-03-18T00:00:00"/>
    <m/>
    <m/>
    <m/>
    <d v="2022-04-14T00:00:00"/>
    <m/>
    <m/>
    <m/>
    <m/>
    <m/>
    <m/>
    <s v="CME"/>
    <x v="12"/>
    <s v="14.POURING CONCRETE OG"/>
    <x v="12"/>
    <s v="28:04:22: BACKFILL_x000a_24:04:22: CURRING_x000a_20:04:22-13:04:22: REBARRING_x000a_10:04:22-06:04:22: BOUWPLANK_x000a_03:04:22-23:03:22: PROSES PERIZINAN_x000a_20:03:22-28:02:22: REKOM OG_x000a_23:02:22-16:02:22: IW OG_x000a_13:02:22-09:02:22: IW OG_x000a_07:02:22: REVIEW RNP TNP OG, RNP OK KANDIDAT AC, PRIORITY A, IW OG_x000a_06:02:22-30:01:22: SURVEY OG_x000a_28:01:22: SPK RECEIVED FROM EMAIL LMS"/>
  </r>
  <r>
    <s v="BENTOK_DARAT_BATI_BATI"/>
    <x v="4"/>
    <s v="TB"/>
    <s v="114°50.20.4'E"/>
    <s v="3°34.7.68'S"/>
    <n v="60"/>
    <s v="20/155/270"/>
    <n v="2022"/>
    <x v="5"/>
    <s v="Jl Krasik RT 002 RW 001, Desa Bentok Darat, Kecamatan Bati-bati, Kabupaten Tanah Laut , Propinsi Kalimantan Selatan"/>
    <x v="0"/>
    <s v="KAL-KS-PLI-1113"/>
    <s v="BENTOK_DARAT_BATI_BATI"/>
    <x v="0"/>
    <x v="0"/>
    <x v="0"/>
    <s v="KALIMANTAN"/>
    <s v="Kalimantan Selatan"/>
    <s v="Kab. Tanah Laut"/>
    <n v="6618133"/>
    <d v="2022-03-17T00:00:00"/>
    <d v="2022-03-17T00:00:00"/>
    <n v="42"/>
    <x v="1"/>
    <d v="2022-08-14T00:00:00"/>
    <s v="W34-2022"/>
    <s v="Aug-2022"/>
    <s v="TBD"/>
    <s v="TBD"/>
    <s v="TBD"/>
    <d v="2022-05-31T00:00:00"/>
    <x v="13"/>
    <s v="May-2022"/>
    <d v="2022-05-31T00:00:00"/>
    <x v="12"/>
    <s v="May-2022"/>
    <s v="MW"/>
    <d v="2022-04-26T00:00:00"/>
    <m/>
    <m/>
    <m/>
    <m/>
    <d v="2022-04-20T00:00:00"/>
    <m/>
    <m/>
    <m/>
    <m/>
    <m/>
    <m/>
    <s v="CME"/>
    <x v="13"/>
    <s v="15.CURRING TIME"/>
    <x v="12"/>
    <s v="28:04:22: CURRING_x000a_24:04:22: REBARRING_x000a_20:04:22-18:04:22: EXCAVATION_x000a_17:04:22-13:04:22: MOBDEMOB_x000a_10:04:22-04:04:22: REKOM_x000a_03:04:22-23:03:22: SURVEY OG_x000a_20:03:22: MITRA ASSIGNMENT_x000a_17:03:22: SPK RECEIVED"/>
  </r>
  <r>
    <s v="RIMBA_BERINGIN"/>
    <x v="4"/>
    <s v="TB"/>
    <s v="100°55.11.27'E"/>
    <s v="0°37.52.13'N"/>
    <n v="50"/>
    <s v="90/270/350"/>
    <n v="2022"/>
    <x v="4"/>
    <s v="Desa Sukaramai Kecamatan Tapung Hulu Kabupaten Kampar Provinsi Riau"/>
    <x v="0"/>
    <s v="SUM-RI-BKN-1168"/>
    <s v="RIMBA_BERINGIN"/>
    <x v="0"/>
    <x v="0"/>
    <x v="1"/>
    <s v="SUMBAGTENG"/>
    <s v="Riau"/>
    <s v="Kab. Kampar"/>
    <n v="6617950"/>
    <d v="2022-01-25T00:00:00"/>
    <d v="2022-01-28T00:00:00"/>
    <n v="93"/>
    <x v="3"/>
    <d v="2022-06-24T00:00:00"/>
    <s v="W26-2022"/>
    <s v="Jun-2022"/>
    <s v="TBD"/>
    <s v="TBD"/>
    <s v="TBD"/>
    <d v="2022-05-31T00:00:00"/>
    <x v="13"/>
    <s v="May-2022"/>
    <d v="2022-05-31T00:00:00"/>
    <x v="12"/>
    <s v="May-2022"/>
    <s v="MW"/>
    <d v="2022-02-25T00:00:00"/>
    <d v="2022-03-03T00:00:00"/>
    <m/>
    <m/>
    <m/>
    <d v="2022-04-22T00:00:00"/>
    <m/>
    <m/>
    <m/>
    <m/>
    <m/>
    <m/>
    <s v="CME"/>
    <x v="9"/>
    <s v="16.TOWER ERECTION OG"/>
    <x v="12"/>
    <s v="28:04:22: ERECTION_x000a_24:04:22-14:03:22: BACKFILLING_x000a_10:04:22: REBARRING_x000a_06:04:22: EXCAVATION_x000a_03:04:22-27:03:22: LAND CLEARING &amp; BOUWPLANK_x000a_23:03:22-16:03:22: RFC_x000a_13:03:22-09:03:22: REKOM OG_x000a_06:03:22-28:02:22: IW CLEAR_x000a_23:02:22-13:02:22: IW OG_x000a_09:02:22-30:01:22: SURVEY OG_x000a_28:01:22: SPK RECEIVED FROM EMAIL LMS"/>
  </r>
  <r>
    <s v="MEKARWANGI_SODONG"/>
    <x v="4"/>
    <s v="TB"/>
    <s v="105°58.48.72'E"/>
    <s v="6°24.39.52'S"/>
    <n v="50"/>
    <s v="20/170/270"/>
    <n v="2022"/>
    <x v="4"/>
    <s v="Kp. Ganjur Desa SODONG, RT 07 RW 04, Kec Saketi Pandeglang Banten"/>
    <x v="2"/>
    <s v="JAW-BT-PDG-0619"/>
    <s v="MEKARWANGI_SODONG"/>
    <x v="0"/>
    <x v="0"/>
    <x v="4"/>
    <s v="JABODETABEK"/>
    <s v="Banten"/>
    <s v="Kab. Pandeglang"/>
    <n v="6617948"/>
    <d v="2022-01-25T00:00:00"/>
    <d v="2022-01-28T00:00:00"/>
    <n v="93"/>
    <x v="3"/>
    <d v="2022-06-24T00:00:00"/>
    <s v="W26-2022"/>
    <s v="Jun-2022"/>
    <s v="TBD"/>
    <s v="TBD"/>
    <s v="TBD"/>
    <d v="2022-05-31T00:00:00"/>
    <x v="13"/>
    <s v="May-2022"/>
    <d v="2022-05-31T00:00:00"/>
    <x v="12"/>
    <s v="May-2022"/>
    <s v="MW"/>
    <d v="2022-03-31T00:00:00"/>
    <d v="2022-04-05T00:00:00"/>
    <m/>
    <n v="6.6"/>
    <m/>
    <d v="2022-04-27T00:00:00"/>
    <m/>
    <m/>
    <m/>
    <m/>
    <m/>
    <m/>
    <s v="CME"/>
    <x v="9"/>
    <s v="16.TOWER ERECTION OG"/>
    <x v="12"/>
    <s v="28:04:22: ERECTION_x000a_24:04:22-17:04:22: PREPARE ERECTION_x000a_13:04:22: POURING_x000a_10:04:22-03:04:22: EXCAVATION_x000a_30:03:22: BOUWPLANK_x000a_27:03:22-20:03:22: LAND CLEARING_x000a_16:03:22-28:02:22: REKOM OG_x000a_23:02:22: IW CLEAR &amp; PARALEL COLLECT DOKUMEN_x000a_22:02:22: IW OG_x000a_20:02:22: UNDER RNP TNP_x000a_16:02:22-13:02:22: REHUNTING RNP NOK_x000a_09:02:22-07:02:22: VALIDASI RNP TNP OG_x000a_06:02:22-30:01:22: SURVEY OG_x000a_28:01:22: SPK RECEIVED FROM EMAIL LMS"/>
  </r>
  <r>
    <s v="KIJANG_REJO"/>
    <x v="4"/>
    <s v="TB"/>
    <s v="101°2.56.4'E"/>
    <s v="0°43.50.71'N"/>
    <n v="50"/>
    <s v="0/130/240"/>
    <n v="2022"/>
    <x v="4"/>
    <s v="Jalan Kenari RT.02 RW.01 Dusun I Sidomukti, Desa Kijang Rejo, Kecamatan Tapung, Kabupaten Kampar, Provinsi Riau"/>
    <x v="0"/>
    <s v="SUM-RI-BKN-1170"/>
    <s v="KIJANG_REJO"/>
    <x v="0"/>
    <x v="0"/>
    <x v="1"/>
    <s v="SUMBAGTENG"/>
    <s v="Riau"/>
    <s v="Kab. Kampar"/>
    <n v="6617950"/>
    <d v="2022-01-25T00:00:00"/>
    <d v="2022-01-28T00:00:00"/>
    <n v="93"/>
    <x v="3"/>
    <d v="2022-06-24T00:00:00"/>
    <s v="W26-2022"/>
    <s v="Jun-2022"/>
    <s v="TBD"/>
    <s v="TBD"/>
    <s v="TBD"/>
    <d v="2022-05-31T00:00:00"/>
    <x v="13"/>
    <s v="May-2022"/>
    <d v="2022-05-31T00:00:00"/>
    <x v="12"/>
    <s v="May-2022"/>
    <s v="MW"/>
    <d v="2022-03-21T00:00:00"/>
    <d v="2022-03-23T00:00:00"/>
    <m/>
    <m/>
    <m/>
    <d v="2022-04-22T00:00:00"/>
    <m/>
    <m/>
    <m/>
    <m/>
    <m/>
    <m/>
    <s v="CME"/>
    <x v="3"/>
    <s v="20.SRFI"/>
    <x v="12"/>
    <s v="28:04:22: PLN_x000a_24:04:22: ERECTION_x000a_20:04:22: BACKFILL_x000a_17:04:22: REBARRING_x000a_13:04:22-10:04:22: BOREPILE_x000a_06:04:22: EXCAVATION_x000a_03:04:22-27:03:22: LAND CLEARING &amp; BOUWPLANK_x000a_23:03:22-20:03:22: MOBDEMOB_x000a_16:03:22: REKOM OG_x000a_13:03:22-09:03:22: IW CLEAR_x000a_06:03:22-01:02:22: IW OG_x000a_28:02:22: UNDER RNP TNP_x000a_23:02:22-16:02:22: REHUNTING_x000a_13:02:22-11:02:22: VALIDASI RNP TNP_x000a_09:02:22-30:01:22: SURVEY OG_x000a_28:01:22: SPK RECEIVED FROM EMAIL LMS"/>
  </r>
  <r>
    <s v="SAWO_KECI_BUKIT_DURI"/>
    <x v="4"/>
    <s v="TB"/>
    <s v="106°51.27.67'E"/>
    <s v="6°13.18.23'S"/>
    <n v="25"/>
    <s v="70/210/320"/>
    <s v="2022-2024"/>
    <x v="6"/>
    <s v="Jalan Sawo Kecik I RT 001 RW 007, Kelurahan Bukit Duri, Kecamatan Tebet, Jakarta Selatan, DKI Jakarta"/>
    <x v="2"/>
    <s v="JAW-JK-KYB-0296"/>
    <s v="SAWO_KECI_BUKIT_DURI"/>
    <x v="0"/>
    <x v="0"/>
    <x v="4"/>
    <s v="JABODETABEK"/>
    <s v="DKI Jakarta"/>
    <s v="Kota Adm. Jakarta Selatan"/>
    <n v="6617948"/>
    <d v="2022-01-25T00:00:00"/>
    <d v="2022-01-28T00:00:00"/>
    <n v="93"/>
    <x v="3"/>
    <d v="2022-06-24T00:00:00"/>
    <s v="W26-2022"/>
    <s v="Jun-2022"/>
    <s v="TBD"/>
    <s v="TBD"/>
    <s v="TBD"/>
    <d v="2022-05-31T00:00:00"/>
    <x v="13"/>
    <s v="May-2022"/>
    <d v="2022-05-31T00:00:00"/>
    <x v="12"/>
    <s v="May-2022"/>
    <s v="MW"/>
    <s v="need revised nama PM"/>
    <d v="2022-04-14T00:00:00"/>
    <m/>
    <n v="6.6"/>
    <d v="2022-04-20T00:00:00"/>
    <d v="2022-04-27T00:00:00"/>
    <m/>
    <m/>
    <m/>
    <m/>
    <m/>
    <m/>
    <s v="CME"/>
    <x v="5"/>
    <s v="20.SRFI"/>
    <x v="12"/>
    <s v="28:04:22: SRFI_x000a_24:04:22: PONDASI OG_x000a_20:04:22: ERECTION_x000a_17:04:22-13:04:22: CURRING_x000a_10:04:22-06:04:22: REBARRING_x000a_03:04:22-27:03:22: EXCAVATION_x000a_27:03:22-25:03:22: PROPOSE MCP_x000a_23:03:22-20:03:22: EXCAVATION OG_x000a_16:03:22-06:03:22: REKOM OG_x000a_28:02:22: IW CLEAR &amp; PARALEL COLLECT DOC_x000a_23:02:22-16:02:22: IW OG_x000a_13:02:22-03:02:22: VALIDASI RNP TNP_x000a_02:02:22-30:01:22: SURVEY OG_x000a_28:01:22: SPK RECEIVED FROM EMAIL LMS"/>
  </r>
  <r>
    <s v="KELURAHAN_LUBUK_GAUNG"/>
    <x v="4"/>
    <s v="TB"/>
    <s v="101°20.25.61'E"/>
    <s v="1°46.19.02'N"/>
    <n v="50"/>
    <s v="10/90/190"/>
    <n v="2022"/>
    <x v="4"/>
    <s v="Jalan Raya Mampu Jaya Kelurahan Lubuk Gaung RT 019 Kecamatan Sungai Sembilan Kota Dumai Provinsi Riau"/>
    <x v="0"/>
    <s v="SUM-RI-DUM-1155"/>
    <s v="KELURAHAN_LUBUK_GAUNG"/>
    <x v="0"/>
    <x v="0"/>
    <x v="1"/>
    <s v="SUMBAGTENG"/>
    <s v="Riau"/>
    <s v="Kota Dumai"/>
    <n v="6617950"/>
    <d v="2022-01-25T00:00:00"/>
    <d v="2022-01-28T00:00:00"/>
    <n v="93"/>
    <x v="3"/>
    <d v="2022-06-24T00:00:00"/>
    <s v="W26-2022"/>
    <s v="Jun-2022"/>
    <s v="TBD"/>
    <s v="TBD"/>
    <s v="TBD"/>
    <d v="2022-05-31T00:00:00"/>
    <x v="13"/>
    <s v="May-2022"/>
    <d v="2022-05-31T00:00:00"/>
    <x v="12"/>
    <s v="May-2022"/>
    <s v="MW"/>
    <d v="2022-02-25T00:00:00"/>
    <d v="2022-03-03T00:00:00"/>
    <m/>
    <m/>
    <m/>
    <d v="2022-04-22T00:00:00"/>
    <m/>
    <m/>
    <m/>
    <m/>
    <m/>
    <m/>
    <s v="CME"/>
    <x v="12"/>
    <s v="14.POURING CONCRETE OG"/>
    <x v="12"/>
    <s v="28:04:22-24:04:22: BACKFILL_x000a_20:04:22-13:04:22: CURRING_x000a_10:04:22: REBARRING_x000a_06:04:22: EXCAVATION_x000a_03:04:22-27:03:22: LAND CLEARING &amp; BOUWPLANK_x000a_23:03:22: RFC_x000a_20:03:22-09:03:22: REKOM OG_x000a_06:03:22-28:02:22: IW CLEAR_x000a_23:02:22-13:02:22: IW OG_x000a_09:02:22-30:01:22: SURVEY OG_x000a_28:01:22: SPK RECEIVED FROM EMAIL LMS"/>
  </r>
  <r>
    <s v="BELIMBING"/>
    <x v="4"/>
    <s v="TB "/>
    <s v="104°18.49.54'E"/>
    <s v="3°57.42.73'S"/>
    <n v="60"/>
    <s v="5/190/315"/>
    <n v="2022"/>
    <x v="4"/>
    <s v="Dusun IV, Desa Durian, Kec. Peninjauan, Kab. Ogan Komering Ulu, Prov. Sumatera Selatan"/>
    <x v="0"/>
    <s v="SUM-SS-BTA-1097"/>
    <s v="PENINJAUAN_DURIAN"/>
    <x v="1"/>
    <x v="0"/>
    <x v="1"/>
    <s v="SUMBAGSEL"/>
    <s v="Sumatera Selatan"/>
    <s v="Kab. Ogan Komering Ulu"/>
    <n v="6617992"/>
    <d v="2022-01-28T00:00:00"/>
    <d v="2022-01-28T00:00:00"/>
    <n v="90"/>
    <x v="2"/>
    <d v="2022-02-27T00:00:00"/>
    <s v="W10-2022"/>
    <s v="Feb-2022"/>
    <s v="TBD"/>
    <s v="TBD"/>
    <s v="TBD"/>
    <d v="2022-06-05T00:00:00"/>
    <x v="14"/>
    <s v="Jun-2022"/>
    <d v="2022-06-05T00:00:00"/>
    <x v="13"/>
    <s v="Jun-2022"/>
    <s v="MW"/>
    <d v="2022-02-01T00:00:00"/>
    <d v="2022-02-02T00:00:00"/>
    <m/>
    <m/>
    <m/>
    <d v="2022-03-22T00:00:00"/>
    <m/>
    <m/>
    <m/>
    <m/>
    <m/>
    <m/>
    <s v="CME"/>
    <x v="3"/>
    <s v="20.SRFI"/>
    <x v="50"/>
    <s v="28:04:22-06:04:22: SRFI &amp; STR_x000a_03:04:22: ME OG &amp; STRENGTENING_x000a_30:03:22-27:03:22: STRENGTENING_x000a_23:03:22-09:03:22: BTS PONDASI OG_x000a_06:03:22-20:02:22: READY TO STO_x000a_16:02:22: NEED REVIEW POWER_x000a_13:02:22-09:02:22: RND NOK NEED 50 METER_x000a_06:02:22-02:02:22: NEED REVIEW RNP HUAWEI_x000a_30:01:22: ESR REVIEW, NEED REVIEW RNP HUAWEI_x000a_28:01:22: SPK RELEASED"/>
  </r>
  <r>
    <s v="SUKA PINDAH OKU"/>
    <x v="4"/>
    <s v="TB "/>
    <s v="104°29.45.6'E"/>
    <s v="3°47.5.64'S"/>
    <n v="50"/>
    <s v="50/120/200"/>
    <n v="2022"/>
    <x v="4"/>
    <s v="Dusun IV RT.000 RW.000 Desa Suka Pindah, Kec. Kedaton Peninjauan Raya, Kab. Ogan Komering Ulu, Prov. Sumatera Selatan"/>
    <x v="0"/>
    <s v="SUM-SS-BTA-1092"/>
    <s v="SUKA_PINDAH"/>
    <x v="1"/>
    <x v="0"/>
    <x v="1"/>
    <s v="SUMBAGSEL"/>
    <s v="Sumatera Selatan"/>
    <s v="Kab. Ogan Komering Ulu"/>
    <n v="6617992"/>
    <d v="2022-01-28T00:00:00"/>
    <d v="2022-01-28T00:00:00"/>
    <n v="90"/>
    <x v="2"/>
    <d v="2022-02-27T00:00:00"/>
    <s v="W10-2022"/>
    <s v="Feb-2022"/>
    <s v="TBD"/>
    <s v="TBD"/>
    <s v="TBD"/>
    <d v="2022-06-05T00:00:00"/>
    <x v="14"/>
    <s v="Jun-2022"/>
    <d v="2022-06-05T00:00:00"/>
    <x v="13"/>
    <s v="Jun-2022"/>
    <s v="MW"/>
    <d v="2022-02-01T00:00:00"/>
    <d v="2022-02-02T00:00:00"/>
    <m/>
    <m/>
    <m/>
    <d v="2022-03-22T00:00:00"/>
    <m/>
    <m/>
    <m/>
    <m/>
    <m/>
    <m/>
    <s v="CME"/>
    <x v="3"/>
    <s v="20.SRFI"/>
    <x v="50"/>
    <s v="28:04:22-30:03:22: PLN &amp; STR NY PARALEL (WAITING PERMIT STR)_x000a_27:03:22-20:03:22: ME OG KWH KOSONG_x000a_16:03:22-09:03:22: BTS PONDASI OG_x000a_06:03:22-20:02:22: READY TO STO_x000a_16:02:22: NEED REVIEW POWER_x000a_13:02:22-09:02:22: RND NOK NEED 50 METER_x000a_06:02:22-02:02:22: NEED REVIEW RNP HUAWEI_x000a_30:01:22: ESR REVIEW, NEED REVIEW RNP HUAWEI_x000a_28:01:22: SPK RELEASED"/>
  </r>
  <r>
    <s v="API_KARANG MANIK BELITANG"/>
    <x v="4"/>
    <s v="TB "/>
    <s v="104°48.29.41'E"/>
    <s v="4°2.22.16'S"/>
    <n v="50"/>
    <s v="30/210/260"/>
    <n v="2022"/>
    <x v="4"/>
    <s v="Karang Manik Belitang RT 009 RW 002 Desa Karang Manik Kec. Belitang II Kab. OKU TIMUR Prov. Sumatera Selatan"/>
    <x v="0"/>
    <s v="SUM-SS-MPR-1286"/>
    <s v="KARANG_MANIK"/>
    <x v="1"/>
    <x v="0"/>
    <x v="1"/>
    <s v="SUMBAGSEL"/>
    <s v="Sumatera Selatan"/>
    <s v="Kab. Ogan Komering Ulu Ti"/>
    <n v="6617992"/>
    <d v="2022-01-28T00:00:00"/>
    <d v="2022-01-28T00:00:00"/>
    <n v="90"/>
    <x v="2"/>
    <d v="2022-02-27T00:00:00"/>
    <s v="W10-2022"/>
    <s v="Feb-2022"/>
    <s v="TBD"/>
    <s v="TBD"/>
    <s v="TBD"/>
    <d v="2022-06-05T00:00:00"/>
    <x v="14"/>
    <s v="Jun-2022"/>
    <d v="2022-06-05T00:00:00"/>
    <x v="13"/>
    <s v="Jun-2022"/>
    <s v="MW"/>
    <d v="2022-02-01T00:00:00"/>
    <d v="2022-02-02T00:00:00"/>
    <m/>
    <m/>
    <m/>
    <d v="2022-03-22T00:00:00"/>
    <m/>
    <m/>
    <m/>
    <m/>
    <m/>
    <m/>
    <s v="CME"/>
    <x v="6"/>
    <s v="17.RBS/BTS FOUNDATION OG"/>
    <x v="62"/>
    <s v="28:04:22-03:04:22: PONDASI OG &amp; PERKUATAN_x000a_30:03:22-23:03:22:PREPARE CME_x000a_20:03:22: READY TO DECLARE STO, REPALACE GM TO SST 52_x000a_09:03:22:NEED REVIEW CIVIL EID_x000a_06:03:22: NEED REVIEW TNP_x000a_23:02:22-09:02:22: RND NOK NEED 50 METER_x000a_06:02:22-02:02:22: NEED REVIEW RNP HUAWEI_x000a_30:01:22: ESR REVIEW, NEED REVIEW RNP HUAWEI_x000a_28:01:22: SPK RELEASED"/>
  </r>
  <r>
    <s v="REMBAN"/>
    <x v="4"/>
    <s v="SKP"/>
    <s v="102°49.1.2'E"/>
    <s v="2°38.41.71'S"/>
    <n v="60"/>
    <s v="110.250/350"/>
    <n v="2022"/>
    <x v="4"/>
    <s v="Simpang Desa, Desa Lubuk Kemang Lama, Kec. Rawas Ulu, Kab. Musi Rawas Utara, Sumsel"/>
    <x v="0"/>
    <s v="SUM-SS-RPT-1107"/>
    <s v="LUBUK_KEMANG"/>
    <x v="1"/>
    <x v="0"/>
    <x v="1"/>
    <s v="SUMBAGSEL"/>
    <s v="Sumatera Selatan"/>
    <s v="Kab. Musi Rawas Utara"/>
    <n v="6617983"/>
    <d v="2022-01-28T00:00:00"/>
    <d v="2022-01-28T00:00:00"/>
    <n v="90"/>
    <x v="2"/>
    <d v="2022-02-27T00:00:00"/>
    <s v="W10-2022"/>
    <s v="Feb-2022"/>
    <s v="TBD"/>
    <s v="TBD"/>
    <s v="TBD"/>
    <d v="2022-06-05T00:00:00"/>
    <x v="14"/>
    <s v="Jun-2022"/>
    <d v="2022-06-05T00:00:00"/>
    <x v="13"/>
    <s v="Jun-2022"/>
    <s v="MW"/>
    <d v="2022-02-01T00:00:00"/>
    <d v="2022-02-02T00:00:00"/>
    <m/>
    <m/>
    <m/>
    <d v="2022-03-22T00:00:00"/>
    <m/>
    <d v="2022-04-02T00:00:00"/>
    <m/>
    <m/>
    <m/>
    <m/>
    <s v="CME"/>
    <x v="3"/>
    <s v="20.SRFI"/>
    <x v="57"/>
    <s v="28:04:22-02:04:22: SRFIN_x000a_30:03:22: PLN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r>
  <r>
    <s v="E_LUBUK LINGGAU UTARA-0"/>
    <x v="4"/>
    <s v="SKP"/>
    <s v="102°44.45.6'E"/>
    <s v="2°38.2.4'S"/>
    <n v="60"/>
    <s v="40/250/330"/>
    <n v="2022"/>
    <x v="4"/>
    <s v="Kampung limo , Desa Sungai Baung, Kec. Rawas Ulu, Kab. Lubuk Linggau"/>
    <x v="0"/>
    <s v="SUM-SS-RPT-1103"/>
    <s v="SUNGAI_BAUNG"/>
    <x v="1"/>
    <x v="0"/>
    <x v="1"/>
    <s v="SUMBAGSEL"/>
    <s v="Sumatera Selatan"/>
    <s v="Kab. Musi Rawas Utara"/>
    <n v="6617983"/>
    <d v="2022-01-28T00:00:00"/>
    <d v="2022-01-28T00:00:00"/>
    <n v="90"/>
    <x v="2"/>
    <d v="2022-02-27T00:00:00"/>
    <s v="W10-2022"/>
    <s v="Feb-2022"/>
    <s v="TBD"/>
    <s v="TBD"/>
    <s v="TBD"/>
    <d v="2022-06-05T00:00:00"/>
    <x v="14"/>
    <s v="Jun-2022"/>
    <d v="2022-06-05T00:00:00"/>
    <x v="13"/>
    <s v="Jun-2022"/>
    <s v="MW"/>
    <d v="2022-02-01T00:00:00"/>
    <d v="2022-02-02T00:00:00"/>
    <m/>
    <m/>
    <m/>
    <d v="2022-03-22T00:00:00"/>
    <m/>
    <d v="2022-04-05T00:00:00"/>
    <m/>
    <m/>
    <m/>
    <m/>
    <s v="CME"/>
    <x v="3"/>
    <s v="20.SRFI"/>
    <x v="57"/>
    <s v="28:04:22-05:04:22: SRFIN_x000a_03:04:22-30:03:22: PLN_x000a_27:03:22-16:03:22: ME OG KWH KOSONG_x000a_13:03:22-09:03:22: BTS PONDASI OG_x000a_06:03:22-13:02:22: READY TO STO_x000a_09:02:22: NEED REVIEW POWER HUAWEI_x000a_06:02:22-02:02:22: NEED REVIEW RNP HUAWEI_x000a_30:01:22: ESR REVIEW, NEED REVIEW RNP HUAWEI_x000a_28:01:22: SPK RELEASED"/>
  </r>
  <r>
    <s v="NAGARAJAYA"/>
    <x v="4"/>
    <s v="TB"/>
    <s v="108°24.44.24'E"/>
    <s v="7°7.41.5'S"/>
    <n v="50"/>
    <s v="105/240/320"/>
    <n v="2022"/>
    <x v="5"/>
    <s v="Dusun Gardu RT19 RW 05 Desa Nagarapageuh Kec Panawangan Kab Ciamis"/>
    <x v="0"/>
    <s v="JAW-JB-CMS-4289"/>
    <s v="NAGARAJAYA"/>
    <x v="0"/>
    <x v="0"/>
    <x v="2"/>
    <s v="JABAR"/>
    <s v="Jawa Barat"/>
    <s v="Kab. Ciamis"/>
    <n v="6618108"/>
    <d v="2022-03-07T00:00:00"/>
    <d v="2022-03-07T00:00:00"/>
    <n v="52"/>
    <x v="1"/>
    <d v="2022-08-04T00:00:00"/>
    <s v="W32-2022"/>
    <s v="Aug-2022"/>
    <s v="TBD"/>
    <s v="TBD"/>
    <s v="TBD"/>
    <d v="2022-06-05T00:00:00"/>
    <x v="14"/>
    <s v="Jun-2022"/>
    <d v="2022-06-05T00:00:00"/>
    <x v="13"/>
    <s v="Jun-2022"/>
    <s v="MW"/>
    <d v="2022-04-10T00:00:00"/>
    <d v="2022-04-11T00:00:00"/>
    <m/>
    <m/>
    <m/>
    <d v="2022-04-21T00:00:00"/>
    <m/>
    <m/>
    <m/>
    <m/>
    <m/>
    <m/>
    <s v="CME"/>
    <x v="9"/>
    <s v="16.TOWER ERECTION OG"/>
    <x v="12"/>
    <s v="28:04:22: ERECTION_x000a_24:04:22-20:04:22: POURING_x000a_17:04:22: REBARRING_x000a_13:04:22: BOUWPLANK_x000a_10:04:22: REKOM_x000a_06:04:22-22:03:22: IW OG_x000a_21:03:22: VALIDASI RNP TNP_x000a_20:03:22: REHUNTING_x000a_16:03:22-12:03:22: VALIDASI RNP TNP -&gt; RNP NOK, REHUNTING_x000a_13:03:22-09:03:22: SURVEY OG_x000a_07:03:22: SPK RECEIVED"/>
  </r>
  <r>
    <s v="PAMOYANAN_LEBAK"/>
    <x v="4"/>
    <s v="TB"/>
    <s v="107°41.38.35'E"/>
    <s v="6°52.46.49'S"/>
    <n v="50"/>
    <s v="125/255/355"/>
    <n v="2022"/>
    <x v="5"/>
    <s v="Sekesalam RT 001 RW 008 Desa Sindanglaya Kecamatan Cimenyan Kabupaten Bandung"/>
    <x v="0"/>
    <s v="JAW-JB-SOR-4418"/>
    <s v="PAMOYANAN_LEBAK"/>
    <x v="0"/>
    <x v="0"/>
    <x v="2"/>
    <s v="JABAR"/>
    <s v="Jawa Barat"/>
    <s v="Kab. Bandung"/>
    <n v="6618108"/>
    <d v="2022-03-07T00:00:00"/>
    <d v="2022-03-07T00:00:00"/>
    <n v="52"/>
    <x v="1"/>
    <d v="2022-08-04T00:00:00"/>
    <s v="W32-2022"/>
    <s v="Aug-2022"/>
    <s v="TBD"/>
    <s v="TBD"/>
    <s v="TBD"/>
    <d v="2022-06-05T00:00:00"/>
    <x v="14"/>
    <s v="Jun-2022"/>
    <d v="2022-06-05T00:00:00"/>
    <x v="13"/>
    <s v="Jun-2022"/>
    <s v="MW"/>
    <d v="2022-04-10T00:00:00"/>
    <d v="2022-04-11T00:00:00"/>
    <m/>
    <m/>
    <m/>
    <d v="2022-04-21T00:00:00"/>
    <m/>
    <m/>
    <m/>
    <m/>
    <m/>
    <m/>
    <s v="CME"/>
    <x v="14"/>
    <s v="14.POURING CONCRETE OG"/>
    <x v="63"/>
    <s v="28:04:22: POURING_x000a_24:04:22: EXCAVATION_x000a_20:04:22-10:04:22: REKOM (KKOP ISSUE)_x000a_06:04:22-27:03:22: REKOM OG_x000a_23:03:22-15:03:22: IW OG_x000a_13:03:22: VALIDASI RNP TNP_x000a_12:03:22-09:03:22: SURVEY OG_x000a_07:03:22: SPK RECEIVED"/>
  </r>
  <r>
    <s v="SUMSEL2014_2G15"/>
    <x v="4"/>
    <s v="TB "/>
    <s v="104°28.37.6'E"/>
    <s v="3°54.6.44'S"/>
    <n v="65"/>
    <s v="75/185/270"/>
    <n v="2022"/>
    <x v="4"/>
    <s v="Jl. Poros, Blok G Dsn. III, Ds. Tanjung Makmur, Kab. Ogan Komering Ulu, Prov. Sumatera Selatan"/>
    <x v="0"/>
    <s v="SUM-SS-BTA-1084"/>
    <s v="TANJUNG_MAKMUR"/>
    <x v="1"/>
    <x v="0"/>
    <x v="1"/>
    <s v="SUMBAGSEL"/>
    <s v="Sumatera Selatan"/>
    <s v="Kab. Ogan Komering Ulu"/>
    <n v="6617992"/>
    <d v="2022-01-28T00:00:00"/>
    <d v="2022-01-28T00:00:00"/>
    <n v="90"/>
    <x v="2"/>
    <d v="2022-02-27T00:00:00"/>
    <s v="W10-2022"/>
    <s v="Feb-2022"/>
    <d v="2022-03-25T00:00:00"/>
    <s v="W13-2022"/>
    <s v="Mar-2022"/>
    <d v="2022-06-05T00:00:00"/>
    <x v="14"/>
    <s v="Jun-2022"/>
    <d v="2022-06-05T00:00:00"/>
    <x v="13"/>
    <s v="Jun-2022"/>
    <s v="MW"/>
    <d v="2022-02-01T00:00:00"/>
    <d v="2022-02-02T00:00:00"/>
    <m/>
    <m/>
    <m/>
    <d v="2022-03-22T00:00:00"/>
    <m/>
    <d v="2022-03-27T00:00:00"/>
    <m/>
    <m/>
    <m/>
    <m/>
    <s v="CME"/>
    <x v="5"/>
    <s v="20.SRFI"/>
    <x v="57"/>
    <s v="28: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PENINJAUAN 2"/>
    <x v="4"/>
    <s v="TB "/>
    <s v="104°24.38.63'E"/>
    <s v="3°51.36.14'S"/>
    <n v="50"/>
    <s v="60/160/255"/>
    <n v="2022"/>
    <x v="4"/>
    <s v="Dusun IV RT.002 Desa Saung Naga, Kec. Peninjauan, Kab. Ogan Komering Ulu, Prov. Sumatera Selatan"/>
    <x v="0"/>
    <s v="SUM-SS-BTA-1096"/>
    <s v="SAUNG_NAGA"/>
    <x v="1"/>
    <x v="0"/>
    <x v="1"/>
    <s v="SUMBAGSEL"/>
    <s v="Sumatera Selatan"/>
    <s v="Kab. Ogan Komering Ulu"/>
    <n v="6617992"/>
    <d v="2022-01-28T00:00:00"/>
    <d v="2022-01-28T00:00:00"/>
    <n v="90"/>
    <x v="2"/>
    <d v="2022-02-27T00:00:00"/>
    <s v="W10-2022"/>
    <s v="Feb-2022"/>
    <d v="2022-03-25T00:00:00"/>
    <s v="W13-2022"/>
    <s v="Mar-2022"/>
    <d v="2022-06-05T00:00:00"/>
    <x v="14"/>
    <s v="Jun-2022"/>
    <d v="2022-06-05T00:00:00"/>
    <x v="13"/>
    <s v="Jun-2022"/>
    <s v="MW"/>
    <d v="2022-02-01T00:00:00"/>
    <d v="2022-02-02T00:00:00"/>
    <m/>
    <m/>
    <m/>
    <d v="2022-03-22T00:00:00"/>
    <m/>
    <d v="2022-03-27T00:00:00"/>
    <m/>
    <m/>
    <m/>
    <m/>
    <s v="CME"/>
    <x v="5"/>
    <s v="20.SRFI"/>
    <x v="57"/>
    <s v="28: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LUBUK TANJUNG"/>
    <x v="4"/>
    <s v="SKP"/>
    <s v="104°18.29.41'E"/>
    <s v="3°48.26.6'S"/>
    <n v="65"/>
    <s v="5/130/225"/>
    <n v="2022"/>
    <x v="4"/>
    <s v="Jl. Blok F, Desa Mekartijaya, Kec. Peninjauan, Kab. Ogan Komering Ulu, Prov. Sumatera Selatan"/>
    <x v="0"/>
    <s v="SUM-SS-BTA-1085"/>
    <s v="PENINJAUAN_MAKARTI_JAYA"/>
    <x v="1"/>
    <x v="0"/>
    <x v="1"/>
    <s v="SUMBAGSEL"/>
    <s v="Sumatera Selatan"/>
    <s v="Kab. Ogan Komering Ulu"/>
    <n v="6617983"/>
    <d v="2022-01-28T00:00:00"/>
    <d v="2022-01-28T00:00:00"/>
    <n v="90"/>
    <x v="2"/>
    <d v="2022-02-27T00:00:00"/>
    <s v="W10-2022"/>
    <s v="Feb-2022"/>
    <d v="2022-03-25T00:00:00"/>
    <s v="W13-2022"/>
    <s v="Mar-2022"/>
    <d v="2022-06-05T00:00:00"/>
    <x v="14"/>
    <s v="Jun-2022"/>
    <d v="2022-06-05T00:00:00"/>
    <x v="13"/>
    <s v="Jun-2022"/>
    <s v="MW"/>
    <d v="2022-02-01T00:00:00"/>
    <d v="2022-02-02T00:00:00"/>
    <m/>
    <m/>
    <m/>
    <d v="2022-03-22T00:00:00"/>
    <m/>
    <d v="2022-03-27T00:00:00"/>
    <m/>
    <m/>
    <m/>
    <m/>
    <s v="CME"/>
    <x v="5"/>
    <s v="20.SRFI"/>
    <x v="57"/>
    <s v="28: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KARANG ANYAR PAL VIII"/>
    <x v="4"/>
    <s v="TB "/>
    <s v="102°28.26.4'E"/>
    <s v="3°22.24.78'S"/>
    <n v="40"/>
    <s v="115/215/320"/>
    <n v="2022"/>
    <x v="4"/>
    <s v="Jl. Lintas Curup - Muara Aman, Gang Dahlia, Dusun I, Desa PAL VIII, Kec. Bermani Ulu Raya, Kab. Rejang Lebong Prov. Bengkulu"/>
    <x v="0"/>
    <s v="SUM-BE-CRP-0192"/>
    <s v="BERMANI_ULU_RAYA_PALVIII"/>
    <x v="1"/>
    <x v="0"/>
    <x v="1"/>
    <s v="SUMBAGSEL"/>
    <s v="Bengkulu"/>
    <s v="Kab. Rejang Lebong"/>
    <n v="6617991"/>
    <d v="2022-01-28T00:00:00"/>
    <d v="2022-01-28T00:00:00"/>
    <n v="90"/>
    <x v="2"/>
    <d v="2022-02-27T00:00:00"/>
    <s v="W10-2022"/>
    <s v="Feb-2022"/>
    <s v="TBD"/>
    <s v="TBD"/>
    <s v="TBD"/>
    <d v="2022-06-05T00:00:00"/>
    <x v="14"/>
    <s v="Jun-2022"/>
    <d v="2022-06-05T00:00:00"/>
    <x v="13"/>
    <s v="Jun-2022"/>
    <s v="MW"/>
    <d v="2022-02-02T00:00:00"/>
    <d v="2022-02-03T00:00:00"/>
    <m/>
    <m/>
    <m/>
    <d v="2022-03-22T00:00:00"/>
    <m/>
    <m/>
    <m/>
    <m/>
    <m/>
    <m/>
    <s v="CME"/>
    <x v="3"/>
    <s v="20.SRFI"/>
    <x v="57"/>
    <s v="28:04:22-30:03:22: PLN_x000a_27:03:22-16:03:22: ME OG KWH KOSONG_x000a_13:03:22-09:03:22: BTS PONDASI OG_x000a_06:03:22-13:02:22: READY TO STO_x000a_09:02:22: NEED REVIEW POWER HUAWEI_x000a_06:02:22-02:02:22: NEED REVIEW RNP HUAWEI_x000a_30:01:22: ESR REVIEW, NEED REVIEW RNP HUAWEI_x000a_28:01:22: SPK RELEASED"/>
  </r>
  <r>
    <s v="TAMAN AGUNG"/>
    <x v="4"/>
    <s v="TB "/>
    <s v="104°39.43.16'E"/>
    <s v="4°0.26.32'S"/>
    <n v="65"/>
    <s v="70/170/270"/>
    <n v="2022"/>
    <x v="4"/>
    <s v="Kampung I, TR.01 / RW 01. Desa Mojorahayu, Kec. Semendawai Suku III, Kab. OKU Timur, Prov. Sumatera Selatan"/>
    <x v="0"/>
    <s v="SUM-SS-MPR-1273"/>
    <s v="MARGODADI"/>
    <x v="1"/>
    <x v="0"/>
    <x v="1"/>
    <s v="SUMBAGSEL"/>
    <s v="Sumatera Selatan"/>
    <s v="Kab. Ogan Komering Ulu Ti"/>
    <n v="6617992"/>
    <d v="2022-01-28T00:00:00"/>
    <d v="2022-01-28T00:00:00"/>
    <n v="90"/>
    <x v="2"/>
    <d v="2022-02-27T00:00:00"/>
    <s v="W10-2022"/>
    <s v="Feb-2022"/>
    <s v="TBD"/>
    <s v="TBD"/>
    <s v="TBD"/>
    <d v="2022-06-05T00:00:00"/>
    <x v="14"/>
    <s v="Jun-2022"/>
    <d v="2022-06-05T00:00:00"/>
    <x v="13"/>
    <s v="Jun-2022"/>
    <s v="MW"/>
    <d v="2022-02-01T00:00:00"/>
    <d v="2022-02-02T00:00:00"/>
    <m/>
    <m/>
    <m/>
    <d v="2022-03-22T00:00:00"/>
    <m/>
    <m/>
    <m/>
    <m/>
    <m/>
    <m/>
    <s v="CME"/>
    <x v="3"/>
    <s v="20.SRFI"/>
    <x v="57"/>
    <s v="28: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r>
  <r>
    <s v="RIMBO RECAP"/>
    <x v="4"/>
    <s v="TB "/>
    <s v="102°29.46.28'E"/>
    <s v="3°30.6.23'S"/>
    <n v="60"/>
    <s v="20/80/280"/>
    <n v="2022"/>
    <x v="4"/>
    <s v="Jl. Desa Puguk Lalang, Dusun I Desa Puguk Lalang, Kec. Curup Selatan, Kab. Rejang Lebong Prov. Bengkulu"/>
    <x v="0"/>
    <s v="SUM-BE-CRP-0181"/>
    <s v="PUNGGUK_LALANG"/>
    <x v="1"/>
    <x v="0"/>
    <x v="1"/>
    <s v="SUMBAGSEL"/>
    <s v="Bengkulu"/>
    <s v="Kab. Rejang Lebong"/>
    <n v="6617991"/>
    <d v="2022-01-28T00:00:00"/>
    <d v="2022-01-28T00:00:00"/>
    <n v="90"/>
    <x v="2"/>
    <d v="2022-02-27T00:00:00"/>
    <s v="W10-2022"/>
    <s v="Feb-2022"/>
    <s v="TBD"/>
    <s v="TBD"/>
    <s v="TBD"/>
    <d v="2022-06-05T00:00:00"/>
    <x v="14"/>
    <s v="Jun-2022"/>
    <d v="2022-06-05T00:00:00"/>
    <x v="13"/>
    <s v="Jun-2022"/>
    <s v="MW"/>
    <d v="2022-02-02T00:00:00"/>
    <d v="2022-02-03T00:00:00"/>
    <m/>
    <m/>
    <m/>
    <d v="2022-03-22T00:00:00"/>
    <m/>
    <m/>
    <m/>
    <m/>
    <m/>
    <m/>
    <s v="CME"/>
    <x v="3"/>
    <s v="20.SRFI"/>
    <x v="57"/>
    <s v="28:04:22-30:03:22: PLN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r>
  <r>
    <s v="EMPAT_KOTO_PULAU_PUNJUNG"/>
    <x v="4"/>
    <s v="TB"/>
    <s v="101°30.26.15'E"/>
    <s v="0°56.36.47'S"/>
    <n v="50"/>
    <s v="10/200/270"/>
    <n v="2022"/>
    <x v="4"/>
    <s v="JORONG KUBANG PANJANG, NAGARI EMPAT KOTO PULAU PUNJUNG, KEC. PULAU PUNJUNG, KAB. DHARMASRAYA PROVINSI SUMATERA BARAT"/>
    <x v="0"/>
    <s v="SUM-SB-PLJ-0775"/>
    <s v="EMPAT_KOTO_PULAU_PUNJUNG"/>
    <x v="0"/>
    <x v="0"/>
    <x v="1"/>
    <s v="SUMBAGTENG"/>
    <s v="Sumatera Barat"/>
    <s v="Kab. Dharmasraya"/>
    <n v="6617950"/>
    <d v="2022-01-25T00:00:00"/>
    <d v="2022-01-28T00:00:00"/>
    <n v="93"/>
    <x v="3"/>
    <d v="2022-06-24T00:00:00"/>
    <s v="W26-2022"/>
    <s v="Jun-2022"/>
    <s v="TBD"/>
    <s v="TBD"/>
    <s v="TBD"/>
    <d v="2022-06-05T00:00:00"/>
    <x v="14"/>
    <s v="Jun-2022"/>
    <d v="2022-06-05T00:00:00"/>
    <x v="13"/>
    <s v="Jun-2022"/>
    <s v="MW"/>
    <d v="2022-03-21T00:00:00"/>
    <d v="2022-03-23T00:00:00"/>
    <m/>
    <m/>
    <m/>
    <d v="2022-04-14T00:00:00"/>
    <m/>
    <m/>
    <m/>
    <m/>
    <m/>
    <m/>
    <s v="CME"/>
    <x v="15"/>
    <s v="11.BORE PILE OG"/>
    <x v="12"/>
    <s v="28:04:22-17:04:22: BOREPILE_x000a_13:04:22-10:04:22-20:03:22: MOBDEMOB_x000a_16:03:22: DESIGN OG_x000a_13:03:22-06:03:22: IW CLEAR_x000a_28:02:22-16:02:22: IW OG_x000a_13:02:22-11:02:22: VALIDASI RNP TNP_x000a_09:02:22-30:01:22: SURVEY OG_x000a_28:01:22: SPK RECEIVED FROM EMAIL LMS"/>
  </r>
  <r>
    <s v="DESA BUNGLAI"/>
    <x v="4"/>
    <s v="TB "/>
    <s v="104°25.58.22'E"/>
    <s v="3°50.29.18'S"/>
    <n v="40"/>
    <s v="55/255/290"/>
    <n v="2022"/>
    <x v="4"/>
    <s v="Desa Bunglai RT.009, Desa Bunglai, Kec. Kedaton Peninjauan Raya, Kab. Ogan Komering Ulu, Prop. Sumatera Selatan"/>
    <x v="0"/>
    <s v="SUM-SS-BTA-1093"/>
    <s v="BUNGLAI"/>
    <x v="1"/>
    <x v="0"/>
    <x v="1"/>
    <s v="SUMBAGSEL"/>
    <s v="Sumatera Selatan"/>
    <s v="Kab. Ogan Komering Ulu"/>
    <n v="6617992"/>
    <d v="2022-01-28T00:00:00"/>
    <d v="2022-01-28T00:00:00"/>
    <n v="90"/>
    <x v="2"/>
    <d v="2022-02-27T00:00:00"/>
    <s v="W10-2022"/>
    <s v="Feb-2022"/>
    <d v="2022-03-25T00:00:00"/>
    <s v="W13-2022"/>
    <s v="Mar-2022"/>
    <d v="2022-06-05T00:00:00"/>
    <x v="14"/>
    <s v="Jun-2022"/>
    <d v="2022-06-05T00:00:00"/>
    <x v="13"/>
    <s v="Jun-2022"/>
    <s v="MW"/>
    <d v="2022-02-01T00:00:00"/>
    <d v="2022-02-02T00:00:00"/>
    <m/>
    <m/>
    <m/>
    <d v="2022-03-22T00:00:00"/>
    <m/>
    <d v="2022-03-27T00:00:00"/>
    <m/>
    <m/>
    <m/>
    <m/>
    <s v="CME"/>
    <x v="5"/>
    <s v="20.SRFI"/>
    <x v="57"/>
    <s v="2804:22-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HARAU_LUBUAK_BATINGKOK"/>
    <x v="4"/>
    <s v="TB"/>
    <s v="100°38.9.56'E"/>
    <s v="0°10.11.14'S"/>
    <n v="50"/>
    <s v="100/180/260"/>
    <n v="2022"/>
    <x v="4"/>
    <s v="Jorong Koto Tangah, Nagari Lubuak Batingkok, Kec.Harau, Kab.Lima Puluh Kota, Prov.Sumatera Barat"/>
    <x v="0"/>
    <s v="SUM-SB-SRK-0944"/>
    <s v="HARAU_LUBUAK_BATINGKOK"/>
    <x v="0"/>
    <x v="0"/>
    <x v="1"/>
    <s v="SUMBAGTENG"/>
    <s v="Sumatera Barat"/>
    <s v="Kab. Lima Puluh Kota"/>
    <n v="6617950"/>
    <d v="2022-01-25T00:00:00"/>
    <d v="2022-01-28T00:00:00"/>
    <n v="93"/>
    <x v="3"/>
    <d v="2022-06-24T00:00:00"/>
    <s v="W26-2022"/>
    <s v="Jun-2022"/>
    <s v="TBD"/>
    <s v="TBD"/>
    <s v="TBD"/>
    <d v="2022-06-05T00:00:00"/>
    <x v="14"/>
    <s v="Jun-2022"/>
    <d v="2022-06-05T00:00:00"/>
    <x v="13"/>
    <s v="Jun-2022"/>
    <s v="MW"/>
    <d v="2022-02-25T00:00:00"/>
    <d v="2022-03-03T00:00:00"/>
    <m/>
    <m/>
    <m/>
    <d v="2022-04-14T00:00:00"/>
    <m/>
    <m/>
    <m/>
    <m/>
    <m/>
    <m/>
    <s v="CME"/>
    <x v="9"/>
    <s v="16.TOWER ERECTION OG"/>
    <x v="12"/>
    <s v="28:04:22-24:04:22: ERECTION_x000a_20:04:22: CURRING_x000a_17:04:22: REBARRING_x000a_13:04:22-27:03:22: LAND CLEARING &amp; BOUWPLANK_x000a_23:03:22-13:03:22: RFC_x000a_09:03:22: REKOM OG_x000a_06:03:22-28:02:22: IW CLEAR_x000a_23:02:22-13:02:22: IW OG_x000a_09:02:22-30:01:22: SURVEY OG_x000a_28:01:22: SPK RECEIVED FROM EMAIL LMS"/>
  </r>
  <r>
    <s v="MEKARRAHARJA"/>
    <x v="4"/>
    <s v="TB"/>
    <s v="108°17.9.6'E"/>
    <s v="6°58.27.73'S"/>
    <n v="50"/>
    <s v="115/205/310"/>
    <n v="2022"/>
    <x v="5"/>
    <s v="Blok. Sukamandi Rt 02 Rw 01 Desa Mekarraharja Kecamatan Talaga Kab. Majalengka Propinsi Jawa Barat"/>
    <x v="0"/>
    <s v="JAW-JB-MJL-4128"/>
    <s v="MEKARRAHARJA"/>
    <x v="0"/>
    <x v="0"/>
    <x v="2"/>
    <s v="JABAR"/>
    <s v="Jawa Barat"/>
    <s v="Kab. Majalengka"/>
    <n v="6618108"/>
    <d v="2022-03-07T00:00:00"/>
    <d v="2022-03-07T00:00:00"/>
    <n v="52"/>
    <x v="1"/>
    <d v="2022-08-04T00:00:00"/>
    <s v="W32-2022"/>
    <s v="Aug-2022"/>
    <s v="TBD"/>
    <s v="TBD"/>
    <s v="TBD"/>
    <d v="2022-06-05T00:00:00"/>
    <x v="14"/>
    <s v="Jun-2022"/>
    <d v="2022-06-05T00:00:00"/>
    <x v="13"/>
    <s v="Jun-2022"/>
    <s v="MW"/>
    <d v="2022-04-11T00:00:00"/>
    <d v="2022-04-13T00:00:00"/>
    <m/>
    <m/>
    <m/>
    <d v="2022-04-25T00:00:00"/>
    <m/>
    <m/>
    <m/>
    <m/>
    <m/>
    <m/>
    <s v="CME"/>
    <x v="3"/>
    <s v="20.SRFI"/>
    <x v="64"/>
    <s v="28:04:22-24:04:22: ERECTION_x000a_20:04:22: POURING_x000a_17:04:22-13:04:22: EXCAVATION_x000a_10:04:22: REKOM_x000a_06:04:22-15:03:22: IW OG_x000a_13:03:22: VALIDASI RNP TNP_x000a_12:03:22-09:03:22: SURVEY OG_x000a_07:03:22: SPK RECEIVED"/>
  </r>
  <r>
    <s v="BETUNG_BEDARAH"/>
    <x v="4"/>
    <s v="SMI"/>
    <s v="102°39.40.18'E"/>
    <s v="1°33.40.79'S"/>
    <n v="55"/>
    <s v="20/100/290"/>
    <n v="2022"/>
    <x v="5"/>
    <s v="Desa Betung Berdarah Timur Rt 015 Rw 004, Kec. Tebo Ilir, Kab. Tebo, Prov. Jambi"/>
    <x v="0"/>
    <s v="SUM-JA-MRT-0213"/>
    <s v="BETUNG_BEDARAH_TIMUR"/>
    <x v="1"/>
    <x v="0"/>
    <x v="1"/>
    <s v="SUMBAGSEL"/>
    <s v="Jambi"/>
    <s v="Kab. Tebo"/>
    <n v="6618086"/>
    <d v="2022-03-11T00:00:00"/>
    <d v="2022-03-11T00:00:00"/>
    <n v="48"/>
    <x v="1"/>
    <d v="2022-04-10T00:00:00"/>
    <s v="W16-2022"/>
    <s v="Apr-2022"/>
    <s v="TBD"/>
    <s v="TBD"/>
    <s v="TBD"/>
    <d v="2022-06-05T00:00:00"/>
    <x v="14"/>
    <s v="Jun-2022"/>
    <d v="2022-06-05T00:00:00"/>
    <x v="13"/>
    <s v="Jun-2022"/>
    <s v="MW"/>
    <d v="2022-03-24T00:00:00"/>
    <d v="2022-03-25T00:00:00"/>
    <m/>
    <m/>
    <m/>
    <d v="2022-03-23T00:00:00"/>
    <m/>
    <m/>
    <m/>
    <m/>
    <m/>
    <m/>
    <s v="CME"/>
    <x v="3"/>
    <s v="20.SRFI"/>
    <x v="53"/>
    <s v="28:04:22-24:04:22: PLN_x000a_20:04:22-17:04:22: ME OG_x000a_13:04:22-07:04:22: PARALEL STR, PONDASI OG_x000a_06:04:22-04:04:22: COMMCASE_x000a_03:04:22: PONDASI OG &amp; PERKUATAN_x000a_30:03:22-23:03:22: MOBDEMOB PREPARE CME_x000a_23:03:22-13:02:22: ESR PROCESS_x000a_11:02:22: SPK RECEIVED"/>
  </r>
  <r>
    <s v="RAMBAH_SAMO_MARGA_MULYA"/>
    <x v="4"/>
    <s v="TB"/>
    <s v="100°22.52.62'E"/>
    <s v="0°46.59.53'N"/>
    <n v="60"/>
    <s v="0/90/150"/>
    <n v="2022"/>
    <x v="10"/>
    <s v="Dusun Mekar Sari Rt 012 Rw 004  Desa Marga Mulya Kecamatan Rambah Samo Kab. Rokan Hulu Provinsi Riau"/>
    <x v="0"/>
    <s v="SUM-RI-PRP-1109"/>
    <s v="RAMBAH_SAMO_MARGA_MULYA"/>
    <x v="0"/>
    <x v="0"/>
    <x v="1"/>
    <s v="SUMBAGTENG"/>
    <s v="Riau"/>
    <s v="Kab. Rokan Hulu"/>
    <n v="6618108"/>
    <d v="2022-03-07T00:00:00"/>
    <d v="2022-03-07T00:00:00"/>
    <n v="52"/>
    <x v="1"/>
    <d v="2022-08-04T00:00:00"/>
    <s v="W32-2022"/>
    <s v="Aug-2022"/>
    <s v="TBD"/>
    <s v="TBD"/>
    <s v="TBD"/>
    <d v="2022-06-07T00:00:00"/>
    <x v="14"/>
    <s v="Jun-2022"/>
    <d v="2022-06-07T00:00:00"/>
    <x v="13"/>
    <s v="Jun-2022"/>
    <s v="MW"/>
    <d v="2022-04-10T00:00:00"/>
    <d v="2022-04-11T00:00:00"/>
    <m/>
    <m/>
    <m/>
    <d v="2022-04-22T00:00:00"/>
    <m/>
    <m/>
    <m/>
    <m/>
    <m/>
    <m/>
    <s v="CME"/>
    <x v="15"/>
    <s v="11.BORE PILE OG"/>
    <x v="12"/>
    <s v="28:04:22-24:04:22: BOREPILE_x000a_20:04:22-06:04:22: BOUWPLANK_x000a_03:04:22: REKOM_x000a_30:03:22-23:03:22: IW CLEAR_x000a_22:03:22: IW OG_x000a_20:03:22-13:03:22: VALIDASI RNP TNP OG_x000a_09:03:22: SURVEY OG_x000a_07:03:22: SPK RECEIVED"/>
  </r>
  <r>
    <s v="BONTO_MACCINI_SINOA"/>
    <x v="4"/>
    <s v="TB"/>
    <s v="119°55.28.33'E"/>
    <s v="5°29.54.05'S"/>
    <n v="60"/>
    <s v="40/150/320"/>
    <n v="2022"/>
    <x v="4"/>
    <s v="Desa Bonto Maccini Kec. Sinoa Kab. Bantaeng Prov. Sulawesi Selatan"/>
    <x v="0"/>
    <s v="SUL-SN-BAN-0963"/>
    <s v="BONTO_MACCINI_SINOA"/>
    <x v="0"/>
    <x v="0"/>
    <x v="0"/>
    <s v="SULAWESI"/>
    <s v="Sulawesi Selatan"/>
    <s v="Kab. Bantaeng"/>
    <n v="6617949"/>
    <d v="2022-01-25T00:00:00"/>
    <d v="2022-01-28T00:00:00"/>
    <n v="93"/>
    <x v="3"/>
    <d v="2022-06-24T00:00:00"/>
    <s v="W26-2022"/>
    <s v="Jun-2022"/>
    <s v="TBD"/>
    <s v="TBD"/>
    <s v="TBD"/>
    <d v="2022-06-24T00:00:00"/>
    <x v="15"/>
    <s v="Jun-2022"/>
    <d v="2022-06-24T00:00:00"/>
    <x v="14"/>
    <s v="Jun-2022"/>
    <s v="MW"/>
    <d v="2022-02-25T00:00:00"/>
    <d v="2022-03-02T00:00:00"/>
    <m/>
    <m/>
    <m/>
    <d v="2022-03-23T00:00:00"/>
    <m/>
    <m/>
    <m/>
    <m/>
    <m/>
    <m/>
    <s v="CME"/>
    <x v="3"/>
    <s v="20.SRFI"/>
    <x v="12"/>
    <s v="28:04:22: RFI, WAIT RFIN_x000a_24:04:22: PLN_x000a_20:04:22-17:04:22: PREPARE ERECTION_x000a_13:04:22-06:04:22: CURRING_x000a_03:04:22-20:03:22: REBARRING_x000a_16:03:22-09:03:22: REKOM OG_x000a_06:03:22: IW OG_x000a_28:02:22: VALIDASI RNP TNP KANDIDAT BERGESER 45M_x000a_23:02:22: REKOM OG_x000a_20:02:22: IW CLEAR_x000a_16:02:22-13:02:22: IW OG_x000a_09:02:22: RNP TNP OG -&gt; IW OG_x000a_06:02:22-30:01:22: SURVEY OG_x000a_28:01:22: SPK RECEIVED FROM EMAIL LMS"/>
  </r>
  <r>
    <s v="LALONG_WALENRANG"/>
    <x v="4"/>
    <s v="TB"/>
    <s v="120°7.53.92'E"/>
    <s v="2°51.19.67'S"/>
    <n v="60"/>
    <s v="50/140/310"/>
    <s v="2022-2024"/>
    <x v="6"/>
    <s v="Jl. Poros Palopo-Masamba Desa Lalong Kec. Walenrang Kab. Luwu Prop. Sulsel"/>
    <x v="0"/>
    <s v="SUL-SN-PLP-1338"/>
    <s v="LALONG_WALENRANG"/>
    <x v="0"/>
    <x v="0"/>
    <x v="0"/>
    <s v="SULAWESI"/>
    <s v="Sulawesi Selatan"/>
    <s v="Kab. Luwu"/>
    <n v="6617949"/>
    <d v="2022-01-25T00:00:00"/>
    <d v="2022-01-28T00:00:00"/>
    <n v="93"/>
    <x v="3"/>
    <d v="2022-06-24T00:00:00"/>
    <s v="W26-2022"/>
    <s v="Jun-2022"/>
    <s v="TBD"/>
    <s v="TBD"/>
    <s v="TBD"/>
    <d v="2022-06-24T00:00:00"/>
    <x v="15"/>
    <s v="Jun-2022"/>
    <d v="2022-06-24T00:00:00"/>
    <x v="14"/>
    <s v="Jun-2022"/>
    <s v="MW"/>
    <d v="2022-03-07T00:00:00"/>
    <d v="2022-03-15T00:00:00"/>
    <m/>
    <m/>
    <m/>
    <d v="2022-03-22T00:00:00"/>
    <m/>
    <m/>
    <m/>
    <m/>
    <m/>
    <m/>
    <s v="CME"/>
    <x v="3"/>
    <s v="20.SRFI"/>
    <x v="12"/>
    <s v="28:04:22: RFI, WAIT RFIN_x000a_24:04:22-20:04:22: ERECTION_x000a_13:04:22-10:04:22: CURRING_x000a_06:04:22-03:04:22: CURRING_x000a_30:03:22: REBARRING_x000a_27:03:22-20:03:22: BOUWPLANK_x000a_16:03:22-06:03:22: WAIT APD, SOIL TEST DONE_x000a_28:02:22-23:02:22: REKOM OG_x000a_22:02:22: VALIDASI TNP RNP, IW FAILED_x000a_20:02:22: IW CLEAR_x000a_16:02:22-13:02:22: VALIDASI RNP TNP OG_x000a_09:02:22-30:01:22: SURVEY OG_x000a_28:01:22: SPK RECEIVED FROM EMAIL LMS"/>
  </r>
  <r>
    <s v="IMANBONJOL2"/>
    <x v="4"/>
    <s v="TB"/>
    <s v="115°11.47.65'E"/>
    <s v="8°41.33.76'S"/>
    <n v="25"/>
    <s v="10/150/250"/>
    <n v="2022"/>
    <x v="9"/>
    <s v="Jl. Tukad Baru, Kepaon, Kota Denpasar Prov. Bali"/>
    <x v="0"/>
    <s v="BAL-BA-DPR-1520"/>
    <s v="DENPASARSELATAN_PEMOGAN"/>
    <x v="1"/>
    <x v="0"/>
    <x v="0"/>
    <s v="BALINUSRA"/>
    <s v="Bali"/>
    <s v="Kota Denpasar"/>
    <n v="6618173"/>
    <d v="2022-04-05T00:00:00"/>
    <d v="2022-04-05T00:00:00"/>
    <n v="23"/>
    <x v="4"/>
    <d v="2022-05-05T00:00:00"/>
    <s v="W19-2022"/>
    <s v="May-2022"/>
    <s v="TBD"/>
    <s v="TBD"/>
    <s v="TBD"/>
    <d v="2022-07-25T00:00:00"/>
    <x v="16"/>
    <s v="Jul-2022"/>
    <d v="2022-07-25T00:00:00"/>
    <x v="15"/>
    <s v="Jul-2022"/>
    <m/>
    <d v="2022-04-10T00:00:00"/>
    <d v="2022-04-11T00:00:00"/>
    <m/>
    <m/>
    <m/>
    <d v="2022-04-20T00:00:00"/>
    <m/>
    <m/>
    <m/>
    <m/>
    <m/>
    <m/>
    <s v="RFC"/>
    <x v="11"/>
    <s v="10.CME PREPARATION"/>
    <x v="50"/>
    <s v="28:04:22-24:04:22: STR ON GOING NY PARALEL_x000a_20:04:22: STO DECLARED, PERKUATAN NY ORDERED_x000a_20:04:22-10:04:22: ERM PROCESS_x000a_06:04:22: SPK RECEIVED"/>
  </r>
  <r>
    <s v="PASAR ATAS BANGKO 2"/>
    <x v="4"/>
    <s v="TB"/>
    <s v="102°14.49.2'E"/>
    <s v="2°5.55.97'S"/>
    <n v="50"/>
    <s v="50/200/280"/>
    <n v="2022"/>
    <x v="5"/>
    <s v="Dusun Kungkai RT.11 Desa Kungkai Kec.Bangko Kab.Merangin Prov.Jambi"/>
    <x v="0"/>
    <s v="SUM-JA-BKO-0371"/>
    <s v="BANGKO_KUNGKAI"/>
    <x v="1"/>
    <x v="0"/>
    <x v="1"/>
    <s v="SUMBAGSEL"/>
    <s v="Jambi"/>
    <s v="Kab. Merangin"/>
    <n v="6618079"/>
    <d v="2022-03-11T00:00:00"/>
    <d v="2022-03-11T00:00:00"/>
    <n v="48"/>
    <x v="1"/>
    <d v="2022-04-10T00:00:00"/>
    <s v="W16-2022"/>
    <s v="Apr-2022"/>
    <s v="TBD"/>
    <s v="TBD"/>
    <s v="TBD"/>
    <d v="2022-07-30T00:00:00"/>
    <x v="16"/>
    <s v="Jul-2022"/>
    <d v="2022-07-30T00:00:00"/>
    <x v="15"/>
    <s v="Jul-2022"/>
    <s v="MW"/>
    <d v="2022-03-24T00:00:00"/>
    <d v="2022-03-25T00:00:00"/>
    <m/>
    <m/>
    <m/>
    <d v="2022-04-11T00:00:00"/>
    <m/>
    <m/>
    <m/>
    <m/>
    <m/>
    <m/>
    <s v="NY STIP"/>
    <x v="11"/>
    <s v="10.CME PREPARATION"/>
    <x v="65"/>
    <s v="28:04:22-17:04:22: EXTEND TOWER, WAIT PERMIT_x000a_13:04:22: MOBDEMOB_x000a_12:04:22: STO 11 APR_x000a_10:04:22-13:03:22: ESR PROCESS_x000a_11:02:22: SPK RECEIVED"/>
  </r>
  <r>
    <s v="SUKARENA SUKAKARYA"/>
    <x v="4"/>
    <s v="TB"/>
    <s v="103°13.58.8'E"/>
    <s v="3°12.45.29'S"/>
    <n v="60"/>
    <s v="40/210/300"/>
    <m/>
    <x v="10"/>
    <s v="Dusun Bhakti Mulya RT.002, Desa Sukarena, Kec. Sukakarya, Kab. Musi Rawas, Prov. Sumatera Selatan"/>
    <x v="0"/>
    <s v="SUM-SS-MBL-1213"/>
    <s v="SUKARENA"/>
    <x v="1"/>
    <x v="0"/>
    <x v="1"/>
    <s v="SUMBAGSEL"/>
    <s v="Sumatera Selatan"/>
    <s v="Kab. Musi Rawas"/>
    <n v="6618111"/>
    <d v="2022-03-07T00:00:00"/>
    <d v="2022-03-09T00:00:00"/>
    <n v="52"/>
    <x v="1"/>
    <s v="TBD"/>
    <s v="TBD"/>
    <s v="TBD"/>
    <s v="TBD"/>
    <s v="TBD"/>
    <s v="TBD"/>
    <d v="2022-07-30T00:00:00"/>
    <x v="16"/>
    <s v="Jul-2022"/>
    <d v="2022-07-30T00:00:00"/>
    <x v="15"/>
    <s v="Jul-2022"/>
    <s v="MW"/>
    <d v="2022-03-24T00:00:00"/>
    <d v="2022-03-25T00:00:00"/>
    <m/>
    <m/>
    <m/>
    <d v="2022-04-20T00:00:00"/>
    <m/>
    <m/>
    <m/>
    <m/>
    <m/>
    <m/>
    <s v="CME"/>
    <x v="6"/>
    <s v="17.RBS/BTS FOUNDATION OG"/>
    <x v="65"/>
    <s v="28:04:22-24:04:22: PONDASI OG_x000a_20:04:22: STO ANNOUNCE_x000a_13:03:22: ESR PROCESS_x000a_11:02:22: SPK RECEIVED"/>
  </r>
  <r>
    <s v="SIGAMA"/>
    <x v="4"/>
    <s v="TB"/>
    <s v="99°37.49.44'E"/>
    <s v="1°29.45.46'N"/>
    <n v="40"/>
    <s v="60/170/280"/>
    <n v="2022"/>
    <x v="5"/>
    <s v="Jl. Lintas Simp Portibi Desa saba tahul tahul Kec , Padang Bolak Kab Padang lawas utara"/>
    <x v="0"/>
    <s v="SUM-SU-GNT-1542"/>
    <s v="SABA_BANGUNAN"/>
    <x v="1"/>
    <x v="0"/>
    <x v="1"/>
    <s v="SUMBAGUT"/>
    <s v="Sumatera Utara"/>
    <s v="Kab. Padang Lawas Utara"/>
    <n v="6618079"/>
    <d v="2022-03-11T00:00:00"/>
    <d v="2022-03-11T00:00:00"/>
    <n v="48"/>
    <x v="1"/>
    <d v="2022-04-10T00:00:00"/>
    <s v="W16-2022"/>
    <s v="Apr-2022"/>
    <s v="TBD"/>
    <s v="TBD"/>
    <s v="TBD"/>
    <d v="2022-08-31T00:00:00"/>
    <x v="17"/>
    <s v="Aug-2022"/>
    <d v="2022-08-31T00:00:00"/>
    <x v="16"/>
    <s v="Aug-2022"/>
    <s v="MW"/>
    <d v="2022-03-24T00:00:00"/>
    <d v="2022-03-25T00:00:00"/>
    <m/>
    <m/>
    <m/>
    <d v="2022-04-12T00:00:00"/>
    <m/>
    <m/>
    <m/>
    <m/>
    <m/>
    <m/>
    <s v="RFC"/>
    <x v="11"/>
    <s v="10.CME PREPARATION"/>
    <x v="65"/>
    <s v="28:04:22-14:04:22: WAIT PERMIT EXTEND TOWER 3 M_x000a_13:04:22: STO DECLARE_x000a_10:04:22: RND NOK, NEED EXTEND TOWER_x000a_06:04:22-13:03:22: ESR PROCESS_x000a_11:02:22: SPK RECEIVED"/>
  </r>
  <r>
    <s v="IBS LOGENDER"/>
    <x v="4"/>
    <s v="TB"/>
    <s v="111°6.43.06'E"/>
    <s v="7°8.5.28'S"/>
    <n v="59"/>
    <s v="10/90/180"/>
    <n v="2022"/>
    <x v="6"/>
    <s v="Desa Tuko, Logender RT.001 RW.011 Kec. Pulokulon, Kab. Grobogan Prov. Jawa Tengah"/>
    <x v="3"/>
    <s v="JAW-JT-PWD-0044"/>
    <s v="LOGENDER_GROBOGAN"/>
    <x v="1"/>
    <x v="0"/>
    <x v="2"/>
    <s v="JATENG"/>
    <s v="Jawa Tengah"/>
    <s v="Kab. Grobogan"/>
    <n v="6617993"/>
    <d v="2022-01-28T00:00:00"/>
    <d v="2022-01-28T00:00:00"/>
    <n v="90"/>
    <x v="2"/>
    <d v="2022-02-27T00:00:00"/>
    <s v="W10-2022"/>
    <s v="Feb-2022"/>
    <s v="TBD"/>
    <s v="TBD"/>
    <s v="TBD"/>
    <s v="TBD"/>
    <x v="0"/>
    <s v="TBD"/>
    <s v="TBD"/>
    <x v="0"/>
    <s v="TBD"/>
    <s v="MW"/>
    <d v="2022-02-02T00:00:00"/>
    <m/>
    <m/>
    <m/>
    <m/>
    <m/>
    <m/>
    <m/>
    <m/>
    <m/>
    <m/>
    <m/>
    <s v="CME"/>
    <x v="3"/>
    <s v="20.SRFI"/>
    <x v="51"/>
    <s v="28:04:22-17:04:22: SRFI_x000a_LMS CHANGE TO NOKIA_x000a_13:04:22-27:03:22: SRFI &amp; STR NY PARALEL_x000a_23:03:22: ME_x000a_20:03:22: WAIT PSB &amp; NEED REVIEW POWER_x000a_13:03:22-09:03:22: PONDASI OG_x000a_06:03:22-16:02:22: NEED REVIEW POWER_x000a_13:02:22-08:02:22: NEED REVIEW RNP EID_x000a_07:02:22: SPK REEASED"/>
  </r>
  <r>
    <s v="IBS IBS_PHASE 4C_1029_CJA"/>
    <x v="4"/>
    <s v="TB "/>
    <s v="110°43.26.4'E"/>
    <s v="7°4.39.32'S"/>
    <n v="49"/>
    <s v="60/180/320"/>
    <n v="2022"/>
    <x v="4"/>
    <s v="Desa Latak RT.003 RW.002 Kec. Godong, Kab. Grobogan Prov. Jawa Tengah"/>
    <x v="3"/>
    <s v="JAW-JT-PWD-0046"/>
    <s v="LATAK_GROBOGAN"/>
    <x v="1"/>
    <x v="0"/>
    <x v="2"/>
    <s v="JATENG"/>
    <s v="Jawa Tengah"/>
    <s v="Kab. Grobogan"/>
    <n v="6617993"/>
    <d v="2022-01-28T00:00:00"/>
    <d v="2022-01-28T00:00:00"/>
    <n v="90"/>
    <x v="2"/>
    <d v="2022-02-27T00:00:00"/>
    <s v="W10-2022"/>
    <s v="Feb-2022"/>
    <s v="TBD"/>
    <s v="TBD"/>
    <s v="TBD"/>
    <s v="TBD"/>
    <x v="0"/>
    <s v="TBD"/>
    <s v="TBD"/>
    <x v="0"/>
    <s v="TBD"/>
    <s v="MW"/>
    <d v="2022-02-02T00:00:00"/>
    <m/>
    <m/>
    <m/>
    <m/>
    <m/>
    <m/>
    <m/>
    <m/>
    <m/>
    <m/>
    <m/>
    <s v="CME"/>
    <x v="3"/>
    <s v="20.SRFI"/>
    <x v="51"/>
    <s v="28:04:22-17:04:22: SRFI_x000a_LMS CHANGE TO NOKIA_x000a_13:04:22-27:03:22: SRFI &amp; STR NY PARALEL_x000a_23:03:22: ME_x000a_20:03:22: WAIT PSB &amp; NEED REVIEW POWER_x000a_13:03:22-09:03:22: PONDASI OG_x000a_06:03:22-16:02:22: NEED REVIEW POWER_x000a_13:02:22-08:02:22: NEED REVIEW RNP EID_x000a_07:02:22: SPK REEASED"/>
  </r>
  <r>
    <s v="IBS KEDUNGWARU KIDUL"/>
    <x v="4"/>
    <s v="TB "/>
    <s v="110°47.20.4'E"/>
    <s v="6°49.32.74'S"/>
    <n v="39"/>
    <s v="40/130/320"/>
    <n v="2022"/>
    <x v="4"/>
    <s v="Desa Kedungwaru kidul RT.05 RW.03 Kec. Karanganyar, Kab. Demak Prov. Jawa Tengah"/>
    <x v="3"/>
    <s v="JAW-JT-DMK-0620"/>
    <s v="KEDUNGWARU_KIDUL"/>
    <x v="1"/>
    <x v="0"/>
    <x v="2"/>
    <s v="JATENG"/>
    <s v="Jawa Tengah"/>
    <s v="Kab. Demak"/>
    <n v="6617993"/>
    <d v="2022-01-28T00:00:00"/>
    <d v="2022-01-28T00:00:00"/>
    <n v="90"/>
    <x v="2"/>
    <d v="2022-02-27T00:00:00"/>
    <s v="W10-2022"/>
    <s v="Feb-2022"/>
    <s v="TBD"/>
    <s v="TBD"/>
    <s v="TBD"/>
    <s v="TBD"/>
    <x v="0"/>
    <s v="TBD"/>
    <s v="TBD"/>
    <x v="0"/>
    <s v="TBD"/>
    <s v="MW"/>
    <d v="2022-02-02T00:00:00"/>
    <m/>
    <m/>
    <m/>
    <m/>
    <m/>
    <m/>
    <m/>
    <m/>
    <m/>
    <m/>
    <m/>
    <s v="CME"/>
    <x v="3"/>
    <s v="20.SRFI"/>
    <x v="51"/>
    <s v="28:04:22-17:04:22: SRFI_x000a_LMS CHANGE TO NOKIA_x000a_13:04:22-27:03:22: SRFI &amp; STR NY PARALEL_x000a_23:03:22: ME_x000a_20:03:22: WAIT PSB &amp; NEED REVIEW POWER_x000a_13:03:22-09:03:22: PONDASI OG_x000a_06:03:22-16:02:22: NEED REVIEW POWER_x000a_13:02:22-08:02:22: NEED REVIEW RNP EID_x000a_07:02:22: SPK REEASED"/>
  </r>
  <r>
    <s v="RAYA BLORA-PURWODADI"/>
    <x v="4"/>
    <s v="TB"/>
    <s v="111°7.8.62'E"/>
    <s v="7°4.57.54'S"/>
    <n v="30"/>
    <s v="30/120/270"/>
    <s v="2022-2024"/>
    <x v="6"/>
    <s v="Desa Dapurno Dusun Pengkol RT.003 Rw.005 Kec. Wirosari, Kab. Grobogan Prov. Jawa Tengah_x000a__x000a_"/>
    <x v="3"/>
    <s v="JAW-JT-PWD-0045"/>
    <s v="GROBOGAN_WIROSARI"/>
    <x v="1"/>
    <x v="0"/>
    <x v="2"/>
    <s v="JATENG"/>
    <s v="Jawa Tengah"/>
    <s v="Kab. Grobogan"/>
    <n v="6617993"/>
    <d v="2022-01-28T00:00:00"/>
    <d v="2022-01-28T00:00:00"/>
    <n v="90"/>
    <x v="2"/>
    <d v="2022-02-27T00:00:00"/>
    <s v="W10-2022"/>
    <s v="Feb-2022"/>
    <s v="TBD"/>
    <s v="TBD"/>
    <s v="TBD"/>
    <s v="TBD"/>
    <x v="0"/>
    <s v="TBD"/>
    <s v="TBD"/>
    <x v="0"/>
    <s v="TBD"/>
    <s v="MW"/>
    <d v="2022-02-02T00:00:00"/>
    <m/>
    <m/>
    <m/>
    <m/>
    <m/>
    <m/>
    <m/>
    <m/>
    <m/>
    <m/>
    <m/>
    <s v="CME"/>
    <x v="3"/>
    <s v="20.SRFI"/>
    <x v="51"/>
    <s v="28:04:22-17:04:22: SRFI_x000a_LMS CHANGE TO NOKIA_x000a_13:04:22-27:03:22: SRFI &amp; STR NY PARALEL_x000a_23:03:22: ME_x000a_20:03:22: WAIT PSB &amp; NEED REVIEW POWER_x000a_13:03:22-09:03:22: PONDASI OG_x000a_06:03:22-16:02:22: NEED REVIEW POWER_x000a_13:02:22-08:02:22: NEED REVIEW RNP EID_x000a_07:02:22: SPK REEASED"/>
  </r>
  <r>
    <m/>
    <x v="8"/>
    <s v="TB"/>
    <s v="106°42.55.48'E"/>
    <s v="6°7.12.97'S"/>
    <n v="25"/>
    <s v="90/210/330"/>
    <m/>
    <x v="1"/>
    <m/>
    <x v="2"/>
    <s v="JAW-JK-GGP-0440"/>
    <s v="PERMATA_TEGAL_ALUR"/>
    <x v="1"/>
    <x v="0"/>
    <x v="3"/>
    <s v="JABODETABEK"/>
    <s v="DKI Jakarta"/>
    <s v="Kota Adm. Jakarta Barat"/>
    <n v="6618221"/>
    <d v="2022-04-26T00:00:00"/>
    <d v="2022-04-26T00:00:00"/>
    <n v="2"/>
    <x v="4"/>
    <d v="2022-05-26T00:00:00"/>
    <s v="W22-2022"/>
    <s v="May-2022"/>
    <s v="TBD"/>
    <s v="TBD"/>
    <s v="TBD"/>
    <s v="TBD"/>
    <x v="0"/>
    <s v="TBD"/>
    <s v="TBD"/>
    <x v="0"/>
    <s v="TBD"/>
    <m/>
    <m/>
    <m/>
    <m/>
    <m/>
    <m/>
    <m/>
    <m/>
    <m/>
    <m/>
    <m/>
    <m/>
    <m/>
    <s v="NY STIP"/>
    <x v="16"/>
    <s v="06.ERM PROCESS"/>
    <x v="50"/>
    <s v="28:04:22: ESR PROCESS_x000a_26:04:22: SPK RECEIVED"/>
  </r>
  <r>
    <s v="API_HARJAWANA"/>
    <x v="4"/>
    <s v="TB"/>
    <s v="106°2.3.95'E"/>
    <s v="6°28.40.8'S"/>
    <n v="42"/>
    <s v="50/210/290"/>
    <n v="2022"/>
    <x v="5"/>
    <s v="Desa Gunungsari Kp. Cicadas RT.002 RW.002 Kec. Banjarsari, Kab. Lebak Prov. Banten"/>
    <x v="2"/>
    <s v="JAW-BT-RKB-0762"/>
    <s v="HARJAWANA_LEBAK"/>
    <x v="1"/>
    <x v="0"/>
    <x v="4"/>
    <s v="JABODETABEK"/>
    <s v="Banten"/>
    <s v="Kab. Lebak"/>
    <n v="6618080"/>
    <d v="2022-03-11T00:00:00"/>
    <d v="2022-03-11T00:00:00"/>
    <n v="48"/>
    <x v="1"/>
    <d v="2022-04-10T00:00:00"/>
    <s v="W16-2022"/>
    <s v="Apr-2022"/>
    <s v="TBD"/>
    <s v="TBD"/>
    <s v="TBD"/>
    <s v="TBD"/>
    <x v="0"/>
    <s v="TBD"/>
    <s v="TBD"/>
    <x v="0"/>
    <s v="TBD"/>
    <s v="MW"/>
    <d v="2022-04-26T00:00:00"/>
    <d v="2022-04-28T00:00:00"/>
    <m/>
    <n v="10.6"/>
    <m/>
    <d v="2022-04-27T00:00:00"/>
    <m/>
    <m/>
    <m/>
    <m/>
    <m/>
    <m/>
    <s v="NY STIP"/>
    <x v="11"/>
    <s v="10.CME PREPARATION"/>
    <x v="50"/>
    <s v="28:04:22: MOBDEMOB_x000a_24:04:22-13:03:22: ESR PROCESS_x000a_11:02:22: SPK RECEIVED"/>
  </r>
  <r>
    <s v="API_SARAGENICIMARGA"/>
    <x v="4"/>
    <s v="TB"/>
    <s v="106°7.45.37'E"/>
    <s v="6°27.10.69'S"/>
    <n v="42"/>
    <s v="10/100/220"/>
    <n v="2022"/>
    <x v="5"/>
    <s v="Desa Jayasari Kp. Ranca Gede RT.009 RW.002 Kec. Cimarga, Kab. Lebak Prov. Banten"/>
    <x v="2"/>
    <s v="JAW-BT-RKB-0760"/>
    <s v="SARAGENI_CIMARGA"/>
    <x v="1"/>
    <x v="0"/>
    <x v="4"/>
    <s v="JABODETABEK"/>
    <s v="Banten"/>
    <s v="Kab. Lebak"/>
    <n v="6618080"/>
    <d v="2022-03-11T00:00:00"/>
    <d v="2022-03-11T00:00:00"/>
    <n v="48"/>
    <x v="1"/>
    <d v="2022-04-10T00:00:00"/>
    <s v="W16-2022"/>
    <s v="Apr-2022"/>
    <s v="TBD"/>
    <s v="TBD"/>
    <s v="TBD"/>
    <s v="TBD"/>
    <x v="0"/>
    <s v="TBD"/>
    <s v="TBD"/>
    <x v="0"/>
    <s v="TBD"/>
    <s v="MW"/>
    <d v="2022-04-26T00:00:00"/>
    <d v="2022-04-28T00:00:00"/>
    <m/>
    <n v="10.6"/>
    <m/>
    <d v="2022-04-27T00:00:00"/>
    <m/>
    <m/>
    <m/>
    <m/>
    <m/>
    <m/>
    <s v="NY STIP"/>
    <x v="11"/>
    <s v="10.CME PREPARATION"/>
    <x v="66"/>
    <s v="28:04:22: MOBDEMOB_x000a_24:04:22-20:04:22: ESR PROCESS_x000a_17:04:22-16:03:22: ERM REJECTION_x000a_15:03:22-13:03:22: ESR PROCESS_x000a_11:02:22: SPK RECEIVED"/>
  </r>
  <r>
    <s v="BEJEN"/>
    <x v="4"/>
    <s v="SMI"/>
    <s v="110°5.6.0'E"/>
    <s v="7°7.6.67'S"/>
    <n v="65"/>
    <s v="40/120/210/320"/>
    <n v="2022"/>
    <x v="5"/>
    <s v="Jl. Weleri - Parakan, RT. 4 / RW. 1 Dsn. Demangan, Ds. Bejen, Kec. Bejen, Kab. Temanggung Prov. Jawa Tengah"/>
    <x v="3"/>
    <s v="JAW-JT-TMG-2681"/>
    <s v="BEJEN TEMANGGUNG"/>
    <x v="1"/>
    <x v="0"/>
    <x v="2"/>
    <s v="JATENG"/>
    <s v="Jawa Tengah"/>
    <s v="Kab. Temanggung"/>
    <n v="6618090"/>
    <d v="2022-03-11T00:00:00"/>
    <d v="2022-03-11T00:00:00"/>
    <n v="48"/>
    <x v="1"/>
    <d v="2022-04-10T00:00:00"/>
    <s v="W16-2022"/>
    <s v="Apr-2022"/>
    <s v="TBD"/>
    <s v="TBD"/>
    <s v="TBD"/>
    <s v="TBD"/>
    <x v="0"/>
    <s v="TBD"/>
    <s v="TBD"/>
    <x v="0"/>
    <s v="TBD"/>
    <s v="MW"/>
    <m/>
    <m/>
    <m/>
    <m/>
    <m/>
    <m/>
    <m/>
    <m/>
    <m/>
    <m/>
    <m/>
    <m/>
    <s v="ESR"/>
    <x v="17"/>
    <s v="06.ERM PROCESS"/>
    <x v="50"/>
    <s v="28:04:22-17:04:22: ESR PROCESS, LMS CHANGE TO NOKIA_x000a_13:04:22-13:03:22: ESR PROCESS_x000a_11:02:22: SPK RECEIVED"/>
  </r>
  <r>
    <s v="IBS BANDUNG MAYONG"/>
    <x v="4"/>
    <s v="TB"/>
    <s v="110°47.2.4'E"/>
    <s v="6°41.21.19'S"/>
    <n v="69"/>
    <s v="40/120/250"/>
    <n v="2022"/>
    <x v="5"/>
    <s v="Desa Bandung RT.001 RW.001 Kec.Mayong, Kab.Jepara Prov. Jawa Tengah"/>
    <x v="3"/>
    <s v="JAW-JT-JPA-0712"/>
    <s v="BANDUNG_MAYONG"/>
    <x v="1"/>
    <x v="0"/>
    <x v="2"/>
    <s v="JATENG"/>
    <s v="Jawa Tengah"/>
    <s v="Kab. Jepara"/>
    <n v="6618080"/>
    <d v="2022-03-11T00:00:00"/>
    <d v="2022-03-11T00:00:00"/>
    <n v="48"/>
    <x v="1"/>
    <d v="2022-04-10T00:00:00"/>
    <s v="W16-2022"/>
    <s v="Apr-2022"/>
    <s v="TBD"/>
    <s v="TBD"/>
    <s v="TBD"/>
    <s v="TBD"/>
    <x v="0"/>
    <s v="TBD"/>
    <s v="TBD"/>
    <x v="0"/>
    <s v="TBD"/>
    <s v="MW"/>
    <m/>
    <m/>
    <m/>
    <m/>
    <m/>
    <m/>
    <m/>
    <m/>
    <m/>
    <m/>
    <m/>
    <m/>
    <s v="NY STIP"/>
    <x v="17"/>
    <s v="06.ERM PROCESS"/>
    <x v="50"/>
    <s v="28:04:22-17:04:22: ESR PROCESS, LMS CHANGE TO NOKIA_x000a_13:04:22-13:03:22: ESR PROCESS_x000a_11:02:22: SPK RECEIVED"/>
  </r>
  <r>
    <s v="IBS BATURADEN"/>
    <x v="4"/>
    <s v="TB"/>
    <s v="109°14.27.6'E"/>
    <s v="7°19.50.7'S"/>
    <n v="49"/>
    <s v="40/200/290"/>
    <n v="2022"/>
    <x v="5"/>
    <s v="Desa Karang Salam RT.03 RW.01 Kec. Baturaden, Kab. Banyumas Prov. Jawa Tengah"/>
    <x v="3"/>
    <s v="JAW-JT-PWT-0590"/>
    <s v="KARANGSALAM_BANYUMAS"/>
    <x v="1"/>
    <x v="0"/>
    <x v="2"/>
    <s v="JATENG"/>
    <s v="Jawa Tengah"/>
    <s v="Kab. Banyumas"/>
    <n v="6618080"/>
    <d v="2022-03-11T00:00:00"/>
    <d v="2022-03-11T00:00:00"/>
    <n v="48"/>
    <x v="1"/>
    <d v="2022-04-10T00:00:00"/>
    <s v="W16-2022"/>
    <s v="Apr-2022"/>
    <s v="TBD"/>
    <s v="TBD"/>
    <s v="TBD"/>
    <s v="TBD"/>
    <x v="0"/>
    <s v="TBD"/>
    <s v="TBD"/>
    <x v="0"/>
    <s v="TBD"/>
    <s v="MW"/>
    <m/>
    <m/>
    <m/>
    <m/>
    <m/>
    <m/>
    <m/>
    <m/>
    <m/>
    <m/>
    <m/>
    <m/>
    <s v="NY STIP"/>
    <x v="17"/>
    <s v="06.ERM PROCESS"/>
    <x v="50"/>
    <s v="28:04:22-17:04:22: ESR PROCESS, LMS CHANGE TO NOKIA_x000a_13:04:22-13:03:22: ESR PROCESS_x000a_11:02:22: SPK RECEIVED"/>
  </r>
  <r>
    <s v="WANUSOBO"/>
    <x v="4"/>
    <s v="SKP"/>
    <s v="110°40.17.0'E"/>
    <s v="6°41.3.62'S"/>
    <n v="68"/>
    <s v="20/100/190"/>
    <n v="2022"/>
    <x v="6"/>
    <s v="Desa Sowan Lor Dusun Sowan Lor RT.10 RW.03 Kec.Kedung, Kab.Jepara Prov. Jawa Tengah"/>
    <x v="3"/>
    <s v="JAW-JT-JPA-0710"/>
    <s v="SOWAN_LOR_JEPARA"/>
    <x v="1"/>
    <x v="0"/>
    <x v="2"/>
    <s v="JATENG"/>
    <s v="Jawa Tengah"/>
    <s v="Kab. Jepara"/>
    <n v="6618032"/>
    <d v="2022-02-08T00:00:00"/>
    <d v="2022-02-08T00:00:00"/>
    <n v="79"/>
    <x v="2"/>
    <d v="2022-03-10T00:00:00"/>
    <s v="W11-2022"/>
    <s v="Mar-2022"/>
    <s v="TBD"/>
    <s v="TBD"/>
    <s v="TBD"/>
    <s v="TBD"/>
    <x v="0"/>
    <s v="TBD"/>
    <s v="TBD"/>
    <x v="0"/>
    <s v="TBD"/>
    <s v="MW"/>
    <d v="2022-03-08T00:00:00"/>
    <m/>
    <m/>
    <m/>
    <m/>
    <m/>
    <m/>
    <m/>
    <m/>
    <m/>
    <m/>
    <m/>
    <s v="CME"/>
    <x v="3"/>
    <s v="20.SRFI"/>
    <x v="12"/>
    <s v="28:04:22-17:04:22: SRFI_x000a_LMS CHANGE TO NOKIA_x000a_13:04:22-07:04:22: NO NEED STR_x000a_06:04:22-27:03:22: SRFI &amp; STR NY PARALEL_x000a_23:03:22: ME_x000a_20:03:22-09:03:22: PONDASI OG_x000a_06:02:22-16:02:22: NEED REVIEW POWER_x000a_13:02:22-09:02:22: NEED REVIEW TNP HUAWEI_x000a_08:02:22: SPK RECEIVED 8 FEB 22"/>
  </r>
  <r>
    <s v="NGADIREJO KARTOSURO"/>
    <x v="4"/>
    <s v="TB"/>
    <s v="110°45.6.41'E"/>
    <s v="7°34.3.9'S"/>
    <n v="34"/>
    <s v="40/160/310"/>
    <n v="2022"/>
    <x v="5"/>
    <s v="Desa Gumpang Dusun Sayangan RT.003 RW.001 Kec. Kartasura, Kab. Sukoharjo Prov. Jawa Tengah"/>
    <x v="3"/>
    <s v="JAW-JT-SKH-1880"/>
    <s v="NGADIREJO_KARTOSURO"/>
    <x v="1"/>
    <x v="0"/>
    <x v="2"/>
    <s v="JATENG"/>
    <s v="Jawa Tengah"/>
    <s v="Kab. Sukoharjo"/>
    <n v="6618080"/>
    <d v="2022-03-11T00:00:00"/>
    <d v="2022-03-11T00:00:00"/>
    <n v="48"/>
    <x v="1"/>
    <d v="2022-04-10T00:00:00"/>
    <s v="W16-2022"/>
    <s v="Apr-2022"/>
    <s v="TBD"/>
    <s v="TBD"/>
    <s v="TBD"/>
    <s v="TBD"/>
    <x v="0"/>
    <s v="TBD"/>
    <s v="TBD"/>
    <x v="0"/>
    <s v="TBD"/>
    <s v="MW"/>
    <m/>
    <m/>
    <m/>
    <m/>
    <m/>
    <m/>
    <m/>
    <m/>
    <m/>
    <m/>
    <m/>
    <m/>
    <s v="ESR"/>
    <x v="17"/>
    <s v="06.ERM PROCESS"/>
    <x v="50"/>
    <s v="28:04:22-17:04:22: SRFI_x000a_LMS CHANGE TO NOKIA_x000a_13:04:22-13:03:22: ESR PROCESS_x000a_11:02:22: SPK RECEIVED"/>
  </r>
  <r>
    <s v="IBS KALISARI"/>
    <x v="4"/>
    <s v="TB"/>
    <s v="111°8.23.86'E"/>
    <s v="7°8.3.01'S"/>
    <n v="69"/>
    <s v="60/170/330"/>
    <n v="2022"/>
    <x v="5"/>
    <s v="Desa Kalisari Dukuh Pulorejo RT.01 RW.04 Kec. Kradenan, Kab. Grobogan Prov. Jawa Tengah"/>
    <x v="3"/>
    <s v="JAW-JT-PWD-0043"/>
    <s v="KLAMPOK_PULOREJO"/>
    <x v="1"/>
    <x v="0"/>
    <x v="2"/>
    <s v="JATENG"/>
    <s v="Jawa Tengah"/>
    <s v="Kab. Grobogan"/>
    <n v="6618080"/>
    <d v="2022-03-11T00:00:00"/>
    <d v="2022-03-11T00:00:00"/>
    <n v="48"/>
    <x v="1"/>
    <d v="2022-04-10T00:00:00"/>
    <s v="W16-2022"/>
    <s v="Apr-2022"/>
    <s v="TBD"/>
    <s v="TBD"/>
    <s v="TBD"/>
    <s v="TBD"/>
    <x v="0"/>
    <s v="TBD"/>
    <s v="TBD"/>
    <x v="0"/>
    <s v="TBD"/>
    <s v="MW"/>
    <m/>
    <m/>
    <m/>
    <m/>
    <m/>
    <m/>
    <m/>
    <m/>
    <m/>
    <m/>
    <m/>
    <m/>
    <s v="ESR"/>
    <x v="17"/>
    <s v="06.ERM PROCESS"/>
    <x v="50"/>
    <s v="28:04:22-17:04:22: SRFI_x000a_LMS CHANGE TO NOKIA_x000a_13:04:22-13:03:22: ESR PROCESS_x000a_11:02:22: SPK RECEIVED"/>
  </r>
  <r>
    <m/>
    <x v="8"/>
    <s v="SKP"/>
    <s v="120°12.39.92'E"/>
    <s v="3°5.32.1'S"/>
    <n v="70"/>
    <s v="50/210/300"/>
    <m/>
    <x v="1"/>
    <m/>
    <x v="0"/>
    <s v="SUL-SN-PLP-1344"/>
    <s v="TIROMANDA_BUA"/>
    <x v="1"/>
    <x v="0"/>
    <x v="0"/>
    <s v="SULAWESI"/>
    <s v="Sulawesi Selatan"/>
    <s v="Kab. Luwu"/>
    <n v="6618222"/>
    <d v="2022-04-26T00:00:00"/>
    <d v="2022-04-26T00:00:00"/>
    <n v="2"/>
    <x v="4"/>
    <d v="2022-05-26T00:00:00"/>
    <s v="W22-2022"/>
    <s v="May-2022"/>
    <s v="TBD"/>
    <s v="TBD"/>
    <s v="TBD"/>
    <s v="TBD"/>
    <x v="0"/>
    <s v="TBD"/>
    <s v="TBD"/>
    <x v="0"/>
    <s v="TBD"/>
    <m/>
    <m/>
    <m/>
    <m/>
    <m/>
    <m/>
    <m/>
    <m/>
    <m/>
    <m/>
    <m/>
    <m/>
    <m/>
    <s v="NY STIP"/>
    <x v="4"/>
    <s v="06.ERM PROCESS"/>
    <x v="12"/>
    <s v="28:04:22: ERM PROCESS_x000a_26:04:22: SPK RECEIVED"/>
  </r>
  <r>
    <m/>
    <x v="8"/>
    <s v="TB"/>
    <s v="119°58.39.07'E"/>
    <s v="4°19.51.67'S"/>
    <n v="50"/>
    <s v="40/150/240"/>
    <m/>
    <x v="1"/>
    <m/>
    <x v="0"/>
    <s v="SUL-SN-WNS-0979"/>
    <s v="KELURAHAN_UJUNG_LILIRILAU"/>
    <x v="1"/>
    <x v="0"/>
    <x v="0"/>
    <s v="SULAWESI"/>
    <s v="Sulawesi Selatan"/>
    <s v="Kab. Soppeng"/>
    <n v="6618223"/>
    <d v="2022-04-26T00:00:00"/>
    <d v="2022-04-26T00:00:00"/>
    <n v="2"/>
    <x v="4"/>
    <d v="2022-05-26T00:00:00"/>
    <s v="W22-2022"/>
    <s v="May-2022"/>
    <s v="TBD"/>
    <s v="TBD"/>
    <s v="TBD"/>
    <s v="TBD"/>
    <x v="0"/>
    <s v="TBD"/>
    <s v="TBD"/>
    <x v="0"/>
    <s v="TBD"/>
    <m/>
    <m/>
    <m/>
    <m/>
    <m/>
    <m/>
    <m/>
    <m/>
    <m/>
    <m/>
    <m/>
    <m/>
    <m/>
    <s v="NY STIP"/>
    <x v="16"/>
    <s v="06.ERM PROCESS"/>
    <x v="12"/>
    <s v="28:04:22: ERM PROCESS_x000a_26:04:22: SPK RECEIVED"/>
  </r>
  <r>
    <m/>
    <x v="8"/>
    <s v="TB"/>
    <s v="103°55.30.83'E"/>
    <s v="1°2.31.09'N"/>
    <n v="41"/>
    <s v="110/240/340"/>
    <m/>
    <x v="1"/>
    <m/>
    <x v="0"/>
    <s v="SUM-KR-BTM-0607"/>
    <s v="BATU_AJI_TANJUNG_UNCANG"/>
    <x v="1"/>
    <x v="0"/>
    <x v="1"/>
    <s v="SUMBAGTENG"/>
    <s v="Kepulauan Riau"/>
    <s v="Kota Batam"/>
    <n v="6618223"/>
    <d v="2022-04-26T00:00:00"/>
    <d v="2022-04-26T00:00:00"/>
    <n v="2"/>
    <x v="4"/>
    <d v="2022-05-26T00:00:00"/>
    <s v="W22-2022"/>
    <s v="May-2022"/>
    <s v="TBD"/>
    <s v="TBD"/>
    <s v="TBD"/>
    <s v="TBD"/>
    <x v="0"/>
    <s v="TBD"/>
    <s v="TBD"/>
    <x v="0"/>
    <s v="TBD"/>
    <m/>
    <m/>
    <m/>
    <m/>
    <m/>
    <m/>
    <m/>
    <m/>
    <m/>
    <m/>
    <m/>
    <m/>
    <m/>
    <s v="NY STIP"/>
    <x v="16"/>
    <s v="06.ERM PROCESS"/>
    <x v="12"/>
    <s v="28:04:22: ESR PROCESS_x000a_26:04:22: SPK RECEIVED"/>
  </r>
  <r>
    <s v="KASAU"/>
    <x v="2"/>
    <s v="TB"/>
    <s v="99°9.50.94'E"/>
    <s v="3°19.49.58'N"/>
    <n v="30"/>
    <s v="90/200/310"/>
    <m/>
    <x v="1"/>
    <s v="Jl. Datuk Bandar Kajum No. 20 Kelurahan Tebing TInggi lama Kecamatan Tebing Tinggi Kota"/>
    <x v="1"/>
    <s v="SUM-SU-TBT-2307"/>
    <s v="TEBING TINGGI RELOCATION"/>
    <x v="1"/>
    <x v="0"/>
    <x v="1"/>
    <s v="SUMBAGUT"/>
    <s v="Sumatera Utara"/>
    <s v="Kota Tebing Tinggi"/>
    <n v="6618182"/>
    <d v="2022-04-05T00:00:00"/>
    <d v="2022-04-06T00:00:00"/>
    <n v="23"/>
    <x v="4"/>
    <d v="2022-05-05T00:00:00"/>
    <s v="W19-2022"/>
    <s v="May-2022"/>
    <s v="TBD"/>
    <s v="TBD"/>
    <s v="TBD"/>
    <s v="TBD"/>
    <x v="0"/>
    <s v="TBD"/>
    <s v="TBD"/>
    <x v="0"/>
    <s v="TBD"/>
    <m/>
    <d v="2022-04-10T00:00:00"/>
    <d v="2022-03-12T00:00:00"/>
    <m/>
    <m/>
    <m/>
    <m/>
    <m/>
    <m/>
    <m/>
    <m/>
    <m/>
    <m/>
    <s v="NY STIP"/>
    <x v="18"/>
    <s v="06.ERM PROCESS"/>
    <x v="12"/>
    <s v="28:04:22-10:04:22: ERM PROCESS_x000a_06:04:22: SPK RECEIVED"/>
  </r>
  <r>
    <s v="PAGENDISAN WINONG"/>
    <x v="4"/>
    <s v="TB"/>
    <s v="111°6.51.16'E"/>
    <s v="6°47.47.18'S"/>
    <n v="37"/>
    <s v="0/170/280"/>
    <n v="2022"/>
    <x v="5"/>
    <s v="Desa Tanggel RT.06 RW.02 Kec. Winong, Kab. Pati Prov. Jawa Tengah"/>
    <x v="3"/>
    <s v="JAW-JT-PTI-1429"/>
    <s v="PANGENDISAN_WINONG"/>
    <x v="1"/>
    <x v="0"/>
    <x v="2"/>
    <s v="JATENG"/>
    <s v="Jawa Tengah"/>
    <s v="Kab. Pati"/>
    <n v="6618080"/>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JUWIRING KLATEN"/>
    <x v="4"/>
    <s v="TB"/>
    <s v="110°45.23.36'E"/>
    <s v="7°40.4.51'S"/>
    <n v="59"/>
    <s v="110/210/300"/>
    <n v="2022"/>
    <x v="5"/>
    <s v="Desa Tlogorandu Dusun Kemiri RT.03 RW.05 Kec. Juwiring, Kab. Klaten Prov. Jawa Tengah"/>
    <x v="3"/>
    <s v="JAW-JT-KLN-0932"/>
    <s v="JUWIRING_KLATEN"/>
    <x v="1"/>
    <x v="0"/>
    <x v="2"/>
    <s v="JATENG"/>
    <s v="Jawa Tengah"/>
    <s v="Kab. Klaten"/>
    <n v="6618080"/>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BANJARNEGARATM"/>
    <x v="4"/>
    <s v="SMI"/>
    <s v="109°43.23.74'E"/>
    <s v="7°23.32.82'S"/>
    <n v="43"/>
    <s v="70/150/320"/>
    <n v="2022"/>
    <x v="5"/>
    <s v="Jl. Tentara Pelajar, Kel. Sokanandi Rt.04 RW.02 Kec. Banjarnegara, Kab. Banjarnegara Prov. Jawa Tengah"/>
    <x v="3"/>
    <s v="JAW-JT-BNR-0271"/>
    <s v="JALAN_TENTARA_PELAJAR"/>
    <x v="1"/>
    <x v="0"/>
    <x v="2"/>
    <s v="JATENG"/>
    <s v="Jawa Tengah"/>
    <s v="Kab. Banjarnegara"/>
    <n v="6618084"/>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GIRIWARNO WONOGIRI"/>
    <x v="4"/>
    <s v="TB"/>
    <s v="111°4.5.77'E"/>
    <s v="7°45.34.45'S"/>
    <n v="60"/>
    <s v="60/180/300"/>
    <n v="2022"/>
    <x v="5"/>
    <s v="Desa Giriwarno, Ngluwak RT/RW:01/08, Kec. Girimarto, Kab. Wonogiri Prov. Jawa Tengah"/>
    <x v="3"/>
    <s v="JAW-JT-WNG-2764"/>
    <s v="GIRIWARNO_WONOGIRI"/>
    <x v="1"/>
    <x v="0"/>
    <x v="2"/>
    <s v="JATENG"/>
    <s v="Jawa Tengah"/>
    <s v="Kab. Wonogiri"/>
    <n v="6618080"/>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GONDANGWAYANG"/>
    <x v="4"/>
    <s v="SKP"/>
    <s v="110°8.37.21'E"/>
    <s v="7°14.42.68'S"/>
    <n v="63"/>
    <s v="120/210/290"/>
    <n v="2022"/>
    <x v="5"/>
    <s v="Desa Gondang Wayang RT.07 RW.02 Kec. Kedu, Kab. Temanggung Prov. Jawa Tengah"/>
    <x v="3"/>
    <s v="JAW-JT-TMG-2677"/>
    <s v="GONDANGWAYANG"/>
    <x v="1"/>
    <x v="0"/>
    <x v="2"/>
    <s v="JATENG"/>
    <s v="Jawa Tengah"/>
    <s v="Kab. Temanggung"/>
    <n v="6618083"/>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PANUSUPAN_CILONGOK"/>
    <x v="4"/>
    <s v="SMI"/>
    <s v="109°9.50.76'E"/>
    <s v="7°26.56.51'S"/>
    <n v="63"/>
    <s v="100/180/290"/>
    <n v="2022"/>
    <x v="5"/>
    <s v="Desa Panusupan RT.02 RW.01 Kec. Cilongok, Kab. Banyumas Prov. Jawa Tengah"/>
    <x v="3"/>
    <s v="JAW-JT-PWT-0585"/>
    <s v="JALAN_RAYA_JATISABA"/>
    <x v="1"/>
    <x v="0"/>
    <x v="2"/>
    <s v="JATENG"/>
    <s v="Jawa Tengah"/>
    <s v="Kab. Banyumas"/>
    <n v="6618084"/>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TROSO KLATEN"/>
    <x v="4"/>
    <s v="TB"/>
    <s v="110°38.53.88'E"/>
    <s v="7°39.38.27'S"/>
    <n v="60"/>
    <s v="0/90/210"/>
    <n v="2022"/>
    <x v="5"/>
    <s v="Desa Kunden Dukuh Mertan RT.08 RW.04 Kec. Karanganom, Kab. Klaten Prov. Jawa Tengah"/>
    <x v="3"/>
    <s v="JAW-JT-KLN-0925"/>
    <s v="TROSO_KLATEN"/>
    <x v="1"/>
    <x v="0"/>
    <x v="2"/>
    <s v="JATENG"/>
    <s v="Jawa Tengah"/>
    <s v="Kab. Klaten"/>
    <n v="6618080"/>
    <d v="2022-03-11T00:00:00"/>
    <d v="2022-03-11T00:00:00"/>
    <n v="48"/>
    <x v="1"/>
    <d v="2022-04-10T00:00:00"/>
    <s v="W16-2022"/>
    <s v="Apr-2022"/>
    <s v="TBD"/>
    <s v="TBD"/>
    <s v="TBD"/>
    <s v="TBD"/>
    <x v="0"/>
    <s v="TBD"/>
    <s v="TBD"/>
    <x v="0"/>
    <s v="TBD"/>
    <s v="MW"/>
    <m/>
    <m/>
    <m/>
    <m/>
    <m/>
    <m/>
    <m/>
    <m/>
    <m/>
    <m/>
    <m/>
    <m/>
    <s v="ESR"/>
    <x v="17"/>
    <s v="06.ERM PROCESS"/>
    <x v="12"/>
    <s v="28:04:22-17:04:22: ESR PROCESS, LMS CHANGE TO NOKIA_x000a_13:04:22-13:03:22: ESR PROCESS_x000a_11:02:22: SPK RECEIVED"/>
  </r>
  <r>
    <s v="KRASAK"/>
    <x v="4"/>
    <s v="TB"/>
    <s v="110°6.11.23'E"/>
    <s v="7°33.32.0'S"/>
    <n v="54"/>
    <s v="30/120/300"/>
    <n v="2022"/>
    <x v="5"/>
    <s v="Dsn Gejiwan, Desa Krasak, Kec. Salaman, Kab. Magelang Prov. Jawa Tengah"/>
    <x v="3"/>
    <s v="JAW-JT-MKD-1124"/>
    <s v="KRASAK_MAGELANG"/>
    <x v="1"/>
    <x v="0"/>
    <x v="2"/>
    <s v="JATENG"/>
    <s v="Jawa Tengah"/>
    <s v="Kab. Magelang"/>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IBS MANTINGAN"/>
    <x v="4"/>
    <s v="TB"/>
    <s v="111°25.17.62'E"/>
    <s v="6°51.50.83'S"/>
    <n v="69"/>
    <s v="0/70/260"/>
    <n v="2022"/>
    <x v="5"/>
    <s v="Jl. Rembang - Blora, Desa Mantingan RT.02 RW.02 Kec. Bulu, Kab. Rembang Prov. Jawa Tengah"/>
    <x v="3"/>
    <s v="JAW-JT-RBG-1780"/>
    <s v="REMBANG_BULU"/>
    <x v="1"/>
    <x v="0"/>
    <x v="2"/>
    <s v="JATENG"/>
    <s v="Jawa Tengah"/>
    <s v="Kab. Rembang"/>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TALUN PEKALONGAN"/>
    <x v="4"/>
    <s v="TB"/>
    <s v="109°43.53.33'E"/>
    <s v="7°0.16.24'S"/>
    <n v="49"/>
    <s v="90/260/340"/>
    <n v="2022"/>
    <x v="5"/>
    <s v="Desa Krompeng Dukuh Kemlaten RT.02 RW.03 Kec.Talun, Kab.Pekalongan Prov. Jawa Tengah"/>
    <x v="3"/>
    <s v="JAW-JT-KJN-1010"/>
    <s v="TALUN_PEKALONGAN"/>
    <x v="1"/>
    <x v="0"/>
    <x v="2"/>
    <s v="JATENG"/>
    <s v="Jawa Tengah"/>
    <s v="Kab. Pekalongan"/>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KARANGTENGAH_SAMPANG"/>
    <x v="4"/>
    <s v="TB"/>
    <s v="109°10.31.87'E"/>
    <s v="7°33.53.93'S"/>
    <n v="39"/>
    <s v="0/100/190"/>
    <n v="2022"/>
    <x v="5"/>
    <s v="Jl. Kantil, Desa Karangtengah RT.004 RW.012 Kec. Sampang, Kab. Cilacap Prov. Jawa Tengah"/>
    <x v="3"/>
    <s v="JAW-JT-CLP-0559"/>
    <s v="KARANGTENGAH_SAMPANG"/>
    <x v="1"/>
    <x v="0"/>
    <x v="2"/>
    <s v="JATENG"/>
    <s v="Jawa Tengah"/>
    <s v="Kab. Cilacap"/>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JATIREJO JEPON"/>
    <x v="4"/>
    <s v="TB"/>
    <s v="111°28.11.53'E"/>
    <s v="6°55.20.1'S"/>
    <n v="37"/>
    <s v="20/180/300"/>
    <n v="2022"/>
    <x v="5"/>
    <s v="Jl. Sayuran, Kel. Bacem RT.007 RW.001 Kec. Jepon, Kab. Blora Prov. Jawa Tengah"/>
    <x v="3"/>
    <s v="JAW-JT-BLA-0130"/>
    <s v="JATIREJO_JEPON"/>
    <x v="1"/>
    <x v="0"/>
    <x v="2"/>
    <s v="JATENG"/>
    <s v="Jawa Tengah"/>
    <s v="Kab. Blora"/>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DESA MUTIH"/>
    <x v="4"/>
    <s v="TB"/>
    <s v="110°39.22.14'E"/>
    <s v="6°46.55.7'S"/>
    <n v="65"/>
    <s v="120/210/280"/>
    <n v="2022"/>
    <x v="5"/>
    <s v="Jl. Dsn Jetak, Desa Mutih Kec. Wedung, Kab. Demak Prov. Jawa Tengah"/>
    <x v="3"/>
    <s v="JAW-JT-DMK-0622"/>
    <s v="DESA_MUTIH_DEMAK"/>
    <x v="1"/>
    <x v="0"/>
    <x v="2"/>
    <s v="JATENG"/>
    <s v="Jawa Tengah"/>
    <s v="Kab. Demak"/>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RANDUMUKTIWAREN"/>
    <x v="4"/>
    <s v="TB"/>
    <s v="109°34.36.05'E"/>
    <s v="6°57.36.4'S"/>
    <n v="40"/>
    <s v="90/240/330"/>
    <n v="2022"/>
    <x v="5"/>
    <s v="Desa Purworejo Dk. Talok RT.001 RW.006 Kec. Sragi, Kab. Pekalongan Prov. Jawa Tengah"/>
    <x v="3"/>
    <s v="JAW-JT-KJN-0999"/>
    <s v="RANDUMUKTIWAREN_PEKALONGAN"/>
    <x v="1"/>
    <x v="0"/>
    <x v="2"/>
    <s v="JATENG"/>
    <s v="Jawa Tengah"/>
    <s v="Kab. Pekalongan"/>
    <n v="6618080"/>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IBS SMG_TDDINFILL_11"/>
    <x v="4"/>
    <s v="TB"/>
    <s v="110°30.2.95'E"/>
    <s v="7°20.47.44'S"/>
    <n v="36"/>
    <s v="90/230/310"/>
    <n v="2022"/>
    <x v="5"/>
    <s v="Jl. Ringansari No.7, Kel. Tegalrejo RT.006 RW.04 Kec. Argomulyo, Kota Salatiga Prov. Jawa Tengah"/>
    <x v="3"/>
    <s v="JAW-JT-SLT-2135"/>
    <s v="TEGALREJO KOTA SALATIGA"/>
    <x v="1"/>
    <x v="0"/>
    <x v="2"/>
    <s v="JATENG"/>
    <s v="Jawa Tengah"/>
    <s v="Kota Salatiga"/>
    <n v="6618089"/>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YUDISTIRA SALATIGA"/>
    <x v="4"/>
    <s v="TB"/>
    <s v="110°29.19.0'E"/>
    <s v="7°20.31.67'S"/>
    <n v="38"/>
    <s v="60/220/320"/>
    <n v="2022"/>
    <x v="5"/>
    <s v="Jl. Irawan No.74 Kr.Alit, Kel. Dukuh Rt.01 Rw.005 Kec. Sidomukti, Kota Salatiga Prov. Jawa Tengah"/>
    <x v="3"/>
    <s v="JAW-JT-SLT-2134"/>
    <s v="DUKUH SIDOMUKTI"/>
    <x v="1"/>
    <x v="0"/>
    <x v="2"/>
    <s v="JATENG"/>
    <s v="Jawa Tengah"/>
    <s v="Kota Salatiga"/>
    <n v="6618089"/>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KEBONSARI"/>
    <x v="4"/>
    <s v="SKP"/>
    <s v="109°40.39.83'E"/>
    <s v="6°57.56.02'S"/>
    <n v="50"/>
    <s v="40/140/280"/>
    <n v="2022"/>
    <x v="5"/>
    <s v="Desa Kebonsari Kec.Karangdadap, Kab.Pekalongan Prov. Jawa Tengah"/>
    <x v="3"/>
    <s v="JAW-JT-KJN-0992"/>
    <s v="KEBONSARI_PEKALONGAN"/>
    <x v="1"/>
    <x v="0"/>
    <x v="2"/>
    <s v="JATENG"/>
    <s v="Jawa Tengah"/>
    <s v="Kab. Pekalongan"/>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SIDASARI"/>
    <x v="4"/>
    <s v="SKP"/>
    <s v="108°45.41.29'E"/>
    <s v="7°21.24.62'S"/>
    <n v="66"/>
    <s v="40/140/290"/>
    <n v="2022"/>
    <x v="5"/>
    <s v="Desa Mulyasari RT01 RW13 Kec. Majenang, Kab. Cilacap Prov. Jawa Tengah"/>
    <x v="3"/>
    <s v="JAW-JT-CLP-0562"/>
    <s v="SIDASARI_CILACAP"/>
    <x v="1"/>
    <x v="0"/>
    <x v="2"/>
    <s v="JATENG"/>
    <s v="Jawa Tengah"/>
    <s v="Kab. Cilacap"/>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ROGOSELO"/>
    <x v="4"/>
    <s v="SKP"/>
    <s v="109°39.49.97'E"/>
    <s v="7°2.53.88'S"/>
    <n v="45"/>
    <s v="60/220/300"/>
    <n v="2022"/>
    <x v="5"/>
    <s v="Desa Rogoselo Dukuh Sawahan Kec.Doro, Kab.Pekalongan Prov. Jawa Tengah"/>
    <x v="3"/>
    <s v="JAW-JT-KJN-1001"/>
    <s v="ROGOSELO_PEKALONGAN"/>
    <x v="1"/>
    <x v="0"/>
    <x v="2"/>
    <s v="JATENG"/>
    <s v="Jawa Tengah"/>
    <s v="Kab. Pekalongan"/>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KRAMAT"/>
    <x v="4"/>
    <s v="SKP"/>
    <s v="109°27.17.17'E"/>
    <s v="7°16.3.4'S"/>
    <n v="66"/>
    <s v="100/210/330"/>
    <n v="2022"/>
    <x v="5"/>
    <s v="Desa Tanjung Mulih Kp. Kramat RT.02 RW.01 Kec. Karangmoncol Kabupaten Purbalingga., Kab. Purbalingga Prov. Jawa Tengah"/>
    <x v="3"/>
    <s v="JAW-JT-PBG-1222"/>
    <s v="KRAMAT_PURBALINGGA"/>
    <x v="1"/>
    <x v="0"/>
    <x v="2"/>
    <s v="JATENG"/>
    <s v="Jawa Tengah"/>
    <s v="Kab. Purbalingga"/>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PLAUT"/>
    <x v="4"/>
    <s v="SKP"/>
    <s v="110°36.33.77'E"/>
    <s v="7°23.28.39'S"/>
    <n v="56"/>
    <s v="0/120/250"/>
    <n v="2022"/>
    <x v="5"/>
    <s v="Desa Kuripan Dusun Krasak Sari RT.07 RW.07 Kec. Susukan, Kab. Semarang Prov. Jawa Tengah"/>
    <x v="3"/>
    <s v="JAW-JT-UNR-2555"/>
    <s v="PLAUT_SEMARANG"/>
    <x v="1"/>
    <x v="0"/>
    <x v="2"/>
    <s v="JATENG"/>
    <s v="Jawa Tengah"/>
    <s v="Kab. Semarang"/>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BATIOMBO"/>
    <x v="4"/>
    <s v="SKP"/>
    <s v="109°49.4.55'E"/>
    <s v="7°0.21.85'S"/>
    <n v="66"/>
    <s v="70/170/320"/>
    <n v="2022"/>
    <x v="5"/>
    <s v="Desa Kluwih Kec.Bandar, Kab.Batang Prov. Jawa Tengah"/>
    <x v="3"/>
    <s v="JAW-JT-BTG-0224"/>
    <s v="BATIOMBO_BATANG"/>
    <x v="1"/>
    <x v="0"/>
    <x v="2"/>
    <s v="JATENG"/>
    <s v="Jawa Tengah"/>
    <s v="Kab. Batang"/>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TELOGODUWUR"/>
    <x v="4"/>
    <s v="SKP"/>
    <s v="111°30.10.44'E"/>
    <s v="6°51.14.76'S"/>
    <n v="61"/>
    <s v="50/220/320"/>
    <n v="2022"/>
    <x v="5"/>
    <s v="Desa Tegaldowo Rt.11 RW./IIKec. Gunem, Kab. Rembang Prov. Jawa Tengah"/>
    <x v="3"/>
    <s v="JAW-JT-RBG-1781"/>
    <s v="TELOGODUWUR_REMBANG"/>
    <x v="1"/>
    <x v="0"/>
    <x v="2"/>
    <s v="JATENG"/>
    <s v="Jawa Tengah"/>
    <s v="Kab. Rembang"/>
    <n v="6618083"/>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JETIS SAPTOSARI"/>
    <x v="4"/>
    <s v="TB"/>
    <s v="110°29.14.24'E"/>
    <s v="8°2.7.8'S"/>
    <n v="65"/>
    <s v="120/200/280"/>
    <n v="2022"/>
    <x v="5"/>
    <s v="Kel.Jetis Dusun Temanggung RT.04 RW.02 Kec.Saptosari, Kab.Gunung Kidul Prov. DI Yogyakarta"/>
    <x v="3"/>
    <s v="JAW-YO-WNO-0018"/>
    <s v="JETIS SAPTOSARI"/>
    <x v="1"/>
    <x v="0"/>
    <x v="2"/>
    <s v="JATENG"/>
    <s v="DI Yogyakarta"/>
    <s v="Kab. Gunungkidul"/>
    <n v="6618089"/>
    <d v="2022-03-11T00:00:00"/>
    <d v="2022-03-11T00:00:00"/>
    <n v="48"/>
    <x v="1"/>
    <d v="2022-04-10T00:00:00"/>
    <s v="W16-2022"/>
    <s v="Apr-2022"/>
    <s v="TBD"/>
    <s v="TBD"/>
    <s v="TBD"/>
    <s v="TBD"/>
    <x v="0"/>
    <s v="TBD"/>
    <s v="TBD"/>
    <x v="0"/>
    <s v="TBD"/>
    <s v="MW"/>
    <m/>
    <m/>
    <m/>
    <m/>
    <m/>
    <m/>
    <m/>
    <m/>
    <m/>
    <m/>
    <m/>
    <m/>
    <s v="NY STIP"/>
    <x v="17"/>
    <s v="06.ERM PROCESS"/>
    <x v="12"/>
    <s v="28:04:22-17:04:22: ESR PROCESS, LMS CHANGE TO NOKIA_x000a_13:04:22-13:03:22: ESR PROCESS_x000a_11:02:22: SPK RECEIVED"/>
  </r>
  <r>
    <s v="KARANGANYAR4"/>
    <x v="4"/>
    <s v="TB"/>
    <s v="110°57.53.6'E"/>
    <s v="7°36.2.05'S"/>
    <n v="35"/>
    <s v="40/120/320"/>
    <n v="2022"/>
    <x v="5"/>
    <s v="Kel. Bejen - Tegalsari RT.005 RW.008 Kec. Karanganyar, Kab. Karanganyar Prov. Jawa Tengah"/>
    <x v="3"/>
    <s v="JAW-JT-KRG-2155"/>
    <s v="CANGKANG_KARANGANYAR"/>
    <x v="1"/>
    <x v="0"/>
    <x v="2"/>
    <s v="JATENG"/>
    <s v="Jawa Tengah"/>
    <s v="Kab. Karanganyar"/>
    <n v="6618080"/>
    <d v="2022-03-11T00:00:00"/>
    <d v="2022-03-11T00:00:00"/>
    <n v="48"/>
    <x v="1"/>
    <d v="2022-04-10T00:00:00"/>
    <s v="W16-2022"/>
    <s v="Apr-2022"/>
    <s v="TBD"/>
    <s v="TBD"/>
    <s v="TBD"/>
    <s v="TBD"/>
    <x v="0"/>
    <s v="TBD"/>
    <s v="TBD"/>
    <x v="0"/>
    <s v="TBD"/>
    <s v="MW"/>
    <m/>
    <m/>
    <m/>
    <m/>
    <m/>
    <m/>
    <m/>
    <m/>
    <m/>
    <m/>
    <m/>
    <m/>
    <s v="NY STIP"/>
    <x v="16"/>
    <s v="06.ERM PROCESS"/>
    <x v="12"/>
    <s v="28:04:22-17:04:22: ESR PROCESS,LMS CHANGE TO NOKIA_x000a_13:04:22-13:03:22: ESR PROCESS_x000a_11:02:22: SPK RECEIVED"/>
  </r>
  <r>
    <s v="JATIYOSO-TAWANGMANGU"/>
    <x v="4"/>
    <s v="SKP"/>
    <s v="111°6.21.53'E"/>
    <s v="7°41.26.41'S"/>
    <n v="70"/>
    <s v="110/210/300"/>
    <n v="2022"/>
    <x v="5"/>
    <s v="Desa Beruk-Turus RT.002 RW.008 Kec. Jatiyoso, Kab. Karanganyar Prov. Jawa Tengah"/>
    <x v="3"/>
    <s v="JAW-JT-KRG-2149"/>
    <s v="JATIYOSO_TAWANGMANGU"/>
    <x v="1"/>
    <x v="0"/>
    <x v="2"/>
    <s v="JATENG"/>
    <s v="Jawa Tengah"/>
    <s v="Kab. Karanganyar"/>
    <n v="6618083"/>
    <d v="2022-03-11T00:00:00"/>
    <d v="2022-03-11T00:00:00"/>
    <n v="48"/>
    <x v="1"/>
    <d v="2022-04-10T00:00:00"/>
    <s v="W16-2022"/>
    <s v="Apr-2022"/>
    <s v="TBD"/>
    <s v="TBD"/>
    <s v="TBD"/>
    <s v="TBD"/>
    <x v="0"/>
    <s v="TBD"/>
    <s v="TBD"/>
    <x v="0"/>
    <s v="TBD"/>
    <s v="MW"/>
    <m/>
    <m/>
    <m/>
    <m/>
    <m/>
    <m/>
    <m/>
    <m/>
    <m/>
    <m/>
    <m/>
    <m/>
    <s v="NY STIP"/>
    <x v="16"/>
    <s v="06.ERM PROCESS"/>
    <x v="12"/>
    <s v="28:04:22-17:04:22: ESR PROCESS,LMS CHANGE TO NOKIA_x000a_13:04:22-13:03:22: ESR PROCESS_x000a_11:02:22: SPK RECEIVED"/>
  </r>
  <r>
    <s v="SONOREJO"/>
    <x v="4"/>
    <s v="TB"/>
    <s v="110°18.38.7'E"/>
    <s v="7°28.58.08'S"/>
    <n v="70"/>
    <s v="90/210/330"/>
    <n v="2022"/>
    <x v="5"/>
    <s v="Jl. Raya Desa Sonorejo, Kec. Candimulya, Kab. Magelang Prov. Jawa Tengah"/>
    <x v="3"/>
    <s v="JAW-JT-MKD-1125"/>
    <s v="SONOREJO_MAGELANG"/>
    <x v="1"/>
    <x v="0"/>
    <x v="2"/>
    <s v="JATENG"/>
    <s v="Jawa Tengah"/>
    <s v="Kab. Magelang"/>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IBS CINYAWANG"/>
    <x v="4"/>
    <s v="TB"/>
    <s v="108°45.28.04'E"/>
    <s v="7°33.46.91'S"/>
    <n v="39"/>
    <s v="120/200/340"/>
    <n v="2022"/>
    <x v="5"/>
    <s v="Desa Cinyawang Dusun Bangkirlega RT.003 RW.011 Kec. Patimuan, Kab. Cilacap Prov. Jawa Tengah"/>
    <x v="3"/>
    <s v="JAW-JT-CLP-0564"/>
    <s v="CINYAWANG_CILACAP"/>
    <x v="1"/>
    <x v="0"/>
    <x v="2"/>
    <s v="JATENG"/>
    <s v="Jawa Tengah"/>
    <s v="Kab. Cilacap"/>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SENDANGSONO"/>
    <x v="4"/>
    <s v="SKP"/>
    <s v="110°14.33.32'E"/>
    <s v="7°38.8.38'S"/>
    <n v="70"/>
    <s v="30/120/300"/>
    <n v="2022"/>
    <x v="5"/>
    <s v="Desa Gleoran RT 02 RW 01 Kel. Sambeng, Kec. Borobudur, Kab. Magelang Prov. Jawa Tengah"/>
    <x v="3"/>
    <s v="JAW-JT-MKD-1141"/>
    <s v="SENDANGSONO_MAGELANG_BOROBUDUR"/>
    <x v="1"/>
    <x v="0"/>
    <x v="2"/>
    <s v="JATENG"/>
    <s v="Jawa Tengah"/>
    <s v="Kab. Magelang"/>
    <n v="6618083"/>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MAGUWOHARJO 2"/>
    <x v="4"/>
    <s v="TB"/>
    <s v="110°26.16.58'E"/>
    <s v="7°46.28.52'S"/>
    <n v="27"/>
    <s v="0/120/240"/>
    <n v="2022"/>
    <x v="5"/>
    <s v="Jl. Sambilegi Lor, Kel.Maguwoharjo RT.07 RW.55 Kec.Depok, Kab.Sleman Prov. DI Yogyakarta"/>
    <x v="3"/>
    <s v="JAW-YO-SMN-0075"/>
    <s v="MAGUWOHARJO_SLEMAN"/>
    <x v="1"/>
    <x v="0"/>
    <x v="2"/>
    <s v="JATENG"/>
    <s v="DI Yogyakarta"/>
    <s v="Kab. Sleman"/>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WONODOYO"/>
    <x v="4"/>
    <s v="TB"/>
    <s v="110°43.4.01'E"/>
    <s v="7°57.11.7'S"/>
    <n v="59"/>
    <s v="0/120/240"/>
    <n v="2022"/>
    <x v="5"/>
    <s v="Kel.Umbul Rejo - Silingi RT.006 RW.001 Kec.Ponjong, Kab.Gunung Kidul Prov. DI Yogyakarta"/>
    <x v="3"/>
    <s v="JAW-YO-WNO-0016"/>
    <s v="WONODOYO_GUNUNGKIDUL"/>
    <x v="1"/>
    <x v="0"/>
    <x v="2"/>
    <s v="JATENG"/>
    <s v="DI Yogyakarta"/>
    <s v="Kab. Gunungkidul"/>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IBS KEPOHAGUNG PAMOTAN"/>
    <x v="4"/>
    <s v="TB"/>
    <s v="111°25.19.2'E"/>
    <s v="6°46.14.34'S"/>
    <n v="59"/>
    <s v="30/170/290"/>
    <n v="2022"/>
    <x v="5"/>
    <s v="Desa Kepohagung RT.004 RW.001 Kec. Pamotan, Kab. Rembang Prov. Jawa Tengah"/>
    <x v="3"/>
    <s v="JAW-JT-RBG-1773"/>
    <s v="KEPOHAGUNG_PAMOTAN"/>
    <x v="1"/>
    <x v="0"/>
    <x v="2"/>
    <s v="JATENG"/>
    <s v="Jawa Tengah"/>
    <s v="Kab. Rembang"/>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KALIMANGU TUGU (TEGALREJO KLATEN)"/>
    <x v="4"/>
    <s v="TB"/>
    <s v="110°40.29.86'E"/>
    <s v="7°46.20.78'S"/>
    <n v="63"/>
    <s v="60/210/310"/>
    <n v="2022"/>
    <x v="5"/>
    <s v="Desa Gunung Gajah, Dusun Gamping, Kec. Bayat, Kab. Klaten Prov. Jawa Tengah"/>
    <x v="3"/>
    <s v="JAW-JT-KLN-0927"/>
    <s v="KALIMANGU_TUGU_KLATEN"/>
    <x v="1"/>
    <x v="0"/>
    <x v="2"/>
    <s v="JATENG"/>
    <s v="Jawa Tengah"/>
    <s v="Kab. Klaten"/>
    <n v="6618080"/>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PARIPURNO"/>
    <x v="4"/>
    <s v="SKP"/>
    <s v="110°8.53.02'E"/>
    <s v="7°36.48.74'S"/>
    <n v="63"/>
    <s v="50/170/320"/>
    <n v="2022"/>
    <x v="5"/>
    <s v="Desa Paripurno, Kalisat RT.01 RW.05 Kec. Salaman, Kab. Magelang Prov. Jawa Tengah"/>
    <x v="3"/>
    <s v="JAW-JT-MKD-1128"/>
    <s v="PARIPURNO_MAGELANG"/>
    <x v="1"/>
    <x v="0"/>
    <x v="2"/>
    <s v="JATENG"/>
    <s v="Jawa Tengah"/>
    <s v="Kab. Magelang"/>
    <n v="6618083"/>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NGARGORETNO"/>
    <x v="4"/>
    <s v="SKP"/>
    <s v="110°11.26.12'E"/>
    <s v="7°37.9.01'S"/>
    <n v="70"/>
    <s v="100/270/350"/>
    <n v="2022"/>
    <x v="5"/>
    <s v="Jl. Raya Karanganyar, Desa Karanganyar Dusun Ngadiwinata RT.02 RW.04 Kec. Borobudur, Kab. Magelang Prov. Jawa Tengah"/>
    <x v="3"/>
    <s v="JAW-JT-MKD-1138"/>
    <s v="NGARGORETNO_MAGELANG"/>
    <x v="1"/>
    <x v="0"/>
    <x v="2"/>
    <s v="JATENG"/>
    <s v="Jawa Tengah"/>
    <s v="Kab. Magelang"/>
    <n v="6618083"/>
    <d v="2022-03-11T00:00:00"/>
    <d v="2022-03-11T00:00:00"/>
    <n v="48"/>
    <x v="1"/>
    <d v="2022-04-10T00:00:00"/>
    <s v="W16-2022"/>
    <s v="Apr-2022"/>
    <s v="TBD"/>
    <s v="TBD"/>
    <s v="TBD"/>
    <s v="TBD"/>
    <x v="0"/>
    <s v="TBD"/>
    <s v="TBD"/>
    <x v="0"/>
    <s v="TBD"/>
    <s v="MW"/>
    <m/>
    <m/>
    <m/>
    <m/>
    <m/>
    <m/>
    <m/>
    <m/>
    <m/>
    <m/>
    <m/>
    <m/>
    <s v="ESR"/>
    <x v="17"/>
    <s v="06.ERM PROCESS"/>
    <x v="12"/>
    <s v="28:04:22-17:04:22: SRFI_x000a_LMS CHANGE TO NOKIA_x000a_13:04:22-13:03:22: ESR PROCESS_x000a_11:02:22: SPK RECEIVED"/>
  </r>
  <r>
    <s v="IBS AMN"/>
    <x v="4"/>
    <s v="TB"/>
    <s v="109°1.11.89'E"/>
    <s v="7°42.13.07'S"/>
    <n v="35"/>
    <s v="60/180/270"/>
    <n v="2022"/>
    <x v="6"/>
    <s v="Jl. Kendeng No. 307 RT. 07 RW. 15, Kelurahan Sidanegara, Kecamatan Cilacap Tengah, Kabupaten Cilacap, Provinsi Jawa Tengah"/>
    <x v="3"/>
    <s v="JAW-JT-CLP-0565"/>
    <s v="JALAN_KENDENG_CILACAP"/>
    <x v="1"/>
    <x v="0"/>
    <x v="2"/>
    <s v="JATENG"/>
    <s v="Jawa Tengah"/>
    <s v="Kab. Cilacap"/>
    <n v="6617993"/>
    <d v="2022-01-28T00:00:00"/>
    <d v="2022-01-28T00:00:00"/>
    <n v="90"/>
    <x v="2"/>
    <d v="2022-02-27T00:00:00"/>
    <s v="W10-2022"/>
    <s v="Feb-2022"/>
    <s v="TBD"/>
    <s v="TBD"/>
    <s v="TBD"/>
    <s v="TBD"/>
    <x v="0"/>
    <s v="TBD"/>
    <s v="TBD"/>
    <x v="0"/>
    <s v="TBD"/>
    <s v="MW"/>
    <d v="2022-02-02T00:00:00"/>
    <m/>
    <m/>
    <m/>
    <m/>
    <m/>
    <m/>
    <m/>
    <m/>
    <m/>
    <m/>
    <m/>
    <s v="CME"/>
    <x v="3"/>
    <s v="20.SRFI"/>
    <x v="40"/>
    <s v="28:04:22-17:04:22: SRFI_x000a_LMS CHANGE TO NOKIA_x000a_13:04:22-27:03:22: SRFI_x000a_23:03:22-16:03:22: COMCASE_x000a_13:03:22-09:03:22: PROSES IZIN KE LL_x000a_06:03:22-16:02:22: NEED REVIEW POWER_x000a_13:02:22-09:02:22: NEED REVIEW TNP HUAWEI_x000a_06:02:22-30:01:22: ESR REVIEW, NEED REVIEW RNP EID_x000a_28:01:22: SPK RELEASED"/>
  </r>
  <r>
    <s v="NGADIROJO AMPEL"/>
    <x v="4"/>
    <s v="TB"/>
    <s v="110°29.54.1'E"/>
    <s v="7°25.7.72'S"/>
    <n v="62"/>
    <s v="90/210/330"/>
    <n v="2022"/>
    <x v="4"/>
    <s v="DK Margosari  RT 001 RW 06 Desa Ngadirojo Kecamatan Gladagsari Kabupaten Boyolali Provinsi Jawa Tengah"/>
    <x v="3"/>
    <s v="JAW-JT-BYL-0359"/>
    <s v="BOYOLALI_AMPEL"/>
    <x v="1"/>
    <x v="0"/>
    <x v="2"/>
    <s v="JATENG"/>
    <s v="Jawa Tengah"/>
    <s v="Kab. Boyolali"/>
    <n v="6618025"/>
    <d v="2022-02-04T00:00:00"/>
    <d v="2022-02-07T00:00:00"/>
    <n v="83"/>
    <x v="2"/>
    <d v="2022-03-06T00:00:00"/>
    <s v="W11-2022"/>
    <s v="Mar-2022"/>
    <s v="TBD"/>
    <s v="TBD"/>
    <s v="TBD"/>
    <s v="TBD"/>
    <x v="0"/>
    <s v="TBD"/>
    <s v="TBD"/>
    <x v="0"/>
    <s v="TBD"/>
    <s v="MW"/>
    <d v="2022-03-08T00:00:00"/>
    <m/>
    <m/>
    <m/>
    <m/>
    <m/>
    <m/>
    <m/>
    <m/>
    <m/>
    <m/>
    <m/>
    <s v="CME"/>
    <x v="3"/>
    <s v="20.SRFI"/>
    <x v="12"/>
    <s v="28:04:22-17:04:22: SRFI_x000a_LMS CHANGE TO NOKIA_x000a_13:04:22-27:03:22: SRFI, PLN_x000a_23:03:22: ME_x000a_20:03:22: WAIT PSB &amp; NEED REVIEW POWER_x000a_13:03:22-09:03:22: PONDASI OG_x000a_06:03:22-16:02:22: NEED REVIEW POWER_x000a_13:02:22-08:02:22: NEED REVIEW RNP EID_x000a_07:02:22: SPK REEASED"/>
  </r>
  <r>
    <s v="PEPETEGOWANU"/>
    <x v="4"/>
    <s v="TB "/>
    <s v="110°39.14.54'E"/>
    <s v="7°1.23.09'S"/>
    <n v="39"/>
    <s v="60/150/320"/>
    <n v="2022"/>
    <x v="4"/>
    <s v="Desa Pepe Dusun Pepe Krajan RT.002 RW.002 Kec. Tegowanu, Kab. Grobogan Prov. Jawa Tengah"/>
    <x v="3"/>
    <s v="JAW-JT-PWD-0048"/>
    <s v="PEPETEGOWANU_GROBOGAN"/>
    <x v="1"/>
    <x v="0"/>
    <x v="2"/>
    <s v="JATENG"/>
    <s v="Jawa Tengah"/>
    <s v="Kab. Grobogan"/>
    <n v="6617993"/>
    <d v="2022-01-28T00:00:00"/>
    <d v="2022-01-28T00:00:00"/>
    <n v="90"/>
    <x v="2"/>
    <d v="2022-02-27T00:00:00"/>
    <s v="W10-2022"/>
    <s v="Feb-2022"/>
    <s v="TBD"/>
    <s v="TBD"/>
    <s v="TBD"/>
    <s v="TBD"/>
    <x v="0"/>
    <s v="TBD"/>
    <s v="TBD"/>
    <x v="0"/>
    <s v="TBD"/>
    <s v="MW"/>
    <d v="2022-02-02T00:00:00"/>
    <m/>
    <m/>
    <m/>
    <m/>
    <m/>
    <m/>
    <m/>
    <m/>
    <m/>
    <m/>
    <m/>
    <s v="CME"/>
    <x v="3"/>
    <s v="20.SRFI"/>
    <x v="12"/>
    <s v="28:04:22-17:04:22: SRFI_x000a_LMS CHANGE TO NOKIA_x000a_13:04:22-27:03:22: SRFI, PLN_x000a_23:03:22: ME_x000a_20:03:22-09:03:22: PONDASI OG_x000a_06:02:22-16:02:22: NEED REVIEW POWER_x000a_13:02:22-09:02:22: NEED REVIEW TNP HUAWEI_x000a_08:02:22: SPK RECEIVED 8 FEB 22"/>
  </r>
  <r>
    <s v="DLISEN LIMPUNG"/>
    <x v="4"/>
    <s v="TB "/>
    <s v="109°55.40.15'E"/>
    <s v="7°0.29.09'S"/>
    <n v="60"/>
    <s v="80/180/340"/>
    <n v="2022"/>
    <x v="4"/>
    <s v="Desa Babadan Dk.Banaran RT.01 RW.03 Kec.Limpung, Kab.Batang Prov. Jawa Tengah"/>
    <x v="3"/>
    <s v="JAW-JT-BTG-0234"/>
    <s v="DLISEN_LIMPUNG"/>
    <x v="1"/>
    <x v="0"/>
    <x v="2"/>
    <s v="JATENG"/>
    <s v="Jawa Tengah"/>
    <s v="Kab. Batang"/>
    <n v="6617993"/>
    <d v="2022-01-28T00:00:00"/>
    <d v="2022-01-28T00:00:00"/>
    <n v="90"/>
    <x v="2"/>
    <d v="2022-02-27T00:00:00"/>
    <s v="W10-2022"/>
    <s v="Feb-2022"/>
    <s v="TBD"/>
    <s v="TBD"/>
    <s v="TBD"/>
    <s v="TBD"/>
    <x v="0"/>
    <s v="TBD"/>
    <s v="TBD"/>
    <x v="0"/>
    <s v="TBD"/>
    <s v="MW"/>
    <d v="2022-02-02T00:00:00"/>
    <m/>
    <m/>
    <m/>
    <m/>
    <m/>
    <m/>
    <m/>
    <m/>
    <m/>
    <m/>
    <m/>
    <s v="CME"/>
    <x v="3"/>
    <s v="20.SRFI"/>
    <x v="12"/>
    <s v="28:04:22-17:04:22: SRFI_x000a_LMS CHANGE TO NOKIA_x000a_13:04:22-27:03:22: SRFI, PLN_x000a_23:03:22: ME_x000a_20:03:22-09:03:22: PONDASI OG_x000a_06:02:22-16:02:22: NEED REVIEW POWER_x000a_13:02:22-09:02:22: NEED REVIEW TNP HUAWEI_x000a_08:02:22: SPK RECEIVED 8 FEB 22"/>
  </r>
  <r>
    <s v="TPI BONANG"/>
    <x v="4"/>
    <s v="TB"/>
    <s v="110°33.11.48'E"/>
    <s v="6°49.52.36'S"/>
    <n v="34"/>
    <s v="110/230/310"/>
    <s v="2022-2024"/>
    <x v="6"/>
    <s v="Desa Morodemak RT.07 RW.02 Kec. Bonang, Kab. Demak Prov. Jawa Tengah"/>
    <x v="3"/>
    <s v="JAW-JT-DMK-0625"/>
    <s v="BONANG_DEMAK"/>
    <x v="1"/>
    <x v="0"/>
    <x v="2"/>
    <s v="JATENG"/>
    <s v="Jawa Tengah"/>
    <s v="Kab. Demak"/>
    <n v="6617993"/>
    <d v="2022-01-28T00:00:00"/>
    <d v="2022-01-28T00:00:00"/>
    <n v="90"/>
    <x v="2"/>
    <d v="2022-02-27T00:00:00"/>
    <s v="W10-2022"/>
    <s v="Feb-2022"/>
    <s v="TBD"/>
    <s v="TBD"/>
    <s v="TBD"/>
    <s v="TBD"/>
    <x v="0"/>
    <s v="TBD"/>
    <s v="TBD"/>
    <x v="0"/>
    <s v="TBD"/>
    <s v="MW"/>
    <d v="2022-02-02T00:00:00"/>
    <m/>
    <m/>
    <m/>
    <m/>
    <m/>
    <m/>
    <m/>
    <m/>
    <m/>
    <m/>
    <m/>
    <s v="CME"/>
    <x v="3"/>
    <s v="20.SRFI"/>
    <x v="12"/>
    <s v="28:04:22-17:04:22: SRFI_x000a_LMS CHANGE TO NOKIA_x000a_13:04:22-27:03:22: SRFI, PLN_x000a_23:03:22: ME_x000a_20:03:22-09:03:22: PONDASI OG_x000a_06:02:22-16:02:22: NEED REVIEW POWER_x000a_13:02:22-09:02:22: NEED REVIEW TNP HUAWEI_x000a_08:02:22: SPK RECEIVED 8 FEB 22"/>
  </r>
  <r>
    <s v="NGUWET_KRANGGAN"/>
    <x v="4"/>
    <s v="TB"/>
    <s v="110°13.55.16'E"/>
    <s v="7°21.56.16'S"/>
    <n v="62"/>
    <s v="90/210/330"/>
    <m/>
    <x v="6"/>
    <s v="TENGAHAN RT 003 RW 003 DESA NGUWET KECAMATAN  KRANGGAN KABUPATEN TEMANGGUNG PROINSI JAWA TENGAH "/>
    <x v="3"/>
    <s v="JAW-JT-TMG-2675"/>
    <s v="TEMANGGUNG_KRANGGAN"/>
    <x v="1"/>
    <x v="0"/>
    <x v="2"/>
    <s v="JATENG"/>
    <s v="Jawa Tengah"/>
    <s v="Kab. Temanggung"/>
    <n v="6618025"/>
    <d v="2022-02-04T00:00:00"/>
    <d v="2022-02-07T00:00:00"/>
    <n v="83"/>
    <x v="2"/>
    <d v="2022-03-06T00:00:00"/>
    <s v="W11-2022"/>
    <s v="Mar-2022"/>
    <s v="TBD"/>
    <s v="TBD"/>
    <s v="TBD"/>
    <s v="TBD"/>
    <x v="0"/>
    <s v="TBD"/>
    <s v="TBD"/>
    <x v="0"/>
    <s v="TBD"/>
    <s v="MW"/>
    <d v="2022-03-08T00:00:00"/>
    <m/>
    <m/>
    <m/>
    <m/>
    <m/>
    <m/>
    <m/>
    <m/>
    <m/>
    <m/>
    <m/>
    <s v="CME"/>
    <x v="3"/>
    <s v="20.SRFI"/>
    <x v="12"/>
    <s v="28:04:22-17:04:22: SRFI_x000a_LMS CHANGE TO NOKIA_x000a_13:04:22-27:03:22: SRFI, PLN_x000a_23:03:22: ME_x000a_20:03:22-09:03:22: PONDASI OG_x000a_06:02:22-16:02:22: NEED REVIEW POWER_x000a_13:02:22-09:02:22: NEED REVIEW TNP HUAWEI_x000a_08:02:22: SPK RECEIVED 8 FEB 22"/>
  </r>
  <r>
    <s v="API_PASIRSARI PEKALONGAN"/>
    <x v="4"/>
    <s v="TB "/>
    <s v="109°37.33.67'E"/>
    <s v="6°54.19.44'S"/>
    <n v="50"/>
    <s v="60/180/300"/>
    <n v="2022"/>
    <x v="4"/>
    <s v="Jl. Parkit GG. 8, Kel. Dadirejo, Kec. Tirto, Kab. Pekalongan Prov. Jawa Tengah"/>
    <x v="3"/>
    <s v="JAW-JT-KJN-1009"/>
    <s v="PASIRSARI_PEKALONGAN"/>
    <x v="1"/>
    <x v="0"/>
    <x v="2"/>
    <s v="JATENG"/>
    <s v="Jawa Tengah"/>
    <s v="Kab. Pekalongan"/>
    <n v="6617993"/>
    <d v="2022-01-28T00:00:00"/>
    <d v="2022-01-28T00:00:00"/>
    <n v="90"/>
    <x v="2"/>
    <d v="2022-02-27T00:00:00"/>
    <s v="W10-2022"/>
    <s v="Feb-2022"/>
    <s v="TBD"/>
    <s v="TBD"/>
    <s v="TBD"/>
    <s v="TBD"/>
    <x v="0"/>
    <s v="TBD"/>
    <s v="TBD"/>
    <x v="0"/>
    <s v="TBD"/>
    <s v="MW"/>
    <d v="2022-02-02T00:00:00"/>
    <m/>
    <m/>
    <m/>
    <m/>
    <m/>
    <m/>
    <m/>
    <m/>
    <m/>
    <m/>
    <m/>
    <s v="CME"/>
    <x v="3"/>
    <s v="20.SRFI"/>
    <x v="12"/>
    <s v="28:04:22-17:04:22: SRFI_x000a_LMS CHANGE TO NOKIA_x000a_13:04:22-30:03:22: PONDASI OG_x000a_27:03:22-09:03:22: MOBDEMOB, STACKING_x000a_06:03:22-16:02:22: NEED REVIEW POWER_x000a_13:02:22-08:02:22: NEED REVIEW TNP HUAWEI_x000a_06:02:22-02:02:22: NEED REVIEW RNP HUAWEI_x000a_30:01:22: ESR REVIEW, NEED REVIEW RNP HUAWEI_x000a_28:01:22: SPK RELEASED"/>
  </r>
  <r>
    <s v="RAKIT2"/>
    <x v="4"/>
    <s v="SKP"/>
    <s v="109°32.27.82'E"/>
    <s v="7°25.47.42'S"/>
    <n v="58"/>
    <s v="60/230/330"/>
    <n v="2022"/>
    <x v="5"/>
    <s v="Jl. Raya Adi Pasir, Desa Adi Pasir RT.01 RW.01 Kec. Rakit, Kab. Banjarnegara Prov. Jawa Tengah"/>
    <x v="3"/>
    <s v="JAW-JT-BNR-0274"/>
    <s v="JALAN_RAYA_RAKIT"/>
    <x v="1"/>
    <x v="0"/>
    <x v="2"/>
    <s v="JATENG"/>
    <s v="Jawa Tengah"/>
    <s v="Kab. Banjarnegara"/>
    <n v="6618083"/>
    <d v="2022-03-11T00:00:00"/>
    <d v="2022-03-11T00:00:00"/>
    <n v="48"/>
    <x v="1"/>
    <d v="2022-04-10T00:00:00"/>
    <s v="W16-2022"/>
    <s v="Apr-2022"/>
    <s v="TBD"/>
    <s v="TBD"/>
    <s v="TBD"/>
    <s v="TBD"/>
    <x v="0"/>
    <s v="TBD"/>
    <s v="TBD"/>
    <x v="0"/>
    <s v="TBD"/>
    <s v="MW"/>
    <m/>
    <m/>
    <m/>
    <m/>
    <m/>
    <m/>
    <m/>
    <m/>
    <m/>
    <m/>
    <m/>
    <m/>
    <s v="NY STIP"/>
    <x v="16"/>
    <s v="06.ERM PROCESS"/>
    <x v="67"/>
    <s v="28:04:22-20:04:22: ESR PROCESS, LMS CHANGE TO NOKIA_x000a_13:04:22-22:03:22: RND NOK: CHANGE DESIGN_x000a_20:03:22-13:02:22: ESR PROCESS_x000a_11:02:22: SPK RECEIVED"/>
  </r>
  <r>
    <s v="TANGGULREJO"/>
    <x v="4"/>
    <s v="SKP"/>
    <s v="110°8.6.79'E"/>
    <s v="7°33.29.92'S"/>
    <n v="41"/>
    <s v="70/200/340"/>
    <n v="2022"/>
    <x v="5"/>
    <s v="Jl. Desa Jengkeling RT 05 RW 04, Dusun Jengkeling, Desa Banjar Harjo Kec. Salaman, Kab. Magelang Prov. Jawa Tengah"/>
    <x v="3"/>
    <s v="JAW-JT-MKD-1139"/>
    <s v="TANGGULREJO_MAGELANG"/>
    <x v="1"/>
    <x v="0"/>
    <x v="2"/>
    <s v="JATENG"/>
    <s v="Jawa Tengah"/>
    <s v="Kab. Magelang"/>
    <n v="6618083"/>
    <d v="2022-03-11T00:00:00"/>
    <d v="2022-03-11T00:00:00"/>
    <n v="48"/>
    <x v="1"/>
    <d v="2022-04-10T00:00:00"/>
    <s v="W16-2022"/>
    <s v="Apr-2022"/>
    <s v="TBD"/>
    <s v="TBD"/>
    <s v="TBD"/>
    <s v="TBD"/>
    <x v="0"/>
    <s v="TBD"/>
    <s v="TBD"/>
    <x v="0"/>
    <s v="TBD"/>
    <s v="MW"/>
    <m/>
    <m/>
    <m/>
    <m/>
    <m/>
    <m/>
    <m/>
    <m/>
    <m/>
    <m/>
    <m/>
    <m/>
    <s v="NY STIP"/>
    <x v="16"/>
    <s v="06.ERM PROCESS"/>
    <x v="67"/>
    <s v="28:04:22-20:04:22: ESR PROCESS, LMS CHANGE TO NOKIA_x000a_13:04:22-22:03:22: RND NOK: CHANGE DESIGN_x000a_20:03:22-13:02:22: ESR PROCESS_x000a_11:02:22: SPK RECEIVED"/>
  </r>
  <r>
    <s v="PANDEKAN"/>
    <x v="4"/>
    <s v="SKP"/>
    <s v="110°8.17.34'E"/>
    <s v="7°24.42.08'S"/>
    <n v="69"/>
    <s v="30/180/270"/>
    <n v="2022"/>
    <x v="5"/>
    <s v="Desa Wonoroto Dusun Krajan RT.01 RW.01 Kec. Windusari, Kab. Magelang Prov. Jawa Tengah"/>
    <x v="3"/>
    <s v="JAW-JT-MKD-1122"/>
    <s v="PANDEKAN_MAGELANG"/>
    <x v="1"/>
    <x v="0"/>
    <x v="2"/>
    <s v="JATENG"/>
    <s v="Jawa Tengah"/>
    <s v="Kab. Magelang"/>
    <n v="6618083"/>
    <d v="2022-03-11T00:00:00"/>
    <d v="2022-03-11T00:00:00"/>
    <n v="48"/>
    <x v="1"/>
    <d v="2022-04-10T00:00:00"/>
    <s v="W16-2022"/>
    <s v="Apr-2022"/>
    <s v="TBD"/>
    <s v="TBD"/>
    <s v="TBD"/>
    <s v="TBD"/>
    <x v="0"/>
    <s v="TBD"/>
    <s v="TBD"/>
    <x v="0"/>
    <s v="TBD"/>
    <s v="MW"/>
    <m/>
    <m/>
    <m/>
    <m/>
    <m/>
    <m/>
    <m/>
    <m/>
    <m/>
    <m/>
    <m/>
    <m/>
    <s v="NY STIP"/>
    <x v="16"/>
    <s v="06.ERM PROCESS"/>
    <x v="12"/>
    <s v="28:04:22-20:04:22: ESR PROCESS, LMS CHANGE TO NOKIA_x000a_13:04:22-22:03:22: RND NOK: CHANGE DESIGN_x000a_20:03:22-13:02:22: ESR PROCESS_x000a_11:02:22: SPK RECEIVED"/>
  </r>
  <r>
    <s v="BLORA RANDUBLATUNG"/>
    <x v="4"/>
    <s v="TB"/>
    <s v="111°21.24.26'E"/>
    <s v="7°10.37.45'S"/>
    <n v="60"/>
    <s v="110/220/300"/>
    <n v="2022"/>
    <x v="5"/>
    <s v="Tlogo Rt 002-RW.001, Desa.Plosorejo, Kec. Randublatung, Kab. Blora. Provinsi Jawa Tengah"/>
    <x v="3"/>
    <s v="JAW-JT-BLA-0129"/>
    <s v="BLORA_RANDUBLATUNG"/>
    <x v="1"/>
    <x v="0"/>
    <x v="2"/>
    <s v="JATENG"/>
    <s v="Jawa Tengah"/>
    <s v="Kab. Blora"/>
    <n v="6618196"/>
    <d v="2022-04-07T00:00:00"/>
    <d v="2022-04-22T00:00:00"/>
    <n v="21"/>
    <x v="4"/>
    <d v="2022-05-07T00:00:00"/>
    <s v="W19-2022"/>
    <s v="May-2022"/>
    <s v="TBD"/>
    <s v="TBD"/>
    <s v="TBD"/>
    <s v="TBD"/>
    <x v="0"/>
    <s v="TBD"/>
    <s v="TBD"/>
    <x v="0"/>
    <s v="TBD"/>
    <m/>
    <m/>
    <m/>
    <m/>
    <m/>
    <m/>
    <m/>
    <m/>
    <m/>
    <m/>
    <m/>
    <m/>
    <m/>
    <s v="NY STIP"/>
    <x v="16"/>
    <s v="06.ERM PROCESS"/>
    <x v="12"/>
    <s v="28:04:22-24:04:22: ERM PROCESS_x000a_22:04:22: SPK RECEIVED"/>
  </r>
  <r>
    <s v="LUBUK_PABRIK"/>
    <x v="4"/>
    <s v="TB"/>
    <s v="106°38.52.22'E"/>
    <s v="2°34.28.71'S"/>
    <n v="50"/>
    <s v="50/240/340"/>
    <n v="2022"/>
    <x v="5"/>
    <s v="Jl. Saipul RT.003 Dusun II Desa Lubuk Pabrik, Kecamatan Lubuk Besar, Kabupaten Bangka Tengah, Provinsi Kepulauan Bangka Belitung."/>
    <x v="0"/>
    <s v="SUM-BB-KBA-0544"/>
    <s v="LUBUK_PABRIK"/>
    <x v="0"/>
    <x v="0"/>
    <x v="1"/>
    <s v="SUMBAGSEL"/>
    <s v="Kepulauan Bangka Belitung"/>
    <s v="Kab. Bangka Tengah"/>
    <n v="6618108"/>
    <d v="2022-03-07T00:00:00"/>
    <d v="2022-03-07T00:00:00"/>
    <n v="52"/>
    <x v="1"/>
    <d v="2022-08-04T00:00:00"/>
    <s v="W32-2022"/>
    <s v="Aug-2022"/>
    <s v="TBD"/>
    <s v="TBD"/>
    <s v="TBD"/>
    <s v="TBD"/>
    <x v="0"/>
    <s v="TBD"/>
    <s v="TBD"/>
    <x v="0"/>
    <s v="TBD"/>
    <s v="MW"/>
    <d v="2022-03-31T00:00:00"/>
    <d v="2022-04-01T00:00:00"/>
    <m/>
    <m/>
    <m/>
    <m/>
    <m/>
    <m/>
    <m/>
    <m/>
    <m/>
    <m/>
    <s v="RFC"/>
    <x v="11"/>
    <s v="10.CME PREPARATION"/>
    <x v="12"/>
    <s v="28:04:22: APD_x000a_24:04:22: BOUPLANK_x000a_20:04:22-10:04:22: SOIL TEST _x000a_06:04:22: REKOM_x000a_03:04:22: IW OG_x000a_30:03:22-15:03:22: VALIDASI RNP TNP_x000a_13:03:22-09:03:22: SURVEY OG &amp; MITRA ASSIGNMENT_x000a_07:03:22: SPK RECEIVED"/>
  </r>
  <r>
    <s v="AIKMEL_LENEK_LAUK"/>
    <x v="4"/>
    <s v="TB"/>
    <s v="116°32.17.89'E"/>
    <s v="8°35.42.64'S"/>
    <n v="50"/>
    <s v="40/120/220"/>
    <n v="2022"/>
    <x v="5"/>
    <s v=" Dusun Asmalang RT.04, Desa Lenek Lauk, Kec.Lenek, Kab. Lombok Timur, Prop. Nusa Tenggara Barat"/>
    <x v="0"/>
    <s v="NUS-NB-SEL-5390"/>
    <s v="AIKMEL_LENEK_LAUK"/>
    <x v="0"/>
    <x v="0"/>
    <x v="0"/>
    <s v="BALINUSRA"/>
    <s v="Nusa Tenggara Barat"/>
    <s v="Kab. Lombok Timur"/>
    <n v="6618108"/>
    <d v="2022-03-07T00:00:00"/>
    <d v="2022-03-07T00:00:00"/>
    <n v="52"/>
    <x v="1"/>
    <d v="2022-08-04T00:00:00"/>
    <s v="W32-2022"/>
    <s v="Aug-2022"/>
    <s v="TBD"/>
    <s v="TBD"/>
    <s v="TBD"/>
    <s v="TBD"/>
    <x v="0"/>
    <s v="TBD"/>
    <s v="TBD"/>
    <x v="0"/>
    <s v="TBD"/>
    <s v="MW"/>
    <d v="2022-04-28T00:00:00"/>
    <m/>
    <m/>
    <m/>
    <m/>
    <m/>
    <m/>
    <m/>
    <m/>
    <m/>
    <m/>
    <m/>
    <s v="SITAC"/>
    <x v="19"/>
    <s v="10.CME PREPARATION"/>
    <x v="12"/>
    <s v="28:04:22: APD_x000a_24:04:22: REKOM OG _x000a_17:04:22: IW CLEAR_x000a_13:04:22-06:04:22: VALIDASI RNP TNP -&gt; IW OG_x000a_03:04:22-18:03:22: IW OG_x000a_17:03:22: VALIDASI RNP TNP_x000a_16:03:22-09:03:22: SURVEY OG_x000a_07:03:22: SPK RECEIVED"/>
  </r>
  <r>
    <s v="PADANG_LEKAT"/>
    <x v="4"/>
    <s v="TB"/>
    <s v="102°34.48.92'E"/>
    <s v="3°39.24.39'S"/>
    <n v="50"/>
    <s v="90/160/300"/>
    <n v="2022"/>
    <x v="9"/>
    <s v="Jalan Desa Tebat Monok Kampung 5 Desa Tebat Monok Kecamatan Kepahiang Kabupaten Kepahiang Provinsi Bengkulu _x000a__x0009__x000a_"/>
    <x v="0"/>
    <s v="SUM-BE-KPH-0202"/>
    <s v="PADANG_LEKAT"/>
    <x v="0"/>
    <x v="0"/>
    <x v="1"/>
    <s v="SUMBAGSEL"/>
    <s v="Bengkulu"/>
    <s v="Kab. Kepahiang"/>
    <n v="6618175"/>
    <d v="2022-04-05T00:00:00"/>
    <d v="2022-04-05T00:00:00"/>
    <n v="23"/>
    <x v="4"/>
    <d v="2022-09-02T00:00:00"/>
    <s v="W36-2022"/>
    <s v="Sep-2022"/>
    <s v="TBD"/>
    <s v="TBD"/>
    <s v="TBD"/>
    <s v="TBD"/>
    <x v="0"/>
    <s v="TBD"/>
    <s v="TBD"/>
    <x v="0"/>
    <s v="TBD"/>
    <m/>
    <d v="2022-04-28T00:00:00"/>
    <m/>
    <m/>
    <m/>
    <m/>
    <m/>
    <m/>
    <m/>
    <m/>
    <m/>
    <m/>
    <m/>
    <s v="SITAC"/>
    <x v="19"/>
    <s v="10.CME PREPARATION"/>
    <x v="12"/>
    <s v="28:04:22: APD_x000a_24:04:22-21:04:22: IW _x000a_20:04:22-13:04:22: VALIDASI RNP TNP_x000a_10:04:22: SURVEY OG_x000a_06:04:22: MITRA ASSIGNMENT_x000a_05:04:22: SPK RECEIVED"/>
  </r>
  <r>
    <s v="EKA_MARGA"/>
    <x v="4"/>
    <s v="TB"/>
    <s v="102°56.13.43'E"/>
    <s v="3°14.52.22'S"/>
    <n v="50"/>
    <s v="30/110/250"/>
    <n v="2022"/>
    <x v="9"/>
    <s v=" RT.04 Kelurahan Eka Marga Kecamatan Lubuk Linggau Selatan II Kota Lubuk Linggau Propinsi Sumatera Selatan"/>
    <x v="0"/>
    <s v="SUM-SS-LLG-1237"/>
    <s v="EKA_MARGA"/>
    <x v="0"/>
    <x v="0"/>
    <x v="1"/>
    <s v="SUMBAGSEL"/>
    <s v="Sumatera Selatan"/>
    <s v="Kota Lubuk Linggau"/>
    <n v="6618175"/>
    <d v="2022-04-05T00:00:00"/>
    <d v="2022-04-05T00:00:00"/>
    <n v="23"/>
    <x v="4"/>
    <d v="2022-09-02T00:00:00"/>
    <s v="W36-2022"/>
    <s v="Sep-2022"/>
    <s v="TBD"/>
    <s v="TBD"/>
    <s v="TBD"/>
    <s v="TBD"/>
    <x v="0"/>
    <s v="TBD"/>
    <s v="TBD"/>
    <x v="0"/>
    <s v="TBD"/>
    <m/>
    <d v="2022-04-28T00:00:00"/>
    <m/>
    <m/>
    <m/>
    <m/>
    <m/>
    <m/>
    <m/>
    <m/>
    <m/>
    <m/>
    <m/>
    <s v="SITAC"/>
    <x v="19"/>
    <s v="10.CME PREPARATION"/>
    <x v="12"/>
    <s v="28:04:22: APD_x000a_24:04:22-21:04:22: IW _x000a_20:04:22-13:04:22: VALIDASI RNP TNP_x000a_10:04:22: SURVEY OG_x000a_06:04:22: MITRA ASSIGNMENT_x000a_05:04:22: SPK RECEIVED"/>
  </r>
  <r>
    <s v="CURUPTIMUR_KARANGANYAR"/>
    <x v="4"/>
    <s v="TB"/>
    <s v="102°32.5.19'E"/>
    <s v="3°27.14.71'S"/>
    <n v="50"/>
    <s v="50/180/280"/>
    <n v="2022"/>
    <x v="4"/>
    <s v="Dusun 3 Desa Kesambe Lama, Kecamatan Curup Timur, Kabupaten Rejang Lebong, Provinsi Bengkulu"/>
    <x v="0"/>
    <s v="SUM-BE-CRP-0185"/>
    <s v="CURUPTIMUR_KARANGANYAR"/>
    <x v="0"/>
    <x v="0"/>
    <x v="1"/>
    <s v="SUMBAGSEL"/>
    <s v="Bengkulu"/>
    <s v="Kab. Rejang Lebong"/>
    <n v="6617949"/>
    <d v="2022-01-25T00:00:00"/>
    <d v="2022-01-28T00:00:00"/>
    <n v="93"/>
    <x v="3"/>
    <d v="2022-06-24T00:00:00"/>
    <s v="W26-2022"/>
    <s v="Jun-2022"/>
    <s v="TBD"/>
    <s v="TBD"/>
    <s v="TBD"/>
    <s v="TBD"/>
    <x v="0"/>
    <s v="TBD"/>
    <s v="TBD"/>
    <x v="0"/>
    <s v="TBD"/>
    <s v="MW"/>
    <d v="2022-03-07T00:00:00"/>
    <d v="2022-03-15T00:00:00"/>
    <m/>
    <m/>
    <m/>
    <m/>
    <m/>
    <m/>
    <m/>
    <m/>
    <m/>
    <m/>
    <s v="CME"/>
    <x v="12"/>
    <s v="14.POURING CONCRETE OG"/>
    <x v="12"/>
    <s v="28:04:22: BACKFILL_x000a_24:04:22: POURING_x000a_20:04:22-17:04:22: REBARRING_x000a_13:04:22-10:04:22: EXCAVATION_x000a_06:04:22: BOUWPLANK_x000a_03:04:22-27:03:22: PREPARE CME_x000a_23:03:22-16:03:22: REKOM_x000a_13:03:22-06:03:22: IW CLEAR_x000a_28:02:22-16:02:22-13:02:22: IW OG_x000a_09:02:22: VALIDASI RNP TNP OG_x000a_08:02:22-30:01:22: SURVEY OG_x000a_28:01:22: SPK RECEIVED FROM EMAIL LMS"/>
  </r>
  <r>
    <s v="TELUKNILAP"/>
    <x v="4"/>
    <s v="TB"/>
    <s v="100°38.19.13'E"/>
    <s v="2°0.26.91'N"/>
    <n v="60"/>
    <s v="30/130/320"/>
    <n v="2022"/>
    <x v="4"/>
    <s v="Jl. Jend. Sudirman RT.003 RW.004 Dusun Karya Nyata Kepenghuluan Teluk Nilap Kecamatan Kubu Babussalam Kabupaten Rokan Hilir Provinsi Riau"/>
    <x v="0"/>
    <s v="SUM-RI-UJT-0951"/>
    <s v="TELUKNILAP"/>
    <x v="0"/>
    <x v="0"/>
    <x v="1"/>
    <s v="SUMBAGTENG"/>
    <s v="Riau"/>
    <s v="Kab. Rokan Hilir"/>
    <n v="6617950"/>
    <d v="2022-01-25T00:00:00"/>
    <d v="2022-01-28T00:00:00"/>
    <n v="93"/>
    <x v="3"/>
    <d v="2022-06-24T00:00:00"/>
    <s v="W26-2022"/>
    <s v="Jun-2022"/>
    <s v="TBD"/>
    <s v="TBD"/>
    <s v="TBD"/>
    <s v="TBD"/>
    <x v="0"/>
    <s v="TBD"/>
    <s v="TBD"/>
    <x v="0"/>
    <s v="TBD"/>
    <s v="MW"/>
    <d v="2022-02-25T00:00:00"/>
    <d v="2022-03-03T00:00:00"/>
    <m/>
    <m/>
    <m/>
    <m/>
    <m/>
    <m/>
    <m/>
    <m/>
    <m/>
    <m/>
    <s v="CME"/>
    <x v="15"/>
    <s v="11.BORE PILE OG"/>
    <x v="12"/>
    <s v="28:04:22: BACKFILL_x000a_24:04:22-13:04:22: BOREPILE_x000a_10:04:22: EXCAVATION_x000a_06:04:22: BOUWPLANK_x000a_03:04:22-13:03:22: RFC_x000a_09:03:22: SOIL TEST_x000a_06:03:22-28:02:22: IW CLEAR_x000a_23:02:22-13:02:22: IW OG_x000a_09:02:22: VALIDASI RNP TNP OG_x000a_08:02:22-30:01:22: SURVEY OG_x000a_28:01:22: SPK RECEIVED FROM EMAIL LMS"/>
  </r>
  <r>
    <s v="JAYAPURA_BUNGA_MAYANG"/>
    <x v="4"/>
    <s v="TB"/>
    <s v="104°16.48.0'E"/>
    <s v="4°27.9.0'S"/>
    <n v="60"/>
    <s v="80/130/330"/>
    <n v="2022"/>
    <x v="4"/>
    <s v="Bunga Mayang RT.014 RW.001 Desa Bunga Mayang, Kecamatan Jayapura, Kabupaten Ogan Komering Ulu Timur, Provinsi Sumatera Selatan"/>
    <x v="0"/>
    <s v="SUM-SS-MPR-1284"/>
    <s v="JAYAPURA_BUNGA_MAYANG"/>
    <x v="0"/>
    <x v="0"/>
    <x v="1"/>
    <s v="SUMBAGSEL"/>
    <s v="Sumatera Selatan"/>
    <s v="Kab. Ogan Komering Ulu Ti"/>
    <n v="6617950"/>
    <d v="2022-01-25T00:00:00"/>
    <d v="2022-01-28T00:00:00"/>
    <n v="93"/>
    <x v="3"/>
    <d v="2022-06-24T00:00:00"/>
    <s v="W26-2022"/>
    <s v="Jun-2022"/>
    <s v="TBD"/>
    <s v="TBD"/>
    <s v="TBD"/>
    <s v="TBD"/>
    <x v="0"/>
    <s v="TBD"/>
    <s v="TBD"/>
    <x v="0"/>
    <s v="TBD"/>
    <s v="MW"/>
    <d v="2022-03-07T00:00:00"/>
    <d v="2022-03-15T00:00:00"/>
    <m/>
    <m/>
    <m/>
    <m/>
    <m/>
    <m/>
    <m/>
    <m/>
    <m/>
    <m/>
    <s v="CME"/>
    <x v="12"/>
    <s v="14.POURING CONCRETE OG"/>
    <x v="12"/>
    <s v="28:04:22: BACKFILL_x000a_24:04:22-13:04:22: REBARRING_x000a_10:04:22: EXCAVATION_x000a_06:04:22-27:03:22: PREPARE CME_x000a_23:03:22-16:03:22: REKOM_x000a_13:03:22-06:03:22: IW CLEAR_x000a_01:03:22: VALIDASI RNP TNP_x000a_28:02:22-13:02:22: IW OG_x000a_09:02:22-30:01:22: SURVEY OG_x000a_28:01:22: SPK RECEIVED FROM EMAIL LMS"/>
  </r>
  <r>
    <s v="LANGKITIN"/>
    <x v="4"/>
    <s v="TB"/>
    <s v="100°24.38.09'E"/>
    <s v="0°48.58.75'N"/>
    <n v="50"/>
    <s v="40/100/270"/>
    <n v="2022"/>
    <x v="10"/>
    <s v="Langkitin Rt 007 / Rw 004 Desa Langkitin Kecamatan Rambah Samo Kabupaten Rokan Hulu Provinsi Riau"/>
    <x v="0"/>
    <s v="SUM-RI-PRP-1112"/>
    <s v="LANGKITIN"/>
    <x v="0"/>
    <x v="0"/>
    <x v="1"/>
    <s v="SUMBAGTENG"/>
    <s v="Riau"/>
    <s v="Kab. Rokan Hulu"/>
    <n v="6618108"/>
    <d v="2022-03-07T00:00:00"/>
    <d v="2022-03-07T00:00:00"/>
    <n v="52"/>
    <x v="1"/>
    <d v="2022-08-04T00:00:00"/>
    <s v="W32-2022"/>
    <s v="Aug-2022"/>
    <s v="TBD"/>
    <s v="TBD"/>
    <s v="TBD"/>
    <s v="TBD"/>
    <x v="0"/>
    <s v="TBD"/>
    <s v="TBD"/>
    <x v="0"/>
    <s v="TBD"/>
    <s v="MW"/>
    <d v="2022-04-10T00:00:00"/>
    <d v="2022-04-11T00:00:00"/>
    <m/>
    <m/>
    <m/>
    <m/>
    <m/>
    <m/>
    <m/>
    <m/>
    <m/>
    <m/>
    <s v="CME"/>
    <x v="20"/>
    <s v="10.CME PREPARATION"/>
    <x v="12"/>
    <s v="28:04:22: BOUWPLANK_x000a_03:04:22: REKOM_x000a_30:03:22-23:03:22: IW CLEAR_x000a_20:03:22-11:03:22: IW OG_x000a_10:03:22: VALIDASI RNP TNP_x000a_09:03:22: SURVEY OG_x000a_07:03:22: SPK RECEIVED"/>
  </r>
  <r>
    <s v="JL_TUANGKU_IMAM_BONJOL"/>
    <x v="4"/>
    <s v="TB"/>
    <s v="99°50.6.62'E"/>
    <s v="0°6.11.97'N"/>
    <n v="50"/>
    <s v="10/290/260"/>
    <n v="2022"/>
    <x v="4"/>
    <s v="Jorong Kampung Cubadak, Nagari Lingkuang Aua, Kecamatan Pasaman, Kabupaten Pasaman Barat, Provinsi Sumatera Barat"/>
    <x v="0"/>
    <s v="SUM-SB-SPE-0821"/>
    <s v="JL_TUANGKU_IMAM_BONJOL"/>
    <x v="0"/>
    <x v="0"/>
    <x v="1"/>
    <s v="SUMBAGTENG"/>
    <s v="Sumatera Barat"/>
    <s v="Kab. Pasaman Barat"/>
    <n v="6617950"/>
    <d v="2022-01-25T00:00:00"/>
    <d v="2022-01-28T00:00:00"/>
    <n v="93"/>
    <x v="3"/>
    <d v="2022-06-24T00:00:00"/>
    <s v="W26-2022"/>
    <s v="Jun-2022"/>
    <s v="TBD"/>
    <s v="TBD"/>
    <s v="TBD"/>
    <s v="TBD"/>
    <x v="0"/>
    <s v="TBD"/>
    <s v="TBD"/>
    <x v="0"/>
    <s v="TBD"/>
    <s v="MW"/>
    <d v="2022-04-26T00:00:00"/>
    <m/>
    <m/>
    <m/>
    <m/>
    <m/>
    <m/>
    <m/>
    <m/>
    <m/>
    <m/>
    <m/>
    <s v="RFC"/>
    <x v="20"/>
    <s v="10.CME PREPARATION"/>
    <x v="12"/>
    <s v="28:04:22: BOUWPLANK_x000a_24:04:22-20:04:22: RFC_x000a_17:04:22-06:04:22: REKOM_x000a_03:04:22-01:04:22: IW OG_x000a_30:03:22: VALIDASI RNP TNP_x000a_27:03:22-16:03:22: IW OG_x000a_14:03:22: VALIDASI RNP TNP_x000a_13:03:22-13:02:22: IW OG_x000a_09:02:22-30:01:22: SURVEY OG_x000a_28:01:22: SPK RECEIVED FROM EMAIL LMS"/>
  </r>
  <r>
    <s v="WIJAYA_KUSUMA_GROGOL"/>
    <x v="4"/>
    <s v="TB"/>
    <s v="106°46.33.41'E"/>
    <s v="6°8.58.33'S"/>
    <n v="25"/>
    <s v="40/200/290"/>
    <n v="2022"/>
    <x v="5"/>
    <s v="Kp Baru RT 013 RW 05, Kelurahan Wijaya Kesuma, Kecamatan Grogol Petamburan, Kota Jakarta Barat, DKI Jakarta"/>
    <x v="2"/>
    <s v="JAW-JK-GGP-0443"/>
    <s v="WIJAYA_KUSUMA_GROGOL"/>
    <x v="0"/>
    <x v="0"/>
    <x v="3"/>
    <s v="JABODETABEK"/>
    <s v="DKI Jakarta"/>
    <s v="Kota Adm. Jakarta Barat"/>
    <n v="6618106"/>
    <d v="2022-03-07T00:00:00"/>
    <d v="2022-03-07T00:00:00"/>
    <n v="52"/>
    <x v="1"/>
    <d v="2022-08-04T00:00:00"/>
    <s v="W32-2022"/>
    <s v="Aug-2022"/>
    <s v="TBD"/>
    <s v="TBD"/>
    <s v="TBD"/>
    <s v="TBD"/>
    <x v="0"/>
    <s v="TBD"/>
    <s v="TBD"/>
    <x v="0"/>
    <s v="TBD"/>
    <s v="MW"/>
    <d v="2022-04-28T00:00:00"/>
    <m/>
    <m/>
    <n v="10.6"/>
    <d v="2022-04-27T00:00:00"/>
    <m/>
    <m/>
    <m/>
    <m/>
    <m/>
    <m/>
    <m/>
    <s v="PRESITAC"/>
    <x v="13"/>
    <s v="15.CURRING TIME"/>
    <x v="12"/>
    <s v="28:04:22: CURRING_x000a_24:04:22-13:04:22: VALIDASI_x000a_10:04:22-03:04:22: IW CLEAR_x000a_30:03:22-09:02:22: SURVEY OG_x000a_07:02:22: SPK RELEASED"/>
  </r>
  <r>
    <s v="KRANI_JAYA"/>
    <x v="4"/>
    <s v="TB"/>
    <s v="102°54.6.2'E"/>
    <s v="2°30.49.44'S"/>
    <n v="60"/>
    <s v="90/160/350"/>
    <n v="2022"/>
    <x v="4"/>
    <s v="Dusun 4 Desa Jadimulya Kecamatan Nibung Kabupaten Musi Rawas Provinsi Sumatra Selatan"/>
    <x v="0"/>
    <s v="SUM-SS-RPT-1104"/>
    <s v="KRANI_JAYA"/>
    <x v="0"/>
    <x v="0"/>
    <x v="1"/>
    <s v="SUMBAGSEL"/>
    <s v="Sumatera Selatan"/>
    <s v="Kab. Musi Rawas Utara"/>
    <n v="6617950"/>
    <d v="2022-01-25T00:00:00"/>
    <d v="2022-01-28T00:00:00"/>
    <n v="93"/>
    <x v="3"/>
    <d v="2022-06-24T00:00:00"/>
    <s v="W26-2022"/>
    <s v="Jun-2022"/>
    <s v="TBD"/>
    <s v="TBD"/>
    <s v="TBD"/>
    <s v="TBD"/>
    <x v="0"/>
    <s v="TBD"/>
    <s v="TBD"/>
    <x v="0"/>
    <s v="TBD"/>
    <s v="MW"/>
    <d v="2022-02-25T00:00:00"/>
    <d v="2022-03-02T00:00:00"/>
    <m/>
    <m/>
    <m/>
    <m/>
    <m/>
    <m/>
    <m/>
    <m/>
    <m/>
    <m/>
    <s v="CME"/>
    <x v="13"/>
    <s v="15.CURRING TIME"/>
    <x v="12"/>
    <s v="28:04:22: CURRING_x000a_24:04:22-17:04:22: REBARRING_x000a_13:04:22-10:04:22: EXCAVATION_x000a_06:04:22-03:04:22: PREPARE CME_x000a_30:03:22-27:03:22: REKOM OG_x000a_23:03:22-06:03:22: REKOM_x000a_28:02:22: IW CLEAR_x000a_23:02:22-13:02:22: IW OG_x000a_09:02:22-30:01:22: SURVEY OG_x000a_28:01:22: SPK RECEIVED FROM EMAIL LMS"/>
  </r>
  <r>
    <s v="RUPIT_NOMAN_BARU"/>
    <x v="4"/>
    <s v="TB"/>
    <s v="102°49.50.75'E"/>
    <s v="2°48.45.02'S"/>
    <n v="60"/>
    <s v="30/230/320"/>
    <n v="2022"/>
    <x v="4"/>
    <s v="Kampung 7 Desa Noman Baru, Kecamatan Rupit, Kabupaten Musi Rawas Utara, Provinsi Sumatera Selatan"/>
    <x v="0"/>
    <s v="SUM-SS-RPT-1109"/>
    <s v="RUPIT_NOMAN_BARU"/>
    <x v="0"/>
    <x v="0"/>
    <x v="1"/>
    <s v="SUMBAGSEL"/>
    <s v="Sumatera Selatan"/>
    <s v="Kab. Musi Rawas Utara"/>
    <n v="6617950"/>
    <d v="2022-01-25T00:00:00"/>
    <d v="2022-01-28T00:00:00"/>
    <n v="93"/>
    <x v="3"/>
    <d v="2022-06-24T00:00:00"/>
    <s v="W26-2022"/>
    <s v="Jun-2022"/>
    <s v="TBD"/>
    <s v="TBD"/>
    <s v="TBD"/>
    <s v="TBD"/>
    <x v="0"/>
    <s v="TBD"/>
    <s v="TBD"/>
    <x v="0"/>
    <s v="TBD"/>
    <s v="MW"/>
    <d v="2022-03-07T00:00:00"/>
    <d v="2022-03-15T00:00:00"/>
    <m/>
    <m/>
    <m/>
    <m/>
    <m/>
    <m/>
    <m/>
    <m/>
    <m/>
    <m/>
    <s v="CME"/>
    <x v="13"/>
    <s v="15.CURRING TIME"/>
    <x v="12"/>
    <s v="28:04:22: CURRING_x000a_24:04:22-17:04:22: REBARRING_x000a_13:04:22-10:04:22: EXCAVATION_x000a_06:04:22-27:03:22: PREPARE CME_x000a_23:03:22-16:03:22: REKOM_x000a_13:03:22-06:03:22: IW CLEAR_x000a_01:03:22: UNDER RNP TNP REVIEW, PERGESERAN KANDIDAT_x000a_28:02:22-16:02:22: IW OG_x000a_13:02:22-11:02:22: VALIDASI RNP TNP_x000a_09:02:22-30:01:22: SURVEY OG_x000a_28:01:22: SPK RECEIVED FROM EMAIL LMS"/>
  </r>
  <r>
    <s v="PASAR_BERSIH_CENGKARENG"/>
    <x v="4"/>
    <s v="TB"/>
    <s v="106°44.25.7'E"/>
    <s v="6°8.17.61'S"/>
    <n v="25"/>
    <s v="90/210/330"/>
    <n v="2022"/>
    <x v="5"/>
    <s v="Jl. Raya Boulevard RT 004 RW 014, Kel. Cengkareng Timur, Kec. Cengkareng, Jakarta Barat, DKI Jakarta"/>
    <x v="2"/>
    <s v="JAW-JK-GGP-0445"/>
    <s v="PASAR_BERSIH_CENGKARENG"/>
    <x v="0"/>
    <x v="0"/>
    <x v="3"/>
    <s v="JABODETABEK"/>
    <s v="DKI Jakarta"/>
    <s v="Kota Adm. Jakarta Barat"/>
    <n v="6618106"/>
    <d v="2022-03-07T00:00:00"/>
    <d v="2022-03-07T00:00:00"/>
    <n v="52"/>
    <x v="1"/>
    <d v="2022-08-04T00:00:00"/>
    <s v="W32-2022"/>
    <s v="Aug-2022"/>
    <s v="TBD"/>
    <s v="TBD"/>
    <s v="TBD"/>
    <s v="TBD"/>
    <x v="0"/>
    <s v="TBD"/>
    <s v="TBD"/>
    <x v="0"/>
    <s v="TBD"/>
    <s v="MW"/>
    <m/>
    <m/>
    <s v="PLN NY"/>
    <s v="PLN NY"/>
    <s v="null"/>
    <m/>
    <m/>
    <m/>
    <m/>
    <m/>
    <m/>
    <m/>
    <s v="RFC"/>
    <x v="13"/>
    <s v="15.CURRING TIME"/>
    <x v="12"/>
    <s v="28:04:22: CURRING_x000a_24:04:22-20:04:22: CME PREPARATION_x000a_17:04:22-03:04:22: IW CLEAR_x000a_30:03:22-09:02:22: SURVEY OG_x000a_07:02:22: SPK RELEASED"/>
  </r>
  <r>
    <s v="PEKIJING_GEDEG_KALANGANYAR"/>
    <x v="4"/>
    <s v="TB"/>
    <s v="106°6.16.03'E"/>
    <s v="6°7.29.28'S"/>
    <n v="60"/>
    <s v="80/150/240/350"/>
    <n v="2022"/>
    <x v="5"/>
    <s v="Kp.Pekijing RT.007/RW.008 Kelurahan Kalanganyar, Kecamatan Taktakan, Kota Serang, Provinsi Banten"/>
    <x v="2"/>
    <s v="JAW-BT-SRG-0061"/>
    <s v="PEKIJING_GEDEG_KALANGANYAR"/>
    <x v="0"/>
    <x v="0"/>
    <x v="3"/>
    <s v="JABODETABEK"/>
    <s v="Banten"/>
    <s v="Kab. Serang"/>
    <n v="6618106"/>
    <d v="2022-03-07T00:00:00"/>
    <d v="2022-03-07T00:00:00"/>
    <n v="52"/>
    <x v="1"/>
    <d v="2022-08-04T00:00:00"/>
    <s v="W32-2022"/>
    <s v="Aug-2022"/>
    <s v="TBD"/>
    <s v="TBD"/>
    <s v="TBD"/>
    <s v="TBD"/>
    <x v="0"/>
    <s v="TBD"/>
    <s v="TBD"/>
    <x v="0"/>
    <s v="TBD"/>
    <s v="MW"/>
    <d v="2022-04-26T00:00:00"/>
    <d v="2022-04-28T00:00:00"/>
    <m/>
    <n v="6.6"/>
    <d v="2022-04-26T00:00:00"/>
    <m/>
    <m/>
    <m/>
    <m/>
    <m/>
    <m/>
    <m/>
    <s v="CME"/>
    <x v="13"/>
    <s v="15.CURRING TIME"/>
    <x v="12"/>
    <s v="28:04:22: CURRING_x000a_24:04:22-20:04:22: POURING_x000a_17:04:22-13:04:22: RFC_x000a_10:04:22-03:04:22: IW CLEAR_x000a_30:03:22-20:03:22: IW OG_x000a_16:03:22-13:03:22: VALIDASI RNP TNP OG_x000a_12:03:22-09:03:22: SURVEY OG &amp; MITRA ASSIGNMENT_x000a_07:03:22: SPK RECEIVED"/>
  </r>
  <r>
    <s v="DAMAR_AIR_KELIK"/>
    <x v="4"/>
    <s v="TB"/>
    <s v="108°7.51.15'E"/>
    <s v="2°42.31.48'S"/>
    <n v="60"/>
    <s v="0/110/340"/>
    <n v="2022"/>
    <x v="4"/>
    <s v="Jl. Bandara-Manggar, RT.015, RW. 005, Dusun Air Lanci, Desa Air Kelik, Kecamatan Damar, Kabupaten Belitung Timur, Provinsi Kepulauan Bangka Belitung"/>
    <x v="0"/>
    <s v="SUM-BB-MGR-0525"/>
    <s v="DAMAR_AIR_KELIK"/>
    <x v="0"/>
    <x v="0"/>
    <x v="1"/>
    <s v="SUMBAGSEL"/>
    <s v="Kepulauan Bangka Belitung"/>
    <s v="Kab. Belitung Timur"/>
    <n v="6617949"/>
    <d v="2022-01-25T00:00:00"/>
    <d v="2022-01-28T00:00:00"/>
    <n v="93"/>
    <x v="3"/>
    <d v="2022-06-24T00:00:00"/>
    <s v="W26-2022"/>
    <s v="Jun-2022"/>
    <s v="TBD"/>
    <s v="TBD"/>
    <s v="TBD"/>
    <s v="TBD"/>
    <x v="0"/>
    <s v="TBD"/>
    <s v="TBD"/>
    <x v="0"/>
    <s v="TBD"/>
    <s v="MW"/>
    <d v="2022-02-25T00:00:00"/>
    <d v="2022-03-02T00:00:00"/>
    <m/>
    <m/>
    <m/>
    <m/>
    <m/>
    <m/>
    <m/>
    <m/>
    <m/>
    <m/>
    <s v="CME"/>
    <x v="13"/>
    <s v="15.CURRING TIME"/>
    <x v="12"/>
    <s v="28:04:22: CURRING_x000a_24:04:22-20:04:22: REBARRING_x000a_17:04:22-10:04:22: BOUWPLANK_x000a_06:04:22: EXCAVATION_x000a_03:04:22-27:03:22: PREPARE CME_x000a_23:03:22-09:03:22: REKOM_x000a_06:02:22-23:02:22: IW CLEAR_x000a_20:02:22-16:02:22: IW OG_x000a_13:02:22-30:01:22: SURVEY OG_x000a_28:01:22: SPK RECEIVED FROM EMAIL LMS"/>
  </r>
  <r>
    <s v="KELURAHAN_PANGKALAN_KERINCI_TIMUR"/>
    <x v="4"/>
    <s v="TB"/>
    <s v="101°52.9.15'E"/>
    <s v="0°22.48.97'N"/>
    <n v="50"/>
    <s v="90/170/350"/>
    <n v="2022"/>
    <x v="4"/>
    <s v="Jalan Datuk Bandar RT.001 RW.004 Kel. Pangkalan Kerinci Timur Kec. Pangkalan Kerinci Kab. Pelalawan Provinsi Riau_x0009__x0009__x0009__x0009__x000a_"/>
    <x v="0"/>
    <s v="SUM-RI-PKK-1155"/>
    <s v="KELURAHAN_PANGKALAN_KERINCI_TIMUR"/>
    <x v="0"/>
    <x v="0"/>
    <x v="1"/>
    <s v="SUMBAGTENG"/>
    <s v="Riau"/>
    <s v="Kab. Pelalawan"/>
    <n v="6617950"/>
    <d v="2022-01-25T00:00:00"/>
    <d v="2022-01-28T00:00:00"/>
    <n v="93"/>
    <x v="3"/>
    <d v="2022-06-24T00:00:00"/>
    <s v="W26-2022"/>
    <s v="Jun-2022"/>
    <s v="TBD"/>
    <s v="TBD"/>
    <s v="TBD"/>
    <s v="TBD"/>
    <x v="0"/>
    <s v="TBD"/>
    <s v="TBD"/>
    <x v="0"/>
    <s v="TBD"/>
    <s v="MW"/>
    <d v="2022-04-10T00:00:00"/>
    <d v="2022-04-11T00:00:00"/>
    <m/>
    <m/>
    <m/>
    <m/>
    <m/>
    <m/>
    <m/>
    <m/>
    <m/>
    <m/>
    <s v="CME"/>
    <x v="9"/>
    <s v="16.TOWER ERECTION OG"/>
    <x v="12"/>
    <s v="28:04:22: ERECTION_x000a_24:04:22: BACKFILL_x000a_20:04:2217:04:22: REBARRING_x000a_13:04:22: EXCAVATION_x000a_10:04:22-06:04:22: BOUWPLANK_x000a_03:04:22-20:03:22: REKOM OG_x000a_16:03:22-09:03:22: IW CLEAR_x000a_06:03:22-23:02:22: IW OG_x000a_20:02:22-16:02:22: VALIDASI RNP TNP OG_x000a_13:02:22-30:01:22: SURVEY OG_x000a_28:01:22: SPK RECEIVED FROM EMAIL LMS"/>
  </r>
  <r>
    <s v="CIPENDEUY_STADION_SUKABETAH"/>
    <x v="4"/>
    <s v="TB"/>
    <s v="107°23.19.22'E"/>
    <s v="6°43.52.65'S"/>
    <n v="50"/>
    <s v="135/240/330"/>
    <n v="2022"/>
    <x v="15"/>
    <s v="Kp. Sukabetah Rt. 003 Rw. 011 Desa. Ciharahas Kec. Cipeundeuy Kab Bandung Barat Provinsi Jawa Barat"/>
    <x v="0"/>
    <s v="JAW-JB-NPH-4381"/>
    <s v="CIPENDEUY_STADION_SUKABETAH"/>
    <x v="0"/>
    <x v="0"/>
    <x v="2"/>
    <s v="JABAR"/>
    <s v="Jawa Barat"/>
    <s v="Kab. Bandung Barat"/>
    <n v="6618108"/>
    <d v="2022-03-07T00:00:00"/>
    <d v="2022-03-07T00:00:00"/>
    <n v="52"/>
    <x v="1"/>
    <d v="2022-08-04T00:00:00"/>
    <s v="W32-2022"/>
    <s v="Aug-2022"/>
    <s v="TBD"/>
    <s v="TBD"/>
    <s v="TBD"/>
    <s v="TBD"/>
    <x v="0"/>
    <s v="TBD"/>
    <s v="TBD"/>
    <x v="0"/>
    <s v="TBD"/>
    <s v="MW"/>
    <d v="2022-04-11T00:00:00"/>
    <d v="2022-04-13T00:00:00"/>
    <m/>
    <m/>
    <m/>
    <m/>
    <m/>
    <m/>
    <m/>
    <m/>
    <m/>
    <m/>
    <s v="CME"/>
    <x v="9"/>
    <s v="16.TOWER ERECTION OG"/>
    <x v="12"/>
    <s v="28:04:22: ERECTION_x000a_24:04:22: CURRING _x000a_20:04:22: REBARRING_x000a_17:04:22-13:04:22: REKOM_x000a_10:04:22-05:04:22: UNDER TNP _x000a_03:04:22-27:03:22: REHUNTING_x000a_23:03:22-13:03:22: IW OG_x000a_11:03:22: VALIDASI RNP TNP_x000a_09:03:22: SURVEY OG_x000a_07:03:22: SPK RECEIVED"/>
  </r>
  <r>
    <s v="CITAMAN_JERNIH"/>
    <x v="4"/>
    <s v="TB"/>
    <s v="98°57.24.93'E"/>
    <s v="3°33.30.4'N"/>
    <n v="50"/>
    <s v="40/170/260"/>
    <n v="2022"/>
    <x v="6"/>
    <s v="Jalan Merak Dusun VI, Desa Citaman Jernih, Kecamatan Perbaungan, Kabupaten Serdang Bedagai, Provinsi Sumatera Utara"/>
    <x v="0"/>
    <s v="SUM-SU-SRH-2244"/>
    <s v="CITAMAN_JERNIH"/>
    <x v="0"/>
    <x v="0"/>
    <x v="1"/>
    <s v="SUMBAGUT"/>
    <s v="Sumatera Utara"/>
    <s v="Kab. Serdang Bedagai"/>
    <n v="6617950"/>
    <d v="2022-01-25T00:00:00"/>
    <d v="2022-01-28T00:00:00"/>
    <n v="93"/>
    <x v="3"/>
    <d v="2022-06-24T00:00:00"/>
    <s v="W26-2022"/>
    <s v="Jun-2022"/>
    <s v="TBD"/>
    <s v="TBD"/>
    <s v="TBD"/>
    <s v="TBD"/>
    <x v="0"/>
    <s v="TBD"/>
    <s v="TBD"/>
    <x v="0"/>
    <s v="TBD"/>
    <s v="MW"/>
    <d v="2022-03-07T00:00:00"/>
    <d v="2022-03-15T00:00:00"/>
    <m/>
    <m/>
    <m/>
    <m/>
    <m/>
    <m/>
    <m/>
    <m/>
    <m/>
    <m/>
    <s v="CME"/>
    <x v="9"/>
    <s v="16.TOWER ERECTION OG"/>
    <x v="12"/>
    <s v="28:04:22: ERECTION_x000a_24:04:22: CURRING TIME_x000a_20:04:22-17:04:22: EXCAVATION_x000a_13:04:22 BOUWPLANK_x000a_10:04:22-06:04:22: MOBDEMOB PREPARE CME_x000a_03:04:22-23:03:22: PERMIT OG_x000a_20:03:22-09:03:22: REKOM_x000a_06:03:22-23:02:22: IW CLEAR_x000a_20:02:22-13:02:22: IW OG_x000a_09:02:22: IW OG, RNP TNP OK_x000a_07:02:22: VALIDASI RNP TNP OG_x000a_02:02:22-30:01:22: SURVEY OG_x000a_28:01:22: SPK RECEIVED FROM EMAIL LMS"/>
  </r>
  <r>
    <s v="LUBUK_SABAN"/>
    <x v="4"/>
    <s v="TB"/>
    <s v="99°1.43.13'E"/>
    <s v="3°36.38.69'N"/>
    <n v="50"/>
    <s v="40/170/280"/>
    <n v="2022"/>
    <x v="4"/>
    <s v="Dusun V Desa Lubuk Saban Kecamatan Pantai Cermin Kabupaten Serdang Bedagai Provinsi Sumatera Utara"/>
    <x v="0"/>
    <s v="SUM-SU-SRH-2248"/>
    <s v="LUBUK_SABAN"/>
    <x v="0"/>
    <x v="0"/>
    <x v="1"/>
    <s v="SUMBAGUT"/>
    <s v="Sumatera Utara"/>
    <s v="Kab. Serdang Bedagai"/>
    <n v="6617950"/>
    <d v="2022-01-25T00:00:00"/>
    <d v="2022-01-28T00:00:00"/>
    <n v="93"/>
    <x v="3"/>
    <d v="2022-06-24T00:00:00"/>
    <s v="W26-2022"/>
    <s v="Jun-2022"/>
    <s v="TBD"/>
    <s v="TBD"/>
    <s v="TBD"/>
    <s v="TBD"/>
    <x v="0"/>
    <s v="TBD"/>
    <s v="TBD"/>
    <x v="0"/>
    <s v="TBD"/>
    <s v="MW"/>
    <d v="2022-03-31T00:00:00"/>
    <d v="2022-04-01T00:00:00"/>
    <m/>
    <m/>
    <m/>
    <m/>
    <m/>
    <m/>
    <m/>
    <m/>
    <m/>
    <m/>
    <s v="CME"/>
    <x v="9"/>
    <s v="16.TOWER ERECTION OG"/>
    <x v="12"/>
    <s v="28:04:22: ERECTION_x000a_24:04:22-: CURRING_x000a_20:04:22-17:04:22: EXCAVATION_x000a_13:04:22-10:04:22: BOUWPLANK_x000a_06:04:22-16:03:22: REKOM_x000a_13:03:22-06:03:22: IW CLEAR_x000a_28:02:22-13:02:22: IW OG_x000a_09:02:22: IW OG, RNP TNP OK_x000a_07:02:22: VALIDASI RNP TNP OG_x000a_02:02:22-30:01:22: SURVEY OG_x000a_28:01:22: SPK RECEIVED FROM EMAIL LMS"/>
  </r>
  <r>
    <s v="LAUT_TADOR_TANJUNG_SERI"/>
    <x v="4"/>
    <s v="TB"/>
    <s v="99°18.25.16'E"/>
    <s v="3°19.22.37'N"/>
    <n v="40"/>
    <s v="0/190/270"/>
    <n v="2022"/>
    <x v="4"/>
    <s v="Jl. Pasar mati, dusun VI, desa tanjung seri, kecamatan lau tador, kabupaten batu bara"/>
    <x v="0"/>
    <s v="SUM-SU-LMP-2231"/>
    <s v="LAUT_TADOR_TANJUNG_SERI"/>
    <x v="0"/>
    <x v="0"/>
    <x v="1"/>
    <s v="SUMBAGUT"/>
    <s v="Sumatera Utara"/>
    <s v="Kab. Batu Bara"/>
    <n v="6617950"/>
    <d v="2022-01-25T00:00:00"/>
    <d v="2022-01-28T00:00:00"/>
    <n v="93"/>
    <x v="3"/>
    <d v="2022-06-24T00:00:00"/>
    <s v="W26-2022"/>
    <s v="Jun-2022"/>
    <s v="TBD"/>
    <s v="TBD"/>
    <s v="TBD"/>
    <s v="TBD"/>
    <x v="0"/>
    <s v="TBD"/>
    <s v="TBD"/>
    <x v="0"/>
    <s v="TBD"/>
    <s v="MW"/>
    <d v="2022-03-08T00:00:00"/>
    <d v="2022-03-09T00:00:00"/>
    <m/>
    <m/>
    <m/>
    <m/>
    <m/>
    <m/>
    <m/>
    <m/>
    <m/>
    <m/>
    <s v="CME"/>
    <x v="9"/>
    <s v="16.TOWER ERECTION OG"/>
    <x v="40"/>
    <s v="28:04:22: ERECTION_x000a_24:04:22: CURRING_x000a_20:04:22-17:04:22: REBARRING_x000a_13:04:22-10:04:22: EXCAVATION_x000a_06:04:22: BOUWPLANK_x000a_03:04:22-13:03:22: PERMIT OG_x000a_09:03:22-06:03:22: REKOM OG_x000a_28:02:22-20:02:22: IW CLEAR_x000a_16:02:22-13:02:22: IW OG_x000a_09:02:22-30:01:22: SURVEY OG_x000a_28:01:22: SPK RECEIVED FROM EMAIL LMS"/>
  </r>
  <r>
    <s v="CIGOONG_SELATAN_CIKULUR"/>
    <x v="4"/>
    <s v="TB"/>
    <s v="106°11.22.31'E"/>
    <s v="6°23.21.02'S"/>
    <n v="70"/>
    <s v="70/170/300"/>
    <n v="2022"/>
    <x v="4"/>
    <s v="KP.SELAPANJANG RT.009/003 KEL.CIGOONG SELATAN KEC.CIKULUR"/>
    <x v="2"/>
    <s v="JAW-BT-RKB-0766"/>
    <s v="CIGOONG_SELATAN_CIKULUR"/>
    <x v="0"/>
    <x v="0"/>
    <x v="4"/>
    <s v="JABODETABEK"/>
    <s v="Banten"/>
    <s v="Kab. Lebak"/>
    <n v="6617948"/>
    <d v="2022-01-25T00:00:00"/>
    <d v="2022-01-28T00:00:00"/>
    <n v="93"/>
    <x v="3"/>
    <d v="2022-06-24T00:00:00"/>
    <s v="W26-2022"/>
    <s v="Jun-2022"/>
    <s v="TBD"/>
    <s v="TBD"/>
    <s v="TBD"/>
    <s v="TBD"/>
    <x v="0"/>
    <s v="TBD"/>
    <s v="TBD"/>
    <x v="0"/>
    <s v="TBD"/>
    <s v="MW"/>
    <s v="3/7/2022, resend 28 apr 22"/>
    <m/>
    <m/>
    <n v="10.6"/>
    <d v="2022-04-20T00:00:00"/>
    <m/>
    <m/>
    <m/>
    <m/>
    <m/>
    <m/>
    <m/>
    <s v="CME"/>
    <x v="9"/>
    <s v="16.TOWER ERECTION OG"/>
    <x v="12"/>
    <s v="28:04:22: ERECTION_x000a_24:04:22: POURING_x000a_20:04:22: REBARRING_x000a_17:04:22-13:04:22: EXCAVATION_x000a_10:04:22-03:04:22: RFC_x000a_30:03:22-06:03:22: REKOM OG_x000a_28:02:22: IW CLEAR &amp; PARALEL COLLECT DOC_x000a_23:02:22-16:02:22: IW OG_x000a_13:02:22-03:02:22: VALIDASI RNP TNP_x000a_02:02:22-30:01:22: SURVEY OG_x000a_28:01:22: SPK RECEIVED FROM EMAIL LMS"/>
  </r>
  <r>
    <s v="NGADILUWIH_REMBANG"/>
    <x v="4"/>
    <s v="TB"/>
    <s v="111°59.42.0'E"/>
    <s v="7°53.16.91'S"/>
    <n v="50"/>
    <s v="40/170/260"/>
    <n v="2022"/>
    <x v="10"/>
    <s v="Dusun Mitiran RT.002 RW.007 Desa Rembang Kecamatan Ngadiluwih Kabupaten Kediri Provinsi Jawa Timur"/>
    <x v="0"/>
    <s v="JAW-JI-KDR-4344"/>
    <s v="NGADILUWIH_REMBANG"/>
    <x v="0"/>
    <x v="0"/>
    <x v="0"/>
    <s v="JATIM"/>
    <s v="Jawa Timur"/>
    <s v="Kab. Kediri"/>
    <n v="6618108"/>
    <d v="2022-03-07T00:00:00"/>
    <d v="2022-03-07T00:00:00"/>
    <n v="52"/>
    <x v="1"/>
    <d v="2022-08-04T00:00:00"/>
    <s v="W32-2022"/>
    <s v="Aug-2022"/>
    <s v="TBD"/>
    <s v="TBD"/>
    <s v="TBD"/>
    <s v="TBD"/>
    <x v="0"/>
    <s v="TBD"/>
    <s v="TBD"/>
    <x v="0"/>
    <s v="TBD"/>
    <s v="MW"/>
    <d v="2022-04-28T00:00:00"/>
    <m/>
    <m/>
    <m/>
    <m/>
    <m/>
    <m/>
    <m/>
    <m/>
    <m/>
    <m/>
    <m/>
    <s v="CME"/>
    <x v="9"/>
    <s v="16.TOWER ERECTION OG"/>
    <x v="12"/>
    <s v="28:04:22: ERECTION_x000a_24:04:22: POURING_x000a_20:04:22-17:04:22: REBARRING_x000a_13:04:22: EXCAVATION_x000a_10:04:22-03:04:22: IW CLEAR_x000a_30:03:22-15:03:22: IW OG_x000a_13:03:22-09:03:22: SURVEY OG &amp; MITRA ASSIGNMENT_x000a_07:03:22: SPK RECEIVED"/>
  </r>
  <r>
    <s v="BANYUBIRU_TEMBONG"/>
    <x v="4"/>
    <s v="TB"/>
    <s v="105°50.54.89'E"/>
    <s v="6°20.2.04'S"/>
    <n v="50"/>
    <s v="60/240/320"/>
    <n v="2022"/>
    <x v="4"/>
    <s v="Kp. Galaya RT 005 RW 003 Desa Tembong, Kec. Carita Kab Pandeglang, Provinsi Banten"/>
    <x v="2"/>
    <s v="JAW-BT-PDG-0618"/>
    <s v="BANYUBIRU_TEMBONG"/>
    <x v="0"/>
    <x v="0"/>
    <x v="4"/>
    <s v="JABODETABEK"/>
    <s v="Banten"/>
    <s v="Kab. Pandeglang"/>
    <n v="6617948"/>
    <d v="2022-01-25T00:00:00"/>
    <d v="2022-01-28T00:00:00"/>
    <n v="93"/>
    <x v="3"/>
    <d v="2022-06-24T00:00:00"/>
    <s v="W26-2022"/>
    <s v="Jun-2022"/>
    <s v="TBD"/>
    <s v="TBD"/>
    <s v="TBD"/>
    <s v="TBD"/>
    <x v="0"/>
    <s v="TBD"/>
    <s v="TBD"/>
    <x v="0"/>
    <s v="TBD"/>
    <s v="MW"/>
    <d v="2022-04-14T00:00:00"/>
    <d v="2022-04-14T00:00:00"/>
    <m/>
    <n v="6.6"/>
    <m/>
    <m/>
    <m/>
    <m/>
    <m/>
    <m/>
    <m/>
    <m/>
    <s v="CME"/>
    <x v="9"/>
    <s v="16.TOWER ERECTION OG"/>
    <x v="12"/>
    <s v="28:04:22: ERECTION_x000a_24:04:22: REBARRING_x000a_20:04:22: EXCAVATION_x000a_17:04:22-13:04:22: REBARRING_x000a_10:04:22-20:03:22: RFC, MOBDEMOB_x000a_16:03:22-06:03:22: REKOM OG_x000a_28:02:22: IW CLEAR &amp; PARALEL COLLECT DOC_x000a_23:02:22-22:02:22: IW OG_x000a_20:02:22: UNDER RNP TNP_x000a_16:02:22-13:02:22: REHUNTING RNP NOK_x000a_09:02:22-06:02:22: VALIDASI RNP TNP OG_x000a_02:02:22-30:01:22: SURVEY OG_x000a_28:01:22: SPK RECEIVED FROM EMAIL LMS"/>
  </r>
  <r>
    <s v="PEMATANG_GUNTUNG"/>
    <x v="4"/>
    <s v="TB"/>
    <s v="99°7.36.93'E"/>
    <s v="3°32.47.07'N"/>
    <n v="50"/>
    <s v="10/110/210"/>
    <n v="2022"/>
    <x v="6"/>
    <s v="Dusun II Desa Pematang Guntung, Kecamatan Teluk Mengkudu, Kabupaten Serdang Bedagai, Provinsi Sumatera Utara"/>
    <x v="0"/>
    <s v="SUM-SU-SRH-2243"/>
    <s v="PEMATANG_GUNTUNG"/>
    <x v="0"/>
    <x v="0"/>
    <x v="1"/>
    <s v="SUMBAGUT"/>
    <s v="Sumatera Utara"/>
    <s v="Kab. Serdang Bedagai"/>
    <n v="6617950"/>
    <d v="2022-01-25T00:00:00"/>
    <d v="2022-01-28T00:00:00"/>
    <n v="93"/>
    <x v="3"/>
    <d v="2022-06-24T00:00:00"/>
    <s v="W26-2022"/>
    <s v="Jun-2022"/>
    <s v="TBD"/>
    <s v="TBD"/>
    <s v="TBD"/>
    <s v="TBD"/>
    <x v="0"/>
    <s v="TBD"/>
    <s v="TBD"/>
    <x v="0"/>
    <s v="TBD"/>
    <s v="MW"/>
    <d v="2022-03-07T00:00:00"/>
    <d v="2022-03-15T00:00:00"/>
    <m/>
    <m/>
    <m/>
    <m/>
    <m/>
    <m/>
    <m/>
    <m/>
    <m/>
    <m/>
    <s v="CME"/>
    <x v="9"/>
    <s v="16.TOWER ERECTION OG"/>
    <x v="12"/>
    <s v="28:04:22: ERECTION_x000a_24:04:22: REBARRING_x000a_20:04:22-17:04:22: EXCAVATION_x000a_13:04:22 BOUWPLANK_x000a_10:04:22-06:04:22: MOBDEMOB PREPARE CME_x000a_03:04:22-23:03:22: PERMIT OG_x000a_20:03:22-13:03:22: REKOM_x000a_09:03:22-20:02:22: IW CLEAR_x000a_16:02:22-13:02:22: IW OG_x000a_09:02:22: IW OG, RNP TNP OK_x000a_07:02:22: VALIDASI RNP TNP OG_x000a_02:02:22-30:01:22: SURVEY OG_x000a_28:01:22: SPK RECEIVED FROM EMAIL LMS"/>
  </r>
  <r>
    <s v="KELAPA_KAMPIT_MENTAWAK"/>
    <x v="4"/>
    <s v="TB"/>
    <s v="108°2.50.8'E"/>
    <s v="2°42.13.95'S"/>
    <n v="50"/>
    <s v="0/100/260"/>
    <n v="2022"/>
    <x v="6"/>
    <s v="Jl. Parit Kemang,RT.002, RW. 001, Dusun Bukit Durian, Desa Mentawak,Kecamatan Kelapa Kampit,Kabupaten Belitung Timur, Provinsi Kepulauan Bangka Belitung"/>
    <x v="0"/>
    <s v="SUM-BB-MGR-0530"/>
    <s v="KELAPA_KAMPIT_MENTAWAK"/>
    <x v="0"/>
    <x v="0"/>
    <x v="1"/>
    <s v="SUMBAGSEL"/>
    <s v="Kepulauan Bangka Belitung"/>
    <s v="Kab. Belitung Timur"/>
    <n v="6617949"/>
    <d v="2022-01-25T00:00:00"/>
    <d v="2022-01-28T00:00:00"/>
    <n v="93"/>
    <x v="3"/>
    <d v="2022-06-24T00:00:00"/>
    <s v="W26-2022"/>
    <s v="Jun-2022"/>
    <s v="TBD"/>
    <s v="TBD"/>
    <s v="TBD"/>
    <s v="TBD"/>
    <x v="0"/>
    <s v="TBD"/>
    <s v="TBD"/>
    <x v="0"/>
    <s v="TBD"/>
    <s v="MW"/>
    <d v="2022-02-25T00:00:00"/>
    <d v="2022-03-02T00:00:00"/>
    <m/>
    <m/>
    <m/>
    <m/>
    <m/>
    <m/>
    <m/>
    <m/>
    <m/>
    <m/>
    <s v="CME"/>
    <x v="9"/>
    <s v="16.TOWER ERECTION OG"/>
    <x v="12"/>
    <s v="28:04:22: ERECTION_x000a_24:04:22-06:04:22: PREPARE ERECTION_x000a_03:04:22: BOUWPLANK_x000a_30:03:22-27:03:22: PREPARE CME_x000a_23:03:22-06:03:22: REKOM_x000a_28:02:22-23:02:22: IW CLEAR_x000a_20:02:22: IW OG_x000a_18:02:22: VALIDASI RNP TNP OG, REJECT WARGA_x000a_16:02:22-13:02:22: IW OG_x000a_09:02:22: VALIDASI RNP TNP OG_x000a_08:02:22-30:01:22: SURVEY OG_x000a_28:01:22: SPK RECEIVED FROM EMAIL LMS"/>
  </r>
  <r>
    <s v="CITRA_MAJA_RAYA"/>
    <x v="4"/>
    <s v="TB"/>
    <s v="106°22.52.32'E"/>
    <s v="6°20.4.3'S"/>
    <n v="50"/>
    <s v="60/150/270"/>
    <n v="2022"/>
    <x v="4"/>
    <s v="Kp. Maja Lembuh RT.002/003 Kelurahan Curug Badak_x0009__x0009__x0009__x0009__x000a_Kecamatan Maja Kab. Lebak_x0009__x0009__x0009__x0009__x000a_"/>
    <x v="2"/>
    <s v="JAW-BT-RKB-0763"/>
    <s v="CITRA_MAJA_RAYA"/>
    <x v="0"/>
    <x v="0"/>
    <x v="4"/>
    <s v="JABODETABEK"/>
    <s v="Banten"/>
    <s v="Kab. Lebak"/>
    <n v="6617948"/>
    <d v="2022-01-25T00:00:00"/>
    <d v="2022-01-28T00:00:00"/>
    <n v="93"/>
    <x v="3"/>
    <d v="2022-06-24T00:00:00"/>
    <s v="W26-2022"/>
    <s v="Jun-2022"/>
    <s v="TBD"/>
    <s v="TBD"/>
    <s v="TBD"/>
    <s v="TBD"/>
    <x v="0"/>
    <s v="TBD"/>
    <s v="TBD"/>
    <x v="0"/>
    <s v="TBD"/>
    <s v="MW"/>
    <d v="2022-04-28T00:00:00"/>
    <m/>
    <m/>
    <n v="6.6"/>
    <d v="2022-04-20T00:00:00"/>
    <m/>
    <m/>
    <m/>
    <m/>
    <m/>
    <m/>
    <m/>
    <s v="CME"/>
    <x v="9"/>
    <s v="16.TOWER ERECTION OG"/>
    <x v="12"/>
    <s v="28:04:22: ERECTION_x000a_24:04:22-13:04:22: EXCAVATION_x000a_10:04:22-20:03:22: REKOM OG_x000a_16:03:22-06:03:22: VALIDASI RNP TNP OG &amp; IW CLEAR_x000a_28:02:22: IW CLEAR &amp; PARALEL COLLECT DOC_x000a_23:02:22-20:02:22: IW OG_x000a_16:02:22-07:02:22: VALIDASI RNP TNP OG_x000a_06:02:22-30:01:22: SURVEY OG_x000a_28:01:22: SPK RECEIVED FROM EMAIL LMS"/>
  </r>
  <r>
    <s v="AIR_RUPIK"/>
    <x v="4"/>
    <s v="TB"/>
    <s v="103°55.4.8'E"/>
    <s v="4°46.42.49'S"/>
    <n v="65"/>
    <s v="110/260/355"/>
    <n v="2022"/>
    <x v="4"/>
    <s v="RT 003 RW 002 Desa Air Rupik Kecamatan Banding Agung Kabupaten Ogan Komering Ulu Selatan Provinsi Sumatera Selatan"/>
    <x v="0"/>
    <s v="SUM-SS-MRD-1004"/>
    <s v="AIR_RUPIK"/>
    <x v="0"/>
    <x v="0"/>
    <x v="1"/>
    <s v="SUMBAGSEL"/>
    <s v="Sumatera Selatan"/>
    <s v="Kab. Ogan Komering Ulu Se"/>
    <n v="6617950"/>
    <d v="2022-01-25T00:00:00"/>
    <d v="2022-01-28T00:00:00"/>
    <n v="93"/>
    <x v="3"/>
    <d v="2022-06-24T00:00:00"/>
    <s v="W26-2022"/>
    <s v="Jun-2022"/>
    <s v="TBD"/>
    <s v="TBD"/>
    <s v="TBD"/>
    <s v="TBD"/>
    <x v="0"/>
    <s v="TBD"/>
    <s v="TBD"/>
    <x v="0"/>
    <s v="TBD"/>
    <s v="MW"/>
    <d v="2022-03-02T00:00:00"/>
    <d v="2022-03-18T00:00:00"/>
    <m/>
    <m/>
    <m/>
    <m/>
    <m/>
    <m/>
    <m/>
    <m/>
    <m/>
    <m/>
    <s v="CME"/>
    <x v="9"/>
    <s v="16.TOWER ERECTION OG"/>
    <x v="12"/>
    <s v="28:04:22: ERECTION_x000a_24:04:22-17:04:22: CURRING TIME_x000a_13:04:22-10:04:22: REBARRING_x000a_06:04:22-03:04:22: EXCA_x000a_30:03:22-27:03:22: PREPARE CME_x000a_23:03:22-06:03:22: REKOM_x000a_28:02:22: IW CLEAR_x000a_23:02:22: IW OG_x000a_21:02:22: VALIDASI RNP TNP_x000a_20:02:22-30:01:22: SURVEY OG_x000a_28:01:22: SPK RECEIVED FROM EMAIL LMS"/>
  </r>
  <r>
    <s v="TANJUNG_BINTANG_LEMATANG"/>
    <x v="4"/>
    <s v="TB"/>
    <s v="105°20.47.67'E"/>
    <s v="5°24.45.55'S"/>
    <n v="60"/>
    <s v="10/150/230"/>
    <n v="2022"/>
    <x v="4"/>
    <s v="Jl. H. Antaya Dusun 02 Kaliasin RT.004 Desa Kaliasin, Kecamatan Tanjung Bintang Lematang, Kabupaten Lampung Selatan, Provinsi Lampung"/>
    <x v="0"/>
    <s v="SUM-LA-KLA-1141"/>
    <s v="TANJUNG_BINTANG_LEMATANG"/>
    <x v="0"/>
    <x v="0"/>
    <x v="1"/>
    <s v="SUMBAGSEL"/>
    <s v="Lampung"/>
    <s v="Kab. Lampung Selatan"/>
    <n v="6617950"/>
    <d v="2022-01-25T00:00:00"/>
    <d v="2022-01-28T00:00:00"/>
    <n v="93"/>
    <x v="3"/>
    <d v="2022-06-24T00:00:00"/>
    <s v="W26-2022"/>
    <s v="Jun-2022"/>
    <s v="TBD"/>
    <s v="TBD"/>
    <s v="TBD"/>
    <s v="TBD"/>
    <x v="0"/>
    <s v="TBD"/>
    <s v="TBD"/>
    <x v="0"/>
    <s v="TBD"/>
    <s v="MW"/>
    <d v="2022-03-31T00:00:00"/>
    <d v="2022-04-01T00:00:00"/>
    <m/>
    <m/>
    <m/>
    <m/>
    <m/>
    <m/>
    <m/>
    <m/>
    <m/>
    <m/>
    <s v="CME"/>
    <x v="9"/>
    <s v="16.TOWER ERECTION OG"/>
    <x v="12"/>
    <s v="28:04:22: ERECTION_x000a_24:04:22-20:04:22: CURRING_x000a_17:04:22-13:04:22: REBARRING_x000a_10:04:22: EXCAVATION_x000a_06:04:22: BOUWPLANK_x000a_03:04:22: PREPARE CME_x000a_30:03:22-27:03:22: REKOM OG_x000a_23:03:22-22:03:22: IW OG_x000a_21:03:22: VALIDAIS RNP TNP PERGESERAN KANDIDAT_x000a_20:03:22: IW CLEAR_x000a_16:03:22-14:03:22: VALIDASI RNP TNP_x000a_13:03:22: REHUNTING_x000a_09:03:22: IW CLEAR_x000a_06:03:22: IW OG_x000a_01:03:22: VALIDASI RNP TNP_x000a_28:02:22-23:02:22: IW OG_x000a_21:02:22: VALIDASI RNP TNP_x000a_20:02:22: IW OG_x000a_16:02:22: IW FAILED, VALIDASI RNP TNP _x000a_15:02:22-13:02:22: IW OG_x000a_09:02:22: VALIDASI RNP TNP OG_x000a_08:02:22-30:01:22: SURVEY OG_x000a_28:01:22: SPK RECEIVED FROM EMAIL LMS"/>
  </r>
  <r>
    <s v="WANASARI OGAN"/>
    <x v="4"/>
    <s v="TB"/>
    <s v="104°51.50.27'E"/>
    <s v="3°48.29.86'S"/>
    <n v="60"/>
    <s v="150/210/325"/>
    <n v="2022"/>
    <x v="4"/>
    <s v="Desa Wanasari, Kecamatan Semendawai Timur, Kabupaten Ogan Komering Ulu Timur, Provinsi Sumatera Selatan"/>
    <x v="0"/>
    <s v="SUM-SS-MPR-1280"/>
    <s v="WANASARI"/>
    <x v="0"/>
    <x v="0"/>
    <x v="1"/>
    <s v="SUMBAGSEL"/>
    <s v="Sumatera Selatan"/>
    <s v="Kab. Ogan Komering Ulu Ti"/>
    <n v="6617950"/>
    <d v="2022-01-25T00:00:00"/>
    <d v="2022-01-28T00:00:00"/>
    <n v="93"/>
    <x v="3"/>
    <d v="2022-06-24T00:00:00"/>
    <s v="W26-2022"/>
    <s v="Jun-2022"/>
    <s v="TBD"/>
    <s v="TBD"/>
    <s v="TBD"/>
    <s v="TBD"/>
    <x v="0"/>
    <s v="TBD"/>
    <s v="TBD"/>
    <x v="0"/>
    <s v="TBD"/>
    <s v="MW"/>
    <d v="2022-03-21T00:00:00"/>
    <d v="2022-03-23T00:00:00"/>
    <m/>
    <m/>
    <m/>
    <m/>
    <m/>
    <m/>
    <m/>
    <m/>
    <m/>
    <m/>
    <s v="CME"/>
    <x v="9"/>
    <s v="16.TOWER ERECTION OG"/>
    <x v="12"/>
    <s v="28:04:22: ERECTION_x000a_24:04:22-20:04:22: CURRING_x000a_17:04:22-13:04:22: REBARRING_x000a_10:04:22: EXCAVATION_x000a_06:04:22-03:04:22: PREPARE CME_x000a_30:03:22-16:03:22: REKOM_x000a_13:03:22-09:03:22: IW CLEAR_x000a_06:03:22-13:02:22: IW OG_x000a_09:02:22-30:01:22: SURVEY OG_x000a_28:01:22: SPK RECEIVED FROM EMAIL LMS"/>
  </r>
  <r>
    <s v="PADANG_PERI"/>
    <x v="4"/>
    <s v="TB"/>
    <s v="102°47.6.0'E"/>
    <s v="4°16.37.7'S"/>
    <n v="60"/>
    <s v="15/120/220"/>
    <n v="2022"/>
    <x v="4"/>
    <s v="Jl. Raya Manna - Bengkulu Dusun I Desa Padang Peri, Kecamatan Semidang Alas Maras, Kabupaten Seluma, Provinsi Bengkulu"/>
    <x v="0"/>
    <s v="SUM-BE-TAS-0219"/>
    <s v="PADANG_PERI"/>
    <x v="0"/>
    <x v="0"/>
    <x v="1"/>
    <s v="SUMBAGSEL"/>
    <s v="Bengkulu"/>
    <s v="Kab. Seluma"/>
    <n v="6617949"/>
    <d v="2022-01-25T00:00:00"/>
    <d v="2022-01-28T00:00:00"/>
    <n v="93"/>
    <x v="3"/>
    <d v="2022-06-24T00:00:00"/>
    <s v="W26-2022"/>
    <s v="Jun-2022"/>
    <s v="TBD"/>
    <s v="TBD"/>
    <s v="TBD"/>
    <s v="TBD"/>
    <x v="0"/>
    <s v="TBD"/>
    <s v="TBD"/>
    <x v="0"/>
    <s v="TBD"/>
    <s v="MW"/>
    <d v="2022-03-07T00:00:00"/>
    <d v="2022-03-15T00:00:00"/>
    <m/>
    <m/>
    <m/>
    <m/>
    <m/>
    <m/>
    <m/>
    <m/>
    <m/>
    <m/>
    <s v="CME"/>
    <x v="9"/>
    <s v="16.TOWER ERECTION OG"/>
    <x v="12"/>
    <s v="28:04:22: ERECTION_x000a_24:04:22-20:04:22: CURRING_x000a_17:04:22-17:04:22: BOREPILE REBARRING_x000a_13:04:22-10:04:22: EXCAVATION_x000a_06:04:22: BOUWPLANK_x000a_03:04:2227:03:22: PREPARE CME_x000a_23:03:22-06:03:22: REKOM_x000a_28:02:22-16:02:22-13:02:22: IW OG_x000a_09:02:22: VALIDASI RNP TNP OG_x000a_08:02:22-30:01:22: SURVEY OG_x000a_28:01:22: SPK RECEIVED FROM EMAIL LMS"/>
  </r>
  <r>
    <s v="SERIAN_BANDUNG"/>
    <x v="4"/>
    <s v="TB"/>
    <s v="102°48.7.2'E"/>
    <s v="4°20.45.49'S"/>
    <n v="60"/>
    <s v="25/100/240"/>
    <n v="2022"/>
    <x v="4"/>
    <s v=" Jl. Raya Manna - Bengkulu, Desa Serian Bandung, Kecamatan Semidang Alas Maras, Kabupaten Seluma, Provinsi Bengkulu"/>
    <x v="0"/>
    <s v="SUM-BE-TAS-0218"/>
    <s v="SERIAN_BANDUNG"/>
    <x v="0"/>
    <x v="0"/>
    <x v="1"/>
    <s v="SUMBAGSEL"/>
    <s v="Bengkulu"/>
    <s v="Kab. Seluma"/>
    <n v="6617949"/>
    <d v="2022-01-25T00:00:00"/>
    <d v="2022-01-28T00:00:00"/>
    <n v="93"/>
    <x v="3"/>
    <d v="2022-06-24T00:00:00"/>
    <s v="W26-2022"/>
    <s v="Jun-2022"/>
    <s v="TBD"/>
    <s v="TBD"/>
    <s v="TBD"/>
    <s v="TBD"/>
    <x v="0"/>
    <s v="TBD"/>
    <s v="TBD"/>
    <x v="0"/>
    <s v="TBD"/>
    <s v="MW"/>
    <d v="2022-03-31T00:00:00"/>
    <d v="2022-04-01T00:00:00"/>
    <m/>
    <m/>
    <m/>
    <m/>
    <m/>
    <m/>
    <m/>
    <m/>
    <m/>
    <m/>
    <s v="CME"/>
    <x v="9"/>
    <s v="16.TOWER ERECTION OG"/>
    <x v="12"/>
    <s v="28:04:22: ERECTION_x000a_24:04:22-20:04:22: CURRING_x000a_17:04:22-17:04:22: REBARRING_x000a_13:04:22-10:04:22: EXCAVATION_x000a_06:04:22: BOUWPLANK_x000a_03:04:22: PREPARE CME_x000a_30:03:22-27:03:22: DESIGN OG_x000a_23:03:22-16:03:22: REKOM_x000a_13:03:22-11:03:22: VALIDASI RNP TNP -&gt; IW OG_x000a_09:03:22-06:03:22: REHUNTING, IW FAILED_x000a_28:02:22-13:02:22: IW OG_x000a_09:02:22-30:01:22: SURVEY OG_x000a_28:01:22: SPK RECEIVED FROM EMAIL LMS"/>
  </r>
  <r>
    <s v="TAMANJAYA_SUMUR"/>
    <x v="4"/>
    <s v="TB"/>
    <s v="105°30.21.88'E"/>
    <s v="6°46.38.26'S"/>
    <n v="60"/>
    <s v="0/80/190"/>
    <n v="2022"/>
    <x v="5"/>
    <s v="Kp. Peundeuy RT 001 RW 004 Desa Taman Jaya, Kec. Sumur, Kab Pandeglang Prov. Banten"/>
    <x v="2"/>
    <s v="JAW-BT-PDG-0623"/>
    <s v="TAMANJAYA_SUMUR"/>
    <x v="0"/>
    <x v="0"/>
    <x v="3"/>
    <s v="JABODETABEK"/>
    <s v="Banten"/>
    <s v="Kab. Pandeglang"/>
    <n v="6618106"/>
    <d v="2022-03-07T00:00:00"/>
    <d v="2022-03-07T00:00:00"/>
    <n v="52"/>
    <x v="1"/>
    <d v="2022-08-04T00:00:00"/>
    <s v="W32-2022"/>
    <s v="Aug-2022"/>
    <s v="TBD"/>
    <s v="TBD"/>
    <s v="TBD"/>
    <s v="TBD"/>
    <x v="0"/>
    <s v="TBD"/>
    <s v="TBD"/>
    <x v="0"/>
    <s v="TBD"/>
    <s v="MW"/>
    <d v="2022-04-26T00:00:00"/>
    <d v="2022-04-28T00:00:00"/>
    <m/>
    <n v="10.6"/>
    <d v="2022-04-27T00:00:00"/>
    <m/>
    <m/>
    <m/>
    <m/>
    <m/>
    <m/>
    <m/>
    <s v="CME"/>
    <x v="9"/>
    <s v="16.TOWER ERECTION OG"/>
    <x v="12"/>
    <s v="28:04:22: ERECTION_x000a_24:04:22-20:04:22: POURING_x000a_13:04:22: EXCAVATION_x000a_10:04:22-03:04:22: IW CLEAR_x000a_30:03:22-27:03:22: IW OG_x000a_23:03:22-15:03:22: VALIDASI RNP TNP_x000a_13:03:22-09:03:22: SURVEY OG &amp; MITRA ASSIGNMENT_x000a_07:03:22: SPK RECEIVED"/>
  </r>
  <r>
    <s v="SIJERUKTBG"/>
    <x v="4"/>
    <s v="SKP"/>
    <s v="109°42.42.8'E"/>
    <s v="7°19.49.26'S"/>
    <n v="60"/>
    <s v="80/170/320"/>
    <n v="2022"/>
    <x v="5"/>
    <s v="Desa Kalilunjar Dsn. Kalilunjar RT.01 RW.01 Kec. Banjarmangu, Kab. Banjarnegara Prov. Jawa Tengah"/>
    <x v="3"/>
    <s v="JAW-JT-BNR-0272"/>
    <s v="SIJERUK_BANJARNEGARA"/>
    <x v="1"/>
    <x v="0"/>
    <x v="2"/>
    <s v="JATENG"/>
    <s v="Jawa Tengah"/>
    <s v="Kab. Banjarnegara"/>
    <n v="6618197"/>
    <d v="2022-04-07T00:00:00"/>
    <d v="2022-04-22T00:00:00"/>
    <n v="21"/>
    <x v="4"/>
    <d v="2022-05-07T00:00:00"/>
    <s v="W19-2022"/>
    <s v="May-2022"/>
    <s v="TBD"/>
    <s v="TBD"/>
    <s v="TBD"/>
    <s v="TBD"/>
    <x v="0"/>
    <s v="TBD"/>
    <s v="TBD"/>
    <x v="0"/>
    <s v="TBD"/>
    <m/>
    <m/>
    <m/>
    <m/>
    <m/>
    <m/>
    <m/>
    <m/>
    <m/>
    <m/>
    <m/>
    <m/>
    <m/>
    <s v="NY STIP"/>
    <x v="16"/>
    <s v="06.ERM PROCESS"/>
    <x v="12"/>
    <s v="28:04:22-24:04:22: ERM PROCESS_x000a_22:04:22: SPK RECEIVED"/>
  </r>
  <r>
    <s v="KRAMAT TEGALREJO"/>
    <x v="4"/>
    <s v="TB"/>
    <s v="110°1.41.12'E"/>
    <s v="7°14.45.85'S"/>
    <n v="60"/>
    <s v="40/150/280"/>
    <n v="2022"/>
    <x v="5"/>
    <s v="KULON NGGANEN RT 001 RW 007 DESA TEGALREJO KECAMATAN NGADIREJO KABUPATEN TEMANGGUNG"/>
    <x v="3"/>
    <s v="JAW-JT-TMG-2680"/>
    <s v="DLIMOYO_TEMANGGUNG"/>
    <x v="1"/>
    <x v="0"/>
    <x v="2"/>
    <s v="JATENG"/>
    <s v="Jawa Tengah"/>
    <s v="Kab. Temanggung"/>
    <n v="6618196"/>
    <d v="2022-04-07T00:00:00"/>
    <d v="2022-04-22T00:00:00"/>
    <n v="21"/>
    <x v="4"/>
    <d v="2022-05-07T00:00:00"/>
    <s v="W19-2022"/>
    <s v="May-2022"/>
    <s v="TBD"/>
    <s v="TBD"/>
    <s v="TBD"/>
    <s v="TBD"/>
    <x v="0"/>
    <s v="TBD"/>
    <s v="TBD"/>
    <x v="0"/>
    <s v="TBD"/>
    <m/>
    <m/>
    <m/>
    <m/>
    <m/>
    <m/>
    <m/>
    <m/>
    <m/>
    <m/>
    <m/>
    <m/>
    <m/>
    <s v="NY STIP"/>
    <x v="16"/>
    <s v="06.ERM PROCESS"/>
    <x v="12"/>
    <s v="28:04:22-24:04:22: ERM PROCESS_x000a_22:04:22: SPK RECEIVED"/>
  </r>
  <r>
    <s v="MULYASARI_PANDIH_BATU"/>
    <x v="4"/>
    <s v="TB"/>
    <s v="114°6.31.01'E"/>
    <s v="3°2.52.41'S"/>
    <n v="65"/>
    <s v="100/245/325"/>
    <n v="2022"/>
    <x v="5"/>
    <s v="Desa Mulyasari RT.001 RW.001 Kecamatan Pandih Batu Kabupaten Pulang Pisau Provinsi Kalimantan Tengah"/>
    <x v="0"/>
    <s v="KAL-KT-PPS-0709"/>
    <s v="MULYASARI_PANDIH_BATU"/>
    <x v="0"/>
    <x v="0"/>
    <x v="2"/>
    <s v="KALIMANTAN"/>
    <s v="Kalimantan Tengah"/>
    <s v="Kab. Pulang Pisau"/>
    <n v="6618108"/>
    <d v="2022-03-07T00:00:00"/>
    <d v="2022-03-07T00:00:00"/>
    <n v="52"/>
    <x v="1"/>
    <d v="2022-08-04T00:00:00"/>
    <s v="W32-2022"/>
    <s v="Aug-2022"/>
    <s v="TBD"/>
    <s v="TBD"/>
    <s v="TBD"/>
    <s v="TBD"/>
    <x v="0"/>
    <s v="TBD"/>
    <s v="TBD"/>
    <x v="0"/>
    <s v="TBD"/>
    <s v="MW"/>
    <d v="2022-04-26T00:00:00"/>
    <m/>
    <m/>
    <m/>
    <m/>
    <m/>
    <m/>
    <m/>
    <m/>
    <m/>
    <m/>
    <m/>
    <s v="RFC"/>
    <x v="21"/>
    <s v="12.EXCAVATION OG"/>
    <x v="12"/>
    <s v="28:04:22: EXCA_x000a_24:04:22: MOBDEMOB_x000a_20:04:22-06:04:22: REKOM _x000a_04:03:22: IW CLEAR_x000a_03:04:22-16:03:22: SURVEY OG_x000a_13:03:22; MITRA ASSIGNMENT_x000a_09:02:22: SPK RELEASED"/>
  </r>
  <r>
    <s v="TALIO_MUARA_PANDIH_BATU"/>
    <x v="4"/>
    <s v="TB"/>
    <s v="114°5.41.5'E"/>
    <s v="3°5.17.36'S"/>
    <n v="50"/>
    <s v="105/235/330"/>
    <n v="2022"/>
    <x v="5"/>
    <s v="Desa Talio Hulu RT.004 RW.001 Kecamatan Pandih Batu Kabupaten Pulang Pisau Provinsi Kalimantan Tengah"/>
    <x v="0"/>
    <s v="KAL-KT-PPS-0707"/>
    <s v="TALIO_MUARA_PANDIH_BATU"/>
    <x v="0"/>
    <x v="0"/>
    <x v="2"/>
    <s v="KALIMANTAN"/>
    <s v="Kalimantan Tengah"/>
    <s v="Kab. Pulang Pisau"/>
    <n v="6618108"/>
    <d v="2022-03-07T00:00:00"/>
    <d v="2022-03-07T00:00:00"/>
    <n v="52"/>
    <x v="1"/>
    <d v="2022-08-04T00:00:00"/>
    <s v="W32-2022"/>
    <s v="Aug-2022"/>
    <s v="TBD"/>
    <s v="TBD"/>
    <s v="TBD"/>
    <s v="TBD"/>
    <x v="0"/>
    <s v="TBD"/>
    <s v="TBD"/>
    <x v="0"/>
    <s v="TBD"/>
    <s v="MW"/>
    <d v="2022-04-26T00:00:00"/>
    <m/>
    <m/>
    <m/>
    <m/>
    <m/>
    <m/>
    <m/>
    <m/>
    <m/>
    <m/>
    <m/>
    <s v="RFC"/>
    <x v="21"/>
    <s v="12.EXCAVATION OG"/>
    <x v="12"/>
    <s v="28:04:22: EXCA_x000a_24:04:22: MOBDEMOB_x000a_20:04:22-06:04:22: REKOM_x000a_04:03:22: IW CLEAR_x000a_03:04:22-16:03:22: SURVEY OG_x000a_13:03:22; MITRA ASSIGNMENT_x000a_09:02:22: SPK RELEASED"/>
  </r>
  <r>
    <s v="TEGAL_LEBAKSIU"/>
    <x v="4"/>
    <s v="TB"/>
    <s v="109°6.38.87'E"/>
    <s v="7°1.49.48'S"/>
    <n v="60"/>
    <s v="30/140/230"/>
    <n v="2022"/>
    <x v="10"/>
    <s v=""/>
    <x v="3"/>
    <s v="JAW-JT-TGL-2623"/>
    <s v="TEGAL_LEBAKSIU"/>
    <x v="0"/>
    <x v="0"/>
    <x v="2"/>
    <s v="JATENG"/>
    <s v="Jawa Tengah"/>
    <s v="Kab. Tegal"/>
    <n v="6618110"/>
    <d v="2022-03-07T00:00:00"/>
    <d v="2022-03-07T00:00:00"/>
    <n v="52"/>
    <x v="1"/>
    <d v="2022-08-04T00:00:00"/>
    <s v="W32-2022"/>
    <s v="Aug-2022"/>
    <s v="TBD"/>
    <s v="TBD"/>
    <s v="TBD"/>
    <s v="TBD"/>
    <x v="0"/>
    <s v="TBD"/>
    <s v="TBD"/>
    <x v="0"/>
    <s v="TBD"/>
    <s v="MW"/>
    <m/>
    <m/>
    <m/>
    <m/>
    <m/>
    <m/>
    <m/>
    <m/>
    <m/>
    <m/>
    <m/>
    <m/>
    <s v="RFC"/>
    <x v="21"/>
    <s v="12.EXCAVATION OG"/>
    <x v="68"/>
    <s v="28:04:22: EXCA_x000a_24:04:22: MOBDEMOB_x000a_20:04:22-17:04:22: REKOM_x000a_LMS CHANGE TO NOKIA_x000a_13:04:22: REKOM_x000a_10:04:22-16:03:22: IW OG_x000a_15:03:22-14:03:22: VALIDASI RNP TNP_x000a_13:03:22-09:03:22: SURVEY OG &amp; MITRA ASSIGNMENT_x000a_07:03:22: SPK RECEIVED"/>
  </r>
  <r>
    <s v="WARU_KALI_DERES"/>
    <x v="4"/>
    <s v="TB"/>
    <s v="106°41.55.9'E"/>
    <s v="6°8.48.5'S"/>
    <n v="25"/>
    <s v="90/210/330"/>
    <n v="2022"/>
    <x v="5"/>
    <s v="CITRA GARDEN I Blok B-2/15 Kelurahan Kalideres Kecamatan Kalideres Kota Jakarta Barat DKI Jakarta"/>
    <x v="2"/>
    <s v="JAW-JK-GGP-0438"/>
    <s v="WARU_KALI_DERES"/>
    <x v="0"/>
    <x v="0"/>
    <x v="3"/>
    <s v="JABODETABEK"/>
    <s v="DKI Jakarta"/>
    <s v="Kota Adm. Jakarta Barat"/>
    <n v="6618106"/>
    <d v="2022-03-07T00:00:00"/>
    <d v="2022-03-07T00:00:00"/>
    <n v="52"/>
    <x v="1"/>
    <d v="2022-08-04T00:00:00"/>
    <s v="W32-2022"/>
    <s v="Aug-2022"/>
    <s v="TBD"/>
    <s v="TBD"/>
    <s v="TBD"/>
    <s v="TBD"/>
    <x v="0"/>
    <s v="TBD"/>
    <s v="TBD"/>
    <x v="0"/>
    <s v="TBD"/>
    <s v="MW"/>
    <d v="2022-04-28T00:00:00"/>
    <m/>
    <m/>
    <n v="10.6"/>
    <d v="2022-04-27T00:00:00"/>
    <m/>
    <m/>
    <m/>
    <m/>
    <m/>
    <m/>
    <m/>
    <s v="SITAC"/>
    <x v="21"/>
    <s v="12.EXCAVATION OG"/>
    <x v="12"/>
    <s v="28:04:22: EXCA_x000a_24:04:22-20:04:22: REKOM OG_x000a_13:04:22-03:04:22: IW OG_x000a_30:03:22-09:02:22: SURVEY OG_x000a_07:02:22: SPK RELEASED"/>
  </r>
  <r>
    <s v="PAPAR_DAWUHAN_KIDUL"/>
    <x v="4"/>
    <s v="TB"/>
    <s v="112°5.28.93'E"/>
    <s v="7°43.5.56'S"/>
    <n v="50"/>
    <s v="25/115/285"/>
    <n v="2022"/>
    <x v="10"/>
    <s v="Dusun Kalangbong RT. 002 RW. 003 Desa Dawuhan Kidul Kecamatan Papar Kabupaten Kediri Propinsi Jawa Timur"/>
    <x v="0"/>
    <s v="JAW-JI-KDR-4347"/>
    <s v="PAPAR_DAWUHAN_KIDUL"/>
    <x v="0"/>
    <x v="0"/>
    <x v="0"/>
    <s v="JATIM"/>
    <s v="Jawa Timur"/>
    <s v="Kab. Kediri"/>
    <n v="6618108"/>
    <d v="2022-03-07T00:00:00"/>
    <d v="2022-03-07T00:00:00"/>
    <n v="52"/>
    <x v="1"/>
    <d v="2022-08-04T00:00:00"/>
    <s v="W32-2022"/>
    <s v="Aug-2022"/>
    <s v="TBD"/>
    <s v="TBD"/>
    <s v="TBD"/>
    <s v="TBD"/>
    <x v="0"/>
    <s v="TBD"/>
    <s v="TBD"/>
    <x v="0"/>
    <s v="TBD"/>
    <s v="MW"/>
    <d v="2022-04-28T00:00:00"/>
    <m/>
    <m/>
    <m/>
    <m/>
    <m/>
    <m/>
    <m/>
    <m/>
    <m/>
    <m/>
    <m/>
    <s v="SITAC"/>
    <x v="21"/>
    <s v="12.EXCAVATION OG"/>
    <x v="12"/>
    <s v="28:04:22: EXCA_x000a_24:04:22-30:03:22: IW OG_x000a_27:03:22-25:03:22: VALIDASI RNP TNP_x000a_23:03:22-16:03:22: IW OG_x000a_15:03:22-15:03:22: UNDER TNP _x000a_13:03:22-09:03:22: SURVEY OG &amp; MITRA ASSIGNMENT_x000a_07:03:22: SPK RECEIVED"/>
  </r>
  <r>
    <s v="SIKULAN_JIPUT"/>
    <x v="4"/>
    <s v="TB"/>
    <s v="105°53.58.48'E"/>
    <s v="6°19.3.77'S"/>
    <n v="70"/>
    <s v="30/180/270"/>
    <n v="2022"/>
    <x v="5"/>
    <s v="Kp. Kadu Bangban RT 001 RW 009 Desa Sikulan, Kec. Jiput Kab Pandeglang Prov. Banten"/>
    <x v="2"/>
    <s v="JAW-BT-PDG-0629"/>
    <s v="SIKULAN_JIPUT"/>
    <x v="0"/>
    <x v="0"/>
    <x v="3"/>
    <s v="JABODETABEK"/>
    <s v="Banten"/>
    <s v="Kab. Pandeglang"/>
    <n v="6618106"/>
    <d v="2022-03-07T00:00:00"/>
    <d v="2022-03-07T00:00:00"/>
    <n v="52"/>
    <x v="1"/>
    <d v="2022-08-04T00:00:00"/>
    <s v="W32-2022"/>
    <s v="Aug-2022"/>
    <s v="TBD"/>
    <s v="TBD"/>
    <s v="TBD"/>
    <s v="TBD"/>
    <x v="0"/>
    <s v="TBD"/>
    <s v="TBD"/>
    <x v="0"/>
    <s v="TBD"/>
    <s v="MW"/>
    <m/>
    <m/>
    <s v="PLN NY"/>
    <s v="PLN NY"/>
    <s v="null"/>
    <m/>
    <m/>
    <m/>
    <m/>
    <m/>
    <m/>
    <m/>
    <s v="CME"/>
    <x v="21"/>
    <s v="12.EXCAVATION OG"/>
    <x v="12"/>
    <s v="28:04:22: EXCA, ROCK SOIL_x000a_24:04:22-13:04:22: RFC_x000a_10:04:22-03:04:22: IW CLEAR_x000a_30:03:22-23:03:22: IW OG_x000a_21:02:22: VALIDASI RNP TNP_x000a_20:03:22: IW OG_x000a_16:03:22-15:03:22: VALIDASI RNP TNP_x000a_13:03:22-09:03:22: SURVEY OG &amp; MITRA ASSIGNMENT_x000a_07:03:22: SPK RECEIVED"/>
  </r>
  <r>
    <s v="LAJU_LANGGUDU"/>
    <x v="4"/>
    <s v="TB"/>
    <s v="118°43.45.16'E"/>
    <s v="8°42.34.71'S"/>
    <n v="60"/>
    <s v="50/190/290"/>
    <n v="2022"/>
    <x v="4"/>
    <s v="Dusun Sumber Sari RT.10 RW.04 Desa Laju, Kec. Langgudu, Kab. Bima, Prop. Nusa Tenggara Barat"/>
    <x v="4"/>
    <s v="NUS-NB-WHO-5383"/>
    <s v="LAJU_LANGGUDU"/>
    <x v="0"/>
    <x v="0"/>
    <x v="0"/>
    <s v="BALINUSRA"/>
    <s v="Nusa Tenggara Barat"/>
    <s v="Kab. Bima"/>
    <n v="6617947"/>
    <d v="2022-01-25T00:00:00"/>
    <d v="2022-01-28T00:00:00"/>
    <n v="93"/>
    <x v="3"/>
    <d v="2022-06-24T00:00:00"/>
    <s v="W26-2022"/>
    <s v="Jun-2022"/>
    <s v="TBD"/>
    <s v="TBD"/>
    <s v="TBD"/>
    <s v="TBD"/>
    <x v="0"/>
    <s v="TBD"/>
    <s v="TBD"/>
    <x v="0"/>
    <s v="TBD"/>
    <s v="MW"/>
    <d v="2022-03-31T00:00:00"/>
    <d v="2022-04-04T00:00:00"/>
    <m/>
    <m/>
    <m/>
    <m/>
    <m/>
    <m/>
    <m/>
    <m/>
    <m/>
    <m/>
    <s v="CME"/>
    <x v="21"/>
    <s v="12.EXCAVATION OG"/>
    <x v="12"/>
    <s v="28:04:22: EXCAVATION_x000a_24:04:22: BOUWPLANK_x000a_20:04:22-14:04:22: MATERIAL DELIVERY_x000a_10:06:22: BOUWPLANK &amp; DELIVERY MATERIAL_x000a_06:04:22: BOUWPLANK_x000a_03:04:22: PERMIT_x000a_16:03:22: REKOM OG_x000a_13:03:22-09:03:22: IW CLEAR_x000a_06:03:22-06:03:22: IW OG KURANG 4 KK_x000a_28:02:22-23:02:22: SOSWAR OG_x000a_20:02:22-13:02:22: IW OG_x000a_09:02:22-03:02:22: VALIDASI RNP TNP_x000a_02:02:22-30:01:22: SURVEY OG_x000a_28:01:22: SPK RECEIVED FROM EMAIL LMS"/>
  </r>
  <r>
    <s v="KOWO_WERA"/>
    <x v="4"/>
    <s v="TB"/>
    <s v="119°0.23.07'E"/>
    <s v="8°31.58.84'S"/>
    <n v="60"/>
    <s v="30/180/300"/>
    <n v="2022"/>
    <x v="4"/>
    <s v="Jl. Lintas Sape - Wera Dusun Kowo Timur RT.07 RW.03, Desa Kowo, Kecamatan Sape, Kabupaten Bima, Propinsi Nusa Tenggara Barat"/>
    <x v="4"/>
    <s v="NUS-NB-WHO-5382"/>
    <s v="KOWO_WERA"/>
    <x v="0"/>
    <x v="0"/>
    <x v="0"/>
    <s v="BALINUSRA"/>
    <s v="Nusa Tenggara Barat"/>
    <s v="Kab. Bima"/>
    <n v="6617947"/>
    <d v="2022-01-25T00:00:00"/>
    <d v="2022-01-28T00:00:00"/>
    <n v="93"/>
    <x v="3"/>
    <d v="2022-06-24T00:00:00"/>
    <s v="W26-2022"/>
    <s v="Jun-2022"/>
    <s v="TBD"/>
    <s v="TBD"/>
    <s v="TBD"/>
    <s v="TBD"/>
    <x v="0"/>
    <s v="TBD"/>
    <s v="TBD"/>
    <x v="0"/>
    <s v="TBD"/>
    <s v="MW"/>
    <d v="2022-03-31T00:00:00"/>
    <d v="2022-04-04T00:00:00"/>
    <m/>
    <m/>
    <m/>
    <m/>
    <m/>
    <m/>
    <m/>
    <m/>
    <m/>
    <m/>
    <s v="CME"/>
    <x v="21"/>
    <s v="12.EXCAVATION OG"/>
    <x v="12"/>
    <s v="28:04:22: EXCAVATION_x000a_24:04:22: BOUWPLANK_x000a_20:04:22-14:04:22: MATERIAL DELIVERY_x000a_10:06:22: BOUWPLANK &amp; DELIVERY MATERIAL_x000a_06:04:22: BOUWPLANK_x000a_27:03:22: REKOM_x000a_23:03:22-20:03:22: IW CLEAR_x000a_16:03:22: IW OG_x000a_13:03:22-09:03:22: IW FAILED, REHUNTING_x000a_06:03:22-22:02:22: IW OG_x000a_20:02:22-17:02:22: VALIDASI RNP TNP OG_x000a_16:02:22-14:02:22: REHUNTING RNP NOK_x000a_13:02:22-09:02:22: VALIDASI RNP TNP OG_x000a_06:02:22-30:01:22: SURVEY OG_x000a_28:01:22: SPK RECEIVED FROM EMAIL LMS"/>
  </r>
  <r>
    <s v="ENO_SABU"/>
    <x v="4"/>
    <s v="TB"/>
    <s v="123°35.6.6'E"/>
    <s v="10°13.22.51'S"/>
    <n v="50"/>
    <s v="70/160/350"/>
    <n v="2022"/>
    <x v="4"/>
    <s v="Fatukoa, RT.011  RW.003, Kelurahan Fatukoa_x000a_Kecamatan Maulafa, Kota Kupang, Propinsi Nusa Tenggara Timur"/>
    <x v="4"/>
    <s v="NUS-NT-KPG-0307"/>
    <s v="ENO_SABU"/>
    <x v="0"/>
    <x v="0"/>
    <x v="0"/>
    <s v="BALINUSRA"/>
    <s v="Nusa Tenggara Timur"/>
    <s v="Kota Kupang"/>
    <n v="6618010"/>
    <d v="2022-02-02T00:00:00"/>
    <d v="2022-02-02T00:00:00"/>
    <n v="85"/>
    <x v="2"/>
    <d v="2022-07-02T00:00:00"/>
    <s v="W27-2022"/>
    <s v="Jul-2022"/>
    <s v="TBD"/>
    <s v="TBD"/>
    <s v="TBD"/>
    <s v="TBD"/>
    <x v="0"/>
    <s v="TBD"/>
    <s v="TBD"/>
    <x v="0"/>
    <s v="TBD"/>
    <s v="MW"/>
    <d v="2022-04-26T00:00:00"/>
    <m/>
    <m/>
    <m/>
    <m/>
    <m/>
    <m/>
    <m/>
    <m/>
    <m/>
    <m/>
    <m/>
    <s v="RFC"/>
    <x v="21"/>
    <s v="12.EXCAVATION OG"/>
    <x v="12"/>
    <s v="28:04:22: EXCAVATION_x000a_24:04:22: RFC_x000a_10:04:22: REKOM_x000a_06:04:22-03:04:22: IW CLEAR_x000a_30:03:22-27:03:22: IW OG_x000a_23:03:22-22:03:22: VALIDASI RNP TNP KANDIDAT B_x000a_20:03:22: IW OG -1 KK_x000a_16:03:22: IW OG, -2 KK_x000a_13:03:22-06:03:22: IW FAIL, REHUNTING_x000a_28:02:22-22:02:22: IW OG_x000a_20:02:22-16:02:22: VALIDASI RNP TNP_x000a_13:02:22-30:01:22: SURVEY OG_x000a_28:01:22: SPK RECEIVED FROM EMAIL LMS"/>
  </r>
  <r>
    <s v="PRINGGABAYA_GUNUNG_MALANG"/>
    <x v="4"/>
    <s v="TB"/>
    <s v="116°41.37.67'E"/>
    <s v="8°27.3.02'S"/>
    <n v="50"/>
    <s v="20/140/220"/>
    <n v="2022"/>
    <x v="5"/>
    <s v="Dsn. Leper RT.006 RW. 002 Desa Gunung Malang Kec. Pringgabaya Kab. Lombok Timur Provinsi Nusa Tenggara Barat."/>
    <x v="0"/>
    <s v="NUS-NB-SEL-5388"/>
    <s v="PRINGGABAYA_GUNUNG_MALANG"/>
    <x v="0"/>
    <x v="0"/>
    <x v="0"/>
    <s v="BALINUSRA"/>
    <s v="Nusa Tenggara Barat"/>
    <s v="Kab. Lombok Timur"/>
    <n v="6618108"/>
    <d v="2022-03-07T00:00:00"/>
    <d v="2022-03-07T00:00:00"/>
    <n v="52"/>
    <x v="1"/>
    <d v="2022-08-04T00:00:00"/>
    <s v="W32-2022"/>
    <s v="Aug-2022"/>
    <s v="TBD"/>
    <s v="TBD"/>
    <s v="TBD"/>
    <s v="TBD"/>
    <x v="0"/>
    <s v="TBD"/>
    <s v="TBD"/>
    <x v="0"/>
    <s v="TBD"/>
    <s v="MW"/>
    <d v="2022-04-28T00:00:00"/>
    <m/>
    <m/>
    <m/>
    <m/>
    <m/>
    <m/>
    <m/>
    <m/>
    <m/>
    <m/>
    <m/>
    <s v="SITAC"/>
    <x v="21"/>
    <s v="12.EXCAVATION OG"/>
    <x v="12"/>
    <s v="28:04:22: EXCAVATION_x000a_24:04:22-17:04:22: REKOM_x000a_13:04:22-03:04:22: IW CLEAR_x000a_30:03:22-23:03:22: IW OG_x000a_21:03:22: VALIDASI RNP TNP_x000a_20:03:22-09:03:22: SURVEY OG_x000a_07:03:22: SPK RECEIVED"/>
  </r>
  <r>
    <s v="LABUHAN_PANDAN_SAMBELIA"/>
    <x v="4"/>
    <s v="TB"/>
    <s v="116°43.16.08'E"/>
    <s v="8°23.26.17'S"/>
    <n v="50"/>
    <s v="60/180/290"/>
    <n v="2022"/>
    <x v="5"/>
    <s v="Dsn. Labuan Pandan RT.001 RW. 000 Desa Labuhan Pandan Kec. Sambelia Kab. Lombok Timur."/>
    <x v="0"/>
    <s v="NUS-NB-SEL-5389"/>
    <s v="LABUHAN_PANDAN_SAMBELIA"/>
    <x v="0"/>
    <x v="0"/>
    <x v="0"/>
    <s v="BALINUSRA"/>
    <s v="Nusa Tenggara Barat"/>
    <s v="Kab. Lombok Timur"/>
    <n v="6618108"/>
    <d v="2022-03-07T00:00:00"/>
    <d v="2022-03-07T00:00:00"/>
    <n v="52"/>
    <x v="1"/>
    <d v="2022-08-04T00:00:00"/>
    <s v="W32-2022"/>
    <s v="Aug-2022"/>
    <s v="TBD"/>
    <s v="TBD"/>
    <s v="TBD"/>
    <s v="TBD"/>
    <x v="0"/>
    <s v="TBD"/>
    <s v="TBD"/>
    <x v="0"/>
    <s v="TBD"/>
    <s v="MW"/>
    <d v="2022-04-28T00:00:00"/>
    <m/>
    <m/>
    <m/>
    <m/>
    <m/>
    <m/>
    <m/>
    <m/>
    <m/>
    <m/>
    <m/>
    <s v="SITAC"/>
    <x v="21"/>
    <s v="12.EXCAVATION OG"/>
    <x v="12"/>
    <s v="28:04:22: EXCAVATION_x000a_24:04:22-17:04:22: REKOM_x000a_13:04:22-10:04:22: IW CLEAR_x000a_06:04:22: IW OG_x000a_04:04:22: VALIDASI RNP TNP_x000a_03:04:22-22:03:22: IW OG_x000a_20:03:22-18:03:22: VALIDASI RNP TNP_x000a_16:03:22-09:03:22: SURVEY OG_x000a_07:03:22: SPK RECEIVED"/>
  </r>
  <r>
    <s v="BATURITI_ANGSERI"/>
    <x v="4"/>
    <s v="TB"/>
    <s v="115°9.8.38'E"/>
    <s v="8°21.25.35'S"/>
    <n v="60"/>
    <s v="50/160/240"/>
    <n v="2022"/>
    <x v="10"/>
    <s v="Br. Dinas Bugbugan Sari Desa Senganan Kecamatan Penebel Kabupaten Tabanan Provinsi Bali"/>
    <x v="0"/>
    <s v="BAL-BA-TAB-1960"/>
    <s v="BATURITI_ANGSERI"/>
    <x v="0"/>
    <x v="0"/>
    <x v="0"/>
    <s v="BALINUSRA"/>
    <s v="Bali"/>
    <s v="Kab. Tabanan"/>
    <n v="6618108"/>
    <d v="2022-03-07T00:00:00"/>
    <d v="2022-03-07T00:00:00"/>
    <n v="52"/>
    <x v="1"/>
    <d v="2022-08-04T00:00:00"/>
    <s v="W32-2022"/>
    <s v="Aug-2022"/>
    <s v="TBD"/>
    <s v="TBD"/>
    <s v="TBD"/>
    <s v="TBD"/>
    <x v="0"/>
    <s v="TBD"/>
    <s v="TBD"/>
    <x v="0"/>
    <s v="TBD"/>
    <s v="MW"/>
    <d v="2022-04-28T00:00:00"/>
    <m/>
    <m/>
    <m/>
    <m/>
    <m/>
    <m/>
    <m/>
    <m/>
    <m/>
    <m/>
    <m/>
    <s v="SITAC"/>
    <x v="21"/>
    <s v="12.EXCAVATION OG"/>
    <x v="12"/>
    <s v="28:04:22: EXCAVATION_x000a_24:04:22-17:04:22: REKOM_x000a_13:04:22-12:04:22: VALIDASI RNP TNP -&gt; IW_x000a_10:04:22-03:04:22: IW CLEAR_x000a_30:03:22-27:03:22-16:03:22: IW OG_x000a_15:03:22-15:03:22: VALIDASI RNP TNP_x000a_13:03:22-09:03:22: SURVEY OG_x000a_07:03:22: SPK RECEIVED"/>
  </r>
  <r>
    <s v="TANAH_DATAR_PARIANGAN"/>
    <x v="4"/>
    <s v="TB"/>
    <s v="100°29.36.5'E"/>
    <s v="0°27.18.5'S"/>
    <n v="60"/>
    <s v="30/170/320"/>
    <n v="2022"/>
    <x v="5"/>
    <s v="Jorong Pariangan Nagari Pariangan Kecamatan Pariangan  Kabupaten Tanah Datar Provinsi Sumatera Utara "/>
    <x v="0"/>
    <s v="SUM-SB-BSK-0863"/>
    <s v="TANAH_DATAR_PARIANGAN"/>
    <x v="0"/>
    <x v="0"/>
    <x v="1"/>
    <s v="SUMBAGTENG"/>
    <s v="Sumatera Barat"/>
    <s v="Kab. Tanah Datar"/>
    <n v="6618109"/>
    <d v="2022-03-07T00:00:00"/>
    <d v="2022-03-07T00:00:00"/>
    <n v="52"/>
    <x v="1"/>
    <d v="2022-08-04T00:00:00"/>
    <s v="W32-2022"/>
    <s v="Aug-2022"/>
    <s v="TBD"/>
    <s v="TBD"/>
    <s v="TBD"/>
    <s v="TBD"/>
    <x v="0"/>
    <s v="TBD"/>
    <s v="TBD"/>
    <x v="0"/>
    <s v="TBD"/>
    <s v="MW"/>
    <d v="2022-04-26T00:00:00"/>
    <m/>
    <m/>
    <m/>
    <m/>
    <d v="2022-04-25T00:00:00"/>
    <m/>
    <m/>
    <m/>
    <m/>
    <m/>
    <m/>
    <s v="RFC"/>
    <x v="21"/>
    <s v="12.EXCAVATION OG"/>
    <x v="12"/>
    <s v="28:04:22: EXCVATION_x000a_24:04:22: MOBDEMOB_x000a_20:04:22-17:04:22: DESIGN OG_x000a_13:04:22-10:04:22: REKOM_x000a_06:04:22: IW GOG_x000a_03:04:22-30:03:22: VALIDASI RNP TNP _x000a_27:03:22 REHUNTING_x000a_23:03:22-20:03:22: IW OG_x000a_16:03:22-11:03:22: VALIDASI RNP TNP OG_x000a_09:03:22: SURVEY OG_x000a_07:03:22: SPK RECEIVED"/>
  </r>
  <r>
    <m/>
    <x v="13"/>
    <s v=""/>
    <n v="106.88542"/>
    <n v="-6.2323000000000004"/>
    <n v="50"/>
    <s v="90/210/330"/>
    <m/>
    <x v="1"/>
    <m/>
    <x v="2"/>
    <s v="JAW-JK-CKG-0710"/>
    <s v="CIPINANG MUARA RELOCATION"/>
    <x v="1"/>
    <x v="2"/>
    <x v="3"/>
    <s v="JABODETABEK (INNER)"/>
    <s v="DKI Jakarta"/>
    <s v="Jakarta Timur"/>
    <n v="6614469"/>
    <d v="2020-02-10T00:00:00"/>
    <m/>
    <n v="808"/>
    <x v="0"/>
    <d v="2020-03-11T00:00:00"/>
    <s v="W11-2020"/>
    <s v="Mar-2020"/>
    <d v="2020-06-15T00:00:00"/>
    <s v="W25-2020"/>
    <s v="Jun-2020"/>
    <d v="2020-03-10T00:00:00"/>
    <x v="18"/>
    <s v="Mar-2020"/>
    <d v="2020-08-14T00:00:00"/>
    <x v="17"/>
    <s v="Aug-2020"/>
    <m/>
    <m/>
    <m/>
    <m/>
    <m/>
    <m/>
    <m/>
    <m/>
    <m/>
    <m/>
    <m/>
    <m/>
    <m/>
    <m/>
    <x v="7"/>
    <s v="07.SITAC PROCESS"/>
    <x v="0"/>
    <s v="18.06.20 : IW on going yang melibatkan warga 3 RW (radius tower mencakup 3 RW)_x000a_30.04.20 : 23.04.20 : IW on going_x000a_25.03.20 : Hunting_x000a_"/>
  </r>
  <r>
    <s v="WANGUNREJA_NYALINDUNG"/>
    <x v="4"/>
    <s v="TB"/>
    <s v="106°53.11.43'E"/>
    <s v="6°58.55.61'S"/>
    <n v="70"/>
    <s v="60/200/320"/>
    <n v="2022"/>
    <x v="10"/>
    <s v="Kp. Wangunreja RT.002 RW.005 Desa Wangunreja Kec. Nyalindung Kab. Sukabumi"/>
    <x v="2"/>
    <s v="JAW-JB-SBM-2466"/>
    <s v="WANGUNREJA_NYALINDUNG"/>
    <x v="0"/>
    <x v="0"/>
    <x v="3"/>
    <s v="JABODETABEK"/>
    <s v="Jawa Barat"/>
    <s v="Kab. Sukabumi"/>
    <n v="6618110"/>
    <d v="2022-03-07T00:00:00"/>
    <d v="2022-03-07T00:00:00"/>
    <n v="52"/>
    <x v="1"/>
    <d v="2022-08-04T00:00:00"/>
    <s v="W32-2022"/>
    <s v="Aug-2022"/>
    <s v="TBD"/>
    <s v="TBD"/>
    <s v="TBD"/>
    <s v="TBD"/>
    <x v="0"/>
    <s v="TBD"/>
    <s v="TBD"/>
    <x v="0"/>
    <s v="TBD"/>
    <s v="MW"/>
    <m/>
    <m/>
    <s v="PLN NY"/>
    <s v="PLN NY"/>
    <s v="null"/>
    <m/>
    <m/>
    <m/>
    <m/>
    <m/>
    <m/>
    <m/>
    <s v="SITAC"/>
    <x v="22"/>
    <s v="08.GOVERNMENT PERMIT PROCESS"/>
    <x v="12"/>
    <s v="28:04:22: IMB_x000a_24:04:22: REKOM_x000a_20:04:22-17:04:22: IW OG_x000a_13:04:22-01:04:22: VALIDASI RNP TNP_x000a_30:03:22-20:03:22: IW OG_x000a_16:03:22-15:03:22: VALIDASI RNP TNP_x000a_13:03:22-09:03:22: SURVEY OG &amp; MITRA ASSIGNMENT_x000a_07:03:22: SPK RECEIVED"/>
  </r>
  <r>
    <s v="SUNGAI_KUNYIT_DALAM_MEMPAWAH"/>
    <x v="4"/>
    <s v="TB"/>
    <s v="108°55.54.62'E"/>
    <s v="0°29.46.44'N"/>
    <n v="65"/>
    <s v="115/270/330"/>
    <n v="2022"/>
    <x v="5"/>
    <s v=""/>
    <x v="0"/>
    <s v="KAL-KB-MPW-0713"/>
    <s v="SUNGAI_KUNYIT_DALAM_MEMPAWAH"/>
    <x v="0"/>
    <x v="0"/>
    <x v="3"/>
    <s v="KALIMANTAN"/>
    <s v="Kalimantan Barat"/>
    <s v="Kab. Mempawah"/>
    <n v="6618108"/>
    <d v="2022-03-07T00:00:00"/>
    <d v="2022-03-07T00:00:00"/>
    <n v="52"/>
    <x v="1"/>
    <d v="2022-08-04T00:00:00"/>
    <s v="W32-2022"/>
    <s v="Aug-2022"/>
    <s v="TBD"/>
    <s v="TBD"/>
    <s v="TBD"/>
    <s v="TBD"/>
    <x v="0"/>
    <s v="TBD"/>
    <s v="TBD"/>
    <x v="0"/>
    <s v="TBD"/>
    <s v="MW"/>
    <m/>
    <m/>
    <m/>
    <m/>
    <m/>
    <m/>
    <m/>
    <m/>
    <m/>
    <m/>
    <m/>
    <m/>
    <s v="PRESITAC"/>
    <x v="7"/>
    <s v="07.SITAC PROCESS"/>
    <x v="12"/>
    <s v="28:04:22: IW CLEAR_x000a_13:04:22: REHUNTING_x000a_10:04:22-04:03:22: IW CLEAR_x000a_03:04:22-16:03:22: SURVEY OG_x000a_13:03:22; MITRA ASSIGNMENT_x000a_09:02:22: SPK RELEASED"/>
  </r>
  <r>
    <s v="REPEATER JOHO PULE"/>
    <x v="7"/>
    <s v="TB"/>
    <s v="111°31.21.72'E"/>
    <s v="8°9.26.39'S"/>
    <n v="50"/>
    <n v="48"/>
    <m/>
    <x v="18"/>
    <s v=""/>
    <x v="0"/>
    <s v="JAW-JI-TRK-4270"/>
    <s v="REPEATER JOHO PULE"/>
    <x v="0"/>
    <x v="0"/>
    <x v="0"/>
    <s v="JATIM"/>
    <s v="Jawa Timur"/>
    <s v="Kab. Trenggalek"/>
    <n v="6618139"/>
    <d v="2022-03-21T00:00:00"/>
    <d v="2022-03-22T00:00:00"/>
    <n v="38"/>
    <x v="1"/>
    <d v="2022-08-18T00:00:00"/>
    <s v="W34-2022"/>
    <s v="Aug-2022"/>
    <s v="TBD"/>
    <s v="TBD"/>
    <s v="TBD"/>
    <s v="TBD"/>
    <x v="0"/>
    <s v="TBD"/>
    <s v="TBD"/>
    <x v="0"/>
    <s v="TBD"/>
    <s v="MW"/>
    <m/>
    <m/>
    <m/>
    <m/>
    <m/>
    <m/>
    <m/>
    <m/>
    <m/>
    <m/>
    <m/>
    <m/>
    <s v="SITAC"/>
    <x v="7"/>
    <s v="07.SITAC PROCESS"/>
    <x v="12"/>
    <s v="28:04:22: IW CLEAR_x000a_24:04:22-06:04:22: IW OG_x000a_30:03:22: VALIDASI RNP TNP_x000a_27:03:22: SURVEY OG_x000a_22:03:22: SPK RECEIVED"/>
  </r>
  <r>
    <s v="PARIT_BENUT"/>
    <x v="4"/>
    <s v="TB"/>
    <s v="103°21.44.07'E"/>
    <s v="1°2.48.43'N"/>
    <n v="50"/>
    <s v="100/190/340"/>
    <n v="2022"/>
    <x v="4"/>
    <s v="Perumahan Mutiara Karimun  RT.02 RW.08,Desa Parit Benut,Kec.Meral,Kab.Tanjung Balai Karimun,Prov.Kepulauan Riau."/>
    <x v="0"/>
    <s v="SUM-KR-TBK-0588"/>
    <s v="PARIT_BENUT"/>
    <x v="0"/>
    <x v="0"/>
    <x v="1"/>
    <s v="SUMBAGTENG"/>
    <s v="Kepulauan Riau"/>
    <s v="Kab. Karimun"/>
    <n v="6617950"/>
    <d v="2022-01-25T00:00:00"/>
    <d v="2022-01-28T00:00:00"/>
    <n v="93"/>
    <x v="3"/>
    <d v="2022-06-24T00:00:00"/>
    <s v="W26-2022"/>
    <s v="Jun-2022"/>
    <s v="TBD"/>
    <s v="TBD"/>
    <s v="TBD"/>
    <s v="TBD"/>
    <x v="0"/>
    <s v="TBD"/>
    <s v="TBD"/>
    <x v="0"/>
    <s v="TBD"/>
    <s v="MW"/>
    <m/>
    <m/>
    <m/>
    <m/>
    <m/>
    <m/>
    <m/>
    <m/>
    <m/>
    <m/>
    <m/>
    <m/>
    <s v="SITAC"/>
    <x v="7"/>
    <s v="07.SITAC PROCESS"/>
    <x v="12"/>
    <s v="28:04:22: IW CLEAR_x000a_24:04:22-07:04:22: IW OG_x000a_07:04:22: VALIDASI RNP TNP KANDIDAT D_x000a_06:04:22-20:02:22: IW OG_x000a_17:02:22: VALIDASI RNP TNP OG_x000a_16:02:22-30:01:22: SURVEY OG_x000a_28:01:22: SPK RECEIVED FROM EMAIL LMS"/>
  </r>
  <r>
    <s v="BABADAN_KERTOSARI"/>
    <x v="4"/>
    <s v="TB"/>
    <s v="111°28.8.4'E"/>
    <s v="7°51.53.1'S"/>
    <n v="30"/>
    <s v="60/280/350"/>
    <n v="2022"/>
    <x v="4"/>
    <s v=""/>
    <x v="0"/>
    <s v="JAW-JI-PNG-4308"/>
    <s v="BABADAN_KERTOSARI"/>
    <x v="0"/>
    <x v="0"/>
    <x v="0"/>
    <s v="JATIM"/>
    <s v="Jawa Timur"/>
    <s v="Kab. Ponorogo"/>
    <n v="6617949"/>
    <d v="2022-01-25T00:00:00"/>
    <d v="2022-01-28T00:00:00"/>
    <n v="93"/>
    <x v="3"/>
    <d v="2022-06-24T00:00:00"/>
    <s v="W26-2022"/>
    <s v="Jun-2022"/>
    <s v="TBD"/>
    <s v="TBD"/>
    <s v="TBD"/>
    <s v="TBD"/>
    <x v="0"/>
    <s v="TBD"/>
    <s v="TBD"/>
    <x v="0"/>
    <s v="TBD"/>
    <s v="MW"/>
    <m/>
    <m/>
    <m/>
    <m/>
    <m/>
    <m/>
    <m/>
    <m/>
    <m/>
    <m/>
    <m/>
    <m/>
    <s v="SITAC"/>
    <x v="7"/>
    <s v="07.SITAC PROCESS"/>
    <x v="12"/>
    <s v="28:04:22: IW CLEAR_x000a_24:04:22-13:04:22: IW OG_x000a_10:04:22-05:04:22: VALIDASI RNP TNP_x000a_03:04:22-20:03:22: REHUNTING_x000a_18:03:22-16:03:22: VALIDASI RNP TNP_x000a_13:03:22-06:03:22: IW OG_x000a_06:03:22-28:02:22: VALIDASI RNP TNP, REJECT WARGA_x000a_23:02:22-20:02:22: IW OG_x000a_16:02:22-03:02:22: VALIDASI RNP TNP, PRIORITY CANDIDATE B_x000a_02:02:22-30:01:22: SURVEY OG_x000a_28:01:22: SPK RECEIVED FROM EMAIL LMS"/>
  </r>
  <r>
    <s v="PANEMBANGAN_BANYUMAS"/>
    <x v="4"/>
    <s v="TB"/>
    <s v="109°8.28.73'E"/>
    <s v="7°23.5.6'S"/>
    <n v="70"/>
    <s v="70/190/280"/>
    <n v="2022"/>
    <x v="5"/>
    <s v=""/>
    <x v="3"/>
    <s v="JAW-JT-PWT-0594"/>
    <s v="PANEMBANGAN_BANYUMAS"/>
    <x v="0"/>
    <x v="0"/>
    <x v="2"/>
    <s v="JATENG"/>
    <s v="Jawa Tengah"/>
    <s v="Kab. Banyumas"/>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PLIPIR_PURWOREJO"/>
    <x v="4"/>
    <s v="TB"/>
    <s v="110°3.5.76'E"/>
    <s v="7°44.21.28'S"/>
    <n v="70"/>
    <s v="90/230/320"/>
    <n v="2022"/>
    <x v="5"/>
    <s v=""/>
    <x v="3"/>
    <s v="JAW-JT-PWR-1680"/>
    <s v="PLIPIR_PURWOREJO"/>
    <x v="0"/>
    <x v="0"/>
    <x v="2"/>
    <s v="JATENG"/>
    <s v="Jawa Tengah"/>
    <s v="Kab. Purworejo"/>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REMBANG_PANCUR"/>
    <x v="4"/>
    <s v="TB"/>
    <s v="111°29.22.3'E"/>
    <s v="6°43.59.6'S"/>
    <n v="60"/>
    <s v="90/230/330"/>
    <n v="2022"/>
    <x v="5"/>
    <s v=""/>
    <x v="3"/>
    <s v="JAW-JT-RBG-1777"/>
    <s v="REMBANG_PANCUR"/>
    <x v="0"/>
    <x v="0"/>
    <x v="2"/>
    <s v="JATENG"/>
    <s v="Jawa Tengah"/>
    <s v="Kab. Rembang"/>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ROWO_TEMANGGUNG"/>
    <x v="4"/>
    <s v="TB"/>
    <s v="110°9.44.53'E"/>
    <s v="7°14.31.88'S"/>
    <n v="70"/>
    <s v="90/210/300"/>
    <n v="2022"/>
    <x v="5"/>
    <s v=""/>
    <x v="3"/>
    <s v="JAW-JT-TMG-2669"/>
    <s v="ROWO_TEMANGGUNG"/>
    <x v="0"/>
    <x v="0"/>
    <x v="2"/>
    <s v="JATENG"/>
    <s v="Jawa Tengah"/>
    <s v="Kab. Temanggung"/>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SANGGRAHAN_TEMANGGUNG"/>
    <x v="4"/>
    <s v="TB"/>
    <s v="110°13.14.82'E"/>
    <s v="7°20.2.44'S"/>
    <n v="50"/>
    <s v="0/110/240"/>
    <n v="2022"/>
    <x v="5"/>
    <s v=""/>
    <x v="3"/>
    <s v="JAW-JT-TMG-2678"/>
    <s v="SANGGRAHAN_TEMANGGUNG"/>
    <x v="0"/>
    <x v="0"/>
    <x v="2"/>
    <s v="JATENG"/>
    <s v="Jawa Tengah"/>
    <s v="Kab. Temanggung"/>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SUKOHARJO_BULU"/>
    <x v="4"/>
    <s v="TB"/>
    <s v="110°51.24.88'E"/>
    <s v="7°47.16.47'S"/>
    <n v="60"/>
    <s v="0/120/240"/>
    <n v="2022"/>
    <x v="5"/>
    <s v=""/>
    <x v="3"/>
    <s v="JAW-JT-WNG-2761"/>
    <s v="SUKOHARJO_BULU"/>
    <x v="0"/>
    <x v="0"/>
    <x v="2"/>
    <s v="JATENG"/>
    <s v="Jawa Tengah"/>
    <s v="Kab. Wonogiri"/>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WERU KARANGANYAR"/>
    <x v="4"/>
    <s v="TB"/>
    <s v="110°46.16.93'E"/>
    <s v="7°47.30.23'S"/>
    <n v="60"/>
    <s v="40/150/320"/>
    <n v="2022"/>
    <x v="5"/>
    <s v=""/>
    <x v="3"/>
    <s v="JAW-JT-SKH-1871"/>
    <s v="WERU KARANGANYAR"/>
    <x v="0"/>
    <x v="0"/>
    <x v="2"/>
    <s v="JATENG"/>
    <s v="Jawa Tengah"/>
    <s v="Kab. Sukoharjo"/>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WONOGIRI_GIRIWOYO"/>
    <x v="4"/>
    <s v="TB"/>
    <s v="110°55.23.02'E"/>
    <s v="8°0.49.03'S"/>
    <n v="60"/>
    <s v="40/180/310"/>
    <n v="2022"/>
    <x v="5"/>
    <s v=""/>
    <x v="3"/>
    <s v="JAW-JT-WNG-2763"/>
    <s v="WONOGIRI_GIRIWOYO"/>
    <x v="0"/>
    <x v="0"/>
    <x v="2"/>
    <s v="JATENG"/>
    <s v="Jawa Tengah"/>
    <s v="Kab. Wonogiri"/>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BATANG_TERSONO"/>
    <x v="4"/>
    <s v="TB"/>
    <s v="109°58.57.72'E"/>
    <s v="7°0.46.04'S"/>
    <n v="70"/>
    <s v="90/230/320"/>
    <n v="2022"/>
    <x v="5"/>
    <s v=""/>
    <x v="3"/>
    <s v="JAW-JT-BTG-0222"/>
    <s v="BATANG_TERSONO"/>
    <x v="0"/>
    <x v="0"/>
    <x v="2"/>
    <s v="JATENG"/>
    <s v="Jawa Tengah"/>
    <s v="Kab. Batang"/>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PLESUNGAN GONDANGREJO"/>
    <x v="4"/>
    <s v="TB"/>
    <s v="110°51.37.09'E"/>
    <s v="7°31.55.64'S"/>
    <n v="50"/>
    <s v="100/200/340"/>
    <n v="2022"/>
    <x v="9"/>
    <s v=""/>
    <x v="2"/>
    <s v="JAW-JT-KRG-2136"/>
    <s v="PLESUNGAN GONDANGREJO"/>
    <x v="0"/>
    <x v="0"/>
    <x v="2"/>
    <s v="JATENG"/>
    <s v="Jawa Tengah"/>
    <s v="Kab. Karanganyar"/>
    <n v="6618174"/>
    <d v="2022-04-05T00:00:00"/>
    <d v="2022-04-05T00:00:00"/>
    <n v="23"/>
    <x v="4"/>
    <d v="2022-09-02T00:00:00"/>
    <s v="W36-2022"/>
    <s v="Sep-2022"/>
    <s v="TBD"/>
    <s v="TBD"/>
    <s v="TBD"/>
    <s v="TBD"/>
    <x v="0"/>
    <s v="TBD"/>
    <s v="TBD"/>
    <x v="0"/>
    <s v="TBD"/>
    <m/>
    <m/>
    <m/>
    <m/>
    <m/>
    <m/>
    <m/>
    <m/>
    <m/>
    <m/>
    <m/>
    <m/>
    <m/>
    <s v="SITAC"/>
    <x v="7"/>
    <s v="07.SITAC PROCESS"/>
    <x v="12"/>
    <s v="28:04:22: IW CLEAR_x000a_24:04:22-13:04:22: VALIDASI RNP TNP_x000a_10:04:22: SURVEY OG_x000a_06:04:22: MITRA ASSIGNMENT_x000a_05:04:22: SPK RECEIVED"/>
  </r>
  <r>
    <s v="BANJARNEGARA_PUNGGELAN"/>
    <x v="4"/>
    <s v="TB"/>
    <s v="109°37.50.67'E"/>
    <s v="7°20.30.07'S"/>
    <n v="70"/>
    <s v="70/250/340"/>
    <n v="2022"/>
    <x v="5"/>
    <s v=""/>
    <x v="3"/>
    <s v="JAW-JT-BNR-0276"/>
    <s v="BANJARNEGARA_PUNGGELAN"/>
    <x v="0"/>
    <x v="0"/>
    <x v="2"/>
    <s v="JATENG"/>
    <s v="Jawa Tengah"/>
    <s v="Kab. Banjarnegara"/>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KLATEN_KARANGDOWO"/>
    <x v="4"/>
    <s v="TB"/>
    <s v="110°45.44.1'E"/>
    <s v="7°40.56.75'S"/>
    <n v="70"/>
    <s v="30/150/270"/>
    <n v="2022"/>
    <x v="5"/>
    <s v=""/>
    <x v="3"/>
    <s v="JAW-JT-KLN-0921"/>
    <s v="KLATEN_KARANGDOWO"/>
    <x v="0"/>
    <x v="0"/>
    <x v="2"/>
    <s v="JATENG"/>
    <s v="Jawa Tengah"/>
    <s v="Kab. Klaten"/>
    <n v="6618156"/>
    <d v="2022-03-28T00:00:00"/>
    <d v="2022-04-05T00:00:00"/>
    <n v="31"/>
    <x v="1"/>
    <d v="2022-08-25T00:00:00"/>
    <s v="W35-2022"/>
    <s v="Aug-2022"/>
    <s v="TBD"/>
    <s v="TBD"/>
    <s v="TBD"/>
    <s v="TBD"/>
    <x v="0"/>
    <s v="TBD"/>
    <s v="TBD"/>
    <x v="0"/>
    <s v="TBD"/>
    <m/>
    <m/>
    <m/>
    <m/>
    <m/>
    <m/>
    <m/>
    <m/>
    <m/>
    <m/>
    <m/>
    <m/>
    <m/>
    <s v="SITAC"/>
    <x v="7"/>
    <s v="07.SITAC PROCESS"/>
    <x v="12"/>
    <s v="28:04:22: IW CLEAR_x000a_24:04:22-13:04:22: VALIDASI RNP TNP_x000a_10:04:22: SURVEY OG_x000a_06:04:22: MITRA ASSIGNMENT_x000a_05:04:22: SPK RECEIVED"/>
  </r>
  <r>
    <s v="MANIIS"/>
    <x v="4"/>
    <s v="TB"/>
    <s v="108°19.42.43'E"/>
    <s v="7°2.11.73'S"/>
    <n v="40"/>
    <s v="125/220/275"/>
    <n v="2022"/>
    <x v="5"/>
    <s v="Sindanghurip RT 02 RW 04 Desa Maniis Kecamatan Cingambul Kab. Majalengka Propinsi Jawa Barat."/>
    <x v="0"/>
    <s v="JAW-JB-MJL-4134"/>
    <s v="MANIIS"/>
    <x v="0"/>
    <x v="0"/>
    <x v="2"/>
    <s v="JABAR"/>
    <s v="Jawa Barat"/>
    <s v="Kab. Majalengka"/>
    <n v="6618108"/>
    <d v="2022-03-07T00:00:00"/>
    <d v="2022-03-07T00:00:00"/>
    <n v="52"/>
    <x v="1"/>
    <d v="2022-08-04T00:00:00"/>
    <s v="W32-2022"/>
    <s v="Aug-2022"/>
    <s v="TBD"/>
    <s v="TBD"/>
    <s v="TBD"/>
    <s v="TBD"/>
    <x v="0"/>
    <s v="TBD"/>
    <s v="TBD"/>
    <x v="0"/>
    <s v="TBD"/>
    <s v="MW"/>
    <d v="2022-04-26T00:00:00"/>
    <m/>
    <m/>
    <m/>
    <m/>
    <m/>
    <m/>
    <m/>
    <m/>
    <m/>
    <m/>
    <m/>
    <s v="SITAC"/>
    <x v="7"/>
    <s v="07.SITAC PROCESS"/>
    <x v="12"/>
    <s v="28:04:22: IW CLEAR_x000a_24:04:22-14:03:22: IW OG_x000a_13:04:22-11:04:22: VALIDASI RNP TNP_x000a_10:04:22-15:03:22: IW OG_x000a_13:03:22: VALIDASI RNP TNP_x000a_12:03:22-09:03:22: SURVEY OG_x000a_07:03:22: SPK RECEIVED"/>
  </r>
  <r>
    <s v="KAMPUNG_KADUNGALAK_WIRASINGA"/>
    <x v="4"/>
    <s v="TB"/>
    <s v="106°3.21.21'E"/>
    <s v="6°24.28.86'S"/>
    <n v="50"/>
    <s v="0/100/180/270"/>
    <n v="2022"/>
    <x v="5"/>
    <s v="Kp.Torus RT.03 RW.03 Desa Wirasinga Kecamatan Mekarjaya -Pandegelang"/>
    <x v="2"/>
    <s v="JAW-BT-PDG-0630"/>
    <s v="KAMPUNG_KADUNGALAK_WIRASINGA"/>
    <x v="0"/>
    <x v="0"/>
    <x v="3"/>
    <s v="JABODETABEK"/>
    <s v="Banten"/>
    <s v="Kab. Pandeglang"/>
    <n v="6618106"/>
    <d v="2022-03-07T00:00:00"/>
    <d v="2022-03-07T00:00:00"/>
    <n v="52"/>
    <x v="1"/>
    <d v="2022-08-04T00:00:00"/>
    <s v="W32-2022"/>
    <s v="Aug-2022"/>
    <s v="TBD"/>
    <s v="TBD"/>
    <s v="TBD"/>
    <s v="TBD"/>
    <x v="0"/>
    <s v="TBD"/>
    <s v="TBD"/>
    <x v="0"/>
    <s v="TBD"/>
    <s v="MW"/>
    <m/>
    <m/>
    <m/>
    <m/>
    <m/>
    <m/>
    <m/>
    <m/>
    <m/>
    <m/>
    <m/>
    <m/>
    <s v="SITAC"/>
    <x v="7"/>
    <s v="07.SITAC PROCESS"/>
    <x v="12"/>
    <s v="28:04:22: IW CLEAR_x000a_24:04:22-20:03:22: IW OG_x000a_16:03:22-15:03:22: VALIDASI RNP TNP_x000a_13:03:22-09:03:22: SURVEY OG &amp; MITRA ASSIGNMENT_x000a_07:03:22: SPK RECEIVED"/>
  </r>
  <r>
    <s v="BANDAR_HUTA_USANG"/>
    <x v="4"/>
    <s v="TB"/>
    <s v="98°23.12.48'E"/>
    <s v="2°48.55.58'N"/>
    <n v="60"/>
    <s v="90/180/300"/>
    <n v="2022"/>
    <x v="4"/>
    <s v=""/>
    <x v="0"/>
    <s v="SUM-SU-SDK-2229"/>
    <s v="BANDAR_HUTA_USANG"/>
    <x v="0"/>
    <x v="0"/>
    <x v="1"/>
    <s v="SUMBAGUT"/>
    <s v="Sumatera Utara"/>
    <s v="Kab. Dairi"/>
    <n v="6617950"/>
    <d v="2022-01-25T00:00:00"/>
    <d v="2022-01-28T00:00:00"/>
    <n v="93"/>
    <x v="3"/>
    <d v="2022-06-24T00:00:00"/>
    <s v="W26-2022"/>
    <s v="Jun-2022"/>
    <s v="TBD"/>
    <s v="TBD"/>
    <s v="TBD"/>
    <s v="TBD"/>
    <x v="0"/>
    <s v="TBD"/>
    <s v="TBD"/>
    <x v="0"/>
    <s v="TBD"/>
    <s v="MW"/>
    <m/>
    <m/>
    <m/>
    <m/>
    <m/>
    <m/>
    <m/>
    <m/>
    <m/>
    <m/>
    <m/>
    <m/>
    <s v="SITAC"/>
    <x v="7"/>
    <s v="07.SITAC PROCESS"/>
    <x v="12"/>
    <s v="28:04:22: IW CLEAR_x000a_24:04:22-23:03:22: IW OG_x000a_20:03:22-18:03:22: VALIDASI RNP TNP_x000a_16:03:22-13:03:22: REHUTING_x000a_09:03:22-06:03:22: VALIDASI RNP TNP_x000a_28:02:22-23:02:22: REHUNTING, IW FAILED_x000a_20:02:22-13:02:22: IW OG_x000a_09:02:22: IW OG, RNP TNP OK_x000a_07:02:22: VALIDASI RNP TNP OG_x000a_02:02:22-30:01:22: SURVEY OG_x000a_28:01:22: SPK RECEIVED FROM EMAIL LMS"/>
  </r>
  <r>
    <s v="MEDAN_DELI_MABAR"/>
    <x v="4"/>
    <s v="TB"/>
    <s v="98°40.42.56'E"/>
    <s v="3°39.40.31'N"/>
    <n v="30"/>
    <s v="90/210/330"/>
    <n v="2022"/>
    <x v="4"/>
    <s v=""/>
    <x v="0"/>
    <s v="SUM-SU-MDN-2244"/>
    <s v="MEDAN_DELI_MABAR"/>
    <x v="0"/>
    <x v="0"/>
    <x v="1"/>
    <s v="SUMBAGUT"/>
    <s v="Sumatera Utara"/>
    <s v="Kota Medan"/>
    <n v="6617950"/>
    <d v="2022-01-25T00:00:00"/>
    <d v="2022-01-28T00:00:00"/>
    <n v="93"/>
    <x v="3"/>
    <d v="2022-06-24T00:00:00"/>
    <s v="W26-2022"/>
    <s v="Jun-2022"/>
    <s v="TBD"/>
    <s v="TBD"/>
    <s v="TBD"/>
    <s v="TBD"/>
    <x v="0"/>
    <s v="TBD"/>
    <s v="TBD"/>
    <x v="0"/>
    <s v="TBD"/>
    <s v="MW"/>
    <m/>
    <m/>
    <m/>
    <m/>
    <m/>
    <m/>
    <m/>
    <m/>
    <m/>
    <m/>
    <m/>
    <m/>
    <s v="SITAC"/>
    <x v="7"/>
    <s v="07.SITAC PROCESS"/>
    <x v="12"/>
    <s v="28:04:22: IW CLEAR_x000a_24:04:22-27:03:22: PENGURUSAN SURAT TANAH_x000a_23:03:22: IW OG_x000a_20:03:22-16:03:22: VALIDASI RNP TNP_x000a_13:03:22: IW OG_x000a_10:03:22: VALIDASI RNP TNP_x000a_09:03:22-13:02:22: IW OG_x000a_09:02:22: IW OG, RNP TNP OK_x000a_07:02:22: VALIDASI RNP TNP OG_x000a_02:02:22-30:01:22: SURVEY OG_x000a_28:01:22: SPK RECEIVED FROM EMAIL LMS"/>
  </r>
  <r>
    <s v="LUMBUNG_DARMARAJA"/>
    <x v="4"/>
    <s v="TB"/>
    <s v="108°20.16.8'E"/>
    <s v="7°9.9.5'S"/>
    <n v="50"/>
    <s v="90/250/330"/>
    <n v="2022"/>
    <x v="5"/>
    <s v="Kp. Babakan Jati Desa Darmaraja Kec. Lumbung Kab. Ciamis"/>
    <x v="0"/>
    <s v="JAW-JB-CMS-4299"/>
    <s v="LUMBUNG_DARMARAJA"/>
    <x v="0"/>
    <x v="0"/>
    <x v="2"/>
    <s v="JABAR"/>
    <s v="Jawa Barat"/>
    <s v="Kab. Ciamis"/>
    <n v="6618108"/>
    <d v="2022-03-07T00:00:00"/>
    <d v="2022-03-07T00:00:00"/>
    <n v="52"/>
    <x v="1"/>
    <d v="2022-08-04T00:00:00"/>
    <s v="W32-2022"/>
    <s v="Aug-2022"/>
    <s v="TBD"/>
    <s v="TBD"/>
    <s v="TBD"/>
    <s v="TBD"/>
    <x v="0"/>
    <s v="TBD"/>
    <s v="TBD"/>
    <x v="0"/>
    <s v="TBD"/>
    <s v="MW"/>
    <m/>
    <m/>
    <m/>
    <m/>
    <m/>
    <m/>
    <m/>
    <m/>
    <m/>
    <m/>
    <m/>
    <m/>
    <s v="SITAC"/>
    <x v="7"/>
    <s v="07.SITAC PROCESS"/>
    <x v="12"/>
    <s v="28:04:22: IW CLEAR_x000a_25:04:22: IW OG_x000a_24:04:22: VALIDASI RNP TNP_x000a_20:04:22: IW OG_x000a_18:04:22: VALIDASI _x000a_17:04:22-06:04:22: IW OG_x000a_05:04:22: VALIDASI RNP TNP_x000a_03:04:22-15:03:22: IW OG_x000a_13:03:22: VALIDASI RNP TNP_x000a_12:03:22-09:03:22: SURVEY OG_x000a_07:03:22: SPK RECEIVED"/>
  </r>
  <r>
    <s v="KUTOWINANGUN KIDUL TINGKIR"/>
    <x v="4"/>
    <s v="TB"/>
    <s v="110°30.47.98'E"/>
    <s v="7°19.7.47'S"/>
    <n v="50"/>
    <s v="80/210/320"/>
    <n v="2022"/>
    <x v="5"/>
    <s v=""/>
    <x v="3"/>
    <s v="JAW-JT-SLT-2133"/>
    <s v="KUTOWINANGUN KIDUL TINGKIR"/>
    <x v="0"/>
    <x v="0"/>
    <x v="2"/>
    <s v="JATENG"/>
    <s v="Jawa Tengah"/>
    <s v="Kota Salatiga"/>
    <n v="6618156"/>
    <d v="2022-03-28T00:00:00"/>
    <d v="2022-04-05T00:00:00"/>
    <n v="31"/>
    <x v="1"/>
    <d v="2022-08-25T00:00:00"/>
    <s v="W35-2022"/>
    <s v="Aug-2022"/>
    <s v="TBD"/>
    <s v="TBD"/>
    <s v="TBD"/>
    <s v="TBD"/>
    <x v="0"/>
    <s v="TBD"/>
    <s v="TBD"/>
    <x v="0"/>
    <s v="TBD"/>
    <m/>
    <m/>
    <m/>
    <m/>
    <m/>
    <m/>
    <m/>
    <m/>
    <m/>
    <m/>
    <m/>
    <m/>
    <m/>
    <s v="SITAC"/>
    <x v="7"/>
    <s v="07.SITAC PROCESS"/>
    <x v="12"/>
    <s v="28:04:22: IW CLEAR_x000a_25:04:22: IW OG_x000a_24:04:22-13:04:22: VALIDASI RNP TNP_x000a_10:04:22: SURVEY OG_x000a_06:04:22: MITRA ASSIGNMENT_x000a_05:04:22: SPK RECEIVED"/>
  </r>
  <r>
    <s v="TEGAL_BALAPULANG"/>
    <x v="4"/>
    <s v="TB"/>
    <s v="109°10.0.99'E"/>
    <s v="7°6.34.63'S"/>
    <n v="70"/>
    <s v="0/150/260"/>
    <n v="2022"/>
    <x v="10"/>
    <s v=""/>
    <x v="3"/>
    <s v="JAW-JT-TGL-2620"/>
    <s v="TEGAL_BALAPULANG"/>
    <x v="0"/>
    <x v="0"/>
    <x v="2"/>
    <s v="JATENG"/>
    <s v="Jawa Tengah"/>
    <s v="Kab. Tegal"/>
    <n v="6618110"/>
    <d v="2022-03-07T00:00:00"/>
    <d v="2022-03-07T00:00:00"/>
    <n v="52"/>
    <x v="1"/>
    <d v="2022-08-04T00:00:00"/>
    <s v="W32-2022"/>
    <s v="Aug-2022"/>
    <s v="TBD"/>
    <s v="TBD"/>
    <s v="TBD"/>
    <s v="TBD"/>
    <x v="0"/>
    <s v="TBD"/>
    <s v="TBD"/>
    <x v="0"/>
    <s v="TBD"/>
    <s v="MW"/>
    <m/>
    <m/>
    <m/>
    <m/>
    <m/>
    <m/>
    <m/>
    <m/>
    <m/>
    <m/>
    <m/>
    <m/>
    <s v="SITAC"/>
    <x v="7"/>
    <s v="07.SITAC PROCESS"/>
    <x v="12"/>
    <s v="28:04:22: IW CLEAR_x000a_LMS CHANGE TO NOKIA_x000a_13:04:22-08:04:22: IW OG_x000a_06:04:22: VALIDASI RNP TNP_x000a_06:04:22-24:03:22: IW OG_x000a_23:03:22-20:03:22: VALIDASI RNP TNP_x000a_16:03:22-09:03:22: SURVEY OG &amp; MITRA ASSIGNMENT_x000a_07:03:22: SPK RECEIVED"/>
  </r>
  <r>
    <s v="CIBIRU_CILANGKRANG"/>
    <x v="4"/>
    <s v="TB"/>
    <s v="107°43.51.09'E"/>
    <s v="6°53.51.78'S"/>
    <n v="50"/>
    <s v="110/255/330"/>
    <n v="2022"/>
    <x v="9"/>
    <s v=""/>
    <x v="0"/>
    <s v="JAW-JB-BDG-4085"/>
    <s v="CIBIRU_CILANGKRANG"/>
    <x v="0"/>
    <x v="0"/>
    <x v="2"/>
    <s v="JABAR"/>
    <s v="Jawa Barat"/>
    <s v="Kota Bandung"/>
    <n v="6618175"/>
    <d v="2022-04-05T00:00:00"/>
    <d v="2022-04-05T00:00:00"/>
    <n v="23"/>
    <x v="4"/>
    <d v="2022-09-02T00:00:00"/>
    <s v="W36-2022"/>
    <s v="Sep-2022"/>
    <s v="TBD"/>
    <s v="TBD"/>
    <s v="TBD"/>
    <s v="TBD"/>
    <x v="0"/>
    <s v="TBD"/>
    <s v="TBD"/>
    <x v="0"/>
    <s v="TBD"/>
    <m/>
    <m/>
    <m/>
    <m/>
    <m/>
    <m/>
    <m/>
    <m/>
    <m/>
    <m/>
    <m/>
    <m/>
    <m/>
    <s v="SITAC"/>
    <x v="7"/>
    <s v="07.SITAC PROCESS"/>
    <x v="12"/>
    <s v="28:04:22: IW CLEAR, SOIL TEST_x000a_24:04:22-20:04:22: IW OG NEW CANDIATE_x000a_17:04:22-12:04:22: IW OG_x000a_10:04:22-09:04:22: VALIDASI RNP TNP_x000a_06:04:22: MITRA ASSIGNMENT_x000a_05:04:22: SPK RECEIVED"/>
  </r>
  <r>
    <s v="KLATEN_KEBONARUM"/>
    <x v="4"/>
    <s v="TB"/>
    <s v="110°33.48.36'E"/>
    <s v="7°43.2.61'S"/>
    <n v="50"/>
    <s v="70/160/290"/>
    <n v="2022"/>
    <x v="5"/>
    <s v=""/>
    <x v="3"/>
    <s v="JAW-JT-KLN-0935"/>
    <s v="KLATEN_KEBONARUM"/>
    <x v="0"/>
    <x v="0"/>
    <x v="2"/>
    <s v="JATENG"/>
    <s v="Jawa Tengah"/>
    <s v="Kab. Klaten"/>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KLATEN_NGAWEN"/>
    <x v="4"/>
    <s v="TB"/>
    <s v="110°36.36.31'E"/>
    <s v="7°40.4.54'S"/>
    <n v="50"/>
    <s v="80/170/310"/>
    <n v="2022"/>
    <x v="5"/>
    <s v=""/>
    <x v="3"/>
    <s v="JAW-JT-KLN-0920"/>
    <s v="KLATEN_NGAWEN"/>
    <x v="0"/>
    <x v="0"/>
    <x v="2"/>
    <s v="JATENG"/>
    <s v="Jawa Tengah"/>
    <s v="Kab. Klaten"/>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BANYUMAS_CILONGOK"/>
    <x v="4"/>
    <s v="TB"/>
    <s v="109°7.42.32'E"/>
    <s v="7°25.0.25'S"/>
    <n v="70"/>
    <s v="100/180/290"/>
    <n v="2022"/>
    <x v="5"/>
    <s v=""/>
    <x v="3"/>
    <s v="JAW-JT-PWT-0593"/>
    <s v="BANYUMAS_CILONGOK"/>
    <x v="0"/>
    <x v="0"/>
    <x v="2"/>
    <s v="JATENG"/>
    <s v="Jawa Tengah"/>
    <s v="Kab. Banyumas"/>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KULON_PROGO_NANGGULAN"/>
    <x v="4"/>
    <s v="TB"/>
    <s v="110°13.40.25'E"/>
    <s v="7°47.39.16'S"/>
    <n v="70"/>
    <s v="60/180/320"/>
    <n v="2022"/>
    <x v="5"/>
    <s v=""/>
    <x v="3"/>
    <s v="JAW-YO-WAT-0324"/>
    <s v="KULON_PROGO_NANGGULAN"/>
    <x v="0"/>
    <x v="0"/>
    <x v="2"/>
    <s v="JATENG"/>
    <s v="DI Yogyakarta"/>
    <s v="Kab. Kulon Progo"/>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IBS PASIR AWI CILELES"/>
    <x v="4"/>
    <s v="TB"/>
    <s v="106°3.39.6'E"/>
    <s v="6°28.34.68'S"/>
    <n v="60"/>
    <s v="60/150/310"/>
    <m/>
    <x v="1"/>
    <m/>
    <x v="2"/>
    <s v="JAW-BT-RKB-0788"/>
    <s v="CIPADANG_CILELES"/>
    <x v="1"/>
    <x v="1"/>
    <x v="4"/>
    <s v="JABODETABEK"/>
    <s v="Banten"/>
    <s v="Kab. Lebak"/>
    <n v="6618138"/>
    <d v="2022-03-18T00:00:00"/>
    <d v="2022-03-21T00:00:00"/>
    <n v="41"/>
    <x v="1"/>
    <d v="2022-04-17T00:00:00"/>
    <s v="W17-2022"/>
    <s v="Apr-2022"/>
    <s v="TBD"/>
    <s v="TBD"/>
    <s v="TBD"/>
    <s v="TBD"/>
    <x v="0"/>
    <s v="TBD"/>
    <s v="TBD"/>
    <x v="0"/>
    <s v="TBD"/>
    <s v="MW"/>
    <m/>
    <m/>
    <m/>
    <m/>
    <m/>
    <d v="2022-04-20T00:00:00"/>
    <m/>
    <m/>
    <m/>
    <m/>
    <m/>
    <m/>
    <m/>
    <x v="11"/>
    <s v="10.CME PREPARATION"/>
    <x v="12"/>
    <s v="21:04:22: STO DECLARED_x000a_14:04:22: prepare cme_x000a_21:03:22: SPK REECIVED"/>
  </r>
  <r>
    <s v="MAGELANG_MERTOYUDAN"/>
    <x v="4"/>
    <s v="TB"/>
    <s v="110°12.48.96'E"/>
    <s v="7°33.15.12'S"/>
    <n v="50"/>
    <s v="90/210/320"/>
    <n v="2022"/>
    <x v="5"/>
    <s v=""/>
    <x v="3"/>
    <s v="JAW-JT-MKD-1117"/>
    <s v="MAGELANG_MERTOYUDAN"/>
    <x v="0"/>
    <x v="0"/>
    <x v="2"/>
    <s v="JATENG"/>
    <s v="Jawa Tengah"/>
    <s v="Kab. Magelang"/>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TEMANGGUNG_KEDU"/>
    <x v="4"/>
    <s v="TB"/>
    <s v="110°10.8.34'E"/>
    <s v="7°17.7.61'S"/>
    <n v="70"/>
    <s v="60/150/300"/>
    <n v="2022"/>
    <x v="5"/>
    <s v=""/>
    <x v="3"/>
    <s v="JAW-JT-TMG-2676"/>
    <s v="TEMANGGUNG_KEDU"/>
    <x v="0"/>
    <x v="0"/>
    <x v="2"/>
    <s v="JATENG"/>
    <s v="Jawa Tengah"/>
    <s v="Kab. Temanggung"/>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WONOSOBO_SUKOHARJO"/>
    <x v="4"/>
    <s v="TB"/>
    <s v="109°46.58.58'E"/>
    <s v="7°24.7.32'S"/>
    <n v="70"/>
    <s v="120/230/320"/>
    <n v="2022"/>
    <x v="5"/>
    <s v=""/>
    <x v="3"/>
    <s v="JAW-JT-SKH-1873"/>
    <s v="WONOSOBO_SUKOHARJO"/>
    <x v="0"/>
    <x v="0"/>
    <x v="2"/>
    <s v="JATENG"/>
    <s v="Jawa Tengah"/>
    <s v="Kab. Sukoharjo"/>
    <n v="6618156"/>
    <d v="2022-03-28T00:00:00"/>
    <d v="2022-04-05T00:00:00"/>
    <n v="31"/>
    <x v="1"/>
    <d v="2022-08-25T00:00:00"/>
    <s v="W35-2022"/>
    <s v="Aug-2022"/>
    <s v="TBD"/>
    <s v="TBD"/>
    <s v="TBD"/>
    <s v="TBD"/>
    <x v="0"/>
    <s v="TBD"/>
    <s v="TBD"/>
    <x v="0"/>
    <s v="TBD"/>
    <m/>
    <m/>
    <m/>
    <m/>
    <m/>
    <m/>
    <m/>
    <m/>
    <m/>
    <m/>
    <m/>
    <m/>
    <m/>
    <s v="SITAC"/>
    <x v="7"/>
    <s v="07.SITAC PROCESS"/>
    <x v="12"/>
    <s v="28:04:22: IW OG_x000a_24:04:22-13:04:22: VALIDASI RNP TNP_x000a_10:04:22: SURVEY OG_x000a_06:04:22: MITRA ASSIGNMENT_x000a_05:04:22: SPK RECEIVED"/>
  </r>
  <r>
    <s v="PERTANIAN LBK BULUS"/>
    <x v="16"/>
    <s v="SKP"/>
    <m/>
    <m/>
    <n v="32"/>
    <s v="100/210/310"/>
    <n v="2021"/>
    <x v="1"/>
    <s v="Jl. Pertanian Raya No.51F, Kel. Lebak Bulus RT.04 RW.02, Kec. Cilandak, Kota Jakarta Selatan Prov. DKI Jakarta"/>
    <x v="2"/>
    <s v="JAW-JK-KYB-0279"/>
    <s v="PERTANIAN LEBAK BULUS"/>
    <x v="1"/>
    <x v="1"/>
    <x v="3"/>
    <s v="JABODETABEK"/>
    <s v="DKI Jakarta"/>
    <s v="Jakarta Selatan"/>
    <n v="6617920"/>
    <d v="2022-01-14T00:00:00"/>
    <m/>
    <n v="104"/>
    <x v="3"/>
    <d v="2022-02-13T00:00:00"/>
    <d v="2022-02-13T00:00:00"/>
    <s v="Feb-2022"/>
    <s v="TBD"/>
    <s v="TBD"/>
    <s v="TBD"/>
    <s v="TBD"/>
    <x v="0"/>
    <s v="TBD"/>
    <s v="TBD"/>
    <x v="0"/>
    <s v="TBD"/>
    <s v="MW"/>
    <m/>
    <m/>
    <m/>
    <m/>
    <m/>
    <d v="2022-01-28T00:00:00"/>
    <m/>
    <m/>
    <m/>
    <m/>
    <m/>
    <m/>
    <m/>
    <x v="11"/>
    <s v="10.CME PREPARATION"/>
    <x v="69"/>
    <s v="14:04:22: prepare cme_x000a_09:03:22-03:03:22: CME NY START, EID WAIT PO_x000a_28:01:22-23:01:22: NEED REVIEW TNP ALITA_x000a_19:01:22-16:01:22: ESR REVIEW_x000a_14:01:22: NEW SPK PENGGANTI REPEATER JAKATAN PARI"/>
  </r>
  <r>
    <s v="JLBOULEVARDPALEMRAYA"/>
    <x v="2"/>
    <s v="SKP"/>
    <s v="106°35.19.68'E"/>
    <s v="6°14.14.75'S"/>
    <n v="40"/>
    <s v="40/120/220"/>
    <n v="2021"/>
    <x v="14"/>
    <m/>
    <x v="2"/>
    <s v="JAW-BT-TGR-0122"/>
    <s v="LIPPO KARAWACI RELOCATION"/>
    <x v="1"/>
    <x v="1"/>
    <x v="3"/>
    <s v="JABODETABEK"/>
    <s v="Banten"/>
    <s v="Kab. Tangerang"/>
    <n v="6617925"/>
    <d v="2022-01-18T00:00:00"/>
    <m/>
    <n v="100"/>
    <x v="3"/>
    <d v="2022-02-17T00:00:00"/>
    <s v="W08-2022"/>
    <s v="Feb-2022"/>
    <s v="TBD"/>
    <s v="TBD"/>
    <s v="TBD"/>
    <s v="TBD"/>
    <x v="0"/>
    <s v="TBD"/>
    <s v="TBD"/>
    <x v="0"/>
    <s v="TBD"/>
    <s v="MW"/>
    <m/>
    <m/>
    <m/>
    <m/>
    <m/>
    <d v="2022-01-24T00:00:00"/>
    <m/>
    <m/>
    <m/>
    <m/>
    <m/>
    <m/>
    <m/>
    <x v="11"/>
    <s v="10.CME PREPARATION"/>
    <x v="69"/>
    <s v="14:04:22: prepare cme_x000a_03:03:22: CME NY START, EID WAIT PO_x000a_28:01:22-23:01:22: NEED REVIEW CIVIL EID_x000a_19:01:22-18:01:22: SPK RELEASED FROM LMS TO EMAIL TBG"/>
  </r>
  <r>
    <s v="TERKESI KLAMBU"/>
    <x v="4"/>
    <s v="TB"/>
    <s v="110°45.43.39'E"/>
    <s v="6°58.42.32'S"/>
    <n v="42"/>
    <s v="0/90/190"/>
    <n v="2022"/>
    <x v="9"/>
    <s v=""/>
    <x v="2"/>
    <s v="JAW-JT-PWD-0022"/>
    <s v="TERKESI KLAMBU"/>
    <x v="0"/>
    <x v="0"/>
    <x v="2"/>
    <s v="JATENG"/>
    <s v="Jawa Tengah"/>
    <s v="Kab. Grobogan"/>
    <n v="6618174"/>
    <d v="2022-04-05T00:00:00"/>
    <d v="2022-04-05T00:00:00"/>
    <n v="23"/>
    <x v="4"/>
    <d v="2022-09-02T00:00:00"/>
    <s v="W36-2022"/>
    <s v="Sep-2022"/>
    <s v="TBD"/>
    <s v="TBD"/>
    <s v="TBD"/>
    <s v="TBD"/>
    <x v="0"/>
    <s v="TBD"/>
    <s v="TBD"/>
    <x v="0"/>
    <s v="TBD"/>
    <m/>
    <m/>
    <m/>
    <m/>
    <m/>
    <m/>
    <m/>
    <m/>
    <m/>
    <m/>
    <m/>
    <m/>
    <m/>
    <s v="SITAC"/>
    <x v="7"/>
    <s v="07.SITAC PROCESS"/>
    <x v="12"/>
    <s v="28:04:22: IW OG_x000a_24:04:22-13:04:22: VALIDASI RNP TNP_x000a_10:04:22: SURVEY OG_x000a_06:04:22: MITRA ASSIGNMENT_x000a_05:04:22: SPK RECEIVED"/>
  </r>
  <r>
    <s v="SUMBING KALIKUNING"/>
    <x v="4"/>
    <s v="TB"/>
    <s v="109°59.39.76'E"/>
    <s v="7°24.5.86'S"/>
    <n v="50"/>
    <s v="80/240/325"/>
    <n v="2022"/>
    <x v="9"/>
    <s v=""/>
    <x v="2"/>
    <s v="JAW-JT-WSB-2943"/>
    <s v="SUMBING KALIKUNING"/>
    <x v="0"/>
    <x v="0"/>
    <x v="2"/>
    <s v="JATENG"/>
    <s v="Jawa Tengah"/>
    <s v="Kab. Wonosobo"/>
    <n v="6618174"/>
    <d v="2022-04-05T00:00:00"/>
    <d v="2022-04-05T00:00:00"/>
    <n v="23"/>
    <x v="4"/>
    <d v="2022-09-02T00:00:00"/>
    <s v="W36-2022"/>
    <s v="Sep-2022"/>
    <s v="TBD"/>
    <s v="TBD"/>
    <s v="TBD"/>
    <s v="TBD"/>
    <x v="0"/>
    <s v="TBD"/>
    <s v="TBD"/>
    <x v="0"/>
    <s v="TBD"/>
    <m/>
    <m/>
    <m/>
    <m/>
    <m/>
    <m/>
    <m/>
    <m/>
    <m/>
    <m/>
    <m/>
    <m/>
    <m/>
    <s v="SITAC"/>
    <x v="7"/>
    <s v="07.SITAC PROCESS"/>
    <x v="12"/>
    <s v="28:04:22: IW OG_x000a_24:04:22-13:04:22: VALIDASI RNP TNP_x000a_10:04:22: SURVEY OG_x000a_06:04:22: MITRA ASSIGNMENT_x000a_05:04:22: SPK RECEIVED"/>
  </r>
  <r>
    <s v="REPEATER MUARA LESAN KELAY"/>
    <x v="7"/>
    <s v="TB"/>
    <s v="117°6.30.53'E"/>
    <s v="1°42.32.81'N"/>
    <n v="70"/>
    <n v="137"/>
    <m/>
    <x v="18"/>
    <s v=""/>
    <x v="0"/>
    <s v="KAL-KI-TNR-1008"/>
    <s v="REPEATER MUARA LESAN KELAY"/>
    <x v="0"/>
    <x v="0"/>
    <x v="4"/>
    <s v="KALIMANTAN"/>
    <s v="Kalimantan Timur"/>
    <s v="Kab. Berau"/>
    <n v="6618120"/>
    <d v="2022-03-08T00:00:00"/>
    <d v="2022-03-09T00:00:00"/>
    <n v="51"/>
    <x v="1"/>
    <d v="2022-08-05T00:00:00"/>
    <s v="W32-2022"/>
    <s v="Aug-2022"/>
    <s v="TBD"/>
    <s v="TBD"/>
    <s v="TBD"/>
    <s v="TBD"/>
    <x v="0"/>
    <s v="TBD"/>
    <s v="TBD"/>
    <x v="0"/>
    <s v="TBD"/>
    <m/>
    <m/>
    <m/>
    <m/>
    <m/>
    <m/>
    <m/>
    <m/>
    <m/>
    <m/>
    <m/>
    <m/>
    <m/>
    <s v="PRESITAC"/>
    <x v="7"/>
    <s v="07.SITAC PROCESS"/>
    <x v="70"/>
    <s v="28:04:22: IW OG_x000a_24:04:22-16:03:22: SURVEY OG_x000a_13:03:22; MITRA ASSIGNMENT_x000a_09:02:22: SPK RELEASED"/>
  </r>
  <r>
    <s v="BANYUMAS_KALIBAGOR"/>
    <x v="4"/>
    <s v="TB"/>
    <s v="109°17.47.22'E"/>
    <s v="7°30.5.51'S"/>
    <n v="50"/>
    <s v="30/150/300"/>
    <n v="2022"/>
    <x v="5"/>
    <s v=""/>
    <x v="3"/>
    <s v="JAW-JT-PWT-0589"/>
    <s v="BANYUMAS_KALIBAGOR"/>
    <x v="0"/>
    <x v="0"/>
    <x v="2"/>
    <s v="JATENG"/>
    <s v="Jawa Tengah"/>
    <s v="Kab. Banyumas"/>
    <n v="6618156"/>
    <d v="2022-03-28T00:00:00"/>
    <d v="2022-04-05T00:00:00"/>
    <n v="31"/>
    <x v="1"/>
    <d v="2022-08-25T00:00:00"/>
    <s v="W35-2022"/>
    <s v="Aug-2022"/>
    <s v="TBD"/>
    <s v="TBD"/>
    <s v="TBD"/>
    <s v="TBD"/>
    <x v="0"/>
    <s v="TBD"/>
    <s v="TBD"/>
    <x v="0"/>
    <s v="TBD"/>
    <m/>
    <m/>
    <m/>
    <m/>
    <m/>
    <m/>
    <m/>
    <m/>
    <m/>
    <m/>
    <m/>
    <m/>
    <m/>
    <s v="PRESITAC"/>
    <x v="18"/>
    <s v="06.ERM PROCESS"/>
    <x v="18"/>
    <s v="28:04:22: IW OG_x000a_24:04:22-19:04:22: VALIDASI _x000a_17:04:22-10:04:22: SURVEY OG_x000a_06:04:22: MITRA ASSIGNMENT_x000a_05:04:22: SPK RECEIVED"/>
  </r>
  <r>
    <s v="JALAN_DESA_SUTOPATI"/>
    <x v="4"/>
    <s v="TB"/>
    <s v="110°3.32.4'E"/>
    <s v="7°27.0.0'S"/>
    <n v="70"/>
    <s v="0/100"/>
    <n v="2022"/>
    <x v="5"/>
    <s v=""/>
    <x v="3"/>
    <s v="JAW-JT-MKD-1120"/>
    <s v="JALAN_DESA_SUTOPATI"/>
    <x v="0"/>
    <x v="0"/>
    <x v="2"/>
    <s v="JATENG"/>
    <s v="Jawa Tengah"/>
    <s v="Kab. Magelang"/>
    <n v="6618156"/>
    <d v="2022-03-28T00:00:00"/>
    <d v="2022-04-05T00:00:00"/>
    <n v="31"/>
    <x v="1"/>
    <d v="2022-08-25T00:00:00"/>
    <s v="W35-2022"/>
    <s v="Aug-2022"/>
    <s v="TBD"/>
    <s v="TBD"/>
    <s v="TBD"/>
    <s v="TBD"/>
    <x v="0"/>
    <s v="TBD"/>
    <s v="TBD"/>
    <x v="0"/>
    <s v="TBD"/>
    <m/>
    <m/>
    <m/>
    <m/>
    <m/>
    <m/>
    <m/>
    <m/>
    <m/>
    <m/>
    <m/>
    <m/>
    <m/>
    <s v="PRESITAC"/>
    <x v="18"/>
    <s v="06.ERM PROCESS"/>
    <x v="12"/>
    <s v="28:04:22: IW OG_x000a_24:04:22-19:04:22: VALIDASI _x000a_17:04:22-10:04:22: SURVEY OG_x000a_06:04:22: MITRA ASSIGNMENT_x000a_05:04:22: SPK RECEIVED"/>
  </r>
  <r>
    <s v="MAGELANG_KALIANGKRIK"/>
    <x v="4"/>
    <s v="TB"/>
    <s v="110°5.13.2'E"/>
    <s v="7°25.33.06'S"/>
    <n v="70"/>
    <s v="0/100/190"/>
    <n v="2022"/>
    <x v="5"/>
    <s v=""/>
    <x v="3"/>
    <s v="JAW-JT-MKD-1121"/>
    <s v="MAGELANG_KALIANGKRIK"/>
    <x v="0"/>
    <x v="0"/>
    <x v="2"/>
    <s v="JATENG"/>
    <s v="Jawa Tengah"/>
    <s v="Kab. Magelang"/>
    <n v="6618156"/>
    <d v="2022-03-28T00:00:00"/>
    <d v="2022-04-05T00:00:00"/>
    <n v="31"/>
    <x v="1"/>
    <d v="2022-08-25T00:00:00"/>
    <s v="W35-2022"/>
    <s v="Aug-2022"/>
    <s v="TBD"/>
    <s v="TBD"/>
    <s v="TBD"/>
    <s v="TBD"/>
    <x v="0"/>
    <s v="TBD"/>
    <s v="TBD"/>
    <x v="0"/>
    <s v="TBD"/>
    <m/>
    <m/>
    <m/>
    <m/>
    <m/>
    <m/>
    <m/>
    <m/>
    <m/>
    <m/>
    <m/>
    <m/>
    <m/>
    <s v="PRESITAC"/>
    <x v="18"/>
    <s v="06.ERM PROCESS"/>
    <x v="12"/>
    <s v="28:04:22: IW OG_x000a_24:04:22-19:04:22: VALIDASI _x000a_17:04:22-10:04:22: SURVEY OG_x000a_06:04:22: MITRA ASSIGNMENT_x000a_05:04:22: SPK RECEIVED"/>
  </r>
  <r>
    <s v="SEBIDAY"/>
    <x v="6"/>
    <s v="SKP"/>
    <s v="116°38.34.74'E"/>
    <s v="3°30.38.52'N"/>
    <n v="40"/>
    <s v="90/220/300"/>
    <n v="2021"/>
    <x v="11"/>
    <s v="Jl. Desa Sempayang, Desa Sempayang RT 001, Kec. Malinau Barat, Kab. Malinau Prov. Kalimantan Utara"/>
    <x v="0"/>
    <s v="KAL-KU-MLN-0094"/>
    <s v="MALINAU_BARAT_SEMPAYANG"/>
    <x v="1"/>
    <x v="1"/>
    <x v="3"/>
    <s v="KALIMANTAN"/>
    <s v="Kalimantan Utara"/>
    <s v="Kab. Malinau"/>
    <n v="6617766"/>
    <d v="2021-11-05T00:00:00"/>
    <m/>
    <n v="174"/>
    <x v="0"/>
    <d v="2021-12-05T00:00:00"/>
    <s v="W50-2021"/>
    <s v="Dec-2021"/>
    <s v="TBD"/>
    <s v="TBD"/>
    <s v="TBD"/>
    <d v="2021-12-24T00:00:00"/>
    <x v="19"/>
    <s v="Dec-2021"/>
    <d v="2022-02-28T00:00:00"/>
    <x v="18"/>
    <s v="Feb-2022"/>
    <s v="MW"/>
    <m/>
    <m/>
    <m/>
    <m/>
    <m/>
    <d v="2021-11-24T00:00:00"/>
    <m/>
    <m/>
    <m/>
    <m/>
    <m/>
    <m/>
    <m/>
    <x v="11"/>
    <s v="10.CME PREPARATION"/>
    <x v="12"/>
    <s v="17:03:22: MATERIAL HOLD BY PAK LURAH, NEED PERMIT_x000a_23:02:22-16:01:22: PREPARE MATERIAL_x000a_12:01:22-16:12:21: PROSES FINALISASI SUBCON ASSIGNMENT, WAIT RFIN BY HTI_x000a_15:12:21-28:11:21: STO DECLARE, WAIT RFI BY HTI_x000a_21:11:21-07:11:21: ESR PROCESS OG,NEED REVIEW RNP HUAWEI"/>
  </r>
  <r>
    <s v="TEGAL_TALANG"/>
    <x v="4"/>
    <s v="TB"/>
    <s v="109°7.37.2'E"/>
    <s v="6°54.34.2'S"/>
    <n v="40"/>
    <s v="60/180/310"/>
    <n v="2022"/>
    <x v="15"/>
    <s v=""/>
    <x v="3"/>
    <s v="JAW-JT-TGL-2624"/>
    <s v="TEGAL_TALANG"/>
    <x v="0"/>
    <x v="0"/>
    <x v="2"/>
    <s v="JATENG"/>
    <s v="Jawa Tengah"/>
    <s v="Kab. Tegal"/>
    <n v="6618110"/>
    <d v="2022-03-07T00:00:00"/>
    <d v="2022-03-07T00:00:00"/>
    <n v="52"/>
    <x v="1"/>
    <d v="2022-08-04T00:00:00"/>
    <s v="W32-2022"/>
    <s v="Aug-2022"/>
    <s v="TBD"/>
    <s v="TBD"/>
    <s v="TBD"/>
    <s v="TBD"/>
    <x v="0"/>
    <s v="TBD"/>
    <s v="TBD"/>
    <x v="0"/>
    <s v="TBD"/>
    <s v="MW"/>
    <m/>
    <m/>
    <m/>
    <m/>
    <m/>
    <m/>
    <m/>
    <m/>
    <m/>
    <m/>
    <m/>
    <m/>
    <s v="PRESITAC"/>
    <x v="7"/>
    <s v="07.SITAC PROCESS"/>
    <x v="12"/>
    <s v="28:04:22: IW OG_x000a_24:04:22-21:04:22: VALIDASI_x000a_20:04:22-17:04:22: REHUNTING, LMS CHANGE TO NOKIA_x000a_13:04:22-05:04:22: REHUNTING, RNP NOK_x000a_03:04:22-30:03:22: VALIDASI RNP TNP_x000a_27:03:22-23:03:22: REHUNTING_x000a_20:03:22: VALIDASI RNP TNP_x000a_16:03:22-09:03:22: SURVEY OG &amp; MITRA ASSIGNMENT_x000a_07:03:22: SPK RECEIVED"/>
  </r>
  <r>
    <s v="TANJUNG_KARI XL"/>
    <x v="4"/>
    <s v="TB"/>
    <s v="103°39.53.28'E"/>
    <s v="4°28.40.91'S"/>
    <n v="65"/>
    <s v="25/160/265"/>
    <m/>
    <x v="10"/>
    <m/>
    <x v="0"/>
    <s v="SUM-SS-MRD-1002"/>
    <s v="TANJUNG_KARI"/>
    <x v="0"/>
    <x v="0"/>
    <x v="1"/>
    <s v="SUMBAGSEL"/>
    <s v="Sumatera Selatan"/>
    <s v="Kab. Ogan Komering Ulu Se"/>
    <n v="6618211"/>
    <d v="2022-04-19T00:00:00"/>
    <d v="2022-04-20T00:00:00"/>
    <n v="9"/>
    <x v="4"/>
    <d v="2022-09-16T00:00:00"/>
    <s v="W38-2022"/>
    <s v="Sep-2022"/>
    <s v="TBD"/>
    <s v="TBD"/>
    <s v="TBD"/>
    <s v="TBD"/>
    <x v="0"/>
    <s v="TBD"/>
    <s v="TBD"/>
    <x v="0"/>
    <s v="TBD"/>
    <m/>
    <m/>
    <m/>
    <m/>
    <m/>
    <m/>
    <m/>
    <m/>
    <m/>
    <m/>
    <m/>
    <m/>
    <m/>
    <s v="PRESITAC"/>
    <x v="7"/>
    <s v="07.SITAC PROCESS"/>
    <x v="12"/>
    <s v="28:04:22: IW OG_x000a_25:04:22: VALIDASI_x000a_24:04:22: SURVEY OG_x000a_20:04:22: SPK RECEIVED"/>
  </r>
  <r>
    <s v="KAMPUNG_PON - RELOC"/>
    <x v="13"/>
    <s v="SMI"/>
    <s v="99°9.9.79'E"/>
    <s v="3°27.27.25'N"/>
    <n v="45"/>
    <s v="90/210/330"/>
    <m/>
    <x v="14"/>
    <s v="Dusun IV Desa Penggalangan Kec. Sei Bamban Kab. Serdang Bedagai Provinsi Sumatera Utara "/>
    <x v="0"/>
    <s v="SUM-SU-SRH-2251"/>
    <s v="PON SERDANG BEDAGAI RELOCATION"/>
    <x v="1"/>
    <x v="0"/>
    <x v="1"/>
    <s v="SUMBAGUT"/>
    <s v="Sumatera Utara"/>
    <s v="Kab. Serdang Bedagai"/>
    <n v="6618058"/>
    <d v="2022-02-24T00:00:00"/>
    <d v="2022-02-25T00:00:00"/>
    <n v="63"/>
    <x v="2"/>
    <s v="TBD"/>
    <s v="TBD"/>
    <s v="TBD"/>
    <s v="TBD"/>
    <s v="TBD"/>
    <s v="TBD"/>
    <s v="TBD"/>
    <x v="0"/>
    <s v="TBD"/>
    <s v="TBD"/>
    <x v="0"/>
    <s v="TBD"/>
    <s v="MW"/>
    <m/>
    <m/>
    <m/>
    <m/>
    <m/>
    <m/>
    <m/>
    <m/>
    <m/>
    <m/>
    <m/>
    <m/>
    <m/>
    <x v="11"/>
    <s v="10.CME PREPARATION"/>
    <x v="12"/>
    <s v="16:03:22-06:03:22: BATAL RELOC, CONTINUE TO RENEWAL SITE EXISTING, NEED EVIDENCE CONFIRMATION_x000a_25:02:22: SPK RELEASED RELOCBY TP"/>
  </r>
  <r>
    <s v="IBS KALIKUDI ADIPALA"/>
    <x v="2"/>
    <s v="TB"/>
    <s v="109°9.39.28'E"/>
    <s v="7°37.50.38'S"/>
    <n v="36"/>
    <s v="0/120/250"/>
    <n v="2022"/>
    <x v="19"/>
    <m/>
    <x v="2"/>
    <s v="JAW-JT-CLP-0560"/>
    <s v="CILACAP_ADIPALA"/>
    <x v="1"/>
    <x v="1"/>
    <x v="2"/>
    <s v="JATENG"/>
    <s v="Jawa Tengah"/>
    <s v="Kab. Cilacap"/>
    <n v="6618118"/>
    <d v="2022-03-08T00:00:00"/>
    <d v="2022-03-08T00:00:00"/>
    <n v="51"/>
    <x v="1"/>
    <d v="2022-04-07T00:00:00"/>
    <s v="W15-2022"/>
    <s v="Apr-2022"/>
    <s v="TBD"/>
    <s v="TBD"/>
    <s v="TBD"/>
    <s v="TBD"/>
    <x v="0"/>
    <s v="TBD"/>
    <s v="TBD"/>
    <x v="0"/>
    <s v="TBD"/>
    <s v="MW"/>
    <m/>
    <m/>
    <m/>
    <m/>
    <m/>
    <m/>
    <m/>
    <m/>
    <m/>
    <m/>
    <m/>
    <m/>
    <m/>
    <x v="11"/>
    <m/>
    <x v="12"/>
    <s v="14:04:22: prepare cme_x000a_08:03:22: SPK RECEIVED"/>
  </r>
  <r>
    <s v="TANJUNG BALAI SELATAN"/>
    <x v="6"/>
    <s v="TB"/>
    <s v="99°47.1.1'E"/>
    <s v="2°55.55.02'N"/>
    <n v="40"/>
    <s v="90/210/330"/>
    <n v="2021"/>
    <x v="11"/>
    <s v="Jl. Bandar jepang / Jalan Kavling, Link. IV Kelurahan Pahang, Kecamatan Datuk bandar, Kota Tanjung balai Prov. Sumatera utara"/>
    <x v="0"/>
    <s v="SUM-SU-TJB-2211"/>
    <s v="DATUK_BANDAR_PAHANG"/>
    <x v="1"/>
    <x v="1"/>
    <x v="1"/>
    <s v="SUMBAGUT"/>
    <s v="Sumatera Utara"/>
    <s v="Kota Tanjung Balai"/>
    <n v="6617742"/>
    <d v="2021-10-25T00:00:00"/>
    <m/>
    <n v="185"/>
    <x v="0"/>
    <d v="2021-11-24T00:00:00"/>
    <s v="W48-2021"/>
    <s v="Nov-2021"/>
    <s v="TBD"/>
    <s v="TBD"/>
    <s v="TBD"/>
    <d v="2021-12-24T00:00:00"/>
    <x v="19"/>
    <s v="Dec-2021"/>
    <d v="2022-02-28T00:00:00"/>
    <x v="18"/>
    <s v="Feb-2022"/>
    <s v="MW"/>
    <m/>
    <m/>
    <m/>
    <m/>
    <m/>
    <d v="2021-11-02T00:00:00"/>
    <m/>
    <m/>
    <m/>
    <m/>
    <m/>
    <m/>
    <m/>
    <x v="11"/>
    <s v="10.CME PREPARATION"/>
    <x v="71"/>
    <s v="14:04:22: PREPARE CME_x000a_17:03:22-12:01:22: WAITING PERMANENISASI GM KE SST_x000a_05:01:22-02:01:22: WAITING PERMIT_x000a_02:01:22-29:12:21: PERMANENISASI GM KE SST_x000a_26:12:21-16:12:21: PROSES FINALISASI SUBCON ASSIGNMENT, WAIT RFIN BY HTI_x000a_15:12:21-28:11:21: STO DECLARED, WAIT RFI BY HTI_x000a_21:11:21-03:11:21: NEED REVIEW RNP, STO DECLARE 2 NOV "/>
  </r>
  <r>
    <s v="KARANGANYAR_MOJOGEDANG"/>
    <x v="4"/>
    <s v="TB"/>
    <s v="111°3.3.6'E"/>
    <s v="7°34.14.16'S"/>
    <n v="70"/>
    <s v="90/220/330"/>
    <n v="2022"/>
    <x v="4"/>
    <s v=""/>
    <x v="3"/>
    <s v="JAW-JT-KRG-2156"/>
    <s v="KARANGANYAR_MOJOGEDANG"/>
    <x v="0"/>
    <x v="0"/>
    <x v="2"/>
    <s v="JATENG"/>
    <s v="Jawa Tengah"/>
    <s v="Kab. Karanganyar"/>
    <n v="6617948"/>
    <d v="2022-01-25T00:00:00"/>
    <d v="2022-01-28T00:00:00"/>
    <n v="93"/>
    <x v="3"/>
    <d v="2022-06-24T00:00:00"/>
    <s v="W26-2022"/>
    <s v="Jun-2022"/>
    <s v="TBD"/>
    <s v="TBD"/>
    <s v="TBD"/>
    <s v="TBD"/>
    <x v="0"/>
    <s v="TBD"/>
    <s v="TBD"/>
    <x v="0"/>
    <s v="TBD"/>
    <s v="MW"/>
    <m/>
    <m/>
    <m/>
    <m/>
    <m/>
    <m/>
    <m/>
    <m/>
    <m/>
    <m/>
    <m/>
    <m/>
    <s v="SITAC"/>
    <x v="7"/>
    <s v="07.SITAC PROCESS"/>
    <x v="12"/>
    <s v="28:04:22: IW OG_x000a_LMS CHANGE TO NOKIA_x000a_13:04:22: IW OG_x000a_10:04:22-15:03:22: VALIDASI RNP TNP_x000a_13:03:22: REHUNTING_x000a_09:03:22-23:02:22: VALIDASI RNP TNP_x000a_22:02:22-20:02:22: REHUNTING REJECT WARGA_x000a_16:02:22-09:02:22: IW OG_x000a_06:02:22-04:02:22: VALIDASI RNP TNP OG_x000a_02:02:22-30:01:22: SURVEY OG_x000a_28:01:22: SPK RECEIVED FROM EMAIL LMS"/>
  </r>
  <r>
    <s v="BAYONDO_TOMONI"/>
    <x v="4"/>
    <s v="TB"/>
    <s v="120°48.54.31'E"/>
    <s v="2°32.7.67'S"/>
    <n v="60"/>
    <s v="0/180/270"/>
    <n v="2022"/>
    <x v="1"/>
    <s v=""/>
    <x v="0"/>
    <s v="SUL-SN-MLL-1572"/>
    <s v="BAYONDO_TOMONI"/>
    <x v="0"/>
    <x v="0"/>
    <x v="0"/>
    <s v="SULAWESI"/>
    <s v="Sulawesi Selatan"/>
    <s v="Kab. Luwu Timur"/>
    <n v="6618149"/>
    <d v="2022-03-24T00:00:00"/>
    <d v="2022-03-24T00:00:00"/>
    <n v="35"/>
    <x v="1"/>
    <d v="2022-08-21T00:00:00"/>
    <s v="W35-2022"/>
    <s v="Aug-2022"/>
    <s v="TBD"/>
    <s v="TBD"/>
    <s v="TBD"/>
    <s v="TBD"/>
    <x v="0"/>
    <s v="TBD"/>
    <s v="TBD"/>
    <x v="0"/>
    <s v="TBD"/>
    <s v="MW"/>
    <m/>
    <m/>
    <m/>
    <m/>
    <m/>
    <m/>
    <m/>
    <m/>
    <m/>
    <m/>
    <m/>
    <m/>
    <s v="PRESITAC"/>
    <x v="7"/>
    <s v="07.SITAC PROCESS"/>
    <x v="72"/>
    <s v="28:04:22: IW_x000a_27:04:22: VALIDASI_x000a_24:04:22-19:04:22: REHUNTING_x000a_17:04:22: VALIDASI RNP TNP_x000a_13:04:22-05:04:22: RNP NOK_x000a_03:04:22-27:03:22: SURVEY OG_x000a_24:03:22: SPK RECEIVED"/>
  </r>
  <r>
    <s v="LABUHAN_PAPAN"/>
    <x v="4"/>
    <s v="TB"/>
    <s v="101°4.19.2'E"/>
    <s v="1°40.58.98'N"/>
    <n v="50"/>
    <s v="40/230/310"/>
    <n v="2022"/>
    <x v="4"/>
    <s v="Jl. Kalifah Ali RT.003 RW.003 Kepenghuluan Labuhan Papan Kecamatan Tanah Putih Tanjung Melawan Kabupaten Rokan Hilir Provinsi Riau"/>
    <x v="0"/>
    <s v="SUM-RI-UJT-0953"/>
    <s v="LABUHAN_PAPAN"/>
    <x v="0"/>
    <x v="0"/>
    <x v="1"/>
    <s v="SUMBAGTENG"/>
    <s v="Riau"/>
    <s v="Kab. Rokan Hilir"/>
    <n v="6617950"/>
    <d v="2022-01-25T00:00:00"/>
    <d v="2022-01-28T00:00:00"/>
    <n v="93"/>
    <x v="3"/>
    <d v="2022-06-24T00:00:00"/>
    <s v="W26-2022"/>
    <s v="Jun-2022"/>
    <s v="TBD"/>
    <s v="TBD"/>
    <s v="TBD"/>
    <s v="TBD"/>
    <x v="0"/>
    <s v="TBD"/>
    <s v="TBD"/>
    <x v="0"/>
    <s v="TBD"/>
    <s v="MW"/>
    <d v="2022-03-31T00:00:00"/>
    <d v="2022-04-01T00:00:00"/>
    <m/>
    <m/>
    <m/>
    <m/>
    <m/>
    <m/>
    <m/>
    <m/>
    <m/>
    <m/>
    <s v="CME"/>
    <x v="23"/>
    <s v="19.MECHANICAL &amp; ELECTRICAL OG"/>
    <x v="12"/>
    <s v="28:04:22: ME OG_x000a_24:04:22-20:04:22: ERECTION_x000a_17:04:22: POURING_x000a_13:04:22-10:04:22: REBARRING_x000a_06:04:22: BOUWPLANK_x000a_03:04:22-23:03:22: RFC_x000a_20:03:22-09:03:22: REKOM OG_x000a_06:03:22-23:02:22: IW OG_x000a_20:02:22-16:02:22: VALIDASI RNP TNP OG_x000a_13:02:22-30:01:22: SURVEY OG_x000a_28:01:22: SPK RECEIVED FROM EMAIL LMS"/>
  </r>
  <r>
    <m/>
    <x v="17"/>
    <s v=""/>
    <m/>
    <m/>
    <n v="0"/>
    <m/>
    <m/>
    <x v="1"/>
    <m/>
    <x v="2"/>
    <s v="JAW-BT-CPT-0396"/>
    <s v="PONDOK CABE TERMINAL RELOCATION"/>
    <x v="1"/>
    <x v="2"/>
    <x v="3"/>
    <s v="JABODETABEK (OUTER)"/>
    <s v="Banten"/>
    <s v="KOTA TANGERANG SELAT"/>
    <n v="6614690"/>
    <d v="2020-04-24T00:00:00"/>
    <m/>
    <n v="734"/>
    <x v="0"/>
    <d v="2020-05-24T00:00:00"/>
    <s v="W22-2020"/>
    <s v="May-2020"/>
    <d v="2020-08-15T00:00:00"/>
    <s v="W33-2020"/>
    <s v="Aug-2020"/>
    <d v="2020-08-15T00:00:00"/>
    <x v="20"/>
    <s v="Aug-2020"/>
    <d v="2020-08-15T00:00:00"/>
    <x v="17"/>
    <s v="Aug-2020"/>
    <m/>
    <m/>
    <m/>
    <m/>
    <m/>
    <m/>
    <m/>
    <m/>
    <m/>
    <m/>
    <m/>
    <m/>
    <m/>
    <m/>
    <x v="11"/>
    <s v="10.CME PREPARATION"/>
    <x v="0"/>
    <s v="22.06.20 : 11.06.20 : _x000a_08.06.20 : _x000a_28.05.20 : _x000a_"/>
  </r>
  <r>
    <m/>
    <x v="8"/>
    <s v="TB"/>
    <s v="104°1.44.79'E"/>
    <s v="1°3.40.7'N"/>
    <n v="30"/>
    <s v="0/90/220"/>
    <m/>
    <x v="1"/>
    <m/>
    <x v="0"/>
    <s v="SUM-KR-BTM-0613"/>
    <s v="SUNGAI_BEDUK_MUKA_KUNING"/>
    <x v="0"/>
    <x v="0"/>
    <x v="1"/>
    <s v="SUMBAGTENG"/>
    <s v="Kepulauan Riau"/>
    <s v="Kota Batam"/>
    <n v="6618227"/>
    <d v="2022-04-26T00:00:00"/>
    <d v="2022-04-26T00:00:00"/>
    <n v="2"/>
    <x v="4"/>
    <d v="2022-09-23T00:00:00"/>
    <s v="W39-2022"/>
    <s v="Sep-2022"/>
    <s v="TBD"/>
    <s v="TBD"/>
    <s v="TBD"/>
    <s v="TBD"/>
    <x v="0"/>
    <s v="TBD"/>
    <s v="TBD"/>
    <x v="0"/>
    <s v="TBD"/>
    <m/>
    <m/>
    <m/>
    <m/>
    <m/>
    <m/>
    <m/>
    <m/>
    <m/>
    <m/>
    <m/>
    <m/>
    <m/>
    <s v="NY STIP"/>
    <x v="24"/>
    <s v="03.SURVEY PROCESS"/>
    <x v="12"/>
    <s v="28:04:22: MITRA ASSIGNMEN_x000a_26:04:22: SPK RECEIVED"/>
  </r>
  <r>
    <m/>
    <x v="4"/>
    <s v="TB"/>
    <s v="106°0.21.41'E"/>
    <s v="6°30.36.26'S"/>
    <n v="70"/>
    <s v="90/210/330"/>
    <m/>
    <x v="5"/>
    <m/>
    <x v="2"/>
    <s v="JAW-BT-RKB-0786"/>
    <s v="MEKARJAYA_CILELES"/>
    <x v="0"/>
    <x v="0"/>
    <x v="3"/>
    <s v="JABODETABEK"/>
    <s v="Kab. Lebak"/>
    <s v="New Build"/>
    <n v="6618216"/>
    <d v="2022-04-22T00:00:00"/>
    <d v="2022-04-25T00:00:00"/>
    <n v="6"/>
    <x v="4"/>
    <d v="2022-09-19T00:00:00"/>
    <s v="W39-2022"/>
    <s v="Sep-2022"/>
    <s v="TBD"/>
    <s v="TBD"/>
    <s v="TBD"/>
    <s v="TBD"/>
    <x v="0"/>
    <s v="TBD"/>
    <s v="TBD"/>
    <x v="0"/>
    <s v="TBD"/>
    <m/>
    <m/>
    <m/>
    <m/>
    <m/>
    <m/>
    <m/>
    <m/>
    <m/>
    <m/>
    <m/>
    <m/>
    <m/>
    <s v="NY STIP"/>
    <x v="24"/>
    <s v="03.SURVEY PROCESS"/>
    <x v="73"/>
    <s v="28:04:22: MITRA ASSIGNMENT_x000a_25:04:22: SPK RECEIVED"/>
  </r>
  <r>
    <m/>
    <x v="4"/>
    <s v="TB"/>
    <s v="106°36.3.18'E"/>
    <s v="6°5.7.5'S"/>
    <n v="40"/>
    <s v="0/120/240"/>
    <m/>
    <x v="10"/>
    <m/>
    <x v="2"/>
    <s v="JAW-BT-TGR-0114"/>
    <s v="RAWA_BONI_PAKUHAJI"/>
    <x v="0"/>
    <x v="0"/>
    <x v="3"/>
    <s v="JABODETABEK"/>
    <s v="Kab. Tangerang"/>
    <s v="New Build"/>
    <n v="6618216"/>
    <d v="2022-04-22T00:00:00"/>
    <d v="2022-04-25T00:00:00"/>
    <n v="6"/>
    <x v="4"/>
    <d v="2022-09-19T00:00:00"/>
    <s v="W39-2022"/>
    <s v="Sep-2022"/>
    <s v="TBD"/>
    <s v="TBD"/>
    <s v="TBD"/>
    <s v="TBD"/>
    <x v="0"/>
    <s v="TBD"/>
    <s v="TBD"/>
    <x v="0"/>
    <s v="TBD"/>
    <m/>
    <m/>
    <m/>
    <m/>
    <m/>
    <m/>
    <m/>
    <m/>
    <m/>
    <m/>
    <m/>
    <m/>
    <m/>
    <s v="NY STIP"/>
    <x v="24"/>
    <s v="03.SURVEY PROCESS"/>
    <x v="73"/>
    <s v="28:04:22: MITRA ASSIGNMENT_x000a_25:04:22: SPK RECEIVED"/>
  </r>
  <r>
    <m/>
    <x v="8"/>
    <s v="TB"/>
    <s v="113°56.48.7'E"/>
    <s v="2°15.29.9'S"/>
    <n v="50"/>
    <s v="0/165/290"/>
    <m/>
    <x v="1"/>
    <m/>
    <x v="0"/>
    <s v="KAL-KT-PLK-0442"/>
    <s v="PAHANDUT_PANARUNG"/>
    <x v="0"/>
    <x v="0"/>
    <x v="2"/>
    <s v="KALIMANTAN"/>
    <s v="Kalimantan Tengah"/>
    <s v="Kota Palangkaraya"/>
    <n v="6618227"/>
    <d v="2022-04-26T00:00:00"/>
    <d v="2022-04-26T00:00:00"/>
    <n v="2"/>
    <x v="4"/>
    <d v="2022-09-23T00:00:00"/>
    <s v="W39-2022"/>
    <s v="Sep-2022"/>
    <s v="TBD"/>
    <s v="TBD"/>
    <s v="TBD"/>
    <s v="TBD"/>
    <x v="0"/>
    <s v="TBD"/>
    <s v="TBD"/>
    <x v="0"/>
    <s v="TBD"/>
    <m/>
    <m/>
    <m/>
    <m/>
    <m/>
    <m/>
    <m/>
    <m/>
    <m/>
    <m/>
    <m/>
    <m/>
    <m/>
    <s v="NY STIP"/>
    <x v="24"/>
    <s v="03.SURVEY PROCESS"/>
    <x v="12"/>
    <s v="28:04:22: MITRA ASSIGNMENT_x000a_26:04:22: SPK RECEIVED"/>
  </r>
  <r>
    <m/>
    <x v="8"/>
    <s v="TB"/>
    <s v="115°17.56.98'E"/>
    <s v="2°22.23.36'S"/>
    <n v="60"/>
    <s v="20/190/280"/>
    <m/>
    <x v="1"/>
    <m/>
    <x v="0"/>
    <s v="KAL-KS-AMT-0950"/>
    <s v="AMUNTAI_UTARA"/>
    <x v="0"/>
    <x v="0"/>
    <x v="2"/>
    <s v="KALIMANTAN"/>
    <s v="Kalimantan Selatan"/>
    <s v="Kab. Hulu Sungai Utara"/>
    <n v="6618227"/>
    <d v="2022-04-26T00:00:00"/>
    <d v="2022-04-26T00:00:00"/>
    <n v="2"/>
    <x v="4"/>
    <d v="2022-09-23T00:00:00"/>
    <s v="W39-2022"/>
    <s v="Sep-2022"/>
    <s v="TBD"/>
    <s v="TBD"/>
    <s v="TBD"/>
    <s v="TBD"/>
    <x v="0"/>
    <s v="TBD"/>
    <s v="TBD"/>
    <x v="0"/>
    <s v="TBD"/>
    <m/>
    <m/>
    <m/>
    <m/>
    <m/>
    <m/>
    <m/>
    <m/>
    <m/>
    <m/>
    <m/>
    <m/>
    <m/>
    <s v="NY STIP"/>
    <x v="24"/>
    <s v="03.SURVEY PROCESS"/>
    <x v="12"/>
    <s v="28:04:22: MITRA ASSIGNMENT_x000a_26:04:22: SPK RECEIVED"/>
  </r>
  <r>
    <s v="DOLOK_MATUMBUR"/>
    <x v="4"/>
    <s v="TB"/>
    <s v="98°57.2.52'E"/>
    <s v="2°19.41.09'N"/>
    <n v="50"/>
    <s v="70/160/310"/>
    <n v="2022"/>
    <x v="4"/>
    <s v="Jalan Propinsi, Dolok Martumbur,  Kecamatan Muara Kabupaten Tapanuli Utara Prop  Sumatera  Utara"/>
    <x v="0"/>
    <s v="SUM-SU-TRT-2017"/>
    <s v="DOLOK_MATUMBUR"/>
    <x v="0"/>
    <x v="0"/>
    <x v="1"/>
    <s v="SUMBAGUT"/>
    <s v="Sumatera Utara"/>
    <s v="Kab. Tapanuli Utara"/>
    <n v="6618062"/>
    <d v="2022-02-25T00:00:00"/>
    <d v="2022-02-25T00:00:00"/>
    <n v="62"/>
    <x v="2"/>
    <d v="2022-07-25T00:00:00"/>
    <s v="W31-2022"/>
    <s v="Jul-2022"/>
    <s v="TBD"/>
    <s v="TBD"/>
    <s v="TBD"/>
    <s v="TBD"/>
    <x v="0"/>
    <s v="TBD"/>
    <s v="TBD"/>
    <x v="0"/>
    <s v="TBD"/>
    <s v="MW"/>
    <d v="2022-03-11T00:00:00"/>
    <d v="2022-03-15T00:00:00"/>
    <m/>
    <n v="6.6"/>
    <m/>
    <m/>
    <m/>
    <m/>
    <m/>
    <m/>
    <m/>
    <m/>
    <s v="SITAC"/>
    <x v="11"/>
    <s v="10.CME PREPARATION"/>
    <x v="74"/>
    <s v="28:04:22: MOBDEMOB REPLACE PERANGKAT COMBAT_x000a_24:04:22-30:03:22: REKOM OG_x000a_27:03:22-20:03:22: PROSES DELIVERY COMBAT &amp; PARALEL IW OG_x000a_16:03:22-10:03:22: IW OG_x000a_09:03:22-06:03:22: VALIDASI RNP TNP_x000a_28:02:22: SURVEY OG_x000a_25:02:22: SPK RELEASED"/>
  </r>
  <r>
    <s v="KARANGREJO_KESESI"/>
    <x v="4"/>
    <s v="TB"/>
    <s v="109°31.17.59'E"/>
    <s v="7°1.3.59'S"/>
    <n v="50"/>
    <s v="0/100/280"/>
    <n v="2022"/>
    <x v="4"/>
    <s v=""/>
    <x v="3"/>
    <s v="JAW-JT-KJN-1006"/>
    <s v="KARANGREJO_KESESI"/>
    <x v="0"/>
    <x v="0"/>
    <x v="2"/>
    <s v="JATENG"/>
    <s v="Jawa Tengah"/>
    <s v="Kab. Pekalongan"/>
    <n v="6617948"/>
    <d v="2022-01-25T00:00:00"/>
    <d v="2022-01-28T00:00:00"/>
    <n v="93"/>
    <x v="3"/>
    <d v="2022-06-24T00:00:00"/>
    <s v="W26-2022"/>
    <s v="Jun-2022"/>
    <s v="TBD"/>
    <s v="TBD"/>
    <s v="TBD"/>
    <s v="TBD"/>
    <x v="0"/>
    <s v="TBD"/>
    <s v="TBD"/>
    <x v="0"/>
    <s v="TBD"/>
    <s v="MW"/>
    <m/>
    <m/>
    <m/>
    <m/>
    <m/>
    <m/>
    <m/>
    <m/>
    <m/>
    <m/>
    <m/>
    <m/>
    <s v="SITAC"/>
    <x v="11"/>
    <s v="10.CME PREPARATION"/>
    <x v="68"/>
    <s v="28:04:22: MOBDEMOB_x000a_20:04:22: IW OG_x000a_18:04:22: UNDER TNP_x000a_LMS CHANGE TO NOKIA_x000a_13:04:22: REHUNTING_x000a_10:04:22-31:03:22: IW OG_x000a_30:03:22: VALIDASI RNP TNP KANDIDAT G_x000a_27:03:22-23:03:22: IW OG_x000a_21:03:22: VALIDASI RNP TNP KANDIDAT F_x000a_20:03:22-18:03:22: VALIDASI RNP TNP_x000a_16:03:22-15:03:22: IW OG_x000a_13:03:22-07:03:22: VALIDASI RNP TNP_x000a_06:03:22: REHUNTING, IW FAILED_x000a_28:02:22-08:02:22: IW OG_x000a_07:02:22: RNP OK, TNP OP -&gt; VALIDASI CANDIDATE B, KANDIDAT A REJECT WARGA_x000a_06:02:22-04:02:22: VALIDASI RNP TNP OG_x000a_02:02:22-30:01:22: SURVEY OG_x000a_28:01:22: SPK RECEIVED FROM EMAIL LMS"/>
  </r>
  <r>
    <s v="BENGKULU2014_2G5"/>
    <x v="4"/>
    <s v="TB"/>
    <s v="102°21.27.95'E"/>
    <s v="3°54.8.16'S"/>
    <n v="50"/>
    <s v="20/150/310"/>
    <m/>
    <x v="10"/>
    <m/>
    <x v="0"/>
    <s v="SUM-BE-TAS-0214"/>
    <s v="SUKARAJA_BABATAN"/>
    <x v="0"/>
    <x v="0"/>
    <x v="1"/>
    <s v="SUMBAGSEL"/>
    <s v="Bengkulu"/>
    <s v="Kab. Seluma"/>
    <n v="6618217"/>
    <d v="2022-04-22T00:00:00"/>
    <d v="2022-04-25T00:00:00"/>
    <n v="6"/>
    <x v="4"/>
    <d v="2022-09-19T00:00:00"/>
    <s v="W39-2022"/>
    <s v="Sep-2022"/>
    <s v="TBD"/>
    <s v="TBD"/>
    <s v="TBD"/>
    <s v="TBD"/>
    <x v="0"/>
    <s v="TBD"/>
    <s v="TBD"/>
    <x v="0"/>
    <s v="TBD"/>
    <m/>
    <m/>
    <m/>
    <m/>
    <m/>
    <m/>
    <m/>
    <m/>
    <m/>
    <m/>
    <m/>
    <m/>
    <m/>
    <s v="PRESITAC"/>
    <x v="24"/>
    <s v="03.SURVEY PROCESS"/>
    <x v="75"/>
    <s v="28:04:22: PLAN SURVEY 9 MAY 22_x000a_25:04:22: SPK RECEIVED"/>
  </r>
  <r>
    <m/>
    <x v="4"/>
    <s v="TB"/>
    <s v="103°30.56.48'E"/>
    <s v="4°29.9.38'S"/>
    <n v="65"/>
    <s v="100/240/335"/>
    <m/>
    <x v="10"/>
    <m/>
    <x v="0"/>
    <s v="SUM-SS-MRD-1011"/>
    <s v="SIMPANG_LUAS"/>
    <x v="0"/>
    <x v="0"/>
    <x v="1"/>
    <s v="SUMBAGSEL"/>
    <s v="Sumatera Selatan"/>
    <s v="Kab. Ogan Komering Ulu Se"/>
    <n v="6618217"/>
    <d v="2022-04-22T00:00:00"/>
    <d v="2022-04-25T00:00:00"/>
    <n v="6"/>
    <x v="4"/>
    <d v="2022-09-19T00:00:00"/>
    <s v="W39-2022"/>
    <s v="Sep-2022"/>
    <s v="TBD"/>
    <s v="TBD"/>
    <s v="TBD"/>
    <s v="TBD"/>
    <x v="0"/>
    <s v="TBD"/>
    <s v="TBD"/>
    <x v="0"/>
    <s v="TBD"/>
    <m/>
    <m/>
    <m/>
    <m/>
    <m/>
    <m/>
    <m/>
    <m/>
    <m/>
    <m/>
    <m/>
    <m/>
    <m/>
    <s v="NY STIP"/>
    <x v="24"/>
    <s v="03.SURVEY PROCESS"/>
    <x v="75"/>
    <s v="28:04:22: PLAN SURVEY 9 MAY 22_x000a_25:04:22: SPK RECEIVED"/>
  </r>
  <r>
    <m/>
    <x v="4"/>
    <s v="TB"/>
    <s v="103°36.22.18'E"/>
    <s v="4°29.31.7'S"/>
    <n v="50"/>
    <s v="120/290"/>
    <m/>
    <x v="10"/>
    <m/>
    <x v="0"/>
    <s v="SUM-SS-MRD-1008"/>
    <s v="TANJUNG_BULAN_ULU"/>
    <x v="0"/>
    <x v="0"/>
    <x v="1"/>
    <s v="SUMBAGSEL"/>
    <s v="Sumatera Selatan"/>
    <s v="Kab. Ogan Komering Ulu Se"/>
    <n v="6618217"/>
    <d v="2022-04-22T00:00:00"/>
    <d v="2022-04-25T00:00:00"/>
    <n v="6"/>
    <x v="4"/>
    <d v="2022-09-19T00:00:00"/>
    <s v="W39-2022"/>
    <s v="Sep-2022"/>
    <s v="TBD"/>
    <s v="TBD"/>
    <s v="TBD"/>
    <s v="TBD"/>
    <x v="0"/>
    <s v="TBD"/>
    <s v="TBD"/>
    <x v="0"/>
    <s v="TBD"/>
    <m/>
    <m/>
    <m/>
    <m/>
    <m/>
    <m/>
    <m/>
    <m/>
    <m/>
    <m/>
    <m/>
    <m/>
    <m/>
    <s v="NY STIP"/>
    <x v="24"/>
    <s v="03.SURVEY PROCESS"/>
    <x v="75"/>
    <s v="28:04:22: PLAN SURVEY 9 MAY 22_x000a_25:04:22: SPK RECEIVED"/>
  </r>
  <r>
    <m/>
    <x v="4"/>
    <s v="TB"/>
    <s v="103°33.48.4'E"/>
    <s v="4°26.39.25'S"/>
    <n v="65"/>
    <s v="15/100/200"/>
    <m/>
    <x v="10"/>
    <m/>
    <x v="0"/>
    <s v="SUM-SS-MRD-1014"/>
    <s v="PEMATANG_DANAU"/>
    <x v="0"/>
    <x v="0"/>
    <x v="1"/>
    <s v="SUMBAGSEL"/>
    <s v="Sumatera Selatan"/>
    <s v="Kab. Ogan Komering Ulu Se"/>
    <n v="6618217"/>
    <d v="2022-04-22T00:00:00"/>
    <d v="2022-04-25T00:00:00"/>
    <n v="6"/>
    <x v="4"/>
    <d v="2022-09-19T00:00:00"/>
    <s v="W39-2022"/>
    <s v="Sep-2022"/>
    <s v="TBD"/>
    <s v="TBD"/>
    <s v="TBD"/>
    <s v="TBD"/>
    <x v="0"/>
    <s v="TBD"/>
    <s v="TBD"/>
    <x v="0"/>
    <s v="TBD"/>
    <m/>
    <m/>
    <m/>
    <m/>
    <m/>
    <m/>
    <m/>
    <m/>
    <m/>
    <m/>
    <m/>
    <m/>
    <m/>
    <s v="NY STIP"/>
    <x v="24"/>
    <s v="03.SURVEY PROCESS"/>
    <x v="75"/>
    <s v="28:04:22: PLAN SURVEY 9 MAY 22_x000a_25:04:22: SPK RECEIVED"/>
  </r>
  <r>
    <m/>
    <x v="8"/>
    <s v="TB"/>
    <s v="106°22.50.8'E"/>
    <s v="2°28.46.5'S"/>
    <n v="50"/>
    <s v="110/220/280"/>
    <m/>
    <x v="1"/>
    <m/>
    <x v="0"/>
    <s v="SUM-BB-KBA-0535"/>
    <s v="KOBA_ARUNG_DALAM"/>
    <x v="0"/>
    <x v="0"/>
    <x v="1"/>
    <s v="SUMBAGSEL"/>
    <s v="Kepulauan Bangka Belitung"/>
    <s v="Kab. Bangka Tengah"/>
    <n v="6618227"/>
    <d v="2022-04-26T00:00:00"/>
    <d v="2022-04-26T00:00:00"/>
    <n v="2"/>
    <x v="4"/>
    <d v="2022-09-23T00:00:00"/>
    <s v="W39-2022"/>
    <s v="Sep-2022"/>
    <s v="TBD"/>
    <s v="TBD"/>
    <s v="TBD"/>
    <s v="TBD"/>
    <x v="0"/>
    <s v="TBD"/>
    <s v="TBD"/>
    <x v="0"/>
    <s v="TBD"/>
    <m/>
    <m/>
    <m/>
    <m/>
    <m/>
    <m/>
    <m/>
    <m/>
    <m/>
    <m/>
    <m/>
    <m/>
    <m/>
    <s v="NY STIP"/>
    <x v="24"/>
    <s v="03.SURVEY PROCESS"/>
    <x v="12"/>
    <s v="28:04:22: PLAN SURVEY 9 MAY 22_x000a_26:04:22: SPK RECEIVED"/>
  </r>
  <r>
    <m/>
    <x v="8"/>
    <s v="TB"/>
    <s v="104°54.14.91'E"/>
    <s v="4°49.43.31'S"/>
    <n v="40"/>
    <s v="0/95/250"/>
    <m/>
    <x v="1"/>
    <m/>
    <x v="0"/>
    <s v="SUM-LA-KTB-1136"/>
    <s v="KOTABUMI_REJOSARI"/>
    <x v="0"/>
    <x v="0"/>
    <x v="1"/>
    <s v="SUMBAGSEL"/>
    <s v="Lampung"/>
    <s v="Kab. Lampung Utara"/>
    <n v="6618227"/>
    <d v="2022-04-26T00:00:00"/>
    <d v="2022-04-26T00:00:00"/>
    <n v="2"/>
    <x v="4"/>
    <d v="2022-09-23T00:00:00"/>
    <s v="W39-2022"/>
    <s v="Sep-2022"/>
    <s v="TBD"/>
    <s v="TBD"/>
    <s v="TBD"/>
    <s v="TBD"/>
    <x v="0"/>
    <s v="TBD"/>
    <s v="TBD"/>
    <x v="0"/>
    <s v="TBD"/>
    <m/>
    <m/>
    <m/>
    <m/>
    <m/>
    <m/>
    <m/>
    <m/>
    <m/>
    <m/>
    <m/>
    <m/>
    <m/>
    <s v="NY STIP"/>
    <x v="24"/>
    <s v="03.SURVEY PROCESS"/>
    <x v="12"/>
    <s v="28:04:22: PLAN SURVEY 9 MAY 22_x000a_26:04:22: SPK RECEIVED"/>
  </r>
  <r>
    <m/>
    <x v="8"/>
    <s v="TB"/>
    <s v="98°28.0.63'E"/>
    <s v="3°55.6.49'N"/>
    <n v="60"/>
    <s v="20/110/210"/>
    <m/>
    <x v="1"/>
    <m/>
    <x v="0"/>
    <s v="SUM-SU-STB-2202"/>
    <s v="TANJUNGPURA_PANTAI_CERMIN"/>
    <x v="0"/>
    <x v="0"/>
    <x v="1"/>
    <s v="SUMBAGUT"/>
    <s v="Sumatera Utara"/>
    <s v="Kab. Langkat"/>
    <n v="6618227"/>
    <d v="2022-04-26T00:00:00"/>
    <d v="2022-04-26T00:00:00"/>
    <n v="2"/>
    <x v="4"/>
    <d v="2022-09-23T00:00:00"/>
    <s v="W39-2022"/>
    <s v="Sep-2022"/>
    <s v="TBD"/>
    <s v="TBD"/>
    <s v="TBD"/>
    <s v="TBD"/>
    <x v="0"/>
    <s v="TBD"/>
    <s v="TBD"/>
    <x v="0"/>
    <s v="TBD"/>
    <m/>
    <m/>
    <m/>
    <m/>
    <m/>
    <m/>
    <m/>
    <m/>
    <m/>
    <m/>
    <m/>
    <m/>
    <m/>
    <s v="NY STIP"/>
    <x v="24"/>
    <s v="03.SURVEY PROCESS"/>
    <x v="12"/>
    <s v="28:04:22: PLAN SURVEY AFTER LEBARAN, VALIDASI 11 _x000a_26:04:22: SPK RECEIVED"/>
  </r>
  <r>
    <s v="KELURAHAN_LAPAJUNG_LALABATA"/>
    <x v="4"/>
    <s v="TB"/>
    <s v="119°52.41.39'E"/>
    <s v="4°20.18.64'S"/>
    <n v="50"/>
    <s v="50/150/250"/>
    <n v="2022"/>
    <x v="4"/>
    <s v="JL. PESANTREN, RT/RW. 000/000, KELURAHAN LAPAJUNG, KECAMATAN LALABATA, KABUPATEN SOPPENG, PROVINSI SULAWESI SELATAN."/>
    <x v="0"/>
    <s v="SUL-SN-WNS-0985"/>
    <s v="KELURAHAN_LAPAJUNG_LALABATA"/>
    <x v="0"/>
    <x v="0"/>
    <x v="0"/>
    <s v="SULAWESI"/>
    <s v="Sulawesi Selatan"/>
    <s v="Kab. Soppeng"/>
    <n v="6617949"/>
    <d v="2022-01-25T00:00:00"/>
    <d v="2022-01-28T00:00:00"/>
    <n v="93"/>
    <x v="3"/>
    <d v="2022-06-24T00:00:00"/>
    <s v="W26-2022"/>
    <s v="Jun-2022"/>
    <s v="TBD"/>
    <s v="TBD"/>
    <s v="TBD"/>
    <s v="TBD"/>
    <x v="0"/>
    <s v="TBD"/>
    <s v="TBD"/>
    <x v="0"/>
    <s v="TBD"/>
    <s v="MW"/>
    <d v="2022-03-21T00:00:00"/>
    <d v="2022-03-23T00:00:00"/>
    <m/>
    <m/>
    <m/>
    <m/>
    <m/>
    <m/>
    <m/>
    <m/>
    <m/>
    <m/>
    <s v="CME"/>
    <x v="3"/>
    <s v="20.SRFI"/>
    <x v="12"/>
    <s v="28:04:22: PLN_x000a_24:04:22: CURRING_x000a_20:04:22-13:04:22: BOUWPLANK, HOLD REKOM_x000a_:04:22-06:04:22: BOUWPLANK_x000a_03:04:22-23:03:22: WAITING APD_x000a_20:03:22-16:03:22: REKOM_x000a_13:03:22-04:03:22: IW OG_x000a_02:03:22: VALIDASI RNP TNP_x000a_28:02:22-13:02:22: IW OG_x000a_09:02:22: RNP TNP OG -&gt; IW OG_x000a_06:02:22-30:01:22: SURVEY OG_x000a_28:01:22: SPK RECEIVED FROM EMAIL LMS"/>
  </r>
  <r>
    <s v="KUSAU_MAKMUR"/>
    <x v="4"/>
    <s v="TB"/>
    <s v="100°50.51.59'E"/>
    <s v="0°37.52.5'N"/>
    <n v="60"/>
    <s v="60/170/260"/>
    <n v="2022"/>
    <x v="4"/>
    <s v="Jl. Lintas Petapahan - Bangkinang RT 003 RW 001 Desa Kusau Makmur Kecamatan Tapung Hulu Kabupaten Kampar Provinsi Riau"/>
    <x v="0"/>
    <s v="SUM-RI-BKN-1167"/>
    <s v="KUSAU_MAKMUR"/>
    <x v="0"/>
    <x v="0"/>
    <x v="1"/>
    <s v="SUMBAGTENG"/>
    <s v="Riau"/>
    <s v="Kab. Kampar"/>
    <n v="6617950"/>
    <d v="2022-01-25T00:00:00"/>
    <d v="2022-01-28T00:00:00"/>
    <n v="93"/>
    <x v="3"/>
    <d v="2022-06-24T00:00:00"/>
    <s v="W26-2022"/>
    <s v="Jun-2022"/>
    <s v="TBD"/>
    <s v="TBD"/>
    <s v="TBD"/>
    <s v="TBD"/>
    <x v="0"/>
    <s v="TBD"/>
    <s v="TBD"/>
    <x v="0"/>
    <s v="TBD"/>
    <s v="MW"/>
    <d v="2022-03-07T00:00:00"/>
    <d v="2022-03-15T00:00:00"/>
    <m/>
    <m/>
    <m/>
    <m/>
    <m/>
    <m/>
    <m/>
    <m/>
    <m/>
    <m/>
    <s v="CME"/>
    <x v="3"/>
    <s v="20.SRFI"/>
    <x v="12"/>
    <s v="28:04:22: PLN_x000a_24:04:22: ERECTION_x000a_20:04:22: ERECTION_x000a_17:04:22-14:03:22: BACKFILLING_x000a_10:04:22: CURRING TIME_x000a_06:04:22: EXCAVATION_x000a_03:04:22-27:03:22: LAND CLEARING &amp; BOUWPLANK_x000a_23:03:22-13:03:22: RFC_x000a_09:03:22: REKOM OG_x000a_06:03:22-28:02:22: IW CLEAR_x000a_23:02:22-16:02:22: IW OG_x000a_13:02:22-11:02:22: VALIDASI RNP TNP_x000a_09:02:22-30:01:22: SURVEY OG_x000a_28:01:22: SPK RECEIVED FROM EMAIL LMS"/>
  </r>
  <r>
    <s v="MUARA_RUPIT"/>
    <x v="4"/>
    <s v="TB"/>
    <s v="102°54.5.61'E"/>
    <s v="2°44.17.43'S"/>
    <n v="50"/>
    <s v="50/230/330"/>
    <n v="2022"/>
    <x v="4"/>
    <s v="RT.15 RW.03 Kel.Muara Rupit Kecamatan Rupit Kabupaten Musi Rawas  Utara Provinsi Sumatra Selatan"/>
    <x v="0"/>
    <s v="SUM-SS-RPT-1105"/>
    <s v="MUARA_RUPIT"/>
    <x v="0"/>
    <x v="0"/>
    <x v="1"/>
    <s v="SUMBAGSEL"/>
    <s v="Sumatera Selatan"/>
    <s v="Kab. Musi Rawas Utara"/>
    <n v="6617950"/>
    <d v="2022-01-25T00:00:00"/>
    <d v="2022-01-28T00:00:00"/>
    <n v="93"/>
    <x v="3"/>
    <d v="2022-06-24T00:00:00"/>
    <s v="W26-2022"/>
    <s v="Jun-2022"/>
    <s v="TBD"/>
    <s v="TBD"/>
    <s v="TBD"/>
    <s v="TBD"/>
    <x v="0"/>
    <s v="TBD"/>
    <s v="TBD"/>
    <x v="0"/>
    <s v="TBD"/>
    <s v="MW"/>
    <d v="2022-02-25T00:00:00"/>
    <d v="2022-03-02T00:00:00"/>
    <m/>
    <m/>
    <m/>
    <m/>
    <m/>
    <m/>
    <m/>
    <m/>
    <m/>
    <m/>
    <s v="CME"/>
    <x v="3"/>
    <s v="20.SRFI"/>
    <x v="12"/>
    <s v="28:04:22: PLN_x000a_24:04:22-06:04:22: PREPARE ERECTION_x000a_03:04:22: EXCA_x000a_30:03:22-27:03:22: BOUWPLANK_x000a_23:03:22-06:03:22: REKOM_x000a_28:02:22-23:02:22: IW CLEAR_x000a_20:02:22-16:02:22: IW OG_x000a_15:02:22-14:02:22: VALIDASI RNP TNP_x000a_13:02:22-30:01:22: SURVEY OG_x000a_28:01:22: SPK RECEIVED FROM EMAIL LMS"/>
  </r>
  <r>
    <s v="SECANGGANG_KARANG_GADING"/>
    <x v="4"/>
    <s v="TB"/>
    <s v="98°34.35.47'E"/>
    <s v="3°50.4.25'N"/>
    <n v="50"/>
    <s v="80/160/300"/>
    <m/>
    <x v="1"/>
    <s v="DS.DUSUN VI MERBAU RINTIS KARANG GADING, SECANGGANG, KAB. LANGKAT, SUMATERA UTARA"/>
    <x v="0"/>
    <s v="SUM-SU-STB-2231"/>
    <s v="SECANGGANG_KARANG_GADING"/>
    <x v="0"/>
    <x v="0"/>
    <x v="1"/>
    <s v="SUMBAGUT"/>
    <s v="Aceh"/>
    <s v="Kab. Langkat"/>
    <n v="6618193"/>
    <d v="2022-04-07T00:00:00"/>
    <d v="2022-04-07T00:00:00"/>
    <n v="21"/>
    <x v="4"/>
    <d v="2022-09-04T00:00:00"/>
    <s v="W37-2022"/>
    <s v="Sep-2022"/>
    <s v="TBD"/>
    <s v="TBD"/>
    <s v="TBD"/>
    <s v="TBD"/>
    <x v="0"/>
    <s v="TBD"/>
    <s v="TBD"/>
    <x v="0"/>
    <s v="TBD"/>
    <m/>
    <d v="2022-04-10T00:00:00"/>
    <d v="2022-04-11T00:00:00"/>
    <m/>
    <m/>
    <m/>
    <m/>
    <m/>
    <m/>
    <m/>
    <m/>
    <m/>
    <m/>
    <s v="CME"/>
    <x v="5"/>
    <s v="20.SRFI"/>
    <x v="40"/>
    <s v="28:04:22: PLN_x000a_24:04:22-10:04:22: ERECTION_x000a_07:04:22: SPK RELEASED"/>
  </r>
  <r>
    <s v="MELATI_II"/>
    <x v="4"/>
    <s v="TB"/>
    <s v="98°58.52.34'E"/>
    <s v="3°31.6.86'N"/>
    <n v="60"/>
    <s v="90/220/320"/>
    <n v="2022"/>
    <x v="4"/>
    <s v="Dusun Cempedak Desa Melati II Kecamatan Perbaungan Kabupaten Serdang Bedagai Provinsi Sumatera Utara"/>
    <x v="0"/>
    <s v="SUM-SU-SRH-2245"/>
    <s v="MELATI_II"/>
    <x v="0"/>
    <x v="0"/>
    <x v="1"/>
    <s v="SUMBAGUT"/>
    <s v="Sumatera Utara"/>
    <s v="Kab. Serdang Bedagai"/>
    <n v="6617950"/>
    <d v="2022-01-25T00:00:00"/>
    <d v="2022-01-28T00:00:00"/>
    <n v="93"/>
    <x v="3"/>
    <d v="2022-06-24T00:00:00"/>
    <s v="W26-2022"/>
    <s v="Jun-2022"/>
    <s v="TBD"/>
    <s v="TBD"/>
    <s v="TBD"/>
    <s v="TBD"/>
    <x v="0"/>
    <s v="TBD"/>
    <s v="TBD"/>
    <x v="0"/>
    <s v="TBD"/>
    <s v="MW"/>
    <d v="2022-03-21T00:00:00"/>
    <d v="2022-03-23T00:00:00"/>
    <m/>
    <m/>
    <m/>
    <d v="2022-04-21T00:00:00"/>
    <m/>
    <m/>
    <m/>
    <m/>
    <m/>
    <m/>
    <s v="CME"/>
    <x v="5"/>
    <s v="20.SRFI"/>
    <x v="12"/>
    <s v="28:04:22: PLN_x000a_24:04:22-20:04:22: CURRING_x000a_17:04:22: POURING_x000a_13:04:22-10:04:22-06:04:22: REBARRING_x000a_03:04:22-16:03:22: PERMIT OG_x000a_13:03:22: REKOM_x000a_09:03:22-06:03:22: IW CLEAR_x000a_28:02:22-13:02:22: IW OG_x000a_09:02:22: IW OG, RNP TNP OK_x000a_07:02:22: VALIDASI RNP TNP OG_x000a_02:02:22-30:01:22: SURVEY OG_x000a_28:01:22: SPK RECEIVED FROM EMAIL LMS"/>
  </r>
  <r>
    <s v="KELAPA_KAMPIT_MAYANG"/>
    <x v="4"/>
    <s v="TB"/>
    <s v="108°5.22.93'E"/>
    <s v="2°41.12.66'S"/>
    <n v="50"/>
    <s v="90/240/340"/>
    <n v="2022"/>
    <x v="6"/>
    <s v="Jl. Gg Madura,RT.010, RW. 005, Dusun Balai Selatan, Desa Mayang,Kecamatan Kelapa Kampit,Kabupaten Belitung Timur, Provinsi Kepulauan Bangka Belitung"/>
    <x v="0"/>
    <s v="SUM-BB-MGR-0528"/>
    <s v="KELAPA_KAMPIT_MAYANG"/>
    <x v="0"/>
    <x v="0"/>
    <x v="1"/>
    <s v="SUMBAGSEL"/>
    <s v="Kepulauan Bangka Belitung"/>
    <s v="Kab. Belitung Timur"/>
    <n v="6617949"/>
    <d v="2022-01-25T00:00:00"/>
    <d v="2022-01-28T00:00:00"/>
    <n v="93"/>
    <x v="3"/>
    <d v="2022-06-24T00:00:00"/>
    <s v="W26-2022"/>
    <s v="Jun-2022"/>
    <s v="TBD"/>
    <s v="TBD"/>
    <s v="TBD"/>
    <s v="TBD"/>
    <x v="0"/>
    <s v="TBD"/>
    <s v="TBD"/>
    <x v="0"/>
    <s v="TBD"/>
    <s v="MW"/>
    <d v="2022-02-25T00:00:00"/>
    <d v="2022-03-02T00:00:00"/>
    <m/>
    <m/>
    <m/>
    <m/>
    <m/>
    <m/>
    <m/>
    <m/>
    <m/>
    <m/>
    <s v="CME"/>
    <x v="3"/>
    <s v="20.SRFI"/>
    <x v="12"/>
    <s v="28:04:22: PLN_x000a_24:04:22-20:04:22: ERECTION_x000a_17:04:22: CURRING TIME_x000a_13:04:22-10:04:22: EXCAVATION_x000a_03:04:22: BOUWPLANK_x000a_30:03:22-27:03:22: DELIVERY MATERIAL_x000a_23:03:22-06:03:22: REKOM_x000a_28:02:22-23:02:22: IW CLEAR_x000a_20:02:22-16:02:22: IW OG_x000a_14:02:22: VALIDASI RNP TNP_x000a_13:02:22-30:01:22: SURVEY OG_x000a_28:01:22: SPK RECEIVED FROM EMAIL LMS"/>
  </r>
  <r>
    <s v="HONGGO YUDHO MEJOBO"/>
    <x v="9"/>
    <s v="TB"/>
    <s v="110°53.20.08'E"/>
    <s v="6°49.44.04'S"/>
    <n v="50"/>
    <s v="40/140/280"/>
    <n v="2021"/>
    <x v="20"/>
    <s v="Gg Kusumo RT 006 RW 001 Desa Mejobo Kecamatan Mejobo Kabupaten Kudus Provinsi Jawa Tengah."/>
    <x v="2"/>
    <s v="JAW-JT-KDS-0862"/>
    <s v="HONGGO YUDHO MEJOBO"/>
    <x v="0"/>
    <x v="0"/>
    <x v="2"/>
    <s v="JATENG"/>
    <s v="Jawa Tengah"/>
    <s v="Kab. Kudus"/>
    <n v="6617945"/>
    <d v="2022-01-24T00:00:00"/>
    <m/>
    <n v="94"/>
    <x v="3"/>
    <d v="2022-06-23T00:00:00"/>
    <s v="W26-2022"/>
    <s v="Jun-2022"/>
    <s v="TBD"/>
    <s v="TBD"/>
    <s v="TBD"/>
    <s v="TBD"/>
    <x v="0"/>
    <s v="TBD"/>
    <s v="TBD"/>
    <x v="0"/>
    <s v="TBD"/>
    <s v="MW"/>
    <d v="2022-04-26T00:00:00"/>
    <m/>
    <m/>
    <n v="6.6"/>
    <m/>
    <m/>
    <m/>
    <m/>
    <m/>
    <m/>
    <m/>
    <m/>
    <s v="RFC"/>
    <x v="11"/>
    <s v="10.CME PREPARATION"/>
    <x v="68"/>
    <s v="28:04:22: PREPARE CME_x000a_24:04:22: APD DAN PREPARE TEAM_x000a_20:04:22-13:04:22: REKOM_x000a_10:04:22-03:04:22: IW CLEAR_x000a_30:03:22-23:03:22: IW OG_x000a_22:03:22: VALIDASI RNP TNP_x000a_20:03:22-07:03:22: DIMINTA GESER MENDEKATI PEMUKIMAN, OG REHUNTING_x000a_06:03:22-01:03:22: VALIDASI RNP TNP_x000a_28:02:22-22:02:22: IW OG_x000a_21:02:22: VALIDASI RNP TNP KANDIDAT ARAHAN_x000a_20:02:22: REHUNTING ARAHAN XL_x000a_16:02:22: IW FAILED, VALIDASI RNP TNP_x000a_13:02:22-06:02:22: IW OG (25 kk kurang 13 kk)_x000a_02:02:22-30:01:22: VALIDASI KANDIDAT OG_x000a_26:01:22: SURVEY OG_x000a_24:01:22: SPK RELEASED"/>
  </r>
  <r>
    <s v="PELITA_DAAN_MOGOT"/>
    <x v="4"/>
    <s v="TB"/>
    <s v="106°44.8.26'E"/>
    <s v="6°9.12.85'S"/>
    <n v="25"/>
    <s v="90/210/330"/>
    <n v="2022"/>
    <x v="5"/>
    <s v=""/>
    <x v="2"/>
    <s v="JAW-JK-GGP-0447"/>
    <s v="PELITA_DAAN_MOGOT"/>
    <x v="0"/>
    <x v="0"/>
    <x v="3"/>
    <s v="JABODETABEK"/>
    <s v="DKI Jakarta"/>
    <s v="Kota Adm. Jakarta Barat"/>
    <n v="6618106"/>
    <d v="2022-03-07T00:00:00"/>
    <d v="2022-03-07T00:00:00"/>
    <n v="52"/>
    <x v="1"/>
    <d v="2022-08-04T00:00:00"/>
    <s v="W32-2022"/>
    <s v="Aug-2022"/>
    <s v="TBD"/>
    <s v="TBD"/>
    <s v="TBD"/>
    <s v="TBD"/>
    <x v="0"/>
    <s v="TBD"/>
    <s v="TBD"/>
    <x v="0"/>
    <s v="TBD"/>
    <s v="MW"/>
    <m/>
    <m/>
    <m/>
    <m/>
    <m/>
    <m/>
    <m/>
    <m/>
    <m/>
    <m/>
    <m/>
    <m/>
    <s v="SITAC"/>
    <x v="7"/>
    <s v="07.SITAC PROCESS"/>
    <x v="12"/>
    <s v="28:04:22: PROPOSED DROP BY XL_x000a_24:04:22-03:04:22: IW CLEAR_x000a_30:03:22-09:02:22: SURVEY OG_x000a_07:02:22: SPK RELEASED"/>
  </r>
  <r>
    <s v="WUSA_TALAWAAN"/>
    <x v="4"/>
    <s v="TB"/>
    <s v="124°54.59.4'E"/>
    <s v="1°34.6.13'N"/>
    <n v="50"/>
    <s v="110/190/270"/>
    <n v="2022"/>
    <x v="4"/>
    <s v="Jl. Wusa Pandu, Jaga V, Desa Wusa, RT/RW 000/000, Kacamatan Talawaan, Kabupaten Minahasa Utara, Propinsi Sulawesi Utara"/>
    <x v="0"/>
    <s v="SUL-SA-ARM-0427"/>
    <s v="WUSA_TALAWAAN"/>
    <x v="0"/>
    <x v="0"/>
    <x v="0"/>
    <s v="SULAWESI"/>
    <s v="Sulawesi Utara"/>
    <s v="Kab. Minahasa Utara"/>
    <n v="6617949"/>
    <d v="2022-01-25T00:00:00"/>
    <d v="2022-01-28T00:00:00"/>
    <n v="93"/>
    <x v="3"/>
    <d v="2022-06-24T00:00:00"/>
    <s v="W26-2022"/>
    <s v="Jun-2022"/>
    <s v="TBD"/>
    <s v="TBD"/>
    <s v="TBD"/>
    <s v="TBD"/>
    <x v="0"/>
    <s v="TBD"/>
    <s v="TBD"/>
    <x v="0"/>
    <s v="TBD"/>
    <s v="MW"/>
    <d v="2022-03-21T00:00:00"/>
    <d v="2022-03-23T00:00:00"/>
    <m/>
    <m/>
    <m/>
    <m/>
    <m/>
    <m/>
    <m/>
    <m/>
    <m/>
    <m/>
    <s v="CME"/>
    <x v="25"/>
    <s v="13.REBARING OG"/>
    <x v="12"/>
    <s v="28:04:22: rebaring_x000a_24:04:22: EXCAVATION_x000a_23:03:22: WAITING APD &amp; REKOM_x000a_20:03:22-09:03:22: REKOM OG_x000a_06:03:22-13:02:22: IW OG_x000a_09:02:22-07:02:22: VALIDASI RNP TNP OG_x000a_06:02:22-30:01:22: SURVEY OG_x000a_28:01:22: SPK RECEIVED FROM EMAIL LMS"/>
  </r>
  <r>
    <s v="RAMBAH_PEMATANG_BERANGAN"/>
    <x v="4"/>
    <s v="TB"/>
    <s v="100°17.43.0'E"/>
    <s v="0°52.48.29'N"/>
    <n v="50"/>
    <s v="50/250/2-"/>
    <n v="2022"/>
    <x v="10"/>
    <s v=" Rt 001 Rw 001  Dusun Tulang Gajah Desa Pematang Barangan  Kecamatan Rambah Kab. Rokan Hulu Provinsi Riau"/>
    <x v="0"/>
    <s v="SUM-RI-PRP-1113"/>
    <s v="RAMBAH_PEMATANG_BERANGAN"/>
    <x v="0"/>
    <x v="0"/>
    <x v="1"/>
    <s v="SUMBAGTENG"/>
    <s v="Riau"/>
    <s v="Kab. Rokan Hulu"/>
    <n v="6618108"/>
    <d v="2022-03-07T00:00:00"/>
    <d v="2022-03-07T00:00:00"/>
    <n v="52"/>
    <x v="1"/>
    <d v="2022-08-04T00:00:00"/>
    <s v="W32-2022"/>
    <s v="Aug-2022"/>
    <s v="TBD"/>
    <s v="TBD"/>
    <s v="TBD"/>
    <s v="TBD"/>
    <x v="0"/>
    <s v="TBD"/>
    <s v="TBD"/>
    <x v="0"/>
    <s v="TBD"/>
    <s v="MW"/>
    <d v="2022-04-10T00:00:00"/>
    <d v="2022-04-11T00:00:00"/>
    <m/>
    <m/>
    <m/>
    <m/>
    <m/>
    <m/>
    <m/>
    <m/>
    <m/>
    <m/>
    <s v="CME"/>
    <x v="25"/>
    <s v="13.REBARING OG"/>
    <x v="12"/>
    <s v="28:04:22: REBARRING_x000a_24:04:22: EXCAVATION_x000a_20:04:22-06:04:22: BOUWPLANK_x000a_03:04:22: REKOM_x000a_30:03:22-23:03:22: IW CLEAR_x000a_22:03:22: IW OG_x000a_20:03:22-13:03:22: VALIDASI RNP TNP OG_x000a_09:03:22: SURVEY OG_x000a_07:03:22: SPK RECEIVED"/>
  </r>
  <r>
    <s v="BATURITI_PEREAN_KANGIN"/>
    <x v="4"/>
    <s v="TB"/>
    <s v="115°12.45.22'E"/>
    <s v="8°26.11.5'S"/>
    <n v="60"/>
    <s v="0/170/270"/>
    <n v="2022"/>
    <x v="10"/>
    <s v="Br. Basangbe Desa Perean Kangin Kec. Baturiti Kab. Tabanan Prov. Bali"/>
    <x v="0"/>
    <s v="BAL-BA-TAB-1961"/>
    <s v="BATURITI_PEREAN_KANGIN"/>
    <x v="0"/>
    <x v="0"/>
    <x v="0"/>
    <s v="BALINUSRA"/>
    <s v="Bali"/>
    <s v="Kab. Tabanan"/>
    <n v="6618108"/>
    <d v="2022-03-07T00:00:00"/>
    <d v="2022-03-07T00:00:00"/>
    <n v="52"/>
    <x v="1"/>
    <d v="2022-08-04T00:00:00"/>
    <s v="W32-2022"/>
    <s v="Aug-2022"/>
    <s v="TBD"/>
    <s v="TBD"/>
    <s v="TBD"/>
    <s v="TBD"/>
    <x v="0"/>
    <s v="TBD"/>
    <s v="TBD"/>
    <x v="0"/>
    <s v="TBD"/>
    <s v="MW"/>
    <d v="2022-04-11T00:00:00"/>
    <d v="2022-04-13T00:00:00"/>
    <m/>
    <m/>
    <m/>
    <m/>
    <m/>
    <m/>
    <m/>
    <m/>
    <m/>
    <m/>
    <s v="RFC"/>
    <x v="25"/>
    <s v="13.REBARING OG"/>
    <x v="12"/>
    <s v="28:04:22: REBARRING_x000a_24:04:22: RFC_x000a_10:04:22: REKOM_x000a_06:04:22-03:04:22: IW CLEAR_x000a_30:03:22-17:03:22: IW OG_x000a_16:03:22-15:03:22: VALIDASI RNP TNP_x000a_13:03:22-09:03:22: SURVEY OG_x000a_07:03:22: SPK RECEIVED"/>
  </r>
  <r>
    <s v="BUMI_MAKMUR"/>
    <x v="4"/>
    <s v="TB"/>
    <s v="103°1.40.8'E"/>
    <s v="2°28.29.32'S"/>
    <n v="60"/>
    <s v="45/180/300"/>
    <n v="2022"/>
    <x v="4"/>
    <s v="Desa Bumi Makmur Kecamatan Nibung Kabupaten Musi Rawas Utara Provinsi Sumatra Selatan"/>
    <x v="0"/>
    <s v="SUM-SS-RPT-1101"/>
    <s v="BUMI_MAKMUR"/>
    <x v="0"/>
    <x v="0"/>
    <x v="1"/>
    <s v="SUMBAGSEL"/>
    <s v="Sumatera Selatan"/>
    <s v="Kab. Musi Rawas Utara"/>
    <n v="6617950"/>
    <d v="2022-01-25T00:00:00"/>
    <d v="2022-01-28T00:00:00"/>
    <n v="93"/>
    <x v="3"/>
    <d v="2022-06-24T00:00:00"/>
    <s v="W26-2022"/>
    <s v="Jun-2022"/>
    <s v="TBD"/>
    <s v="TBD"/>
    <s v="TBD"/>
    <s v="TBD"/>
    <x v="0"/>
    <s v="TBD"/>
    <s v="TBD"/>
    <x v="0"/>
    <s v="TBD"/>
    <s v="MW"/>
    <d v="2022-02-25T00:00:00"/>
    <d v="2022-03-02T00:00:00"/>
    <m/>
    <m/>
    <m/>
    <m/>
    <m/>
    <m/>
    <m/>
    <m/>
    <m/>
    <m/>
    <s v="CME"/>
    <x v="25"/>
    <s v="13.REBARING OG"/>
    <x v="12"/>
    <s v="28:04:22: REBARRING_x000a_24:04:22-10:04:22: EXCAVATION_x000a_06:04:22-03:04:22: PREPARE CME_x000a_30:03:22-27:03:22: REKOM OG_x000a_23:03:22-06:03:22: REKOM_x000a_28:02:22: IW CLEAR_x000a_23:02:22-16:02:22: IW OG_x000a_13:02:22-11:02:22: VALIDASI RNP TNP_x000a_09:02:22-30:01:22: SURVEY OG_x000a_28:01:22: SPK RECEIVED FROM EMAIL LMS"/>
  </r>
  <r>
    <s v="KERSARATU_MALINGPING"/>
    <x v="4"/>
    <s v="TB"/>
    <s v="106°2.27.52'E"/>
    <s v="6°46.34.75'S"/>
    <n v="70"/>
    <s v="60/250"/>
    <n v="2022"/>
    <x v="4"/>
    <s v="Kp. CIPEUNDEY LEBAK RT.001/001 Desa KERSARATU Kec. MALINPING KAB.LEBAK"/>
    <x v="2"/>
    <s v="JAW-BT-RKB-0770"/>
    <s v="KERSARATU_MALINGPING"/>
    <x v="0"/>
    <x v="0"/>
    <x v="4"/>
    <s v="JABODETABEK"/>
    <s v="Banten"/>
    <s v="Kab. Lebak"/>
    <n v="6617948"/>
    <d v="2022-01-25T00:00:00"/>
    <d v="2022-01-28T00:00:00"/>
    <n v="93"/>
    <x v="3"/>
    <d v="2022-06-24T00:00:00"/>
    <s v="W26-2022"/>
    <s v="Jun-2022"/>
    <s v="TBD"/>
    <s v="TBD"/>
    <s v="TBD"/>
    <s v="TBD"/>
    <x v="0"/>
    <s v="TBD"/>
    <s v="TBD"/>
    <x v="0"/>
    <s v="TBD"/>
    <s v="MW"/>
    <s v="3/7/2022, , resend 28 apr 22"/>
    <m/>
    <m/>
    <n v="6.6"/>
    <d v="2022-04-20T00:00:00"/>
    <m/>
    <m/>
    <m/>
    <m/>
    <m/>
    <m/>
    <m/>
    <s v="CME"/>
    <x v="25"/>
    <s v="13.REBARING OG"/>
    <x v="12"/>
    <s v="28:04:22: REBARRING_x000a_24:04:22-13:04:22: EXCAVATION_x000a_10:04:22-03:04:22: RFC_x000a_30:03:22-06:03:22: REKOM OG_x000a_28:02:22: IW CLEAR &amp; PARALEL COLLECT DOC_x000a_23:02:22-16:02:22: IW OG_x000a_13:02:22-03:02:22: VALIDASI RNP TNP_x000a_02:02:22-30:01:22: SURVEY OG_x000a_28:01:22: SPK RECEIVED FROM EMAIL LMS"/>
  </r>
  <r>
    <s v="RAYA NUSA DUA RELOCATION"/>
    <x v="2"/>
    <s v="TB"/>
    <s v="115°11.41.58'E"/>
    <s v="8°47.5.36'S"/>
    <n v="30"/>
    <s v="80/170/320"/>
    <n v="2022"/>
    <x v="1"/>
    <s v=""/>
    <x v="1"/>
    <s v="BAL-BA-MGW-1570"/>
    <s v="RAYA NUSA DUA RELOCATION"/>
    <x v="0"/>
    <x v="0"/>
    <x v="0"/>
    <s v="BALINUSRA"/>
    <s v="Bali"/>
    <s v="Kab. Badung"/>
    <n v="6618151"/>
    <d v="2022-03-24T00:00:00"/>
    <d v="2022-03-24T00:00:00"/>
    <n v="35"/>
    <x v="1"/>
    <d v="2022-08-21T00:00:00"/>
    <s v="W35-2022"/>
    <s v="Aug-2022"/>
    <s v="TBD"/>
    <s v="TBD"/>
    <s v="TBD"/>
    <s v="TBD"/>
    <x v="0"/>
    <s v="TBD"/>
    <s v="TBD"/>
    <x v="0"/>
    <s v="TBD"/>
    <s v="MW"/>
    <m/>
    <m/>
    <m/>
    <m/>
    <m/>
    <m/>
    <m/>
    <m/>
    <m/>
    <m/>
    <m/>
    <m/>
    <s v="PRESITAC"/>
    <x v="26"/>
    <s v="05.REHUNTING"/>
    <x v="12"/>
    <s v="28:04:22: REHUNTING ARAHAN_x000a_24:04:22-27:03:22: SURVEY OG_x000a_24:03:22: SPK RECEIVED"/>
  </r>
  <r>
    <s v="CILILIN_PASAR_CILILIN"/>
    <x v="4"/>
    <s v="TB"/>
    <s v="107°27.25.75'E"/>
    <s v="6°57.3.17'S"/>
    <n v="40"/>
    <s v="20/150/270"/>
    <n v="2022"/>
    <x v="15"/>
    <s v=""/>
    <x v="0"/>
    <s v="JAW-JB-NPH-4384"/>
    <s v="CILILIN_PASAR_CILILIN"/>
    <x v="0"/>
    <x v="0"/>
    <x v="2"/>
    <s v="JABAR"/>
    <s v="Jawa Barat"/>
    <s v="Kab. Bandung Barat"/>
    <n v="6618108"/>
    <d v="2022-03-07T00:00:00"/>
    <d v="2022-03-07T00:00:00"/>
    <n v="52"/>
    <x v="1"/>
    <d v="2022-08-04T00:00:00"/>
    <s v="W32-2022"/>
    <s v="Aug-2022"/>
    <s v="TBD"/>
    <s v="TBD"/>
    <s v="TBD"/>
    <s v="TBD"/>
    <x v="0"/>
    <s v="TBD"/>
    <s v="TBD"/>
    <x v="0"/>
    <s v="TBD"/>
    <s v="MW"/>
    <m/>
    <m/>
    <m/>
    <m/>
    <m/>
    <m/>
    <m/>
    <m/>
    <m/>
    <m/>
    <m/>
    <m/>
    <s v="SITAC"/>
    <x v="7"/>
    <s v="07.SITAC PROCESS"/>
    <x v="12"/>
    <s v="28:04:22: REHUNTING CAND 6_x000a_24:04:22-12:04:22: IW OG_x000a_10:04:22-06:04:22: REHUNTING, VALIDASI RNP TNP_x000a_05:04:22: RNP NOK_x000a_03:04:22-24:03:22: IW OG_x000a_23:03:22: VALIDASI RNP TNP_x000a_23:03:22-20:03:22: REHUNTING_x000a_16:03:22-11:03:22: VALIDASI RNP TNP -&gt; RNP NOK, REHUNTING_x000a_09:03:22: SURVEY OG_x000a_07:03:22: SPK RECEIVED"/>
  </r>
  <r>
    <s v="PURBARATU_SUKANAGARA"/>
    <x v="4"/>
    <s v="TB"/>
    <s v="108°14.46.36'E"/>
    <s v="7°19.59.88'S"/>
    <n v="30"/>
    <s v="60/205/295"/>
    <n v="2022"/>
    <x v="9"/>
    <s v=""/>
    <x v="0"/>
    <s v="JAW-JB-TSM-4152"/>
    <s v="PURBARATU_SUKANAGARA"/>
    <x v="0"/>
    <x v="0"/>
    <x v="2"/>
    <s v="JABAR"/>
    <s v="Jawa Barat"/>
    <s v="Kota Tasikmalaya"/>
    <n v="6618175"/>
    <d v="2022-04-05T00:00:00"/>
    <d v="2022-04-05T00:00:00"/>
    <n v="23"/>
    <x v="4"/>
    <d v="2022-09-02T00:00:00"/>
    <s v="W36-2022"/>
    <s v="Sep-2022"/>
    <s v="TBD"/>
    <s v="TBD"/>
    <s v="TBD"/>
    <s v="TBD"/>
    <x v="0"/>
    <s v="TBD"/>
    <s v="TBD"/>
    <x v="0"/>
    <s v="TBD"/>
    <m/>
    <m/>
    <m/>
    <m/>
    <m/>
    <m/>
    <m/>
    <m/>
    <m/>
    <m/>
    <m/>
    <m/>
    <m/>
    <s v="SITAC"/>
    <x v="26"/>
    <s v="05.REHUNTING"/>
    <x v="12"/>
    <s v="28:04:22: REHUNTING_x000a_12:04:22: IW OG_x000a_10:04:22-09:04:22: VALIDASI RNP TNP_x000a_06:04:22: MITRA ASSIGNMENT_x000a_05:04:22: SPK RECEIVED"/>
  </r>
  <r>
    <s v="PADAASIH"/>
    <x v="4"/>
    <s v="TB"/>
    <s v="107°33.13.59'E"/>
    <s v="6°50.49.29'S"/>
    <n v="30"/>
    <s v="20/120/220"/>
    <n v="2022"/>
    <x v="5"/>
    <s v=""/>
    <x v="0"/>
    <s v="JAW-JB-NPH-3751"/>
    <s v="PADAASIH"/>
    <x v="0"/>
    <x v="0"/>
    <x v="2"/>
    <s v="JABAR"/>
    <s v="Jawa Barat"/>
    <s v="Kab. Bandung Barat"/>
    <n v="6618108"/>
    <d v="2022-03-07T00:00:00"/>
    <d v="2022-03-07T00:00:00"/>
    <n v="52"/>
    <x v="1"/>
    <d v="2022-08-04T00:00:00"/>
    <s v="W32-2022"/>
    <s v="Aug-2022"/>
    <s v="TBD"/>
    <s v="TBD"/>
    <s v="TBD"/>
    <s v="TBD"/>
    <x v="0"/>
    <s v="TBD"/>
    <s v="TBD"/>
    <x v="0"/>
    <s v="TBD"/>
    <s v="MW"/>
    <m/>
    <m/>
    <m/>
    <m/>
    <m/>
    <m/>
    <m/>
    <m/>
    <m/>
    <m/>
    <m/>
    <m/>
    <s v="SITAC"/>
    <x v="26"/>
    <s v="05.REHUNTING"/>
    <x v="12"/>
    <s v="28:04:22: REHUNTING_x000a_24:04:22: IW NEW CANDIATE_x000a_12:04:22: IW OG_x000a_10:04:22-01:04:22: VALIDASI RNP TNP_x000a_30:03:22-27:03:22: REHUNTING_x000a_23:03:22-15:03:22: IW OG_x000a_13:03:22: VALIDASI RNP TNP_x000a_12:03:22-09:03:22: SURVEY OG_x000a_07:03:22: SPK RECEIVED"/>
  </r>
  <r>
    <s v="BOYOLALI_SAWIT"/>
    <x v="4"/>
    <s v="TB"/>
    <s v="110°40.31.85'E"/>
    <s v="7°35.7.47'S"/>
    <n v="50"/>
    <s v="20/110/260"/>
    <n v="2022"/>
    <x v="5"/>
    <s v=""/>
    <x v="3"/>
    <s v="JAW-JT-BYL-0264"/>
    <s v="BOYOLALI_SAWIT"/>
    <x v="0"/>
    <x v="0"/>
    <x v="2"/>
    <s v="JATENG"/>
    <s v="Jawa Tengah"/>
    <s v="Kab. Boyolali"/>
    <n v="6618156"/>
    <d v="2022-03-28T00:00:00"/>
    <d v="2022-04-05T00:00:00"/>
    <n v="31"/>
    <x v="1"/>
    <d v="2022-08-25T00:00:00"/>
    <s v="W35-2022"/>
    <s v="Aug-2022"/>
    <s v="TBD"/>
    <s v="TBD"/>
    <s v="TBD"/>
    <s v="TBD"/>
    <x v="0"/>
    <s v="TBD"/>
    <s v="TBD"/>
    <x v="0"/>
    <s v="TBD"/>
    <m/>
    <m/>
    <m/>
    <m/>
    <m/>
    <m/>
    <m/>
    <m/>
    <m/>
    <m/>
    <m/>
    <m/>
    <m/>
    <s v="SITAC"/>
    <x v="26"/>
    <s v="05.REHUNTING"/>
    <x v="12"/>
    <s v="28:04:22: REHUNTING_x000a_24:04:22-13:04:22: VALIDASI RNP TNP_x000a_10:04:22: SURVEY OG_x000a_06:04:22: MITRA ASSIGNMENT_x000a_05:04:22: SPK RECEIVED"/>
  </r>
  <r>
    <s v="TEGAL_KRAMAT"/>
    <x v="4"/>
    <s v="TB"/>
    <s v="109°11.1.99'E"/>
    <s v="6°53.19.05'S"/>
    <n v="50"/>
    <s v="60/180/310"/>
    <n v="2022"/>
    <x v="10"/>
    <s v=""/>
    <x v="3"/>
    <s v="JAW-JT-TGL-2622"/>
    <s v="TEGAL_KRAMAT"/>
    <x v="0"/>
    <x v="0"/>
    <x v="2"/>
    <s v="JATENG"/>
    <s v="Jawa Tengah"/>
    <s v="Kab. Tegal"/>
    <n v="6618110"/>
    <d v="2022-03-07T00:00:00"/>
    <d v="2022-03-07T00:00:00"/>
    <n v="52"/>
    <x v="1"/>
    <d v="2022-08-04T00:00:00"/>
    <s v="W32-2022"/>
    <s v="Aug-2022"/>
    <s v="TBD"/>
    <s v="TBD"/>
    <s v="TBD"/>
    <s v="TBD"/>
    <x v="0"/>
    <s v="TBD"/>
    <s v="TBD"/>
    <x v="0"/>
    <s v="TBD"/>
    <s v="MW"/>
    <m/>
    <m/>
    <m/>
    <m/>
    <m/>
    <m/>
    <m/>
    <m/>
    <m/>
    <m/>
    <m/>
    <m/>
    <s v="SITAC"/>
    <x v="26"/>
    <s v="05.REHUNTING"/>
    <x v="12"/>
    <s v="28:04:22: REHUNTING_x000a_24:04:22-17:04:22: VALIDASI RNP TNP, LMS CHANGE TO NOKIA_x000a_13:04:22-20:03:22: VALIDASI RNP TNP_x000a_16:03:22-09:03:22: SURVEY OG &amp; MITRA ASSIGNMENT_x000a_07:03:22: SPK RECEIVED"/>
  </r>
  <r>
    <s v="LEUWISARI_CIAWANG"/>
    <x v="4"/>
    <s v="TB"/>
    <s v="108°6.51.72'E"/>
    <s v="7°19.30.15'S"/>
    <n v="40"/>
    <s v="0/205/270"/>
    <n v="2022"/>
    <x v="9"/>
    <s v=""/>
    <x v="0"/>
    <s v="JAW-JB-SPA-4132"/>
    <s v="LEUWISARI_CIAWANG"/>
    <x v="0"/>
    <x v="0"/>
    <x v="2"/>
    <s v="JABAR"/>
    <s v="Jawa Barat"/>
    <s v="Kab. Tasikmalaya"/>
    <n v="6618175"/>
    <d v="2022-04-05T00:00:00"/>
    <d v="2022-04-05T00:00:00"/>
    <n v="23"/>
    <x v="4"/>
    <d v="2022-09-02T00:00:00"/>
    <s v="W36-2022"/>
    <s v="Sep-2022"/>
    <s v="TBD"/>
    <s v="TBD"/>
    <s v="TBD"/>
    <s v="TBD"/>
    <x v="0"/>
    <s v="TBD"/>
    <s v="TBD"/>
    <x v="0"/>
    <s v="TBD"/>
    <m/>
    <m/>
    <m/>
    <m/>
    <m/>
    <m/>
    <m/>
    <m/>
    <m/>
    <m/>
    <m/>
    <m/>
    <m/>
    <s v="SITAC"/>
    <x v="26"/>
    <s v="05.REHUNTING"/>
    <x v="12"/>
    <s v="28:04:22: REHUNTING_x000a_24:04:22-20:04:22: IW OG_x000a_19:04:22: VALIDASI_x000a_17:04:22-12:04:22: IW OG_x000a_10:04:22-09:04:22: VALIDASI RNP TNP_x000a_06:04:22: MITRA ASSIGNMENT_x000a_05:04:22: SPK RECEIVED"/>
  </r>
  <r>
    <s v="SRI_MERANTI"/>
    <x v="18"/>
    <s v="TB"/>
    <s v="101°25.51.68'E"/>
    <s v="0°33.29.18'N"/>
    <n v="40"/>
    <s v="90/190/320"/>
    <n v="2021"/>
    <x v="21"/>
    <s v=""/>
    <x v="0"/>
    <s v="SUM-RI-PBR-1186"/>
    <s v="SRI_MERANTI"/>
    <x v="0"/>
    <x v="0"/>
    <x v="1"/>
    <s v="SUMBAGTENG"/>
    <s v="Riau"/>
    <s v="Kota Pekanbaru"/>
    <n v="6617944"/>
    <d v="2022-01-24T00:00:00"/>
    <m/>
    <n v="94"/>
    <x v="3"/>
    <d v="2022-06-23T00:00:00"/>
    <s v="W26-2022"/>
    <s v="Jun-2022"/>
    <s v="TBD"/>
    <s v="TBD"/>
    <s v="TBD"/>
    <s v="TBD"/>
    <x v="0"/>
    <s v="TBD"/>
    <s v="TBD"/>
    <x v="0"/>
    <s v="TBD"/>
    <s v="MW"/>
    <m/>
    <m/>
    <m/>
    <m/>
    <m/>
    <m/>
    <m/>
    <m/>
    <m/>
    <m/>
    <m/>
    <m/>
    <s v="SITAC"/>
    <x v="26"/>
    <s v="05.REHUNTING"/>
    <x v="12"/>
    <s v="28:04:22: REHUNTING_x000a_24:04:22-30:03:22: IW OG_x000a_27:03:22-24:03:22: VALIDASI RNP TNP KANIDAT F_x000a_23:03:22-15:03:22: REHUNTING, RNP NOK KANDIDAT E_x000a_14:03:22: VALIDASI RNP TNP, IW FAILED KANDIDAT D_x000a_13:03:22-09:03:22: IW OG_x000a_09:03:22-08:02:22: VALIDASI RNP TNP _x000a_06:03:22-26:01:22: SURVEY OG_x000a_24:01:22: SPK RELEASED"/>
  </r>
  <r>
    <s v="KALITIDU_WOTANNGARE"/>
    <x v="4"/>
    <s v="TB"/>
    <s v="111°45.32.4'E"/>
    <s v="7°9.18.72'S"/>
    <n v="50"/>
    <s v="0/180/275"/>
    <n v="2022"/>
    <x v="10"/>
    <s v=""/>
    <x v="0"/>
    <s v="JAW-JI-BJN-4293"/>
    <s v="KALITIDU_WOTANNGARE"/>
    <x v="0"/>
    <x v="0"/>
    <x v="0"/>
    <s v="JATIM"/>
    <s v="Jawa Timur"/>
    <s v="Kab. Bojonegoro"/>
    <n v="6618108"/>
    <d v="2022-03-07T00:00:00"/>
    <d v="2022-03-07T00:00:00"/>
    <n v="52"/>
    <x v="1"/>
    <d v="2022-08-04T00:00:00"/>
    <s v="W32-2022"/>
    <s v="Aug-2022"/>
    <s v="TBD"/>
    <s v="TBD"/>
    <s v="TBD"/>
    <s v="TBD"/>
    <x v="0"/>
    <s v="TBD"/>
    <s v="TBD"/>
    <x v="0"/>
    <s v="TBD"/>
    <s v="MW"/>
    <m/>
    <m/>
    <m/>
    <m/>
    <m/>
    <m/>
    <m/>
    <m/>
    <m/>
    <m/>
    <m/>
    <m/>
    <s v="PRESITAC"/>
    <x v="26"/>
    <s v="05.REHUNTING"/>
    <x v="76"/>
    <s v="28:04:22: REHUNTING_x000a_25:04:22: VALIDAIS NOK, FAR FROM NOM, CELL PLAN LOCATION RADIUS 1KM_x000a_24:04:22-07:04:22: IW OG_x000a_06:04:22-05:04:22: VALIDASI RNP TNP_x000a_03:04:22:-15:03:22: VALIDASI RNP TNP (KANDIDAT OUTCELL)_x000a_13:03:22-09:03:22: SURVEY OG &amp; MITRA ASSIGNMENT_x000a_07:03:22: SPK RECEIVED"/>
  </r>
  <r>
    <s v="BANTARJATI RELOCATION"/>
    <x v="2"/>
    <s v="TB"/>
    <s v="106°49.6.37'E"/>
    <s v="6°34.47.97'S"/>
    <n v="35"/>
    <s v="10/100/200/290"/>
    <n v="2022"/>
    <x v="17"/>
    <s v=""/>
    <x v="2"/>
    <s v="JAW-JB-BGR-0234"/>
    <s v="BANTARJATI RELOCATION"/>
    <x v="0"/>
    <x v="0"/>
    <x v="3"/>
    <s v="JABODETABEK"/>
    <s v="Jawa Barat"/>
    <s v="Kota Bogor"/>
    <n v="6618026"/>
    <d v="2022-02-07T00:00:00"/>
    <d v="2022-02-07T00:00:00"/>
    <n v="80"/>
    <x v="2"/>
    <d v="2022-07-07T00:00:00"/>
    <s v="W28-2022"/>
    <s v="Jul-2022"/>
    <s v="TBD"/>
    <s v="TBD"/>
    <s v="TBD"/>
    <s v="TBD"/>
    <x v="0"/>
    <s v="TBD"/>
    <s v="TBD"/>
    <x v="0"/>
    <s v="TBD"/>
    <s v="MW"/>
    <m/>
    <m/>
    <m/>
    <m/>
    <m/>
    <m/>
    <m/>
    <m/>
    <m/>
    <m/>
    <m/>
    <m/>
    <s v="PRESITAC"/>
    <x v="26"/>
    <s v="05.REHUNTING"/>
    <x v="77"/>
    <s v="28:04:22: REHUNTING, PLAN 30 APRIL 2022_x000a_03:04:22: VALIDASI RNP TNP_x000a_30:03:22-09:02:22: SURVEY OG_x000a_07:02:22: SPK RELEASED"/>
  </r>
  <r>
    <s v="CEMPAKA_HARAPAN_MULIA"/>
    <x v="4"/>
    <s v="TB"/>
    <s v="106°51.24.88'E"/>
    <s v="6°9.58.21'S"/>
    <n v="25"/>
    <s v="90/210/330"/>
    <s v="2022-2024"/>
    <x v="6"/>
    <s v="Jl. H. Ung RT 07 RW 04 Kelurahan Utan Panjang, Kecamatan Kemayoran, Kota Jakarta Pusat, DKI Jakarta"/>
    <x v="2"/>
    <s v="JAW-JK-KYB-0467"/>
    <s v="CEMPAKA_HARAPAN_MULIA"/>
    <x v="0"/>
    <x v="0"/>
    <x v="4"/>
    <s v="JABODETABEK"/>
    <s v="DKI Jakarta"/>
    <s v="Kota Adm. Jakarta Pusat"/>
    <n v="6617948"/>
    <d v="2022-01-25T00:00:00"/>
    <d v="2022-01-28T00:00:00"/>
    <n v="93"/>
    <x v="3"/>
    <d v="2022-06-24T00:00:00"/>
    <s v="W26-2022"/>
    <s v="Jun-2022"/>
    <s v="TBD"/>
    <s v="TBD"/>
    <s v="TBD"/>
    <s v="TBD"/>
    <x v="0"/>
    <s v="TBD"/>
    <s v="TBD"/>
    <x v="0"/>
    <s v="TBD"/>
    <s v="MW"/>
    <m/>
    <m/>
    <m/>
    <m/>
    <m/>
    <m/>
    <m/>
    <m/>
    <m/>
    <m/>
    <m/>
    <m/>
    <s v="SITAC"/>
    <x v="7"/>
    <s v="07.SITAC PROCESS"/>
    <x v="12"/>
    <s v="28:04:22: RE-IW_x000a_24:04:22-13:04:22: REKOM_x000a_10:04:22-25:03:22: PROPOSE MCP_x000a_23:03:22-28:02:22: REKOM OG_x000a_23:02:22: IW CLEAR_x000a_20:02:22-16:02:22: VALIDASI RNP TNP_x000a_13:02:22-30:01:22: SURVEY OG_x000a_28:01:22: SPK RECEIVED FROM EMAIL LMS"/>
  </r>
  <r>
    <s v="REPEATER TANGKURA POSO"/>
    <x v="7"/>
    <s v="TB"/>
    <s v="120°37.51.69'E"/>
    <s v="1°31.25.21'S"/>
    <n v="55"/>
    <n v="185"/>
    <m/>
    <x v="18"/>
    <s v="Jalan Werainu, Desa Tangkura, Kec. Peisir Poso Selatan, Kab. Poso, Prop Sulteng"/>
    <x v="0"/>
    <s v="SUL-ST-PSO-1137"/>
    <s v="REPEATER TANGKURA POSO"/>
    <x v="0"/>
    <x v="0"/>
    <x v="0"/>
    <s v="SULAWESI"/>
    <s v="Sulawesi Tengah"/>
    <s v="Kab. Poso"/>
    <n v="6618120"/>
    <d v="2022-03-08T00:00:00"/>
    <d v="2022-03-09T00:00:00"/>
    <n v="51"/>
    <x v="1"/>
    <d v="2022-08-05T00:00:00"/>
    <s v="W32-2022"/>
    <s v="Aug-2022"/>
    <s v="TBD"/>
    <s v="TBD"/>
    <s v="TBD"/>
    <s v="TBD"/>
    <x v="0"/>
    <s v="TBD"/>
    <s v="TBD"/>
    <x v="0"/>
    <s v="TBD"/>
    <m/>
    <d v="2022-04-28T00:00:00"/>
    <m/>
    <m/>
    <m/>
    <m/>
    <m/>
    <m/>
    <m/>
    <m/>
    <m/>
    <m/>
    <m/>
    <s v="SITAC"/>
    <x v="27"/>
    <s v="07.SITAC PROCESS"/>
    <x v="70"/>
    <s v="28:04:22: REKOM DONE_x000a_24:04:22-05:04:22: IW OG, WAIT DECISSION XL SOLAR PANEL OR CDC_x000a_04:04:22: VALIDASI RNP TNP_x000a_03:04:22-20:03:22: SURVEY OG, DAERAH TIDAK ADA JARINGAN &amp; DAERAH RAWAN TERORIS_x000a_16:03:22-13:03:22: MITRA ASSIGNMENT_x000a_09:02:22: SPK RELEASED"/>
  </r>
  <r>
    <s v="BAAMANG_TENGAH_BAAMANG"/>
    <x v="4"/>
    <s v="TB"/>
    <s v="112°56.1.96'E"/>
    <s v="2°30.31.03'S"/>
    <n v="50"/>
    <s v="80/190/305"/>
    <n v="2022"/>
    <x v="5"/>
    <s v="Area Golf Driving Komplek Perumahan Wengga Metropolitan Jl. Wengga Metropolitan Kelurahan Baamang Barat Kecamatan Baamang Kabupaten Kotawaringin Timur Provinsi Kalimantan Tengah"/>
    <x v="0"/>
    <s v="KAL-KT-SPT-0703"/>
    <s v="BAAMANG_TENGAH_BAAMANG"/>
    <x v="0"/>
    <x v="0"/>
    <x v="2"/>
    <s v="KALIMANTAN"/>
    <s v="Kalimantan Tengah"/>
    <s v="Kab. Kotawaringin Timur"/>
    <n v="6618108"/>
    <d v="2022-03-07T00:00:00"/>
    <d v="2022-03-07T00:00:00"/>
    <n v="52"/>
    <x v="1"/>
    <d v="2022-08-04T00:00:00"/>
    <s v="W32-2022"/>
    <s v="Aug-2022"/>
    <s v="TBD"/>
    <s v="TBD"/>
    <s v="TBD"/>
    <s v="TBD"/>
    <x v="0"/>
    <s v="TBD"/>
    <s v="TBD"/>
    <x v="0"/>
    <s v="TBD"/>
    <s v="MW"/>
    <d v="2022-04-28T00:00:00"/>
    <m/>
    <m/>
    <m/>
    <m/>
    <m/>
    <m/>
    <m/>
    <m/>
    <m/>
    <m/>
    <m/>
    <s v="SITAC"/>
    <x v="27"/>
    <s v="07.SITAC PROCESS"/>
    <x v="12"/>
    <s v="28:04:22: REKOM KKOP_x000a_24:04:22-30:03:22: IW OG_x000a_27:03:22-08:03:22: SURVEY OG_x000a_07:03:22: SPK RECEIVED"/>
  </r>
  <r>
    <s v="BONGAS"/>
    <x v="4"/>
    <s v="TB"/>
    <s v="107°25.55.57'E"/>
    <s v="6°57.34.83'S"/>
    <n v="50"/>
    <s v="55/160/335"/>
    <n v="2022"/>
    <x v="10"/>
    <s v=" Kp. Datar Manggu Rt. 001 Rw. 010 Desa. Bongas Kec. Cililin Kab Bandung Barat"/>
    <x v="0"/>
    <s v="JAW-JB-NPH-4378"/>
    <s v="BONGAS"/>
    <x v="0"/>
    <x v="0"/>
    <x v="2"/>
    <s v="JABAR"/>
    <s v="Jawa Barat"/>
    <s v="Kab. Bandung Barat"/>
    <n v="6618108"/>
    <d v="2022-03-07T00:00:00"/>
    <d v="2022-03-07T00:00:00"/>
    <n v="52"/>
    <x v="1"/>
    <d v="2022-08-04T00:00:00"/>
    <s v="W32-2022"/>
    <s v="Aug-2022"/>
    <s v="TBD"/>
    <s v="TBD"/>
    <s v="TBD"/>
    <s v="TBD"/>
    <x v="0"/>
    <s v="TBD"/>
    <s v="TBD"/>
    <x v="0"/>
    <s v="TBD"/>
    <s v="MW"/>
    <d v="2022-04-28T00:00:00"/>
    <m/>
    <m/>
    <m/>
    <m/>
    <m/>
    <m/>
    <m/>
    <m/>
    <m/>
    <m/>
    <m/>
    <s v="SITAC"/>
    <x v="27"/>
    <s v="07.SITAC PROCESS"/>
    <x v="12"/>
    <s v="28:04:22: REKOM_x000a_24:04:22: IW OG_x000a_21:04:22: VALIDASI KANDIDAT BERGESER_x000a_20:04:22-13:04:22: IW OG_x000a_10:04:22-06:04:22: VALIDASI RNP TNP_x000a_03:04:22-13:03:22: IW OG_x000a_11:03:22: VALIDASI RNP TNP_x000a_09:03:22: SURVEY OG_x000a_07:03:22: SPK RECEIVED"/>
  </r>
  <r>
    <s v="KARANGAN_PUTIH_KELUA"/>
    <x v="4"/>
    <s v="TB"/>
    <s v="115°16.24.44'E"/>
    <s v="2°14.26.39'S"/>
    <n v="60"/>
    <s v="55/150/330"/>
    <n v="2022"/>
    <x v="4"/>
    <s v="Jl. Ayani Km 5 RT.03 Desa Karangan Putih Kec. Kelua Kab. Tabalong Prov.Kalsel"/>
    <x v="0"/>
    <s v="KAL-KS-TJG-1107"/>
    <s v="KARANGAN_PUTIH_KELUA"/>
    <x v="0"/>
    <x v="0"/>
    <x v="2"/>
    <s v="KALIMANTAN"/>
    <s v="Kalimantan Selatan"/>
    <s v="Kab. Tabalong"/>
    <n v="6617949"/>
    <d v="2022-01-25T00:00:00"/>
    <d v="2022-01-28T00:00:00"/>
    <n v="93"/>
    <x v="3"/>
    <d v="2022-06-24T00:00:00"/>
    <s v="W26-2022"/>
    <s v="Jun-2022"/>
    <s v="TBD"/>
    <s v="TBD"/>
    <s v="TBD"/>
    <s v="TBD"/>
    <x v="0"/>
    <s v="TBD"/>
    <s v="TBD"/>
    <x v="0"/>
    <s v="TBD"/>
    <s v="MW"/>
    <d v="2022-04-28T00:00:00"/>
    <m/>
    <m/>
    <m/>
    <m/>
    <m/>
    <m/>
    <m/>
    <m/>
    <m/>
    <m/>
    <m/>
    <s v="SITAC"/>
    <x v="27"/>
    <s v="07.SITAC PROCESS"/>
    <x v="12"/>
    <s v="28:04:22: REKOM_x000a_24:04:22-17:04:22: IW OG_x000a_14:04:22: VALIDASI RNP TNP -&gt; IW OG_x000a_13:04:22-13:03:22: BAN/BAK_x000a_09:03:22-13:02:22: IW OG_x000a_09:02:22-30:01:22: SURVEY OG_x000a_28:01:22: SPK RECEIVED FROM EMAIL LMS"/>
  </r>
  <r>
    <s v="CIKUNTEN"/>
    <x v="4"/>
    <s v="TB"/>
    <s v="108°5.47.6'E"/>
    <s v="7°21.39.57'S"/>
    <n v="30"/>
    <s v="90/180/320"/>
    <n v="2022"/>
    <x v="6"/>
    <s v="Kp. Cicarulang Rt 15 Rw 06 Desa Cikunten Kecamatan Singaparna Kab. Tasikmalaya Propinsi Jawa Barat"/>
    <x v="0"/>
    <s v="JAW-JB-SPA-4240"/>
    <s v="CIKUNTEN"/>
    <x v="0"/>
    <x v="0"/>
    <x v="2"/>
    <s v="JABAR"/>
    <s v="Jawa Barat"/>
    <s v="Kab. Tasikmalaya"/>
    <n v="6617949"/>
    <d v="2022-01-25T00:00:00"/>
    <d v="2022-01-28T00:00:00"/>
    <n v="93"/>
    <x v="3"/>
    <d v="2022-06-24T00:00:00"/>
    <s v="W26-2022"/>
    <s v="Jun-2022"/>
    <s v="TBD"/>
    <s v="TBD"/>
    <s v="TBD"/>
    <s v="TBD"/>
    <x v="0"/>
    <s v="TBD"/>
    <s v="TBD"/>
    <x v="0"/>
    <s v="TBD"/>
    <s v="MW"/>
    <d v="2022-02-25T00:00:00"/>
    <d v="2022-03-03T00:00:00"/>
    <m/>
    <m/>
    <m/>
    <m/>
    <m/>
    <m/>
    <m/>
    <m/>
    <m/>
    <m/>
    <s v="PRESITAC"/>
    <x v="27"/>
    <s v="07.SITAC PROCESS"/>
    <x v="12"/>
    <s v="28:04:22: REKOM_x000a_24:04:22-18:04:22: VALIDASI _x000a_17:04:22-13:04:22: IW OG_x000a_12:04:22-27:03:22: REHUNTING_x000a_23:03:22-09:03:22: REKOM_x000a_07:03:22-28:02:22: VALIDASI RNP TNP_x000a_23:02:22-20:02:22: REKOM OG_x000a_16:02:22: IW CLEAR_x000a_13:02:22-05:02:22: IW OG_x000a_04:02:22: OK CANIDATE B_x000a_02:02:22: REHUNTING_x000a_30:01:22: SURVEY OG_x000a_28:01:22: SPK RECEIVED FROM EMAIL LMS"/>
  </r>
  <r>
    <s v="JL.MASJID_PARIT_HARUNAH_PAL_SEMBILAN"/>
    <x v="4"/>
    <s v="TB"/>
    <s v="109°17.3.47'E"/>
    <s v="0°4.26.68'S"/>
    <n v="50"/>
    <s v="80/180/315"/>
    <n v="2022"/>
    <x v="5"/>
    <s v=""/>
    <x v="0"/>
    <s v="KAL-KB-SRY-0823"/>
    <s v="JL.MASJID_PARIT_HARUNAH_PAL_SEMBILAN"/>
    <x v="0"/>
    <x v="0"/>
    <x v="3"/>
    <s v="KALIMANTAN"/>
    <s v="Kalimantan Barat"/>
    <s v="Kota Pontianak"/>
    <n v="6618108"/>
    <d v="2022-03-07T00:00:00"/>
    <d v="2022-03-07T00:00:00"/>
    <n v="52"/>
    <x v="1"/>
    <d v="2022-08-04T00:00:00"/>
    <s v="W32-2022"/>
    <s v="Aug-2022"/>
    <s v="TBD"/>
    <s v="TBD"/>
    <s v="TBD"/>
    <s v="TBD"/>
    <x v="0"/>
    <s v="TBD"/>
    <s v="TBD"/>
    <x v="0"/>
    <s v="TBD"/>
    <s v="MW"/>
    <m/>
    <m/>
    <s v="wait address"/>
    <m/>
    <m/>
    <m/>
    <m/>
    <m/>
    <m/>
    <m/>
    <m/>
    <m/>
    <s v="SITAC"/>
    <x v="27"/>
    <s v="07.SITAC PROCESS"/>
    <x v="12"/>
    <s v="28:04:22: REKOM_x000a_24:04:22-22:04:22: VALIDASI -&gt; IW _x000a_20:04:22-25:03:22: IW OG_x000a_23:03:22-08:03:22: SURVEY OG_x000a_07:03:22: SPK RECEIVED"/>
  </r>
  <r>
    <s v="KAUNERAN_SONDER"/>
    <x v="4"/>
    <s v="TB"/>
    <s v="124°46.34.03'E"/>
    <s v="1°15.39.51'N"/>
    <n v="60"/>
    <s v="130/220/350"/>
    <n v="2022"/>
    <x v="4"/>
    <s v="Desa Tounelet 1 , Kec. Sonder Kab. Minahasa"/>
    <x v="0"/>
    <s v="SUL-SA-TNN-0432"/>
    <s v="KAUNERAN_SONDER"/>
    <x v="0"/>
    <x v="0"/>
    <x v="0"/>
    <s v="SULAWESI"/>
    <s v="Sulawesi Utara"/>
    <s v="Kab. Minahasa"/>
    <n v="6617949"/>
    <d v="2022-01-25T00:00:00"/>
    <d v="2022-01-28T00:00:00"/>
    <n v="93"/>
    <x v="3"/>
    <d v="2022-06-24T00:00:00"/>
    <s v="W26-2022"/>
    <s v="Jun-2022"/>
    <s v="TBD"/>
    <s v="TBD"/>
    <s v="TBD"/>
    <s v="TBD"/>
    <x v="0"/>
    <s v="TBD"/>
    <s v="TBD"/>
    <x v="0"/>
    <s v="TBD"/>
    <s v="MW"/>
    <d v="2022-04-28T00:00:00"/>
    <m/>
    <m/>
    <m/>
    <m/>
    <m/>
    <m/>
    <m/>
    <m/>
    <m/>
    <m/>
    <m/>
    <s v="SITAC"/>
    <x v="11"/>
    <s v="10.CME PREPARATION"/>
    <x v="12"/>
    <s v="28:04:22: RFC _x000a_24:04:22: REKOM _x000a_20:04:22-06:04:22: IW OG_x000a_06:04:22-05:04:22: VALIDASI RNP TNP_x000a_03:04:22-27:03:22: VALIDASI RNP TNP_x000a_23:03:22-16:03:22: IW OG_x000a_13:03:22: REHUNTING_x000a_09:03:22-09:02:22: IW OG_x000a_07:02:22: REVIEW RNP TNP OG, RNP OK CANDIDATE B, IW OG_x000a_06:02:22-30:01:22: SURVEY OG_x000a_28:01:22: SPK RECEIVED FROM EMAIL LMS"/>
  </r>
  <r>
    <s v="LUWUK_UTARA_KILONGAN"/>
    <x v="6"/>
    <s v="TB"/>
    <s v="122°50.36.21'E"/>
    <s v="0°55.38.08'S"/>
    <n v="60"/>
    <s v="0/90/250"/>
    <n v="2021"/>
    <x v="11"/>
    <s v="Kel. Kilongan Permai, RT.1/RW.1 Kec. Luwuk,  Kab. Banggai, Prov.Sulteng"/>
    <x v="0"/>
    <s v="SUL-ST-LWK-1104"/>
    <s v="LUWUK_UTARA_KILONGAN"/>
    <x v="0"/>
    <x v="0"/>
    <x v="0"/>
    <s v="SULAWESI"/>
    <s v="Sulawesi Tengah"/>
    <s v="Kab. Banggai"/>
    <n v="6617749"/>
    <d v="2021-10-25T00:00:00"/>
    <m/>
    <n v="185"/>
    <x v="0"/>
    <d v="2022-03-24T00:00:00"/>
    <s v="W13-2022"/>
    <s v="Mar-2022"/>
    <s v="TBD"/>
    <s v="TBD"/>
    <s v="TBD"/>
    <s v="TBD"/>
    <x v="0"/>
    <s v="TBD"/>
    <s v="TBD"/>
    <x v="0"/>
    <s v="TBD"/>
    <s v="MW"/>
    <d v="2022-04-28T00:00:00"/>
    <m/>
    <m/>
    <m/>
    <m/>
    <m/>
    <m/>
    <m/>
    <m/>
    <m/>
    <m/>
    <m/>
    <s v="SITAC"/>
    <x v="11"/>
    <s v="10.CME PREPARATION"/>
    <x v="12"/>
    <s v="28:04:22: RFC _x000a_24:04:22:REKOM OG_x000a_20:04:22: IW OG_x000a_20:04:22-19:04:22: VALIDASI PERGESERAN KANDIDAT 30M_x000a_17:04:22-28:02:22: IW OG, LAHAN PEMDA_x000a_25:02:22: ANNOUNCEMENT GO UNTIL RFI_x000a_23:02:22-16:02:22: IW OG, LAHAN PEMDA_x000a_13:02:22: VALIDASI RNP TNP, KANDIDAT V REJECT WARGA_x000a_09:02:22-06:02:22: IW OG KANDIDAT V_x000a_02:02:22: RNP REVIEW OG_x000a_30:01:22-26:01:22: REHUNTING SESUAI ARAHAN XL_x000a_25:01:22: SUBMIT NEW CANDIDATE, BUT REJECTED BY XL_x000a_23:01:22-09:01:22: KANDIDAT P SLOPE LAHAN 45 DEGREES, OG REHUNTING_x000a_05:01:22: IW OG KANDIDAT P (KANDIDAT OPSI KE-2)_x000a_02:01:22-29:12:21: KANDIDAT Q GAGAL IW, OG IW KANDIDAT P_x000a_26:12:21: IW OG_x000a_22:12:21-19:12:21: SITAC PREPARATION_x000a_16:12:21: PMO XL CONFIRMED GO SITAC_x000a_15:12:21-05:12:21: REVIEW TNP OK, NEED CONFIRMATION FROM XL TO CONTINUE SITAC PROCESS_x000a_01:12:21-10:11:21: REVIEW TNP OG, ERM REJECT_x000a_08:11:21: REVIEW RNP OG _x000a_07:11:21-31:10:21: SURVEY OG, PLAN SUBMIT KANDIDAT 10 NOV"/>
  </r>
  <r>
    <s v="KELURAHAN_MOKOAU_KAMBU"/>
    <x v="4"/>
    <s v="TB"/>
    <s v="122°32.6.87'E"/>
    <s v="4°2.13.03'S"/>
    <n v="50"/>
    <s v="70/180/260"/>
    <n v="2022"/>
    <x v="4"/>
    <s v="BTN Green Boulevard Regency RT. 14 RW. 003 Kel. Mokoau Kec. Kambu Kota Kendari Prov. Sulawesi Tenggara"/>
    <x v="0"/>
    <s v="SUL-SG-KDI-0372"/>
    <s v="KELURAHAN_MOKOAU_KAMBU"/>
    <x v="0"/>
    <x v="0"/>
    <x v="0"/>
    <s v="SULAWESI"/>
    <s v="Sulawesi Tenggara"/>
    <s v="Kota Kendari"/>
    <n v="6617949"/>
    <d v="2022-01-25T00:00:00"/>
    <d v="2022-01-28T00:00:00"/>
    <n v="93"/>
    <x v="3"/>
    <d v="2022-06-24T00:00:00"/>
    <s v="W26-2022"/>
    <s v="Jun-2022"/>
    <s v="TBD"/>
    <s v="TBD"/>
    <s v="TBD"/>
    <s v="TBD"/>
    <x v="0"/>
    <s v="TBD"/>
    <s v="TBD"/>
    <x v="0"/>
    <s v="TBD"/>
    <s v="MW"/>
    <d v="2022-04-28T00:00:00"/>
    <m/>
    <m/>
    <m/>
    <m/>
    <m/>
    <m/>
    <m/>
    <m/>
    <m/>
    <m/>
    <m/>
    <s v="SITAC"/>
    <x v="11"/>
    <s v="10.CME PREPARATION"/>
    <x v="12"/>
    <s v="28:04:22: RFC _x000a_24:04:22-12:04:22: IW OG_x000a_10:04:22: VALIDASI RNP TNP_x000a_06:04:22-01:04:22: REHUNTING RNP NOK_x000a_31:03:22: VALIDASI RNP TNP_x000a_30:03:22: REHUNTING_x000a_27:03:22-13:02:22: IW OG_x000a_09:02:22-30:01:22: SURVEY OG_x000a_28:01:22: SPK RECEIVED FROM EMAIL LMS"/>
  </r>
  <r>
    <s v="KALUKUBULA_SIGI_BIROMARU"/>
    <x v="4"/>
    <s v="TB"/>
    <s v="119°53.6.0'E"/>
    <s v="0°56.0.42'S"/>
    <n v="50"/>
    <s v="10/110/270"/>
    <n v="2022"/>
    <x v="4"/>
    <s v="Jl Lahima RT 01 Dusun 02 Desa Kalukubula Kecamatan Sigi Biromaru Kabupaten Sigi Provinsi Sulawesi Tengah"/>
    <x v="0"/>
    <s v="SUL-ST-SGB-1017"/>
    <s v="KALUKUBULA_SIGI_BIROMARU"/>
    <x v="0"/>
    <x v="0"/>
    <x v="0"/>
    <s v="SULAWESI"/>
    <s v="Sulawesi Tengah"/>
    <s v="Kab. Sigi"/>
    <n v="6617949"/>
    <d v="2022-01-25T00:00:00"/>
    <d v="2022-01-28T00:00:00"/>
    <n v="93"/>
    <x v="3"/>
    <d v="2022-06-24T00:00:00"/>
    <s v="W26-2022"/>
    <s v="Jun-2022"/>
    <s v="TBD"/>
    <s v="TBD"/>
    <s v="TBD"/>
    <s v="TBD"/>
    <x v="0"/>
    <s v="TBD"/>
    <s v="TBD"/>
    <x v="0"/>
    <s v="TBD"/>
    <s v="MW"/>
    <d v="2022-04-28T00:00:00"/>
    <m/>
    <m/>
    <m/>
    <m/>
    <m/>
    <m/>
    <m/>
    <m/>
    <m/>
    <m/>
    <m/>
    <s v="SITAC"/>
    <x v="11"/>
    <s v="10.CME PREPARATION"/>
    <x v="12"/>
    <s v="28:04:22: RFC _x000a_24:04:22-17:04:22: REKOM_x000a_13:04:22-30:03:22: IW OG_x000a_27:03:22: VALIDASI RNP TNP_x000a_23:03:22-13:03:22: IW OG_x000a_09:03:22: REHUNTING_x000a_06:03:22-09:02:22: IW OG_x000a_07:02:22: VALIDASI RNP TNP OG -&gt; IW OG_x000a_06:02:22-30:01:22: SURVEY OG_x000a_28:01:22: SPK RECEIVED FROM EMAIL LMS"/>
  </r>
  <r>
    <s v="KINTOM_MONDONUN"/>
    <x v="4"/>
    <s v="TB"/>
    <s v="122°42.9.67'E"/>
    <s v="1°8.7.41'S"/>
    <n v="60"/>
    <s v="70/160/275"/>
    <n v="2022"/>
    <x v="1"/>
    <s v="Jalan Madani / Kantong Produksi Kelurahan Mondonum Kecamatan Kintom Kabupaten Banggai Provinsi Sulawesi Tengah"/>
    <x v="0"/>
    <s v="SUL-ST-LWK-1101"/>
    <s v="KINTOM_MONDONUN"/>
    <x v="0"/>
    <x v="0"/>
    <x v="0"/>
    <s v="SULAWESI"/>
    <s v="Sulawesi Tengah"/>
    <s v="Kab. Banggai"/>
    <n v="6618189"/>
    <d v="2022-04-06T00:00:00"/>
    <d v="2022-04-06T00:00:00"/>
    <n v="22"/>
    <x v="4"/>
    <d v="2022-09-03T00:00:00"/>
    <s v="W36-2022"/>
    <s v="Sep-2022"/>
    <s v="TBD"/>
    <s v="TBD"/>
    <s v="TBD"/>
    <s v="TBD"/>
    <x v="0"/>
    <s v="TBD"/>
    <s v="TBD"/>
    <x v="0"/>
    <s v="TBD"/>
    <m/>
    <d v="2022-04-28T00:00:00"/>
    <m/>
    <m/>
    <m/>
    <m/>
    <m/>
    <m/>
    <m/>
    <m/>
    <m/>
    <m/>
    <m/>
    <s v="SITAC"/>
    <x v="11"/>
    <s v="10.CME PREPARATION"/>
    <x v="12"/>
    <s v="28:04:22: RFC _x000a_24:04:22-20:04:22: IW OG_x000a_19:04:22: VALIDASI_x000a_17:04:22-14:04:22: IW OG_x000a_13:04:22: VALIDASI RNP TNP_x000a_10:04:22: SURVEY OG_x000a_06:04:22: MITRA ASSIGNMENT_x000a_05:04:22: SPK RECEIVED"/>
  </r>
  <r>
    <s v="TEBING_SYAHBANDAR_PENGGALANGAN"/>
    <x v="4"/>
    <s v="TB"/>
    <s v="99°14.45.86'E"/>
    <s v="3°20.40.87'N"/>
    <n v="50"/>
    <s v="0/90/180"/>
    <n v="2022"/>
    <x v="4"/>
    <s v="Dusun VII Desa Penggalangan Kecamatan Tebing Syahbandar Kabupaten Serdang Bedagai Provinsi Sumatera Utara"/>
    <x v="0"/>
    <s v="SUM-SU-SRH-2247"/>
    <s v="TEBING_SYAHBANDAR_PENGGALANGAN"/>
    <x v="0"/>
    <x v="0"/>
    <x v="1"/>
    <s v="SUMBAGUT"/>
    <s v="Sumatera Utara"/>
    <s v="Kab. Serdang Bedagai"/>
    <n v="6617950"/>
    <d v="2022-01-25T00:00:00"/>
    <d v="2022-01-28T00:00:00"/>
    <n v="93"/>
    <x v="3"/>
    <d v="2022-06-24T00:00:00"/>
    <s v="W26-2022"/>
    <s v="Jun-2022"/>
    <s v="TBD"/>
    <s v="TBD"/>
    <s v="TBD"/>
    <s v="TBD"/>
    <x v="0"/>
    <s v="TBD"/>
    <s v="TBD"/>
    <x v="0"/>
    <s v="TBD"/>
    <s v="MW"/>
    <d v="2022-03-21T00:00:00"/>
    <d v="2022-03-23T00:00:00"/>
    <m/>
    <m/>
    <m/>
    <d v="2022-04-21T00:00:00"/>
    <m/>
    <m/>
    <m/>
    <m/>
    <m/>
    <m/>
    <s v="CME"/>
    <x v="5"/>
    <s v="20.SRFI"/>
    <x v="12"/>
    <s v="28:04:22: RFI, WAIT RFIN_x000a_24:04:22-20:04:22: CURRING_x000a_17:04:22: POURING_x000a_13:04:22-10:04:22: REBARRING_x000a_06:04:22: EXCAVATION_x000a_03:04:22-23:03:22: PERMIT OG_x000a_20:03:22-13:03:22: REKOM_x000a_09:03:22-06:03:22: IW CLEAR_x000a_28:02:22-13:02:22: IW OG_x000a_09:02:22: IW OG, RNP TNP OK_x000a_07:02:22: VALIDASI RNP TNP OG_x000a_02:02:22-30:01:22: SURVEY OG_x000a_28:01:22: SPK RECEIVED FROM EMAIL LMS"/>
  </r>
  <r>
    <s v="OTONOMI_CIKANDE_SERANG"/>
    <x v="4"/>
    <s v="TB"/>
    <s v="106°21.16.15'E"/>
    <s v="6°12.52.75'S"/>
    <n v="40"/>
    <s v="90/270/350"/>
    <n v="2022"/>
    <x v="5"/>
    <s v="JL.Raya Patikus RT.003/RW.005 Desa Cikande, Kecamatan Cikande, Kabupaten Serang, Provinsi Banten"/>
    <x v="2"/>
    <s v="JAW-BT-SRG-0062"/>
    <s v="OTONOMI_CIKANDE_SERANG"/>
    <x v="0"/>
    <x v="0"/>
    <x v="3"/>
    <s v="JABODETABEK"/>
    <s v="Banten"/>
    <s v="Kab. Serang"/>
    <n v="6618106"/>
    <d v="2022-03-07T00:00:00"/>
    <d v="2022-03-07T00:00:00"/>
    <n v="52"/>
    <x v="1"/>
    <d v="2022-08-04T00:00:00"/>
    <s v="W32-2022"/>
    <s v="Aug-2022"/>
    <s v="TBD"/>
    <s v="TBD"/>
    <s v="TBD"/>
    <s v="TBD"/>
    <x v="0"/>
    <s v="TBD"/>
    <s v="TBD"/>
    <x v="0"/>
    <s v="TBD"/>
    <s v="MW"/>
    <d v="2022-04-14T00:00:00"/>
    <d v="2022-04-14T00:00:00"/>
    <m/>
    <n v="10.6"/>
    <m/>
    <m/>
    <m/>
    <m/>
    <m/>
    <m/>
    <m/>
    <m/>
    <s v="CME"/>
    <x v="5"/>
    <s v="20.SRFI"/>
    <x v="12"/>
    <s v="28:04:22: RFI, WAIT RFIN_x000a_24:04:22-20:04:22: ME _x000a_17:04:22: ERECTION_x000a_14:04:22: CURRING_x000a_10:04:22-03:04:22: EXCAVATION_x000a_01:04:22-27:03:22: IW CLEAR_x000a_23:03:22-20:03:22: IW OG_x000a_16:03:22-13:03:22: VALIDASI RNP TNP OG_x000a_12:03:22-09:03:22: SURVEY OG &amp; MITRA ASSIGNMENT_x000a_07:03:22: SPK RECEIVED"/>
  </r>
  <r>
    <s v="BANTUL_JETIS"/>
    <x v="4"/>
    <s v="TB"/>
    <s v="110°21.26.76'E"/>
    <s v="7°56.34.59'S"/>
    <n v="70"/>
    <s v="0/120/240"/>
    <n v="2022"/>
    <x v="5"/>
    <s v="GADUHAN RT 001 RW - Kel.CANDEN Kec.JETIS Kab. Bantul Prov.DIY"/>
    <x v="3"/>
    <s v="JAW-YO-BTL-0149"/>
    <s v="BANTUL_JETIS"/>
    <x v="0"/>
    <x v="0"/>
    <x v="2"/>
    <s v="JATENG"/>
    <s v="DI Yogyakarta"/>
    <s v="Kab. Bantul"/>
    <n v="6618110"/>
    <d v="2022-03-07T00:00:00"/>
    <d v="2022-03-07T00:00:00"/>
    <n v="52"/>
    <x v="1"/>
    <d v="2022-08-04T00:00:00"/>
    <s v="W32-2022"/>
    <s v="Aug-2022"/>
    <s v="TBD"/>
    <s v="TBD"/>
    <s v="TBD"/>
    <s v="TBD"/>
    <x v="0"/>
    <s v="TBD"/>
    <s v="TBD"/>
    <x v="0"/>
    <s v="TBD"/>
    <s v="MW"/>
    <m/>
    <m/>
    <m/>
    <m/>
    <m/>
    <m/>
    <m/>
    <m/>
    <m/>
    <m/>
    <m/>
    <m/>
    <s v="CME"/>
    <x v="5"/>
    <s v="20.SRFI"/>
    <x v="68"/>
    <s v="28:04:22: SRFI_x000a_24:04:22: ERECTION _x000a_20:04:22: EXCA_x000a_17:04:22-14:04:22: LMS CHANGE TO NOKIA_x000a_13:04:22: DESIGN OG_x000a_10:04:22-03:04:22: IW CLEAR_x000a_30:03:22-17:03:22: IW OG_x000a_16:03:22-15:03:22: VALIDASI RNP TNP_x000a_13:03:22-09:03:22: SURVEY OG &amp; MITRA ASSIGNMENT_x000a_07:03:22: SPK RECEIVED"/>
  </r>
  <r>
    <s v="BINGIN_RUPIT"/>
    <x v="4"/>
    <s v="TB"/>
    <s v="102°52.45.76'E"/>
    <s v="2°45.26.5'S"/>
    <n v="60"/>
    <s v="0/80/200"/>
    <n v="2022"/>
    <x v="4"/>
    <s v="Kampung 6 Desa Bingin Rupit Kecamatan Rupit Kabupaten Musi Rawas Utara Provinsi Sumatra Selatan"/>
    <x v="0"/>
    <s v="SUM-SS-RPT-1106"/>
    <s v="BINGIN_RUPIT"/>
    <x v="0"/>
    <x v="0"/>
    <x v="1"/>
    <s v="SUMBAGSEL"/>
    <s v="Sumatera Selatan"/>
    <s v="Kab. Musi Rawas Utara"/>
    <n v="6617950"/>
    <d v="2022-01-25T00:00:00"/>
    <d v="2022-01-28T00:00:00"/>
    <n v="93"/>
    <x v="3"/>
    <d v="2022-06-24T00:00:00"/>
    <s v="W26-2022"/>
    <s v="Jun-2022"/>
    <s v="TBD"/>
    <s v="TBD"/>
    <s v="TBD"/>
    <s v="TBD"/>
    <x v="0"/>
    <s v="TBD"/>
    <s v="TBD"/>
    <x v="0"/>
    <s v="TBD"/>
    <s v="MW"/>
    <d v="2022-02-25T00:00:00"/>
    <d v="2022-03-02T00:00:00"/>
    <m/>
    <m/>
    <m/>
    <m/>
    <m/>
    <m/>
    <m/>
    <m/>
    <m/>
    <m/>
    <s v="CME"/>
    <x v="3"/>
    <s v="20.SRFI"/>
    <x v="12"/>
    <s v="28:04:22: PLN_x000a_24:04:22-20:04:22: ME_x000a_17:04:22-10:04:22: ERECTION_x000a_06:04:22-03:04:22: CURRING TIME_x000a_30:03:22-27:03:22: BOUWPLANK_x000a_23:03:22-06:03:22: REKOM_x000a_28:02:22-23:02:22: IW CLEAR_x000a_20:02:22-16:02:22: IW OG_x000a_13:02:22-11:02:22: VALIDASI RNP TNP_x000a_09:02:22-30:01:22: SURVEY OG_x000a_28:01:22: SPK RECEIVED FROM EMAIL LMS"/>
  </r>
  <r>
    <s v="SUKASARI_KADUHEJO"/>
    <x v="4"/>
    <s v="TB"/>
    <s v="106°3.50.88'E"/>
    <s v="6°20.24.66'S"/>
    <n v="50"/>
    <s v="120/240/330"/>
    <n v="2022"/>
    <x v="4"/>
    <s v="Kp. Kadukanas RT 001 RW 003 Ds Sukasari Kecamatan Kaduhejo, Kabupaten Pandeglang, Provinsi Banten"/>
    <x v="2"/>
    <s v="JAW-BT-PDG-0620"/>
    <s v="SUKASARI_KADUHEJO"/>
    <x v="0"/>
    <x v="0"/>
    <x v="4"/>
    <s v="JABODETABEK"/>
    <s v="Banten"/>
    <s v="Kab. Pandeglang"/>
    <n v="6617948"/>
    <d v="2022-01-25T00:00:00"/>
    <d v="2022-01-28T00:00:00"/>
    <n v="93"/>
    <x v="3"/>
    <d v="2022-06-24T00:00:00"/>
    <s v="W26-2022"/>
    <s v="Jun-2022"/>
    <s v="TBD"/>
    <s v="TBD"/>
    <s v="TBD"/>
    <s v="TBD"/>
    <x v="0"/>
    <s v="TBD"/>
    <s v="TBD"/>
    <x v="0"/>
    <s v="TBD"/>
    <s v="MW"/>
    <s v="3/7/2022, , resend 28 apr 22"/>
    <m/>
    <m/>
    <n v="6.6"/>
    <d v="2022-04-13T00:00:00"/>
    <m/>
    <m/>
    <m/>
    <m/>
    <m/>
    <m/>
    <m/>
    <s v="CME"/>
    <x v="5"/>
    <s v="20.SRFI"/>
    <x v="12"/>
    <s v="28:04:22: SRFI_x000a_24:04:22-13:04:22: ME OG_x000a_10:04:22-03:04:22: REBARRING_x000a_30:03:22-20:03:22: EXCAVATION OG_x000a_16:03:22-28:02:22: REKOM OG_x000a_23:02:22: IW CLEAR &amp; PARALEL COLLECT DOKUMEN_x000a_20:02:22: IW OG_x000a_16:02:22-07:02:22: VALIDASI RNP TNP OG_x000a_06:02:22-30:01:22: SURVEY OG_x000a_28:01:22: SPK RECEIVED FROM EMAIL LMS"/>
  </r>
  <r>
    <s v="JALAN_BOJONG_MAGELANG"/>
    <x v="4"/>
    <s v="TB"/>
    <s v="110°16.12.34'E"/>
    <s v="7°34.16.96'S"/>
    <n v="50"/>
    <s v="0/140/230"/>
    <n v="2022"/>
    <x v="6"/>
    <s v="Blangkunan Utara, RT.002 RW. 021, Desa Pabelan, Kecamatan Mungkid, Kabupaten Magelang, Provinsi Jawa Tengah._x000a_"/>
    <x v="3"/>
    <s v="JAW-JT-MKD-1140"/>
    <s v="JALAN_BOJONG_MAGELANG"/>
    <x v="0"/>
    <x v="0"/>
    <x v="2"/>
    <s v="JATENG"/>
    <s v="Jawa Tengah"/>
    <s v="Kab. Magelang"/>
    <n v="6617948"/>
    <d v="2022-01-25T00:00:00"/>
    <d v="2022-01-28T00:00:00"/>
    <n v="93"/>
    <x v="3"/>
    <d v="2022-06-24T00:00:00"/>
    <s v="W26-2022"/>
    <s v="Jun-2022"/>
    <s v="TBD"/>
    <s v="TBD"/>
    <s v="TBD"/>
    <s v="TBD"/>
    <x v="0"/>
    <s v="TBD"/>
    <s v="TBD"/>
    <x v="0"/>
    <s v="TBD"/>
    <s v="MW"/>
    <m/>
    <m/>
    <m/>
    <m/>
    <m/>
    <m/>
    <m/>
    <m/>
    <m/>
    <m/>
    <m/>
    <m/>
    <s v="CME"/>
    <x v="5"/>
    <s v="20.SRFI"/>
    <x v="68"/>
    <s v="28:04:22: SRFI_x000a_24:04:22-20:04:22: REBARRING_x000a_17:04:22: DESIGN OG_x000a_14:04:22: LMS CHANGE TO NOKIA_x000a_13:04:22: DESIGN OG_x000a_10:04:22-31:03:22: APPROVED KANDIDAT C_x000a_30:03:22-23:03:22: VALIDASI RNP TNP KANDIDAT C_x000a_20:03:22-23:02:22: VALIDASI RNP TNP_x000a_22:02:22-20:02:22: REHUNTING, REJECT WARGA_x000a_16:02:22-13:02:22: IW OG_x000a_09:02:22-07:02:22: VALIDASI RNP TNP OG_x000a_06:02:22-30:01:22: SURVEY OG_x000a_28:01:22: SPK RECEIVED FROM EMAIL LMS"/>
  </r>
  <r>
    <s v="JALAN_KI_MANGUNSARKORO"/>
    <x v="4"/>
    <s v="TB"/>
    <s v="109°42.18.0'E"/>
    <s v="6°53.30.23'S"/>
    <n v="35"/>
    <s v="100/200/290"/>
    <n v="2022"/>
    <x v="4"/>
    <s v="Gg. Kampung, RT 003 / RW 004, Kelurahan Gamer, Kecamatan Pekalongan Timur, Kota Pekalongan, Provinsi Jawa Tengah"/>
    <x v="3"/>
    <s v="JAW-JT-PKL-1303"/>
    <s v="JALAN_KI_MANGUNSARKORO"/>
    <x v="0"/>
    <x v="0"/>
    <x v="2"/>
    <s v="JATENG"/>
    <s v="Jawa Tengah"/>
    <s v="Kota Pekalongan"/>
    <n v="6617948"/>
    <d v="2022-01-25T00:00:00"/>
    <d v="2022-01-28T00:00:00"/>
    <n v="93"/>
    <x v="3"/>
    <d v="2022-06-24T00:00:00"/>
    <s v="W26-2022"/>
    <s v="Jun-2022"/>
    <s v="TBD"/>
    <s v="TBD"/>
    <s v="TBD"/>
    <s v="TBD"/>
    <x v="0"/>
    <s v="TBD"/>
    <s v="TBD"/>
    <x v="0"/>
    <s v="TBD"/>
    <s v="MW"/>
    <m/>
    <m/>
    <m/>
    <m/>
    <m/>
    <m/>
    <m/>
    <m/>
    <m/>
    <m/>
    <m/>
    <m/>
    <s v="CME"/>
    <x v="5"/>
    <s v="20.SRFI"/>
    <x v="68"/>
    <s v="28:04:22: SRFI_x000a_4:04:22: ERECTION_x000a_20:04:22-17:04:22: POURING, WAIT PSB_x000a_14:04:22: LMS CHANGE TO NOKIA_x000a_13:04:22-03:04:22: EXCAVATION_x000a_30:03:22: BOUWPLANK_x000a_27:03:22-23:03:22-20:03:22: REKOM_x000a_16:03:22-09:03:22: REALISASI IW_x000a_06:02:22: IW OG_x000a_01:03:22: VALIDASI RNP TNP_x000a_01:03:22: IW OG _x000a_28:02:22-14:02:22: VALIDASI RNP TNP, KANDIDAT A REJECT WARGA_x000a_13:02:22: IW OG_x000a_09:02:22-03:02:22: VALIDATION RNP TNP_x000a_02:02:22-30:01:22: SURVEY OG_x000a_28:01:22: SPK RECEIVED FROM EMAIL LMS"/>
  </r>
  <r>
    <s v="POTON_SLEMAN"/>
    <x v="4"/>
    <s v="TB"/>
    <s v="110°22.55.48'E"/>
    <s v="7°42.49.96'S"/>
    <n v="40"/>
    <s v="50/180/300"/>
    <n v="2022"/>
    <x v="5"/>
    <s v="Poton RT 005 RW 006 Kalurahan Sariharjo Kapanewon Ngaglik Kabupaten Sleman Provinsi D.I.Yogyakarta"/>
    <x v="3"/>
    <s v="JAW-YO-SMN-0077"/>
    <s v="POTON_SLEMAN"/>
    <x v="0"/>
    <x v="0"/>
    <x v="2"/>
    <s v="JATENG"/>
    <s v="DI Yogyakarta"/>
    <s v="Kab. Sleman"/>
    <n v="6618110"/>
    <d v="2022-03-07T00:00:00"/>
    <d v="2022-03-07T00:00:00"/>
    <n v="52"/>
    <x v="1"/>
    <d v="2022-08-04T00:00:00"/>
    <s v="W32-2022"/>
    <s v="Aug-2022"/>
    <s v="TBD"/>
    <s v="TBD"/>
    <s v="TBD"/>
    <s v="TBD"/>
    <x v="0"/>
    <s v="TBD"/>
    <s v="TBD"/>
    <x v="0"/>
    <s v="TBD"/>
    <s v="MW"/>
    <m/>
    <m/>
    <m/>
    <m/>
    <m/>
    <m/>
    <m/>
    <m/>
    <m/>
    <m/>
    <m/>
    <m/>
    <s v="SITAC"/>
    <x v="5"/>
    <s v="20.SRFI"/>
    <x v="68"/>
    <s v="28:04:22: SRFI_x000a_LMS CHANGE TO NOKIA_x000a_13:04:22: REKOM_x000a_10:04:22-05:04:22: IW OG_x000a_04:04:22: VALIDASI RNP TNP_x000a_03:04:22: IW CLEAR_x000a_30:03:22-17:03:22: IW OG_x000a_16:03:22-15:03:22: VALIDASI RNP TNP_x000a_13:03:22-09:03:22: SURVEY OG &amp; MITRA ASSIGNMENT_x000a_07:03:22: SPK RECEIVED"/>
  </r>
  <r>
    <s v="SAMPALAN_TENGAH_DAWAN"/>
    <x v="4"/>
    <s v="TB"/>
    <s v="115°24.52.33'E"/>
    <s v="8°32.30.64'S"/>
    <n v="50"/>
    <s v="60/140/320"/>
    <n v="2022"/>
    <x v="10"/>
    <s v=""/>
    <x v="0"/>
    <s v="BAL-BA-SRP-1482"/>
    <s v="SAMPALAN_TENGAH_DAWAN"/>
    <x v="0"/>
    <x v="0"/>
    <x v="0"/>
    <s v="BALINUSRA"/>
    <s v="Bali"/>
    <s v="Kab. Klungkung"/>
    <n v="6618108"/>
    <d v="2022-03-07T00:00:00"/>
    <d v="2022-03-07T00:00:00"/>
    <n v="52"/>
    <x v="1"/>
    <d v="2022-08-04T00:00:00"/>
    <s v="W32-2022"/>
    <s v="Aug-2022"/>
    <s v="TBD"/>
    <s v="TBD"/>
    <s v="TBD"/>
    <s v="TBD"/>
    <x v="0"/>
    <s v="TBD"/>
    <s v="TBD"/>
    <x v="0"/>
    <s v="TBD"/>
    <s v="MW"/>
    <m/>
    <m/>
    <m/>
    <m/>
    <m/>
    <m/>
    <m/>
    <m/>
    <m/>
    <m/>
    <m/>
    <m/>
    <s v="PRESITAC"/>
    <x v="16"/>
    <s v="06.ERM PROCESS"/>
    <x v="40"/>
    <s v="28:04:22: VALIDASI_x000a_17:04:22: REHUNTING_x000a_13:04:22-28:03:22: VALIDASI RNP TNP_x000a_27:03:22-09:03:22: SURVEY OG_x000a_07:03:22: SPK RECEIVED"/>
  </r>
  <r>
    <s v="NEGARA_BATIN_ADI_JAYA"/>
    <x v="4"/>
    <s v="TB"/>
    <s v="104°57.38.42'E"/>
    <s v="4°20.17.28'S"/>
    <n v="40"/>
    <s v="60/195/340"/>
    <m/>
    <x v="5"/>
    <m/>
    <x v="0"/>
    <s v="SUM-LA-BBU-0866"/>
    <s v="NEGARA_BATIN_ADI_JAYA"/>
    <x v="0"/>
    <x v="0"/>
    <x v="1"/>
    <s v="SUMBAGSEL"/>
    <s v="Lampung"/>
    <s v="Kab. Way Kanan"/>
    <n v="6618211"/>
    <d v="2022-04-19T00:00:00"/>
    <d v="2022-04-20T00:00:00"/>
    <n v="9"/>
    <x v="4"/>
    <d v="2022-09-16T00:00:00"/>
    <s v="W38-2022"/>
    <s v="Sep-2022"/>
    <s v="TBD"/>
    <s v="TBD"/>
    <s v="TBD"/>
    <s v="TBD"/>
    <x v="0"/>
    <s v="TBD"/>
    <s v="TBD"/>
    <x v="0"/>
    <s v="TBD"/>
    <m/>
    <m/>
    <m/>
    <m/>
    <m/>
    <m/>
    <m/>
    <m/>
    <m/>
    <m/>
    <m/>
    <m/>
    <m/>
    <s v="PRESITAC"/>
    <x v="18"/>
    <s v="06.ERM PROCESS"/>
    <x v="12"/>
    <s v="28:04:22: VALIDASI_x000a_24:04:22: SURVEY OG_x000a_20:04:22: SPK RECEIVED"/>
  </r>
  <r>
    <s v="WANGURER_UTARA_MADIDIR"/>
    <x v="4"/>
    <s v="TB"/>
    <s v="125°8.57.2'E"/>
    <s v="1°26.49.68'N"/>
    <n v="50"/>
    <s v="20/180/270"/>
    <n v="2022"/>
    <x v="4"/>
    <s v=""/>
    <x v="0"/>
    <s v="SUL-SA-BIT-0396"/>
    <s v="WANGURER_UTARA_MADIDIR"/>
    <x v="0"/>
    <x v="0"/>
    <x v="0"/>
    <s v="SULAWESI"/>
    <s v="Sulawesi Utara"/>
    <s v="Kota Bitung"/>
    <n v="6617949"/>
    <d v="2022-01-25T00:00:00"/>
    <d v="2022-01-28T00:00:00"/>
    <n v="93"/>
    <x v="3"/>
    <d v="2022-06-24T00:00:00"/>
    <s v="W26-2022"/>
    <s v="Jun-2022"/>
    <s v="TBD"/>
    <s v="TBD"/>
    <s v="TBD"/>
    <s v="TBD"/>
    <x v="0"/>
    <s v="TBD"/>
    <s v="TBD"/>
    <x v="0"/>
    <s v="TBD"/>
    <s v="MW"/>
    <m/>
    <m/>
    <m/>
    <m/>
    <m/>
    <m/>
    <m/>
    <m/>
    <m/>
    <m/>
    <m/>
    <m/>
    <s v="PRESITAC"/>
    <x v="16"/>
    <s v="06.ERM PROCESS"/>
    <x v="55"/>
    <s v="28:04:22: VALIDASI_x000a_24:04:22-19:04:22: REHUNTIN_x000a_17:04:22-16:04:22: VALIDASI RNP TNP_x000a_13:04:22-31:03:22: IW OG_x000a_30:03:22: VALIDASI RNP TNP_x000a_27:03:22-23:03:22: IW OG_x000a_22:03:22-16:03:22: VALIDASI RNP TNP_x000a_13:03:22: REHUNTING_x000a_11:03:22: VALIDASI RNP TNP, RNP NOK, RHEUNTING_x000a_09:03:22-28:02:22: REHUNTING_x000a_28:02:22: VALIDASI RNP TNP_x000a_23:02:22-20:02:22: REHUNTING OG_x000a_16:02:22-09:02:22: IW OG_x000a_07:02:22: RNP TNP OK, IW OG_x000a_06:02:22: VALIDASI RNP TNP OG_x000a_02:02:22-30:01:22: SURVEY OG_x000a_28:01:22: SPK RECEIVED FROM EMAIL LMS"/>
  </r>
  <r>
    <s v="CURUGBADAK_MAJA_LEBAK"/>
    <x v="4"/>
    <s v="TB"/>
    <s v="106°23.7.23'E"/>
    <s v="6°20.51.59'S"/>
    <n v="50"/>
    <s v="90/210/310"/>
    <n v="2022"/>
    <x v="5"/>
    <s v="Kp. Cipondok RT.003 RW.004 Desa Curugbadak Kec. Maja Kab. Lebak"/>
    <x v="2"/>
    <s v="JAW-BT-RKB-0789"/>
    <s v="CURUGBADAK_MAJA_LEBAK"/>
    <x v="0"/>
    <x v="0"/>
    <x v="3"/>
    <s v="JABODETABEK"/>
    <s v="Banten"/>
    <s v="Kab. Lebak"/>
    <n v="6618106"/>
    <d v="2022-03-07T00:00:00"/>
    <d v="2022-03-07T00:00:00"/>
    <n v="52"/>
    <x v="1"/>
    <d v="2022-08-04T00:00:00"/>
    <s v="W32-2022"/>
    <s v="Aug-2022"/>
    <s v="TBD"/>
    <s v="TBD"/>
    <s v="TBD"/>
    <s v="TBD"/>
    <x v="0"/>
    <s v="TBD"/>
    <s v="TBD"/>
    <x v="0"/>
    <s v="TBD"/>
    <s v="MW"/>
    <m/>
    <m/>
    <s v="LMS NY"/>
    <s v="LMS NY"/>
    <e v="#N/A"/>
    <m/>
    <m/>
    <m/>
    <m/>
    <m/>
    <m/>
    <m/>
    <s v="SITAC"/>
    <x v="19"/>
    <s v="10.CME PREPARATION"/>
    <x v="12"/>
    <s v="28:04:22: WAIT APD_x000a_24:04:22: REKOM_x000a_20:04:22-03:04:22: IW CLEAR_x000a_30:03:22-20:03:22: IW OG_x000a_16:03:22-15:03:22: VALIDASI RNP TNP_x000a_13:03:22-09:03:22: SURVEY OG &amp; MITRA ASSIGNMENT_x000a_07:03:22: SPK RECEIVED"/>
  </r>
  <r>
    <s v="NA_IX-X_BANGUN_REJO"/>
    <x v="4"/>
    <s v="TB"/>
    <s v="99°42.55.84'E"/>
    <s v="2°17.23.74'N"/>
    <n v="50"/>
    <s v="0/80/260"/>
    <n v="2022"/>
    <x v="5"/>
    <s v="Dusun 2 Padang Nabidang Desa Bangun Rejo Kecamatan Na IX-X Kabupaten Labuhan Batu Utara Provinsi Sumatera Utara_x0009__x0009__x0009__x0009__x000a_"/>
    <x v="0"/>
    <s v="SUM-SU-AKK-2255"/>
    <s v="NA_IX-X_BANGUN_REJO"/>
    <x v="0"/>
    <x v="0"/>
    <x v="1"/>
    <s v="SUMBAGUT"/>
    <s v="Sumatera Utara"/>
    <s v="Kab. Labuhanbatu Utara"/>
    <n v="6618109"/>
    <d v="2022-03-07T00:00:00"/>
    <d v="2022-03-07T00:00:00"/>
    <n v="52"/>
    <x v="1"/>
    <d v="2022-08-04T00:00:00"/>
    <s v="W32-2022"/>
    <s v="Aug-2022"/>
    <s v="TBD"/>
    <s v="TBD"/>
    <s v="TBD"/>
    <s v="TBD"/>
    <x v="0"/>
    <s v="TBD"/>
    <s v="TBD"/>
    <x v="0"/>
    <s v="TBD"/>
    <s v="MW"/>
    <d v="2022-04-28T00:00:00"/>
    <m/>
    <m/>
    <m/>
    <m/>
    <m/>
    <m/>
    <m/>
    <m/>
    <m/>
    <m/>
    <m/>
    <s v="SITAC"/>
    <x v="22"/>
    <s v="08.GOVERNMENT PERMIT PROCESS"/>
    <x v="12"/>
    <s v="28:04:22: WAIT IMB_x000a_24:04:22-03:04:22: IW CLEAR_x000a_30:03:22-23:03:22: IW OG_x000a_20:03:22-17:03:22: VALIDASI RNP TNP_x000a_16:03:22-09:03:22: SURVEY OG &amp; MITRA ASSIGNMENT_x000a_07:03:22: SPK RECEIVED"/>
  </r>
  <r>
    <s v="KUALUH_HULU_SUKARAME"/>
    <x v="4"/>
    <s v="TB"/>
    <s v="99°45.51.45'E"/>
    <s v="2°34.50.24'N"/>
    <n v="50"/>
    <s v="80/150/300"/>
    <n v="2022"/>
    <x v="5"/>
    <s v="DESA SUKARAME BARU KECAMATAN KUALUH HULU KABUPATEN LABUHANBATU UTARA PROVINSI SUMATERA UTARA"/>
    <x v="0"/>
    <s v="SUM-SU-AKK-2249"/>
    <s v="KUALUH_HULU_SUKARAME"/>
    <x v="0"/>
    <x v="0"/>
    <x v="1"/>
    <s v="SUMBAGUT"/>
    <s v="Sumatera Utara"/>
    <s v="Kab. Labuhanbatu Utara"/>
    <n v="6618109"/>
    <d v="2022-03-07T00:00:00"/>
    <d v="2022-03-07T00:00:00"/>
    <n v="52"/>
    <x v="1"/>
    <d v="2022-08-04T00:00:00"/>
    <s v="W32-2022"/>
    <s v="Aug-2022"/>
    <s v="TBD"/>
    <s v="TBD"/>
    <s v="TBD"/>
    <s v="TBD"/>
    <x v="0"/>
    <s v="TBD"/>
    <s v="TBD"/>
    <x v="0"/>
    <s v="TBD"/>
    <s v="MW"/>
    <d v="2022-04-28T00:00:00"/>
    <m/>
    <m/>
    <m/>
    <m/>
    <m/>
    <m/>
    <m/>
    <m/>
    <m/>
    <m/>
    <m/>
    <s v="SITAC"/>
    <x v="22"/>
    <s v="08.GOVERNMENT PERMIT PROCESS"/>
    <x v="12"/>
    <s v="28:04:22: WAIT IMB_x000a_24:04:22-10:04:22: REKOM_x000a_06:04:22-03:04:22: IW CLEAR_x000a_30:03:22-20:03:22: IW OG_x000a_16:03:22-15:03:22: VALIDASI RNP TNP_x000a_13:03:22-09:03:22: SURVEY OG &amp; MITRA ASSIGNMENT_x000a_07:03:22: SPK RECEIVED"/>
  </r>
  <r>
    <s v="BULUNGIHIT"/>
    <x v="4"/>
    <s v="TB"/>
    <s v="99°52.26.04'E"/>
    <s v="2°16.55.06'N"/>
    <n v="50"/>
    <s v="0/160/230"/>
    <n v="2022"/>
    <x v="5"/>
    <s v="DUSUN III BULUNGIHIT DESA BULUNGIHIT KECAMATAN MARBAU KABUPATEN LABUHAN BATU UTARA PROVINSI SUMATERA UTARA"/>
    <x v="0"/>
    <s v="SUM-SU-AKK-2250"/>
    <s v="BULUNGIHIT"/>
    <x v="0"/>
    <x v="0"/>
    <x v="1"/>
    <s v="SUMBAGUT"/>
    <s v="Sumatera Utara"/>
    <s v="Kab. Labuhanbatu Utara"/>
    <n v="6618109"/>
    <d v="2022-03-07T00:00:00"/>
    <d v="2022-03-07T00:00:00"/>
    <n v="52"/>
    <x v="1"/>
    <d v="2022-08-04T00:00:00"/>
    <s v="W32-2022"/>
    <s v="Aug-2022"/>
    <s v="TBD"/>
    <s v="TBD"/>
    <s v="TBD"/>
    <s v="TBD"/>
    <x v="0"/>
    <s v="TBD"/>
    <s v="TBD"/>
    <x v="0"/>
    <s v="TBD"/>
    <s v="MW"/>
    <d v="2022-04-28T00:00:00"/>
    <m/>
    <m/>
    <m/>
    <m/>
    <m/>
    <m/>
    <m/>
    <m/>
    <m/>
    <m/>
    <m/>
    <s v="SITAC"/>
    <x v="22"/>
    <s v="08.GOVERNMENT PERMIT PROCESS"/>
    <x v="12"/>
    <s v="28:04:22: WAIT IMB_x000a_24:04:22-10:04:22: REKOM_x000a_06:04:22-03:04:22: IW CLEAR_x000a_30:03:22-23:03:22: IW OG_x000a_20:03:22-17:03:22: VALIDASI RNP TNP_x000a_16:03:22-09:03:22: SURVEY OG &amp; MITRA ASSIGNMENT_x000a_07:03:22: SPK RECEIVED"/>
  </r>
  <r>
    <s v="SIMATAHARI"/>
    <x v="4"/>
    <s v="TB"/>
    <s v="100°1.33.56'E"/>
    <s v="1°48.18.86'N"/>
    <n v="50"/>
    <s v="80/210/330"/>
    <n v="2022"/>
    <x v="5"/>
    <s v="Jl. Kota Pinang-Gunung Tua, Dusun Sejahtera, Desa Simatahari, Kecamatan Kota Pinang, Kabupaten Labuhan Batu Selatan"/>
    <x v="0"/>
    <s v="SUM-SU-KPI-2238"/>
    <s v="SIMATAHARI"/>
    <x v="0"/>
    <x v="0"/>
    <x v="1"/>
    <s v="SUMBAGUT"/>
    <s v="Sumatera Utara"/>
    <s v="Kab. Labuhanbatu Selatan"/>
    <n v="6618109"/>
    <d v="2022-03-07T00:00:00"/>
    <d v="2022-03-07T00:00:00"/>
    <n v="52"/>
    <x v="1"/>
    <d v="2022-08-04T00:00:00"/>
    <s v="W32-2022"/>
    <s v="Aug-2022"/>
    <s v="TBD"/>
    <s v="TBD"/>
    <s v="TBD"/>
    <s v="TBD"/>
    <x v="0"/>
    <s v="TBD"/>
    <s v="TBD"/>
    <x v="0"/>
    <s v="TBD"/>
    <s v="MW"/>
    <d v="2022-04-28T00:00:00"/>
    <m/>
    <m/>
    <m/>
    <m/>
    <m/>
    <m/>
    <m/>
    <m/>
    <m/>
    <m/>
    <m/>
    <s v="SITAC"/>
    <x v="22"/>
    <s v="08.GOVERNMENT PERMIT PROCESS"/>
    <x v="12"/>
    <s v="28:04:22: WAIT IMB_x000a_24:04:22-17:04:22: SOIL TEST_x000a_13:04:22-10:04:22: REKOM_x000a_06:04:22-03:04:22: IW CLEAR_x000a_30:03:22-23:03:22: IW_x000a_20:03:22-17:03:22: VALIDASI RNP TNP_x000a_16:03:22-09:03:22: SURVEY OG &amp; MITRA ASSIGNMENT_x000a_07:03:22: SPK RECEIVED"/>
  </r>
  <r>
    <s v="ANGGREK MAS RELOCATION"/>
    <x v="2"/>
    <s v="TB"/>
    <s v="104°1.44.76'null"/>
    <s v="1°6.50.46'N"/>
    <n v="40"/>
    <s v="40/150/340"/>
    <m/>
    <x v="1"/>
    <s v=""/>
    <x v="1"/>
    <s v="SUM-KR-BTM-0591"/>
    <s v="ANGGREK MAS RELOCATION"/>
    <x v="0"/>
    <x v="0"/>
    <x v="1"/>
    <s v="SUMBAGTENG"/>
    <s v="Kepulauan Riau"/>
    <s v="Kota Batam"/>
    <n v="6618158"/>
    <d v="2022-03-29T00:00:00"/>
    <d v="2022-03-29T00:00:00"/>
    <n v="30"/>
    <x v="4"/>
    <d v="2022-08-26T00:00:00"/>
    <s v="W35-2022"/>
    <s v="Aug-2022"/>
    <s v="TBD"/>
    <s v="TBD"/>
    <s v="TBD"/>
    <s v="TBD"/>
    <x v="0"/>
    <s v="TBD"/>
    <s v="TBD"/>
    <x v="0"/>
    <s v="TBD"/>
    <m/>
    <m/>
    <m/>
    <m/>
    <m/>
    <m/>
    <m/>
    <m/>
    <m/>
    <m/>
    <m/>
    <m/>
    <m/>
    <s v="PRESITAC"/>
    <x v="10"/>
    <s v="04.HUNTING"/>
    <x v="12"/>
    <s v="28:04:22-03:04:22: HUNTING_x000a_30:03:22: MITRA ASSIGNMENT_x000a_29:03:22: SPK RECEIVED"/>
  </r>
  <r>
    <s v="TAMAN__PALEM_TEGALALUR"/>
    <x v="4"/>
    <s v="TB"/>
    <s v="106°42.54.7'E"/>
    <s v="6°7.50.65'S"/>
    <n v="25"/>
    <s v="40/170/240"/>
    <n v="2022"/>
    <x v="5"/>
    <s v=""/>
    <x v="2"/>
    <s v="JAW-JK-GGP-0441"/>
    <s v="TAMAN__PALEM_TEGALALUR"/>
    <x v="0"/>
    <x v="0"/>
    <x v="3"/>
    <s v="JABODETABEK"/>
    <s v="DKI Jakarta"/>
    <s v="Kota Adm. Jakarta Barat"/>
    <n v="6618106"/>
    <d v="2022-03-07T00:00:00"/>
    <d v="2022-03-07T00:00:00"/>
    <n v="52"/>
    <x v="1"/>
    <d v="2022-08-04T00:00:00"/>
    <s v="W32-2022"/>
    <s v="Aug-2022"/>
    <s v="TBD"/>
    <s v="TBD"/>
    <s v="TBD"/>
    <s v="TBD"/>
    <x v="0"/>
    <s v="TBD"/>
    <s v="TBD"/>
    <x v="0"/>
    <s v="TBD"/>
    <s v="MW"/>
    <m/>
    <m/>
    <s v="wait address"/>
    <s v="LMS NY"/>
    <e v="#N/A"/>
    <m/>
    <m/>
    <m/>
    <m/>
    <m/>
    <m/>
    <m/>
    <s v="SITAC"/>
    <x v="7"/>
    <s v="07.SITAC PROCESS"/>
    <x v="12"/>
    <s v="28:04:22-03:04:22: IW CLEAR_x000a_30:03:22-09:02:22: SURVEY OG_x000a_07:02:22: SPK RELEASED"/>
  </r>
  <r>
    <s v="LAUT_TADOR_LAUT_TADOR"/>
    <x v="4"/>
    <s v="TB"/>
    <s v="99°15.43.99'E"/>
    <s v="3°18.9.84'N"/>
    <n v="50"/>
    <s v="40/220/290"/>
    <n v="2022"/>
    <x v="4"/>
    <s v=""/>
    <x v="0"/>
    <s v="SUM-SU-LMP-2230"/>
    <s v="LAUT_TADOR_LAUT_TADOR"/>
    <x v="0"/>
    <x v="0"/>
    <x v="1"/>
    <s v="SUMBAGUT"/>
    <s v="Sumatera Utara"/>
    <s v="Kab. Batu Bara"/>
    <n v="6617950"/>
    <d v="2022-01-25T00:00:00"/>
    <d v="2022-01-28T00:00:00"/>
    <n v="93"/>
    <x v="3"/>
    <d v="2022-06-24T00:00:00"/>
    <s v="W26-2022"/>
    <s v="Jun-2022"/>
    <s v="TBD"/>
    <s v="TBD"/>
    <s v="TBD"/>
    <s v="TBD"/>
    <x v="0"/>
    <s v="TBD"/>
    <s v="TBD"/>
    <x v="0"/>
    <s v="TBD"/>
    <s v="MW"/>
    <m/>
    <m/>
    <m/>
    <m/>
    <m/>
    <m/>
    <m/>
    <m/>
    <m/>
    <m/>
    <m/>
    <m/>
    <s v="SITAC"/>
    <x v="7"/>
    <s v="07.SITAC PROCESS"/>
    <x v="12"/>
    <s v="28:04:22-03:04:22: IW CLEAR_x000a_30:03:22-27:03:22: PENGURUSAN SURAT TANAH_x000a_23:03:22: IW CLEAR_x000a_20:03:22-16:03:22: IW DONE_x000a_13:03:22: IW OG_x000a_09:03:22-06:03:22: VALIDASI RNP TNP_x000a_28:02:22-30:01:22: SURVEY OG_x000a_28:01:22: SPK RECEIVED FROM EMAIL LMS"/>
  </r>
  <r>
    <s v="MEDAN_DELI_TITIPAPAN"/>
    <x v="4"/>
    <s v="TB"/>
    <s v="98°40.13.03'E"/>
    <s v="3°41.31.86'N"/>
    <n v="30"/>
    <s v="90/200/340"/>
    <n v="2022"/>
    <x v="4"/>
    <s v="Lingkungan 34 Kelurahan Rengas Pulau Kecamatan Medan Marelan Kota Medan Provinsi Sumatera Utara"/>
    <x v="0"/>
    <s v="SUM-SU-MDN-2245"/>
    <s v="MEDAN_DELI_TITIPAPAN"/>
    <x v="0"/>
    <x v="0"/>
    <x v="1"/>
    <s v="SUMBAGUT"/>
    <s v="Sumatera Utara"/>
    <s v="Kota Medan"/>
    <n v="6617950"/>
    <d v="2022-01-25T00:00:00"/>
    <d v="2022-01-28T00:00:00"/>
    <n v="93"/>
    <x v="3"/>
    <d v="2022-06-24T00:00:00"/>
    <s v="W26-2022"/>
    <s v="Jun-2022"/>
    <s v="TBD"/>
    <s v="TBD"/>
    <s v="TBD"/>
    <s v="TBD"/>
    <x v="0"/>
    <s v="TBD"/>
    <s v="TBD"/>
    <x v="0"/>
    <s v="TBD"/>
    <s v="MW"/>
    <m/>
    <m/>
    <m/>
    <m/>
    <m/>
    <m/>
    <m/>
    <m/>
    <m/>
    <m/>
    <m/>
    <m/>
    <s v="SITAC"/>
    <x v="7"/>
    <s v="07.SITAC PROCESS"/>
    <x v="40"/>
    <s v="28:04:22-06:03:22: IW CLEAR_x000a_28:02:22-13:02:22: IW OG_x000a_09:02:22: IW OG, RNP TNP OK_x000a_07:02:22: VALIDASI RNP TNP OG_x000a_02:02:22-30:01:22: SURVEY OG_x000a_28:01:22: SPK RECEIVED FROM EMAIL LMS"/>
  </r>
  <r>
    <s v="TANAH_SEREAL_TAMBORA"/>
    <x v="4"/>
    <s v="TB"/>
    <s v="106°48.35.17'E"/>
    <s v="6°9.30.68'S"/>
    <n v="25"/>
    <s v="0/90/239"/>
    <s v="2022-2024"/>
    <x v="6"/>
    <s v=""/>
    <x v="2"/>
    <s v="JAW-JK-GGP-0463"/>
    <s v="TANAH_SEREAL_TAMBORA"/>
    <x v="0"/>
    <x v="0"/>
    <x v="4"/>
    <s v="JABODETABEK"/>
    <s v="DKI Jakarta"/>
    <s v="Kota Adm. Jakarta Barat"/>
    <n v="6617948"/>
    <d v="2022-01-25T00:00:00"/>
    <d v="2022-01-28T00:00:00"/>
    <n v="93"/>
    <x v="3"/>
    <d v="2022-06-24T00:00:00"/>
    <s v="W26-2022"/>
    <s v="Jun-2022"/>
    <s v="TBD"/>
    <s v="TBD"/>
    <s v="TBD"/>
    <s v="TBD"/>
    <x v="0"/>
    <s v="TBD"/>
    <s v="TBD"/>
    <x v="0"/>
    <s v="TBD"/>
    <s v="MW"/>
    <m/>
    <m/>
    <m/>
    <m/>
    <m/>
    <m/>
    <m/>
    <m/>
    <m/>
    <m/>
    <m/>
    <m/>
    <s v="PRESITAC"/>
    <x v="26"/>
    <s v="05.REHUNTING"/>
    <x v="12"/>
    <s v="28:04:22-06:03:22: REHUNTING_x000a_28:02:22-16:02:22: VALIDASI RNP TNP_x000a_13:02:22-30:01:22: SURVEY OG_x000a_28:01:22: SPK RECEIVED FROM EMAIL LMS"/>
  </r>
  <r>
    <s v="WAY_PISANG"/>
    <x v="4"/>
    <s v="TB"/>
    <s v="104°22.23.15'E"/>
    <s v="4°23.38.55'S"/>
    <n v="50"/>
    <s v="50/110/275"/>
    <n v="2022"/>
    <x v="4"/>
    <s v="Way Pisang RT 002/RW 001 Desa Way Pisang Kecamatan Way Tuba  Kab. Way Kanan Prov Lampung"/>
    <x v="0"/>
    <s v="SUM-LA-BBU-0868"/>
    <s v="WAY_PISANG"/>
    <x v="0"/>
    <x v="0"/>
    <x v="1"/>
    <s v="SUMBAGSEL"/>
    <s v="Lampung"/>
    <s v="Kab. Way Kanan"/>
    <n v="6617950"/>
    <d v="2022-01-25T00:00:00"/>
    <d v="2022-01-28T00:00:00"/>
    <n v="93"/>
    <x v="3"/>
    <d v="2022-06-24T00:00:00"/>
    <s v="W26-2022"/>
    <s v="Jun-2022"/>
    <s v="TBD"/>
    <s v="TBD"/>
    <s v="TBD"/>
    <s v="TBD"/>
    <x v="0"/>
    <s v="TBD"/>
    <s v="TBD"/>
    <x v="0"/>
    <s v="TBD"/>
    <s v="MW"/>
    <d v="2022-02-25T00:00:00"/>
    <d v="2022-03-02T00:00:00"/>
    <m/>
    <m/>
    <m/>
    <m/>
    <m/>
    <m/>
    <m/>
    <m/>
    <m/>
    <m/>
    <s v="CME"/>
    <x v="20"/>
    <s v="10.CME PREPARATION"/>
    <x v="12"/>
    <s v="28:04:22-06:04:22: BOUWPLANK &amp; PARALEL PERMIT_x000a_03:04:22-27:03:22: PREPARE CME_x000a_23:03:22: DESIGN OG_x000a_20:03:22-06:03:22: REKOM_x000a_28:02:22-16:02:22: IW CLEAR_x000a_13:02:22-09:02:22: IW OG_x000a_02:02:22-30:01:22: SURVEY OG_x000a_28:01:22: SPK RECEIVED FROM EMAIL LMS"/>
  </r>
  <r>
    <s v="SIMPANG_RENGGIANG_SIMPANG_TIGA"/>
    <x v="4"/>
    <s v="TB"/>
    <s v="107°54.20.46'E"/>
    <s v="2°50.34.92'S"/>
    <n v="50"/>
    <s v="100/180/260"/>
    <n v="2022"/>
    <x v="5"/>
    <s v="Jl. Lintas Tengah RT.001 Dusun Simpang Tiga, Desa Simpang Tiga, Kecamatan Simpang Renggiang, Kabupaten Belitung Timur, Provinsi Kepulauan Bangka Belitung"/>
    <x v="0"/>
    <s v="SUM-BB-MGR-0532"/>
    <s v="SIMPANG_RENGGIANG_SIMPANG_TIGA"/>
    <x v="0"/>
    <x v="0"/>
    <x v="1"/>
    <s v="SUMBAGSEL"/>
    <s v="Kepulauan Bangka Belitung"/>
    <s v="Kab. Belitung Timur"/>
    <n v="6618108"/>
    <d v="2022-03-07T00:00:00"/>
    <d v="2022-03-07T00:00:00"/>
    <n v="52"/>
    <x v="1"/>
    <d v="2022-08-04T00:00:00"/>
    <s v="W32-2022"/>
    <s v="Aug-2022"/>
    <s v="TBD"/>
    <s v="TBD"/>
    <s v="TBD"/>
    <s v="TBD"/>
    <x v="0"/>
    <s v="TBD"/>
    <s v="TBD"/>
    <x v="0"/>
    <s v="TBD"/>
    <s v="MW"/>
    <d v="2022-04-10T00:00:00"/>
    <d v="2022-04-11T00:00:00"/>
    <m/>
    <m/>
    <m/>
    <m/>
    <m/>
    <m/>
    <m/>
    <m/>
    <m/>
    <m/>
    <s v="SITAC"/>
    <x v="7"/>
    <s v="07.SITAC PROCESS"/>
    <x v="12"/>
    <s v="28:04:22-06:04:22: IW CLEAR_x000a_03:04:22: IW OG_x000a_30:03:22-15:03:22: VALIDASI RNP TNP_x000a_13:03:22-09:03:22: SURVEY OG &amp; MITRA ASSIGNMENT_x000a_07:03:22: SPK RECEIVED"/>
  </r>
  <r>
    <s v="TEUPIN_PERAHO"/>
    <x v="4"/>
    <s v="TB"/>
    <s v="95°58.30.87'E"/>
    <s v="4°18.33.4'N"/>
    <n v="60"/>
    <s v="0/150/300"/>
    <n v="2022"/>
    <x v="5"/>
    <s v=""/>
    <x v="0"/>
    <s v="SUM-AC-MBO-0649"/>
    <s v="TEUPIN_PERAHO"/>
    <x v="0"/>
    <x v="0"/>
    <x v="1"/>
    <s v="SUMBAGUT"/>
    <s v="Aceh"/>
    <s v="Kab. Aceh Barat"/>
    <n v="6618108"/>
    <d v="2022-03-07T00:00:00"/>
    <d v="2022-03-07T00:00:00"/>
    <n v="52"/>
    <x v="1"/>
    <d v="2022-08-04T00:00:00"/>
    <s v="W32-2022"/>
    <s v="Aug-2022"/>
    <s v="TBD"/>
    <s v="TBD"/>
    <s v="TBD"/>
    <s v="TBD"/>
    <x v="0"/>
    <s v="TBD"/>
    <s v="TBD"/>
    <x v="0"/>
    <s v="TBD"/>
    <s v="MW"/>
    <m/>
    <m/>
    <m/>
    <m/>
    <m/>
    <m/>
    <m/>
    <m/>
    <m/>
    <m/>
    <m/>
    <m/>
    <s v="SITAC"/>
    <x v="7"/>
    <s v="07.SITAC PROCESS"/>
    <x v="12"/>
    <s v="28:04:22-06:04:22: IW CLEAR_x000a_03:04:22-23:03:22: IW OG_x000a_20:03:22-17:03:22: VALIDASI RNP TNP_x000a_16:03:22-09:03:22: SURVEY OG &amp; MITRA ASSIGNMENT_x000a_07:03:22: SPK RECEIVED"/>
  </r>
  <r>
    <s v="TANJUNG_ANOM_BONISARI"/>
    <x v="4"/>
    <s v="TB"/>
    <s v="106°32.41.64'E"/>
    <s v="6°1.33.41'S"/>
    <n v="50"/>
    <s v="90/200/310"/>
    <n v="2022"/>
    <x v="10"/>
    <s v="Kp.Buaran Asem RT.004/RW.004 Desa Tanjung Anom, Kecamatan Mauk, Kabupaten Tangerang, Provinsi Banten"/>
    <x v="2"/>
    <s v="JAW-BT-TGR-0115"/>
    <s v="TANJUNG_ANOM_BONISARI"/>
    <x v="0"/>
    <x v="0"/>
    <x v="3"/>
    <s v="JABODETABEK"/>
    <s v="Banten"/>
    <s v="Kab. Tangerang"/>
    <n v="6618110"/>
    <d v="2022-03-07T00:00:00"/>
    <d v="2022-03-07T00:00:00"/>
    <n v="52"/>
    <x v="1"/>
    <d v="2022-08-04T00:00:00"/>
    <s v="W32-2022"/>
    <s v="Aug-2022"/>
    <s v="TBD"/>
    <s v="TBD"/>
    <s v="TBD"/>
    <s v="TBD"/>
    <x v="0"/>
    <s v="TBD"/>
    <s v="TBD"/>
    <x v="0"/>
    <s v="TBD"/>
    <s v="MW"/>
    <m/>
    <m/>
    <m/>
    <m/>
    <m/>
    <m/>
    <m/>
    <m/>
    <m/>
    <m/>
    <m/>
    <m/>
    <s v="PRESITAC"/>
    <x v="16"/>
    <s v="06.ERM PROCESS"/>
    <x v="12"/>
    <s v="28:04:22-07:04:22: VALIDASI RNP TNP_x000a_06:04:22-05:04:22: rehunting_x000a_03:04:22-01:04:22: VALIDASI RNP TNP_x000a_30:03:22-20:03:22: IW OG_x000a_16:03:22-15:03:22: VALIDASI RNP TNP_x000a_13:03:22-09:03:22: SURVEY OG &amp; MITRA ASSIGNMENT_x000a_07:03:22: SPK RECEIVED"/>
  </r>
  <r>
    <m/>
    <x v="4"/>
    <s v="TB"/>
    <s v="106°42.52.89'E"/>
    <s v="6°7.13.2'S"/>
    <n v="25"/>
    <s v="90/210/330"/>
    <n v="2022"/>
    <x v="5"/>
    <m/>
    <x v="2"/>
    <s v="JAW-JK-GGP-0440"/>
    <s v="PERMATA_TEGAL_ALUR"/>
    <x v="0"/>
    <x v="0"/>
    <x v="3"/>
    <s v="JABODETABEK"/>
    <s v="DKI Jakarta"/>
    <s v="Kota Adm. Jakarta Barat"/>
    <n v="6618106"/>
    <d v="2022-03-07T00:00:00"/>
    <d v="2022-03-07T00:00:00"/>
    <n v="52"/>
    <x v="1"/>
    <d v="2022-08-04T00:00:00"/>
    <s v="W32-2022"/>
    <s v="Aug-2022"/>
    <s v="TBD"/>
    <s v="TBD"/>
    <s v="TBD"/>
    <s v="TBD"/>
    <x v="0"/>
    <s v="TBD"/>
    <s v="TBD"/>
    <x v="0"/>
    <s v="TBD"/>
    <s v="MW"/>
    <m/>
    <m/>
    <m/>
    <m/>
    <m/>
    <m/>
    <m/>
    <m/>
    <m/>
    <m/>
    <m/>
    <m/>
    <s v="NY STIP"/>
    <x v="8"/>
    <s v="03.SURVEY PROCESS"/>
    <x v="73"/>
    <s v="28:04:22-09:02:22: SURVEY OG, PROPOSED COLO_x000a_07:02:22: SPK RELEASED"/>
  </r>
  <r>
    <s v="KELURAHAN_PERKEBUNAN_SIPARE_PARE"/>
    <x v="4"/>
    <s v="TB"/>
    <s v="99°20.34.37'E"/>
    <s v="3°19.21.0'N"/>
    <n v="50"/>
    <s v="130/240/320"/>
    <n v="2022"/>
    <x v="4"/>
    <s v=""/>
    <x v="0"/>
    <s v="SUM-SU-LMP-2234"/>
    <s v="KELURAHAN_PERKEBUNAN_SIPARE_PARE"/>
    <x v="0"/>
    <x v="0"/>
    <x v="1"/>
    <s v="SUMBAGUT"/>
    <s v="Sumatera Utara"/>
    <s v="Kab. Batu Bara"/>
    <n v="6617950"/>
    <d v="2022-01-25T00:00:00"/>
    <d v="2022-01-28T00:00:00"/>
    <n v="93"/>
    <x v="3"/>
    <d v="2022-06-24T00:00:00"/>
    <s v="W26-2022"/>
    <s v="Jun-2022"/>
    <s v="TBD"/>
    <s v="TBD"/>
    <s v="TBD"/>
    <s v="TBD"/>
    <x v="0"/>
    <s v="TBD"/>
    <s v="TBD"/>
    <x v="0"/>
    <s v="TBD"/>
    <s v="MW"/>
    <m/>
    <m/>
    <m/>
    <m/>
    <m/>
    <m/>
    <m/>
    <m/>
    <m/>
    <m/>
    <m/>
    <m/>
    <s v="SITAC"/>
    <x v="28"/>
    <s v="07.SITAC PROCESS"/>
    <x v="78"/>
    <s v="28:04:22-09:03:22: BAN/BAK OG_x000a_06:03:22: VALIDASI RNP TNP_x000a_28:02:22-30:01:22: SURVEY OG_x000a_28:01:22: SPK RECEIVED FROM EMAIL LMS"/>
  </r>
  <r>
    <s v="MEDANG_DERAS_LALANG"/>
    <x v="4"/>
    <s v="TB"/>
    <s v="99°25.8.54'E"/>
    <s v="3°21.36.36'N"/>
    <n v="50"/>
    <s v="120/240/320"/>
    <n v="2022"/>
    <x v="4"/>
    <s v="Dusun Tasak Baru Desa Lalang Kec. Medang Deras Kab. Batu Bara Prov. Sumatera Utara "/>
    <x v="0"/>
    <s v="SUM-SU-LMP-2235"/>
    <s v="MEDANG_DERAS_LALANG"/>
    <x v="0"/>
    <x v="0"/>
    <x v="1"/>
    <s v="SUMBAGUT"/>
    <s v="Sumatera Utara"/>
    <s v="Kab. Batu Bara"/>
    <n v="6617950"/>
    <d v="2022-01-25T00:00:00"/>
    <d v="2022-01-28T00:00:00"/>
    <n v="93"/>
    <x v="3"/>
    <d v="2022-06-24T00:00:00"/>
    <s v="W26-2022"/>
    <s v="Jun-2022"/>
    <s v="TBD"/>
    <s v="TBD"/>
    <s v="TBD"/>
    <s v="TBD"/>
    <x v="0"/>
    <s v="TBD"/>
    <s v="TBD"/>
    <x v="0"/>
    <s v="TBD"/>
    <s v="MW"/>
    <m/>
    <m/>
    <m/>
    <m/>
    <m/>
    <m/>
    <m/>
    <m/>
    <m/>
    <m/>
    <m/>
    <m/>
    <s v="SITAC"/>
    <x v="7"/>
    <s v="07.SITAC PROCESS"/>
    <x v="12"/>
    <s v="28:04:22-09:03:22: IW CLEAR_x000a_06:03:22: VALIDASI RNP TNP, IW FAILED_x000a_28:02:22-13:02:22: IW OG_x000a_09:02:22: IW OG, RNP TNP OK_x000a_07:02:22: VALIDASI RNP TNP OG_x000a_02:02:22-30:01:22: SURVEY OG_x000a_28:01:22: SPK RECEIVED FROM EMAIL LMS"/>
  </r>
  <r>
    <s v="KELURAHAN_SEBERANG_TEMBILAHAN"/>
    <x v="4"/>
    <s v="TB"/>
    <s v="103°10.4.8'E"/>
    <s v="0°20.31.52'S"/>
    <n v="50"/>
    <s v="50/150/240"/>
    <n v="2022"/>
    <x v="10"/>
    <s v="Jl. Lintas Enok RT004 RW002, Kelurahan Seberang Tembilahan, Kecamatan Tembilahan, Kabupaten Indragiri Hilir, Provinsi Riau"/>
    <x v="0"/>
    <s v="SUM-RI-TBH-1094"/>
    <s v="KELURAHAN_SEBERANG_TEMBILAHAN"/>
    <x v="0"/>
    <x v="0"/>
    <x v="1"/>
    <s v="SUMBAGTENG"/>
    <s v="Riau"/>
    <s v="Kab. Indragiri Hilir"/>
    <n v="6618108"/>
    <d v="2022-03-07T00:00:00"/>
    <d v="2022-03-07T00:00:00"/>
    <n v="52"/>
    <x v="1"/>
    <d v="2022-08-04T00:00:00"/>
    <s v="W32-2022"/>
    <s v="Aug-2022"/>
    <s v="TBD"/>
    <s v="TBD"/>
    <s v="TBD"/>
    <s v="TBD"/>
    <x v="0"/>
    <s v="TBD"/>
    <s v="TBD"/>
    <x v="0"/>
    <s v="TBD"/>
    <s v="MW"/>
    <d v="2022-04-11T00:00:00"/>
    <d v="2022-04-13T00:00:00"/>
    <m/>
    <m/>
    <m/>
    <m/>
    <m/>
    <m/>
    <m/>
    <m/>
    <m/>
    <m/>
    <s v="RFC"/>
    <x v="19"/>
    <s v="10.CME PREPARATION"/>
    <x v="12"/>
    <s v="28:04:22-10:04:22: DESIGN OG_x000a_06:04:22-03:04:22: REKOM_x000a_30:03:22-23:03:22: IW CLEAR_x000a_20:03:22-16:03:22: IW OG_x000a_15:03:22-15:03:22: VALIDASI RNP TNP_x000a_13:03:22: MITRA ASSIGNMENT_x000a_09:02:22: SPK RELEASED"/>
  </r>
  <r>
    <s v="PERTUMBUKAN"/>
    <x v="4"/>
    <s v="TB"/>
    <s v="98°23.44.16'E"/>
    <s v="3°42.49.0'N"/>
    <n v="60"/>
    <s v="0/80/270"/>
    <m/>
    <x v="1"/>
    <s v="Dusun I, Desa Pertumbukan, Kec. Wampu, Kab. Langkat, Provinsi Sumatera Utara"/>
    <x v="0"/>
    <s v="SUM-SU-STB-2235"/>
    <s v="PERTUMBUKAN"/>
    <x v="0"/>
    <x v="0"/>
    <x v="1"/>
    <s v="SUMBAGUT"/>
    <s v="Aceh"/>
    <s v="Kab. Langkat"/>
    <n v="6618193"/>
    <d v="2022-04-07T00:00:00"/>
    <d v="2022-04-07T00:00:00"/>
    <n v="21"/>
    <x v="4"/>
    <d v="2022-09-04T00:00:00"/>
    <s v="W37-2022"/>
    <s v="Sep-2022"/>
    <s v="TBD"/>
    <s v="TBD"/>
    <s v="TBD"/>
    <s v="TBD"/>
    <x v="0"/>
    <s v="TBD"/>
    <s v="TBD"/>
    <x v="0"/>
    <s v="TBD"/>
    <m/>
    <d v="2022-04-10T00:00:00"/>
    <d v="2022-04-11T00:00:00"/>
    <m/>
    <m/>
    <m/>
    <m/>
    <m/>
    <m/>
    <m/>
    <m/>
    <m/>
    <m/>
    <s v="CME"/>
    <x v="9"/>
    <s v="16.TOWER ERECTION OG"/>
    <x v="40"/>
    <s v="28:04:22-10:04:22: ERECTION_x000a_07:04:22: SPK RELEASED"/>
  </r>
  <r>
    <s v="KARANGASEM_SERAYA_BARAT"/>
    <x v="4"/>
    <s v="TB"/>
    <s v="115°39.6.6'E"/>
    <s v="8°26.35.12'S"/>
    <n v="60"/>
    <s v="30/180/270"/>
    <n v="2022"/>
    <x v="10"/>
    <s v="Banjar Dinas Tenggang, Desa Seraya Kecamatan Karangasem Kabupaten Karangasem Provinsi Bali."/>
    <x v="0"/>
    <s v="BAL-BA-KRA-1486"/>
    <s v="KARANGASEM_SERAYA_BARAT"/>
    <x v="0"/>
    <x v="0"/>
    <x v="0"/>
    <s v="BALINUSRA"/>
    <s v="Bali"/>
    <s v="Kab. Karangasem"/>
    <n v="6618108"/>
    <d v="2022-03-07T00:00:00"/>
    <d v="2022-03-07T00:00:00"/>
    <n v="52"/>
    <x v="1"/>
    <d v="2022-08-04T00:00:00"/>
    <s v="W32-2022"/>
    <s v="Aug-2022"/>
    <s v="TBD"/>
    <s v="TBD"/>
    <s v="TBD"/>
    <s v="TBD"/>
    <x v="0"/>
    <s v="TBD"/>
    <s v="TBD"/>
    <x v="0"/>
    <s v="TBD"/>
    <s v="MW"/>
    <m/>
    <m/>
    <m/>
    <m/>
    <m/>
    <m/>
    <m/>
    <m/>
    <m/>
    <m/>
    <m/>
    <m/>
    <s v="SITAC"/>
    <x v="7"/>
    <s v="07.SITAC PROCESS"/>
    <x v="79"/>
    <s v="28:04:22-10:04:22: IW CLEAR, PENGECEKAN PERUBAHAN PERDA_x000a_06:04:22-03:04:22: IW CLEAR_x000a_30:03:22-23:03:22: IW OG_x000a_21:03:22: VALIDASI RNP TNP_x000a_20:03:22-09:03:22: SURVEY OG_x000a_07:03:22: SPK RECEIVED"/>
  </r>
  <r>
    <s v="KELURAHAN_TEMBILAHAN_HILIR"/>
    <x v="4"/>
    <s v="TB"/>
    <s v="103°10.26.05'E"/>
    <s v="0°18.47.21'S"/>
    <n v="50"/>
    <s v="60/180/280"/>
    <n v="2022"/>
    <x v="10"/>
    <s v="Lorong H. Arahman RT 003 RW 009, Kelurahan Tembilahan Hilir, Kecamatan Tembilahan, Kabupaten Indragiri Hilir, Provinsi Riau"/>
    <x v="0"/>
    <s v="SUM-RI-TBH-1091"/>
    <s v="KELURAHAN_TEMBILAHAN_HILIR"/>
    <x v="0"/>
    <x v="0"/>
    <x v="1"/>
    <s v="SUMBAGTENG"/>
    <s v="Riau"/>
    <s v="Kab. Indragiri Hilir"/>
    <n v="6618108"/>
    <d v="2022-03-07T00:00:00"/>
    <d v="2022-03-07T00:00:00"/>
    <n v="52"/>
    <x v="1"/>
    <d v="2022-08-04T00:00:00"/>
    <s v="W32-2022"/>
    <s v="Aug-2022"/>
    <s v="TBD"/>
    <s v="TBD"/>
    <s v="TBD"/>
    <s v="TBD"/>
    <x v="0"/>
    <s v="TBD"/>
    <s v="TBD"/>
    <x v="0"/>
    <s v="TBD"/>
    <s v="MW"/>
    <d v="2022-04-28T00:00:00"/>
    <m/>
    <m/>
    <m/>
    <m/>
    <m/>
    <m/>
    <m/>
    <m/>
    <m/>
    <m/>
    <m/>
    <s v="SITAC"/>
    <x v="27"/>
    <s v="07.SITAC PROCESS"/>
    <x v="12"/>
    <s v="28:04:22-10:04:22: REKOM_x000a_10:04:22: IW OG_x000a_07:04:22: VALIDASI RNP TNP KANDIDAT D_x000a_06:04:22-03:04:22: REKOM_x000a_30:03:22-23:03:22: IW CLEAR_x000a_20:03:22-16:03:22: IW OG_x000a_15:03:22-15:03:22: VALIDASI RNP TNP_x000a_13:03:22: MITRA ASSIGNMENT_x000a_09:02:22: SPK RELEASED"/>
  </r>
  <r>
    <s v="TEBET TIMUR IV RELOCATION"/>
    <x v="2"/>
    <s v="TB"/>
    <s v="106°51.14.25'E"/>
    <s v="6°14.15.9'S"/>
    <n v="25"/>
    <s v="90/210/330"/>
    <n v="2022"/>
    <x v="1"/>
    <s v=""/>
    <x v="2"/>
    <s v="JAW-JK-KYB-0301"/>
    <s v="TEBET TIMUR IV RELOCATION"/>
    <x v="0"/>
    <x v="0"/>
    <x v="3"/>
    <s v="JABODETABEK"/>
    <s v="DKI Jakarta"/>
    <s v="Kota Adm. Jakarta Selatan"/>
    <n v="6618181"/>
    <d v="2022-04-05T00:00:00"/>
    <d v="2022-04-05T00:00:00"/>
    <n v="23"/>
    <x v="4"/>
    <d v="2022-09-02T00:00:00"/>
    <s v="W36-2022"/>
    <s v="Sep-2022"/>
    <s v="TBD"/>
    <s v="TBD"/>
    <s v="TBD"/>
    <s v="TBD"/>
    <x v="0"/>
    <s v="TBD"/>
    <s v="TBD"/>
    <x v="0"/>
    <s v="TBD"/>
    <m/>
    <m/>
    <m/>
    <m/>
    <m/>
    <m/>
    <m/>
    <m/>
    <m/>
    <m/>
    <m/>
    <m/>
    <m/>
    <s v="PRESITAC"/>
    <x v="8"/>
    <s v="03.SURVEY PROCESS"/>
    <x v="12"/>
    <s v="28:04:22-10:04:22: SURVEY OG_x000a_06:04:22-05:04:22: SPK RECEIVED"/>
  </r>
  <r>
    <s v="TIBAN_INDAH"/>
    <x v="4"/>
    <s v="TB"/>
    <s v="103°59.14.23'E"/>
    <s v="1°7.15.44'N"/>
    <n v="30"/>
    <s v="0/180/280"/>
    <n v="2022"/>
    <x v="4"/>
    <s v="Pondok Pelangi 2 Blok E2 No.15 RT.04 RW.09 Kel.Tiban Indah Kec.Sekupang Kota Batam Provinsi Kepulauan Riau"/>
    <x v="0"/>
    <s v="SUM-KR-BTM-0623"/>
    <s v="TIBAN_INDAH"/>
    <x v="0"/>
    <x v="0"/>
    <x v="1"/>
    <s v="SUMBAGTENG"/>
    <s v="Kepulauan Riau"/>
    <s v="Kota Batam"/>
    <n v="6617949"/>
    <d v="2022-01-25T00:00:00"/>
    <d v="2022-01-28T00:00:00"/>
    <n v="93"/>
    <x v="3"/>
    <d v="2022-06-24T00:00:00"/>
    <s v="W26-2022"/>
    <s v="Jun-2022"/>
    <s v="TBD"/>
    <s v="TBD"/>
    <s v="TBD"/>
    <s v="TBD"/>
    <x v="0"/>
    <s v="TBD"/>
    <s v="TBD"/>
    <x v="0"/>
    <s v="TBD"/>
    <s v="MW"/>
    <d v="2022-03-21T00:00:00"/>
    <d v="2022-03-23T00:00:00"/>
    <m/>
    <m/>
    <m/>
    <m/>
    <m/>
    <m/>
    <m/>
    <m/>
    <m/>
    <m/>
    <s v="CME"/>
    <x v="15"/>
    <s v="11.BORE PILE OG"/>
    <x v="12"/>
    <s v="28:04:22-13:04:22: BOREPILE_x000a_10:04:22: BOREPILE_x000a_06:04:22-09:03:22: REKOM OG_x000a_06:03:22-20:02:22: PREPARE REKOM &amp; PARALEL PKS DI BATAM_x000a_16:02:22-13:02:22: IW OG_x000a_09:02:22: RNP OK KANDIDAT A, TNP OG_x000a_06:02:22: VALIDASI RNP TNP OG_x000a_02:02:22-30:01:22: SURVEY OG_x000a_28:01:22: SPK RECEIVED FROM EMAIL LMS"/>
  </r>
  <r>
    <s v="BANDAR_LAMA"/>
    <x v="4"/>
    <s v="TB"/>
    <s v="99°35.54.53'E"/>
    <s v="2°30.38.14'N"/>
    <n v="60"/>
    <s v="30/210/300"/>
    <n v="2022"/>
    <x v="5"/>
    <s v="Dusun 2 Kampung Tempel Desa Bandar Lama Kecamatan Kualu Selatan Kabupaten Labuhan Batu Utara Provinsi Sumatera Utara"/>
    <x v="0"/>
    <s v="SUM-SU-AKK-2253"/>
    <s v="BANDAR_LAMA"/>
    <x v="0"/>
    <x v="0"/>
    <x v="1"/>
    <s v="SUMBAGUT"/>
    <s v="Sumatera Utara"/>
    <s v="Kab. Labuhanbatu Utara"/>
    <n v="6618109"/>
    <d v="2022-03-07T00:00:00"/>
    <d v="2022-03-07T00:00:00"/>
    <n v="52"/>
    <x v="1"/>
    <d v="2022-08-04T00:00:00"/>
    <s v="W32-2022"/>
    <s v="Aug-2022"/>
    <s v="TBD"/>
    <s v="TBD"/>
    <s v="TBD"/>
    <s v="TBD"/>
    <x v="0"/>
    <s v="TBD"/>
    <s v="TBD"/>
    <x v="0"/>
    <s v="TBD"/>
    <s v="MW"/>
    <d v="2022-04-10T00:00:00"/>
    <d v="2022-04-11T00:00:00"/>
    <m/>
    <m/>
    <m/>
    <d v="2022-04-22T00:00:00"/>
    <m/>
    <m/>
    <m/>
    <m/>
    <m/>
    <m/>
    <s v="CME"/>
    <x v="21"/>
    <s v="12.EXCAVATION OG"/>
    <x v="12"/>
    <s v="28:04:22-13:04:22: EXCAVATION_x000a_10:04:22-06:04:22: BOUWPLANK_x000a_03:04:22-23:03:22: IW CLEAR_x000a_20:03:22: IW OG_x000a_16:03:22-15:03:22: VALIDASI RNP TNP_x000a_13:03:22-09:03:22: SURVEY OG &amp; MITRA ASSIGNMENT_x000a_07:03:22: SPK RECEIVED"/>
  </r>
  <r>
    <s v="BOGOR_LEUWISADENG"/>
    <x v="4"/>
    <s v="TB"/>
    <s v="106°50.25.77'E"/>
    <s v="6°17.20.28'S"/>
    <n v="40"/>
    <s v="60/180/280"/>
    <n v="2022"/>
    <x v="15"/>
    <s v=""/>
    <x v="2"/>
    <s v="JAW-JB-CBI-0148"/>
    <s v="BOGOR_LEUWISADENG"/>
    <x v="0"/>
    <x v="0"/>
    <x v="3"/>
    <s v="JABODETABEK"/>
    <s v="Jawa Barat"/>
    <s v="Kab. Bogor"/>
    <n v="6618110"/>
    <d v="2022-03-07T00:00:00"/>
    <d v="2022-03-07T00:00:00"/>
    <n v="52"/>
    <x v="1"/>
    <d v="2022-08-04T00:00:00"/>
    <s v="W32-2022"/>
    <s v="Aug-2022"/>
    <s v="TBD"/>
    <s v="TBD"/>
    <s v="TBD"/>
    <s v="TBD"/>
    <x v="0"/>
    <s v="TBD"/>
    <s v="TBD"/>
    <x v="0"/>
    <s v="TBD"/>
    <s v="MW"/>
    <m/>
    <m/>
    <m/>
    <m/>
    <m/>
    <m/>
    <m/>
    <m/>
    <m/>
    <m/>
    <m/>
    <m/>
    <s v="SITAC"/>
    <x v="7"/>
    <s v="07.SITAC PROCESS"/>
    <x v="12"/>
    <s v="28:04:22-13:04:22: IW OG_x000a_10:04:22-06:04:22: VALIDASI RNP TNP_x000a_05:04:22: NEEED CONFIRM APA BISA DI KETINGGIAN 50?_x000a_03:04:22-01:04:22: VALIDASI RNP TNP_x000a_30:03:22-20:03:22: IW OG_x000a_16:03:22-15:03:22: VALIDASI RNP TNP_x000a_13:03:22-09:03:22: SURVEY OG &amp; MITRA ASSIGNMENT_x000a_07:03:22: SPK RECEIVED"/>
  </r>
  <r>
    <s v="UTAMA_CENGKARENG_BARAT"/>
    <x v="4"/>
    <s v="TB"/>
    <s v="106°43.24.6'E"/>
    <s v="6°8.59.69'S"/>
    <n v="25"/>
    <s v="90/210/330"/>
    <n v="2022"/>
    <x v="5"/>
    <s v=""/>
    <x v="2"/>
    <s v="JAW-JK-GGP-0444"/>
    <s v="UTAMA_CENGKARENG_BARAT"/>
    <x v="0"/>
    <x v="0"/>
    <x v="3"/>
    <s v="JABODETABEK"/>
    <s v="DKI Jakarta"/>
    <s v="Kota Adm. Jakarta Barat"/>
    <n v="6618106"/>
    <d v="2022-03-07T00:00:00"/>
    <d v="2022-03-07T00:00:00"/>
    <n v="52"/>
    <x v="1"/>
    <d v="2022-08-04T00:00:00"/>
    <s v="W32-2022"/>
    <s v="Aug-2022"/>
    <s v="TBD"/>
    <s v="TBD"/>
    <s v="TBD"/>
    <s v="TBD"/>
    <x v="0"/>
    <s v="TBD"/>
    <s v="TBD"/>
    <x v="0"/>
    <s v="TBD"/>
    <s v="MW"/>
    <m/>
    <m/>
    <m/>
    <m/>
    <m/>
    <m/>
    <m/>
    <m/>
    <m/>
    <m/>
    <m/>
    <m/>
    <s v="PRESITAC"/>
    <x v="26"/>
    <s v="05.REHUNTING"/>
    <x v="12"/>
    <s v="28:04:22-13:04:22: REHUNTING_x000a_10:04:22-03:04:22: IW OG_x000a_30:03:22-09:02:22: SURVEY OG_x000a_07:02:22: SPK RELEASED"/>
  </r>
  <r>
    <s v="PETERNAKAN_KAPUK_CENGKARENG"/>
    <x v="4"/>
    <s v="TB"/>
    <s v="106°46.0.7'E"/>
    <s v="6°8.37.01'S"/>
    <n v="25"/>
    <s v="90/210/330"/>
    <n v="2022"/>
    <x v="5"/>
    <s v=""/>
    <x v="2"/>
    <s v="JAW-JK-GGP-0446"/>
    <s v="PETERNAKAN_KAPUK_CENGKARENG"/>
    <x v="0"/>
    <x v="0"/>
    <x v="3"/>
    <s v="JABODETABEK"/>
    <s v="DKI Jakarta"/>
    <s v="Kota Adm. Jakarta Barat"/>
    <n v="6618106"/>
    <d v="2022-03-07T00:00:00"/>
    <d v="2022-03-07T00:00:00"/>
    <n v="52"/>
    <x v="1"/>
    <d v="2022-08-04T00:00:00"/>
    <s v="W32-2022"/>
    <s v="Aug-2022"/>
    <s v="TBD"/>
    <s v="TBD"/>
    <s v="TBD"/>
    <s v="TBD"/>
    <x v="0"/>
    <s v="TBD"/>
    <s v="TBD"/>
    <x v="0"/>
    <s v="TBD"/>
    <s v="MW"/>
    <m/>
    <m/>
    <m/>
    <m/>
    <m/>
    <m/>
    <m/>
    <m/>
    <m/>
    <m/>
    <m/>
    <m/>
    <s v="PRESITAC"/>
    <x v="26"/>
    <s v="05.REHUNTING"/>
    <x v="12"/>
    <s v="28:04:22-13:04:22: REHUNTING_x000a_10:04:22-03:04:22: IW OG_x000a_30:03:22-09:02:22: SURVEY OG_x000a_07:02:22: SPK RELEASED"/>
  </r>
  <r>
    <s v="JELAMBAR_BARAT_GROGOL"/>
    <x v="4"/>
    <s v="TB"/>
    <s v="106°47.5.74'E"/>
    <s v="6°8.59.68'S"/>
    <n v="25"/>
    <s v="90/210/330"/>
    <n v="2022"/>
    <x v="5"/>
    <s v=""/>
    <x v="2"/>
    <s v="JAW-JK-GGP-0442"/>
    <s v="JELAMBAR_BARAT_GROGOL"/>
    <x v="0"/>
    <x v="0"/>
    <x v="3"/>
    <s v="JABODETABEK"/>
    <s v="DKI Jakarta"/>
    <s v="Kota Adm. Jakarta Barat"/>
    <n v="6618106"/>
    <d v="2022-03-07T00:00:00"/>
    <d v="2022-03-07T00:00:00"/>
    <n v="52"/>
    <x v="1"/>
    <d v="2022-08-04T00:00:00"/>
    <s v="W32-2022"/>
    <s v="Aug-2022"/>
    <s v="TBD"/>
    <s v="TBD"/>
    <s v="TBD"/>
    <s v="TBD"/>
    <x v="0"/>
    <s v="TBD"/>
    <s v="TBD"/>
    <x v="0"/>
    <s v="TBD"/>
    <s v="MW"/>
    <m/>
    <m/>
    <m/>
    <m/>
    <m/>
    <m/>
    <m/>
    <m/>
    <m/>
    <m/>
    <m/>
    <m/>
    <s v="PRESITAC"/>
    <x v="26"/>
    <s v="05.REHUNTING"/>
    <x v="12"/>
    <s v="28:04:22-13:04:22: REHUNTING_x000a_10:04:22-03:04:22: IW OG_x000a_30:03:22-09:02:22: SURVEY OG_x000a_07:02:22: SPK RELEASED"/>
  </r>
  <r>
    <s v="RAWASARI_BARAT"/>
    <x v="4"/>
    <s v="TB"/>
    <s v="106°52.1.52'E"/>
    <s v="6°10.59.0'S"/>
    <n v="30"/>
    <s v="40/210/295"/>
    <s v="2022-2024"/>
    <x v="6"/>
    <s v="Jl. Cempaka Putih Barat, RT. 003 RW. 007 Cempaka Putih Barat, Cempaka Putih, Kota Jakarta Pusat, DKI Jakarta"/>
    <x v="2"/>
    <s v="JAW-JK-KYB-0468"/>
    <s v="RAWASARI_BARAT"/>
    <x v="0"/>
    <x v="0"/>
    <x v="4"/>
    <s v="JABODETABEK"/>
    <s v="DKI Jakarta"/>
    <s v="Kota Adm. Jakarta Pusat"/>
    <n v="6617948"/>
    <d v="2022-01-25T00:00:00"/>
    <d v="2022-01-28T00:00:00"/>
    <n v="93"/>
    <x v="3"/>
    <d v="2022-06-24T00:00:00"/>
    <s v="W26-2022"/>
    <s v="Jun-2022"/>
    <s v="TBD"/>
    <s v="TBD"/>
    <s v="TBD"/>
    <s v="TBD"/>
    <x v="0"/>
    <s v="TBD"/>
    <s v="TBD"/>
    <x v="0"/>
    <s v="TBD"/>
    <s v="MW"/>
    <m/>
    <m/>
    <m/>
    <m/>
    <m/>
    <m/>
    <m/>
    <m/>
    <m/>
    <m/>
    <m/>
    <m/>
    <s v="PRESITAC"/>
    <x v="26"/>
    <s v="05.REHUNTING"/>
    <x v="80"/>
    <s v="28:04:22-13:04:22: REHUNTING_x000a_10:04:22-25:03:22: PROPOSE MCP_x000a_23:03:22-28:02:22: REKOM OG_x000a_23:02:22: IW CLEAR_x000a_20:02:22-16:02:22: VALIDASI RNP TNP_x000a_13:02:22-30:01:22: SURVEY OG_x000a_28:01:22: SPK RECEIVED FROM EMAIL LMS"/>
  </r>
  <r>
    <s v="TAKTAKAN_CILOWONG_SERANG"/>
    <x v="4"/>
    <s v="TB"/>
    <s v="106°4.46.94'E"/>
    <s v="6°8.59.46'S"/>
    <n v="70"/>
    <s v="50/120/250"/>
    <n v="2022"/>
    <x v="5"/>
    <s v="JL.Takari Lingk.Cilowong Mesjid RT.001/RW.002 Kel.Cibendung, Kec.Taktakan, Kota Serang, Provinsi Banten"/>
    <x v="2"/>
    <s v="JAW-BT-SRG-0060"/>
    <s v="TAKTAKAN_CILOWONG_SERANG"/>
    <x v="0"/>
    <x v="0"/>
    <x v="3"/>
    <s v="JABODETABEK"/>
    <s v="Banten"/>
    <s v="Kab. Serang"/>
    <n v="6618106"/>
    <d v="2022-03-07T00:00:00"/>
    <d v="2022-03-07T00:00:00"/>
    <n v="52"/>
    <x v="1"/>
    <d v="2022-08-04T00:00:00"/>
    <s v="W32-2022"/>
    <s v="Aug-2022"/>
    <s v="TBD"/>
    <s v="TBD"/>
    <s v="TBD"/>
    <s v="TBD"/>
    <x v="0"/>
    <s v="TBD"/>
    <s v="TBD"/>
    <x v="0"/>
    <s v="TBD"/>
    <s v="MW"/>
    <m/>
    <m/>
    <s v="LMS NY"/>
    <s v="LMS NY"/>
    <e v="#N/A"/>
    <m/>
    <m/>
    <m/>
    <m/>
    <m/>
    <m/>
    <m/>
    <s v="SITAC"/>
    <x v="27"/>
    <s v="07.SITAC PROCESS"/>
    <x v="12"/>
    <s v="28:04:22-13:04:22: REKOM_x000a_10:04:22-25:03:22: IW CLEAR, PREPARE REKOM_x000a_23:03:22-20:03:22: IW OG_x000a_16:03:22-13:03:22: VALIDASI RNP TNP OG_x000a_12:03:22-09:03:22: SURVEY OG &amp; MITRA ASSIGNMENT_x000a_07:03:22: SPK RECEIVED"/>
  </r>
  <r>
    <s v="RANCABUGEL_MEKARJAYA"/>
    <x v="4"/>
    <s v="TB"/>
    <s v="106°2.6.66'E"/>
    <s v="6°23.37.19'S"/>
    <n v="55"/>
    <s v="20/120/220"/>
    <n v="2022"/>
    <x v="5"/>
    <s v="Kp.Pasir Pogor RT.09 RW.05 Desa Bugel Kecamatan Mekarjaya -Pandegelang"/>
    <x v="2"/>
    <s v="JAW-BT-PDG-0628"/>
    <s v="RANCABUGEL_MEKARJAYA"/>
    <x v="0"/>
    <x v="0"/>
    <x v="3"/>
    <s v="JABODETABEK"/>
    <s v="Banten"/>
    <s v="Kab. Pandeglang"/>
    <n v="6618106"/>
    <d v="2022-03-07T00:00:00"/>
    <d v="2022-03-07T00:00:00"/>
    <n v="52"/>
    <x v="1"/>
    <d v="2022-08-04T00:00:00"/>
    <s v="W32-2022"/>
    <s v="Aug-2022"/>
    <s v="TBD"/>
    <s v="TBD"/>
    <s v="TBD"/>
    <s v="TBD"/>
    <x v="0"/>
    <s v="TBD"/>
    <s v="TBD"/>
    <x v="0"/>
    <s v="TBD"/>
    <s v="MW"/>
    <m/>
    <m/>
    <s v="LMS NY"/>
    <s v="LMS NY"/>
    <e v="#N/A"/>
    <m/>
    <m/>
    <m/>
    <m/>
    <m/>
    <m/>
    <m/>
    <s v="SITAC"/>
    <x v="27"/>
    <s v="07.SITAC PROCESS"/>
    <x v="12"/>
    <s v="28:04:22-13:04:22: REKOM_x000a_10:04:22-27:03:22: IW CLEAR_x000a_23:03:22-20:03:22: IW OG_x000a_16:03:22-15:03:22: VALIDASI RNP TNP_x000a_13:03:22-09:03:22: SURVEY OG &amp; MITRA ASSIGNMENT_x000a_07:03:22: SPK RECEIVED"/>
  </r>
  <r>
    <s v="HARJASARI BOGOR"/>
    <x v="19"/>
    <s v="TB"/>
    <s v="106°50.28.1'E"/>
    <s v="6°39.9.76'S"/>
    <n v="30"/>
    <s v="100/190/335"/>
    <m/>
    <x v="22"/>
    <m/>
    <x v="2"/>
    <s v="JAW-JB-BGR-0239"/>
    <s v="HARJASARI BOGOR"/>
    <x v="0"/>
    <x v="0"/>
    <x v="3"/>
    <s v="JABODETABEK"/>
    <s v="Jawa Barat"/>
    <s v="Kota Bogor"/>
    <n v="6618206"/>
    <d v="2022-04-12T00:00:00"/>
    <d v="2022-04-12T00:00:00"/>
    <n v="16"/>
    <x v="4"/>
    <d v="2022-09-09T00:00:00"/>
    <s v="W37-2022"/>
    <s v="Sep-2022"/>
    <s v="TBD"/>
    <s v="TBD"/>
    <s v="TBD"/>
    <s v="TBD"/>
    <x v="0"/>
    <s v="TBD"/>
    <s v="TBD"/>
    <x v="0"/>
    <s v="TBD"/>
    <m/>
    <m/>
    <m/>
    <m/>
    <m/>
    <m/>
    <m/>
    <m/>
    <m/>
    <m/>
    <m/>
    <m/>
    <m/>
    <s v="PRESITAC"/>
    <x v="8"/>
    <s v="03.SURVEY PROCESS"/>
    <x v="12"/>
    <s v="28:04:22-13:04:22: SURVEY OG_x000a_12:04:22: SPK RELEASED"/>
  </r>
  <r>
    <m/>
    <x v="20"/>
    <s v="TB"/>
    <s v="119°32.41.37'null"/>
    <s v="8°35.1.72'S"/>
    <n v="50"/>
    <s v="85/160/260"/>
    <m/>
    <x v="23"/>
    <m/>
    <x v="4"/>
    <s v="NUS-NT-LBJ-0252"/>
    <s v="PULAU KOMODO"/>
    <x v="0"/>
    <x v="0"/>
    <x v="0"/>
    <s v="BALINUSRA"/>
    <s v="Nusa Tenggara Timur"/>
    <s v="Kab. Manggarai Barat"/>
    <n v="6618205"/>
    <d v="2022-04-12T00:00:00"/>
    <d v="2022-04-12T00:00:00"/>
    <n v="16"/>
    <x v="4"/>
    <d v="2022-09-09T00:00:00"/>
    <s v="W37-2022"/>
    <s v="Sep-2022"/>
    <s v="TBD"/>
    <s v="TBD"/>
    <s v="TBD"/>
    <s v="TBD"/>
    <x v="0"/>
    <s v="TBD"/>
    <s v="TBD"/>
    <x v="0"/>
    <s v="TBD"/>
    <m/>
    <m/>
    <m/>
    <m/>
    <m/>
    <m/>
    <m/>
    <m/>
    <m/>
    <m/>
    <m/>
    <m/>
    <m/>
    <s v="NY STIP"/>
    <x v="8"/>
    <s v="03.SURVEY PROCESS"/>
    <x v="81"/>
    <s v="28:04:22-13:04:22: TBG PROPOSE DROP, SAR ON TAMAN NASIONAL KOMODO, POTENTIAL DELAY LT &gt; 360D_x000a_12:04:22: SPK RECEIVED"/>
  </r>
  <r>
    <m/>
    <x v="20"/>
    <s v="TB"/>
    <s v="119°34.7.49'null"/>
    <s v="8°39.26.34'S"/>
    <n v="50"/>
    <s v="20/170/280"/>
    <m/>
    <x v="23"/>
    <m/>
    <x v="4"/>
    <s v="NUS-NT-LBJ-0253"/>
    <s v="PULAU PADAR"/>
    <x v="0"/>
    <x v="0"/>
    <x v="0"/>
    <s v="BALINUSRA"/>
    <s v="Nusa Tenggara Timur"/>
    <s v="Kab. Manggarai Barat"/>
    <n v="6618205"/>
    <d v="2022-04-12T00:00:00"/>
    <d v="2022-04-12T00:00:00"/>
    <n v="16"/>
    <x v="4"/>
    <d v="2022-09-09T00:00:00"/>
    <s v="W37-2022"/>
    <s v="Sep-2022"/>
    <s v="TBD"/>
    <s v="TBD"/>
    <s v="TBD"/>
    <s v="TBD"/>
    <x v="0"/>
    <s v="TBD"/>
    <s v="TBD"/>
    <x v="0"/>
    <s v="TBD"/>
    <m/>
    <m/>
    <m/>
    <m/>
    <m/>
    <m/>
    <m/>
    <m/>
    <m/>
    <m/>
    <m/>
    <m/>
    <m/>
    <s v="NY STIP"/>
    <x v="8"/>
    <s v="03.SURVEY PROCESS"/>
    <x v="81"/>
    <s v="28:04:22-13:04:22: TBG PROPOSE DROP, SAR ON TAMAN NASIONAL KOMODO, POTENTIAL DELAY LT &gt; 360D_x000a_12:04:22: SPK RECEIVED"/>
  </r>
  <r>
    <m/>
    <x v="20"/>
    <s v="TB"/>
    <s v="119°43.13.94'null"/>
    <s v="8°34.31.64'S"/>
    <n v="50"/>
    <s v="10/150/265"/>
    <m/>
    <x v="23"/>
    <m/>
    <x v="4"/>
    <s v="NUS-NT-LBJ-0251"/>
    <s v="PAPA GARANG"/>
    <x v="0"/>
    <x v="0"/>
    <x v="0"/>
    <s v="BALINUSRA"/>
    <s v="Nusa Tenggara Timur"/>
    <s v="Kab. Manggarai Barat"/>
    <n v="6618205"/>
    <d v="2022-04-12T00:00:00"/>
    <d v="2022-04-12T00:00:00"/>
    <n v="16"/>
    <x v="4"/>
    <d v="2022-09-09T00:00:00"/>
    <s v="W37-2022"/>
    <s v="Sep-2022"/>
    <s v="TBD"/>
    <s v="TBD"/>
    <s v="TBD"/>
    <s v="TBD"/>
    <x v="0"/>
    <s v="TBD"/>
    <s v="TBD"/>
    <x v="0"/>
    <s v="TBD"/>
    <m/>
    <m/>
    <m/>
    <m/>
    <m/>
    <m/>
    <m/>
    <m/>
    <m/>
    <m/>
    <m/>
    <m/>
    <m/>
    <s v="NY STIP"/>
    <x v="8"/>
    <s v="03.SURVEY PROCESS"/>
    <x v="81"/>
    <s v="28:04:22-13:04:22: TBG PROPOSE DROP, SAR ON TAMAN NASIONAL KOMODO, POTENTIAL DELAY LT &gt; 360D_x000a_12:04:22: SPK RECEIVED"/>
  </r>
  <r>
    <s v="REPEATER BUKIT TENGKORAK"/>
    <x v="7"/>
    <s v="TB"/>
    <s v="104°43.45.19'E"/>
    <s v="0°12.15.66'S"/>
    <n v="70"/>
    <n v="347"/>
    <m/>
    <x v="18"/>
    <s v="Dusun II Kerandin RT.002 RW.004 Desa Kerandin Kec.Lingga Timur Kab.Lingga Propinsi Kepulauan Riau"/>
    <x v="0"/>
    <s v="SUM-KR-DKL-0637"/>
    <s v="REPEATER BUKIT TENGKORAK"/>
    <x v="0"/>
    <x v="0"/>
    <x v="1"/>
    <s v="SUMBAGTENG"/>
    <s v="Kepulauan Riau"/>
    <s v="Kab. Lingga"/>
    <n v="6618120"/>
    <d v="2022-03-08T00:00:00"/>
    <d v="2022-03-09T00:00:00"/>
    <n v="51"/>
    <x v="1"/>
    <d v="2022-08-05T00:00:00"/>
    <s v="W32-2022"/>
    <s v="Aug-2022"/>
    <s v="TBD"/>
    <s v="TBD"/>
    <s v="TBD"/>
    <s v="TBD"/>
    <x v="0"/>
    <s v="TBD"/>
    <s v="TBD"/>
    <x v="0"/>
    <s v="TBD"/>
    <m/>
    <d v="2022-04-11T00:00:00"/>
    <d v="2022-04-13T00:00:00"/>
    <m/>
    <m/>
    <m/>
    <m/>
    <m/>
    <m/>
    <m/>
    <m/>
    <m/>
    <m/>
    <s v="RFC"/>
    <x v="19"/>
    <s v="10.CME PREPARATION"/>
    <x v="12"/>
    <s v="28:04:22-17:04:22: DESIGN OG_x000a_13:04:22-10:04:22: PRESPARE CME_x000a_06:04:22-03:04:22: REKOM_x000a_30:03:22-21:03:22: IW OG_x000a_20:03:22-15:03:22: VALIDASI RNP TNP_x000a_13:03:22: MITRA ASSIGNMENT_x000a_09:02:22: SPK RELEASED"/>
  </r>
  <r>
    <s v="REPEATER SEKOTONG"/>
    <x v="7"/>
    <s v="TB"/>
    <s v="116°3.14.15'E"/>
    <s v="8°50.28.78'S"/>
    <n v="72"/>
    <s v="173/353"/>
    <n v="2022"/>
    <x v="5"/>
    <s v=""/>
    <x v="0"/>
    <s v="NUS-NB-GRG-5399"/>
    <s v="REPEATER SEKOTONG"/>
    <x v="0"/>
    <x v="0"/>
    <x v="0"/>
    <s v="BALINUSRA"/>
    <s v="Nusa Tenggara Barat"/>
    <s v="Kab. Lombok Barat"/>
    <n v="6618093"/>
    <d v="2022-03-03T00:00:00"/>
    <d v="2022-03-04T00:00:00"/>
    <n v="56"/>
    <x v="1"/>
    <d v="2022-07-31T00:00:00"/>
    <s v="W32-2022"/>
    <s v="Jul-2022"/>
    <s v="TBD"/>
    <s v="TBD"/>
    <s v="TBD"/>
    <s v="TBD"/>
    <x v="0"/>
    <s v="TBD"/>
    <s v="TBD"/>
    <x v="0"/>
    <s v="TBD"/>
    <s v="MW"/>
    <m/>
    <m/>
    <m/>
    <m/>
    <m/>
    <m/>
    <m/>
    <m/>
    <m/>
    <m/>
    <m/>
    <m/>
    <s v="PRESITAC"/>
    <x v="26"/>
    <s v="05.REHUNTING"/>
    <x v="70"/>
    <s v="28:04:22-17:04:22: REHUNTING TITIK ARAHAN_x000a_13:04:22-06:04:22: VALIDASI TNP_x000a_03:04:22-09:03:22: SURVEY OG_x000a_07:03:22: SPK RECEIVED"/>
  </r>
  <r>
    <s v="MATARAM RELOCATION"/>
    <x v="2"/>
    <s v="TB"/>
    <s v="116°7.24.25'E"/>
    <s v="8°35.23.46'S"/>
    <n v="30"/>
    <s v="80/210/300 "/>
    <n v="2022"/>
    <x v="14"/>
    <s v=""/>
    <x v="1"/>
    <s v="NUS-NB-MTR-5406"/>
    <s v="MATARAM RELOCATION"/>
    <x v="0"/>
    <x v="0"/>
    <x v="0"/>
    <s v="BALINUSRA"/>
    <s v="Nusa Tenggara Barat"/>
    <s v="Kota Mataram"/>
    <n v="6618043"/>
    <d v="2022-02-15T00:00:00"/>
    <d v="2022-02-16T00:00:00"/>
    <n v="72"/>
    <x v="2"/>
    <d v="2022-07-15T00:00:00"/>
    <s v="W29-2022"/>
    <s v="Jul-2022"/>
    <s v="TBD"/>
    <s v="TBD"/>
    <s v="TBD"/>
    <s v="TBD"/>
    <x v="0"/>
    <s v="TBD"/>
    <s v="TBD"/>
    <x v="0"/>
    <s v="TBD"/>
    <s v="MW"/>
    <m/>
    <m/>
    <m/>
    <m/>
    <m/>
    <m/>
    <m/>
    <m/>
    <m/>
    <m/>
    <m/>
    <m/>
    <s v="PRESITAC"/>
    <x v="26"/>
    <s v="05.REHUNTING"/>
    <x v="12"/>
    <s v="28:04:22-17:04:22: REHUNTING, IW FAILED_x000a_13:04:22: IW OG_x000a_10:04:22-22:03:22: VALIDASI RNP TNP_x000a_20:03:22-09:03:22: PREPARE KANDIDAT ROOFTOP_x000a_06:03:22-20:02:22: SURVEY OG_x000a_16:02:22: SPK RELEASED"/>
  </r>
  <r>
    <s v="PANGKALAN_PISANG"/>
    <x v="4"/>
    <s v="TB"/>
    <s v="101°48.40.04'E"/>
    <s v="0°43.2.85'N"/>
    <n v="50"/>
    <s v="0/80/180"/>
    <n v="2022"/>
    <x v="4"/>
    <s v="Jl. Masjid RT012 RW005 Dusun Suak Tandun, Kampung Pangkalan Pisang, Kec. Koto Gasib, Kab. Siak, Prov. Riau"/>
    <x v="0"/>
    <s v="SUM-RI-SAK-1161"/>
    <s v="PANGKALAN_PISANG"/>
    <x v="0"/>
    <x v="0"/>
    <x v="1"/>
    <s v="SUMBAGTENG"/>
    <s v="Riau"/>
    <s v="Kab. Siak"/>
    <n v="6617950"/>
    <d v="2022-01-25T00:00:00"/>
    <d v="2022-01-28T00:00:00"/>
    <n v="93"/>
    <x v="3"/>
    <d v="2022-06-24T00:00:00"/>
    <s v="W26-2022"/>
    <s v="Jun-2022"/>
    <s v="TBD"/>
    <s v="TBD"/>
    <s v="TBD"/>
    <s v="TBD"/>
    <x v="0"/>
    <s v="TBD"/>
    <s v="TBD"/>
    <x v="0"/>
    <s v="TBD"/>
    <s v="MW"/>
    <d v="2022-04-28T00:00:00"/>
    <m/>
    <m/>
    <m/>
    <m/>
    <m/>
    <m/>
    <m/>
    <m/>
    <m/>
    <m/>
    <m/>
    <s v="SITAC"/>
    <x v="27"/>
    <s v="07.SITAC PROCESS"/>
    <x v="12"/>
    <s v="28:04:22-17:04:22: REKOM_x000a_13:04:22-01:04:22: VALIDASI RNP TNP_x000a_30:03:22-20:03:22: REHUNTING_x000a_16:03:22-20:02:22: IW OG_x000a_17:02:22: VALIDASI RNP TNP OG, IW FAILED_x000a_16:02:22-13:02:22: IW OG_x000a_09:02:22: VALIDASI RNP TNP OG_x000a_08:02:22-30:01:22: SURVEY OG_x000a_28:01:22: SPK RECEIVED FROM EMAIL LMS"/>
  </r>
  <r>
    <s v="KELURAHAN_BANJAR_XII"/>
    <x v="4"/>
    <s v="TB"/>
    <s v="100°56.53.34'E"/>
    <s v="1°36.6.56'N"/>
    <n v="50"/>
    <s v="0/100/290"/>
    <n v="2022"/>
    <x v="4"/>
    <s v="Jl. Dusun Karya RT 017 RW 07 Kelurahan Banjar XII Kec.Tanah Putih Kab. Rokan Hilir_x000a_Prov. Riau."/>
    <x v="0"/>
    <s v="SUM-RI-UJT-0957"/>
    <s v="KELURAHAN_BANJAR_XII"/>
    <x v="0"/>
    <x v="0"/>
    <x v="1"/>
    <s v="SUMBAGTENG"/>
    <s v="Riau"/>
    <s v="Kab. Rokan Hilir"/>
    <n v="6617950"/>
    <d v="2022-01-25T00:00:00"/>
    <d v="2022-01-28T00:00:00"/>
    <n v="93"/>
    <x v="3"/>
    <d v="2022-06-24T00:00:00"/>
    <s v="W26-2022"/>
    <s v="Jun-2022"/>
    <s v="TBD"/>
    <s v="TBD"/>
    <s v="TBD"/>
    <s v="TBD"/>
    <x v="0"/>
    <s v="TBD"/>
    <s v="TBD"/>
    <x v="0"/>
    <s v="TBD"/>
    <s v="MW"/>
    <d v="2022-04-26T00:00:00"/>
    <m/>
    <m/>
    <m/>
    <m/>
    <m/>
    <m/>
    <m/>
    <m/>
    <m/>
    <m/>
    <m/>
    <s v="RFC"/>
    <x v="11"/>
    <s v="10.CME PREPARATION"/>
    <x v="12"/>
    <s v="28:04:22-17:04:22: RFC_x000a_13:04:22-06:04:22: REKOM_x000a_03:04:22-16:02:22: IW OG_x000a_13:02:22-11:02:22: VALIDASI RNP TNP_x000a_09:02:22-30:01:22: SURVEY OG_x000a_28:01:22: SPK RECEIVED FROM EMAIL LMS"/>
  </r>
  <r>
    <s v="KARANGLO_KARANGANYAR"/>
    <x v="4"/>
    <s v="TB"/>
    <s v="111°6.34.74'E"/>
    <s v="7°37.45.59'S"/>
    <n v="60"/>
    <s v="90/210/330"/>
    <s v="2022-2024"/>
    <x v="6"/>
    <s v=""/>
    <x v="3"/>
    <s v="JAW-JT-KRG-2158"/>
    <s v="KARANGLO_KARANGANYAR"/>
    <x v="0"/>
    <x v="0"/>
    <x v="2"/>
    <s v="JATENG"/>
    <s v="Jawa Tengah"/>
    <s v="Kab. Karanganyar"/>
    <n v="6617948"/>
    <d v="2022-01-25T00:00:00"/>
    <d v="2022-01-28T00:00:00"/>
    <n v="93"/>
    <x v="3"/>
    <d v="2022-06-24T00:00:00"/>
    <s v="W26-2022"/>
    <s v="Jun-2022"/>
    <s v="TBD"/>
    <s v="TBD"/>
    <s v="TBD"/>
    <s v="TBD"/>
    <x v="0"/>
    <s v="TBD"/>
    <s v="TBD"/>
    <x v="0"/>
    <s v="TBD"/>
    <s v="MW"/>
    <m/>
    <m/>
    <m/>
    <m/>
    <m/>
    <m/>
    <m/>
    <m/>
    <m/>
    <m/>
    <m/>
    <m/>
    <s v="PRESITAC"/>
    <x v="29"/>
    <s v="06.ERM PROCESS"/>
    <x v="12"/>
    <s v="28:04:22-17:04:22: RNP NOK, REHUNTING, LMS CHANGE TO NOKIA_x000a_13:04:22-15:03:22: VALIDASI RNP TNP_x000a_13:03:22-22:02:22: VALIDASI RNP TNP_x000a_20:02:22: REHUNTING_x000a_16:02:22-13:02:22: IW OG_x000a_09:02:22-08:02:22: REHUNTING, CANDIDATE NOK_x000a_06:02:22-04:02:22: VALIDASI RNP TNP OG_x000a_02:02:22-30:01:22: SURVEY OG_x000a_28:01:22: SPK RECEIVED FROM EMAIL LMS"/>
  </r>
  <r>
    <s v="SANUR BEACH VIEW RELOCATION"/>
    <x v="2"/>
    <s v="TB"/>
    <s v="115°15.44.16'E"/>
    <s v="8°42.4.45'S"/>
    <n v="30"/>
    <s v="10/100/210"/>
    <n v="2022"/>
    <x v="16"/>
    <s v=""/>
    <x v="1"/>
    <s v="BAL-BA-DPR-1531"/>
    <s v="SANUR BEACH VIEW RELOCATION"/>
    <x v="0"/>
    <x v="0"/>
    <x v="0"/>
    <s v="BALINUSRA"/>
    <s v="Bali"/>
    <s v="Kota Denpasar"/>
    <n v="6618016"/>
    <d v="2022-02-03T00:00:00"/>
    <d v="2022-02-04T00:00:00"/>
    <n v="84"/>
    <x v="2"/>
    <d v="2022-07-03T00:00:00"/>
    <s v="W28-2022"/>
    <s v="Jul-2022"/>
    <s v="TBD"/>
    <s v="TBD"/>
    <s v="TBD"/>
    <s v="TBD"/>
    <x v="0"/>
    <s v="TBD"/>
    <s v="TBD"/>
    <x v="0"/>
    <s v="TBD"/>
    <s v="MW"/>
    <m/>
    <m/>
    <m/>
    <m/>
    <m/>
    <m/>
    <m/>
    <m/>
    <m/>
    <m/>
    <m/>
    <m/>
    <s v="PRESITAC"/>
    <x v="7"/>
    <s v="07.SITAC PROCESS"/>
    <x v="12"/>
    <s v="28:04:22-17:04:22: TITIK YANG DISETUJUI HANYA BISA MCP, NEED CONFIRM PERANGKAT BTS GENDONG_x000a_13:04:22-07:04:22: VALIDASI RNP TNP_x000a_06:04:22-18:03:22: REHUNTING_x000a_16:03:22-11:03:22: VALIDASI RNP TNP_x000a_09:03:22: PREPARE KANDIDAT ROOFTOP_x000a_06:03:22-06:02:22: SURVEY OG_x000a_04:02:22: NEW SPK RELEASED"/>
  </r>
  <r>
    <s v="LANGENSARI_SUKARAJA"/>
    <x v="4"/>
    <s v="TB"/>
    <s v="106°58.45.86'E"/>
    <s v="6°52.55.62'S"/>
    <n v="50"/>
    <s v="80/200/320"/>
    <n v="2022"/>
    <x v="15"/>
    <s v=""/>
    <x v="2"/>
    <s v="JAW-JB-SBM-2468"/>
    <s v="LANGENSARI_SUKARAJA"/>
    <x v="0"/>
    <x v="0"/>
    <x v="3"/>
    <s v="JABODETABEK"/>
    <s v="Jawa Barat"/>
    <s v="Kab. Sukabumi"/>
    <n v="6618110"/>
    <d v="2022-03-07T00:00:00"/>
    <d v="2022-03-07T00:00:00"/>
    <n v="52"/>
    <x v="1"/>
    <d v="2022-08-04T00:00:00"/>
    <s v="W32-2022"/>
    <s v="Aug-2022"/>
    <s v="TBD"/>
    <s v="TBD"/>
    <s v="TBD"/>
    <s v="TBD"/>
    <x v="0"/>
    <s v="TBD"/>
    <s v="TBD"/>
    <x v="0"/>
    <s v="TBD"/>
    <s v="MW"/>
    <m/>
    <m/>
    <m/>
    <m/>
    <m/>
    <m/>
    <m/>
    <m/>
    <m/>
    <m/>
    <m/>
    <m/>
    <s v="PRESITAC"/>
    <x v="16"/>
    <s v="06.ERM PROCESS"/>
    <x v="12"/>
    <s v="28:04:22-17:04:22: VALIDASI RNP TNP_x000a_13:04:22: REHUNTING_x000a_12:04:22: VALIDASI RNP TNP_x000a_10:04:22-05:04:22: REHUNTING KANDIDAT NOK_x000a_03:04:22-01:04:22: VALIDASI RNP TNP_x000a_30:03:22-20:03:22: IW OG_x000a_16:03:22-15:03:22: VALIDASI RNP TNP_x000a_13:03:22-09:03:22: SURVEY OG &amp; MITRA ASSIGNMENT_x000a_07:03:22: SPK RECEIVED"/>
  </r>
  <r>
    <s v="REJO_MULYO_LEMPAKE"/>
    <x v="18"/>
    <s v="TB"/>
    <s v="117°11.42.51'E"/>
    <s v="0°23.56.98'S"/>
    <n v="50"/>
    <s v="40/185/235"/>
    <n v="2021"/>
    <x v="21"/>
    <s v="Jl. Rejo Mulyo RT 31 Kelurahan Lempake, Kecamatan Samarinda Utara, Kota Samarida, Provinsi Kalimantan Timur "/>
    <x v="0"/>
    <s v="KAL-KI-SMR-0994"/>
    <s v="REJO_MULYO_LEMPAKE"/>
    <x v="0"/>
    <x v="0"/>
    <x v="3"/>
    <s v="KALIMANTAN"/>
    <s v="Kalimantan Timur"/>
    <s v="Kota Samarinda"/>
    <n v="6617944"/>
    <d v="2022-01-24T00:00:00"/>
    <m/>
    <n v="94"/>
    <x v="3"/>
    <d v="2022-06-23T00:00:00"/>
    <s v="W26-2022"/>
    <s v="Jun-2022"/>
    <s v="TBD"/>
    <s v="TBD"/>
    <s v="TBD"/>
    <s v="TBD"/>
    <x v="0"/>
    <s v="TBD"/>
    <s v="TBD"/>
    <x v="0"/>
    <s v="TBD"/>
    <s v="MW"/>
    <d v="2022-04-28T00:00:00"/>
    <m/>
    <m/>
    <m/>
    <m/>
    <m/>
    <m/>
    <m/>
    <m/>
    <m/>
    <m/>
    <m/>
    <s v="SITAC"/>
    <x v="27"/>
    <s v="07.SITAC PROCESS"/>
    <x v="12"/>
    <s v="28:04:22-18:04:22: REKOM_x000a_17:04:22-28:03:22: IW OG_x000a_27:03:22: VALIDASI RNP TNP_x000a_23:03:22: REHUNTING_x000a_20:03:22-13:03:22: IW OG 7 OF 8 _x000a_09:03:22-28:02:22: IW OG_x000a_23:02:22: UNDER TNP REVIEW &amp; PARALEL IW_x000a_20:02:22-13:02:22: KANDIDAT REJECT, REHUNTING_x000a_12:02:22-02:02:22: SURVEY OG_x000a_30:01:22-26:01:22: MITRA ASSIGNMENT_x000a_24:01:22: SPK RELEASED"/>
  </r>
  <r>
    <s v="PANGERAN KEJAKSAN 2"/>
    <x v="4"/>
    <s v="TB"/>
    <s v="108°29.7.84'E"/>
    <s v="6°46.2.32'S"/>
    <n v="50"/>
    <s v="0/120/240"/>
    <n v="2022"/>
    <x v="9"/>
    <s v=""/>
    <x v="0"/>
    <s v="JAW-JB-SBR-4123"/>
    <s v="SUMBER_BABAKAN"/>
    <x v="0"/>
    <x v="0"/>
    <x v="2"/>
    <s v="JABAR"/>
    <s v="Jawa Barat"/>
    <s v="Kab. Cirebon"/>
    <n v="6618203"/>
    <d v="2022-04-11T00:00:00"/>
    <d v="2022-04-11T00:00:00"/>
    <n v="17"/>
    <x v="4"/>
    <d v="2022-09-08T00:00:00"/>
    <s v="W37-2022"/>
    <s v="Sep-2022"/>
    <s v="TBD"/>
    <s v="TBD"/>
    <s v="TBD"/>
    <s v="TBD"/>
    <x v="0"/>
    <s v="TBD"/>
    <s v="TBD"/>
    <x v="0"/>
    <s v="TBD"/>
    <m/>
    <m/>
    <m/>
    <m/>
    <m/>
    <m/>
    <m/>
    <m/>
    <m/>
    <m/>
    <m/>
    <m/>
    <m/>
    <s v="SITAC"/>
    <x v="7"/>
    <s v="07.SITAC PROCESS"/>
    <x v="12"/>
    <s v="28:04:22-19:04:22: IW ON GOING, PROPOSE COLO CANCEL_x000a_17:04:22-13:04:22: PROPOSE COLO_x000a_11:04:22: IW OG_x000a_10:04:22: PROPOSE TO COLO_x000a_06:04:22: MITRA ASSIGNMENT_x000a_05:04:22: SPK RECEIVED"/>
  </r>
  <r>
    <s v="PULAU_HARAPAN"/>
    <x v="4"/>
    <s v="TB"/>
    <s v="106°23.28.46'E"/>
    <s v="5°28.42.77'S"/>
    <n v="30"/>
    <s v="90/210/330"/>
    <n v="2022"/>
    <x v="4"/>
    <s v=""/>
    <x v="2"/>
    <s v="JAW-JK-KSU-1133"/>
    <s v="PULAU_HARAPAN"/>
    <x v="0"/>
    <x v="0"/>
    <x v="4"/>
    <s v="JABODETABEK"/>
    <s v="DKI Jakarta"/>
    <s v="Kab. Adm. Kep. Seribu"/>
    <n v="6617948"/>
    <d v="2022-01-25T00:00:00"/>
    <d v="2022-01-28T00:00:00"/>
    <n v="93"/>
    <x v="3"/>
    <d v="2022-06-24T00:00:00"/>
    <s v="W26-2022"/>
    <s v="Jun-2022"/>
    <s v="TBD"/>
    <s v="TBD"/>
    <s v="TBD"/>
    <s v="TBD"/>
    <x v="0"/>
    <s v="TBD"/>
    <s v="TBD"/>
    <x v="0"/>
    <s v="TBD"/>
    <s v="MW"/>
    <m/>
    <m/>
    <m/>
    <m/>
    <m/>
    <m/>
    <m/>
    <m/>
    <m/>
    <m/>
    <m/>
    <m/>
    <s v="SITAC"/>
    <x v="28"/>
    <s v="07.SITAC PROCESS"/>
    <x v="82"/>
    <s v="28:04:22-20:03:22: BAN/BAK ACTUAL, BUT KANDIDAT NY SUBMIT_x000a_16:03:22-30:01:22: SURVEY OG (PHE OSES)_x000a_28:01:22: SPK RECEIVED FROM EMAIL LMS"/>
  </r>
  <r>
    <s v="SETIA_KAWAN_KALI_ANYAR"/>
    <x v="4"/>
    <s v="TB"/>
    <s v="106°48.1.18'E"/>
    <s v="6°9.36.64'S"/>
    <n v="30"/>
    <s v="90/210/325"/>
    <s v="2022-2024"/>
    <x v="6"/>
    <s v=""/>
    <x v="2"/>
    <s v="JAW-JK-GGP-0456"/>
    <s v="SETIA_KAWAN_KALI_ANYAR"/>
    <x v="0"/>
    <x v="0"/>
    <x v="4"/>
    <s v="JABODETABEK"/>
    <s v="DKI Jakarta"/>
    <s v="Kota Adm. Jakarta Barat"/>
    <n v="6617948"/>
    <d v="2022-01-25T00:00:00"/>
    <d v="2022-01-28T00:00:00"/>
    <n v="93"/>
    <x v="3"/>
    <d v="2022-06-24T00:00:00"/>
    <s v="W26-2022"/>
    <s v="Jun-2022"/>
    <s v="TBD"/>
    <s v="TBD"/>
    <s v="TBD"/>
    <s v="TBD"/>
    <x v="0"/>
    <s v="TBD"/>
    <s v="TBD"/>
    <x v="0"/>
    <s v="TBD"/>
    <s v="MW"/>
    <m/>
    <m/>
    <m/>
    <m/>
    <m/>
    <m/>
    <m/>
    <m/>
    <m/>
    <m/>
    <m/>
    <m/>
    <s v="PRESITAC"/>
    <x v="26"/>
    <s v="05.REHUNTING"/>
    <x v="12"/>
    <s v="28:04:22-20:03:22: REHUNTING_x000a_16:03:22-06:03:22: REKOM OG_x000a_28:02:22: IW CLEAR &amp; PARALEL COLLECT DOC_x000a_23:02:22-16:02:22: IW OG_x000a_13:02:22-03:02:22: VALIDASI RNP TNP_x000a_02:02:22-30:01:22: SURVEY OG_x000a_28:01:22: SPK RECEIVED FROM EMAIL LMS"/>
  </r>
  <r>
    <s v="IBS GALAXI RAYA-JAKASAMPURNA"/>
    <x v="2"/>
    <s v="TB"/>
    <s v="106°58.6.46'E"/>
    <s v="6°15.0.25'S"/>
    <n v="32.5"/>
    <s v="90/210/330"/>
    <n v="2021"/>
    <x v="14"/>
    <s v="Jl. Galaxy Raya Ruko No.4, Kel. Jaka Sampurna RT.006 RW.09, Kec. Bekasi Barat, Kota Bekasi Prov. Jawa Barat"/>
    <x v="2"/>
    <s v="JAW-JB-BKS-0648"/>
    <s v="JAKASAMPURNA MALABAR RELOCATION 2"/>
    <x v="1"/>
    <x v="1"/>
    <x v="3"/>
    <s v="JABODETABEK"/>
    <s v="Jawa Barat"/>
    <s v="Kota Bekasi"/>
    <n v="6617758"/>
    <d v="2021-11-01T00:00:00"/>
    <m/>
    <n v="178"/>
    <x v="0"/>
    <d v="2021-12-01T00:00:00"/>
    <s v="W49-2021"/>
    <s v="Dec-2021"/>
    <s v="TBD"/>
    <s v="TBD"/>
    <s v="TBD"/>
    <d v="2022-01-14T00:00:00"/>
    <x v="21"/>
    <s v="Jan-2022"/>
    <d v="2022-02-28T00:00:00"/>
    <x v="18"/>
    <s v="Feb-2022"/>
    <s v="MW"/>
    <m/>
    <m/>
    <m/>
    <m/>
    <m/>
    <d v="2021-11-22T00:00:00"/>
    <m/>
    <m/>
    <m/>
    <m/>
    <m/>
    <m/>
    <m/>
    <x v="30"/>
    <s v="19.MECHANICAL &amp; ELECTRICAL OG"/>
    <x v="40"/>
    <s v="14:04:22: minus kwh_x000a_03:03:22-24:02:22: PREAPRE CME, NEW DESIGN_x000a_17:02:22: HOLD COMMCASE BY LL_x000a_02:02:22-16:01:22: PONDASI OG_x000a_12:01:22-12:21-15:12:21: STO DECLARE 22 NOV, EID TERIMA PO 15 DEC, PLAN RFI 14 JAN_x000a_15:12:21-28:11:21: STO DECLARED, WAIT RFI BY EID, EID WAIT PO FROM XL _x000a_21:11:21-07:11:21: NEED REVIEW RNP EID_x000a_03:11:21: ERM PROCESS"/>
  </r>
  <r>
    <s v="TANJUNG_RIAU_PERUMAHAN_RICCI2"/>
    <x v="18"/>
    <s v="TB"/>
    <s v="103°56.31.88'E"/>
    <s v="1°3.43.31'N"/>
    <n v="40"/>
    <s v="80/250/350"/>
    <n v="2021"/>
    <x v="21"/>
    <s v="RICCI 2 BLOK H1 NO.16 RT.01 RW.24 KELURAHAN TANJUNG RIAU KECAMATAN SEKUPANG KOTA BATAM"/>
    <x v="0"/>
    <s v="SUM-KR-BTM-0611"/>
    <s v="TANJUNG_RIAU_PERUMAHAN_RICCI2"/>
    <x v="0"/>
    <x v="0"/>
    <x v="1"/>
    <s v="SUMBAGTENG"/>
    <s v="Kepulauan Riau"/>
    <s v="Kota Batam"/>
    <n v="6617944"/>
    <d v="2022-01-24T00:00:00"/>
    <m/>
    <n v="94"/>
    <x v="3"/>
    <d v="2022-06-23T00:00:00"/>
    <s v="W26-2022"/>
    <s v="Jun-2022"/>
    <s v="TBD"/>
    <s v="TBD"/>
    <s v="TBD"/>
    <s v="TBD"/>
    <x v="0"/>
    <s v="TBD"/>
    <s v="TBD"/>
    <x v="0"/>
    <s v="TBD"/>
    <s v="MW"/>
    <d v="2022-03-07T00:00:00"/>
    <d v="2022-03-15T00:00:00"/>
    <m/>
    <m/>
    <m/>
    <m/>
    <m/>
    <m/>
    <m/>
    <m/>
    <m/>
    <m/>
    <s v="CME"/>
    <x v="15"/>
    <s v="11.BORE PILE OG"/>
    <x v="12"/>
    <s v="28:04:22-20:04:22: BOREPILE_x000a_17:04:22-10:04:22: PRESPARE CME_x000a_06:04:22-06:03:22: REKOM OG_x000a_28:02:22-20:02:22: PREPARE REKOM &amp; PARALEL PKS DI BATAM_x000a_16:02:22-09:02:22: IW OG_x000a_06:02:22: VALIDASI RNP TNP OG_x000a_02:02:22-26:01:22: SURVEY OG_x000a_24:01:22: SPK RELEASED"/>
  </r>
  <r>
    <s v="WAE_RII"/>
    <x v="4"/>
    <s v="TB"/>
    <s v="120°29.56.0'E"/>
    <s v="8°36.51.47'S"/>
    <n v="60"/>
    <s v="40/130/220"/>
    <n v="2022"/>
    <x v="4"/>
    <s v="Golo Ngorok Desa Wae Rii Kecamatan Wae Rii Kabupaten Manggarai"/>
    <x v="4"/>
    <s v="NUS-NT-RTG-0328"/>
    <s v="WAE_RII"/>
    <x v="0"/>
    <x v="0"/>
    <x v="0"/>
    <s v="BALINUSRA"/>
    <s v="Nusa Tenggara Timur"/>
    <s v="Kab. Manggarai"/>
    <n v="6617947"/>
    <d v="2022-01-25T00:00:00"/>
    <d v="2022-01-28T00:00:00"/>
    <n v="93"/>
    <x v="3"/>
    <d v="2022-06-24T00:00:00"/>
    <s v="W26-2022"/>
    <s v="Jun-2022"/>
    <s v="TBD"/>
    <s v="TBD"/>
    <s v="TBD"/>
    <s v="TBD"/>
    <x v="0"/>
    <s v="TBD"/>
    <s v="TBD"/>
    <x v="0"/>
    <s v="TBD"/>
    <s v="MW"/>
    <d v="2022-03-31T00:00:00"/>
    <d v="2022-04-04T00:00:00"/>
    <m/>
    <m/>
    <m/>
    <m/>
    <m/>
    <m/>
    <m/>
    <m/>
    <m/>
    <m/>
    <s v="CME"/>
    <x v="9"/>
    <s v="16.TOWER ERECTION OG"/>
    <x v="12"/>
    <s v="28:04:22-20:04:22: ERECTION_x000a_17:04:22: PREPARE ERECTION_x000a_14:04:22-10:04:22: REBARRING_x000a_06:04:22-03:04:22: EXCAVATION_x000a_30:03:22: BOUWPLANK_x000a_27:03:22-20:03:22: RFC, PREPARE CME_x000a_16:03:22-09:03:22: REKOM_x000a_06:03:22-28:02:22: IW CLEAR, PREPARE SOIL TEST_x000a_23:02:22: SOSWAR OG_x000a_20:02:22: IW CLEAR, PREPARE REKOM_x000a_16:02:22-08:02:22: IW OG_x000a_06:02:22-03:02:22: VALIDASI RNP TNP_x000a_02:02:22-30:01:22: SURVEY OG_x000a_28:01:22: SPK RECEIVED FROM EMAIL LMS"/>
  </r>
  <r>
    <s v="PARUNA_TEMBILAHAN_BARAT"/>
    <x v="4"/>
    <s v="TB"/>
    <s v="103°7.36.13'E"/>
    <s v="0°20.33.39'S"/>
    <n v="50"/>
    <s v="0/70/240"/>
    <n v="2022"/>
    <x v="10"/>
    <s v="Gg Keluarga RT 003 RW 003 Kelurahan Tembilahan Barat, Kecamatan Tembilahan Hulu, Kabupaten Indragiri Hilir, Provinsi Riau"/>
    <x v="0"/>
    <s v="SUM-RI-TBH-1088"/>
    <s v="PARUNA_TEMBILAHAN_BARAT"/>
    <x v="0"/>
    <x v="0"/>
    <x v="1"/>
    <s v="SUMBAGTENG"/>
    <s v="Riau"/>
    <s v="Kab. Indragiri Hilir"/>
    <n v="6618108"/>
    <d v="2022-03-07T00:00:00"/>
    <d v="2022-03-07T00:00:00"/>
    <n v="52"/>
    <x v="1"/>
    <d v="2022-08-04T00:00:00"/>
    <s v="W32-2022"/>
    <s v="Aug-2022"/>
    <s v="TBD"/>
    <s v="TBD"/>
    <s v="TBD"/>
    <s v="TBD"/>
    <x v="0"/>
    <s v="TBD"/>
    <s v="TBD"/>
    <x v="0"/>
    <s v="TBD"/>
    <s v="MW"/>
    <d v="2022-04-26T00:00:00"/>
    <m/>
    <m/>
    <m/>
    <m/>
    <m/>
    <m/>
    <m/>
    <m/>
    <m/>
    <m/>
    <m/>
    <s v="CME"/>
    <x v="21"/>
    <s v="12.EXCAVATION OG"/>
    <x v="12"/>
    <s v="28:04:22-20:04:22: EXCAVATION_x000a_17:04:22: RFC_x000a_13:04:22-10:04:22: REKOM_x000a_06:04:22-30:03:22: IW CLEAR_x000a_23:03:22-16:03:22: IW OG_x000a_15:03:22-15:03:22: VALIDASI RNP TNP_x000a_13:03:22: MITRA ASSIGNMENT_x000a_09:02:22: SPK RELEASED"/>
  </r>
  <r>
    <s v="MOJOROTO_DERMO"/>
    <x v="4"/>
    <s v="TB"/>
    <s v="112°0.3.94'E"/>
    <s v="7°46.20.73'S"/>
    <n v="40"/>
    <s v="5/105/230"/>
    <n v="2022"/>
    <x v="9"/>
    <s v=""/>
    <x v="0"/>
    <s v="JAW-JI-KDR-4311"/>
    <s v="MOJOROTO_DERMO"/>
    <x v="0"/>
    <x v="0"/>
    <x v="0"/>
    <s v="JATIM"/>
    <s v="Jawa Timur"/>
    <s v="Kota Kediri"/>
    <n v="6618175"/>
    <d v="2022-04-05T00:00:00"/>
    <d v="2022-04-05T00:00:00"/>
    <n v="23"/>
    <x v="4"/>
    <d v="2022-09-02T00:00:00"/>
    <s v="W36-2022"/>
    <s v="Sep-2022"/>
    <s v="TBD"/>
    <s v="TBD"/>
    <s v="TBD"/>
    <s v="TBD"/>
    <x v="0"/>
    <s v="TBD"/>
    <s v="TBD"/>
    <x v="0"/>
    <s v="TBD"/>
    <m/>
    <m/>
    <m/>
    <m/>
    <m/>
    <m/>
    <m/>
    <m/>
    <m/>
    <m/>
    <m/>
    <m/>
    <m/>
    <s v="PRESITAC"/>
    <x v="26"/>
    <s v="05.REHUNTING"/>
    <x v="12"/>
    <s v="28:04:22-20:04:22: REHUNTING_x000a_18:04:22: VALIDASI_x000a_17:04:22-10:04:22: SURVEY OG_x000a_06:04:22: MITRA ASSIGNMENT_x000a_05:04:22: SPK RECEIVED"/>
  </r>
  <r>
    <s v="MANGGAR_MEKAR_JAYA"/>
    <x v="4"/>
    <s v="TB"/>
    <s v="108°16.41.62'E"/>
    <s v="2°52.10.83'S"/>
    <n v="40"/>
    <s v="0/130/250"/>
    <n v="2022"/>
    <x v="6"/>
    <s v=""/>
    <x v="0"/>
    <s v="SUM-BB-MGR-0526"/>
    <s v="MANGGAR_MEKAR_JAYA"/>
    <x v="0"/>
    <x v="0"/>
    <x v="1"/>
    <s v="SUMBAGSEL"/>
    <s v="Kepulauan Bangka Belitung"/>
    <s v="Kab. Belitung Timur"/>
    <n v="6617949"/>
    <d v="2022-01-25T00:00:00"/>
    <d v="2022-01-28T00:00:00"/>
    <n v="93"/>
    <x v="3"/>
    <d v="2022-06-24T00:00:00"/>
    <s v="W26-2022"/>
    <s v="Jun-2022"/>
    <s v="TBD"/>
    <s v="TBD"/>
    <s v="TBD"/>
    <s v="TBD"/>
    <x v="0"/>
    <s v="TBD"/>
    <s v="TBD"/>
    <x v="0"/>
    <s v="TBD"/>
    <s v="MW"/>
    <m/>
    <m/>
    <m/>
    <m/>
    <m/>
    <m/>
    <m/>
    <m/>
    <m/>
    <m/>
    <m/>
    <m/>
    <s v="SITAC"/>
    <x v="7"/>
    <s v="07.SITAC PROCESS"/>
    <x v="12"/>
    <s v="28:04:22-20:04:22-12:04:22: IW_x000a_10:04:22-08:04:22: VALIDASI RNP TNP_x000a_06:04:22: IW CLEAR_x000a_03:04:22-16:03:22: VALIDASI RNP TNP_x000a_13:03:22-10:03:22: VALIDASI RNP -&gt; RNP NOK, REHUNTING_x000a_09:03:22-28:02:22: REHUNTING_x000a_23:02:22-20:02:22: IW OG_x000a_16:02:22: VALIDASI RNP TNP -&gt; IW OG_x000a_15:02:22-30:01:22: SURVEY OG_x000a_28:01:22: SPK RECEIVED FROM EMAIL LMS"/>
  </r>
  <r>
    <s v="REPEATER PARABUBU"/>
    <x v="7"/>
    <s v="TB"/>
    <s v="122°2.1.92'E"/>
    <s v="8°37.53.51'S"/>
    <n v="45"/>
    <n v="116"/>
    <m/>
    <x v="24"/>
    <s v=""/>
    <x v="4"/>
    <s v="NUS-NT-MME-0344"/>
    <s v="REPEATER PARABUBU"/>
    <x v="0"/>
    <x v="0"/>
    <x v="0"/>
    <s v="BALINUSRA"/>
    <s v="Nusa Tenggara Timur"/>
    <s v="Kab. Sikka"/>
    <n v="6618131"/>
    <d v="2022-03-16T00:00:00"/>
    <d v="2022-03-17T00:00:00"/>
    <n v="43"/>
    <x v="1"/>
    <d v="2022-08-13T00:00:00"/>
    <s v="W33-2022"/>
    <s v="Aug-2022"/>
    <s v="TBD"/>
    <s v="TBD"/>
    <s v="TBD"/>
    <s v="TBD"/>
    <x v="0"/>
    <s v="TBD"/>
    <s v="TBD"/>
    <x v="0"/>
    <s v="TBD"/>
    <s v="MW"/>
    <m/>
    <m/>
    <m/>
    <m/>
    <m/>
    <m/>
    <m/>
    <m/>
    <m/>
    <m/>
    <m/>
    <m/>
    <s v="PRESITAC"/>
    <x v="26"/>
    <s v="05.REHUNTING"/>
    <x v="70"/>
    <s v="28:04:22-21:04:22: DECISSION POWER XL, PROPOSE DROP BY XL_x000a_20:04:22-17:04:22: REHUNTING TITIK ARAHAN_x000a_13:04:22-04:04:22: VALIDASI RNP TNP_x000a_03:04:22-23:03:22: LAHAN KEHUTANNA, HUNTING_x000a_20:03:22: MITRA ASSIGNMENT _x000a_17:03:22: SPK RECEIVED"/>
  </r>
  <r>
    <s v="REPEATER SAMBALIUNG BENA BARU"/>
    <x v="7"/>
    <s v="TB"/>
    <s v="117°17.40.19'E"/>
    <s v="1°54.41.78'N"/>
    <n v="70"/>
    <n v="27"/>
    <m/>
    <x v="18"/>
    <s v=""/>
    <x v="0"/>
    <s v="KAL-KI-TNR-1007"/>
    <s v="REPEATER SAMBALIUNG BENA BARU"/>
    <x v="0"/>
    <x v="0"/>
    <x v="4"/>
    <s v="KALIMANTAN"/>
    <s v="Kalimantan Timur"/>
    <s v="Kab. Berau"/>
    <n v="6618120"/>
    <d v="2022-03-08T00:00:00"/>
    <d v="2022-03-09T00:00:00"/>
    <n v="51"/>
    <x v="1"/>
    <d v="2022-08-05T00:00:00"/>
    <s v="W32-2022"/>
    <s v="Aug-2022"/>
    <s v="TBD"/>
    <s v="TBD"/>
    <s v="TBD"/>
    <s v="TBD"/>
    <x v="0"/>
    <s v="TBD"/>
    <s v="TBD"/>
    <x v="0"/>
    <s v="TBD"/>
    <m/>
    <m/>
    <m/>
    <m/>
    <m/>
    <m/>
    <m/>
    <m/>
    <m/>
    <m/>
    <m/>
    <m/>
    <m/>
    <s v="SITAC"/>
    <x v="7"/>
    <s v="07.SITAC PROCESS"/>
    <x v="70"/>
    <s v="28:04:22-21:04:22: DECISSION POWER XL, PROPOSE DROP BY XL_x000a_20:04:22-19:04:22: IW OG_x000a_17:04:22: VALIDASI RNP TNP, LAHAN CORPORATE PT PAMA_x000a_13:04:22-16:03:22: SURVEY OG_x000a_13:03:22; MITRA ASSIGNMENT_x000a_09:02:22: SPK RELEASED"/>
  </r>
  <r>
    <s v="MEDAN_AMPLAS_TIMBANG_DELI"/>
    <x v="4"/>
    <s v="TB"/>
    <s v="98°43.13.77'E"/>
    <s v="3°32.22.9'N"/>
    <n v="30"/>
    <s v="80/200/310"/>
    <s v="2022-2024"/>
    <x v="6"/>
    <s v=""/>
    <x v="0"/>
    <s v="SUM-SU-MDN-2242"/>
    <s v="MEDAN_AMPLAS_TIMBANG_DELI"/>
    <x v="0"/>
    <x v="0"/>
    <x v="1"/>
    <s v="SUMBAGUT"/>
    <s v="Sumatera Utara"/>
    <s v="Kota Medan"/>
    <n v="6617950"/>
    <d v="2022-01-25T00:00:00"/>
    <d v="2022-01-28T00:00:00"/>
    <n v="93"/>
    <x v="3"/>
    <d v="2022-06-24T00:00:00"/>
    <s v="W26-2022"/>
    <s v="Jun-2022"/>
    <s v="TBD"/>
    <s v="TBD"/>
    <s v="TBD"/>
    <s v="TBD"/>
    <x v="0"/>
    <s v="TBD"/>
    <s v="TBD"/>
    <x v="0"/>
    <s v="TBD"/>
    <s v="MW"/>
    <m/>
    <m/>
    <m/>
    <m/>
    <m/>
    <m/>
    <m/>
    <m/>
    <m/>
    <m/>
    <m/>
    <m/>
    <s v="PRESITAC"/>
    <x v="16"/>
    <s v="06.ERM PROCESS"/>
    <x v="12"/>
    <s v="28:04:22-21:04:22: VALIDASI_x000a_20:04:22-23:03:22: IW OG_x000a_20:03:22-16:03:22: VALIDASI TNP OG_x000a_13:03:22: REHUTING_x000a_09:03:22-06:02:22: UNDER RNP TNP_x000a_28:02:22-13:02:22: REHUNTING RNP NOK_x000a_09:02:22-30:01:22: SURVEY OG_x000a_28:01:22: SPK RECEIVED FROM EMAIL LMS"/>
  </r>
  <r>
    <s v="GURAH_TIRU_KIDUL"/>
    <x v="4"/>
    <s v="TB"/>
    <s v="112°8.2.4'E"/>
    <s v="7°49.27.77'S"/>
    <n v="50"/>
    <s v="45/195/290"/>
    <n v="2022"/>
    <x v="10"/>
    <s v=""/>
    <x v="0"/>
    <s v="JAW-JI-KDR-4345"/>
    <s v="GURAH_TIRU_KIDUL"/>
    <x v="0"/>
    <x v="0"/>
    <x v="0"/>
    <s v="JATIM"/>
    <s v="Jawa Timur"/>
    <s v="Kab. Kediri"/>
    <n v="6618108"/>
    <d v="2022-03-07T00:00:00"/>
    <d v="2022-03-07T00:00:00"/>
    <n v="52"/>
    <x v="1"/>
    <d v="2022-08-04T00:00:00"/>
    <s v="W32-2022"/>
    <s v="Aug-2022"/>
    <s v="TBD"/>
    <s v="TBD"/>
    <s v="TBD"/>
    <s v="TBD"/>
    <x v="0"/>
    <s v="TBD"/>
    <s v="TBD"/>
    <x v="0"/>
    <s v="TBD"/>
    <s v="MW"/>
    <m/>
    <m/>
    <m/>
    <m/>
    <m/>
    <m/>
    <m/>
    <m/>
    <m/>
    <m/>
    <m/>
    <m/>
    <s v="PRESITAC"/>
    <x v="16"/>
    <s v="06.ERM PROCESS"/>
    <x v="12"/>
    <s v="28:04:22-22:04:22: VALIDASI_x000a_20:04:22: REHUNTING_x000a_18:04:22: VALIDASI_x000a_17:04:22-13:04:22: IW OG_x000a_10:04:22-15:03:22: VALIDASI RNP TNP_x000a_15:03:22: KANDIDAT NOK_x000a_13:03:22-09:03:22: SURVEY OG &amp; MITRA ASSIGNMENT_x000a_07:03:22: SPK RECEIVED"/>
  </r>
  <r>
    <s v="MEDAN_JOHOR_GEDUNG_JOHOR"/>
    <x v="4"/>
    <s v="TB"/>
    <s v="98°40.19.43'E"/>
    <s v="3°31.23.16'N"/>
    <n v="40"/>
    <s v="90/210/320"/>
    <n v="2022"/>
    <x v="4"/>
    <s v=""/>
    <x v="0"/>
    <s v="SUM-SU-MDN-2236"/>
    <s v="MEDAN_JOHOR_GEDUNG_JOHOR"/>
    <x v="0"/>
    <x v="0"/>
    <x v="1"/>
    <s v="SUMBAGUT"/>
    <s v="Sumatera Utara"/>
    <s v="Kota Medan"/>
    <n v="6617950"/>
    <d v="2022-01-25T00:00:00"/>
    <d v="2022-01-28T00:00:00"/>
    <n v="93"/>
    <x v="3"/>
    <d v="2022-06-24T00:00:00"/>
    <s v="W26-2022"/>
    <s v="Jun-2022"/>
    <s v="TBD"/>
    <s v="TBD"/>
    <s v="TBD"/>
    <s v="TBD"/>
    <x v="0"/>
    <s v="TBD"/>
    <s v="TBD"/>
    <x v="0"/>
    <s v="TBD"/>
    <s v="MW"/>
    <m/>
    <m/>
    <m/>
    <m/>
    <m/>
    <m/>
    <m/>
    <m/>
    <m/>
    <m/>
    <m/>
    <m/>
    <s v="SITAC"/>
    <x v="7"/>
    <s v="07.SITAC PROCESS"/>
    <x v="12"/>
    <s v="28:04:22-23:03:22: IW OG_x000a_20:03:22-16:03:22: REHUNTING_x000a_13:03:22-13:02:22: IW OG_x000a_09:02:22: IW OG, RNP TNP OK_x000a_07:02:22: VALIDASI RNP TNP OG_x000a_02:02:22-30:01:22: SURVEY OG_x000a_28:01:22: SPK RECEIVED FROM EMAIL LMS"/>
  </r>
  <r>
    <s v="NONGSA_BATU_BESAR"/>
    <x v="4"/>
    <s v="TB"/>
    <s v="104°7.37.65'E"/>
    <s v="1°9.41.69'N"/>
    <n v="40"/>
    <s v="0/160/280"/>
    <n v="2022"/>
    <x v="4"/>
    <s v="Pangkalan TNI AU Hang Nadim,Jln Hang Jebat Kelurahan Batu Besar Kecamatan Nongsa Kota Batam Provinsi Kepulauan Riau"/>
    <x v="0"/>
    <s v="SUM-KR-BTM-0622"/>
    <s v="NONGSA_BATU_BESAR"/>
    <x v="0"/>
    <x v="0"/>
    <x v="1"/>
    <s v="SUMBAGTENG"/>
    <s v="Kepulauan Riau"/>
    <s v="Kota Batam"/>
    <n v="6617949"/>
    <d v="2022-01-25T00:00:00"/>
    <d v="2022-01-28T00:00:00"/>
    <n v="93"/>
    <x v="3"/>
    <d v="2022-06-24T00:00:00"/>
    <s v="W26-2022"/>
    <s v="Jun-2022"/>
    <s v="TBD"/>
    <s v="TBD"/>
    <s v="TBD"/>
    <s v="TBD"/>
    <x v="0"/>
    <s v="TBD"/>
    <s v="TBD"/>
    <x v="0"/>
    <s v="TBD"/>
    <s v="MW"/>
    <d v="2022-03-31T00:00:00"/>
    <d v="2022-04-01T00:00:00"/>
    <m/>
    <m/>
    <m/>
    <m/>
    <m/>
    <m/>
    <m/>
    <m/>
    <m/>
    <m/>
    <s v="SITAC"/>
    <x v="27"/>
    <s v="07.SITAC PROCESS"/>
    <x v="12"/>
    <s v="28:04:22-23:03:22: REKOM_x000a_20:03:22-16:03:22: REHUNTING_x000a_14:03:22: IW OG_x000a_13:03:22: VALIDASI RNP TNP_x000a_09:03:22: VALIDASI RNP TNP_x000a_06:03:22-07:02:22: NOK, REHUNTING ARAHAN XL_x000a_06:02:22: VALIDASI RNP TNP OG_x000a_02:02:22-30:01:22: SURVEY OG_x000a_28:01:22: SPK RECEIVED FROM EMAIL LMS"/>
  </r>
  <r>
    <s v="LUBUK_BATANG_BARU"/>
    <x v="4"/>
    <s v="TB"/>
    <s v="104°11.52.8'E"/>
    <s v="4°2.54.49'S"/>
    <n v="60"/>
    <s v="150/205/285"/>
    <n v="2022"/>
    <x v="4"/>
    <s v="Jl. Raya Prabumulih - Baturaja Dusun 13 Desa Lubuk Batang Baru, Kecamatan Lubuk Batang, Kabupaten Ogan Komering Ulu, Provinsi Sumatera Selatan"/>
    <x v="0"/>
    <s v="SUM-SS-BTA-1088"/>
    <s v="LUBUK_BATANG_BARU"/>
    <x v="0"/>
    <x v="0"/>
    <x v="1"/>
    <s v="SUMBAGSEL"/>
    <s v="Sumatera Selatan"/>
    <s v="Kab. Ogan Komering Ulu"/>
    <n v="6617950"/>
    <d v="2022-01-25T00:00:00"/>
    <d v="2022-01-28T00:00:00"/>
    <n v="93"/>
    <x v="3"/>
    <d v="2022-06-24T00:00:00"/>
    <s v="W26-2022"/>
    <s v="Jun-2022"/>
    <s v="TBD"/>
    <s v="TBD"/>
    <s v="TBD"/>
    <s v="TBD"/>
    <x v="0"/>
    <s v="TBD"/>
    <s v="TBD"/>
    <x v="0"/>
    <s v="TBD"/>
    <s v="MW"/>
    <d v="2022-03-07T00:00:00"/>
    <d v="2022-03-15T00:00:00"/>
    <m/>
    <m/>
    <m/>
    <m/>
    <m/>
    <m/>
    <m/>
    <m/>
    <m/>
    <m/>
    <s v="RFC"/>
    <x v="20"/>
    <s v="10.CME PREPARATION"/>
    <x v="12"/>
    <s v="28:04:22-24:04:22: BOUPLANK_x000a_20:04:22-10:04:22: SOIL TEST _x000a_06:04:22-03:04:22: PREPARE CME_x000a_30:03:22-27:03:22: REKOM OG_x000a_23:03:22-06:03:22: IW CLEAR_x000a_28:02:22-16:02:22: IW OG_x000a_15:02:22-15:02:22: VALIDASI RNP TNP_x000a_13:02:22-30:01:22: SURVEY OG_x000a_28:01:22: SPK RECEIVED FROM EMAIL LMS"/>
  </r>
  <r>
    <s v="SEBERANG_PEBENAAN"/>
    <x v="4"/>
    <s v="TB"/>
    <s v="103°1.15.6'E"/>
    <s v="0°41.49.78'S"/>
    <n v="50"/>
    <s v="50/230/330"/>
    <n v="2022"/>
    <x v="10"/>
    <s v="Jl. Penunjang RT001 RW004 Dusun Berkah Usaha, Kecamatan Keritang, Kabupaten Indragiri Hilir, Provinsi Riau."/>
    <x v="0"/>
    <s v="SUM-RI-TBH-1093"/>
    <s v="SEBERANG_PEBENAAN"/>
    <x v="0"/>
    <x v="0"/>
    <x v="1"/>
    <s v="SUMBAGTENG"/>
    <s v="Riau"/>
    <s v="Kab. Indragiri Hilir"/>
    <n v="6618108"/>
    <d v="2022-03-07T00:00:00"/>
    <d v="2022-03-07T00:00:00"/>
    <n v="52"/>
    <x v="1"/>
    <d v="2022-08-04T00:00:00"/>
    <s v="W32-2022"/>
    <s v="Aug-2022"/>
    <s v="TBD"/>
    <s v="TBD"/>
    <s v="TBD"/>
    <s v="TBD"/>
    <x v="0"/>
    <s v="TBD"/>
    <s v="TBD"/>
    <x v="0"/>
    <s v="TBD"/>
    <s v="MW"/>
    <d v="2022-04-11T00:00:00"/>
    <d v="2022-04-13T00:00:00"/>
    <m/>
    <m/>
    <m/>
    <m/>
    <m/>
    <m/>
    <m/>
    <m/>
    <m/>
    <m/>
    <s v="CME"/>
    <x v="20"/>
    <s v="10.CME PREPARATION"/>
    <x v="12"/>
    <s v="28:04:22-24:04:22: BOUWPLANK_x000a_20:04:22-17:04:22: DESIGN OG_x000a_13:04:22-10:04:22: SOIL TEST_x000a_06:04:22-03:04:22: REKOM_x000a_30:03:22: IW OG_x000a_27:03:22-24:03:22: VALIDASI RNP TNP KANIDAT D_x000a_23:03:22-16:03:22: IW OG_x000a_15:03:22-15:03:22: VALIDASI RNP TNP_x000a_13:03:22: MITRA ASSIGNMENT_x000a_09:02:22: SPK RELEASED"/>
  </r>
  <r>
    <s v="KELURAHAN_BINAWIDYA"/>
    <x v="4"/>
    <s v="TB"/>
    <s v="101°21.58.5'E"/>
    <s v="0°29.35.74'N"/>
    <n v="40"/>
    <s v="30/160/250"/>
    <s v="2022-2024"/>
    <x v="6"/>
    <s v="Jl, Kayu Putih Gg. Akasia RT.001 RW.006 Kelurahan Binawidya,Kecamatan Binawidya Kota Pekanbaru Provinsi Riau"/>
    <x v="0"/>
    <s v="SUM-RI-PBR-1203"/>
    <s v="KELURAHAN_BINAWIDYA"/>
    <x v="0"/>
    <x v="0"/>
    <x v="1"/>
    <s v="SUMBAGTENG"/>
    <s v="Riau"/>
    <s v="Kota Pekanbaru"/>
    <n v="6617950"/>
    <d v="2022-01-25T00:00:00"/>
    <d v="2022-01-28T00:00:00"/>
    <n v="93"/>
    <x v="3"/>
    <d v="2022-06-24T00:00:00"/>
    <s v="W26-2022"/>
    <s v="Jun-2022"/>
    <s v="TBD"/>
    <s v="TBD"/>
    <s v="TBD"/>
    <s v="TBD"/>
    <x v="0"/>
    <s v="TBD"/>
    <s v="TBD"/>
    <x v="0"/>
    <s v="TBD"/>
    <s v="MW"/>
    <d v="2022-04-11T00:00:00"/>
    <d v="2022-04-13T00:00:00"/>
    <m/>
    <m/>
    <m/>
    <d v="2022-04-25T00:00:00"/>
    <m/>
    <m/>
    <m/>
    <m/>
    <m/>
    <m/>
    <s v="CME"/>
    <x v="20"/>
    <s v="10.CME PREPARATION"/>
    <x v="12"/>
    <s v="28:04:22-24:04:22: BOUWPLANK_x000a_20:04:22-17:04:22: RFC_x000a_13:04:22-10:04:22: DESIGN OG_x000a_06:04:22: REKOM_x000a_03:04:22-20:03:22: IW CLEAR_x000a_16:03:22-23:02:22: IW OG_x000a_20:02:22-16:02:22: VALIDASI RNP TNP OG_x000a_13:02:22-30:01:22: SURVEY OG_x000a_28:01:22: SPK RECEIVED FROM EMAIL LMS"/>
  </r>
  <r>
    <s v="LEBAK_CIMARGA"/>
    <x v="4"/>
    <s v="TB"/>
    <s v="106°12.32.61'E"/>
    <s v="6°24.28.89'S"/>
    <n v="70"/>
    <s v="60/160/250"/>
    <n v="2022"/>
    <x v="4"/>
    <s v="Kp. Ilham Jaya RT 010 RW 004 Desa Mekarjaya Kec. Cimarga Kab.Lebak"/>
    <x v="2"/>
    <s v="JAW-BT-RKB-0768"/>
    <s v="LEBAK_CIMARGA"/>
    <x v="0"/>
    <x v="0"/>
    <x v="4"/>
    <s v="JABODETABEK"/>
    <s v="Banten"/>
    <s v="Kab. Lebak"/>
    <n v="6617948"/>
    <d v="2022-01-25T00:00:00"/>
    <d v="2022-01-28T00:00:00"/>
    <n v="93"/>
    <x v="3"/>
    <d v="2022-06-24T00:00:00"/>
    <s v="W26-2022"/>
    <s v="Jun-2022"/>
    <s v="TBD"/>
    <s v="TBD"/>
    <s v="TBD"/>
    <s v="TBD"/>
    <x v="0"/>
    <s v="TBD"/>
    <s v="TBD"/>
    <x v="0"/>
    <s v="TBD"/>
    <s v="MW"/>
    <s v="3/7/2022, , resend 28 apr 22"/>
    <m/>
    <m/>
    <n v="10.6"/>
    <d v="2022-04-20T00:00:00"/>
    <m/>
    <m/>
    <m/>
    <m/>
    <m/>
    <m/>
    <m/>
    <s v="CME"/>
    <x v="9"/>
    <s v="16.TOWER ERECTION OG"/>
    <x v="12"/>
    <s v="28:04:22-24:04:22: ERECTION_x000a_20:04:22: CURRING_x000a_17:04:22-03:04:22: REBARRING_x000a_30:03:22-20:03:22: EXCAVATION OG_x000a_16:03:22-23:02:22: REKOM OG_x000a_20:02:22-13:02:22: IW OG_x000a_09:02:22-04:02:22: PRIORITY CANDIDATE A_x000a_02:02:22-30:01:22: SURVEY OG_x000a_28:01:22: SPK RECEIVED FROM EMAIL LMS"/>
  </r>
  <r>
    <s v="PUJUD_SUKA_JADI"/>
    <x v="4"/>
    <s v="TB"/>
    <s v="100°48.56.84'E"/>
    <s v="1°28.54.23'N"/>
    <n v="50"/>
    <s v="20/200/320"/>
    <n v="2022"/>
    <x v="4"/>
    <s v="Jl. Menggala Sakti RT. 002 RW. 001 Dusun Menggala Kota Kepenghuluan Menggala Sakti Kec. Tanah Putih Kab. Rokan Hilir Prov. Riau."/>
    <x v="0"/>
    <s v="SUM-RI-UJT-0961"/>
    <s v="PUJUD_SUKA_JADI"/>
    <x v="0"/>
    <x v="0"/>
    <x v="1"/>
    <s v="SUMBAGTENG"/>
    <s v="Riau"/>
    <s v="Kab. Rokan Hilir"/>
    <n v="6617950"/>
    <d v="2022-01-25T00:00:00"/>
    <d v="2022-01-28T00:00:00"/>
    <n v="93"/>
    <x v="3"/>
    <d v="2022-06-24T00:00:00"/>
    <s v="W26-2022"/>
    <s v="Jun-2022"/>
    <s v="TBD"/>
    <s v="TBD"/>
    <s v="TBD"/>
    <s v="TBD"/>
    <x v="0"/>
    <s v="TBD"/>
    <s v="TBD"/>
    <x v="0"/>
    <s v="TBD"/>
    <s v="MW"/>
    <d v="2022-02-25T00:00:00"/>
    <d v="2022-03-03T00:00:00"/>
    <m/>
    <m/>
    <m/>
    <m/>
    <m/>
    <m/>
    <m/>
    <m/>
    <m/>
    <m/>
    <s v="CME"/>
    <x v="9"/>
    <s v="16.TOWER ERECTION OG"/>
    <x v="12"/>
    <s v="28:04:22-24:04:22: ERECTION_x000a_20:04:22: CURRING_x000a_17:04:22-10:04:22: REBARRING_x000a_06:04:22: EXCAVATION_x000a_03:04:22: PREPARE CME_x000a_30:03:22-20:03:22: DESIGN PROCESS_x000a_16:03:22-09:03:22: REKOM OG_x000a_06:03:22-16:02:22: IW OG_x000a_13:02:22-11:02:22: VALIDASI RNP TNP_x000a_09:02:22-30:01:22: SURVEY OG_x000a_28:01:22: SPK RECEIVED FROM EMAIL LMS"/>
  </r>
  <r>
    <s v="RANCATEUREUP_LABUAN"/>
    <x v="4"/>
    <s v="TB"/>
    <s v="105°50.47.39'E"/>
    <s v="6°22.48.58'S"/>
    <n v="50"/>
    <s v="40/120/220"/>
    <n v="2022"/>
    <x v="4"/>
    <s v="Jl. Kp. Badur, Rancateureup, Kec. Labuan, Kab. Pandeglang, Prov. Banten"/>
    <x v="2"/>
    <s v="JAW-BT-PDG-0621"/>
    <s v="RANCATEUREUP_LABUAN"/>
    <x v="0"/>
    <x v="0"/>
    <x v="4"/>
    <s v="JABODETABEK"/>
    <s v="Banten"/>
    <s v="Kab. Pandeglang"/>
    <n v="6617948"/>
    <d v="2022-01-25T00:00:00"/>
    <d v="2022-01-28T00:00:00"/>
    <n v="93"/>
    <x v="3"/>
    <d v="2022-06-24T00:00:00"/>
    <s v="W26-2022"/>
    <s v="Jun-2022"/>
    <s v="TBD"/>
    <s v="TBD"/>
    <s v="TBD"/>
    <s v="TBD"/>
    <x v="0"/>
    <s v="TBD"/>
    <s v="TBD"/>
    <x v="0"/>
    <s v="TBD"/>
    <s v="MW"/>
    <s v="3/7/2022, , resend 28 apr 22"/>
    <m/>
    <m/>
    <n v="6.6"/>
    <d v="2022-04-25T00:00:00"/>
    <m/>
    <m/>
    <m/>
    <m/>
    <m/>
    <m/>
    <m/>
    <s v="CME"/>
    <x v="9"/>
    <s v="16.TOWER ERECTION OG"/>
    <x v="12"/>
    <s v="28:04:22-24:04:22: ERECTION_x000a_20:04:22: CURRING_x000a_17:04:22-13:04:22: REBARRING_x000a_10:04:22-03:04:22: EXCAVATION_x000a_30:02:22-20:03:22: RFC, MOBDEMOB_x000a_16:03:22-06:03:22: REKOM OG_x000a_28:02:22: IW CLEAR &amp; PARALEL COLLECT DOC_x000a_23:02:22-22:02:22: IW OG_x000a_20:02:22: UNDER RNP TNP_x000a_16:02:22-13:02:22: REHUNTING RNP NOK_x000a_09:02:22-06:02:22: VALIDASI RNP TNP OG_x000a_02:02:22-30:01:22: SURVEY OG_x000a_28:01:22: SPK RECEIVED FROM EMAIL LMS"/>
  </r>
  <r>
    <s v="BAGANSINEMBAH_BARAT"/>
    <x v="4"/>
    <s v="TB"/>
    <s v="100°26.2.4'E"/>
    <s v="1°48.8.06'N"/>
    <n v="60"/>
    <s v="130/210/340"/>
    <n v="2022"/>
    <x v="4"/>
    <s v="Jl. Salean RT.0l0 RW.004 Dusun Suka Mulya Jaya Kepenghuluan_x000a_Bagan Sinembah Barat Kecamatan Bagan Sinembah Raya_x000a_Kabupaten Rokan Hilir Provinsi Riau"/>
    <x v="0"/>
    <s v="SUM-RI-UJT-0949"/>
    <s v="BAGANSINEMBAH_BARAT"/>
    <x v="0"/>
    <x v="0"/>
    <x v="1"/>
    <s v="SUMBAGTENG"/>
    <s v="Riau"/>
    <s v="Kab. Rokan Hilir"/>
    <n v="6617950"/>
    <d v="2022-01-25T00:00:00"/>
    <d v="2022-01-28T00:00:00"/>
    <n v="93"/>
    <x v="3"/>
    <d v="2022-06-24T00:00:00"/>
    <s v="W26-2022"/>
    <s v="Jun-2022"/>
    <s v="TBD"/>
    <s v="TBD"/>
    <s v="TBD"/>
    <s v="TBD"/>
    <x v="0"/>
    <s v="TBD"/>
    <s v="TBD"/>
    <x v="0"/>
    <s v="TBD"/>
    <s v="MW"/>
    <d v="2022-02-25T00:00:00"/>
    <d v="2022-03-03T00:00:00"/>
    <m/>
    <m/>
    <m/>
    <d v="2022-04-25T00:00:00"/>
    <m/>
    <m/>
    <m/>
    <m/>
    <m/>
    <m/>
    <s v="CME"/>
    <x v="9"/>
    <s v="16.TOWER ERECTION OG"/>
    <x v="12"/>
    <s v="28:04:22-24:04:22: ERECTION_x000a_20:04:22-10:04:22: POURING_x000a_06:04:22: BOUWPLANK_x000a_03:04:22-13:03:22: RFC_x000a_09:03:22: DESIGN PROCESS_x000a_06:03:22-28:02:22: IW CLEAR_x000a_23:02:22-13:02:22: IW OG_x000a_09:02:22: VALIDASI RNP TNP OG_x000a_08:02:22-30:01:22: SURVEY OG_x000a_28:01:22: SPK RECEIVED FROM EMAIL LMS"/>
  </r>
  <r>
    <s v="SUKAMANAH_RANGKASBITUNG"/>
    <x v="4"/>
    <s v="TB"/>
    <s v="106°16.44.4'E"/>
    <s v="6°18.59.22'S"/>
    <n v="70"/>
    <s v="70/190/320"/>
    <n v="2022"/>
    <x v="6"/>
    <s v="Kp. Pasir Ranji RT. 03/05 Desa. Sukamanah Kec. Rangkasbitung Kab.Lebak"/>
    <x v="2"/>
    <s v="JAW-BT-RKB-0773"/>
    <s v="SUKAMANAH_RANGKASBITUNG"/>
    <x v="0"/>
    <x v="0"/>
    <x v="4"/>
    <s v="JABODETABEK"/>
    <s v="Banten"/>
    <s v="Kab. Lebak"/>
    <n v="6617948"/>
    <d v="2022-01-25T00:00:00"/>
    <d v="2022-01-28T00:00:00"/>
    <n v="93"/>
    <x v="3"/>
    <d v="2022-06-24T00:00:00"/>
    <s v="W26-2022"/>
    <s v="Jun-2022"/>
    <s v="TBD"/>
    <s v="TBD"/>
    <s v="TBD"/>
    <s v="TBD"/>
    <x v="0"/>
    <s v="TBD"/>
    <s v="TBD"/>
    <x v="0"/>
    <s v="TBD"/>
    <s v="MW"/>
    <s v="3/8/2022, , resend 28 apr 22"/>
    <m/>
    <m/>
    <n v="10.6"/>
    <d v="2022-04-20T00:00:00"/>
    <m/>
    <m/>
    <m/>
    <m/>
    <m/>
    <m/>
    <m/>
    <s v="CME"/>
    <x v="9"/>
    <s v="16.TOWER ERECTION OG"/>
    <x v="12"/>
    <s v="28:04:22-24:04:22: ERECTION_x000a_20:04:22-13:04:22: CURRING_x000a_10:04:22-03:04:22: EXCAVATION_x000a_30:03:22: BOUWPLANK_x000a_27:03:22-20:03:22: LAND CLEARING_x000a_16:03:22-13:03:22: REKOM OG_x000a_09:03:22-06:03:22: IW CLEAR_x000a_28:02:22-13:02:22: VALIDASI RNP TNP, KANDIDAT BERGESER_x000a_09:02:22-04:02:22: PRIORITY CANDIDATE A_x000a_02:02:22-30:01:22: SURVEY OG_x000a_28:01:22: SPK RECEIVED FROM EMAIL LMS"/>
  </r>
  <r>
    <s v="PARAGE_CIKULUR"/>
    <x v="4"/>
    <s v="TB"/>
    <s v="106°8.30.72'E"/>
    <s v="6°20.58.6'S"/>
    <n v="50"/>
    <s v="60/180/260"/>
    <n v="2022"/>
    <x v="6"/>
    <s v="Kp. Parage Lembur RT.010/002 Desa Parage_x000a_Kecamatan Cikulur Kab. Lebak Banten_x0009__x0009__x0009__x0009__x000a_"/>
    <x v="2"/>
    <s v="JAW-BT-RKB-0767"/>
    <s v="PARAGE_CIKULUR"/>
    <x v="0"/>
    <x v="0"/>
    <x v="4"/>
    <s v="JABODETABEK"/>
    <s v="Banten"/>
    <s v="Kab. Lebak"/>
    <n v="6617948"/>
    <d v="2022-01-25T00:00:00"/>
    <d v="2022-01-28T00:00:00"/>
    <n v="93"/>
    <x v="3"/>
    <d v="2022-06-24T00:00:00"/>
    <s v="W26-2022"/>
    <s v="Jun-2022"/>
    <s v="TBD"/>
    <s v="TBD"/>
    <s v="TBD"/>
    <s v="TBD"/>
    <x v="0"/>
    <s v="TBD"/>
    <s v="TBD"/>
    <x v="0"/>
    <s v="TBD"/>
    <s v="MW"/>
    <s v="3/7/2022, , resend 28 apr 22"/>
    <m/>
    <m/>
    <n v="10.6"/>
    <d v="2022-04-25T00:00:00"/>
    <m/>
    <m/>
    <m/>
    <m/>
    <m/>
    <m/>
    <m/>
    <s v="CME"/>
    <x v="9"/>
    <s v="16.TOWER ERECTION OG"/>
    <x v="12"/>
    <s v="28:04:22-24:04:22: ERECTION_x000a_20:04:22-13:04:22: CURRING_x000a_10:04:22-03:04:22: REBARRING_x000a_30:03:22-27:03:22: EXCAVATION_x000a_23:03:22-20:03:22: RFC, MOBDEMOB_x000a_16:03:22-06:03:22: REKOM OG_x000a_28:02:22: IW CLEAR &amp; PARALEL COLLECT DOC_x000a_23:02:22-20:02:22: IW OG_x000a_17:02:22: VALIDASI RNP OG, IW FAILED_x000a_16:02:22-07:02:22: VALIDASI RNP TNP OG_x000a_06:02:22-30:01:22: SURVEY OG_x000a_28:01:22: SPK RECEIVED FROM EMAIL LMS"/>
  </r>
  <r>
    <s v="GADING_SARI"/>
    <x v="4"/>
    <s v="TB"/>
    <s v="101°7.36.49'E"/>
    <s v="0°37.39.48'N"/>
    <n v="50"/>
    <s v="100/230/320"/>
    <n v="2022"/>
    <x v="4"/>
    <s v="RT 01 RW 02 Dusun 1 Sukajadi Desa Indrapuri Kecamatan Tapung Kabupaten Kampar Provinsi Riau"/>
    <x v="0"/>
    <s v="SUM-RI-BKN-1164"/>
    <s v="GADING_SARI"/>
    <x v="0"/>
    <x v="0"/>
    <x v="1"/>
    <s v="SUMBAGTENG"/>
    <s v="Riau"/>
    <s v="Kab. Kampar"/>
    <n v="6617950"/>
    <d v="2022-01-25T00:00:00"/>
    <d v="2022-01-28T00:00:00"/>
    <n v="93"/>
    <x v="3"/>
    <d v="2022-06-24T00:00:00"/>
    <s v="W26-2022"/>
    <s v="Jun-2022"/>
    <s v="TBD"/>
    <s v="TBD"/>
    <s v="TBD"/>
    <s v="TBD"/>
    <x v="0"/>
    <s v="TBD"/>
    <s v="TBD"/>
    <x v="0"/>
    <s v="TBD"/>
    <s v="MW"/>
    <d v="2022-03-31T00:00:00"/>
    <d v="2022-04-01T00:00:00"/>
    <m/>
    <m/>
    <m/>
    <m/>
    <m/>
    <m/>
    <m/>
    <m/>
    <m/>
    <m/>
    <s v="CME"/>
    <x v="9"/>
    <s v="16.TOWER ERECTION OG"/>
    <x v="12"/>
    <s v="28:04:22-24:04:22: ERECTION_x000a_20:04:22-17:04:22: CURRING_x000a_13:04:22-10:04:22: REBARRING_x000a_06:04:22: EXCAVATION_x000a_03:04:22-27:03:22: LAND CLEARING &amp; BOUWPLANK_x000a_23:03:22: RFC_x000a_20:03:22-09:03:22: REHUNTING_x000a_06:03:22-01:02:22: IW OG_x000a_28:02:22: UNDER RNP TNP_x000a_23:02:22-20:02:22: REHUNTING_x000a_16:02:22-30:01:22: SURVEY OG_x000a_28:01:22: SPK RECEIVED FROM EMAIL LMS"/>
  </r>
  <r>
    <s v="SINARJAYA_MANDALAWANGI"/>
    <x v="4"/>
    <s v="TB"/>
    <s v="105°58.18.18'E"/>
    <s v="6°17.43.99'S"/>
    <n v="60"/>
    <s v="10/100/190"/>
    <n v="2022"/>
    <x v="5"/>
    <s v=""/>
    <x v="2"/>
    <s v="JAW-BT-PDG-0626"/>
    <s v="SINARJAYA_MANDALAWANGI"/>
    <x v="0"/>
    <x v="0"/>
    <x v="3"/>
    <s v="JABODETABEK"/>
    <s v="Banten"/>
    <s v="Kab. Pandeglang"/>
    <n v="6618106"/>
    <d v="2022-03-07T00:00:00"/>
    <d v="2022-03-07T00:00:00"/>
    <n v="52"/>
    <x v="1"/>
    <d v="2022-08-04T00:00:00"/>
    <s v="W32-2022"/>
    <s v="Aug-2022"/>
    <s v="TBD"/>
    <s v="TBD"/>
    <s v="TBD"/>
    <s v="TBD"/>
    <x v="0"/>
    <s v="TBD"/>
    <s v="TBD"/>
    <x v="0"/>
    <s v="TBD"/>
    <s v="MW"/>
    <m/>
    <m/>
    <m/>
    <m/>
    <m/>
    <m/>
    <m/>
    <m/>
    <m/>
    <m/>
    <m/>
    <m/>
    <s v="SITAC"/>
    <x v="7"/>
    <s v="07.SITAC PROCESS"/>
    <x v="12"/>
    <s v="28:04:22-24:04:22: IW CLEAR_x000a_20:04:22-20:03:22: IW OG_x000a_16:03:22-15:03:22: VALIDASI RNP TNP_x000a_13:03:22-09:03:22: SURVEY OG &amp; MITRA ASSIGNMENT_x000a_07:03:22: SPK RECEIVED"/>
  </r>
  <r>
    <s v="TAMANSAKURA_SUKAHAJI"/>
    <x v="4"/>
    <s v="TB"/>
    <s v="107°34.48.84'E"/>
    <s v="6°56.0.92'S"/>
    <n v="30"/>
    <s v="90/210/330"/>
    <n v="2022"/>
    <x v="5"/>
    <s v=""/>
    <x v="0"/>
    <s v="JAW-JB-BDG-4317"/>
    <s v="TAMANSAKURA_SUKAHAJI"/>
    <x v="0"/>
    <x v="0"/>
    <x v="2"/>
    <s v="JABAR"/>
    <s v="Jawa Barat"/>
    <s v="Kota Bandung"/>
    <n v="6618108"/>
    <d v="2022-03-07T00:00:00"/>
    <d v="2022-03-07T00:00:00"/>
    <n v="52"/>
    <x v="1"/>
    <d v="2022-08-04T00:00:00"/>
    <s v="W32-2022"/>
    <s v="Aug-2022"/>
    <s v="TBD"/>
    <s v="TBD"/>
    <s v="TBD"/>
    <s v="TBD"/>
    <x v="0"/>
    <s v="TBD"/>
    <s v="TBD"/>
    <x v="0"/>
    <s v="TBD"/>
    <s v="MW"/>
    <m/>
    <m/>
    <m/>
    <m/>
    <m/>
    <m/>
    <m/>
    <m/>
    <m/>
    <m/>
    <m/>
    <m/>
    <s v="SITAC"/>
    <x v="7"/>
    <s v="07.SITAC PROCESS"/>
    <x v="12"/>
    <s v="28:04:22-24:04:22: IW OG_x000a_20:04:22: VALIDASI_x000a_25:03:22: REHUNTING KANDIDANK NOK_x000a_23:03:22-09:03:22: SURVEY OG_x000a_07:03:22: SPK RECEIVED"/>
  </r>
  <r>
    <s v="KUDUS_UNDAAN"/>
    <x v="4"/>
    <s v="TB"/>
    <s v="110°48.37.93'E"/>
    <s v="6°55.44.16'S"/>
    <n v="50"/>
    <s v="90/210/330"/>
    <s v="2022-2024"/>
    <x v="6"/>
    <s v="Desa Glagahwaru RT 003 RW 005 Desa Glagahwaru Kecamatan Undaan Kabupaten Kudus Provinsi Jawa Tengah"/>
    <x v="3"/>
    <s v="JAW-JT-KDS-0844"/>
    <s v="KUDUS_UNDAAN"/>
    <x v="0"/>
    <x v="0"/>
    <x v="2"/>
    <s v="JATENG"/>
    <s v="Jawa Tengah"/>
    <s v="Kab. Kudus"/>
    <n v="6617948"/>
    <d v="2022-01-25T00:00:00"/>
    <d v="2022-01-28T00:00:00"/>
    <n v="93"/>
    <x v="3"/>
    <d v="2022-06-24T00:00:00"/>
    <s v="W26-2022"/>
    <s v="Jun-2022"/>
    <s v="TBD"/>
    <s v="TBD"/>
    <s v="TBD"/>
    <s v="TBD"/>
    <x v="0"/>
    <s v="TBD"/>
    <s v="TBD"/>
    <x v="0"/>
    <s v="TBD"/>
    <s v="MW"/>
    <m/>
    <m/>
    <m/>
    <m/>
    <m/>
    <m/>
    <m/>
    <m/>
    <m/>
    <m/>
    <m/>
    <m/>
    <s v="CME"/>
    <x v="5"/>
    <s v="20.SRFI"/>
    <x v="68"/>
    <s v="28:04:22-24:04:22: ME OG_x000a_20:04:22: CURRING_x000a_17:04:22-14:04:22: LMS CHANGE TO NOKIA_x000a_13:04:22-03:04:22: EXCAVATION_x000a_30:03:22: BOUWPLANK_x000a_27:03:22-23:03:22: IW OG_x000a_20:03:22-18:03:22: SUBMIT KANDIDAT D-E_x000a_16:03:22-03:03:22: VALIDASI RNP TNP, IW FAILED_x000a_01:03:22: IW OG_x000a_28:02:22-21:02:22: VALIDASI RNP TNP, IW FAILED_x000a_20:02:22-13:02:22: IW OG_x000a_09:02:22-08:02:22: VALIDASI RNP TNP OG_x000a_06:02:22-30:01:22: SURVEY OG_x000a_28:01:22: SPK RECEIVED FROM EMAIL LMS"/>
  </r>
  <r>
    <s v="BAGAN_SINEMBAH_RAYA_PANCA_MUKTI"/>
    <x v="4"/>
    <s v="TB"/>
    <s v="100°27.50.4'E"/>
    <s v="1°49.3.14'N"/>
    <n v="50"/>
    <s v="60/140/300"/>
    <n v="2022"/>
    <x v="4"/>
    <s v="RT.007 RW.003 Dusun Sumber Mukti Kepenghuluan Panca Mukti_x000a_Kecamatan Bagan Sinembah Raya Kabupaten Rokan Hilir Provinsi Riau."/>
    <x v="0"/>
    <s v="SUM-RI-UJT-0952"/>
    <s v="BAGAN_SINEMBAH_RAYA_PANCA_MUKTI"/>
    <x v="0"/>
    <x v="0"/>
    <x v="1"/>
    <s v="SUMBAGTENG"/>
    <s v="Riau"/>
    <s v="Kab. Rokan Hilir"/>
    <n v="6617950"/>
    <d v="2022-01-25T00:00:00"/>
    <d v="2022-01-28T00:00:00"/>
    <n v="93"/>
    <x v="3"/>
    <d v="2022-06-24T00:00:00"/>
    <s v="W26-2022"/>
    <s v="Jun-2022"/>
    <s v="TBD"/>
    <s v="TBD"/>
    <s v="TBD"/>
    <s v="TBD"/>
    <x v="0"/>
    <s v="TBD"/>
    <s v="TBD"/>
    <x v="0"/>
    <s v="TBD"/>
    <s v="MW"/>
    <d v="2022-02-25T00:00:00"/>
    <d v="2022-03-03T00:00:00"/>
    <m/>
    <m/>
    <m/>
    <m/>
    <m/>
    <m/>
    <m/>
    <m/>
    <m/>
    <m/>
    <s v="CME"/>
    <x v="23"/>
    <s v="19.MECHANICAL &amp; ELECTRICAL OG"/>
    <x v="12"/>
    <s v="28:04:22-24:04:22: ME OG_x000a_20:04:22: ERECTION_x000a_17:04:22: CURRING_x000a_13:04:22: POURING_x000a_10:04:22: REBARRING_x000a_06:04:22: BOUWPLANK_x000a_03:04:22-20:03:22: MOBDEMOB_x000a_16:03:22-09:03:22: DESIGN PROCESS_x000a_06:03:22-28:02:22: IW CLEAR_x000a_23:02:22-13:02:22: IW OG_x000a_09:02:22-30:01:22: SURVEY OG_x000a_28:01:22: SPK RECEIVED FROM EMAIL LMS"/>
  </r>
  <r>
    <s v="LUWUK_BUNGIN"/>
    <x v="6"/>
    <s v="TB"/>
    <s v="122°47.41.24'E"/>
    <s v="0°56.37.96'S"/>
    <n v="60"/>
    <s v="90/210/330"/>
    <n v="2021"/>
    <x v="11"/>
    <s v="Lapangan Persibal, Kel. Soho, Kec. Luwuk,  Kab. Banggai, Prov. Sul Teng"/>
    <x v="0"/>
    <s v="SUL-ST-LWK-1100"/>
    <s v="LUWUK_BUNGIN"/>
    <x v="0"/>
    <x v="0"/>
    <x v="0"/>
    <s v="SULAWESI"/>
    <s v="Sulawesi Tengah"/>
    <s v="Kab. Banggai"/>
    <n v="6617749"/>
    <d v="2021-10-25T00:00:00"/>
    <m/>
    <n v="185"/>
    <x v="0"/>
    <d v="2022-03-24T00:00:00"/>
    <s v="W13-2022"/>
    <s v="Mar-2022"/>
    <s v="TBD"/>
    <s v="TBD"/>
    <s v="TBD"/>
    <s v="TBD"/>
    <x v="0"/>
    <s v="TBD"/>
    <s v="TBD"/>
    <x v="0"/>
    <s v="TBD"/>
    <s v="MW"/>
    <d v="2022-04-26T00:00:00"/>
    <m/>
    <m/>
    <m/>
    <m/>
    <m/>
    <m/>
    <m/>
    <m/>
    <m/>
    <m/>
    <m/>
    <s v="RFC"/>
    <x v="11"/>
    <s v="10.CME PREPARATION"/>
    <x v="12"/>
    <s v="28:04:22-24:04:22: MOBDEMOB_x000a_03:04:22: REKOM_x000a_30:03:22: IW OG_x000a_27:03:22-23:03:22: VALIDASI RNP TNP_x000a_23:03:22: REHUNTING_x000a_20:03:22-18:03:22: VALIDASI RNP TNP_x000a_16:03:22-13:03:22: REKOM_x000a_09:03:22: VALIDASI DONE, PLAN KETEMU LL 10 MAR 22 UNTUK BAN/BAK_x000a_06:03:22: REHUNTING, KANDIDAT NOK_x000a_28:02:22: VALIDASI RNP TNP, KANDIDAT OUTSAR KARENA REJECT WARGA --&gt; REHUNTING_x000a_25:02:22: ANNOUNCEMENT GO UNTIL RFI_x000a_23:02:22-20:02:22: REHUNTING, LL BERUBAH PIKIRAN_x000a_16:02:22: IW OG NEW CANDIDATE_x000a_14:02:22-06:02:22: REHUNTING, IW FAILED_x000a_30:01:22-26:01:22: IW OG_x000a_25:01:22: SUBMIT NEW KANDIDAT S &amp; R_x000a_23:01:22-19:01:22: WAIT REVIEW NEW CANDIDATE DARI XL_x000a_16:01:22: VALIDASI NEW CANDIDATE_x000a_12:01:22-02:01:22: REHUNTING NEW CANDIDATE_x000a_29:12:21: TIDAK ADA CANDIDATE (POLSEK &amp; PRIVATE TAPI TIDAK MAU DISEWAKAN), OG SURVEY NEW CANDIDATE_x000a_26:12:21: IW OG_x000a_22:12:21-19:12:21: SITAC PREPARATION_x000a_16:12:21: PMO XL CONFIRMED GO SITAC_x000a_15:12:21-05:12:21: REVIEW TNP OK, NEED CONFIRMATION FROM XL TO CONTINUE SITAC PROCESS, REVIEW RNP NOK, PARALEL REHUNTING_x000a_01:12:21-10:11:21: REVIEW RNP NOK, OG RE-HUNTING PROCESS_x000a_07:11:21: CANDIDAT VERIFICATION OG_x000a_03:11:21-31:10:21: SURVEY OG, PLAN SUBMIT KANDIDAT W1 NOV"/>
  </r>
  <r>
    <s v="PEKALONGAN_KESESI"/>
    <x v="4"/>
    <s v="TB"/>
    <s v="109°31.50.41'E"/>
    <s v="7°2.28.82'S"/>
    <n v="50"/>
    <s v="90/200/310"/>
    <n v="2022"/>
    <x v="4"/>
    <s v="KWASEN RT 004 RW 007 DESA KWASEN KECAMATAN KESESI KABUPATEN PEKALONGAN"/>
    <x v="3"/>
    <s v="JAW-JT-KJN-0994"/>
    <s v="PEKALONGAN_KESESI"/>
    <x v="0"/>
    <x v="0"/>
    <x v="2"/>
    <s v="JATENG"/>
    <s v="Jawa Tengah"/>
    <s v="Kab. Pekalongan"/>
    <n v="6617948"/>
    <d v="2022-01-25T00:00:00"/>
    <d v="2022-01-28T00:00:00"/>
    <n v="93"/>
    <x v="3"/>
    <d v="2022-06-24T00:00:00"/>
    <s v="W26-2022"/>
    <s v="Jun-2022"/>
    <s v="TBD"/>
    <s v="TBD"/>
    <s v="TBD"/>
    <s v="TBD"/>
    <x v="0"/>
    <s v="TBD"/>
    <s v="TBD"/>
    <x v="0"/>
    <s v="TBD"/>
    <s v="MW"/>
    <d v="2022-03-24T00:00:00"/>
    <m/>
    <m/>
    <n v="7.7"/>
    <m/>
    <m/>
    <m/>
    <m/>
    <m/>
    <m/>
    <m/>
    <m/>
    <s v="CME"/>
    <x v="5"/>
    <s v="20.SRFI"/>
    <x v="68"/>
    <s v="28:04:22-24:04:22: PONDASI OG, WAIT PSB_x000a_20:04:22-17:04:22: ERECTION, WAIT PSB_x000a_LMS CHANGE TO NOKIA_x000a_13:-4:22-03:04:22: ERECTION_x000a_30:03:22: REBARRING_x000a_27:03:22-16:03:22: EXCAVATION_x000a_13:03:22: SITE PREPARATION_x000a_09:03:22: DESIGN OG_x000a_06:03:22-01:03:22: IW OG_x000a_28:02:22-21:02:22: VALIDASI RNP TNP, REJECT WARGA_x000a_20:02:22-08:02:22: IW OG_x000a_07:02:22: RNP OK, TNP OP_x000a_06:02:22-04:02:22: VALIDASI RNP TNP OG_x000a_02:02:22-30:01:22: SURVEY OG_x000a_28:01:22: SPK RECEIVED FROM EMAIL LMS"/>
  </r>
  <r>
    <s v="TEGAL_TARUB"/>
    <x v="4"/>
    <s v="TB"/>
    <s v="109°12.41.62'E"/>
    <s v="6°55.35.46'S"/>
    <n v="50"/>
    <s v="90/210/330"/>
    <n v="2022"/>
    <x v="15"/>
    <s v="Kesamiran RT 006 RW 001 Desa Kesamiran Kecamatan Tarub Kabupaten Tegal Provinsi Jawa Tengah"/>
    <x v="3"/>
    <s v="JAW-JT-TGL-2619"/>
    <s v="TEGAL_TARUB"/>
    <x v="0"/>
    <x v="0"/>
    <x v="2"/>
    <s v="JATENG"/>
    <s v="Jawa Tengah"/>
    <s v="Kab. Tegal"/>
    <n v="6618110"/>
    <d v="2022-03-07T00:00:00"/>
    <d v="2022-03-07T00:00:00"/>
    <n v="52"/>
    <x v="1"/>
    <d v="2022-08-04T00:00:00"/>
    <s v="W32-2022"/>
    <s v="Aug-2022"/>
    <s v="TBD"/>
    <s v="TBD"/>
    <s v="TBD"/>
    <s v="TBD"/>
    <x v="0"/>
    <s v="TBD"/>
    <s v="TBD"/>
    <x v="0"/>
    <s v="TBD"/>
    <s v="MW"/>
    <m/>
    <m/>
    <m/>
    <m/>
    <m/>
    <m/>
    <m/>
    <m/>
    <m/>
    <m/>
    <m/>
    <m/>
    <s v="CME"/>
    <x v="25"/>
    <s v="13.REBARING OG"/>
    <x v="68"/>
    <s v="28:04:22-24:04:22: REBARRING_x000a_20:04:22: EXCA_x000a_17:04:22-14:04:22: LMS CHANGE TO NOKIA_x000a_13:04:22: DESIGN OG_x000a_10:04:22-20:03:22: VALIDASI RNP TNP_x000a_16:03:22-09:03:22: SURVEY OG &amp; MITRA ASSIGNMENT_x000a_07:03:22: SPK RECEIVED"/>
  </r>
  <r>
    <s v="PETALING_BANJAR"/>
    <x v="4"/>
    <s v="TB"/>
    <s v="106°0.49.98'E"/>
    <s v="2°6.52.29'S"/>
    <n v="50"/>
    <s v="10/120/270"/>
    <n v="2022"/>
    <x v="4"/>
    <s v="Jl. Lengkeng RT.004 RW.003 Desa Petaling Banjar, Kecamatan Mendo Barat, Kabupaten Bangka, Provinsi Kepulauan Bangka Belitung"/>
    <x v="0"/>
    <s v="SUM-BB-SGL-0540"/>
    <s v="PETALING_BANJAR"/>
    <x v="0"/>
    <x v="0"/>
    <x v="1"/>
    <s v="SUMBAGSEL"/>
    <s v="Kepulauan Bangka Belitung"/>
    <s v="Kab. Bangka"/>
    <n v="6617949"/>
    <d v="2022-01-25T00:00:00"/>
    <d v="2022-01-28T00:00:00"/>
    <n v="93"/>
    <x v="3"/>
    <d v="2022-06-24T00:00:00"/>
    <s v="W26-2022"/>
    <s v="Jun-2022"/>
    <s v="TBD"/>
    <s v="TBD"/>
    <s v="TBD"/>
    <s v="TBD"/>
    <x v="0"/>
    <s v="TBD"/>
    <s v="TBD"/>
    <x v="0"/>
    <s v="TBD"/>
    <s v="MW"/>
    <d v="2022-03-07T00:00:00"/>
    <d v="2022-03-15T00:00:00"/>
    <m/>
    <m/>
    <m/>
    <m/>
    <m/>
    <m/>
    <m/>
    <m/>
    <m/>
    <m/>
    <s v="CME"/>
    <x v="25"/>
    <s v="13.REBARING OG"/>
    <x v="12"/>
    <s v="28:04:22-24:04:22: REBARRING_x000a_20:04:22-17:04:22: EXCAVATION_x000a_13:04:22-06:04:22: BOUWPLANK_x000a_03:04:22-27:03:22: PREPARE CME_x000a_23:03:22-16:03:22: REKOM_x000a_13:03:22-09:03:22: IW CLEAR_x000a_06:03:22-03:02:22: UNDER RNP TNP, REJECT WARGA_x000a_28:02:22: IW OG_x000a_23:02:22: UNDER RNP TNP, VALIDASI KANDIDAT D _x000a_23:02:22: IW OG_x000a_22:02:22-20:02:22: UNDER RNP TNP REVIEW_x000a_16:02:22-14:02:22: REHUNTING_x000a_13:02:22-30:01:22: SURVEY OG_x000a_28:01:22: SPK RECEIVED FROM EMAIL LMS"/>
  </r>
  <r>
    <s v="LUMAJANG TOMPOKERSAN"/>
    <x v="4"/>
    <s v="TB"/>
    <s v="113°13.25.46'E"/>
    <s v="8°7.29.32'S"/>
    <n v="25"/>
    <s v="90/240/340"/>
    <n v="2022"/>
    <x v="12"/>
    <s v=""/>
    <x v="0"/>
    <s v="JAW-JI-LMJ-4242"/>
    <s v="LUMAJANG TOMPOKERSAN"/>
    <x v="0"/>
    <x v="0"/>
    <x v="0"/>
    <s v="JATIM"/>
    <s v="Jawa Timur"/>
    <s v="Kab. Lumajang"/>
    <n v="6618175"/>
    <d v="2022-04-05T00:00:00"/>
    <d v="2022-04-05T00:00:00"/>
    <n v="23"/>
    <x v="4"/>
    <d v="2022-09-02T00:00:00"/>
    <s v="W36-2022"/>
    <s v="Sep-2022"/>
    <s v="TBD"/>
    <s v="TBD"/>
    <s v="TBD"/>
    <s v="TBD"/>
    <x v="0"/>
    <s v="TBD"/>
    <s v="TBD"/>
    <x v="0"/>
    <s v="TBD"/>
    <m/>
    <m/>
    <m/>
    <m/>
    <m/>
    <m/>
    <m/>
    <m/>
    <m/>
    <m/>
    <m/>
    <m/>
    <m/>
    <s v="PRESITAC"/>
    <x v="26"/>
    <s v="05.REHUNTING"/>
    <x v="12"/>
    <s v="28:04:22-24:04:22: REHUNTING ARAHAN_x000a_22:04:22: VALIDASI NOK _x000a_20:04:22-10:04:22: SURVEY OG_x000a_06:04:22: MITRA ASSIGNMENT_x000a_05:04:22: SPK RECEIVED"/>
  </r>
  <r>
    <s v="BEDILAN"/>
    <x v="4"/>
    <s v="TB"/>
    <s v="104°39.39.7'E"/>
    <s v="4°6.3.8'S"/>
    <n v="60"/>
    <s v="30/185/275"/>
    <n v="2022"/>
    <x v="4"/>
    <s v="Jl. Budiharjo RT.007 RW.002 Desa Bedilan, Kecamatan Belitang, Kabupaten Ogan Komering Ulu Timur, Provinsi Sumatera Selatan"/>
    <x v="0"/>
    <s v="SUM-SS-MPR-1266"/>
    <s v="BEDILAN"/>
    <x v="0"/>
    <x v="0"/>
    <x v="1"/>
    <s v="SUMBAGSEL"/>
    <s v="Sumatera Selatan"/>
    <s v="Kab. Ogan Komering Ulu Ti"/>
    <n v="6617950"/>
    <d v="2022-01-25T00:00:00"/>
    <d v="2022-01-28T00:00:00"/>
    <n v="93"/>
    <x v="3"/>
    <d v="2022-06-24T00:00:00"/>
    <s v="W26-2022"/>
    <s v="Jun-2022"/>
    <s v="TBD"/>
    <s v="TBD"/>
    <s v="TBD"/>
    <s v="TBD"/>
    <x v="0"/>
    <s v="TBD"/>
    <s v="TBD"/>
    <x v="0"/>
    <s v="TBD"/>
    <s v="MW"/>
    <d v="2022-04-10T00:00:00"/>
    <d v="2022-04-11T00:00:00"/>
    <m/>
    <m/>
    <m/>
    <m/>
    <m/>
    <m/>
    <m/>
    <m/>
    <m/>
    <m/>
    <s v="SITAC"/>
    <x v="27"/>
    <s v="07.SITAC PROCESS"/>
    <x v="12"/>
    <s v="28:04:22-24:04:22: REKOM_x000a_20:04:22-06:04:22: IW CLEAR_x000a_03:04:22-09:03:22: IW OG_x000a_06:03:22: VALIDASI RNP TNP OG, IW FAILED_x000a_28:02:22-13:02:22: IW OG_x000a_09:02:22-30:01:22: SURVEY OG_x000a_28:01:22: SPK RECEIVED FROM EMAIL LMS"/>
  </r>
  <r>
    <s v="SIMPANG_KIRI_SUBULUSSALAM_BARAT"/>
    <x v="4"/>
    <s v="TB"/>
    <s v="97°59.20.04'E"/>
    <s v="2°38.56.44'N"/>
    <n v="50"/>
    <s v="0/170/280"/>
    <n v="2022"/>
    <x v="5"/>
    <s v=""/>
    <x v="0"/>
    <s v="SUM-AC-SUS-0344"/>
    <s v="SIMPANG_KIRI_SUBULUSSALAM_BARAT"/>
    <x v="0"/>
    <x v="0"/>
    <x v="1"/>
    <s v="SUMBAGUT"/>
    <s v="Aceh"/>
    <s v="Kota Subulussalam"/>
    <n v="6618108"/>
    <d v="2022-03-07T00:00:00"/>
    <d v="2022-03-07T00:00:00"/>
    <n v="52"/>
    <x v="1"/>
    <d v="2022-08-04T00:00:00"/>
    <s v="W32-2022"/>
    <s v="Aug-2022"/>
    <s v="TBD"/>
    <s v="TBD"/>
    <s v="TBD"/>
    <s v="TBD"/>
    <x v="0"/>
    <s v="TBD"/>
    <s v="TBD"/>
    <x v="0"/>
    <s v="TBD"/>
    <s v="MW"/>
    <m/>
    <m/>
    <s v="wait address"/>
    <m/>
    <m/>
    <m/>
    <m/>
    <m/>
    <m/>
    <m/>
    <m/>
    <m/>
    <s v="SITAC"/>
    <x v="27"/>
    <s v="07.SITAC PROCESS"/>
    <x v="12"/>
    <s v="28:04:22-24:04:22: REKOM_x000a_20:04:22-06:04:22: IW CLEAR_x000a_03:04:22-23:03:22: IW OG_x000a_20:03:22-17:03:22: VALIDASI RNP TNP_x000a_16:03:22-09:03:22: SURVEY OG &amp; MITRA ASSIGNMENT_x000a_07:03:22: SPK RECEIVED"/>
  </r>
  <r>
    <s v="SIMPANG_KOPI"/>
    <x v="4"/>
    <s v="TB"/>
    <s v="99°19.44.51'E"/>
    <s v="3°18.9.43'N"/>
    <n v="40"/>
    <s v="0/180/270"/>
    <n v="2022"/>
    <x v="4"/>
    <s v=""/>
    <x v="0"/>
    <s v="SUM-SU-LMP-2232"/>
    <s v="SIMPANG_KOPI"/>
    <x v="0"/>
    <x v="0"/>
    <x v="1"/>
    <s v="SUMBAGUT"/>
    <s v="Sumatera Utara"/>
    <s v="Kab. Batu Bara"/>
    <n v="6617950"/>
    <d v="2022-01-25T00:00:00"/>
    <d v="2022-01-28T00:00:00"/>
    <n v="93"/>
    <x v="3"/>
    <d v="2022-06-24T00:00:00"/>
    <s v="W26-2022"/>
    <s v="Jun-2022"/>
    <s v="TBD"/>
    <s v="TBD"/>
    <s v="TBD"/>
    <s v="TBD"/>
    <x v="0"/>
    <s v="TBD"/>
    <s v="TBD"/>
    <x v="0"/>
    <s v="TBD"/>
    <s v="MW"/>
    <m/>
    <m/>
    <s v="wait address"/>
    <m/>
    <m/>
    <m/>
    <m/>
    <m/>
    <m/>
    <m/>
    <m/>
    <m/>
    <s v="SITAC"/>
    <x v="27"/>
    <s v="07.SITAC PROCESS"/>
    <x v="12"/>
    <s v="28:04:22-24:04:22: REKOM_x000a_20:04:22-07:04:22: IW OG_x000a_06:04:22-05:04:22: VALIDASI RNP TNP_x000a_03:04:22-23:03:22: REHUNTING_x000a_20:03:22-13:02:22: IW OG_x000a_09:02:22-30:01:22: SURVEY OG_x000a_28:01:22: SPK RECEIVED FROM EMAIL LMS"/>
  </r>
  <r>
    <s v="TANAH_BESIH"/>
    <x v="4"/>
    <s v="TB"/>
    <s v="99°12.40.5'E"/>
    <s v="3°19.25.86'N"/>
    <n v="50"/>
    <s v="90/170/250"/>
    <n v="2022"/>
    <x v="4"/>
    <s v="Jalan Desa Tebat Monok Kampung 5 Desa Tebat Monok Kecamatan Kepahiang Kabupaten Kepahiang Provinsi Bengkulu _x000a__x0009__x000a_"/>
    <x v="0"/>
    <s v="SUM-SU-SRH-2250"/>
    <s v="TANAH_BESIH"/>
    <x v="0"/>
    <x v="0"/>
    <x v="1"/>
    <s v="SUMBAGUT"/>
    <s v="Sumatera Utara"/>
    <s v="Kab. Serdang Bedagai"/>
    <n v="6617950"/>
    <d v="2022-01-25T00:00:00"/>
    <d v="2022-01-28T00:00:00"/>
    <n v="93"/>
    <x v="3"/>
    <d v="2022-06-24T00:00:00"/>
    <s v="W26-2022"/>
    <s v="Jun-2022"/>
    <s v="TBD"/>
    <s v="TBD"/>
    <s v="TBD"/>
    <s v="TBD"/>
    <x v="0"/>
    <s v="TBD"/>
    <s v="TBD"/>
    <x v="0"/>
    <s v="TBD"/>
    <s v="MW"/>
    <d v="2022-04-28T00:00:00"/>
    <m/>
    <m/>
    <m/>
    <m/>
    <m/>
    <m/>
    <m/>
    <m/>
    <m/>
    <m/>
    <m/>
    <s v="SITAC"/>
    <x v="27"/>
    <s v="07.SITAC PROCESS"/>
    <x v="83"/>
    <s v="28:04:22-24:04:22: REKOM_x000a_20:04:22-23:03:22: BAN/BAK OG_x000a_20:03:22-16:03:22: VALIDASI RNP TNP_x000a_13:03:22-11:03:22: IW OG_x000a_10:03:22: VALIDASI RNP TNP_x000a_09:03:22-13:02:22: IW OG_x000a_09:02:22-30:01:22: SURVEY OG_x000a_28:01:22: SPK RECEIVED FROM EMAIL LMS"/>
  </r>
  <r>
    <s v="BANGUNJIWO_KASIHAN"/>
    <x v="4"/>
    <s v="TB"/>
    <s v="110°20.45.35'E"/>
    <s v="7°50.31.09'S"/>
    <n v="40"/>
    <s v="30/150/260"/>
    <m/>
    <x v="18"/>
    <s v="SEMBUNGAN RT. 04, Kalurahan Bangunjiwo, Kapanewon Kasihan, Kabupaten Bantul, Provinsi D.I. Yogyakarta. "/>
    <x v="3"/>
    <s v="JAW-YO-BTL-0153"/>
    <s v="BANGUNJIWO_KASIHAN"/>
    <x v="0"/>
    <x v="0"/>
    <x v="2"/>
    <s v="JATENG"/>
    <s v="DI Yogyakarta"/>
    <s v="Kab. Bantul"/>
    <n v="6618092"/>
    <d v="2022-03-03T00:00:00"/>
    <d v="2022-03-04T00:00:00"/>
    <n v="56"/>
    <x v="1"/>
    <d v="2022-07-31T00:00:00"/>
    <s v="W32-2022"/>
    <s v="Jul-2022"/>
    <s v="TBD"/>
    <s v="TBD"/>
    <s v="TBD"/>
    <s v="TBD"/>
    <x v="0"/>
    <s v="TBD"/>
    <s v="TBD"/>
    <x v="0"/>
    <s v="TBD"/>
    <s v="MW"/>
    <m/>
    <m/>
    <m/>
    <m/>
    <m/>
    <m/>
    <m/>
    <m/>
    <m/>
    <m/>
    <m/>
    <m/>
    <s v="SITAC"/>
    <x v="27"/>
    <s v="07.SITAC PROCESS"/>
    <x v="12"/>
    <s v="28:04:22-24:04:22: REKOM_x000a_LMS CHANGE TO NOKIA_x000a_13:04:22: REKOM_x000a_10:04:22-06:04:22: VALIDASI RNP TNP_x000a_06:04:22-05:04:22: IW OG_x000a_04:04:22: VALIDASI RNP TNP_x000a_03:04:22: IW CLEAR_x000a_30:03:22-15:03:22: IW OG_x000a_13:03:22-09:03:22: VALIDASI RNP TNP OG_x000a_06:03:22: MITRA ASSIGNMENT_x000a_04:03:22: SPK RECEIVED"/>
  </r>
  <r>
    <s v="SEBA-SEBA_WALENRANG_TIMUR"/>
    <x v="4"/>
    <s v="TB"/>
    <s v="120°12.54.0'E"/>
    <s v="2°53.35.52'S"/>
    <n v="60"/>
    <s v="120/200/290"/>
    <n v="2022"/>
    <x v="4"/>
    <s v="Desa Seba-Seba, Kec. Walenrang Timur , Kab. Luwu Prov. Sulawesi Selatan"/>
    <x v="0"/>
    <s v="SUL-SN-PLP-1340"/>
    <s v="SEBA-SEBA_WALENRANG_TIMUR"/>
    <x v="0"/>
    <x v="0"/>
    <x v="0"/>
    <s v="SULAWESI"/>
    <s v="Sulawesi Selatan"/>
    <s v="Kab. Luwu"/>
    <n v="6617949"/>
    <d v="2022-01-25T00:00:00"/>
    <d v="2022-01-28T00:00:00"/>
    <n v="93"/>
    <x v="3"/>
    <d v="2022-06-24T00:00:00"/>
    <s v="W26-2022"/>
    <s v="Jun-2022"/>
    <s v="TBD"/>
    <s v="TBD"/>
    <s v="TBD"/>
    <s v="TBD"/>
    <x v="0"/>
    <s v="TBD"/>
    <s v="TBD"/>
    <x v="0"/>
    <s v="TBD"/>
    <s v="MW"/>
    <d v="2022-02-25T00:00:00"/>
    <d v="2022-03-02T00:00:00"/>
    <m/>
    <m/>
    <m/>
    <m/>
    <m/>
    <m/>
    <m/>
    <m/>
    <m/>
    <m/>
    <s v="CME"/>
    <x v="3"/>
    <s v="20.SRFI"/>
    <x v="12"/>
    <s v="28:04:22-24:04:22: RFI, WAIT RFIN_x000a_20:04:22-17:04:22: PREPARE ERECTION_x000a_10:04:22: CURRING_x000a_06:04:22: BACKFILLING_x000a_03:04:22-20:03:22: REBARRING_x000a_16:03:22-06:03:22: WAIT APD, SOIL TEST DONE_x000a_28:02:22: REKOM OG_x000a_20:02:22: IW CLEAR_x000a_16:02:22-13:02:22: IW OG_x000a_09:02:22: RNP TNP OG -&gt; IW OG_x000a_06:02:22-30:01:22: SURVEY OG_x000a_28:01:22: SPK RECEIVED FROM EMAIL LMS"/>
  </r>
  <r>
    <s v="SEMARANG_TENGARAN"/>
    <x v="4"/>
    <s v="TB"/>
    <s v="110°34.22.08'E"/>
    <s v="7°25.3.81'S"/>
    <n v="70"/>
    <s v="70/220/340"/>
    <n v="2022"/>
    <x v="4"/>
    <s v="Dusun Miri RT. 013 RW. 003 Desa Duren Kecamatan Tengaran Kabupaten Semarang Provinsi Jawa Tengah"/>
    <x v="3"/>
    <s v="JAW-JT-UNR-2561"/>
    <s v="SEMARANG_TENGARAN"/>
    <x v="0"/>
    <x v="0"/>
    <x v="2"/>
    <s v="JATENG"/>
    <s v="Jawa Tengah"/>
    <s v="Kab. Semarang"/>
    <n v="6617948"/>
    <d v="2022-01-25T00:00:00"/>
    <d v="2022-01-28T00:00:00"/>
    <n v="93"/>
    <x v="3"/>
    <d v="2022-06-24T00:00:00"/>
    <s v="W26-2022"/>
    <s v="Jun-2022"/>
    <s v="TBD"/>
    <s v="TBD"/>
    <s v="TBD"/>
    <s v="TBD"/>
    <x v="0"/>
    <s v="TBD"/>
    <s v="TBD"/>
    <x v="0"/>
    <s v="TBD"/>
    <s v="MW"/>
    <d v="2022-03-08T00:00:00"/>
    <m/>
    <m/>
    <m/>
    <m/>
    <m/>
    <m/>
    <m/>
    <m/>
    <m/>
    <m/>
    <m/>
    <s v="CME"/>
    <x v="5"/>
    <s v="20.SRFI"/>
    <x v="68"/>
    <s v="28:04:22-24:04:22: SRFI, WAIT PSB_x000a_17:04:22: ME OG, WAIT PSB_x000a_LMS CHANGE TO NOKIA_x000a_13:04:22-06:04:22: POURING_x000a_03:04:22-30:03:22: REBARRING_x000a_27:03:22-16:03:22: MOBDEMOB_x000a_13:03:22-09:03:22: SOIL TEST_x000a_06:03:22: REKOM_x000a_28:02:22-16:02:22: IW CLEAR_x000a_13:02:22: IW OG_x000a_09:02:22-03:02:22: VALIDATION RNP TNP_x000a_02:02:22-30:01:22: SURVEY OG_x000a_28:01:22: SPK RECEIVED FROM EMAIL LMS"/>
  </r>
  <r>
    <s v="KARANGANYAR_JUMAPOLO"/>
    <x v="4"/>
    <s v="TB"/>
    <s v="110°58.51.85'E"/>
    <s v="7°42.16.65'S"/>
    <n v="60"/>
    <s v="90/210/330"/>
    <n v="2022"/>
    <x v="6"/>
    <s v="Geneng RT 001 Rw 007 Desa Kwangsan Kecamatan Jumapolo Kabupaten Karanganyar Provinsi Jawa Tengah"/>
    <x v="3"/>
    <s v="JAW-JT-KRG-2162"/>
    <s v="KARANGANYAR_JUMAPOLO"/>
    <x v="0"/>
    <x v="0"/>
    <x v="2"/>
    <s v="JATENG"/>
    <s v="Jawa Tengah"/>
    <s v="Kab. Karanganyar"/>
    <n v="6617948"/>
    <d v="2022-01-25T00:00:00"/>
    <d v="2022-01-28T00:00:00"/>
    <n v="93"/>
    <x v="3"/>
    <d v="2022-06-24T00:00:00"/>
    <s v="W26-2022"/>
    <s v="Jun-2022"/>
    <s v="TBD"/>
    <s v="TBD"/>
    <s v="TBD"/>
    <s v="TBD"/>
    <x v="0"/>
    <s v="TBD"/>
    <s v="TBD"/>
    <x v="0"/>
    <s v="TBD"/>
    <s v="MW"/>
    <m/>
    <m/>
    <m/>
    <m/>
    <m/>
    <m/>
    <m/>
    <m/>
    <m/>
    <m/>
    <m/>
    <m/>
    <s v="CME"/>
    <x v="5"/>
    <s v="20.SRFI"/>
    <x v="68"/>
    <s v="28:04:22-24:04:22: SRFI, WAIT PSB_x000a_20:04:22: CURRING_x000a_17:04:22-14:04:22: LMS CHANGE TO NOKIA_x000a_13:04:22: BOUWPLANK_x000a_10:04:22: EXCAVATION_x000a_06:04:22-03:04:22: BOUWPLANK_x000a_30:03:22: REKOM_x000a_27:03:22-23:03:22: IW OG_x000a_20:03:22-16:03:22: VALIDASI RNP TNP_x000a_15:03:22-15:03:22: IW OG_x000a_13:03:22-09:03:22: IW FAILED, VALIDASI RNP TNP OG_x000a_06:03:22-01:03:22: IW OG_x000a_28:02:22-18:02:22: VALIDASI RNP TNP OG, REJECT WARGA_x000a_16:02:22-13:02:22: IW OG_x000a_09:02:22-07:02:22: VALIDASI RNP TNP OG_x000a_06:02:22-30:01:22: SURVEY OG_x000a_28:01:22: SPK RECEIVED FROM EMAIL LMS"/>
  </r>
  <r>
    <s v="TEMANGGUNG_KANDANGAN"/>
    <x v="4"/>
    <s v="TB"/>
    <s v="110°11.50.0'E"/>
    <s v="7°14.36.9'S"/>
    <n v="70"/>
    <s v="80/180/290"/>
    <n v="2022"/>
    <x v="6"/>
    <s v="Dusun Kejiwan RT. 001 RW. 006 Desa Kandangan Kecamatan Kandangan Kabupaten Temanggung Provinsi Jawa Tengah"/>
    <x v="3"/>
    <s v="JAW-JT-TMG-2674"/>
    <s v="TEMANGGUNG_KANDANGAN"/>
    <x v="0"/>
    <x v="0"/>
    <x v="2"/>
    <s v="JATENG"/>
    <s v="Jawa Tengah"/>
    <s v="Kab. Temanggung"/>
    <n v="6617948"/>
    <d v="2022-01-25T00:00:00"/>
    <d v="2022-01-28T00:00:00"/>
    <n v="93"/>
    <x v="3"/>
    <d v="2022-06-24T00:00:00"/>
    <s v="W26-2022"/>
    <s v="Jun-2022"/>
    <s v="TBD"/>
    <s v="TBD"/>
    <s v="TBD"/>
    <s v="TBD"/>
    <x v="0"/>
    <s v="TBD"/>
    <s v="TBD"/>
    <x v="0"/>
    <s v="TBD"/>
    <s v="MW"/>
    <d v="2022-03-07T00:00:00"/>
    <m/>
    <m/>
    <m/>
    <m/>
    <m/>
    <m/>
    <m/>
    <m/>
    <m/>
    <m/>
    <m/>
    <s v="CME"/>
    <x v="5"/>
    <s v="20.SRFI"/>
    <x v="68"/>
    <s v="28:04:22-24:04:22: SRFI, WAIT PSB_x000a_20:04:22: ME_x000a_LMS CHANGE TO NOKIA_x000a_13:04:22-30:03:22: ERECTION_x000a_27:03:22-16:03:22: REBARRING_x000a_13:03:22-06:03:22: EXCAVATION OG_x000a_28:02:22-20:02:22: REALISASI IW_x000a_16:02:22-13:02:22: IW OG_x000a_09:02:22-04:02:22: TNP OG. RNP OK KANDIDAT B&amp;C, PRIORITY 1 C_x000a_03:02:22: VALIDASI RNP TNP OG_x000a_02:02:22-30:01:22: SURVEY OG_x000a_28:01:22: SPK RECEIVED FROM EMAIL LMS"/>
  </r>
  <r>
    <s v="CANDISARI_GROBOGAN"/>
    <x v="4"/>
    <s v="TB"/>
    <s v="110°51.53.06'E"/>
    <s v="7°6.26.57'S"/>
    <n v="60"/>
    <s v="90/180/300"/>
    <n v="2022"/>
    <x v="4"/>
    <s v="Krajan RT 007/RW 002 Desa Candisari  Kecamatan Purwodadi Kabupaten Grobogan Provinsi Jawa Tengah"/>
    <x v="3"/>
    <s v="JAW-JT-PWD-0050"/>
    <s v="CANDISARI_GROBOGAN"/>
    <x v="0"/>
    <x v="0"/>
    <x v="2"/>
    <s v="JATENG"/>
    <s v="Jawa Tengah"/>
    <s v="Kab. Grobogan"/>
    <n v="6617948"/>
    <d v="2022-01-25T00:00:00"/>
    <d v="2022-01-28T00:00:00"/>
    <n v="93"/>
    <x v="3"/>
    <d v="2022-06-24T00:00:00"/>
    <s v="W26-2022"/>
    <s v="Jun-2022"/>
    <s v="TBD"/>
    <s v="TBD"/>
    <s v="TBD"/>
    <s v="TBD"/>
    <x v="0"/>
    <s v="TBD"/>
    <s v="TBD"/>
    <x v="0"/>
    <s v="TBD"/>
    <s v="MW"/>
    <m/>
    <m/>
    <m/>
    <m/>
    <m/>
    <m/>
    <m/>
    <m/>
    <m/>
    <m/>
    <m/>
    <m/>
    <s v="CME"/>
    <x v="5"/>
    <s v="20.SRFI"/>
    <x v="68"/>
    <s v="28:04:22-24:04:22: SRFI, WAIT PSB_x000a_20:04:22:-17:04:22: ME OG, WAIT PSB_x000a_14:04:22: LMS CHANGE TO NOKIA_x000a_13:04:22-03:04:22: ERECTION_x000a_30:03:22: REBARRING_x000a_27:03:22-01:03:22: VALIDASI RNP TNP, BERGESER 45M_x000a_01:03:22: IW OG_x000a_28:02:22-16:02:22: VALIDASI RNP TNP OG, KANDIDAT REJECT WARGA_x000a_15:02:22-08:02:22: IW OG_x000a_06:02:22-03:02:22: VALIDASI RNP TNP_x000a_02:02:22-30:01:22: SURVEY OG_x000a_28:01:22: SPK RECEIVED FROM EMAIL LMS"/>
  </r>
  <r>
    <s v="KARANGWADER_GROBOGAN"/>
    <x v="4"/>
    <s v="TB"/>
    <s v="110°49.43.43'E"/>
    <s v="7°6.55.48'S"/>
    <n v="60"/>
    <s v="10/150/270"/>
    <n v="2022"/>
    <x v="4"/>
    <s v="Karangwader RT.001 RW.002 Desa Karangwader Kecamatan Penawangan Kabupaten Grobogan Provinsi Jawa Tengah"/>
    <x v="3"/>
    <s v="JAW-JT-PWD-0047"/>
    <s v="KARANGWADER_GROBOGAN"/>
    <x v="0"/>
    <x v="0"/>
    <x v="2"/>
    <s v="JATENG"/>
    <s v="Jawa Tengah"/>
    <s v="Kab. Grobogan"/>
    <n v="6617948"/>
    <d v="2022-01-25T00:00:00"/>
    <d v="2022-01-28T00:00:00"/>
    <n v="93"/>
    <x v="3"/>
    <d v="2022-06-24T00:00:00"/>
    <s v="W26-2022"/>
    <s v="Jun-2022"/>
    <s v="TBD"/>
    <s v="TBD"/>
    <s v="TBD"/>
    <s v="TBD"/>
    <x v="0"/>
    <s v="TBD"/>
    <s v="TBD"/>
    <x v="0"/>
    <s v="TBD"/>
    <s v="MW"/>
    <d v="2022-03-07T00:00:00"/>
    <m/>
    <m/>
    <m/>
    <m/>
    <m/>
    <m/>
    <m/>
    <m/>
    <m/>
    <m/>
    <m/>
    <s v="CME"/>
    <x v="5"/>
    <s v="20.SRFI"/>
    <x v="68"/>
    <s v="28:04:22-24:04:22: SRFI, WAIT PSB_x000a_20:04:22-17:04:22: ME OG, WAIT PSB_x000a_LMS CHANGE TO NOKIA_x000a_13:04:22-30:03:22: ERECTION_x000a_27:03:22-16:03:22: REBARRING_x000a_13:03:22-06:03:22: EXCAVATION OG_x000a_28:02:22-23:02:22: REKOM OG_x000a_20:02:22: REALISASI IW_x000a_16:02:22-13:02:22: IW OG KANDIDAT B_x000a_09:02:22: RNP TNP REVIEW, IW FAILED KANDIDAT A_x000a_08:02:22: IW OG_x000a_06:02:22-02:02:22: VALIDASI KANDIDAT_x000a_30:01:22: SURVEY OG_x000a_28:01:22: SPK RECEIVED FROM EMAIL LMS"/>
  </r>
  <r>
    <s v="SEMARANG_SURUH"/>
    <x v="4"/>
    <s v="TB"/>
    <s v="110°37.45.29'E"/>
    <s v="7°20.32.77'S"/>
    <n v="50"/>
    <s v="10/120/240"/>
    <n v="2022"/>
    <x v="4"/>
    <s v="Dusun Krajan RT. 013 RW. 002 Desa Kedungringin Kecamatan Suruh Kabupaten Semarang Provinsi Jawa Tengah"/>
    <x v="3"/>
    <s v="JAW-JT-UNR-2562"/>
    <s v="SEMARANG_SURUH"/>
    <x v="0"/>
    <x v="0"/>
    <x v="2"/>
    <s v="JATENG"/>
    <s v="Jawa Tengah"/>
    <s v="Kab. Semarang"/>
    <n v="6617948"/>
    <d v="2022-01-25T00:00:00"/>
    <d v="2022-01-28T00:00:00"/>
    <n v="93"/>
    <x v="3"/>
    <d v="2022-06-24T00:00:00"/>
    <s v="W26-2022"/>
    <s v="Jun-2022"/>
    <s v="TBD"/>
    <s v="TBD"/>
    <s v="TBD"/>
    <s v="TBD"/>
    <x v="0"/>
    <s v="TBD"/>
    <s v="TBD"/>
    <x v="0"/>
    <s v="TBD"/>
    <s v="MW"/>
    <d v="2022-03-07T00:00:00"/>
    <m/>
    <m/>
    <m/>
    <m/>
    <m/>
    <m/>
    <m/>
    <m/>
    <m/>
    <m/>
    <m/>
    <s v="CME"/>
    <x v="5"/>
    <s v="20.SRFI"/>
    <x v="68"/>
    <s v="28:04:22-24:04:22: SRFI, WAIT PSB_x000a_20:04:22-17:04:22: ME OG, WAIT PSB_x000a_LMS CHANGE TO NOKIA_x000a_13:04:22-30:03:22: ERECTION_x000a_27:03:22-23:03:22: REBARRING_x000a_20:03:22-16:03:22: EXCAVATION_x000a_13:03:22-09:03:22: SITE PREPARATION_x000a_06:03:22: REKOM_x000a_28:02:22-23:02:22: REALISASI IW_x000a_20:02:22: IW OG_x000a_16:02:22-15:02:22: REJECT IW, VALIDASI RNP TNP_x000a_13:02:22-08:02:22: IW OG_x000a_06:02:22: TNP OG. RNP OK CANDIDATE A_x000a_04:02:22: VALIDASI RNP TNP OG_x000a_02:02:22-30:01:22: SURVEY OG_x000a_28:01:22: SPK RECEIVED FROM EMAIL LMS"/>
  </r>
  <r>
    <s v="ANGINGENDINGMW_HBTS"/>
    <x v="2"/>
    <s v="SKP"/>
    <s v="106°55.14.2'E"/>
    <s v="6°6.41.9'S"/>
    <n v="20"/>
    <s v="90/210/330"/>
    <n v="0"/>
    <x v="1"/>
    <s v="Jl. Dukuh Timur No.5, Kel. Semper Barat RT.009 RW.15 Kec. Cilincing, Kota Jakarta Utara Prov. DKI Jakarta"/>
    <x v="2"/>
    <s v="JAW-JK-TJP-0720"/>
    <s v="CACING CILINCING RELOCATION"/>
    <x v="1"/>
    <x v="0"/>
    <x v="3"/>
    <s v="JABODETABEK"/>
    <s v="DKI Jakarta"/>
    <s v="Kota Adm. Jakarta Utara"/>
    <n v="6618157"/>
    <d v="2022-03-29T00:00:00"/>
    <d v="2022-03-29T00:00:00"/>
    <n v="30"/>
    <x v="4"/>
    <d v="2022-04-28T00:00:00"/>
    <s v="W18-2022"/>
    <s v="Apr-2022"/>
    <s v="TBD"/>
    <s v="TBD"/>
    <s v="TBD"/>
    <s v="TBD"/>
    <x v="0"/>
    <s v="TBD"/>
    <s v="TBD"/>
    <x v="0"/>
    <s v="TBD"/>
    <m/>
    <m/>
    <m/>
    <m/>
    <m/>
    <m/>
    <m/>
    <m/>
    <m/>
    <m/>
    <m/>
    <m/>
    <m/>
    <s v="NY STIP"/>
    <x v="31"/>
    <s v="06.ERM PROCESS"/>
    <x v="53"/>
    <s v="28:04:22-30:03:22: ESR PREPARATION_x000a_29:03:22: SPK RECEIVED"/>
  </r>
  <r>
    <s v="JALAN_DR_WAHIDIN"/>
    <x v="4"/>
    <s v="TB"/>
    <s v="110°10.33.31'E"/>
    <s v="7°18.47.88'S"/>
    <n v="30"/>
    <s v="30/120/240"/>
    <m/>
    <x v="5"/>
    <m/>
    <x v="3"/>
    <s v="JAW-JT-TMG-2679"/>
    <s v="JALAN_DR_WAHIDIN"/>
    <x v="0"/>
    <x v="0"/>
    <x v="2"/>
    <s v="JATENG"/>
    <s v="Jawa Tengah"/>
    <s v="Kab. Temanggung"/>
    <n v="6618212"/>
    <d v="2022-04-19T00:00:00"/>
    <d v="2022-04-20T00:00:00"/>
    <n v="9"/>
    <x v="4"/>
    <d v="2022-09-16T00:00:00"/>
    <s v="W38-2022"/>
    <s v="Sep-2022"/>
    <s v="TBD"/>
    <s v="TBD"/>
    <s v="TBD"/>
    <s v="TBD"/>
    <x v="0"/>
    <s v="TBD"/>
    <s v="TBD"/>
    <x v="0"/>
    <s v="TBD"/>
    <m/>
    <m/>
    <m/>
    <m/>
    <m/>
    <m/>
    <m/>
    <m/>
    <m/>
    <m/>
    <m/>
    <m/>
    <m/>
    <s v="PRESITAC"/>
    <x v="8"/>
    <s v="03.SURVEY PROCESS"/>
    <x v="12"/>
    <s v="28:04:22-24:04:22: SURVEY OG_x000a_20:04:22: SPK RECEIVED"/>
  </r>
  <r>
    <s v="BUWUN_MAS_SEKOTONG"/>
    <x v="4"/>
    <s v="TB"/>
    <s v="116°4.52.85'E"/>
    <s v="8°51.21.86'S"/>
    <n v="50"/>
    <s v="40/200/310"/>
    <m/>
    <x v="5"/>
    <m/>
    <x v="0"/>
    <s v="NUS-NB-GRG-5398"/>
    <s v="BUWUN_MAS_SEKOTONG"/>
    <x v="0"/>
    <x v="0"/>
    <x v="0"/>
    <s v="BALINUSRA"/>
    <s v="Nusa Tenggara Barat"/>
    <s v="Kab. Lombok Barat"/>
    <n v="6618211"/>
    <d v="2022-04-19T00:00:00"/>
    <d v="2022-04-20T00:00:00"/>
    <n v="9"/>
    <x v="4"/>
    <d v="2022-09-16T00:00:00"/>
    <s v="W38-2022"/>
    <s v="Sep-2022"/>
    <s v="TBD"/>
    <s v="TBD"/>
    <s v="TBD"/>
    <s v="TBD"/>
    <x v="0"/>
    <s v="TBD"/>
    <s v="TBD"/>
    <x v="0"/>
    <s v="TBD"/>
    <m/>
    <m/>
    <m/>
    <m/>
    <m/>
    <m/>
    <m/>
    <m/>
    <m/>
    <m/>
    <m/>
    <m/>
    <m/>
    <s v="PRESITAC"/>
    <x v="18"/>
    <s v="06.ERM PROCESS"/>
    <x v="12"/>
    <s v="28:04:22-24:04:22: VALIDASI_x000a_20:04:22: SPK RECEIVED"/>
  </r>
  <r>
    <s v="REMBANG_KALIORI"/>
    <x v="4"/>
    <s v="TB"/>
    <s v="111°17.33.01'E"/>
    <s v="6°44.29.08'S"/>
    <n v="60"/>
    <s v="0/120/210"/>
    <n v="2022"/>
    <x v="4"/>
    <s v="Pengkol RT 001 RW 002 Desa Pengkol Kecamatan Kaliori Kabupaten Rembang Provinsi Jawa Tengah "/>
    <x v="3"/>
    <s v="JAW-JT-RBG-1775"/>
    <s v="REMBANG_KALIORI"/>
    <x v="0"/>
    <x v="0"/>
    <x v="2"/>
    <s v="JATENG"/>
    <s v="Jawa Tengah"/>
    <s v="Kab. Rembang"/>
    <n v="6617948"/>
    <d v="2022-01-25T00:00:00"/>
    <d v="2022-01-28T00:00:00"/>
    <n v="93"/>
    <x v="3"/>
    <d v="2022-06-24T00:00:00"/>
    <s v="W26-2022"/>
    <s v="Jun-2022"/>
    <s v="TBD"/>
    <s v="TBD"/>
    <s v="TBD"/>
    <s v="TBD"/>
    <x v="0"/>
    <s v="TBD"/>
    <s v="TBD"/>
    <x v="0"/>
    <s v="TBD"/>
    <s v="MW"/>
    <d v="2022-03-24T00:00:00"/>
    <m/>
    <m/>
    <n v="7.7"/>
    <m/>
    <m/>
    <m/>
    <m/>
    <m/>
    <m/>
    <m/>
    <m/>
    <s v="CME"/>
    <x v="5"/>
    <s v="20.SRFI"/>
    <x v="68"/>
    <s v="28:04:22-24:04:22-17:04:22: PLN, WAIT PSB_x000a_17:04:22: SRFI, PLN, LMS CHANGE TO NOKIA_x000a_13:04:22-03:04:22: PLN_x000a_30:03:22: ERECTION_x000a_27:03:22-16:03:22: EXCAVATION_x000a_13:03:22-09:03:22: SITE PREPARATION_x000a_06:02:22-01:03:22: IW OG_x000a_28:02:22-20:02:22: VALIDASI RNP TNP, REJECT WARGA_x000a_16:02:22: IW CLEAR_x000a_13:02:22: IW OG_x000a_09:02:22-03:02:22: VALIDATION RNP TNP_x000a_02:02:22-30:01:22: SURVEY OG_x000a_28:01:22: SPK RECEIVED FROM EMAIL LMS"/>
  </r>
  <r>
    <s v="REMBANG_LASEM"/>
    <x v="4"/>
    <s v="TB"/>
    <s v="111°26.7.41'E"/>
    <s v="6°42.29.96'S"/>
    <n v="60"/>
    <s v="30/110/210"/>
    <n v="2022"/>
    <x v="4"/>
    <s v="Desa Karasgede RT 08 RW 03, Kecamatan Lasem, Kabupaten Rembang Provinsi Jawa Tengah "/>
    <x v="3"/>
    <s v="JAW-JT-RBG-1776"/>
    <s v="REMBANG_LASEM"/>
    <x v="0"/>
    <x v="0"/>
    <x v="2"/>
    <s v="JATENG"/>
    <s v="Jawa Tengah"/>
    <s v="Kab. Rembang"/>
    <n v="6617948"/>
    <d v="2022-01-25T00:00:00"/>
    <d v="2022-01-28T00:00:00"/>
    <n v="93"/>
    <x v="3"/>
    <d v="2022-06-24T00:00:00"/>
    <s v="W26-2022"/>
    <s v="Jun-2022"/>
    <s v="TBD"/>
    <s v="TBD"/>
    <s v="TBD"/>
    <s v="TBD"/>
    <x v="0"/>
    <s v="TBD"/>
    <s v="TBD"/>
    <x v="0"/>
    <s v="TBD"/>
    <s v="MW"/>
    <d v="2022-03-24T00:00:00"/>
    <m/>
    <m/>
    <n v="7.7"/>
    <m/>
    <m/>
    <m/>
    <m/>
    <m/>
    <m/>
    <m/>
    <m/>
    <s v="CME"/>
    <x v="5"/>
    <s v="20.SRFI"/>
    <x v="68"/>
    <s v="28:04:22-24:04:22-17:04:22: PLN, WAIT PSB_x000a_LMS CHANGE TO NOKIA_x000a_13:04:22-30:03:22: ERECTION_x000a_27:03:22-16:03:22: REBARRING_x000a_13:03:22-09:03:22: SITE PREPARATION_x000a_06:03:22-01:03:22: IW OG_x000a_28:02:22-22:02:22: VALIDASI RNP TNP, PERGESERAN 45M_x000a_20:02:22: REALISASI IW_x000a_16:02:22: IW CLEAR_x000a_13:02:22: IW OG_x000a_09:02:22-03:02:22: VALIDATION RNP TNP_x000a_02:02:22-30:01:22: SURVEY OG_x000a_28:01:22: SPK RECEIVED FROM EMAIL LMS"/>
  </r>
  <r>
    <s v="BLORA_KRADENAN"/>
    <x v="4"/>
    <s v="TB"/>
    <s v="111°26.25.2'E"/>
    <s v="7°14.10.27'S"/>
    <n v="60"/>
    <s v="0/120/270"/>
    <n v="2022"/>
    <x v="4"/>
    <s v="Dusun Goito RT. 005 RW. 001 Desa Mendenrejo, Kecamatan Kradenan Kabupaten Blora Prov Jawa Tengah "/>
    <x v="3"/>
    <s v="JAW-JT-BLA-0127"/>
    <s v="BLORA_KRADENAN"/>
    <x v="0"/>
    <x v="0"/>
    <x v="2"/>
    <s v="JATENG"/>
    <s v="Jawa Tengah"/>
    <s v="Kab. Blora"/>
    <n v="6617948"/>
    <d v="2022-01-25T00:00:00"/>
    <d v="2022-01-28T00:00:00"/>
    <n v="93"/>
    <x v="3"/>
    <d v="2022-06-24T00:00:00"/>
    <s v="W26-2022"/>
    <s v="Jun-2022"/>
    <s v="TBD"/>
    <s v="TBD"/>
    <s v="TBD"/>
    <s v="TBD"/>
    <x v="0"/>
    <s v="TBD"/>
    <s v="TBD"/>
    <x v="0"/>
    <s v="TBD"/>
    <s v="MW"/>
    <d v="2022-03-07T00:00:00"/>
    <m/>
    <m/>
    <m/>
    <m/>
    <m/>
    <m/>
    <m/>
    <m/>
    <m/>
    <m/>
    <m/>
    <s v="CME"/>
    <x v="5"/>
    <s v="20.SRFI"/>
    <x v="68"/>
    <s v="28:04:22-24:04:22-17:04:22: SRFI, WAIT PSB_x000a_LMS CHANGE TO NOKIA_x000a_13:04:22-03:04:22: PLN_x000a_30:03:22: ERECTION_x000a_27:03:22-16:03:22: REBARRING_x000a_13:03:22-06:03:22: CME PREPARATION_x000a_28:02:22-20:02:22: SITE PREPARATION_x000a_16:02:22-16:02:22: REKOM OG_x000a_13:02:22-08:02:22: IW OG_x000a_06:02:22-02:02:22: VALIDASI KANDIDAT_x000a_30:01:22: SURVEY OG_x000a_28:01:22: SPK RECEIVED FROM EMAIL LMS"/>
  </r>
  <r>
    <s v="MAGELANG_TEMPURAN"/>
    <x v="4"/>
    <s v="TB"/>
    <s v="110°9.19.48'E"/>
    <s v="7°33.28.73'S"/>
    <n v="50"/>
    <s v="90/210/330"/>
    <n v="2022"/>
    <x v="6"/>
    <s v="Dsn Bowan RT.004 RW.012, Desa Tanggulrejo, Kecamatan Tempuran, Kabupaten Magelang, Provinsi Jawa Tengah."/>
    <x v="3"/>
    <s v="JAW-JT-MKD-1126"/>
    <s v="MAGELANG_TEMPURAN"/>
    <x v="0"/>
    <x v="0"/>
    <x v="2"/>
    <s v="JATENG"/>
    <s v="Jawa Tengah"/>
    <s v="Kab. Magelang"/>
    <n v="6617948"/>
    <d v="2022-01-25T00:00:00"/>
    <d v="2022-01-28T00:00:00"/>
    <n v="93"/>
    <x v="3"/>
    <d v="2022-06-24T00:00:00"/>
    <s v="W26-2022"/>
    <s v="Jun-2022"/>
    <s v="TBD"/>
    <s v="TBD"/>
    <s v="TBD"/>
    <s v="TBD"/>
    <x v="0"/>
    <s v="TBD"/>
    <s v="TBD"/>
    <x v="0"/>
    <s v="TBD"/>
    <s v="MW"/>
    <d v="2022-03-07T00:00:00"/>
    <m/>
    <m/>
    <m/>
    <m/>
    <m/>
    <m/>
    <m/>
    <m/>
    <m/>
    <m/>
    <m/>
    <s v="CME"/>
    <x v="5"/>
    <s v="20.SRFI"/>
    <x v="68"/>
    <s v="28:04:22-24:04:22-17:04:22: SRFI, WAIT PSB_x000a_LMS CHANGE TO NOKIA_x000a_13:04:22-30:03:22: PLN_x000a_27:03:22-16:03:22: CURING TIME_x000a_13:03:22-06:03:22: PONDASI OG_x000a_28:02:22-23:02:22: REKOM OG_x000a_20:02:22: IW OG_x000a_16:02:22-15:02:22: REJECT IW, VALIDASI RNP TNP_x000a_13:02:22: IW OG_x000a_09:02:22-07:02:22: VALIDASI RNP TNP OG_x000a_06:02:22-30:01:22: SURVEY OG_x000a_28:01:22: SPK RECEIVED FROM EMAIL LMS"/>
  </r>
  <r>
    <m/>
    <x v="21"/>
    <s v="TB"/>
    <s v="106°50.0.02'E"/>
    <s v="6°11.41.3'S"/>
    <n v="20"/>
    <s v="80/190/310"/>
    <n v="2022"/>
    <x v="1"/>
    <m/>
    <x v="2"/>
    <s v="JAW-JK-TNA-0441"/>
    <s v="LEMBANG MENTENG RELOCATION BARU"/>
    <x v="1"/>
    <x v="0"/>
    <x v="3"/>
    <s v="JABODETABEK"/>
    <s v="DKI Jakarta"/>
    <s v="Kota Adm. Jakarta Pusat"/>
    <n v="6618179"/>
    <d v="2022-04-05T00:00:00"/>
    <d v="2022-04-05T00:00:00"/>
    <n v="23"/>
    <x v="4"/>
    <d v="2022-05-05T00:00:00"/>
    <s v="W19-2022"/>
    <s v="May-2022"/>
    <s v="TBD"/>
    <s v="TBD"/>
    <s v="TBD"/>
    <s v="TBD"/>
    <x v="0"/>
    <s v="TBD"/>
    <s v="TBD"/>
    <x v="0"/>
    <s v="TBD"/>
    <m/>
    <m/>
    <m/>
    <m/>
    <m/>
    <m/>
    <m/>
    <m/>
    <m/>
    <m/>
    <m/>
    <m/>
    <m/>
    <s v="NY STIP"/>
    <x v="4"/>
    <s v="06.ERM PROCESS"/>
    <x v="12"/>
    <s v="28:04:22-13:04:22: ERM PROCESS_x000a_10:04:22-05:04:22: SPK RECEIVED"/>
  </r>
  <r>
    <s v="DAMAR_SUKAMANDI"/>
    <x v="4"/>
    <s v="TB"/>
    <s v="108°14.11.85'E"/>
    <s v="2°48.47.7'S"/>
    <n v="50"/>
    <s v="50/190/330"/>
    <n v="2022"/>
    <x v="4"/>
    <s v="Jl. Kuweni,RT.002, RW. 001, Dusun Sukamandi, Desa Sukamandi,Kecamatan Damar,Kabupaten Belitung Timur, Provinsi Kepulauan Bangka Belitung"/>
    <x v="0"/>
    <s v="SUM-BB-MGR-0529"/>
    <s v="DAMAR_SUKAMANDI"/>
    <x v="0"/>
    <x v="0"/>
    <x v="1"/>
    <s v="SUMBAGSEL"/>
    <s v="Kepulauan Bangka Belitung"/>
    <s v="Kab. Belitung Timur"/>
    <n v="6617949"/>
    <d v="2022-01-25T00:00:00"/>
    <d v="2022-01-28T00:00:00"/>
    <n v="93"/>
    <x v="3"/>
    <d v="2022-06-24T00:00:00"/>
    <s v="W26-2022"/>
    <s v="Jun-2022"/>
    <s v="TBD"/>
    <s v="TBD"/>
    <s v="TBD"/>
    <s v="TBD"/>
    <x v="0"/>
    <s v="TBD"/>
    <s v="TBD"/>
    <x v="0"/>
    <s v="TBD"/>
    <s v="MW"/>
    <m/>
    <m/>
    <m/>
    <m/>
    <m/>
    <m/>
    <m/>
    <m/>
    <m/>
    <m/>
    <m/>
    <m/>
    <s v="PRESITAC"/>
    <x v="26"/>
    <s v="05.REHUNTING"/>
    <x v="12"/>
    <s v="28:04:22-25:04:22: REHUNTING_x000a_24:04:22: VALIDASI RNP TNP KANDIDAT KE-9_x000a_20:04:22-05:04:22: VALIDASI RNP TNP_x000a_05:04:22: REHUNTING, KANDIDAT NOK_x000a_03:04:22-20:03:22: VALIDASI RNP TNP NEW CANDIDTAE_x000a_16:03:22: UNDER RNP TNP_x000a_13:03:22: REHUNTING_x000a_09:03:22: IW OG_x000a_06:03:22-23:02:22; REHUNTING_x000a_20:02:22-13:02:22: IW OG_x000a_09:02:22-30:01:22: SURVEY OG_x000a_28:01:22: SPK RECEIVED FROM EMAIL LMS"/>
  </r>
  <r>
    <s v="MONCONGLOE_MANUJU"/>
    <x v="4"/>
    <s v="TB"/>
    <s v="119°35.3.25'E"/>
    <s v="5°17.29.4'S"/>
    <n v="60"/>
    <s v="90/190/280"/>
    <n v="2022"/>
    <x v="4"/>
    <s v=""/>
    <x v="0"/>
    <s v="SUL-SN-SGM-1609"/>
    <s v="MONCONGLOE_MANUJU"/>
    <x v="0"/>
    <x v="0"/>
    <x v="0"/>
    <s v="SULAWESI"/>
    <s v="Sulawesi Selatan"/>
    <s v="Kab. Gowa"/>
    <n v="6617949"/>
    <d v="2022-01-25T00:00:00"/>
    <d v="2022-01-28T00:00:00"/>
    <n v="93"/>
    <x v="3"/>
    <d v="2022-06-24T00:00:00"/>
    <s v="W26-2022"/>
    <s v="Jun-2022"/>
    <s v="TBD"/>
    <s v="TBD"/>
    <s v="TBD"/>
    <s v="TBD"/>
    <x v="0"/>
    <s v="TBD"/>
    <s v="TBD"/>
    <x v="0"/>
    <s v="TBD"/>
    <s v="MW"/>
    <m/>
    <m/>
    <m/>
    <m/>
    <m/>
    <m/>
    <m/>
    <m/>
    <m/>
    <m/>
    <m/>
    <m/>
    <s v="PRESITAC"/>
    <x v="16"/>
    <s v="06.ERM PROCESS"/>
    <x v="84"/>
    <s v="28:04:22-25:04:22: VALIDASI_x000a_24:04:22-22:03:22: IW OG_x000a_20:03:22-18:03:22: VALIDASI RNP TNP, SITE BERADA DI GOWA_x000a_16:03:22-06:03:22: REHUNTING_x000a_28:02:22-22:02:22: VALIDASI RNP TNP_x000a_20:02:22-30:01:22: SURVEY OG_x000a_28:01:22: SPK RECEIVED FROM EMAIL LMS"/>
  </r>
  <r>
    <s v="TAMAN_SEPANJANG"/>
    <x v="4"/>
    <s v="TB"/>
    <s v="112°42.33.31'E"/>
    <s v="7°20.22.83'S"/>
    <n v="20"/>
    <s v="20/105/225"/>
    <n v="2022"/>
    <x v="9"/>
    <s v=""/>
    <x v="0"/>
    <s v="JAW-JI-SDA-4319"/>
    <s v="TAMAN_SEPANJANG"/>
    <x v="0"/>
    <x v="0"/>
    <x v="0"/>
    <s v="JATIM"/>
    <s v="Jawa Timur"/>
    <s v="Kab. Sidoarjo"/>
    <n v="6618175"/>
    <d v="2022-04-05T00:00:00"/>
    <d v="2022-04-05T00:00:00"/>
    <n v="23"/>
    <x v="4"/>
    <d v="2022-09-02T00:00:00"/>
    <s v="W36-2022"/>
    <s v="Sep-2022"/>
    <s v="TBD"/>
    <s v="TBD"/>
    <s v="TBD"/>
    <s v="TBD"/>
    <x v="0"/>
    <s v="TBD"/>
    <s v="TBD"/>
    <x v="0"/>
    <s v="TBD"/>
    <m/>
    <m/>
    <m/>
    <m/>
    <m/>
    <m/>
    <m/>
    <m/>
    <m/>
    <m/>
    <m/>
    <m/>
    <m/>
    <s v="SITAC"/>
    <x v="7"/>
    <s v="07.SITAC PROCESS"/>
    <x v="12"/>
    <s v="28:04:22-26:04:22: IW OG MCP +2M _x000a_24:04:22-22:04:22: VALIDASI_x000a_20:04:22-10:04:22: SURVEY OG_x000a_06:04:22: MITRA ASSIGNMENT_x000a_05:04:22: SPK RECEIVED"/>
  </r>
  <r>
    <s v="SUKADANA_BUMI_AYU"/>
    <x v="4"/>
    <s v="TB"/>
    <s v="105°28.56.52'E"/>
    <s v="5°1.15.58'S"/>
    <n v="60"/>
    <s v="0/125/220"/>
    <m/>
    <x v="5"/>
    <m/>
    <x v="0"/>
    <s v="SUM-LA-SDN-1146"/>
    <s v="SUKADANA_BUMI_AYU"/>
    <x v="0"/>
    <x v="0"/>
    <x v="1"/>
    <s v="SUMBAGSEL"/>
    <s v="Lampung"/>
    <s v="Kab. Lampung Timur"/>
    <n v="6618211"/>
    <d v="2022-04-19T00:00:00"/>
    <d v="2022-04-20T00:00:00"/>
    <n v="9"/>
    <x v="4"/>
    <d v="2022-09-16T00:00:00"/>
    <s v="W38-2022"/>
    <s v="Sep-2022"/>
    <s v="TBD"/>
    <s v="TBD"/>
    <s v="TBD"/>
    <s v="TBD"/>
    <x v="0"/>
    <s v="TBD"/>
    <s v="TBD"/>
    <x v="0"/>
    <s v="TBD"/>
    <m/>
    <m/>
    <m/>
    <m/>
    <m/>
    <m/>
    <m/>
    <m/>
    <m/>
    <m/>
    <m/>
    <m/>
    <m/>
    <s v="PRESITAC"/>
    <x v="26"/>
    <s v="05.REHUNTING"/>
    <x v="12"/>
    <s v="28:04:22-26:04:22: REHUNTING_x000a_25:04:22: VALIDASI_x000a_24:04:22: SURVEY OG_x000a_20:04:22: SPK RECEIVED"/>
  </r>
  <r>
    <s v="JAW-JK-GGP-0435"/>
    <x v="2"/>
    <s v="TB"/>
    <s v="106°45.33.84'E"/>
    <s v="6°8.20.04'S"/>
    <n v="25"/>
    <s v="90/210/330"/>
    <m/>
    <x v="1"/>
    <s v=""/>
    <x v="2"/>
    <s v="JAW-JK-GGP-0435"/>
    <s v="PETERNAKAN KAPUK RAYA RELOCATION"/>
    <x v="0"/>
    <x v="0"/>
    <x v="3"/>
    <s v="JABODETABEK"/>
    <s v="DKI Jakarta"/>
    <s v="Kota Adm. Jakarta Barat"/>
    <n v="6618147"/>
    <d v="2022-03-22T00:00:00"/>
    <d v="2022-03-22T00:00:00"/>
    <n v="37"/>
    <x v="1"/>
    <d v="2022-08-19T00:00:00"/>
    <s v="W34-2022"/>
    <s v="Aug-2022"/>
    <s v="TBD"/>
    <s v="TBD"/>
    <s v="TBD"/>
    <s v="TBD"/>
    <x v="0"/>
    <s v="TBD"/>
    <s v="TBD"/>
    <x v="0"/>
    <s v="TBD"/>
    <s v="MW"/>
    <m/>
    <m/>
    <m/>
    <m/>
    <m/>
    <m/>
    <m/>
    <m/>
    <m/>
    <m/>
    <m/>
    <m/>
    <s v="PRESITAC"/>
    <x v="8"/>
    <s v="03.SURVEY PROCESS"/>
    <x v="12"/>
    <s v="28:04:22-27:03:22: SURVEY OG_x000a_23:03:22-22:03:22: SPK RECEIVED"/>
  </r>
  <r>
    <s v="ANGKE_JAYA_TAMBORA"/>
    <x v="4"/>
    <s v="TB"/>
    <s v="106°47.49.78'E"/>
    <s v="6°8.39.81'S"/>
    <n v="20"/>
    <s v="150/260/340"/>
    <s v="2022-2024"/>
    <x v="6"/>
    <s v=""/>
    <x v="2"/>
    <s v="JAW-JK-GGP-0458"/>
    <s v="ANGKE_JAYA_TAMBORA"/>
    <x v="0"/>
    <x v="0"/>
    <x v="4"/>
    <s v="JABODETABEK"/>
    <s v="DKI Jakarta"/>
    <s v="Kota Adm. Jakarta Barat"/>
    <n v="6617948"/>
    <d v="2022-01-25T00:00:00"/>
    <d v="2022-01-28T00:00:00"/>
    <n v="93"/>
    <x v="3"/>
    <d v="2022-06-24T00:00:00"/>
    <s v="W26-2022"/>
    <s v="Jun-2022"/>
    <s v="TBD"/>
    <s v="TBD"/>
    <s v="TBD"/>
    <s v="TBD"/>
    <x v="0"/>
    <s v="TBD"/>
    <s v="TBD"/>
    <x v="0"/>
    <s v="TBD"/>
    <s v="MW"/>
    <m/>
    <m/>
    <m/>
    <m/>
    <m/>
    <m/>
    <m/>
    <m/>
    <m/>
    <m/>
    <m/>
    <m/>
    <s v="PRESITAC"/>
    <x v="26"/>
    <s v="05.REHUNTING"/>
    <x v="85"/>
    <s v="28:04:22-30:01:22: SURVEY OG_x000a_28:01:22: SPK RECEIVED FROM EMAIL LMS"/>
  </r>
  <r>
    <s v="PAPUTUNGAN_LIKUPANG_BARAT"/>
    <x v="4"/>
    <s v="TB"/>
    <s v="124°58.1.2'E"/>
    <s v="1°43.34.0'N"/>
    <n v="60"/>
    <s v="0/140/270"/>
    <n v="2022"/>
    <x v="4"/>
    <s v="Lorong Jiko, Jaga III, RT/RW 000/000, Desa Paputungan, Kecamatan Likupang Barat, Kabupaten Minahasa Utara, Propinsi Sulawesi Utara."/>
    <x v="0"/>
    <s v="SUL-SA-ARM-0429"/>
    <s v="PAPUTUNGAN_LIKUPANG_BARAT"/>
    <x v="0"/>
    <x v="0"/>
    <x v="0"/>
    <s v="SULAWESI"/>
    <s v="Sulawesi Utara"/>
    <s v="Kab. Minahasa Utara"/>
    <n v="6617949"/>
    <d v="2022-01-25T00:00:00"/>
    <d v="2022-01-28T00:00:00"/>
    <n v="93"/>
    <x v="3"/>
    <d v="2022-06-24T00:00:00"/>
    <s v="W26-2022"/>
    <s v="Jun-2022"/>
    <s v="TBD"/>
    <s v="TBD"/>
    <s v="TBD"/>
    <s v="TBD"/>
    <x v="0"/>
    <s v="TBD"/>
    <s v="TBD"/>
    <x v="0"/>
    <s v="TBD"/>
    <s v="MW"/>
    <d v="2022-04-28T00:00:00"/>
    <m/>
    <m/>
    <m/>
    <m/>
    <m/>
    <m/>
    <m/>
    <m/>
    <m/>
    <m/>
    <m/>
    <s v="SITAC"/>
    <x v="27"/>
    <s v="07.SITAC PROCESS"/>
    <x v="12"/>
    <s v="28:04:22-30:03:22: REKOM_x000a_27:03:22-13:02:22: IW OG_x000a_09:02:22-30:01:22: SURVEY OG_x000a_28:01:22: SPK RECEIVED FROM EMAIL LMS"/>
  </r>
  <r>
    <s v="Toili3"/>
    <x v="6"/>
    <s v="SKP"/>
    <s v="122°22.35.9'E"/>
    <s v="1°27.44.24'S"/>
    <n v="60"/>
    <s v="50/180/300"/>
    <n v="2021"/>
    <x v="11"/>
    <m/>
    <x v="0"/>
    <s v="SUL-ST-LWK-1084"/>
    <s v="MOILONG_MINAHAKI"/>
    <x v="1"/>
    <x v="1"/>
    <x v="0"/>
    <s v="SULAWESI"/>
    <s v="Sulawesi Tengah"/>
    <s v="Kab. Banggai"/>
    <n v="6617766"/>
    <d v="2021-11-05T00:00:00"/>
    <m/>
    <n v="174"/>
    <x v="0"/>
    <d v="2021-12-05T00:00:00"/>
    <s v="W50-2021"/>
    <s v="Dec-2021"/>
    <s v="TBD"/>
    <s v="TBD"/>
    <s v="TBD"/>
    <d v="2021-12-24T00:00:00"/>
    <x v="19"/>
    <s v="Dec-2021"/>
    <d v="2022-02-28T00:00:00"/>
    <x v="18"/>
    <s v="Feb-2022"/>
    <s v="MW"/>
    <m/>
    <m/>
    <m/>
    <m/>
    <m/>
    <d v="2022-02-25T00:00:00"/>
    <m/>
    <m/>
    <m/>
    <m/>
    <m/>
    <m/>
    <m/>
    <x v="5"/>
    <s v="20.SRFI"/>
    <x v="86"/>
    <s v="14:03:22: SRFI_x000a_17:03:22: PONDASI OG_x000a_28:02:22-25:02:22: ANNOUNCEMENT GO UNTIL SRFI_x000a_24:02:22-16:12:21: TNP OK, NEED CONFIRM PMO GO CME_x000a_15:12:21-09:12:21: STO RECALL_x000a_08:12:21: STO DECLARED, WAIT RFI BY HTI_x000a_05:12:21-28:11:21: ERM REJECTION, SITE ISSOLATED_x000a_21:11:21-07:11:21: ESR PROCESS OG, NEED REVIEW TNP ALITA"/>
  </r>
  <r>
    <s v="KATINGAN HILIR-3"/>
    <x v="6"/>
    <s v="SKP"/>
    <s v="113°19.4.55'E"/>
    <s v="1°52.48.72'S"/>
    <n v="45"/>
    <s v="120/205/310"/>
    <n v="2021"/>
    <x v="11"/>
    <s v="Jl. Pinggir Sei Katingan Rt 02/- Desa Telangkah Kec Katingan Hilir"/>
    <x v="0"/>
    <s v="KAL-KT-KSN-0432"/>
    <s v="KATINGAN_HILIR_TELANGKAH"/>
    <x v="1"/>
    <x v="1"/>
    <x v="2"/>
    <s v="KALIMANTAN"/>
    <s v="Kalimantan Tengah"/>
    <s v="Kab. Katingan"/>
    <n v="6617766"/>
    <d v="2021-11-05T00:00:00"/>
    <m/>
    <n v="147"/>
    <x v="5"/>
    <d v="2021-12-05T00:00:00"/>
    <s v="W50-2021"/>
    <s v="Dec-2021"/>
    <s v="TBD"/>
    <s v="TBD"/>
    <s v="TBD"/>
    <d v="2021-12-24T00:00:00"/>
    <x v="19"/>
    <s v="Dec-2021"/>
    <d v="2022-02-28T00:00:00"/>
    <x v="18"/>
    <s v="Feb-2022"/>
    <s v="MW"/>
    <m/>
    <m/>
    <n v="224200238022"/>
    <m/>
    <m/>
    <d v="2021-11-22T00:00:00"/>
    <m/>
    <m/>
    <d v="2022-04-01T00:00:00"/>
    <m/>
    <m/>
    <m/>
    <m/>
    <x v="5"/>
    <s v="20.SRFI"/>
    <x v="12"/>
    <s v="27:04:22: 1 APR RFI, BUT RFIN TO TBG 27 APR _x000a_17:03:22: SRFI, WAIT MATERIAL PLN_x000a_24:02:22: FOUNDATION DONE_x000a_17:02:22-16:01:22: PREPARE MATERIAL_x000a_12:01:22-16:12:21: PROSES FINALISASI SUBCON ASSIGNMENT, WAIT RFIN BY HTI_x000a_15:12:21-28:11:21: STO DECLARED, WAIT RFI BY HTI_x000a_21:11:21-07:11:21: ESR PROCESS OG, NEED REVIEW TNP ALITA"/>
  </r>
  <r>
    <s v="DESA SISOMA"/>
    <x v="6"/>
    <s v="TB"/>
    <s v="99°25.57.9'E"/>
    <s v="1°2.3.37'N"/>
    <n v="60"/>
    <s v="90/180/340"/>
    <n v="2021"/>
    <x v="11"/>
    <s v="Jl. Tano Tombangan, Desa Haren, Kec. Tano Tombangan Angkola, Kab. Tapanuli Selatan, Prov. Sumatera Utara"/>
    <x v="0"/>
    <s v="SUM-SU-PSP-2163"/>
    <s v="INGUL_JAE"/>
    <x v="1"/>
    <x v="1"/>
    <x v="1"/>
    <s v="SUMBAGUT"/>
    <s v="Sumatera Utara"/>
    <s v="Kab. Tapanuli Selatan"/>
    <n v="6617768"/>
    <d v="2021-11-05T00:00:00"/>
    <m/>
    <n v="174"/>
    <x v="0"/>
    <d v="2021-12-05T00:00:00"/>
    <s v="W50-2021"/>
    <s v="Dec-2021"/>
    <s v="TBD"/>
    <s v="TBD"/>
    <s v="TBD"/>
    <d v="2021-12-24T00:00:00"/>
    <x v="19"/>
    <s v="Dec-2021"/>
    <d v="2022-02-28T00:00:00"/>
    <x v="18"/>
    <s v="Feb-2022"/>
    <s v="MW"/>
    <m/>
    <m/>
    <m/>
    <m/>
    <m/>
    <d v="2021-11-19T00:00:00"/>
    <m/>
    <m/>
    <m/>
    <m/>
    <m/>
    <m/>
    <m/>
    <x v="5"/>
    <s v="20.SRFI"/>
    <x v="12"/>
    <s v="14:04:22-16:01:22: SRFI, PLN CONNECTION_x000a_12:01:22: FOUNDATION DONE, PLAN PLN NEXT WEEK &amp; WAITING SK PLN FROM XL_x000a_02:01:22-29:12:21: RBS DONE, START ME OG_x000a_26:12:21-16:12:21: PROSES FINALISASI SUBCON ASSIGNMENT, WAIT RFIN BY HTI_x000a_15:12:21-28:11:21: STO DECLARED, WAIT RFI BY HTI_x000a_21:11:21-07:11:21: ESR PREPARATION OG,NEED REVIEW RNP HUAWEI"/>
  </r>
  <r>
    <s v="RNC_KARANGPAWITAN1_P2_SITE PLANNING 1_NEWSITE_407"/>
    <x v="6"/>
    <s v="SKP"/>
    <s v="108°6.23.62'E"/>
    <s v="7°36.53.93'S"/>
    <n v="50"/>
    <s v="0/120/240"/>
    <n v="2021"/>
    <x v="11"/>
    <s v="Desa Hegarwangi Kp. Rancabugis RT.002 RW.004, Kec. Bantarkalong, Kab. Tasikmalaya Prov. Jawa Barat"/>
    <x v="0"/>
    <s v="JAW-JB-SPA-4115"/>
    <s v="BANTARKALONG_HEGARWANGI"/>
    <x v="1"/>
    <x v="1"/>
    <x v="2"/>
    <s v="JABAR"/>
    <s v="Jawa Barat"/>
    <s v="Kab. Tasikmalaya"/>
    <n v="6617766"/>
    <d v="2021-11-05T00:00:00"/>
    <m/>
    <n v="174"/>
    <x v="0"/>
    <d v="2021-12-05T00:00:00"/>
    <s v="W50-2021"/>
    <s v="Dec-2021"/>
    <s v="TBD"/>
    <s v="TBD"/>
    <s v="TBD"/>
    <d v="2021-12-24T00:00:00"/>
    <x v="19"/>
    <s v="Dec-2021"/>
    <d v="2022-02-28T00:00:00"/>
    <x v="18"/>
    <s v="Feb-2022"/>
    <s v="MW"/>
    <m/>
    <m/>
    <m/>
    <m/>
    <m/>
    <d v="2021-11-15T00:00:00"/>
    <m/>
    <m/>
    <m/>
    <m/>
    <m/>
    <m/>
    <m/>
    <x v="5"/>
    <s v="20.SRFI"/>
    <x v="12"/>
    <s v="14:04:22-17:03:22: SRFI, WAIT PLN SURVEY_x000a_24:02:22: FOUNDATION OG_x000a_17:02:22: PROSES EXTEND PERMIT_x000a_02:02:22: RBS FOUNDATION_x000a_26:01:22-16:01:22: PREPARE MATERIAL_x000a_12:01:22: PROCESS PR PO TO INTISEL_x000a_05:01:22-16:12:21: PROSES FINALISASI SUBCON ASSIGNMENT, WAIT RFIN BY HTI_x000a_15:12:21-28:11:21: STO DECLARED, WAIT RFI BY HTI_x000a_21:11:21-07:11:21: ESR PROCESS OG,NEED REVIEW RNP HUAWEI"/>
  </r>
  <r>
    <s v="TAGARI - RELOC"/>
    <x v="13"/>
    <s v="TRB"/>
    <s v="119°54.6.37'E"/>
    <s v="2°57.47.23'S"/>
    <n v="42"/>
    <s v="90/210/330"/>
    <m/>
    <x v="14"/>
    <s v="Jalan Limbong, RT/RW 002/001, Kelurahan Tampo Tallunglipu, Kecamatan Tallunglipu, Kabupaten Toraja Utara, Propinsi Sulawesi Selatan"/>
    <x v="1"/>
    <s v="SUL-SN-RTP-1398"/>
    <s v="RANTEPAO RELOCATION II"/>
    <x v="1"/>
    <x v="0"/>
    <x v="0"/>
    <s v="SULAWESI"/>
    <s v="Sulawesi Selatan"/>
    <s v="Kab. Toraja Utara"/>
    <n v="6618000"/>
    <d v="2022-01-31T00:00:00"/>
    <d v="2022-01-31T00:00:00"/>
    <n v="87"/>
    <x v="2"/>
    <d v="2022-03-02T00:00:00"/>
    <s v="W10-2022"/>
    <s v="Mar-2022"/>
    <s v="TBD"/>
    <s v="TBD"/>
    <s v="TBD"/>
    <s v="TBD"/>
    <x v="0"/>
    <s v="TBD"/>
    <s v="TBD"/>
    <x v="0"/>
    <s v="TBD"/>
    <s v="MW"/>
    <d v="2022-02-03T00:00:00"/>
    <m/>
    <m/>
    <m/>
    <m/>
    <m/>
    <m/>
    <m/>
    <m/>
    <m/>
    <m/>
    <m/>
    <m/>
    <x v="5"/>
    <s v="20.SRFI"/>
    <x v="12"/>
    <s v="13:03:22-28:02:22: PERKUATAN_x000a_16:02:22-06:01:22: SRFI, POWER CONNECTION_x000a_02:02:22: ERM PROCESS_x000a_31:01:22: SPK RELEASED"/>
  </r>
  <r>
    <s v="TANJUNG_KUMBIK_UTARA"/>
    <x v="6"/>
    <s v="TB"/>
    <s v="108°5.9.21'E"/>
    <s v="3°38.43.54'N"/>
    <n v="60"/>
    <s v="65/115/180"/>
    <n v="2021"/>
    <x v="11"/>
    <s v="Karang Labak RT.004 RW.001 Desa Tanjung Kumbik Utara Kec. Pulau Tiga Barat Kab. Natuna Provinsi Kepulauan Riau_x000a_"/>
    <x v="0"/>
    <s v="SUM-KR-RAN-0601"/>
    <s v="TANJUNG_KUMBIK_UTARA"/>
    <x v="0"/>
    <x v="0"/>
    <x v="1"/>
    <s v="SUMBAGTENG"/>
    <s v="Kepulauan Riau"/>
    <s v="Kab. Natuna"/>
    <n v="6617438"/>
    <d v="2021-08-06T00:00:00"/>
    <m/>
    <n v="170"/>
    <x v="0"/>
    <d v="2022-01-03T00:00:00"/>
    <s v="W02-2022"/>
    <s v="Jan-2022"/>
    <d v="2021-12-13T00:00:00"/>
    <s v="W51-2021"/>
    <s v="Dec-2021"/>
    <d v="2021-11-27T00:00:00"/>
    <x v="22"/>
    <s v="Nov-2021"/>
    <d v="2022-01-21T00:00:00"/>
    <x v="3"/>
    <s v="Jan-2022"/>
    <s v="MW"/>
    <d v="2021-10-03T00:00:00"/>
    <m/>
    <n v="183082846970"/>
    <n v="6.6"/>
    <m/>
    <s v="sto"/>
    <m/>
    <m/>
    <d v="2022-01-23T00:00:00"/>
    <s v="W05-2022"/>
    <m/>
    <m/>
    <m/>
    <x v="2"/>
    <s v="21.RFI"/>
    <x v="13"/>
    <s v="23:01:22: RFIN_x000a_19:01:22: RFI, WAIT RFIN_x000a_16:01:22: SRFI, PLAN PLN CONNECT 17 JAN_x000a_12:01:22-29:12:21: ERECTION OG, BACKFILL &amp; PONDASI RBS OG_x000a_26:12:21: BACKFILL OG_x000a_22:12:21: POURING OG, PLAN ERECTION 25 DEC,  PLAN RFI 30 DEC_x000a_19:12:21: START POURING_x000a_15:12:21: PREPARE POURING PLAN ERECTION 15 DEC, PLAN RFI 26 DEC_x000a_12:12:21: REBARING OG_x000a_08:12:21: EXCAVATION DONE, LEAN CONCRETE PLAN 7 DEC, PLAN REBARING 8 DEC, PLAN COR 11 DEC, ETA TOWER 12 DEC, ON SITE 14 DEC KARENA LANGSIR, PLAN ERECTION 15 DEC, PLAN RFI 25 DEC_x000a_05:12:21: EXCAVATION MANUAL OG 70%, TERKENDALA CUACA, PARALEL LANGSIR MATERIAL COR, DELIVERY MATERIAL ETA 10 DEC_x000a_01:11:21-28:11:21: EXCAVATION MANUAL OG, PARALEL BARBERNDING, DELIVERY MATERIAL PLAN 27 NOV, ETA 12 DEC_x000a_24:11:21-21:11:21: EXCAVATION MANUAL OG, DELIVERY MATERIAL PLAN 27 NOV, ETA 12 DEC_x000a_17:11:21: EXCAVATION OG DILAKUKAN OLEH WARGA KARNE MINTA FULL DIKERJAIN WARGA, LAGI NEGOSIASI DGN WARGA PLAN DEAL 17 NOV, WAITING DEAL PPO LANGSIR MATERIAL, PLAN DEAL PPO 17 NOV, JIKA LANGSIR MATERIAL UDAH CONFIRM PPO, PLAN START BESOK &amp; DELIVERY TOWER VIA KAPAL H+1 (BESOK)_x000a_14:11:21-10:11:21: EXCAVATION OG _x000a_07:11:21: OG EXCAVATION MANUAL 8 NOV, Plan Tower naik kapal tgl 15 Nov, Tower Onsite 25 Nov via kapal_x000a_03:11:21: MATERIAL ON DELIVERY, PLAN ON SITE 10 NOV, TOWER SORTIR OG, PLAN EXCAVATION 5 NOV, ANCHOR&amp;TEMPLATE PLAN ON SITE 12 NOV, PLAN POURING 14 NOV, PLAN RFI 27 NOV_x000a_31:10:21 - 23:10:21: SITE KEPULAUAN NEED ADD TRANSPORT OG_x000a_20:10:21-17:10:21: NEED APPROVAL OPSIC, PENGAJUAN ADD TRANSPORT PLAN CME START W3 OCT_x000a_13:10:21: NY START CME NEED PENGAJUAN ADD TRANSPORT KARENA SITE BERADA DIKEPULAUAN, KEPULAUAN RIAU_x000a_10:10:21-06:10:21: REKOM DONE, MENUNGGU JADWAL SOILTEST, PLAN SOILTEST 10 OCT, ESTIMASI START GALIAN 10 OCT 2021_x000a_04:10:21-26:09:21: REKOM DONE, TIM SOILTEST MASIH MENUNGGU JADWAL KAPAL KE KEP NATUNA, KARENA JADWAL KAPAL MASIH BELUM MENENTU UNTUK SAAT INI_x000a_22:09:21: REKOM LURAH CAMAT DONE, SOILTEST OG_x000a_19:09:21: KANDIDAT D APPROVE  BY TNP VALIDASI UNDER RNP_x000a_15:09:21: 13:09:21: UNDER REVIEW REPEATER BY PAK SUKRI_x000a_08:09:21: 01:09:21: 25:08:21:22:08:21 : 18:08:21: 16:08:21: UNDER REVIEW TIM TNP, NEED REVIEW REPEATER_x000a_10:08:21 : REVIEW RNP DONE CANDIDAT A PRIORITY 1 CANDIDAT C PRIORITY 2, REVIEW TNP CANDIDAT A NOK, WAITING REVIEW CANDIDAT C_x000a_09:08:21 : SPK NEW BUILD RELEASED, HUNTING PROSES"/>
  </r>
  <r>
    <s v="TANJUNG_JAYA"/>
    <x v="4"/>
    <s v="SMI"/>
    <s v="105°40.59.2'E"/>
    <s v="6°31.25.1'S"/>
    <n v="50"/>
    <s v="100/190/330"/>
    <n v="2022"/>
    <x v="5"/>
    <s v="Desa Tanjung Jaya Kp. Cikadu Indah RT.01 RW.01 Kec. Panimbang, Kab. Pandeglang Prov. Banten"/>
    <x v="2"/>
    <s v="JAW-BT-PDG-0614"/>
    <s v="TANJUNG_LESUNG_PANDEGLANG"/>
    <x v="1"/>
    <x v="0"/>
    <x v="4"/>
    <s v="JABODETABEK"/>
    <s v="Banten"/>
    <s v="Kab. Pandeglang"/>
    <n v="6618085"/>
    <d v="2022-03-11T00:00:00"/>
    <d v="2022-03-11T00:00:00"/>
    <n v="45"/>
    <x v="1"/>
    <d v="2022-04-10T00:00:00"/>
    <s v="W16-2022"/>
    <s v="Apr-2022"/>
    <s v="TBD"/>
    <s v="TBD"/>
    <s v="TBD"/>
    <d v="2022-05-13T00:00:00"/>
    <x v="5"/>
    <s v="May-2022"/>
    <d v="2022-05-13T00:00:00"/>
    <x v="5"/>
    <s v="May-2022"/>
    <s v="MW"/>
    <d v="2022-04-10T00:00:00"/>
    <m/>
    <n v="562400513574"/>
    <n v="10.6"/>
    <m/>
    <d v="2022-04-13T00:00:00"/>
    <m/>
    <m/>
    <d v="2022-04-25T00:00:00"/>
    <m/>
    <m/>
    <m/>
    <m/>
    <x v="2"/>
    <s v="21.RFI"/>
    <x v="13"/>
    <s v="25:04:22: RFIN_x000a_24:04:22-20:04:22: SRFI_x000a_17:04:22-14:04:22: ME OG_x000a_13:04:22: STO 13 APR_x000a_10:04:22-07:04:22: PARALEL STR_x000a_06:04:22-13:03:22: ESR PROCESS_x000a_11:02:22: SPK RECEIVED"/>
  </r>
  <r>
    <s v="PEMATANG TIGARAKSA"/>
    <x v="4"/>
    <s v="TB"/>
    <s v="106°27.15.01'E"/>
    <s v="6°14.26.7'S"/>
    <n v="45"/>
    <s v="90/210/330"/>
    <n v="2022"/>
    <x v="6"/>
    <s v="Desa Pematang Kp. Sikluk RT.02 RW.01 Kec. Tigaraksa, Kab. Tangerang Prov. Banten"/>
    <x v="2"/>
    <s v="JAW-BT-TGR-0110"/>
    <s v="PETE_TEGAL_SARI"/>
    <x v="1"/>
    <x v="0"/>
    <x v="3"/>
    <s v="JABODETABEK"/>
    <s v="Banten"/>
    <s v="Kab. Tangerang"/>
    <n v="6618023"/>
    <d v="2022-02-04T00:00:00"/>
    <d v="2022-02-04T00:00:00"/>
    <n v="80"/>
    <x v="2"/>
    <d v="2022-03-06T00:00:00"/>
    <s v="W11-2022"/>
    <s v="Mar-2022"/>
    <s v="TBD"/>
    <s v="TBD"/>
    <s v="TBD"/>
    <d v="2022-04-22T00:00:00"/>
    <x v="6"/>
    <s v="Apr-2022"/>
    <d v="2022-04-30T00:00:00"/>
    <x v="2"/>
    <s v="Apr-2022"/>
    <s v="MW"/>
    <d v="2022-02-07T00:00:00"/>
    <d v="2022-03-14T00:00:00"/>
    <n v="566402075773"/>
    <n v="6.6"/>
    <m/>
    <d v="2022-03-08T00:00:00"/>
    <m/>
    <m/>
    <d v="2022-04-25T00:00:00"/>
    <m/>
    <m/>
    <m/>
    <m/>
    <x v="2"/>
    <s v="21.RFI"/>
    <x v="13"/>
    <s v="25:04:22: RFIN_x000a_24:04:22-20:04:22: ME (str done 19 apr)_x000a_17:04:22-03:04:22: PONDASI OG &amp; PERKUATAN (PLAN START 7 APR)_x000a_30:03:22-09:03:22: PERKUATAN OG_x000a_06:03:22-16:02:22: READY TO STO_x000a_13:02:22-09:02:22: NEED REVIEW CIVIL EID_x000a_07:02:22-06:02:22: NEED REVIEW RNP EID_x000a_04:02:22: NEW SPK RELEASED"/>
  </r>
  <r>
    <s v="SOLEAR BANTEN"/>
    <x v="4"/>
    <s v="TB"/>
    <s v="106°25.58.19'E"/>
    <s v="6°17.8.0'S"/>
    <n v="45"/>
    <s v="90/210/330"/>
    <n v="2022"/>
    <x v="4"/>
    <s v="Desa Pasanggrahan Kp. Bojong RT.01 RW.06 Kec. Solear, Kab. Tangerang Prov. Banten"/>
    <x v="2"/>
    <s v="JAW-BT-TGR-0109"/>
    <s v="JEUNGJING_CISOKA"/>
    <x v="1"/>
    <x v="0"/>
    <x v="3"/>
    <s v="JABODETABEK"/>
    <s v="Banten"/>
    <s v="Kab. Tangerang"/>
    <n v="6618023"/>
    <d v="2022-02-04T00:00:00"/>
    <d v="2022-02-04T00:00:00"/>
    <n v="80"/>
    <x v="2"/>
    <d v="2022-03-06T00:00:00"/>
    <s v="W11-2022"/>
    <s v="Mar-2022"/>
    <s v="TBD"/>
    <s v="TBD"/>
    <s v="TBD"/>
    <d v="2022-04-30T00:00:00"/>
    <x v="2"/>
    <s v="Apr-2022"/>
    <d v="2022-04-30T00:00:00"/>
    <x v="2"/>
    <s v="Apr-2022"/>
    <s v="MW"/>
    <d v="2022-02-07T00:00:00"/>
    <d v="2022-03-14T00:00:00"/>
    <n v="566402074692"/>
    <n v="6.6"/>
    <m/>
    <d v="2022-03-09T00:00:00"/>
    <m/>
    <m/>
    <d v="2022-04-25T00:00:00"/>
    <m/>
    <m/>
    <m/>
    <m/>
    <x v="2"/>
    <s v="21.RFI"/>
    <x v="13"/>
    <s v="25:04:22: RFIN_x000a_24:04:22: ME OG_x000a_20:04:22:STR DONE, PREPARE CME_x000a_17:04:22-14:04:22: FINISHING STRENGTENING_x000a_13:04:22-03:04:22: PONDASI OG &amp; PERKUATAN (PLAN START 7 APR)_x000a_30:03:22-09:03:22: PERKUATAN OG_x000a_06:03:22-16:02:22: READY TO STO_x000a_13:02:22-09:02:22: NEED REVIEW CIVIL EID_x000a_07:02:22-06:02:22: NEED REVIEW RNP EID_x000a_04:02:22: NEW SPK RELEASED"/>
  </r>
  <r>
    <s v="BURNEH_SOBIH"/>
    <x v="4"/>
    <s v="TB"/>
    <s v="112°48.9.97'E"/>
    <s v="7°1.17.65'S"/>
    <n v="50"/>
    <s v="60/160/270"/>
    <n v="2022"/>
    <x v="4"/>
    <s v="Dsn Sapen RT- RW – Desa Sobih Kec Burneh Kab Bangkalan "/>
    <x v="0"/>
    <s v="JAW-JI-BKL-4326"/>
    <s v="BURNEH_SOBIH"/>
    <x v="0"/>
    <x v="0"/>
    <x v="0"/>
    <s v="JATIM"/>
    <s v="Jawa Timur"/>
    <s v="Kab. Bangkalan"/>
    <n v="6617949"/>
    <d v="2022-01-25T00:00:00"/>
    <d v="2022-01-28T00:00:00"/>
    <n v="90"/>
    <x v="2"/>
    <d v="2022-06-24T00:00:00"/>
    <s v="W26-2022"/>
    <s v="Jun-2022"/>
    <s v="TBD"/>
    <s v="TBD"/>
    <s v="TBD"/>
    <d v="2022-04-25T00:00:00"/>
    <x v="2"/>
    <s v="Apr-2022"/>
    <d v="2022-04-25T00:00:00"/>
    <x v="2"/>
    <s v="Apr-2022"/>
    <s v="MW"/>
    <d v="2022-03-21T00:00:00"/>
    <d v="2022-03-23T00:00:00"/>
    <s v="MG"/>
    <m/>
    <m/>
    <d v="2022-04-05T00:00:00"/>
    <m/>
    <m/>
    <d v="2022-04-25T00:00:00"/>
    <m/>
    <m/>
    <m/>
    <s v="CME"/>
    <x v="2"/>
    <s v="21.RFI"/>
    <x v="12"/>
    <s v="25:04:22: RFIN_x000a_24:04:22: RFI, WAIT RFIN_x000a_17:04:22: SRFI_x000a_13:04:22-10:04:22: ERECTION_x000a_06:04:22: CURRING_x000a_03:04:22-30:03:22: REBARRING_x000a_27:03:22: BOREPILE_x000a_23:03:22: REKOM, SOIL TEST DONE WATIT APD_x000a_20:03:22: REALISASI IW, SOIL TEST DONE WAIT APD_x000a_16:03:22-09:03:22: IW CLEAR_x000a_06:03:22: IW OG_x000a_06:03:22-03:03:22: VAALIDASI RNP TNP, IW FAILED_x000a_02:03:22-20:02:22: IW CLEAR_x000a_16:02:22: IW OG_x000a_13:02:22-03:02:22: VALIDASI RNP TNP_x000a_02:02:22-30:01:22: SURVEY OG_x000a_28:01:22: SPK RECEIVED FROM EMAIL LMS"/>
  </r>
  <r>
    <s v="TOILI_SENTRAL_TIMUR"/>
    <x v="6"/>
    <s v="TB"/>
    <s v="122°21.14.77'E"/>
    <s v="1°28.15.57'S"/>
    <n v="60"/>
    <s v="20/90/320"/>
    <n v="2021"/>
    <x v="11"/>
    <s v="DUSUN 1 RT002 DESA SENTRAL SARI, KEC TOILI, KAB BANGGAI"/>
    <x v="0"/>
    <s v="SUL-ST-LWK-1103"/>
    <s v="TOILI_SENTRAL_TIMUR"/>
    <x v="0"/>
    <x v="0"/>
    <x v="0"/>
    <s v="SULAWESI"/>
    <s v="Sulawesi Tengah"/>
    <s v="Kab. Banggai"/>
    <n v="6617749"/>
    <d v="2021-10-25T00:00:00"/>
    <m/>
    <n v="182"/>
    <x v="0"/>
    <d v="2022-03-24T00:00:00"/>
    <s v="W13-2022"/>
    <s v="Mar-2022"/>
    <s v="TBD"/>
    <s v="TBD"/>
    <s v="TBD"/>
    <d v="2022-04-30T00:00:00"/>
    <x v="2"/>
    <s v="Apr-2022"/>
    <d v="2022-04-30T00:00:00"/>
    <x v="2"/>
    <s v="Apr-2022"/>
    <s v="MW"/>
    <d v="2022-02-21T00:00:00"/>
    <d v="2022-02-23T00:00:00"/>
    <m/>
    <m/>
    <m/>
    <d v="2022-03-01T00:00:00"/>
    <m/>
    <m/>
    <d v="2022-04-25T00:00:00"/>
    <m/>
    <m/>
    <m/>
    <s v="CME"/>
    <x v="2"/>
    <s v="21.RFI"/>
    <x v="12"/>
    <s v="25:04:22: RFIN_x000a_24:04:22-30:03:22: PLN_x000a_27:03:22-20:03:22: ERECTION_x000a_17:03:22: GO RFI, KEJAR DI MARET_x000a_16:03:22-13:03:22: CURRING_x000a_09:03:22: POURING_x000a_06:03:22-28:02:22: REBARRING_x000a_25:02:22: ANNOUNCEMENT GO UNTIL SRFI_x000a_23:02:22-20:02:22: EXCAVATION_x000a_16:02:22-02:02:22: DELIVERY MATERIAL &amp; PARALEL ON CHECK PERIZINAN_x000a_30:01:22: RFL_x000a_26:01:22-19:01:22: APD DONE, RFC_x000a_16:01:22-09:01:22: REKOM DONE, REQ SOIL TEST DONE, APD DONE_x000a_05:01:22-26:12:21: IW CLEAR, REKOM OG_x000a_22:12:21-19:12:21: SITAC PREPARATION_x000a_16:12:21: PMO XL CONFIRMED GO SITAC_x000a_15:12:21-05:12:21: REVIEW TNP OK, NEED CONFIRMATION FROM XL TO CONTINUE SITAC PROCESS_x000a_01:12:21-10:11:21-08:11:21: RNP OK, OG VALIDASI TNP, HOLD HUWAWEI_x000a_07:11:21: CANDIDAT VERIFICATION OG_x000a_03:11:21-31:10:21: SURVEY OG, PLAN SUBMIT KANDIDAT W1 NOV"/>
  </r>
  <r>
    <s v="IBS IBS_BULUCINDEA"/>
    <x v="4"/>
    <s v="TB "/>
    <s v="119°29.53.92'E"/>
    <s v="4°48.45.54'S"/>
    <n v="50"/>
    <s v="80/160/250"/>
    <n v="2022"/>
    <x v="4"/>
    <s v="Jl Biringkassi Dalam RT 08 Desa Bulucindea Kec Bungoro Kab Pangkep"/>
    <x v="0"/>
    <s v="SUL-SN-PKJ-1595"/>
    <s v="BULU_TELLUE_TONDONG_TALLASA"/>
    <x v="1"/>
    <x v="0"/>
    <x v="0"/>
    <s v="SULAWESI"/>
    <s v="Sulawesi Selatan"/>
    <s v="Kab. Pangkajene Kepulauan"/>
    <n v="6617991"/>
    <d v="2022-01-28T00:00:00"/>
    <d v="2022-01-28T00:00:00"/>
    <n v="87"/>
    <x v="2"/>
    <d v="2022-02-27T00:00:00"/>
    <s v="W10-2022"/>
    <s v="Feb-2022"/>
    <d v="2022-03-30T00:00:00"/>
    <s v="W14-2022"/>
    <s v="Mar-2022"/>
    <d v="2022-04-25T00:00:00"/>
    <x v="2"/>
    <s v="Apr-2022"/>
    <d v="2022-04-25T00:00:00"/>
    <x v="2"/>
    <s v="Apr-2022"/>
    <s v="MW"/>
    <d v="2022-02-02T00:00:00"/>
    <d v="2022-02-03T00:00:00"/>
    <n v="320400193178"/>
    <m/>
    <m/>
    <d v="2022-03-21T00:00:00"/>
    <m/>
    <m/>
    <d v="2022-04-25T00:00:00"/>
    <m/>
    <m/>
    <m/>
    <m/>
    <x v="2"/>
    <s v="21.RFI"/>
    <x v="13"/>
    <s v="25:04:22: RFIN_x000a_24:04:22-30:03:22: PLN &amp; PERKUATAN_x000a_27:03:22-13:03:22: PARALEL STRENGTENING_x000a_09:03:22: BTS PONDASI OG_x000a_06:03:22-09:02:22: STO RECALL_x000a_06:02:22: NEED REVIEW POWER HUAWEI_x000a_06:02:22: NEED REVIEW TNP ALITA_x000a_02:02:22: NEED REVIEW RNP HUAWEI_x000a_30:01:22: ESR REVIEW, NEED REVIEW RNP HUAWEI_x000a_28:01:22: SPK RELEASED"/>
  </r>
  <r>
    <s v="MAKUI_BANYUMEKAR"/>
    <x v="4"/>
    <s v="TB"/>
    <s v="105°50.32.08'E"/>
    <s v="6°22.3.67'S"/>
    <n v="50"/>
    <s v="100/210/345"/>
    <n v="2022"/>
    <x v="4"/>
    <s v="Kp. Sepen RT002/001 Desa Banyumekar Kecamatan Labuan Kabupaten Pandeglang Provinsi Banten"/>
    <x v="2"/>
    <s v="JAW-BT-PDG-0622"/>
    <s v="MAKUI_BANYUMEKAR"/>
    <x v="0"/>
    <x v="0"/>
    <x v="4"/>
    <s v="JABODETABEK"/>
    <s v="Banten"/>
    <s v="Kab. Pandeglang"/>
    <n v="6617948"/>
    <d v="2022-01-25T00:00:00"/>
    <d v="2022-01-28T00:00:00"/>
    <n v="87"/>
    <x v="2"/>
    <d v="2022-06-24T00:00:00"/>
    <s v="W26-2022"/>
    <s v="Jun-2022"/>
    <s v="TBD"/>
    <s v="TBD"/>
    <s v="TBD"/>
    <d v="2022-05-10T00:00:00"/>
    <x v="5"/>
    <s v="May-2022"/>
    <d v="2022-05-10T00:00:00"/>
    <x v="5"/>
    <s v="May-2022"/>
    <s v="MW"/>
    <d v="2022-03-07T00:00:00"/>
    <d v="2022-04-05T00:00:00"/>
    <n v="562400512324"/>
    <n v="6.6"/>
    <m/>
    <d v="2022-04-06T00:00:00"/>
    <m/>
    <m/>
    <d v="2022-04-22T00:00:00"/>
    <m/>
    <m/>
    <m/>
    <s v="CME"/>
    <x v="2"/>
    <s v="21.RFI"/>
    <x v="13"/>
    <s v="22:04:22: RFIN_x000a_20:04:22: RFI, WAIT RFIN_x000a_17:04:22-14:04:22: ME_x000a_10:04:22-30:03:22: REBARRING_x000a_27:03:22-20:03:22: EXCAVATION OG_x000a_16:03:22-13:03:22: LAND CLEARING_x000a_12:03:22-23:02:22: REKOM OG_x000a_20:02:22: IW OG_x000a_16:02:22-07:02:22: VALIDASI RNP TNP OG_x000a_06:02:22-30:01:22: SURVEY OG_x000a_28:01:22: SPK RECEIVED FROM EMAIL LMS"/>
  </r>
  <r>
    <s v="MOILONG XL"/>
    <x v="6"/>
    <s v="TB"/>
    <s v="122°23.39.87'E"/>
    <s v="1°26.23.68'S"/>
    <n v="60"/>
    <s v="100/220/320"/>
    <n v="2021"/>
    <x v="11"/>
    <s v="Dusun III, RT.001,Desa Sumber Harjo, Kecamatan Moilong, Kabupaten Banggai, Provinsi Sulawesi Tengah_x000a_"/>
    <x v="0"/>
    <s v="SUL-ST-LWK-1073"/>
    <s v="MOILONG"/>
    <x v="0"/>
    <x v="0"/>
    <x v="0"/>
    <s v="SULAWESI"/>
    <s v="Sulawesi Tengah"/>
    <s v="Kab. Banggai"/>
    <n v="6617749"/>
    <d v="2021-10-25T00:00:00"/>
    <m/>
    <n v="182"/>
    <x v="0"/>
    <d v="2022-03-24T00:00:00"/>
    <s v="W13-2022"/>
    <s v="Mar-2022"/>
    <s v="TBD"/>
    <s v="TBD"/>
    <s v="TBD"/>
    <d v="2022-04-25T00:00:00"/>
    <x v="2"/>
    <s v="Apr-2022"/>
    <d v="2022-04-25T00:00:00"/>
    <x v="2"/>
    <s v="Apr-2022"/>
    <s v="MW"/>
    <d v="2022-02-21T00:00:00"/>
    <d v="2022-02-23T00:00:00"/>
    <n v="319100339182"/>
    <m/>
    <m/>
    <d v="2022-03-01T00:00:00"/>
    <m/>
    <m/>
    <d v="2022-04-25T00:00:00"/>
    <m/>
    <m/>
    <m/>
    <s v="CME"/>
    <x v="2"/>
    <s v="21.RFI"/>
    <x v="13"/>
    <s v="25:04:22: RFIN_x000a_24:04:22-13:04:22: RFI, WAIT RFIN_x000a_10:04:22: PLN_x000a_06:04:22-30:03:22: ERECTION_x000a_27:03:22-20:03:22: CURING_x000a_16:03:22: POURING_x000a_13:03:22-28:02:22: REBARRING_x000a_23:02:22-20:02:22: EXCAVATION_x000a_16:02:22-02:02:22: DELIVERY MATERIAL &amp; PARALEL ON CHECK PERIZINAN_x000a_30:01:22-23:01:22: APD &amp; REKOM DONE_x000a_19:01:22-12:01:22: REKOM OG, PARALEL REQ SOIL TEST_x000a_09:01:22: IW CLEAR, PREPARE REKOM_x000a_05:01:22: BAN BAK OG_x000a_02:01:22: TNP OK, IW OG_x000a_29:12:21-26:12:21: RNP OK, UNDER TNP REVIEW_x000a_22:12:21: WAIT REVIEW RNP TNP_x000a_19:12:21: SITAC PREPARATION, NEED FU VALIDASI TNP RNP_x000a_16:12:21: PMO XL CONFIRMED GO SITAC, NEED FU VALIDASI TNP RNP_x000a_15:12:21-09:11:21: VALIDASI RNP OG, HOLD BY XL_x000a_07:11:21-31:10:21: SURVEY OG, PLAN SUBMIT KANDIDAT 10 NOV"/>
  </r>
  <r>
    <s v="SC_TH5093C (TEMBILAHAN KOTA)"/>
    <x v="4"/>
    <s v="SKP"/>
    <s v="103°9.16.96'E"/>
    <s v="0°19.44.54'S"/>
    <n v="40"/>
    <s v="30/230/290"/>
    <n v="2022"/>
    <x v="4"/>
    <s v="Jl. Jendral Sudirman RT.06/RW.07, Kel. Tembilahan Kota, Kec. Tembilahan, Kab. Indragiri Hilir, Prov. Riau"/>
    <x v="0"/>
    <s v="SUM-RI-TBH-1089"/>
    <s v="TEMBILAHAN_HULU"/>
    <x v="1"/>
    <x v="0"/>
    <x v="1"/>
    <s v="SUMBAGTENG"/>
    <s v="Riau"/>
    <s v="Kab. Indragiri Hilir"/>
    <n v="6617986"/>
    <d v="2022-01-28T00:00:00"/>
    <d v="2022-01-28T00:00:00"/>
    <n v="64"/>
    <x v="2"/>
    <d v="2022-02-27T00:00:00"/>
    <s v="W10-2022"/>
    <s v="Feb-2022"/>
    <d v="2022-03-16T00:00:00"/>
    <s v="W12-2022"/>
    <s v="Mar-2022"/>
    <d v="2022-03-31T00:00:00"/>
    <x v="1"/>
    <s v="Mar-2022"/>
    <d v="2022-04-02T00:00:00"/>
    <x v="1"/>
    <s v="Apr-2022"/>
    <s v="MW"/>
    <d v="2022-02-02T00:00:00"/>
    <d v="2022-02-03T00:00:00"/>
    <n v="184409852561"/>
    <n v="6.6"/>
    <m/>
    <d v="2022-03-22T00:00:00"/>
    <m/>
    <d v="2022-03-16T00:00:00"/>
    <d v="2022-04-02T00:00:00"/>
    <s v="W14-2022"/>
    <m/>
    <m/>
    <s v="STIP RELEASED, GO CME"/>
    <x v="2"/>
    <s v="21.RFI"/>
    <x v="13"/>
    <s v="02:04:22: RFIN_x000a_30:03:22-23:03:22: PLN CPNNECTION_x000a_20:03:22-16:03:22: SRFI, WAITING STO &amp; PLN CONNECTION_x000a_13:03:22: ME OG_x000a_09:03:22: BTS PONDASI OG_x000a_06:03:22-09:02:22: READY TO DECLARE STO_x000a_06:02:22: NEED REVIEW TNP ALITA_x000a_02:02:22: NEED REVIEW RNP HUAWEI_x000a_30:01:22: ESR REVIEW, NEED REVIEW RNP HUAWEI_x000a_28:01:22: SPK RELEASED"/>
  </r>
  <r>
    <s v="IBS JARANMATI BULUSARI"/>
    <x v="4"/>
    <s v="TB"/>
    <s v="111°9.55.22'E"/>
    <s v="7°50.4.52'S"/>
    <n v="49"/>
    <s v="40/160/300"/>
    <s v="2022-2024"/>
    <x v="6"/>
    <s v="Desa Bulusari-Jaranmati RT.02 RW.09 Kec. Slogohimo, Kab.Wonogiri Prov. Jawa Tengah"/>
    <x v="3"/>
    <s v="JAW-JT-WNG-2766"/>
    <s v="JARANMATI_BULUSARI"/>
    <x v="1"/>
    <x v="0"/>
    <x v="2"/>
    <s v="JATENG"/>
    <s v="Jawa Tengah"/>
    <s v="Kab. Wonogiri"/>
    <n v="6617993"/>
    <d v="2022-01-28T00:00:00"/>
    <d v="2022-01-28T00:00:00"/>
    <n v="68"/>
    <x v="2"/>
    <d v="2022-02-27T00:00:00"/>
    <s v="W10-2022"/>
    <s v="Feb-2022"/>
    <s v="TBD"/>
    <s v="TBD"/>
    <s v="TBD"/>
    <d v="2022-04-07T00:00:00"/>
    <x v="7"/>
    <s v="Apr-2022"/>
    <d v="2022-04-07T00:00:00"/>
    <x v="19"/>
    <s v="Apr-2022"/>
    <s v="MW"/>
    <d v="2022-02-02T00:00:00"/>
    <d v="2022-03-14T00:00:00"/>
    <m/>
    <n v="11"/>
    <m/>
    <d v="2022-03-09T00:00:00"/>
    <m/>
    <m/>
    <d v="2022-04-06T00:00:00"/>
    <s v="W15-2022"/>
    <m/>
    <m/>
    <s v="NY STIP, ERM PROCESS"/>
    <x v="2"/>
    <s v="21.RFI"/>
    <x v="87"/>
    <s v="06:04:22: RFIN_x000a_23:03:22: PLN CONNECTION &amp; STR NY PARALEL_x000a_20:03:22: ME OG_x000a_16:03:22-13:03:22: WAIT PSB, PARALEL STRENGTENING_x000a_09:03:22: PONDASI OG_x000a_06:03:22: READY TO STO_x000a_23:02:22-16:02:22: NEED REVIEW POWER_x000a_13:02:22-08:02:22: NEED REVIEW TNP HUAWEI_x000a_06:02:22-02:02:22: NEED REVIEW RNP HUAWEI_x000a_30:01:22: ESR REVIEW, NEED REVIEW RNP HUAWEI_x000a_28:01:22: SPK RELEASED"/>
  </r>
  <r>
    <s v="IBS KRAGILAN"/>
    <x v="4"/>
    <s v="TB"/>
    <s v="106°27.49.27'E"/>
    <s v="6°9.32.74'S"/>
    <n v="60"/>
    <s v="50/220/300"/>
    <n v="2022"/>
    <x v="6"/>
    <s v="Jl. Raya Kresek, Desa Bunar Kp. Bunar RT.008 RW.001 Kec. Sukamulya, Kab. Tangerang Prov. Banten"/>
    <x v="2"/>
    <s v="JAW-BT-TGR-0099"/>
    <s v="KRAGILAN_TANGERANG"/>
    <x v="1"/>
    <x v="0"/>
    <x v="3"/>
    <s v="JABODETABEK"/>
    <s v="Banten"/>
    <s v="Kab. Tangerang"/>
    <n v="6618018"/>
    <d v="2022-02-03T00:00:00"/>
    <d v="2022-02-04T00:00:00"/>
    <n v="58"/>
    <x v="1"/>
    <d v="2022-03-05T00:00:00"/>
    <s v="W10-2022"/>
    <s v="Mar-2022"/>
    <s v="TBD"/>
    <s v="TBD"/>
    <s v="TBD"/>
    <d v="2022-04-07T00:00:00"/>
    <x v="7"/>
    <s v="Apr-2022"/>
    <d v="2022-04-07T00:00:00"/>
    <x v="19"/>
    <s v="Apr-2022"/>
    <s v="MW"/>
    <d v="2022-02-07T00:00:00"/>
    <d v="2022-03-17T00:00:00"/>
    <n v="566402027048"/>
    <n v="10.6"/>
    <m/>
    <d v="2022-02-09T00:00:00"/>
    <m/>
    <m/>
    <d v="2022-04-02T00:00:00"/>
    <s v="W14-2022"/>
    <m/>
    <m/>
    <s v="STIP RELEASED, GO CME"/>
    <x v="2"/>
    <s v="21.RFI"/>
    <x v="13"/>
    <s v="02:04:22: RFIN_x000a_30:03:22-27:03:22: SRFI_x000a_23:03:22-20:03:22: ME OG_x000a_16:03:22-13:03:22: WAIT PSB_x000a_09:03:22: PONDASI BTS DONE_x000a_06:03:22-13:02:22: PONDASI BTS OG, HOLD XL_x000a_09:02:22: CME PREPARATION_x000a_08:02:22: NEED REVIEW TNP ALITA_x000a_06:02:22: NEED REVIEW RNP EID_x000a_04:02:22: NEW SPK RELEASED"/>
  </r>
  <r>
    <s v="CIKUYASOLEAR"/>
    <x v="4"/>
    <s v="SKP"/>
    <s v="106°25.47.71'E"/>
    <s v="6°19.29.53'S"/>
    <n v="50"/>
    <s v="70/150/230"/>
    <n v="2022"/>
    <x v="4"/>
    <s v="Desa Cileles Kp. Gardu RT.01 RW.01 Kec. Tigaraksa, Kab. Tangerang Prov. Banten"/>
    <x v="2"/>
    <s v="JAW-BT-TGR-0119"/>
    <s v="RAYA_PINANG_CILELES"/>
    <x v="1"/>
    <x v="0"/>
    <x v="4"/>
    <s v="JABODETABEK"/>
    <s v="Banten"/>
    <s v="Kab. Tangerang"/>
    <n v="6617984"/>
    <d v="2022-01-28T00:00:00"/>
    <d v="2022-01-28T00:00:00"/>
    <n v="64"/>
    <x v="2"/>
    <d v="2022-02-27T00:00:00"/>
    <s v="W10-2022"/>
    <s v="Feb-2022"/>
    <s v="TBD"/>
    <s v="TBD"/>
    <s v="TBD"/>
    <d v="2022-04-07T00:00:00"/>
    <x v="7"/>
    <s v="Apr-2022"/>
    <d v="2022-04-07T00:00:00"/>
    <x v="19"/>
    <s v="Apr-2022"/>
    <s v="MW"/>
    <d v="2022-02-02T00:00:00"/>
    <d v="2022-03-17T00:00:00"/>
    <m/>
    <n v="6.6"/>
    <m/>
    <d v="2022-02-08T00:00:00"/>
    <m/>
    <m/>
    <d v="2022-04-02T00:00:00"/>
    <s v="W14-2022"/>
    <m/>
    <m/>
    <s v="STIP RELEASED, GO CME"/>
    <x v="2"/>
    <s v="21.RFI"/>
    <x v="13"/>
    <s v="02:04:22: RFIN_x000a_30:03:22-27:03:22: SRFI_x000a_23:03:22-20:03:22: ME OG_x000a_16:03:22-13:03:22: WAIT PSB_x000a_09:03:22: PONDASI BTS DONE_x000a_06:03:22-13:02:22: PONDASI BTS OG, HOLD XL_x000a_09:02:22: CME PREPARATION_x000a_07:02:22: NEED REVIEW POWER EID_x000a_06:02:22: NEED REVIEW TNP ALITA_x000a_02:02:22-30:01:22: ESR REVIEW, NEED REVIEW RNP EID_x000a_28:01:22: SPK RELEASED"/>
  </r>
  <r>
    <s v="STUNGKIT -3"/>
    <x v="4"/>
    <s v="TB"/>
    <s v="98°21.57.96'E"/>
    <s v="3°40.41.99'N"/>
    <n v="40"/>
    <s v="20/210/300"/>
    <n v="2022"/>
    <x v="1"/>
    <s v="Jl. Stungkit, Dusun III, Desa Stungkit, Kec. Wampu, Kab. Langkat, Prov. Sumatera Utara"/>
    <x v="0"/>
    <s v="SUM-SU-STB-2233"/>
    <s v="WAMPU_STUNGKIT"/>
    <x v="1"/>
    <x v="0"/>
    <x v="1"/>
    <s v="SUMBAGUT"/>
    <s v="Sumatera Utara"/>
    <s v="Kab. Langkat"/>
    <n v="6618183"/>
    <d v="2022-04-06T00:00:00"/>
    <d v="2022-04-06T00:00:00"/>
    <n v="-15"/>
    <x v="4"/>
    <d v="2022-05-06T00:00:00"/>
    <s v="W19-2022"/>
    <s v="May-2022"/>
    <s v="TBD"/>
    <s v="TBD"/>
    <s v="TBD"/>
    <s v="TBD"/>
    <x v="0"/>
    <s v="TBD"/>
    <s v="TBD"/>
    <x v="0"/>
    <s v="TBD"/>
    <s v="MW"/>
    <d v="2022-04-10T00:00:00"/>
    <d v="2022-04-11T00:00:00"/>
    <m/>
    <m/>
    <m/>
    <d v="2022-04-12T00:00:00"/>
    <m/>
    <m/>
    <d v="2022-03-22T00:00:00"/>
    <m/>
    <m/>
    <m/>
    <m/>
    <x v="2"/>
    <s v="21.RFI"/>
    <x v="13"/>
    <s v="RFI DONE 22 MAR, STO 12 APR ON NEW SITE ID_x000a_10:04:22: ERM PROCESS_x000a_06:04:22: SPK RECEIVED"/>
  </r>
  <r>
    <s v="LADA HULU"/>
    <x v="4"/>
    <s v="TB"/>
    <s v="98°25.41.16'E"/>
    <s v="3°48.46.98'N"/>
    <n v="50"/>
    <s v="30/160/240"/>
    <n v="2022"/>
    <x v="1"/>
    <s v="Jl. Penggabungan, Dusun VI, Desa Baru Pasar 8, Kec. Hinai, Kab. Langkat, Prov. Sumatera Utara"/>
    <x v="0"/>
    <s v="SUM-SU-STB-2230"/>
    <s v="BARU_PASAR_VIII"/>
    <x v="1"/>
    <x v="0"/>
    <x v="1"/>
    <s v="SUMBAGUT"/>
    <s v="Sumatera Utara"/>
    <s v="Kab. Langkat"/>
    <n v="6618183"/>
    <d v="2022-04-06T00:00:00"/>
    <d v="2022-04-06T00:00:00"/>
    <n v="-7"/>
    <x v="4"/>
    <d v="2022-05-06T00:00:00"/>
    <s v="W19-2022"/>
    <s v="May-2022"/>
    <s v="TBD"/>
    <s v="TBD"/>
    <s v="TBD"/>
    <s v="TBD"/>
    <x v="0"/>
    <s v="TBD"/>
    <s v="TBD"/>
    <x v="0"/>
    <s v="TBD"/>
    <s v="MW"/>
    <d v="2022-04-10T00:00:00"/>
    <d v="2022-04-11T00:00:00"/>
    <n v="122150561096"/>
    <m/>
    <m/>
    <d v="2022-04-12T00:00:00"/>
    <m/>
    <m/>
    <d v="2022-03-30T00:00:00"/>
    <m/>
    <m/>
    <m/>
    <m/>
    <x v="2"/>
    <s v="21.RFI"/>
    <x v="13"/>
    <s v="RFI DONE 30 MAR, STO 12 APR ON NEW SITE ID_x000a_10:04:22: ERM PROCESS_x000a_06:04:22: SPK RECEIVED"/>
  </r>
  <r>
    <s v="KUALA MADU"/>
    <x v="4"/>
    <s v="BT"/>
    <s v="98°30.11.88'E"/>
    <s v="3°42.49.0'N"/>
    <n v="50"/>
    <s v="0/130/230"/>
    <n v="2022"/>
    <x v="1"/>
    <s v="Jl. Amarta Karang Rejo Langkat Sumatera Utara Sumatera Utara"/>
    <x v="0"/>
    <s v="SUM-SU-STB-2239"/>
    <s v="STABAT_KARANG_REJO"/>
    <x v="1"/>
    <x v="0"/>
    <x v="1"/>
    <s v="SUMBAGUT"/>
    <s v="Sumatera Utara"/>
    <s v="Kab. Langkat"/>
    <n v="6618184"/>
    <d v="2022-04-06T00:00:00"/>
    <d v="2022-04-06T00:00:00"/>
    <n v="-7"/>
    <x v="4"/>
    <d v="2022-05-06T00:00:00"/>
    <s v="W19-2022"/>
    <s v="May-2022"/>
    <s v="TBD"/>
    <s v="TBD"/>
    <s v="TBD"/>
    <s v="TBD"/>
    <x v="0"/>
    <s v="TBD"/>
    <s v="TBD"/>
    <x v="0"/>
    <s v="TBD"/>
    <s v="MW"/>
    <d v="2022-04-10T00:00:00"/>
    <d v="2022-04-11T00:00:00"/>
    <n v="122140915415"/>
    <m/>
    <m/>
    <d v="2022-04-12T00:00:00"/>
    <m/>
    <m/>
    <d v="2022-03-30T00:00:00"/>
    <m/>
    <m/>
    <m/>
    <m/>
    <x v="2"/>
    <s v="21.RFI"/>
    <x v="13"/>
    <s v="RFI DONE 30 MAR, STO 12 APR ON NEW SITE ID_x000a_10:04:22: ERM PROCESS_x000a_06:04:22: SPK RECEIVED"/>
  </r>
  <r>
    <s v="TEROSAN"/>
    <x v="3"/>
    <s v="SKP"/>
    <s v="113°6.58.36'E"/>
    <s v="6°56.41.82'S"/>
    <n v="50"/>
    <s v="0/150/245"/>
    <n v="2021"/>
    <x v="3"/>
    <s v="Desa Terosan Ban-Ban kec.Banyuates kab.Sampang"/>
    <x v="0"/>
    <s v="JAW-JI-SPG-4231"/>
    <s v="BANYUATES TEROSAN"/>
    <x v="1"/>
    <x v="0"/>
    <x v="0"/>
    <s v="JATIM"/>
    <s v="Jawa Timur"/>
    <s v="Kab. Sampang"/>
    <n v="6617454"/>
    <d v="2021-08-09T00:00:00"/>
    <m/>
    <n v="77"/>
    <x v="2"/>
    <d v="2021-09-08T00:00:00"/>
    <s v="W37-2021"/>
    <s v="Sep-2021"/>
    <d v="2021-09-07T00:00:00"/>
    <s v="W37-2021"/>
    <s v="Sep-2021"/>
    <d v="2021-10-26T00:00:00"/>
    <x v="23"/>
    <s v="Oct-2021"/>
    <d v="2021-10-26T00:00:00"/>
    <x v="20"/>
    <s v="Oct-2021"/>
    <s v="MW"/>
    <d v="2021-09-04T00:00:00"/>
    <m/>
    <n v="517500847210"/>
    <n v="6.6"/>
    <m/>
    <d v="2021-10-04T00:00:00"/>
    <m/>
    <d v="2021-09-24T00:00:00"/>
    <d v="2021-10-25T00:00:00"/>
    <s v="W44-2021"/>
    <m/>
    <m/>
    <m/>
    <x v="2"/>
    <s v="21.RFI"/>
    <x v="13"/>
    <s v="20:10:21-15:09:21: SRFI_x000a_13:09:21: 08:09:21: PONDASI OG_x000a_06:09:21: CME PREPARATION_x000a_30:08:21:25:08:21:22:08:21: 18:08:21: READY TO DECLARE STO_x000a_16:08:21: NEED REVIEW CIVIL HTI_x000a_09:08:21: 04:08:21 : SPK COLO RELEASED, ERM PROSES"/>
  </r>
  <r>
    <s v="BLEGA_BATES"/>
    <x v="4"/>
    <s v="TB"/>
    <s v="113°5.16.24'E"/>
    <s v="7°5.23.71'S"/>
    <n v="50"/>
    <s v="85/230/350"/>
    <n v="2022"/>
    <x v="4"/>
    <s v="DSN.MANGKA AN RT.00 RW.00 DESA.BATES KECAMATAN BLEGA KABUPATEN BANGKALAN PROVENSI JAWA TIMUR"/>
    <x v="0"/>
    <s v="JAW-JI-BKL-4329"/>
    <s v="BLEGA_BATES"/>
    <x v="0"/>
    <x v="0"/>
    <x v="0"/>
    <s v="JATIM"/>
    <s v="Jawa Timur"/>
    <s v="Kab. Bangkalan"/>
    <n v="6617949"/>
    <d v="2022-01-25T00:00:00"/>
    <d v="2022-01-28T00:00:00"/>
    <n v="70"/>
    <x v="2"/>
    <d v="2022-06-24T00:00:00"/>
    <s v="W26-2022"/>
    <s v="Jun-2022"/>
    <s v="TBD"/>
    <s v="TBD"/>
    <s v="TBD"/>
    <d v="2022-04-15T00:00:00"/>
    <x v="24"/>
    <s v="Apr-2022"/>
    <d v="2022-04-15T00:00:00"/>
    <x v="21"/>
    <s v="Apr-2022"/>
    <s v="MW"/>
    <d v="2022-02-25T00:00:00"/>
    <d v="2022-03-01T00:00:00"/>
    <n v="517600665934"/>
    <n v="6.6"/>
    <m/>
    <d v="2022-04-08T00:00:00"/>
    <m/>
    <m/>
    <d v="2022-04-05T00:00:00"/>
    <s v="W15-2022"/>
    <m/>
    <m/>
    <s v="PRESITAC"/>
    <x v="2"/>
    <s v="21.RFI"/>
    <x v="13"/>
    <s v="05:04:22: RFIN_x000a_03:04:22: RFI, WAIT RFIN_x000a_30:03:22-27:03:22: SRFI_x000a_23:03:22-20:03:22: ERECTION_x000a_16:03:22: CURRING_x000a_13:03:22-09:03:22: REBARRING_x000a_06:03:22-23:02:22: REKOM OG_x000a_20:02:22: REALISASI IW_x000a_16:02:22: IW CLEAR_x000a_13:02:22-06:02:22: VALIDASI TNP OG_x000a_02:02:22-30:01:22: SURVEY OG_x000a_28:01:22: SPK RECEIVED FROM EMAIL LMS"/>
  </r>
  <r>
    <s v="SUMBERASIH_MUNENG_KIDUL"/>
    <x v="4"/>
    <s v="TB"/>
    <s v="113°10.17.87'E"/>
    <s v="7°48.30.06'S"/>
    <n v="40"/>
    <s v="85/250/340"/>
    <n v="2022"/>
    <x v="15"/>
    <s v="Dusun Timur ll Rt 19 Rw 04 Desa Muneng Kidul Kec. Sumberasih Kab. Probolinggo, Prov. Jawa Timur"/>
    <x v="0"/>
    <s v="JAW-JI-KRS-4363"/>
    <s v="SUMBERASIH_MUNENG_KIDUL"/>
    <x v="0"/>
    <x v="0"/>
    <x v="0"/>
    <s v="JATIM"/>
    <s v="Jawa Timur"/>
    <s v="Kab. Probolinggo"/>
    <n v="6618108"/>
    <d v="2022-03-07T00:00:00"/>
    <d v="2022-03-07T00:00:00"/>
    <n v="49"/>
    <x v="1"/>
    <d v="2022-08-04T00:00:00"/>
    <s v="W32-2022"/>
    <s v="Aug-2022"/>
    <s v="TBD"/>
    <s v="TBD"/>
    <s v="TBD"/>
    <d v="2022-04-30T00:00:00"/>
    <x v="2"/>
    <s v="Apr-2022"/>
    <d v="2022-04-30T00:00:00"/>
    <x v="2"/>
    <s v="Apr-2022"/>
    <s v="MW"/>
    <d v="2022-03-21T00:00:00"/>
    <d v="2022-03-23T00:00:00"/>
    <s v="MG"/>
    <m/>
    <m/>
    <d v="2022-04-12T00:00:00"/>
    <m/>
    <m/>
    <d v="2022-04-25T00:00:00"/>
    <m/>
    <m/>
    <m/>
    <s v="CME"/>
    <x v="2"/>
    <s v="21.RFI"/>
    <x v="12"/>
    <s v="25:04:22: RFIN_x000a_24:04:22: RFI, WAIT RFIN_x000a_10:04:22: SRFI_x000a_06:04:22: CURRING_x000a_03:04:22-30:03:22: REBARRING_x000a_27:03:22: EXCAVATION_x000a_23:03:22-20:03:22: REKOM DONE, SOIL TEST DONE, WAIT APD_x000a_16:03:22-11:03:22: VALIDASI RNP TNP  -&gt; IW OG_x000a_09:03:22: SURVEY OG_x000a_07:03:22: SPK RECEIVED"/>
  </r>
  <r>
    <s v="KEBEN TAMBAKROMO"/>
    <x v="4"/>
    <s v="SKP"/>
    <s v="111°3.31.72'E"/>
    <s v="6°53.9.17'S"/>
    <n v="60"/>
    <s v="110/270/350"/>
    <n v="2022"/>
    <x v="6"/>
    <s v="Desa Keben Ds. Keben RT.004 RW.02 Kec. Tambakromo, Kab. Pati Prov. Jawa Tengah"/>
    <x v="3"/>
    <s v="JAW-JT-PTI-1430"/>
    <s v="KEBEN_TAMBAKROMO"/>
    <x v="1"/>
    <x v="0"/>
    <x v="2"/>
    <s v="JATENG"/>
    <s v="Jawa Tengah"/>
    <s v="Kab. Pati"/>
    <n v="6617987"/>
    <d v="2022-01-28T00:00:00"/>
    <d v="2022-01-28T00:00:00"/>
    <n v="68"/>
    <x v="2"/>
    <d v="2022-02-27T00:00:00"/>
    <s v="W10-2022"/>
    <s v="Feb-2022"/>
    <s v="TBD"/>
    <s v="TBD"/>
    <s v="TBD"/>
    <d v="2022-04-08T00:00:00"/>
    <x v="7"/>
    <s v="Apr-2022"/>
    <d v="2022-04-08T00:00:00"/>
    <x v="19"/>
    <s v="Apr-2022"/>
    <s v="MW"/>
    <d v="2022-02-02T00:00:00"/>
    <d v="2022-03-14T00:00:00"/>
    <s v="MG"/>
    <n v="11"/>
    <m/>
    <d v="2022-03-09T00:00:00"/>
    <m/>
    <m/>
    <d v="2022-04-06T00:00:00"/>
    <s v="W15-2022"/>
    <m/>
    <m/>
    <s v="NY STIP, ERM PROCESS"/>
    <x v="2"/>
    <s v="21.RFI"/>
    <x v="87"/>
    <s v="06:04:22: RFIN_x000a_27:03:22: SRFI, PLN CONENCTION_x000a_23:03:22: ME_x000a_20:03:22: PONDASI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IBS IBS_PHASE 4C_2262_SSL/MARITENGNGAE_SIDRAP"/>
    <x v="4"/>
    <s v="TB "/>
    <s v="119°47.56.76'E"/>
    <s v="3°56.20.15'S"/>
    <n v="60"/>
    <s v="40/160/320"/>
    <n v="2022"/>
    <x v="4"/>
    <s v="Jl. Amparita - Soppeng, Kelurahan Rijang Pittu, Kecamatan Maritengngae, Kabupaten Sidenreng Rappang, Provinsi Sulawesi Selatan"/>
    <x v="0"/>
    <s v="SUL-SN-SDR-1282"/>
    <s v="KELURAHAN_RIJANG_PITU_MARITENGNGAE"/>
    <x v="1"/>
    <x v="0"/>
    <x v="0"/>
    <s v="SULAWESI"/>
    <s v="Sulawesi Selatan"/>
    <s v="Kab. Sidenreng Rappang"/>
    <n v="6617991"/>
    <d v="2022-01-28T00:00:00"/>
    <d v="2022-01-28T00:00:00"/>
    <n v="87"/>
    <x v="2"/>
    <d v="2022-02-27T00:00:00"/>
    <s v="W10-2022"/>
    <s v="Feb-2022"/>
    <d v="2022-03-08T00:00:00"/>
    <s v="W11-2022"/>
    <s v="Mar-2022"/>
    <d v="2022-04-25T00:00:00"/>
    <x v="2"/>
    <s v="Apr-2022"/>
    <d v="2022-04-25T00:00:00"/>
    <x v="2"/>
    <s v="Apr-2022"/>
    <s v="MW"/>
    <d v="2022-02-02T00:00:00"/>
    <d v="2022-02-03T00:00:00"/>
    <n v="325500312145"/>
    <m/>
    <m/>
    <d v="2022-03-21T00:00:00"/>
    <m/>
    <d v="2022-03-08T00:00:00"/>
    <d v="2022-04-25T00:00:00"/>
    <m/>
    <m/>
    <m/>
    <m/>
    <x v="2"/>
    <s v="21.RFI"/>
    <x v="13"/>
    <s v="25:04:22: RFIN_x000a_24:04:22-09:03:22: SRFI, PLN CONNECTION, PARALEL STRENGTENING_x000a_06:03:22-09:02:22: STO RECALL_x000a_06:02:22: NEED REVIEW POWER HUAWEI_x000a_06:02:22: NEED REVIEW TNP ALITA_x000a_02:02:22: NEED REVIEW RNP HUAWEI_x000a_30:01:22: ESR REVIEW, NEED REVIEW RNP HUAWEI_x000a_28:01:22: SPK RELEASED"/>
  </r>
  <r>
    <s v="ANGGADITA KLARI"/>
    <x v="4"/>
    <s v="TB"/>
    <s v="107°20.19.14'E"/>
    <s v="6°20.41.39'S"/>
    <n v="40"/>
    <s v="90/210/330"/>
    <s v="2022-2024"/>
    <x v="6"/>
    <s v="Desa Anggadita Dusun Sukamakmur RT.011 RW.004, Kec. Klari, Kab. Karawang Prov. Jawa Barat"/>
    <x v="2"/>
    <s v="JAW-JB-KWG-1101"/>
    <s v="ANGGADITA_KLARI"/>
    <x v="1"/>
    <x v="0"/>
    <x v="4"/>
    <s v="JABODETABEK"/>
    <s v="Jawa Barat"/>
    <s v="Kab. Karawang"/>
    <n v="6617993"/>
    <d v="2022-01-28T00:00:00"/>
    <d v="2022-01-28T00:00:00"/>
    <n v="66"/>
    <x v="2"/>
    <d v="2022-02-27T00:00:00"/>
    <s v="W10-2022"/>
    <s v="Feb-2022"/>
    <s v="TBD"/>
    <s v="TBD"/>
    <s v="TBD"/>
    <d v="2022-04-08T00:00:00"/>
    <x v="7"/>
    <s v="Apr-2022"/>
    <d v="2022-04-08T00:00:00"/>
    <x v="19"/>
    <s v="Apr-2022"/>
    <s v="MW"/>
    <d v="2022-02-02T00:00:00"/>
    <d v="2022-03-17T00:00:00"/>
    <n v="534686103244"/>
    <n v="10.6"/>
    <m/>
    <d v="2022-03-09T00:00:00"/>
    <m/>
    <m/>
    <d v="2022-04-04T00:00:00"/>
    <s v="W15-2022"/>
    <m/>
    <m/>
    <s v="NY STIP, ERM PROCESS"/>
    <x v="2"/>
    <s v="21.RFI"/>
    <x v="13"/>
    <s v="04:04:22: RFIN_x000a_03:04:22: PLN CONNECTION_x000a_30:03:22-20:03:22: ME OG_x000a_16:03:22-13:03:22: WAIT PSB_x000a_09:03:22: PONDASI OG_x000a_06:03:22-13:02:22: NEED REVIEW POWER EID_x000a_09:02:22-08:02:22: NEED REVIEW TNP HUAWEI_x000a_06:02:22-02:02:22: NEED REVIEW RNP HUAWEI_x000a_30:01:22: ESR REVIEW, NEED REVIEW RNP HUAWEI_x000a_28:01:22: SPK RELEASED"/>
  </r>
  <r>
    <s v="LOBU_SIREGAR_II"/>
    <x v="4"/>
    <s v="TB"/>
    <s v="98°59.43.8'E"/>
    <s v="2°12.47.56'N"/>
    <n v="50"/>
    <s v="90/170/280"/>
    <n v="2022"/>
    <x v="4"/>
    <s v="PARHASIORAN, DESA LOBU SIREGAR II  Kecamatan Siborong borong Kabupaten Tapanuli Utara Prop Sumatera Utara"/>
    <x v="0"/>
    <s v="SUM-SU-TRT-2016"/>
    <s v="LOBU_SIREGAR_II"/>
    <x v="0"/>
    <x v="0"/>
    <x v="1"/>
    <s v="SUMBAGUT"/>
    <s v="Sumatera Utara"/>
    <s v="Kab. Tapanuli Utara"/>
    <n v="6618062"/>
    <d v="2022-02-25T00:00:00"/>
    <d v="2022-02-25T00:00:00"/>
    <n v="33"/>
    <x v="1"/>
    <d v="2022-07-25T00:00:00"/>
    <s v="W31-2022"/>
    <s v="Jul-2022"/>
    <s v="TBD"/>
    <s v="TBD"/>
    <s v="TBD"/>
    <s v="TBD"/>
    <x v="0"/>
    <s v="TBD"/>
    <s v="TBD"/>
    <x v="0"/>
    <s v="TBD"/>
    <s v="MW"/>
    <d v="2022-03-11T00:00:00"/>
    <d v="2022-03-15T00:00:00"/>
    <s v="MG"/>
    <n v="6.6"/>
    <m/>
    <d v="2022-04-08T00:00:00"/>
    <m/>
    <m/>
    <d v="2022-03-30T00:00:00"/>
    <s v="W14-2022"/>
    <m/>
    <m/>
    <m/>
    <x v="2"/>
    <s v="21.RFI"/>
    <x v="13"/>
    <s v="30:03:22: RFIN COMBAT_x000a_27:03:22: REKOM, COMBAT ERECTION DONE_x000a_23:03:22-20:03:22: PROSES DELIVERY COMBAT &amp; PARALEL IW OG_x000a_16:03:22: IW CLEAR_x000a_13:03:22-10:03:22: IW OG_x000a_09:03:22-06:03:22: VALIDASI RNP TNP_x000a_28:02:22: SURVEY OG_x000a_25:02:22: SPK RELEASED"/>
  </r>
  <r>
    <s v="BABELAN KOTA 2"/>
    <x v="4"/>
    <s v="SKP"/>
    <s v="107°2.16.4'E"/>
    <s v="6°9.45.43'S"/>
    <n v="42"/>
    <s v="0/90/180/270"/>
    <n v="2022"/>
    <x v="6"/>
    <s v="Desa Babelan Kota Kp. Pintu RT.001 RW.004, Kec. Babelan, Kab. Bekasi Prov. Jawa Barat"/>
    <x v="2"/>
    <s v="JAW-JB-CKR-0104"/>
    <s v="BABELAN_KOTA"/>
    <x v="1"/>
    <x v="0"/>
    <x v="4"/>
    <s v="JABODETABEK"/>
    <s v="Jawa Barat"/>
    <s v="Kab. Bekasi"/>
    <n v="6617984"/>
    <d v="2022-01-28T00:00:00"/>
    <d v="2022-01-28T00:00:00"/>
    <n v="69"/>
    <x v="2"/>
    <d v="2022-02-27T00:00:00"/>
    <s v="W10-2022"/>
    <s v="Feb-2022"/>
    <s v="TBD"/>
    <s v="TBD"/>
    <s v="TBD"/>
    <d v="2022-04-08T00:00:00"/>
    <x v="7"/>
    <s v="Apr-2022"/>
    <d v="2022-04-08T00:00:00"/>
    <x v="19"/>
    <s v="Apr-2022"/>
    <s v="MW"/>
    <d v="2022-02-02T00:00:00"/>
    <d v="2022-03-17T00:00:00"/>
    <n v="537321818352"/>
    <n v="10.6"/>
    <m/>
    <d v="2022-03-09T00:00:00"/>
    <m/>
    <m/>
    <d v="2022-04-07T00:00:00"/>
    <s v="W15-2022"/>
    <m/>
    <m/>
    <s v="NY STIP, ERM PROCESS"/>
    <x v="2"/>
    <s v="21.RFI"/>
    <x v="12"/>
    <s v="07:04:22: RFIN_x000a_06:04:22-03:04:22: PLN CONNECTION_x000a_30:03:22-20:03:22: ME OG_x000a_16:03:22-13:03:22: WAIT PSB_x000a_09:03:22: PONDASI OG_x000a_06:03:22-13:02:22: NEED REVIEW POWER EID_x000a_09:02:22-08:02:22: NEED REVIEW TNP HUAWEI_x000a_06:02:22-02:02:22: NEED REVIEW RNP HUAWEI_x000a_30:01:22: ESR REVIEW, NEED REVIEW RNP HUAWEI_x000a_28:01:22: SPK RELEASED"/>
  </r>
  <r>
    <s v="CANGGU AVENUE"/>
    <x v="4"/>
    <s v="TB "/>
    <s v="115°8.31.85'E"/>
    <s v="8°38.32.75'S"/>
    <n v="30"/>
    <s v="30/200/290"/>
    <n v="2022"/>
    <x v="4"/>
    <s v="Kab Badung - Bali"/>
    <x v="0"/>
    <s v="BAL-BA-MGW-1569"/>
    <s v="CANGGU_KUTA_UTARA"/>
    <x v="1"/>
    <x v="0"/>
    <x v="0"/>
    <s v="BALINUSRA"/>
    <s v="Bali"/>
    <s v="Kab. Badung"/>
    <n v="6617991"/>
    <d v="2022-01-28T00:00:00"/>
    <d v="2022-01-28T00:00:00"/>
    <n v="56"/>
    <x v="1"/>
    <d v="2022-02-27T00:00:00"/>
    <s v="W10-2022"/>
    <s v="Feb-2022"/>
    <s v="TBD"/>
    <s v="TBD"/>
    <s v="TBD"/>
    <d v="2022-05-05T00:00:00"/>
    <x v="25"/>
    <s v="May-2022"/>
    <d v="2022-05-05T00:00:00"/>
    <x v="6"/>
    <s v="May-2022"/>
    <s v="MW"/>
    <d v="2022-02-02T00:00:00"/>
    <d v="2022-02-03T00:00:00"/>
    <n v="551104016938"/>
    <m/>
    <m/>
    <d v="2022-03-21T00:00:00"/>
    <m/>
    <m/>
    <d v="2022-03-25T00:00:00"/>
    <m/>
    <m/>
    <m/>
    <m/>
    <x v="2"/>
    <s v="21.RFI"/>
    <x v="53"/>
    <s v="25:04:22: RFIN_x000a_24:04:22: STR ON GOING NY PARALEL_x000a_20:04:22-09:03:22: PABRIKASI MATERIAL PERKUATAN_x000a_06:03:22: READY TO STO_x000a_23:02:22: RND NOK NEED 20M_x000a_20:02:22-02:02:22: NEED REVIEW RNP HUAWEI_x000a_30:01:22: ESR REVIEW, NEED REVIEW RNP HUAWEI_x000a_28:01:22: SPK RELEASED"/>
  </r>
  <r>
    <s v="IBS ZSMG_1578"/>
    <x v="4"/>
    <s v="TB"/>
    <s v="110°45.18.0'E"/>
    <s v="6°39.3.71'S"/>
    <n v="39"/>
    <s v="90/210/330"/>
    <s v="2022-2024"/>
    <x v="6"/>
    <s v="Desa Mindahan Kidul RT.3 RW.5 Kec.Batealit, Kab.Jepara Prov. Jawa Tengah"/>
    <x v="3"/>
    <s v="JAW-JT-JPA-0714"/>
    <s v="MINDAHAN_KIDUL_JEPARA"/>
    <x v="1"/>
    <x v="0"/>
    <x v="2"/>
    <s v="JATENG"/>
    <s v="Jawa Tengah"/>
    <s v="Kab. Jepara"/>
    <n v="6617993"/>
    <d v="2022-01-28T00:00:00"/>
    <d v="2022-01-28T00:00:00"/>
    <n v="68"/>
    <x v="2"/>
    <d v="2022-02-27T00:00:00"/>
    <s v="W10-2022"/>
    <s v="Feb-2022"/>
    <s v="TBD"/>
    <s v="TBD"/>
    <s v="TBD"/>
    <d v="2022-04-08T00:00:00"/>
    <x v="7"/>
    <s v="Apr-2022"/>
    <d v="2022-04-08T00:00:00"/>
    <x v="19"/>
    <s v="Apr-2022"/>
    <s v="MW"/>
    <d v="2022-02-02T00:00:00"/>
    <d v="2022-03-14T00:00:00"/>
    <n v="520022109564"/>
    <n v="11"/>
    <m/>
    <d v="2022-03-09T00:00:00"/>
    <m/>
    <m/>
    <d v="2022-04-06T00:00:00"/>
    <s v="W15-2022"/>
    <m/>
    <m/>
    <s v="NY STIP, ERM PROCESS"/>
    <x v="2"/>
    <s v="21.RFI"/>
    <x v="87"/>
    <s v="06:04:22: RFIN_x000a_0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SITABOTABO"/>
    <x v="4"/>
    <s v="TB"/>
    <s v="98°57.57.96'E"/>
    <s v="2°11.30.77'N"/>
    <n v="50"/>
    <s v="30/170/260"/>
    <n v="2022"/>
    <x v="4"/>
    <s v="Jalan Lintas Sumatera Dusun Sipiuan Desa Sitabotabo Kecamatan Siborongborong Kabupaten Tapanuli Utara Prov Sumatera Utara"/>
    <x v="0"/>
    <s v="SUM-SU-TRT-2014"/>
    <s v="SITABOTABO"/>
    <x v="0"/>
    <x v="0"/>
    <x v="1"/>
    <s v="SUMBAGUT"/>
    <s v="Sumatera Utara"/>
    <s v="Kab. Tapanuli Utara"/>
    <n v="6618062"/>
    <d v="2022-02-25T00:00:00"/>
    <d v="2022-02-25T00:00:00"/>
    <n v="35"/>
    <x v="1"/>
    <d v="2022-07-25T00:00:00"/>
    <s v="W31-2022"/>
    <s v="Jul-2022"/>
    <s v="TBD"/>
    <s v="TBD"/>
    <s v="TBD"/>
    <d v="2022-04-10T00:00:00"/>
    <x v="24"/>
    <s v="Apr-2022"/>
    <d v="2022-04-10T00:00:00"/>
    <x v="21"/>
    <s v="Apr-2022"/>
    <s v="MW"/>
    <d v="2022-03-11T00:00:00"/>
    <d v="2022-03-15T00:00:00"/>
    <m/>
    <n v="6.6"/>
    <m/>
    <d v="2022-04-07T00:00:00"/>
    <m/>
    <m/>
    <d v="2022-04-01T00:00:00"/>
    <s v="W14-2022"/>
    <m/>
    <m/>
    <m/>
    <x v="2"/>
    <s v="21.RFI"/>
    <x v="13"/>
    <s v="01:04:22: RFIN COMBAT_x000a_30:03:22-20:03:22: PROSES DELIVERY COMBAT &amp; PARALEL IW OG_x000a_16:03:22: IW CLEAR_x000a_13:03:22-10:03:22: IW OG_x000a_09:03:22-06:03:22: VALIDASI RNP TNP_x000a_28:02:22: SURVEY OG_x000a_25:02:22: SPK RELEASED"/>
  </r>
  <r>
    <s v="HJ SYUKUR LENTENG AGUNG"/>
    <x v="2"/>
    <s v="SKP"/>
    <s v="106°50.21.95'E"/>
    <s v="6°20.40.2'S"/>
    <n v="35"/>
    <s v="10/90/180"/>
    <n v="2022"/>
    <x v="16"/>
    <s v="Kel. Srengseng Sawah Gg. Gardu RT.12 RW.02 Kec. Jagakarsa, Kota Jakarta Selatan Prov. DKI Jakarta"/>
    <x v="2"/>
    <s v="JAW-JB-DPK-0496"/>
    <s v="KELAPA DUA RELOCATION"/>
    <x v="1"/>
    <x v="0"/>
    <x v="3"/>
    <s v="JABODETABEK"/>
    <s v="Kota Depok"/>
    <s v="Jawa Barat"/>
    <n v="6617928"/>
    <d v="2022-01-19T00:00:00"/>
    <m/>
    <n v="55"/>
    <x v="1"/>
    <d v="2022-02-18T00:00:00"/>
    <s v="W08-2022"/>
    <s v="Feb-2022"/>
    <s v="TBD"/>
    <s v="TBD"/>
    <s v="TBD"/>
    <d v="2022-03-17T00:00:00"/>
    <x v="26"/>
    <s v="Mar-2022"/>
    <d v="2022-03-17T00:00:00"/>
    <x v="22"/>
    <s v="Mar-2022"/>
    <s v="MW"/>
    <d v="2022-01-30T00:00:00"/>
    <m/>
    <n v="547401893080"/>
    <n v="6.6"/>
    <m/>
    <d v="2022-04-04T00:00:00"/>
    <m/>
    <d v="2022-02-16T00:00:00"/>
    <d v="2022-03-15T00:00:00"/>
    <s v="W12-2022"/>
    <m/>
    <m/>
    <s v="CME"/>
    <x v="2"/>
    <s v="21.RFI"/>
    <x v="13"/>
    <s v="15:03:22: RFIN_x000a_13:03:22: RFI, WAIT RFIN_x000a_09:03:22: CONTINUE TO RFI_x000a_06:03:22-23:02:22: SRFI 16 FEB, PMO MEMINTA UNTUK DI HOLD HINGGA SRFI DULU_x000a_20:02:22-16:02:22: ME OG, PMO MEMINTA UNTUK DI HOLD HINGGA SRFI DULU_x000a_13:02:22-09:02:22: PONDASI OG_x000a_06:02:22: READY TO DECLARE STO_x000a_02:02:22-23:01:22: NEED REVIEW TNP ALITA_x000a_19:01:22: SPK RELEASED FROM LMS TO EMAIL TBG"/>
  </r>
  <r>
    <s v="SUKOREJO_SIDOREJO"/>
    <x v="4"/>
    <s v="TB"/>
    <s v="111°24.21.6'E"/>
    <s v="7°48.58.79'S"/>
    <n v="70"/>
    <s v="90/190/290"/>
    <n v="2022"/>
    <x v="4"/>
    <s v="Jl. Waringin, Buayanan Desa Sidorejo Kecamatan Sukorejo Kab. Ponorogo"/>
    <x v="0"/>
    <s v="JAW-JI-PNG-4307"/>
    <s v="SUKOREJO_SIDOREJO"/>
    <x v="0"/>
    <x v="0"/>
    <x v="0"/>
    <s v="JATIM"/>
    <s v="Jawa Timur"/>
    <s v="Kab. Ponorogo"/>
    <n v="6617949"/>
    <d v="2022-01-25T00:00:00"/>
    <d v="2022-01-28T00:00:00"/>
    <n v="71"/>
    <x v="2"/>
    <d v="2022-06-24T00:00:00"/>
    <s v="W26-2022"/>
    <s v="Jun-2022"/>
    <s v="TBD"/>
    <s v="TBD"/>
    <s v="TBD"/>
    <d v="2022-04-15T00:00:00"/>
    <x v="24"/>
    <s v="Apr-2022"/>
    <d v="2022-04-15T00:00:00"/>
    <x v="21"/>
    <s v="Apr-2022"/>
    <s v="MW"/>
    <d v="2022-03-02T00:00:00"/>
    <d v="2022-03-18T00:00:00"/>
    <n v="515402573105"/>
    <n v="6.6"/>
    <m/>
    <d v="2022-04-04T00:00:00"/>
    <m/>
    <m/>
    <d v="2022-04-06T00:00:00"/>
    <s v="W15-2022"/>
    <m/>
    <m/>
    <s v="PRESITAC"/>
    <x v="2"/>
    <s v="21.RFI"/>
    <x v="88"/>
    <s v="06:04:22: RFIN_x000a_03:04:22: RFI, WAIT RFIN_x000a_30:03:22: POWER CONNECTION_x000a_27:03:22: SRFI_x000a_23:03:22: CURRING TIME_x000a_20:03:22: POURING_x000a_16:03:22: REBARRING_x000a_13:03:22: EXCAVATION_x000a_09:03:22: REKOM_x000a_06:03:22-28:02:22: IW CLEAR_x000a_23:02:22-20:02:22: IW OG_x000a_16:02:22-13:02:22: VALIDASI RNP TNP, IWFAILED CANDIATE A&amp;B_x000a_09:02:22-03:02:22: VALIDASI RNP TNP, PRIORITY CANDIDATE B_x000a_02:02:22-30:01:22: SURVEY OG_x000a_28:01:22: SPK RECEIVED FROM EMAIL LMS"/>
  </r>
  <r>
    <s v="ESTATE 2 MUSIM MAS"/>
    <x v="6"/>
    <s v="TB"/>
    <s v="102° 1' 42.74&quot; E"/>
    <s v="0° 4' 40.66&quot; N"/>
    <n v="60"/>
    <s v="60/150/250"/>
    <n v="2021"/>
    <x v="11"/>
    <s v="Perkebunan Sawit PT. Musim Mas, Desa Batang Kulim, Kec. Pangkalan Kuras, Kab. Pelalawan, Prov. Riau"/>
    <x v="0"/>
    <s v="SUM-RI-PKK-1150"/>
    <s v="PANGKALAN_KURAS_TANJUNGBERINGIN"/>
    <x v="1"/>
    <x v="0"/>
    <x v="1"/>
    <s v="SUMBAGTENG"/>
    <s v="Riau"/>
    <s v="Kab. Pelalawan"/>
    <n v="6617506"/>
    <d v="2021-08-16T00:00:00"/>
    <m/>
    <n v="246"/>
    <x v="0"/>
    <d v="2021-09-15T00:00:00"/>
    <s v="W38-2021"/>
    <s v="Sep-2021"/>
    <d v="2021-09-14T00:00:00"/>
    <s v="W38-2021"/>
    <s v="Sep-2021"/>
    <d v="2022-01-26T00:00:00"/>
    <x v="27"/>
    <s v="Jan-2022"/>
    <d v="2022-04-15T00:00:00"/>
    <x v="21"/>
    <s v="Apr-2022"/>
    <s v="MW"/>
    <d v="2021-08-28T00:00:00"/>
    <m/>
    <m/>
    <m/>
    <m/>
    <d v="2021-08-25T00:00:00"/>
    <m/>
    <d v="2021-09-28T00:00:00"/>
    <d v="2022-04-19T00:00:00"/>
    <s v="W17-2022"/>
    <m/>
    <m/>
    <m/>
    <x v="2"/>
    <s v="21.RFI"/>
    <x v="13"/>
    <s v="19:04:22: RFIN_x000a_17:04:22-30:03:22: RFI, WAIT RFIN_x000a_30:03:22-23:03:22: PLN CONNECTION_x000a_20:03:22-16:03:22: PROCESS PENGRIMAN MATERIAL PLN DARI JAKARTA, PLAN ARRIVED W3 MAR_x000a_13:03:22-06:02:22: PROCESS COLLECT DOC PKS_x000a_02:02:22-19:01:22: NEED CONFIRM XL SETUJU DENGAN COST PLN AGAR BISA LANJUT PKS DENGAN BM_x000a_16:01:22-20:12:21: ON PROCESS CONFIRM PLN CORPORATE DENGAN XL_x000a_19:12:21-05:12:21: WAITING CONFIRM PLN CORPORATE HARGA PER KWH, PLAN 19 DEC RELEASED DARI CORPORATE_x000a_01:12:21 - 23:10:21: WAITING CONFIRM PLN CORPORATE (PABRIK SAWIT PT. MUSIM MAS), NY CONFIRMED BY CORPORATE UNTUK SURAT KERJASAMANYA_x000a_20:10:21-08:09:21: SRFI, PLN BY CORPORATE PROSES PEMBUATAN SURAT KERJASAMA ANTARA CORPORATE DENGAN PENGAJUAN PKS PLN_x000a_01:09:21:30:08:21: CME PREPARATION_x000a_30:08:21:25:08:21:STO DECLARE 25 AUG_x000a_22:08:21: NEED REVIEW TNP ALITA_x000a_18:08:21: ERM PROSES, NEED REVIEW RNP HTI_x000a_16:08:21 : SPK COLO RELEASED, ERM PROSESS"/>
  </r>
  <r>
    <s v="ABAS_KEMIRI"/>
    <x v="4"/>
    <s v="TB"/>
    <s v="106°28.0.66'E"/>
    <s v="6°6.44.88'S"/>
    <n v="50"/>
    <s v="100/260/350"/>
    <n v="2022"/>
    <x v="6"/>
    <s v="Kp. Santri RT014 RW004 Desa Kemiri Kecamatan Kemiri Kab. Tangerang Prov. Banten"/>
    <x v="2"/>
    <s v="JAW-BT-TGR-0108"/>
    <s v="ABAS_KEMIRI"/>
    <x v="0"/>
    <x v="0"/>
    <x v="4"/>
    <s v="JABODETABEK"/>
    <s v="Banten"/>
    <s v="Kab. Tangerang"/>
    <n v="6617948"/>
    <d v="2022-01-25T00:00:00"/>
    <d v="2022-01-28T00:00:00"/>
    <n v="78"/>
    <x v="2"/>
    <d v="2022-06-24T00:00:00"/>
    <s v="W26-2022"/>
    <s v="Jun-2022"/>
    <s v="TBD"/>
    <s v="TBD"/>
    <s v="TBD"/>
    <d v="2022-04-15T00:00:00"/>
    <x v="24"/>
    <s v="Apr-2022"/>
    <d v="2022-04-15T00:00:00"/>
    <x v="21"/>
    <s v="Apr-2022"/>
    <s v="MW"/>
    <d v="2022-03-07T00:00:00"/>
    <d v="2022-04-05T00:00:00"/>
    <n v="566602157918"/>
    <n v="6.6"/>
    <m/>
    <d v="2022-04-13T00:00:00"/>
    <m/>
    <m/>
    <d v="2022-04-13T00:00:00"/>
    <s v="W16-2022"/>
    <m/>
    <m/>
    <s v="CME"/>
    <x v="2"/>
    <s v="21.RFI"/>
    <x v="13"/>
    <s v="13:04:22: RFIN_x000a_10:04:22-30:03:22: ERECTION_x000a_27:03:22: CURRING TIME_x000a_23:03:22-20:03:22: REBARRING_x000a_16:03:22-13:03:22: EXCAVATION_x000a_09:03:22-28:02:22: REKOM OG_x000a_23:02:22: IW CLEAR &amp; PARALEL COLLECT DOKUMEN_x000a_20:02:22-13:02:22: IW OG_x000a_09:02:22-04:02:22: PRIORITY CANDIDATE B_x000a_02:02:22-30:01:22: SURVEY OG_x000a_28:01:22: SPK RECEIVED FROM EMAIL LMS"/>
  </r>
  <r>
    <s v="BLEGA_KAMPAO"/>
    <x v="4"/>
    <s v="TB"/>
    <s v="113°1.32.23'E"/>
    <s v="7°9.3.13'S"/>
    <n v="50"/>
    <s v="90/190/340"/>
    <n v="2022"/>
    <x v="4"/>
    <s v="DSN.DAJAH LORONG RT.- RW.- DESA.KAMPAO KECAMATAN BLEGA KABUPATEN BANGKALAN PROVENSI JAWA TIMUR"/>
    <x v="0"/>
    <s v="JAW-JI-BKL-4324"/>
    <s v="BLEGA_KAMPAO"/>
    <x v="0"/>
    <x v="0"/>
    <x v="0"/>
    <s v="JATIM"/>
    <s v="Jawa Timur"/>
    <s v="Kab. Bangkalan"/>
    <n v="6617949"/>
    <d v="2022-01-25T00:00:00"/>
    <d v="2022-01-28T00:00:00"/>
    <n v="76"/>
    <x v="2"/>
    <d v="2022-06-24T00:00:00"/>
    <s v="W26-2022"/>
    <s v="Jun-2022"/>
    <s v="TBD"/>
    <s v="TBD"/>
    <s v="TBD"/>
    <d v="2022-04-30T00:00:00"/>
    <x v="2"/>
    <s v="Apr-2022"/>
    <d v="2022-04-30T00:00:00"/>
    <x v="2"/>
    <s v="Apr-2022"/>
    <s v="MW"/>
    <d v="2022-02-25T00:00:00"/>
    <d v="2022-03-01T00:00:00"/>
    <n v="517600665900"/>
    <n v="6.6"/>
    <m/>
    <d v="2022-03-21T00:00:00"/>
    <m/>
    <m/>
    <d v="2022-04-11T00:00:00"/>
    <s v="W16-2022"/>
    <m/>
    <m/>
    <m/>
    <x v="2"/>
    <s v="21.RFI"/>
    <x v="13"/>
    <s v="11:04:22: RFIN_x000a_10:04:22-03:04:22: RFI, WAIT RFIN_x000a_30:03:2022: SRFI_x000a_27:03:22-24:03:22: ERECTION_x000a_20:03:22: CURRING TIME_x000a_16:03:22: REBARRING_x000a_13:03:22: LANTAI KERJA OG_x000a_09:03:22: BOUWPLANK OG_x000a_06:03:22-23:02:22: REKOM OG_x000a_20:02:22: REALISASI IW_x000a_16:02:22: IW CLEAR_x000a_13:02:22-03:02:22: VALIDASI RNP TNP_x000a_02:02:22-30:01:22: SURVEY OG_x000a_28:01:22: SPK RECEIVED FROM EMAIL LMS"/>
  </r>
  <r>
    <s v="IBS PRAMBANAN"/>
    <x v="4"/>
    <s v="TB"/>
    <s v="110°28.55.16'E"/>
    <s v="7°45.30.38'S"/>
    <n v="50"/>
    <s v="30/150/270"/>
    <s v="2022-2024"/>
    <x v="6"/>
    <s v="Kel.Tamanmartani Dukuh Kepatihan Kec.Kalasan, Kab.Sleman Prov. DI Yogyakarta"/>
    <x v="3"/>
    <s v="JAW-YO-SMN-0076"/>
    <s v="PRAMBANAN_SLEMAN"/>
    <x v="1"/>
    <x v="0"/>
    <x v="2"/>
    <s v="JATENG"/>
    <s v="DI Yogyakarta"/>
    <s v="Kab. Sleman"/>
    <n v="6617993"/>
    <d v="2022-01-28T00:00:00"/>
    <d v="2022-01-28T00:00:00"/>
    <n v="76"/>
    <x v="2"/>
    <d v="2022-02-27T00:00:00"/>
    <s v="W10-2022"/>
    <s v="Feb-2022"/>
    <s v="TBD"/>
    <s v="TBD"/>
    <s v="TBD"/>
    <d v="2022-04-08T00:00:00"/>
    <x v="7"/>
    <s v="Apr-2022"/>
    <d v="2022-04-20T00:00:00"/>
    <x v="23"/>
    <s v="Apr-2022"/>
    <s v="MW"/>
    <d v="2022-02-02T00:00:00"/>
    <d v="2022-03-14T00:00:00"/>
    <n v="521013005670"/>
    <n v="11"/>
    <m/>
    <d v="2022-03-09T00:00:00"/>
    <m/>
    <m/>
    <d v="2022-04-14T00:00:00"/>
    <s v="W16-2022"/>
    <m/>
    <m/>
    <m/>
    <x v="2"/>
    <s v="21.RFI"/>
    <x v="12"/>
    <s v="14:04:22: RFIN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IBS TUGU MULYO"/>
    <x v="4"/>
    <s v="TB"/>
    <s v="104°57.21.6'E"/>
    <s v="3°48.3.2'S"/>
    <n v="60"/>
    <s v="105/175/290"/>
    <n v="2022"/>
    <x v="4"/>
    <s v="Dusun I RT. 002,  Desa Muktisari, Kecamatan Lempuing Jaya, Kabupaten Ogan Komering Ilir, Provinsi Sumatera Selatan"/>
    <x v="0"/>
    <s v="SUM-SS-KAG-1250"/>
    <s v="MUKTISARI"/>
    <x v="1"/>
    <x v="0"/>
    <x v="1"/>
    <s v="SUMBAGSEL"/>
    <s v="Sumatera Selatan"/>
    <s v="Kab. Ogan Komering Ilir"/>
    <n v="6618017"/>
    <d v="2022-02-03T00:00:00"/>
    <d v="2022-02-04T00:00:00"/>
    <n v="77"/>
    <x v="2"/>
    <d v="2022-03-05T00:00:00"/>
    <s v="W10-2022"/>
    <s v="Mar-2022"/>
    <s v="TBD"/>
    <s v="TBD"/>
    <s v="TBD"/>
    <d v="2022-04-30T00:00:00"/>
    <x v="2"/>
    <s v="Apr-2022"/>
    <d v="2022-04-30T00:00:00"/>
    <x v="2"/>
    <s v="Apr-2022"/>
    <s v="MW"/>
    <d v="2022-02-07T00:00:00"/>
    <d v="2022-02-08T00:00:00"/>
    <n v="149300221239"/>
    <m/>
    <m/>
    <d v="2022-03-22T00:00:00"/>
    <m/>
    <m/>
    <d v="2022-04-21T00:00:00"/>
    <m/>
    <m/>
    <m/>
    <m/>
    <x v="2"/>
    <s v="21.RFI"/>
    <x v="13"/>
    <s v="21:04:22: RFIN_x000a_20:04:22-03:04:22: PLN, CAN BE ACCELERATE TO APR_x000a_03:04:22-30:03:22: PLN_x000a_27:03:22-20:03:22: ME OG KWH KOSONG_x000a_16:03:22-09:03:22: BTS PONDASI OG_x000a_06:03:22-13:02:22: READY TO STO_x000a_09:02:22: NEED REVIEW POWER HUAWEI_x000a_06:02:22: NEED REVIEW RNP HUAWEI_x000a_04:02:22: NEW SPK RELEASED"/>
  </r>
  <r>
    <s v="MANGGUNG"/>
    <x v="4"/>
    <s v="SMI"/>
    <s v="110°46.43.93'E"/>
    <s v="7°29.22.88'S"/>
    <n v="28"/>
    <s v="90/230/340"/>
    <n v="2022"/>
    <x v="6"/>
    <s v="Desa Manggung, Ds Manggun RT 3/1 Kec. Ngemplak, Kab. Boyolali Prov. Jawa Tengah"/>
    <x v="3"/>
    <s v="JAW-JT-BYL-0261"/>
    <s v="MANGGUNG_BOYOLALI"/>
    <x v="1"/>
    <x v="0"/>
    <x v="2"/>
    <s v="JATENG"/>
    <s v="Jawa Tengah"/>
    <s v="Kab. Boyolali"/>
    <n v="6617989"/>
    <d v="2022-01-28T00:00:00"/>
    <d v="2022-01-28T00:00:00"/>
    <n v="73"/>
    <x v="2"/>
    <d v="2022-02-27T00:00:00"/>
    <s v="W10-2022"/>
    <s v="Feb-2022"/>
    <s v="TBD"/>
    <s v="TBD"/>
    <s v="TBD"/>
    <d v="2022-04-07T00:00:00"/>
    <x v="7"/>
    <s v="Apr-2022"/>
    <d v="2022-04-20T00:00:00"/>
    <x v="23"/>
    <s v="Apr-2022"/>
    <s v="MW"/>
    <d v="2022-02-02T00:00:00"/>
    <d v="2022-03-14T00:00:00"/>
    <n v="520551342430"/>
    <n v="11"/>
    <m/>
    <d v="2022-03-09T00:00:00"/>
    <m/>
    <m/>
    <d v="2022-04-11T00:00:00"/>
    <s v="W16-2022"/>
    <m/>
    <m/>
    <m/>
    <x v="2"/>
    <s v="21.RFI"/>
    <x v="87"/>
    <s v="11:04:22: RFIN_x000a_10: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r>
  <r>
    <s v="PAGAR_DEWA_SUKA_MULYA"/>
    <x v="4"/>
    <s v="TB"/>
    <s v="105°11.32.01'E"/>
    <s v="4°20.20.92'S"/>
    <n v="60"/>
    <s v="20/90/265"/>
    <n v="2022"/>
    <x v="4"/>
    <s v="PAGAR DEWA SUKA MULYA RT.002 RW.001 DESA PAGAR DEWA SUKA MULYA KECAMATAN PAGAR DEWA KABUPATEN TULANG BAWANG BARAT PROVINSI LAMPUNG"/>
    <x v="0"/>
    <s v="SUM-LA-TWG-1029"/>
    <s v="PAGAR_DEWA_SUKA_MULYA"/>
    <x v="0"/>
    <x v="0"/>
    <x v="1"/>
    <s v="SUMBAGSEL"/>
    <s v="Lampung"/>
    <s v="Kab. Tulang Bawang Barat"/>
    <n v="6617950"/>
    <d v="2022-01-25T00:00:00"/>
    <d v="2022-01-28T00:00:00"/>
    <n v="84"/>
    <x v="2"/>
    <d v="2022-06-24T00:00:00"/>
    <s v="W26-2022"/>
    <s v="Jun-2022"/>
    <s v="TBD"/>
    <s v="TBD"/>
    <s v="TBD"/>
    <d v="2022-04-20T00:00:00"/>
    <x v="6"/>
    <s v="Apr-2022"/>
    <d v="2022-04-20T00:00:00"/>
    <x v="23"/>
    <s v="Apr-2022"/>
    <s v="MW"/>
    <d v="2022-02-25T00:00:00"/>
    <d v="2022-03-02T00:00:00"/>
    <n v="173400203925"/>
    <m/>
    <m/>
    <d v="2022-04-25T00:00:00"/>
    <m/>
    <m/>
    <d v="2022-04-19T00:00:00"/>
    <s v="W17-2022"/>
    <m/>
    <m/>
    <s v="CME"/>
    <x v="2"/>
    <s v="21.RFI"/>
    <x v="12"/>
    <s v="19:04:22: RFIN_x000a_17:04:22-30:03:22: ERECTION_x000a_27:03:22: REBARRING_x000a_23:03:22: DESIGN OG_x000a_20:03:22-06:03:22: REKOM_x000a_28:02:22-16:02:22: IW CLEAR_x000a_13:02:22-09:02:22: IW OG_x000a_02:02:22-30:01:22: SURVEY OG_x000a_28:01:22: SPK RECEIVED FROM EMAIL LMS"/>
  </r>
  <r>
    <s v="KINTOM_MANYULA"/>
    <x v="6"/>
    <s v="TB"/>
    <s v="122°38.6.67'E"/>
    <s v="1°10.22.12'S"/>
    <n v="60"/>
    <s v="0/60/180"/>
    <n v="2021"/>
    <x v="11"/>
    <s v="Dusun satu, Desa Manyula, Kecamatan Kintom, Kabupaten Banggai, Provinsi Sulawesi Tengah"/>
    <x v="0"/>
    <s v="SUL-ST-LWK-1102"/>
    <s v="KINTOM_MANYULA"/>
    <x v="0"/>
    <x v="0"/>
    <x v="0"/>
    <s v="SULAWESI"/>
    <s v="Sulawesi Tengah"/>
    <s v="Kab. Banggai"/>
    <n v="6617749"/>
    <d v="2021-10-25T00:00:00"/>
    <m/>
    <n v="171"/>
    <x v="0"/>
    <d v="2022-03-24T00:00:00"/>
    <s v="W13-2022"/>
    <s v="Mar-2022"/>
    <s v="TBD"/>
    <s v="TBD"/>
    <s v="TBD"/>
    <d v="2022-04-20T00:00:00"/>
    <x v="6"/>
    <s v="Apr-2022"/>
    <d v="2022-04-20T00:00:00"/>
    <x v="23"/>
    <s v="Apr-2022"/>
    <s v="MW"/>
    <d v="2022-02-21T00:00:00"/>
    <d v="2022-02-23T00:00:00"/>
    <n v="319500346268"/>
    <n v="6.6"/>
    <m/>
    <m/>
    <m/>
    <m/>
    <d v="2022-04-14T00:00:00"/>
    <s v="W16-2022"/>
    <m/>
    <m/>
    <s v="CME"/>
    <x v="2"/>
    <s v="21.RFI"/>
    <x v="13"/>
    <s v="14:04:22: RFIN_x000a_13:04:22: RFI, WAIT RFIN_x000a_10:04:22: PLN_x000a_06:04:22-30:03:22: ERECTION_x000a_27:03:22-20:03:22: CURING OG_x000a_17:03:22: GO RFI, KEJAR DI MARET_x000a_16:03:22-13:03:22: REBARING_x000a_09:03:22-28:02:22: EXCAVATION_x000a_25:02:22: ANNOUNCEMENT GO UNTIL SRFI_x000a_23:02:22: EXCAVATION_x000a_20:02:22-02:02:22: DELIVERY MATERIAL &amp; PARALEL ON CHECK PERIZINAN_x000a_30:01:22-26:01:22: WAITING APD_x000a_23:01:22: REKOM DONE &amp; PROSES SOIL TEST_x000a_19:01:22: IW OG KANDIDAT S_x000a_18:01:22: IW FAILED, VALIDASI TNP RNP KANDIDAT S_x000a_16:01:22-09:01:22: BAN BAK &amp; IW OG (MINUS 4 KK)_x000a_06:01:22: TNP REVIEW OK, PREPARE IW OG_x000a_05:01:22-26:12:21-22:12:21: WAIT TNP REVIEW_x000a_19:12:21: SITAC PREPARATION, NEED FU VALIDASI TNP RNP_x000a_16:12:21: PMO XL CONFIRMED GO SITAC, NEED FU VALIDASI TNP RNP_x000a_15:12:21-10:11:21: TNP REVIEW OG, HOLD HUWAWEI_x000a_07:11:21: CANDIDAT VERIFICATION OG_x000a_03:11:21-31:10:21: SURVEY OG, PLAN SUBMIT KANDIDAT W1 NOV"/>
  </r>
  <r>
    <s v="GONDANG TEMBALANG"/>
    <x v="4"/>
    <s v="TB "/>
    <s v="110°26.33.36'E"/>
    <s v="7°4.3.18'S"/>
    <n v="30"/>
    <s v="20/140/250"/>
    <n v="2022"/>
    <x v="4"/>
    <s v="Kel. Kramas RT.02 RW.03 Kec. Tembalang, Kota Semarang Prov. Jawa Tengah"/>
    <x v="3"/>
    <s v="JAW-JT-SMG-0626"/>
    <s v="GONDANG_TEMBALANG"/>
    <x v="1"/>
    <x v="0"/>
    <x v="2"/>
    <s v="JATENG"/>
    <s v="Jawa Tengah"/>
    <s v="Kota Semarang"/>
    <n v="6617993"/>
    <d v="2022-01-28T00:00:00"/>
    <d v="2022-01-28T00:00:00"/>
    <n v="67"/>
    <x v="2"/>
    <d v="2022-02-27T00:00:00"/>
    <s v="W10-2022"/>
    <s v="Feb-2022"/>
    <s v="TBD"/>
    <s v="TBD"/>
    <s v="TBD"/>
    <d v="2022-04-22T00:00:00"/>
    <x v="6"/>
    <s v="Apr-2022"/>
    <d v="2022-04-22T00:00:00"/>
    <x v="23"/>
    <s v="Apr-2022"/>
    <s v="MW"/>
    <d v="2022-02-02T00:00:00"/>
    <d v="2022-03-14T00:00:00"/>
    <n v="523041113381"/>
    <n v="11"/>
    <m/>
    <d v="2022-03-08T00:00:00"/>
    <m/>
    <m/>
    <d v="2022-04-05T00:00:00"/>
    <s v="W15-2022"/>
    <m/>
    <m/>
    <s v="NY STIP, ERM PROCESS"/>
    <x v="2"/>
    <s v="21.RFI"/>
    <x v="87"/>
    <s v="05:04:22: RFIN_x000a_03:04:22-27:03:22: SRFI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r>
  <r>
    <s v="IBS TRITIH KULON"/>
    <x v="4"/>
    <s v="TB "/>
    <s v="109°1.47.1'E"/>
    <s v="7°40.59.95'S"/>
    <n v="30"/>
    <s v="30/150/270"/>
    <n v="2022"/>
    <x v="4"/>
    <s v="Jl. Jati, RT 006/ 009, Desa Tritih Kulon, Kec. Cilacap Utara, Kab. Cilacap _x000a__x000a_"/>
    <x v="3"/>
    <s v="JAW-JT-CLP-0563"/>
    <s v="JALAN_JATI_CILACAP"/>
    <x v="1"/>
    <x v="0"/>
    <x v="2"/>
    <s v="JATENG"/>
    <s v="Jawa Tengah"/>
    <s v="Kab. Cilacap"/>
    <n v="6617993"/>
    <d v="2022-01-28T00:00:00"/>
    <d v="2022-01-28T00:00:00"/>
    <n v="70"/>
    <x v="2"/>
    <d v="2022-02-27T00:00:00"/>
    <s v="W10-2022"/>
    <s v="Feb-2022"/>
    <s v="TBD"/>
    <s v="TBD"/>
    <s v="TBD"/>
    <d v="2022-04-22T00:00:00"/>
    <x v="6"/>
    <s v="Apr-2022"/>
    <d v="2022-04-22T00:00:00"/>
    <x v="23"/>
    <s v="Apr-2022"/>
    <s v="MW"/>
    <d v="2022-02-02T00:00:00"/>
    <d v="2022-03-14T00:00:00"/>
    <n v="525011421993"/>
    <n v="11"/>
    <m/>
    <d v="2022-03-08T00:00:00"/>
    <m/>
    <m/>
    <d v="2022-04-08T00:00:00"/>
    <s v="W15-2022"/>
    <m/>
    <m/>
    <s v="NY STIP, ERM PROCESS"/>
    <x v="2"/>
    <s v="21.RFI"/>
    <x v="87"/>
    <s v="08:04:22: RFIN_x000a_06: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r>
  <r>
    <s v="TRIMULYO"/>
    <x v="4"/>
    <s v="SMI"/>
    <s v="110°23.5.24'E"/>
    <s v="7°53.40.92'S"/>
    <n v="50"/>
    <s v="60/190/300"/>
    <n v="2022"/>
    <x v="6"/>
    <s v="Kel.Trimulyo Dsn.Bendogorok Rt.3 Kec.Jetis, Kab.Bantul Prov. DI Yogyakarta"/>
    <x v="3"/>
    <s v="JAW-YO-BTL-0140"/>
    <s v="TRIMULYO_BANTUL"/>
    <x v="1"/>
    <x v="0"/>
    <x v="2"/>
    <s v="JATENG"/>
    <s v="DI Yogyakarta"/>
    <s v="Kab. Bantul"/>
    <n v="6617989"/>
    <d v="2022-01-28T00:00:00"/>
    <d v="2022-01-28T00:00:00"/>
    <n v="70"/>
    <x v="2"/>
    <d v="2022-02-27T00:00:00"/>
    <s v="W10-2022"/>
    <s v="Feb-2022"/>
    <s v="TBD"/>
    <s v="TBD"/>
    <s v="TBD"/>
    <d v="2022-04-23T00:00:00"/>
    <x v="6"/>
    <s v="Apr-2022"/>
    <d v="2022-04-23T00:00:00"/>
    <x v="23"/>
    <s v="Apr-2022"/>
    <s v="MW"/>
    <d v="2022-02-02T00:00:00"/>
    <d v="2022-03-14T00:00:00"/>
    <n v="521032604426"/>
    <n v="11"/>
    <m/>
    <d v="2022-03-09T00:00:00"/>
    <m/>
    <m/>
    <d v="2022-04-08T00:00:00"/>
    <s v="W15-2022"/>
    <m/>
    <m/>
    <s v="NY STIP, ERM PROCESS"/>
    <x v="2"/>
    <s v="21.RFI"/>
    <x v="87"/>
    <s v="08:04:22: RFIN_x000a_06:04:22-27:03:22: SRFI &amp; STR NY PARALEL_x000a_23:03:22-20:03:22: ME OG_x000a_16:03:22-09:03:22: PONDASI OG &amp; PERKUATAN_x000a_06:03:22: READY TO STO_x000a_23:02:22-16:02:22: NEED REVIEW POWER_x000a_13:02:22-08:02:22: NEED REVIEW TNP HUAWEI_x000a_06:02:22: NEED REVIEW TNP ALITA_x000a_02:02:22: NEED REVIEW RNP HUAWEI_x000a_30:01:22: ESR REVIEW, NEED REVIEW RNP HUAWEI_x000a_28:01:22: SPK RELEASED"/>
  </r>
  <r>
    <s v="API_SELOTONG SECANGGANG"/>
    <x v="4"/>
    <s v="TB"/>
    <s v="98°33.33.12'E"/>
    <s v="3°52.9.98'N"/>
    <n v="50"/>
    <s v="100/210/300"/>
    <n v="2022"/>
    <x v="1"/>
    <s v="Jl. Besat Selotong / Jl. Tambak, Dusun I, Desa Selotong, Kec. Secanggang, Kab. Langkat, Prov. Sumatera Utara"/>
    <x v="0"/>
    <s v="SUM-SU-STB-2232"/>
    <s v="SELOTONG"/>
    <x v="1"/>
    <x v="0"/>
    <x v="1"/>
    <s v="SUMBAGUT"/>
    <s v="Sumatera Utara"/>
    <s v="Kab. Langkat"/>
    <n v="6618183"/>
    <d v="2022-04-06T00:00:00"/>
    <d v="2022-04-06T00:00:00"/>
    <n v="6"/>
    <x v="4"/>
    <d v="2022-05-06T00:00:00"/>
    <s v="W19-2022"/>
    <s v="May-2022"/>
    <s v="TBD"/>
    <s v="TBD"/>
    <s v="TBD"/>
    <d v="2022-04-25T00:00:00"/>
    <x v="2"/>
    <s v="Apr-2022"/>
    <d v="2022-04-25T00:00:00"/>
    <x v="2"/>
    <s v="Apr-2022"/>
    <s v="MW"/>
    <d v="2022-04-10T00:00:00"/>
    <d v="2022-04-11T00:00:00"/>
    <m/>
    <m/>
    <m/>
    <d v="2022-04-12T00:00:00"/>
    <m/>
    <m/>
    <d v="2022-04-12T00:00:00"/>
    <s v="W16-2022"/>
    <m/>
    <m/>
    <m/>
    <x v="2"/>
    <s v="21.RFI"/>
    <x v="13"/>
    <s v="12:04:22: RFIN, STO 12 APR_x000a_10:04:22: ERM PROCESS_x000a_06:04:22: SPK RECEIVED"/>
  </r>
  <r>
    <s v="V_BATANG_NATAL"/>
    <x v="4"/>
    <s v="SMI"/>
    <s v="99°22.8.47'E"/>
    <s v="0°41.23.1'N"/>
    <n v="60"/>
    <s v="0/130/260"/>
    <n v="2022"/>
    <x v="5"/>
    <s v="Jl. Lintas Pantai Barat, Kel. Muara Soma, Kec. Batang Natal, Kab. Mandailing Natal, Prov. Sumatera Utara"/>
    <x v="0"/>
    <s v="SUM-SU-PYB-2172"/>
    <s v="KELURAHAN_MUARA_SOMA"/>
    <x v="1"/>
    <x v="0"/>
    <x v="1"/>
    <s v="SUMBAGUT"/>
    <s v="Sumatera Utara"/>
    <s v="Kab. Mandailing Natal"/>
    <n v="6618086"/>
    <d v="2022-03-11T00:00:00"/>
    <d v="2022-03-11T00:00:00"/>
    <n v="34"/>
    <x v="1"/>
    <d v="2022-04-10T00:00:00"/>
    <s v="W16-2022"/>
    <s v="Apr-2022"/>
    <s v="TBD"/>
    <s v="TBD"/>
    <s v="TBD"/>
    <d v="2022-04-25T00:00:00"/>
    <x v="2"/>
    <s v="Apr-2022"/>
    <d v="2022-04-25T00:00:00"/>
    <x v="2"/>
    <s v="Apr-2022"/>
    <s v="MW"/>
    <d v="2022-03-21T00:00:00"/>
    <d v="2022-03-23T00:00:00"/>
    <n v="124150469123"/>
    <n v="6.6"/>
    <m/>
    <d v="2022-03-22T00:00:00"/>
    <m/>
    <m/>
    <d v="2022-04-14T00:00:00"/>
    <s v="W16-2022"/>
    <m/>
    <m/>
    <m/>
    <x v="2"/>
    <s v="21.RFI"/>
    <x v="13"/>
    <s v="14:04:22: RFIN_x000a_17:04:22-10:04:22: PLN_x000a_06:04:22: ME OG_x000a_03:04:22: PLN OG_x000a_30:03:22: PONDASI OG_x000a_27:03:22-23:03:22: CME PREPARATION_x000a_20:03:22-13:02:22: ESR PROCESS_x000a_11:02:22: SPK RECEIVED"/>
  </r>
  <r>
    <s v="SINGKAWANG_UTARA_NARAM"/>
    <x v="6"/>
    <s v="TB"/>
    <s v="108°59.46.21'E"/>
    <s v="0°56.28.97'N"/>
    <n v="45"/>
    <s v="20/110/200"/>
    <n v="2021"/>
    <x v="11"/>
    <s v="Jalan Semai, Gang Harmoni, Kelurahan Naram, Kecamatan Singkawang Utara, Kota Singkawang, Propinsi Kalimantan Barat"/>
    <x v="0"/>
    <s v="KAL-KB-SKW-0773"/>
    <s v="SINGKAWANG_UTARA_NARAM"/>
    <x v="1"/>
    <x v="0"/>
    <x v="3"/>
    <s v="KALIMANTAN"/>
    <s v="Kalimantan Barat"/>
    <s v="Kota Singkawang"/>
    <n v="6617778"/>
    <d v="2021-11-09T00:00:00"/>
    <m/>
    <n v="164"/>
    <x v="0"/>
    <d v="2021-12-09T00:00:00"/>
    <s v="W50-2021"/>
    <s v="Dec-2021"/>
    <s v="TBD"/>
    <s v="TBD"/>
    <s v="TBD"/>
    <d v="2022-02-25T00:00:00"/>
    <x v="28"/>
    <s v="Feb-2022"/>
    <d v="2022-04-30T00:00:00"/>
    <x v="2"/>
    <s v="Apr-2022"/>
    <s v="MW"/>
    <d v="2021-12-16T00:00:00"/>
    <m/>
    <s v="MG"/>
    <m/>
    <m/>
    <d v="2021-11-29T00:00:00"/>
    <m/>
    <m/>
    <d v="2022-04-22T00:00:00"/>
    <m/>
    <m/>
    <m/>
    <m/>
    <x v="2"/>
    <s v="21.RFI"/>
    <x v="13"/>
    <s v="22:04:22: RFIN_x000a_20:04:22-17:04:22: ME_x000a_14:04:22-10:04:22: FINISHING ERECTION_x000a_06:04:22-03:04:22: ERECTION BUT STOPPED BY LL (COMMCASE)_x000a_27:03:22-23:03:22: CURRING TIME_x000a_20:03:22: POURING_x000a_17:03:22-13:03:22: REBAARRING,PLAN POURING 19 MAR_x000a_09:03:22: EXCAVATION PERAPIHAN GALIAN LONGSOR_x000a_06:03:22: EXCAVATION_x000a_28:02:22-24:02:22: RE-MOBILISASI TEAM CME &amp; START CME 1 MAR_x000a_20:02:22-13:02:22: PROSES SCHEDULED KOMINFO_x000a_09:02:21-30:01:22: DESIGNPACK OG &amp; PARALEL PERIZINAN_x000a_26:01:22-23:01:22: REKOM OG_x000a_19:01:22: CME HOLD PARALEL REKOM OG, PLAN RFI FEB_x000a_16:01:22: PROSES REALISASI KOMPENSASI WARGA_x000a_12:01:22-15:12:21: HOLD COMCASE KOMPENSASI WARGA, PROSES NEGO_x000a_08:12:21-01:12:21: CME PREPARATION_x000a_28:11:21: APD RELEASED, PLAN KOM CME 29 NOV_x000a_24:11:21-21:11:21: BAK PROCESS_x000a_17:11:21: SURVEY OG _x000a_14:11:21-10:11:21: ESR PROCESS OG"/>
  </r>
  <r>
    <s v="NEGLAS_SARI_PINGGIRSARI"/>
    <x v="4"/>
    <s v="TB"/>
    <s v="107°39.45.44'E"/>
    <s v="7°3.57.09'S"/>
    <n v="50"/>
    <s v="110/230/300"/>
    <n v="2022"/>
    <x v="5"/>
    <s v="Kp. Mekarsari RT.003 RW.019 Desa Pinggirsari Kecamatan Arjasari Kabupaten Bandung Provinsi Jawa Barat"/>
    <x v="0"/>
    <s v="JAW-JB-SOR-4420"/>
    <s v="NEGLAS_SARI_PINGGIRSARI"/>
    <x v="0"/>
    <x v="0"/>
    <x v="2"/>
    <s v="JABAR"/>
    <s v="Jawa Barat"/>
    <s v="Kab. Bandung"/>
    <n v="6618108"/>
    <d v="2022-03-07T00:00:00"/>
    <d v="2022-03-07T00:00:00"/>
    <n v="50"/>
    <x v="1"/>
    <d v="2022-08-04T00:00:00"/>
    <s v="W32-2022"/>
    <s v="Aug-2022"/>
    <s v="TBD"/>
    <s v="TBD"/>
    <s v="TBD"/>
    <d v="2022-06-05T00:00:00"/>
    <x v="14"/>
    <s v="Jun-2022"/>
    <d v="2022-06-05T00:00:00"/>
    <x v="13"/>
    <s v="Jun-2022"/>
    <s v="MW"/>
    <d v="2022-04-10T00:00:00"/>
    <d v="2022-04-11T00:00:00"/>
    <n v="535342252845"/>
    <m/>
    <m/>
    <d v="2022-04-21T00:00:00"/>
    <m/>
    <m/>
    <d v="2022-04-26T00:00:00"/>
    <m/>
    <m/>
    <m/>
    <s v="CME"/>
    <x v="2"/>
    <s v="21.RFI"/>
    <x v="13"/>
    <s v="24:04:22-20:04:22: ERECTION_x000a_17:04:22: REBARRING_x000a_14:04:22-10:04:22: BOUWPLANK_x000a_06:04:22: REKOM_x000a_03:04:22-25:03:22: VALIDASI RNP TNP_x000a_23:03:22-15:03:22: IW OG_x000a_13:03:22: VALIDASI RNP TNP_x000a_12:03:22-09:03:22: SURVEY OG_x000a_07:03:22: SPK RECEIVED"/>
  </r>
  <r>
    <s v="BALIREJO"/>
    <x v="4"/>
    <s v="SMI"/>
    <s v="104°29.24.0'E"/>
    <s v="4°39.30.49'S"/>
    <n v="60"/>
    <s v="0/205"/>
    <n v="2022"/>
    <x v="5"/>
    <s v="Desa Balirejo Kec. Banjit Kab. Way Kanan"/>
    <x v="0"/>
    <s v="SUM-LA-BBU-0878"/>
    <s v="BLAMBANGAN_UMPU_GISTANG"/>
    <x v="1"/>
    <x v="0"/>
    <x v="1"/>
    <s v="SUMBAGSEL"/>
    <s v="Lampung"/>
    <s v="Kab. Way Kanan"/>
    <n v="6618086"/>
    <d v="2022-03-11T00:00:00"/>
    <d v="2022-03-11T00:00:00"/>
    <n v="42"/>
    <x v="1"/>
    <d v="2022-04-10T00:00:00"/>
    <s v="W16-2022"/>
    <s v="Apr-2022"/>
    <s v="TBD"/>
    <s v="TBD"/>
    <s v="TBD"/>
    <d v="2022-05-15T00:00:00"/>
    <x v="9"/>
    <s v="May-2022"/>
    <d v="2022-05-15T00:00:00"/>
    <x v="7"/>
    <s v="May-2022"/>
    <s v="MW"/>
    <d v="2022-03-24T00:00:00"/>
    <d v="2022-03-25T00:00:00"/>
    <n v="173700729262"/>
    <m/>
    <m/>
    <d v="2022-03-23T00:00:00"/>
    <m/>
    <m/>
    <d v="2022-04-22T00:00:00"/>
    <m/>
    <m/>
    <m/>
    <m/>
    <x v="2"/>
    <s v="21.RFI"/>
    <x v="13"/>
    <s v="22:04:22: RFIN_x000a_20:04:22-17:04:22: PLN_x000a_13:04:22-10:04:22: SRFI_x000a_06:04:22-03:04:22: PONDASI OG_x000a_30:03:22-23:03:22: MOBDEMOB PREPARE CME_x000a_23:03:22-13:02:22: ESR PROCESS_x000a_11:02:22: SPK RECEIVED"/>
  </r>
  <r>
    <s v="KELURAHAN_BILOKKA_PANCA_LAUTAN"/>
    <x v="4"/>
    <s v="TB"/>
    <s v="119°49.52.49'E"/>
    <s v="4°4.0.85'S"/>
    <n v="60"/>
    <s v="0/160/260"/>
    <n v="2022"/>
    <x v="4"/>
    <s v="Lingkungan Maroangin, RT003/RW002, Kelurahan Billokka, Kecamatan Panca Lautang, Kabupaten Sidenreng Rappang, Propinsi Sulawesi Selatan"/>
    <x v="0"/>
    <s v="SUL-SN-SDR-1284"/>
    <s v="KELURAHAN_BILOKKA_PANCA_LAUTAN"/>
    <x v="0"/>
    <x v="0"/>
    <x v="0"/>
    <s v="SULAWESI"/>
    <s v="Sulawesi Selatan"/>
    <s v="Kab. Sidenreng Rappang"/>
    <n v="6617949"/>
    <d v="2022-01-25T00:00:00"/>
    <d v="2022-01-28T00:00:00"/>
    <n v="90"/>
    <x v="2"/>
    <d v="2022-06-24T00:00:00"/>
    <s v="W26-2022"/>
    <s v="Jun-2022"/>
    <s v="TBD"/>
    <s v="TBD"/>
    <s v="TBD"/>
    <d v="2022-04-30T00:00:00"/>
    <x v="2"/>
    <s v="Apr-2022"/>
    <d v="2022-04-30T00:00:00"/>
    <x v="2"/>
    <s v="Apr-2022"/>
    <s v="MW"/>
    <d v="2022-02-25T00:00:00"/>
    <d v="2022-03-02T00:00:00"/>
    <n v="325500312812"/>
    <m/>
    <m/>
    <d v="2022-03-28T00:00:00"/>
    <m/>
    <m/>
    <d v="2022-04-25T00:00:00"/>
    <m/>
    <m/>
    <m/>
    <s v="CME"/>
    <x v="2"/>
    <s v="21.RFI"/>
    <x v="13"/>
    <s v="25:04:22: RFIN_x000a_24:04:22: RFI, WAIT RFIN_x000a_20:04:22-10:04:22: ERECTION_x000a_06:04:22-03:04:22: CURRING_x000a_30:03:22-20:03:22: REBARRING_x000a_16:03:22-06:03:22: WAIT APD, SOIL TEST DONE_x000a_28:02:22-23:02:22: REKOM DONE_x000a_20:02:22-16:02:22: REKOM OG_x000a_13:02:22-09:02:22: IW OG_x000a_07:02:22: RNP TNP REVIEW OK, IW OG_x000a_06:02:22-30:01:22: SURVEY OG_x000a_28:01:22: SPK RECEIVED FROM EMAIL LMS"/>
  </r>
  <r>
    <s v="WANIO_TIMORENG_PANCA_LAUTAN"/>
    <x v="4"/>
    <s v="TB"/>
    <s v="119°52.10.82'E"/>
    <s v="4°3.55.14'S"/>
    <n v="60"/>
    <s v="0/90/250"/>
    <n v="2022"/>
    <x v="4"/>
    <s v="Dusun Labempa, RT002/RW002, Desa Wanio Timoreng, Kecamatan Panca Lautang, Kabupaten Sidenreng Rappang, Propinsi Sulawesi Selatan"/>
    <x v="0"/>
    <s v="SUL-SN-SDR-1283"/>
    <s v="WANIO_TIMORENG_PANCA_LAUTAN"/>
    <x v="0"/>
    <x v="0"/>
    <x v="0"/>
    <s v="SULAWESI"/>
    <s v="Sulawesi Selatan"/>
    <s v="Kab. Sidenreng Rappang"/>
    <n v="6617949"/>
    <d v="2022-01-25T00:00:00"/>
    <d v="2022-01-28T00:00:00"/>
    <n v="90"/>
    <x v="2"/>
    <d v="2022-06-24T00:00:00"/>
    <s v="W26-2022"/>
    <s v="Jun-2022"/>
    <s v="TBD"/>
    <s v="TBD"/>
    <s v="TBD"/>
    <d v="2022-04-30T00:00:00"/>
    <x v="2"/>
    <s v="Apr-2022"/>
    <d v="2022-04-30T00:00:00"/>
    <x v="2"/>
    <s v="Apr-2022"/>
    <s v="MW"/>
    <d v="2022-02-25T00:00:00"/>
    <d v="2022-03-02T00:00:00"/>
    <n v="325500312463"/>
    <m/>
    <m/>
    <d v="2022-03-28T00:00:00"/>
    <m/>
    <m/>
    <d v="2022-04-25T00:00:00"/>
    <m/>
    <m/>
    <m/>
    <s v="CME"/>
    <x v="2"/>
    <s v="21.RFI"/>
    <x v="13"/>
    <s v="25:04:22: RFIN_x000a_24:04:22: RFI WAIT RFIN_x000a_20:04:22-10:04:22: ERECTION_x000a_06:04:22-03:04:22: CURRING_x000a_30:03:22-20:03:22: REBARRING_x000a_16:03:22-06:03:22: WAIT APD, SOIL TEST DONE_x000a_28:02:22-23:02:22: REKOM DONE_x000a_20:02:22-16:02:22: REKOM OG_x000a_13:02:22-09:02:22: IW OG_x000a_07:02:22: RNP TNP OG, IW OG_x000a_06:02:22-30:01:22: SURVEY OG_x000a_28:01:22: SPK RECEIVED FROM EMAIL LMS"/>
  </r>
  <r>
    <s v="CIBADAK-CIBEBER"/>
    <x v="4"/>
    <s v="TB"/>
    <s v="107°9.3.6'E"/>
    <s v="6°56.34.76'S"/>
    <n v="40"/>
    <s v="20/120/290"/>
    <n v="2022"/>
    <x v="5"/>
    <s v="Desa Cimanggu Kp. Cogreg RT.001 RW.007, Kec. Cibeber, Kab. Cianjur Prov. Jawa Barat"/>
    <x v="0"/>
    <s v="JAW-JB-CJR-4330"/>
    <s v="CIBEBER_CIBADAK"/>
    <x v="1"/>
    <x v="0"/>
    <x v="2"/>
    <s v="JABAR"/>
    <s v="Jawa Barat"/>
    <s v="Kab. Cianjur"/>
    <n v="6618079"/>
    <d v="2022-03-11T00:00:00"/>
    <d v="2022-03-11T00:00:00"/>
    <n v="20"/>
    <x v="4"/>
    <d v="2022-04-10T00:00:00"/>
    <s v="W16-2022"/>
    <s v="Apr-2022"/>
    <s v="TBD"/>
    <s v="TBD"/>
    <s v="TBD"/>
    <d v="2022-04-30T00:00:00"/>
    <x v="2"/>
    <s v="Apr-2022"/>
    <d v="2022-04-30T00:00:00"/>
    <x v="2"/>
    <s v="Apr-2022"/>
    <s v="MW"/>
    <d v="2022-03-21T00:00:00"/>
    <d v="2022-03-23T00:00:00"/>
    <n v="536612821953"/>
    <m/>
    <m/>
    <d v="2022-03-22T00:00:00"/>
    <m/>
    <d v="2022-03-29T00:00:00"/>
    <d v="2022-03-31T00:00:00"/>
    <s v="W14-2022"/>
    <m/>
    <m/>
    <m/>
    <x v="2"/>
    <s v="21.RFI"/>
    <x v="13"/>
    <s v="31:03:22: RFIN_x000a_30:03:22-29:03:22: SRFIN_x000a_27:03:22: MOBDEMOB PREPARE CME_x000a_23:03:22-13:02:22: ESR PROCESS_x000a_11:02:22: SPK RECEIVED"/>
  </r>
  <r>
    <s v="BUAY BAHUGA-1"/>
    <x v="4"/>
    <s v="SKP"/>
    <s v="104°38.54.64'E"/>
    <s v="4°15.8.21'S"/>
    <n v="50"/>
    <s v="0/215/320"/>
    <n v="2022"/>
    <x v="5"/>
    <s v="Kampung Sapto Reggo, Kec.Bahuga, Kab.Way Kanan Prop.Lampung"/>
    <x v="0"/>
    <s v="SUM-LA-BBU-0869"/>
    <s v="SAPTO_RENGGO"/>
    <x v="1"/>
    <x v="0"/>
    <x v="1"/>
    <s v="SUMBAGSEL"/>
    <s v="Lampung"/>
    <s v="Kab. Way Kanan"/>
    <n v="6618082"/>
    <d v="2022-03-11T00:00:00"/>
    <d v="2022-03-11T00:00:00"/>
    <n v="46"/>
    <x v="1"/>
    <d v="2022-04-10T00:00:00"/>
    <s v="W16-2022"/>
    <s v="Apr-2022"/>
    <s v="TBD"/>
    <s v="TBD"/>
    <s v="TBD"/>
    <d v="2022-05-08T00:00:00"/>
    <x v="5"/>
    <s v="May-2022"/>
    <d v="2022-05-08T00:00:00"/>
    <x v="5"/>
    <s v="May-2022"/>
    <s v="MW"/>
    <d v="2022-03-24T00:00:00"/>
    <d v="2022-03-25T00:00:00"/>
    <n v="173700729213"/>
    <m/>
    <m/>
    <d v="2022-03-24T00:00:00"/>
    <m/>
    <m/>
    <d v="2022-04-26T00:00:00"/>
    <m/>
    <m/>
    <m/>
    <m/>
    <x v="2"/>
    <s v="21.RFI"/>
    <x v="13"/>
    <s v="26:04:22: RFIN_x000a_24:04:22-17:04:22: PLN_x000a_13:04:22: ME OG_x000a_10:04:22-03:04:22: PONDASI OG_x000a_30:03:22-27:03:22: PREPARE CME_x000a_23:03:22-13:02:22: ESR PROCESS_x000a_11:02:22: SPK RECEIVED"/>
  </r>
  <r>
    <s v="PABATU III"/>
    <x v="4"/>
    <s v="TB"/>
    <s v="99°1.10.24'E"/>
    <s v="3°19.5.81'N"/>
    <n v="50"/>
    <s v="0/90/260"/>
    <n v="2022"/>
    <x v="4"/>
    <s v="Dusun II, Desa Kerapuh, Kecamatan Dolok Masihul, Kabupaten Serdang Bedagai, Provinsi Sumatera Utara"/>
    <x v="0"/>
    <s v="SUM-SU-SRH-2249"/>
    <s v="KERAPUH"/>
    <x v="1"/>
    <x v="0"/>
    <x v="1"/>
    <s v="SUMBAGUT"/>
    <s v="Sumatera Utara"/>
    <s v="Kab. Serdang Bedagai"/>
    <n v="6618017"/>
    <d v="2022-02-03T00:00:00"/>
    <d v="2022-02-04T00:00:00"/>
    <n v="61"/>
    <x v="2"/>
    <d v="2022-03-05T00:00:00"/>
    <s v="W10-2022"/>
    <s v="Mar-2022"/>
    <d v="2022-04-10T00:00:00"/>
    <s v="W16-2022"/>
    <s v="Apr-2022"/>
    <d v="2022-04-25T00:00:00"/>
    <x v="2"/>
    <s v="Apr-2022"/>
    <d v="2022-04-25T00:00:00"/>
    <x v="2"/>
    <s v="Apr-2022"/>
    <s v="MW"/>
    <d v="2022-02-07T00:00:00"/>
    <d v="2022-02-08T00:00:00"/>
    <n v="126180006928"/>
    <n v="6.6"/>
    <m/>
    <d v="2022-03-22T00:00:00"/>
    <m/>
    <m/>
    <d v="2022-04-05T00:00:00"/>
    <s v="W15-2022"/>
    <m/>
    <m/>
    <s v="NY STIP, ERM PROCESS"/>
    <x v="2"/>
    <s v="21.RFI"/>
    <x v="13"/>
    <s v="05:04:22: RFIN_x000a_03:04:22-30:03:22: PLN_x000a_27:03:22-20:03:22: ME OG_x000a_16:03:22-09:03:22: BTS PONDASI OG_x000a_06:03:22-20:02:22: READY TO STO_x000a_16:02:22: NEED REVIEW CIVIL_x000a_13:02:22-06:02:22: NEED REVIEW RNP HUAWEI_x000a_04:02:22: NEW SPK RELEASED"/>
  </r>
  <r>
    <s v="SEI BAMBAN"/>
    <x v="4"/>
    <s v="TB "/>
    <s v="99°7.59.16'E"/>
    <s v="3°24.15.01'N"/>
    <n v="50"/>
    <s v="40/140/220"/>
    <n v="2022"/>
    <x v="4"/>
    <s v="Dusun X Kelapa Tinggi, Desa Sei Belutu, Kec. Sei Bamban, Kab. Serdang Bedagai, Prov. Sumatera Utara"/>
    <x v="0"/>
    <s v="SUM-SU-SRH-2239"/>
    <s v="SEI_BELUTU"/>
    <x v="1"/>
    <x v="0"/>
    <x v="1"/>
    <s v="SUMBAGUT"/>
    <s v="Sumatera Utara"/>
    <s v="Kab. Serdang Bedagai"/>
    <n v="6617992"/>
    <d v="2022-01-28T00:00:00"/>
    <d v="2022-01-28T00:00:00"/>
    <n v="67"/>
    <x v="2"/>
    <d v="2022-02-27T00:00:00"/>
    <s v="W10-2022"/>
    <s v="Feb-2022"/>
    <d v="2022-04-10T00:00:00"/>
    <s v="W16-2022"/>
    <s v="Apr-2022"/>
    <d v="2022-04-25T00:00:00"/>
    <x v="2"/>
    <s v="Apr-2022"/>
    <d v="2022-04-25T00:00:00"/>
    <x v="2"/>
    <s v="Apr-2022"/>
    <s v="MW"/>
    <d v="2022-02-01T00:00:00"/>
    <d v="2022-02-02T00:00:00"/>
    <n v="126160731940"/>
    <n v="6.6"/>
    <m/>
    <d v="2022-03-22T00:00:00"/>
    <m/>
    <m/>
    <d v="2022-04-05T00:00:00"/>
    <s v="W15-2022"/>
    <m/>
    <m/>
    <s v="STIP RELEASED, GO CME"/>
    <x v="2"/>
    <s v="21.RFI"/>
    <x v="13"/>
    <s v="05:04:22: RFIN_x000a_03:04:22-30:03:22: PLN_x000a_27:03:22-20:03:22: ME OG_x000a_16:03:22-09:03:22: BTS PONDASI OG_x000a_06:03:22-13:02:22: READY TO STO_x000a_09:02:22-07:02:22: NEED REVIEW POWER HUAWEI_x000a_06:02:22: NEED REVIEW TNP ALITA_x000a_02:02:22: NEED REVIEW RNP HUAWEI_x000a_30:01:22: ESR REVIEW, NEED REVIEW RNP HUAWEI_x000a_28:01:22: SPK RELEASED"/>
  </r>
  <r>
    <s v="SEMULI JAYA 2"/>
    <x v="4"/>
    <s v="TB "/>
    <s v="104°59.59.6'E"/>
    <s v="4°46.27.77'S"/>
    <n v="50"/>
    <s v="0/90/180"/>
    <n v="2022"/>
    <x v="4"/>
    <s v="Dusun V Semuli Jaya RT.001 Desa Semuli Jaya, Kec. Abung Semuli, Kab. Lampung Utara, Prov. Lampung"/>
    <x v="0"/>
    <s v="SUM-LA-KTB-1142"/>
    <s v="SEMULI_JAYA"/>
    <x v="1"/>
    <x v="0"/>
    <x v="1"/>
    <s v="SUMBAGSEL"/>
    <s v="Lampung"/>
    <s v="Kab. Lampung Utara"/>
    <n v="6617991"/>
    <d v="2022-01-28T00:00:00"/>
    <d v="2022-01-28T00:00:00"/>
    <n v="62"/>
    <x v="2"/>
    <d v="2022-02-27T00:00:00"/>
    <s v="W10-2022"/>
    <s v="Feb-2022"/>
    <s v="TBD"/>
    <s v="TBD"/>
    <s v="TBD"/>
    <d v="2022-06-05T00:00:00"/>
    <x v="14"/>
    <s v="Jun-2022"/>
    <d v="2022-06-05T00:00:00"/>
    <x v="13"/>
    <s v="Jun-2022"/>
    <s v="MW"/>
    <d v="2022-02-02T00:00:00"/>
    <d v="2022-02-03T00:00:00"/>
    <n v="173001525920"/>
    <m/>
    <m/>
    <d v="2022-03-22T00:00:00"/>
    <m/>
    <d v="2022-03-28T00:00:00"/>
    <d v="2022-03-31T00:00:00"/>
    <s v="W14-2022"/>
    <m/>
    <m/>
    <s v="NY STIP, ERM PROCESS"/>
    <x v="2"/>
    <s v="21.RFI"/>
    <x v="13"/>
    <s v="31:03:22: RFIN_x000a_30:03:22-28:03:22: SRFIN_x000a_27:03:22-20:03:22: ME OG KWH KOSONG_x000a_16:03:22-09:03:22: BTS PONDASI OG_x000a_06:03:22-16:02:22: READY TO STO_x000a_13:02:22: NEED REVIEW POWER_x000a_09:02:22-06:02:22: RND NOK NEED 50 METER_x000a_02:02:22: NEED REVIEW RNP HUAWEI_x000a_30:01:22: ESR REVIEW, NEED REVIEW RNP HUAWEI_x000a_28:01:22: SPK RELEASED"/>
  </r>
  <r>
    <s v="SEMARANG"/>
    <x v="4"/>
    <s v="TB "/>
    <s v="104°33.9.04'E"/>
    <s v="4°42.56.52'S"/>
    <n v="40"/>
    <s v="60/165/300"/>
    <n v="2022"/>
    <x v="4"/>
    <s v="Jl. Veteran No.196, Desa Bhakti Negara RT.1, Kel. Baradatu, Kab. Way Kanan Timur Prov. Lampung"/>
    <x v="0"/>
    <s v="SUM-LA-BBU-0865"/>
    <s v="BHAKTI_NEGARA"/>
    <x v="1"/>
    <x v="0"/>
    <x v="1"/>
    <s v="SUMBAGSEL"/>
    <s v="Lampung"/>
    <s v="Kab. Way Kanan"/>
    <n v="6617991"/>
    <d v="2022-01-28T00:00:00"/>
    <d v="2022-01-28T00:00:00"/>
    <n v="62"/>
    <x v="2"/>
    <d v="2022-02-27T00:00:00"/>
    <s v="W10-2022"/>
    <s v="Feb-2022"/>
    <s v="TBD"/>
    <s v="TBD"/>
    <s v="TBD"/>
    <d v="2022-03-31T00:00:00"/>
    <x v="1"/>
    <s v="Mar-2022"/>
    <d v="2022-03-31T00:00:00"/>
    <x v="1"/>
    <s v="Mar-2022"/>
    <s v="MW"/>
    <d v="2022-02-02T00:00:00"/>
    <d v="2022-02-03T00:00:00"/>
    <n v="173700727609"/>
    <m/>
    <m/>
    <d v="2022-03-22T00:00:00"/>
    <m/>
    <m/>
    <d v="2022-03-31T00:00:00"/>
    <s v="W14-2022"/>
    <m/>
    <m/>
    <s v="STIP RELEASED, GO CME"/>
    <x v="2"/>
    <s v="21.RFI"/>
    <x v="13"/>
    <s v="31:03:22: RFIN_x000a_30:03:22-27:03:22: ME OG_x000a_23:03:22-13:03:22: STRENGTENING PARALEL CME_x000a_09:03:22: BTS PONDASI OG_x000a_06:03:22-09:02:22: STO RECALL_x000a_06:02:22: NEED REVIEW POWER HUAWEI_x000a_06:02:22: NEED REVIEW TNP ALITA_x000a_02:02:22: NEED REVIEW RNP HUAWEI_x000a_30:01:22: ESR REVIEW, NEED REVIEW RNP HUAWEI_x000a_28:01:22: SPK RELEASED"/>
  </r>
  <r>
    <s v="PINANG KENCANA TBG"/>
    <x v="4"/>
    <s v="TB "/>
    <s v="104°31.29.86'E"/>
    <s v="0°55.59.41'N"/>
    <n v="30"/>
    <s v="20/120/300"/>
    <n v="2022"/>
    <x v="4"/>
    <s v="Kampung Karangrejo RT 001 RW 008 Kelurahan Pinang Kencana, Kecamatan Tanjung Pinang Timur Kota Tanjung Pinang Provinsi Kepulauan Riau"/>
    <x v="0"/>
    <s v="SUM-KR-TPG-0598"/>
    <s v="PINANG_KENCANA_GANET"/>
    <x v="1"/>
    <x v="0"/>
    <x v="1"/>
    <s v="SUMBAGTENG"/>
    <s v="Kepulauan Riau"/>
    <s v="Kota Tanjung Pinang"/>
    <n v="6617991"/>
    <d v="2022-01-28T00:00:00"/>
    <d v="2022-01-28T00:00:00"/>
    <n v="62"/>
    <x v="2"/>
    <d v="2022-02-27T00:00:00"/>
    <s v="W10-2022"/>
    <s v="Feb-2022"/>
    <d v="2022-03-31T00:00:00"/>
    <s v="W14-2022"/>
    <s v="Mar-2022"/>
    <d v="2022-04-25T00:00:00"/>
    <x v="2"/>
    <s v="Apr-2022"/>
    <d v="2022-04-25T00:00:00"/>
    <x v="2"/>
    <s v="Apr-2022"/>
    <s v="MW"/>
    <d v="2022-02-02T00:00:00"/>
    <d v="2022-02-03T00:00:00"/>
    <n v="183010544807"/>
    <m/>
    <m/>
    <d v="2022-03-22T00:00:00"/>
    <m/>
    <m/>
    <d v="2022-03-31T00:00:00"/>
    <s v="W14-2022"/>
    <m/>
    <m/>
    <s v="STIP RELEASED, GO CME"/>
    <x v="2"/>
    <s v="21.RFI"/>
    <x v="13"/>
    <s v="31:03:22: RFIN_x000a_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r>
  <r>
    <s v="API_SC_PNN168W"/>
    <x v="4"/>
    <s v="TB"/>
    <s v="100°27.27.36'E"/>
    <s v="1°15.41.47'S"/>
    <n v="40"/>
    <s v="50/130/340"/>
    <n v="2022"/>
    <x v="6"/>
    <s v="Jl. Kambeh, Karang Tangah, Desa Pulau Karam, Kec. Koto XI Tarusam, Kab. Pesisir Selatan, Prov. Sumatera Barat"/>
    <x v="0"/>
    <s v="SUM-SB-PNN-0804"/>
    <s v="PULAU_KARAM_AMPANG_PULAI"/>
    <x v="1"/>
    <x v="0"/>
    <x v="1"/>
    <s v="SUMBAGTENG"/>
    <s v="Sumatera Barat"/>
    <s v="Kab. Pesisir Selatan"/>
    <n v="6617992"/>
    <d v="2022-01-28T00:00:00"/>
    <d v="2022-01-28T00:00:00"/>
    <n v="62"/>
    <x v="2"/>
    <d v="2022-02-27T00:00:00"/>
    <s v="W10-2022"/>
    <s v="Feb-2022"/>
    <d v="2022-03-31T00:00:00"/>
    <s v="W14-2022"/>
    <s v="Mar-2022"/>
    <d v="2022-04-25T00:00:00"/>
    <x v="2"/>
    <s v="Apr-2022"/>
    <d v="2022-04-25T00:00:00"/>
    <x v="2"/>
    <s v="Apr-2022"/>
    <s v="MW"/>
    <d v="2022-02-02T00:00:00"/>
    <d v="2022-02-03T00:00:00"/>
    <n v="131074276788"/>
    <m/>
    <m/>
    <d v="2022-03-22T00:00:00"/>
    <m/>
    <m/>
    <d v="2022-03-31T00:00:00"/>
    <s v="W14-2022"/>
    <m/>
    <m/>
    <s v="STIP RELEASED, GO CME"/>
    <x v="2"/>
    <s v="21.RFI"/>
    <x v="13"/>
    <s v="31:03:22: RFIN_x000a_30:03:22: PLN_x000a_27:03:22: ME OG_x000a_23:03:22-13:03:22: PARALEL STRENGTENING_x000a_09:03:22: BTS PONDASI OG_x000a_06:03:22-13:02:22: READY TO STO_x000a_09:02:22: NEED REVIEW CIVIL HUAWEI_x000a_06:02:22: NEED REVIEW TNP ALITA_x000a_02:02:22: NEED REVIEW RNP HUAWEI_x000a_30:01:22: ESR REVIEW, NEED REVIEW RNP HUAWEI_x000a_28:01:22: SPK RELEASED"/>
  </r>
  <r>
    <s v="RAMBAH_SAMO"/>
    <x v="4"/>
    <s v="SMI"/>
    <s v="100°21.9.65'E"/>
    <s v="0°50.11.8'N"/>
    <n v="50"/>
    <s v="60/120/300"/>
    <n v="2022"/>
    <x v="4"/>
    <s v="Lubuk Limau Kota Lama RT.01 RW.02 Darussalam, Kel. Kota Lama, Kec. Kunto, Kab. Rokan Hulu, Prov. Riau"/>
    <x v="0"/>
    <s v="SUM-RI-PRP-1110"/>
    <s v="RAMBAH_SUKA_MAJU"/>
    <x v="1"/>
    <x v="0"/>
    <x v="1"/>
    <s v="SUMBAGTENG"/>
    <s v="Riau"/>
    <s v="Kab. Rokan Hulu"/>
    <n v="6617988"/>
    <d v="2022-01-28T00:00:00"/>
    <d v="2022-01-28T00:00:00"/>
    <n v="61"/>
    <x v="2"/>
    <d v="2022-02-27T00:00:00"/>
    <s v="W10-2022"/>
    <s v="Feb-2022"/>
    <d v="2022-03-16T00:00:00"/>
    <s v="W12-2022"/>
    <s v="Mar-2022"/>
    <d v="2022-03-31T00:00:00"/>
    <x v="1"/>
    <s v="Mar-2022"/>
    <d v="2022-03-31T00:00:00"/>
    <x v="1"/>
    <s v="Mar-2022"/>
    <s v="MW"/>
    <d v="2022-02-02T00:00:00"/>
    <d v="2022-02-03T00:00:00"/>
    <n v="181140133073"/>
    <m/>
    <m/>
    <d v="2022-03-22T00:00:00"/>
    <m/>
    <d v="2022-03-16T00:00:00"/>
    <d v="2022-03-30T00:00:00"/>
    <s v="W14-2022"/>
    <m/>
    <m/>
    <s v="STIP RELEASED, GO CME"/>
    <x v="2"/>
    <s v="21.RFI"/>
    <x v="13"/>
    <s v="30:03:22: RFIN_x000a_27:03:22-23:03:22: PLN CPNNECTION_x000a_20:03:22-16:03:22: SRFI, WAITING STO &amp; PLN CONNECTION_x000a_13:03:22: ME OG_x000a_09:03:22: BTS PONDASI OG_x000a_06:03:22-13:02:22: READY TO STO_x000a_09:02:22: NEED REVIEW CIVIL HUAWEI_x000a_06:02:22: NEED REVIEW TNP ALITA_x000a_02:02:22: NEED REVIEW RNP HUAWEI_x000a_30:01:22: ESR REVIEW, NEED REVIEW RNP HUAWEI_x000a_28:01:22: SPK RELEASED"/>
  </r>
  <r>
    <s v="BLEGA_KARANG_GAYAM"/>
    <x v="4"/>
    <s v="TB"/>
    <s v="113°4.59.92'E"/>
    <s v="7°6.25.17'S"/>
    <n v="50"/>
    <s v="100/170/290"/>
    <n v="2022"/>
    <x v="4"/>
    <s v="KMP. Pombulan RT.00 / RW. 00 Desa Karang Gayam Kecamatan Blega Kabupaten Bangkalan"/>
    <x v="0"/>
    <s v="JAW-JI-BKL-4322"/>
    <s v="BLEGA_KARANG_GAYAM"/>
    <x v="0"/>
    <x v="0"/>
    <x v="0"/>
    <s v="JATIM"/>
    <s v="Jawa Timur"/>
    <s v="Kab. Bangkalan"/>
    <n v="6617949"/>
    <d v="2022-01-25T00:00:00"/>
    <d v="2022-01-28T00:00:00"/>
    <n v="70"/>
    <x v="2"/>
    <d v="2022-06-24T00:00:00"/>
    <s v="W26-2022"/>
    <s v="Jun-2022"/>
    <s v="TBD"/>
    <s v="TBD"/>
    <s v="TBD"/>
    <d v="2022-04-30T00:00:00"/>
    <x v="2"/>
    <s v="Apr-2022"/>
    <d v="2022-04-30T00:00:00"/>
    <x v="2"/>
    <s v="Apr-2022"/>
    <s v="MW"/>
    <d v="2022-02-25T00:00:00"/>
    <d v="2022-03-01T00:00:00"/>
    <n v="517600665862"/>
    <n v="6.6"/>
    <m/>
    <d v="2022-03-21T00:00:00"/>
    <m/>
    <m/>
    <d v="2022-04-05T00:00:00"/>
    <s v="W15-2022"/>
    <m/>
    <m/>
    <s v="PRESITAC"/>
    <x v="2"/>
    <s v="21.RFI"/>
    <x v="13"/>
    <s v="05:04:22: RFIN_x000a_03:04:22: RFI, WAIT RFIN_x000a_30:03:22-23:03:22: SRFI_x000a_20:03:22: ERECTION_x000a_16:03:22: CURRING TIME_x000a_13:03:22: LANTAI KERJA OG_x000a_09:03:22: BOUWPLANK OG_x000a_06:03:22-23:02:22: REKOM OG_x000a_20:02:22: REALISASI IW_x000a_16:02:22: IW CLEAR_x000a_13:02:22-03:02:22: VALIDASI RNP TNP_x000a_02:02:22-30:01:22: SURVEY OG_x000a_28:01:22: SPK RECEIVED FROM EMAIL LMS"/>
  </r>
  <r>
    <s v="GELUMBANG 2"/>
    <x v="4"/>
    <s v="SKP"/>
    <s v="104°28.12.04'E"/>
    <s v="3°13.20.93'S"/>
    <n v="60"/>
    <s v="85/240/250"/>
    <n v="2022"/>
    <x v="4"/>
    <s v="Jl. Raya Palembang - Prabumulih Kel. Sukamenang , Kec. Gelumbang, Kota Prabumulih, Prov. Sumatera Selatan"/>
    <x v="0"/>
    <s v="SUM-SS-MRE-1236"/>
    <s v="GELUMBANG_SUKA_MENANG"/>
    <x v="1"/>
    <x v="0"/>
    <x v="1"/>
    <s v="SUMBAGSEL"/>
    <s v="Sumatera Selatan"/>
    <s v="Kab. Muara Enim"/>
    <n v="6617983"/>
    <d v="2022-01-28T00:00:00"/>
    <d v="2022-01-28T00:00:00"/>
    <n v="59"/>
    <x v="1"/>
    <d v="2022-02-27T00:00:00"/>
    <s v="W10-2022"/>
    <s v="Feb-2022"/>
    <s v="TBD"/>
    <s v="TBD"/>
    <s v="TBD"/>
    <d v="2022-05-15T00:00:00"/>
    <x v="9"/>
    <s v="May-2022"/>
    <d v="2022-05-15T00:00:00"/>
    <x v="7"/>
    <s v="May-2022"/>
    <s v="MW"/>
    <d v="2022-02-01T00:00:00"/>
    <d v="2022-02-02T00:00:00"/>
    <n v="149000163699"/>
    <n v="6.6"/>
    <m/>
    <d v="2022-03-22T00:00:00"/>
    <m/>
    <m/>
    <d v="2022-03-28T00:00:00"/>
    <s v="W14-2022"/>
    <m/>
    <m/>
    <s v="STIP RELEASED, GO CME"/>
    <x v="2"/>
    <s v="21.RFI"/>
    <x v="13"/>
    <s v="28:03:22: RFIN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r>
  <r>
    <s v="SIMPANG TIGA PERTAMINA"/>
    <x v="4"/>
    <s v="SMI"/>
    <s v="114°16.33.6'E"/>
    <s v="2°40.52.1'S"/>
    <n v="65"/>
    <s v="75/160/355"/>
    <n v="2022"/>
    <x v="5"/>
    <s v="Jl. Bahaur Palangkaraya (Trans Kalimantan), Desa Gohong RT.01,Kec. Kahayan Hilir, Kab. Pulang Pisau Prov. Kalimantan Tengah"/>
    <x v="0"/>
    <s v="KAL-KT-PPS-0703"/>
    <s v="GOHONG_KAHAYAN_HILIR"/>
    <x v="1"/>
    <x v="0"/>
    <x v="2"/>
    <s v="KALIMANTAN"/>
    <s v="Kalimantan Tengah"/>
    <s v="Kab. Pulang Pisau"/>
    <n v="6618086"/>
    <d v="2022-03-11T00:00:00"/>
    <d v="2022-03-11T00:00:00"/>
    <n v="34"/>
    <x v="1"/>
    <d v="2022-04-10T00:00:00"/>
    <s v="W16-2022"/>
    <s v="Apr-2022"/>
    <s v="TBD"/>
    <s v="TBD"/>
    <s v="TBD"/>
    <d v="2022-04-30T00:00:00"/>
    <x v="2"/>
    <s v="Apr-2022"/>
    <d v="2022-04-30T00:00:00"/>
    <x v="2"/>
    <s v="Apr-2022"/>
    <s v="MW"/>
    <d v="2022-03-21T00:00:00"/>
    <d v="2022-03-23T00:00:00"/>
    <n v="225100195277"/>
    <n v="6.6"/>
    <m/>
    <d v="2022-03-21T00:00:00"/>
    <m/>
    <d v="2022-04-05T00:00:00"/>
    <d v="2022-04-14T00:00:00"/>
    <s v="W16-2022"/>
    <m/>
    <m/>
    <m/>
    <x v="2"/>
    <s v="21.RFI"/>
    <x v="13"/>
    <s v="14:04:22: RFIN_x000a_05:04:22: SRFIN_x000a_03:04:22-20:03:22: PONDASI OG_x000a_16:03:22-13:02:22: ESR PROCESS_x000a_11:02:22: SPK RECEIVED"/>
  </r>
  <r>
    <s v="AIRPORT_LAMPUNG"/>
    <x v="4"/>
    <s v="SMI"/>
    <s v="105°11.11.47'E"/>
    <s v="5°16.3.54'S"/>
    <n v="40"/>
    <s v="0/80/270"/>
    <n v="2022"/>
    <x v="4"/>
    <s v="Jl. Raya candi mas gg panahan _x0009__x0009__x0009__x0009__x0009__x0009__x000a__x000a_komp bandara branti ds candi mas_x0009__x0009__x0009__x0009__x0009__x0009__x000a__x000a_"/>
    <x v="0"/>
    <s v="SUM-LA-KLA-1135"/>
    <s v="NATAR_CANDI_MAS"/>
    <x v="1"/>
    <x v="0"/>
    <x v="1"/>
    <s v="SUMBAGSEL"/>
    <s v="Lampung"/>
    <s v="Kab. Lampung Selatan"/>
    <n v="6617988"/>
    <d v="2022-01-28T00:00:00"/>
    <d v="2022-01-28T00:00:00"/>
    <n v="58"/>
    <x v="1"/>
    <d v="2022-02-27T00:00:00"/>
    <s v="W10-2022"/>
    <s v="Feb-2022"/>
    <d v="2022-03-25T00:00:00"/>
    <s v="W13-2022"/>
    <s v="Mar-2022"/>
    <d v="2022-05-15T00:00:00"/>
    <x v="9"/>
    <s v="May-2022"/>
    <d v="2022-05-15T00:00:00"/>
    <x v="7"/>
    <s v="May-2022"/>
    <s v="MW"/>
    <d v="2022-02-02T00:00:00"/>
    <d v="2022-02-03T00:00:00"/>
    <n v="171101119651"/>
    <n v="6.6"/>
    <m/>
    <d v="2022-03-22T00:00:00"/>
    <m/>
    <d v="2022-03-27T00:00:00"/>
    <d v="2022-03-27T00:00:00"/>
    <s v="W14-2022"/>
    <m/>
    <m/>
    <s v="STIP RELEASED, GO CME"/>
    <x v="2"/>
    <s v="21.RFI"/>
    <x v="13"/>
    <s v="27:03:22: RFIN_x000a_27:03:22-23:03:22: SRFI_x000a_20:03:22-16:03:22: SRFI, WAIT STO &amp; PLN CONNECTION_x000a_13:03:22: ME OG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IBS TANJUNGUNUT"/>
    <x v="3"/>
    <s v="TB"/>
    <s v="111°58.30.5'E"/>
    <s v="8°8.54.24'S"/>
    <n v="50"/>
    <s v="5/75/280"/>
    <n v="2021"/>
    <x v="3"/>
    <s v="Dsn. Banjaran RT 01 RW 01 Desa Domasan, Kecamatan Kalidawir, Kabupaten Tulungagung"/>
    <x v="0"/>
    <s v="JAW-JI-TLG-4243"/>
    <s v="KALIDAWIR DOMASAN"/>
    <x v="1"/>
    <x v="0"/>
    <x v="0"/>
    <s v="JATIM"/>
    <s v="Jawa Timur"/>
    <s v="Kab. Tulungagung"/>
    <n v="6617471"/>
    <d v="2021-08-12T00:00:00"/>
    <m/>
    <n v="116"/>
    <x v="3"/>
    <d v="2021-09-11T00:00:00"/>
    <s v="W37-2021"/>
    <s v="Sep-2021"/>
    <d v="2021-09-10T00:00:00"/>
    <s v="W37-2021"/>
    <s v="Sep-2021"/>
    <d v="2021-10-30T00:00:00"/>
    <x v="23"/>
    <s v="Oct-2021"/>
    <d v="2021-12-10T00:00:00"/>
    <x v="24"/>
    <s v="Dec-2021"/>
    <s v="MW"/>
    <d v="2021-09-04T00:00:00"/>
    <m/>
    <n v="514041725472"/>
    <n v="6.6"/>
    <m/>
    <d v="2021-10-04T00:00:00"/>
    <m/>
    <d v="2021-09-30T00:00:00"/>
    <d v="2021-12-06T00:00:00"/>
    <s v="W50-2021"/>
    <m/>
    <m/>
    <m/>
    <x v="2"/>
    <s v="21.RFI"/>
    <x v="13"/>
    <s v="06:12:21: RFIN_x000a_05:12:21: RFI, WAIT FOR RFIN_x000a_01:12:21-28:11:21: COMCASE, LL MEMINTA KOMPENSASI 50JT, OG PROCESS PENDEKATAN KE LL_x000a_24:11:21: EXTEND TOWER STOP KARENA COMCASE, 30 NOV ESCORT BY ARCOM AGAR DAPAT DILANJUT EXTEND NYA_x000a_21:11:21-27:10:21: OG CONNECT PLN, STOCK KWH NOT YET READY, PLAN RFI 30 NOV_x000a_24:10:21: SRFI PROSES CONNECT PLN, PEKERJAAN EXTEND TOWER DONE_x000a_20:10:21-29:09:21: SRFI, MINUS EXTEND TOWER_x000a_26:09:21-08:09:21: PONDASI OG_x000a_06:09:21: CME PREPARATION_x000a_30:08:21:25:08:21:22:08:21: 18:08:21: READY TO DECLARE STO_x000a_16:08:21: NEED REVIEW CIVIL HTI_x000a_09:08:21: 04:08:21 : SPK COLO RELEASED, ERM PROSES"/>
  </r>
  <r>
    <s v="PURWODADI DALAM"/>
    <x v="4"/>
    <s v="TB "/>
    <s v="105°25.13.08'E"/>
    <s v="5°22.39.04'S"/>
    <n v="60"/>
    <s v="55/235/280"/>
    <n v="2022"/>
    <x v="4"/>
    <s v="Dusun III, RT.006 RW.003, Desa Purwodadi dalam, Kec. Tanjung sari, Kab.Lampung, Propinsi Lampung"/>
    <x v="0"/>
    <s v="SUM-LA-KLA-1133"/>
    <s v="PURWODADI_DALAM"/>
    <x v="1"/>
    <x v="0"/>
    <x v="1"/>
    <s v="SUMBAGSEL"/>
    <s v="Lampung"/>
    <s v="Kab. Lampung Selatan"/>
    <n v="6617991"/>
    <d v="2022-01-28T00:00:00"/>
    <d v="2022-01-28T00:00:00"/>
    <n v="58"/>
    <x v="1"/>
    <d v="2022-02-27T00:00:00"/>
    <s v="W10-2022"/>
    <s v="Feb-2022"/>
    <d v="2022-03-25T00:00:00"/>
    <s v="W13-2022"/>
    <s v="Mar-2022"/>
    <d v="2022-05-15T00:00:00"/>
    <x v="9"/>
    <s v="May-2022"/>
    <d v="2022-05-15T00:00:00"/>
    <x v="7"/>
    <s v="May-2022"/>
    <s v="MW"/>
    <d v="2022-02-02T00:00:00"/>
    <d v="2022-02-03T00:00:00"/>
    <n v="171502546135"/>
    <n v="6.6"/>
    <m/>
    <d v="2022-03-22T00:00:00"/>
    <m/>
    <d v="2022-03-27T00:00:00"/>
    <d v="2022-03-27T00:00:00"/>
    <s v="W14-2022"/>
    <m/>
    <m/>
    <s v="STIP RELEASED, GO CME"/>
    <x v="2"/>
    <s v="21.RFI"/>
    <x v="13"/>
    <s v="27:03:22: RFIN_x000a_27:03:22: S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INSTITUT TEKNOLOGI SUMATERA"/>
    <x v="4"/>
    <s v="TB "/>
    <s v="105°18.24.2'E"/>
    <s v="5°21.37.13'S"/>
    <n v="40"/>
    <s v="85/170/290"/>
    <n v="2022"/>
    <x v="4"/>
    <s v="Jl Terusan Ryacudu Desa Way Huwi Kecamatan Jati Agung Kabupaten Lampung Selatan Provinsi Lampung"/>
    <x v="0"/>
    <s v="SUM-LA-KLA-1147"/>
    <s v="WAY_HUI"/>
    <x v="1"/>
    <x v="0"/>
    <x v="1"/>
    <s v="SUMBAGSEL"/>
    <s v="Lampung"/>
    <s v="Kab. Lampung Selatan"/>
    <n v="6617991"/>
    <d v="2022-01-28T00:00:00"/>
    <d v="2022-01-28T00:00:00"/>
    <n v="58"/>
    <x v="1"/>
    <d v="2022-02-27T00:00:00"/>
    <s v="W10-2022"/>
    <s v="Feb-2022"/>
    <s v="TBD"/>
    <s v="TBD"/>
    <s v="TBD"/>
    <d v="2022-03-31T00:00:00"/>
    <x v="1"/>
    <s v="Mar-2022"/>
    <d v="2022-03-31T00:00:00"/>
    <x v="1"/>
    <s v="Mar-2022"/>
    <s v="MW"/>
    <d v="2022-02-02T00:00:00"/>
    <d v="2022-02-03T00:00:00"/>
    <n v="171202975694"/>
    <n v="6.6"/>
    <m/>
    <d v="2022-03-22T00:00:00"/>
    <m/>
    <m/>
    <d v="2022-03-27T00:00:00"/>
    <s v="W14-2022"/>
    <m/>
    <m/>
    <s v="STIP RELEASED, GO CME"/>
    <x v="2"/>
    <s v="21.RFI"/>
    <x v="13"/>
    <s v="27:03:22: RFIN_x000a_23:03:22-09:03:22: BTS PONDASI OG_x000a_06:03:22-13:02:22: READY TO STO_x000a_09:02:22: NEED REVIEW POWER HUAWEI_x000a_06:02:22-02:02:22: NEED REVIEW RNP HUAWEI_x000a_30:01:22: ESR REVIEW, NEED REVIEW RNP HUAWEI_x000a_28:01:22: SPK RELEASED"/>
  </r>
  <r>
    <s v="DESA SABAH BALAU"/>
    <x v="4"/>
    <s v="TB "/>
    <s v="105°20.18.56'E"/>
    <s v="5°22.7.07'S"/>
    <n v="60"/>
    <s v="15/100/270"/>
    <n v="2022"/>
    <x v="4"/>
    <s v="Jl. Perjuangan Dusun 3A RT.02/01, Desa Sabah Balau, Kec. Tanjung Bintang, Kab. Lampung Selatan, Lampung."/>
    <x v="0"/>
    <s v="SUM-LA-KLA-1145"/>
    <s v="TANJUNG_BINTANG_SABAH_BALAU"/>
    <x v="1"/>
    <x v="0"/>
    <x v="1"/>
    <s v="SUMBAGSEL"/>
    <s v="Lampung"/>
    <s v="Kab. Lampung Selatan"/>
    <n v="6617991"/>
    <d v="2022-01-28T00:00:00"/>
    <d v="2022-01-28T00:00:00"/>
    <n v="58"/>
    <x v="1"/>
    <d v="2022-02-27T00:00:00"/>
    <s v="W10-2022"/>
    <s v="Feb-2022"/>
    <d v="2022-03-25T00:00:00"/>
    <s v="W13-2022"/>
    <s v="Mar-2022"/>
    <d v="2022-03-31T00:00:00"/>
    <x v="1"/>
    <s v="Mar-2022"/>
    <d v="2022-03-31T00:00:00"/>
    <x v="1"/>
    <s v="Mar-2022"/>
    <s v="MW"/>
    <d v="2022-02-02T00:00:00"/>
    <d v="2022-02-03T00:00:00"/>
    <n v="171502546006"/>
    <n v="6.6"/>
    <m/>
    <d v="2022-03-22T00:00:00"/>
    <m/>
    <m/>
    <d v="2022-03-27T00:00:00"/>
    <s v="W14-2022"/>
    <m/>
    <m/>
    <s v="STIP RELEASED, GO CME"/>
    <x v="2"/>
    <s v="21.RFI"/>
    <x v="13"/>
    <s v="27:03:22: RFIN_x000a_23:03:22: SRFI_x000a_20:03:22-16:03:22: SRFI, WAIT STO &amp; PLN CONNECTION_x000a_13:03:22: ME OG_x000a_09:03:22: BTS PONDASI OG_x000a_06:03:22-13:02:22: READY TO STO_x000a_09:02:22: NEED REVIEW POWER HUAWEI_x000a_06:02:22: NEED REVIEW TNP ALITA_x000a_02:02:22: NEED REVIEW RNP HUAWEI_x000a_30:01:22: ESR REVIEW, NEED REVIEW RNP HUAWEI_x000a_28:01:22: SPK RELEASED"/>
  </r>
  <r>
    <s v="DESARUANG TENGAH"/>
    <x v="4"/>
    <s v="TB"/>
    <s v="105°41.32.96'E"/>
    <s v="5°46.17.33'S"/>
    <n v="50"/>
    <s v="60/115/330"/>
    <n v="2022"/>
    <x v="6"/>
    <s v="Desa Gedong Harta RT.002 RW.001, Kec. Penengahan, Kab. Lampung Selatan Prov. Lampung"/>
    <x v="0"/>
    <s v="SUM-LA-KLA-1139"/>
    <s v="GEDUNG_HARTA"/>
    <x v="1"/>
    <x v="0"/>
    <x v="1"/>
    <s v="SUMBAGSEL"/>
    <s v="Lampung"/>
    <s v="Kab. Lampung Selatan"/>
    <n v="6617991"/>
    <d v="2022-01-28T00:00:00"/>
    <d v="2022-01-28T00:00:00"/>
    <n v="58"/>
    <x v="1"/>
    <d v="2022-02-27T00:00:00"/>
    <s v="W10-2022"/>
    <s v="Feb-2022"/>
    <d v="2022-03-25T00:00:00"/>
    <s v="W13-2022"/>
    <s v="Mar-2022"/>
    <d v="2022-03-31T00:00:00"/>
    <x v="1"/>
    <s v="Mar-2022"/>
    <d v="2022-03-31T00:00:00"/>
    <x v="1"/>
    <s v="Mar-2022"/>
    <s v="MW"/>
    <d v="2022-02-02T00:00:00"/>
    <d v="2022-02-03T00:00:00"/>
    <n v="171300690223"/>
    <m/>
    <m/>
    <d v="2022-03-22T00:00:00"/>
    <m/>
    <m/>
    <d v="2022-03-27T00:00:00"/>
    <s v="W14-2022"/>
    <m/>
    <m/>
    <s v="STIP RELEASED, GO CME"/>
    <x v="2"/>
    <s v="21.RFI"/>
    <x v="13"/>
    <s v="27:03:22: RFIN_x000a_23:03:22: SRFI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DESA BATANG TENGAH"/>
    <x v="4"/>
    <s v="TB "/>
    <s v="102°4.37.6'E"/>
    <s v="1°29.54.82'N"/>
    <n v="55"/>
    <s v="50/140/290"/>
    <n v="2022"/>
    <x v="4"/>
    <s v="Jl. Utama Gang Abdullah RT 05 RW 03 Desa Pangkalan Batang, Kec. Bengkalis, Kab. Bengkalis, Prov. Riau"/>
    <x v="0"/>
    <s v="SUM-RI-BLS-1141"/>
    <s v="PANGKALAN_BATANG"/>
    <x v="1"/>
    <x v="0"/>
    <x v="1"/>
    <s v="SUMBAGTENG"/>
    <s v="Riau"/>
    <s v="Kab. Bengkalis"/>
    <n v="6617992"/>
    <d v="2022-01-28T00:00:00"/>
    <d v="2022-01-28T00:00:00"/>
    <n v="55"/>
    <x v="1"/>
    <d v="2022-02-27T00:00:00"/>
    <s v="W10-2022"/>
    <s v="Feb-2022"/>
    <d v="2022-03-31T00:00:00"/>
    <s v="W14-2022"/>
    <s v="Mar-2022"/>
    <d v="2022-04-25T00:00:00"/>
    <x v="2"/>
    <s v="Apr-2022"/>
    <d v="2022-04-25T00:00:00"/>
    <x v="2"/>
    <s v="Apr-2022"/>
    <s v="MW"/>
    <d v="2022-02-02T00:00:00"/>
    <d v="2022-02-03T00:00:00"/>
    <n v="182302227330"/>
    <n v="6.6"/>
    <m/>
    <d v="2022-03-22T00:00:00"/>
    <m/>
    <m/>
    <d v="2022-03-24T00:00:00"/>
    <s v="W13-2022"/>
    <m/>
    <m/>
    <s v="STIP RELEASED, GO CME"/>
    <x v="2"/>
    <s v="21.RFI"/>
    <x v="13"/>
    <s v="24:03:22: RFIN_x000a_23:03:22: SRFI_x000a_20:03:22-16:03:22-13:03:22: ME OG_x000a_09:03:22: BTS PONDASI OG_x000a_06:03:22-13:02:22: READY TO STO_x000a_09:02:22: NEED REVIEW CIVIL HUAWEI_x000a_06:02:22: NEED REVIEW TNP ALITA_x000a_02:02:22: NEED REVIEW RNP HUAWEI_x000a_30:01:22: ESR REVIEW, NEED REVIEW RNP HUAWEI_x000a_28:01:22: SPK RELEASED"/>
  </r>
  <r>
    <s v="BUKIT KEMUNING"/>
    <x v="4"/>
    <s v="TB "/>
    <s v="100°54.18.0'E"/>
    <s v="0°38.41.1'N"/>
    <n v="40"/>
    <s v="40/120/320"/>
    <n v="2022"/>
    <x v="4"/>
    <s v="Jl. Poros RT 08 RW 03 Dusun 2, Desa Bukit Kemuning, Kec. Tapung Hulu, Kab. Kampar, Prov. Riau"/>
    <x v="0"/>
    <s v="SUM-RI-BKN-1169"/>
    <s v="BUKIT_KEMUNING"/>
    <x v="1"/>
    <x v="0"/>
    <x v="1"/>
    <s v="SUMBAGTENG"/>
    <s v="Riau"/>
    <s v="Kab. Kampar"/>
    <n v="6617991"/>
    <d v="2022-01-28T00:00:00"/>
    <d v="2022-01-28T00:00:00"/>
    <n v="55"/>
    <x v="1"/>
    <d v="2022-02-27T00:00:00"/>
    <s v="W10-2022"/>
    <s v="Feb-2022"/>
    <d v="2022-03-31T00:00:00"/>
    <s v="W14-2022"/>
    <s v="Mar-2022"/>
    <d v="2022-04-25T00:00:00"/>
    <x v="2"/>
    <s v="Apr-2022"/>
    <d v="2022-04-25T00:00:00"/>
    <x v="2"/>
    <s v="Apr-2022"/>
    <s v="MW"/>
    <d v="2022-02-02T00:00:00"/>
    <d v="2022-02-03T00:00:00"/>
    <n v="181901210103"/>
    <n v="6.6"/>
    <m/>
    <d v="2022-03-22T00:00:00"/>
    <m/>
    <m/>
    <d v="2022-03-24T00:00:00"/>
    <s v="W13-2022"/>
    <m/>
    <m/>
    <s v="STIP RELEASED, GO CME"/>
    <x v="2"/>
    <s v="21.RFI"/>
    <x v="13"/>
    <s v="24:03:22: RFIN_x000a_23:03:22: SRFI_x000a_20:03:22-16:03:22: ME OG_x000a_13:03:22-09:03:22: BTS PONDASI OG_x000a_06:03:22-13:02:22: READY TO STO_x000a_09:02:22: NEED REVIEW CIVIL HUAWEI_x000a_06:02:22: NEED REVIEW TNP ALITA_x000a_02:02:22: NEED REVIEW RNP HUAWEI_x000a_30:01:22: ESR REVIEW, NEED REVIEW RNP HUAWEI_x000a_28:01:22: SPK RELEASED"/>
  </r>
  <r>
    <s v="JL. PEMUDI"/>
    <x v="4"/>
    <s v="TB "/>
    <s v="101°24.35.42'E"/>
    <s v="0°32.43.8'N"/>
    <n v="35"/>
    <s v="0/100/270"/>
    <n v="2022"/>
    <x v="4"/>
    <s v="Jl. Pemudi Gang Aman RT 05 RW 09 Kel Tampan Kec Payung Sekaki Kota Pekanbaru"/>
    <x v="0"/>
    <s v="SUM-RI-PBR-1201"/>
    <s v="KELURAHAN_TIRTASIAK"/>
    <x v="1"/>
    <x v="0"/>
    <x v="1"/>
    <s v="SUMBAGTENG"/>
    <s v="Riau"/>
    <s v="Kota Pekanbaru"/>
    <n v="6617992"/>
    <d v="2022-01-28T00:00:00"/>
    <d v="2022-01-28T00:00:00"/>
    <n v="54"/>
    <x v="1"/>
    <d v="2022-02-27T00:00:00"/>
    <s v="W10-2022"/>
    <s v="Feb-2022"/>
    <d v="2022-03-16T00:00:00"/>
    <s v="W12-2022"/>
    <s v="Mar-2022"/>
    <d v="2022-03-31T00:00:00"/>
    <x v="1"/>
    <s v="Mar-2022"/>
    <d v="2022-03-31T00:00:00"/>
    <x v="1"/>
    <s v="Mar-2022"/>
    <s v="MW"/>
    <d v="2022-02-02T00:00:00"/>
    <d v="2022-02-03T00:00:00"/>
    <n v="181111045658"/>
    <n v="6.6"/>
    <m/>
    <d v="2022-03-22T00:00:00"/>
    <m/>
    <d v="2022-03-16T00:00:00"/>
    <d v="2022-03-23T00:00:00"/>
    <s v="W13-2022"/>
    <m/>
    <m/>
    <s v="NY STIP, ERM PROCESS"/>
    <x v="2"/>
    <s v="21.RFI"/>
    <x v="13"/>
    <s v="23:03:22: RFIN_x000a_20:03:22-16:03:22: SRFI, WAITING STO &amp; PLN CONNECTION_x000a_13:03:22: ME OG_x000a_09:03:22: BTS PONDASI OG_x000a_06:03:22-20:02:22: READY TO STO_x000a_16:02:22: NEED REVIEW CIVIL HUAWEI_x000a_13:02:22: NEED REVIEW TNP ALITA_x000a_09:02:22: RND NOK NEED 25 METER_x000a_06:02:22-02:02:22: NEED REVIEW RNP HUAWEI_x000a_30:01:22: ESR REVIEW, NEED REVIEW RNP HUAWEI_x000a_28:01:22: SPK RELEASED"/>
  </r>
  <r>
    <s v="DESA UMBUL JERUK"/>
    <x v="4"/>
    <s v="TB "/>
    <s v="105°36.56.81'E"/>
    <s v="5°30.1.44'S"/>
    <n v="60"/>
    <s v="120/205/335"/>
    <n v="2022"/>
    <x v="4"/>
    <s v="Dusun 4 Jl. Andalas RT.01/04, Kel. Beringin Kencana, Kec. Candipuro, Kab. Lampung Selatan, Lampung."/>
    <x v="0"/>
    <s v="SUM-LA-KLA-1128"/>
    <s v="SINAR_PASEMAH"/>
    <x v="1"/>
    <x v="0"/>
    <x v="1"/>
    <s v="SUMBAGSEL"/>
    <s v="Lampung"/>
    <s v="Kab. Lampung Selatan"/>
    <n v="6617991"/>
    <d v="2022-01-28T00:00:00"/>
    <d v="2022-01-28T00:00:00"/>
    <n v="53"/>
    <x v="1"/>
    <d v="2022-02-27T00:00:00"/>
    <s v="W10-2022"/>
    <s v="Feb-2022"/>
    <d v="2022-03-25T00:00:00"/>
    <s v="W13-2022"/>
    <s v="Mar-2022"/>
    <d v="2022-03-31T00:00:00"/>
    <x v="1"/>
    <s v="Mar-2022"/>
    <d v="2022-03-31T00:00:00"/>
    <x v="1"/>
    <s v="Mar-2022"/>
    <s v="MW"/>
    <d v="2022-02-02T00:00:00"/>
    <d v="2022-02-03T00:00:00"/>
    <n v="171310603829"/>
    <n v="6.6"/>
    <m/>
    <d v="2022-03-22T00:00:00"/>
    <m/>
    <m/>
    <d v="2022-03-22T00:00:00"/>
    <s v="W13-2022"/>
    <m/>
    <m/>
    <s v="STIP RELEASED, GO CME"/>
    <x v="2"/>
    <s v="21.RFI"/>
    <x v="13"/>
    <s v="22:03:22: RFIN_x000a_20:03:22-16:03:22: SRFI, WAIT STO &amp; PLN CONNECTION_x000a_13:03:22: ME OG_x000a_09:03:22: BTS PONDASI OG_x000a_06:03:22-09:02:22: STO RECALL_x000a_06:02:22: NEED REVIEW POWER HUAWEI_x000a_06:02:22: NEED REVIEW TNP ALITA_x000a_02:02:22: NEED REVIEW RNP HUAWEI_x000a_30:01:22: ESR REVIEW, NEED REVIEW RNP HUAWEI_x000a_28:01:22: SPK RELEASED"/>
  </r>
  <r>
    <s v="PERUMAHAN WARGA"/>
    <x v="4"/>
    <s v="TB "/>
    <s v="99°40.30.47'E"/>
    <s v="2°55.37.88'N"/>
    <n v="40"/>
    <s v="90/180/260"/>
    <n v="2022"/>
    <x v="4"/>
    <s v="Jl. Kebun Kelapa Dusun IV, Desa Hessa Air Genting, Kec. Air Batu , Kab. Asahan, Prov. Sumatera Utara"/>
    <x v="0"/>
    <s v="SUM-SU-KIS-2227"/>
    <s v="HESSA_AIR_GENTING"/>
    <x v="1"/>
    <x v="0"/>
    <x v="1"/>
    <s v="SUMBAGUT"/>
    <s v="Sumatera Utara"/>
    <s v="Kab. Asahan"/>
    <n v="6617992"/>
    <d v="2022-01-28T00:00:00"/>
    <d v="2022-01-28T00:00:00"/>
    <n v="53"/>
    <x v="1"/>
    <d v="2022-02-27T00:00:00"/>
    <s v="W10-2022"/>
    <s v="Feb-2022"/>
    <d v="2022-03-25T00:00:00"/>
    <s v="W13-2022"/>
    <s v="Mar-2022"/>
    <d v="2022-03-31T00:00:00"/>
    <x v="1"/>
    <s v="Mar-2022"/>
    <d v="2022-03-31T00:00:00"/>
    <x v="1"/>
    <s v="Mar-2022"/>
    <s v="MW"/>
    <d v="2022-02-01T00:00:00"/>
    <d v="2022-02-02T00:00:00"/>
    <n v="125160052531"/>
    <m/>
    <m/>
    <d v="2022-03-22T00:00:00"/>
    <m/>
    <m/>
    <d v="2022-03-22T00:00:00"/>
    <s v="W13-2022"/>
    <m/>
    <m/>
    <s v="STIP RELEASED, GO CME"/>
    <x v="2"/>
    <s v="21.RFI"/>
    <x v="13"/>
    <s v="22:03:22: RFIN_x000a_20:03:22-16:03:22: SRFI, WAIT STO &amp; PLN CONNECTION_x000a_13:03:22: KWH INSTALATION OG_x000a_11:03:22: ME OG_x000a_09:03:22: BTS PONDASI OG_x000a_06:03:22-13:02:22: READY TO STO_x000a_09:02:22: NEED REVIEW CIVIL HUAWEI_x000a_06:02:22: NEED REVIEW TNP ALITA_x000a_02:02:22: NEED REVIEW RNP HUAWEI_x000a_30:01:22: ESR REVIEW, NEED REVIEW RNP HUAWEI_x000a_28:01:22: SPK RELEASED"/>
  </r>
  <r>
    <s v="IBS LA00421"/>
    <x v="4"/>
    <s v="TB "/>
    <s v="104°53.41.7'E"/>
    <s v="4°45.42.6'S"/>
    <n v="55"/>
    <s v="10/125/215"/>
    <n v="2022"/>
    <x v="4"/>
    <s v="Wono Mulyo RT 001/ 001, Desa Margorejo, Kec. Kotabumi Utara, Kab. Lampung Utara"/>
    <x v="0"/>
    <s v="SUM-LA-KTB-1143"/>
    <s v="KOTABUMI_UTARA_MARGO_REJO"/>
    <x v="1"/>
    <x v="0"/>
    <x v="1"/>
    <s v="SUMBAGSEL"/>
    <s v="Lampung"/>
    <s v="Kab. Lampung Utara"/>
    <n v="6617991"/>
    <d v="2022-01-28T00:00:00"/>
    <d v="2022-01-28T00:00:00"/>
    <n v="53"/>
    <x v="1"/>
    <d v="2022-02-27T00:00:00"/>
    <s v="W10-2022"/>
    <s v="Feb-2022"/>
    <s v="TBD"/>
    <s v="TBD"/>
    <s v="TBD"/>
    <d v="2022-03-25T00:00:00"/>
    <x v="4"/>
    <s v="Mar-2022"/>
    <d v="2022-03-25T00:00:00"/>
    <x v="4"/>
    <s v="Mar-2022"/>
    <s v="MW"/>
    <d v="2022-02-02T00:00:00"/>
    <d v="2022-02-03T00:00:00"/>
    <n v="173001522318"/>
    <n v="6.6"/>
    <m/>
    <d v="2022-03-22T00:00:00"/>
    <m/>
    <m/>
    <d v="2022-03-22T00:00:00"/>
    <s v="W13-2022"/>
    <m/>
    <m/>
    <s v="STIP RELEASED, GO CME"/>
    <x v="2"/>
    <s v="21.RFI"/>
    <x v="13"/>
    <s v="22:03:22: RFIN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r>
  <r>
    <s v="UJT PANIPAHAN 2"/>
    <x v="4"/>
    <s v="TB "/>
    <s v="100°19.37.42'E"/>
    <s v="2°28.45.48'N"/>
    <n v="50"/>
    <s v="70/220/350"/>
    <n v="2022"/>
    <x v="4"/>
    <s v="Jl. Teluk Pulai, RT 002 RW 009, Kepenghuluan Teluk Pulai, Kec. Pasir Limau Kapas, Kab. Rokan Hilir, Prov. Riau"/>
    <x v="0"/>
    <s v="SUM-RI-UJT-0948"/>
    <s v="TELUKPULAI"/>
    <x v="1"/>
    <x v="0"/>
    <x v="1"/>
    <s v="SUMBAGUT"/>
    <s v="Riau"/>
    <s v="Kab. Rokan Hilir"/>
    <n v="6617992"/>
    <d v="2022-01-28T00:00:00"/>
    <d v="2022-01-28T00:00:00"/>
    <n v="53"/>
    <x v="1"/>
    <d v="2022-02-27T00:00:00"/>
    <s v="W10-2022"/>
    <s v="Feb-2022"/>
    <s v="TBD"/>
    <s v="TBD"/>
    <s v="TBD"/>
    <d v="2022-03-31T00:00:00"/>
    <x v="1"/>
    <s v="Mar-2022"/>
    <d v="2022-03-31T00:00:00"/>
    <x v="1"/>
    <s v="Mar-2022"/>
    <s v="MW"/>
    <d v="2022-02-01T00:00:00"/>
    <d v="2022-02-02T00:00:00"/>
    <n v="182204461537"/>
    <m/>
    <m/>
    <d v="2022-03-22T00:00:00"/>
    <m/>
    <m/>
    <d v="2022-03-22T00:00:00"/>
    <s v="W13-2022"/>
    <m/>
    <m/>
    <s v="STIP RELEASED, GO CME"/>
    <x v="2"/>
    <s v="21.RFI"/>
    <x v="13"/>
    <s v="22:03:22: RFIN_x000a_20:03:22: ME OG_x000a_16:03:22-09:03:22: BTS PONDASI OG_x000a_06:03:22-09:02:22: STO RECALL_x000a_06:02:22: NEED REVIEW POWER HUAWEI_x000a_06:02:22: NEED REVIEW TNP ALITA_x000a_02:02:22: NEED REVIEW RNP HUAWEI_x000a_30:01:22: ESR REVIEW, NEED REVIEW RNP HUAWEI_x000a_28:01:22: SPK RELEASED"/>
  </r>
  <r>
    <s v="IBS BAJAK II"/>
    <x v="4"/>
    <s v="TB "/>
    <s v="98°41.58.03'E"/>
    <s v="3°32.6.88'N"/>
    <n v="40"/>
    <s v="120/240/340"/>
    <n v="2022"/>
    <x v="4"/>
    <s v="Gg. Coklat, Jl. Bajak II, Kelurahan Harjosari II, Kecamatan Medan Amplas, Kota Medan, Provinsi Sumatera Utara_x000a__x000a_"/>
    <x v="0"/>
    <s v="SUM-SU-MDN-2237"/>
    <s v="MEDAN_AMPLAS_HARJOSARI_II"/>
    <x v="1"/>
    <x v="0"/>
    <x v="1"/>
    <s v="SUMBAGUT"/>
    <s v="Sumatera Utara"/>
    <s v="Kota Medan"/>
    <n v="6617992"/>
    <d v="2022-01-28T00:00:00"/>
    <d v="2022-01-28T00:00:00"/>
    <n v="67"/>
    <x v="2"/>
    <d v="2022-02-27T00:00:00"/>
    <s v="W10-2022"/>
    <s v="Feb-2022"/>
    <s v="TBD"/>
    <s v="TBD"/>
    <s v="TBD"/>
    <d v="2022-04-25T00:00:00"/>
    <x v="2"/>
    <s v="Apr-2022"/>
    <d v="2022-04-25T00:00:00"/>
    <x v="2"/>
    <s v="Apr-2022"/>
    <s v="MW"/>
    <d v="2022-02-01T00:00:00"/>
    <d v="2022-02-02T00:00:00"/>
    <n v="120031125824"/>
    <n v="6.6"/>
    <m/>
    <d v="2022-03-22T00:00:00"/>
    <m/>
    <m/>
    <d v="2022-04-05T00:00:00"/>
    <s v="W15-2022"/>
    <m/>
    <m/>
    <s v="STIP RELEASED, GO CME"/>
    <x v="2"/>
    <s v="21.RFI"/>
    <x v="13"/>
    <s v="05:04:22: RFIN_x000a_03:04:22-30:03:22: PLN_x000a_27:03:22-23:03:22: ME OG_x000a_20:03:22-09:03:22: BTS PONDASI OG, PARALEL STRENGTENING_x000a_06:03:22-13:02:22: READY TO STO_x000a_09:02:22: NEED REVIEW CIVIL HUAWEI_x000a_06:02:22: NEED REVIEW TNP ALITA_x000a_02:02:22: NEED REVIEW RNP HUAWEI_x000a_30:01:22: ESR REVIEW, NEED REVIEW RNP HUAWEI_x000a_28:01:22: SPK RELEASED"/>
  </r>
  <r>
    <s v="AGAM AMPEK ANGKEK"/>
    <x v="4"/>
    <s v="TB"/>
    <s v="100°25.42.74'E"/>
    <s v="0°18.47.04'S"/>
    <n v="50"/>
    <s v="80/170/250"/>
    <n v="2022"/>
    <x v="6"/>
    <s v="Jorong Sitapuang, Nagari Balai Gurah, Kecamatan Ampek Angkek_x000a__x000a_Kabupaten Agam, Propinsi Sumatera Barat._x000a__x000a_"/>
    <x v="0"/>
    <s v="SUM-SB-LBB-0836"/>
    <s v="AMPEK_ANGKEK_PASIA"/>
    <x v="1"/>
    <x v="0"/>
    <x v="1"/>
    <s v="SUMBAGTENG"/>
    <s v="Sumatera Barat"/>
    <s v="Kab. Agam"/>
    <n v="6617992"/>
    <d v="2022-01-28T00:00:00"/>
    <d v="2022-01-28T00:00:00"/>
    <n v="73"/>
    <x v="2"/>
    <d v="2022-02-27T00:00:00"/>
    <s v="W10-2022"/>
    <s v="Feb-2022"/>
    <d v="2022-03-31T00:00:00"/>
    <s v="W14-2022"/>
    <s v="Mar-2022"/>
    <d v="2022-04-25T00:00:00"/>
    <x v="2"/>
    <s v="Apr-2022"/>
    <d v="2022-04-25T00:00:00"/>
    <x v="2"/>
    <s v="Apr-2022"/>
    <s v="MW"/>
    <d v="2022-02-02T00:00:00"/>
    <d v="2022-02-03T00:00:00"/>
    <n v="132260127223"/>
    <n v="6.6"/>
    <m/>
    <d v="2022-03-22T00:00:00"/>
    <m/>
    <m/>
    <d v="2022-04-11T00:00:00"/>
    <s v="W16-2022"/>
    <m/>
    <m/>
    <m/>
    <x v="2"/>
    <s v="21.RFI"/>
    <x v="13"/>
    <s v="11:04:22: RFIN_x000a_10:04:22-30:03:22: PLN_x000a_27:03:22: ME OG_x000a_23:03:22-13:03:22: PARALEL STRENGTENING_x000a_09:03:22: BTS PONDASI OG_x000a_06:03:22-13:02:22: READY TO STO_x000a_09:02:22: NEED REVIEW CIVIL HUAWEI_x000a_06:02:22: NEED REVIEW TNP ALITA_x000a_02:02:22: NEED REVIEW RNP HUAWEI_x000a_30:01:22: ESR REVIEW, NEED REVIEW RNP HUAWEI_x000a_28:01:22: SPK RELEASED"/>
  </r>
  <r>
    <s v="IBS KOMPLEKS SATRIA"/>
    <x v="4"/>
    <s v="TB "/>
    <s v="99°10.37.06'E"/>
    <s v="3°20.11.11'N"/>
    <n v="50"/>
    <s v="70/190/310"/>
    <n v="2022"/>
    <x v="4"/>
    <s v="Jl. Baja Gg Perak Lingkungan 004, Kelurahan Pertambangan Hulu, Kecamatan Padang Hilir, Kota Tebing Tinggi, Provinsi Sumatera Utara_x000a__x000a_"/>
    <x v="0"/>
    <s v="SUM-SU-TBT-2220"/>
    <s v="TAMBANGAN_HULU"/>
    <x v="1"/>
    <x v="0"/>
    <x v="1"/>
    <s v="SUMBAGUT"/>
    <s v="Sumatera Utara"/>
    <s v="Kota Tebing Tinggi"/>
    <n v="6617992"/>
    <d v="2022-01-28T00:00:00"/>
    <d v="2022-01-28T00:00:00"/>
    <n v="70"/>
    <x v="2"/>
    <d v="2022-02-27T00:00:00"/>
    <s v="W10-2022"/>
    <s v="Feb-2022"/>
    <d v="2022-04-10T00:00:00"/>
    <s v="W16-2022"/>
    <s v="Apr-2022"/>
    <d v="2022-04-25T00:00:00"/>
    <x v="2"/>
    <s v="Apr-2022"/>
    <d v="2022-04-25T00:00:00"/>
    <x v="2"/>
    <s v="Apr-2022"/>
    <s v="MW"/>
    <d v="2022-02-01T00:00:00"/>
    <d v="2022-02-02T00:00:00"/>
    <n v="121101069934"/>
    <m/>
    <m/>
    <d v="2022-03-22T00:00:00"/>
    <m/>
    <m/>
    <d v="2022-04-08T00:00:00"/>
    <s v="W15-2022"/>
    <m/>
    <m/>
    <s v="STIP RELEASED, GO CME"/>
    <x v="2"/>
    <s v="21.RFI"/>
    <x v="13"/>
    <s v="08:04:22: RFIN_x000a_06:04:22-30:03:22: PLN_x000a_27:03:22-16:03:22: ME PARALEL STRENGTENING_x000a_13:03:22-09:03:22: BTS PONDASI OG, PARALEL STRENGTENING_x000a_06:03:22-13:02:22: READY TO STO_x000a_09:02:22: NEED REVIEW CIVIL HUAWEI_x000a_06:02:22: NEED REVIEW TNP ALITA_x000a_02:02:22: NEED REVIEW RNP HUAWEI_x000a_30:01:22: ESR REVIEW, NEED REVIEW RNP HUAWEI_x000a_28:01:22: SPK RELEASED"/>
  </r>
  <r>
    <s v="SP 1 DAN 2 TRANS SUBUR"/>
    <x v="4"/>
    <s v="SKP"/>
    <s v="103°10.15.6'E"/>
    <s v="2°48.22.5'S"/>
    <n v="60"/>
    <s v="90/190/270"/>
    <n v="2022"/>
    <x v="4"/>
    <s v="Jl. Nakula, Dusun Sidomulyo,Desa SidomulyoKec. Muara Lakitan, Kab. Musi Rawas"/>
    <x v="0"/>
    <s v="SUM-SS-MBL-1210"/>
    <s v="MI_ALMUHAJIRIN_SIDOMULYO"/>
    <x v="1"/>
    <x v="0"/>
    <x v="1"/>
    <s v="SUMBAGSEL"/>
    <s v="Sumatera Selatan"/>
    <s v="Kab. Musi Rawas"/>
    <n v="6617983"/>
    <d v="2022-01-28T00:00:00"/>
    <d v="2022-01-28T00:00:00"/>
    <n v="80"/>
    <x v="2"/>
    <d v="2022-02-27T00:00:00"/>
    <s v="W10-2022"/>
    <s v="Feb-2022"/>
    <s v="TBD"/>
    <s v="TBD"/>
    <s v="TBD"/>
    <d v="2022-04-25T00:00:00"/>
    <x v="2"/>
    <s v="Apr-2022"/>
    <d v="2022-04-25T00:00:00"/>
    <x v="2"/>
    <s v="Apr-2022"/>
    <s v="MW"/>
    <d v="2022-02-01T00:00:00"/>
    <d v="2022-02-02T00:00:00"/>
    <n v="147800877441"/>
    <n v="6.6"/>
    <m/>
    <d v="2022-03-22T00:00:00"/>
    <m/>
    <d v="2022-03-29T00:00:00"/>
    <d v="2022-04-18T00:00:00"/>
    <s v="W17-2022"/>
    <m/>
    <m/>
    <m/>
    <x v="2"/>
    <s v="21.RFI"/>
    <x v="13"/>
    <s v="18:04:22: RFIN_x000a_17:04:22-29:03:22: SRFI_x000a_27:03:22-20:03:22: ME OG KWH KOSONG_x000a_16:03:22-09:03:22: BTS PONDASI OG_x000a_06:03:22-13:02:22: READY TO STO_x000a_09:02:22-07:02:22: NEED REVIEW POWER HUAWEI_x000a_06:02:22: NEED REVIEW TNP ALITA_x000a_02:02:22: NEED REVIEW RNP HUAWEI_x000a_30:01:22: ESR REVIEW, NEED REVIEW RNP HUAWEI_x000a_28:01:22: SPK RELEASED"/>
  </r>
  <r>
    <s v="DESA TELADAN"/>
    <x v="4"/>
    <s v="TB "/>
    <s v="102°31.51.6'E"/>
    <s v="3°29.25.48'S"/>
    <n v="40"/>
    <s v="0/90/270"/>
    <n v="2022"/>
    <x v="4"/>
    <s v="Jl. Pembangunan, Desa Teladan Kec. Curup Selatan, Kab. Rejang Lebong Prov. Bengkulu"/>
    <x v="0"/>
    <s v="SUM-BE-CRP-0189"/>
    <s v="CURUP_SELATAN_TELADAN"/>
    <x v="1"/>
    <x v="0"/>
    <x v="1"/>
    <s v="SUMBAGSEL"/>
    <s v="Bengkulu"/>
    <s v="Kab. Rejang Lebong"/>
    <n v="6617991"/>
    <d v="2022-01-28T00:00:00"/>
    <d v="2022-01-28T00:00:00"/>
    <n v="80"/>
    <x v="2"/>
    <d v="2022-02-27T00:00:00"/>
    <s v="W10-2022"/>
    <s v="Feb-2022"/>
    <s v="TBD"/>
    <s v="TBD"/>
    <s v="TBD"/>
    <d v="2022-04-25T00:00:00"/>
    <x v="2"/>
    <s v="Apr-2022"/>
    <d v="2022-04-25T00:00:00"/>
    <x v="2"/>
    <s v="Apr-2022"/>
    <s v="MW"/>
    <d v="2022-02-02T00:00:00"/>
    <d v="2022-02-03T00:00:00"/>
    <n v="146102458010"/>
    <n v="6.6"/>
    <m/>
    <d v="2022-03-22T00:00:00"/>
    <m/>
    <m/>
    <d v="2022-04-18T00:00:00"/>
    <s v="W17-2022"/>
    <m/>
    <m/>
    <m/>
    <x v="2"/>
    <s v="21.RFI"/>
    <x v="13"/>
    <s v="18:04:22: RFIN_x000a_17: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r>
  <r>
    <s v="BATU LICIN"/>
    <x v="4"/>
    <s v="SKP"/>
    <s v="104°32.27.6'E"/>
    <s v="0°51.16.13'N"/>
    <n v="60"/>
    <s v="0/130/230"/>
    <n v="2022"/>
    <x v="4"/>
    <s v="Kp. Wacopek, RT.01/04, Desa Gunung Lengkuas, Kec. Bintan Timur, Kab. Bintan, Prov. Kepulauan Riau"/>
    <x v="0"/>
    <s v="SUM-KR-BSB-0576"/>
    <s v="BINTAN_TIMUR_GUNUNG_LENGKUAS"/>
    <x v="1"/>
    <x v="0"/>
    <x v="1"/>
    <s v="SUMBAGTENG"/>
    <s v="Kepulauan Riau"/>
    <s v="Kab. Bintan"/>
    <n v="6617983"/>
    <d v="2022-01-28T00:00:00"/>
    <d v="2022-01-28T00:00:00"/>
    <n v="75"/>
    <x v="2"/>
    <d v="2022-02-27T00:00:00"/>
    <s v="W10-2022"/>
    <s v="Feb-2022"/>
    <d v="2022-03-31T00:00:00"/>
    <s v="W14-2022"/>
    <s v="Mar-2022"/>
    <d v="2022-04-25T00:00:00"/>
    <x v="2"/>
    <s v="Apr-2022"/>
    <d v="2022-04-25T00:00:00"/>
    <x v="2"/>
    <s v="Apr-2022"/>
    <s v="MW"/>
    <d v="2022-02-02T00:00:00"/>
    <d v="2022-02-03T00:00:00"/>
    <n v="183021818286"/>
    <n v="6.6"/>
    <m/>
    <d v="2022-03-22T00:00:00"/>
    <m/>
    <m/>
    <d v="2022-04-13T00:00:00"/>
    <s v="W16-2022"/>
    <m/>
    <m/>
    <m/>
    <x v="2"/>
    <s v="21.RFI"/>
    <x v="13"/>
    <s v="13:04:22: RFIN_x000a_10:04:22-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r>
  <r>
    <s v="IBS IBS_PANINCONG"/>
    <x v="4"/>
    <s v="TB "/>
    <s v="119°53.19.18'E"/>
    <s v="4°12.27.94'S"/>
    <n v="45"/>
    <s v="0/180/270"/>
    <n v="2022"/>
    <x v="4"/>
    <s v="Jl. Panincong, RT.02, RW.08, Desa Panincong, Kec. _x000a__x000a_Marioriawa, Kab. Soppeng, Sul-Sel"/>
    <x v="0"/>
    <s v="SUL-SN-WNS-0980"/>
    <s v="PANINCONG_MARIORIAWA"/>
    <x v="1"/>
    <x v="0"/>
    <x v="0"/>
    <s v="SULAWESI"/>
    <s v="Sulawesi Selatan"/>
    <s v="Kab. Soppeng"/>
    <n v="6617991"/>
    <d v="2022-01-28T00:00:00"/>
    <d v="2022-01-28T00:00:00"/>
    <n v="76"/>
    <x v="2"/>
    <d v="2022-02-27T00:00:00"/>
    <s v="W10-2022"/>
    <s v="Feb-2022"/>
    <d v="2022-03-08T00:00:00"/>
    <s v="W11-2022"/>
    <s v="Mar-2022"/>
    <d v="2022-04-25T00:00:00"/>
    <x v="2"/>
    <s v="Apr-2022"/>
    <d v="2022-04-25T00:00:00"/>
    <x v="2"/>
    <s v="Apr-2022"/>
    <s v="MW"/>
    <d v="2022-02-02T00:00:00"/>
    <d v="2022-02-03T00:00:00"/>
    <n v="325600253534"/>
    <n v="6.6"/>
    <m/>
    <d v="2022-03-21T00:00:00"/>
    <m/>
    <d v="2022-03-08T00:00:00"/>
    <d v="2022-04-14T00:00:00"/>
    <s v="W16-2022"/>
    <m/>
    <m/>
    <m/>
    <x v="2"/>
    <s v="21.RFI"/>
    <x v="13"/>
    <s v="14:04:22: RFIN_x000a_09:03:22: SRFI, PLN CONNECTION, PARALEL STRENGTENING_x000a_06:03:22-13:02:22: READY TO STO_x000a_09:02:22: NEED REVIEW CIVIL HUAWEI_x000a_07:02:22: NEED REVIEW POWER HUAWEI_x000a_06:02:22: NEED REVIEW TNP ALITA_x000a_02:02:22: NEED REVIEW RNP HUAWEI_x000a_30:01:22: ESR REVIEW, NEED REVIEW RNP HUAWEI_x000a_28:01:22: SPK RELEASED"/>
  </r>
  <r>
    <s v="DATAE DCS"/>
    <x v="4"/>
    <s v="TRB"/>
    <s v="119°42.51.8'E"/>
    <s v="3°54.46.19'S"/>
    <n v="70"/>
    <s v="50/240"/>
    <n v="2022"/>
    <x v="4"/>
    <s v="Jl. Poros Sidrap - Pare, Kampung Datae Kel. Lawowoi Kec. Wattang Puluh Kab. Sidrap, Sulawesi Selatan"/>
    <x v="0"/>
    <s v="SUL-SN-SDR-1279"/>
    <s v="KELURAHAN_LAWAWOI_WATANG_PULU"/>
    <x v="1"/>
    <x v="0"/>
    <x v="0"/>
    <s v="SULAWESI"/>
    <s v="Sulawesi Selatan"/>
    <s v="Kab. Sidenreng Rappang"/>
    <n v="6617994"/>
    <d v="2022-01-28T00:00:00"/>
    <d v="2022-01-28T00:00:00"/>
    <n v="69"/>
    <x v="2"/>
    <d v="2022-02-27T00:00:00"/>
    <s v="W10-2022"/>
    <s v="Feb-2022"/>
    <d v="2022-03-30T00:00:00"/>
    <s v="W14-2022"/>
    <s v="Mar-2022"/>
    <d v="2022-04-25T00:00:00"/>
    <x v="2"/>
    <s v="Apr-2022"/>
    <d v="2022-04-25T00:00:00"/>
    <x v="2"/>
    <s v="Apr-2022"/>
    <s v="MW"/>
    <d v="2022-02-02T00:00:00"/>
    <d v="2022-02-03T00:00:00"/>
    <n v="325500309827"/>
    <n v="6.6"/>
    <m/>
    <d v="2022-03-21T00:00:00"/>
    <m/>
    <m/>
    <d v="2022-04-07T00:00:00"/>
    <s v="W15-2022"/>
    <m/>
    <m/>
    <s v="STIP RELEASED, GO CME"/>
    <x v="2"/>
    <s v="21.RFI"/>
    <x v="13"/>
    <s v="07:04:22: RFIN_x000a_06:04:22-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r>
  <r>
    <s v="BISUI"/>
    <x v="4"/>
    <s v="SKP"/>
    <s v="125°5.51.11'E"/>
    <s v="1°26.48.88'N"/>
    <n v="60"/>
    <s v="60/170/320"/>
    <n v="2022"/>
    <x v="4"/>
    <s v="Lingkungan II RT/RW 006/002 Kel. Tendeki, Kec. Matuari, Kota Bitung, Prov. Sulawesi Utara"/>
    <x v="0"/>
    <s v="SUL-SA-BIT-0393"/>
    <s v="TENDEKI_MATUARI"/>
    <x v="1"/>
    <x v="0"/>
    <x v="0"/>
    <s v="SULAWESI"/>
    <s v="Sulawesi Utara"/>
    <s v="Kota Bitung"/>
    <n v="6617983"/>
    <d v="2022-01-28T00:00:00"/>
    <d v="2022-01-28T00:00:00"/>
    <n v="69"/>
    <x v="2"/>
    <d v="2022-02-27T00:00:00"/>
    <s v="W10-2022"/>
    <s v="Feb-2022"/>
    <s v="TBD"/>
    <s v="TBD"/>
    <s v="TBD"/>
    <d v="2022-04-25T00:00:00"/>
    <x v="2"/>
    <s v="Apr-2022"/>
    <d v="2022-04-25T00:00:00"/>
    <x v="2"/>
    <s v="Apr-2022"/>
    <s v="MW"/>
    <d v="2022-02-02T00:00:00"/>
    <d v="2022-02-03T00:00:00"/>
    <n v="311100512513"/>
    <n v="6.6"/>
    <m/>
    <d v="2022-03-21T00:00:00"/>
    <m/>
    <m/>
    <d v="2022-04-07T00:00:00"/>
    <s v="W15-2022"/>
    <m/>
    <m/>
    <s v="STIP RELEASED, GO CME"/>
    <x v="2"/>
    <s v="21.RFI"/>
    <x v="13"/>
    <s v="07:04:22: RFIN_x000a_06:04:22-03:04:22: PLN &amp; PERKUATAN_x000a_30:03:22-13:03:22: PARALEL STRENGTENING_x000a_09:03:22: BTS PONDASI OG_x000a_06:03:22-09:02:22: CME PREPARATION -&gt; STO RECALL_x000a_06:02:22: NEED REVIEW POWER HUAWEI_x000a_02:02:22: NEED REVIEW TNP ALITA_x000a_30:01:22: ESR REVIEW, NEED REVIEW RNP HUAWEI_x000a_28:01:22: SPK RELEASED"/>
  </r>
  <r>
    <s v="TONJONGSARI-BARENGKOK"/>
    <x v="4"/>
    <s v="SKP"/>
    <s v="108°10.39.5'E"/>
    <s v="7°43.43.0'S"/>
    <n v="50"/>
    <s v="20/145/280"/>
    <n v="2022"/>
    <x v="5"/>
    <s v="Desa Singkir Kp. Singkir RT.001 RW.002, Kec. Cikalong, Kab. Tasikmalaya Prov. Jawa Barat"/>
    <x v="0"/>
    <s v="JAW-JB-SPA-4229"/>
    <s v="SINGKIR"/>
    <x v="1"/>
    <x v="0"/>
    <x v="2"/>
    <s v="JABAR"/>
    <s v="Jawa Barat"/>
    <s v="Kab. Tasikmalaya"/>
    <n v="6618082"/>
    <d v="2022-03-11T00:00:00"/>
    <d v="2022-03-11T00:00:00"/>
    <n v="26"/>
    <x v="4"/>
    <d v="2022-04-10T00:00:00"/>
    <s v="W16-2022"/>
    <s v="Apr-2022"/>
    <d v="2022-03-31T00:00:00"/>
    <s v="W14-2022"/>
    <s v="Mar-2022"/>
    <d v="2022-04-26T00:00:00"/>
    <x v="2"/>
    <s v="Apr-2022"/>
    <d v="2022-04-26T00:00:00"/>
    <x v="2"/>
    <s v="Apr-2022"/>
    <s v="MW"/>
    <d v="2022-03-21T00:00:00"/>
    <d v="2022-03-23T00:00:00"/>
    <n v="532652455645"/>
    <m/>
    <m/>
    <d v="2022-03-21T00:00:00"/>
    <m/>
    <m/>
    <d v="2022-04-06T00:00:00"/>
    <s v="W15-2022"/>
    <m/>
    <m/>
    <m/>
    <x v="2"/>
    <s v="21.RFI"/>
    <x v="13"/>
    <s v="06:04:22: RFIN_x000a_06:04:22: SRFI_x000a_03:04:22: ME OG_x000a_30:03:22-27:03:22: PONDASI OG_x000a_23:03:22-13:02:22: ESR PROCESS_x000a_11:02:22: SPK RECEIVED"/>
  </r>
  <r>
    <s v="KARANG_GAYAM_BLEGA"/>
    <x v="4"/>
    <s v="TB"/>
    <s v="113°4.36.86'E"/>
    <s v="7°7.8.48'S"/>
    <n v="50"/>
    <s v="100/250/340"/>
    <n v="2022"/>
    <x v="4"/>
    <s v="Jalan Raya Blega Rt.00 Rw.00 Desa.Karangayam Kecamatan Blega Kabupaten Bangkalan Provinsi Jawa Timur"/>
    <x v="0"/>
    <s v="JAW-JI-BKL-4323"/>
    <s v="KARANG_GAYAM_BLEGA"/>
    <x v="0"/>
    <x v="0"/>
    <x v="0"/>
    <s v="JATIM"/>
    <s v="Jawa Timur"/>
    <s v="Kab. Bangkalan"/>
    <n v="6617949"/>
    <d v="2022-01-25T00:00:00"/>
    <d v="2022-01-28T00:00:00"/>
    <n v="70"/>
    <x v="2"/>
    <d v="2022-06-24T00:00:00"/>
    <s v="W26-2022"/>
    <s v="Jun-2022"/>
    <s v="TBD"/>
    <s v="TBD"/>
    <s v="TBD"/>
    <d v="2022-04-30T00:00:00"/>
    <x v="2"/>
    <s v="Apr-2022"/>
    <d v="2022-04-30T00:00:00"/>
    <x v="2"/>
    <s v="Apr-2022"/>
    <s v="MW"/>
    <d v="2022-02-25T00:00:00"/>
    <d v="2022-03-01T00:00:00"/>
    <n v="517600665854"/>
    <n v="6.6"/>
    <m/>
    <d v="2022-03-21T00:00:00"/>
    <m/>
    <m/>
    <d v="2022-04-05T00:00:00"/>
    <s v="W15-2022"/>
    <m/>
    <m/>
    <s v="PRESITAC"/>
    <x v="2"/>
    <s v="21.RFI"/>
    <x v="13"/>
    <s v="05:04:22: RFIN_x000a_03:04:22: RFI, WAIT RFIN_x000a_30:03:22-27:03:22: SRFI_x000a_23:03:22; ERECTION_x000a_20:03:22: CURRING TIME_x000a_16:03:22: REBARRING_x000a_13:03:22-09:03:22: EXCAVATION_x000a_06:03:22-23:02:22: REKOM OG_x000a_20:02:22: REALISASI IW_x000a_16:02:22: IW CLEAR_x000a_13:02:22-03:02:22: VALIDASI RNP TNP_x000a_02:02:22-30:01:22: SURVEY OG_x000a_28:01:22: SPK RECEIVED FROM EMAIL LMS"/>
  </r>
  <r>
    <s v="LAR LAR"/>
    <x v="3"/>
    <s v="SKP"/>
    <s v="113°14.6.83'E"/>
    <s v="6°57.33.26'S"/>
    <n v="50"/>
    <s v="10/90/250"/>
    <n v="2021"/>
    <x v="3"/>
    <s v="Dusun Toguran Desa Tlagah kec.Banyuates kab.Sampang"/>
    <x v="0"/>
    <s v="JAW-JI-SPG-4232"/>
    <s v="KETAPANG PAOPALELAOK"/>
    <x v="1"/>
    <x v="0"/>
    <x v="0"/>
    <s v="JATIM"/>
    <s v="Jawa Timur"/>
    <s v="Kab. Sampang"/>
    <n v="6617454"/>
    <d v="2021-08-09T00:00:00"/>
    <m/>
    <n v="77"/>
    <x v="2"/>
    <d v="2021-09-08T00:00:00"/>
    <s v="W37-2021"/>
    <s v="Sep-2021"/>
    <d v="2021-09-07T00:00:00"/>
    <s v="W37-2021"/>
    <s v="Sep-2021"/>
    <d v="2021-10-26T00:00:00"/>
    <x v="23"/>
    <s v="Oct-2021"/>
    <d v="2021-10-26T00:00:00"/>
    <x v="20"/>
    <s v="Oct-2021"/>
    <s v="MW"/>
    <d v="2021-09-04T00:00:00"/>
    <m/>
    <n v="517500852034"/>
    <n v="6.6"/>
    <m/>
    <d v="2021-10-04T00:00:00"/>
    <m/>
    <d v="2021-09-24T00:00:00"/>
    <d v="2021-10-25T00:00:00"/>
    <s v="W44-2021"/>
    <m/>
    <m/>
    <m/>
    <x v="2"/>
    <s v="21.RFI"/>
    <x v="13"/>
    <s v="25:10:21: RFIN_x000a_20:10:21-15:09:21: SRFI_x000a_13:09:21: 08:09:21: PONDASI OG_x000a_06:09:21: CME PREPARATION_x000a_30:08:21:25:08:21:22:08:21: 18:08:21: READY TO DECLARE STO_x000a_16:08:21: NEED REVIEW CIVIL HTI_x000a_09:08:21: 04:08:21 : SPK COLO RELEASED, ERM PROSES"/>
  </r>
  <r>
    <s v="WONOKARTO_SEKAMPUNG"/>
    <x v="4"/>
    <s v="TB "/>
    <s v="105°30.0.0'E"/>
    <s v="5°7.48.0'S"/>
    <n v="50"/>
    <s v="40/240/310"/>
    <n v="2022"/>
    <x v="4"/>
    <s v="Dusun IV RT.008 RW.004, Desa Mekar Sari, Kec. Sekampung, Kab. Lampung Timur, Prov. Lampung"/>
    <x v="0"/>
    <s v="SUM-LA-SDN-1151"/>
    <s v="MEKAR_SARI"/>
    <x v="1"/>
    <x v="0"/>
    <x v="1"/>
    <s v="SUMBAGSEL"/>
    <s v="Lampung"/>
    <s v="Kab. Lampung Timur"/>
    <n v="6617991"/>
    <d v="2022-01-28T00:00:00"/>
    <d v="2022-01-28T00:00:00"/>
    <n v="58"/>
    <x v="1"/>
    <d v="2022-02-27T00:00:00"/>
    <s v="W10-2022"/>
    <s v="Feb-2022"/>
    <s v="TBD"/>
    <s v="TBD"/>
    <s v="TBD"/>
    <d v="2022-05-31T00:00:00"/>
    <x v="13"/>
    <s v="May-2022"/>
    <d v="2022-05-31T00:00:00"/>
    <x v="12"/>
    <s v="May-2022"/>
    <s v="MW"/>
    <d v="2022-02-02T00:00:00"/>
    <d v="2022-02-03T00:00:00"/>
    <n v="172000881967"/>
    <n v="6.6"/>
    <m/>
    <d v="2022-03-22T00:00:00"/>
    <m/>
    <m/>
    <d v="2022-03-27T00:00:00"/>
    <s v="W14-2022"/>
    <m/>
    <m/>
    <s v="NY STIP, ERM PROCESS"/>
    <x v="2"/>
    <s v="21.RFI"/>
    <x v="13"/>
    <s v="27:03:22: RFIN_x000a_27:03:22: STRENGTENING_x000a_23:03:22-16:03:22: ME OG_x000a_13:03:22-09:03:22: BTS PONDASI OG_x000a_06:03:22-20:02:22: READY TO STO_x000a_16:02:22: NEED REVIEW CIVIL_x000a_13:02:22: NEED REVIEW TNP ALITA_x000a_09:02:22: RND NOK NEED 50 METER_x000a_06:02:22-02:02:22: NEED REVIEW RNP HUAWEI_x000a_30:01:22: ESR REVIEW, NEED REVIEW RNP HUAWEI_x000a_28:01:22: SPK RELEASED"/>
  </r>
  <r>
    <s v="NAGASARI"/>
    <x v="4"/>
    <s v="SMI"/>
    <s v="106°57.36.0'E"/>
    <s v="7°22.20.39'S"/>
    <n v="50"/>
    <s v="30/130/290"/>
    <n v="2022"/>
    <x v="5"/>
    <s v="Jl. Nagasari, Desa Nagasari RT.01 RW.01, Kec. Leles, Kab. Cianjur Prov. Jawa Barat"/>
    <x v="0"/>
    <s v="JAW-JB-CJR-4322"/>
    <s v="NAGASARI"/>
    <x v="1"/>
    <x v="0"/>
    <x v="2"/>
    <s v="JABAR"/>
    <s v="Jawa Barat"/>
    <s v="Kab. Cianjur"/>
    <n v="6618086"/>
    <d v="2022-03-11T00:00:00"/>
    <d v="2022-03-11T00:00:00"/>
    <n v="28"/>
    <x v="4"/>
    <d v="2022-04-10T00:00:00"/>
    <s v="W16-2022"/>
    <s v="Apr-2022"/>
    <d v="2022-03-29T00:00:00"/>
    <s v="W14-2022"/>
    <s v="Mar-2022"/>
    <d v="2022-04-26T00:00:00"/>
    <x v="2"/>
    <s v="Apr-2022"/>
    <d v="2022-04-26T00:00:00"/>
    <x v="2"/>
    <s v="Apr-2022"/>
    <s v="MW"/>
    <d v="2022-03-21T00:00:00"/>
    <d v="2022-03-23T00:00:00"/>
    <n v="536911879805"/>
    <m/>
    <m/>
    <d v="2022-03-21T00:00:00"/>
    <m/>
    <d v="2022-03-29T00:00:00"/>
    <d v="2022-04-08T00:00:00"/>
    <s v="W15-2022"/>
    <m/>
    <m/>
    <m/>
    <x v="2"/>
    <s v="21.RFI"/>
    <x v="13"/>
    <s v="08:04:22: RFIN_x000a_06:04:22-04:04:22: NO NEED STR_x000a_03:04:22-29:03:22: SRFIN &amp; STR NY PARALEL_x000a_27:03:22: STRENGTENING OG_x000a_23:03:22-20:03:22: PONDASI OG_x000a_16:03:22-13:02:22: ESR PROCESS_x000a_11:02:22: SPK RECEIVED"/>
  </r>
  <r>
    <s v="CARINGIN GARUT"/>
    <x v="4"/>
    <s v="TB"/>
    <s v="107°30.46.8'E"/>
    <s v="7°27.15.23'S"/>
    <n v="40"/>
    <s v="30/170/285"/>
    <n v="2022"/>
    <x v="5"/>
    <s v="Desa Caringin Kp. Caringin RT.02 RW.01, Kec. Caringin, Kab. Garut Prov. Jawa Barat"/>
    <x v="0"/>
    <s v="JAW-JB-GRT-4265"/>
    <s v="PASAR_DESA_CARINGIN"/>
    <x v="1"/>
    <x v="0"/>
    <x v="2"/>
    <s v="JABAR"/>
    <s v="Jawa Barat"/>
    <s v="Kab. Garut"/>
    <n v="6618079"/>
    <d v="2022-03-11T00:00:00"/>
    <d v="2022-03-11T00:00:00"/>
    <n v="35"/>
    <x v="1"/>
    <d v="2022-04-10T00:00:00"/>
    <s v="W16-2022"/>
    <s v="Apr-2022"/>
    <d v="2022-03-31T00:00:00"/>
    <s v="W14-2022"/>
    <s v="Mar-2022"/>
    <d v="2022-04-26T00:00:00"/>
    <x v="2"/>
    <s v="Apr-2022"/>
    <d v="2022-04-26T00:00:00"/>
    <x v="2"/>
    <s v="Apr-2022"/>
    <s v="MW"/>
    <d v="2022-03-21T00:00:00"/>
    <d v="2022-03-23T00:00:00"/>
    <n v="532770754426"/>
    <n v="6.6"/>
    <m/>
    <d v="2022-03-21T00:00:00"/>
    <m/>
    <m/>
    <d v="2022-04-15T00:00:00"/>
    <s v="W16-2022"/>
    <m/>
    <m/>
    <m/>
    <x v="2"/>
    <s v="21.RFI"/>
    <x v="13"/>
    <s v="15:04:22: RFIN_x000a_13:04:22-06:04:22: SRFI_x000a_03:04:22: ME OG_x000a_30:03:22-27:03:22: PONDASI OG_x000a_23:03:22-13:02:22: ESR PROCESS_x000a_11:02:22: SPK RECEIVED"/>
  </r>
  <r>
    <s v="GNGGEDEH-CIBULAKAN"/>
    <x v="4"/>
    <s v="SKP"/>
    <s v="107°4.22.19'E"/>
    <s v="6°49.3.0'S"/>
    <n v="40"/>
    <s v="0/135/295"/>
    <n v="2022"/>
    <x v="5"/>
    <s v="Desa Talaga RT.01 RW.04, Kec. Cugenang, Kab. Cianjur Prov. Jawa Barat"/>
    <x v="0"/>
    <s v="JAW-JB-CJR-4337"/>
    <s v="CUGENANGTALAGA"/>
    <x v="1"/>
    <x v="0"/>
    <x v="2"/>
    <s v="JABAR"/>
    <s v="Jawa Barat"/>
    <s v="Kab. Cianjur"/>
    <n v="6618082"/>
    <d v="2022-03-11T00:00:00"/>
    <d v="2022-03-11T00:00:00"/>
    <n v="24"/>
    <x v="4"/>
    <d v="2022-04-10T00:00:00"/>
    <s v="W16-2022"/>
    <s v="Apr-2022"/>
    <d v="2022-03-31T00:00:00"/>
    <s v="W14-2022"/>
    <s v="Mar-2022"/>
    <d v="2022-04-26T00:00:00"/>
    <x v="2"/>
    <s v="Apr-2022"/>
    <d v="2022-04-26T00:00:00"/>
    <x v="2"/>
    <s v="Apr-2022"/>
    <s v="MW"/>
    <d v="2022-03-21T00:00:00"/>
    <d v="2022-03-23T00:00:00"/>
    <n v="536712719563"/>
    <n v="6.6"/>
    <m/>
    <d v="2022-03-21T00:00:00"/>
    <m/>
    <d v="2022-03-31T00:00:00"/>
    <d v="2022-04-04T00:00:00"/>
    <s v="W15-2022"/>
    <m/>
    <m/>
    <m/>
    <x v="2"/>
    <s v="21.RFI"/>
    <x v="13"/>
    <s v="04:04:22: RFIN_x000a_03:04:22-31:03:22: SRFIN, BUT STRENGENING_x000a_30:03:22: PONDASI OG_x000a_27:03:22: MOBDEMOB, STRENGTENING_x000a_23:03:22-13:02:22: ESR PROCESS_x000a_11:02:22: SPK RECEIVED"/>
  </r>
  <r>
    <s v="IBUN BANDUNG"/>
    <x v="4"/>
    <s v="TB"/>
    <s v="107°44.50.03'E"/>
    <s v="7°6.36.0'S"/>
    <n v="50"/>
    <s v="170/240/340"/>
    <n v="2022"/>
    <x v="5"/>
    <s v="Desa Neglasari Kp. Mincrik RT.003 RW.010, Kec. Ibun, Kab. Bandung Prov. Jawa Barat"/>
    <x v="0"/>
    <s v="JAW-JB-SOR-4422"/>
    <s v="PANGGUH"/>
    <x v="1"/>
    <x v="0"/>
    <x v="2"/>
    <s v="JABAR"/>
    <s v="Jawa Barat"/>
    <s v="Kab. Bandung"/>
    <n v="6618079"/>
    <d v="2022-03-11T00:00:00"/>
    <d v="2022-03-11T00:00:00"/>
    <n v="25"/>
    <x v="4"/>
    <d v="2022-04-10T00:00:00"/>
    <s v="W16-2022"/>
    <s v="Apr-2022"/>
    <d v="2022-03-31T00:00:00"/>
    <s v="W14-2022"/>
    <s v="Mar-2022"/>
    <d v="2022-04-26T00:00:00"/>
    <x v="2"/>
    <s v="Apr-2022"/>
    <d v="2022-04-26T00:00:00"/>
    <x v="2"/>
    <s v="Apr-2022"/>
    <s v="MW"/>
    <d v="2022-03-21T00:00:00"/>
    <d v="2022-03-23T00:00:00"/>
    <n v="535312341803"/>
    <n v="6.6"/>
    <m/>
    <d v="2022-03-21T00:00:00"/>
    <m/>
    <d v="2022-03-31T00:00:00"/>
    <d v="2022-04-05T00:00:00"/>
    <s v="W15-2022"/>
    <m/>
    <m/>
    <m/>
    <x v="2"/>
    <s v="21.RFI"/>
    <x v="13"/>
    <s v="05:04:22: RFIN_x000a_03:04:22-31:03:22: SRFIN, PLN_x000a_30:03:22-27:03:22: PONDASI OG_x000a_23:03:22-13:02:22: ESR PROCESS_x000a_11:02:22: SPK RECEIVED"/>
  </r>
  <r>
    <s v="JL RAYA SALOPA"/>
    <x v="4"/>
    <s v="TB"/>
    <s v="108°16.15.6'E"/>
    <s v="7°31.30.58'S"/>
    <n v="50"/>
    <s v="5/140/275"/>
    <n v="2022"/>
    <x v="5"/>
    <s v="Desa Mandalahayu Dusun Cilegi RT.02 RW.02, Kec. Salopa, Kab. Tasikmalaya Prov. Jawa Barat"/>
    <x v="0"/>
    <s v="JAW-JB-SPA-4242"/>
    <s v="MANDALAHAYU"/>
    <x v="1"/>
    <x v="0"/>
    <x v="2"/>
    <s v="JABAR"/>
    <s v="Jawa Barat"/>
    <s v="Kab. Tasikmalaya"/>
    <n v="6618079"/>
    <d v="2022-03-11T00:00:00"/>
    <d v="2022-03-11T00:00:00"/>
    <n v="25"/>
    <x v="4"/>
    <d v="2022-04-10T00:00:00"/>
    <s v="W16-2022"/>
    <s v="Apr-2022"/>
    <d v="2022-03-29T00:00:00"/>
    <s v="W14-2022"/>
    <s v="Mar-2022"/>
    <d v="2022-04-26T00:00:00"/>
    <x v="2"/>
    <s v="Apr-2022"/>
    <d v="2022-04-26T00:00:00"/>
    <x v="2"/>
    <s v="Apr-2022"/>
    <s v="MW"/>
    <d v="2022-03-21T00:00:00"/>
    <d v="2022-03-23T00:00:00"/>
    <n v="532652455652"/>
    <n v="6.6"/>
    <m/>
    <d v="2022-03-21T00:00:00"/>
    <m/>
    <d v="2022-03-25T00:00:00"/>
    <d v="2022-04-05T00:00:00"/>
    <s v="W15-2022"/>
    <m/>
    <m/>
    <m/>
    <x v="2"/>
    <s v="21.RFI"/>
    <x v="13"/>
    <s v="05:04:22: RFIN_x000a_03:04:22-25:03:22: SRFI, PLN CONNECTION_x000a_23:03:22-20:03:22: PONDASI OG_x000a_16:03:22-13:02:22: ESR PROCESS_x000a_11:02:22: SPK RECEIVED"/>
  </r>
  <r>
    <s v="SUKARAMA"/>
    <x v="4"/>
    <s v="SMI"/>
    <s v="106°59.9.96'E"/>
    <s v="7°21.40.5'S"/>
    <n v="70"/>
    <s v="200/250/290"/>
    <n v="2022"/>
    <x v="5"/>
    <s v="Desa Sukamulya Kp. Cibangsa RT.04 RW.02, Kec. Leles, Kab. Cianjur Prov. Jawa Barat"/>
    <x v="0"/>
    <s v="JAW-JB-CJR-4320"/>
    <s v="LELES_SUKAMULYA"/>
    <x v="1"/>
    <x v="0"/>
    <x v="2"/>
    <s v="JABAR"/>
    <s v="Jawa Barat"/>
    <s v="Kab. Cianjur"/>
    <n v="6618086"/>
    <d v="2022-03-11T00:00:00"/>
    <d v="2022-03-11T00:00:00"/>
    <n v="25"/>
    <x v="4"/>
    <d v="2022-04-10T00:00:00"/>
    <s v="W16-2022"/>
    <s v="Apr-2022"/>
    <d v="2022-03-29T00:00:00"/>
    <s v="W14-2022"/>
    <s v="Mar-2022"/>
    <d v="2022-04-26T00:00:00"/>
    <x v="2"/>
    <s v="Apr-2022"/>
    <d v="2022-04-26T00:00:00"/>
    <x v="2"/>
    <s v="Apr-2022"/>
    <s v="MW"/>
    <d v="2022-03-21T00:00:00"/>
    <d v="2022-03-23T00:00:00"/>
    <n v="536911879480"/>
    <n v="6.6"/>
    <m/>
    <d v="2022-03-21T00:00:00"/>
    <m/>
    <d v="2022-03-29T00:00:00"/>
    <d v="2022-04-05T00:00:00"/>
    <s v="W15-2022"/>
    <m/>
    <m/>
    <m/>
    <x v="2"/>
    <s v="21.RFI"/>
    <x v="89"/>
    <s v="05:04:22: RFIN, PARALEL STR_x000a_03:04:22-29:03:22: SRFIN_x000a_27:03:22: STRENGTENING OG_x000a_23:03:22-20:03:22: PONDASI OG_x000a_16:03:22-13:02:22: ESR PROCESS_x000a_11:02:22: SPK RECEIVED"/>
  </r>
  <r>
    <s v="LANDEUH-PAGERAGEUNG"/>
    <x v="4"/>
    <s v="TB"/>
    <s v="108°11.34.44'E"/>
    <s v="7°6.1.55'S"/>
    <n v="50"/>
    <s v="20/115/260"/>
    <n v="2022"/>
    <x v="5"/>
    <s v="Kp. Guranteng RT.01 RW.01 Desa Guranteng, Kec. Pageuregeung, Kab. Tasikmalaya Prov. Jawa Barat"/>
    <x v="0"/>
    <s v="JAW-JB-SPA-4233"/>
    <s v="PAGERAGEUNG_PUTERAN_GURANTENG"/>
    <x v="1"/>
    <x v="0"/>
    <x v="2"/>
    <s v="JABAR"/>
    <s v="Jawa Barat"/>
    <s v="Kab. Tasikmalaya"/>
    <n v="6618079"/>
    <d v="2022-03-11T00:00:00"/>
    <d v="2022-03-11T00:00:00"/>
    <n v="25"/>
    <x v="4"/>
    <d v="2022-04-10T00:00:00"/>
    <s v="W16-2022"/>
    <s v="Apr-2022"/>
    <d v="2022-03-29T00:00:00"/>
    <s v="W14-2022"/>
    <s v="Mar-2022"/>
    <d v="2022-04-26T00:00:00"/>
    <x v="2"/>
    <s v="Apr-2022"/>
    <d v="2022-04-26T00:00:00"/>
    <x v="2"/>
    <s v="Apr-2022"/>
    <s v="MW"/>
    <d v="2022-03-21T00:00:00"/>
    <d v="2022-03-23T00:00:00"/>
    <n v="532513708385"/>
    <n v="6.6"/>
    <m/>
    <d v="2022-03-21T00:00:00"/>
    <m/>
    <d v="2022-03-25T00:00:00"/>
    <d v="2022-04-05T00:00:00"/>
    <s v="W15-2022"/>
    <m/>
    <m/>
    <m/>
    <x v="2"/>
    <s v="21.RFI"/>
    <x v="12"/>
    <s v="05:04:22: RFIN, NO NEED STR_x000a_03:04:22--25:03:22: SRFI &amp; STR NY PARALEL_x000a_23:03:22-20:03:22: PONDASI OG_x000a_16:03:22-13:02:22: ESR PROCESS_x000a_11:02:22: SPK RECEIVED"/>
  </r>
  <r>
    <s v="PROTEL-CIAMIS"/>
    <x v="4"/>
    <s v="TB"/>
    <s v="108°20.34.8'E"/>
    <s v="7°5.31.7'S"/>
    <n v="60"/>
    <s v="75/170/250"/>
    <n v="2022"/>
    <x v="5"/>
    <s v="Desa Mekarwangi Dusun Pajagan RT.15 RW.05, Kec. Sukamantri, Kab. Ciamis Prov. Jawa Barat"/>
    <x v="0"/>
    <s v="JAW-JB-CMS-4292"/>
    <s v="SUKAMANTRI_MEKARWANGI"/>
    <x v="1"/>
    <x v="0"/>
    <x v="2"/>
    <s v="JABAR"/>
    <s v="Jawa Barat"/>
    <s v="Kab. Ciamis"/>
    <n v="6618079"/>
    <d v="2022-03-11T00:00:00"/>
    <d v="2022-03-11T00:00:00"/>
    <n v="25"/>
    <x v="4"/>
    <d v="2022-04-10T00:00:00"/>
    <s v="W16-2022"/>
    <s v="Apr-2022"/>
    <d v="2022-03-29T00:00:00"/>
    <s v="W14-2022"/>
    <s v="Mar-2022"/>
    <d v="2022-04-26T00:00:00"/>
    <x v="2"/>
    <s v="Apr-2022"/>
    <d v="2022-04-26T00:00:00"/>
    <x v="2"/>
    <s v="Apr-2022"/>
    <s v="MW"/>
    <d v="2022-03-21T00:00:00"/>
    <d v="2022-03-23T00:00:00"/>
    <n v="532513708377"/>
    <n v="6.6"/>
    <m/>
    <d v="2022-03-21T00:00:00"/>
    <m/>
    <d v="2022-03-25T00:00:00"/>
    <d v="2022-04-05T00:00:00"/>
    <s v="W15-2022"/>
    <m/>
    <m/>
    <m/>
    <x v="2"/>
    <s v="21.RFI"/>
    <x v="12"/>
    <s v="05:04:22: RFIN, NO NEED STR_x000a_03:04:22-25:03:22: SRFI &amp; STR NY PARALEL_x000a_23:03:22-20:03:22: PONDASI OG_x000a_16:03:22-13:02:22: ESR PROCESS_x000a_11:02:22: SPK RECEIVED"/>
  </r>
  <r>
    <s v="BURUJULJAYA"/>
    <x v="4"/>
    <s v="SMI"/>
    <s v="108°7.51.6'E"/>
    <s v="7°28.16.79'S"/>
    <n v="70"/>
    <s v="120/230/290"/>
    <n v="2022"/>
    <x v="5"/>
    <s v="Desa Burujuljaya RT.02 RW.02, Kec. Parungponteng, Kab. Tasikmalaya Prov. Jawa Barat"/>
    <x v="0"/>
    <s v="JAW-JB-SPA-4224"/>
    <s v="BURUJULJAYA"/>
    <x v="1"/>
    <x v="0"/>
    <x v="2"/>
    <s v="JABAR"/>
    <s v="Jawa Barat"/>
    <s v="Kab. Tasikmalaya"/>
    <n v="6618086"/>
    <d v="2022-03-11T00:00:00"/>
    <d v="2022-03-11T00:00:00"/>
    <n v="25"/>
    <x v="4"/>
    <d v="2022-04-10T00:00:00"/>
    <s v="W16-2022"/>
    <s v="Apr-2022"/>
    <d v="2022-03-29T00:00:00"/>
    <s v="W14-2022"/>
    <s v="Mar-2022"/>
    <d v="2022-04-26T00:00:00"/>
    <x v="2"/>
    <s v="Apr-2022"/>
    <d v="2022-04-26T00:00:00"/>
    <x v="2"/>
    <s v="Apr-2022"/>
    <s v="MW"/>
    <d v="2022-03-21T00:00:00"/>
    <d v="2022-03-23T00:00:00"/>
    <n v="532652455660"/>
    <n v="6.6"/>
    <m/>
    <d v="2022-03-21T00:00:00"/>
    <m/>
    <d v="2022-03-25T00:00:00"/>
    <d v="2022-04-05T00:00:00"/>
    <s v="W15-2022"/>
    <m/>
    <m/>
    <m/>
    <x v="2"/>
    <s v="21.RFI"/>
    <x v="89"/>
    <s v="05:04:22: RFIN, PARALEL STR_x000a_03:04:22-25:03:22: SRFI &amp; STR NY PARALEL_x000a_23:03:22-20:03:22: PONDASI OG_x000a_16:03:22-13:02:22: ESR PROCESS_x000a_11:02:22: SPK RECEIVED"/>
  </r>
  <r>
    <s v="SADANANYA (DS CITULANG, DESA TANJUNGSARI)"/>
    <x v="4"/>
    <s v="SKP"/>
    <s v="108°18.54.0'E"/>
    <s v="7°15.3.74'S"/>
    <n v="60"/>
    <s v="135/260/340"/>
    <n v="2022"/>
    <x v="5"/>
    <s v="Desa Tanjungsari Dusun Cukanguncal RT.04 RW.07, Kec. Sadananya, Kab. Ciamis Prov. Jawa Barat"/>
    <x v="0"/>
    <s v="JAW-JB-CMS-4286"/>
    <s v="SADANANYA_TANJUNGSARI"/>
    <x v="1"/>
    <x v="0"/>
    <x v="2"/>
    <s v="JABAR"/>
    <s v="Jawa Barat"/>
    <s v="Kab. Ciamis"/>
    <n v="6618082"/>
    <d v="2022-03-11T00:00:00"/>
    <d v="2022-03-11T00:00:00"/>
    <n v="25"/>
    <x v="4"/>
    <d v="2022-04-10T00:00:00"/>
    <s v="W16-2022"/>
    <s v="Apr-2022"/>
    <d v="2022-03-31T00:00:00"/>
    <s v="W14-2022"/>
    <s v="Mar-2022"/>
    <d v="2022-04-26T00:00:00"/>
    <x v="2"/>
    <s v="Apr-2022"/>
    <d v="2022-04-26T00:00:00"/>
    <x v="2"/>
    <s v="Apr-2022"/>
    <s v="MW"/>
    <d v="2022-03-21T00:00:00"/>
    <d v="2022-03-23T00:00:00"/>
    <n v="532314758311"/>
    <n v="6.6"/>
    <m/>
    <d v="2022-03-21T00:00:00"/>
    <m/>
    <m/>
    <d v="2022-04-05T00:00:00"/>
    <s v="W15-2022"/>
    <m/>
    <m/>
    <m/>
    <x v="2"/>
    <s v="21.RFI"/>
    <x v="12"/>
    <s v="05:04:22: RFIN (NO NEED STR)_x000a_03:04:22: ME OG &amp; PERKUATAN_x000a_30:03:22: PONDASI OG_x000a_27:03:22: MOBDEMOB, STRENGTENING_x000a_23:03:22-13:02:22: ESR PROCESS_x000a_11:02:22: SPK RECEIVED"/>
  </r>
  <r>
    <s v="BANTARUJEG-MEKARRAHARJA "/>
    <x v="4"/>
    <s v="TB"/>
    <s v="108°15.36.14'E"/>
    <s v="6°57.46.22'S"/>
    <n v="50"/>
    <s v="115/210/295"/>
    <n v="2022"/>
    <x v="5"/>
    <s v="Jl. Dusun Cikidang, Blok Cikidang RT.01 RW.01, Kec. Bantarujeg, Kab. Majalengka Prov. Jawa Barat"/>
    <x v="0"/>
    <s v="JAW-JB-MJL-4127"/>
    <s v="BANTARUJEG_CIKIDANG"/>
    <x v="1"/>
    <x v="0"/>
    <x v="2"/>
    <s v="JABAR"/>
    <s v="Jawa Barat"/>
    <s v="Kab. Majalengka"/>
    <n v="6618079"/>
    <d v="2022-03-11T00:00:00"/>
    <d v="2022-03-11T00:00:00"/>
    <n v="24"/>
    <x v="4"/>
    <d v="2022-04-10T00:00:00"/>
    <s v="W16-2022"/>
    <s v="Apr-2022"/>
    <d v="2022-03-31T00:00:00"/>
    <s v="W14-2022"/>
    <s v="Mar-2022"/>
    <d v="2022-04-26T00:00:00"/>
    <x v="2"/>
    <s v="Apr-2022"/>
    <d v="2022-04-26T00:00:00"/>
    <x v="2"/>
    <s v="Apr-2022"/>
    <s v="MW"/>
    <d v="2022-03-21T00:00:00"/>
    <d v="2022-03-23T00:00:00"/>
    <n v="535212688199"/>
    <n v="6.6"/>
    <m/>
    <d v="2022-03-21T00:00:00"/>
    <m/>
    <m/>
    <d v="2022-04-04T00:00:00"/>
    <s v="W15-2022"/>
    <m/>
    <m/>
    <m/>
    <x v="2"/>
    <s v="21.RFI"/>
    <x v="89"/>
    <s v="04:04:22: RFIN, PARALEL STR_x000a_03:04:22: ME OG_x000a_30:03:22: PONDASI OG_x000a_27:03:22: MOBDEMOB, STRENGTENING_x000a_23:03:22-13:02:22: ESR PROCESS_x000a_11:02:22: SPK RECEIVED"/>
  </r>
  <r>
    <s v="RD_WADO_MLGBNG"/>
    <x v="4"/>
    <s v="SMI"/>
    <s v="108°5.27.6'E"/>
    <s v="7°0.55.44'S"/>
    <n v="60"/>
    <s v="70/140/275"/>
    <n v="2022"/>
    <x v="5"/>
    <s v="Jl. RD Wado to Malangbong (Depan Argo), Desa Cilampuyang RT.07 RW.03 Kec. Malangbong, Kab. Garut Prov. Jawa Barat"/>
    <x v="0"/>
    <s v="JAW-JB-GRT-4258"/>
    <s v="CILAMPUYANG"/>
    <x v="1"/>
    <x v="0"/>
    <x v="2"/>
    <s v="JABAR"/>
    <s v="Jawa Barat"/>
    <s v="Kab. Garut"/>
    <n v="6618086"/>
    <d v="2022-03-11T00:00:00"/>
    <d v="2022-03-11T00:00:00"/>
    <n v="27"/>
    <x v="4"/>
    <d v="2022-04-10T00:00:00"/>
    <s v="W16-2022"/>
    <s v="Apr-2022"/>
    <d v="2022-03-29T00:00:00"/>
    <s v="W14-2022"/>
    <s v="Mar-2022"/>
    <d v="2022-04-26T00:00:00"/>
    <x v="2"/>
    <s v="Apr-2022"/>
    <d v="2022-04-26T00:00:00"/>
    <x v="2"/>
    <s v="Apr-2022"/>
    <s v="MW"/>
    <d v="2022-03-21T00:00:00"/>
    <d v="2022-03-23T00:00:00"/>
    <n v="532861296523"/>
    <n v="6.6"/>
    <m/>
    <d v="2022-03-21T00:00:00"/>
    <m/>
    <d v="2022-03-25T00:00:00"/>
    <d v="2022-04-07T00:00:00"/>
    <s v="W15-2022"/>
    <m/>
    <m/>
    <m/>
    <x v="2"/>
    <s v="21.RFI"/>
    <x v="13"/>
    <s v="07:04:22: RFIN_x000a_06:04:22-25:03:22: SRFI, PLN CONNECTION_x000a_23:03:22-20:03:22: PONDASI OG_x000a_16:03:22-13:02:22: ESR PROCESS_x000a_11:02:22: SPK RECEIVED"/>
  </r>
  <r>
    <s v="BO-MARGAMEKAR-SUMEDANGSELATAN"/>
    <x v="4"/>
    <s v="TB"/>
    <s v="107°54.54.0'E"/>
    <s v="6°53.50.21'S"/>
    <n v="40"/>
    <s v="25/95/310"/>
    <n v="2022"/>
    <x v="5"/>
    <s v="Desa Margamekar Dusun Cipicung RT.002 RW.006, Kec. Sumedang Selatan, Kab. Sumedang Prov. Jawa Barat"/>
    <x v="0"/>
    <s v="JAW-JB-SMD-4365"/>
    <s v="MARGAMEKAR"/>
    <x v="1"/>
    <x v="0"/>
    <x v="2"/>
    <s v="JABAR"/>
    <s v="Jawa Barat"/>
    <s v="Kab. Sumedang"/>
    <n v="6618079"/>
    <d v="2022-03-11T00:00:00"/>
    <d v="2022-03-11T00:00:00"/>
    <n v="28"/>
    <x v="4"/>
    <d v="2022-04-10T00:00:00"/>
    <s v="W16-2022"/>
    <s v="Apr-2022"/>
    <d v="2022-03-31T00:00:00"/>
    <s v="W14-2022"/>
    <s v="Mar-2022"/>
    <d v="2022-04-26T00:00:00"/>
    <x v="2"/>
    <s v="Apr-2022"/>
    <d v="2022-04-26T00:00:00"/>
    <x v="2"/>
    <s v="Apr-2022"/>
    <s v="MW"/>
    <d v="2022-03-21T00:00:00"/>
    <d v="2022-03-23T00:00:00"/>
    <n v="535113442381"/>
    <n v="6.6"/>
    <m/>
    <d v="2022-03-21T00:00:00"/>
    <m/>
    <m/>
    <d v="2022-04-08T00:00:00"/>
    <s v="W15-2022"/>
    <m/>
    <m/>
    <m/>
    <x v="2"/>
    <s v="21.RFI"/>
    <x v="13"/>
    <s v="08:04:22: RFIN_x000a_06:04:22-03:04:22: ME OG_x000a_30:03:22-27:03:22: PONDASI OG_x000a_23:03:22-13:02:22: ESR PROCESS_x000a_11:02:22: SPK RECEIVED"/>
  </r>
  <r>
    <s v="GN_ BATU_CNJR"/>
    <x v="4"/>
    <s v="SMI"/>
    <s v="107°17.10.39'E"/>
    <s v="7°25.13.58'S"/>
    <n v="50"/>
    <s v="0/120/195"/>
    <n v="2022"/>
    <x v="5"/>
    <s v="Desa Cinerang Kp. Cikacang RT.01 RW.02, Kec. Naringgul, Kab. Cianjur Prov. Jawa Barat"/>
    <x v="0"/>
    <s v="JAW-JB-CJR-4318"/>
    <s v="CINERANG"/>
    <x v="1"/>
    <x v="0"/>
    <x v="2"/>
    <s v="JABAR"/>
    <s v="Jawa Barat"/>
    <s v="Kab. Cianjur"/>
    <n v="6618086"/>
    <d v="2022-03-11T00:00:00"/>
    <d v="2022-03-11T00:00:00"/>
    <n v="28"/>
    <x v="4"/>
    <d v="2022-04-10T00:00:00"/>
    <s v="W16-2022"/>
    <s v="Apr-2022"/>
    <d v="2022-03-29T00:00:00"/>
    <s v="W14-2022"/>
    <s v="Mar-2022"/>
    <d v="2022-04-26T00:00:00"/>
    <x v="2"/>
    <s v="Apr-2022"/>
    <d v="2022-04-26T00:00:00"/>
    <x v="2"/>
    <s v="Apr-2022"/>
    <s v="MW"/>
    <d v="2022-03-21T00:00:00"/>
    <d v="2022-03-23T00:00:00"/>
    <n v="536911879870"/>
    <m/>
    <m/>
    <d v="2022-03-21T00:00:00"/>
    <m/>
    <d v="2022-04-01T00:00:00"/>
    <d v="2022-04-08T00:00:00"/>
    <s v="W15-2022"/>
    <m/>
    <m/>
    <m/>
    <x v="2"/>
    <s v="21.RFI"/>
    <x v="13"/>
    <s v="08:04:22: RFIN_x000a_07:04:22: NO NEED STR_x000a_06:04:22-01:04:22: SRFIN &amp; STR NY PARALEL_x000a_30:03:22: PONDASI OG_x000a_27:03:22: STRENGTENING OG_x000a_23:03:22-20:03:22: PONDASI OG_x000a_16:03:22-13:02:22: ESR PROCESS_x000a_11:02:22: SPK RECEIVED"/>
  </r>
  <r>
    <s v="JAYAGIRI_CJR"/>
    <x v="4"/>
    <s v="SMI"/>
    <s v="107°10.41.2'E"/>
    <s v="7°27.58.58'S"/>
    <n v="70"/>
    <s v="0/100/275"/>
    <n v="2022"/>
    <x v="5"/>
    <s v="Jl. Raya Sindang Barang-Sukapura, Desa Jaya Giri Kp. Babakan Tanjung RT.11 RW.03, Kec. Sindangbarang, Kab. Cianjur Prov. Jawa Barat"/>
    <x v="0"/>
    <s v="JAW-JB-CJR-4319"/>
    <s v="MEKARLAKSANA"/>
    <x v="1"/>
    <x v="0"/>
    <x v="2"/>
    <s v="JABAR"/>
    <s v="Jawa Barat"/>
    <s v="Kab. Cianjur"/>
    <n v="6618086"/>
    <d v="2022-03-11T00:00:00"/>
    <d v="2022-03-11T00:00:00"/>
    <n v="28"/>
    <x v="4"/>
    <d v="2022-04-10T00:00:00"/>
    <s v="W16-2022"/>
    <s v="Apr-2022"/>
    <d v="2022-03-31T00:00:00"/>
    <s v="W14-2022"/>
    <s v="Mar-2022"/>
    <d v="2022-04-26T00:00:00"/>
    <x v="2"/>
    <s v="Apr-2022"/>
    <d v="2022-04-26T00:00:00"/>
    <x v="2"/>
    <s v="Apr-2022"/>
    <s v="MW"/>
    <d v="2022-03-21T00:00:00"/>
    <d v="2022-03-23T00:00:00"/>
    <n v="536911880015"/>
    <m/>
    <m/>
    <d v="2022-03-21T00:00:00"/>
    <m/>
    <d v="2022-03-31T00:00:00"/>
    <d v="2022-04-08T00:00:00"/>
    <s v="W15-2022"/>
    <m/>
    <m/>
    <m/>
    <x v="2"/>
    <s v="21.RFI"/>
    <x v="13"/>
    <s v="08:04:22: RFIN_x000a_06:04:22-31:03:22: SRFIN, PLN_x000a_30:03:22-27:03:22: PONDASI OG_x000a_23:03:22-13:02:22: ESR PROCESS_x000a_11:02:22: SPK RECEIVED"/>
  </r>
  <r>
    <s v="BANJARSARI_WARUNGGUNUNG"/>
    <x v="4"/>
    <s v="TB"/>
    <s v="106°10.37.2'E"/>
    <s v="6°19.20.32'S"/>
    <n v="50"/>
    <s v="100/190/280"/>
    <n v="2022"/>
    <x v="6"/>
    <s v="Kp. Citundun Lor RT 008 RW 002 Desa Banjarsari Kec.Warunggung"/>
    <x v="2"/>
    <s v="JAW-BT-RKB-0774"/>
    <s v="BANJARSARI_WARUNGGUNUNG"/>
    <x v="0"/>
    <x v="0"/>
    <x v="4"/>
    <s v="JABODETABEK"/>
    <s v="Banten"/>
    <s v="Kab. Lebak"/>
    <n v="6617948"/>
    <d v="2022-01-25T00:00:00"/>
    <d v="2022-01-28T00:00:00"/>
    <n v="83"/>
    <x v="2"/>
    <d v="2022-06-24T00:00:00"/>
    <s v="W26-2022"/>
    <s v="Jun-2022"/>
    <s v="TBD"/>
    <s v="TBD"/>
    <s v="TBD"/>
    <d v="2022-04-30T00:00:00"/>
    <x v="2"/>
    <s v="Apr-2022"/>
    <d v="2022-04-30T00:00:00"/>
    <x v="2"/>
    <s v="Apr-2022"/>
    <s v="MW"/>
    <d v="2022-03-07T00:00:00"/>
    <d v="2022-04-05T00:00:00"/>
    <n v="562101020031"/>
    <n v="6.6"/>
    <m/>
    <d v="2022-04-13T00:00:00"/>
    <m/>
    <m/>
    <d v="2022-04-18T00:00:00"/>
    <s v="W17-2022"/>
    <m/>
    <m/>
    <s v="CME"/>
    <x v="2"/>
    <s v="21.RFI"/>
    <x v="13"/>
    <s v="18:04:22: RFIN_x000a_17:04:22-13:04:22: SRFI, WAIT RFIN_x000a_10:04:22-03:04:22: ME_x000a_30:03:22-27:03:22: ERECTION_x000a_23:03:22-20:03:22: CURRING_x000a_16:03:22-13:03:22: EXCAVATION_x000a_09:03:22-23:02:22: REKOM OG_x000a_20:02:22-13:02:22: IW OG_x000a_09:02:22-04:02:22: PRIORITY CANDIDATE A_x000a_02:02:22-30:01:22: SURVEY OG_x000a_28:01:22: SPK RECEIVED FROM EMAIL LMS"/>
  </r>
  <r>
    <s v="IBS KP BABAKAN BEKASI"/>
    <x v="4"/>
    <s v="TB"/>
    <s v="107°4.48.58'E"/>
    <s v="6°19.19.06'S"/>
    <n v="30"/>
    <s v="30/170/310"/>
    <n v="2022"/>
    <x v="6"/>
    <s v="Desa Jatiwangi Kp. Babakan RT.003 RW.001 Kec. Cikarang Barat, Kab. Bekasi Prov. Jawa Barat"/>
    <x v="2"/>
    <s v="JAW-JB-CKR-0118"/>
    <s v="BABAKAN_BEKASI"/>
    <x v="1"/>
    <x v="0"/>
    <x v="3"/>
    <s v="JABODETABEK"/>
    <s v="Jawa Barat"/>
    <s v="Kab. Bekasi"/>
    <n v="6618018"/>
    <d v="2022-02-03T00:00:00"/>
    <d v="2022-02-04T00:00:00"/>
    <n v="74"/>
    <x v="2"/>
    <d v="2022-03-05T00:00:00"/>
    <s v="W10-2022"/>
    <s v="Mar-2022"/>
    <s v="TBD"/>
    <s v="TBD"/>
    <s v="TBD"/>
    <d v="2022-04-30T00:00:00"/>
    <x v="2"/>
    <s v="Apr-2022"/>
    <d v="2022-04-30T00:00:00"/>
    <x v="2"/>
    <s v="Apr-2022"/>
    <s v="MW"/>
    <d v="2022-02-07T00:00:00"/>
    <d v="2022-04-05T00:00:00"/>
    <n v="537422013604"/>
    <n v="10.6"/>
    <m/>
    <d v="2022-04-05T00:00:00"/>
    <m/>
    <m/>
    <d v="2022-04-18T00:00:00"/>
    <s v="W17-2022"/>
    <m/>
    <m/>
    <m/>
    <x v="2"/>
    <s v="21.RFI"/>
    <x v="13"/>
    <s v="18:04:22: RFIN_x000a_17:04:22: RFI, WAIT RFIN_x000a_13:04:22-06:04:22: PLN_x000a_03:04:22 ME OG_x000a_30:03:22-13:03:22: WAIT PSB &amp; STO_x000a_09:03:22: PONDASI OG_x000a_06:03:22-13:02:22: NEED REVIEW POWER EID_x000a_09:02:22: NEED REVIEW TNP HUAWEI_x000a_06:02:22: NEED REVIEW RNP EID_x000a_04:02:22: NEW SPK RELEASED"/>
  </r>
  <r>
    <s v="JATIMEKAR"/>
    <x v="4"/>
    <s v="TB"/>
    <s v="107°22.20.3'E"/>
    <s v="6°44.44.68'S"/>
    <n v="50"/>
    <s v="100/200/290"/>
    <n v="2022"/>
    <x v="15"/>
    <s v="Kp. Ciburial Rt. 004 Rw. 003 Desa. Jatimekar Kec. Cipendeuy Kab Bandung Barat Provinsi Jawa Barat"/>
    <x v="0"/>
    <s v="JAW-JB-NPH-4379"/>
    <s v="JATIMEKAR"/>
    <x v="0"/>
    <x v="0"/>
    <x v="2"/>
    <s v="JABAR"/>
    <s v="Jawa Barat"/>
    <s v="Kab. Bandung Barat"/>
    <n v="6618108"/>
    <d v="2022-03-07T00:00:00"/>
    <d v="2022-03-07T00:00:00"/>
    <n v="38"/>
    <x v="1"/>
    <d v="2022-08-04T00:00:00"/>
    <s v="W32-2022"/>
    <s v="Aug-2022"/>
    <s v="TBD"/>
    <s v="TBD"/>
    <s v="TBD"/>
    <d v="2022-04-30T00:00:00"/>
    <x v="2"/>
    <s v="Apr-2022"/>
    <d v="2022-04-30T00:00:00"/>
    <x v="2"/>
    <s v="Apr-2022"/>
    <s v="MW"/>
    <d v="2022-03-21T00:00:00"/>
    <d v="2022-03-23T00:00:00"/>
    <n v="535852226270"/>
    <n v="6.6"/>
    <m/>
    <d v="2022-03-31T00:00:00"/>
    <m/>
    <m/>
    <d v="2022-04-14T00:00:00"/>
    <s v="W16-2022"/>
    <m/>
    <m/>
    <s v="CME"/>
    <x v="2"/>
    <s v="21.RFI"/>
    <x v="13"/>
    <s v="14:04:22: RFIN_x000a_13:04:22-06:04:22: ERECTION_x000a_03:04:22: POURING_x000a_30:03:22-27:03:22: OG FABRIKASI BESI_x000a_23:03:22: EXCAVATION_x000a_20:03:22: REKOM_x000a_16:03:22-13:03:22: IW OG_x000a_11:03:22: VALIDASI RNP TNP_x000a_09:03:22: SURVEY OG_x000a_07:03:22: SPK RECEIVED"/>
  </r>
  <r>
    <s v="NYENANG"/>
    <x v="4"/>
    <s v="TB"/>
    <s v="107°21.13.54'E"/>
    <s v="6°44.47.21'S"/>
    <n v="50"/>
    <s v="15/190/270"/>
    <n v="2022"/>
    <x v="15"/>
    <s v="Kp. Nyenang Rt. 002 Rw. 003 Desa. Nyenang Kec. Cipendeuy Kab Bandung Barat Provinsi Jawa Barat."/>
    <x v="0"/>
    <s v="JAW-JB-NPH-4380"/>
    <s v="NYENANG"/>
    <x v="0"/>
    <x v="0"/>
    <x v="2"/>
    <s v="JABAR"/>
    <s v="Jawa Barat"/>
    <s v="Kab. Bandung Barat"/>
    <n v="6618108"/>
    <d v="2022-03-07T00:00:00"/>
    <d v="2022-03-07T00:00:00"/>
    <n v="36"/>
    <x v="1"/>
    <d v="2022-08-04T00:00:00"/>
    <s v="W32-2022"/>
    <s v="Aug-2022"/>
    <s v="TBD"/>
    <s v="TBD"/>
    <s v="TBD"/>
    <d v="2022-04-30T00:00:00"/>
    <x v="2"/>
    <s v="Apr-2022"/>
    <d v="2022-04-30T00:00:00"/>
    <x v="2"/>
    <s v="Apr-2022"/>
    <s v="MW"/>
    <d v="2022-03-21T00:00:00"/>
    <d v="2022-03-23T00:00:00"/>
    <n v="535852226558"/>
    <n v="6.6"/>
    <m/>
    <d v="2022-03-31T00:00:00"/>
    <m/>
    <m/>
    <d v="2022-04-12T00:00:00"/>
    <s v="W16-2022"/>
    <m/>
    <m/>
    <s v="CME"/>
    <x v="2"/>
    <s v="21.RFI"/>
    <x v="13"/>
    <s v="12:04:22: RFIN_x000a_10:04:22-06:04:22: ERECTION_x000a_03:04:22: POURING_x000a_30:03:22-27:03:22: OG FABRIKASI BESI_x000a_23:03:22: EXCAVATION_x000a_20:03:22: REKOM_x000a_16:03:22-13:03:22: IW OG_x000a_11:03:22: VALIDASI RNP TNP_x000a_09:03:22: SURVEY OG_x000a_07:03:22: SPK RECEIVED"/>
  </r>
  <r>
    <s v="SINAR_PENINJAUAN_SRI_MULYA"/>
    <x v="4"/>
    <s v="TB"/>
    <s v="104°24.28.3'E"/>
    <s v="3°54.17.94'S"/>
    <n v="60"/>
    <s v="60/215/330"/>
    <n v="2022"/>
    <x v="4"/>
    <s v="Blok H Dusun III RT 003 RW 003 Desa Sri Mulya, Kecamatan Sinar Peninjauan Kabupaten Ogan Komering Ulu, Provinsi Sumatera Selatan"/>
    <x v="0"/>
    <s v="SUM-SS-BTA-1081"/>
    <s v="SINAR_PENINJAUAN_SRI_MULYA"/>
    <x v="0"/>
    <x v="0"/>
    <x v="1"/>
    <s v="SUMBAGSEL"/>
    <s v="Sumatera Selatan"/>
    <s v="Kab. Ogan Komering Ulu"/>
    <n v="6617950"/>
    <d v="2022-01-25T00:00:00"/>
    <d v="2022-01-28T00:00:00"/>
    <n v="90"/>
    <x v="2"/>
    <d v="2022-06-24T00:00:00"/>
    <s v="W26-2022"/>
    <s v="Jun-2022"/>
    <s v="TBD"/>
    <s v="TBD"/>
    <s v="TBD"/>
    <s v="TBD"/>
    <x v="0"/>
    <s v="TBD"/>
    <s v="TBD"/>
    <x v="0"/>
    <s v="TBD"/>
    <s v="MW"/>
    <d v="2022-02-25T00:00:00"/>
    <d v="2022-03-02T00:00:00"/>
    <n v="147500959272"/>
    <m/>
    <m/>
    <d v="2022-04-25T00:00:00"/>
    <m/>
    <m/>
    <d v="2022-04-25T00:00:00"/>
    <m/>
    <m/>
    <m/>
    <s v="CME"/>
    <x v="2"/>
    <s v="21.RFI"/>
    <x v="13"/>
    <s v="25:04:22: RFIN_x000a_24:04:22-20:04:22: PLN CONNECTION_x000a_30:03:22: ERECTION_x000a_27:03:22: REBARRING_x000a_23:03:22-06:03:22: REKOM_x000a_28:02:22-23:02:22: IW CLEAR_x000a_20:02:22-13:02:22: IW OG_x000a_09:02:22-30:01:22: SURVEY OG_x000a_28:01:22: SPK RECEIVED FROM EMAIL LMS"/>
  </r>
  <r>
    <s v="IBS PANYINDANGAN PANGALENGAN"/>
    <x v="4"/>
    <s v="TB"/>
    <s v="107°33.41.76'E"/>
    <s v="7°9.20.74'S"/>
    <n v="35"/>
    <s v="55/140/335"/>
    <n v="2022"/>
    <x v="5"/>
    <s v="Desa Margamulya Kp. Panyindangan RT.004 RW.005, Kec. Pangalengan, Kab. Bandung Prov. Jawa Barat"/>
    <x v="0"/>
    <s v="JAW-JB-SOR-4417"/>
    <s v="MARGAMULYA_RAYA_PANGALENGAN"/>
    <x v="1"/>
    <x v="0"/>
    <x v="2"/>
    <s v="JABAR"/>
    <s v="Jawa Barat"/>
    <s v="Kab. Bandung"/>
    <n v="6618079"/>
    <d v="2022-03-11T00:00:00"/>
    <d v="2022-03-11T00:00:00"/>
    <n v="20"/>
    <x v="4"/>
    <d v="2022-04-10T00:00:00"/>
    <s v="W16-2022"/>
    <s v="Apr-2022"/>
    <d v="2022-03-29T00:00:00"/>
    <s v="W14-2022"/>
    <s v="Mar-2022"/>
    <d v="2022-04-26T00:00:00"/>
    <x v="2"/>
    <s v="Apr-2022"/>
    <d v="2022-04-26T00:00:00"/>
    <x v="2"/>
    <s v="Apr-2022"/>
    <s v="MW"/>
    <d v="2022-03-21T00:00:00"/>
    <d v="2022-03-23T00:00:00"/>
    <n v="535342247503"/>
    <m/>
    <m/>
    <d v="2022-03-21T00:00:00"/>
    <m/>
    <m/>
    <d v="2022-03-31T00:00:00"/>
    <s v="W14-2022"/>
    <m/>
    <m/>
    <m/>
    <x v="2"/>
    <s v="21.RFI"/>
    <x v="13"/>
    <s v="31:03:22: RFIN_x000a_30:03:22-27:03:22: ME OG_x000a_23:03:22-20:03:22: PONDASI OG_x000a_16:03:22-13:02:22: ESR PROCESS_x000a_11:02:22: SPK RECEIVED"/>
  </r>
  <r>
    <s v="IBS AEK NABARA"/>
    <x v="4"/>
    <s v="TB"/>
    <s v="99°56.31.27'E"/>
    <s v="2°4.6.24'N"/>
    <n v="55"/>
    <s v="30/110/260"/>
    <n v="2022"/>
    <x v="5"/>
    <s v="Jl. Mangga Besar Dusun V, Desa Sidorukun, Kecamatan Pangkatan, Kabupaten Labuhanbatu, Provinsi Sumatera Utara_x000a__x000a_"/>
    <x v="0"/>
    <s v="SUM-SU-AKK-2239"/>
    <s v="PERKEBUNAN_PANGKATAN"/>
    <x v="1"/>
    <x v="0"/>
    <x v="1"/>
    <s v="SUMBAGUT"/>
    <s v="Sumatera Utara"/>
    <s v="Kab. Labuhanbatu"/>
    <n v="6618079"/>
    <d v="2022-03-11T00:00:00"/>
    <d v="2022-03-11T00:00:00"/>
    <n v="28"/>
    <x v="4"/>
    <d v="2022-04-10T00:00:00"/>
    <s v="W16-2022"/>
    <s v="Apr-2022"/>
    <s v="TBD"/>
    <s v="TBD"/>
    <s v="TBD"/>
    <d v="2022-04-30T00:00:00"/>
    <x v="2"/>
    <s v="Apr-2022"/>
    <d v="2022-04-30T00:00:00"/>
    <x v="2"/>
    <s v="Apr-2022"/>
    <s v="MW"/>
    <d v="2022-03-21T00:00:00"/>
    <d v="2022-03-23T00:00:00"/>
    <n v="125150244399"/>
    <m/>
    <m/>
    <d v="2022-03-24T00:00:00"/>
    <m/>
    <m/>
    <d v="2022-04-08T00:00:00"/>
    <s v="W15-2022"/>
    <m/>
    <m/>
    <m/>
    <x v="2"/>
    <s v="21.RFI"/>
    <x v="13"/>
    <s v="08:04:22: RFIN_x000a_06:04:22: PLN &amp; PARALEL STR_x000a_03:04:22: ME OG &amp; PERKUATAN PARALEL_x000a_30:03:22: PONDASI OG_x000a_27:03:22: PREPARE CME_x000a_23:03:22-13:02:22: ESR PROCESS_x000a_11:02:22: SPK RECEIVED"/>
  </r>
  <r>
    <s v="SUMSEL2G02"/>
    <x v="4"/>
    <s v="TB"/>
    <s v="103°25.26.15'E"/>
    <s v="2°45.0.36'S"/>
    <n v="60"/>
    <s v="60/200/355"/>
    <n v="2022"/>
    <x v="5"/>
    <s v="Jl. Provinsi Desa Ngulak 2, Kec. Sanggadesa, Kab. Musi Banyuasin Prov. Sumatera Selatan"/>
    <x v="0"/>
    <s v="SUM-SS-SKY-1242"/>
    <s v="NGULAK_I"/>
    <x v="1"/>
    <x v="0"/>
    <x v="1"/>
    <s v="SUMBAGSEL"/>
    <s v="Sumatera Selatan"/>
    <s v="Kab. Musi Banyuasin"/>
    <n v="6618079"/>
    <d v="2022-03-11T00:00:00"/>
    <d v="2022-03-11T00:00:00"/>
    <n v="40"/>
    <x v="1"/>
    <d v="2022-04-10T00:00:00"/>
    <s v="W16-2022"/>
    <s v="Apr-2022"/>
    <s v="TBD"/>
    <s v="TBD"/>
    <s v="TBD"/>
    <d v="2022-04-30T00:00:00"/>
    <x v="2"/>
    <s v="Apr-2022"/>
    <d v="2022-04-30T00:00:00"/>
    <x v="2"/>
    <s v="Apr-2022"/>
    <s v="MW"/>
    <d v="2022-03-21T00:00:00"/>
    <d v="2022-03-23T00:00:00"/>
    <n v="142200517499"/>
    <m/>
    <m/>
    <d v="2022-03-24T00:00:00"/>
    <m/>
    <d v="2022-04-14T00:00:00"/>
    <d v="2022-04-20T00:00:00"/>
    <s v="W17-2022"/>
    <m/>
    <m/>
    <m/>
    <x v="2"/>
    <s v="21.RFI"/>
    <x v="12"/>
    <s v="20:04:22: RFIN_x000a_14:04:22: SRFIN_x000a_13:04:22-06:04:22: ME OG_x000a_03:04:22: PONDASI OG_x000a_30:03:22-27:03:22: PREPARE CME_x000a_23:03:22-13:02:22: ESR PROCESS_x000a_11:02:22: SPK RECEIVED"/>
  </r>
  <r>
    <s v="IBS NMDN_0991"/>
    <x v="4"/>
    <s v="TB"/>
    <s v="99°2.27.31'E"/>
    <s v="2°50.51.86'N"/>
    <n v="50"/>
    <s v="50/210/300"/>
    <n v="2022"/>
    <x v="5"/>
    <s v="JL  Parapat Pasar Baru Gamot 2 Kel Dolok Pariasan Kec Jorlang hataran Kab Simalungun"/>
    <x v="0"/>
    <s v="SUM-SU-PMS-2248"/>
    <s v="DOLOK_PARRIASAN"/>
    <x v="1"/>
    <x v="0"/>
    <x v="1"/>
    <s v="SUMBAGUT"/>
    <s v="Sumatera Utara"/>
    <s v="Kab. Simalungun"/>
    <n v="6618079"/>
    <d v="2022-03-11T00:00:00"/>
    <d v="2022-03-11T00:00:00"/>
    <n v="40"/>
    <x v="1"/>
    <d v="2022-04-10T00:00:00"/>
    <s v="W16-2022"/>
    <s v="Apr-2022"/>
    <s v="TBD"/>
    <s v="TBD"/>
    <s v="TBD"/>
    <d v="2022-04-30T00:00:00"/>
    <x v="2"/>
    <s v="Apr-2022"/>
    <d v="2022-04-30T00:00:00"/>
    <x v="2"/>
    <s v="Apr-2022"/>
    <s v="MW"/>
    <d v="2022-03-24T00:00:00"/>
    <d v="2022-03-25T00:00:00"/>
    <n v="121130193690"/>
    <m/>
    <m/>
    <d v="2022-03-23T00:00:00"/>
    <m/>
    <m/>
    <d v="2022-04-20T00:00:00"/>
    <m/>
    <m/>
    <m/>
    <m/>
    <x v="2"/>
    <s v="21.RFI"/>
    <x v="13"/>
    <s v="20:04:22: RFIN_x000a_17:04:22-10:04:22: ME, PARALEL STR_x000a_07:04:22: PARALEL STR_x000a_06:04:22: ME OG_x000a_03:04:22-30:03:22: PONDASI OG_x000a_27:03:22-23:03:22: MOBDEMOB PREPARE CME_x000a_23:03:22-13:02:22: ESR PROCESS_x000a_11:02:22: SPK RECEIVED"/>
  </r>
  <r>
    <s v="KRGNUNGGAL-TOBONGJAYA"/>
    <x v="4"/>
    <s v="TB"/>
    <s v="108°6.57.2'E"/>
    <s v="7°38.57.59'S"/>
    <n v="50"/>
    <s v="50/220/300"/>
    <n v="2022"/>
    <x v="5"/>
    <s v="Kp. Datar Kadaka RT.10 RW.04 Desa Cikupa, Kec. Karang Nunggal, Kab. Tasikmalaya Prov. Jawa Barat"/>
    <x v="0"/>
    <s v="JAW-JB-SPA-4230"/>
    <s v="CIKUPA"/>
    <x v="1"/>
    <x v="0"/>
    <x v="2"/>
    <s v="JABAR"/>
    <s v="Jawa Barat"/>
    <s v="Kab. Tasikmalaya"/>
    <n v="6618079"/>
    <d v="2022-03-11T00:00:00"/>
    <d v="2022-03-11T00:00:00"/>
    <n v="26"/>
    <x v="4"/>
    <d v="2022-04-10T00:00:00"/>
    <s v="W16-2022"/>
    <s v="Apr-2022"/>
    <s v="TBD"/>
    <s v="TBD"/>
    <s v="TBD"/>
    <d v="2022-04-30T00:00:00"/>
    <x v="2"/>
    <s v="Apr-2022"/>
    <d v="2022-04-30T00:00:00"/>
    <x v="2"/>
    <s v="Apr-2022"/>
    <s v="MW"/>
    <d v="2022-03-21T00:00:00"/>
    <d v="2022-03-23T00:00:00"/>
    <n v="532652455637"/>
    <n v="6.6"/>
    <m/>
    <d v="2022-03-23T00:00:00"/>
    <m/>
    <m/>
    <d v="2022-04-06T00:00:00"/>
    <s v="W15-2022"/>
    <m/>
    <m/>
    <m/>
    <x v="2"/>
    <s v="21.RFI"/>
    <x v="53"/>
    <s v="06:04:22: RFIN, STR PARALEL_x000a_03:04:22: ME OG &amp; PERKUATAN_x000a_30:03:22: PONDASI OG_x000a_27:0:22-23:03:22: MOBDEMOB PREPARE CME_x000a_23:03:22-13:02:22: ESR PROCESS_x000a_11:02:22: SPK RECEIVED"/>
  </r>
  <r>
    <s v="GUNASARI"/>
    <x v="4"/>
    <s v="SMI"/>
    <s v="107°55.51.6'E"/>
    <s v="6°51.40.9'S"/>
    <n v="40"/>
    <s v="90/155/340"/>
    <n v="2022"/>
    <x v="5"/>
    <s v="Kel. Cipameumpeuk Kp. Tenjolaya, Kec. Sumedang Selatan, Kab. Sumedang Prov. Jawa Barat"/>
    <x v="0"/>
    <s v="JAW-JB-SMD-4367"/>
    <s v="CIPAMEUNGPEUK"/>
    <x v="1"/>
    <x v="0"/>
    <x v="2"/>
    <s v="JABAR"/>
    <s v="Jawa Barat"/>
    <s v="Kab. Sumedang"/>
    <n v="6618086"/>
    <d v="2022-03-11T00:00:00"/>
    <d v="2022-03-11T00:00:00"/>
    <n v="28"/>
    <x v="4"/>
    <d v="2022-04-10T00:00:00"/>
    <s v="W16-2022"/>
    <s v="Apr-2022"/>
    <s v="TBD"/>
    <s v="TBD"/>
    <s v="TBD"/>
    <d v="2022-04-30T00:00:00"/>
    <x v="2"/>
    <s v="Apr-2022"/>
    <d v="2022-04-30T00:00:00"/>
    <x v="2"/>
    <s v="Apr-2022"/>
    <s v="MW"/>
    <d v="2022-03-24T00:00:00"/>
    <d v="2022-03-25T00:00:00"/>
    <n v="535113442730"/>
    <n v="6.6"/>
    <m/>
    <d v="2022-03-23T00:00:00"/>
    <m/>
    <m/>
    <d v="2022-04-08T00:00:00"/>
    <s v="W15-2022"/>
    <m/>
    <m/>
    <m/>
    <x v="2"/>
    <s v="21.RFI"/>
    <x v="13"/>
    <s v="08:04:22: RFIN_x000a_06:04:22-03:04:22: ME OG_x000a_30:03:22: PONDASI OG_x000a_27:0:22-23:03:22: MOBDEMOB PREPARE CME_x000a_23:03:22-13:02:22: ESR PROCESS_x000a_11:02:22: SPK RECEIVED"/>
  </r>
  <r>
    <s v="CILEPO"/>
    <x v="4"/>
    <s v="SMI"/>
    <s v="107°9.39.06'E"/>
    <s v="7°23.49.56'S"/>
    <n v="70"/>
    <s v="175/235/305"/>
    <n v="2022"/>
    <x v="5"/>
    <s v="Jl. Raya Sindangbarang-Cilepo, Desa Girimukti RT.05 RW.02, Kec. Sindangbarang, Kab. Cianjur Prov. Jawa Barat"/>
    <x v="0"/>
    <s v="JAW-JB-CJR-4327"/>
    <s v="SINDANGBARANG_GIRIMUKTI"/>
    <x v="1"/>
    <x v="0"/>
    <x v="2"/>
    <s v="JABAR"/>
    <s v="Jawa Barat"/>
    <s v="Kab. Cianjur"/>
    <n v="6618086"/>
    <d v="2022-03-11T00:00:00"/>
    <d v="2022-03-11T00:00:00"/>
    <n v="28"/>
    <x v="4"/>
    <d v="2022-04-10T00:00:00"/>
    <s v="W16-2022"/>
    <s v="Apr-2022"/>
    <s v="TBD"/>
    <s v="TBD"/>
    <s v="TBD"/>
    <d v="2022-04-30T00:00:00"/>
    <x v="2"/>
    <s v="Apr-2022"/>
    <d v="2022-04-30T00:00:00"/>
    <x v="2"/>
    <s v="Apr-2022"/>
    <s v="MW"/>
    <d v="2022-03-24T00:00:00"/>
    <d v="2022-03-25T00:00:00"/>
    <n v="536911879792"/>
    <m/>
    <m/>
    <d v="2022-03-23T00:00:00"/>
    <m/>
    <d v="2022-03-31T00:00:00"/>
    <d v="2022-04-08T00:00:00"/>
    <s v="W15-2022"/>
    <m/>
    <m/>
    <m/>
    <x v="2"/>
    <s v="21.RFI"/>
    <x v="13"/>
    <s v="08:04:22: RFIN_x000a_06:04:22-31:03:22: SRFIN_x000a_30:03:22: PONDASI OG_x000a_27:0:22-23:03:22: MOBDEMOB PREPARE CME_x000a_23:03:22-13:02:22: ESR PROCESS_x000a_11:02:22: SPK RECEIVED"/>
  </r>
  <r>
    <s v="SELELOS"/>
    <x v="4"/>
    <s v="TB"/>
    <s v="116°13.18.08'E"/>
    <s v="8°20.21.16'S"/>
    <n v="70"/>
    <s v="50/130/300"/>
    <n v="2022"/>
    <x v="5"/>
    <s v="Dusun Penjor Desa Ganggelang Kecamatan Gangga Kabupaten Lombok Utara Propinsi Nusa Tenggara Barat."/>
    <x v="0"/>
    <s v="NUS-NB-TJN-5384"/>
    <s v="GENGGELANG"/>
    <x v="1"/>
    <x v="0"/>
    <x v="0"/>
    <s v="BALINUSRA"/>
    <s v="Nusa Tenggara Barat"/>
    <s v="Kab. Lombok Utara"/>
    <n v="6618079"/>
    <d v="2022-03-11T00:00:00"/>
    <d v="2022-03-11T00:00:00"/>
    <n v="25"/>
    <x v="4"/>
    <d v="2022-04-10T00:00:00"/>
    <s v="W16-2022"/>
    <s v="Apr-2022"/>
    <s v="TBD"/>
    <s v="TBD"/>
    <s v="TBD"/>
    <d v="2022-04-30T00:00:00"/>
    <x v="2"/>
    <s v="Apr-2022"/>
    <d v="2022-04-30T00:00:00"/>
    <x v="2"/>
    <s v="Apr-2022"/>
    <s v="MW"/>
    <d v="2022-03-24T00:00:00"/>
    <d v="2022-03-25T00:00:00"/>
    <n v="441301097678"/>
    <n v="6.6"/>
    <m/>
    <d v="2022-03-22T00:00:00"/>
    <m/>
    <m/>
    <d v="2022-04-05T00:00:00"/>
    <s v="W15-2022"/>
    <m/>
    <m/>
    <m/>
    <x v="2"/>
    <s v="21.RFI"/>
    <x v="13"/>
    <s v="05:04:22: RFIN_x000a_03:04:22: ME OG_x000a_30:03:22: PONDASI OG_x000a_27:03:22: PREPARE CME_x000a_23:03:22-13:03:22: ESR PROCESS_x000a_11:02:22: SPK RECEIVED"/>
  </r>
  <r>
    <s v="BO-CIDADAP-CAMPAKA"/>
    <x v="4"/>
    <s v="TB"/>
    <s v="107°8.16.8'E"/>
    <s v="7°1.12.79'S"/>
    <n v="40"/>
    <s v="25/70/220"/>
    <n v="2022"/>
    <x v="5"/>
    <s v="Desa Cidadap Kp. Cikekep RT.006 RW.003, Kec. Campaka, Kab. Cianjur Prov. Jawa Barat"/>
    <x v="0"/>
    <s v="JAW-JB-CJR-4331"/>
    <s v="CAMPAKA_CIDADAP"/>
    <x v="1"/>
    <x v="0"/>
    <x v="2"/>
    <s v="JABAR"/>
    <s v="Jawa Barat"/>
    <s v="Kab. Cianjur"/>
    <n v="6618079"/>
    <d v="2022-03-11T00:00:00"/>
    <d v="2022-03-11T00:00:00"/>
    <n v="24"/>
    <x v="4"/>
    <d v="2022-04-10T00:00:00"/>
    <s v="W16-2022"/>
    <s v="Apr-2022"/>
    <s v="TBD"/>
    <s v="TBD"/>
    <s v="TBD"/>
    <d v="2022-04-30T00:00:00"/>
    <x v="2"/>
    <s v="Apr-2022"/>
    <d v="2022-04-30T00:00:00"/>
    <x v="2"/>
    <s v="Apr-2022"/>
    <s v="MW"/>
    <d v="2022-03-21T00:00:00"/>
    <d v="2022-03-23T00:00:00"/>
    <n v="536950533776"/>
    <n v="6.6"/>
    <m/>
    <d v="2022-03-22T00:00:00"/>
    <m/>
    <d v="2022-03-29T00:00:00"/>
    <d v="2022-04-04T00:00:00"/>
    <s v="W15-2022"/>
    <m/>
    <m/>
    <m/>
    <x v="2"/>
    <s v="21.RFI"/>
    <x v="13"/>
    <s v="04:04:22: RFIN_x000a_03:04:22-29:03:22: SRFIN, PLN_x000a_27:03:22: MOBDEMOB PREPARE CME_x000a_23:03:22-13:02:22: ESR PROCESS_x000a_11:02:22: SPK RECEIVED"/>
  </r>
  <r>
    <s v="CISOMPET"/>
    <x v="4"/>
    <s v="SMI"/>
    <s v="107°48.30.24'E"/>
    <s v="7°30.39.96'S"/>
    <n v="50"/>
    <s v="45/115/185"/>
    <n v="2022"/>
    <x v="5"/>
    <s v="Desa Neglasari RT.01 RW.11, Kec. Cisompet, Kab. Garut Prov. Jawa Barat"/>
    <x v="0"/>
    <s v="JAW-JB-GRT-4254"/>
    <s v="CISOMPET_NEGLASARI"/>
    <x v="1"/>
    <x v="0"/>
    <x v="2"/>
    <s v="JABAR"/>
    <s v="Jawa Barat"/>
    <s v="Kab. Garut"/>
    <n v="6618086"/>
    <d v="2022-03-11T00:00:00"/>
    <d v="2022-03-11T00:00:00"/>
    <n v="27"/>
    <x v="4"/>
    <d v="2022-04-10T00:00:00"/>
    <s v="W16-2022"/>
    <s v="Apr-2022"/>
    <s v="TBD"/>
    <s v="TBD"/>
    <s v="TBD"/>
    <d v="2022-04-30T00:00:00"/>
    <x v="2"/>
    <s v="Apr-2022"/>
    <d v="2022-04-30T00:00:00"/>
    <x v="2"/>
    <s v="Apr-2022"/>
    <s v="MW"/>
    <d v="2022-03-21T00:00:00"/>
    <d v="2022-03-23T00:00:00"/>
    <n v="532770754077"/>
    <n v="6.6"/>
    <m/>
    <d v="2022-03-22T00:00:00"/>
    <m/>
    <m/>
    <d v="2022-04-07T00:00:00"/>
    <s v="W15-2022"/>
    <m/>
    <m/>
    <m/>
    <x v="2"/>
    <s v="21.RFI"/>
    <x v="13"/>
    <s v="07:04:22: RFIN_x000a_06:04:22: SRFI &amp; STR_x000a_03:04:22: ME OG_x000a_30:03:22: PONDASI OG_x000a_27:03:22: MOBDEMOB PREPARE CME_x000a_23:03:22-13:02:22: ESR PROCESS_x000a_11:02:22: SPK RECEIVED"/>
  </r>
  <r>
    <s v="RANCAH"/>
    <x v="4"/>
    <s v="SKP"/>
    <s v="108°18.14.4'E"/>
    <s v="7°8.57.16'S"/>
    <n v="50"/>
    <s v="45/200/300"/>
    <n v="2022"/>
    <x v="5"/>
    <s v="Jl. Raya Kwali - Panjalu, Kec. Rancah, Kab. Ciamis Prov. Jawa Barat"/>
    <x v="0"/>
    <s v="JAW-JB-CMS-4293"/>
    <s v="CIOMAS"/>
    <x v="1"/>
    <x v="0"/>
    <x v="2"/>
    <s v="JABAR"/>
    <s v="Jawa Barat"/>
    <s v="Kab. Ciamis"/>
    <n v="6618082"/>
    <d v="2022-03-11T00:00:00"/>
    <d v="2022-03-11T00:00:00"/>
    <n v="27"/>
    <x v="4"/>
    <d v="2022-04-10T00:00:00"/>
    <s v="W16-2022"/>
    <s v="Apr-2022"/>
    <s v="TBD"/>
    <s v="TBD"/>
    <s v="TBD"/>
    <d v="2022-04-30T00:00:00"/>
    <x v="2"/>
    <s v="Apr-2022"/>
    <d v="2022-04-30T00:00:00"/>
    <x v="2"/>
    <s v="Apr-2022"/>
    <s v="MW"/>
    <d v="2022-03-21T00:00:00"/>
    <d v="2022-03-23T00:00:00"/>
    <n v="532513709188"/>
    <n v="6.6"/>
    <m/>
    <d v="2022-03-22T00:00:00"/>
    <m/>
    <m/>
    <d v="2022-04-07T00:00:00"/>
    <s v="W15-2022"/>
    <m/>
    <m/>
    <m/>
    <x v="2"/>
    <s v="21.RFI"/>
    <x v="13"/>
    <s v="07:04:22: RFIN_x000a_06:04:22: SRFI &amp; STR_x000a_03:04:22: ME OG_x000a_30:03:22: PONDASI OG_x000a_27:03:22: MOBDEMOB PREPARE CME_x000a_23:03:22-13:02:22: ESR PROCESS_x000a_11:02:22: SPK RECEIVED"/>
  </r>
  <r>
    <s v="ISLAMIC CENTER KOTA AGUNG"/>
    <x v="4"/>
    <s v="TB "/>
    <s v="104°38.37.97'E"/>
    <s v="5°29.14.5'S"/>
    <n v="50"/>
    <s v="35/115/300"/>
    <n v="2022"/>
    <x v="4"/>
    <s v="Jl. Islamic Center, Dukuh Cunggung RT.04/02, Kel. Kedamaian, Kec. Kota Agung, Kab. Tanggamus Prov. Lampung"/>
    <x v="0"/>
    <s v="SUM-LA-KOT-1087"/>
    <s v="KOTA_AGUNG_KEDAMAIAN"/>
    <x v="1"/>
    <x v="0"/>
    <x v="1"/>
    <s v="SUMBAGSEL"/>
    <s v="Lampung"/>
    <s v="Kab. Tanggamus"/>
    <n v="6617991"/>
    <d v="2022-01-28T00:00:00"/>
    <d v="2022-01-28T00:00:00"/>
    <n v="68"/>
    <x v="2"/>
    <d v="2022-02-27T00:00:00"/>
    <s v="W10-2022"/>
    <s v="Feb-2022"/>
    <s v="TBD"/>
    <s v="TBD"/>
    <s v="TBD"/>
    <d v="2022-04-30T00:00:00"/>
    <x v="2"/>
    <s v="Apr-2022"/>
    <d v="2022-04-30T00:00:00"/>
    <x v="2"/>
    <s v="Apr-2022"/>
    <s v="MW"/>
    <d v="2022-02-02T00:00:00"/>
    <d v="2022-02-03T00:00:00"/>
    <n v="172400482877"/>
    <n v="6.6"/>
    <m/>
    <d v="2022-03-22T00:00:00"/>
    <m/>
    <m/>
    <d v="2022-04-06T00:00:00"/>
    <s v="W15-2022"/>
    <m/>
    <m/>
    <s v="STIP RELEASED, GO CME"/>
    <x v="2"/>
    <s v="21.RFI"/>
    <x v="13"/>
    <s v="06:04:22: RFIN_x000a_03:04:22: PLN, CAN BE ACCELERATE TO APR_x000a_03:04:22-27:03:22: ME OG_x000a_23:03:22-09:03:22: BTS PONDASI OG_x000a_06:03:22-13:02:22: READY TO STO_x000a_09:02:22-07:02:22: NEED REVIEW POWER HUAWEI_x000a_06:02:22: NEED REVIEW TNP ALITA_x000a_02:02:22: NEED REVIEW RNP HUAWEI_x000a_30:01:22: ESR REVIEW, NEED REVIEW RNP HUAWEI_x000a_28:01:22: SPK RELEASED"/>
  </r>
  <r>
    <s v="DESA SUGI WARAS"/>
    <x v="4"/>
    <s v="TB "/>
    <s v="103°8.56.4'E"/>
    <s v="3°15.11.16'S"/>
    <n v="60"/>
    <s v="40/230/300"/>
    <n v="2022"/>
    <x v="4"/>
    <s v="Desa Sugih Waras,Kecamatan Suka Karya Kabupaten Musi Rawas, Provinsi Sumatera Selatan"/>
    <x v="0"/>
    <s v="SUM-SS-MBL-1202"/>
    <s v="SUKOWARNO"/>
    <x v="1"/>
    <x v="0"/>
    <x v="1"/>
    <s v="SUMBAGSEL"/>
    <s v="Sumatera Selatan"/>
    <s v="Kab. Musi Rawas"/>
    <n v="6617992"/>
    <d v="2022-01-28T00:00:00"/>
    <d v="2022-01-28T00:00:00"/>
    <n v="67"/>
    <x v="2"/>
    <d v="2022-02-27T00:00:00"/>
    <s v="W10-2022"/>
    <s v="Feb-2022"/>
    <s v="TBD"/>
    <s v="TBD"/>
    <s v="TBD"/>
    <d v="2022-04-30T00:00:00"/>
    <x v="2"/>
    <s v="Apr-2022"/>
    <d v="2022-04-30T00:00:00"/>
    <x v="2"/>
    <s v="Apr-2022"/>
    <s v="MW"/>
    <d v="2022-02-01T00:00:00"/>
    <d v="2022-02-02T00:00:00"/>
    <n v="147800877458"/>
    <n v="6.6"/>
    <m/>
    <d v="2022-03-22T00:00:00"/>
    <m/>
    <d v="2022-03-28T00:00:00"/>
    <d v="2022-04-05T00:00:00"/>
    <s v="W15-2022"/>
    <m/>
    <m/>
    <s v="STIP RELEASED, GO CME"/>
    <x v="2"/>
    <s v="21.RFI"/>
    <x v="13"/>
    <s v="05:04:22: RFIN_x000a_03:04:22: PLN, CAN BE ACCELERATE TO APR_x000a_03:04:22-28:03:22: SRFI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r>
  <r>
    <s v="DESA SERIANG"/>
    <x v="4"/>
    <s v="TB "/>
    <s v="103°8.38.4'E"/>
    <s v="3°9.53.86'S"/>
    <n v="50"/>
    <s v="160/270/340"/>
    <n v="2022"/>
    <x v="4"/>
    <s v="RT.01 Dusun 4 Desa Jaya Bakti Kec. Tuah Negeri Kab. Musi Rawas Prov. Sumsel"/>
    <x v="0"/>
    <s v="SUM-SS-MBL-1206"/>
    <s v="JAYA_BHAKTI"/>
    <x v="1"/>
    <x v="0"/>
    <x v="1"/>
    <s v="SUMBAGSEL"/>
    <s v="Sumatera Selatan"/>
    <s v="Kab. Musi Rawas"/>
    <n v="6617992"/>
    <d v="2022-01-28T00:00:00"/>
    <d v="2022-01-28T00:00:00"/>
    <n v="67"/>
    <x v="2"/>
    <d v="2022-02-27T00:00:00"/>
    <s v="W10-2022"/>
    <s v="Feb-2022"/>
    <s v="TBD"/>
    <s v="TBD"/>
    <s v="TBD"/>
    <d v="2022-04-30T00:00:00"/>
    <x v="2"/>
    <s v="Apr-2022"/>
    <d v="2022-04-30T00:00:00"/>
    <x v="2"/>
    <s v="Apr-2022"/>
    <s v="MW"/>
    <d v="2022-02-01T00:00:00"/>
    <d v="2022-02-02T00:00:00"/>
    <n v="147800877466"/>
    <n v="6.6"/>
    <m/>
    <d v="2022-03-22T00:00:00"/>
    <m/>
    <d v="2022-03-28T00:00:00"/>
    <d v="2022-04-05T00:00:00"/>
    <s v="W15-2022"/>
    <m/>
    <m/>
    <s v="STIP RELEASED, GO CME"/>
    <x v="2"/>
    <s v="21.RFI"/>
    <x v="13"/>
    <s v="05:04:22: RFIN_x000a_03:04:22: PLN, CAN BE ACCELERATE TO APR_x000a_03:04:22-28:03:22: SRFI_x000a_27:03:22-20:03:22: ME OG KWH KOSONG_x000a_16:03:22-09:03:22: BTS PONDASI OG_x000a_06:03:22-13:02:22: READY TO STO_x000a_09:02:22: NEED REVIEW CIVIL HUAWEI_x000a_08:02:22: NEED REVIEW TNP ALITA_x000a_06:02:22-02:02:22: NEED REVIEW RNP HUAWEI_x000a_30:01:22: ESR REVIEW, NEED REVIEW RNP HUAWEI_x000a_28:01:22: SPK RELEASED"/>
  </r>
  <r>
    <s v="DESA ANUGERAH"/>
    <x v="4"/>
    <s v="TB "/>
    <s v="103°43.58.87'E"/>
    <s v="4°30.55.08'S"/>
    <n v="40"/>
    <s v="70/270"/>
    <n v="2022"/>
    <x v="4"/>
    <s v="Dusun II, Desa Anugerah, Kec. Pulau Beringin, Kab. Ogan Komering Ulu Selatan, Prov. Sumatera Selatan"/>
    <x v="0"/>
    <s v="SUM-SS-MRD-1012"/>
    <s v="ANUGERAH_KEMU"/>
    <x v="1"/>
    <x v="0"/>
    <x v="1"/>
    <s v="SUMBAGSEL"/>
    <s v="Sumatera Selatan"/>
    <s v="Kab. Ogan Komering Ulu Se"/>
    <n v="6617992"/>
    <d v="2022-01-28T00:00:00"/>
    <d v="2022-01-28T00:00:00"/>
    <n v="67"/>
    <x v="2"/>
    <d v="2022-02-27T00:00:00"/>
    <s v="W10-2022"/>
    <s v="Feb-2022"/>
    <s v="TBD"/>
    <s v="TBD"/>
    <s v="TBD"/>
    <d v="2022-04-30T00:00:00"/>
    <x v="2"/>
    <s v="Apr-2022"/>
    <d v="2022-04-30T00:00:00"/>
    <x v="2"/>
    <s v="Apr-2022"/>
    <s v="MW"/>
    <d v="2022-02-01T00:00:00"/>
    <d v="2022-02-02T00:00:00"/>
    <n v="147700649244"/>
    <n v="6.6"/>
    <m/>
    <d v="2022-03-22T00:00:00"/>
    <m/>
    <m/>
    <d v="2022-04-05T00:00:00"/>
    <s v="W15-2022"/>
    <m/>
    <m/>
    <s v="STIP RELEASED, GO CME"/>
    <x v="2"/>
    <s v="21.RFI"/>
    <x v="13"/>
    <s v="05:04:22: RFIN_x000a_03:04:22: PLN, CAN BE ACCELERATE TO APR_x000a_03:04:22-30:03:22: PLN_x000a_27:03:22-16:03:22: ME O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MARGOSARI"/>
    <x v="4"/>
    <s v="SMI"/>
    <s v="104°53.0.56'E"/>
    <s v="5°16.14.48'S"/>
    <n v="60"/>
    <s v="100/210/355"/>
    <n v="2022"/>
    <x v="4"/>
    <s v="DESA MAGOSARI KEC PAGELARAN KAB TANGGAMUS PROP LAMPUNG"/>
    <x v="0"/>
    <s v="SUM-LA-PRW-1126"/>
    <s v="MARGOSARI"/>
    <x v="1"/>
    <x v="0"/>
    <x v="1"/>
    <s v="SUMBAGSEL"/>
    <s v="Lampung"/>
    <s v="Kab. Pringsewu"/>
    <n v="6617988"/>
    <d v="2022-01-28T00:00:00"/>
    <d v="2022-01-28T00:00:00"/>
    <n v="68"/>
    <x v="2"/>
    <d v="2022-02-27T00:00:00"/>
    <s v="W10-2022"/>
    <s v="Feb-2022"/>
    <s v="TBD"/>
    <s v="TBD"/>
    <s v="TBD"/>
    <d v="2022-04-30T00:00:00"/>
    <x v="2"/>
    <s v="Apr-2022"/>
    <d v="2022-04-30T00:00:00"/>
    <x v="2"/>
    <s v="Apr-2022"/>
    <s v="MW"/>
    <d v="2022-02-02T00:00:00"/>
    <d v="2022-02-03T00:00:00"/>
    <n v="172501123531"/>
    <n v="6.6"/>
    <m/>
    <d v="2022-03-22T00:00:00"/>
    <m/>
    <m/>
    <d v="2022-04-06T00:00:00"/>
    <s v="W15-2022"/>
    <m/>
    <m/>
    <s v="STIP RELEASED, GO CME"/>
    <x v="2"/>
    <s v="21.RFI"/>
    <x v="13"/>
    <s v="06:04:22: RFIN_x000a_03:04:22: PLN, CAN BE ACCELERATE TO APR_x000a_03:04:22-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DESA KARANG SAMBUNG"/>
    <x v="4"/>
    <s v="TB "/>
    <s v="104°44.16.08'E"/>
    <s v="4°0.21.53'S"/>
    <n v="50"/>
    <s v="35/190/255"/>
    <n v="2022"/>
    <x v="4"/>
    <s v="Karang Endah RT.007 RW.003 DesaKarang Endah, Kec. Semendawai Suku III, Kab. Ogan Komering Ulu Timur"/>
    <x v="0"/>
    <s v="SUM-SS-MPR-1274"/>
    <s v="SEMENDAWAI_SUKU_III_KARANG_ENDAH"/>
    <x v="1"/>
    <x v="0"/>
    <x v="1"/>
    <s v="SUMBAGSEL"/>
    <s v="Sumatera Selatan"/>
    <s v="Kab. Ogan Komering Ulu Ti"/>
    <n v="6617992"/>
    <d v="2022-01-28T00:00:00"/>
    <d v="2022-01-28T00:00:00"/>
    <n v="68"/>
    <x v="2"/>
    <d v="2022-02-27T00:00:00"/>
    <s v="W10-2022"/>
    <s v="Feb-2022"/>
    <s v="TBD"/>
    <s v="TBD"/>
    <s v="TBD"/>
    <d v="2022-04-30T00:00:00"/>
    <x v="2"/>
    <s v="Apr-2022"/>
    <d v="2022-04-30T00:00:00"/>
    <x v="2"/>
    <s v="Apr-2022"/>
    <s v="MW"/>
    <d v="2022-02-01T00:00:00"/>
    <d v="2022-02-02T00:00:00"/>
    <n v="149300217417"/>
    <n v="6.6"/>
    <m/>
    <d v="2022-03-22T00:00:00"/>
    <m/>
    <d v="2022-04-02T00:00:00"/>
    <d v="2022-04-06T00:00:00"/>
    <s v="W15-2022"/>
    <m/>
    <m/>
    <s v="STIP RELEASED, GO CME"/>
    <x v="2"/>
    <s v="21.RFI"/>
    <x v="13"/>
    <s v="06:04:22: RFIN_x000a_03:04:22: PLN, CAN BE ACCELERATE TO APR_x000a_03:04:22-02:04:22: S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r>
  <r>
    <s v="JALAN MESUJI"/>
    <x v="4"/>
    <s v="TB"/>
    <s v="102°55.44.4'E"/>
    <s v="1°2.36.53'S"/>
    <n v="50"/>
    <s v="20/230/320"/>
    <n v="2022"/>
    <x v="6"/>
    <s v="Jl. Sedap Malam  RT.009 RW.002, KEL/Desa Sri Agung, Kec. Batang Asam, Kab. Tanjung Jabung Barat. Provinsi Jambi"/>
    <x v="0"/>
    <s v="SUM-JA-KLT-0473"/>
    <s v="SRI_AGUNG"/>
    <x v="1"/>
    <x v="0"/>
    <x v="1"/>
    <s v="SUMBAGSEL"/>
    <s v="Jambi"/>
    <s v="Kab. Tanjung Jabung Barat"/>
    <n v="6617991"/>
    <d v="2022-01-28T00:00:00"/>
    <d v="2022-01-28T00:00:00"/>
    <n v="66"/>
    <x v="2"/>
    <d v="2022-02-27T00:00:00"/>
    <s v="W10-2022"/>
    <s v="Feb-2022"/>
    <s v="TBD"/>
    <s v="TBD"/>
    <s v="TBD"/>
    <d v="2022-04-30T00:00:00"/>
    <x v="2"/>
    <s v="Apr-2022"/>
    <d v="2022-04-30T00:00:00"/>
    <x v="2"/>
    <s v="Apr-2022"/>
    <s v="MW"/>
    <d v="2022-02-01T00:00:00"/>
    <d v="2022-02-02T00:00:00"/>
    <n v="143600998992"/>
    <n v="6.6"/>
    <m/>
    <d v="2022-03-22T00:00:00"/>
    <m/>
    <m/>
    <d v="2022-04-04T00:00:00"/>
    <s v="W15-2022"/>
    <m/>
    <m/>
    <s v="STIP RELEASED, GO CME"/>
    <x v="2"/>
    <s v="21.RFI"/>
    <x v="13"/>
    <s v="04:04:22: RFIN_x000a_03:04:22: PLN, CAN BE ACCELERATE TO APR_x000a_30:03:22: PLN_x000a_27:03:22-20:03:22: ME OG KWH KOSONG_x000a_16:03:22-09:03:22: BTS PONDASI OG_x000a_06:03:22-16:02:22: READY TO STO_x000a_13:02:22-09:02:22: READY TO DECLARE STO_x000a_06:02:22: NEED REVIEW TNP ALITA_x000a_02:02:22: NEED REVIEW RNP HUAWEI_x000a_30:01:22: ESR REVIEW, NEED REVIEW RNP HUAWEI_x000a_28:01:22: SPK RELEASED"/>
  </r>
  <r>
    <s v="LAMPUNG2G54"/>
    <x v="4"/>
    <s v="TB "/>
    <s v="104°46.55.92'E"/>
    <s v="4°42.42.41'S"/>
    <n v="50"/>
    <s v="20/180/290"/>
    <n v="2022"/>
    <x v="4"/>
    <s v="Desa Gedung Ketapang RT 05 RW 02, Kec. Sungkai Selatan, Kab Lampung Utara Prov. Lampung"/>
    <x v="0"/>
    <s v="SUM-LA-KTB-1146"/>
    <s v="GEDUNG_KETAPANG"/>
    <x v="1"/>
    <x v="0"/>
    <x v="1"/>
    <s v="SUMBAGSEL"/>
    <s v="Lampung"/>
    <s v="Kab. Lampung Utara"/>
    <n v="6617991"/>
    <d v="2022-01-28T00:00:00"/>
    <d v="2022-01-28T00:00:00"/>
    <n v="66"/>
    <x v="2"/>
    <d v="2022-02-27T00:00:00"/>
    <s v="W10-2022"/>
    <s v="Feb-2022"/>
    <s v="TBD"/>
    <s v="TBD"/>
    <s v="TBD"/>
    <d v="2022-04-30T00:00:00"/>
    <x v="2"/>
    <s v="Apr-2022"/>
    <d v="2022-04-30T00:00:00"/>
    <x v="2"/>
    <s v="Apr-2022"/>
    <s v="MW"/>
    <d v="2022-02-02T00:00:00"/>
    <d v="2022-02-03T00:00:00"/>
    <n v="173001525124"/>
    <n v="6.6"/>
    <m/>
    <d v="2022-03-22T00:00:00"/>
    <m/>
    <m/>
    <d v="2022-04-04T00:00:00"/>
    <s v="W15-2022"/>
    <m/>
    <m/>
    <s v="STIP RELEASED, GO CME"/>
    <x v="2"/>
    <s v="21.RFI"/>
    <x v="13"/>
    <s v="04:04:22: RFIN_x000a_03:04:22: PLN, CAN BE ACCELERATE TO APR_x000a_03:04:22-30:03:22: PLN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r>
  <r>
    <s v="PIUS3"/>
    <x v="4"/>
    <s v="TB "/>
    <s v="103°46.40.19'E"/>
    <s v="4°28.31.69'S"/>
    <n v="65"/>
    <s v="50/145/205"/>
    <n v="2022"/>
    <x v="4"/>
    <s v="Desa PengadonanKec. Kisam Hilir"/>
    <x v="0"/>
    <s v="SUM-SS-MRD-1007"/>
    <s v="PULAU_KEMILING"/>
    <x v="1"/>
    <x v="0"/>
    <x v="1"/>
    <s v="SUMBAGSEL"/>
    <s v="Sumatera Selatan"/>
    <s v="Kab. Ogan Komering Ulu Se"/>
    <n v="6617992"/>
    <d v="2022-01-28T00:00:00"/>
    <d v="2022-01-28T00:00:00"/>
    <n v="66"/>
    <x v="2"/>
    <d v="2022-02-27T00:00:00"/>
    <s v="W10-2022"/>
    <s v="Feb-2022"/>
    <s v="TBD"/>
    <s v="TBD"/>
    <s v="TBD"/>
    <d v="2022-04-30T00:00:00"/>
    <x v="2"/>
    <s v="Apr-2022"/>
    <d v="2022-04-30T00:00:00"/>
    <x v="2"/>
    <s v="Apr-2022"/>
    <s v="MW"/>
    <d v="2022-02-01T00:00:00"/>
    <d v="2022-02-02T00:00:00"/>
    <n v="147700649236"/>
    <n v="6.6"/>
    <m/>
    <d v="2022-03-22T00:00:00"/>
    <m/>
    <m/>
    <d v="2022-04-04T00:00:00"/>
    <s v="W15-2022"/>
    <m/>
    <m/>
    <s v="STIP RELEASED, GO CME"/>
    <x v="2"/>
    <s v="21.RFI"/>
    <x v="13"/>
    <s v="04:04:22: RFIN_x000a_03:04:22: PLN, CAN BE ACCELERATE TO APR_x000a_03:04:22-30:03:22: PLN_x000a_27:03:22-16:03:22: ME OG KWH KOSONG_x000a_13: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BUNGA MAYANG 2"/>
    <x v="4"/>
    <s v="TB "/>
    <s v="104°50.11.47'E"/>
    <s v="4°36.1.84'S"/>
    <n v="50"/>
    <s v="95/250/315"/>
    <n v="2022"/>
    <x v="4"/>
    <s v="Desa Kota napal RT. 02 RW. 03 Kec. Bunga Mayang Kab. Lampung Utara"/>
    <x v="0"/>
    <s v="SUM-LA-KTB-1147"/>
    <s v="KOTA_NAPAL"/>
    <x v="1"/>
    <x v="0"/>
    <x v="1"/>
    <s v="SUMBAGSEL"/>
    <s v="Lampung"/>
    <s v="Kab. Lampung Utara"/>
    <n v="6617991"/>
    <d v="2022-01-28T00:00:00"/>
    <d v="2022-01-28T00:00:00"/>
    <n v="66"/>
    <x v="2"/>
    <d v="2022-02-27T00:00:00"/>
    <s v="W10-2022"/>
    <s v="Feb-2022"/>
    <s v="TBD"/>
    <s v="TBD"/>
    <s v="TBD"/>
    <d v="2022-04-30T00:00:00"/>
    <x v="2"/>
    <s v="Apr-2022"/>
    <d v="2022-04-30T00:00:00"/>
    <x v="2"/>
    <s v="Apr-2022"/>
    <s v="MW"/>
    <d v="2022-02-02T00:00:00"/>
    <d v="2022-02-03T00:00:00"/>
    <n v="173001525132"/>
    <n v="6.6"/>
    <m/>
    <d v="2022-03-22T00:00:00"/>
    <m/>
    <m/>
    <d v="2022-04-04T00:00:00"/>
    <s v="W15-2022"/>
    <m/>
    <m/>
    <s v="STIP RELEASED, GO CME"/>
    <x v="2"/>
    <s v="21.RFI"/>
    <x v="13"/>
    <s v="04:04:22: RFIN_x000a_03:04:22: PLN, CAN BE ACCELERATE TO APR_x000a_03:04:22: ME OG &amp; PERKUATAN_x000a_30:03:22-13:03:22: STRENGTENING PARALEL CME_x000a_09:03:22: BTS PONDASI OG_x000a_06:03:22-09:02:22: STO RECALL_x000a_06:02:22: NEED REVIEW POWER HUAWEI_x000a_06:02:22: NEED REVIEW TNP ALITA_x000a_02:02:22: NEED REVIEW RNP HUAWEI_x000a_30:01:22: ESR REVIEW, NEED REVIEW RNP HUAWEI_x000a_28:01:22: SPK RELEASED"/>
  </r>
  <r>
    <s v="KAMPUNG UMBUL KUNCI"/>
    <x v="4"/>
    <s v="TB "/>
    <s v="105°13.38.03'E"/>
    <s v="5°28.11.96'S"/>
    <n v="60"/>
    <s v="145/200"/>
    <n v="2022"/>
    <x v="4"/>
    <s v="Jl. Kunci, Kel. Keteguhan, Kec. Teluk Betung Barat, Bandar Lampung.Kel. KeteguhanKec. Teluk Betung Selatan"/>
    <x v="0"/>
    <s v="SUM-LA-GDT-1132"/>
    <s v="JL_UMBUL_KUNCI_KETEGUHAN"/>
    <x v="1"/>
    <x v="0"/>
    <x v="1"/>
    <s v="SUMBAGSEL"/>
    <s v="Lampung"/>
    <s v="Kab. Pesawaran"/>
    <n v="6617991"/>
    <d v="2022-01-28T00:00:00"/>
    <d v="2022-01-28T00:00:00"/>
    <n v="70"/>
    <x v="2"/>
    <d v="2022-02-27T00:00:00"/>
    <s v="W10-2022"/>
    <s v="Feb-2022"/>
    <s v="TBD"/>
    <s v="TBD"/>
    <s v="TBD"/>
    <d v="2022-04-30T00:00:00"/>
    <x v="2"/>
    <s v="Apr-2022"/>
    <d v="2022-04-30T00:00:00"/>
    <x v="2"/>
    <s v="Apr-2022"/>
    <s v="MW"/>
    <d v="2022-02-02T00:00:00"/>
    <d v="2022-02-03T00:00:00"/>
    <n v="171802788465"/>
    <m/>
    <m/>
    <d v="2022-03-22T00:00:00"/>
    <m/>
    <m/>
    <d v="2022-04-08T00:00:00"/>
    <s v="W15-2022"/>
    <m/>
    <m/>
    <s v="NY STIP, ERM PROCESS"/>
    <x v="2"/>
    <s v="21.RFI"/>
    <x v="13"/>
    <s v="08:04:22: RFIN_x000a_06:04:22-03:04:22: PLN, CAN BE ACCELERATE TO APR_x000a_03:04:22-30:03:22: PLN_x000a_27:03:22-20:03:22: ME OG KWH KOSONG_x000a_16:03:22-09:03:22: BTS PONDASI OG_x000a_06:03:22-16:02:22: READY TO STO_x000a_13:02:22: NEED REVIEW POWER_x000a_09:02:22: NEED REVIEW TNP ALITA_x000a_06:02:22-02:02:22: NEED REVIEW RNP HUAWEI_x000a_30:01:22: ESR REVIEW, NEED REVIEW RNP HUAWEI_x000a_28:01:22: SPK RELEASED"/>
  </r>
  <r>
    <s v="MODUNG_ALAS_KOKON"/>
    <x v="4"/>
    <s v="TB"/>
    <s v="112°55.23.02'E"/>
    <s v="7°10.45.95'S"/>
    <n v="50"/>
    <s v="100/250/330"/>
    <n v="2022"/>
    <x v="4"/>
    <s v="Dusun Paser RT. - RW. - Desa Karang Anyar Kecamatan Modung Kabupaten Bangkalan"/>
    <x v="0"/>
    <s v="JAW-JI-BKL-4331"/>
    <s v="MODUNG_ALAS_KOKON"/>
    <x v="0"/>
    <x v="0"/>
    <x v="0"/>
    <s v="JATIM"/>
    <s v="Jawa Timur"/>
    <s v="Kab. Bangkalan"/>
    <n v="6617949"/>
    <d v="2022-01-25T00:00:00"/>
    <d v="2022-01-28T00:00:00"/>
    <n v="70"/>
    <x v="2"/>
    <d v="2022-06-24T00:00:00"/>
    <s v="W26-2022"/>
    <s v="Jun-2022"/>
    <s v="TBD"/>
    <s v="TBD"/>
    <s v="TBD"/>
    <d v="2022-04-30T00:00:00"/>
    <x v="2"/>
    <s v="Apr-2022"/>
    <d v="2022-04-30T00:00:00"/>
    <x v="2"/>
    <s v="Apr-2022"/>
    <s v="MW"/>
    <d v="2022-02-25T00:00:00"/>
    <d v="2022-03-01T00:00:00"/>
    <n v="517401350389"/>
    <n v="6.6"/>
    <m/>
    <d v="2022-03-21T00:00:00"/>
    <m/>
    <m/>
    <d v="2022-04-05T00:00:00"/>
    <s v="W15-2022"/>
    <m/>
    <m/>
    <s v="PRESITAC"/>
    <x v="2"/>
    <s v="21.RFI"/>
    <x v="13"/>
    <s v="05:04:22: RFIN_x000a_03:04:22: RFI, WAIT RFIN_x000a_30:03:22: POWER CONNECTION_x000a_27:03:22-20:03:22: SRFI_x000a_16:03:22: ERECTION_x000a_13:03:22-09:03:22: CURRING TIME_x000a_06:03:22-03:03:22: REBARRING OG_x000a_28:02:22-23:02:22: REKOM OG_x000a_20:02:22: REALISASI IW_x000a_16:02:22: IW CLEAR_x000a_13:02:22-04:02:22: VALIDASI RNP TNP OG, OK CANDICATE A&amp;C, PRIORITY CANDIDATE A_x000a_02:02:22-30:01:22: SURVEY OG_x000a_28:01:22: SPK RECEIVED FROM EMAIL LMS"/>
  </r>
  <r>
    <s v="BDGN-101"/>
    <x v="4"/>
    <s v="SKP"/>
    <s v="107°33.59.11'E"/>
    <s v="6°55.34.1'S"/>
    <n v="30"/>
    <s v="90/210/330"/>
    <n v="2022"/>
    <x v="4"/>
    <s v="Jl. Bojong Raya No.48, Kel. Caringin RT.09 RW.01, Kec. Bandung Kulon, Kota Bandung Prov. Jawa Barat"/>
    <x v="0"/>
    <s v="JAW-JB-BDG-4316"/>
    <s v="BANDUNG_KULON_CIBUNTU"/>
    <x v="1"/>
    <x v="0"/>
    <x v="2"/>
    <s v="JABAR"/>
    <s v="Jawa Barat"/>
    <s v="Kota Bandung"/>
    <n v="6617983"/>
    <d v="2022-01-28T00:00:00"/>
    <d v="2022-01-28T00:00:00"/>
    <n v="62"/>
    <x v="2"/>
    <d v="2022-02-27T00:00:00"/>
    <s v="W10-2022"/>
    <s v="Feb-2022"/>
    <d v="2022-03-29T00:00:00"/>
    <s v="W14-2022"/>
    <s v="Mar-2022"/>
    <d v="2022-04-26T00:00:00"/>
    <x v="2"/>
    <s v="Apr-2022"/>
    <d v="2022-04-26T00:00:00"/>
    <x v="2"/>
    <s v="Apr-2022"/>
    <s v="MW"/>
    <d v="2022-02-02T00:00:00"/>
    <d v="2022-02-03T00:00:00"/>
    <n v="535556218987"/>
    <m/>
    <m/>
    <d v="2022-03-21T00:00:00"/>
    <m/>
    <m/>
    <d v="2022-03-31T00:00:00"/>
    <s v="W14-2022"/>
    <m/>
    <m/>
    <s v="NY STIP, ERM PROCESS"/>
    <x v="2"/>
    <s v="21.RFI"/>
    <x v="13"/>
    <s v="31:03:22: RFIN_x000a_30:03:22-27:03:22: ME OG_x000a_23:03:22-13:03:22: PONDASI OG_x000a_09:02:22: MOBDEMOB_x000a_06:03:22: NEED REVIEW TNP_x000a_23:02:22-02:02:22: NEED REVIEW RNP HUAWEI_x000a_30:01:22: ESR REVIEW, NEED REVIEW RNP HUAWEI_x000a_28:01:22: SPK RELEASED"/>
  </r>
  <r>
    <s v="MODUNG_SRABI_BARAT"/>
    <x v="4"/>
    <s v="TB"/>
    <s v="113°1.52.32'E"/>
    <s v="7°10.56.28'S"/>
    <n v="50"/>
    <s v="20/190/250"/>
    <n v="2022"/>
    <x v="4"/>
    <s v="Dusun Blireng Rt. _ Rw. - Desa Srabi Timur Kecamatan Modung  Kabupaten Bangkalan Provinsi Jawa Timur"/>
    <x v="0"/>
    <s v="JAW-JI-BKL-4325"/>
    <s v="MODUNG_SRABI_BARAT"/>
    <x v="0"/>
    <x v="0"/>
    <x v="0"/>
    <s v="JATIM"/>
    <s v="Jawa Timur"/>
    <s v="Kab. Bangkalan"/>
    <n v="6617949"/>
    <d v="2022-01-25T00:00:00"/>
    <d v="2022-01-28T00:00:00"/>
    <n v="76"/>
    <x v="2"/>
    <d v="2022-06-24T00:00:00"/>
    <s v="W26-2022"/>
    <s v="Jun-2022"/>
    <s v="TBD"/>
    <s v="TBD"/>
    <s v="TBD"/>
    <d v="2022-04-30T00:00:00"/>
    <x v="2"/>
    <s v="Apr-2022"/>
    <d v="2022-04-30T00:00:00"/>
    <x v="2"/>
    <s v="Apr-2022"/>
    <s v="MW"/>
    <d v="2022-02-25T00:00:00"/>
    <d v="2022-03-01T00:00:00"/>
    <s v="MG"/>
    <m/>
    <m/>
    <d v="2022-03-21T00:00:00"/>
    <m/>
    <m/>
    <d v="2022-04-11T00:00:00"/>
    <s v="W16-2022"/>
    <m/>
    <m/>
    <m/>
    <x v="2"/>
    <s v="21.RFI"/>
    <x v="13"/>
    <s v="11:04:22: RFIN_x000a_10:04:22-03:04:22: RFI, WAIT RFIN_x000a_30:03:22-23:03:22: SRFI_x000a_20:03:22: SRFI, WAITING STO &amp; PLN CONNECTION_x000a_13:03:22: ERECTION_x000a_09:03:22: CURRING TIME_x000a_06:03:22-03:03:22: REBARRING OG_x000a_28:02:22-23:02:22: REKOM OG_x000a_20:02:22: REALISASI IW_x000a_16:02:22: IW CLEAR_x000a_13:02:22-04:02:22: VALIDASI RNP TNP OG, OK ABC, PRIORITY B_x000a_02:02:22-30:01:22: SURVEY OG_x000a_28:01:22: SPK RECEIVED FROM EMAIL LMS"/>
  </r>
  <r>
    <s v="PEKADDAN_GALIS"/>
    <x v="4"/>
    <s v="TB"/>
    <s v="112°57.10.22'E"/>
    <s v="7°7.27.48'S"/>
    <n v="50"/>
    <s v="70/170/290"/>
    <n v="2022"/>
    <x v="6"/>
    <s v="Dusun Bates RT. - RW. - Desa Pekadan Kecamatan Galis Kabupaten Bangkalan Provinsi Jawa Timur"/>
    <x v="0"/>
    <s v="JAW-JI-BKL-4327"/>
    <s v="PEKADDAN_GALIS"/>
    <x v="0"/>
    <x v="0"/>
    <x v="0"/>
    <s v="JATIM"/>
    <s v="Jawa Timur"/>
    <s v="Kab. Bangkalan"/>
    <n v="6617949"/>
    <d v="2022-01-25T00:00:00"/>
    <d v="2022-01-28T00:00:00"/>
    <n v="76"/>
    <x v="2"/>
    <d v="2022-06-24T00:00:00"/>
    <s v="W26-2022"/>
    <s v="Jun-2022"/>
    <s v="TBD"/>
    <s v="TBD"/>
    <s v="TBD"/>
    <d v="2022-04-30T00:00:00"/>
    <x v="2"/>
    <s v="Apr-2022"/>
    <d v="2022-04-30T00:00:00"/>
    <x v="2"/>
    <s v="Apr-2022"/>
    <s v="MW"/>
    <d v="2022-02-25T00:00:00"/>
    <d v="2022-03-01T00:00:00"/>
    <s v="MG"/>
    <m/>
    <m/>
    <d v="2022-03-21T00:00:00"/>
    <m/>
    <m/>
    <d v="2022-04-11T00:00:00"/>
    <s v="W16-2022"/>
    <m/>
    <m/>
    <m/>
    <x v="2"/>
    <s v="21.RFI"/>
    <x v="13"/>
    <s v="11:04:22: RFIN_x000a_10:04:22-03:04:22: RFI, WAIT RFIN_x000a_30:03:22-27:03:22: SRFI_x000a_23:03:22-20:03:22: ERECTION_x000a_16:03:22-13:03:22: CURRING TIME_x000a_09:03:22: REBARRING_x000a_06:03:22-03:03:22: EXCAVATION OG_x000a_28:02:22-23:02:22: REKOM OG_x000a_20:02:22: REALISASI IW_x000a_16:02:22: IW CLEAR_x000a_13:02:22-04:02:22: VALIDASI RNP TNP OG, OK A&amp;B, PRIORITY A_x000a_02:02:22-30:01:22: SURVEY OG_x000a_28:01:22: SPK RECEIVED FROM EMAIL LMS"/>
  </r>
  <r>
    <s v="MAJAPAHIT"/>
    <x v="4"/>
    <s v="SMI"/>
    <s v="105°14.40.9'E"/>
    <s v="4°59.28.2'S"/>
    <n v="60"/>
    <s v="5/140/210"/>
    <n v="2022"/>
    <x v="4"/>
    <s v="Dusun V RT.03 RW.02 Kel. Mojopahit Kec. Punggur, Kab. Lampung Tengah Prov. Lampung"/>
    <x v="0"/>
    <s v="SUM-LA-GNS-1139"/>
    <s v="MOJOPAHIT"/>
    <x v="1"/>
    <x v="0"/>
    <x v="1"/>
    <s v="SUMBAGSEL"/>
    <s v="Lampung"/>
    <s v="Kab. Lampung Tengah"/>
    <n v="6617988"/>
    <d v="2022-01-28T00:00:00"/>
    <d v="2022-01-28T00:00:00"/>
    <n v="59"/>
    <x v="1"/>
    <d v="2022-02-27T00:00:00"/>
    <s v="W10-2022"/>
    <s v="Feb-2022"/>
    <s v="TBD"/>
    <s v="TBD"/>
    <s v="TBD"/>
    <d v="2022-03-31T00:00:00"/>
    <x v="1"/>
    <s v="Mar-2022"/>
    <d v="2022-03-31T00:00:00"/>
    <x v="1"/>
    <s v="Mar-2022"/>
    <s v="MW"/>
    <d v="2022-02-02T00:00:00"/>
    <d v="2022-02-03T00:00:00"/>
    <n v="172801526265"/>
    <n v="6.6"/>
    <m/>
    <d v="2022-03-22T00:00:00"/>
    <m/>
    <m/>
    <d v="2022-03-28T00:00:00"/>
    <s v="W14-2022"/>
    <m/>
    <m/>
    <s v="STIP RELEASED, GO CME"/>
    <x v="2"/>
    <s v="21.RFI"/>
    <x v="13"/>
    <s v="28:03:22: RFIN_x000a_27:03:22: PLN CONNECTION OG_x000a_23:03:22-20:03:22: ME OG_x000a_16: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TBG LOMPOE TEMPE"/>
    <x v="4"/>
    <s v="SKP"/>
    <s v="119°53.17.16'E"/>
    <s v="4°10.39.47'S"/>
    <n v="60"/>
    <s v="10/180/250"/>
    <n v="2022"/>
    <x v="4"/>
    <s v="Dusun Lompoe RT 001 RW 004 Desa Tellulimpoe Kec. Mario Riowa Kab. Soppeng"/>
    <x v="0"/>
    <s v="SUL-SN-WNS-0977"/>
    <s v="TELLULIMPOE_MARIORIAWA"/>
    <x v="1"/>
    <x v="0"/>
    <x v="0"/>
    <s v="SULAWESI"/>
    <s v="Sulawesi Selatan"/>
    <s v="Kab. Soppeng"/>
    <n v="6617983"/>
    <d v="2022-01-28T00:00:00"/>
    <d v="2022-01-28T00:00:00"/>
    <n v="61"/>
    <x v="2"/>
    <d v="2022-02-27T00:00:00"/>
    <s v="W10-2022"/>
    <s v="Feb-2022"/>
    <d v="2022-03-17T00:00:00"/>
    <s v="W12-2022"/>
    <s v="Mar-2022"/>
    <d v="2022-03-31T00:00:00"/>
    <x v="1"/>
    <s v="Mar-2022"/>
    <d v="2022-03-31T00:00:00"/>
    <x v="1"/>
    <s v="Mar-2022"/>
    <s v="MW"/>
    <d v="2022-02-02T00:00:00"/>
    <d v="2022-02-03T00:00:00"/>
    <n v="325600251228"/>
    <m/>
    <m/>
    <d v="2022-03-21T00:00:00"/>
    <m/>
    <d v="2022-03-17T00:00:00"/>
    <d v="2022-03-30T00:00:00"/>
    <s v="W14-2022"/>
    <m/>
    <m/>
    <s v="STIP RELEASED, GO CME"/>
    <x v="2"/>
    <s v="21.RFI"/>
    <x v="13"/>
    <s v="30:03:22: RFIN_x000a_27:03:22-17:03:22: SRFIN_x000a_16:03:22: SRFI_x000a_13:03:22: ME OG_x000a_09:03:22: BTS PONDASI OG_x000a_06:03:22-09:02:22: STO RECALL_x000a_06:02:22: NEED REVIEW POWER HUAWEI_x000a_06:02:22: NEED REVIEW TNP ALITA_x000a_02:02:22: NEED REVIEW RNP HUAWEI_x000a_30:01:22: ESR REVIEW, NEED REVIEW RNP HUAWEI_x000a_28:01:22: SPK RELEASED"/>
  </r>
  <r>
    <s v="HCPTSS-212369"/>
    <x v="4"/>
    <s v="SKP"/>
    <s v="119°51.21.35'E"/>
    <s v="4°6.32.87'S"/>
    <n v="60"/>
    <s v="150/240/330"/>
    <n v="2022"/>
    <x v="4"/>
    <s v="Jl. Poros Sidrap Km 28 No.3, Kampung Laulaweng Rt.02/002 Kel. Monorasalo, Kec. Marioriawa, Kab. Soppeng Prov. Sulawesi Selatan"/>
    <x v="0"/>
    <s v="SUL-SN-WNS-0988"/>
    <s v="LARINGGI_MARIORIAWA"/>
    <x v="1"/>
    <x v="0"/>
    <x v="0"/>
    <s v="SULAWESI"/>
    <s v="Sulawesi Selatan"/>
    <s v="Kab. Soppeng"/>
    <n v="6617983"/>
    <d v="2022-01-28T00:00:00"/>
    <d v="2022-01-28T00:00:00"/>
    <n v="59"/>
    <x v="1"/>
    <d v="2022-02-27T00:00:00"/>
    <s v="W10-2022"/>
    <s v="Feb-2022"/>
    <d v="2022-03-17T00:00:00"/>
    <s v="W12-2022"/>
    <s v="Mar-2022"/>
    <d v="2022-03-31T00:00:00"/>
    <x v="1"/>
    <s v="Mar-2022"/>
    <d v="2022-03-31T00:00:00"/>
    <x v="1"/>
    <s v="Mar-2022"/>
    <s v="MW"/>
    <d v="2022-02-02T00:00:00"/>
    <d v="2022-02-03T00:00:00"/>
    <n v="325600251244"/>
    <m/>
    <m/>
    <d v="2022-03-21T00:00:00"/>
    <m/>
    <d v="2022-03-17T00:00:00"/>
    <d v="2022-03-28T00:00:00"/>
    <s v="W14-2022"/>
    <m/>
    <m/>
    <s v="STIP RELEASED, GO CME"/>
    <x v="2"/>
    <s v="21.RFI"/>
    <x v="13"/>
    <s v="28:03:22: RFIN_x000a_27:03:22-17:03:22: SRFIN_x000a_16:03:22: SRFI_x000a_13:03:22: ME OG_x000a_09:03:22: BTS PONDASI OG_x000a_06:03:22-09:02:22: STO RECALL_x000a_06:02:22: NEED REVIEW POWER HUAWEI_x000a_06:02:22: NEED REVIEW TNP ALITA_x000a_02:02:22: NEED REVIEW RNP HUAWEI_x000a_30:01:22: ESR REVIEW, NEED REVIEW RNP HUAWEI_x000a_28:01:22: SPK RELEASED"/>
  </r>
  <r>
    <s v="TBG LAMASI PANTAI"/>
    <x v="4"/>
    <s v="SKP"/>
    <s v="120°13.15.24'E"/>
    <s v="2°55.9.19'S"/>
    <n v="50"/>
    <s v="0/150/270"/>
    <n v="2022"/>
    <x v="4"/>
    <s v="Dusun Lamasi Pantai desa Lamasi Pantai kec. Walenrang timur kab.Luwu Prop. Sulsel_x000a__x000a_"/>
    <x v="0"/>
    <s v="SUL-SN-PLP-1343"/>
    <s v="LAMASI_PANTAI_WALENRANG_TIMUR"/>
    <x v="1"/>
    <x v="0"/>
    <x v="0"/>
    <s v="SULAWESI"/>
    <s v="Sulawesi Selatan"/>
    <s v="Kab. Luwu"/>
    <n v="6617983"/>
    <d v="2022-01-28T00:00:00"/>
    <d v="2022-01-28T00:00:00"/>
    <n v="58"/>
    <x v="1"/>
    <d v="2022-02-27T00:00:00"/>
    <s v="W10-2022"/>
    <s v="Feb-2022"/>
    <d v="2022-03-09T00:00:00"/>
    <s v="W11-2022"/>
    <s v="Mar-2022"/>
    <d v="2022-03-31T00:00:00"/>
    <x v="1"/>
    <s v="Mar-2022"/>
    <d v="2022-03-31T00:00:00"/>
    <x v="1"/>
    <s v="Mar-2022"/>
    <s v="MW"/>
    <d v="2022-02-02T00:00:00"/>
    <d v="2022-02-03T00:00:00"/>
    <n v="326101082237"/>
    <n v="6.6"/>
    <m/>
    <d v="2022-03-21T00:00:00"/>
    <m/>
    <d v="2022-03-09T00:00:00"/>
    <d v="2022-03-27T00:00:00"/>
    <s v="W14-2022"/>
    <m/>
    <m/>
    <s v="STIP RELEASED, GO CME"/>
    <x v="2"/>
    <s v="21.RFI"/>
    <x v="13"/>
    <s v="27:03:22: RFIN_x000a_27:03:22-13:03:22: PROCESS CONNECTION PLN TO PLN WILAYAH_x000a_09:03:22: SRFI, PLN CONNECTION_x000a_06:03:22-09:02:22: STO RECALL_x000a_06:02:22: NEED REVIEW POWER HUAWEI_x000a_06:02:22: NEED REVIEW TNP ALITA_x000a_02:02:22: NEED REVIEW RNP HUAWEI_x000a_30:01:22: ESR REVIEW, NEED REVIEW RNP HUAWEI_x000a_28:01:22: SPK RELEASED"/>
  </r>
  <r>
    <s v="KALIKEJAMBON"/>
    <x v="3"/>
    <s v="SKP"/>
    <s v="112°15.12.71'E"/>
    <s v="7°29.39.66'S"/>
    <n v="50"/>
    <s v="110/190/340"/>
    <n v="2021"/>
    <x v="3"/>
    <s v="Jl. Melati RT.01 RW.03 Ds. Kedunglosari Kec. Tembelang, Kab. Jombang Prov. Jawa Timur"/>
    <x v="0"/>
    <s v="JAW-JI-JBG-4167"/>
    <s v="TEMBELANG KEDUNGLOSARI"/>
    <x v="1"/>
    <x v="0"/>
    <x v="0"/>
    <s v="JATIM"/>
    <s v="Jawa Timur"/>
    <s v="Kab. Jombang"/>
    <n v="6617454"/>
    <d v="2021-08-09T00:00:00"/>
    <m/>
    <n v="77"/>
    <x v="2"/>
    <d v="2021-09-08T00:00:00"/>
    <s v="W37-2021"/>
    <s v="Sep-2021"/>
    <d v="2021-09-07T00:00:00"/>
    <s v="W37-2021"/>
    <s v="Sep-2021"/>
    <d v="2021-10-26T00:00:00"/>
    <x v="23"/>
    <s v="Oct-2021"/>
    <d v="2021-10-26T00:00:00"/>
    <x v="20"/>
    <s v="Oct-2021"/>
    <s v="MW"/>
    <d v="2021-09-04T00:00:00"/>
    <m/>
    <s v="514531761377"/>
    <n v="6.6"/>
    <m/>
    <d v="2021-10-04T00:00:00"/>
    <m/>
    <d v="2021-09-25T00:00:00"/>
    <d v="2021-10-25T00:00:00"/>
    <s v="W44-2021"/>
    <m/>
    <m/>
    <m/>
    <x v="2"/>
    <s v="21.RFI"/>
    <x v="13"/>
    <s v="25:10:21: RFIN_x000a_20:10:21-15:09:21: SRFI_x000a_13:09:21: 08:09:21: PONDASI OG_x000a_06:09:21: CME PREPARATION_x000a_30:08:21:25:08:21:22:08:21: 18:08:21: READY TO DECLARE STO_x000a_16:08:21: NEED REVIEW CIVIL HTI_x000a_09:08:21: 04:08:21 : SPK COLO RELEASED, ERM PROSES"/>
  </r>
  <r>
    <s v="MODUNG"/>
    <x v="4"/>
    <s v="SMI"/>
    <s v="112°56.24.72'E"/>
    <s v="7°11.18.49'S"/>
    <n v="70"/>
    <s v="0/100/300"/>
    <n v="2022"/>
    <x v="4"/>
    <s v="Desa Modung, Kampung Modung Temor Kec. Modung, Kab. Bangkalan Prov. Jawa Timur"/>
    <x v="0"/>
    <s v="JAW-JI-BKL-4321"/>
    <s v="MODUNG_KWANYAR"/>
    <x v="1"/>
    <x v="0"/>
    <x v="0"/>
    <s v="JATIM"/>
    <s v="Jawa Timur"/>
    <s v="Kab. Bangkalan"/>
    <n v="6617988"/>
    <d v="2022-01-28T00:00:00"/>
    <d v="2022-01-28T00:00:00"/>
    <n v="55"/>
    <x v="1"/>
    <d v="2022-02-27T00:00:00"/>
    <s v="W10-2022"/>
    <s v="Feb-2022"/>
    <d v="2022-03-30T00:00:00"/>
    <s v="W14-2022"/>
    <s v="Mar-2022"/>
    <d v="2022-04-30T00:00:00"/>
    <x v="2"/>
    <s v="Apr-2022"/>
    <d v="2022-04-30T00:00:00"/>
    <x v="2"/>
    <s v="Apr-2022"/>
    <s v="MW"/>
    <d v="2022-02-02T00:00:00"/>
    <d v="2022-02-03T00:00:00"/>
    <n v="515402569749"/>
    <n v="6.6"/>
    <m/>
    <d v="2022-03-21T00:00:00"/>
    <m/>
    <d v="2022-03-22T00:00:00"/>
    <d v="2022-03-24T00:00:00"/>
    <s v="W13-2022"/>
    <m/>
    <m/>
    <s v="STIP RELEASED, GO CME"/>
    <x v="2"/>
    <s v="21.RFI"/>
    <x v="13"/>
    <s v="24:03:22: RFIN_x000a_23:03:22-22:03:22: SRFI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MARON"/>
    <x v="4"/>
    <s v="SMI"/>
    <s v="112°3.25.2'E"/>
    <s v="8°11.47.22'S"/>
    <n v="70"/>
    <s v="105/215/290"/>
    <n v="2022"/>
    <x v="4"/>
    <s v="Desa Maron RT.03/RW.01, Kec. Kademangan, Kab. Blitar Prov. Jawa Timur"/>
    <x v="0"/>
    <s v="JAW-JI-KNR-4289"/>
    <s v="KADEMANGAN_MARON"/>
    <x v="1"/>
    <x v="0"/>
    <x v="0"/>
    <s v="JATIM"/>
    <s v="Jawa Timur"/>
    <s v="Kab. Blitar"/>
    <n v="6617988"/>
    <d v="2022-01-28T00:00:00"/>
    <d v="2022-01-28T00:00:00"/>
    <n v="55"/>
    <x v="1"/>
    <d v="2022-02-27T00:00:00"/>
    <s v="W10-2022"/>
    <s v="Feb-2022"/>
    <d v="2022-03-16T00:00:00"/>
    <s v="W12-2022"/>
    <s v="Mar-2022"/>
    <d v="2022-03-31T00:00:00"/>
    <x v="1"/>
    <s v="Mar-2022"/>
    <d v="2022-03-31T00:00:00"/>
    <x v="1"/>
    <s v="Mar-2022"/>
    <s v="MW"/>
    <d v="2022-02-02T00:00:00"/>
    <d v="2022-02-03T00:00:00"/>
    <n v="514091940243"/>
    <n v="6.6"/>
    <m/>
    <d v="2022-03-21T00:00:00"/>
    <m/>
    <d v="2022-03-16T00:00:00"/>
    <d v="2022-03-24T00:00:00"/>
    <s v="W13-2022"/>
    <m/>
    <m/>
    <s v="STIP RELEASED, GO CME"/>
    <x v="2"/>
    <s v="21.RFI"/>
    <x v="13"/>
    <s v="24:03:22: RFIN_x000a_23:03:22-16:03:22: SRFI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IBS KAYANGAN SOPENG"/>
    <x v="4"/>
    <s v="TB"/>
    <s v="119°53.14.35'E"/>
    <s v="4°21.38.16'S"/>
    <n v="60"/>
    <s v="40/170/280"/>
    <n v="2022"/>
    <x v="6"/>
    <s v="Jl. Kayangan, Kelurahan Lemba, Kecamatan Lalabata, Kabupaten Soppeng, Provinsi Sulawesi Selatan_x000a__x000a_"/>
    <x v="0"/>
    <s v="SUL-SN-WNS-0973"/>
    <s v="KELURAHAN_LEMBA_LALABATA"/>
    <x v="1"/>
    <x v="0"/>
    <x v="0"/>
    <s v="SULAWESI"/>
    <s v="Sulawesi Selatan"/>
    <s v="Kab. Soppeng"/>
    <n v="6617991"/>
    <d v="2022-01-28T00:00:00"/>
    <d v="2022-01-28T00:00:00"/>
    <n v="55"/>
    <x v="1"/>
    <d v="2022-02-27T00:00:00"/>
    <s v="W10-2022"/>
    <s v="Feb-2022"/>
    <d v="2022-03-08T00:00:00"/>
    <s v="W11-2022"/>
    <s v="Mar-2022"/>
    <d v="2022-03-31T00:00:00"/>
    <x v="1"/>
    <s v="Mar-2022"/>
    <d v="2022-03-31T00:00:00"/>
    <x v="1"/>
    <s v="Mar-2022"/>
    <s v="MW"/>
    <d v="2022-02-02T00:00:00"/>
    <d v="2022-02-03T00:00:00"/>
    <n v="325600251199"/>
    <n v="6.6"/>
    <m/>
    <d v="2022-03-21T00:00:00"/>
    <m/>
    <d v="2022-03-08T00:00:00"/>
    <d v="2022-03-24T00:00:00"/>
    <s v="W13-2022"/>
    <m/>
    <m/>
    <s v="STIP RELEASED, GO CME"/>
    <x v="2"/>
    <s v="21.RFI"/>
    <x v="13"/>
    <s v="24:03:22: RFIN_x000a_23:03:22: PLN CONNECTION_x000a_20:03:22-13:03:22: PROSES CONNCET PLN &amp; WAIT STO_x000a_09:03:22: SRFI, PLN CONNECTION_x000a_06:03:22-09:02:22: CME PREPARATION -&gt; STO RECALL_x000a_06:02:22: NEED REVIEW POWER HUAWEI_x000a_02:02:22: NEED REVIEW TNP ALITA_x000a_30:01:22: ESR REVIEW, NEED REVIEW RNP HUAWEI_x000a_28:01:22: SPK RELEASED"/>
  </r>
  <r>
    <s v="PONPES GONTOR 3 KEDIRI"/>
    <x v="4"/>
    <s v="SKP"/>
    <s v="112°6.15.48'E"/>
    <s v="7°49.8.98'S"/>
    <n v="40"/>
    <s v="40/195/300"/>
    <n v="2022"/>
    <x v="4"/>
    <s v="Jl. Pondok Gg.1, Desa Besuk Rt.006 Rw.003 Kec.Gurah, Kab.Kediri Prov.Jawa Timur"/>
    <x v="0"/>
    <s v="JAW-JI-KDR-4330"/>
    <s v="GURAH_BESUK"/>
    <x v="1"/>
    <x v="0"/>
    <x v="0"/>
    <s v="JATIM"/>
    <s v="Jawa Timur"/>
    <s v="Kab. Kediri"/>
    <n v="6617983"/>
    <d v="2022-01-28T00:00:00"/>
    <d v="2022-01-28T00:00:00"/>
    <n v="55"/>
    <x v="1"/>
    <d v="2022-02-27T00:00:00"/>
    <s v="W10-2022"/>
    <s v="Feb-2022"/>
    <d v="2022-03-16T00:00:00"/>
    <s v="W12-2022"/>
    <s v="Mar-2022"/>
    <d v="2022-03-31T00:00:00"/>
    <x v="1"/>
    <s v="Mar-2022"/>
    <d v="2022-03-31T00:00:00"/>
    <x v="1"/>
    <s v="Mar-2022"/>
    <s v="MW"/>
    <d v="2022-02-02T00:00:00"/>
    <d v="2022-02-03T00:00:00"/>
    <n v="514101105388"/>
    <n v="6.6"/>
    <m/>
    <d v="2022-03-21T00:00:00"/>
    <m/>
    <d v="2022-03-16T00:00:00"/>
    <d v="2022-03-24T00:00:00"/>
    <s v="W13-2022"/>
    <m/>
    <m/>
    <s v="NY STIP, ERM PROCESS"/>
    <x v="2"/>
    <s v="21.RFI"/>
    <x v="13"/>
    <s v="24:03:22: RFIN_x000a_23:03:22: PLN CONNECTION OG20:03:22-16:03:22: SRFI, WAIT STO &amp; PLN CONNECTION_x000a_16:03:22-13:03:22: PARALEL STRENGTENING_x000a_09:03:22: PONDASI OG_x000a_06:03:22: NEED REVIEW CIVIL_x000a_23:02:22-20:02:22: NEED REVIEW TNP_x000a_16:02:22-02:02:22: NEED REVIEW RNP HUAWEI_x000a_30:01:22: ESR REVIEW, NEED REVIEW RNP HUAWEI_x000a_28:01:22: SPK RELEASED"/>
  </r>
  <r>
    <s v="BAGAWAN TABARI KEDIRI"/>
    <x v="4"/>
    <s v="SKP"/>
    <s v="112°5.13.2'E"/>
    <s v="7°47.24.0'S"/>
    <n v="40"/>
    <s v="105/225/295"/>
    <n v="2022"/>
    <x v="4"/>
    <s v="Jl. Teratai RT.002 RW.002 Ds. Kambingan Kec. Pagu, Kab. Kediri Prov. Jawa Timur"/>
    <x v="0"/>
    <s v="JAW-JI-KDR-4332"/>
    <s v="PAGU_KAMBINGAN"/>
    <x v="1"/>
    <x v="0"/>
    <x v="0"/>
    <s v="JATIM"/>
    <s v="Jawa Timur"/>
    <s v="Kab. Kediri"/>
    <n v="6617983"/>
    <d v="2022-01-28T00:00:00"/>
    <d v="2022-01-28T00:00:00"/>
    <n v="55"/>
    <x v="1"/>
    <d v="2022-02-27T00:00:00"/>
    <s v="W10-2022"/>
    <s v="Feb-2022"/>
    <d v="2022-03-30T00:00:00"/>
    <s v="W14-2022"/>
    <s v="Mar-2022"/>
    <d v="2022-03-31T00:00:00"/>
    <x v="1"/>
    <s v="Mar-2022"/>
    <d v="2022-03-31T00:00:00"/>
    <x v="1"/>
    <s v="Mar-2022"/>
    <s v="MW"/>
    <d v="2022-02-02T00:00:00"/>
    <d v="2022-02-03T00:00:00"/>
    <n v="514011188660"/>
    <n v="6.6"/>
    <m/>
    <d v="2022-03-21T00:00:00"/>
    <m/>
    <m/>
    <d v="2022-03-24T00:00:00"/>
    <s v="W13-2022"/>
    <m/>
    <m/>
    <s v="NY STIP, ERM PROCESS"/>
    <x v="2"/>
    <s v="21.RFI"/>
    <x v="13"/>
    <s v="24:03:22: RFIN_x000a_23:03:22: PLN CONNECTION OG_x000a_20:03:22-16:03:22: SRFI, WAIT STO &amp; PLN CONNECTION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MANISRENGGO KOTA KEDIRI"/>
    <x v="4"/>
    <s v="TB "/>
    <s v="112°0.46.19'E"/>
    <s v="7°51.43.09'S"/>
    <n v="40"/>
    <s v="65/145/300"/>
    <n v="2022"/>
    <x v="4"/>
    <s v="Desa Banjarejo Dusun Paras RT.001 RW.001 Kec.Ngadiluwih, Kab.Kediri Prov.Jawa Timur"/>
    <x v="0"/>
    <s v="JAW-JI-KDR-4350"/>
    <s v="PESANTREN_TOSAREN"/>
    <x v="1"/>
    <x v="0"/>
    <x v="0"/>
    <s v="JATIM"/>
    <s v="Jawa Timur"/>
    <s v="Kota Kediri"/>
    <n v="6617991"/>
    <d v="2022-01-28T00:00:00"/>
    <d v="2022-01-28T00:00:00"/>
    <n v="55"/>
    <x v="1"/>
    <d v="2022-02-27T00:00:00"/>
    <s v="W10-2022"/>
    <s v="Feb-2022"/>
    <d v="2022-03-30T00:00:00"/>
    <s v="W14-2022"/>
    <s v="Mar-2022"/>
    <d v="2022-03-31T00:00:00"/>
    <x v="1"/>
    <s v="Mar-2022"/>
    <d v="2022-03-31T00:00:00"/>
    <x v="1"/>
    <s v="Mar-2022"/>
    <s v="MW"/>
    <d v="2022-02-02T00:00:00"/>
    <d v="2022-02-03T00:00:00"/>
    <n v="515402569557"/>
    <n v="6.6"/>
    <m/>
    <d v="2022-03-21T00:00:00"/>
    <m/>
    <m/>
    <d v="2022-03-24T00:00:00"/>
    <s v="W13-2022"/>
    <m/>
    <m/>
    <s v="STIP RELEASED, GO CME"/>
    <x v="2"/>
    <s v="21.RFI"/>
    <x v="13"/>
    <s v="24:03:22: RFIN_x000a_23:03:22: PLN CONNECTION OG_x000a_20:03:22-16:03:22: SRFI, WAIT STO &amp; PLN CONNECTION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ARUM DALU"/>
    <x v="4"/>
    <s v="SKP"/>
    <s v="111°52.15.6'E"/>
    <s v="7°35.56.87'S"/>
    <n v="40"/>
    <s v="90/190/260"/>
    <n v="2022"/>
    <x v="4"/>
    <s v="Desa Buduran RT.01 RW.05 Kec.Bagor, Kab.Nganjuk Prov.Jawa Timur"/>
    <x v="0"/>
    <s v="JAW-JI-NJK-4255"/>
    <s v="BAGOR_BUDURAN"/>
    <x v="1"/>
    <x v="0"/>
    <x v="0"/>
    <s v="JATIM"/>
    <s v="Jawa Timur"/>
    <s v="Kab. Nganjuk"/>
    <n v="6617983"/>
    <d v="2022-01-28T00:00:00"/>
    <d v="2022-01-28T00:00:00"/>
    <n v="55"/>
    <x v="1"/>
    <d v="2022-02-27T00:00:00"/>
    <s v="W10-2022"/>
    <s v="Feb-2022"/>
    <d v="2022-03-30T00:00:00"/>
    <s v="W14-2022"/>
    <s v="Mar-2022"/>
    <d v="2022-03-31T00:00:00"/>
    <x v="1"/>
    <s v="Mar-2022"/>
    <d v="2022-03-31T00:00:00"/>
    <x v="1"/>
    <s v="Mar-2022"/>
    <s v="MW"/>
    <d v="2022-02-02T00:00:00"/>
    <d v="2022-02-03T00:00:00"/>
    <n v="514601947036"/>
    <n v="6.6"/>
    <m/>
    <d v="2022-03-21T00:00:00"/>
    <m/>
    <m/>
    <d v="2022-03-24T00:00:00"/>
    <s v="W13-2022"/>
    <m/>
    <m/>
    <s v="STIP RELEASED, GO CME"/>
    <x v="2"/>
    <s v="21.RFI"/>
    <x v="13"/>
    <s v="24:03:22: RFIN_x000a_23:03:22: PLN CONNECTION OG_x000a_20:03:22-16:03:22: SRFI, WAIT STO &amp; PLN CONNECTION_x000a_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PAMONGAN MOJO"/>
    <x v="4"/>
    <s v="TB "/>
    <s v="111°53.13.2'E"/>
    <s v="7°53.45.96'S"/>
    <n v="40"/>
    <s v="50/125/275"/>
    <n v="2022"/>
    <x v="4"/>
    <s v="Desa Pamongan Dusun Pamongan RT.010 RW.04 Kec.Mojo, Kab.Kediri Prov.Jawa Timur"/>
    <x v="0"/>
    <s v="JAW-JI-KDR-4333"/>
    <s v="MOJO_PAMONGAN"/>
    <x v="1"/>
    <x v="0"/>
    <x v="0"/>
    <s v="JATIM"/>
    <s v="Jawa Timur"/>
    <s v="Kab. Kediri"/>
    <n v="6617991"/>
    <d v="2022-01-28T00:00:00"/>
    <d v="2022-01-28T00:00:00"/>
    <n v="55"/>
    <x v="1"/>
    <d v="2022-02-27T00:00:00"/>
    <s v="W10-2022"/>
    <s v="Feb-2022"/>
    <d v="2022-03-16T00:00:00"/>
    <s v="W12-2022"/>
    <s v="Mar-2022"/>
    <d v="2022-03-31T00:00:00"/>
    <x v="1"/>
    <s v="Mar-2022"/>
    <d v="2022-03-31T00:00:00"/>
    <x v="1"/>
    <s v="Mar-2022"/>
    <s v="MW"/>
    <d v="2022-02-02T00:00:00"/>
    <d v="2022-02-03T00:00:00"/>
    <n v="514111266188"/>
    <n v="6.6"/>
    <m/>
    <d v="2022-03-21T00:00:00"/>
    <m/>
    <d v="2022-03-16T00:00:00"/>
    <d v="2022-03-24T00:00:00"/>
    <s v="W13-2022"/>
    <m/>
    <m/>
    <s v="STIP RELEASED, GO CME"/>
    <x v="2"/>
    <s v="21.RFI"/>
    <x v="13"/>
    <s v="24:03:22: RFIN_x000a_23:03:22: PLN CONNECTION OG_x000a_20:03:22-16:03:22: SRFI, WAIT STO &amp; PLN CONNECTION_x000a_15: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IBS BADEGAN"/>
    <x v="4"/>
    <s v="TB "/>
    <s v="111°21.53.93'E"/>
    <s v="7°52.16.18'S"/>
    <n v="40"/>
    <s v="160/260/340"/>
    <n v="2022"/>
    <x v="4"/>
    <s v="Desa Bandar Alim Dusun Bandar Alim Lor RT.01 RW.01 Kec.Badegan, Kab.Ponorogo Prov.Jawa Timur"/>
    <x v="0"/>
    <s v="JAW-JI-PNG-4309"/>
    <s v="BADEGAN_BANDARALIM"/>
    <x v="1"/>
    <x v="0"/>
    <x v="0"/>
    <s v="JATIM"/>
    <s v="Jawa Timur"/>
    <s v="Kab. Ponorogo"/>
    <n v="6617991"/>
    <d v="2022-01-28T00:00:00"/>
    <d v="2022-01-28T00:00:00"/>
    <n v="55"/>
    <x v="1"/>
    <d v="2022-02-27T00:00:00"/>
    <s v="W10-2022"/>
    <s v="Feb-2022"/>
    <d v="2022-03-25T00:00:00"/>
    <s v="W13-2022"/>
    <s v="Mar-2022"/>
    <d v="2022-03-31T00:00:00"/>
    <x v="1"/>
    <s v="Mar-2022"/>
    <d v="2022-03-31T00:00:00"/>
    <x v="1"/>
    <s v="Mar-2022"/>
    <s v="MW"/>
    <d v="2022-02-02T00:00:00"/>
    <d v="2022-02-03T00:00:00"/>
    <n v="514601947036"/>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BENJENG BLANDONG"/>
    <x v="4"/>
    <s v="PMS"/>
    <s v="112°27.25.06'E"/>
    <s v="7°17.58.31'S"/>
    <n v="40"/>
    <s v="70/235/325"/>
    <n v="2022"/>
    <x v="4"/>
    <s v="Desa Banjar Agung Dusun Banjar Melati RT.03 RW.01 Kec.Balongpanggang, Kab.Gresik Prov.Jawa Timur"/>
    <x v="0"/>
    <s v="JAW-JI-GSK-4339"/>
    <s v="BALONGPANGGANG_WOTANSARI"/>
    <x v="1"/>
    <x v="0"/>
    <x v="0"/>
    <s v="JATIM"/>
    <s v="Jawa Timur"/>
    <s v="Kab. Gresik"/>
    <n v="6617982"/>
    <d v="2022-01-28T00:00:00"/>
    <d v="2022-01-28T00:00:00"/>
    <n v="55"/>
    <x v="1"/>
    <d v="2022-02-27T00:00:00"/>
    <s v="W10-2022"/>
    <s v="Feb-2022"/>
    <d v="2022-03-25T00:00:00"/>
    <s v="W13-2022"/>
    <s v="Mar-2022"/>
    <d v="2022-03-31T00:00:00"/>
    <x v="1"/>
    <s v="Mar-2022"/>
    <d v="2022-03-31T00:00:00"/>
    <x v="1"/>
    <s v="Mar-2022"/>
    <s v="MW"/>
    <d v="2022-02-02T00:00:00"/>
    <d v="2022-02-03T00:00:00"/>
    <n v="511220910328"/>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DINOYODEKET2"/>
    <x v="4"/>
    <s v="TB "/>
    <s v="112°26.51.36'E"/>
    <s v="7°5.17.12'S"/>
    <n v="40"/>
    <s v="0/100/200"/>
    <n v="2022"/>
    <x v="4"/>
    <s v="Desa Dinoyo, Keputran RT 11 RW 03 Kec. Deket, Kab. Lamongan Prov. Jawa Timur"/>
    <x v="0"/>
    <s v="JAW-JI-LMG-4305"/>
    <s v="DEKET_DINOYO"/>
    <x v="1"/>
    <x v="0"/>
    <x v="0"/>
    <s v="JATIM"/>
    <s v="Jawa Timur"/>
    <s v="Kab. Lamongan"/>
    <n v="6617991"/>
    <d v="2022-01-28T00:00:00"/>
    <d v="2022-01-28T00:00:00"/>
    <n v="55"/>
    <x v="1"/>
    <d v="2022-02-27T00:00:00"/>
    <s v="W10-2022"/>
    <s v="Feb-2022"/>
    <d v="2022-03-25T00:00:00"/>
    <s v="W13-2022"/>
    <s v="Mar-2022"/>
    <d v="2022-03-31T00:00:00"/>
    <x v="1"/>
    <s v="Mar-2022"/>
    <d v="2022-03-31T00:00:00"/>
    <x v="1"/>
    <s v="Mar-2022"/>
    <s v="MW"/>
    <d v="2022-02-02T00:00:00"/>
    <d v="2022-02-03T00:00:00"/>
    <n v="518031823113"/>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REJOSARI"/>
    <x v="4"/>
    <s v="SKP"/>
    <s v="112°27.14.4'E"/>
    <s v="7°6.31.03'S"/>
    <n v="40"/>
    <s v="65/90/295"/>
    <n v="2022"/>
    <x v="4"/>
    <s v="Desa Sidobinangun Dusun Sidobinangun RT.01 RW.01 Kec.Deket, Kab.Lamongan Prov.Jawa Timur"/>
    <x v="0"/>
    <s v="JAW-JI-LMG-4297"/>
    <s v="DEKET_SIDOBINANGUN"/>
    <x v="1"/>
    <x v="0"/>
    <x v="0"/>
    <s v="JATIM"/>
    <s v="Jawa Timur"/>
    <s v="Kab. Lamongan"/>
    <n v="6617985"/>
    <d v="2022-01-28T00:00:00"/>
    <d v="2022-01-28T00:00:00"/>
    <n v="55"/>
    <x v="1"/>
    <d v="2022-02-27T00:00:00"/>
    <s v="W10-2022"/>
    <s v="Feb-2022"/>
    <d v="2022-03-25T00:00:00"/>
    <s v="W13-2022"/>
    <s v="Mar-2022"/>
    <d v="2022-03-31T00:00:00"/>
    <x v="1"/>
    <s v="Mar-2022"/>
    <d v="2022-03-31T00:00:00"/>
    <x v="1"/>
    <s v="Mar-2022"/>
    <s v="MW"/>
    <d v="2022-02-02T00:00:00"/>
    <d v="2022-02-03T00:00:00"/>
    <n v="518031823105"/>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BENJENG 2"/>
    <x v="4"/>
    <s v="PMS"/>
    <s v="112°30.36.68'E"/>
    <s v="7°10.59.41'S"/>
    <n v="40"/>
    <s v="0/120/240"/>
    <n v="2022"/>
    <x v="4"/>
    <s v="Jl. Raya Benjeng, Kec.Benjeng, Kab.Gresik Prov.Jawa Timur"/>
    <x v="0"/>
    <s v="JAW-JI-GSK-4340"/>
    <s v="DUDUKSAMPEYAN_SUMENGKO"/>
    <x v="1"/>
    <x v="0"/>
    <x v="0"/>
    <s v="JATIM"/>
    <s v="Jawa Timur"/>
    <s v="Kab. Gresik"/>
    <n v="6617982"/>
    <d v="2022-01-28T00:00:00"/>
    <d v="2022-01-28T00:00:00"/>
    <n v="55"/>
    <x v="1"/>
    <d v="2022-02-27T00:00:00"/>
    <s v="W10-2022"/>
    <s v="Feb-2022"/>
    <d v="2022-03-25T00:00:00"/>
    <s v="W13-2022"/>
    <s v="Mar-2022"/>
    <d v="2022-03-31T00:00:00"/>
    <x v="1"/>
    <s v="Mar-2022"/>
    <d v="2022-03-31T00:00:00"/>
    <x v="1"/>
    <s v="Mar-2022"/>
    <s v="MW"/>
    <d v="2022-02-02T00:00:00"/>
    <d v="2022-02-03T00:00:00"/>
    <n v="511201218562"/>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NGANTRU"/>
    <x v="4"/>
    <s v="SKP"/>
    <s v="111°40.55.02'E"/>
    <s v="7°11.13.24'S"/>
    <n v="40"/>
    <s v="45/160/295"/>
    <n v="2022"/>
    <x v="4"/>
    <s v="Desa Mojodelik Dusun Samben RT.01 RW.01  Kec. Gayam, Kab.Bojonegoro Prov.Jawa Timur"/>
    <x v="0"/>
    <s v="JAW-JI-BJN-4296"/>
    <s v="GAYAM_MOJODELIK"/>
    <x v="1"/>
    <x v="0"/>
    <x v="0"/>
    <s v="JATIM"/>
    <s v="Jawa Timur"/>
    <s v="Kab. Bojonegoro"/>
    <n v="6617983"/>
    <d v="2022-01-28T00:00:00"/>
    <d v="2022-01-28T00:00:00"/>
    <n v="55"/>
    <x v="1"/>
    <d v="2022-02-27T00:00:00"/>
    <s v="W10-2022"/>
    <s v="Feb-2022"/>
    <d v="2022-03-25T00:00:00"/>
    <s v="W13-2022"/>
    <s v="Mar-2022"/>
    <d v="2022-03-31T00:00:00"/>
    <x v="1"/>
    <s v="Mar-2022"/>
    <d v="2022-03-31T00:00:00"/>
    <x v="1"/>
    <s v="Mar-2022"/>
    <s v="MW"/>
    <d v="2022-02-02T00:00:00"/>
    <d v="2022-02-03T00:00:00"/>
    <n v="518050996344"/>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KARANGBINANGUN"/>
    <x v="4"/>
    <s v="TB "/>
    <s v="112°28.42.89'E"/>
    <s v="7°1.36.88'S"/>
    <n v="40"/>
    <s v="15/80/200"/>
    <n v="2022"/>
    <x v="4"/>
    <s v="Jl. Pendowo Limo, Desa Sambopinggir RT.03 RW.01 Kec.Karangbinangun, Kab.Lamongan Prov.Jawa Timur"/>
    <x v="0"/>
    <s v="JAW-JI-LMG-4301"/>
    <s v="KARANGBINANGUN_SAMBOPINGGIR"/>
    <x v="1"/>
    <x v="0"/>
    <x v="0"/>
    <s v="JATIM"/>
    <s v="Jawa Timur"/>
    <s v="Kab. Lamongan"/>
    <n v="6617991"/>
    <d v="2022-01-28T00:00:00"/>
    <d v="2022-01-28T00:00:00"/>
    <n v="55"/>
    <x v="1"/>
    <d v="2022-02-27T00:00:00"/>
    <s v="W10-2022"/>
    <s v="Feb-2022"/>
    <d v="2022-03-25T00:00:00"/>
    <s v="W13-2022"/>
    <s v="Mar-2022"/>
    <d v="2022-03-31T00:00:00"/>
    <x v="1"/>
    <s v="Mar-2022"/>
    <d v="2022-03-31T00:00:00"/>
    <x v="1"/>
    <s v="Mar-2022"/>
    <s v="MW"/>
    <d v="2022-02-02T00:00:00"/>
    <d v="2022-02-03T00:00:00"/>
    <n v="518031823121"/>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DS TAMBAK MERAH"/>
    <x v="4"/>
    <s v="TB "/>
    <s v="111°40.0.41'E"/>
    <s v="7°6.56.7'S"/>
    <n v="70"/>
    <s v="90/230/320"/>
    <n v="2022"/>
    <x v="4"/>
    <s v="Desa Tambak Merak RT.03/RW.01 Kec. Kasiman, Kab. Bojonegoro Prov. Jawa Timur"/>
    <x v="0"/>
    <s v="JAW-JI-BJN-4307"/>
    <s v="KASIMAN_TAMBAKMERAK"/>
    <x v="1"/>
    <x v="0"/>
    <x v="0"/>
    <s v="JATIM"/>
    <s v="Jawa Timur"/>
    <s v="Kab. Bojonegoro"/>
    <n v="6617991"/>
    <d v="2022-01-28T00:00:00"/>
    <d v="2022-01-28T00:00:00"/>
    <n v="55"/>
    <x v="1"/>
    <d v="2022-02-27T00:00:00"/>
    <s v="W10-2022"/>
    <s v="Feb-2022"/>
    <d v="2022-03-25T00:00:00"/>
    <s v="W13-2022"/>
    <s v="Mar-2022"/>
    <d v="2022-03-31T00:00:00"/>
    <x v="1"/>
    <s v="Mar-2022"/>
    <d v="2022-03-31T00:00:00"/>
    <x v="1"/>
    <s v="Mar-2022"/>
    <s v="MW"/>
    <d v="2022-02-02T00:00:00"/>
    <d v="2022-02-03T00:00:00"/>
    <n v="518050996351"/>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POM PADANGAN/PASAR KLOTOK"/>
    <x v="4"/>
    <s v="TB "/>
    <s v="111°38.9.38'E"/>
    <s v="7°9.42.77'S"/>
    <n v="50"/>
    <s v="20/110/285"/>
    <n v="2022"/>
    <x v="4"/>
    <s v="Desa Banjar Dowo, Kel. Banjar Rejo Rt. 08 Rw. 02 Kec. Padangan, Kab. Bojonegoro Prov. Jawa Timur"/>
    <x v="0"/>
    <s v="JAW-JI-BJN-4302"/>
    <s v="PADANGAN_BANJARJO"/>
    <x v="1"/>
    <x v="0"/>
    <x v="0"/>
    <s v="JATIM"/>
    <s v="Jawa Timur"/>
    <s v="Kab. Bojonegoro"/>
    <n v="6617991"/>
    <d v="2022-01-28T00:00:00"/>
    <d v="2022-01-28T00:00:00"/>
    <n v="55"/>
    <x v="1"/>
    <d v="2022-02-27T00:00:00"/>
    <s v="W10-2022"/>
    <s v="Feb-2022"/>
    <d v="2022-03-25T00:00:00"/>
    <s v="W13-2022"/>
    <s v="Mar-2022"/>
    <d v="2022-03-31T00:00:00"/>
    <x v="1"/>
    <s v="Mar-2022"/>
    <d v="2022-03-31T00:00:00"/>
    <x v="1"/>
    <s v="Mar-2022"/>
    <s v="MW"/>
    <d v="2022-02-02T00:00:00"/>
    <d v="2022-02-03T00:00:00"/>
    <n v="518050996336"/>
    <n v="6.6"/>
    <m/>
    <d v="2022-03-21T00:00:00"/>
    <m/>
    <d v="2022-03-21T00:00:00"/>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GOLAN SUKOREJO"/>
    <x v="4"/>
    <s v="SKP"/>
    <s v="111°24.18.94'E"/>
    <s v="7°51.3.82'S"/>
    <n v="40"/>
    <s v="0/90/250"/>
    <n v="2022"/>
    <x v="4"/>
    <s v="Desa Kauman Dukuh Kepek RT.02 RW.01 Kec.Kauman, Kab.Ponorogo Prov.Jawa Timur"/>
    <x v="0"/>
    <s v="JAW-JI-PNG-4304"/>
    <s v="SAMPUNG_KAUMAN"/>
    <x v="1"/>
    <x v="0"/>
    <x v="0"/>
    <s v="JATIM"/>
    <s v="Jawa Timur"/>
    <s v="Kab. Ponorogo"/>
    <n v="6617983"/>
    <d v="2022-01-28T00:00:00"/>
    <d v="2022-01-28T00:00:00"/>
    <n v="55"/>
    <x v="1"/>
    <d v="2022-02-27T00:00:00"/>
    <s v="W10-2022"/>
    <s v="Feb-2022"/>
    <d v="2022-03-25T00:00:00"/>
    <s v="W13-2022"/>
    <s v="Mar-2022"/>
    <d v="2022-03-31T00:00:00"/>
    <x v="1"/>
    <s v="Mar-2022"/>
    <d v="2022-03-31T00:00:00"/>
    <x v="1"/>
    <s v="Mar-2022"/>
    <s v="MW"/>
    <d v="2022-02-02T00:00:00"/>
    <d v="2022-02-03T00:00:00"/>
    <n v="514011188660"/>
    <n v="6.6"/>
    <m/>
    <d v="2022-03-21T00:00:00"/>
    <m/>
    <m/>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MANISREJO"/>
    <x v="4"/>
    <s v="SMI"/>
    <s v="111°35.0.38'E"/>
    <s v="7°40.3.04'S"/>
    <n v="40"/>
    <s v="10/160/265"/>
    <n v="2022"/>
    <x v="4"/>
    <s v="Jl. Raya Dungus, Desa Karangrejo RT.12 RW.02 Kec.Wungu, Kab.Madiun Prov.Jawa Timur"/>
    <x v="0"/>
    <s v="JAW-JI-MJY-4144"/>
    <s v="WUNGU_KARANGREJO"/>
    <x v="1"/>
    <x v="0"/>
    <x v="0"/>
    <s v="JATIM"/>
    <s v="Jawa Timur"/>
    <s v="Kab. Madiun"/>
    <n v="6617988"/>
    <d v="2022-01-28T00:00:00"/>
    <d v="2022-01-28T00:00:00"/>
    <n v="55"/>
    <x v="1"/>
    <d v="2022-02-27T00:00:00"/>
    <s v="W10-2022"/>
    <s v="Feb-2022"/>
    <d v="2022-03-25T00:00:00"/>
    <s v="W13-2022"/>
    <s v="Mar-2022"/>
    <d v="2022-03-31T00:00:00"/>
    <x v="1"/>
    <s v="Mar-2022"/>
    <d v="2022-03-31T00:00:00"/>
    <x v="1"/>
    <s v="Mar-2022"/>
    <s v="MW"/>
    <d v="2022-02-02T00:00:00"/>
    <d v="2022-02-03T00:00:00"/>
    <n v="514011188802"/>
    <n v="6.6"/>
    <m/>
    <d v="2022-03-21T00:00:00"/>
    <m/>
    <m/>
    <d v="2022-03-24T00:00:00"/>
    <s v="W13-2022"/>
    <m/>
    <m/>
    <s v="STIP RELEASED, GO CME"/>
    <x v="2"/>
    <s v="21.RFI"/>
    <x v="13"/>
    <s v="24:03:22: RFIN_x000a_23:03:22: PLN CONNECTION OG_x000a_20:03:22-16:03:22: SRFI, WAIT STO &amp; PLN CONNECTION_x000a_13:03:22: ME O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KEDUNGBONDO_BJO"/>
    <x v="4"/>
    <s v="SKP"/>
    <s v="111°57.7.2'E"/>
    <s v="7°10.12.76'S"/>
    <n v="50"/>
    <s v="75/160/240"/>
    <n v="2022"/>
    <x v="4"/>
    <s v="Desa Prambatan RT 02 RW 01 Kec. Balen, Kab. Bojonegoro Prov. Jawa Timur"/>
    <x v="0"/>
    <s v="JAW-JI-BJN-4304"/>
    <s v="BALEN_PRAMBATAN"/>
    <x v="1"/>
    <x v="0"/>
    <x v="0"/>
    <s v="JATIM"/>
    <s v="Jawa Timur"/>
    <s v="Kab. Bojonegoro"/>
    <n v="6617983"/>
    <d v="2022-01-28T00:00:00"/>
    <d v="2022-01-28T00:00:00"/>
    <n v="55"/>
    <x v="1"/>
    <d v="2022-02-27T00:00:00"/>
    <s v="W10-2022"/>
    <s v="Feb-2022"/>
    <d v="2022-03-30T00:00:00"/>
    <s v="W14-2022"/>
    <s v="Mar-2022"/>
    <d v="2022-03-31T00:00:00"/>
    <x v="1"/>
    <s v="Mar-2022"/>
    <d v="2022-03-31T00:00:00"/>
    <x v="1"/>
    <s v="Mar-2022"/>
    <s v="MW"/>
    <d v="2022-02-02T00:00:00"/>
    <d v="2022-02-03T00:00:00"/>
    <n v="518013692806"/>
    <n v="6.6"/>
    <m/>
    <d v="2022-03-21T00:00:00"/>
    <m/>
    <d v="2022-03-21T00:00:00"/>
    <d v="2022-03-24T00:00:00"/>
    <s v="W13-2022"/>
    <m/>
    <m/>
    <s v="STIP RELEASED, GO CME"/>
    <x v="2"/>
    <s v="21.RFI"/>
    <x v="13"/>
    <s v="24:03:22: RFIN_x000a_23:03:22: PLN CONNECTION OG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API_PLOSO JOMBANG  2"/>
    <x v="4"/>
    <s v="TB "/>
    <s v="112°14.12.52'E"/>
    <s v="7°26.16.69'S"/>
    <n v="40"/>
    <s v="25/200/290"/>
    <n v="2022"/>
    <x v="4"/>
    <s v="Jl. Karang Tanjung, Desa Pagertanjung Kec. Ploso, Kab. Jombang Prov. Jawa Timur"/>
    <x v="0"/>
    <s v="JAW-JI-JBG-5133"/>
    <s v="PLOSO_PAGERTANJUNG"/>
    <x v="1"/>
    <x v="0"/>
    <x v="0"/>
    <s v="JATIM"/>
    <s v="Jawa Timur"/>
    <s v="Kab. Jombang"/>
    <n v="6617991"/>
    <d v="2022-01-28T00:00:00"/>
    <d v="2022-01-28T00:00:00"/>
    <n v="55"/>
    <x v="1"/>
    <d v="2022-02-27T00:00:00"/>
    <s v="W10-2022"/>
    <s v="Feb-2022"/>
    <d v="2022-03-30T00:00:00"/>
    <s v="W14-2022"/>
    <s v="Mar-2022"/>
    <d v="2022-03-31T00:00:00"/>
    <x v="1"/>
    <s v="Mar-2022"/>
    <d v="2022-03-31T00:00:00"/>
    <x v="1"/>
    <s v="Mar-2022"/>
    <s v="MW"/>
    <d v="2022-02-02T00:00:00"/>
    <d v="2022-02-03T00:00:00"/>
    <n v="518080353599"/>
    <n v="6.6"/>
    <m/>
    <d v="2022-03-21T00:00:00"/>
    <m/>
    <d v="2022-03-21T00:00:00"/>
    <d v="2022-03-24T00:00:00"/>
    <s v="W13-2022"/>
    <m/>
    <m/>
    <s v="STIP RELEASED, GO CME"/>
    <x v="2"/>
    <s v="21.RFI"/>
    <x v="13"/>
    <s v="24:03:22: RFIN_x000a_23:03:22: PLN CONNECTION OG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RSUD BARU BOJONEGORO"/>
    <x v="4"/>
    <s v="SKP"/>
    <s v="111°53.54.17'E"/>
    <s v="7°9.33.23'S"/>
    <n v="40"/>
    <s v="20/110/215"/>
    <n v="2022"/>
    <x v="4"/>
    <s v="Jl. Veteran, Kel.Kadipaten RT.015 RW.01 Kec.Bojonegoro, Kab.Bojonegoro Prov.Jawa Timur"/>
    <x v="0"/>
    <s v="JAW-JI-BJN-4301"/>
    <s v="BOJONEGORO_SUKOREJO"/>
    <x v="1"/>
    <x v="0"/>
    <x v="0"/>
    <s v="JATIM"/>
    <s v="Jawa Timur"/>
    <s v="Kab. Bojonegoro"/>
    <n v="6617983"/>
    <d v="2022-01-28T00:00:00"/>
    <d v="2022-01-28T00:00:00"/>
    <n v="55"/>
    <x v="1"/>
    <d v="2022-02-27T00:00:00"/>
    <s v="W10-2022"/>
    <s v="Feb-2022"/>
    <d v="2022-03-30T00:00:00"/>
    <s v="W14-2022"/>
    <s v="Mar-2022"/>
    <d v="2022-03-31T00:00:00"/>
    <x v="1"/>
    <s v="Mar-2022"/>
    <d v="2022-03-31T00:00:00"/>
    <x v="1"/>
    <s v="Mar-2022"/>
    <s v="MW"/>
    <d v="2022-02-02T00:00:00"/>
    <d v="2022-02-03T00:00:00"/>
    <n v="518013692814"/>
    <n v="6.6"/>
    <m/>
    <d v="2022-03-21T00:00:00"/>
    <m/>
    <d v="2022-03-21T00:00:00"/>
    <d v="2022-03-24T00:00:00"/>
    <s v="W13-2022"/>
    <m/>
    <m/>
    <s v="STIP RELEASED, GO CME"/>
    <x v="2"/>
    <s v="21.RFI"/>
    <x v="13"/>
    <s v="24:03:22: RFIN_x000a_23:03:22: PLN CONNECTION OG_x000a_20:03:22: ME OG, PARALEL STRENGTENING_x000a_16:03:22-09:03:22: PONDASI OG PARALEL STRENGTENIN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TEMANDANG"/>
    <x v="4"/>
    <s v="SMI"/>
    <s v="111°56.49.2'E"/>
    <s v="6°51.58.03'S"/>
    <n v="50"/>
    <s v="120/190/280"/>
    <n v="2022"/>
    <x v="4"/>
    <s v="Desa Pongpongan Kec.Merakurak, Kab.Tuban Prov.Jawa Timur"/>
    <x v="0"/>
    <s v="JAW-JI-TBN-4072"/>
    <s v="MERAKURAK_PONGPONGAN"/>
    <x v="1"/>
    <x v="0"/>
    <x v="0"/>
    <s v="JATIM"/>
    <s v="Jawa Timur"/>
    <s v="Kab. Tuban"/>
    <n v="6617988"/>
    <d v="2022-01-28T00:00:00"/>
    <d v="2022-01-28T00:00:00"/>
    <n v="55"/>
    <x v="1"/>
    <d v="2022-02-27T00:00:00"/>
    <s v="W10-2022"/>
    <s v="Feb-2022"/>
    <d v="2022-03-30T00:00:00"/>
    <s v="W14-2022"/>
    <s v="Mar-2022"/>
    <d v="2022-03-31T00:00:00"/>
    <x v="1"/>
    <s v="Mar-2022"/>
    <d v="2022-03-31T00:00:00"/>
    <x v="1"/>
    <s v="Mar-2022"/>
    <s v="MW"/>
    <d v="2022-02-02T00:00:00"/>
    <d v="2022-02-03T00:00:00"/>
    <n v="518023374359"/>
    <n v="6.6"/>
    <m/>
    <d v="2022-03-21T00:00:00"/>
    <m/>
    <d v="2022-03-21T00:00:00"/>
    <d v="2022-03-24T00:00:00"/>
    <s v="W13-2022"/>
    <m/>
    <m/>
    <s v="STIP RELEASED, GO CME"/>
    <x v="2"/>
    <s v="21.RFI"/>
    <x v="13"/>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NGANTRU NGASEM"/>
    <x v="4"/>
    <s v="TB "/>
    <s v="111°45.35.35'E"/>
    <s v="7°13.9.19'S"/>
    <n v="70"/>
    <s v="10/175/270"/>
    <n v="2022"/>
    <x v="4"/>
    <s v="Desa Ngantru Dsn. Ngantru RT.21 RW.02  Kec.Ngasem, Kab.Bojonegoro Prov.Jawa Timur"/>
    <x v="0"/>
    <s v="JAW-JI-BJN-4298"/>
    <s v="NGASEM_NGANTRU"/>
    <x v="1"/>
    <x v="0"/>
    <x v="0"/>
    <s v="JATIM"/>
    <s v="Jawa Timur"/>
    <s v="Kab. Bojonegoro"/>
    <n v="6617991"/>
    <d v="2022-01-28T00:00:00"/>
    <d v="2022-01-28T00:00:00"/>
    <n v="55"/>
    <x v="1"/>
    <d v="2022-02-27T00:00:00"/>
    <s v="W10-2022"/>
    <s v="Feb-2022"/>
    <d v="2022-03-30T00:00:00"/>
    <s v="W14-2022"/>
    <s v="Mar-2022"/>
    <d v="2022-03-31T00:00:00"/>
    <x v="1"/>
    <s v="Mar-2022"/>
    <d v="2022-03-31T00:00:00"/>
    <x v="1"/>
    <s v="Mar-2022"/>
    <s v="MW"/>
    <d v="2022-02-02T00:00:00"/>
    <d v="2022-02-03T00:00:00"/>
    <n v="518013692822"/>
    <n v="6.6"/>
    <m/>
    <d v="2022-03-21T00:00:00"/>
    <m/>
    <d v="2022-03-21T00:00:00"/>
    <d v="2022-03-24T00:00:00"/>
    <s v="W13-2022"/>
    <m/>
    <m/>
    <s v="STIP RELEASED, GO CME"/>
    <x v="2"/>
    <s v="21.RFI"/>
    <x v="13"/>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BULU SUGIHWARAS TBG"/>
    <x v="4"/>
    <s v="TB "/>
    <s v="111°58.33.6'E"/>
    <s v="7°19.55.2'S"/>
    <n v="70"/>
    <s v="5/150/250"/>
    <n v="2022"/>
    <x v="4"/>
    <s v="Jl. Raya Bulu, Ds. Pamunggalan Kec. Sugihwaras, Kab. Bojonegoro Prov. Jawa Timur"/>
    <x v="0"/>
    <s v="JAW-JI-BJN-4303"/>
    <s v="SUGIHWARAS_PANUNGGALAN"/>
    <x v="1"/>
    <x v="0"/>
    <x v="0"/>
    <s v="JATIM"/>
    <s v="Jawa Timur"/>
    <s v="Kab. Bojonegoro"/>
    <n v="6617991"/>
    <d v="2022-01-28T00:00:00"/>
    <d v="2022-01-28T00:00:00"/>
    <n v="55"/>
    <x v="1"/>
    <d v="2022-02-27T00:00:00"/>
    <s v="W10-2022"/>
    <s v="Feb-2022"/>
    <d v="2022-03-30T00:00:00"/>
    <s v="W14-2022"/>
    <s v="Mar-2022"/>
    <d v="2022-03-31T00:00:00"/>
    <x v="1"/>
    <s v="Mar-2022"/>
    <d v="2022-03-31T00:00:00"/>
    <x v="1"/>
    <s v="Mar-2022"/>
    <s v="MW"/>
    <d v="2022-02-02T00:00:00"/>
    <d v="2022-02-03T00:00:00"/>
    <n v="518080353599"/>
    <n v="6.6"/>
    <m/>
    <d v="2022-03-21T00:00:00"/>
    <m/>
    <d v="2022-03-21T00:00:00"/>
    <d v="2022-03-24T00:00:00"/>
    <s v="W13-2022"/>
    <m/>
    <m/>
    <s v="STIP RELEASED, GO CME"/>
    <x v="2"/>
    <s v="21.RFI"/>
    <x v="13"/>
    <s v="24:03:22: RFIN_x000a_23:03:22: PLN CONNECTION OG_x000a_20:03:22: ME OG_x000a_16: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TBG BAPANGI"/>
    <x v="4"/>
    <s v="TB "/>
    <s v="119°50.3.7'E"/>
    <s v="4°5.7.4'S"/>
    <n v="50"/>
    <s v="0/120/260"/>
    <n v="2022"/>
    <x v="4"/>
    <s v="Dusun Bingkulu Rt. 001 Rw. 001 Desa Bapangi Kec. Panca Lautang  Kab.Sidenreng Rappang Prov. Sulawesi Selatan"/>
    <x v="0"/>
    <s v="SUL-SN-SDR-1285"/>
    <s v="BAPANGI_PANCA_LAUTAN"/>
    <x v="1"/>
    <x v="0"/>
    <x v="0"/>
    <s v="SULAWESI"/>
    <s v="Sulawesi Selatan"/>
    <s v="Kab. Sidenreng Rappang"/>
    <n v="6617991"/>
    <d v="2022-01-28T00:00:00"/>
    <d v="2022-01-28T00:00:00"/>
    <n v="54"/>
    <x v="1"/>
    <d v="2022-02-27T00:00:00"/>
    <s v="W10-2022"/>
    <s v="Feb-2022"/>
    <d v="2022-03-30T00:00:00"/>
    <s v="W14-2022"/>
    <s v="Mar-2022"/>
    <d v="2022-03-31T00:00:00"/>
    <x v="1"/>
    <s v="Mar-2022"/>
    <d v="2022-03-31T00:00:00"/>
    <x v="1"/>
    <s v="Mar-2022"/>
    <s v="MW"/>
    <d v="2022-02-02T00:00:00"/>
    <d v="2022-02-03T00:00:00"/>
    <n v="325500309628"/>
    <m/>
    <m/>
    <d v="2022-03-21T00:00:00"/>
    <m/>
    <m/>
    <d v="2022-03-23T00:00:00"/>
    <s v="W13-2022"/>
    <m/>
    <m/>
    <s v="STIP RELEASED, GO CME"/>
    <x v="2"/>
    <s v="21.RFI"/>
    <x v="13"/>
    <s v="23:03:22: RFIN_x000a_22:03:22-13:03:22: PARALEL STRENGTENING_x000a_09:03:22: BTS PONDASI OG_x000a_06:03:22-09:02:22: STO RECALL_x000a_06:02:22: NEED REVIEW POWER HUAWEI_x000a_06:02:22: NEED REVIEW TNP ALITA_x000a_02:02:22: NEED REVIEW RNP HUAWEI_x000a_30:01:22: ESR REVIEW, NEED REVIEW RNP HUAWEI_x000a_28:01:22: SPK RELEASED"/>
  </r>
  <r>
    <s v="IBS IN20_WJ_0230"/>
    <x v="4"/>
    <s v="TB"/>
    <s v="107°21.27.68'E"/>
    <s v="6°49.56.28'S"/>
    <n v="40"/>
    <s v="10/70/115"/>
    <n v="2022"/>
    <x v="6"/>
    <s v="Kp. Warung Jambe RT00 RW015, Kel Rajamandala Kulon, Kec. Cipatat Kabupaten Bandung Barat"/>
    <x v="0"/>
    <s v="JAW-JB-NPH-4377"/>
    <s v="CIPATAT_RAJAMANDALAKULON"/>
    <x v="1"/>
    <x v="0"/>
    <x v="2"/>
    <s v="JABAR"/>
    <s v="Jawa Barat"/>
    <s v="Kab. Bandung Barat"/>
    <n v="6617991"/>
    <d v="2022-01-28T00:00:00"/>
    <d v="2022-01-28T00:00:00"/>
    <n v="54"/>
    <x v="1"/>
    <d v="2022-02-27T00:00:00"/>
    <s v="W10-2022"/>
    <s v="Feb-2022"/>
    <d v="2022-03-25T00:00:00"/>
    <s v="W13-2022"/>
    <s v="Mar-2022"/>
    <d v="2022-03-25T00:00:00"/>
    <x v="4"/>
    <s v="Mar-2022"/>
    <d v="2022-03-25T00:00:00"/>
    <x v="4"/>
    <s v="Mar-2022"/>
    <s v="MW"/>
    <d v="2022-02-02T00:00:00"/>
    <d v="2022-02-03T00:00:00"/>
    <n v="535950926587"/>
    <n v="6.6"/>
    <m/>
    <d v="2022-03-21T00:00:00"/>
    <m/>
    <d v="2022-03-20T00:00:00"/>
    <d v="2022-03-23T00:00:00"/>
    <s v="W13-2022"/>
    <m/>
    <m/>
    <s v="STIP RELEASED, GO CME"/>
    <x v="2"/>
    <s v="21.RFI"/>
    <x v="13"/>
    <s v="23:03:22: RFIN_x000a_20:03:22: SRFIN_x000a_20:03:22: ME OG, PARALEL STRENGTENING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IBS TRUNAMANGGALA"/>
    <x v="4"/>
    <s v="TB"/>
    <s v="107°55.19.2'E"/>
    <s v="6°48.26.68'S"/>
    <n v="40"/>
    <s v="70/180/275"/>
    <n v="2022"/>
    <x v="6"/>
    <s v="Desa Trunamanggala Dusun Ciulur RT.01 RW.04 Kec. Cimalaka, Kab. Sumedang Prov. Jawa Barat"/>
    <x v="0"/>
    <s v="JAW-JB-SMD-4366"/>
    <s v="TRUNAMANGGALA"/>
    <x v="1"/>
    <x v="0"/>
    <x v="2"/>
    <s v="JABAR"/>
    <s v="Jawa Barat"/>
    <s v="Kab. Sumedang"/>
    <n v="6617991"/>
    <d v="2022-01-28T00:00:00"/>
    <d v="2022-01-28T00:00:00"/>
    <n v="54"/>
    <x v="1"/>
    <d v="2022-02-27T00:00:00"/>
    <s v="W10-2022"/>
    <s v="Feb-2022"/>
    <d v="2022-03-25T00:00:00"/>
    <s v="W13-2022"/>
    <s v="Mar-2022"/>
    <d v="2022-03-25T00:00:00"/>
    <x v="4"/>
    <s v="Mar-2022"/>
    <d v="2022-03-25T00:00:00"/>
    <x v="4"/>
    <s v="Mar-2022"/>
    <s v="MW"/>
    <d v="2022-02-02T00:00:00"/>
    <d v="2022-02-03T00:00:00"/>
    <n v="535113438378"/>
    <n v="6.6"/>
    <m/>
    <d v="2022-03-21T00:00:00"/>
    <m/>
    <d v="2022-03-20T00:00:00"/>
    <d v="2022-03-23T00:00:00"/>
    <s v="W13-2022"/>
    <m/>
    <m/>
    <s v="STIP RELEASED, GO CME"/>
    <x v="2"/>
    <s v="21.RFI"/>
    <x v="13"/>
    <s v="23:03:22: RFIN_x000a_20:03:22: SRFIN_x000a_20:03:22: ME OG, PARALEL STRENGTENING_x000a_16:03:22-13:03:22: PARALEL STRENGTENIN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RAPPANG"/>
    <x v="4"/>
    <s v="SKP"/>
    <s v="119°49.2.42'E"/>
    <s v="3°50.54.82'S"/>
    <n v="50"/>
    <s v="80/250/350"/>
    <n v="2022"/>
    <x v="4"/>
    <s v="Jl. Harapan Rappang Desa Rappang Kec. Panca Rijang  Kab. Sidrap"/>
    <x v="0"/>
    <s v="SUL-SN-SDR-1280"/>
    <s v="KELURAHAN_RAPPANG_PANCA_RIJANG"/>
    <x v="1"/>
    <x v="0"/>
    <x v="0"/>
    <s v="SULAWESI"/>
    <s v="Sulawesi Selatan"/>
    <s v="Kab. Sidenreng Rappang"/>
    <n v="6617983"/>
    <d v="2022-01-28T00:00:00"/>
    <d v="2022-01-28T00:00:00"/>
    <n v="53"/>
    <x v="1"/>
    <d v="2022-02-27T00:00:00"/>
    <s v="W10-2022"/>
    <s v="Feb-2022"/>
    <d v="2022-03-30T00:00:00"/>
    <s v="W14-2022"/>
    <s v="Mar-2022"/>
    <d v="2022-03-31T00:00:00"/>
    <x v="1"/>
    <s v="Mar-2022"/>
    <d v="2022-03-31T00:00:00"/>
    <x v="1"/>
    <s v="Mar-2022"/>
    <s v="MW"/>
    <d v="2022-02-02T00:00:00"/>
    <d v="2022-02-03T00:00:00"/>
    <n v="325300489255"/>
    <n v="6.6"/>
    <m/>
    <d v="2022-03-21T00:00:00"/>
    <m/>
    <m/>
    <d v="2022-03-22T00:00:00"/>
    <s v="W13-2022"/>
    <m/>
    <m/>
    <s v="STIP RELEASED, GO CME"/>
    <x v="2"/>
    <s v="21.RFI"/>
    <x v="13"/>
    <s v="22:03:22: RFIN_x000a_20:03:22: ME OG_x000a_16:03:22-09:03:22: BTS PONDASI OG_x000a_06:03:22-09:02:22: STO RECALL_x000a_06:02:22: NEED REVIEW POWER HUAWEI_x000a_06:02:22: NEED REVIEW TNP ALITA_x000a_02:02:22: NEED REVIEW RNP HUAWEI_x000a_30:01:22: ESR REVIEW, NEED REVIEW RNP HUAWEI_x000a_28:01:22: SPK RELEASED"/>
  </r>
  <r>
    <s v="BIRU - STO MAJALAYA"/>
    <x v="4"/>
    <s v="MSI"/>
    <s v="107°44.3.48'E"/>
    <s v="7°3.59.9'S"/>
    <n v="40"/>
    <s v="50/210/355"/>
    <n v="2022"/>
    <x v="4"/>
    <s v="JL. Waru Setanggal Kp. Sukamandi RT. 01/12 Ds. Paduluan Kec. Majalaya Kab. Bandung"/>
    <x v="0"/>
    <s v="JAW-JB-SOR-4415"/>
    <s v="PADAULUN"/>
    <x v="1"/>
    <x v="0"/>
    <x v="2"/>
    <s v="JABAR"/>
    <s v="Jawa Barat"/>
    <s v="Kab. Bandung"/>
    <n v="6617981"/>
    <d v="2022-01-28T00:00:00"/>
    <d v="2022-01-28T00:00:00"/>
    <n v="53"/>
    <x v="1"/>
    <d v="2022-02-27T00:00:00"/>
    <s v="W10-2022"/>
    <s v="Feb-2022"/>
    <d v="2022-03-16T00:00:00"/>
    <s v="W12-2022"/>
    <s v="Mar-2022"/>
    <d v="2022-03-31T00:00:00"/>
    <x v="1"/>
    <s v="Mar-2022"/>
    <d v="2022-03-31T00:00:00"/>
    <x v="1"/>
    <s v="Mar-2022"/>
    <s v="MW"/>
    <d v="2022-02-02T00:00:00"/>
    <d v="2022-02-03T00:00:00"/>
    <n v="535312338572"/>
    <n v="6.6"/>
    <m/>
    <d v="2022-03-21T00:00:00"/>
    <m/>
    <d v="2022-03-16T00:00:00"/>
    <d v="2022-03-22T00:00:00"/>
    <s v="W13-2022"/>
    <m/>
    <m/>
    <s v="STIP RELEASED, GO CME"/>
    <x v="2"/>
    <s v="21.RFI"/>
    <x v="13"/>
    <s v="22:03:22: RFIN_x000a_20:02:22-16:03:22: SRFI, WAIT STO &amp; PLN CONNECTION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CISANGKAN TIMUR"/>
    <x v="4"/>
    <s v="SKP"/>
    <s v="107°31.42.89'E"/>
    <s v="6°52.28.34'S"/>
    <n v="30"/>
    <s v="90/210/330"/>
    <n v="2022"/>
    <x v="4"/>
    <s v="Jl. Lestari RT 8 RW 019, Kel. Padasuka Kec. Cimahi Tengah, Kota Cimahi Prov. Jawa Barat"/>
    <x v="0"/>
    <s v="JAW-JB-CMH-4322"/>
    <s v="VELODROME_CIMAHI_PADASUKA"/>
    <x v="1"/>
    <x v="0"/>
    <x v="2"/>
    <s v="JABAR"/>
    <s v="Jawa Barat"/>
    <s v="Kota Cimahi"/>
    <n v="6617983"/>
    <d v="2022-01-28T00:00:00"/>
    <d v="2022-01-28T00:00:00"/>
    <n v="53"/>
    <x v="1"/>
    <d v="2022-02-27T00:00:00"/>
    <s v="W10-2022"/>
    <s v="Feb-2022"/>
    <d v="2022-03-16T00:00:00"/>
    <s v="W12-2022"/>
    <s v="Mar-2022"/>
    <d v="2022-03-31T00:00:00"/>
    <x v="1"/>
    <s v="Mar-2022"/>
    <d v="2022-03-31T00:00:00"/>
    <x v="1"/>
    <s v="Mar-2022"/>
    <s v="MW"/>
    <d v="2022-02-02T00:00:00"/>
    <d v="2022-02-03T00:00:00"/>
    <n v="535812260942"/>
    <n v="6.6"/>
    <m/>
    <d v="2022-03-21T00:00:00"/>
    <m/>
    <d v="2022-03-16T00:00:00"/>
    <d v="2022-03-22T00:00:00"/>
    <s v="W13-2022"/>
    <m/>
    <m/>
    <s v="STIP RELEASED, GO CME"/>
    <x v="2"/>
    <s v="21.RFI"/>
    <x v="13"/>
    <s v="22:03:22: RFIN_x000a_20:02:22-16:03:22: SRFI, PLN CONNECTION OG &amp; WAIT STO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CINENGAH - GIRIMUKTI"/>
    <x v="4"/>
    <s v="SKP"/>
    <s v="107°20.2.51'E"/>
    <s v="6°57.58.03'S"/>
    <n v="70"/>
    <s v="210/280/345"/>
    <n v="2022"/>
    <x v="4"/>
    <s v="Jl. Gunung Karang, Desa Karangsari RT.03 RW.05 Kec. Cipongkor, Kab. Bandung Barat Prov. Jawa Barat"/>
    <x v="0"/>
    <s v="JAW-JB-NPH-4385"/>
    <s v="CIPONGKOR_KARANGSARI"/>
    <x v="1"/>
    <x v="0"/>
    <x v="2"/>
    <s v="JABAR"/>
    <s v="Jawa Barat"/>
    <s v="Kab. Bandung Barat"/>
    <n v="6617983"/>
    <d v="2022-01-28T00:00:00"/>
    <d v="2022-01-28T00:00:00"/>
    <n v="53"/>
    <x v="1"/>
    <d v="2022-02-27T00:00:00"/>
    <s v="W10-2022"/>
    <s v="Feb-2022"/>
    <d v="2022-03-16T00:00:00"/>
    <s v="W12-2022"/>
    <s v="Mar-2022"/>
    <d v="2022-03-31T00:00:00"/>
    <x v="1"/>
    <s v="Mar-2022"/>
    <d v="2022-03-31T00:00:00"/>
    <x v="1"/>
    <s v="Mar-2022"/>
    <s v="MW"/>
    <d v="2022-02-02T00:00:00"/>
    <d v="2022-02-03T00:00:00"/>
    <n v="535950926520"/>
    <n v="6.6"/>
    <m/>
    <d v="2022-03-21T00:00:00"/>
    <m/>
    <d v="2022-03-16T00:00:00"/>
    <d v="2022-03-22T00:00:00"/>
    <s v="W13-2022"/>
    <m/>
    <m/>
    <s v="STIP RELEASED, GO CME"/>
    <x v="2"/>
    <s v="21.RFI"/>
    <x v="13"/>
    <s v="22:03:22: RFIN_x000a_20:02:22-16:03:22: SRFI, PLN CONNECTION OG &amp; WAIT STO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RAWABOGO-CIWIDEY"/>
    <x v="4"/>
    <s v="TB "/>
    <s v="107°26.23.53'E"/>
    <s v="7°4.33.06'S"/>
    <n v="40"/>
    <s v="145/240/310"/>
    <n v="2022"/>
    <x v="4"/>
    <s v="Desa Rawabogo Kp. Cimapag RT.02 RW.02, Kec. Ciwidey, Kab. Bandung Prov. Jawa Barat"/>
    <x v="0"/>
    <s v="JAW-JB-SOR-4416"/>
    <s v="CIWIDEY_RAWABOGO"/>
    <x v="1"/>
    <x v="0"/>
    <x v="2"/>
    <s v="JABAR"/>
    <s v="Jawa Barat"/>
    <s v="Kab. Bandung"/>
    <n v="6617991"/>
    <d v="2022-01-28T00:00:00"/>
    <d v="2022-01-28T00:00:00"/>
    <n v="53"/>
    <x v="1"/>
    <d v="2022-02-27T00:00:00"/>
    <s v="W10-2022"/>
    <s v="Feb-2022"/>
    <d v="2022-03-16T00:00:00"/>
    <s v="W12-2022"/>
    <s v="Mar-2022"/>
    <d v="2022-03-31T00:00:00"/>
    <x v="1"/>
    <s v="Mar-2022"/>
    <d v="2022-03-31T00:00:00"/>
    <x v="1"/>
    <s v="Mar-2022"/>
    <s v="MW"/>
    <d v="2022-02-02T00:00:00"/>
    <d v="2022-02-03T00:00:00"/>
    <n v="535322209600"/>
    <n v="6.6"/>
    <m/>
    <d v="2022-03-21T00:00:00"/>
    <m/>
    <d v="2022-03-16T00:00:00"/>
    <d v="2022-03-22T00:00:00"/>
    <s v="W13-2022"/>
    <m/>
    <m/>
    <s v="STIP RELEASED, GO CME"/>
    <x v="2"/>
    <s v="21.RFI"/>
    <x v="13"/>
    <s v="22:03:22: RFIN_x000a_20:02:22-16:03:22: SRFI, PLN CONNECTION OG &amp; WAIT STO_x000a_13:03:22: ME OG_x000a_09:03:22: PONDASI OG_x000a_06:03:22-16:02:22: READY TO DECLARE STO_x000a_13:02:22: NEED REVIEW POWER_x000a_09:02:22-02:02:22: NEED REVIEW RNP HUAWEI_x000a_30:01:22: ESR REVIEW, NEED REVIEW RNP HUAWEI_x000a_28:01:22: SPK RELEASED"/>
  </r>
  <r>
    <s v="BO-CILEUNGSIR-RANCAH"/>
    <x v="4"/>
    <s v="TB"/>
    <s v="108°29.9.6'E"/>
    <s v="7°12.37.08'S"/>
    <n v="40"/>
    <s v="30/130/265"/>
    <n v="2022"/>
    <x v="6"/>
    <s v="Desa Cileungsir, Pangrumasan RT.11 RW.11, Kec. Rancah, Kab. Ciamis Prov. Jawa Barat"/>
    <x v="0"/>
    <s v="JAW-JB-CMS-4298"/>
    <s v="CILEUNGSIR"/>
    <x v="1"/>
    <x v="0"/>
    <x v="2"/>
    <s v="JABAR"/>
    <s v="Jawa Barat"/>
    <s v="Kab. Ciamis"/>
    <n v="6617991"/>
    <d v="2022-01-28T00:00:00"/>
    <d v="2022-01-28T00:00:00"/>
    <n v="45"/>
    <x v="1"/>
    <d v="2022-02-27T00:00:00"/>
    <s v="W10-2022"/>
    <s v="Feb-2022"/>
    <s v="TBD"/>
    <s v="TBD"/>
    <s v="TBD"/>
    <d v="2022-03-31T00:00:00"/>
    <x v="1"/>
    <s v="Mar-2022"/>
    <d v="2022-03-31T00:00:00"/>
    <x v="1"/>
    <s v="Mar-2022"/>
    <s v="MW"/>
    <d v="2022-02-02T00:00:00"/>
    <d v="2022-02-03T00:00:00"/>
    <n v="532217825759"/>
    <n v="6.6"/>
    <m/>
    <d v="2022-03-21T00:00:00"/>
    <m/>
    <m/>
    <d v="2022-03-14T00:00:00"/>
    <s v="W12-2022"/>
    <m/>
    <m/>
    <s v="STIP RELEASED, GO CME"/>
    <x v="2"/>
    <s v="21.RFI"/>
    <x v="13"/>
    <s v="14:03:22: RFIN_x000a_13:03:22: ME OG_x000a_09:03:22: PONDASI OG_x000a_06:03:22-20:02:22: READY TO STO_x000a_16:02:22: NEED REVIEW CIVIL_x000a_13:02:22-08:02:22: NEED REVIEW TNP HUAWEI_x000a_06:02:22: NEED REVIEW TNP ALITA_x000a_02:02:22: NEED REVIEW RNP HUAWEI_x000a_30:01:22: ESR REVIEW, NEED REVIEW RNP HUAWEI_x000a_28:01:22: SPK RELEASED"/>
  </r>
  <r>
    <s v="TRAGAH_ALANG-ALANG"/>
    <x v="4"/>
    <s v="TB"/>
    <s v="112°50.25.87'E"/>
    <s v="7°7.42.74'S"/>
    <n v="50"/>
    <s v="30/120/220"/>
    <n v="2022"/>
    <x v="6"/>
    <s v="Dsn Masjid RT - RW - Desa Bajeman Kec Tragah Kab Bangkalan"/>
    <x v="0"/>
    <s v="JAW-JI-BKL-4334"/>
    <s v="TRAGAH_ALANG-ALANG"/>
    <x v="0"/>
    <x v="0"/>
    <x v="0"/>
    <s v="JATIM"/>
    <s v="Jawa Timur"/>
    <s v="Kab. Bangkalan"/>
    <n v="6617949"/>
    <d v="2022-01-25T00:00:00"/>
    <d v="2022-01-28T00:00:00"/>
    <n v="71"/>
    <x v="2"/>
    <d v="2022-06-24T00:00:00"/>
    <s v="W26-2022"/>
    <s v="Jun-2022"/>
    <s v="TBD"/>
    <s v="TBD"/>
    <s v="TBD"/>
    <d v="2022-04-30T00:00:00"/>
    <x v="2"/>
    <s v="Apr-2022"/>
    <d v="2022-04-30T00:00:00"/>
    <x v="2"/>
    <s v="Apr-2022"/>
    <s v="MW"/>
    <d v="2022-02-25T00:00:00"/>
    <d v="2022-03-01T00:00:00"/>
    <s v="MG"/>
    <m/>
    <m/>
    <d v="2022-03-21T00:00:00"/>
    <m/>
    <m/>
    <d v="2022-04-06T00:00:00"/>
    <s v="W15-2022"/>
    <m/>
    <m/>
    <s v="SITAC"/>
    <x v="2"/>
    <s v="21.RFI"/>
    <x v="88"/>
    <s v="06:04:22: RFIN_x000a_03:04:22: RFI, WAIT RFIN_x000a_30:03:22: POWER CONNECTION_x000a_27:03:22-23:03:22: ERECTION_x000a_20:03:22: CURRING TIME_x000a_16:03:22-13:03:22: REBARRING_x000a_09:03:22: EXCAVATION_x000a_06:03:22: IW OG_x000a_06:03:22-28:02:22: VALIDASI RNP TNP, REJECT WARGA_x000a_23:02:22-20:02:22: IW OG_x000a_18:02:22: VALIDASI RNP TNP, IW FAILED_x000a_16:02:22-07:02:22: VALIDASI RNP TNP OG_x000a_06:02:22-30:01:22: SURVEY OG_x000a_28:01:22: SPK RECEIVED FROM EMAIL LMS"/>
  </r>
  <r>
    <s v="IBS WILIS TULUNGAGUNG"/>
    <x v="3"/>
    <s v="TB"/>
    <s v="111°51.42.52'E"/>
    <s v="8°2.54.02'S"/>
    <n v="30"/>
    <s v="130/230/340"/>
    <n v="2021"/>
    <x v="3"/>
    <s v="Jl. Willis Gang 3, RT. 02 RW. 03, Kelurahan Kalangbret, Kecamatan Kauman, Kabupaten Tulungagung, Provinsi Jawa Timur_x000a_"/>
    <x v="0"/>
    <s v="JAW-JI-TLG-4245"/>
    <s v="KAUMAN KALANGBRET"/>
    <x v="1"/>
    <x v="0"/>
    <x v="0"/>
    <s v="JATIM"/>
    <s v="Jawa Timur"/>
    <s v="Kab. Tulungagung"/>
    <n v="6617471"/>
    <d v="2021-08-12T00:00:00"/>
    <m/>
    <n v="69"/>
    <x v="2"/>
    <d v="2021-09-11T00:00:00"/>
    <s v="W37-2021"/>
    <s v="Sep-2021"/>
    <d v="2021-09-10T00:00:00"/>
    <s v="W37-2021"/>
    <s v="Sep-2021"/>
    <d v="2021-10-18T00:00:00"/>
    <x v="29"/>
    <s v="Oct-2021"/>
    <d v="2021-10-18T00:00:00"/>
    <x v="25"/>
    <s v="Oct-2021"/>
    <s v="MW"/>
    <d v="2021-09-04T00:00:00"/>
    <m/>
    <s v="514032193553"/>
    <n v="6.6"/>
    <m/>
    <d v="2021-10-04T00:00:00"/>
    <m/>
    <m/>
    <d v="2021-10-20T00:00:00"/>
    <s v="W43-2021"/>
    <m/>
    <m/>
    <m/>
    <x v="2"/>
    <s v="21.RFI"/>
    <x v="13"/>
    <s v="17:10:21-29:09:21: SRFI_x000a_22:09:21: ME OG_x000a_19:09:21:15:09:21: 13:09:21: 08:09:21: PONDASI OG_x000a_06:09:21: CME PREPARATION_x000a_30:08:21:25:08:21:22:08:21: 18:08:21: READY TO DECLARE STO_x000a_16:08:21: NEED REVIEW CIVIL HTI_x000a_09:08:21: 04:08:21 : SPK COLO RELEASED, ERM PROSES"/>
  </r>
  <r>
    <s v="CINTARASA"/>
    <x v="4"/>
    <s v="TB"/>
    <s v="107°51.43.56'E"/>
    <s v="7°13.20.75'S"/>
    <n v="40"/>
    <s v="125/250/310"/>
    <n v="2022"/>
    <x v="6"/>
    <s v="kp. Babakan jati Rt 002 Rw 001 Desa Cintarayat kecamatan Samarang Kabupaten  Garut Provinsi Jawa Barat"/>
    <x v="0"/>
    <s v="JAW-JB-GRT-4257"/>
    <s v="CINTARASA"/>
    <x v="0"/>
    <x v="0"/>
    <x v="2"/>
    <s v="JABAR"/>
    <s v="Jawa Barat"/>
    <s v="Kab. Garut"/>
    <n v="6617949"/>
    <d v="2022-01-25T00:00:00"/>
    <d v="2022-01-28T00:00:00"/>
    <n v="66"/>
    <x v="2"/>
    <d v="2022-06-24T00:00:00"/>
    <s v="W26-2022"/>
    <s v="Jun-2022"/>
    <d v="2022-04-03T00:00:00"/>
    <s v="W15-2022"/>
    <s v="Apr-2022"/>
    <d v="2022-04-30T00:00:00"/>
    <x v="2"/>
    <s v="Apr-2022"/>
    <d v="2022-04-30T00:00:00"/>
    <x v="2"/>
    <s v="Apr-2022"/>
    <s v="MW"/>
    <d v="2022-03-02T00:00:00"/>
    <d v="2022-03-18T00:00:00"/>
    <n v="532931866603"/>
    <n v="6.6"/>
    <m/>
    <d v="2022-03-21T00:00:00"/>
    <m/>
    <m/>
    <d v="2022-04-01T00:00:00"/>
    <s v="W14-2022"/>
    <m/>
    <m/>
    <s v="SITAC"/>
    <x v="2"/>
    <s v="21.RFI"/>
    <x v="13"/>
    <s v="01:04:22: RFIN_x000a_30:03:22-27:03:22: ME OG_x000a_23:03:22-20:03:22: BACKFILL_x000a_16:03:22: POURING_x000a_13:03:22-09:03:22: EXCAVATION_x000a_06:03:22: PREPARE CME_x000a_28:02:22: REKOM OG_x000a_23:02:22-20:02:22: VALIDASI RNP TNP OG_x000a_16:02:22: REHUNTING_x000a_13:02:22-05:02:22: IW OG_x000a_02:02:22: UNDER TNP REVIEW_x000a_30:01:22: SURVEY OG_x000a_28:01:22: SPK RECEIVED FROM EMAIL LMS"/>
  </r>
  <r>
    <s v="GALIS_SADAH"/>
    <x v="4"/>
    <s v="TB"/>
    <s v="112°54.57.56'E"/>
    <s v="7°3.38.17'S"/>
    <n v="50"/>
    <s v="70/180/300"/>
    <n v="2022"/>
    <x v="4"/>
    <s v="Dusun Alas Durin RT_ / Rw_ Desa Banjar Kecamatan Galis"/>
    <x v="0"/>
    <s v="JAW-JI-BKL-4328"/>
    <s v="GALIS_SADAH"/>
    <x v="0"/>
    <x v="0"/>
    <x v="0"/>
    <s v="JATIM"/>
    <s v="Jawa Timur"/>
    <s v="Kab. Bangkalan"/>
    <n v="6617949"/>
    <d v="2022-01-25T00:00:00"/>
    <d v="2022-01-28T00:00:00"/>
    <n v="85"/>
    <x v="2"/>
    <d v="2022-06-24T00:00:00"/>
    <s v="W26-2022"/>
    <s v="Jun-2022"/>
    <s v="TBD"/>
    <s v="TBD"/>
    <s v="TBD"/>
    <d v="2022-04-30T00:00:00"/>
    <x v="2"/>
    <s v="Apr-2022"/>
    <d v="2022-04-30T00:00:00"/>
    <x v="2"/>
    <s v="Apr-2022"/>
    <s v="MW"/>
    <d v="2022-02-25T00:00:00"/>
    <d v="2022-03-01T00:00:00"/>
    <s v="MG"/>
    <m/>
    <m/>
    <d v="2022-03-21T00:00:00"/>
    <m/>
    <m/>
    <d v="2022-04-20T00:00:00"/>
    <s v="W17-2022"/>
    <m/>
    <m/>
    <s v="CME"/>
    <x v="2"/>
    <s v="21.RFI"/>
    <x v="12"/>
    <s v="20:04:22: RFIN_x000a_17:04:22-17:04:22-10:04:22: RFI, WAIT RFIN_x000a_06:04:22-30:03:22: ERECTION_x000a_27:03:22: CURRING TIME_x000a_23:03:22: REBARRING_x000a_20:03:22-09:03:22: EXCAVATION_x000a_06:03:22: REKOM OG_x000a_28:02:22-04:02:22: VALIDASI RNP TNP OG, PRIORITY CANDIDATE A_x000a_02:02:22-30:01:22: SURVEY OG_x000a_28:01:22: SPK RECEIVED FROM EMAIL LMS"/>
  </r>
  <r>
    <s v="PEMENANG BARAT PEMENANG 2"/>
    <x v="4"/>
    <s v="TB"/>
    <s v="116°5.3.48'E"/>
    <s v="8°24.11.88'S"/>
    <n v="60"/>
    <s v="60/200/300"/>
    <n v="2022"/>
    <x v="5"/>
    <s v="Dusun Teluk Kombal RT 02/03 Ds. Pemenang Barat Kec. Pemenang Kab. Lombok Utara"/>
    <x v="0"/>
    <s v="NUS-NB-TJN-5377"/>
    <s v="SENGGIGI_PEMENANG_BARAT"/>
    <x v="1"/>
    <x v="0"/>
    <x v="0"/>
    <s v="BALINUSRA"/>
    <s v="Nusa Tenggara Barat"/>
    <s v="Kab. Lombok Utara"/>
    <n v="6618079"/>
    <d v="2022-03-11T00:00:00"/>
    <d v="2022-03-11T00:00:00"/>
    <n v="24"/>
    <x v="4"/>
    <d v="2022-04-10T00:00:00"/>
    <s v="W16-2022"/>
    <s v="Apr-2022"/>
    <s v="TBD"/>
    <s v="TBD"/>
    <s v="TBD"/>
    <d v="2022-04-30T00:00:00"/>
    <x v="2"/>
    <s v="Apr-2022"/>
    <d v="2022-04-30T00:00:00"/>
    <x v="2"/>
    <s v="Apr-2022"/>
    <s v="MW"/>
    <d v="2022-03-21T00:00:00"/>
    <d v="2022-03-23T00:00:00"/>
    <n v="441301097844"/>
    <n v="6.6"/>
    <m/>
    <d v="2022-03-21T00:00:00"/>
    <m/>
    <m/>
    <d v="2022-04-04T00:00:00"/>
    <s v="W15-2022"/>
    <m/>
    <m/>
    <m/>
    <x v="2"/>
    <s v="21.RFI"/>
    <x v="13"/>
    <s v="04:04:22: RFIN_x000a_03:04:22: ME OG_x000a_30:03:22: PONDASI OG_x000a_27:03:22-23:03:22: CME PREPARATION_x000a_20:03:22-13:02:22: ESR PROCESS_x000a_11:02:22: SPK RECEIVED"/>
  </r>
  <r>
    <s v="PS_7_BTG_KUIS"/>
    <x v="3"/>
    <s v="SMI"/>
    <s v="98°47.9.82'E"/>
    <s v="3°36.32.83'N"/>
    <n v="40"/>
    <s v="80/240/340"/>
    <n v="2021"/>
    <x v="3"/>
    <s v="Gang Sejahtera Utama Desa Sei Rotan Kecamatan Percut Sei Tuan, Kab. Deli Serdang, Prov. Sumatera Utara"/>
    <x v="0"/>
    <s v="SUM-SU-LBP-2249"/>
    <s v="SAMBIREJO_TIMUR_MEDAN_BATANGKUIS"/>
    <x v="1"/>
    <x v="0"/>
    <x v="1"/>
    <s v="SUMBAGUT"/>
    <s v="Sumatera Utara"/>
    <s v="Kab. Deli Serdang"/>
    <n v="6617453"/>
    <d v="2021-08-09T00:00:00"/>
    <m/>
    <n v="83"/>
    <x v="2"/>
    <d v="2021-09-08T00:00:00"/>
    <s v="W37-2021"/>
    <s v="Sep-2021"/>
    <d v="2021-09-07T00:00:00"/>
    <s v="W37-2021"/>
    <s v="Sep-2021"/>
    <d v="2021-10-19T00:00:00"/>
    <x v="29"/>
    <s v="Oct-2021"/>
    <d v="2021-10-30T00:00:00"/>
    <x v="20"/>
    <s v="Oct-2021"/>
    <s v="MW"/>
    <d v="2021-09-04T00:00:00"/>
    <m/>
    <s v="128050013157"/>
    <n v="6.6"/>
    <m/>
    <d v="2021-10-04T00:00:00"/>
    <m/>
    <m/>
    <d v="2021-10-31T00:00:00"/>
    <s v="W45-2021"/>
    <m/>
    <m/>
    <m/>
    <x v="2"/>
    <s v="21.RFI"/>
    <x v="13"/>
    <s v="31:10:21: RFI, NEED RFIN _x000a_26:10:21 - 24:10:21-22:10:21: WAITING KWH, PLAN CONNECT TGL 27_x000a_20:10:21-19:09:21: SRFI_x000a_15:09:21: ME OG_x000a_13:09:21: PONDASI OG_x000a_08:09:21: 06:09:21: CME PREPARATION_x000a_30:08:21:25:08:21: STO READY TO DECLARE_x000a_22:08:21: NEED REVIEW CIVIL HUAWEI_x000a_18:08:21: NEED REVIEW TNP ALITA_x000a_16:08:21: 09:08:21 : SPK COLO RELEASED, ERM PROSES"/>
  </r>
  <r>
    <s v="PATENGTENG_MODUNG"/>
    <x v="4"/>
    <s v="TB"/>
    <s v="112°58.4.01'E"/>
    <s v="7°9.48.92'S"/>
    <n v="50"/>
    <s v="85/200/310"/>
    <n v="2022"/>
    <x v="4"/>
    <s v="Dsn.Balet  Rt.  Rw.   Desa Patengteng Kec.Modung Kab.Bangkalan Provinsi Jawa Timur"/>
    <x v="0"/>
    <s v="JAW-JI-BKL-4330"/>
    <s v="PATENGTENG_MODUNG"/>
    <x v="1"/>
    <x v="0"/>
    <x v="0"/>
    <s v="JATIM"/>
    <s v="Jawa Timur"/>
    <s v="Kab. Bangkalan"/>
    <n v="6617996"/>
    <d v="2022-01-31T00:00:00"/>
    <d v="2022-01-31T00:00:00"/>
    <n v="65"/>
    <x v="2"/>
    <d v="2022-03-02T00:00:00"/>
    <s v="W10-2022"/>
    <s v="Mar-2022"/>
    <s v="TBD"/>
    <s v="TBD"/>
    <s v="TBD"/>
    <d v="2022-04-30T00:00:00"/>
    <x v="2"/>
    <s v="Apr-2022"/>
    <d v="2022-04-30T00:00:00"/>
    <x v="2"/>
    <s v="Apr-2022"/>
    <s v="MW"/>
    <d v="2022-03-02T00:00:00"/>
    <d v="2022-03-18T00:00:00"/>
    <s v="MG"/>
    <m/>
    <m/>
    <d v="2022-03-21T00:00:00"/>
    <m/>
    <m/>
    <d v="2022-04-06T00:00:00"/>
    <s v="W15-2022"/>
    <m/>
    <m/>
    <s v="STIP RELEASED, COLO RASA B2S"/>
    <x v="2"/>
    <s v="21.RFI"/>
    <x v="13"/>
    <s v="06:04:22: RFIN_x000a_06:04:22-30:03:22: POWER CONNECTION_x000a_27:03:22-20:03:22: ERECTION OG_x000a_16:03:22: REBARRING_x000a_13:03:22-09:03:22: EXCAVATION_x000a_23:02:22-06:02:22: REKOM OG_x000a_31:01:22: SPK RELEASED"/>
  </r>
  <r>
    <s v="PP. AL KAMAL"/>
    <x v="4"/>
    <s v="SKP"/>
    <s v="112°5.29.62'E"/>
    <s v="8°7.57.36'S"/>
    <n v="40"/>
    <s v="180/270/320"/>
    <n v="2022"/>
    <x v="4"/>
    <s v="Desa Blimbing Dusun Blimbing, Rt.002 Rw.006 Kec.Rejotangan, Kab.Tulungagung Prov.Jawa Timur"/>
    <x v="0"/>
    <s v="JAW-JI-TLG-4251"/>
    <s v="REJOTANGAN_BLIMBING"/>
    <x v="1"/>
    <x v="0"/>
    <x v="0"/>
    <s v="JATIM"/>
    <s v="Jawa Timur"/>
    <s v="Kab. Tulungagung"/>
    <n v="6617983"/>
    <d v="2022-01-28T00:00:00"/>
    <d v="2022-01-28T00:00:00"/>
    <n v="67"/>
    <x v="2"/>
    <d v="2022-02-27T00:00:00"/>
    <s v="W10-2022"/>
    <s v="Feb-2022"/>
    <d v="2022-03-16T00:00:00"/>
    <s v="W12-2022"/>
    <s v="Mar-2022"/>
    <d v="2022-04-30T00:00:00"/>
    <x v="2"/>
    <s v="Apr-2022"/>
    <d v="2022-04-30T00:00:00"/>
    <x v="2"/>
    <s v="Apr-2022"/>
    <s v="MW"/>
    <d v="2022-02-02T00:00:00"/>
    <d v="2022-02-03T00:00:00"/>
    <n v="514041726864"/>
    <n v="6.6"/>
    <m/>
    <d v="2022-03-21T00:00:00"/>
    <m/>
    <d v="2022-03-16T00:00:00"/>
    <d v="2022-04-05T00:00:00"/>
    <s v="W15-2022"/>
    <m/>
    <m/>
    <s v="STIP RELEASED, GO CME"/>
    <x v="2"/>
    <s v="21.RFI"/>
    <x v="13"/>
    <s v="05:04:22: RFIN_x000a_03:04:22-16:03:22: SRFI_x000a_16:03:22-13:03:22: PARALEL STRENGTENING_x000a_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SITUGEDE"/>
    <x v="4"/>
    <s v="TB"/>
    <s v="107°58.16.47'E"/>
    <s v="7°12.35.93'S"/>
    <n v="50"/>
    <s v="30/145/290"/>
    <n v="2022"/>
    <x v="4"/>
    <s v="Kp. Nangewer RT 001 RW 005 Desa Situgede Kecamatan Karangpawitan Kabupaten Garut Provinsi Jawa Barat"/>
    <x v="0"/>
    <s v="JAW-JB-GRT-4268"/>
    <s v="SITUGEDE"/>
    <x v="0"/>
    <x v="0"/>
    <x v="2"/>
    <s v="JABAR"/>
    <s v="Jawa Barat"/>
    <s v="Kab. Garut"/>
    <n v="6617949"/>
    <d v="2022-01-25T00:00:00"/>
    <d v="2022-01-28T00:00:00"/>
    <n v="51"/>
    <x v="1"/>
    <d v="2022-06-24T00:00:00"/>
    <s v="W26-2022"/>
    <s v="Jun-2022"/>
    <s v="TBD"/>
    <s v="TBD"/>
    <s v="TBD"/>
    <d v="2022-03-17T00:00:00"/>
    <x v="26"/>
    <s v="Mar-2022"/>
    <d v="2022-03-17T00:00:00"/>
    <x v="22"/>
    <s v="Mar-2022"/>
    <s v="MW"/>
    <d v="2022-02-25T00:00:00"/>
    <d v="2022-03-10T00:00:00"/>
    <n v="532861294529"/>
    <n v="6.6"/>
    <m/>
    <d v="2022-03-21T00:00:00"/>
    <m/>
    <m/>
    <d v="2022-03-17T00:00:00"/>
    <s v="W12-2022"/>
    <m/>
    <m/>
    <s v="SITAC"/>
    <x v="2"/>
    <s v="21.RFI"/>
    <x v="13"/>
    <s v="17:03:22: RFIN_x000a_16:03:22-09:03:22: ERECTION_x000a_06:03:22: PREPARE ERECTION_x000a_01:03:22: CURRING TIME_x000a_23:02:22-20:02:22: EXCAVATION OG_x000a_16:02:22: RFC, MOB DEMOB_x000a_13:02:22: REKOM OG_x000a_09:02:22: IW OG_x000a_07:02:22: TNP REVOEW OG CANDIDATE BARU, CANDIATE SEBELUMNYA REJECT WARGA_x000a_06:02:22-05:02:22: IW OG_x000a_02:02:22: UNDER TNP REVIEW_x000a_30:01:22: SURVEY OG_x000a_28:01:22: SPK RECEIVED FROM EMAIL LMS"/>
  </r>
  <r>
    <s v="SUKABAKTI"/>
    <x v="4"/>
    <s v="TB"/>
    <s v="107°21.22.04'E"/>
    <s v="7°17.23.16'S"/>
    <n v="50"/>
    <s v="55/225/340"/>
    <n v="2022"/>
    <x v="6"/>
    <s v="Kp. Situ Randu RT.01 RW.06 Desa Sukabakti Kec. Naringgul Kab. Cianjur"/>
    <x v="0"/>
    <s v="JAW-JB-CJR-4341"/>
    <s v="SUKABAKTI"/>
    <x v="0"/>
    <x v="0"/>
    <x v="2"/>
    <s v="JABAR"/>
    <s v="Jawa Barat"/>
    <s v="Kab. Cianjur"/>
    <n v="6617949"/>
    <d v="2022-01-25T00:00:00"/>
    <d v="2022-01-28T00:00:00"/>
    <n v="48"/>
    <x v="1"/>
    <d v="2022-06-24T00:00:00"/>
    <s v="W26-2022"/>
    <s v="Jun-2022"/>
    <s v="TBD"/>
    <s v="TBD"/>
    <s v="TBD"/>
    <d v="2022-03-15T00:00:00"/>
    <x v="26"/>
    <s v="Mar-2022"/>
    <d v="2022-03-15T00:00:00"/>
    <x v="22"/>
    <s v="Mar-2022"/>
    <s v="MW"/>
    <d v="2022-02-25T00:00:00"/>
    <d v="2022-03-10T00:00:00"/>
    <n v="536911877238"/>
    <n v="6.6"/>
    <m/>
    <d v="2022-03-21T00:00:00"/>
    <m/>
    <m/>
    <d v="2022-03-14T00:00:00"/>
    <s v="W12-2022"/>
    <m/>
    <m/>
    <s v="SITAC"/>
    <x v="2"/>
    <s v="21.RFI"/>
    <x v="13"/>
    <s v="14:03:22: RFIN_x000a_13:03:22-09:03:22: ERECTION_x000a_06:03:22: ERECTION OG_x000a_01:03:22: POURING OG_x000a_23:02:22-20:02:22: EXCAVATION OG_x000a_16:02:22: RFC, MOB DEMOB_x000a_13:02:22: REKOM OG_x000a_09:02:22-07:02:22: IW CLEAR, PARALALE REQ SOIL TEST_x000a_06:02:22-05:02:22: IW OG_x000a_02:02:22: UNDER TNP REVIEW_x000a_30:01:22: SURVEY OG_x000a_28:01:22: SPK RECEIVED FROM EMAIL LMS"/>
  </r>
  <r>
    <s v="POHAN EX SC-TR5213A"/>
    <x v="4"/>
    <s v="TB"/>
    <s v="98°58.57.07'E"/>
    <s v="2°13.25.79'N"/>
    <n v="42"/>
    <s v="40/190/300"/>
    <n v="2022"/>
    <x v="6"/>
    <s v="Jl. SMA Negeri 2 Siborong Borong, Dus. Lumban, Silintong I, Des. Pohan Tonga, Kec. Siborong, Borong,"/>
    <x v="0"/>
    <s v="SUM-SU-TRT-2222"/>
    <s v="SIBORONGBORONG_TAPUT"/>
    <x v="1"/>
    <x v="0"/>
    <x v="1"/>
    <s v="SUMBAGUT"/>
    <s v="Sumatera Utara"/>
    <s v="Kab. Tapanuli Utara"/>
    <n v="6618055"/>
    <d v="2022-02-23T00:00:00"/>
    <d v="2022-03-01T00:00:00"/>
    <n v="20"/>
    <x v="4"/>
    <d v="2022-03-25T00:00:00"/>
    <s v="W13-2022"/>
    <s v="Mar-2022"/>
    <s v="TBD"/>
    <s v="TBD"/>
    <s v="TBD"/>
    <d v="2022-03-18T00:00:00"/>
    <x v="26"/>
    <s v="Mar-2022"/>
    <d v="2022-03-18T00:00:00"/>
    <x v="22"/>
    <s v="Mar-2022"/>
    <s v="MW"/>
    <d v="2022-03-01T00:00:00"/>
    <d v="2022-03-02T00:00:00"/>
    <n v="123120572500"/>
    <m/>
    <m/>
    <d v="2022-03-11T00:00:00"/>
    <m/>
    <m/>
    <d v="2022-03-15T00:00:00"/>
    <s v="W12-2022"/>
    <m/>
    <m/>
    <m/>
    <x v="2"/>
    <s v="21.RFI"/>
    <x v="13"/>
    <s v="15:03:22: RFIN_x000a_13:03:22-08:03:22: SRFI_x000a_06:03:22: PONDASI OG_x000a_02:03:22: PREPARE CME_x000a_01:03:22: SPK RECEIVED"/>
  </r>
  <r>
    <s v="PANGURURAN SAMOSIR"/>
    <x v="4"/>
    <s v="TB"/>
    <s v="98°43.11.71'E"/>
    <s v="2°36.42.77'N"/>
    <n v="50"/>
    <s v="50/160/310"/>
    <n v="2022"/>
    <x v="6"/>
    <s v="Jl. Onan Tungkup Dusun II, Kab. Samosir, Prov. Sumatera Utara"/>
    <x v="0"/>
    <s v="SUM-SU-PRR-2221"/>
    <s v="PANGURURAN_SAMOSIR"/>
    <x v="1"/>
    <x v="0"/>
    <x v="1"/>
    <s v="SUMBAGUT"/>
    <s v="Sumatera Utara"/>
    <s v="Kab. Samosir"/>
    <n v="6618055"/>
    <d v="2022-02-23T00:00:00"/>
    <d v="2022-03-01T00:00:00"/>
    <n v="20"/>
    <x v="4"/>
    <d v="2022-03-25T00:00:00"/>
    <s v="W13-2022"/>
    <s v="Mar-2022"/>
    <s v="TBD"/>
    <s v="TBD"/>
    <s v="TBD"/>
    <d v="2022-03-18T00:00:00"/>
    <x v="26"/>
    <s v="Mar-2022"/>
    <d v="2022-03-18T00:00:00"/>
    <x v="22"/>
    <s v="Mar-2022"/>
    <s v="MW"/>
    <d v="2022-03-01T00:00:00"/>
    <d v="2022-03-02T00:00:00"/>
    <m/>
    <m/>
    <m/>
    <d v="2022-03-11T00:00:00"/>
    <m/>
    <m/>
    <d v="2022-03-15T00:00:00"/>
    <s v="W12-2022"/>
    <m/>
    <m/>
    <m/>
    <x v="2"/>
    <s v="21.RFI"/>
    <x v="13"/>
    <s v="15:03:22: RFIN_x000a_13:03:22: SRFI, PLN CONNECTION_x000a_09:03:22: PONDASI OG_x000a_06:03:22: MOBILIZATION TO SAMOSIR ISLAND, PLAN START CME 7 MAR _x000a_02:03:22: PREPARE CME_x000a_01:03:22: SPK RECEIVED"/>
  </r>
  <r>
    <s v="KOMPLEKKAVILINGPOLRIMW"/>
    <x v="21"/>
    <s v="SKP"/>
    <s v="106°49.3.45'E"/>
    <s v="6°18.56.03'S"/>
    <n v="30"/>
    <s v="90/210/330"/>
    <m/>
    <x v="1"/>
    <s v="Jl. Paso No.40, Kel. Ragunan RT.011 RW.07, Kec. Pasar Minggu, Kota Jakarta Selatan Prov. DKI Jakarta"/>
    <x v="2"/>
    <s v="JAW-JK-KYB-0297"/>
    <s v="JALAN PASO BARU"/>
    <x v="1"/>
    <x v="0"/>
    <x v="3"/>
    <s v="JABODETABEK"/>
    <s v="DKI Jakarta"/>
    <s v="Kota Adm. Jakarta Selatan"/>
    <n v="6618059"/>
    <d v="2022-02-25T00:00:00"/>
    <d v="2022-02-25T00:00:00"/>
    <n v="26"/>
    <x v="4"/>
    <s v="TBD"/>
    <s v="TBD"/>
    <s v="TBD"/>
    <s v="TBD"/>
    <s v="TBD"/>
    <s v="TBD"/>
    <d v="2022-04-08T00:00:00"/>
    <x v="7"/>
    <s v="Apr-2022"/>
    <d v="2022-04-08T00:00:00"/>
    <x v="19"/>
    <s v="Apr-2022"/>
    <s v="MW"/>
    <d v="2022-03-09T00:00:00"/>
    <d v="2022-03-14T00:00:00"/>
    <m/>
    <n v="6.6"/>
    <m/>
    <d v="2022-03-09T00:00:00"/>
    <m/>
    <m/>
    <d v="2022-03-23T00:00:00"/>
    <s v="W13-2022"/>
    <m/>
    <m/>
    <m/>
    <x v="2"/>
    <s v="21.RFI"/>
    <x v="13"/>
    <s v="23:03:22: RFIN_x000a_20:03:22: PONDASI OG_x000a_20:03:22-13:03:22: WAIT PSB_x000a_09:03:22: STO DECLARE_x000a_06:03:22: NEED REVIEW CIVIL_x000a_28:02:22: ESR REVIEW_x000a_25:02:22: SPK RELEASED"/>
  </r>
  <r>
    <s v="GUNUNG PADANG"/>
    <x v="4"/>
    <s v="SKP"/>
    <s v="107°1.26.26'E"/>
    <s v="6°56.58.63'S"/>
    <n v="72"/>
    <s v="135/280/350"/>
    <n v="2022"/>
    <x v="6"/>
    <s v="Desa Cireunghas Kp. Nagrok , Kec. Cireunghas, Kab. Sukabumi Prov. Jawa Barat"/>
    <x v="2"/>
    <s v="JAW-JB-SBM-2450"/>
    <s v="GUNUNG_PADANG"/>
    <x v="1"/>
    <x v="0"/>
    <x v="4"/>
    <s v="JABODETABEK"/>
    <s v="Jawa Barat"/>
    <s v="Kab. Sukabumi"/>
    <n v="6617984"/>
    <d v="2022-01-28T00:00:00"/>
    <d v="2022-01-28T00:00:00"/>
    <n v="61"/>
    <x v="2"/>
    <d v="2022-02-27T00:00:00"/>
    <s v="W10-2022"/>
    <s v="Feb-2022"/>
    <s v="TBD"/>
    <s v="TBD"/>
    <s v="TBD"/>
    <d v="2022-04-08T00:00:00"/>
    <x v="7"/>
    <s v="Apr-2022"/>
    <d v="2022-04-08T00:00:00"/>
    <x v="19"/>
    <s v="Apr-2022"/>
    <s v="MW"/>
    <d v="2022-02-02T00:00:00"/>
    <d v="2022-03-17T00:00:00"/>
    <n v="536511200036"/>
    <n v="10.6"/>
    <m/>
    <d v="2022-03-09T00:00:00"/>
    <m/>
    <m/>
    <d v="2022-03-30T00:00:00"/>
    <s v="W14-2022"/>
    <m/>
    <m/>
    <s v="NY STIP, ERM PROCESS"/>
    <x v="2"/>
    <s v="21.RFI"/>
    <x v="13"/>
    <s v="30:03:22: RFIN_x000a_27:03:22-20:03:22: ME OG_x000a_16:03:22-13:03:22: WAIT PSB_x000a_09:03:22: PONDASI OG_x000a_06:03:22-13:02:22: NEED REVIEW POWER EID_x000a_09:02:22-08:02:22: NEED REVIEW TNP HUAWEI_x000a_06:02:22-02:02:22: NEED REVIEW RNP HUAWEI_x000a_30:01:22: ESR REVIEW, NEED REVIEW RNP HUAWEI_x000a_28:01:22: SPK RELEASED"/>
  </r>
  <r>
    <s v="JALAN KERAMAT SUKALARANG"/>
    <x v="4"/>
    <s v="SKP"/>
    <s v="107°0.24.98'E"/>
    <s v="6°52.2.1'S"/>
    <n v="60"/>
    <s v="60/150/240"/>
    <n v="2022"/>
    <x v="4"/>
    <s v="Desa Sukalarang Kp. Karamat RT.003 RW.002, Kec. Sukalarang, Kab. Sukabumi Prov. Jawa Barat"/>
    <x v="2"/>
    <s v="JAW-JB-SBM-2452"/>
    <s v="JALAN_KERAMAT_SUKALARANG"/>
    <x v="1"/>
    <x v="0"/>
    <x v="4"/>
    <s v="JABODETABEK"/>
    <s v="Jawa Barat"/>
    <s v="Kab. Sukabumi"/>
    <n v="6617984"/>
    <d v="2022-01-28T00:00:00"/>
    <d v="2022-01-28T00:00:00"/>
    <n v="61"/>
    <x v="2"/>
    <d v="2022-02-27T00:00:00"/>
    <s v="W10-2022"/>
    <s v="Feb-2022"/>
    <s v="TBD"/>
    <s v="TBD"/>
    <s v="TBD"/>
    <d v="2022-04-08T00:00:00"/>
    <x v="7"/>
    <s v="Apr-2022"/>
    <d v="2022-04-08T00:00:00"/>
    <x v="19"/>
    <s v="Apr-2022"/>
    <s v="MW"/>
    <d v="2022-02-02T00:00:00"/>
    <d v="2022-03-17T00:00:00"/>
    <n v="536511200028"/>
    <n v="10.6"/>
    <m/>
    <d v="2022-03-09T00:00:00"/>
    <m/>
    <m/>
    <d v="2022-03-30T00:00:00"/>
    <s v="W14-2022"/>
    <m/>
    <m/>
    <s v="NY STIP, ERM PROCESS"/>
    <x v="2"/>
    <s v="21.RFI"/>
    <x v="13"/>
    <s v="30:03:22: RFIN_x000a_27:03:22-20:03:22: ME OG_x000a_16:03:22-13:03:22: WAIT PSB_x000a_09:03:22: PONDASI OG_x000a_06:03:22-13:02:22: NEED REVIEW POWER EID_x000a_09:02:22-08:02:22: NEED REVIEW TNP HUAWEI_x000a_06:02:22: NEED REVIEW TNP ALITA_x000a_02:02:22: NEED REVIEW RNP HUAWEI_x000a_30:01:22: ESR REVIEW, NEED REVIEW RNP HUAWEI_x000a_28:01:22: SPK RELEASED"/>
  </r>
  <r>
    <s v="CILEBANG"/>
    <x v="4"/>
    <s v="SMI"/>
    <s v="106°17.15.07'E"/>
    <s v="6°39.29.45'S"/>
    <n v="72"/>
    <s v="110/210/330"/>
    <n v="2022"/>
    <x v="4"/>
    <s v="Jl. Gunung Bongkok Cilebang, Desa Cilebang RT.02 RW.02 Kec. Sobang, Kab. Lebak Prov. Banten"/>
    <x v="2"/>
    <s v="JAW-BT-RKB-0591"/>
    <s v="SUKAJAYA_SOBANG"/>
    <x v="1"/>
    <x v="0"/>
    <x v="4"/>
    <s v="JABODETABEK"/>
    <s v="Banten"/>
    <s v="Kab. Lebak"/>
    <n v="6617989"/>
    <d v="2022-01-28T00:00:00"/>
    <d v="2022-01-28T00:00:00"/>
    <n v="59"/>
    <x v="1"/>
    <d v="2022-02-27T00:00:00"/>
    <s v="W10-2022"/>
    <s v="Feb-2022"/>
    <s v="TBD"/>
    <s v="TBD"/>
    <s v="TBD"/>
    <d v="2022-04-08T00:00:00"/>
    <x v="7"/>
    <s v="Apr-2022"/>
    <d v="2022-04-08T00:00:00"/>
    <x v="19"/>
    <s v="Apr-2022"/>
    <s v="MW"/>
    <d v="2022-02-02T00:00:00"/>
    <d v="2022-03-14T00:00:00"/>
    <n v="562101014497"/>
    <n v="6.6"/>
    <m/>
    <d v="2022-03-09T00:00:00"/>
    <m/>
    <m/>
    <d v="2022-03-28T00:00:00"/>
    <s v="W14-2022"/>
    <m/>
    <m/>
    <s v="STIP RELEASED, GO CME"/>
    <x v="2"/>
    <s v="21.RFI"/>
    <x v="13"/>
    <s v="28:03:22: RFIN_x000a_27:03:22-20:03:22: PONDASI OG_x000a_20:03:22-13:03:22: WAIT PSB_x000a_09:03:22: PONDASI OG_x000a_06:03:22-16:02:22: READY TO STO_x000a_13:02:22-09:02:22: NEED REVIEW CIVIL EID_x000a_08:02:22: NEED REVIEW TNP ALITA_x000a_06:02:22-30:01:22: ESR REVIEW, NEED REVIEW RNP EID_x000a_28:01:22: SPK RELEASED"/>
  </r>
  <r>
    <s v="JALANPATIADMT"/>
    <x v="4"/>
    <s v="TB "/>
    <s v="105°52.44.44'E"/>
    <s v="6°26.8.02'S"/>
    <n v="42"/>
    <s v="70/180/290"/>
    <n v="2022"/>
    <x v="4"/>
    <s v="Desa Bulagor Kp. Pematang RT.03 RW.01 Kec. Pagelaran, Kab. Pandeglang Prov. Banten"/>
    <x v="2"/>
    <s v="JAW-BT-PDG-0617"/>
    <s v="BULAGOR_PAGELARAN"/>
    <x v="1"/>
    <x v="0"/>
    <x v="4"/>
    <s v="JABODETABEK"/>
    <s v="Banten"/>
    <s v="Kab. Pandeglang"/>
    <n v="6617993"/>
    <d v="2022-01-28T00:00:00"/>
    <d v="2022-01-28T00:00:00"/>
    <n v="59"/>
    <x v="1"/>
    <d v="2022-02-27T00:00:00"/>
    <s v="W10-2022"/>
    <s v="Feb-2022"/>
    <s v="TBD"/>
    <s v="TBD"/>
    <s v="TBD"/>
    <d v="2022-04-08T00:00:00"/>
    <x v="7"/>
    <s v="Apr-2022"/>
    <d v="2022-04-08T00:00:00"/>
    <x v="19"/>
    <s v="Apr-2022"/>
    <s v="MW"/>
    <d v="2022-02-02T00:00:00"/>
    <d v="2022-03-14T00:00:00"/>
    <n v="562400509275"/>
    <n v="6.6"/>
    <m/>
    <d v="2022-03-09T00:00:00"/>
    <m/>
    <m/>
    <d v="2022-03-28T00:00:00"/>
    <s v="W14-2022"/>
    <m/>
    <m/>
    <s v="STIP RELEASED, GO CME"/>
    <x v="2"/>
    <s v="21.RFI"/>
    <x v="13"/>
    <s v="28:03:22: RFIN_x000a_27:03:22: SRFI_x000a_23:03:22-20:03:22: ME OG_x000a_16:03:22-13:03:22: WAIT PSB_x000a_09:03:22: PONDASI OG_x000a_06:03:22: READY TO STO_x000a_23:02:22-09:02:22: NEED REVIEW CIVIL EID_x000a_08:02:22: NEED REVIEW TNP ALITA_x000a_06:02:22-30:01:22: ESR REVIEW, NEED REVIEW RNP EID_x000a_28:01:22: SPK RELEASED"/>
  </r>
  <r>
    <s v="PT. DIAMOND GOLDSTORAGE"/>
    <x v="4"/>
    <s v="TB"/>
    <s v="107°6.22.97'E"/>
    <s v="6°18.11.34'S"/>
    <n v="40"/>
    <s v="20/140/270"/>
    <s v="2022-2024"/>
    <x v="6"/>
    <s v="Desa DanauIndah Kp. Jarakosta RT.003 RW.001, Kec. Cikarang Barat, Kab. Bekasi Prov. Jawa Barat"/>
    <x v="2"/>
    <s v="JAW-JB-CKR-0125"/>
    <s v="JARAKOSTA_DANAUINDAH"/>
    <x v="1"/>
    <x v="0"/>
    <x v="4"/>
    <s v="JABODETABEK"/>
    <s v="Jawa Barat"/>
    <s v="Kab. Bekasi"/>
    <n v="6617993"/>
    <d v="2022-01-28T00:00:00"/>
    <d v="2022-01-28T00:00:00"/>
    <n v="56"/>
    <x v="1"/>
    <d v="2022-02-27T00:00:00"/>
    <s v="W10-2022"/>
    <s v="Feb-2022"/>
    <s v="TBD"/>
    <s v="TBD"/>
    <s v="TBD"/>
    <d v="2022-04-08T00:00:00"/>
    <x v="7"/>
    <s v="Apr-2022"/>
    <d v="2022-04-08T00:00:00"/>
    <x v="19"/>
    <s v="Apr-2022"/>
    <s v="MW"/>
    <d v="2022-02-02T00:00:00"/>
    <d v="2022-03-17T00:00:00"/>
    <n v="537030546015"/>
    <n v="6.6"/>
    <m/>
    <d v="2022-03-09T00:00:00"/>
    <m/>
    <m/>
    <d v="2022-03-25T00:00:00"/>
    <s v="W13-2022"/>
    <m/>
    <m/>
    <s v="NY STIP, ERM PROCESS"/>
    <x v="2"/>
    <s v="21.RFI"/>
    <x v="13"/>
    <s v="25:03:22: RFIN_x000a_23:03:22-20:03:22: PONDASI OG_x000a_16:03:22-13:03:22: WAIT PSB_x000a_09:03:22: BTS PONDASI OG_x000a_06:03:22-13:02:22: NEED REVIEW POWER EID_x000a_09:02:22-08:02:22: NEED REVIEW TNP HUAWEI_x000a_06:02:22-02:02:22: NEED REVIEW RNP HUAWEI_x000a_30:01:22: ESR REVIEW, NEED REVIEW RNP HUAWEI_x000a_28:01:22: SPK RELEASED"/>
  </r>
  <r>
    <s v="CURUG AGUNG"/>
    <x v="4"/>
    <s v="SMI"/>
    <s v="106°6.47.09'E"/>
    <s v="6°12.56.77'S"/>
    <n v="50"/>
    <s v="60/160/260"/>
    <n v="2022"/>
    <x v="4"/>
    <s v="Desa Curug Agung Kp. Masigit RT.02 RW.02 Kec. Baros, Kab. Serang Prov. Banten"/>
    <x v="2"/>
    <s v="JAW-BT-SRG-0058"/>
    <s v="CURUG_AGUNG"/>
    <x v="1"/>
    <x v="0"/>
    <x v="4"/>
    <s v="JABODETABEK"/>
    <s v="Banten"/>
    <s v="Kab. Serang"/>
    <n v="6617989"/>
    <d v="2022-01-28T00:00:00"/>
    <d v="2022-01-28T00:00:00"/>
    <n v="56"/>
    <x v="1"/>
    <d v="2022-02-27T00:00:00"/>
    <s v="W10-2022"/>
    <s v="Feb-2022"/>
    <s v="TBD"/>
    <s v="TBD"/>
    <s v="TBD"/>
    <d v="2022-04-08T00:00:00"/>
    <x v="7"/>
    <s v="Apr-2022"/>
    <d v="2022-04-08T00:00:00"/>
    <x v="19"/>
    <s v="Apr-2022"/>
    <s v="MW"/>
    <d v="2022-02-02T00:00:00"/>
    <d v="2022-03-14T00:00:00"/>
    <n v="561100867919"/>
    <n v="10.6"/>
    <m/>
    <d v="2022-03-09T00:00:00"/>
    <m/>
    <m/>
    <d v="2022-03-25T00:00:00"/>
    <s v="W13-2022"/>
    <m/>
    <m/>
    <s v="STIP RELEASED, GO CME"/>
    <x v="2"/>
    <s v="21.RFI"/>
    <x v="13"/>
    <s v="25:03:22: RFIN_x000a_23:03:22-20:03:22: ME OG_x000a_16:03:22-13:03:22: WAIT PSB_x000a_09:03:22: PONDASI OG_x000a_06:03:22-16:02:22: READY TO STO_x000a_13:02:22-09:02:22: NEED REVIEW CIVIL EID_x000a_06:02:22-30:01:22: ESR REVIEW, NEED REVIEW RNP EID_x000a_28:01:22: SPK RELEASED"/>
  </r>
  <r>
    <s v="BATUKUDA"/>
    <x v="4"/>
    <s v="SMI"/>
    <s v="106°0.26.24'E"/>
    <s v="6°3.12.24'S"/>
    <n v="46"/>
    <s v="20/210/290"/>
    <n v="2022"/>
    <x v="4"/>
    <s v="Desa Batu Kuda Kp. Sambi Landak RT.08 RW.02 Kec. Mancak, Kab. Serang Prov. Banten"/>
    <x v="2"/>
    <s v="JAW-BT-SRG-0051"/>
    <s v="BATUKUDA_SERANG"/>
    <x v="1"/>
    <x v="0"/>
    <x v="4"/>
    <s v="JABODETABEK"/>
    <s v="Banten"/>
    <s v="Kab. Serang"/>
    <n v="6617989"/>
    <d v="2022-01-28T00:00:00"/>
    <d v="2022-01-28T00:00:00"/>
    <n v="53"/>
    <x v="1"/>
    <d v="2022-02-27T00:00:00"/>
    <s v="W10-2022"/>
    <s v="Feb-2022"/>
    <s v="TBD"/>
    <s v="TBD"/>
    <s v="TBD"/>
    <d v="2022-04-08T00:00:00"/>
    <x v="7"/>
    <s v="Apr-2022"/>
    <d v="2022-04-08T00:00:00"/>
    <x v="19"/>
    <s v="Apr-2022"/>
    <s v="MW"/>
    <d v="2022-02-02T00:00:00"/>
    <d v="2022-03-14T00:00:00"/>
    <n v="561200506958"/>
    <n v="6.6"/>
    <m/>
    <d v="2022-03-09T00:00:00"/>
    <m/>
    <d v="2022-02-15T00:00:00"/>
    <d v="2022-03-22T00:00:00"/>
    <s v="W13-2022"/>
    <m/>
    <m/>
    <s v="NY STIP, ERM PROCESS"/>
    <x v="2"/>
    <s v="21.RFI"/>
    <x v="13"/>
    <s v="22:03:22: RFIN_x000a_20:03:22: ME OG_x000a_16:03:22-13:03:22: WAIT PSB_x000a_09:03:22: PONDASI OG_x000a_06:03:22-16:02:22: READY TO STO_x000a_13:02:22-09:02:22: NEED REVIEW CIVIL EID_x000a_08:02:22: NEED REVIEW TNP ALITA_x000a_06:02:22-30:01:22: ESR REVIEW, NEED REVIEW RNP EID_x000a_28:01:22: SPK RELEASED"/>
  </r>
  <r>
    <s v="SEDENG KANOR"/>
    <x v="4"/>
    <s v="TB "/>
    <s v="112°1.8.76'E"/>
    <s v="7°8.24.61'S"/>
    <n v="70"/>
    <s v="100/210/325"/>
    <n v="2022"/>
    <x v="4"/>
    <s v="Desa Sedeng Dusun Sedeng RT.01 RW.II Kec.Kanor, Kab.Bojonegoro Prov.Jawa Timur"/>
    <x v="0"/>
    <s v="JAW-JI-BJN-4292"/>
    <s v="KANOR_SEDENG"/>
    <x v="1"/>
    <x v="0"/>
    <x v="0"/>
    <s v="JATIM"/>
    <s v="Jawa Timur"/>
    <s v="Kab. Bojonegoro"/>
    <n v="6617991"/>
    <d v="2022-01-28T00:00:00"/>
    <d v="2022-01-28T00:00:00"/>
    <n v="70"/>
    <x v="2"/>
    <d v="2022-02-27T00:00:00"/>
    <s v="W10-2022"/>
    <s v="Feb-2022"/>
    <d v="2022-03-30T00:00:00"/>
    <s v="W14-2022"/>
    <s v="Mar-2022"/>
    <d v="2022-04-30T00:00:00"/>
    <x v="2"/>
    <s v="Apr-2022"/>
    <d v="2022-04-30T00:00:00"/>
    <x v="2"/>
    <s v="Apr-2022"/>
    <s v="MW"/>
    <d v="2022-02-02T00:00:00"/>
    <d v="2022-02-03T00:00:00"/>
    <s v="MG"/>
    <m/>
    <m/>
    <d v="2022-03-21T00:00:00"/>
    <m/>
    <d v="2022-03-22T00:00:00"/>
    <d v="2022-04-08T00:00:00"/>
    <s v="W15-2022"/>
    <m/>
    <m/>
    <s v="STIP RELEASED, GO CME"/>
    <x v="2"/>
    <s v="21.RFI"/>
    <x v="13"/>
    <s v="08:04:22: RFIN_x000a_06:04:22-22:03:22: SRFI_x000a_20:03:22-16:03:22: ME OG_x000a_13:03:22-09:03:22: PONDASI OG_x000a_06:03:22-16:02:22: READY TO STO_x000a_13:02:22: NEED REVIEW POWER_x000a_09:02:22: NEED REVIEW POWER HUAWEI_x000a_08:02:22: NEED REVIEW TNP HUAWEI_x000a_06:02:22: NEED REVIEW TNP ALITA_x000a_02:02:22: NEED REVIEW RNP HUAWEI_x000a_30:01:22: ESR REVIEW, NEED REVIEW RNP HUAWEI_x000a_28:01:22: SPK RELEASED"/>
  </r>
  <r>
    <s v="BANGSONGAN"/>
    <x v="4"/>
    <s v="TB "/>
    <s v="112°4.1.85'E"/>
    <s v="7°44.20.26'S"/>
    <n v="40"/>
    <s v="100/220/305"/>
    <n v="2022"/>
    <x v="4"/>
    <s v="DUSUN BANGSONGAN RT.001/RW.001 Desa Bangsongan Kecamatan Kayen Kidul Kabupaten Kediri Provinsi Jawa Timur_x000a__x000a_"/>
    <x v="0"/>
    <s v="JAW-JI-KDR-4349"/>
    <s v="KAYEN_KIDUL_SENDEN"/>
    <x v="1"/>
    <x v="0"/>
    <x v="0"/>
    <s v="JATIM"/>
    <s v="Jawa Timur"/>
    <s v="Kab. Kediri"/>
    <n v="6617991"/>
    <d v="2022-01-28T00:00:00"/>
    <d v="2022-01-28T00:00:00"/>
    <n v="70"/>
    <x v="2"/>
    <d v="2022-02-27T00:00:00"/>
    <s v="W10-2022"/>
    <s v="Feb-2022"/>
    <d v="2022-03-30T00:00:00"/>
    <s v="W14-2022"/>
    <s v="Mar-2022"/>
    <d v="2022-04-30T00:00:00"/>
    <x v="2"/>
    <s v="Apr-2022"/>
    <d v="2022-04-30T00:00:00"/>
    <x v="2"/>
    <s v="Apr-2022"/>
    <s v="MW"/>
    <d v="2022-02-02T00:00:00"/>
    <d v="2022-02-03T00:00:00"/>
    <s v="MG"/>
    <m/>
    <m/>
    <d v="2022-03-21T00:00:00"/>
    <m/>
    <d v="2022-03-16T00:00:00"/>
    <d v="2022-04-08T00:00:00"/>
    <s v="W15-2022"/>
    <m/>
    <m/>
    <s v="NY STIP, ERM PROCESS"/>
    <x v="2"/>
    <s v="21.RFI"/>
    <x v="13"/>
    <s v="08:04:22: RFIN_x000a_06:04:22-23:03:22: PLN CONNECTION OG_x000a_20:03:22-16:03:22: SRFI, WAIT STO &amp; PLN CONNECTION_x000a_16:03:22-09:03:22: PONDASI OG_x000a_06:03:22-16:02:22: READY TO STO_x000a_13:02:22-08:02:22: NEED REVIEW TNP HUAWEI_x000a_06:02:22-02:02:22: NEED REVIEW RNP HUAWEI_x000a_30:01:22: ESR REVIEW, NEED REVIEW RNP HUAWEI_x000a_28:01:22: SPK RELEASED"/>
  </r>
  <r>
    <s v="JAKARTA BARAT CENGKARENG-1"/>
    <x v="4"/>
    <s v="TB"/>
    <s v="106°44.53.48'E"/>
    <s v="6°8.13.92'S"/>
    <n v="25"/>
    <s v="90/210/330"/>
    <n v="2022"/>
    <x v="6"/>
    <s v="Kapuk RT.010 RW.012 Kelurahan Kapuk  Kecamatan Cengkareng, Kota Jakarta Barat, Daerah Khusus Ibukota Jakarta"/>
    <x v="2"/>
    <s v="JAW-JK-GGP-0459"/>
    <s v="KEBON_JAHE_KAPUK"/>
    <x v="1"/>
    <x v="0"/>
    <x v="3"/>
    <s v="JABODETABEK"/>
    <s v="DKI Jakarta"/>
    <s v="Kota Adm. Jakarta Barat"/>
    <n v="6618023"/>
    <d v="2022-02-04T00:00:00"/>
    <d v="2022-02-04T00:00:00"/>
    <n v="73"/>
    <x v="2"/>
    <d v="2022-03-06T00:00:00"/>
    <s v="W11-2022"/>
    <s v="Mar-2022"/>
    <s v="TBD"/>
    <s v="TBD"/>
    <s v="TBD"/>
    <d v="2022-04-30T00:00:00"/>
    <x v="2"/>
    <s v="Apr-2022"/>
    <d v="2022-04-30T00:00:00"/>
    <x v="2"/>
    <s v="Apr-2022"/>
    <s v="MW"/>
    <d v="2022-02-07T00:00:00"/>
    <d v="2022-03-14T00:00:00"/>
    <n v="542103991826"/>
    <n v="10.6"/>
    <m/>
    <d v="2022-03-08T00:00:00"/>
    <m/>
    <m/>
    <d v="2022-04-18T00:00:00"/>
    <s v="W17-2022"/>
    <m/>
    <m/>
    <m/>
    <x v="2"/>
    <s v="21.RFI"/>
    <x v="13"/>
    <s v="18:04:22: RFIN_x000a_17:04:22: SRFI_x000a_13:04:22-13:03:22: PERKUATAN OG_x000a_09:03:22-08:03:22: STO DECLARE_x000a_06:03:22-16:02:22: READY TO DECLARE STO_x000a_13:02:22: NEED REVIEW POWER EID_x000a_09:02:22-06:02:22: NEED REVIEW RNP EID_x000a_04:02:22: NEW SPK RELEASED"/>
  </r>
  <r>
    <s v="ZTE NEW188_NORTH"/>
    <x v="6"/>
    <s v="SKP"/>
    <s v="122°20.24.4'E"/>
    <s v="1°27.1.76'S"/>
    <n v="50"/>
    <s v="0/160/260"/>
    <n v="2021"/>
    <x v="11"/>
    <s v="Jl. Poros Luwuk - Toili, Desa Rusa Kencana, Kec. Toili, Kab. Banggai Prov. Sulawesi Tengah"/>
    <x v="0"/>
    <s v="SUL-ST-LWK-1068"/>
    <s v="TOILI"/>
    <x v="1"/>
    <x v="0"/>
    <x v="0"/>
    <s v="SULAWESI"/>
    <s v="Sulawesi Tengah"/>
    <s v="Kab. Banggai"/>
    <n v="6617806"/>
    <d v="2021-11-23T00:00:00"/>
    <m/>
    <n v="135"/>
    <x v="5"/>
    <d v="2021-12-23T00:00:00"/>
    <s v="W52-2021"/>
    <s v="Dec-2021"/>
    <s v="TBD"/>
    <s v="TBD"/>
    <s v="TBD"/>
    <d v="2022-04-30T00:00:00"/>
    <x v="2"/>
    <s v="Apr-2022"/>
    <d v="2022-04-30T00:00:00"/>
    <x v="2"/>
    <s v="Apr-2022"/>
    <s v="MW"/>
    <d v="2022-03-07T00:00:00"/>
    <d v="2022-03-15T00:00:00"/>
    <n v="319100338633"/>
    <n v="6.6"/>
    <m/>
    <d v="2022-02-25T00:00:00"/>
    <m/>
    <d v="2022-03-16T00:00:00"/>
    <d v="2022-04-07T00:00:00"/>
    <s v="W15-2022"/>
    <m/>
    <m/>
    <s v="HOLD"/>
    <x v="2"/>
    <s v="21.RFI"/>
    <x v="13"/>
    <s v="07:04:22: RFIN_x000a_06:04:22-17:03:22: GO RFI, KEJAR RFI DI MID APR_x000a_16:03:22-13:03:22: SRFI_x000a_09:03:22: ME OG_x000a_06:03:22-28:02:22: PONDASI OG_x000a_25:02:22: ANNOUNCEMENT GO UNTIL SRFI_x000a_23:02:22-16:12:21: TNP OK, NEED CONFIRM PMO GO CME_x000a_15:12:21-09:12:21: STO RECALL_x000a_08:12:21: STO DECLARE_x000a_05:12:21: NEED REVIEW TNP ALITA_x000a_01:12:21-24:11:21: ERM PROCESS"/>
  </r>
  <r>
    <s v="TOLISU"/>
    <x v="6"/>
    <s v="SKP"/>
    <s v="122�16.58.4'E"/>
    <s v="1�26.10.61'S"/>
    <n v="60"/>
    <s v="30/120/220"/>
    <n v="2021"/>
    <x v="11"/>
    <s v="Jl. Poros Trans Unit XIV,Desa Tolisu Kec. Toili, Kab. Banggai SULAWESI TENGAH"/>
    <x v="0"/>
    <s v="SUL-ST-LWK-1085"/>
    <s v="TOILI_TOLISU"/>
    <x v="1"/>
    <x v="0"/>
    <x v="0"/>
    <s v="SULAWESI"/>
    <s v="Sulawesi Tengah"/>
    <s v="Kab. Banggai"/>
    <n v="6617793"/>
    <d v="2021-11-18T00:00:00"/>
    <m/>
    <n v="148"/>
    <x v="5"/>
    <d v="2021-12-18T00:00:00"/>
    <s v="TBD"/>
    <s v="TBD"/>
    <s v="TBD"/>
    <s v="TBD"/>
    <s v="TBD"/>
    <d v="2022-04-30T00:00:00"/>
    <x v="2"/>
    <s v="Apr-2022"/>
    <d v="2022-04-30T00:00:00"/>
    <x v="2"/>
    <s v="Apr-2022"/>
    <s v="MW"/>
    <d v="2022-03-07T00:00:00"/>
    <d v="2022-03-15T00:00:00"/>
    <n v="319100338625"/>
    <n v="6.6"/>
    <m/>
    <d v="2022-02-25T00:00:00"/>
    <m/>
    <d v="2022-03-15T00:00:00"/>
    <d v="2022-04-15T00:00:00"/>
    <s v="W16-2022"/>
    <m/>
    <m/>
    <m/>
    <x v="2"/>
    <s v="21.RFI"/>
    <x v="13"/>
    <s v="15:04:22: RFIN_x000a_13:04:22-17:03:22: GO RFI_x000a_16:03:22-13:03:22: SRFI_x000a_09:03:22: ME OG_x000a_06:03:22-28:02:22: PONDASI OG_x000a_25:02:22: ANNOUNCEMENT GO UNTIL SRFI_x000a_23:02:22-16:12:21: TNP OK, NEED CONFIRM PMO GO CME_x000a_15:12:21-09:12:21: STO RECALL_x000a_08:12:21: STO DECALARE_x000a_05:12:21-24:11:21: ERM REJECTION, SITE ISSOLATED_x000a_21:11:21: ESR PROCESS"/>
  </r>
  <r>
    <s v="BO MEKAR JAYA"/>
    <x v="6"/>
    <s v="TB"/>
    <s v="122°11.43.04'E"/>
    <s v="1°34.25.18'S"/>
    <n v="50"/>
    <s v="50/170/340"/>
    <n v="2021"/>
    <x v="11"/>
    <s v="RT 04/03, Desa Mentawa, Kec. Toili Barat, Kab. Banggai, Prov. Sulawesi Tengah"/>
    <x v="0"/>
    <s v="SUL-ST-LWK-1090"/>
    <s v="TOILIBARAT_MEKAR_JAYA"/>
    <x v="1"/>
    <x v="0"/>
    <x v="0"/>
    <s v="SULAWESI"/>
    <s v="Sulawesi Tengah"/>
    <s v="Kab. Banggai"/>
    <n v="6617794"/>
    <d v="2021-11-18T00:00:00"/>
    <m/>
    <n v="140"/>
    <x v="5"/>
    <d v="2021-12-18T00:00:00"/>
    <s v="TBD"/>
    <s v="TBD"/>
    <s v="TBD"/>
    <s v="TBD"/>
    <s v="TBD"/>
    <d v="2022-04-30T00:00:00"/>
    <x v="2"/>
    <s v="Apr-2022"/>
    <d v="2022-04-30T00:00:00"/>
    <x v="2"/>
    <s v="Apr-2022"/>
    <s v="MW"/>
    <d v="2022-03-07T00:00:00"/>
    <d v="2022-03-15T00:00:00"/>
    <n v="319100338658"/>
    <n v="6.6"/>
    <m/>
    <d v="2022-02-25T00:00:00"/>
    <m/>
    <d v="2022-03-15T00:00:00"/>
    <d v="2022-04-07T00:00:00"/>
    <s v="W15-2022"/>
    <m/>
    <m/>
    <s v="HOLD"/>
    <x v="2"/>
    <s v="21.RFI"/>
    <x v="13"/>
    <s v="07:04:22: RFIN_x000a_06:04:22-13:03:22: SRFI, W3 APR DI RFI KAN_x000a_09:03:22: ME OG_x000a_06:03:22-28:02:22: PONDASI OG_x000a_25:02:22: ANNOUNCEMENT GO UNTIL SRFI_x000a_23:02:22-16:12:21: TNP OK, NEED CONFIRM PMO GO CME_x000a_15:12:21-09:12:21: STO RECALL_x000a_08:12:21: STO DECLARE 7 DEC_x000a_05:12:21: REVIEW TNP ALITA_x000a_01:12:21-24:11:21: NEED REVIEW RNP HUWAWEI_x000a_21:11:21: ESR PROCESS"/>
  </r>
  <r>
    <s v="SKP KAMIWANGI EX NEW MAKAPA 1"/>
    <x v="6"/>
    <s v="TB"/>
    <s v="122�15.33.08'E"/>
    <s v="1�33.21.24'S"/>
    <n v="60"/>
    <s v="20/150/300"/>
    <n v="2021"/>
    <x v="11"/>
    <s v="Dusun I Desa Kamiwangi RT.002  Kec. Toili Barat, Kab. Banggai Prov. Sulawesi Tengah"/>
    <x v="0"/>
    <s v="SUL-ST-LWK-1091"/>
    <s v="TOILIBARAT_KAMI_WANGI"/>
    <x v="1"/>
    <x v="0"/>
    <x v="0"/>
    <s v="SULAWESI"/>
    <s v="Sulawesi Tengah"/>
    <s v="Kab. Banggai"/>
    <n v="6617794"/>
    <d v="2021-11-18T00:00:00"/>
    <m/>
    <n v="142"/>
    <x v="5"/>
    <d v="2021-12-18T00:00:00"/>
    <s v="TBD"/>
    <s v="TBD"/>
    <s v="TBD"/>
    <s v="TBD"/>
    <s v="TBD"/>
    <d v="2022-04-30T00:00:00"/>
    <x v="2"/>
    <s v="Apr-2022"/>
    <d v="2022-04-30T00:00:00"/>
    <x v="2"/>
    <s v="Apr-2022"/>
    <s v="MW"/>
    <d v="2022-03-07T00:00:00"/>
    <d v="2022-03-15T00:00:00"/>
    <n v="319100338641"/>
    <m/>
    <m/>
    <d v="2022-02-25T00:00:00"/>
    <m/>
    <d v="2022-03-15T00:00:00"/>
    <d v="2022-04-09T00:00:00"/>
    <s v="W15-2022"/>
    <m/>
    <m/>
    <s v="HOLD"/>
    <x v="2"/>
    <s v="21.RFI"/>
    <x v="13"/>
    <s v="09:04:22: RFIN_x000a_06:04:22-13:03:22: SRFI, MID APR DI RFI KAN_x000a_09:03:22: ME OG_x000a_06:03:22-28:02:22: PONDASI OG_x000a_25:02:22: ANNOUNCEMENT GO UNTIL SRFI_x000a_23:02:22-16:12:21: TNP OK, NEED CONFIRM PMO GO CME_x000a_15:12:21-09:12:21: STO RECALL_x000a_08:12:21: STO DECLARE 7 DEC_x000a_05:12:21-24:11:21: ERM REJECTION, SITE ISSOLATED_x000a_21:11:21: ESR PROCESS"/>
  </r>
  <r>
    <s v="TANJUNG PASIR"/>
    <x v="4"/>
    <s v="MSI"/>
    <s v="99°43.19.27'E"/>
    <s v="2°30.54.65'N"/>
    <n v="50"/>
    <s v="50/110/300"/>
    <n v="2022"/>
    <x v="5"/>
    <s v="Desa Tanjung Pasir Kec. Kualuh Selatan Kab. Labuhan Batu Utara"/>
    <x v="0"/>
    <s v="SUM-SU-AKK-2248"/>
    <s v="KUALUH_SELATAN_TANJUNG_PASIR"/>
    <x v="1"/>
    <x v="0"/>
    <x v="1"/>
    <s v="SUMBAGUT"/>
    <s v="Sumatera Utara"/>
    <s v="Kab. Labuhanbatu Utara"/>
    <n v="6618081"/>
    <d v="2022-03-11T00:00:00"/>
    <d v="2022-03-11T00:00:00"/>
    <n v="34"/>
    <x v="1"/>
    <d v="2022-04-10T00:00:00"/>
    <s v="W16-2022"/>
    <s v="Apr-2022"/>
    <s v="TBD"/>
    <s v="TBD"/>
    <s v="TBD"/>
    <d v="2022-05-04T00:00:00"/>
    <x v="25"/>
    <s v="May-2022"/>
    <d v="2022-05-04T00:00:00"/>
    <x v="6"/>
    <s v="May-2022"/>
    <s v="MW"/>
    <d v="2022-03-24T00:00:00"/>
    <d v="2022-03-25T00:00:00"/>
    <n v="125120754054"/>
    <n v="6.6"/>
    <m/>
    <d v="2022-03-25T00:00:00"/>
    <m/>
    <m/>
    <d v="2022-04-14T00:00:00"/>
    <s v="W16-2022"/>
    <m/>
    <m/>
    <m/>
    <x v="2"/>
    <s v="21.RFI"/>
    <x v="13"/>
    <s v="14:04:22: RFIN_x000a_30:03:22: PONDASI OG_x000a_27:03:22: PREPARE CME_x000a_23:03:22-13:02:22: ESR PROCESS_x000a_11:02:22: SPK RECEIVED"/>
  </r>
  <r>
    <s v="CIJANTUNG - RELOC"/>
    <x v="13"/>
    <s v="SKP"/>
    <s v="106°50.50.86'null"/>
    <s v="6°20.33.97'S"/>
    <n v="31"/>
    <s v="90/210/330"/>
    <n v="2022"/>
    <x v="25"/>
    <s v="Kp. Rumbut RT 007 RW 09 Kelurahan Pasir Gunung Selatan Kec Cimanggis Kota Depok Prov Jawa Barat"/>
    <x v="2"/>
    <s v="JAW-JK-CKG-0723"/>
    <s v="GARUDA KALISARI RELOCATION"/>
    <x v="1"/>
    <x v="0"/>
    <x v="3"/>
    <s v="JABODETABEK"/>
    <s v="DKI Jakarta"/>
    <s v="Jakarta Timur"/>
    <n v="6617923"/>
    <d v="2022-01-18T00:00:00"/>
    <m/>
    <n v="100"/>
    <x v="3"/>
    <d v="2022-02-17T00:00:00"/>
    <s v="W08-2022"/>
    <s v="Feb-2022"/>
    <s v="TBD"/>
    <s v="TBD"/>
    <s v="TBD"/>
    <s v="TBD"/>
    <x v="0"/>
    <s v="TBD"/>
    <s v="TBD"/>
    <x v="0"/>
    <s v="TBD"/>
    <s v="MW"/>
    <d v="2022-01-28T00:00:00"/>
    <m/>
    <m/>
    <m/>
    <m/>
    <d v="2022-03-09T00:00:00"/>
    <m/>
    <m/>
    <m/>
    <m/>
    <m/>
    <m/>
    <m/>
    <x v="2"/>
    <s v="21.RFI"/>
    <x v="12"/>
    <s v="16:02:21-26:01:22: SRFI PLN CONNECTION_x000a_23:01:22: RNP REVIEW_x000a_19:01:22-18:01:22: SPK RELEASED FROM LMS TO EMAIL TBG"/>
  </r>
  <r>
    <s v="KUALUH HULU"/>
    <x v="4"/>
    <s v="TB"/>
    <s v="99°36.31.68'E"/>
    <s v="2°34.24.53'N"/>
    <n v="40"/>
    <s v="180/280/340"/>
    <n v="2022"/>
    <x v="5"/>
    <s v="Dusun III Banyuwangi Desa Perk. Kanopan Ulu Kec. Kualuh ulu Kab. Labuhanbatu utara Prop. Sumatera utara"/>
    <x v="0"/>
    <s v="SUM-SU-AKK-2254"/>
    <s v="PERKEBUNAN_KANOPAN_ULU_SELATAN"/>
    <x v="1"/>
    <x v="0"/>
    <x v="1"/>
    <s v="SUMBAGUT"/>
    <s v="Sumatera Utara"/>
    <s v="Kab. Labuhanbatu Utara"/>
    <n v="6618079"/>
    <d v="2022-03-11T00:00:00"/>
    <d v="2022-03-11T00:00:00"/>
    <n v="34"/>
    <x v="1"/>
    <d v="2022-04-10T00:00:00"/>
    <s v="W16-2022"/>
    <s v="Apr-2022"/>
    <s v="TBD"/>
    <s v="TBD"/>
    <s v="TBD"/>
    <d v="2022-05-04T00:00:00"/>
    <x v="25"/>
    <s v="May-2022"/>
    <d v="2022-05-04T00:00:00"/>
    <x v="6"/>
    <s v="May-2022"/>
    <s v="MW"/>
    <d v="2022-03-24T00:00:00"/>
    <d v="2022-03-25T00:00:00"/>
    <n v="125120754062"/>
    <n v="6.6"/>
    <m/>
    <d v="2022-03-24T00:00:00"/>
    <m/>
    <m/>
    <d v="2022-04-14T00:00:00"/>
    <s v="W16-2022"/>
    <m/>
    <m/>
    <m/>
    <x v="2"/>
    <s v="21.RFI"/>
    <x v="13"/>
    <s v="14:04:22: RFIN_x000a_06:04:22: PLN CONNECTION_x000a_03:04:22: ME OG_x000a_30:03:22: PONDASI OG_x000a_27:03:22: PREPARE CME_x000a_23:03:22-13:02:22: ESR PROCESS_x000a_11:02:22: SPK RECEIVED"/>
  </r>
  <r>
    <s v="KARANGPANDAN-MATESIH"/>
    <x v="4"/>
    <s v="TB"/>
    <s v="111°3.40.43'E"/>
    <s v="7°37.55.34'S"/>
    <n v="39"/>
    <s v="10/110/250"/>
    <s v="2022-2024"/>
    <x v="6"/>
    <s v="Desa Pablengan Dukuh Karangtengah Kec. Matesih, Kab. Karanganyar Prov. Jawa Tengah"/>
    <x v="3"/>
    <s v="JAW-JT-KRG-2152"/>
    <s v="PABLENGAN_KARANGANYAR"/>
    <x v="1"/>
    <x v="0"/>
    <x v="2"/>
    <s v="JATENG"/>
    <s v="Jawa Tengah"/>
    <s v="Kab. Karanganyar"/>
    <n v="6617993"/>
    <d v="2022-01-28T00:00:00"/>
    <d v="2022-01-28T00:00:00"/>
    <n v="54"/>
    <x v="1"/>
    <d v="2022-02-27T00:00:00"/>
    <s v="W10-2022"/>
    <s v="Feb-2022"/>
    <s v="TBD"/>
    <s v="TBD"/>
    <s v="TBD"/>
    <d v="2022-04-07T00:00:00"/>
    <x v="7"/>
    <s v="Apr-2022"/>
    <d v="2022-04-07T00:00:00"/>
    <x v="19"/>
    <s v="Apr-2022"/>
    <s v="MW"/>
    <d v="2022-02-02T00:00:00"/>
    <d v="2022-03-14T00:00:00"/>
    <n v="526550154448"/>
    <n v="11"/>
    <m/>
    <d v="2022-03-08T00:00:00"/>
    <m/>
    <m/>
    <d v="2022-03-23T00:00:00"/>
    <s v="W13-2022"/>
    <m/>
    <m/>
    <s v="NY STIP, ERM PROCESS"/>
    <x v="2"/>
    <s v="21.RFI"/>
    <x v="87"/>
    <s v="23:03:22: RFIN_x000a_20:03:22: ME OG_x000a_16:03:22-13:03:22: WAIT PSB_x000a_09:03:22: PONDASI OG_x000a_06:03:22: READY TO STO_x000a_23:02:22-16:02:22: NEED REVIEW POWER_x000a_13:02:22-08:02:22: NEED REVIEW TNP HUAWEI_x000a_06:02:22-02:02:22: NEED REVIEW RNP HUAWEI_x000a_30:01:22: ESR REVIEW, NEED REVIEW RNP HUAWEI_x000a_28:01:22: SPK RELEASED"/>
  </r>
  <r>
    <s v="CIGOONG_UTARA_CIKULUR"/>
    <x v="4"/>
    <s v="TB"/>
    <s v="106°10.0.38'E"/>
    <s v="6°23.18.8'S"/>
    <n v="50"/>
    <s v="40/130/280"/>
    <n v="2022"/>
    <x v="4"/>
    <s v="Kp. Kayu Dampit RT.01/03 Desa Cigoong Utara Kec. Cikulur Kab. Lebak"/>
    <x v="2"/>
    <s v="JAW-BT-RKB-0775"/>
    <s v="CIGOONG_UTARA_CIKULUR"/>
    <x v="0"/>
    <x v="0"/>
    <x v="4"/>
    <s v="JABODETABEK"/>
    <s v="Banten"/>
    <s v="Kab. Lebak"/>
    <n v="6617948"/>
    <d v="2022-01-25T00:00:00"/>
    <d v="2022-01-28T00:00:00"/>
    <n v="83"/>
    <x v="2"/>
    <d v="2022-06-24T00:00:00"/>
    <s v="W26-2022"/>
    <s v="Jun-2022"/>
    <s v="TBD"/>
    <s v="TBD"/>
    <s v="TBD"/>
    <d v="2022-05-05T00:00:00"/>
    <x v="25"/>
    <s v="May-2022"/>
    <d v="2022-05-05T00:00:00"/>
    <x v="6"/>
    <s v="May-2022"/>
    <s v="MW"/>
    <d v="2022-03-07T00:00:00"/>
    <d v="2022-04-05T00:00:00"/>
    <n v="562101019303"/>
    <n v="6.6"/>
    <m/>
    <d v="2022-04-13T00:00:00"/>
    <m/>
    <m/>
    <d v="2022-04-18T00:00:00"/>
    <s v="W17-2022"/>
    <m/>
    <m/>
    <s v="CME"/>
    <x v="2"/>
    <s v="21.RFI"/>
    <x v="13"/>
    <s v="18:04:22: RFIN_x000a_7:04:22-06:03:22: ME OG_x000a_03:04:22-27:03:22: ERECTION_x000a_23:03:22: POURING_x000a_20:03:22: REBARRING_x000a_16:03:22-13:03:22: EXCAVATION_x000a_09:03:22-23:02:22: REKOM OG_x000a_20:02:22-16:02:22: IW OG_x000a_13:02:22-12:02:22: VALIDASI RNP TNP_x000a_09:02:22-30:01:22: SURVEY OG_x000a_28:01:22: SPK RECEIVED FROM EMAIL LMS"/>
  </r>
  <r>
    <s v="CIKANDE_CEMPLANG"/>
    <x v="4"/>
    <s v="TB"/>
    <s v="106°20.7.81'E"/>
    <s v="6°19.44.51'S"/>
    <n v="50"/>
    <s v="50/130/230"/>
    <n v="2022"/>
    <x v="4"/>
    <s v="Kamp Tegal RT 007 RW 002 Desa Cemplang Kecamatan Jawilan Kabupaten Serang Provinsi Banten"/>
    <x v="2"/>
    <s v="JAW-BT-SRG-0057"/>
    <s v="CIKANDE_CEMPLANG"/>
    <x v="0"/>
    <x v="0"/>
    <x v="4"/>
    <s v="JABODETABEK"/>
    <s v="Banten"/>
    <s v="Kab. Serang"/>
    <n v="6617948"/>
    <d v="2022-01-25T00:00:00"/>
    <d v="2022-01-28T00:00:00"/>
    <n v="83"/>
    <x v="2"/>
    <d v="2022-06-24T00:00:00"/>
    <s v="W26-2022"/>
    <s v="Jun-2022"/>
    <s v="TBD"/>
    <s v="TBD"/>
    <s v="TBD"/>
    <d v="2022-05-05T00:00:00"/>
    <x v="25"/>
    <s v="May-2022"/>
    <d v="2022-05-05T00:00:00"/>
    <x v="6"/>
    <s v="May-2022"/>
    <s v="MW"/>
    <d v="2022-03-07T00:00:00"/>
    <d v="2022-04-05T00:00:00"/>
    <n v="561400951596"/>
    <n v="6.6"/>
    <m/>
    <d v="2022-04-13T00:00:00"/>
    <m/>
    <m/>
    <d v="2022-04-18T00:00:00"/>
    <s v="W17-2022"/>
    <m/>
    <m/>
    <s v="CME"/>
    <x v="2"/>
    <s v="21.RFI"/>
    <x v="12"/>
    <s v="18:04:22: RFIN_x000a_17:04:22-06:03:22: ME OG_x000a_03:04:22-27:03:22: ERECTION_x000a_23:03:22-20:03:22: CURRING_x000a_16:03:22-13:03:22: LANTAI KERJA_x000a_09:03:22-06:03:22: EXCAVATION_x000a_28:02:22: REKOM OG_x000a_23:02:22: IW CLEAR &amp; PARALEL COLLECT DOKUMEN_x000a_20:02:22: IW OG_x000a_16:02:22: VALIDASI RNP TNP, IW FAILED_x000a_13:02:22: IW OG_x000a_09:02:22-04:02:22: CANDIDATE OK_x000a_02:02:22-30:01:22: SURVEY OG_x000a_28:01:22: SPK RECEIVED FROM EMAIL LMS"/>
  </r>
  <r>
    <s v="KINARI"/>
    <x v="4"/>
    <s v="TB"/>
    <s v="101°38.41.28'E"/>
    <s v="1°3.27.29'S"/>
    <n v="50"/>
    <s v="120/240/300"/>
    <n v="2022"/>
    <x v="5"/>
    <s v="Jorong Pinang Gadang Nagari Koto Padang, Kec. Koto Baru, Kab. Dharmasraya, Prov. Sumatera Barat"/>
    <x v="0"/>
    <s v="SUM-SB-PLJ-0771"/>
    <s v="LINTAS_TENGAH_SUMATERA"/>
    <x v="1"/>
    <x v="0"/>
    <x v="1"/>
    <s v="SUMBAGTENG"/>
    <s v="Sumatera Barat"/>
    <s v="Kab. Dharmasraya"/>
    <n v="6618079"/>
    <d v="2022-03-11T00:00:00"/>
    <d v="2022-03-11T00:00:00"/>
    <n v="35"/>
    <x v="1"/>
    <d v="2022-04-10T00:00:00"/>
    <s v="W16-2022"/>
    <s v="Apr-2022"/>
    <s v="TBD"/>
    <s v="TBD"/>
    <s v="TBD"/>
    <d v="2022-05-09T00:00:00"/>
    <x v="5"/>
    <s v="May-2022"/>
    <d v="2022-05-09T00:00:00"/>
    <x v="5"/>
    <s v="May-2022"/>
    <s v="MW"/>
    <d v="2022-03-24T00:00:00"/>
    <d v="2022-03-25T00:00:00"/>
    <n v="133360240962"/>
    <m/>
    <m/>
    <d v="2022-03-25T00:00:00"/>
    <m/>
    <m/>
    <d v="2022-04-15T00:00:00"/>
    <s v="W16-2022"/>
    <m/>
    <m/>
    <m/>
    <x v="2"/>
    <s v="21.RFI"/>
    <x v="13"/>
    <s v="15:04:22: RFIN_x000a_13:04:22-03:04:22: PONDASI OG_x000a_30:03:22-27:03:22: MOBDEMOB_x000a_23:03:22-13:02:22: ESR PROCESS_x000a_11:02:22: SPK RECEIVED"/>
  </r>
  <r>
    <s v="TAWANG REJO"/>
    <x v="4"/>
    <s v="SMI"/>
    <s v="104°38.3.01'E"/>
    <s v="4°11.37.79'S"/>
    <n v="65"/>
    <s v="110/245/335"/>
    <n v="2022"/>
    <x v="4"/>
    <s v="Dusun Tri Tunggal, Desa Tawang Rejo RT 01, kec. Bilatang, Kab. OKU Timur Prov. Sumatera Selatan"/>
    <x v="0"/>
    <s v="SUM-SS-MPR-1262"/>
    <s v="JL_KALANG_TAWANGREJO"/>
    <x v="1"/>
    <x v="0"/>
    <x v="1"/>
    <s v="SUMBAGSEL"/>
    <s v="Sumatera Selatan"/>
    <s v="Kab. Ogan Komering Ulu Ti"/>
    <n v="6617988"/>
    <d v="2022-01-28T00:00:00"/>
    <d v="2022-01-28T00:00:00"/>
    <n v="70"/>
    <x v="2"/>
    <d v="2022-02-27T00:00:00"/>
    <s v="W10-2022"/>
    <s v="Feb-2022"/>
    <s v="TBD"/>
    <s v="TBD"/>
    <s v="TBD"/>
    <d v="2022-05-15T00:00:00"/>
    <x v="9"/>
    <s v="May-2022"/>
    <d v="2022-05-15T00:00:00"/>
    <x v="7"/>
    <s v="May-2022"/>
    <s v="MW"/>
    <d v="2022-02-01T00:00:00"/>
    <d v="2022-02-02T00:00:00"/>
    <n v="149300218199"/>
    <m/>
    <m/>
    <d v="2022-03-22T00:00:00"/>
    <m/>
    <m/>
    <d v="2022-04-08T00:00:00"/>
    <s v="W15-2022"/>
    <m/>
    <m/>
    <s v="STIP RELEASED, GO CME"/>
    <x v="2"/>
    <s v="21.RFI"/>
    <x v="13"/>
    <s v="08:04:22: RFIN_x000a_06:04:22-30:03:22: PLN_x000a_27:03:22-20:03:22: ME OG KWH KOSONG_x000a_16: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IBS KAMPUNG ANGGAS"/>
    <x v="3"/>
    <s v="TB"/>
    <s v="98°41.45.64'E"/>
    <s v="3°38.31.38'N"/>
    <n v="45"/>
    <s v="30/120/190"/>
    <n v="2021"/>
    <x v="1"/>
    <s v="Komplek Anugrah Jl. Anugrah 7 Desa Sampali, Kecamatan Percut Sei Tuan, Kabupaten Deli Serdang, Provinsi Sumatera Utara_x000a__x000a_"/>
    <x v="0"/>
    <s v="SUM-SU-LBP-2291"/>
    <s v="BATANG_KUIS_BAKARAN_BATU"/>
    <x v="1"/>
    <x v="0"/>
    <x v="1"/>
    <s v="SUMBAGUT"/>
    <s v="Sumatera Utara"/>
    <s v="Kab. Deli Serdang"/>
    <n v="6617678"/>
    <d v="2021-10-06T00:00:00"/>
    <m/>
    <n v="29"/>
    <x v="4"/>
    <d v="2021-11-05T00:00:00"/>
    <s v="W45-2021"/>
    <s v="Nov-2021"/>
    <s v="TBD"/>
    <s v="TBD"/>
    <s v="TBD"/>
    <d v="2021-11-10T00:00:00"/>
    <x v="30"/>
    <s v="Nov-2021"/>
    <d v="2021-11-10T00:00:00"/>
    <x v="26"/>
    <s v="Nov-2021"/>
    <s v="MW"/>
    <d v="2021-10-15T00:00:00"/>
    <m/>
    <s v="128010141005"/>
    <n v="6.6"/>
    <m/>
    <d v="2021-10-14T00:00:00"/>
    <m/>
    <m/>
    <d v="2021-11-04T00:00:00"/>
    <s v="W45-2021"/>
    <m/>
    <m/>
    <m/>
    <x v="2"/>
    <s v="21.RFI"/>
    <x v="13"/>
    <s v="04:11:21: RFIN_x000a_03:11:21: PLN CONNECTION OG, SRFI, PLAN RFI 6 NOV_x000a_31:10:21-26:10:21: ME OG, PLAN SFRI 31 OCT, RFI 6 NOV_x000a_24:10:21: ME OG, PLAN RFI 6 NOV_x000a_20:10:21: RBS BTS PONDASI OG, PLAN ME GROUNDING 25 OCT_x000a_17:10:21: STO DECLARE 14 OCT CME PREPARATION_x000a_13:10:21: NEED REVIEW RNP HUAWEI_x000a_04:10:21: ERM PROSES"/>
  </r>
  <r>
    <s v="MARIO_PONRANG"/>
    <x v="4"/>
    <s v="TB"/>
    <s v="120°15.21.14'E"/>
    <s v="3°10.16.77'S"/>
    <n v="60"/>
    <s v="70/180/330"/>
    <n v="2022"/>
    <x v="4"/>
    <s v="Dusun Lare-Lare RT 01 Desa Lare-Lare Kec. Bua Kab. Luwu Prov. Sulawesi Selatan"/>
    <x v="0"/>
    <s v="SUL-SN-PLP-1341"/>
    <s v="MARIO_PONRANG"/>
    <x v="0"/>
    <x v="0"/>
    <x v="0"/>
    <s v="SULAWESI"/>
    <s v="Sulawesi Selatan"/>
    <s v="Kab. Luwu"/>
    <n v="6617949"/>
    <d v="2022-01-25T00:00:00"/>
    <d v="2022-01-28T00:00:00"/>
    <n v="85"/>
    <x v="2"/>
    <d v="2022-06-24T00:00:00"/>
    <s v="W26-2022"/>
    <s v="Jun-2022"/>
    <s v="TBD"/>
    <s v="TBD"/>
    <s v="TBD"/>
    <d v="2022-05-20T00:00:00"/>
    <x v="9"/>
    <s v="May-2022"/>
    <d v="2022-05-20T00:00:00"/>
    <x v="7"/>
    <s v="May-2022"/>
    <s v="MW"/>
    <d v="2022-02-25T00:00:00"/>
    <d v="2022-03-02T00:00:00"/>
    <s v="MG"/>
    <m/>
    <m/>
    <d v="2022-03-25T00:00:00"/>
    <m/>
    <m/>
    <d v="2022-04-20T00:00:00"/>
    <s v="W17-2022"/>
    <m/>
    <m/>
    <s v="CME"/>
    <x v="2"/>
    <s v="21.RFI"/>
    <x v="12"/>
    <s v="20:04:22: RFIN_x000a_17:04:22: PREPARE ERECTION_x000a_13:04:22-10:04:22: CURRING_x000a_06:04:22-03:04:22: CURRING_x000a_30:03:22: CURRING_x000a_27:03:22-20:03:22: REBARRING_x000a_16:03:22-06:03:22: WAIT APD, SOIL TEST DONE_x000a_28:02:22: REKOM DONE_x000a_23:02:22-20:02:22: REKOM OG_x000a_16:02:22: IW CLEAR_x000a_13:02:22: IW OG_x000a_09:02:22: VALIDASI RNP TNP OG_x000a_08:02:22-30:01:22: SURVEY OG_x000a_28:01:22: SPK RECEIVED FROM EMAIL LMS"/>
  </r>
  <r>
    <s v="CILAYANG"/>
    <x v="4"/>
    <s v="SMI"/>
    <s v="106°25.5.34'E"/>
    <s v="6°24.36.54'S"/>
    <n v="52"/>
    <s v="50/190/320"/>
    <n v="2022"/>
    <x v="4"/>
    <s v="Desa Cilayang Kp. Cilayang RT.04 RW.01 kec. Curugbitung, Kab. Lebak Prov. Banten"/>
    <x v="2"/>
    <s v="JAW-BT-RKB-0587"/>
    <s v="CILAYANG_LEBAK"/>
    <x v="1"/>
    <x v="0"/>
    <x v="4"/>
    <s v="JABODETABEK"/>
    <s v="Banten"/>
    <s v="Kab. Lebak"/>
    <n v="6617989"/>
    <d v="2022-01-28T00:00:00"/>
    <d v="2022-01-28T00:00:00"/>
    <n v="59"/>
    <x v="1"/>
    <d v="2022-02-27T00:00:00"/>
    <s v="W10-2022"/>
    <s v="Feb-2022"/>
    <s v="TBD"/>
    <s v="TBD"/>
    <s v="TBD"/>
    <d v="2022-04-07T00:00:00"/>
    <x v="7"/>
    <s v="Apr-2022"/>
    <d v="2022-04-07T00:00:00"/>
    <x v="19"/>
    <s v="Apr-2022"/>
    <s v="MW"/>
    <d v="2022-02-02T00:00:00"/>
    <d v="2022-03-17T00:00:00"/>
    <n v="562101014501"/>
    <n v="6.6"/>
    <m/>
    <d v="2022-02-09T00:00:00"/>
    <m/>
    <m/>
    <d v="2022-03-28T00:00:00"/>
    <s v="W14-2022"/>
    <m/>
    <m/>
    <s v="STIP RELEASED, GO CME"/>
    <x v="2"/>
    <s v="21.RFI"/>
    <x v="13"/>
    <s v="28:03:22: RFIN_x000a_27:03:22: SRFI_x000a_23:03:22-20:03:22: ME OG_x000a_16:03:22-13:03:22: WAIT PSB_x000a_09:03:22: PONDASI BTS DONE_x000a_06:03:22-13:02:22: PONDASI BTS DONE, HOLD XL_x000a_09:02:22: CME PREPARATION_x000a_07:02:22: NEED REVIEW POWER EID_x000a_06:02:22: NEED REVIEW TNP ALITA_x000a_02:02:22-30:01:22: ESR REVIEW, NEED REVIEW RNP EID_x000a_28:01:22: SPK RELEASED"/>
  </r>
  <r>
    <s v="DESA SINAR PALEMBANG"/>
    <x v="4"/>
    <s v="TB "/>
    <s v="105°32.33.47'E"/>
    <s v="5°32.4.67'S"/>
    <n v="60"/>
    <s v="65/155/350"/>
    <n v="2022"/>
    <x v="4"/>
    <s v="Desa Sinar Palembang RT.002 RW.001, Kec. Candipuro, Kab. Lampung Selatan Prov. Lampung"/>
    <x v="0"/>
    <s v="SUM-LA-KLA-1134"/>
    <s v="SINAR_PALEMBANG"/>
    <x v="1"/>
    <x v="0"/>
    <x v="1"/>
    <s v="SUMBAGSEL"/>
    <s v="Lampung"/>
    <s v="Kab. Lampung Selatan"/>
    <n v="6617991"/>
    <d v="2022-01-28T00:00:00"/>
    <d v="2022-01-28T00:00:00"/>
    <n v="81"/>
    <x v="2"/>
    <d v="2022-02-27T00:00:00"/>
    <s v="W10-2022"/>
    <s v="Feb-2022"/>
    <s v="TBD"/>
    <s v="TBD"/>
    <s v="TBD"/>
    <d v="2022-05-31T00:00:00"/>
    <x v="13"/>
    <s v="May-2022"/>
    <d v="2022-05-31T00:00:00"/>
    <x v="12"/>
    <s v="May-2022"/>
    <s v="MW"/>
    <d v="2022-02-02T00:00:00"/>
    <d v="2022-02-03T00:00:00"/>
    <n v="171310604209"/>
    <m/>
    <m/>
    <d v="2022-03-22T00:00:00"/>
    <m/>
    <m/>
    <d v="2022-04-19T00:00:00"/>
    <s v="W17-2022"/>
    <m/>
    <m/>
    <m/>
    <x v="2"/>
    <s v="21.RFI"/>
    <x v="51"/>
    <s v="19:04:22: RFIN_x000a_17:04:22-06:04:22: PLN &amp; STR_x000a_03:04:22: ME OG &amp; STRENGTENING_x000a_30:03:22-27:03:22: STRENGTENING_x000a_23:03:22-16:03:22: ME OG_x000a_13:03:22-09:03:22: BTS PONDASI OG_x000a_06:03:22-20:02:22: READY TO STO_x000a_16:02:22: NEED REVIEW CIVIL_x000a_13:02:22: NEED REVIEW TNP ALITA_x000a_09:02:22: RND NOK NEED 50 METER_x000a_06:02:22-02:02:22: NEED REVIEW RNP HUAWEI_x000a_30:01:22: ESR REVIEW, NEED REVIEW RNP HUAWEI_x000a_28:01:22: SPK RELEASED"/>
  </r>
  <r>
    <s v="SUKANEGERI"/>
    <x v="4"/>
    <s v="SMI"/>
    <s v="104°36.54.36'E"/>
    <s v="3°48.48.6'S"/>
    <n v="65"/>
    <s v="40/190/330"/>
    <n v="2022"/>
    <x v="4"/>
    <s v="Desa Sukanegeri, Kel. Sukanegeri RT 2, Kec. Semendawai Barat, Kab. OKU Timur Prov. Sumatera Selatan"/>
    <x v="0"/>
    <s v="SUM-SS-MPR-1279"/>
    <s v="SEMENDAWAI_BARAT_SUKA_NEGERI"/>
    <x v="1"/>
    <x v="0"/>
    <x v="1"/>
    <s v="SUMBAGSEL"/>
    <s v="Sumatera Selatan"/>
    <s v="Kab. Ogan Komering Ulu Ti"/>
    <n v="6617988"/>
    <d v="2022-01-28T00:00:00"/>
    <d v="2022-01-28T00:00:00"/>
    <n v="74"/>
    <x v="2"/>
    <d v="2022-02-27T00:00:00"/>
    <s v="W10-2022"/>
    <s v="Feb-2022"/>
    <s v="TBD"/>
    <s v="TBD"/>
    <s v="TBD"/>
    <d v="2022-06-03T00:00:00"/>
    <x v="13"/>
    <s v="Jun-2022"/>
    <d v="2022-06-03T00:00:00"/>
    <x v="12"/>
    <s v="Jun-2022"/>
    <s v="MW"/>
    <d v="2022-02-01T00:00:00"/>
    <d v="2022-02-02T00:00:00"/>
    <n v="149100152593"/>
    <n v="6.6"/>
    <m/>
    <d v="2022-03-22T00:00:00"/>
    <m/>
    <m/>
    <d v="2022-04-12T00:00:00"/>
    <s v="W16-2022"/>
    <m/>
    <m/>
    <m/>
    <x v="2"/>
    <s v="21.RFI"/>
    <x v="13"/>
    <s v="13:04:22: RFIN_x000a_10:04:22:COMMCASE, PONDASI OG HOLD_x000a_06:04:22-03:04:22: PONDASI OG_x000a_30:03:22-27:03:22: COMMCASE_x000a_23:03:22-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PT. ADEI PLANTATION 2"/>
    <x v="9"/>
    <s v="TB"/>
    <s v="101°19.42.47'E"/>
    <s v="1°4.53.25'N"/>
    <n v="50"/>
    <s v="80/190/315"/>
    <n v="2021"/>
    <x v="20"/>
    <s v="Komplek Perumahan PT. Adei Plantation &amp; Industry KM 5 Kebun Km 4 Divisi 15 RT 04 RW05 Desa Tengganau Kecamatan Pinggir Kab. Bengkalis"/>
    <x v="0"/>
    <s v="SUM-RI-BLS-1133"/>
    <s v="PINGGIR_TENGGANAU"/>
    <x v="1"/>
    <x v="0"/>
    <x v="1"/>
    <s v="SUMBAGTENG"/>
    <s v="Riau"/>
    <s v="Kab. Bengkalis"/>
    <n v="6617946"/>
    <d v="2022-01-25T00:00:00"/>
    <m/>
    <n v="30"/>
    <x v="4"/>
    <d v="2022-02-24T00:00:00"/>
    <s v="W09-2022"/>
    <s v="Feb-2022"/>
    <s v="TBD"/>
    <s v="TBD"/>
    <s v="TBD"/>
    <d v="2022-02-20T00:00:00"/>
    <x v="28"/>
    <s v="Feb-2022"/>
    <d v="2022-02-24T00:00:00"/>
    <x v="27"/>
    <s v="Feb-2022"/>
    <s v="MW"/>
    <d v="2022-02-09T00:00:00"/>
    <m/>
    <n v="182103613019"/>
    <n v="6.6"/>
    <m/>
    <d v="2022-02-04T00:00:00"/>
    <m/>
    <m/>
    <d v="2022-02-24T00:00:00"/>
    <s v="W09-2022"/>
    <m/>
    <m/>
    <s v="CME"/>
    <x v="2"/>
    <s v="21.RFI"/>
    <x v="13"/>
    <s v="24:02:22: RFIN_x000a_23:02:22: RFI, WAIT RFIN_x000a_20:02:22-14:02:22: ME OG_x000a_09:02:22: TEAM MOBILIZATION_x000a_06:02:22: CME PREPARATION &amp; WAIT PSB_x000a_02:02:22-30:01:22: NEED REVIEW TNP ALITA_x000a_26:01:22: ERM PROCESS_x000a_25:01:22: SPK RELEASED"/>
  </r>
  <r>
    <s v="KLAYAN JATIMAKMUR"/>
    <x v="2"/>
    <s v="SKP"/>
    <s v="106°55.36.37'E"/>
    <s v="6°16.20.42'S"/>
    <n v="30"/>
    <s v="90/210/330"/>
    <n v="2022"/>
    <x v="17"/>
    <s v="Jl. Klayan 1, Perum Jatiwaringin Asri Blok F7 No.1, Kec. Pondok Gede, Kota Bekasi Prov. Jawa Barat"/>
    <x v="2"/>
    <s v="JAW-JB-BKS-0640"/>
    <s v="KUALA SIMPANG RELOCATION"/>
    <x v="1"/>
    <x v="0"/>
    <x v="3"/>
    <s v="JABODETABEK"/>
    <s v="Jawa Barat"/>
    <s v="Kota Bekasi"/>
    <n v="6617931"/>
    <d v="2022-01-20T00:00:00"/>
    <d v="2022-01-24T00:00:00"/>
    <n v="32"/>
    <x v="1"/>
    <d v="2022-02-19T00:00:00"/>
    <s v="W08-2022"/>
    <s v="Feb-2022"/>
    <s v="TBD"/>
    <s v="TBD"/>
    <s v="TBD"/>
    <d v="2022-02-25T00:00:00"/>
    <x v="28"/>
    <s v="Feb-2022"/>
    <d v="2022-02-25T00:00:00"/>
    <x v="27"/>
    <s v="Feb-2022"/>
    <s v="MW"/>
    <d v="2022-01-30T00:00:00"/>
    <m/>
    <n v="547303354183"/>
    <n v="10.6"/>
    <m/>
    <d v="2022-01-26T00:00:00"/>
    <m/>
    <d v="2022-02-16T00:00:00"/>
    <d v="2022-02-21T00:00:00"/>
    <s v="W09-2022"/>
    <m/>
    <m/>
    <s v="CME"/>
    <x v="2"/>
    <s v="21.RFI"/>
    <x v="13"/>
    <s v="RETURN XL BUT DONE RFIN, SPK NY RETURN_x000a_21:02:22: RFIN_x000a_16:02:22-13:02:22: SRFI_x000a_09:02:22-06:02:22: PONDASI STACKING_x000a_02:02:22: PABRIKASI OG_x000a_30:01:22: CME PREPARATION_x000a_26:01:22: ESR REVIEW_x000a_24:01:22: SPK RELEASED_x000a_"/>
  </r>
  <r>
    <s v="SIMPANGLIMA-STEMBI"/>
    <x v="2"/>
    <s v="TB"/>
    <s v="107°37.11.78'E"/>
    <s v="6°55.32.92'S"/>
    <n v="40"/>
    <s v="70/160/265"/>
    <n v="2021"/>
    <x v="1"/>
    <s v="Jl. Burangrang No.28 (Radio Dahlia), kel. Burangrang Kec. Lengkong, Kota Bandung Prov. Jawa Barat"/>
    <x v="1"/>
    <s v="JAW-JB-BDG-4313"/>
    <s v="TALAGA BODAS RELOCATION"/>
    <x v="1"/>
    <x v="0"/>
    <x v="2"/>
    <s v="JABAR"/>
    <s v="Jawa Barat"/>
    <s v="Kota Bandung"/>
    <n v="6617899"/>
    <d v="2021-12-27T00:00:00"/>
    <m/>
    <n v="58"/>
    <x v="1"/>
    <d v="2022-05-26T00:00:00"/>
    <s v="W22-2022"/>
    <s v="May-2022"/>
    <s v="TBD"/>
    <s v="TBD"/>
    <s v="TBD"/>
    <d v="2022-02-14T00:00:00"/>
    <x v="31"/>
    <s v="Feb-2022"/>
    <d v="2022-02-28T00:00:00"/>
    <x v="18"/>
    <s v="Feb-2022"/>
    <s v="MW"/>
    <d v="2022-01-26T00:00:00"/>
    <m/>
    <n v="535515962915"/>
    <n v="6.6"/>
    <m/>
    <d v="2022-01-21T00:00:00"/>
    <m/>
    <m/>
    <d v="2022-02-23T00:00:00"/>
    <s v="W09-2022"/>
    <m/>
    <m/>
    <s v="CME"/>
    <x v="2"/>
    <s v="21.RFI"/>
    <x v="13"/>
    <s v="23:02:22: RFIN_x000a_21:02:22: ME OG_x000a_16:02:22: PONDASI OG_x000a_13:02:22-06:02:22: COMMCASE DENGAN LL, MATERIAL BELUM MOS_x000a_02:02:22: PABRIKASI_x000a_30:01:22-23:01:22: CME PREPARATION_x000a_19:01:22-12:01:22: TNP REVIEW_x000a_09:01:22-29:12:21: REVIEW DAN APPROVAL RND, RF MAX DI 28M KARENA TOWER MILIK RADIO_x000a_27:12:21: NEW SPK"/>
  </r>
  <r>
    <s v="THE EYE VILLAS"/>
    <x v="6"/>
    <s v="TB"/>
    <s v="115°18.29.74'E"/>
    <s v="8°28.34.36'S"/>
    <n v="40"/>
    <s v="0/140/270"/>
    <n v="2021"/>
    <x v="11"/>
    <s v="Desa Sumita Br.Sema Kec.Gianyar, Kab.Gianyar Prov.Bali"/>
    <x v="0"/>
    <s v="BAL-BA-GIN-1489"/>
    <s v="GIANYAR_SUMITA"/>
    <x v="1"/>
    <x v="0"/>
    <x v="0"/>
    <s v="BALINUSRA"/>
    <s v="Bali"/>
    <s v="Kab. Gianyar"/>
    <n v="6617836"/>
    <d v="2021-11-29T00:00:00"/>
    <m/>
    <n v="42"/>
    <x v="1"/>
    <d v="2021-12-29T00:00:00"/>
    <s v="W53-2021"/>
    <s v="Dec-2021"/>
    <d v="2021-10-08T00:00:00"/>
    <s v="W41-2021"/>
    <s v="Oct-2021"/>
    <d v="2022-01-20T00:00:00"/>
    <x v="3"/>
    <s v="Jan-2022"/>
    <d v="2022-01-20T00:00:00"/>
    <x v="3"/>
    <s v="Jan-2022"/>
    <s v="MW"/>
    <d v="2021-12-21T00:00:00"/>
    <m/>
    <n v="552001743730"/>
    <n v="6.6"/>
    <m/>
    <d v="2021-12-15T00:00:00"/>
    <m/>
    <d v="2021-12-24T00:00:00"/>
    <d v="2022-01-10T00:00:00"/>
    <s v="W03-2022"/>
    <m/>
    <m/>
    <m/>
    <x v="2"/>
    <s v="21.RFI"/>
    <x v="13"/>
    <s v="10:01:22: RFIN_x000a_09:01:22-07:12:22: RFI, WAIT RFIN_x000a_05:01:22-26:12:21: SRFI, KWH KOSONG, WAIT STOCK KWH_x000a_22:12:21: SRFI, OG PLN CONNECTION_x000a_19:12:21: CME OG, PLAN SRFI 20 DEC_x000a_15:12:21: NEED REVIEW POWER HUAWEI_x000a_12:12:21-08:12:21: NEED REVIEW TNP ALITA_x000a_05:12:21-30:11:21: ESR PROCESS"/>
  </r>
  <r>
    <s v="CITRALAND DENPASAR"/>
    <x v="2"/>
    <s v="SKP"/>
    <s v="115°11.23.6'E"/>
    <s v="8°37.51.56'S"/>
    <n v="20"/>
    <s v="5/180/275"/>
    <n v="2021"/>
    <x v="14"/>
    <s v="Jl. Karang Sari V No. 25, dusun Robokan, Desa Padangsambian Kaja, kecamatan Denpasar Barat Kota denpasar"/>
    <x v="1"/>
    <s v="BAL-BA-DPR-8075"/>
    <s v="UBUNG TIMUR RELOCATION"/>
    <x v="1"/>
    <x v="0"/>
    <x v="0"/>
    <s v="BALINUSRA"/>
    <s v="Bali"/>
    <s v="Kota Denpasar"/>
    <n v="6617869"/>
    <d v="2021-12-07T00:00:00"/>
    <m/>
    <n v="99"/>
    <x v="3"/>
    <d v="2022-01-06T00:00:00"/>
    <s v="W02-2022"/>
    <s v="Jan-2022"/>
    <s v="TBD"/>
    <s v="TBD"/>
    <s v="TBD"/>
    <d v="2022-03-20T00:00:00"/>
    <x v="4"/>
    <s v="Mar-2022"/>
    <d v="2022-03-20T00:00:00"/>
    <x v="4"/>
    <s v="Mar-2022"/>
    <s v="MW"/>
    <d v="2021-12-21T00:00:00"/>
    <m/>
    <n v="551005019757"/>
    <n v="6.6"/>
    <m/>
    <d v="2021-12-14T00:00:00"/>
    <m/>
    <d v="2021-12-24T00:00:00"/>
    <d v="2022-03-16T00:00:00"/>
    <s v="W12-2022"/>
    <m/>
    <m/>
    <s v="CME"/>
    <x v="2"/>
    <s v="21.RFI"/>
    <x v="13"/>
    <s v="16:03:22: RFIN_x000a_13:03:22: POWER CONNECTION_x000a_09:03:22: CONFIRM LANJUT KONEKSI PLN_x000a_06:03:22-19:12:21: SRFI, PLN CONNECTION OG, NY READY RFS KARENA BELUM TERIMA PO_x000a_15:12:21: STO DECLARED 14 DEC, CME PREPARATION_x000a_12:12:21-07:12:21: NEW SPK, NEED REVIEW RNP"/>
  </r>
  <r>
    <s v="TEMBESI TB"/>
    <x v="6"/>
    <s v="TB"/>
    <s v="104°1.44.32'E"/>
    <s v="0°59.0.61'N"/>
    <n v="50"/>
    <s v="100/200/300"/>
    <n v="2021"/>
    <x v="11"/>
    <s v="Kampung Tua Tiang Wangkang RT 03 RW 01 KELURAHAN TEMBESI KEC SAGULUNG KOTA BATAM"/>
    <x v="0"/>
    <s v="SUM-KR-BTM-0595"/>
    <s v="TEMBESI"/>
    <x v="0"/>
    <x v="0"/>
    <x v="1"/>
    <s v="SUMBAGTENG"/>
    <s v="Kepulauan Riau"/>
    <s v="Kota Batam"/>
    <n v="6617734"/>
    <d v="2021-10-21T00:00:00"/>
    <m/>
    <n v="106"/>
    <x v="3"/>
    <d v="2022-03-20T00:00:00"/>
    <s v="W13-2022"/>
    <s v="Mar-2022"/>
    <s v="TBD"/>
    <s v="TBD"/>
    <s v="TBD"/>
    <d v="2022-01-31T00:00:00"/>
    <x v="8"/>
    <s v="Jan-2022"/>
    <d v="2022-02-28T00:00:00"/>
    <x v="18"/>
    <s v="Feb-2022"/>
    <s v="MW"/>
    <d v="2021-12-16T00:00:00"/>
    <m/>
    <n v="153000398174"/>
    <n v="6.6"/>
    <m/>
    <d v="2021-12-14T00:00:00"/>
    <m/>
    <m/>
    <d v="2022-02-04T00:00:00"/>
    <s v="W06-2022"/>
    <m/>
    <m/>
    <m/>
    <x v="2"/>
    <s v="21.RFI"/>
    <x v="13"/>
    <s v="04:02:22: RFIN_x000a_02:02:22: PEMASANAN KWH, PLAN PLN CONNECT 03/02/22_x000a_30:01:22-23:01:22: ME OG_x000a_19:01:22-12:01:22: ERECTION OG_x000a_09:01:22-19:12:21: POURING BOREPILE OG, PLAN 10 JAN BACKFILL_x000a_15:12:21: BOREPILE OG, PLAN POURING 18 DEC_x000a_12:12:21-08:12:21: EXCAVATION OG, PLAN POURING 18 DEC_x000a_05:12:21-01:12:21: BOREPILE OG, KONDISI DI BAWAH PASIR SEHINGGA LONGSOR TERUS, NEED PROPOSE REVISED DESIGN_x000a_28:11:21-21:11:21: RFC, PLAN START CME 25 NOV _x000a_17:11:21-14:11:21: PROCESS REKOM OG_x000a_10:11:21: RNP &amp; TNP REVIEW OK, OG SITAC PROCESS_x000a_07:11:21-31:10:21: SITE BERADA DI KAMPUNG KUA (TIDAK BISA MENYEWA LAHAN ATAUPUN DIJUAL BELIKAN), PROSES PENDEKATAN KE PEMERINTAHAN BATAM UNTUK PROVIDE LAHAN PEMERINTAHAN BATAM, MENUNGGU JAWABAN DARI PIHAK PEMERINTAHAN BATAM_x000a_24:10:21: NEW SPK NEW BUILT, HUNTING PROSES, PLAN SUBMIT KANDIDAT 4 NOV 2021"/>
  </r>
  <r>
    <s v="TBG Kasimpa Jaya Muna"/>
    <x v="7"/>
    <s v="TB"/>
    <s v="122°23.21.05'E"/>
    <s v="4°52.29.53'S"/>
    <n v="43"/>
    <s v="30/235"/>
    <n v="2021"/>
    <x v="8"/>
    <s v="Jl. KUBIS Rt 004 / Rw 002Desa Kasimpa JayaKecamatan Tiworo Selatan, Kabupaten Muna"/>
    <x v="0"/>
    <s v="SUL-SG-RAH-0472"/>
    <s v="REPEATER KASIMPA JAYA"/>
    <x v="1"/>
    <x v="0"/>
    <x v="0"/>
    <s v="SULAWESI"/>
    <s v="Sulawesi Tenggara"/>
    <s v="Kab. Muna"/>
    <n v="6617860"/>
    <d v="2021-12-02T00:00:00"/>
    <m/>
    <n v="42"/>
    <x v="1"/>
    <d v="2022-01-01T00:00:00"/>
    <s v="W01-2022"/>
    <s v="Jan-2022"/>
    <s v="TBD"/>
    <s v="TBD"/>
    <s v="TBD"/>
    <d v="2022-01-12T00:00:00"/>
    <x v="21"/>
    <s v="Jan-2022"/>
    <d v="2022-01-14T00:00:00"/>
    <x v="28"/>
    <s v="Jan-2022"/>
    <s v="MW"/>
    <d v="2021-12-16T00:00:00"/>
    <m/>
    <n v="328200582331"/>
    <n v="6.6"/>
    <m/>
    <d v="2021-12-13T00:00:00"/>
    <m/>
    <m/>
    <d v="2022-01-13T00:00:00"/>
    <s v="W03-2022"/>
    <m/>
    <m/>
    <m/>
    <x v="2"/>
    <s v="21.RFI"/>
    <x v="13"/>
    <s v="13:01:22: RFIN_x000a_12:01:22: SRFI, PLN CONNECTION OG_x000a_05:01:22-22:12:21: PONDASI RBS OG_x000a_19:12:21-15:12:21: STO DECLARED, CME PREPARATION_x000a_12:12:21: NEED REVIEW TNP ALITA_x000a_08:05:21-05:12:21: ERM PROCESS, NEED REVIEW RNP"/>
  </r>
  <r>
    <s v="LUWUK KM 1"/>
    <x v="6"/>
    <s v="SKP"/>
    <s v="122�49.30.5'E"/>
    <s v="0�55.54.66'S"/>
    <n v="50"/>
    <s v="70/160/250"/>
    <n v="2021"/>
    <x v="11"/>
    <s v="Jl. Batu Ceper KM 3, Kel. Bungin Timur Rt.05/Rw.02 Kec. Luwuk Banggai, Kab. Banggai Prov. Sulawesi Tengah"/>
    <x v="0"/>
    <s v="SUL-ST-LWK-1082"/>
    <s v="LUWUK_KILONGAN_PERMAI"/>
    <x v="1"/>
    <x v="0"/>
    <x v="0"/>
    <s v="SULAWESI"/>
    <s v="Sulawesi Tengah"/>
    <s v="Kab. Banggai"/>
    <n v="6617793"/>
    <d v="2021-11-18T00:00:00"/>
    <m/>
    <n v="47"/>
    <x v="1"/>
    <d v="2021-12-18T00:00:00"/>
    <s v="TBD"/>
    <s v="TBD"/>
    <s v="TBD"/>
    <s v="TBD"/>
    <s v="TBD"/>
    <d v="2021-12-29T00:00:00"/>
    <x v="32"/>
    <s v="Dec-2021"/>
    <d v="2022-01-07T00:00:00"/>
    <x v="29"/>
    <s v="Jan-2022"/>
    <s v="MW"/>
    <d v="2021-12-08T00:00:00"/>
    <m/>
    <n v="319500337732"/>
    <n v="6.6"/>
    <m/>
    <d v="2021-12-07T00:00:00"/>
    <m/>
    <m/>
    <d v="2022-01-04T00:00:00"/>
    <s v="W02-2022"/>
    <m/>
    <m/>
    <m/>
    <x v="2"/>
    <s v="21.RFI"/>
    <x v="13"/>
    <s v="04:01:22: RFIN_x000a_02:01:22: RFI, WAIT RFIN_x000a_29:12:21: ME OG, PLAN INSTALL 27 DEC, PLN REGIST OG_x000a_26:12:21-19:12:21: PONDASI BTS OG, PARALEL DELIVERY MATERIAL_x000a_15:12:21-12:12:21: CME PREPARATION, WAIT PSB RELEASED_x000a_08:12:21: STO DECLARE_x000a_05:12:21-24:11:21: ERM REJECTION, SITE ISSOLATED_x000a_21:11:21: ESR PROCESS"/>
  </r>
  <r>
    <s v="PULAU KARAS 2"/>
    <x v="3"/>
    <s v=""/>
    <s v="104°20.24.65'E"/>
    <s v="0°45.11.74'N"/>
    <n v="65"/>
    <s v="15/115/270"/>
    <n v="2021"/>
    <x v="3"/>
    <s v="Kampung Padang, RT.04/03, Kel. Karas, Kec. Galang, Kota Batam, Prov. Kepulauan Riau"/>
    <x v="0"/>
    <s v="SUM-KR-BTM-0605"/>
    <s v="KARAS"/>
    <x v="1"/>
    <x v="0"/>
    <x v="1"/>
    <s v="SUMBAGTENG"/>
    <s v="Kepulauan Riau"/>
    <s v="Kota Batam"/>
    <n v="6617454"/>
    <d v="2021-08-09T00:00:00"/>
    <m/>
    <n v="147"/>
    <x v="5"/>
    <d v="2021-09-08T00:00:00"/>
    <s v="W37-2021"/>
    <s v="Sep-2021"/>
    <d v="2021-09-07T00:00:00"/>
    <s v="W37-2021"/>
    <s v="Sep-2021"/>
    <d v="2021-12-22T00:00:00"/>
    <x v="19"/>
    <s v="Dec-2021"/>
    <d v="2022-01-03T00:00:00"/>
    <x v="29"/>
    <s v="Jan-2022"/>
    <s v="MW"/>
    <d v="2021-10-04T00:00:00"/>
    <m/>
    <n v="183090454902"/>
    <n v="6.6"/>
    <m/>
    <d v="2021-12-06T00:00:00"/>
    <m/>
    <m/>
    <d v="2022-01-03T00:00:00"/>
    <s v="W02-2022"/>
    <m/>
    <m/>
    <m/>
    <x v="2"/>
    <s v="21.RFI"/>
    <x v="13"/>
    <s v="03:01:22: RFIN_x000a_02:01:22: RFI, WAIT RFIN_x000a_29:12:21: SRFI, PLN CONNECTION OG, GANTI JARINGAN 800M DENGAN KABEL 35_x000a_26:12:21: ME OG_x000a_22:12:21: PONDASI BTS OG, PLAN RFI 24 DEC_x000a_19:12:21: DELIVERY MATERIAL, SITE KEPULAUAN, PLAN MATERIAL ON SITE 19 DES_x000a_15:12:21: PONDASI RBS OG, PLAN RFI 22 DEC_x000a_12:12:21-08:12:21: STO DECLARE 6 DEC, OG PROCESS ASSIGN MITRA &amp; WAIT CONFIRM PROCUREMENT, PLAN RFI 22 DEC_x000a_05:12:21-30:11:21: XL CONFIRM GO dengan PLN 12 Hrs + additional solusi power back up, Utk timing PLN connection agar d bahas dengan team PIC PMO XL &amp; PMO Technology Partner. STO NY DECLARE_x000a_28:11:21-03:11:21: WAIT KONFIRM TIM POWER XL, PLN HANYA TERSEDIA 12 JAM, NEED REVIEW POWER HUWAWEI_x000a_31:10:21 - 20:10:21-22:08:21: NEED REVIEW POWER HUAWEI_x000a_18:08:21: 16:08:21:09:08:21: 04:08:21 : SPK COLO RELEASED, ERM PROSES NEED REVIEW TNP ALITA"/>
  </r>
  <r>
    <s v="PULAU PEMPING"/>
    <x v="6"/>
    <s v="SKP"/>
    <s v="103°47.34.8'E"/>
    <s v="1°6.5.15'N"/>
    <n v="50"/>
    <s v="0/160/255"/>
    <n v="2021"/>
    <x v="11"/>
    <s v="Kampung Tengah RT 003 RW01 Kel. Pemping, Kec. Belakang Padang, Kota Batam, Prov. Kepulauan Riau"/>
    <x v="0"/>
    <s v="SUM-KR-BTM-0617"/>
    <s v="PEMPING"/>
    <x v="1"/>
    <x v="0"/>
    <x v="1"/>
    <s v="SUMBAGTENG"/>
    <s v="Kepulauan Riau"/>
    <s v="Kota Batam"/>
    <n v="6617413"/>
    <d v="2021-08-04T00:00:00"/>
    <m/>
    <n v="121"/>
    <x v="5"/>
    <d v="2021-09-03T00:00:00"/>
    <s v="W36-2021"/>
    <s v="Sep-2021"/>
    <d v="2021-09-28T00:00:00"/>
    <s v="W40-2021"/>
    <s v="Sep-2021"/>
    <d v="2021-12-04T00:00:00"/>
    <x v="33"/>
    <s v="Dec-2021"/>
    <d v="2021-12-03T00:00:00"/>
    <x v="30"/>
    <s v="Dec-2021"/>
    <s v="MW"/>
    <d v="2021-08-13T00:00:00"/>
    <m/>
    <n v="183041635485"/>
    <n v="6.6"/>
    <m/>
    <d v="2021-12-06T00:00:00"/>
    <m/>
    <d v="2021-11-18T00:00:00"/>
    <d v="2021-12-03T00:00:00"/>
    <s v="W49-2021"/>
    <m/>
    <m/>
    <m/>
    <x v="2"/>
    <s v="21.RFI"/>
    <x v="13"/>
    <s v="03:12:21: RFIN_x000a_01:12:21-28:11:21: SRFI, PLN CONNECTION OG PLAN RFI 3 DEC _x000a_25:11:21: CONFIRM GO FROM XL PLN 14 JAM, NEED SUPPORT ADDITIONAL TIME BY HTI_x000a_24:11:21-03:11:21: POWER ISSUE HANYA TERSEDIA 14 JAM, WAITING REVIEW SOLUSI POWER&amp;PRICE CAPEX DARI XL, WAITING APPROVAL GO/NOT GO UNTUK SITE INI. PROPOSE HOLD ACCRUE_x000a_31:10:21-20:10:21-13:09:21: POWER ISSUE, STO RECALL POWER HANYA TERSEDIA 14 JAM_x000a_08:09:21: PLAN CONNECT MULTIGUNA DAYA 5.5, NEED APPROVAL XL_x000a_06:09:21: SRFI, REPLAN RFI 28 SEP NEED SURAT JAWABAN PLN TERKAIT POWER 12 JAM_x000a_01:09:21:30:08:21:25:08:21: PONDASI RBS BTS OG_x000a_22:08:21: 18:08:21: CME PREPARATION_x000a_10:08:21: 09:08:21: STO DECLARE 9 AUG, CME PREPARATION_x000a_04:08:21 : SPK COLO RELEASED, ERM PROSES"/>
  </r>
  <r>
    <s v="NEGLASARI"/>
    <x v="9"/>
    <s v="TB"/>
    <s v="106°46.40.01'E"/>
    <s v="6°47.41.64'S"/>
    <n v="40"/>
    <s v="70/200/270"/>
    <n v="2021"/>
    <x v="11"/>
    <s v="Desa Nyangkowek Kp. Caringin RT.003 RW.006, Kec. Cicurug, Kab. Sukabumi Prov. Jawa Barat"/>
    <x v="2"/>
    <s v="JAW-JB-SBM-2134"/>
    <s v="RAYA CIDAHU MEKARSARI"/>
    <x v="1"/>
    <x v="0"/>
    <x v="3"/>
    <s v="JABODETABEK"/>
    <s v="Jawa Barat"/>
    <s v="Kab. Sukabumi"/>
    <n v="6617812"/>
    <d v="2021-11-23T00:00:00"/>
    <m/>
    <n v="21"/>
    <x v="4"/>
    <d v="2021-12-23T00:00:00"/>
    <s v="W52-2021"/>
    <s v="Dec-2021"/>
    <d v="2021-10-08T00:00:00"/>
    <s v="W41-2021"/>
    <s v="Oct-2021"/>
    <d v="2021-12-25T00:00:00"/>
    <x v="19"/>
    <s v="Dec-2021"/>
    <d v="2021-12-25T00:00:00"/>
    <x v="31"/>
    <s v="Dec-2021"/>
    <s v="MW"/>
    <d v="2021-12-01T00:00:00"/>
    <d v="2021-12-08T00:00:00"/>
    <n v="536590596124"/>
    <n v="6.6"/>
    <m/>
    <d v="2021-11-30T00:00:00"/>
    <m/>
    <d v="2021-12-10T00:00:00"/>
    <d v="2021-12-14T00:00:00"/>
    <s v="W51-2021"/>
    <m/>
    <m/>
    <m/>
    <x v="2"/>
    <s v="21.RFI"/>
    <x v="13"/>
    <s v="14:12:21: RFIN_x000a_12:12:21: SRFI, OG PLN CONNECTION_x000a_08:12:21-05:12:21: PONDASI OG_x000a_01:12:21-01:12:21: CME PREPARATION, WAIT PSB PLN RELEASED_x000a_28:11:21: NEED REVIEW POWER EID_x000a_24:11:21: ERM PROCESS"/>
  </r>
  <r>
    <s v="PASAR_WIYONO"/>
    <x v="4"/>
    <s v="SMI"/>
    <s v="105°8.30.34'E"/>
    <s v="5°22.54.37'S"/>
    <n v="50"/>
    <s v="140/255/300"/>
    <n v="2022"/>
    <x v="4"/>
    <s v="Jl. Proklamasi RT/RW. 02/07 Pasar Wiyono,Gedong Tataan ,kab.Pesawaran_x000a__x000a_"/>
    <x v="0"/>
    <s v="SUM-LA-GDT-1131"/>
    <s v="GEDONG_TATAAN_WIYONO"/>
    <x v="1"/>
    <x v="0"/>
    <x v="1"/>
    <s v="SUMBAGSEL"/>
    <s v="Lampung"/>
    <s v="Kab. Pesawaran"/>
    <n v="6617988"/>
    <d v="2022-01-28T00:00:00"/>
    <d v="2022-01-28T00:00:00"/>
    <n v="87"/>
    <x v="2"/>
    <d v="2022-02-27T00:00:00"/>
    <s v="W10-2022"/>
    <s v="Feb-2022"/>
    <s v="TBD"/>
    <s v="TBD"/>
    <s v="TBD"/>
    <d v="2022-05-15T00:00:00"/>
    <x v="9"/>
    <s v="May-2022"/>
    <d v="2022-05-15T00:00:00"/>
    <x v="7"/>
    <s v="May-2022"/>
    <s v="MW"/>
    <d v="2022-02-02T00:00:00"/>
    <d v="2022-02-03T00:00:00"/>
    <n v="172501123469"/>
    <n v="6.6"/>
    <m/>
    <d v="2022-03-22T00:00:00"/>
    <m/>
    <m/>
    <d v="2022-04-25T00:00:00"/>
    <m/>
    <m/>
    <m/>
    <m/>
    <x v="2"/>
    <s v="21.RFI"/>
    <x v="13"/>
    <s v="25:04:22: RFIN_x000a_24:04:22-06:04:22: SRFI &amp; STR_x000a_03:04:22: ME OG &amp; PERKUATAN_x000a_30:03:22-13:03:22: STRENGTENING PARALEL CME_x000a_09:03:22: BTS PONDASI OG_x000a_06:03:22-13:02:22: READY TO STO_x000a_09:02:22: NEED REVIEW CIVIL HUAWEI_x000a_07:02:22: NEED REVIEW POWER HUAWEI_x000a_06:02:22: NEED REVIEW TNP ALITA_x000a_02:02:22: NEED REVIEW RNP HUAWEI_x000a_30:01:22: ESR REVIEW, NEED REVIEW RNP HUAWEI_x000a_28:01:22: SPK RELEASED"/>
  </r>
  <r>
    <s v="TBG GM DESA SIMPUNG LAYUNG"/>
    <x v="6"/>
    <s v="TB"/>
    <s v="115°34.9.44'E"/>
    <s v="1°54.46.22'S"/>
    <n v="45"/>
    <s v="10/105/295"/>
    <n v="2021"/>
    <x v="11"/>
    <m/>
    <x v="0"/>
    <s v="KAL-KS-TJG-0954"/>
    <s v="MUARA_UYA_UWIE"/>
    <x v="1"/>
    <x v="0"/>
    <x v="2"/>
    <s v="KALIMANTAN"/>
    <s v="Kalimantan Selatan"/>
    <s v="Kab. Tabalong"/>
    <n v="6617768"/>
    <d v="2021-11-05T00:00:00"/>
    <m/>
    <n v="67"/>
    <x v="2"/>
    <d v="2021-12-05T00:00:00"/>
    <s v="W50-2021"/>
    <s v="Dec-2021"/>
    <s v="TBD"/>
    <s v="TBD"/>
    <s v="TBD"/>
    <d v="2021-12-24T00:00:00"/>
    <x v="19"/>
    <s v="Dec-2021"/>
    <d v="2022-01-10T00:00:00"/>
    <x v="28"/>
    <s v="Jan-2022"/>
    <s v="MW"/>
    <d v="2021-12-14T00:00:00"/>
    <m/>
    <n v="222400317590"/>
    <n v="6.6"/>
    <m/>
    <d v="2021-11-29T00:00:00"/>
    <m/>
    <m/>
    <d v="2022-01-11T00:00:00"/>
    <s v="W03-2022"/>
    <m/>
    <m/>
    <m/>
    <x v="2"/>
    <s v="21.RFI"/>
    <x v="13"/>
    <s v="11:01:22: RFIN_x000a_09:01:22: SRFI_x000a_05:01:22-02:01:22: ME OG, REGIST PLN_x000a_29:12:21: PONDASI RBS OG, PREPARE ME_x000a_26:12:21: PONDASI RBS OG_x000a_22:12:21-15:12:21: CME PREPARATION_x000a_13:12:21: Ada perubahan komitmen dari reloc right 1200 ER menjadi komitmen New order 2021_x000a_12:12:21: STO DECLARE 29 NOV, WAIT RFI BY HTI_x000a_05:12:21-28:11:21: NEED REVIEW POWER HUWAWEI_x000a_21:11:21-07:11:21: ESR PROCESS OG,NEED REVIEW RNP HUAWEI"/>
  </r>
  <r>
    <s v="BARANANGSIANG BOGOR"/>
    <x v="2"/>
    <s v="PMS"/>
    <s v="106�49.18.16'E"/>
    <s v="6�36.16.13'S"/>
    <n v="36"/>
    <s v="50/140/260"/>
    <n v="2021"/>
    <x v="14"/>
    <s v="Kel. Cimahpar Kp. Sawah RT.02 RW.11, Kec. Bogor Utara, Kota Bogor Prov. Jawa Barat"/>
    <x v="2"/>
    <s v="JAW-JB-BGR-0235"/>
    <s v="JAGORAWI CIMAHPAR RELOCATION"/>
    <x v="1"/>
    <x v="0"/>
    <x v="3"/>
    <s v="JABODETABEK"/>
    <s v="Jawa Barat"/>
    <s v="Kota Bogor"/>
    <n v="6617795"/>
    <d v="2021-11-19T00:00:00"/>
    <m/>
    <n v="27"/>
    <x v="4"/>
    <d v="2021-12-19T00:00:00"/>
    <s v="TBD"/>
    <s v="TBD"/>
    <s v="TBD"/>
    <s v="TBD"/>
    <s v="TBD"/>
    <d v="2021-12-19T00:00:00"/>
    <x v="19"/>
    <s v="Dec-2021"/>
    <d v="2021-12-19T00:00:00"/>
    <x v="31"/>
    <s v="Dec-2021"/>
    <s v="MW"/>
    <d v="2021-11-29T00:00:00"/>
    <d v="2021-12-08T00:00:00"/>
    <n v="538216433530"/>
    <n v="7.7"/>
    <m/>
    <d v="2021-11-26T00:00:00"/>
    <m/>
    <m/>
    <d v="2021-12-16T00:00:00"/>
    <s v="W51-2021"/>
    <m/>
    <m/>
    <m/>
    <x v="2"/>
    <s v="21.RFI"/>
    <x v="13"/>
    <s v="16:12:21: RFIN_x000a_15:12:21: RFI, WAIT RFIN_x000a_12:12:21: PONDASI DONE, OG PEMASANGAN TRAY_x000a_08:12:21-05:12:21: PONDASI OG_x000a_01:12:21-01:12:21: CME PREPARATION, WAIT PSB PLN RELEASED_x000a_28:11:21: STO DECLARE_x000a_24:11:21-21:11:21: ESR PROCESS, NEED REVIEW TNP ALITA"/>
  </r>
  <r>
    <s v="MARON_SRENGAT"/>
    <x v="6"/>
    <s v="SMI"/>
    <s v="112°4.54.59'E"/>
    <s v="8°5.50.03'S"/>
    <n v="50"/>
    <s v="150/220/340"/>
    <n v="2021"/>
    <x v="11"/>
    <m/>
    <x v="0"/>
    <s v="JAW-JI-KNR-4196"/>
    <s v="SRENGAT_MARON"/>
    <x v="1"/>
    <x v="0"/>
    <x v="0"/>
    <s v="JATIM"/>
    <s v="Jawa Timur"/>
    <s v="Kab. Blitar"/>
    <n v="6617767"/>
    <d v="2021-11-05T00:00:00"/>
    <m/>
    <n v="49"/>
    <x v="1"/>
    <d v="2021-12-05T00:00:00"/>
    <s v="W50-2021"/>
    <s v="Dec-2021"/>
    <s v="TBD"/>
    <s v="TBD"/>
    <s v="TBD"/>
    <d v="2021-12-17T00:00:00"/>
    <x v="34"/>
    <s v="Dec-2021"/>
    <d v="2021-12-31T00:00:00"/>
    <x v="32"/>
    <s v="Dec-2021"/>
    <s v="MW"/>
    <d v="2021-12-14T00:00:00"/>
    <d v="2021-12-14T00:00:00"/>
    <n v="514051659104"/>
    <n v="10.6"/>
    <m/>
    <d v="2021-11-22T00:00:00"/>
    <m/>
    <d v="2021-12-17T00:00:00"/>
    <d v="2021-12-24T00:00:00"/>
    <s v="W52-2021"/>
    <m/>
    <m/>
    <m/>
    <x v="2"/>
    <s v="21.RFI"/>
    <x v="13"/>
    <s v="24:12:21: RFIN_x000a_22:12:12-19:12:21: SRFI TGL 17 DEC, OG PROCESS PLN CONNECTION_x000a_15:12:21: PONDASI BTS OG, WAIT PSB RELEASED_x000a_13:12:21: Ada perubahan komitmen dari reloc right 1200 ER menjadi komitmen New order 2021_x000a_12:12:21-28:11:21: STO DECLARED, WAIT RFI BY HTI_x000a_21:11:21-07:11:21: ESR PROCESS OG,NEED REVIEW RNP HUAWEI"/>
  </r>
  <r>
    <s v="DUKUH KUBU"/>
    <x v="6"/>
    <s v="TB"/>
    <s v="115°33.26.68'E"/>
    <s v="8°17.8.99'S"/>
    <n v="50"/>
    <s v="80/200/300"/>
    <n v="2021"/>
    <x v="11"/>
    <s v="Banjar Dinas Bhuana Kusuma, Desa Dukuh, Kecamatan Kubu, Kabupaten Karangasem Propinsi Bali"/>
    <x v="0"/>
    <s v="BAL-BA-KRA-1477"/>
    <s v="KUBU_DUKUH"/>
    <x v="1"/>
    <x v="1"/>
    <x v="0"/>
    <s v="BALINUSRA"/>
    <s v="Bali"/>
    <s v="Kab. Karangasem"/>
    <n v="6617768"/>
    <d v="2021-11-05T00:00:00"/>
    <m/>
    <n v="141"/>
    <x v="5"/>
    <d v="2021-12-05T00:00:00"/>
    <s v="W50-2021"/>
    <s v="Dec-2021"/>
    <s v="TBD"/>
    <s v="TBD"/>
    <s v="TBD"/>
    <d v="2021-12-24T00:00:00"/>
    <x v="19"/>
    <s v="Dec-2021"/>
    <d v="2022-02-28T00:00:00"/>
    <x v="18"/>
    <s v="Feb-2022"/>
    <s v="MW"/>
    <m/>
    <m/>
    <m/>
    <m/>
    <m/>
    <d v="2021-11-22T00:00:00"/>
    <m/>
    <m/>
    <d v="2022-03-26T00:00:00"/>
    <s v="W13-2022"/>
    <m/>
    <m/>
    <m/>
    <x v="2"/>
    <s v="21.RFI"/>
    <x v="12"/>
    <s v="26:03:22: RFIN_x000a_24:02:22-17:02:22: SRFI_x000a_02:02:22: RBS FOUNDATION_x000a_26:01:22-16:01:22: PREPARE MATERIAL_x000a_12:01:22: PREPARE MATERIAL &amp; WAITING PERMIT_x000a_05:01:22-16:12:21: PROSES FINALISASI SUBCON ASSIGNMENT, WAIT RFIN BY HTI_x000a_15:12:21-28:11:21: STO DECLARED, WAIT RFI BY HTI_x000a_21:11:21-07:11:21: ESR PROCESS OG,NEED REVIEW RNP HUAWEI"/>
  </r>
  <r>
    <s v="TALANG MANGGA"/>
    <x v="4"/>
    <s v="TB"/>
    <s v="104°24.11.45'E"/>
    <s v="4°45.1.08'S"/>
    <n v="60"/>
    <s v="55/155/315"/>
    <n v="2022"/>
    <x v="5"/>
    <s v="Desa talang mangga RT001 RW004 Kecamatan Kasui, Kab way kanan , Prov Lampung"/>
    <x v="0"/>
    <s v="SUM-LA-BBU-0876"/>
    <s v="TALANG_MANGGA"/>
    <x v="1"/>
    <x v="0"/>
    <x v="1"/>
    <s v="SUMBAGSEL"/>
    <s v="Lampung"/>
    <s v="Kab. Way Kanan"/>
    <n v="6618079"/>
    <d v="2022-03-11T00:00:00"/>
    <d v="2022-03-11T00:00:00"/>
    <n v="46"/>
    <x v="1"/>
    <d v="2022-04-10T00:00:00"/>
    <s v="W16-2022"/>
    <s v="Apr-2022"/>
    <s v="TBD"/>
    <s v="TBD"/>
    <s v="TBD"/>
    <d v="2022-04-30T00:00:00"/>
    <x v="2"/>
    <s v="Apr-2022"/>
    <d v="2022-04-30T00:00:00"/>
    <x v="2"/>
    <s v="Apr-2022"/>
    <s v="MW"/>
    <d v="2022-03-21T00:00:00"/>
    <d v="2022-03-23T00:00:00"/>
    <n v="173700729205"/>
    <m/>
    <m/>
    <d v="2022-03-24T00:00:00"/>
    <m/>
    <m/>
    <d v="2022-04-26T00:00:00"/>
    <m/>
    <m/>
    <m/>
    <m/>
    <x v="2"/>
    <s v="21.RFI"/>
    <x v="13"/>
    <s v="26:04:22: RFIN_x000a_24:04:22-17:04:22: PLN_x000a_13:04:22: ME OG_x000a_10:04:22-03:04:22: PONDASI OG_x000a_30:03:22-27:03:22: PREPARE CME_x000a_23:03:22-13:02:22: ESR PROCESS_x000a_11:02:22: SPK RECEIVED"/>
  </r>
  <r>
    <s v="MANTEWE"/>
    <x v="6"/>
    <s v="TB"/>
    <s v="115°52.51.88'E"/>
    <s v="3°15.57.14'S"/>
    <n v="50"/>
    <s v="0/130/280"/>
    <n v="2021"/>
    <x v="11"/>
    <s v="Jalan Transmigrasi RT. 10, Desa Sari Mulya,_x000a_Kecamatan Mentewe, Kabupaten Tanah Bumbu,_x000a_Propinsi Kalimantan Selatan_x000a_"/>
    <x v="0"/>
    <s v="KAL-KS-BLN-0964"/>
    <s v="MANTEWE"/>
    <x v="1"/>
    <x v="0"/>
    <x v="2"/>
    <s v="KALIMANTAN"/>
    <s v="Kalimantan Selatan"/>
    <s v="Kab. Tanah Bumbu"/>
    <n v="6617643"/>
    <d v="2021-09-23T00:00:00"/>
    <m/>
    <n v="95"/>
    <x v="3"/>
    <d v="2022-02-20T00:00:00"/>
    <s v="W09-2022"/>
    <s v="Feb-2022"/>
    <s v="TBD"/>
    <s v="TBD"/>
    <s v="TBD"/>
    <d v="2021-11-22T00:00:00"/>
    <x v="22"/>
    <s v="Nov-2021"/>
    <d v="2021-12-31T00:00:00"/>
    <x v="32"/>
    <s v="Dec-2021"/>
    <s v="MW"/>
    <d v="2021-11-10T00:00:00"/>
    <m/>
    <n v="223200582873"/>
    <n v="6.6"/>
    <m/>
    <d v="2021-11-22T00:00:00"/>
    <m/>
    <m/>
    <d v="2021-12-27T00:00:00"/>
    <s v="W53-2021"/>
    <m/>
    <m/>
    <m/>
    <x v="2"/>
    <s v="21.RFI"/>
    <x v="13"/>
    <s v="27:12:21: RFIN_x000a_26:12:21-19:12:21: RFI, WAIT RFIN_x000a_15:12:21-05:12:21: ERECTION OG_x000a_01:12:21: CURING TIME OG_x000a_28:11:21: POURING DONE_x000a_24:11:21: REBARING OG_x000a_21:11:21: EXCAVATION OG _x000a_17:11:21-10:11:21: OG DELIVERY MATERIAL JADWAL KAPAL 12 NOV, ETA 22/11._x000a_07:11:21: TEAM PREPARATION &amp; BOREPILE PREPARATION OG_x000a_03:11:21: DESIGNPACK DONE, REKOM DONE, PLAN START CME 9 NOV_x000a_31:10:21-27:10:21: IW CLEAR, PARALEL SOIL TEST DONE _x000a_24:10:21-26:09:21: SPK RELEASED COLO, PEKERJAAN B2S NEEW REVIEW IMB"/>
  </r>
  <r>
    <s v="SC_RG5083A"/>
    <x v="6"/>
    <s v="TB"/>
    <s v="102°34.24.6'E"/>
    <s v="0°23.22.09'S"/>
    <n v="60"/>
    <s v="50/130/290"/>
    <n v="2021"/>
    <x v="11"/>
    <m/>
    <x v="0"/>
    <s v="SUM-RI-RGT-0967"/>
    <s v="SUNGAI_BERINGIN"/>
    <x v="1"/>
    <x v="1"/>
    <x v="1"/>
    <s v="SUMBAGTENG"/>
    <s v="Riau"/>
    <s v="Kab. Indragiri Hulu"/>
    <n v="6617768"/>
    <d v="2021-11-05T00:00:00"/>
    <m/>
    <n v="105"/>
    <x v="3"/>
    <d v="2021-12-05T00:00:00"/>
    <s v="W50-2021"/>
    <s v="Dec-2021"/>
    <s v="TBD"/>
    <s v="TBD"/>
    <s v="TBD"/>
    <d v="2021-12-24T00:00:00"/>
    <x v="19"/>
    <s v="Dec-2021"/>
    <d v="2022-02-28T00:00:00"/>
    <x v="18"/>
    <s v="Feb-2022"/>
    <s v="MW"/>
    <m/>
    <m/>
    <m/>
    <m/>
    <m/>
    <d v="2021-11-19T00:00:00"/>
    <m/>
    <m/>
    <d v="2022-02-18T00:00:00"/>
    <s v="W08-2022"/>
    <m/>
    <m/>
    <m/>
    <x v="2"/>
    <s v="21.RFI"/>
    <x v="12"/>
    <s v="02:02:22-16:01:22: SRFI, PLN CONNECTION_x000a_12:01:22: PONDASI DONE, WAITING SK PLN FROM XL_x000a_05:01:22-29:12:21: WAIT PERMIT_x000a_26:12:21-16:12:21: PROSES FINALISASI SUBCON ASSIGNMENT, WAIT RFIN BY HTI_x000a_15:12:21-28:11:21: STO DECLARED, WAIT RFI BY HTI_x000a_21:11:21-07:11:21: ESR PREPARATION OG, NEED REVIEW RNP HUAWEI"/>
  </r>
  <r>
    <s v="VILA GADING INDAH"/>
    <x v="3"/>
    <s v="SKP"/>
    <s v="106°53'52.39''E"/>
    <s v="6°10'1.3''S"/>
    <m/>
    <m/>
    <n v="2021"/>
    <x v="3"/>
    <s v="Jl. Perintis Kemerdekaan, Kel. Kelapa Gading Barat RT.01 RW.05, Kec. Kelapa Gading, Kota Jakarta Utara Prov. DKI Jakarta"/>
    <x v="2"/>
    <s v="JAW-JK-TJP-0707"/>
    <s v="PELEPAH RAYA RELOCATION"/>
    <x v="1"/>
    <x v="0"/>
    <x v="3"/>
    <s v="JABODETABEK (INNER)"/>
    <s v="DKI Jakarta"/>
    <s v="Kota Adm. Jakarta Utara"/>
    <n v="6617777"/>
    <d v="2021-11-08T00:00:00"/>
    <m/>
    <n v="21"/>
    <x v="4"/>
    <d v="2021-12-08T00:00:00"/>
    <s v="W50-2021"/>
    <s v="Dec-2021"/>
    <s v="TBD"/>
    <s v="TBD"/>
    <s v="TBD"/>
    <d v="2021-11-30T00:00:00"/>
    <x v="33"/>
    <s v="Nov-2021"/>
    <d v="2021-11-28T00:00:00"/>
    <x v="30"/>
    <s v="Nov-2021"/>
    <s v="MW"/>
    <d v="2021-11-18T00:00:00"/>
    <d v="2021-11-22T00:00:00"/>
    <n v="545103628446"/>
    <n v="6.6"/>
    <m/>
    <d v="2021-11-16T00:00:00"/>
    <m/>
    <m/>
    <d v="2021-11-29T00:00:00"/>
    <s v="W49-2021"/>
    <m/>
    <m/>
    <m/>
    <x v="2"/>
    <s v="21.RFI"/>
    <x v="13"/>
    <s v="29:11:21: RFIN_x000a_24:11:21: OG FABRIKASI MATERIAL BASEFRAME, START CME 25 NOV, PLAN RFI 28 NOV_x000a_21:11:21: WAIT PSB PLN RELEASE_x000a_17:11:21: STO DECLARE 16 NOV_x000a_14:11:21-10:11:21: ESR PROCESS OG"/>
  </r>
  <r>
    <s v="SIDANG MAS BANYUASIN"/>
    <x v="6"/>
    <s v="TB"/>
    <s v="104°19.55.02'E"/>
    <s v="2°58.12.43'S"/>
    <n v="45"/>
    <s v="30/190/290"/>
    <n v="2021"/>
    <x v="11"/>
    <m/>
    <x v="0"/>
    <s v="SUM-SS-PKB-1247"/>
    <s v="SIDANG_MAS"/>
    <x v="1"/>
    <x v="1"/>
    <x v="1"/>
    <s v="SUMBAGSEL"/>
    <s v="Sumatera Selatan"/>
    <s v="Kab. Banyuasin"/>
    <n v="6617768"/>
    <d v="2021-11-05T00:00:00"/>
    <m/>
    <n v="111"/>
    <x v="3"/>
    <d v="2021-12-05T00:00:00"/>
    <s v="W50-2021"/>
    <s v="Dec-2021"/>
    <s v="TBD"/>
    <s v="TBD"/>
    <s v="TBD"/>
    <d v="2021-12-24T00:00:00"/>
    <x v="19"/>
    <s v="Dec-2021"/>
    <d v="2022-02-28T00:00:00"/>
    <x v="18"/>
    <s v="Feb-2022"/>
    <s v="MW"/>
    <m/>
    <m/>
    <m/>
    <m/>
    <m/>
    <d v="2021-11-15T00:00:00"/>
    <m/>
    <m/>
    <d v="2022-02-24T00:00:00"/>
    <s v="W09-2022"/>
    <m/>
    <m/>
    <m/>
    <x v="2"/>
    <s v="21.RFI"/>
    <x v="13"/>
    <s v="02:02:22: RFI, WAIT RFIN_x000a_26:01:22: SRFI, PROCESS SURVEY PLN_x000a_19:01:22-16:01:22: WAITING PANEL KWH_x000a_12:01:22-29:12:21: WAIT PERMIT_x000a_26:12:21-16:12:21: PROSES FINALISASI SUBCON ASSIGNMENT, WAIT RFIN BY HTI_x000a_15:12:21-28:11:21: STO DECLARED, WAIT RFI BY HTI_x000a_21:11:21-07:11:21: ESR PROCESS OG,NEED REVIEW TNP ALITA"/>
  </r>
  <r>
    <s v="SUNGAI PUTIH"/>
    <x v="6"/>
    <s v="TB"/>
    <s v="101°10.43.97'E"/>
    <s v="0°28.35.44'N"/>
    <n v="40"/>
    <s v="70/90/240"/>
    <n v="2021"/>
    <x v="11"/>
    <m/>
    <x v="0"/>
    <s v="SUM-RI-BKN-1158"/>
    <s v="SEIPUTIH_KAMPAR_TIMUR"/>
    <x v="1"/>
    <x v="1"/>
    <x v="1"/>
    <s v="SUMBAGTENG"/>
    <s v="Riau"/>
    <s v="Kab. Kampar"/>
    <n v="6617768"/>
    <d v="2021-11-05T00:00:00"/>
    <m/>
    <n v="121"/>
    <x v="5"/>
    <d v="2021-12-05T00:00:00"/>
    <s v="W50-2021"/>
    <s v="Dec-2021"/>
    <s v="TBD"/>
    <s v="TBD"/>
    <s v="TBD"/>
    <d v="2021-12-24T00:00:00"/>
    <x v="19"/>
    <s v="Dec-2021"/>
    <d v="2022-02-28T00:00:00"/>
    <x v="18"/>
    <s v="Feb-2022"/>
    <s v="MW"/>
    <m/>
    <m/>
    <m/>
    <m/>
    <m/>
    <d v="2021-11-12T00:00:00"/>
    <m/>
    <m/>
    <d v="2022-03-06T00:00:00"/>
    <s v="W11-2022"/>
    <m/>
    <m/>
    <m/>
    <x v="2"/>
    <s v="21.RFI"/>
    <x v="12"/>
    <s v="24:02:22: RFI, NEED RFIN TO INJECT_x000a_17:02:22-16:01:22: SRFI,PLN CONNECTION_x000a_12:01:22: PONDASI OG_x000a_05:01:22-29:12:21: WAIT PERMIT_x000a_26:12:21-16:12:21: PROSES FINALISASI SUBCON ASSIGNMENT, WAIT RFIN BY HTI_x000a_15:12:21-28:11:21: STO DECLARED, WAIT RFI BY HTI_x000a_21:11:21-17:11:21: STO RELEASED 12 NOV, WAIT RFI BY HTI_x000a_17:11:21-07:11:21: ESR PREPARATION OG,NEED REVIEW TNP ALITA"/>
  </r>
  <r>
    <s v="PETANANG"/>
    <x v="6"/>
    <s v="SMI"/>
    <s v="102°50.34.04'E"/>
    <s v="3°13.11.75'S"/>
    <n v="50"/>
    <s v="80/160/340"/>
    <n v="2021"/>
    <x v="11"/>
    <m/>
    <x v="0"/>
    <s v="SUM-SS-LLG-1236"/>
    <s v="PETANANG_ULU"/>
    <x v="1"/>
    <x v="1"/>
    <x v="1"/>
    <s v="SUMBAGSEL"/>
    <s v="Sumatera Selatan"/>
    <s v="Kota Lubuk Linggau"/>
    <n v="6617767"/>
    <d v="2021-11-05T00:00:00"/>
    <m/>
    <n v="111"/>
    <x v="3"/>
    <d v="2021-12-05T00:00:00"/>
    <s v="W50-2021"/>
    <s v="Dec-2021"/>
    <s v="TBD"/>
    <s v="TBD"/>
    <s v="TBD"/>
    <d v="2021-12-24T00:00:00"/>
    <x v="19"/>
    <s v="Dec-2021"/>
    <d v="2022-02-28T00:00:00"/>
    <x v="18"/>
    <s v="Feb-2022"/>
    <s v="MW"/>
    <m/>
    <m/>
    <m/>
    <m/>
    <m/>
    <d v="2021-11-12T00:00:00"/>
    <m/>
    <m/>
    <d v="2022-02-24T00:00:00"/>
    <s v="W09-2022"/>
    <m/>
    <m/>
    <m/>
    <x v="2"/>
    <s v="21.RFI"/>
    <x v="13"/>
    <s v="02:02:22-26:01:22: SRFI, PROSES SURVEY PLN_x000a_19:01:22-16:01:22: PREPARE MATERIAL_x000a_12:01:22-29:12:21: WAIT PERMIT_x000a_26:12:21-16:12:21: PROSES FINALISASI SUBCON ASSIGNMENT, WAIT RFIN BY HTI_x000a_15:12:21-28:11:21: STO DECLARED, WAIT RFI BY HTI_x000a_21:11:21-17:11:21: STO RELEASED, WAIT RFI BY HTI_x000a_14:11:21-07:11:21: ESR PROCESS OG,NEED REVIEW TNP ALITA"/>
  </r>
  <r>
    <s v="KADIPIRO SURAKARTA"/>
    <x v="6"/>
    <s v="TB"/>
    <s v="110°49.19.85'E"/>
    <s v="7°32.23.53'S"/>
    <n v="25"/>
    <s v="60/210/330"/>
    <n v="2021"/>
    <x v="11"/>
    <s v="Jl. Sumpah Pemuda No.1, Kel. Kadipiro RT.001 RW.IX Sambirejo Kec. Banjarsari, Kota Surakarta Prov. Jawa Tengah"/>
    <x v="3"/>
    <s v="JAW-JT-SKT-2142"/>
    <s v="KALINGGA KADIPIRO"/>
    <x v="1"/>
    <x v="0"/>
    <x v="2"/>
    <s v="JATENG"/>
    <s v="Jawa Tengah"/>
    <s v="Kota Surakarta"/>
    <n v="6617651"/>
    <d v="2021-09-27T00:00:00"/>
    <m/>
    <n v="156"/>
    <x v="0"/>
    <d v="2021-10-27T00:00:00"/>
    <s v="W44-2021"/>
    <s v="Oct-2021"/>
    <d v="2021-10-27T00:00:00"/>
    <s v="W44-2021"/>
    <s v="Oct-2021"/>
    <d v="2022-03-02T00:00:00"/>
    <x v="35"/>
    <s v="Mar-2022"/>
    <s v="TBD"/>
    <x v="0"/>
    <s v="TBD"/>
    <s v="MW"/>
    <d v="2021-10-04T00:00:00"/>
    <m/>
    <n v="520521518979"/>
    <n v="7.7"/>
    <m/>
    <d v="2021-11-11T00:00:00"/>
    <m/>
    <m/>
    <d v="2022-03-02T00:00:00"/>
    <s v="W10-2022"/>
    <m/>
    <m/>
    <s v="CME"/>
    <x v="2"/>
    <s v="21.RFI"/>
    <x v="87"/>
    <s v="02:03:22: RFIN_x000a_28:02:22: RFI, WAIT RFIN_x000a_24:02:22: MOBILISASI &amp; PROSES INSTALASI COMBAT_x000a_23:02:22-02:02:22: PROSES REALISASI TUNTUTAN_x000a_30:01:22-19:01:22: APPROVAL PENGAJUAN SEWA LAHAN_x000a_16:01:22-22:12:21: RESCHEDULE PERTEMUAN DGN PIHAK TNI_x000a_19:12:21: PLAN PERTEMUAN DGN PIHAK TNI PADA 22 DEC_x000a_15:12:21-05:12:21: OG PROCESS IZIN UNTUK LAHAN COMBAT, PROPOSE AKAN DICOMBATKAN_x000a_01:12:21-03:11:21: MENUNGGU KEPUTUSAN DARI KABABINKUM, STATUS TANAH MILIK NEGARA DAN DIMANFAATKAN TNI AD (KODAM 4 DIPONEGORO), DIGUNAKAN OLEH ODITUR MILITER SURAKARTA, PLAN EOM NOV. Desain perkuatan dari mono pole steel angle dirubah menjadi SST-32 meter MLTBI, TAMBAH OPSI DI PROPOSAL PASANG COMBAT TEMPORARY_x000a_31:10:21-27:10:21: REVIEW CIVIL EID SITE STEEL ANGLE, WAITING APPROVAL JENDRAL KODAM _x000a_20:10:21:-04:10:21: ESR PROSES NEED REVIEW RNP EID"/>
  </r>
  <r>
    <s v="TELAUK SAMAK"/>
    <x v="6"/>
    <s v="TB"/>
    <s v="101°23.41.6'E"/>
    <s v="0°38.12.95'N"/>
    <n v="40"/>
    <s v="0/100/270"/>
    <n v="2021"/>
    <x v="11"/>
    <m/>
    <x v="0"/>
    <s v="SUM-RI-PBR-1162"/>
    <s v="RUMBAI_MUARA_FAJAR"/>
    <x v="1"/>
    <x v="1"/>
    <x v="1"/>
    <s v="SUMBAGTENG"/>
    <s v="Riau"/>
    <s v="Kota Pekanbaru"/>
    <n v="6617715"/>
    <d v="2021-10-18T00:00:00"/>
    <m/>
    <n v="134"/>
    <x v="5"/>
    <d v="2021-11-17T00:00:00"/>
    <s v="W47-2021"/>
    <s v="Nov-2021"/>
    <s v="TBD"/>
    <s v="TBD"/>
    <s v="TBD"/>
    <d v="2021-12-24T00:00:00"/>
    <x v="19"/>
    <s v="Dec-2021"/>
    <d v="2022-02-28T00:00:00"/>
    <x v="18"/>
    <s v="Feb-2022"/>
    <s v="MW"/>
    <m/>
    <m/>
    <m/>
    <m/>
    <m/>
    <d v="2021-11-03T00:00:00"/>
    <m/>
    <m/>
    <d v="2022-03-01T00:00:00"/>
    <s v="W10-2022"/>
    <m/>
    <m/>
    <m/>
    <x v="2"/>
    <s v="21.RFI"/>
    <x v="12"/>
    <s v="24:02:22-16:01:22: SRFI, PLN CONNECTION_x000a_12:01:22: FOUNDATION DONE, PLAN PLN NEXT WEEK &amp; WAITING SK PLN FROM XL_x000a_02:01:22-29:12:21: PONDASI OG_x000a_26:12:21-16:12:21: PROSES FINALISASI SUBCON ASSIGNMENT, WAIT RFIN BY HTI_x000a_15:12:21-28:11:21: STO DECLARED, WAIT RFI BY HTI_x000a_21:11:21-17:11:21: STO RELEASE, WAIT RFI BY HTI_x000a_14:11:21-03:11:21: WAIT APPROVAL TNP _x000a_31:10:21-20:10:21: NEED REVIEW RNP HUAWEI"/>
  </r>
  <r>
    <s v="IBS PAI_MAKASSAR"/>
    <x v="3"/>
    <s v="TB"/>
    <s v="119°30.47.63'E"/>
    <s v="5°4.56.42'S"/>
    <n v="30"/>
    <s v="30/155/335"/>
    <n v="2021"/>
    <x v="3"/>
    <s v="Jl. KH.Jabbar Ashyri RT.003 RW.002, Kelurahan Pai, Kecamatan Biringkanaya, Kota Makassar, Provinsi Sulawesi Selatan"/>
    <x v="0"/>
    <s v="SUL-SN-MKS-1581"/>
    <s v="CITRA_MART_PAI"/>
    <x v="1"/>
    <x v="1"/>
    <x v="0"/>
    <s v="SULAWESI"/>
    <s v="Sulawesi Selatan"/>
    <s v="Kota Makassar"/>
    <n v="6617724"/>
    <d v="2021-10-18T00:00:00"/>
    <m/>
    <n v="192"/>
    <x v="0"/>
    <d v="2021-11-17T00:00:00"/>
    <s v="TBD"/>
    <s v="TBD"/>
    <s v="TBD"/>
    <s v="TBD"/>
    <s v="TBD"/>
    <d v="2021-12-24T00:00:00"/>
    <x v="19"/>
    <s v="Dec-2021"/>
    <d v="2022-02-28T00:00:00"/>
    <x v="18"/>
    <s v="Feb-2022"/>
    <s v="MW"/>
    <m/>
    <m/>
    <m/>
    <m/>
    <m/>
    <d v="2021-11-01T00:00:00"/>
    <m/>
    <m/>
    <m/>
    <m/>
    <m/>
    <m/>
    <m/>
    <x v="2"/>
    <s v="21.RFI"/>
    <x v="12"/>
    <s v="WAIT RFIN_x000a_24:02:22-17:02:22: STRENGTENING BY TBG_x000a_02:02:22: Issue Proposed Foundation in area Strengthening Tower, Need Check with TBG_x000a_26:01:22: PEMASANGAN KWH &amp; CABLE TRAY_x000a_19:01:22-16:01:22: PONDASI BTS OG_x000a_12:01:22: WAITING PERMIT_x000a_02:01:22-16:12:21: PROSES FINALISASI SUBCON ASSIGNMENT_x000a_15:12:21-28:11:21: STO DECLARED, WAIT RFI BY HTI_x000a_21:11:21-18:11:21: UNDER ESR REVIEW"/>
  </r>
  <r>
    <s v="2016_DENBANTAS 1"/>
    <x v="3"/>
    <m/>
    <s v="115°8.9.24'E"/>
    <s v="8°31.28.31'S"/>
    <n v="25"/>
    <s v="90/210/330"/>
    <n v="2021"/>
    <x v="3"/>
    <s v="Perumahan Griya Wahana Asri Banjar Denbantas Desa Denbantas Kec.Tabanan, Kab.Tabanan Prov.Bali"/>
    <x v="0"/>
    <s v="BAL-BA-TAB-1496"/>
    <s v="TABANAN DENBANTAS"/>
    <x v="1"/>
    <x v="1"/>
    <x v="0"/>
    <s v="BALINUSRA"/>
    <s v="Bali"/>
    <s v="Kab. Tabanan"/>
    <n v="6617706"/>
    <d v="2021-10-15T00:00:00"/>
    <m/>
    <n v="195"/>
    <x v="0"/>
    <d v="2021-11-14T00:00:00"/>
    <s v="W47-2021"/>
    <s v="Nov-2021"/>
    <s v="TBD"/>
    <s v="TBD"/>
    <s v="TBD"/>
    <d v="2021-12-24T00:00:00"/>
    <x v="19"/>
    <s v="Dec-2021"/>
    <d v="2022-02-28T00:00:00"/>
    <x v="18"/>
    <s v="Feb-2022"/>
    <s v="MW"/>
    <m/>
    <m/>
    <m/>
    <m/>
    <m/>
    <d v="2021-10-29T00:00:00"/>
    <m/>
    <m/>
    <m/>
    <m/>
    <m/>
    <m/>
    <m/>
    <x v="2"/>
    <s v="21.RFI"/>
    <x v="12"/>
    <s v="WAIT RFIN_x000a_24:02:22-16:01:22: PREPARE MATERIAL_x000a_12:01:22: PROCESS PR PO TO POCA_x000a_05:01:22-16:12:21: PROSES FINALISASI SUBCON ASSIGNMENT, WAIT RFIN BY HTI_x000a_15:12:21-28:11:21: MOBDEMOB OG, WAIT RFI BY HTI_x000a_24:11:21-17:11:21: MCP 26, OG PROCESS PERKUATAN, APPROVED REVISI DESIGN DI KONSULTAN, FABRIKASI MATERIAL PERKUATAN ESTIMASI 2 MINGGU SETELAH HASIL DESIGN APPROVED, PENGIRIMAN PERKUATAN MATERIAL 4 HARI, PEKERJAAN PERKUATAN 5 HARI, ESTIMASI START CME COLO 3 MINGGU _x000a_14:11:21: OG PROCESS PERKUATAN, ADA REVISI DESIGN DI KONSULTAN, FABRIKASI MATERIAL PERKUATAN ESTIMASI 2 MINGGU SETELAH HASIL DESIGN APPROVED, PENGIRIMAN PERKUATAN MATERIAL 4 HARI, PEKERJAAN PERKUATAN 5 HARI, ESTIMASI START CME COLO 3 MINGGU _x000a_10:11:21-07:11:21: ESR PREPARATION OG_x000a_03:11:21: STO DECLARE 29 OKTOBER 2021_x000a_31:10:21-27:10:21: REVIEW TNP OG_x000a_20:10:21: NEED REVIEW RNP HTI"/>
  </r>
  <r>
    <s v="KAMPUNG 4 (RRI TARAKAN)"/>
    <x v="2"/>
    <s v=""/>
    <s v="117°37.22.08'E"/>
    <s v="3°17.57.3'N"/>
    <n v="50"/>
    <s v="10/130/240"/>
    <n v="2021"/>
    <x v="1"/>
    <s v="Jl. Manburungan, Kel. Kampung 4 RT.09, Kec. Tarakan Timur, Kota Tarakan Prov. Kalimantan Utara"/>
    <x v="1"/>
    <s v="KAL-KU-TAR-0109"/>
    <s v="KAMPUNG4(RRITARAKAN) RELOCATION"/>
    <x v="1"/>
    <x v="0"/>
    <x v="3"/>
    <s v="KALIMANTAN"/>
    <s v="Kalimantan Utara"/>
    <s v="Kota Tarakan"/>
    <n v="6617683"/>
    <d v="2021-10-06T00:00:00"/>
    <m/>
    <n v="50"/>
    <x v="1"/>
    <d v="2021-11-05T00:00:00"/>
    <s v="W45-2021"/>
    <s v="Nov-2021"/>
    <s v="TBD"/>
    <s v="TBD"/>
    <s v="TBD"/>
    <s v="TBD"/>
    <x v="0"/>
    <s v="TBD"/>
    <d v="2021-11-28T00:00:00"/>
    <x v="30"/>
    <s v="Nov-2021"/>
    <s v="MW"/>
    <d v="2021-10-15T00:00:00"/>
    <m/>
    <n v="235200030349"/>
    <n v="6.6"/>
    <m/>
    <d v="2021-10-28T00:00:00"/>
    <m/>
    <m/>
    <d v="2021-11-25T00:00:00"/>
    <s v="W48-2021"/>
    <m/>
    <m/>
    <m/>
    <x v="2"/>
    <s v="21.RFI"/>
    <x v="13"/>
    <s v="25:11:21: RFIN_x000a_24:11:21-21:11:21: WAIT FOR CONNECT PLN &amp; KWH METER, PLAN RFI 28 NOV _x000a_17:11:21: WAIT MATERIAL ONSITE 19 NOV, PLAN RFI 25 NOV_x000a_14:11:21: ME OG, PLAN FU PLN 15 NOV, PLAN CONNECT PLN 25 NOV_x000a_10:11:21: PONDASI BTS DONE, PARALEL WAIT PSB &amp; CONNECT PLN _x000a_07:11:21: BOUWPLANK OG_x000a_03:11:21: START PONDASI 4 NOV,OG DELIVERY MATERIAL ME &amp; MOUNTING_x000a_31:10:21: STO DECLARE 28 OCT, TEAM CME PREPARATION, PLAN PONDASI 5 NOV_x000a_20:10:21-17:10:21: NEED REVIEW RNP HTI_x000a_13:10:21: ERM PROSES"/>
  </r>
  <r>
    <s v="IBS IBS_MED0010_NORTH SUMATERA"/>
    <x v="6"/>
    <s v="TB"/>
    <s v="99°57.59.11'E"/>
    <s v="2°7.6.67'N"/>
    <n v="50"/>
    <s v="60/170/260"/>
    <n v="2021"/>
    <x v="1"/>
    <s v="Dusun Sidodadi A, Kelurahan Kampung Padang, Kecamatan Pangkatan, Kabupaten Labuhanbatu, Propinsi Sumatera Utara"/>
    <x v="0"/>
    <s v="SUM-SU-AKK-2205"/>
    <s v="PERK._PANGKATAN"/>
    <x v="1"/>
    <x v="0"/>
    <x v="1"/>
    <s v="SUMBAGUT"/>
    <s v="Sumatera Utara"/>
    <s v="Kab. Labuhanbatu"/>
    <n v="6617716"/>
    <d v="2021-10-18T00:00:00"/>
    <m/>
    <n v="31"/>
    <x v="1"/>
    <d v="2021-11-17T00:00:00"/>
    <s v="W47-2021"/>
    <s v="Nov-2021"/>
    <s v="TBD"/>
    <s v="TBD"/>
    <s v="TBD"/>
    <d v="2021-11-18T00:00:00"/>
    <x v="36"/>
    <s v="Nov-2021"/>
    <d v="2021-11-18T00:00:00"/>
    <x v="33"/>
    <s v="Nov-2021"/>
    <s v="MW"/>
    <d v="2021-10-28T00:00:00"/>
    <d v="2021-10-29T00:00:00"/>
    <m/>
    <m/>
    <m/>
    <d v="2021-10-26T00:00:00"/>
    <m/>
    <m/>
    <d v="2021-11-18T00:00:00"/>
    <s v="W47-2021"/>
    <m/>
    <m/>
    <m/>
    <x v="2"/>
    <s v="21.RFI"/>
    <x v="13"/>
    <s v="19:11:21: RFIN_x000a_17:11:21-14:11:21: INSTALASI PANEL OG, PLAN RFI 18 NOV _x000a_10:11:21-07:11:21: ME OG _x000a_03:11:21: PONDASI RBS OG _x000a_31:10:21: CME PREPARATION, STO DECLARE 26 OCT, PLAN PONDASI 4 NOV_x000a_27:10:21-20:10:21: NEED REVIEW RNP HTI"/>
  </r>
  <r>
    <s v="UJUNGPANDANG"/>
    <x v="3"/>
    <s v=""/>
    <s v="109°17.57.37'E"/>
    <s v="0°2.23.03'S"/>
    <n v="30"/>
    <s v="80/160/320"/>
    <n v="2021"/>
    <x v="1"/>
    <s v="Jl. Petani Rt 04 / 38 Kelurahan sungai jawiKec. Pontianak Kota. Pontianak kotaKalaimantan Barat"/>
    <x v="0"/>
    <s v="KAL-KB-PTK-0809"/>
    <s v="ABDULLAH_SAIGON"/>
    <x v="1"/>
    <x v="0"/>
    <x v="4"/>
    <s v="KALIMANTAN"/>
    <s v="Kalimantan Barat"/>
    <s v="Kota Pontianak"/>
    <n v="6617678"/>
    <d v="2021-10-06T00:00:00"/>
    <m/>
    <n v="43"/>
    <x v="1"/>
    <d v="2021-11-05T00:00:00"/>
    <s v="W45-2021"/>
    <s v="Nov-2021"/>
    <s v="TBD"/>
    <s v="TBD"/>
    <s v="TBD"/>
    <d v="2021-11-19T00:00:00"/>
    <x v="36"/>
    <s v="Nov-2021"/>
    <d v="2021-11-22T00:00:00"/>
    <x v="34"/>
    <s v="Nov-2021"/>
    <s v="MW"/>
    <d v="2021-10-15T00:00:00"/>
    <m/>
    <n v="211002617744"/>
    <m/>
    <m/>
    <d v="2021-10-26T00:00:00"/>
    <m/>
    <d v="2021-11-12T00:00:00"/>
    <d v="2021-11-18T00:00:00"/>
    <s v="W47-2021"/>
    <m/>
    <m/>
    <m/>
    <x v="2"/>
    <s v="21.RFI"/>
    <x v="13"/>
    <s v="18:11:21: RFIN_x000a_17:11:21: OG PROCESS PENCARIAN PENYAMBUNGAN SEMENTARA 5.5 KVA, PLAN PERMANEN 22 NOV _x000a_14:11:21: SRFI 12 NOV, PLAN FU PLN 15 NOV, PLAN CONNECT PLN 25 NOV_x000a_10:11:21: CME DONE, WAIT PSB &amp; CONNECT PLN _x000a_07:11:21-03:11:21: EXCAVATION OG, PONDASI OG _x000a_31:10:21: BOUWPLANK OG, PLAN START EXCAVATION 1 NOV _x000a_27:10:21-20:10:21: NEED REVIEW TNP ALITA_x000a_17:10:21-13:10:21: NEED REVIEW RNP HUAWEI"/>
  </r>
  <r>
    <s v="TUNDAN NGRAME"/>
    <x v="6"/>
    <s v="TB"/>
    <s v="110°19.23.52'E"/>
    <s v="7°49.10.47'S"/>
    <n v="30"/>
    <s v="50/140/260/335"/>
    <n v="2021"/>
    <x v="1"/>
    <s v="Kel.Tamantirto RT.04 Kec.Kasihan, Kab.Bantul Prov. DI Yogyakarta"/>
    <x v="2"/>
    <s v="JAW-YO-BTL-0132"/>
    <s v="TUNDAN NGRAME"/>
    <x v="1"/>
    <x v="1"/>
    <x v="2"/>
    <s v="JATENG"/>
    <s v="DI Yogyakarta"/>
    <s v="Kab. Bantul"/>
    <n v="6617725"/>
    <d v="2021-10-18T00:00:00"/>
    <m/>
    <n v="39"/>
    <x v="1"/>
    <d v="2021-11-17T00:00:00"/>
    <s v="W47-2021"/>
    <s v="Nov-2021"/>
    <s v="TBD"/>
    <s v="TBD"/>
    <s v="TBD"/>
    <d v="2021-11-30T00:00:00"/>
    <x v="33"/>
    <s v="Nov-2021"/>
    <d v="2021-11-26T00:00:00"/>
    <x v="34"/>
    <s v="Nov-2021"/>
    <s v="MW"/>
    <m/>
    <m/>
    <m/>
    <m/>
    <m/>
    <d v="2021-10-25T00:00:00"/>
    <m/>
    <m/>
    <d v="2021-11-26T00:00:00"/>
    <s v="W48-2021"/>
    <m/>
    <m/>
    <m/>
    <x v="2"/>
    <s v="21.RFI"/>
    <x v="13"/>
    <s v="26:11:21: RFIN_x000a_24:11:21-03:11:21: WAITING RFI BY EID, STIP RELEASED 25 OCT, PLAN RFI 30 NOV_x000a_31:10:21-27:10:21: WAITING CAF REALESED SITE PAIRING XL_x000a_20:10:21: NEED REVIEW RNP HTI"/>
  </r>
  <r>
    <s v="GODEAN SIDOREJO"/>
    <x v="6"/>
    <s v=""/>
    <s v="110°16.30.9'E"/>
    <s v="7°45.46.22'S"/>
    <n v="40"/>
    <s v="90/210/330"/>
    <n v="2021"/>
    <x v="11"/>
    <s v="Kel.Sidoluhur-Berjo Wetan RT.002 RW.007 Kec.Godean, Kab.Sleman Prov. DI Yogyakarta"/>
    <x v="2"/>
    <s v="JAW-YO-SMN-0064"/>
    <s v="SIDOREJO GODEAN"/>
    <x v="1"/>
    <x v="0"/>
    <x v="2"/>
    <s v="JATENG"/>
    <s v="DI Yogyakarta"/>
    <s v="Kab. Sleman"/>
    <n v="6617674"/>
    <d v="2021-10-05T00:00:00"/>
    <m/>
    <n v="97"/>
    <x v="3"/>
    <d v="2021-11-04T00:00:00"/>
    <s v="W45-2021"/>
    <s v="Nov-2021"/>
    <d v="2021-11-05T00:00:00"/>
    <s v="W45-2021"/>
    <s v="Nov-2021"/>
    <d v="2021-11-25T00:00:00"/>
    <x v="22"/>
    <s v="Nov-2021"/>
    <d v="2022-01-08T00:00:00"/>
    <x v="29"/>
    <s v="Jan-2022"/>
    <s v="MW"/>
    <d v="2021-12-06T00:00:00"/>
    <d v="2021-12-08T00:00:00"/>
    <n v="521041710933"/>
    <n v="7.7"/>
    <m/>
    <d v="2021-10-25T00:00:00"/>
    <m/>
    <m/>
    <d v="2022-01-10T00:00:00"/>
    <s v="W03-2022"/>
    <m/>
    <m/>
    <m/>
    <x v="2"/>
    <s v="21.RFI"/>
    <x v="13"/>
    <s v="10:01:22: RFIN_x000a_09:01:22-08:01:22: RFI, WAIT RFIN_x000a_05:01:22-26:12:21: SRFI, PLN PROSES REGISTER, PLAN RFI W1 JAN 22_x000a_22:12:21: SRFI, OG PLN CONNECTION_x000a_19:12:21-15:12:21: ME OG_x000a_12:12:21-08:12:21: ERECTION ON TOP SECTION_x000a_05:12:21: CURRING TIME OG, PLAN ERECTION 7 DEC_x000a_01:12:21: POURING OG, PLAN RFI 20 DEC_x000a_28:11:21: PLAN POURING 30 NOV, PLAN RFI 20 DEC_x000a_24:11:21-21:11:21: REBARING OG, PLAN RFI 20 DEC _x000a_17:11:21: EXCAVATION OG _x000a_14:11:21-27:10:21: OPSIC OG, PLAN RELEASED END OF NOV, PLAN RFI EOM DECEMBER 28 DEC, COLO PADA SITE PERMANENISASI, _x000a_20:10:21-17:10:21-06:10:21: NEED REVIEW RNP EID"/>
  </r>
  <r>
    <s v="ALALAK KALIMANTAN"/>
    <x v="6"/>
    <s v="TB"/>
    <s v="114°35.58.05'E"/>
    <s v="3°15.5.97'S"/>
    <n v="40"/>
    <s v="10/230/290"/>
    <n v="2021"/>
    <x v="11"/>
    <s v="Jl. Tatah Mesjid Rt. 15 Desa Tatah Mesjid, Kecamatan Alalak ,Kabupaten Barito Kuala Provinsi. Kalimantan Selatan"/>
    <x v="0"/>
    <s v="KAL-KS-MRH-0948"/>
    <s v="ALALAK"/>
    <x v="1"/>
    <x v="0"/>
    <x v="2"/>
    <s v="KALIMANTAN"/>
    <s v="Kalimantan Selatan"/>
    <s v="Kab. Barito Kuala"/>
    <n v="6617643"/>
    <d v="2021-09-23T00:00:00"/>
    <m/>
    <n v="132"/>
    <x v="5"/>
    <d v="2022-02-20T00:00:00"/>
    <s v="W09-2022"/>
    <s v="Feb-2022"/>
    <s v="TBD"/>
    <s v="TBD"/>
    <s v="TBD"/>
    <d v="2021-11-22T00:00:00"/>
    <x v="22"/>
    <s v="Nov-2021"/>
    <d v="2022-02-04T00:00:00"/>
    <x v="35"/>
    <s v="Feb-2022"/>
    <s v="MW"/>
    <d v="2021-11-10T00:00:00"/>
    <m/>
    <n v="221500582244"/>
    <n v="6.6"/>
    <m/>
    <d v="2021-10-25T00:00:00"/>
    <m/>
    <m/>
    <d v="2022-02-02T00:00:00"/>
    <s v="W06-2022"/>
    <m/>
    <m/>
    <m/>
    <x v="2"/>
    <s v="21.RFI"/>
    <x v="13"/>
    <s v="02:02:22: RFIN_x000a_30:01:22: RFI, WAIT RFIN_x000a_26:01:22: SRFI, PLN CONNECTION_x000a_23:01:22: ERECTION OG_x000a_19:01:22: POURING OG, PLAN RFI 28 JAN_x000a_16:01:22-12:01:22: REBARING OG, PLAN COR PONDASI 19 JAN (LANGSIR MATERIAL)_x000a_09:02:22-02:01:22: BOREPILE OG, PARALEL PROSES BENDUNG BANJIR ROB, PLAN COR BOREPILE 11 JAN_x000a_29:12:21-12:12:21: HOLD KARENA TERGENANG BANJIR, PARALEL APPROVAL ADD LANGSIRAN_x000a_08:12:21-01:12:21: BOREPILE OG, GALIAN TERGENANG BANJIR_x000a_28:11:21: PREPARE BOREPILE, PLAN 29 NOV BOR_x000a_24:11:21-21:11:21: PREPARE BOREPILE, TERKENDALA PERIZINAN (NOT RECOMENDED PARALEL)_x000a_17:11:21-10:11:21:  PROCESS SPH LANGSIR MATERIAL (JEMBATAN KAYU TIDAK BISA DILEWATI). ANKUR&amp;TOWER DENGN JADWAL KAPAL 12, ETA 22/11._x000a_07:11:21: TEAM PREPARATION &amp; BOREPILE PREPARATION OG_x000a_03:11:21: DESIGNPACK DONE, REKOM DONE, PLAN START CME 9 NOV_x000a_31:10:21-27:10:21: IW CLEAR, PARALEL SOIL TEST DONE_x000a_24:10:21-26:09:21: SPK RELEASED COLO, PEKERJAAN B2S NEEW REVIEW IMB"/>
  </r>
  <r>
    <s v="IBS PARUNG PANJANG"/>
    <x v="22"/>
    <s v="TB"/>
    <s v="106°34.0.9'E"/>
    <s v="6°20.31.68'S"/>
    <n v="40"/>
    <s v="50/150/305"/>
    <n v="2021"/>
    <x v="1"/>
    <s v="Desa Parung Panjang Kp. Kaum RT.001 RW.001, Kec. Parung Panjang, Kab. Bogor Prov. Jawa Barat"/>
    <x v="2"/>
    <s v="JAW-JB-CBI-0134"/>
    <s v="MOH_TOHA_PARUNG_PANJANG"/>
    <x v="1"/>
    <x v="0"/>
    <x v="2"/>
    <s v="JABODETABEK (OUTER)"/>
    <s v="Jawa Barat"/>
    <s v="Kab. Bogor"/>
    <n v="6617462"/>
    <d v="2021-08-10T00:00:00"/>
    <m/>
    <n v="101"/>
    <x v="3"/>
    <d v="2021-09-09T00:00:00"/>
    <s v="W37-2021"/>
    <s v="Sep-2021"/>
    <d v="2021-09-08T00:00:00"/>
    <s v="W37-2021"/>
    <s v="Sep-2021"/>
    <d v="2021-11-22T00:00:00"/>
    <x v="22"/>
    <s v="Nov-2021"/>
    <d v="2021-11-22T00:00:00"/>
    <x v="34"/>
    <s v="Nov-2021"/>
    <s v="MW"/>
    <d v="2021-11-09T00:00:00"/>
    <m/>
    <n v="538531213966"/>
    <n v="10.6"/>
    <m/>
    <d v="2021-10-25T00:00:00"/>
    <m/>
    <m/>
    <d v="2021-11-19T00:00:00"/>
    <s v="W47-2021"/>
    <m/>
    <m/>
    <m/>
    <x v="2"/>
    <s v="21.RFI"/>
    <x v="13"/>
    <s v="19:11:21: RFIN_x000a_17:11:21: WAIT CONNECT PLN, PLAN RFI 22 NOV _x000a_14:11:21-10:11:21: CME DONE, WAIT CONNECT PLN &amp; PSB PLN RELEASED_x000a_07:11:21: CME OG, PONDASI _x000a_03:11:21: OG CAF REVISED, TIDAK PERLU STACKING _x000a_31:10:21-27:10:21: FABRIKASI STACKING BASEFRAME OG, PLAN RFI W3 NOV_x000a_19:09:21: STO RECALL HOLD PEKERJAAN _x000a_08:30:2021:08:22:2021: NEED REVIEW POWER HUAWEI (HOLD, SAMPAI DENGAN PEMBERITAHUAN DARI XL, PROJECT H2)_x000a_08:18:2021: ERM PROSES, NEED REVIEW RNP EID_x000a_08:16:2021 : 08:10:2021 : SPK COLO RELEASED, ERM PROSES"/>
  </r>
  <r>
    <s v="KALIJAMBESLO"/>
    <x v="6"/>
    <s v=""/>
    <s v="110°48.29.52'E"/>
    <s v="7°26.24.54'S"/>
    <n v="40"/>
    <s v="90/210/330"/>
    <n v="2021"/>
    <x v="1"/>
    <s v="Jl. Solo - Purwodadi KM. 15, RT. 08 / RW. 4, Ds. Pilangsari, Kel. Banaran, Kec. Kalijambe, Kab. Sragen Prov. Jawa Tengah"/>
    <x v="2"/>
    <s v="JAW-JT-SGN-1825"/>
    <s v="KEBAYANAN BANARAN KALIJAMBE"/>
    <x v="1"/>
    <x v="0"/>
    <x v="2"/>
    <s v="JATENG"/>
    <s v="Jawa Tengah"/>
    <s v="Kab. Sragen"/>
    <n v="6617673"/>
    <d v="2021-10-05T00:00:00"/>
    <m/>
    <n v="43"/>
    <x v="1"/>
    <d v="2021-11-04T00:00:00"/>
    <s v="W45-2021"/>
    <s v="Nov-2021"/>
    <d v="2021-11-05T00:00:00"/>
    <s v="W45-2021"/>
    <s v="Nov-2021"/>
    <d v="2021-11-22T00:00:00"/>
    <x v="22"/>
    <s v="Nov-2021"/>
    <d v="2021-11-22T00:00:00"/>
    <x v="34"/>
    <s v="Nov-2021"/>
    <s v="MW"/>
    <d v="2021-10-25T00:00:00"/>
    <m/>
    <n v="520592269559"/>
    <n v="7.7"/>
    <m/>
    <d v="2021-10-21T00:00:00"/>
    <m/>
    <m/>
    <d v="2021-11-17T00:00:00"/>
    <s v="W47-2021"/>
    <m/>
    <m/>
    <m/>
    <x v="2"/>
    <s v="21.RFI"/>
    <x v="13"/>
    <s v="17:11:21: RFIN_x000a_14:11:21-14:11:21: RFI, WAIT FOR RFIN, WAIT DOC RFIN MITRA_x000a_10:11:21: SRFI, WAITING CONNECT PLN, PLAN RFI 16 NOV_x000a_07:11:21: SHELATER INSTALLATION OG_x000a_03:11:21-31:10:21: ME OG, PLAN SRFI 3 NOV_x000a_27:10:21: CME PREPARATION _x000a_20:10:21: READY TO DECLARE STO_x000a_17:10:21-06:10:21: NEED REVIEW RNP EID"/>
  </r>
  <r>
    <s v="LAU"/>
    <x v="6"/>
    <s v=""/>
    <s v="110°52.36.77'E"/>
    <s v="6°43.18.91'S"/>
    <n v="39"/>
    <s v="90/210/330"/>
    <n v="2021"/>
    <x v="1"/>
    <s v="Jl. Raya Jurang, Desa Lau RT.002 RW.003 Kec. Dawe, Kab. Kudus Prov. Jawa Tengah"/>
    <x v="2"/>
    <s v="JAW-JT-KDS-0853"/>
    <s v="LAU DAWE KUDUS"/>
    <x v="1"/>
    <x v="0"/>
    <x v="2"/>
    <s v="JATENG"/>
    <s v="Jawa Tengah"/>
    <s v="Kab. Kudus"/>
    <n v="6617674"/>
    <d v="2021-10-05T00:00:00"/>
    <m/>
    <n v="44"/>
    <x v="1"/>
    <d v="2021-11-04T00:00:00"/>
    <s v="W45-2021"/>
    <s v="Nov-2021"/>
    <d v="2021-11-05T00:00:00"/>
    <s v="W45-2021"/>
    <s v="Nov-2021"/>
    <d v="2021-11-18T00:00:00"/>
    <x v="36"/>
    <s v="Nov-2021"/>
    <d v="2021-11-18T00:00:00"/>
    <x v="33"/>
    <s v="Nov-2021"/>
    <s v="MW"/>
    <d v="2021-10-25T00:00:00"/>
    <m/>
    <n v="520013357867"/>
    <n v="7.7"/>
    <m/>
    <d v="2021-10-19T00:00:00"/>
    <m/>
    <m/>
    <d v="2021-11-18T00:00:00"/>
    <s v="W47-2021"/>
    <m/>
    <m/>
    <m/>
    <x v="2"/>
    <s v="21.RFI"/>
    <x v="13"/>
    <s v="18:11:21: RFIN_x000a_17:11:21: RFI, PLN DONE CONNECT, WAIT FOR RFIN_x000a_14:11:21-10:11:21: SRFI, PLAN CONNECT PLN, PLAN RFI 16 NOV_x000a_07:11:21: SHELTER INSTALATION OG_x000a_03:11:21-31:10:21: ME OG _x000a_27:10:21: PONDASI BTS OG _x000a_24:10:21: CME PREPARATION_x000a_20:10:21: STO DECLARE 19 OCT 2021, PREPARE TIM CME_x000a_17:10:21-06:10:21: NEED REVIEW RNP EID"/>
  </r>
  <r>
    <s v="IBS PLAZA MILLENIUM"/>
    <x v="2"/>
    <s v="TB"/>
    <s v="98°38.40.27'E"/>
    <s v="3°35.58.27'N"/>
    <n v="38"/>
    <s v=" 90/210/330"/>
    <n v="2021"/>
    <x v="1"/>
    <s v="Plaza Millenium, Jl. Kapten Muslim, Kelurahan Dwikora, Kecamatan Medan Helvetia, Kota Medan, Provinsi Sumatera Utara"/>
    <x v="1"/>
    <s v="SUM-SU-MDN-2213"/>
    <s v="MILLENIUM PLAZA RELOCATION"/>
    <x v="1"/>
    <x v="0"/>
    <x v="1"/>
    <s v="SUMBAGUT"/>
    <s v="Sumatera Utara"/>
    <s v="Kota Medan"/>
    <n v="6617705"/>
    <d v="2021-10-15T00:00:00"/>
    <m/>
    <n v="36"/>
    <x v="1"/>
    <d v="2021-11-14T00:00:00"/>
    <s v="W47-2021"/>
    <s v="Nov-2021"/>
    <s v="TBD"/>
    <s v="TBD"/>
    <s v="TBD"/>
    <d v="2021-11-21T00:00:00"/>
    <x v="22"/>
    <s v="Nov-2021"/>
    <d v="2021-11-25T00:00:00"/>
    <x v="34"/>
    <s v="Nov-2021"/>
    <m/>
    <d v="2021-10-19T00:00:00"/>
    <m/>
    <m/>
    <m/>
    <m/>
    <d v="2021-10-18T00:00:00"/>
    <m/>
    <m/>
    <d v="2021-11-20T00:00:00"/>
    <s v="W47-2021"/>
    <m/>
    <m/>
    <m/>
    <x v="2"/>
    <s v="21.RFI"/>
    <x v="13"/>
    <s v="20:11:21: RFIN_x000a_17:11:21-07:11:21: ME OG, KWH KOSONG PLAN CONNECT PLN 25 NOV_x000a_03:11:21: FABRIKASI BASEFRAME, PARALEL ONSITE ME OG, PLAN RFI 21 NOV_x000a_31:10:21-26:10:21: FABRIKASI BASEFRAME, PLAN DONE 31 OCT _x000a_24:10:21: CME PREPARATION_x000a_20:10:21: STO DECLARE 18 OCT PREPARE TEAM CME"/>
  </r>
  <r>
    <s v="SUMBER_REJO"/>
    <x v="3"/>
    <s v="TB"/>
    <s v="98°45.45.65'E"/>
    <s v="3°36.47.95'N"/>
    <n v="40"/>
    <s v="45/180/255"/>
    <n v="2021"/>
    <x v="1"/>
    <s v="Jl. Pasar Belakang Pasar XI, Dusun XVI, Desa Bandar Klippa, Kec. Percut Sei Tuan, Kab. Deli Serdang, Prov. Sumatera Utara"/>
    <x v="0"/>
    <s v="SUM-SU-LBP-2256"/>
    <s v="PERCUT_SEI_TUAN_SAMBIREJO_TIMUR"/>
    <x v="1"/>
    <x v="0"/>
    <x v="1"/>
    <s v="SUMBAGUT"/>
    <s v="Sumatera Utara"/>
    <s v="Kab. Deli Serdang"/>
    <n v="6617678"/>
    <d v="2021-10-06T00:00:00"/>
    <m/>
    <n v="38"/>
    <x v="1"/>
    <d v="2021-11-05T00:00:00"/>
    <s v="W45-2021"/>
    <s v="Nov-2021"/>
    <s v="TBD"/>
    <s v="TBD"/>
    <s v="TBD"/>
    <d v="2021-11-10T00:00:00"/>
    <x v="30"/>
    <s v="Nov-2021"/>
    <d v="2021-11-23T00:00:00"/>
    <x v="34"/>
    <s v="Nov-2021"/>
    <s v="MW"/>
    <d v="2021-10-15T00:00:00"/>
    <m/>
    <n v="128050016992"/>
    <n v="6.6"/>
    <m/>
    <d v="2021-10-14T00:00:00"/>
    <m/>
    <m/>
    <d v="2021-11-13T00:00:00"/>
    <s v="W46-2021"/>
    <m/>
    <m/>
    <m/>
    <x v="2"/>
    <s v="21.RFI"/>
    <x v="13"/>
    <s v="13:11:21: RFIN_x000a_10:11:21-07:11:21: OG POWER CONNECTION, KWH KOSONG, PLAN CONNECT 23 NOV_x000a_03:11:21-26:10:21: ME OG_x000a_24:10:21: ME OG, PLAN RFI 6 NOV_x000a_20:10:21: RBS BTS PONDASI OG, PLAN ME GROUNDING 25 OCT_x000a_17:10:21: STO DECLARE 14 OCT CME PREPARATION_x000a_13:10:21: NEED REVIEW RNP HUAWEI_x000a_04:10:21: ERM PROSES"/>
  </r>
  <r>
    <s v="SYAHMAD"/>
    <x v="3"/>
    <s v="TB"/>
    <s v="98°51.46.37'E"/>
    <s v="3°34.15.06'N"/>
    <n v="40"/>
    <s v="70/155/270"/>
    <n v="2021"/>
    <x v="1"/>
    <s v="Jl. Purwo, Gg. Mangga, Desa Bakaran Batu, Kecamatan Lubuk PakamKabupaten Deli Serdang, Provinsi Sumatera Utara"/>
    <x v="0"/>
    <s v="SUM-SU-LBP-2252"/>
    <s v="PERDAMEAN_PURWO"/>
    <x v="1"/>
    <x v="0"/>
    <x v="1"/>
    <s v="SUMBAGUT"/>
    <s v="Sumatera Utara"/>
    <s v="Kab. Deli Serdang"/>
    <n v="6617678"/>
    <d v="2021-10-06T00:00:00"/>
    <m/>
    <n v="38"/>
    <x v="1"/>
    <d v="2021-11-05T00:00:00"/>
    <s v="W45-2021"/>
    <s v="Nov-2021"/>
    <s v="TBD"/>
    <s v="TBD"/>
    <s v="TBD"/>
    <d v="2021-11-10T00:00:00"/>
    <x v="30"/>
    <s v="Nov-2021"/>
    <d v="2021-11-23T00:00:00"/>
    <x v="34"/>
    <s v="Nov-2021"/>
    <s v="MW"/>
    <d v="2021-10-15T00:00:00"/>
    <m/>
    <s v="126120950900"/>
    <n v="6.6"/>
    <m/>
    <d v="2021-10-14T00:00:00"/>
    <m/>
    <m/>
    <d v="2021-11-13T00:00:00"/>
    <s v="W46-2021"/>
    <m/>
    <m/>
    <m/>
    <x v="2"/>
    <s v="21.RFI"/>
    <x v="13"/>
    <s v="13:11:21: RFIN_x000a_10:11:21-07:11:21: OG POWER CONNECTION, KWH KOSONG, PLAN CONNECT 23 NOV_x000a_24:10:21: ME OG, PLAN RFI 6 NOV_x000a_20:10:21: RBS BTS PONDASI OG, PLAN ME GROUNDING 25 OCT_x000a_17:10:21: STO DECLARE 14 OCT CME PREPARATION_x000a_13:10:21: NEED REVIEW RNP HUAWEI_x000a_04:10:21: ERM PROSES"/>
  </r>
  <r>
    <s v="KAMPUNG SEBERANG"/>
    <x v="3"/>
    <s v="TB"/>
    <s v="102°32.29.38'E"/>
    <s v="0°21.27.05'S"/>
    <n v="40"/>
    <s v="25/150/220"/>
    <n v="2021"/>
    <x v="1"/>
    <s v="Jl. Tengku Alim No.153 Rt.06 Kel. Kampung Pulau, Kec. Rengat, Kab. Indragiri Hulu, Prov. Riau"/>
    <x v="0"/>
    <s v="SUM-RI-RGT-0973"/>
    <s v="KAMPUNG_BESAR_SEBERANG"/>
    <x v="1"/>
    <x v="0"/>
    <x v="1"/>
    <s v="SUMBAGTENG"/>
    <s v="Riau"/>
    <s v="Kab. Indragiri Hulu"/>
    <n v="6617678"/>
    <d v="2021-10-06T00:00:00"/>
    <m/>
    <n v="36"/>
    <x v="1"/>
    <d v="2021-11-05T00:00:00"/>
    <s v="W45-2021"/>
    <s v="Nov-2021"/>
    <s v="TBD"/>
    <s v="TBD"/>
    <s v="TBD"/>
    <d v="2021-11-10T00:00:00"/>
    <x v="30"/>
    <s v="Nov-2021"/>
    <d v="2021-11-14T00:00:00"/>
    <x v="33"/>
    <s v="Nov-2021"/>
    <s v="MW"/>
    <d v="2021-10-15T00:00:00"/>
    <m/>
    <n v="184103616402"/>
    <n v="6.6"/>
    <m/>
    <d v="2021-10-14T00:00:00"/>
    <m/>
    <d v="2021-11-08T00:00:00"/>
    <d v="2021-11-11T00:00:00"/>
    <s v="W46-2021"/>
    <m/>
    <m/>
    <m/>
    <x v="2"/>
    <s v="21.RFI"/>
    <x v="13"/>
    <s v="11:11:21: RFIN _x000a_10:11:21: PLN DONE CONNECT, WAIT RFIN _x000a_08:11:21: SRFI NOTIF, OG CONNECT PLN _x000a_07:11:21: PONDASI RBS &amp; TRAY DONE, PLAN PLN CONNECT 8 Nov, PLAN RFI 9 Nov_x000a_03:11:21: OG CME, NO REGISTER DONE RELEASED, PLAN BAYAR BPUJL 4 NOV_x000a_31:10:21: WAIT PLN CONNECT_x000a_27:10:21: RBS BTS PONDASI OG, PLAN RFI W1 NOV_x000a_20:10:21: RBS BTS PONDASI OG, PLAN ME GROUNDING 25 OCT_x000a_17:10:21: STO DECLARE 14 OCT CME PREPARATION_x000a_13:10:21: NEED REVIEW RNP HUAWEI_x000a_04:10:21: ERM PROSES"/>
  </r>
  <r>
    <s v="SC-BJ1507G"/>
    <x v="3"/>
    <s v="TB"/>
    <s v="98°24.23.62'E"/>
    <s v="3°37.23.09'N"/>
    <n v="50"/>
    <s v="45/230/330"/>
    <n v="2021"/>
    <x v="3"/>
    <s v="Jl. Selayang, Lingk. XI Rambung Putih, Desa Pekan Selesai, Kec. Selesai, Kab. Langkat"/>
    <x v="0"/>
    <s v="SUM-SU-STB-2215"/>
    <s v="SELESAI_PEKAN_SELESAI"/>
    <x v="1"/>
    <x v="0"/>
    <x v="1"/>
    <s v="SUMBAGUT"/>
    <s v="Aceh"/>
    <s v="Kab. Langkat"/>
    <n v="6617470"/>
    <d v="2021-08-12T00:00:00"/>
    <m/>
    <n v="109"/>
    <x v="3"/>
    <d v="2021-09-11T00:00:00"/>
    <s v="W37-2021"/>
    <s v="Sep-2021"/>
    <d v="2021-09-10T00:00:00"/>
    <s v="W37-2021"/>
    <s v="Sep-2021"/>
    <d v="2021-11-30T00:00:00"/>
    <x v="33"/>
    <s v="Nov-2021"/>
    <d v="2021-11-30T00:00:00"/>
    <x v="30"/>
    <s v="Nov-2021"/>
    <s v="MW"/>
    <d v="2021-09-04T00:00:00"/>
    <m/>
    <s v="122030625513"/>
    <n v="6.6"/>
    <m/>
    <d v="2021-10-04T00:00:00"/>
    <m/>
    <m/>
    <d v="2021-11-29T00:00:00"/>
    <s v="W49-2021"/>
    <m/>
    <m/>
    <m/>
    <x v="2"/>
    <s v="21.RFI"/>
    <x v="13"/>
    <s v="28:11:21: RFIN_x000a_28:11:21: PLN CONNECTION OG, PLAN RFI 29 NOV _x000a_24:11:21-03:11:21: OG PROCESSEXTEND TOWER, PLAN EXTEND SELESAI 26 NOV, PLAN RFI 30 NOV _x000a_31:10:21-13:09:21: NEED PENAMBAHAN KETINGGIAN TOWER, PROSES REVISI IMB, DAN PERLUASAN IW_x000a_08:09:21: 06:09:21: CME PREPARATION_x000a_30:08:21:25:08:21: STO READY TO DECLARE_x000a_22:08:21: NEED REVIEW TNP ALITA_x000a_18:08:21: ERM PROSES, NEED REVIEW RNP HTI_x000a_16:08:21:10:08:21 : SPK COLO RELEASED, ERM PROSES"/>
  </r>
  <r>
    <s v="IBS TANJUNG BAKIA"/>
    <x v="3"/>
    <s v="TB"/>
    <s v="104°41.55.9'E"/>
    <s v="2°58.0.37'S"/>
    <n v="50"/>
    <s v="90/190/290"/>
    <n v="2021"/>
    <x v="3"/>
    <s v="Jl.Tanjung Bakia RT.06/RW.03 Kel.Bukit Baru Kec.Ilir Barat I, Kota.Palembang"/>
    <x v="0"/>
    <s v="SUM-SS-PLG-1275"/>
    <s v="TALANG_KELAPA_SUKOSARI"/>
    <x v="1"/>
    <x v="0"/>
    <x v="1"/>
    <s v="SUMBGSEL"/>
    <s v="Sumatera Selatan"/>
    <s v="Kota Palembang"/>
    <n v="6617657"/>
    <d v="2021-09-26T00:00:00"/>
    <m/>
    <n v="35"/>
    <x v="1"/>
    <d v="2021-10-26T00:00:00"/>
    <s v="W44-2021"/>
    <s v="Oct-2021"/>
    <s v="TBD"/>
    <s v="TBD"/>
    <s v="TBD"/>
    <d v="2021-11-14T00:00:00"/>
    <x v="36"/>
    <s v="Nov-2021"/>
    <d v="2021-11-14T00:00:00"/>
    <x v="33"/>
    <s v="Nov-2021"/>
    <s v="MW"/>
    <d v="2021-10-04T00:00:00"/>
    <m/>
    <n v="141203544150"/>
    <n v="6.6"/>
    <m/>
    <d v="2021-10-14T00:00:00"/>
    <m/>
    <m/>
    <d v="2021-10-31T00:00:00"/>
    <s v="W45-2021"/>
    <m/>
    <m/>
    <m/>
    <x v="2"/>
    <s v="21.RFI"/>
    <x v="13"/>
    <s v="31:10:21: RFIN_x000a_27:10:21-24:10:21: ME OG PLAN SRFI END OF OCT_x000a_20:10:21: RBS BTS PONDASI OG, PLAN ME GROUNDING 25 OCT_x000a_17:10:21: STO DECLARE 14 OCT CME PREPARATION_x000a_13:10:21: NEED REVIEW RNP HUAWEI_x000a_04:10:21: ERM PROSES"/>
  </r>
  <r>
    <s v="BALAI PANJANG_LAREH SAGO HALABAN"/>
    <x v="3"/>
    <s v="TB"/>
    <s v="100°42.49.93'E"/>
    <s v="0°17.17.41'S"/>
    <n v="40"/>
    <s v="55/240/310"/>
    <n v="2021"/>
    <x v="1"/>
    <s v="Jorong Kayu Tanam, Nagari Labuah Gunuang, Kec. Lareh Sago Halaban, Kab. Lima Puluh Kota, Prov. Sumatera Barat"/>
    <x v="0"/>
    <s v="SUM-SB-SRK-0940"/>
    <s v="LABUAH_GUNUANG"/>
    <x v="1"/>
    <x v="0"/>
    <x v="1"/>
    <s v="SUMBAGTENG"/>
    <s v="Sumatera Barat"/>
    <s v="Kab. Lima Puluh Kota"/>
    <n v="6617678"/>
    <d v="2021-10-06T00:00:00"/>
    <m/>
    <n v="34"/>
    <x v="1"/>
    <d v="2021-11-05T00:00:00"/>
    <s v="W45-2021"/>
    <s v="Nov-2021"/>
    <s v="TBD"/>
    <s v="TBD"/>
    <s v="TBD"/>
    <d v="2021-11-15T00:00:00"/>
    <x v="36"/>
    <s v="Nov-2021"/>
    <d v="2021-11-15T00:00:00"/>
    <x v="33"/>
    <s v="Nov-2021"/>
    <s v="MW"/>
    <d v="2021-10-15T00:00:00"/>
    <m/>
    <n v="134520326445"/>
    <n v="6.6"/>
    <m/>
    <d v="2021-10-13T00:00:00"/>
    <m/>
    <m/>
    <d v="2021-11-09T00:00:00"/>
    <s v="W46-2021"/>
    <m/>
    <m/>
    <m/>
    <x v="2"/>
    <s v="21.RFI"/>
    <x v="13"/>
    <s v="09:11:21: RFIN _x000a_07:11:21-31:10:21: SRFI, WAIT CONNECT PLN, KWH KOSONG, PLAN CONNECT PLN 10 NOV, PLAN RFI 15 NOV_x000a_27:10:21: PEMASANGAN TRAY, PLAN TRAY DONE 29 OCT _x000a_23:10:21 - 20:10:21: PONDASI BTS OG, PLAN ME GROUNDING 25 OCT _x000a_17:10:21-13:10:21: STO DECLARE, CME PREPARARTION_x000a_10:10:21: NEED REVIEW TNP ALITA"/>
  </r>
  <r>
    <s v="PUJODADI TRIMURJO"/>
    <x v="3"/>
    <s v=""/>
    <s v="105°15.58.36'E"/>
    <s v="5°5.3.44'S"/>
    <n v="40"/>
    <s v="150/280/350"/>
    <n v="2021"/>
    <x v="1"/>
    <s v="Dusun IV RT.015/008, Desa Pujodadi, Kec. Trimurjo, Kab. Lampung Tengah, Prov. Lampung."/>
    <x v="0"/>
    <s v="SUM-LA-GNS-1137"/>
    <s v="BUMI_NABUNG_UTARA"/>
    <x v="1"/>
    <x v="0"/>
    <x v="1"/>
    <s v="SUMBAGSEL"/>
    <s v="Lampung"/>
    <s v="Kab. Lampung Tengah"/>
    <n v="6617678"/>
    <d v="2021-10-06T00:00:00"/>
    <m/>
    <n v="23"/>
    <x v="4"/>
    <d v="2021-11-05T00:00:00"/>
    <s v="W45-2021"/>
    <s v="Nov-2021"/>
    <s v="TBD"/>
    <s v="TBD"/>
    <s v="TBD"/>
    <d v="2021-11-15T00:00:00"/>
    <x v="36"/>
    <s v="Nov-2021"/>
    <d v="2021-11-15T00:00:00"/>
    <x v="33"/>
    <s v="Nov-2021"/>
    <s v="MW"/>
    <d v="2021-10-15T00:00:00"/>
    <m/>
    <n v="172801510119"/>
    <n v="6.6"/>
    <m/>
    <d v="2021-10-13T00:00:00"/>
    <m/>
    <m/>
    <d v="2021-10-29T00:00:00"/>
    <s v="W44-2021"/>
    <m/>
    <m/>
    <m/>
    <x v="2"/>
    <s v="21.RFI"/>
    <x v="13"/>
    <s v="29:10:21: RFIN_x000a_27:10:21: SRFI, PLAN RFI 29 OCT_x000a_24:10:21-20:10:21: ME GROUNDING OG_x000a_17:10:21: RBS/BTS FONDATION, NEED SK PLN_x000a_13:10:21: STO DECLARE, CME PREPARATION_x000a_10:10:21: NEED REVIEW RNP HUAWEI"/>
  </r>
  <r>
    <s v="IBS TELOYO"/>
    <x v="6"/>
    <s v="TB"/>
    <s v="110°45.16.02'E"/>
    <s v="7°37.22.48'S"/>
    <n v="40"/>
    <s v="30/120/295"/>
    <n v="2021"/>
    <x v="11"/>
    <s v="Desa Teloyo - Banjaran Teloyo RT.01 RW.03 Kec. Wonosari, Kab. Klaten Prov. Jawa Tengah"/>
    <x v="2"/>
    <s v="JAW-JT-KLN-0919"/>
    <s v="TELOYO"/>
    <x v="1"/>
    <x v="0"/>
    <x v="2"/>
    <s v="JATENG"/>
    <s v="Jawa Tengah"/>
    <s v="Kab. Klaten"/>
    <n v="6617651"/>
    <d v="2021-09-27T00:00:00"/>
    <m/>
    <n v="35"/>
    <x v="1"/>
    <d v="2021-10-27T00:00:00"/>
    <s v="W44-2021"/>
    <s v="Oct-2021"/>
    <s v="TBD"/>
    <s v="TBD"/>
    <s v="TBD"/>
    <d v="2021-10-30T00:00:00"/>
    <x v="23"/>
    <s v="Oct-2021"/>
    <d v="2021-11-05T00:00:00"/>
    <x v="36"/>
    <s v="Nov-2021"/>
    <s v="MW"/>
    <d v="2021-10-04T00:00:00"/>
    <m/>
    <s v="524020698374"/>
    <n v="7.7"/>
    <m/>
    <d v="2021-10-07T00:00:00"/>
    <d v="2021-10-07T00:00:00"/>
    <m/>
    <d v="2021-11-01T00:00:00"/>
    <s v="W45-2021"/>
    <m/>
    <m/>
    <m/>
    <x v="2"/>
    <s v="21.RFI"/>
    <x v="13"/>
    <s v="01:11:21:RFIN_x000a_31:10:21-27:10:21: SRFI_x000a_24:10:21-20:10:21: ME GROUNDING OG_x000a_17:10:21: PONDASI RBS BTS OG_x000a_13:10:21: CME PREPARATION, NEED SK PLN_x000a_06:10:21-04:10:21: ESR PROSES NEED REVIEW RNP EID"/>
  </r>
  <r>
    <s v="IBS DEMETA BAMBAN KEREP"/>
    <x v="2"/>
    <s v="TB"/>
    <s v="110°21.22.61'E"/>
    <s v="7°1.1.34'S"/>
    <n v="30"/>
    <s v="90/210/330"/>
    <n v="2021"/>
    <x v="14"/>
    <s v="Jl. Pucung, Kel. Bamban Kerep RT.04 RW.01 Kec. Ngaliyan, Kota Semarang Prov. Jawa Tengah"/>
    <x v="2"/>
    <s v="JAW-JT-SMG-0624"/>
    <s v="PUCUNG RAYA INDUSTRI RELOCATION"/>
    <x v="1"/>
    <x v="0"/>
    <x v="2"/>
    <s v="JATENG"/>
    <s v="Jawa Tengah"/>
    <s v="Kota Semarang"/>
    <n v="6617648"/>
    <d v="2021-09-24T00:00:00"/>
    <m/>
    <n v="33"/>
    <x v="1"/>
    <d v="2021-10-24T00:00:00"/>
    <s v="W44-2021"/>
    <s v="Oct-2021"/>
    <s v="TBD"/>
    <s v="TBD"/>
    <s v="TBD"/>
    <d v="2021-10-24T00:00:00"/>
    <x v="23"/>
    <s v="Oct-2021"/>
    <d v="2021-10-28T00:00:00"/>
    <x v="20"/>
    <s v="Oct-2021"/>
    <s v="MW"/>
    <d v="2021-10-04T00:00:00"/>
    <m/>
    <n v="523024864892"/>
    <n v="7.7"/>
    <m/>
    <d v="2021-10-07T00:00:00"/>
    <m/>
    <m/>
    <d v="2021-10-27T00:00:00"/>
    <s v="W44-2021"/>
    <m/>
    <m/>
    <m/>
    <x v="2"/>
    <s v="21.RFI"/>
    <x v="13"/>
    <s v="27:10:21: RFIN_x000a_24:10:21-20:10:21: SRFI PROSES CONNECT PLN_x000a_13:10:21: PONDASI RBS OG_x000a_10:10:21: CME PREPARATION_x000a_04:10:2021-26:09:21: NEED REVIEW RNP EID"/>
  </r>
  <r>
    <s v="MENDAWAI_KATINGAN"/>
    <x v="6"/>
    <s v="SMI"/>
    <s v="113°16.18.37'E"/>
    <s v="2°59.35.81'S"/>
    <n v="60"/>
    <s v="0/180/300"/>
    <n v="2021"/>
    <x v="11"/>
    <s v="JL.Dahlia Ds.Mendawai Kec.Mendawai, Kab. Katingan Kalimantan Tengah"/>
    <x v="0"/>
    <s v="KAL-KT-KSN-0435"/>
    <s v="MENDAWAI_MENDAWAI"/>
    <x v="1"/>
    <x v="0"/>
    <x v="2"/>
    <s v="KALIMANTAN"/>
    <s v="Kalimantan Tengah"/>
    <s v="Kab. Katingan"/>
    <n v="6617415"/>
    <d v="2021-08-04T00:00:00"/>
    <m/>
    <n v="62"/>
    <x v="2"/>
    <d v="2021-09-03T00:00:00"/>
    <s v="W36-2021"/>
    <s v="Sep-2021"/>
    <d v="2021-09-04T00:00:00"/>
    <s v="W36-2021"/>
    <s v="Sep-2021"/>
    <d v="2021-09-30T00:00:00"/>
    <x v="37"/>
    <s v="Sep-2021"/>
    <d v="2021-10-08T00:00:00"/>
    <x v="37"/>
    <s v="Oct-2021"/>
    <s v="MW"/>
    <d v="2021-09-07T00:00:00"/>
    <m/>
    <n v="224400773973"/>
    <n v="6.6"/>
    <m/>
    <d v="2021-10-07T00:00:00"/>
    <m/>
    <m/>
    <d v="2021-10-05T00:00:00"/>
    <s v="W41-2021"/>
    <m/>
    <m/>
    <m/>
    <x v="2"/>
    <s v="21.RFI"/>
    <x v="13"/>
    <s v="04:10:21-29:09:21: SRFI, PLAN CONNECT PLN 30 SEP, COLLECTING DOC RFIN_x000a_26:09:21: ME OG, MATERIAL TRAY ON DELIVERY KARENA AKSES MENUJU SITE HANYA BISA MENGGUNAKAN KAPAL KELOTOK, IMBAS BANJIR JALANAN MASIH BELUM BISA DILEWATI_x000a_19:09:21: PONDASI BTS OG_x000a_15:09:21: 13:09:21: 08:09:21: 06:09:21: STO DECLARE 2 SEPT 2021, PREPARE TIM CME, REPLAN RFI W4 SEPT_x000a_30:08:21:22:08:21: NEED REVIEW TNP ALITA_x000a_22:09:21: PONDASI BTS OG_x000a_22:08:21: 18:08:21: 16:08:21:09:08:21: 04:08:21 : SPK COLO RELEASED, ERM PROSES NEED REVIEW TNP ALITA"/>
  </r>
  <r>
    <s v="IBS MULIOREJO"/>
    <x v="3"/>
    <s v="TB"/>
    <s v="98°33.59.51'E"/>
    <s v="3°36.3.74'N"/>
    <n v="30"/>
    <s v="90/220/300"/>
    <n v="2021"/>
    <x v="3"/>
    <s v="Jl. Setia, Dusun VII, Desa Muliorejo, Kecamatan Sunggal, Kabupaten Deli Serdang, Propinsi Sumatera Utara"/>
    <x v="0"/>
    <s v="SUM-SU-LBP-2290"/>
    <s v="LUBUK_PAKAM_TANJUNG_GARBUS_I"/>
    <x v="1"/>
    <x v="0"/>
    <x v="1"/>
    <s v="SUMBAGUT"/>
    <s v="Sumatera Utara"/>
    <s v="Kab. Deli Serdang"/>
    <n v="6617547"/>
    <d v="2021-08-26T00:00:00"/>
    <m/>
    <n v="49"/>
    <x v="1"/>
    <d v="2021-09-25T00:00:00"/>
    <s v="W39-2021"/>
    <s v="Sep-2021"/>
    <d v="2021-09-25T00:00:00"/>
    <s v="W39-2021"/>
    <s v="Sep-2021"/>
    <d v="2021-10-22T00:00:00"/>
    <x v="29"/>
    <s v="Oct-2021"/>
    <d v="2021-10-22T00:00:00"/>
    <x v="25"/>
    <s v="Oct-2021"/>
    <s v="MW"/>
    <d v="2021-09-04T00:00:00"/>
    <m/>
    <s v="122021125525"/>
    <n v="6.6"/>
    <m/>
    <d v="2021-10-04T00:00:00"/>
    <m/>
    <m/>
    <d v="2021-10-14T00:00:00"/>
    <s v="W42-2021"/>
    <m/>
    <m/>
    <m/>
    <x v="2"/>
    <s v="21.RFI"/>
    <x v="13"/>
    <s v="13:10:21-19:09:21: SRFI_x000a_15:09:21: ME OG_x000a_13:09:21: PONDASI OG_x000a_08:09:21: 06:09:21: CME PREPARATION"/>
  </r>
  <r>
    <s v="PELITA 2 GG SAUDARA"/>
    <x v="3"/>
    <s v="TB"/>
    <s v="99°38.1.1'E"/>
    <s v="2°58.53.18'N"/>
    <n v="30"/>
    <s v="30/150/220"/>
    <n v="2021"/>
    <x v="3"/>
    <s v="Jl. SM. Raja Gang Rahmad I Lingkungan VII Kelurahan Kisaran Timur Kecamatan Kota Kisaran Timur"/>
    <x v="0"/>
    <s v="SUM-SU-KIS-1901"/>
    <s v="TELADAN_PELITA"/>
    <x v="1"/>
    <x v="0"/>
    <x v="1"/>
    <s v="SUMBAGUT"/>
    <s v="Sumatera Utara"/>
    <s v="Kab. Asahan"/>
    <n v="6617547"/>
    <d v="2021-08-26T00:00:00"/>
    <m/>
    <n v="44"/>
    <x v="1"/>
    <d v="2021-09-25T00:00:00"/>
    <s v="W39-2021"/>
    <s v="Sep-2021"/>
    <d v="2021-09-25T00:00:00"/>
    <s v="W39-2021"/>
    <s v="Sep-2021"/>
    <d v="2021-10-28T00:00:00"/>
    <x v="23"/>
    <s v="Oct-2021"/>
    <d v="2021-10-28T00:00:00"/>
    <x v="20"/>
    <s v="Oct-2021"/>
    <s v="MW"/>
    <d v="2021-10-04T00:00:00"/>
    <m/>
    <s v="121111105973"/>
    <n v="6.6"/>
    <m/>
    <d v="2021-10-04T00:00:00"/>
    <m/>
    <m/>
    <d v="2021-10-09T00:00:00"/>
    <s v="W41-2021"/>
    <m/>
    <m/>
    <m/>
    <x v="2"/>
    <s v="21.RFI"/>
    <x v="13"/>
    <s v="06:10:21-19:09:21: SRFI_x000a_15:09:21: RBS/BTS PONDASI_x000a_13:09:21: CME PREPARATION"/>
  </r>
  <r>
    <s v="SUKAMAJU"/>
    <x v="3"/>
    <s v="SKP"/>
    <s v="105°14.41.21'E"/>
    <s v="5°28.16.46'S"/>
    <n v="51"/>
    <s v="15/170/275"/>
    <n v="2021"/>
    <x v="3"/>
    <s v="Jl. Laksamana RE. Martadinata Kel. Sukamaju Teluk Betung Barat  "/>
    <x v="0"/>
    <s v="SUM-LA-BDL-1130"/>
    <s v="TIMUR_SUKAMAJU_REMARTADINATA"/>
    <x v="1"/>
    <x v="0"/>
    <x v="1"/>
    <s v="LAMPUNG"/>
    <s v="Lampung"/>
    <s v="Kota Bandar Lampung"/>
    <n v="6617490"/>
    <d v="2021-08-13T00:00:00"/>
    <m/>
    <n v="63"/>
    <x v="2"/>
    <d v="2021-09-12T00:00:00"/>
    <s v="W38-2021"/>
    <s v="Sep-2021"/>
    <d v="2021-09-11T00:00:00"/>
    <s v="W37-2021"/>
    <s v="Sep-2021"/>
    <d v="2021-10-20T00:00:00"/>
    <x v="29"/>
    <s v="Oct-2021"/>
    <d v="2021-10-20T00:00:00"/>
    <x v="25"/>
    <s v="Oct-2021"/>
    <s v="MW"/>
    <d v="2021-09-04T00:00:00"/>
    <m/>
    <s v="171802765325"/>
    <n v="6.6"/>
    <m/>
    <d v="2021-10-04T00:00:00"/>
    <m/>
    <m/>
    <d v="2021-10-15T00:00:00"/>
    <s v="W42-2021"/>
    <m/>
    <m/>
    <m/>
    <x v="2"/>
    <s v="21.RFI"/>
    <x v="13"/>
    <s v="13:10:21-13:09:21: SRFI_x000a_08:09:21: POWER CONNECTION PROSES_x000a_06:09:21: CME PREPARATION_x000a_30:08:21:25:08:21: STO READY TO DECLARE_x000a_22:08:21: ERM PROSES, NEED REVIEW CIVIL HTI_x000a_18:08:21: ERM PROSES, NEED REVIEW RNP HTI_x000a_16:08:21:10:08:21 : SPK COLO RELEASED, ERM PROSES"/>
  </r>
  <r>
    <s v="KEBUN LADA -2"/>
    <x v="3"/>
    <s v="TB"/>
    <s v="98°25.54.25'E"/>
    <s v="3°50.26.25'N"/>
    <n v="50"/>
    <s v="30/150/260"/>
    <n v="2021"/>
    <x v="3"/>
    <s v="Jl. Pendidikan, Dusun II, Desa Tanjung Mulia, Kec. Hinai, Kab. Langkat, Prov. Sumatera Utara"/>
    <x v="0"/>
    <s v="SUM-SU-STB-2218"/>
    <s v="PERK_TANJUNG__BERINGIN"/>
    <x v="1"/>
    <x v="0"/>
    <x v="1"/>
    <s v="SUMBAGUT"/>
    <s v="Aceh"/>
    <s v="Kab. Langkat"/>
    <n v="6617470"/>
    <d v="2021-08-12T00:00:00"/>
    <m/>
    <n v="63"/>
    <x v="2"/>
    <d v="2021-09-11T00:00:00"/>
    <s v="W37-2021"/>
    <s v="Sep-2021"/>
    <d v="2021-09-10T00:00:00"/>
    <s v="W37-2021"/>
    <s v="Sep-2021"/>
    <d v="2021-10-20T00:00:00"/>
    <x v="29"/>
    <s v="Oct-2021"/>
    <d v="2021-10-20T00:00:00"/>
    <x v="25"/>
    <s v="Oct-2021"/>
    <s v="MW"/>
    <d v="2021-09-04T00:00:00"/>
    <m/>
    <s v="122150553680"/>
    <n v="6.6"/>
    <m/>
    <d v="2021-10-04T00:00:00"/>
    <m/>
    <m/>
    <d v="2021-10-14T00:00:00"/>
    <s v="W42-2021"/>
    <m/>
    <m/>
    <m/>
    <x v="2"/>
    <s v="21.RFI"/>
    <x v="13"/>
    <s v="13:10:21-19:09:21: SRFI_x000a_15:09:21: ME OG_x000a_13:09:21: PONDASI OG_x000a_08:09:21: 06:09:21: CME PREPARATION_x000a_30:08:21:25:08:21: STO READY TO DECLARE_x000a_22:08:21: NEED REVIEW TNP ALITA_x000a_18:08:21: ERM PROSES, NEED REVIEW RNP HTI_x000a_16:08:21:10:08:21 : SPK COLO RELEASED, ERM PROSES"/>
  </r>
  <r>
    <s v="IBS GN JIDOR/KALIGADUNG"/>
    <x v="3"/>
    <s v="TB"/>
    <s v="112°48.44.96'E"/>
    <s v="8°13.38.93'S"/>
    <n v="50"/>
    <s v="165/260/340"/>
    <n v="2021"/>
    <x v="3"/>
    <s v="Gunung Jidor RT. 04 RW. 01 Desa Gadungsari, Kecamatan Tirtoyudo, Kabupaten Malang, Provinsi Jawa Timur_x000a_"/>
    <x v="0"/>
    <s v="JAW-JI-KPN-4398"/>
    <s v="TIRTOYUDO GADUNGSARI"/>
    <x v="1"/>
    <x v="0"/>
    <x v="0"/>
    <s v="JATIM"/>
    <s v="Jawa Timur"/>
    <s v="Kab. Malang"/>
    <n v="6617471"/>
    <d v="2021-08-12T00:00:00"/>
    <m/>
    <n v="64"/>
    <x v="2"/>
    <d v="2021-09-11T00:00:00"/>
    <s v="W37-2021"/>
    <s v="Sep-2021"/>
    <d v="2021-09-10T00:00:00"/>
    <s v="W37-2021"/>
    <s v="Sep-2021"/>
    <d v="2021-10-15T00:00:00"/>
    <x v="38"/>
    <s v="Oct-2021"/>
    <d v="2021-10-15T00:00:00"/>
    <x v="38"/>
    <s v="Oct-2021"/>
    <s v="MW"/>
    <d v="2021-09-04T00:00:00"/>
    <m/>
    <s v="513080337178"/>
    <n v="6.6"/>
    <m/>
    <d v="2021-10-04T00:00:00"/>
    <m/>
    <m/>
    <d v="2021-10-15T00:00:00"/>
    <s v="W42-2021"/>
    <m/>
    <m/>
    <m/>
    <x v="2"/>
    <s v="21.RFI"/>
    <x v="13"/>
    <s v="13:10:21-29:09:21: POWER CONNECTION PROSES_x000a_22:09:21: ME OG_x000a_19:09:21:15:09:21: 13:09:21: 08:09:21: PONDASI OG_x000a_06:09:21: CME PREPARATION_x000a_30:08:21:25:08:21:22:08:21: 18:08:21: READY TO DECLARE STO_x000a_16:08:21: NEED REVIEW CIVIL HTI_x000a_09:08:21: 04:08:21 : SPK COLO RELEASED, ERM PROSES"/>
  </r>
  <r>
    <s v="BENAWA"/>
    <x v="4"/>
    <s v="TB "/>
    <s v="104°44.45.6'E"/>
    <s v="3°35.52.4'S"/>
    <n v="40"/>
    <s v="40/210/355"/>
    <n v="2022"/>
    <x v="4"/>
    <s v="Dusun V Desa Benawa, Kec. Teluk Gelam, Kab. OKI, Prov. Sumatera SelatanKec. Teluk GelamKab. OKI, Provinsi Sumatera Selatan"/>
    <x v="0"/>
    <s v="SUM-SS-KAG-1256"/>
    <s v="BENAWA"/>
    <x v="1"/>
    <x v="0"/>
    <x v="1"/>
    <s v="SUMBAGSEL"/>
    <s v="Sumatera Selatan"/>
    <s v="Kab. Ogan Komering Ilir"/>
    <n v="6617992"/>
    <d v="2022-01-28T00:00:00"/>
    <d v="2022-01-28T00:00:00"/>
    <n v="58"/>
    <x v="1"/>
    <d v="2022-02-27T00:00:00"/>
    <s v="W10-2022"/>
    <s v="Feb-2022"/>
    <s v="TBD"/>
    <s v="TBD"/>
    <s v="TBD"/>
    <d v="2022-03-31T00:00:00"/>
    <x v="1"/>
    <s v="Mar-2022"/>
    <d v="2022-03-31T00:00:00"/>
    <x v="1"/>
    <s v="Mar-2022"/>
    <s v="MW"/>
    <d v="2022-02-01T00:00:00"/>
    <d v="2022-02-02T00:00:00"/>
    <s v="149100150095"/>
    <n v="6.6"/>
    <m/>
    <d v="2022-03-22T00:00:00"/>
    <m/>
    <m/>
    <d v="2022-03-27T00:00:00"/>
    <s v="W14-2022"/>
    <m/>
    <m/>
    <s v="STIP RELEASED, GO CME"/>
    <x v="2"/>
    <s v="21.RFI"/>
    <x v="13"/>
    <s v="27:03:22: RFIN_x000a_23:03:22: ME OG_x000a_20:03:22-16:03:22: ME OG, WAIT STO_x000a_13:03:22-09:03:22: BTS PONDASI OG_x000a_06:03:22-09:02:22: STO RECALL_x000a_06:02:22: NEED REVIEW POWER HUAWEI_x000a_06:02:22: NEED REVIEW TNP ALITA_x000a_02:02:22: NEED REVIEW RNP HUAWEI_x000a_30:01:22: ESR REVIEW, NEED REVIEW RNP HUAWEI_x000a_28:01:22: SPK RELEASED"/>
  </r>
  <r>
    <s v="IBS PLEMAHAN PAGU"/>
    <x v="3"/>
    <s v="TB"/>
    <s v="112°9.17.86'E"/>
    <s v="7°44.32.93'S"/>
    <n v="40"/>
    <s v="20/240/295"/>
    <n v="2021"/>
    <x v="3"/>
    <s v="Tegowangi RT.03 RW.03, Desa Tegowangi, Kecamatan Plemahan, Kabupaten Kediri, Provinsi Jawa Timur_x000a_"/>
    <x v="0"/>
    <s v="JAW-JI-KDR-4322"/>
    <s v="PLEMAHAN TEGOWANGI"/>
    <x v="1"/>
    <x v="0"/>
    <x v="0"/>
    <s v="JATIM"/>
    <s v="Jawa Timur"/>
    <s v="Kab. Kediri"/>
    <n v="6617471"/>
    <d v="2021-08-12T00:00:00"/>
    <m/>
    <n v="68"/>
    <x v="2"/>
    <d v="2021-09-11T00:00:00"/>
    <s v="W37-2021"/>
    <s v="Sep-2021"/>
    <d v="2021-09-10T00:00:00"/>
    <s v="W37-2021"/>
    <s v="Sep-2021"/>
    <d v="2021-10-18T00:00:00"/>
    <x v="29"/>
    <s v="Oct-2021"/>
    <d v="2021-10-18T00:00:00"/>
    <x v="25"/>
    <s v="Oct-2021"/>
    <s v="MW"/>
    <d v="2021-09-04T00:00:00"/>
    <m/>
    <s v="MULTIGUNA"/>
    <m/>
    <m/>
    <d v="2021-10-04T00:00:00"/>
    <m/>
    <d v="2021-09-25T00:00:00"/>
    <d v="2021-10-19T00:00:00"/>
    <s v="W43-2021"/>
    <m/>
    <m/>
    <m/>
    <x v="2"/>
    <s v="21.RFI"/>
    <x v="13"/>
    <s v="17:10:21-15:09:21: SRFI_x000a_13:09:21: 08:09:21: PONDASI OG_x000a_06:09:21: CME PREPARATION_x000a_30:08:21:25:08:21:22:08:21: 18:08:21: READY TO DECLARE STO_x000a_16:08:21: NEED REVIEW CIVIL HTI_x000a_09:08:21: 04:08:21 : SPK COLO RELEASED, ERM PROSES"/>
  </r>
  <r>
    <s v="IBS BANCAR"/>
    <x v="3"/>
    <s v="TB"/>
    <s v="111°47.1.53'E"/>
    <s v="6°47.0.78'S"/>
    <n v="50"/>
    <s v="0/120/280"/>
    <n v="2021"/>
    <x v="3"/>
    <s v="Dusun Bancar RT. 06 RW. 02, Kelurahan Bancar, Kecamatan Bancar, Kabupaten Tuban, Provinsi Jawa Timur_x000a_"/>
    <x v="0"/>
    <s v="JAW-JI-TBN-4070"/>
    <s v="BANCAR BANCAR"/>
    <x v="1"/>
    <x v="0"/>
    <x v="0"/>
    <s v="JATIM"/>
    <s v="Jawa Timur"/>
    <s v="Kab. Tuban"/>
    <n v="6617471"/>
    <d v="2021-08-12T00:00:00"/>
    <m/>
    <n v="67"/>
    <x v="2"/>
    <d v="2021-09-11T00:00:00"/>
    <s v="W37-2021"/>
    <s v="Sep-2021"/>
    <d v="2021-09-10T00:00:00"/>
    <s v="W37-2021"/>
    <s v="Sep-2021"/>
    <d v="2021-10-18T00:00:00"/>
    <x v="29"/>
    <s v="Oct-2021"/>
    <d v="2021-10-18T00:00:00"/>
    <x v="25"/>
    <s v="Oct-2021"/>
    <s v="MW"/>
    <d v="2021-09-04T00:00:00"/>
    <m/>
    <s v="MULTIGUNA"/>
    <m/>
    <m/>
    <d v="2021-10-04T00:00:00"/>
    <m/>
    <d v="2021-09-25T00:00:00"/>
    <d v="2021-10-18T00:00:00"/>
    <s v="W43-2021"/>
    <m/>
    <m/>
    <m/>
    <x v="2"/>
    <s v="21.RFI"/>
    <x v="13"/>
    <s v="17:10:21-15:09:21: SRFI_x000a_13:09:21:08:09:21: ME OG_x000a_06:09:21: CME PREPARATION_x000a_30:08:21:25:08:21: STO READY TO DECLARE_x000a_22:08:21: ERM PROSES, NEED REVIEW CIVIL HTI_x000a_18:08:21: ERM PROSES, NEED REVIEW RNP HTI_x000a_16:08:21:10:08:21 : SPK COLO RELEASED, ERM PROSES"/>
  </r>
  <r>
    <s v="IBS PULO GEDANG"/>
    <x v="3"/>
    <s v="TB"/>
    <s v="112°14.54.31'E"/>
    <s v="7°27.22.5'S"/>
    <n v="50"/>
    <s v="100/180/250"/>
    <n v="2021"/>
    <x v="3"/>
    <s v="Jl. Delima RT. 08 RW. 05 Dukuhan Kedung Bajul, Kelurahan Pulo Gedang, Kecamatan Tembelang, Kabupaten Jombang, Provinsi Jawa Timur_x000d__x000a_"/>
    <x v="0"/>
    <s v="JAW-JI-JBG-4175"/>
    <s v="TEMBELANG PULO GEDANG"/>
    <x v="1"/>
    <x v="0"/>
    <x v="0"/>
    <s v="JATIM"/>
    <s v="Jawa Timur"/>
    <s v="Kab. Jombang"/>
    <n v="6617471"/>
    <d v="2021-08-12T00:00:00"/>
    <m/>
    <n v="67"/>
    <x v="2"/>
    <d v="2021-09-11T00:00:00"/>
    <s v="W37-2021"/>
    <s v="Sep-2021"/>
    <d v="2021-09-10T00:00:00"/>
    <s v="W37-2021"/>
    <s v="Sep-2021"/>
    <d v="2021-10-18T00:00:00"/>
    <x v="29"/>
    <s v="Oct-2021"/>
    <d v="2021-10-18T00:00:00"/>
    <x v="25"/>
    <s v="Oct-2021"/>
    <s v="MW"/>
    <d v="2021-09-04T00:00:00"/>
    <m/>
    <s v="MULTIGUNA"/>
    <m/>
    <m/>
    <d v="2021-10-04T00:00:00"/>
    <m/>
    <m/>
    <d v="2021-10-18T00:00:00"/>
    <s v="W43-2021"/>
    <m/>
    <m/>
    <m/>
    <x v="2"/>
    <s v="21.RFI"/>
    <x v="13"/>
    <s v="17:10:21-15:09:21: SRFI_x000a_13:09:21: 08:09:21: ME OG_x000a_06:09:21: CME PREPARATION_x000a_30:08:21:25:08:21: 22:08:21: READY TO DECLARE STO_x000a_18:08:21: ERM PROSES, NEED REVIEW RNP HTI_x000a_16:08:21:10:08:21 : SPK COLO RELEASED, ERM PROSES"/>
  </r>
  <r>
    <s v="IBS PERUM HANDAYANI"/>
    <x v="3"/>
    <s v="TB"/>
    <s v="104°39.51.69'E"/>
    <s v="2°53.26.58'S"/>
    <n v="30"/>
    <s v="30/220/290"/>
    <n v="2021"/>
    <x v="3"/>
    <s v="Jl. Kelompok Tani Dusun, Desa Pangkalan Benteng, Kecamatan Talang Kelapa, Kabupaten Banyuasin, Provinsi Sumatera Selatan"/>
    <x v="0"/>
    <s v="SUM-SS-PKB-1260"/>
    <s v="SUKOMORO_PANGKALAN_BENTENG"/>
    <x v="1"/>
    <x v="0"/>
    <x v="1"/>
    <s v="SUMBAGSEL"/>
    <s v="Sumatera Selatan"/>
    <s v="Kab. Banyuasin"/>
    <n v="6617471"/>
    <d v="2021-08-12T00:00:00"/>
    <m/>
    <n v="60"/>
    <x v="1"/>
    <d v="2021-09-11T00:00:00"/>
    <s v="W37-2021"/>
    <s v="Sep-2021"/>
    <d v="2021-09-10T00:00:00"/>
    <s v="W37-2021"/>
    <s v="Sep-2021"/>
    <d v="2021-10-18T00:00:00"/>
    <x v="29"/>
    <s v="Oct-2021"/>
    <d v="2021-10-18T00:00:00"/>
    <x v="25"/>
    <s v="Oct-2021"/>
    <s v="MW"/>
    <d v="2021-09-04T00:00:00"/>
    <m/>
    <s v="141203536711"/>
    <n v="6.6"/>
    <m/>
    <d v="2021-10-04T00:00:00"/>
    <m/>
    <m/>
    <d v="2021-10-11T00:00:00"/>
    <s v="W42-2021"/>
    <m/>
    <m/>
    <m/>
    <x v="2"/>
    <s v="21.RFI"/>
    <x v="13"/>
    <s v="10:10:21-19:09:21: SRFI _x000a_15:09:21: 13:09:21: ME OG_x000a_08:09:21: PONDASI RBS/BTS OG_x000a_06:09:21: CME PREPARATION_x000a_30:08:21:25:08:21: STO READY TO DECLARE_x000a_22:08:21: NEED REVIEW TNP ALITA_x000a_18:08:21: ERM PROSES, NEED REVIEW RNP HTI_x000a_16:08:21:10:08:21 : SPK COLO RELEASED, ERM PROSES"/>
  </r>
  <r>
    <s v="JOMBATAN_JMB"/>
    <x v="3"/>
    <s v="SKP"/>
    <s v="112°13.33.64'E"/>
    <s v="7°32.56.15'S"/>
    <n v="30"/>
    <s v="105/155/330"/>
    <n v="2021"/>
    <x v="3"/>
    <s v="Jl. Dewi Sartika, Desa Sengon RT.007 RW.01B kec.Jombang, Kab.Jombang Prov.Jawa Timur"/>
    <x v="0"/>
    <s v="JAW-JI-JBG-4179"/>
    <s v="JOMBANG SENGON"/>
    <x v="1"/>
    <x v="0"/>
    <x v="0"/>
    <s v="JATIM"/>
    <s v="Jawa Timur"/>
    <s v="Kab. Jombang"/>
    <n v="6617466"/>
    <d v="2021-08-12T00:00:00"/>
    <m/>
    <n v="69"/>
    <x v="2"/>
    <d v="2021-09-11T00:00:00"/>
    <s v="W37-2021"/>
    <s v="Sep-2021"/>
    <d v="2021-09-10T00:00:00"/>
    <s v="W37-2021"/>
    <s v="Sep-2021"/>
    <d v="2021-10-19T00:00:00"/>
    <x v="29"/>
    <s v="Oct-2021"/>
    <d v="2021-10-19T00:00:00"/>
    <x v="25"/>
    <s v="Oct-2021"/>
    <s v="MW"/>
    <d v="2021-09-04T00:00:00"/>
    <m/>
    <s v="514531761385"/>
    <n v="6.6"/>
    <m/>
    <d v="2021-10-04T00:00:00"/>
    <m/>
    <d v="2021-09-25T00:00:00"/>
    <d v="2021-10-20T00:00:00"/>
    <s v="W43-2021"/>
    <m/>
    <m/>
    <m/>
    <x v="2"/>
    <s v="21.RFI"/>
    <x v="13"/>
    <s v="17:10:21-29:09:21: POWER CONNECTION PROSES_x000a_22:09:21:19:09:21: 15:09:21: SRFI_x000a_13:09:21: 08:09:21: ME OG_x000a_06:09:21: CME PREPARATION_x000a_30:08:21:25:08:21: 22:08:21: READY TO DECLARE STO_x000a_18:08:21: ERM PROSES, NEED REVIEW RNP HTI_x000a_16:08:21:10:08:21 : SPK COLO RELEASED, ERM PROSES"/>
  </r>
  <r>
    <s v="IBS KALITENGAH_SDA_SDA"/>
    <x v="3"/>
    <s v="TB"/>
    <s v="112°43.5.2'E"/>
    <s v="7°30.22.79'S"/>
    <n v="35"/>
    <s v="160/265/350"/>
    <n v="2021"/>
    <x v="3"/>
    <s v="Putat RT. 2 RW 1, Desa Putat, Kecamatan Tanggulangin, Kabupaten Sidoarjo, Provinsi Jawa Timur"/>
    <x v="0"/>
    <s v="JAW-JI-SDA-4316"/>
    <s v="TANGGULANGIN KALITENGAH"/>
    <x v="1"/>
    <x v="0"/>
    <x v="0"/>
    <s v="JATIM"/>
    <s v="Jawa Timur"/>
    <s v="Kab. Sidoarjo"/>
    <n v="6617471"/>
    <d v="2021-08-12T00:00:00"/>
    <m/>
    <n v="74"/>
    <x v="2"/>
    <d v="2021-09-11T00:00:00"/>
    <s v="W37-2021"/>
    <s v="Sep-2021"/>
    <d v="2021-09-10T00:00:00"/>
    <s v="W37-2021"/>
    <s v="Sep-2021"/>
    <d v="2021-10-20T00:00:00"/>
    <x v="29"/>
    <s v="Oct-2021"/>
    <d v="2021-10-20T00:00:00"/>
    <x v="25"/>
    <s v="Oct-2021"/>
    <s v="MW"/>
    <d v="2021-09-04T00:00:00"/>
    <m/>
    <n v="511821724552"/>
    <n v="6.6"/>
    <m/>
    <d v="2021-10-04T00:00:00"/>
    <m/>
    <d v="2021-09-25T00:00:00"/>
    <d v="2021-10-25T00:00:00"/>
    <s v="W44-2021"/>
    <m/>
    <m/>
    <m/>
    <x v="2"/>
    <s v="21.RFI"/>
    <x v="13"/>
    <s v="25:10:21: RFIN_x000a_20:10:21-15:09:21: SRFI_x000a_13:09:21:06:09:21: CME PREPARATION_x000a_30:08:21:25:08:21: STO READY TO DECLARE_x000a_22:08:21: ERM PROSES, NEED REVIEW CIVIL HTI_x000a_18:08:21: ERM PROSES, NEED REVIEW RNP HTI_x000a_16:08:21:10:08:21 : SPK COLO RELEASED, ERM PROSES"/>
  </r>
  <r>
    <s v="IBS SC_EJ_INFILL48"/>
    <x v="3"/>
    <s v="TB"/>
    <s v="111°26.19.85'E"/>
    <s v="7°24.45.86'S"/>
    <n v="30"/>
    <s v="0/100/245"/>
    <n v="2021"/>
    <x v="3"/>
    <s v="Dusun Padas RT. 003 RW. 014, Kelurahan Jururejo, Kecamatan Ngawi, Kabupaten Ngawi, Provinsi Jawa Timur"/>
    <x v="0"/>
    <s v="JAW-JI-NGW-3676"/>
    <s v="JURUREJO NGAWI "/>
    <x v="1"/>
    <x v="0"/>
    <x v="0"/>
    <s v="JATIM"/>
    <s v="Jawa Timur"/>
    <s v="Kab. Ngawi"/>
    <n v="6617471"/>
    <d v="2021-08-12T00:00:00"/>
    <m/>
    <n v="68"/>
    <x v="2"/>
    <d v="2021-09-11T00:00:00"/>
    <s v="W37-2021"/>
    <s v="Sep-2021"/>
    <d v="2021-09-10T00:00:00"/>
    <s v="W37-2021"/>
    <s v="Sep-2021"/>
    <d v="2021-10-20T00:00:00"/>
    <x v="29"/>
    <s v="Oct-2021"/>
    <d v="2021-10-20T00:00:00"/>
    <x v="25"/>
    <s v="Oct-2021"/>
    <s v="MW"/>
    <d v="2021-09-04T00:00:00"/>
    <m/>
    <s v="515042230448"/>
    <n v="6.6"/>
    <m/>
    <d v="2021-10-04T00:00:00"/>
    <m/>
    <m/>
    <d v="2021-10-19T00:00:00"/>
    <s v="W43-2021"/>
    <m/>
    <m/>
    <m/>
    <x v="2"/>
    <s v="21.RFI"/>
    <x v="13"/>
    <s v="17:10:21-29:09:21: COMMCASE OPPEN, SRFI OG_x000a_29:09:21-22:09:21: ME OG, COMMCASE PROSES NEGOSIASI DENGAN LL TERKAIT EXPAND LAHAN OLEH TIM ARCOM_x000a_19:09:21:15:09:21: 13:09:21: 08:09:21: PONDASI OG_x000a_06:09:21: CME PREPARATION_x000a_30:08:21:25:08:21:22:08:21: 18:08:21: READY TO DECLARE STO_x000a_16:08:21: NEED REVIEW CIVIL HTI_x000a_09:08:21: 04:08:21 : SPK COLO RELEASED, ERM PROSES"/>
  </r>
  <r>
    <s v="PRADA / TBG_NAD117-PINEUNG"/>
    <x v="3"/>
    <s v="TB"/>
    <s v="95°20.21.66'E"/>
    <s v="5°30.6.46'N"/>
    <n v="40"/>
    <s v="40/160/260"/>
    <n v="2021"/>
    <x v="3"/>
    <s v="Desa Lamkawe, Kec. Darul Imarah, Kab. Aceh Besar, Prov. Nanggro Aceh Darusalam"/>
    <x v="0"/>
    <s v="SUM-AC-JTH-0741"/>
    <s v="LAM_KAWE"/>
    <x v="1"/>
    <x v="0"/>
    <x v="1"/>
    <s v="SUMBAGUT"/>
    <s v="Aceh"/>
    <s v="Kab. Aceh Besar"/>
    <n v="6617470"/>
    <d v="2021-08-12T00:00:00"/>
    <m/>
    <n v="64"/>
    <x v="2"/>
    <d v="2021-09-11T00:00:00"/>
    <s v="W37-2021"/>
    <s v="Sep-2021"/>
    <d v="2021-09-10T00:00:00"/>
    <s v="W37-2021"/>
    <s v="Sep-2021"/>
    <d v="2021-10-20T00:00:00"/>
    <x v="29"/>
    <s v="Oct-2021"/>
    <d v="2021-10-20T00:00:00"/>
    <x v="25"/>
    <s v="Oct-2021"/>
    <s v="MW"/>
    <d v="2021-09-04T00:00:00"/>
    <m/>
    <s v="111120269512"/>
    <n v="6.6"/>
    <m/>
    <d v="2021-10-04T00:00:00"/>
    <m/>
    <m/>
    <d v="2021-10-15T00:00:00"/>
    <s v="W42-2021"/>
    <m/>
    <m/>
    <m/>
    <x v="2"/>
    <s v="21.RFI"/>
    <x v="13"/>
    <s v="13:10:21-19:09:21: SRFI_x000a_15:09:21: ME OG_x000a_13:09:21:PONDASI OG_x000a_08:09:21: 06:09:21: CME PREPARATION_x000a_30:08:21:25:08:21: STO READY TO DECLARE_x000a_22:08:21: NEED REVIEW CIVIL HTI_x000a_18:08:21: ERM PROSES, NEED REVIEW TNP ALITA_x000a_16:08:21:10:08:21 : SPK COLO RELEASED, ERM PROSES"/>
  </r>
  <r>
    <s v="IBS YOSODADI"/>
    <x v="3"/>
    <s v="TB"/>
    <s v="105°19.29.43'E"/>
    <s v="5°6.53.1'S"/>
    <n v="30"/>
    <s v="70/160/350"/>
    <n v="2021"/>
    <x v="3"/>
    <s v="Yosodadi RT. 8 RW. 3 Desa Yosodadi, Kecamatan Metro Timur, Kota Metro, Provinsi Lampung_x000a_"/>
    <x v="0"/>
    <s v="SUM-LA-MET-1131"/>
    <s v="METRO_TIMUR_YOSODADI"/>
    <x v="1"/>
    <x v="0"/>
    <x v="1"/>
    <s v="LAMPUNG"/>
    <s v="Lampung"/>
    <s v="Kota Metro"/>
    <n v="6617471"/>
    <d v="2021-08-12T00:00:00"/>
    <m/>
    <n v="63"/>
    <x v="2"/>
    <d v="2021-09-11T00:00:00"/>
    <s v="W37-2021"/>
    <s v="Sep-2021"/>
    <d v="2021-09-10T00:00:00"/>
    <s v="W37-2021"/>
    <s v="Sep-2021"/>
    <d v="2021-10-20T00:00:00"/>
    <x v="29"/>
    <s v="Oct-2021"/>
    <d v="2021-10-20T00:00:00"/>
    <x v="25"/>
    <s v="Oct-2021"/>
    <s v="MW"/>
    <d v="2021-09-04T00:00:00"/>
    <m/>
    <s v="172000864111"/>
    <n v="6.6"/>
    <m/>
    <d v="2021-10-04T00:00:00"/>
    <m/>
    <m/>
    <d v="2021-10-14T00:00:00"/>
    <s v="W42-2021"/>
    <m/>
    <m/>
    <m/>
    <x v="2"/>
    <s v="21.RFI"/>
    <x v="13"/>
    <s v="13:10:21-26:09:21: SRFI_x000a_22:09:21: 19:09:21:15:09:21: 13:09:21: ME OG_x000a_08:09:21: RBS BTS PONDASI OG_x000a_06:09:21: CME PREPARATION_x000a_30:08:21:25:08:21: STO READY TO DECLARE_x000a_22:08:21: NEED REVIEW CIVIL HTI_x000a_18:08:21: ERM PROSES, NEED REVIEW TNP ALITA_x000a_16:08:21:10:08:21 : SPK COLO RELEASED, ERM PROSES"/>
  </r>
  <r>
    <s v="BANGUN_REJO_2"/>
    <x v="3"/>
    <s v="TB"/>
    <s v="98°46.42.7'E"/>
    <s v="3°30.1.72'N"/>
    <n v="50"/>
    <s v="0/170/270"/>
    <n v="2021"/>
    <x v="3"/>
    <s v="Jl. Bandar Labuhan No. 83, Dusun V, Desa Bandar Labuhan, Kec. Tanjung Morawa, Kab. Deli Serdang, Prov. Sumatera Utara"/>
    <x v="0"/>
    <s v="SUM-SU-LBP-2271"/>
    <s v="LIMAU_MANIS"/>
    <x v="1"/>
    <x v="0"/>
    <x v="1"/>
    <s v="SUMBAGUT"/>
    <s v="Sumatera Utara"/>
    <s v="Kab. Deli Serdang"/>
    <n v="6617470"/>
    <d v="2021-08-12T00:00:00"/>
    <m/>
    <n v="60"/>
    <x v="1"/>
    <d v="2021-09-11T00:00:00"/>
    <s v="W37-2021"/>
    <s v="Sep-2021"/>
    <d v="2021-09-10T00:00:00"/>
    <s v="W37-2021"/>
    <s v="Sep-2021"/>
    <d v="2021-10-20T00:00:00"/>
    <x v="29"/>
    <s v="Oct-2021"/>
    <d v="2021-10-20T00:00:00"/>
    <x v="25"/>
    <s v="Oct-2021"/>
    <s v="MW"/>
    <d v="2021-09-04T00:00:00"/>
    <m/>
    <s v="126131201701"/>
    <n v="6.6"/>
    <m/>
    <d v="2021-10-04T00:00:00"/>
    <m/>
    <m/>
    <d v="2021-10-11T00:00:00"/>
    <s v="W42-2021"/>
    <m/>
    <m/>
    <m/>
    <x v="2"/>
    <s v="21.RFI"/>
    <x v="13"/>
    <s v="10:10:21-19:09:21: SRFI_x000a_15:09:21: ME OG_x000a_13:09:21: 08:09:21: RBS/BTS PONDASI OG_x000a_06:09:21: CME PREPARATION_x000a_30:08:21:25:08:21: STO READY TO DECLARE_x000a_22:08:21: NEED REVIEW CIVIL HTI_x000a_18:08:21: ERM PROSES, NEED REVIEW TNP ALITA_x000a_16:08:21:10:08:21 : SPK COLO RELEASED, ERM PROSES"/>
  </r>
  <r>
    <s v="IBS MED0117"/>
    <x v="3"/>
    <s v="TB"/>
    <s v="98°44.42.5'E"/>
    <s v="3°37.9.95'N"/>
    <n v="30"/>
    <s v="0/160/270"/>
    <n v="2021"/>
    <x v="3"/>
    <s v="Jl. Pembinaan, Dusun III, Kelurahan Bandar Setia, Kecamatan Percut Sei Tuan, Kabupaten Deli Serdang, Propinsi Sumatera Utara"/>
    <x v="0"/>
    <s v="SUM-SU-LBP-2269"/>
    <s v="TEMBUNG_PEMBANGUNAN"/>
    <x v="1"/>
    <x v="0"/>
    <x v="1"/>
    <s v="SUMBAGUT"/>
    <s v="Sumatera Utara"/>
    <s v="Kab. Deli Serdang"/>
    <n v="6617471"/>
    <d v="2021-08-12T00:00:00"/>
    <m/>
    <n v="80"/>
    <x v="2"/>
    <d v="2021-09-11T00:00:00"/>
    <s v="W37-2021"/>
    <s v="Sep-2021"/>
    <d v="2021-09-10T00:00:00"/>
    <s v="W37-2021"/>
    <s v="Sep-2021"/>
    <d v="2021-10-22T00:00:00"/>
    <x v="29"/>
    <s v="Oct-2021"/>
    <d v="2021-10-30T00:00:00"/>
    <x v="20"/>
    <s v="Oct-2021"/>
    <s v="MW"/>
    <d v="2021-09-04T00:00:00"/>
    <m/>
    <n v="128050014438"/>
    <n v="6.6"/>
    <m/>
    <d v="2021-10-04T00:00:00"/>
    <m/>
    <m/>
    <d v="2021-10-31T00:00:00"/>
    <s v="W45-2021"/>
    <m/>
    <m/>
    <m/>
    <x v="2"/>
    <s v="21.RFI"/>
    <x v="13"/>
    <s v="31:10:21: RFI, NEED RFIN_x000a_26:10:21: PENGADAAN KWH, PLAN CONNECT 29 OCT_x000a_24:10:21-19:09:21 SRFI_x000a_15:09:21: ME OG_x000a_13:09:21: PONDASI OG_x000a_08:09:21: 06:09:21: CME PREPARATION_x000a_30:08:21:25:08:21: STO READY TO DECLARE_x000a_22:08:21: ERM PROSES, NEED REVIEW CIVIL HTI_x000a_18:08:21: ERM PROSES, NEED REVIEW RNP HTI_x000a_16:08:21:10:08:21 : SPK COLO RELEASED, ERM PROSES"/>
  </r>
  <r>
    <s v="IBS TALANG BETUTU SUKARAMI"/>
    <x v="3"/>
    <s v="TB"/>
    <s v="104°40.23.56'E"/>
    <s v="2°53.53.05'S"/>
    <n v="30"/>
    <s v="90/180/350"/>
    <n v="2021"/>
    <x v="3"/>
    <s v="Jl. H.M. Yusuf Senen, RT. 005 RW. 002, Kelurahan Talang Betutu, Kecamatan Sukarami, Kota Palembang, Provinsi Sumatera Selatan"/>
    <x v="0"/>
    <s v="SUM-SS-PKB-1262"/>
    <s v="SUKOMORO_BOM_BARLAN"/>
    <x v="1"/>
    <x v="0"/>
    <x v="1"/>
    <s v="SUMBAGSEL"/>
    <s v="Sumatera Selatan"/>
    <s v="Kab. Banyuasin"/>
    <n v="6617471"/>
    <d v="2021-08-12T00:00:00"/>
    <m/>
    <n v="60"/>
    <x v="1"/>
    <d v="2021-09-11T00:00:00"/>
    <s v="W37-2021"/>
    <s v="Sep-2021"/>
    <d v="2021-09-10T00:00:00"/>
    <s v="W37-2021"/>
    <s v="Sep-2021"/>
    <d v="2021-10-25T00:00:00"/>
    <x v="23"/>
    <s v="Oct-2021"/>
    <d v="2021-10-25T00:00:00"/>
    <x v="20"/>
    <s v="Oct-2021"/>
    <s v="MW"/>
    <d v="2021-10-04T00:00:00"/>
    <m/>
    <s v="141203538574"/>
    <n v="6.6"/>
    <m/>
    <d v="2021-10-04T00:00:00"/>
    <m/>
    <m/>
    <d v="2021-10-11T00:00:00"/>
    <s v="W42-2021"/>
    <m/>
    <m/>
    <m/>
    <x v="2"/>
    <s v="21.RFI"/>
    <x v="13"/>
    <s v="10:10:21-06:10:21: SRFI_x000a_04:10:21-19:09:21: ME OG_x000a_15:09:21: PONDASI OG_x000a_13:09:21: CME PREPARATION_x000a_08:09:21: READY TO DECLARE STO_x000a_30:08:21: 22:08:21: NEED REVIEW RNP HUAWEI_x000a_18:08:21: ERM PROSES, NEED REVIEW RNP HTI_x000a_16:08:21:10:08:21 : SPK COLO RELEASED, ERM PROSES"/>
  </r>
  <r>
    <s v="IBS SAKO"/>
    <x v="3"/>
    <s v="TB"/>
    <s v="104°48.23.53'E"/>
    <s v="2°54.47.04'S"/>
    <n v="40"/>
    <s v="70/150/260"/>
    <n v="2021"/>
    <x v="3"/>
    <s v="JLN. SEMATANG BORANG RT.006 RW. 010 KEL.SAKO KEC.SAKO KOTA PALEMBANG"/>
    <x v="0"/>
    <s v="SUM-SS-PLG-1274"/>
    <s v="SAKO_SAKO"/>
    <x v="1"/>
    <x v="0"/>
    <x v="1"/>
    <s v="SUMBAGSEL"/>
    <s v="Sumatera Selatan"/>
    <s v="Kota Palembang"/>
    <n v="6617470"/>
    <d v="2021-08-12T00:00:00"/>
    <m/>
    <n v="64"/>
    <x v="2"/>
    <d v="2021-09-11T00:00:00"/>
    <s v="W37-2021"/>
    <s v="Sep-2021"/>
    <d v="2021-09-10T00:00:00"/>
    <s v="W37-2021"/>
    <s v="Sep-2021"/>
    <d v="2021-10-26T00:00:00"/>
    <x v="23"/>
    <s v="Oct-2021"/>
    <d v="2021-10-26T00:00:00"/>
    <x v="20"/>
    <s v="Oct-2021"/>
    <s v="MW"/>
    <d v="2021-10-04T00:00:00"/>
    <m/>
    <s v="141103467801"/>
    <n v="6.6"/>
    <m/>
    <d v="2021-10-04T00:00:00"/>
    <m/>
    <m/>
    <d v="2021-10-15T00:00:00"/>
    <s v="W42-2021"/>
    <m/>
    <m/>
    <m/>
    <x v="2"/>
    <s v="21.RFI"/>
    <x v="13"/>
    <s v="10:10:21: RBS BTS PONDASI OG_x000a_06:10:21: STO DECLARE 4 OCT, CME PREPARATION_x000a_04:10:21-26:09:21: READY TO DECLARE STO_x000a_22:09:21: 19:09:21: 13:09:21: NEED REVIEW POWER HTI_x000a_08:09:21: RND NOK_x000a_22:08:21: 18:08:21: NEED REVIEW RNP HUWAWEI, ERM PROSES_x000a_16:08:21: 09:08:21 : SPK COLO RELEASED, ERM PROSES"/>
  </r>
  <r>
    <s v="IBS BANGKINANG"/>
    <x v="3"/>
    <s v="TB"/>
    <s v="101°1.2.52'E"/>
    <s v="0°19.40.25'N"/>
    <n v="40"/>
    <s v="40/110/280"/>
    <n v="2021"/>
    <x v="3"/>
    <s v="Jl. Subrantas Siswanto Lingkungan Candika, Kelurahan Langgining, Kecamatan Bangkinang, Kabupaten Kampar, Provinsi Riau"/>
    <x v="0"/>
    <s v="SUM-RI-BKN-1159"/>
    <s v="BANGKINANG_KOTA_LANGGINI"/>
    <x v="1"/>
    <x v="0"/>
    <x v="1"/>
    <s v="SUMBAGTENG"/>
    <s v="Riau"/>
    <s v="Kab. Kampar"/>
    <n v="6617471"/>
    <d v="2021-08-12T00:00:00"/>
    <m/>
    <n v="67"/>
    <x v="2"/>
    <d v="2021-09-11T00:00:00"/>
    <s v="W37-2021"/>
    <s v="Sep-2021"/>
    <d v="2021-09-10T00:00:00"/>
    <s v="W37-2021"/>
    <s v="Sep-2021"/>
    <d v="2021-10-28T00:00:00"/>
    <x v="23"/>
    <s v="Oct-2021"/>
    <d v="2021-10-28T00:00:00"/>
    <x v="20"/>
    <s v="Oct-2021"/>
    <s v="MW"/>
    <d v="2021-09-04T00:00:00"/>
    <m/>
    <s v="181901192343"/>
    <n v="6.6"/>
    <m/>
    <d v="2021-10-04T00:00:00"/>
    <m/>
    <m/>
    <d v="2021-10-18T00:00:00"/>
    <s v="W43-2021"/>
    <m/>
    <m/>
    <m/>
    <x v="2"/>
    <s v="21.RFI"/>
    <x v="13"/>
    <s v="17:10:21-29:09:21: SRFI, ISSUE PERKUATAN_x000a_22:09:21:19:09:21: ME OG_x000a_15:09:21: 13:09:21: PONDASI BTS RBS NEED PERKUATA, PROSES FABRIKASI PERKUATAN_x000a_08:09:21: 06:09:21: CME PREPARATION_x000a_30:08:21:25:08:21:22:08:21: ERM PROSES, NEED REVIEW CIVIL HTI_x000a_18:08:21: ERM PROSES, NEED REVIEW RNP HTI_x000a_16:08:21:10:08:21 : SPK COLO RELEASED, ERM PROSES"/>
  </r>
  <r>
    <s v="HINAI KIRI HULU"/>
    <x v="4"/>
    <s v="TB"/>
    <s v="98°27.46.15'E"/>
    <s v="3°49.35.15'N"/>
    <n v="50"/>
    <s v="10/140/280"/>
    <n v="2022"/>
    <x v="1"/>
    <s v="JL. Caraka , Dusun II , Desa Hinai Kanan, Kec. Hinai, Kab. Langkat, Prov. Sumatera Utara."/>
    <x v="0"/>
    <s v="SUM-SU-STB-2225"/>
    <s v="HINAI_KANAN"/>
    <x v="1"/>
    <x v="0"/>
    <x v="1"/>
    <s v="SUMBAGUT"/>
    <s v="Sumatera Utara"/>
    <s v="Kab. Langkat"/>
    <n v="6618183"/>
    <d v="2022-04-06T00:00:00"/>
    <d v="2022-04-06T00:00:00"/>
    <n v="-6"/>
    <x v="4"/>
    <d v="2022-05-06T00:00:00"/>
    <s v="W19-2022"/>
    <s v="May-2022"/>
    <s v="TBD"/>
    <s v="TBD"/>
    <s v="TBD"/>
    <s v="TBD"/>
    <x v="0"/>
    <s v="TBD"/>
    <s v="TBD"/>
    <x v="0"/>
    <s v="TBD"/>
    <s v="MW"/>
    <d v="2022-04-10T00:00:00"/>
    <d v="2022-04-11T00:00:00"/>
    <s v="122150561374"/>
    <n v="6.6"/>
    <m/>
    <d v="2022-04-12T00:00:00"/>
    <m/>
    <m/>
    <d v="2022-03-31T00:00:00"/>
    <m/>
    <m/>
    <m/>
    <m/>
    <x v="2"/>
    <s v="21.RFI"/>
    <x v="13"/>
    <s v="RFI DONE 31 MAR, STO 12 APR ON NEW SITE ID_x000a_10:04:22: ERM PROCESS_x000a_06:04:22: SPK RECEIVED"/>
  </r>
  <r>
    <s v="KUMPEH"/>
    <x v="3"/>
    <s v="SMI"/>
    <s v="103°38.56.51'E"/>
    <s v="1°33.53.86'S"/>
    <n v="50"/>
    <s v="120/250/320"/>
    <n v="2021"/>
    <x v="3"/>
    <s v="Jl. Raden Patah, Kel. Sijinjing RT 05 RW 02, Kec. Jambi Timur, Kota Jambi, Prov. Jambi"/>
    <x v="0"/>
    <s v="SUM-JA-JMB-0503"/>
    <s v="SIJENJANG"/>
    <x v="1"/>
    <x v="0"/>
    <x v="1"/>
    <s v="SUMBAGSEL"/>
    <s v="Jambi"/>
    <s v="Kota Jambi"/>
    <n v="6617467"/>
    <d v="2021-08-12T00:00:00"/>
    <m/>
    <n v="68"/>
    <x v="2"/>
    <d v="2021-09-11T00:00:00"/>
    <s v="W37-2021"/>
    <s v="Sep-2021"/>
    <d v="2021-09-10T00:00:00"/>
    <s v="W37-2021"/>
    <s v="Sep-2021"/>
    <d v="2021-10-30T00:00:00"/>
    <x v="23"/>
    <s v="Oct-2021"/>
    <d v="2021-10-30T00:00:00"/>
    <x v="20"/>
    <s v="Oct-2021"/>
    <s v="MW"/>
    <d v="2021-10-04T00:00:00"/>
    <m/>
    <s v="143005622990"/>
    <n v="6.6"/>
    <m/>
    <d v="2021-10-04T00:00:00"/>
    <m/>
    <m/>
    <d v="2021-10-19T00:00:00"/>
    <s v="W43-2021"/>
    <m/>
    <m/>
    <m/>
    <x v="2"/>
    <s v="21.RFI"/>
    <x v="13"/>
    <s v="10:10:21: RBS BTS PONDASI OG_x000a_06:10:21: STO DECLARE, CME PREPARATION_x000a_04:10:21-26:09:21: READY TO DECLARE STO_x000a_22:09:21: 19:09:21:13:09:21: NEED REVIEW POWER HTI_x000a_08:09:21: RND NOK_x000a_08:24:2021:22:08:21: 18:08:21: NEED REVIEW RNP HUWAWEI, ERM PROSES_x000a_16:08:21: 09:08:21 : SPK COLO RELEASED, ERM PROSES"/>
  </r>
  <r>
    <s v="PLAN MACRO CLUSTER (WBB BANJARMASIN) 30"/>
    <x v="3"/>
    <s v="SKP"/>
    <s v="114°43.5.38'E"/>
    <s v="3°27.36.2'S"/>
    <n v="50"/>
    <s v="90/260/340"/>
    <n v="2021"/>
    <x v="3"/>
    <s v="Jl. Ahmad Yani KM 21 Gg.Kenanga 1 Rt.06/02, Kel. Landasan Ulin Barat Kec. Liang Anggang, Kalimantan Selatan"/>
    <x v="0"/>
    <s v="KAL-KS-BJB-1113"/>
    <s v="LANDASAN_ULIN_SELATAN"/>
    <x v="1"/>
    <x v="0"/>
    <x v="2"/>
    <s v="KALIMANTAN"/>
    <s v="Kalimantan Selatan"/>
    <s v="Kota Banjarbaru"/>
    <n v="6617469"/>
    <d v="2021-08-12T00:00:00"/>
    <m/>
    <n v="75"/>
    <x v="2"/>
    <d v="2021-09-11T00:00:00"/>
    <s v="W37-2021"/>
    <s v="Sep-2021"/>
    <d v="2021-09-10T00:00:00"/>
    <s v="W37-2021"/>
    <s v="Sep-2021"/>
    <d v="2021-10-24T00:00:00"/>
    <x v="23"/>
    <s v="Oct-2021"/>
    <d v="2021-10-27T00:00:00"/>
    <x v="20"/>
    <s v="Oct-2021"/>
    <s v="MW"/>
    <d v="2021-10-04T00:00:00"/>
    <m/>
    <n v="221600433107"/>
    <n v="6.6"/>
    <m/>
    <d v="2021-10-04T00:00:00"/>
    <m/>
    <d v="2021-10-10T00:00:00"/>
    <d v="2021-10-26T00:00:00"/>
    <s v="W44-2021"/>
    <m/>
    <m/>
    <m/>
    <x v="2"/>
    <s v="21.RFI"/>
    <x v="13"/>
    <s v="26:10:21: RFIN, MINUS DOC PLN PSB _x000a_24:10:21: SRFI, WAITING KONFIRMASI KETERSEDIAAN PERANGKAT DARI PIHAK HTI (PLN PLA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r>
  <r>
    <s v="TAIPA"/>
    <x v="3"/>
    <s v="SKP"/>
    <s v="119°52.9.31'E"/>
    <s v="0°46.28.05'S"/>
    <n v="50"/>
    <s v="150/250/350"/>
    <n v="2021"/>
    <x v="3"/>
    <s v="Jl. Taluadea, Kel Taipa Kec. Palu Utara Kota Palu"/>
    <x v="0"/>
    <s v="SUL-ST-PAL-1123"/>
    <s v="PALU_UTARA_TAIPA"/>
    <x v="1"/>
    <x v="0"/>
    <x v="0"/>
    <s v="SULAWESI"/>
    <s v="Sulawesi Tengah"/>
    <s v="Kota Palu"/>
    <n v="6617469"/>
    <d v="2021-08-12T00:00:00"/>
    <m/>
    <n v="64"/>
    <x v="2"/>
    <d v="2021-09-11T00:00:00"/>
    <s v="W37-2021"/>
    <s v="Sep-2021"/>
    <d v="2021-09-10T00:00:00"/>
    <s v="W37-2021"/>
    <s v="Sep-2021"/>
    <d v="2021-10-28T00:00:00"/>
    <x v="23"/>
    <s v="Oct-2021"/>
    <d v="2021-10-28T00:00:00"/>
    <x v="20"/>
    <s v="Oct-2021"/>
    <s v="MW"/>
    <d v="2021-10-04T00:00:00"/>
    <m/>
    <s v="312300275192"/>
    <n v="6.6"/>
    <m/>
    <d v="2021-10-04T00:00:00"/>
    <m/>
    <m/>
    <d v="2021-10-15T00:00:00"/>
    <s v="W42-2021"/>
    <m/>
    <m/>
    <m/>
    <x v="2"/>
    <s v="21.RFI"/>
    <x v="13"/>
    <s v="13:10:21-29:09:21: SRFI,BP PAID_x000a_26:09:21-22:09:21: ME OG_x000a_13:09:21: CME PREPARATION_x000a_08:09:21: READY DECLARE STO_x000a_30:08:21:22:08:21: NEED REVIEW TNP ALITA_x000a_18:08:21: ERM PROSES, NEED REVIEW RNP HTI_x000a_16:08:21:10:08:21 : SPK COLO RELEASED, ERM PROSES"/>
  </r>
  <r>
    <s v="SICANGGANG HINAI"/>
    <x v="4"/>
    <s v="TB"/>
    <s v="98°29.25.08'E"/>
    <s v="3°51.36.0'N"/>
    <n v="50"/>
    <s v="100/210/280"/>
    <n v="2022"/>
    <x v="1"/>
    <s v="Lingkungan VII, Kel. Hinai Kiri, Kec. Secanggang, Kab. Langkat, Prov. Sumatera Utara"/>
    <x v="0"/>
    <s v="SUM-SU-STB-2229"/>
    <s v="HINAI_KIRI"/>
    <x v="1"/>
    <x v="0"/>
    <x v="1"/>
    <s v="SUMBAGUT"/>
    <s v="Sumatera Utara"/>
    <s v="Kab. Langkat"/>
    <n v="6618183"/>
    <d v="2022-04-06T00:00:00"/>
    <d v="2022-04-06T00:00:00"/>
    <n v="-6"/>
    <x v="4"/>
    <d v="2022-05-06T00:00:00"/>
    <s v="W19-2022"/>
    <s v="May-2022"/>
    <s v="TBD"/>
    <s v="TBD"/>
    <s v="TBD"/>
    <s v="TBD"/>
    <x v="0"/>
    <s v="TBD"/>
    <s v="TBD"/>
    <x v="0"/>
    <s v="TBD"/>
    <s v="MW"/>
    <d v="2022-04-10T00:00:00"/>
    <d v="2022-04-11T00:00:00"/>
    <s v="122140915926"/>
    <n v="6.6"/>
    <m/>
    <d v="2022-04-12T00:00:00"/>
    <m/>
    <m/>
    <d v="2022-03-31T00:00:00"/>
    <m/>
    <m/>
    <m/>
    <m/>
    <x v="2"/>
    <s v="21.RFI"/>
    <x v="13"/>
    <s v="RFI DONE 31 MAR, STO 12 APR ON NEW SITE ID_x000a_10:04:22: ERM PROCESS_x000a_06:04:22: SPK RECEIVED"/>
  </r>
  <r>
    <s v="SMA 1 SELESAI"/>
    <x v="3"/>
    <s v="TB"/>
    <s v="98°24.2.05'E"/>
    <s v="3°36.11.05'N"/>
    <n v="40"/>
    <s v="25/120/230"/>
    <n v="2021"/>
    <x v="3"/>
    <s v="Lingkungan VIII Pasar II, Kel. Pekan Selesai, Kec. Selesai, Kab. Langkat, Prov. Sumatera Utara"/>
    <x v="0"/>
    <s v="SUM-SU-STB-2219"/>
    <s v="PEKAN_SELESAI"/>
    <x v="1"/>
    <x v="0"/>
    <x v="1"/>
    <s v="SUMBAGUT"/>
    <s v="Aceh"/>
    <s v="Kab. Langkat"/>
    <n v="6617456"/>
    <d v="2021-08-09T00:00:00"/>
    <m/>
    <n v="66"/>
    <x v="2"/>
    <d v="2021-09-08T00:00:00"/>
    <s v="W37-2021"/>
    <s v="Sep-2021"/>
    <d v="2021-09-07T00:00:00"/>
    <s v="W37-2021"/>
    <s v="Sep-2021"/>
    <d v="2021-10-21T00:00:00"/>
    <x v="29"/>
    <s v="Oct-2021"/>
    <d v="2021-10-21T00:00:00"/>
    <x v="25"/>
    <s v="Oct-2021"/>
    <s v="MW"/>
    <d v="2021-09-04T00:00:00"/>
    <m/>
    <s v="122030622843"/>
    <n v="6.6"/>
    <m/>
    <d v="2021-10-04T00:00:00"/>
    <m/>
    <m/>
    <d v="2021-10-14T00:00:00"/>
    <s v="W42-2021"/>
    <m/>
    <m/>
    <m/>
    <x v="2"/>
    <s v="21.RFI"/>
    <x v="13"/>
    <s v="13:10:21-19:09:21: SRFI_x000a_15:09:21: ME OG_x000a_13:09:21: PONDASI OG_x000a_08:09:21: 06:09:21: CME PREPARATION_x000a_30:08:21:25:08:21: STO READY TO DECLARE_x000a_22:08:21: NEED REVIEW CIVIL HUAWEI_x000a_18:08:21: NEED REVIEW TNP ALITA_x000a_16:08:21: 09:08:21 : SPK COLO RELEASED, ERM PROSES"/>
  </r>
  <r>
    <s v="PERDAMAIAN2"/>
    <x v="3"/>
    <s v="TB"/>
    <s v="99°52.15.1'E"/>
    <s v="2°3.2.63'N"/>
    <n v="40"/>
    <s v="20/100/200"/>
    <n v="2021"/>
    <x v="3"/>
    <s v="Jl. Kancil No 5, Kel. Perdamaian, Kec. Rantau Selatan, Kab. Labuhanbatu, Prov. Sumatera Utara"/>
    <x v="0"/>
    <s v="SUM-SU-AKK-2215"/>
    <s v="RANTAU_SELATAN_SIGAMBAL"/>
    <x v="1"/>
    <x v="0"/>
    <x v="1"/>
    <s v="SUMBAGUT"/>
    <s v="Sumatera Utara"/>
    <s v="Kab. Labuhanbatu"/>
    <n v="6617456"/>
    <d v="2021-08-09T00:00:00"/>
    <m/>
    <n v="56"/>
    <x v="1"/>
    <d v="2021-09-08T00:00:00"/>
    <s v="W37-2021"/>
    <s v="Sep-2021"/>
    <d v="2021-09-07T00:00:00"/>
    <s v="W37-2021"/>
    <s v="Sep-2021"/>
    <d v="2021-10-08T00:00:00"/>
    <x v="39"/>
    <s v="Oct-2021"/>
    <d v="2021-10-11T00:00:00"/>
    <x v="38"/>
    <s v="Oct-2021"/>
    <s v="MW"/>
    <d v="2021-08-18T00:00:00"/>
    <m/>
    <s v="125010773394"/>
    <n v="6.6"/>
    <m/>
    <d v="2021-10-04T00:00:00"/>
    <m/>
    <m/>
    <d v="2021-10-04T00:00:00"/>
    <s v="W41-2021"/>
    <m/>
    <m/>
    <m/>
    <x v="2"/>
    <s v="21.RFI"/>
    <x v="13"/>
    <s v="04:10:21-15:09:21: SRFI_x000a_13:09:21: 08:09:21: Power Connection Proses_x000a_06:09:21: 30:08:21:25:08:21: CME PREPARATION_x000a_22:08:21: 18:08:21: READY TO DECLARE STO_x000a_16:08:21: NEED REVIEW CIVIL HTI_x000a_09:08:21: 04:08:21 : SPK COLO RELEASED, ERM PROSES"/>
  </r>
  <r>
    <s v="PAD MC 58 / LUBUK GADING PERMAI"/>
    <x v="3"/>
    <s v="TB"/>
    <s v="100°19.26.65'E"/>
    <s v="0°50.5.86'S"/>
    <n v="40"/>
    <s v="90/165/300"/>
    <n v="2021"/>
    <x v="3"/>
    <s v="Lubuk Buaya RT. 004 / RW. 002, Kel. Lubuk Buaya, Kec. Koto Tengah, Kota Padang, Prov. Sumatera Barat"/>
    <x v="0"/>
    <s v="SUM-SB-PAD-0879"/>
    <s v="KOTO_TANGAH_LUBUK_BUAYA"/>
    <x v="1"/>
    <x v="0"/>
    <x v="1"/>
    <s v="SUMBAGTENG"/>
    <s v="Sumatera Barat"/>
    <s v="Kota Padang"/>
    <n v="6617456"/>
    <d v="2021-08-09T00:00:00"/>
    <m/>
    <n v="58"/>
    <x v="1"/>
    <d v="2021-09-08T00:00:00"/>
    <s v="W37-2021"/>
    <s v="Sep-2021"/>
    <d v="2021-09-07T00:00:00"/>
    <s v="W37-2021"/>
    <s v="Sep-2021"/>
    <d v="2021-10-08T00:00:00"/>
    <x v="39"/>
    <s v="Oct-2021"/>
    <d v="2021-10-08T00:00:00"/>
    <x v="37"/>
    <s v="Oct-2021"/>
    <s v="MW"/>
    <d v="2021-08-18T00:00:00"/>
    <m/>
    <s v="131023834095"/>
    <n v="6.6"/>
    <m/>
    <d v="2021-10-04T00:00:00"/>
    <m/>
    <m/>
    <d v="2021-10-06T00:00:00"/>
    <s v="W41-2021"/>
    <m/>
    <m/>
    <m/>
    <x v="2"/>
    <s v="21.RFI"/>
    <x v="13"/>
    <s v="04:10:21-19:09:21: SRFI_x000a_15:09:21: ME OG_x000a_13:09:21: 08:09:21: RBS/BTS PONDASI_x000a_06:09:21: PREPARE TIM, CME PREPARATION_x000a_30:08:21:25:08:21:22:08:21: 18:08:21: READY TO DECLARE STO_x000a_16:08:21: NEED REVIEW CIVIL HTI_x000a_09:08:21: 04:08:21 : SPK COLO RELEASED, ERM PROSES"/>
  </r>
  <r>
    <s v="SITE MANDAU"/>
    <x v="3"/>
    <s v="TB"/>
    <s v="101°11.30.16'E"/>
    <s v="1°16.16.36'N"/>
    <n v="40"/>
    <s v="50/120/310"/>
    <n v="2021"/>
    <x v="3"/>
    <s v="Jl. Dewi Sartika Gg. Al- Hidayah No.27 Kel Duri Barat, Kec. Mandau, Kab. Bengkalis, Prov. Riau"/>
    <x v="0"/>
    <s v="SUM-RI-BLS-1135"/>
    <s v="DURI_BARAT"/>
    <x v="1"/>
    <x v="0"/>
    <x v="1"/>
    <s v="SUMBAGTENG"/>
    <s v="Riau"/>
    <s v="Kab. Bengkalis"/>
    <n v="6617456"/>
    <d v="2021-08-09T00:00:00"/>
    <m/>
    <n v="63"/>
    <x v="2"/>
    <d v="2021-09-08T00:00:00"/>
    <s v="W37-2021"/>
    <s v="Sep-2021"/>
    <d v="2021-09-07T00:00:00"/>
    <s v="W37-2021"/>
    <s v="Sep-2021"/>
    <d v="2021-10-14T00:00:00"/>
    <x v="38"/>
    <s v="Oct-2021"/>
    <d v="2021-10-14T00:00:00"/>
    <x v="38"/>
    <s v="Oct-2021"/>
    <s v="MW"/>
    <d v="2021-09-04T00:00:00"/>
    <m/>
    <s v="182103587972"/>
    <n v="6.6"/>
    <m/>
    <d v="2021-10-04T00:00:00"/>
    <m/>
    <m/>
    <d v="2021-10-11T00:00:00"/>
    <s v="W42-2021"/>
    <m/>
    <m/>
    <m/>
    <x v="2"/>
    <s v="21.RFI"/>
    <x v="13"/>
    <s v="10:10:21-29:09:21: SRFI_x000a_22:09:21:19:09:21: SRFI_x000a_15:09:21: ME OG_x000a_13:09:21: 08:09:21: RBS/BTS PONDASI OG_x000a_06:09:21: PREPARE TIM, CME PREPARATION_x000a_30:08:21:25:08:21:22:08:21: NEED REVIEW CIVIL HUAWEI_x000a_18:08:21: NEED REVIEW TNP ALITA_x000a_16:08:21: 09:08:21 : SPK COLO RELEASED, ERM PROSES"/>
  </r>
  <r>
    <s v="WANGUNJAYA-BANJARWANGI"/>
    <x v="3"/>
    <s v="SKP"/>
    <s v="107°54.1.4'E"/>
    <s v="7°25.2.78'S"/>
    <n v="50"/>
    <s v="90/140/320"/>
    <n v="2021"/>
    <x v="3"/>
    <s v="Desa Kadongdong Kp. Bukit Dipa RT.04 RW.01, Kec. Banjarwangi, Kab. Garut Prov. Jawa Barat"/>
    <x v="0"/>
    <s v="JAW-JB-GRT-4251"/>
    <s v="BANJARWANGI_KADONGDONG"/>
    <x v="1"/>
    <x v="0"/>
    <x v="2"/>
    <s v="JABAR"/>
    <s v="Jawa Barat"/>
    <s v="Kab. Garut"/>
    <n v="6617454"/>
    <d v="2021-08-09T00:00:00"/>
    <m/>
    <n v="67"/>
    <x v="2"/>
    <d v="2021-09-08T00:00:00"/>
    <s v="W37-2021"/>
    <s v="Sep-2021"/>
    <d v="2021-09-07T00:00:00"/>
    <s v="W37-2021"/>
    <s v="Sep-2021"/>
    <d v="2021-10-15T00:00:00"/>
    <x v="38"/>
    <s v="Oct-2021"/>
    <d v="2021-10-15T00:00:00"/>
    <x v="38"/>
    <s v="Oct-2021"/>
    <s v="MW"/>
    <d v="2021-08-18T00:00:00"/>
    <m/>
    <s v="532762045566"/>
    <n v="6.6"/>
    <m/>
    <d v="2021-10-04T00:00:00"/>
    <m/>
    <d v="2021-08-27T00:00:00"/>
    <d v="2021-10-15T00:00:00"/>
    <s v="W42-2021"/>
    <m/>
    <m/>
    <m/>
    <x v="2"/>
    <s v="21.RFI"/>
    <x v="13"/>
    <s v="13:10:21-19:09:21: POWER CONNECTION PROSES_x000a_13:09:21: 01:09:21: 30:08:21: 25:08:21: SRFI_x000a_22:08:21: Pondasi Done, ME OG_x000a_18:08:21: CME PREPARATION_x000a_16:08:21: REAY TO DECLARE_x000a_09:08:21: 04:08:21 : SPK COLO RELEASED, ERM PROSES"/>
  </r>
  <r>
    <s v="JL_SAMRATULANGI"/>
    <x v="3"/>
    <s v="SMI"/>
    <s v="105°19.4.69'E"/>
    <s v="5°24.27.04'S"/>
    <n v="50"/>
    <s v="45/165/300"/>
    <n v="2021"/>
    <x v="3"/>
    <s v="Jl. Pangeran Ryacudu, Kel. Campang Rayas RT.01/02 , Kec. Tanjung Karang Timur, Kota Bandar Lampung Prov. Lampung"/>
    <x v="0"/>
    <s v="SUM-LA-BDL-1128"/>
    <s v="CAMPANG_RAYA_SOETTA"/>
    <x v="1"/>
    <x v="0"/>
    <x v="1"/>
    <s v="LAMPUNG"/>
    <s v="Lampung"/>
    <s v="Kota Bandar Lampung"/>
    <n v="6617453"/>
    <d v="2021-08-09T00:00:00"/>
    <m/>
    <n v="67"/>
    <x v="2"/>
    <d v="2021-09-08T00:00:00"/>
    <s v="W37-2021"/>
    <s v="Sep-2021"/>
    <d v="2021-09-07T00:00:00"/>
    <s v="W37-2021"/>
    <s v="Sep-2021"/>
    <d v="2021-10-15T00:00:00"/>
    <x v="38"/>
    <s v="Oct-2021"/>
    <d v="2021-10-15T00:00:00"/>
    <x v="38"/>
    <s v="Oct-2021"/>
    <s v="MW"/>
    <d v="2021-08-18T00:00:00"/>
    <m/>
    <s v="171202936753"/>
    <n v="6.6"/>
    <m/>
    <d v="2021-10-04T00:00:00"/>
    <m/>
    <d v="2021-08-31T00:00:00"/>
    <d v="2021-10-15T00:00:00"/>
    <s v="W42-2021"/>
    <m/>
    <m/>
    <m/>
    <x v="2"/>
    <s v="21.RFI"/>
    <x v="13"/>
    <s v="13:10:21-25:08:21:SRFI_x000a_22:08:21:RBS BTS FOUNDATION_x000a_18:08:21: READY TO DECLARE STO_x000a_16:08:21: NEED REVIEW CIVIL HTI_x000a_09:08:21: 04:08:21 : SPK COLO RELEASED, ERM PROSES"/>
  </r>
  <r>
    <s v="NODAL BANJARWANGI"/>
    <x v="3"/>
    <s v="SMI"/>
    <s v="107°53.2.8'E"/>
    <s v="7°28.34.14'S"/>
    <n v="50"/>
    <s v="5/65/135"/>
    <n v="2021"/>
    <x v="3"/>
    <s v="Desa Girimukti Kp. Gunung Kec. Singajaya, Kab. Garut Prov. Jawa Barat"/>
    <x v="0"/>
    <s v="JAW-JB-GRT-4250"/>
    <s v="SINGAJAYA_GIRIMUKTI"/>
    <x v="1"/>
    <x v="0"/>
    <x v="2"/>
    <s v="JABAR"/>
    <s v="Jawa Barat"/>
    <s v="Kab. Garut"/>
    <n v="6617453"/>
    <d v="2021-08-09T00:00:00"/>
    <m/>
    <n v="67"/>
    <x v="2"/>
    <d v="2021-09-08T00:00:00"/>
    <s v="W37-2021"/>
    <s v="Sep-2021"/>
    <d v="2021-09-07T00:00:00"/>
    <s v="W37-2021"/>
    <s v="Sep-2021"/>
    <d v="2021-10-15T00:00:00"/>
    <x v="38"/>
    <s v="Oct-2021"/>
    <d v="2021-10-15T00:00:00"/>
    <x v="38"/>
    <s v="Oct-2021"/>
    <s v="MW"/>
    <d v="2021-08-18T00:00:00"/>
    <m/>
    <s v="MULTIGUNA"/>
    <m/>
    <m/>
    <d v="2021-10-04T00:00:00"/>
    <m/>
    <m/>
    <d v="2021-10-15T00:00:00"/>
    <s v="W42-2021"/>
    <m/>
    <m/>
    <m/>
    <x v="2"/>
    <s v="21.RFI"/>
    <x v="13"/>
    <s v="26:10:21: RFIN_x000a_13:10:21-04:10:21: SRFI_x000a_19:09:21: ME OG_x000a_13:09:21: 08:09:21: PONDASI RBS/BTS OG_x000a_01:09:21: CME PREPARATION_x000a_30:08:21:25:08:21:22:08:21: 18:08:21: READY TO DECLARE STO_x000a_16:08:21: NEED REVIEW CIVIL HTI_x000a_09:08:21: 04:08:21 : SPK COLO RELEASED, ERM PROSES"/>
  </r>
  <r>
    <s v="DAWUHANTRENGGALEK"/>
    <x v="3"/>
    <s v="TB"/>
    <s v="111°44.30.01'E"/>
    <s v="7°59.52.51'S"/>
    <n v="40"/>
    <s v="65/200/320"/>
    <n v="2021"/>
    <x v="3"/>
    <s v="Dusun Cari RT 013 RW RW 004 Desa Dawuhan Kec. Trenggalek, Kab. Trenggalek Prov. Jawa Timur"/>
    <x v="0"/>
    <s v="JAW-JI-TRK-4263"/>
    <s v="TRENGGALEK DAWUHAN"/>
    <x v="1"/>
    <x v="0"/>
    <x v="0"/>
    <s v="JATIM"/>
    <s v="Jawa Timur"/>
    <s v="Kab. Trenggalek"/>
    <n v="6617456"/>
    <d v="2021-08-09T00:00:00"/>
    <m/>
    <n v="67"/>
    <x v="2"/>
    <d v="2021-09-08T00:00:00"/>
    <s v="W37-2021"/>
    <s v="Sep-2021"/>
    <d v="2021-09-07T00:00:00"/>
    <s v="W37-2021"/>
    <s v="Sep-2021"/>
    <d v="2021-10-15T00:00:00"/>
    <x v="38"/>
    <s v="Oct-2021"/>
    <d v="2021-10-15T00:00:00"/>
    <x v="38"/>
    <s v="Oct-2021"/>
    <s v="MW"/>
    <d v="2021-09-04T00:00:00"/>
    <m/>
    <s v="MULTIGUNA"/>
    <m/>
    <m/>
    <d v="2021-10-04T00:00:00"/>
    <m/>
    <m/>
    <d v="2021-10-15T00:00:00"/>
    <s v="W42-2021"/>
    <m/>
    <m/>
    <m/>
    <x v="2"/>
    <s v="21.RFI"/>
    <x v="13"/>
    <s v="13:10:21-29:09:21: SRFI_x000a_19:09:21:15:09:21: ME OG_x000a_12:09:21: 08:09:21: PONDASI OG_x000a_06:09:21: CME PREPARATION_x000a_30:08:21:25:08:21:22:08:21: 18:08:21: READY TO DECLARE STO_x000a_16:08:21: NEED REVIEW CIVIL HTI_x000a_09:08:21: 04:08:21 : SPK COLO RELEASED, ERM PROSES"/>
  </r>
  <r>
    <s v="SUKORENOUMBULSARI"/>
    <x v="3"/>
    <s v="TB"/>
    <s v="113°23.52.58'E"/>
    <s v="8°15.5.62'S"/>
    <n v="40"/>
    <s v="10/200/290"/>
    <n v="2021"/>
    <x v="3"/>
    <s v="Dusun Kandangrejo, RT01/RW17, Desa Sukoreno, Kec. Umbulsari, Kab. Jember Prov. Jawa Timur"/>
    <x v="0"/>
    <s v="JAW-JI-JMR-5127"/>
    <s v="UMBULSARI SUKORENO"/>
    <x v="1"/>
    <x v="0"/>
    <x v="0"/>
    <s v="JATIM"/>
    <s v="Jawa Timur"/>
    <s v="Kab. Jember"/>
    <n v="6617456"/>
    <d v="2021-08-09T00:00:00"/>
    <m/>
    <n v="67"/>
    <x v="2"/>
    <d v="2021-09-08T00:00:00"/>
    <s v="W37-2021"/>
    <s v="Sep-2021"/>
    <d v="2021-09-07T00:00:00"/>
    <s v="W37-2021"/>
    <s v="Sep-2021"/>
    <d v="2021-10-15T00:00:00"/>
    <x v="38"/>
    <s v="Oct-2021"/>
    <d v="2021-10-15T00:00:00"/>
    <x v="38"/>
    <s v="Oct-2021"/>
    <s v="MW"/>
    <d v="2021-09-04T00:00:00"/>
    <m/>
    <s v="MULTIGUNA"/>
    <m/>
    <m/>
    <d v="2021-10-04T00:00:00"/>
    <m/>
    <m/>
    <d v="2021-10-15T00:00:00"/>
    <s v="W42-2021"/>
    <m/>
    <m/>
    <m/>
    <x v="2"/>
    <s v="21.RFI"/>
    <x v="13"/>
    <s v="13:10:21-29:09:21: SRFI_x000a_19:09:21:15:09:21: ME OG_x000a_13:09:21: 08:09:21: PONDASI OG_x000a_06:09:21: CME PREPARATION_x000a_30:08:21:25:08:21:22:08:21: 18:08:21: READY TO DECLARE STO_x000a_16:08:21: NEED REVIEW CIVIL HTI_x000a_09:08:21: 04:08:21 : SPK COLO RELEASED, ERM PROSES"/>
  </r>
  <r>
    <s v="KEDUNGREJO JABON"/>
    <x v="3"/>
    <s v="TB"/>
    <s v="112°45.8.42'E"/>
    <s v="7°34.21.61'S"/>
    <n v="37"/>
    <s v="25/110/270"/>
    <n v="2021"/>
    <x v="3"/>
    <s v="Dusun  Kluthuk  RT.  014  RW.  005  Desa Kedungrejo Kec. Jabon Kab. Sidoarjo"/>
    <x v="0"/>
    <s v="JAW-JI-SDA-4315"/>
    <s v="JABON KEDUNGREJO"/>
    <x v="1"/>
    <x v="0"/>
    <x v="0"/>
    <s v="JATIM"/>
    <s v="Jawa Timur"/>
    <s v="Kab. Sidoarjo"/>
    <n v="6617456"/>
    <d v="2021-08-09T00:00:00"/>
    <m/>
    <n v="66"/>
    <x v="2"/>
    <d v="2021-09-08T00:00:00"/>
    <s v="W37-2021"/>
    <s v="Sep-2021"/>
    <d v="2021-09-07T00:00:00"/>
    <s v="W37-2021"/>
    <s v="Sep-2021"/>
    <d v="2021-10-15T00:00:00"/>
    <x v="38"/>
    <s v="Oct-2021"/>
    <d v="2021-10-15T00:00:00"/>
    <x v="38"/>
    <s v="Oct-2021"/>
    <s v="MW"/>
    <d v="2021-09-04T00:00:00"/>
    <m/>
    <s v="511821708283"/>
    <n v="6.6"/>
    <m/>
    <d v="2021-10-04T00:00:00"/>
    <m/>
    <m/>
    <d v="2021-10-14T00:00:00"/>
    <s v="W42-2021"/>
    <m/>
    <m/>
    <m/>
    <x v="2"/>
    <s v="21.RFI"/>
    <x v="13"/>
    <s v="13:10:21-29:09:21: SRFI_x000a_22:09:21: ME OG_x000a_19:09:21:15:09:21: 13:09:21: 08:09:21: PONDASI OG_x000a_06:09:21: CME PREPARATION_x000a_30:08:21:25:08:21:22:08:21: 18:08:21: READY TO DECLARE STO_x000a_16:08:21: NEED REVIEW CIVIL HTI_x000a_09:08:21: 04:08:21 : SPK COLO RELEASED, ERM PROSES"/>
  </r>
  <r>
    <s v="KARANGMULYA"/>
    <x v="3"/>
    <s v="SMI"/>
    <s v="108°27.20.7'E"/>
    <s v="6°45.33.66'S"/>
    <n v="30"/>
    <s v="90/180/355"/>
    <n v="2021"/>
    <x v="3"/>
    <s v="Jl. Ageng Serang, Desa Kenangan RT.06 RW.01, Kec. Sumber, Kab. Cirebon Prov. Jawa Barat"/>
    <x v="0"/>
    <s v="JAW-JB-SBR-4246"/>
    <s v="SUMBER_KENANGA"/>
    <x v="1"/>
    <x v="0"/>
    <x v="2"/>
    <s v="JABAR"/>
    <s v="Jawa Barat"/>
    <s v="Kab. Cirebon"/>
    <n v="6617453"/>
    <d v="2021-08-09T00:00:00"/>
    <m/>
    <n v="66"/>
    <x v="2"/>
    <d v="2021-09-08T00:00:00"/>
    <s v="W37-2021"/>
    <s v="Sep-2021"/>
    <d v="2021-09-07T00:00:00"/>
    <s v="W37-2021"/>
    <s v="Sep-2021"/>
    <d v="2021-10-15T00:00:00"/>
    <x v="38"/>
    <s v="Oct-2021"/>
    <d v="2021-10-15T00:00:00"/>
    <x v="38"/>
    <s v="Oct-2021"/>
    <s v="MW"/>
    <d v="2021-09-04T00:00:00"/>
    <m/>
    <s v="533313478129"/>
    <n v="6.6"/>
    <m/>
    <d v="2021-10-04T00:00:00"/>
    <m/>
    <m/>
    <d v="2021-10-14T00:00:00"/>
    <s v="W42-2021"/>
    <m/>
    <m/>
    <m/>
    <x v="2"/>
    <s v="21.RFI"/>
    <x v="13"/>
    <s v="13:10:21-19:09:21: POWER CONNECTION PROSES_x000a_13:09:21: 08:09:21: ME OG_x000a_06:09:21: CME PREPARATION_x000a_30:08:21:25:08:21: 22:08:21: READY TO DECLARE STO_x000a_18:08:21: 16:08:21: NEED REVIEW CIVIL HTI_x000a_09:08:21: 04:08:21 : SPK COLO RELEASED, ERM PROSES"/>
  </r>
  <r>
    <s v="KOTABARU - BALEPARE ( BTS HOTEL )"/>
    <x v="3"/>
    <s v="SKP"/>
    <s v="107°29.29.76'E"/>
    <s v="6°51.33.84'S"/>
    <n v="30"/>
    <s v="0/160/270"/>
    <n v="2021"/>
    <x v="3"/>
    <s v="Desa Cipeundey Kp. Pajagalan RT.005 RW.02 Kec. Padalarang, Kab. Bandung Barat Prov. Jawa Barat"/>
    <x v="0"/>
    <s v="JAW-JB-NPH-4233"/>
    <s v="PADALARANG_CIPEUNDEUY"/>
    <x v="1"/>
    <x v="0"/>
    <x v="2"/>
    <s v="JABAR"/>
    <s v="Jawa Barat"/>
    <s v="Kab. Bandung Barat"/>
    <n v="6617454"/>
    <d v="2021-08-09T00:00:00"/>
    <m/>
    <n v="65"/>
    <x v="2"/>
    <d v="2021-09-08T00:00:00"/>
    <s v="W37-2021"/>
    <s v="Sep-2021"/>
    <d v="2021-09-07T00:00:00"/>
    <s v="W37-2021"/>
    <s v="Sep-2021"/>
    <d v="2021-10-15T00:00:00"/>
    <x v="38"/>
    <s v="Oct-2021"/>
    <d v="2021-10-15T00:00:00"/>
    <x v="38"/>
    <s v="Oct-2021"/>
    <s v="MW"/>
    <d v="2021-08-18T00:00:00"/>
    <m/>
    <s v="535852190263"/>
    <n v="6.6"/>
    <m/>
    <d v="2021-10-04T00:00:00"/>
    <m/>
    <d v="2021-08-31T00:00:00"/>
    <d v="2021-10-13T00:00:00"/>
    <s v="W42-2021"/>
    <m/>
    <m/>
    <m/>
    <x v="2"/>
    <s v="21.RFI"/>
    <x v="13"/>
    <s v="10:10:21-01:09:21: SRFI _x000a_30:08:21: PONDASI BTS/RBS DONE_x000a_25:08:21: Pondasi RBS/BTS OG_x000a_22:08:21: CME PREPARATION_x000a_18:08:21: READY TO DECLARE STO_x000a_16:08:21: NEED REVIEW CIVIL HTI_x000a_09:08:21: 04:08:21 : SPK COLO RELEASED, ERM PROSES"/>
  </r>
  <r>
    <s v="JATINEGARA"/>
    <x v="3"/>
    <s v="SMI"/>
    <s v="108°25.29.35'E"/>
    <s v="7°10.21.11'S"/>
    <n v="50"/>
    <s v="30/170/255"/>
    <n v="2021"/>
    <x v="3"/>
    <s v="Dusun Wetan Desa Bayasari Blok Pondok Cibadun, Kec. Jatinagara, Kab. Ciamis Prov. Jawa Barat"/>
    <x v="0"/>
    <s v="JAW-JB-CMS-4235"/>
    <s v="JATINAGARA_BAYASARI"/>
    <x v="1"/>
    <x v="0"/>
    <x v="2"/>
    <s v="JABAR"/>
    <s v="Jawa Barat"/>
    <s v="Kab. Ciamis"/>
    <n v="6617453"/>
    <d v="2021-08-09T00:00:00"/>
    <m/>
    <n v="64"/>
    <x v="2"/>
    <d v="2021-09-08T00:00:00"/>
    <s v="W37-2021"/>
    <s v="Sep-2021"/>
    <d v="2021-09-07T00:00:00"/>
    <s v="W37-2021"/>
    <s v="Sep-2021"/>
    <d v="2021-10-15T00:00:00"/>
    <x v="38"/>
    <s v="Oct-2021"/>
    <d v="2021-10-15T00:00:00"/>
    <x v="38"/>
    <s v="Oct-2021"/>
    <s v="MW"/>
    <d v="2021-08-18T00:00:00"/>
    <m/>
    <s v="532314731868"/>
    <n v="6.6"/>
    <m/>
    <d v="2021-10-04T00:00:00"/>
    <m/>
    <m/>
    <d v="2021-10-12T00:00:00"/>
    <s v="W42-2021"/>
    <m/>
    <m/>
    <m/>
    <x v="2"/>
    <s v="21.RFI"/>
    <x v="13"/>
    <s v="10:10:21-19:09:21: POWER CONNECTION PROSES_x000a_13:09:21: 08:09:21: 06:09:21: RBS/BTS FOUNDATION_x000a_30:08:21:25:08:21:22:08:21: READY TO DECLARE STO_x000a_18:08:21: 16:08:21: NEED REVIEW CIVIL HTI_x000a_09:08:21: 04:08:21 : SPK COLO RELEASED, ERM PROSES"/>
  </r>
  <r>
    <s v="TRUNOJOYO 2"/>
    <x v="3"/>
    <s v="TB"/>
    <s v="111°25.27.55'E"/>
    <s v="7°24.11.23'S"/>
    <n v="30"/>
    <s v="10/95/225"/>
    <n v="2021"/>
    <x v="3"/>
    <s v="Jl. Garuda RT 03 RW 01 Desa Grudo Kec. Ngawi, Kab. Ngawi Prov. Jawa Timur"/>
    <x v="0"/>
    <s v="JAW-JI-NGW-3677"/>
    <s v="NGAWI GRUDO"/>
    <x v="1"/>
    <x v="0"/>
    <x v="0"/>
    <s v="JATIM"/>
    <s v="Jawa Timur"/>
    <s v="Kab. Ngawi"/>
    <n v="6617456"/>
    <d v="2021-08-09T00:00:00"/>
    <m/>
    <n v="64"/>
    <x v="2"/>
    <d v="2021-09-08T00:00:00"/>
    <s v="W37-2021"/>
    <s v="Sep-2021"/>
    <d v="2021-09-07T00:00:00"/>
    <s v="W37-2021"/>
    <s v="Sep-2021"/>
    <d v="2021-10-15T00:00:00"/>
    <x v="38"/>
    <s v="Oct-2021"/>
    <d v="2021-10-15T00:00:00"/>
    <x v="38"/>
    <s v="Oct-2021"/>
    <s v="MW"/>
    <d v="2021-09-04T00:00:00"/>
    <m/>
    <s v="MULTIGUNA"/>
    <m/>
    <m/>
    <d v="2021-10-04T00:00:00"/>
    <m/>
    <m/>
    <d v="2021-10-12T00:00:00"/>
    <s v="W42-2021"/>
    <m/>
    <m/>
    <m/>
    <x v="2"/>
    <s v="21.RFI"/>
    <x v="13"/>
    <s v="10:10:21-15:09:21: SRFI_x000a_13:09:21: 08:09:21: PONDASI OG_x000a_06:09:21: CME PREPARATION_x000a_30:08:21:25:08:21:22:08:21: 18:08:21: READY TO DECLARE STO_x000a_16:08:21: NEED REVIEW CIVIL HTI_x000a_09:08:21: 04:08:21 : SPK COLO RELEASED, ERM PROSES"/>
  </r>
  <r>
    <s v="KAWUNGANTEN"/>
    <x v="3"/>
    <s v="SMI"/>
    <s v="107°43.52.18'E"/>
    <s v="6°29.1.72'S"/>
    <n v="50"/>
    <s v="110/245/340"/>
    <n v="2021"/>
    <x v="3"/>
    <s v="Desa Kawunganten Kp. Kawunganten, Kec. Cikaum, Kab. Subang Prov. Jawa Barat"/>
    <x v="0"/>
    <s v="JAW-JB-SNG-4264"/>
    <s v="CIKAUM_KAWUNGANTEN"/>
    <x v="1"/>
    <x v="0"/>
    <x v="2"/>
    <s v="JABAR"/>
    <s v="Jawa Barat"/>
    <s v="Kab. Subang"/>
    <n v="6617453"/>
    <d v="2021-08-09T00:00:00"/>
    <m/>
    <n v="60"/>
    <x v="1"/>
    <d v="2021-09-08T00:00:00"/>
    <s v="W37-2021"/>
    <s v="Sep-2021"/>
    <d v="2021-09-07T00:00:00"/>
    <s v="W37-2021"/>
    <s v="Sep-2021"/>
    <d v="2021-10-15T00:00:00"/>
    <x v="38"/>
    <s v="Oct-2021"/>
    <d v="2021-10-15T00:00:00"/>
    <x v="38"/>
    <s v="Oct-2021"/>
    <s v="MW"/>
    <d v="2021-09-04T00:00:00"/>
    <m/>
    <s v="534254181689"/>
    <n v="6.6"/>
    <m/>
    <d v="2021-10-04T00:00:00"/>
    <m/>
    <m/>
    <d v="2021-10-08T00:00:00"/>
    <s v="W41-2021"/>
    <m/>
    <m/>
    <m/>
    <x v="2"/>
    <s v="21.RFI"/>
    <x v="13"/>
    <s v="10:10:21-08:09:21: SRFI_x000a_06:09:21: CME PREPARATION_x000a_30:08:21:25:08:21: 22:08:21: READY TO DECLARE STO_x000a_18:08:21: 16:08:21: NEED REVIEW CIVIL HTI_x000a_09:08:21: 04:08:21 : SPK COLO RELEASED, ERM PROSES"/>
  </r>
  <r>
    <s v="SUMBEREJO"/>
    <x v="3"/>
    <s v="PMS"/>
    <s v="112°11.28.75'E"/>
    <s v="7°31.11.53'S"/>
    <n v="50"/>
    <s v="30/105/310"/>
    <n v="2021"/>
    <x v="3"/>
    <s v="Jl. Desa Sumberejo RT.06 RW.01 Kel. Sumberejo Kec. Jombang, Kab. Jombang Prov. Jawa Timur"/>
    <x v="0"/>
    <s v="JAW-JI-JBG-4177"/>
    <s v="JOMBANG SUMBERJO"/>
    <x v="1"/>
    <x v="0"/>
    <x v="0"/>
    <s v="JATIM"/>
    <s v="Jawa Timur"/>
    <s v="Kab. Jombang"/>
    <n v="6617452"/>
    <d v="2021-08-09T00:00:00"/>
    <m/>
    <n v="68"/>
    <x v="2"/>
    <d v="2021-09-08T00:00:00"/>
    <s v="W37-2021"/>
    <s v="Sep-2021"/>
    <d v="2021-09-07T00:00:00"/>
    <s v="W37-2021"/>
    <s v="Sep-2021"/>
    <d v="2021-10-17T00:00:00"/>
    <x v="29"/>
    <s v="Oct-2021"/>
    <d v="2021-10-17T00:00:00"/>
    <x v="25"/>
    <s v="Oct-2021"/>
    <s v="MW"/>
    <d v="2021-08-18T00:00:00"/>
    <m/>
    <s v="514531761654"/>
    <n v="6.6"/>
    <m/>
    <d v="2021-10-04T00:00:00"/>
    <m/>
    <m/>
    <d v="2021-10-16T00:00:00"/>
    <s v="W42-2021"/>
    <m/>
    <m/>
    <m/>
    <x v="2"/>
    <s v="21.RFI"/>
    <x v="13"/>
    <s v="13:10:21-15:09:21: SRFI_x000a_13:09:21: 08:09:21: POWER CONNECTION PROSES_x000a_06:09:21: CME PREPARATION_x000a_30:08:21:25:08:21:22:08:21: 18:08:21: READY TO DECLARE STO_x000a_16:08:21: NEED REVIEW CIVIL HTI_x000a_09:08:21: 04:08:21 : SPK COLO RELEASED, ERM PROSES"/>
  </r>
  <r>
    <s v="ARJOWILANGUN"/>
    <x v="3"/>
    <s v="BK"/>
    <s v="112°25.40.55'E"/>
    <s v="8°11.6.32'S"/>
    <n v="50"/>
    <s v="10/110/265"/>
    <n v="2021"/>
    <x v="3"/>
    <s v="Dukuh Barisan RT 13 / RW 02, Kel. Arjowilangun, Kec. Kalipare, Kab. Malang Prov. Jawa Timur"/>
    <x v="0"/>
    <s v="JAW-JI-KPN-4411"/>
    <s v="KALIPARE ARJOWILANGUN"/>
    <x v="1"/>
    <x v="0"/>
    <x v="0"/>
    <s v="JATIM"/>
    <s v="Jawa Timur"/>
    <s v="Kab. Malang"/>
    <n v="6617449"/>
    <d v="2021-08-09T00:00:00"/>
    <m/>
    <n v="67"/>
    <x v="2"/>
    <d v="2021-09-08T00:00:00"/>
    <s v="W37-2021"/>
    <s v="Sep-2021"/>
    <d v="2021-09-07T00:00:00"/>
    <s v="W37-2021"/>
    <s v="Sep-2021"/>
    <d v="2021-10-17T00:00:00"/>
    <x v="29"/>
    <s v="Oct-2021"/>
    <d v="2021-10-17T00:00:00"/>
    <x v="25"/>
    <s v="Oct-2021"/>
    <s v="MW"/>
    <d v="2021-09-04T00:00:00"/>
    <m/>
    <s v="513100329904"/>
    <n v="6.6"/>
    <m/>
    <d v="2021-10-04T00:00:00"/>
    <m/>
    <m/>
    <d v="2021-10-15T00:00:00"/>
    <s v="W42-2021"/>
    <m/>
    <m/>
    <m/>
    <x v="2"/>
    <s v="21.RFI"/>
    <x v="13"/>
    <s v="13:10:21-15:09:21: SRFI_x000a_13:09:21: 08:09:21: PONDASI OG_x000a_06:09:21: CME PREPARATION_x000a_30:08:21:25:08:21:22:08:21: 18:08:21: READY TO DECLARE STO_x000a_16:08:21: NEED REVIEW CIVIL HTI_x000a_09:08:21: 04:08:21 : SPK COLO RELEASED, ERM PROSES"/>
  </r>
  <r>
    <s v="PERTIGAANTUMPANGTBG"/>
    <x v="3"/>
    <s v="TB"/>
    <s v="112°45.55.87'E"/>
    <s v="8°1.13.15'S"/>
    <n v="50"/>
    <s v="10/225/300"/>
    <n v="2021"/>
    <x v="3"/>
    <s v="Dusun Prapatan Tulusayu RT.39 RW.05 Ds. Tulusayu Kec. Tumpang, Kab. Malang Prov. Jawa Timur"/>
    <x v="0"/>
    <s v="JAW-JI-KPN-4401"/>
    <s v="TULUSBESAR TUMPANG "/>
    <x v="1"/>
    <x v="0"/>
    <x v="0"/>
    <s v="JATIM"/>
    <s v="Jawa Timur"/>
    <s v="Kab. Malang"/>
    <n v="6617456"/>
    <d v="2021-08-09T00:00:00"/>
    <m/>
    <n v="71"/>
    <x v="2"/>
    <d v="2021-09-08T00:00:00"/>
    <s v="W37-2021"/>
    <s v="Sep-2021"/>
    <d v="2021-09-07T00:00:00"/>
    <s v="W37-2021"/>
    <s v="Sep-2021"/>
    <d v="2021-10-18T00:00:00"/>
    <x v="29"/>
    <s v="Oct-2021"/>
    <d v="2021-10-18T00:00:00"/>
    <x v="25"/>
    <s v="Oct-2021"/>
    <s v="MW"/>
    <d v="2021-09-04T00:00:00"/>
    <m/>
    <s v="MULTIGUNA"/>
    <m/>
    <m/>
    <d v="2021-10-04T00:00:00"/>
    <m/>
    <d v="2021-09-25T00:00:00"/>
    <d v="2021-10-19T00:00:00"/>
    <s v="W43-2021"/>
    <m/>
    <m/>
    <m/>
    <x v="2"/>
    <s v="21.RFI"/>
    <x v="13"/>
    <s v="17:10:21-15:09:21: SRFI_x000a_13:09:21: 08:09:21: POWER CONNECTION PROSES_x000a_06:09:21: CME PREPARATION_x000a_30:08:21:25:08:21: 22:08:21: STO READY TO DECLARE_x000a_18:08:21: NEED REVIEW POWER HTI_x000a_16:08:21: 09:08:21 : SPK COLO RELEASED, ERM PROSES"/>
  </r>
  <r>
    <s v="AGUS SALIM JBI"/>
    <x v="3"/>
    <s v="TB"/>
    <s v="103°37.3.58'E"/>
    <s v="1°38.17.59'S"/>
    <n v="30"/>
    <s v="15/140/270"/>
    <n v="2021"/>
    <x v="3"/>
    <s v="Jl. H.A. Roni Sani RT 2 Kel. Paal Lima, Kec. Kota Baru, Kota Jambi, Prov. Jambi"/>
    <x v="0"/>
    <s v="SUM-JA-JMB-0502"/>
    <s v="PAAL_LIMA"/>
    <x v="1"/>
    <x v="0"/>
    <x v="1"/>
    <s v="SUMBAGSEL"/>
    <s v="Jambi"/>
    <s v="Kota Jambi"/>
    <n v="6617456"/>
    <d v="2021-08-09T00:00:00"/>
    <m/>
    <n v="70"/>
    <x v="2"/>
    <d v="2021-09-08T00:00:00"/>
    <s v="W37-2021"/>
    <s v="Sep-2021"/>
    <d v="2021-09-07T00:00:00"/>
    <s v="W37-2021"/>
    <s v="Sep-2021"/>
    <d v="2021-10-18T00:00:00"/>
    <x v="29"/>
    <s v="Oct-2021"/>
    <d v="2021-10-18T00:00:00"/>
    <x v="25"/>
    <s v="Oct-2021"/>
    <s v="MW"/>
    <d v="2021-09-04T00:00:00"/>
    <m/>
    <s v="143105973982"/>
    <n v="6.6"/>
    <m/>
    <d v="2021-10-04T00:00:00"/>
    <m/>
    <d v="2021-09-16T00:00:00"/>
    <d v="2021-10-18T00:00:00"/>
    <s v="W43-2021"/>
    <m/>
    <m/>
    <m/>
    <x v="2"/>
    <s v="21.RFI"/>
    <x v="13"/>
    <s v="17:10:21-15:09:21: SRFI_x000a_13:09:21: ME OG_x000a_08:09:21: 06:09:21: CME PREPARATION_x000a_30:08:21:25:08:21:22:08:21: 18:08:21: NEED REVIEW TNP ALITA_x000a_16:08:21: 09:08:21 : SPK COLO RELEASED, ERM PROSES"/>
  </r>
  <r>
    <s v="JAMBI2G59"/>
    <x v="3"/>
    <s v="TB"/>
    <s v="103°40.41.38'E"/>
    <s v="2°4.29.35'S"/>
    <n v="40"/>
    <s v="10/100/190"/>
    <n v="2021"/>
    <x v="3"/>
    <s v="Lingkungan I RT 12 RW 01Kel. Bayung Lencir, Kec. Bayung Lencir. Kab. Muba Provinsi SUMSEL"/>
    <x v="0"/>
    <s v="SUM-SS-SKY-1238"/>
    <s v="SIMPANG_BAYAT"/>
    <x v="1"/>
    <x v="0"/>
    <x v="1"/>
    <s v="SUMBAGSEL"/>
    <s v="Sumatera Selatan"/>
    <s v="Kab. Musi Banyuasin"/>
    <n v="6617456"/>
    <d v="2021-08-09T00:00:00"/>
    <m/>
    <n v="70"/>
    <x v="2"/>
    <d v="2021-09-08T00:00:00"/>
    <s v="W37-2021"/>
    <s v="Sep-2021"/>
    <d v="2021-09-07T00:00:00"/>
    <s v="W37-2021"/>
    <s v="Sep-2021"/>
    <d v="2021-10-18T00:00:00"/>
    <x v="29"/>
    <s v="Oct-2021"/>
    <d v="2021-10-18T00:00:00"/>
    <x v="25"/>
    <s v="Oct-2021"/>
    <s v="MW"/>
    <d v="2021-09-04T00:00:00"/>
    <m/>
    <s v="143509478756"/>
    <n v="6.6"/>
    <m/>
    <d v="2021-10-04T00:00:00"/>
    <m/>
    <m/>
    <d v="2021-10-18T00:00:00"/>
    <s v="W43-2021"/>
    <m/>
    <m/>
    <m/>
    <x v="2"/>
    <s v="21.RFI"/>
    <x v="13"/>
    <s v="17:10:21-19:09:21: SRFI_x000a_15:09:21: ME OG_x000a_13:09:21: ME OG_x000a_06:09:21: CME PREPARATION_x000a_30:08:21:25:08:21: STO READY TO DECLARE_x000a_22:08:21: NEED REVIEW CIVIL HUAWEI_x000a_18:08:21: NEED REVIEW TNP ALITA_x000a_16:08:21: 09:08:21 : SPK COLO RELEASED, ERM PROSES"/>
  </r>
  <r>
    <s v="OKI14"/>
    <x v="3"/>
    <s v="TB"/>
    <s v="104°51.10.22'E"/>
    <s v="3°23.38.62'S"/>
    <n v="40"/>
    <s v="130/200/270"/>
    <n v="2021"/>
    <x v="3"/>
    <s v="Jl. Sepucuk, Kel. Kota Raya, Kec. Kota Kayuagung, Kab. OKI, Prop. Sumsel"/>
    <x v="0"/>
    <s v="SUM-SS-KAG-1243"/>
    <s v="KUTARAYA"/>
    <x v="1"/>
    <x v="0"/>
    <x v="1"/>
    <s v="SUMBAGSEL"/>
    <s v="Sumatera Selatan"/>
    <s v="Kab. Ogan Komering Ilir"/>
    <n v="6617456"/>
    <d v="2021-08-09T00:00:00"/>
    <m/>
    <n v="67"/>
    <x v="2"/>
    <d v="2021-09-08T00:00:00"/>
    <s v="W37-2021"/>
    <s v="Sep-2021"/>
    <d v="2021-09-07T00:00:00"/>
    <s v="W37-2021"/>
    <s v="Sep-2021"/>
    <d v="2021-10-18T00:00:00"/>
    <x v="29"/>
    <s v="Oct-2021"/>
    <d v="2021-10-18T00:00:00"/>
    <x v="25"/>
    <s v="Oct-2021"/>
    <s v="MW"/>
    <d v="2021-09-04T00:00:00"/>
    <m/>
    <s v="149100127229"/>
    <n v="6.6"/>
    <m/>
    <d v="2021-10-04T00:00:00"/>
    <m/>
    <m/>
    <d v="2021-10-15T00:00:00"/>
    <s v="W42-2021"/>
    <m/>
    <m/>
    <m/>
    <x v="2"/>
    <s v="21.RFI"/>
    <x v="13"/>
    <s v="13:10:21-15:09:21: SRFI_x000a_13:09:21: ME OG_x000a_08:09:21: PONDASI RBS BTS OG_x000a_06:09:21: CME PREPARATION_x000a_30:08:21:25:08:21: STO READY TO DECLARE_x000a_22:08:21: NEED REVIEW CIVIL HUAWEI_x000a_18:08:21: NEED REVIEW TNP ALITA_x000a_16:08:21: 09:08:21 : SPK COLO RELEASED, ERM PROSES"/>
  </r>
  <r>
    <s v="JAMBI10"/>
    <x v="3"/>
    <s v="TB"/>
    <s v="103°35.32.82'E"/>
    <s v="1°35.50.57'S"/>
    <n v="30"/>
    <s v="70/165/265"/>
    <n v="2021"/>
    <x v="3"/>
    <s v="Jl. Danau Sipin,RT 024, kel. Legok, Kec. Telanai Pura, Kota Jambi, Prop. Jambi"/>
    <x v="0"/>
    <s v="SUM-JA-JMB-0507"/>
    <s v="LEGOK"/>
    <x v="1"/>
    <x v="0"/>
    <x v="1"/>
    <s v="SUMBAGSEL"/>
    <s v="Jambi"/>
    <s v="Kota Jambi"/>
    <n v="6617456"/>
    <d v="2021-08-09T00:00:00"/>
    <m/>
    <n v="67"/>
    <x v="2"/>
    <d v="2021-09-08T00:00:00"/>
    <s v="W37-2021"/>
    <s v="Sep-2021"/>
    <d v="2021-09-07T00:00:00"/>
    <s v="W37-2021"/>
    <s v="Sep-2021"/>
    <d v="2021-10-18T00:00:00"/>
    <x v="29"/>
    <s v="Oct-2021"/>
    <d v="2021-10-18T00:00:00"/>
    <x v="25"/>
    <s v="Oct-2021"/>
    <s v="MW"/>
    <d v="2021-09-04T00:00:00"/>
    <m/>
    <s v="143005622696"/>
    <n v="6.6"/>
    <m/>
    <d v="2021-10-04T00:00:00"/>
    <m/>
    <m/>
    <d v="2021-10-15T00:00:00"/>
    <s v="W42-2021"/>
    <m/>
    <m/>
    <m/>
    <x v="2"/>
    <s v="21.RFI"/>
    <x v="13"/>
    <s v="13:10:21-15:09:21: SRFI_x000a_13:09:21: RBS BTS PONDASI_x000a_08:09:21: 06:09:21: CME PREPARATION_x000a_30:08:21:25:08:21:22:08:21: NEED REVIEW CIVIL HUAWEI_x000a_18:08:21: NEED REVIEW TNP ALITA_x000a_16:08:21: 09:08:21 : SPK COLO RELEASED, ERM PROSES"/>
  </r>
  <r>
    <s v="KELAPA RAYA 2"/>
    <x v="3"/>
    <s v="TB"/>
    <s v="104°41.16.26'E"/>
    <s v="2°57.13.46'S"/>
    <n v="30"/>
    <s v="70/150/310"/>
    <n v="2021"/>
    <x v="3"/>
    <s v="Jl. Kelapa RT 013 RW 005, Kel. Talang kelapa, Kec. Alang Alang Lebar, Kota Palembang, Prop. Sumsel"/>
    <x v="0"/>
    <s v="SUM-SS-PLG-1271"/>
    <s v="ALANGLEBAR_TALANG_KELAPA"/>
    <x v="1"/>
    <x v="0"/>
    <x v="1"/>
    <s v="SUMBAGSEL"/>
    <s v="Sumatera Selatan"/>
    <s v="Kota Palembang"/>
    <n v="6617456"/>
    <d v="2021-08-09T00:00:00"/>
    <m/>
    <n v="65"/>
    <x v="2"/>
    <d v="2021-09-08T00:00:00"/>
    <s v="W37-2021"/>
    <s v="Sep-2021"/>
    <d v="2021-09-07T00:00:00"/>
    <s v="W37-2021"/>
    <s v="Sep-2021"/>
    <d v="2021-10-18T00:00:00"/>
    <x v="29"/>
    <s v="Oct-2021"/>
    <d v="2021-10-18T00:00:00"/>
    <x v="25"/>
    <s v="Oct-2021"/>
    <s v="MW"/>
    <d v="2021-09-04T00:00:00"/>
    <m/>
    <s v="141203537053"/>
    <n v="6.6"/>
    <m/>
    <d v="2021-10-04T00:00:00"/>
    <m/>
    <m/>
    <d v="2021-10-13T00:00:00"/>
    <s v="W42-2021"/>
    <m/>
    <m/>
    <m/>
    <x v="2"/>
    <s v="21.RFI"/>
    <x v="13"/>
    <s v="13:10:21-26:09:21: SRFI, ISSUE PERKUATAN TOWER_x000a_22:09:21: 19:09:21: 15:09:21: ME OG_x000a_13:09:2021: 08:09:21: 06:09:21: CME PREPARATION_x000a_30:08:21:25:08:21: STO READY TO DECLARE_x000a_22:08:21: NEED REVIEW CIVIL HUAWEI_x000a_18:08:21: NEED REVIEW TNP ALITA_x000a_16:08:21: 09:08:21 : SPK COLO RELEASED, ERM PROSES"/>
  </r>
  <r>
    <s v="SUMSEL2G179"/>
    <x v="3"/>
    <s v="TB"/>
    <s v="103°46.4.22'E"/>
    <s v="3°37.29.39'S"/>
    <n v="40"/>
    <s v="10/125/240"/>
    <n v="2021"/>
    <x v="3"/>
    <s v="Dsn.1 Ds kebun no.63 Kec Muara Enim Kab.Muara Enim Prov. Sumatera Selatan"/>
    <x v="0"/>
    <s v="SUM-SS-MRE-1229"/>
    <s v="KEPUR"/>
    <x v="1"/>
    <x v="0"/>
    <x v="1"/>
    <s v="SUMBAGSEL"/>
    <s v="Sumatera Selatan"/>
    <s v="Kab. Muara Enim"/>
    <n v="6617456"/>
    <d v="2021-08-09T00:00:00"/>
    <m/>
    <n v="65"/>
    <x v="2"/>
    <d v="2021-09-08T00:00:00"/>
    <s v="W37-2021"/>
    <s v="Sep-2021"/>
    <d v="2021-09-07T00:00:00"/>
    <s v="W37-2021"/>
    <s v="Sep-2021"/>
    <d v="2021-10-18T00:00:00"/>
    <x v="29"/>
    <s v="Oct-2021"/>
    <d v="2021-10-18T00:00:00"/>
    <x v="25"/>
    <s v="Oct-2021"/>
    <s v="MW"/>
    <d v="2021-09-04T00:00:00"/>
    <m/>
    <s v="147100685541"/>
    <n v="6.6"/>
    <m/>
    <d v="2021-10-04T00:00:00"/>
    <m/>
    <m/>
    <d v="2021-10-13T00:00:00"/>
    <s v="W42-2021"/>
    <m/>
    <m/>
    <m/>
    <x v="2"/>
    <s v="21.RFI"/>
    <x v="13"/>
    <s v="13:10:21-19:09:21: SRFI_x000a_15:09:21: ME OG_x000a_13:09:21: PONDASI OG_x000a_06:09:21: CME PREPARATION _x000a_30:08:21:25:08:21: STO READY TO DECLARE_x000a_22:08:21: NEED REVIEW CIVIL HUAWEI_x000a_18:08:21: NEED REVIEW TNP ALITA_x000a_16:08:21: 09:08:21 : SPK COLO RELEASED, ERM PROSES"/>
  </r>
  <r>
    <s v="BETUTU LAMA"/>
    <x v="3"/>
    <s v="TB"/>
    <s v="104°39.37.26'E"/>
    <s v="2°54.22.25'S"/>
    <n v="30"/>
    <s v="20/110/190"/>
    <n v="2021"/>
    <x v="3"/>
    <s v="Jl. Pangkalan Benteng, Kel. Sukajad RT 46 RW 17, Kec. Talang Kelapa, Kab. Banyuasin Prov. Sumatera Selatan"/>
    <x v="0"/>
    <s v="SUM-SS-PKB-1258"/>
    <s v="SUKOMORO_ALHIDAYAH"/>
    <x v="1"/>
    <x v="0"/>
    <x v="1"/>
    <s v="SUMBAGSEL"/>
    <s v="Sumatera Selatan"/>
    <s v="Kab. Banyuasin"/>
    <n v="6617456"/>
    <d v="2021-08-09T00:00:00"/>
    <m/>
    <n v="65"/>
    <x v="2"/>
    <d v="2021-09-08T00:00:00"/>
    <s v="W37-2021"/>
    <s v="Sep-2021"/>
    <d v="2021-09-07T00:00:00"/>
    <s v="W37-2021"/>
    <s v="Sep-2021"/>
    <d v="2021-10-18T00:00:00"/>
    <x v="29"/>
    <s v="Oct-2021"/>
    <d v="2021-10-18T00:00:00"/>
    <x v="25"/>
    <s v="Oct-2021"/>
    <s v="MW"/>
    <d v="2021-09-04T00:00:00"/>
    <m/>
    <s v="141203537046"/>
    <n v="6.6"/>
    <m/>
    <d v="2021-10-04T00:00:00"/>
    <m/>
    <m/>
    <d v="2021-10-13T00:00:00"/>
    <s v="W42-2021"/>
    <m/>
    <m/>
    <m/>
    <x v="2"/>
    <s v="21.RFI"/>
    <x v="13"/>
    <s v="13:10:21-26:09:21: SRFI_x000a_22:09:21: 19:09:21: ME OG_x000a_15:09:21: PONDSI OG_x000a_13:09:21: ME OG_x000a_08:09:21:06:09:21: CME PREPARATION_x000a_30:08:21:25:08:21: STO READY TO DECLARE_x000a_22:08:21: 18:08:21: NEED REVIEW TNP ALITA_x000a_16:08:21: 09:08:21 : SPK COLO RELEASED, ERM PROSES"/>
  </r>
  <r>
    <s v="SUKOMORO 3"/>
    <x v="3"/>
    <s v="TB"/>
    <s v="104°38.47.47'E"/>
    <s v="2°54.44.17'S"/>
    <n v="35"/>
    <s v="150/220/340"/>
    <n v="2021"/>
    <x v="3"/>
    <s v="Jl. Simpang Pasir Putih KM17, Kel. Sukajadi RT/RW 54/20, Kec. Talang Kelapa, Kab. Banyuasin Prov. Sumatera Selatan"/>
    <x v="0"/>
    <s v="SUM-SS-PKB-1256"/>
    <s v="SUKOMORO_PALEMBANG_BETUNG"/>
    <x v="1"/>
    <x v="0"/>
    <x v="1"/>
    <s v="SUMBAGSEL"/>
    <s v="Sumatera Selatan"/>
    <s v="Kab. Banyuasin"/>
    <n v="6617456"/>
    <d v="2021-08-09T00:00:00"/>
    <m/>
    <n v="65"/>
    <x v="2"/>
    <d v="2021-09-08T00:00:00"/>
    <s v="W37-2021"/>
    <s v="Sep-2021"/>
    <d v="2021-09-07T00:00:00"/>
    <s v="W37-2021"/>
    <s v="Sep-2021"/>
    <d v="2021-10-18T00:00:00"/>
    <x v="29"/>
    <s v="Oct-2021"/>
    <d v="2021-10-18T00:00:00"/>
    <x v="25"/>
    <s v="Oct-2021"/>
    <s v="MW"/>
    <d v="2021-09-04T00:00:00"/>
    <m/>
    <s v="141203537020"/>
    <n v="6.6"/>
    <m/>
    <d v="2021-10-04T00:00:00"/>
    <m/>
    <m/>
    <d v="2021-10-13T00:00:00"/>
    <s v="W42-2021"/>
    <m/>
    <m/>
    <m/>
    <x v="2"/>
    <s v="21.RFI"/>
    <x v="13"/>
    <s v="13:10:21-19:09:21: SRFI_x000a_15:09:21: ME OG_x000a_06:09:21: CME PREPARATION_x000a_30:08:21:25:08:21: STO READY TO DECLARE_x000a_22:08:21: NEED REVIEW CIVIL HTI_x000a_18:08:21: NEED REVIEW TNP ALITA_x000a_16:08:21: 09:08:21 : SPK COLO RELEASED, ERM PROSES"/>
  </r>
  <r>
    <s v="BABADAN 4"/>
    <x v="3"/>
    <s v="TB"/>
    <s v="111°31.57.25'E"/>
    <s v="7°47.41.32'S"/>
    <n v="40"/>
    <s v="0/180/270"/>
    <n v="2021"/>
    <x v="3"/>
    <s v="Dusun Gunting RT. 25 RW.06 desa Kradinan Kec Dolopo Kab Madiun"/>
    <x v="0"/>
    <s v="JAW-JI-MJY-4142"/>
    <s v="DOLOPO KRADINAN"/>
    <x v="1"/>
    <x v="0"/>
    <x v="0"/>
    <s v="JATIM"/>
    <s v="Jawa Timur"/>
    <s v="Kab. Madiun"/>
    <n v="6617456"/>
    <d v="2021-08-09T00:00:00"/>
    <m/>
    <n v="64"/>
    <x v="2"/>
    <d v="2021-09-08T00:00:00"/>
    <s v="W37-2021"/>
    <s v="Sep-2021"/>
    <d v="2021-09-07T00:00:00"/>
    <s v="W37-2021"/>
    <s v="Sep-2021"/>
    <d v="2021-10-18T00:00:00"/>
    <x v="29"/>
    <s v="Oct-2021"/>
    <d v="2021-10-18T00:00:00"/>
    <x v="25"/>
    <s v="Oct-2021"/>
    <s v="MW"/>
    <d v="2021-09-04T00:00:00"/>
    <m/>
    <s v="MULTIGUNA"/>
    <m/>
    <m/>
    <d v="2021-10-04T00:00:00"/>
    <m/>
    <m/>
    <d v="2021-10-12T00:00:00"/>
    <s v="W42-2021"/>
    <m/>
    <m/>
    <m/>
    <x v="2"/>
    <s v="21.RFI"/>
    <x v="13"/>
    <s v="10:10:21-15:09:21: SRFI_x000a_13:09:21:08:09:21: ME OG_x000a_06:09:21: CME PREPARATION_x000a_30:08:21:25:08:21: STO READY TO DECLARE_x000a_22:08:21: NEED REVIEW POWER HUAWEI_x000a_18:08:21: 16:08:21:09:08:21: 04:08:21 : SPK COLO RELEASED, ERM PROSES NEED REVIEW TNP ALITA"/>
  </r>
  <r>
    <s v="SUMSEL2G08"/>
    <x v="3"/>
    <s v="TB"/>
    <s v="104°24.9.14'E"/>
    <s v="2°52.44.69'S"/>
    <n v="40"/>
    <s v="30/230/320"/>
    <n v="2021"/>
    <x v="3"/>
    <s v="Jl. Bom Berlian, RT.025 RW.010, Kel. Pangkalan Balai, Kec. Banyuasin III, Kab. Banyuasin, Prov. Sumatera Selatan"/>
    <x v="0"/>
    <s v="SUM-SS-PKB-1261"/>
    <s v="BANYUASINIII_PANGKALAN_BALAI"/>
    <x v="1"/>
    <x v="0"/>
    <x v="1"/>
    <s v="SUMBAGSEL"/>
    <s v="Sumatera Selatan"/>
    <s v="Kab. Banyuasin"/>
    <n v="6617456"/>
    <d v="2021-08-09T00:00:00"/>
    <m/>
    <n v="60"/>
    <x v="1"/>
    <d v="2021-09-08T00:00:00"/>
    <s v="W37-2021"/>
    <s v="Sep-2021"/>
    <d v="2021-09-07T00:00:00"/>
    <s v="W37-2021"/>
    <s v="Sep-2021"/>
    <d v="2021-10-18T00:00:00"/>
    <x v="29"/>
    <s v="Oct-2021"/>
    <d v="2021-10-18T00:00:00"/>
    <x v="25"/>
    <s v="Oct-2021"/>
    <s v="MW"/>
    <d v="2021-09-04T00:00:00"/>
    <m/>
    <s v="142300883781"/>
    <n v="6.6"/>
    <m/>
    <d v="2021-10-04T00:00:00"/>
    <m/>
    <m/>
    <d v="2021-10-08T00:00:00"/>
    <s v="W41-2021"/>
    <m/>
    <m/>
    <m/>
    <x v="2"/>
    <s v="21.RFI"/>
    <x v="13"/>
    <s v="06:10:21-19:09:21: SRFI _x000a_15:09:21: ME OG_x000a_13:09:21: ME OG_x000a_06:09:21: CME PREPARATION_x000a_30:08:21:25:08:21: STO READY TO DECLARE_x000a_22:08:21: 18:08:21: NEED REVIEW TNP ALITA_x000a_16:08:21: 09:08:21 : SPK COLO RELEASED, ERM PROSES"/>
  </r>
  <r>
    <s v="KENTEN KERAMAT"/>
    <x v="3"/>
    <s v="TB"/>
    <s v="104°46.13.94'E"/>
    <s v="2°54.29.48'S"/>
    <n v="30"/>
    <s v="130/220/350"/>
    <n v="2021"/>
    <x v="3"/>
    <s v="Jl. Pangeran Ayin Simpang Talang Keramat Kel. Kenten Kec. Talang Kelapa Kab. Banyuasin Prop. Sumsl"/>
    <x v="0"/>
    <s v="SUM-SS-PKB-1257"/>
    <s v="TALANG_BULUH"/>
    <x v="1"/>
    <x v="0"/>
    <x v="1"/>
    <s v="SUMBAGSEL"/>
    <s v="Sumatera Selatan"/>
    <s v="Kab. Banyuasin"/>
    <n v="6617456"/>
    <d v="2021-08-09T00:00:00"/>
    <m/>
    <n v="58"/>
    <x v="1"/>
    <d v="2021-09-08T00:00:00"/>
    <s v="W37-2021"/>
    <s v="Sep-2021"/>
    <d v="2021-09-07T00:00:00"/>
    <s v="W37-2021"/>
    <s v="Sep-2021"/>
    <d v="2021-10-18T00:00:00"/>
    <x v="29"/>
    <s v="Oct-2021"/>
    <d v="2021-10-18T00:00:00"/>
    <x v="25"/>
    <s v="Oct-2021"/>
    <s v="MW"/>
    <d v="2021-09-04T00:00:00"/>
    <m/>
    <s v="141103466674"/>
    <n v="6.6"/>
    <m/>
    <d v="2021-10-04T00:00:00"/>
    <m/>
    <m/>
    <d v="2021-10-06T00:00:00"/>
    <s v="W41-2021"/>
    <m/>
    <m/>
    <m/>
    <x v="2"/>
    <s v="21.RFI"/>
    <x v="13"/>
    <s v="04:10:21-26:09:21: SRFI_x000a_22:09:21: 19:09:21: 15:09:21: 13:09:21: PONDASI OG_x000a_06:09:21: CME PREPARATION_x000a_30:08:21:25:08:21: STO READY TO DECLARE_x000a_22:08:21: NEED REVIEW CIVIL HUAWEI_x000a_18:08:21: NEED REVIEW TNP ALITA_x000a_16:08:21: 09:08:21 : SPK COLO RELEASED, ERM PROSES"/>
  </r>
  <r>
    <s v="JAMBI2G37"/>
    <x v="3"/>
    <s v="TB"/>
    <s v="103°51.54.11'E"/>
    <s v="1°42.55.51'S"/>
    <n v="60"/>
    <s v="120/205/340"/>
    <n v="2021"/>
    <x v="3"/>
    <s v="Jl. Nusantara Rt 001 Rw.001 Desa Sumber Agung, Kec. Sungai Gelam Kab. Muaro Jambi Jambi"/>
    <x v="0"/>
    <s v="SUM-JA-SNT-0710"/>
    <s v="SUNGAI_GELAM_SUMBER_AGUNG"/>
    <x v="1"/>
    <x v="0"/>
    <x v="1"/>
    <s v="SUMBAGSEL"/>
    <s v="Jambi"/>
    <s v="Kab. Muaro Jambi"/>
    <n v="6617456"/>
    <d v="2021-08-09T00:00:00"/>
    <m/>
    <n v="57"/>
    <x v="1"/>
    <d v="2021-09-08T00:00:00"/>
    <s v="W37-2021"/>
    <s v="Sep-2021"/>
    <d v="2021-09-07T00:00:00"/>
    <s v="W37-2021"/>
    <s v="Sep-2021"/>
    <d v="2021-10-18T00:00:00"/>
    <x v="29"/>
    <s v="Oct-2021"/>
    <d v="2021-10-18T00:00:00"/>
    <x v="25"/>
    <s v="Oct-2021"/>
    <s v="MW"/>
    <d v="2021-08-18T00:00:00"/>
    <m/>
    <s v="143105959365"/>
    <n v="6.6"/>
    <m/>
    <d v="2021-10-04T00:00:00"/>
    <m/>
    <d v="2021-09-03T00:00:00"/>
    <d v="2021-10-05T00:00:00"/>
    <s v="W41-2021"/>
    <m/>
    <m/>
    <m/>
    <x v="2"/>
    <s v="21.RFI"/>
    <x v="13"/>
    <s v="04:10:21-01:09:21: SRFI_x000a_30:08:21: ME OG_x000a_25:08:21: RBS BTS FOUNDATION_x000a_22:08:21: 18:08:21: READY TO DECLARE STO_x000a_16:08:21: NEED REVIEW CIVIL HTI_x000a_09:08:21: 04:08:21 : SPK COLO RELEASED, ERM PROSES"/>
  </r>
  <r>
    <s v="IBS IBS_MED0053_NORTH SUMATERA"/>
    <x v="4"/>
    <s v="TB "/>
    <s v="98°22.42.17'E"/>
    <s v="2°43.57.94'N"/>
    <n v="50"/>
    <s v="60/170/280"/>
    <n v="2022"/>
    <x v="4"/>
    <s v="Jl. Taman Wisata Iman, Dusun II, Desa Sitinjo, Kecamatan Sitinjo, Kabupaten Dairi, Propinsi Sumatera Utara"/>
    <x v="0"/>
    <s v="SUM-SU-SDK-2227"/>
    <s v="SITINJO_I"/>
    <x v="1"/>
    <x v="0"/>
    <x v="1"/>
    <s v="SUMBAGUT"/>
    <s v="Sumatera Utara"/>
    <s v="Kab. Dairi"/>
    <n v="6617992"/>
    <d v="2022-01-28T00:00:00"/>
    <d v="2022-01-28T00:00:00"/>
    <n v="62"/>
    <x v="2"/>
    <d v="2022-02-27T00:00:00"/>
    <s v="W10-2022"/>
    <s v="Feb-2022"/>
    <s v="TBD"/>
    <s v="TBD"/>
    <s v="TBD"/>
    <d v="2022-04-25T00:00:00"/>
    <x v="2"/>
    <s v="Apr-2022"/>
    <d v="2022-04-25T00:00:00"/>
    <x v="2"/>
    <s v="Apr-2022"/>
    <s v="MW"/>
    <d v="2022-02-01T00:00:00"/>
    <d v="2022-02-02T00:00:00"/>
    <s v="129010129372"/>
    <n v="6.6"/>
    <m/>
    <d v="2022-03-22T00:00:00"/>
    <m/>
    <m/>
    <d v="2022-03-31T00:00:00"/>
    <s v="W14-2022"/>
    <m/>
    <m/>
    <s v="STIP RELEASED, GO CME"/>
    <x v="2"/>
    <s v="21.RFI"/>
    <x v="13"/>
    <s v="31:03:22: RFIN_x000a_30:03:22: PLN_x000a_27:03:22-16:03:22: ME PARALEL STRENGTENING_x000a_13:03:22-09:03:22: BTS PONDASI OG, PARALEL STRENGTENING_x000a_06:03:22-13:02:22: READY TO STO_x000a_09:02:22: NEED REVIEW CIVIL HUAWEI_x000a_06:02:22: NEED REVIEW TNP ALITA_x000a_02:02:22: NEED REVIEW RNP HUAWEI_x000a_30:01:22: ESR REVIEW, NEED REVIEW RNP HUAWEI_x000a_28:01:22: SPK RELEASED"/>
  </r>
  <r>
    <s v="TOBAI TIMUR"/>
    <x v="3"/>
    <s v="SKP"/>
    <s v="113°23.31.31'E"/>
    <s v="6°56.57.88'S"/>
    <n v="50"/>
    <s v="0/130/260"/>
    <n v="2021"/>
    <x v="3"/>
    <s v="Dusun Derbing Desa Pancor, Kec.Ketapang Kab.Sampang, Prov.Jawa Timur"/>
    <x v="0"/>
    <s v="JAW-JI-SPG-4233"/>
    <s v="SOKOBANAH BIRA TIMUR"/>
    <x v="1"/>
    <x v="0"/>
    <x v="0"/>
    <s v="JATIM"/>
    <s v="Jawa Timur"/>
    <s v="Kab. Sampang"/>
    <n v="6617454"/>
    <d v="2021-08-09T00:00:00"/>
    <m/>
    <n v="72"/>
    <x v="2"/>
    <d v="2021-09-08T00:00:00"/>
    <s v="W37-2021"/>
    <s v="Sep-2021"/>
    <d v="2021-09-07T00:00:00"/>
    <s v="W37-2021"/>
    <s v="Sep-2021"/>
    <d v="2021-10-19T00:00:00"/>
    <x v="29"/>
    <s v="Oct-2021"/>
    <d v="2021-10-19T00:00:00"/>
    <x v="25"/>
    <s v="Oct-2021"/>
    <s v="MW"/>
    <d v="2021-08-18T00:00:00"/>
    <m/>
    <n v="517800690857"/>
    <n v="6.6"/>
    <m/>
    <d v="2021-10-04T00:00:00"/>
    <m/>
    <d v="2021-09-24T00:00:00"/>
    <d v="2021-10-20T00:00:00"/>
    <s v="W43-2021"/>
    <m/>
    <m/>
    <m/>
    <x v="2"/>
    <s v="21.RFI"/>
    <x v="13"/>
    <s v="17:10:21-15:09:21: SRFI_x000a_13:09:21: 08:09:21: PONDASI OG_x000a_06:09:21: CME PREPARATION_x000a_30:08:21:25:08:21:22:08:21: 18:08:21: READY TO DECLARE STO_x000a_16:08:21: NEED REVIEW CIVIL HTI_x000a_09:08:21: 04:08:21 : SPK COLO RELEASED, ERM PROSES"/>
  </r>
  <r>
    <s v="JAMBESARI - RELOC"/>
    <x v="3"/>
    <s v="SMI"/>
    <s v="113°50.28.03'E"/>
    <s v="7°58.49.87'S"/>
    <n v="50"/>
    <s v="25/125/205"/>
    <n v="2021"/>
    <x v="3"/>
    <s v="Dusun Krajan RT.01 RW.01 Desa Jambesari Kec. Jambesari, Kab. Bondowoso Prov. Jawa Timur"/>
    <x v="0"/>
    <s v="JAW-JI-BDW-3619"/>
    <s v="JAMBESARI DARUS SHOLAH JAMBESARI"/>
    <x v="1"/>
    <x v="0"/>
    <x v="0"/>
    <s v="JATIM"/>
    <s v="Jawa Timur"/>
    <s v="Kab. Bondowoso"/>
    <n v="6617453"/>
    <d v="2021-08-09T00:00:00"/>
    <m/>
    <n v="71"/>
    <x v="2"/>
    <d v="2021-09-08T00:00:00"/>
    <s v="W37-2021"/>
    <s v="Sep-2021"/>
    <d v="2021-09-07T00:00:00"/>
    <s v="W37-2021"/>
    <s v="Sep-2021"/>
    <d v="2021-10-19T00:00:00"/>
    <x v="29"/>
    <s v="Oct-2021"/>
    <d v="2021-10-19T00:00:00"/>
    <x v="25"/>
    <s v="Oct-2021"/>
    <s v="MW"/>
    <d v="2021-09-04T00:00:00"/>
    <m/>
    <s v="MULTIGUNA"/>
    <m/>
    <m/>
    <d v="2021-10-04T00:00:00"/>
    <m/>
    <m/>
    <d v="2021-10-19T00:00:00"/>
    <s v="W43-2021"/>
    <m/>
    <m/>
    <m/>
    <x v="2"/>
    <s v="21.RFI"/>
    <x v="13"/>
    <s v="17:10:21-29:09:21: POWER CONNECTION PROSES_x000a_19:09:21: 15:09:21: ME OG_x000a_13:09:21:06:09:21: CME PREPARATION_x000a_30:08:21:25:08:21: STO READY TO DECLARE_x000a_22:08:21: NEED REVIEW CIVIL HTI_x000a_18:08:21: NEED REVIEW RNP HUWAWEI_x000a_16:08:21: 09:08:21 : SPK COLO RELEASED, ERM PROSES"/>
  </r>
  <r>
    <s v="TAMANSARI PONOROGO"/>
    <x v="3"/>
    <s v="SKP"/>
    <s v="111°29.22.63'E"/>
    <s v="7°57.50.58'S"/>
    <n v="50"/>
    <s v="40/95/320"/>
    <n v="2021"/>
    <x v="3"/>
    <s v="Dukuh Ngelo rt.02 rw.01 Ds. Bacangan Kec. Sambit, Kab. Ponorogo Prov. Jawa Timur"/>
    <x v="0"/>
    <s v="JAW-JI-PNG-4298"/>
    <s v="SAMBIT BANCANGAN"/>
    <x v="1"/>
    <x v="0"/>
    <x v="0"/>
    <s v="JATIM"/>
    <s v="Jawa Timur"/>
    <s v="Kab. Ponorogo"/>
    <n v="6617454"/>
    <d v="2021-08-09T00:00:00"/>
    <m/>
    <n v="71"/>
    <x v="2"/>
    <d v="2021-09-08T00:00:00"/>
    <s v="W37-2021"/>
    <s v="Sep-2021"/>
    <d v="2021-09-07T00:00:00"/>
    <s v="W37-2021"/>
    <s v="Sep-2021"/>
    <d v="2021-10-19T00:00:00"/>
    <x v="29"/>
    <s v="Oct-2021"/>
    <d v="2021-10-19T00:00:00"/>
    <x v="25"/>
    <s v="Oct-2021"/>
    <s v="MW"/>
    <d v="2021-08-18T00:00:00"/>
    <m/>
    <s v="MULTIGUNA"/>
    <m/>
    <m/>
    <d v="2021-10-04T00:00:00"/>
    <m/>
    <d v="2021-09-24T00:00:00"/>
    <d v="2021-10-19T00:00:00"/>
    <s v="W43-2021"/>
    <m/>
    <m/>
    <m/>
    <x v="2"/>
    <s v="21.RFI"/>
    <x v="13"/>
    <s v="17:10:21-15:09:21: SRFI_x000a_13:09:21:08:09:21: ME OG_x000a_06:09:21: CME PREPARATION_x000a_30:08:21:25:08:21:22:08:21: 18:08:21: READY TO DECLARE STO_x000a_16:08:21: NEED REVIEW CIVIL HTI_x000a_09:08:21: 04:08:21 : SPK COLO RELEASED, ERM PROSES"/>
  </r>
  <r>
    <s v="SUMBERBULU"/>
    <x v="3"/>
    <s v="SMI"/>
    <s v="114°10.51.42'E"/>
    <s v="8°13.38.68'S"/>
    <n v="50"/>
    <s v="135/250/325"/>
    <n v="2021"/>
    <x v="3"/>
    <s v="Dusun Sumberagung RT/RW  1/1, Desa Sumberbulu Kec. Songgon, Kab. Banyuwangi Prov. Jawa Timur"/>
    <x v="0"/>
    <s v="JAW-JI-BYW-4148"/>
    <s v="SONGGON SUMBERBULU KOESNO REJO"/>
    <x v="1"/>
    <x v="0"/>
    <x v="0"/>
    <s v="JATIM"/>
    <s v="Jawa Timur"/>
    <s v="Kab. Banyuwangi"/>
    <n v="6617453"/>
    <d v="2021-08-09T00:00:00"/>
    <m/>
    <n v="71"/>
    <x v="2"/>
    <d v="2021-09-08T00:00:00"/>
    <s v="W37-2021"/>
    <s v="Sep-2021"/>
    <d v="2021-09-07T00:00:00"/>
    <s v="W37-2021"/>
    <s v="Sep-2021"/>
    <d v="2021-10-19T00:00:00"/>
    <x v="29"/>
    <s v="Oct-2021"/>
    <d v="2021-10-19T00:00:00"/>
    <x v="25"/>
    <s v="Oct-2021"/>
    <s v="MW"/>
    <d v="2021-09-04T00:00:00"/>
    <m/>
    <s v="516711495042"/>
    <n v="6.6"/>
    <m/>
    <d v="2021-10-04T00:00:00"/>
    <m/>
    <m/>
    <d v="2021-10-19T00:00:00"/>
    <s v="W43-2021"/>
    <m/>
    <m/>
    <m/>
    <x v="2"/>
    <s v="21.RFI"/>
    <x v="13"/>
    <s v="17:10:21-29:09:21: POWER CONNECTION PROSES_x000a_19:09:21:15:09:21: ME OG_x000a_13:09:21:06:09:21: CME PREPARATION_x000a_30:08:21:25:08:21: STO READY TO DECLARE_x000a_22:08:21: NEED REVIEW CIVIL HTI_x000a_18:08:21: NEED REVIEW RNP HUWAWEI_x000a_16:08:21: 09:08:21 : SPK COLO RELEASED, ERM PROSES"/>
  </r>
  <r>
    <s v="TAMANAN3"/>
    <x v="3"/>
    <s v="SKP"/>
    <s v="113°48.47.84'E"/>
    <s v="7°59.54.82'S"/>
    <n v="50"/>
    <s v="90/250/350"/>
    <n v="2021"/>
    <x v="3"/>
    <s v="Dusun Krajan Barat RT 06 RW 02 Kel. Wonosuko Kec. Tamanan Kab. BondowosoKec. Tamanan"/>
    <x v="0"/>
    <s v="JAW-JI-BDW-3622"/>
    <s v="TAMANAN WONOSUKO"/>
    <x v="1"/>
    <x v="0"/>
    <x v="0"/>
    <s v="JATIM"/>
    <s v="Jawa Timur"/>
    <s v="Kab. Bondowoso"/>
    <n v="6617454"/>
    <d v="2021-08-09T00:00:00"/>
    <m/>
    <n v="71"/>
    <x v="2"/>
    <d v="2021-09-08T00:00:00"/>
    <s v="W37-2021"/>
    <s v="Sep-2021"/>
    <d v="2021-09-07T00:00:00"/>
    <s v="W37-2021"/>
    <s v="Sep-2021"/>
    <d v="2021-10-19T00:00:00"/>
    <x v="29"/>
    <s v="Oct-2021"/>
    <d v="2021-10-19T00:00:00"/>
    <x v="25"/>
    <s v="Oct-2021"/>
    <s v="MW"/>
    <d v="2021-09-04T00:00:00"/>
    <m/>
    <s v="MULTIGUNA"/>
    <m/>
    <m/>
    <d v="2021-10-04T00:00:00"/>
    <m/>
    <m/>
    <d v="2021-10-19T00:00:00"/>
    <s v="W43-2021"/>
    <m/>
    <m/>
    <m/>
    <x v="2"/>
    <s v="21.RFI"/>
    <x v="13"/>
    <s v="17:10:21-29:09:21: POWER CONNECTION PROSES_x000a_19:09:21: 15:09:21: ME OG_x000a_13:09:21:06:09:21: CME PREPARATION_x000a_30:08:21:25:08:21: 22:08:21: STO READY TO DECLARE_x000a_18:08:21: NEED REVIEW POWER HTI_x000a_16:08:21: 09:08:21 : SPK COLO RELEASED, ERM PROSES"/>
  </r>
  <r>
    <s v="KARANG_SARI"/>
    <x v="3"/>
    <s v="SMI"/>
    <s v="99°7.24.6'E"/>
    <s v="3°0.16.09'N"/>
    <n v="50"/>
    <s v="60/180/310"/>
    <n v="2021"/>
    <x v="3"/>
    <s v="Jl. Kuncara, Dusun 8 No. 73, Kel. Karang Anyar, Kec. Gunung Maligas, Kab. Simalungun, Prov. Sumatera Utara"/>
    <x v="0"/>
    <s v="SUM-SU-PMS-2239"/>
    <s v="GUNUNG_MALIGAS_KARANG_ANYAR"/>
    <x v="1"/>
    <x v="0"/>
    <x v="1"/>
    <s v="SUMBAGUT"/>
    <s v="Sumatera Utara"/>
    <s v="Kab. Simalungun"/>
    <n v="6617453"/>
    <d v="2021-08-09T00:00:00"/>
    <m/>
    <n v="70"/>
    <x v="2"/>
    <d v="2021-09-08T00:00:00"/>
    <s v="W37-2021"/>
    <s v="Sep-2021"/>
    <d v="2021-09-07T00:00:00"/>
    <s v="W37-2021"/>
    <s v="Sep-2021"/>
    <d v="2021-10-19T00:00:00"/>
    <x v="29"/>
    <s v="Oct-2021"/>
    <d v="2021-10-19T00:00:00"/>
    <x v="25"/>
    <s v="Oct-2021"/>
    <s v="MW"/>
    <d v="2021-08-18T00:00:00"/>
    <m/>
    <s v="121011230546"/>
    <n v="6.6"/>
    <m/>
    <d v="2021-10-04T00:00:00"/>
    <m/>
    <m/>
    <d v="2021-10-18T00:00:00"/>
    <s v="W43-2021"/>
    <m/>
    <m/>
    <m/>
    <x v="2"/>
    <s v="21.RFI"/>
    <x v="13"/>
    <s v="17:10:21-15:09:21: SRFI_x000a_13:09:21: PONDASI OG_x000a_08:09:21: 06:09:21: 30:08:21:25:08:21: CME PREPARATION_x000a_22:08:21: 18:08:21: READY TO DECLARE STO_x000a_16:08:21: NEED REVIEW CIVIL HTI_x000a_09:08:21: 04:08:21 : SPK COLO RELEASED, ERM PROSES"/>
  </r>
  <r>
    <s v="RTANAHJAWA"/>
    <x v="3"/>
    <s v="SMI"/>
    <s v="99°6.43.52'E"/>
    <s v="2°53.19.25'N"/>
    <n v="50"/>
    <s v="100/175/320"/>
    <n v="2021"/>
    <x v="3"/>
    <s v="Jl. Lintas Sumatera RT I Hataran Jawa, Desa Marubun Jaya, Kec. Tanah Jawa, Kab. Simalungun, Prov. Sumatera Utara"/>
    <x v="0"/>
    <s v="SUM-SU-PMS-2236"/>
    <s v="TANAH_JAWA_PARBALOGAN"/>
    <x v="1"/>
    <x v="0"/>
    <x v="1"/>
    <s v="SUMBAGUT"/>
    <s v="Sumatera Utara"/>
    <s v="Kab. Simalungun"/>
    <n v="6617453"/>
    <d v="2021-08-09T00:00:00"/>
    <m/>
    <n v="70"/>
    <x v="2"/>
    <d v="2021-09-08T00:00:00"/>
    <s v="W37-2021"/>
    <s v="Sep-2021"/>
    <d v="2021-09-07T00:00:00"/>
    <s v="W37-2021"/>
    <s v="Sep-2021"/>
    <d v="2021-10-19T00:00:00"/>
    <x v="29"/>
    <s v="Oct-2021"/>
    <d v="2021-10-19T00:00:00"/>
    <x v="25"/>
    <s v="Oct-2021"/>
    <s v="MW"/>
    <d v="2021-08-18T00:00:00"/>
    <m/>
    <s v="121170471564"/>
    <n v="6.6"/>
    <m/>
    <d v="2021-10-04T00:00:00"/>
    <m/>
    <m/>
    <d v="2021-10-18T00:00:00"/>
    <s v="W43-2021"/>
    <m/>
    <m/>
    <m/>
    <x v="2"/>
    <s v="21.RFI"/>
    <x v="13"/>
    <s v="17:10:21-15:09:21: SRFI_x000a_13:09:21: PONDASI OG_x000a_08:09:21: 08:06:2021: CME PREPARATION _x000a_30:08:21:25:08:21:22:08:21: 18:08:21: READY TO DECLARE STO_x000a_16:08:21: NEED REVIEW CIVIL HTI_x000a_09:08:21: 04:08:21 : SPK COLO RELEASED, ERM PROSES"/>
  </r>
  <r>
    <s v="KARANGDUREN2TBG"/>
    <x v="3"/>
    <s v="TB"/>
    <s v="113°30.41.44'E"/>
    <s v="8°15.43.38'S"/>
    <n v="50"/>
    <s v="65/205/335"/>
    <n v="2021"/>
    <x v="3"/>
    <s v="Dusun Kedungnilo RT 010 RW 07 Desa Karangsemanding Kec. Balung, Kab. Jember Prov. Jawa Timur"/>
    <x v="0"/>
    <s v="JAW-JI-JMR-5123"/>
    <s v="BALUNG KARANG SEMANDING"/>
    <x v="1"/>
    <x v="0"/>
    <x v="0"/>
    <s v="JATIM"/>
    <s v="Jawa Timur"/>
    <s v="Kab. Jember"/>
    <n v="6617456"/>
    <d v="2021-08-09T00:00:00"/>
    <m/>
    <n v="77"/>
    <x v="2"/>
    <d v="2021-09-08T00:00:00"/>
    <s v="W37-2021"/>
    <s v="Sep-2021"/>
    <d v="2021-09-07T00:00:00"/>
    <s v="W37-2021"/>
    <s v="Sep-2021"/>
    <d v="2021-10-20T00:00:00"/>
    <x v="29"/>
    <s v="Oct-2021"/>
    <d v="2021-10-20T00:00:00"/>
    <x v="25"/>
    <s v="Oct-2021"/>
    <s v="MW"/>
    <d v="2021-08-18T00:00:00"/>
    <m/>
    <s v="516041138833"/>
    <n v="6.6"/>
    <m/>
    <d v="2021-10-04T00:00:00"/>
    <m/>
    <d v="2021-09-30T00:00:00"/>
    <d v="2021-10-25T00:00:00"/>
    <s v="W44-2021"/>
    <m/>
    <m/>
    <m/>
    <x v="2"/>
    <s v="21.RFI"/>
    <x v="13"/>
    <s v="20:10:21-15:09:21: SRFI_x000a_13:09:21: ME OG_x000a_ 08:09:21: RBS BTS PONDASI OG_x000a_30:08:21:25:08:21:22:08:21: 18:08:21: READY TO DECLARE STO_x000a_16:08:21: NEED REVIEW CIVIL HTI_x000a_09:08:21: 04:08:21 : SPK COLO RELEASED, ERM PROSES"/>
  </r>
  <r>
    <s v="GEMBLEB TRENGGALEK"/>
    <x v="3"/>
    <s v="SKP"/>
    <s v="111°45.33.01'E"/>
    <s v="8°4.52.14'S"/>
    <n v="40"/>
    <s v="185/250/345"/>
    <n v="2021"/>
    <x v="3"/>
    <s v="Dusun Kayu Jaran RT.09/RW.03, Ds. Gembleb, Kec. Pogalan, Kab. Trenggalek Prov. Jawa Timur"/>
    <x v="0"/>
    <s v="JAW-JI-TRK-4264"/>
    <s v="POGALAN GEMBLEB"/>
    <x v="1"/>
    <x v="0"/>
    <x v="0"/>
    <s v="JATIM"/>
    <s v="Jawa Timur"/>
    <s v="Kab. Trenggalek"/>
    <n v="6617454"/>
    <d v="2021-08-09T00:00:00"/>
    <m/>
    <n v="77"/>
    <x v="2"/>
    <d v="2021-09-08T00:00:00"/>
    <s v="W37-2021"/>
    <s v="Sep-2021"/>
    <d v="2021-09-07T00:00:00"/>
    <s v="W37-2021"/>
    <s v="Sep-2021"/>
    <d v="2021-10-20T00:00:00"/>
    <x v="29"/>
    <s v="Oct-2021"/>
    <d v="2021-10-20T00:00:00"/>
    <x v="25"/>
    <s v="Oct-2021"/>
    <s v="MW"/>
    <d v="2021-09-04T00:00:00"/>
    <m/>
    <s v="MULTIGUNA"/>
    <m/>
    <m/>
    <d v="2021-10-04T00:00:00"/>
    <m/>
    <m/>
    <d v="2021-10-25T00:00:00"/>
    <s v="W44-2021"/>
    <m/>
    <m/>
    <m/>
    <x v="2"/>
    <s v="21.RFI"/>
    <x v="13"/>
    <s v="25:10:21: RFIN_x000a_20:10:21-29:09:21: SRFI_x000a_15:09:21: ME OG_x000a_13:09:21: 08:09:21: PONDASI OG_x000a_06:09:21: CME PREPARATION_x000a_30:08:21:25:08:21:22:08:21: 18:08:21: READY TO DECLARE STO_x000a_16:08:21: NEED REVIEW CIVIL HTI_x000a_09:08:21: 04:08:21 : SPK COLO RELEASED, ERM PROSES"/>
  </r>
  <r>
    <s v="PSR_PRINGSEWU"/>
    <x v="3"/>
    <s v="SMI"/>
    <s v="104°58.28.81'E"/>
    <s v="5°20.56.72'S"/>
    <n v="40"/>
    <s v="80/220/320"/>
    <n v="2021"/>
    <x v="3"/>
    <s v="KEL PRINGSEWU BARAT KEC PRINGSEWU _x000d__x000a_KEC. TANJUNG SENANG KODYA BANDAR LAMPUNG,LAMPUNG"/>
    <x v="0"/>
    <s v="SUM-LA-PRW-1123"/>
    <s v="PRINGSEWU_UTARA"/>
    <x v="1"/>
    <x v="0"/>
    <x v="1"/>
    <s v="LAMPUNG"/>
    <s v="Lampung"/>
    <s v="Kab. Pringsewu"/>
    <n v="6617453"/>
    <d v="2021-08-09T00:00:00"/>
    <m/>
    <n v="74"/>
    <x v="2"/>
    <d v="2021-09-08T00:00:00"/>
    <s v="W37-2021"/>
    <s v="Sep-2021"/>
    <d v="2021-09-07T00:00:00"/>
    <s v="W37-2021"/>
    <s v="Sep-2021"/>
    <d v="2021-10-20T00:00:00"/>
    <x v="29"/>
    <s v="Oct-2021"/>
    <d v="2021-10-20T00:00:00"/>
    <x v="25"/>
    <s v="Oct-2021"/>
    <s v="MW"/>
    <d v="2021-08-18T00:00:00"/>
    <m/>
    <n v="172501081176"/>
    <n v="6.6"/>
    <m/>
    <d v="2021-10-04T00:00:00"/>
    <d v="2021-10-08T00:00:00"/>
    <d v="2021-09-22T00:00:00"/>
    <d v="2021-10-22T00:00:00"/>
    <s v="W43-2021"/>
    <m/>
    <m/>
    <m/>
    <x v="2"/>
    <s v="21.RFI"/>
    <x v="13"/>
    <s v="22:10:21: RFIN SENT_x000a_20:10:21-13:09:21: SRFI_x000a_08:09:21: ME OG_x000a_06:09:21: CME PREPARATION_x000a_30:08:21:25:08:21:22:08:21: 18:08:21: READY TO DECLARE STO_x000a_16:08:21: NEED REVIEW CIVIL HTI_x000a_09:08:21: 04:08:21 : SPK COLO RELEASED, ERM PROSES"/>
  </r>
  <r>
    <s v="CARUBAN"/>
    <x v="3"/>
    <s v="TB"/>
    <s v="111°39.27.25'E"/>
    <s v="7°32.28.07'S"/>
    <n v="30"/>
    <s v="15/185/310"/>
    <n v="2021"/>
    <x v="3"/>
    <s v="Desa Bangunsari Kec. Mejayan Kab. Madiun Prov Jawa Timur"/>
    <x v="0"/>
    <s v="JAW-JI-MJY-4141"/>
    <s v="MEJAYAN BANGUNSARI"/>
    <x v="1"/>
    <x v="0"/>
    <x v="0"/>
    <s v="JATIM"/>
    <s v="Jawa Timur"/>
    <s v="Kab. Madiun"/>
    <n v="6617456"/>
    <d v="2021-08-09T00:00:00"/>
    <m/>
    <n v="73"/>
    <x v="2"/>
    <d v="2021-09-08T00:00:00"/>
    <s v="W37-2021"/>
    <s v="Sep-2021"/>
    <d v="2021-09-07T00:00:00"/>
    <s v="W37-2021"/>
    <s v="Sep-2021"/>
    <d v="2021-10-20T00:00:00"/>
    <x v="29"/>
    <s v="Oct-2021"/>
    <d v="2021-10-20T00:00:00"/>
    <x v="25"/>
    <s v="Oct-2021"/>
    <s v="MW"/>
    <d v="2021-09-04T00:00:00"/>
    <m/>
    <s v="515071136343"/>
    <n v="6.6"/>
    <m/>
    <d v="2021-10-04T00:00:00"/>
    <m/>
    <d v="2021-09-24T00:00:00"/>
    <d v="2021-10-21T00:00:00"/>
    <s v="W43-2021"/>
    <m/>
    <m/>
    <m/>
    <x v="2"/>
    <s v="21.RFI"/>
    <x v="13"/>
    <s v="20:10:21-15:09:21: SRFI_x000a_13:09:21: 08:09:21: PONDASI OG_x000a_06:09:21: CME PREPARATION_x000a_30:08:21:25:08:21:22:08:21: 18:08:21: READY TO DECLARE STO_x000a_16:08:21: NEED REVIEW CIVIL HTI_x000a_09:08:21: 04:08:21 : SPK COLO RELEASED, ERM PROSES"/>
  </r>
  <r>
    <s v="MEKAR TAMAN SARI - RELOC"/>
    <x v="3"/>
    <s v="TI"/>
    <s v="103°58.11.75'E"/>
    <s v="1°6.13.14'N"/>
    <n v="30"/>
    <s v="20/190/290"/>
    <n v="2021"/>
    <x v="3"/>
    <s v="Perum Tiban Koperasi Blok K No. 85 Kel. Tiban Baru Kec. Sekupang - Kota Batam"/>
    <x v="0"/>
    <s v="SUM-KR-BTM-0606"/>
    <s v="TIBAN_BARU"/>
    <x v="1"/>
    <x v="0"/>
    <x v="1"/>
    <s v="SUMBAGTENG"/>
    <s v="Kepulauan Riau"/>
    <s v="Kota Batam"/>
    <n v="6617455"/>
    <d v="2021-08-09T00:00:00"/>
    <m/>
    <n v="73"/>
    <x v="2"/>
    <d v="2021-09-08T00:00:00"/>
    <s v="W37-2021"/>
    <s v="Sep-2021"/>
    <d v="2021-09-07T00:00:00"/>
    <s v="W37-2021"/>
    <s v="Sep-2021"/>
    <d v="2021-10-20T00:00:00"/>
    <x v="29"/>
    <s v="Oct-2021"/>
    <d v="2021-10-20T00:00:00"/>
    <x v="25"/>
    <s v="Oct-2021"/>
    <s v="MW"/>
    <d v="2021-09-04T00:00:00"/>
    <m/>
    <s v="152002074451"/>
    <n v="6.6"/>
    <m/>
    <d v="2021-10-04T00:00:00"/>
    <m/>
    <d v="2021-09-21T00:00:00"/>
    <d v="2021-10-21T00:00:00"/>
    <s v="W43-2021"/>
    <m/>
    <m/>
    <m/>
    <x v="2"/>
    <s v="21.RFI"/>
    <x v="13"/>
    <s v="20:10:21-19:09:21: SRFI, ISSUE PERKUATAN_x000a_15:09:21: ME OG_x000a_ 13:09:21: 08:09:21: RBS/BTS PONDASI_x000a_06:09:21: CME PREPARATION_x000a_30:08:21:25:08:21:22:08:21: NEED REVIEW CIVIL HUAWEI_x000a_18:08:21: NEED REVIEW TNP ALITA_x000a_16:08:21: 09:08:21 : SPK COLO RELEASED, ERM PROSES"/>
  </r>
  <r>
    <s v="SITUMANDALA-RANCAH"/>
    <x v="3"/>
    <s v="TB"/>
    <s v="108°31.57.54'E"/>
    <s v="7°12.9.14'S"/>
    <n v="50"/>
    <s v="0/120/240"/>
    <n v="2021"/>
    <x v="3"/>
    <s v="Desa Sukasari Dusun Nangela RT.001 RW.001, Kec. Tambaksari, Kab. Ciamis Prov. Jawa Barat"/>
    <x v="0"/>
    <s v="JAW-JB-CMS-4284"/>
    <s v="TAMBAKSARI_SUKASARI"/>
    <x v="1"/>
    <x v="0"/>
    <x v="2"/>
    <s v="JABAR"/>
    <s v="Jawa Barat"/>
    <s v="Kab. Ciamis"/>
    <n v="6617456"/>
    <d v="2021-08-09T00:00:00"/>
    <m/>
    <n v="72"/>
    <x v="2"/>
    <d v="2021-09-08T00:00:00"/>
    <s v="W37-2021"/>
    <s v="Sep-2021"/>
    <d v="2021-09-07T00:00:00"/>
    <s v="W37-2021"/>
    <s v="Sep-2021"/>
    <d v="2021-10-20T00:00:00"/>
    <x v="29"/>
    <s v="Oct-2021"/>
    <d v="2021-10-20T00:00:00"/>
    <x v="25"/>
    <s v="Oct-2021"/>
    <s v="MW"/>
    <d v="2021-09-04T00:00:00"/>
    <m/>
    <s v="532217794155"/>
    <n v="6.6"/>
    <m/>
    <d v="2021-10-04T00:00:00"/>
    <m/>
    <m/>
    <d v="2021-10-20T00:00:00"/>
    <s v="W43-2021"/>
    <m/>
    <m/>
    <m/>
    <x v="2"/>
    <s v="21.RFI"/>
    <x v="13"/>
    <s v="17:10:21-04:10:21: SRFI MINUS EXTEND TOWER_x000a_26:09:21-08:09:21: RBS BTS PONDASI, NEED EXTEND TOWER 3 M_x000a_06:09:21: CME PREPARATION_x000a_30:08:21: STO READY TO DECLARE_x000a_22:08:21: NEED REVIEW TNP ALITA_x000a_18:08:21: NEED REVIEW RNP HUWAWEI_x000a_16:08:21: 09:08:21 : SPK COLO RELEASED, ERM PROSES"/>
  </r>
  <r>
    <s v="LOPANGKEMBANGBAHU"/>
    <x v="3"/>
    <s v="TB"/>
    <s v="112°22.11.96'E"/>
    <s v="7°10.25.25'S"/>
    <n v="40"/>
    <s v="75/205/275"/>
    <n v="2021"/>
    <x v="3"/>
    <s v="Desa Lopang, Mojomanis RT001 RW001 Kec. Kembangbahu, Kab. Lamongan Prov. Jawa Timur"/>
    <x v="0"/>
    <s v="JAW-JI-LMG-4294"/>
    <s v="LOPANG KEMBANGBAHU "/>
    <x v="1"/>
    <x v="0"/>
    <x v="0"/>
    <s v="JATIM"/>
    <s v="Jawa Timur"/>
    <s v="Kab. Lamongan"/>
    <n v="6617456"/>
    <d v="2021-08-09T00:00:00"/>
    <m/>
    <n v="71"/>
    <x v="2"/>
    <d v="2021-09-08T00:00:00"/>
    <s v="W37-2021"/>
    <s v="Sep-2021"/>
    <d v="2021-09-07T00:00:00"/>
    <s v="W37-2021"/>
    <s v="Sep-2021"/>
    <d v="2021-10-20T00:00:00"/>
    <x v="29"/>
    <s v="Oct-2021"/>
    <d v="2021-10-20T00:00:00"/>
    <x v="25"/>
    <s v="Oct-2021"/>
    <s v="MW"/>
    <d v="2021-09-04T00:00:00"/>
    <m/>
    <s v="518031807284"/>
    <n v="6.6"/>
    <m/>
    <d v="2021-10-04T00:00:00"/>
    <m/>
    <m/>
    <d v="2021-10-19T00:00:00"/>
    <s v="W43-2021"/>
    <m/>
    <m/>
    <m/>
    <x v="2"/>
    <s v="21.RFI"/>
    <x v="13"/>
    <s v="17:10:21-15:09:21: SRFI_x000a_13:09:21:08:09:21: ME OG_x000a_06:09:21: CME PREPARATION_x000a_30:08:21:25:08:21: STO READY TO DECLARE_x000a_22:08:21: NEED REVIEW POWER HUAWEI_x000a_18:08:21: 16:08:21:09:08:21: 04:08:21 : SPK COLO RELEASED, ERM PROSES NEED REVIEW TNP ALITA"/>
  </r>
  <r>
    <s v="TURIREJO"/>
    <x v="3"/>
    <s v="SKP"/>
    <s v="112°40.42.35'E"/>
    <s v="7°49.53.9'S"/>
    <n v="40"/>
    <s v="90/290/350"/>
    <n v="2021"/>
    <x v="3"/>
    <s v="Jl. Ketindan RT. 04/ RW. 04 Ds. Ketindan Kec Lawang Kab Malang"/>
    <x v="0"/>
    <s v="JAW-JI-KPN-4406"/>
    <s v="NGANTANG MULYOREJO"/>
    <x v="1"/>
    <x v="0"/>
    <x v="0"/>
    <s v="JATIM"/>
    <s v="Jawa Timur"/>
    <s v="Kab. Malang"/>
    <n v="6617454"/>
    <d v="2021-08-09T00:00:00"/>
    <m/>
    <n v="71"/>
    <x v="2"/>
    <d v="2021-09-08T00:00:00"/>
    <s v="W37-2021"/>
    <s v="Sep-2021"/>
    <d v="2021-09-07T00:00:00"/>
    <s v="W37-2021"/>
    <s v="Sep-2021"/>
    <d v="2021-10-20T00:00:00"/>
    <x v="29"/>
    <s v="Oct-2021"/>
    <d v="2021-10-20T00:00:00"/>
    <x v="25"/>
    <s v="Oct-2021"/>
    <s v="MW"/>
    <d v="2021-09-04T00:00:00"/>
    <m/>
    <s v="MULTIGUNA"/>
    <m/>
    <m/>
    <d v="2021-10-04T00:00:00"/>
    <m/>
    <d v="2021-09-25T00:00:00"/>
    <d v="2021-10-19T00:00:00"/>
    <s v="W43-2021"/>
    <m/>
    <m/>
    <m/>
    <x v="2"/>
    <s v="21.RFI"/>
    <x v="13"/>
    <s v="17:10:21-29:09:21: SRFI_x000a_22:09:21: 19:09:21:15:09:21: ME OG_x000a_13:09:21: 08:09:21: PONDASI OG_x000a_06:09:21: CME PREPARATION_x000a_30:08:21:25:08:21:22:08:21: 18:08:21: READY TO DECLARE STO_x000a_16:08:21: NEED REVIEW CIVIL HTI_x000a_09:08:21: 04:08:21 : SPK COLO RELEASED, ERM PROSES"/>
  </r>
  <r>
    <s v="BANGUNREJO SUKOREJO"/>
    <x v="3"/>
    <s v="TB"/>
    <s v="111°23.39.77'E"/>
    <s v="7°50.39.41'S"/>
    <n v="40"/>
    <s v="105/220/310"/>
    <n v="2021"/>
    <x v="3"/>
    <s v="Dukuh Ngambakan RT01 RW01, Desa Bangunrejo, Kecamatan Sukorejo, Kabupaten Ponorogo"/>
    <x v="0"/>
    <s v="JAW-JI-PNG-4295"/>
    <s v="SUKOREJO BANGUNREJO"/>
    <x v="1"/>
    <x v="0"/>
    <x v="0"/>
    <s v="JATIM"/>
    <s v="Jawa Timur"/>
    <s v="Kab. Ponorogo"/>
    <n v="6617456"/>
    <d v="2021-08-09T00:00:00"/>
    <m/>
    <n v="71"/>
    <x v="2"/>
    <d v="2021-09-08T00:00:00"/>
    <s v="W37-2021"/>
    <s v="Sep-2021"/>
    <d v="2021-09-07T00:00:00"/>
    <s v="W37-2021"/>
    <s v="Sep-2021"/>
    <d v="2021-10-20T00:00:00"/>
    <x v="29"/>
    <s v="Oct-2021"/>
    <d v="2021-10-20T00:00:00"/>
    <x v="25"/>
    <s v="Oct-2021"/>
    <s v="MW"/>
    <d v="2021-09-04T00:00:00"/>
    <m/>
    <n v="515402549206"/>
    <m/>
    <m/>
    <d v="2021-10-04T00:00:00"/>
    <m/>
    <d v="2021-09-24T00:00:00"/>
    <d v="2021-10-19T00:00:00"/>
    <s v="W43-2021"/>
    <m/>
    <m/>
    <m/>
    <x v="2"/>
    <s v="21.RFI"/>
    <x v="13"/>
    <s v="17:10:21-15:09:21: SRFI_x000a_13:09:21:08:09:21: ME OG_x000a_06:09:21: CME PREPARATION_x000a_30:08:21:25:08:21: STO READY TO DECLARE_x000a_22:08:21: NEED REVIEW CIVIL HTI_x000a_18:08:21: NEED REVIEW RNP HUWAWEI_x000a_16:08:21: 09:08:21 : SPK COLO RELEASED, ERM PROSES"/>
  </r>
  <r>
    <s v="NGAWONGGO"/>
    <x v="3"/>
    <s v="TI"/>
    <s v="112°42.22.93'E"/>
    <s v="8°4.2.35'S"/>
    <n v="50"/>
    <s v="80/190/275"/>
    <n v="2021"/>
    <x v="3"/>
    <s v="Desa Purwosekar, Kamp. Purboyo Kec. Tajinan, Kab. Malang Prov. Jawa Timur"/>
    <x v="0"/>
    <s v="JAW-JI-KPN-4414"/>
    <s v="TAJINAN PURWOSEKAR"/>
    <x v="1"/>
    <x v="0"/>
    <x v="0"/>
    <s v="JATIM"/>
    <s v="Jawa Timur"/>
    <s v="Kab. Malang"/>
    <n v="6617455"/>
    <d v="2021-08-09T00:00:00"/>
    <m/>
    <n v="71"/>
    <x v="2"/>
    <d v="2021-09-08T00:00:00"/>
    <s v="W37-2021"/>
    <s v="Sep-2021"/>
    <d v="2021-09-07T00:00:00"/>
    <s v="W37-2021"/>
    <s v="Sep-2021"/>
    <d v="2021-10-20T00:00:00"/>
    <x v="29"/>
    <s v="Oct-2021"/>
    <d v="2021-10-20T00:00:00"/>
    <x v="25"/>
    <s v="Oct-2021"/>
    <s v="MW"/>
    <d v="2021-08-18T00:00:00"/>
    <m/>
    <s v="MULTIGUNA"/>
    <m/>
    <m/>
    <d v="2021-10-04T00:00:00"/>
    <m/>
    <d v="2021-09-25T00:00:00"/>
    <d v="2021-10-19T00:00:00"/>
    <s v="W43-2021"/>
    <m/>
    <m/>
    <m/>
    <x v="2"/>
    <s v="21.RFI"/>
    <x v="13"/>
    <s v="17:10:21-29:09:21: SRFI_x000a_15:09:21: ME OG_x000a_13:09:21: 08:09:21: RBS BTS PONDASI IG_x000a_06:09:21: CME PREPARATION_x000a_30:08:21:25:08:21:22:08:21: 18:08:21: READY TO DECLARE STO_x000a_16:08:21: NEED REVIEW CIVIL HTI_x000a_09:08:21: 04:08:21 : SPK COLO RELEASED, ERM PROSES"/>
  </r>
  <r>
    <s v="SELARAS PINANG JBI"/>
    <x v="3"/>
    <s v="TB"/>
    <s v="103°36.49.93'E"/>
    <s v="1°34.58.55'S"/>
    <n v="30"/>
    <s v="15/75/255"/>
    <n v="2021"/>
    <x v="3"/>
    <s v="JL.KH Somat Kelurahan Arab Melayu Kecamatan Pelayang Kotamadya Jambi Provinsi Jambi"/>
    <x v="0"/>
    <s v="SUM-JA-JMB-0504"/>
    <s v="TENGAH_ULU_GEDONG"/>
    <x v="1"/>
    <x v="0"/>
    <x v="1"/>
    <s v="SUMBAGSEL"/>
    <s v="Jambi"/>
    <s v="Kota Jambi"/>
    <n v="6617456"/>
    <d v="2021-08-09T00:00:00"/>
    <m/>
    <n v="67"/>
    <x v="2"/>
    <d v="2021-09-08T00:00:00"/>
    <s v="W37-2021"/>
    <s v="Sep-2021"/>
    <d v="2021-09-07T00:00:00"/>
    <s v="W37-2021"/>
    <s v="Sep-2021"/>
    <d v="2021-10-20T00:00:00"/>
    <x v="29"/>
    <s v="Oct-2021"/>
    <d v="2021-10-20T00:00:00"/>
    <x v="25"/>
    <s v="Oct-2021"/>
    <s v="MW"/>
    <d v="2021-08-18T00:00:00"/>
    <m/>
    <s v="143205451254"/>
    <n v="6.6"/>
    <m/>
    <d v="2021-10-04T00:00:00"/>
    <m/>
    <d v="2021-10-13T00:00:00"/>
    <d v="2021-10-15T00:00:00"/>
    <s v="W42-2021"/>
    <m/>
    <m/>
    <m/>
    <x v="2"/>
    <s v="21.RFI"/>
    <x v="13"/>
    <s v="13:10:21-06:10:21: SRFI_x000a_04:10:21-29:09:21: ME OG_x000a_26:09:21-13:09:21: RBS BTS PONDASI OG_x000a_06:09:21: CME PREPARARTION_x000a_30:08:21:25:08:21:22:08:21: 18:08:21: READY TO DECLARE STO_x000a_16:08:21: NEED REVIEW CIVIL HTI_x000a_09:08:21: 04:08:21 : SPK COLO RELEASED, ERM PROSES"/>
  </r>
  <r>
    <s v="GETASAN"/>
    <x v="3"/>
    <s v="SKP"/>
    <s v="108°27.48.64'E"/>
    <s v="6°44.24.11'S"/>
    <n v="30"/>
    <s v="40/180/315"/>
    <n v="2021"/>
    <x v="3"/>
    <s v="Jl. Pangeran Antasari, Desa Kejuden Kp. Kejuden RT.03 RW.05, Kec. Depok, Kab. Cirebon Prov. Jawa Barat"/>
    <x v="0"/>
    <s v="JAW-JB-SBR-4245"/>
    <s v="DEPOK_KEJUDEN"/>
    <x v="1"/>
    <x v="0"/>
    <x v="2"/>
    <s v="JABAR"/>
    <s v="Jawa Barat"/>
    <s v="Kab. Cirebon"/>
    <n v="6617454"/>
    <d v="2021-08-09T00:00:00"/>
    <m/>
    <n v="66"/>
    <x v="2"/>
    <d v="2021-09-08T00:00:00"/>
    <s v="W37-2021"/>
    <s v="Sep-2021"/>
    <d v="2021-09-07T00:00:00"/>
    <s v="W37-2021"/>
    <s v="Sep-2021"/>
    <d v="2021-10-20T00:00:00"/>
    <x v="29"/>
    <s v="Oct-2021"/>
    <d v="2021-10-20T00:00:00"/>
    <x v="25"/>
    <s v="Oct-2021"/>
    <s v="MW"/>
    <d v="2021-09-04T00:00:00"/>
    <m/>
    <s v="533313478137"/>
    <n v="6.6"/>
    <m/>
    <d v="2021-10-04T00:00:00"/>
    <m/>
    <m/>
    <d v="2021-10-14T00:00:00"/>
    <s v="W42-2021"/>
    <m/>
    <m/>
    <m/>
    <x v="2"/>
    <s v="21.RFI"/>
    <x v="13"/>
    <s v="13:10:21-19:09:21: POWER CONNECTION PROSES_x000a_13:09:21: 08:09:21: ME OG_x000a_06:09:21: CME PREPARATION_x000a_30:08:21:25:08:21: 22:08:21: READY TO DECLARE STO_x000a_18:08:21: 16:08:21: NEED REVIEW CIVIL HTI_x000a_09:08:21: 04:08:21 : SPK COLO RELEASED, ERM PROSES"/>
  </r>
  <r>
    <s v="IBS SUKARAHARJA / CIANJUR"/>
    <x v="3"/>
    <s v="TB"/>
    <s v="106°59.53.23'E"/>
    <s v="7°13.55.96'S"/>
    <n v="50"/>
    <s v="75/220/320"/>
    <n v="2021"/>
    <x v="3"/>
    <s v="Jl. Desa Sukawangi, Desa Sukaraharja RT.03 RW.07, Kec. Kadupandak, Kab. Cianjur Prov. Jawa Barat"/>
    <x v="0"/>
    <s v="JAW-JB-CJR-4244"/>
    <s v="KADUPANDAK_SUKARAHARJA"/>
    <x v="1"/>
    <x v="0"/>
    <x v="2"/>
    <s v="JABAR"/>
    <s v="Jawa Barat"/>
    <s v="Kab. Cianjur"/>
    <n v="6617456"/>
    <d v="2021-08-09T00:00:00"/>
    <m/>
    <n v="66"/>
    <x v="2"/>
    <d v="2021-09-08T00:00:00"/>
    <s v="W37-2021"/>
    <s v="Sep-2021"/>
    <d v="2021-09-07T00:00:00"/>
    <s v="W37-2021"/>
    <s v="Sep-2021"/>
    <d v="2021-10-20T00:00:00"/>
    <x v="29"/>
    <s v="Oct-2021"/>
    <d v="2021-10-20T00:00:00"/>
    <x v="25"/>
    <s v="Oct-2021"/>
    <s v="MW"/>
    <d v="2021-09-04T00:00:00"/>
    <m/>
    <s v="536911857056"/>
    <n v="6.6"/>
    <m/>
    <d v="2021-10-04T00:00:00"/>
    <m/>
    <d v="2021-09-10T00:00:00"/>
    <d v="2021-10-14T00:00:00"/>
    <s v="W42-2021"/>
    <m/>
    <m/>
    <m/>
    <x v="2"/>
    <s v="21.RFI"/>
    <x v="13"/>
    <s v="13:10:21-13:09:21: POWER CONNECTION PROSES_x000a_08:09:21: ME OG_x000a_06:09:21: CME PREPARATION_x000a_30:08:21: 25:08:21:22:08:21: READY TO DECLARE STO_x000a_18:08:21: 16:08:21: NEED REVIEW CIVIL HTI_x000a_09:08:21: 04:08:21 : SPK COLO RELEASED, ERM PROSES"/>
  </r>
  <r>
    <s v="KALIANDA_KOTA"/>
    <x v="3"/>
    <s v="SMI"/>
    <s v="105°35.27.13'E"/>
    <s v="5°44.4.88'S"/>
    <n v="40"/>
    <s v="70/185/335"/>
    <n v="2021"/>
    <x v="3"/>
    <s v="Jl. Kusuma Bangsa No.28, Kel. Kalianda RT.07/01, Kec. Kalianda, Kab. Lampung Selatan Prov. Lampung"/>
    <x v="0"/>
    <s v="SUM-LA-KLA-1121"/>
    <s v="KALIANDA_KALIANDA"/>
    <x v="1"/>
    <x v="0"/>
    <x v="1"/>
    <s v="LAMPUNG"/>
    <s v="Lampung"/>
    <s v="Kab. Lampung Selatan"/>
    <n v="6617453"/>
    <d v="2021-08-09T00:00:00"/>
    <m/>
    <n v="65"/>
    <x v="2"/>
    <d v="2021-09-08T00:00:00"/>
    <s v="W37-2021"/>
    <s v="Sep-2021"/>
    <d v="2021-09-07T00:00:00"/>
    <s v="W37-2021"/>
    <s v="Sep-2021"/>
    <d v="2021-10-20T00:00:00"/>
    <x v="29"/>
    <s v="Oct-2021"/>
    <d v="2021-10-20T00:00:00"/>
    <x v="25"/>
    <s v="Oct-2021"/>
    <s v="MW"/>
    <d v="2021-09-04T00:00:00"/>
    <m/>
    <s v="171300676079"/>
    <n v="6.6"/>
    <m/>
    <d v="2021-10-04T00:00:00"/>
    <m/>
    <m/>
    <d v="2021-10-13T00:00:00"/>
    <s v="W42-2021"/>
    <m/>
    <m/>
    <m/>
    <x v="2"/>
    <s v="21.RFI"/>
    <x v="13"/>
    <s v="10:10:21-19:09:21: SRFI_x000a_15:09:21: 13:09:21: ME OG_x000a_08:09:21: PONDASI RBS BTS OG_x000a_06:09:21: CME PREPARATION_x000a_30:08:21:25:08:21: 22:08:21: STO READY TO DECLARE_x000a_18:08:21: NEED REVIEW POWER HTI_x000a_16:08:21: 09:08:21 : SPK COLO RELEASED, ERM PROSES"/>
  </r>
  <r>
    <s v="KENDAL"/>
    <x v="3"/>
    <s v="SKP"/>
    <s v="111°18.43.45'E"/>
    <s v="7°32.37.03'S"/>
    <n v="50"/>
    <s v="205/255/355"/>
    <n v="2021"/>
    <x v="3"/>
    <s v="Dusun Jatirejo desa patalan Rt 03 Rw 03 kec Kendal kab ngawi"/>
    <x v="0"/>
    <s v="JAW-JI-NGW-3672"/>
    <s v="KENDAL PATALAN"/>
    <x v="1"/>
    <x v="0"/>
    <x v="0"/>
    <s v="JATIM"/>
    <s v="Jawa Timur"/>
    <s v="Kab. Ngawi"/>
    <n v="6617454"/>
    <d v="2021-08-09T00:00:00"/>
    <m/>
    <n v="64"/>
    <x v="2"/>
    <d v="2021-09-08T00:00:00"/>
    <s v="W37-2021"/>
    <s v="Sep-2021"/>
    <d v="2021-09-07T00:00:00"/>
    <s v="W37-2021"/>
    <s v="Sep-2021"/>
    <d v="2021-10-20T00:00:00"/>
    <x v="29"/>
    <s v="Oct-2021"/>
    <d v="2021-10-20T00:00:00"/>
    <x v="25"/>
    <s v="Oct-2021"/>
    <s v="MW"/>
    <d v="2021-09-04T00:00:00"/>
    <m/>
    <s v="MULTIGUNA"/>
    <m/>
    <m/>
    <d v="2021-10-04T00:00:00"/>
    <m/>
    <m/>
    <d v="2021-10-12T00:00:00"/>
    <s v="W42-2021"/>
    <m/>
    <m/>
    <m/>
    <x v="2"/>
    <s v="21.RFI"/>
    <x v="13"/>
    <s v="10:10:21-15:09:21: SRFI_x000a_13:09:21:08:09:21: ME OG_x000a_06:09:21: CME PREPARATION_x000a_30:08:21:25:08:21: 22:08:21: STO READY TO DECLARE_x000a_18:08:21: NEED REVIEW POWER HTI_x000a_16:08:21: 09:08:21 : SPK COLO RELEASED, ERM PROSES"/>
  </r>
  <r>
    <s v="KALIBENING"/>
    <x v="3"/>
    <s v="MSI"/>
    <s v="105°19.13.04'E"/>
    <s v="5°5.12.8'S"/>
    <n v="50"/>
    <s v="25/140/275"/>
    <n v="2021"/>
    <x v="3"/>
    <s v="Jl. WR. Supratman RT. 14/07 Lingkungan IV Kel. Karang Rejo Kec. Metro Utara Kota Metro"/>
    <x v="0"/>
    <s v="SUM-LA-MET-1128"/>
    <s v="METRO_UTARA_BANJAR_SARI"/>
    <x v="1"/>
    <x v="0"/>
    <x v="1"/>
    <s v="LAMPUNG"/>
    <s v="Lampung"/>
    <s v="Kota Metro"/>
    <n v="6617450"/>
    <d v="2021-08-09T00:00:00"/>
    <m/>
    <n v="63"/>
    <x v="2"/>
    <d v="2021-09-08T00:00:00"/>
    <s v="W37-2021"/>
    <s v="Sep-2021"/>
    <d v="2021-09-07T00:00:00"/>
    <s v="W37-2021"/>
    <s v="Sep-2021"/>
    <d v="2021-10-20T00:00:00"/>
    <x v="29"/>
    <s v="Oct-2021"/>
    <d v="2021-10-20T00:00:00"/>
    <x v="25"/>
    <s v="Oct-2021"/>
    <s v="MW"/>
    <d v="2021-09-04T00:00:00"/>
    <m/>
    <s v="172801507598"/>
    <n v="6.6"/>
    <m/>
    <d v="2021-10-04T00:00:00"/>
    <m/>
    <m/>
    <d v="2021-10-11T00:00:00"/>
    <s v="W42-2021"/>
    <m/>
    <m/>
    <m/>
    <x v="2"/>
    <s v="21.RFI"/>
    <x v="13"/>
    <s v="10:10:21-15:09:21: SRFI_x000a_13:09:21: ME OG_x000a_06:09:21: CME PREPARATION_x000a_30:08:21:25:08:21: 22:08:21: STO READY TO DECLARE_x000a_18:08:21: NEED REVIEW POWER HTI_x000a_16:08:21: 09:08:21 : SPK COLO RELEASED, ERM PROSES"/>
  </r>
  <r>
    <s v="API_SC_SSI132W"/>
    <x v="3"/>
    <s v="TB"/>
    <s v="102°2.46.43'E"/>
    <s v="0°48.32.69'N"/>
    <n v="40"/>
    <s v="60/180/290"/>
    <n v="2021"/>
    <x v="3"/>
    <s v="Jl. Syarif Ali, RT 06 RW 01, Kel. Rempak, Kec. Siak, Kab. Siak, Prov. Riau"/>
    <x v="0"/>
    <s v="SUM-RI-SAK-1157"/>
    <s v="SIAK_KAMPUNG_REMPAK"/>
    <x v="1"/>
    <x v="0"/>
    <x v="1"/>
    <s v="SUMBAGTENG"/>
    <s v="Riau"/>
    <s v="Kab. Siak"/>
    <n v="6617456"/>
    <d v="2021-08-09T00:00:00"/>
    <m/>
    <n v="63"/>
    <x v="2"/>
    <d v="2021-09-08T00:00:00"/>
    <s v="W37-2021"/>
    <s v="Sep-2021"/>
    <d v="2021-09-07T00:00:00"/>
    <s v="W37-2021"/>
    <s v="Sep-2021"/>
    <d v="2021-10-20T00:00:00"/>
    <x v="29"/>
    <s v="Oct-2021"/>
    <d v="2021-10-20T00:00:00"/>
    <x v="25"/>
    <s v="Oct-2021"/>
    <s v="MW"/>
    <d v="2021-09-04T00:00:00"/>
    <m/>
    <s v="181700530296"/>
    <n v="6.6"/>
    <m/>
    <d v="2021-10-04T00:00:00"/>
    <m/>
    <d v="2021-09-22T00:00:00"/>
    <d v="2021-10-11T00:00:00"/>
    <s v="W42-2021"/>
    <m/>
    <m/>
    <m/>
    <x v="2"/>
    <s v="21.RFI"/>
    <x v="13"/>
    <s v="10:10:21-19:09:21: SRFI_x000a_15:09:21: ME OG_x000a_13:09:21: 08:09:21: 06:09:21: CME PREPARATION_x000a_30:08:21:25:08:21:22:08:21: 18:08:21: NEED REVIEW TNP ALITA_x000a_16:08:21: 09:08:21 : SPK COLO RELEASED, ERM PROSES"/>
  </r>
  <r>
    <s v="MEKARSARI-CIMAUNG"/>
    <x v="3"/>
    <s v="TB"/>
    <s v="107°34.22.98'E"/>
    <s v="7°7.8.36'S"/>
    <n v="50"/>
    <s v="175/250/305"/>
    <n v="2021"/>
    <x v="3"/>
    <s v="Desa Mekarsari Kp. Cigoong RT.02 RW.05, Kec. Cimaung, Kab. Bandung Prov. Jawa Barat"/>
    <x v="0"/>
    <s v="JAW-JB-SOR-4227"/>
    <s v="CIMAUNG_MEKARSARI"/>
    <x v="1"/>
    <x v="0"/>
    <x v="2"/>
    <s v="JABAR"/>
    <s v="Jawa Barat"/>
    <s v="Kab. Bandung"/>
    <n v="6617456"/>
    <d v="2021-08-09T00:00:00"/>
    <m/>
    <n v="61"/>
    <x v="2"/>
    <d v="2021-09-08T00:00:00"/>
    <s v="W37-2021"/>
    <s v="Sep-2021"/>
    <d v="2021-09-07T00:00:00"/>
    <s v="W37-2021"/>
    <s v="Sep-2021"/>
    <d v="2021-10-20T00:00:00"/>
    <x v="29"/>
    <s v="Oct-2021"/>
    <d v="2021-10-20T00:00:00"/>
    <x v="25"/>
    <s v="Oct-2021"/>
    <s v="MW"/>
    <d v="2021-09-04T00:00:00"/>
    <m/>
    <s v="535342211870"/>
    <n v="6.6"/>
    <m/>
    <d v="2021-10-04T00:00:00"/>
    <m/>
    <m/>
    <d v="2021-10-09T00:00:00"/>
    <s v="W41-2021"/>
    <m/>
    <m/>
    <m/>
    <x v="2"/>
    <s v="21.RFI"/>
    <x v="13"/>
    <s v="06:10:21-04:10:21: SRFI, MINUS EXTEND TOWER_x000a_26:09:21-06:09:21: PONDASI RBS/BTS, ISSUE NEED EXTEND TOWER, PROSES REVISI PERMIT UNTUK PENAMBAHAN TOWER_x000a_30:08:21: STO READY TO DECLARE_x000a_22:08:21: NEED REVIEW TNP ALITA_x000a_18:08:21: NEED REVIEW RNP HUWAWEI_x000a_16:08:21: 09:08:21 : SPK COLO RELEASED, ERM PROSES"/>
  </r>
  <r>
    <s v="CISAGA CIAMIS"/>
    <x v="3"/>
    <s v="TB"/>
    <s v="108°29.52.15'E"/>
    <s v="7°20.42.29'S"/>
    <n v="50"/>
    <s v="50/115/295"/>
    <n v="2021"/>
    <x v="3"/>
    <s v="Desa Mekarmukti Dusun Batununggul RT.008 RW.003, Kec. Cisaga, Kab. Ciamis Prov. Jawa Barat"/>
    <x v="0"/>
    <s v="JAW-JB-CMS-4280"/>
    <s v="CISAGA_MEKARMUKTI"/>
    <x v="1"/>
    <x v="0"/>
    <x v="2"/>
    <s v="JABAR"/>
    <s v="Jawa Barat"/>
    <s v="Kab. Ciamis"/>
    <n v="6617456"/>
    <d v="2021-08-09T00:00:00"/>
    <m/>
    <n v="60"/>
    <x v="1"/>
    <d v="2021-09-08T00:00:00"/>
    <s v="W37-2021"/>
    <s v="Sep-2021"/>
    <d v="2021-09-07T00:00:00"/>
    <s v="W37-2021"/>
    <s v="Sep-2021"/>
    <d v="2021-10-20T00:00:00"/>
    <x v="29"/>
    <s v="Oct-2021"/>
    <d v="2021-10-20T00:00:00"/>
    <x v="25"/>
    <s v="Oct-2021"/>
    <s v="MW"/>
    <d v="2021-09-04T00:00:00"/>
    <m/>
    <s v="532217794148"/>
    <n v="6.6"/>
    <m/>
    <d v="2021-10-04T00:00:00"/>
    <m/>
    <m/>
    <d v="2021-10-08T00:00:00"/>
    <s v="W41-2021"/>
    <m/>
    <m/>
    <m/>
    <x v="2"/>
    <s v="21.RFI"/>
    <x v="13"/>
    <s v="10:10:21-19:09:21: POWER CONNECTION PROSES_x000a_13:09:21: ME OG_x000a_08:09:21: PONDASI OG_x000a_06:09:21: CME PREPARATION_x000a_30:08:21:25:08:21:22:08:21: READY TO DECLARE STO_x000a_18:08:21: 16:08:21: NEED REVIEW CIVIL HTI_x000a_09:08:21: 04:08:21 : SPK COLO RELEASED, ERM PROSES"/>
  </r>
  <r>
    <s v="BANYUDONO PONOROGO"/>
    <x v="3"/>
    <s v="SKP"/>
    <s v="111°29.10.25'E"/>
    <s v="7°48.23.11'S"/>
    <n v="40"/>
    <s v="50/130/280"/>
    <n v="2021"/>
    <x v="3"/>
    <s v="Dukuh Malang RT01 RW01 Desa Lembah Kecamatan Babadan Kabupaten Ponorogo"/>
    <x v="0"/>
    <s v="JAW-JI-PNG-4290"/>
    <s v="BABADAN LEMBAH"/>
    <x v="1"/>
    <x v="0"/>
    <x v="0"/>
    <s v="JATIM"/>
    <s v="Jawa Timur"/>
    <s v="Kab. Ponorogo"/>
    <n v="6617454"/>
    <d v="2021-08-09T00:00:00"/>
    <m/>
    <n v="74"/>
    <x v="2"/>
    <d v="2021-09-08T00:00:00"/>
    <s v="W37-2021"/>
    <s v="Sep-2021"/>
    <d v="2021-09-07T00:00:00"/>
    <s v="W37-2021"/>
    <s v="Sep-2021"/>
    <d v="2021-10-22T00:00:00"/>
    <x v="29"/>
    <s v="Oct-2021"/>
    <d v="2021-10-28T00:00:00"/>
    <x v="20"/>
    <s v="Oct-2021"/>
    <s v="MW"/>
    <d v="2021-09-04T00:00:00"/>
    <m/>
    <n v="515402558166"/>
    <m/>
    <m/>
    <d v="2021-10-04T00:00:00"/>
    <m/>
    <d v="2021-09-24T00:00:00"/>
    <d v="2021-10-22T00:00:00"/>
    <s v="W43-2021"/>
    <m/>
    <m/>
    <m/>
    <x v="2"/>
    <s v="21.RFI"/>
    <x v="13"/>
    <s v="21:10:21-15:09:21: SRFI_x000a_13:09:21:08:09:21: ME OG_x000a_06:09:21: CME PREPARATION_x000a_30:08:21:25:08:21: STO READY TO DECLARE_x000a_22:08:21: NEED REVIEW CIVIL HTI_x000a_18:08:21: NEED REVIEW RNP HUWAWEI_x000a_16:08:21: 09:08:21 : SPK COLO RELEASED, ERM PROSES"/>
  </r>
  <r>
    <s v="KADIPATEN PONOROGO"/>
    <x v="3"/>
    <s v="SKP"/>
    <s v="111°30.17.32'E"/>
    <s v="7°50.49.7'S"/>
    <n v="40"/>
    <s v="70/245/340"/>
    <n v="2021"/>
    <x v="3"/>
    <s v="Jl. Margomulyo, RT04/RW01. Kel. Setono. Kec. Jenangan, Kab. Ponorogo Prov. Jawa Timur"/>
    <x v="0"/>
    <s v="JAW-JI-PNG-4293"/>
    <s v="JENANGAN SETONO"/>
    <x v="1"/>
    <x v="0"/>
    <x v="0"/>
    <s v="JATIM"/>
    <s v="Jawa Timur"/>
    <s v="Kab. Ponorogo"/>
    <n v="6617454"/>
    <d v="2021-08-09T00:00:00"/>
    <m/>
    <n v="73"/>
    <x v="2"/>
    <d v="2021-09-08T00:00:00"/>
    <s v="W37-2021"/>
    <s v="Sep-2021"/>
    <d v="2021-09-07T00:00:00"/>
    <s v="W37-2021"/>
    <s v="Sep-2021"/>
    <d v="2021-10-22T00:00:00"/>
    <x v="29"/>
    <s v="Oct-2021"/>
    <d v="2021-10-22T00:00:00"/>
    <x v="25"/>
    <s v="Oct-2021"/>
    <s v="MW"/>
    <d v="2021-09-04T00:00:00"/>
    <m/>
    <n v="515402549214"/>
    <n v="6.6"/>
    <m/>
    <d v="2021-10-04T00:00:00"/>
    <m/>
    <d v="2021-09-24T00:00:00"/>
    <d v="2021-10-21T00:00:00"/>
    <s v="W43-2021"/>
    <m/>
    <m/>
    <m/>
    <x v="2"/>
    <s v="21.RFI"/>
    <x v="13"/>
    <s v="21:10:21: RFI_x000a_24:10:21-15:09:21: SRFI_x000a_13:09:21:08:09:21: ME OG_x000a_06:09:21: CME PREPARATION_x000a_30:08:21:25:08:21: STO READY TO DECLARE_x000a_22:08:21: NEED REVIEW CIVIL HTI_x000a_18:08:21: NEED REVIEW RNP HUWAWEI_x000a_16:08:21: 09:08:21 : SPK COLO RELEASED, ERM PROSES"/>
  </r>
  <r>
    <s v="BESOWO KEPUNG"/>
    <x v="3"/>
    <s v="SKP"/>
    <s v="112°16.24.67'E"/>
    <s v="7°45.51.98'S"/>
    <n v="40"/>
    <s v="50/155/330"/>
    <n v="2021"/>
    <x v="3"/>
    <s v="Dusun Jatirejo RT 09 RW 03 Desa Damarwulan Kec. Kepung, Kab. Kediri Prov. Jawa Timur"/>
    <x v="0"/>
    <s v="JAW-JI-KDR-4324"/>
    <s v="KEPUNG DAMARWULAN"/>
    <x v="1"/>
    <x v="0"/>
    <x v="0"/>
    <s v="JATIM"/>
    <s v="Jawa Timur"/>
    <s v="Kab. Kediri"/>
    <n v="6617454"/>
    <d v="2021-08-09T00:00:00"/>
    <m/>
    <n v="73"/>
    <x v="2"/>
    <d v="2021-09-08T00:00:00"/>
    <s v="W37-2021"/>
    <s v="Sep-2021"/>
    <d v="2021-09-07T00:00:00"/>
    <s v="W37-2021"/>
    <s v="Sep-2021"/>
    <d v="2021-10-22T00:00:00"/>
    <x v="29"/>
    <s v="Oct-2021"/>
    <d v="2021-10-22T00:00:00"/>
    <x v="25"/>
    <s v="Oct-2021"/>
    <s v="MW"/>
    <d v="2021-09-04T00:00:00"/>
    <m/>
    <s v="514541403592"/>
    <n v="6.6"/>
    <m/>
    <d v="2021-10-04T00:00:00"/>
    <m/>
    <d v="2021-09-24T00:00:00"/>
    <d v="2021-10-21T00:00:00"/>
    <s v="W43-2021"/>
    <m/>
    <m/>
    <m/>
    <x v="2"/>
    <s v="21.RFI"/>
    <x v="13"/>
    <s v="20:10:21-15:09:21: SRFI_x000a_13:09:21:08:09:21: ME OG_x000a_06:09:21: CME PREPARATION_x000a_30:08:21:25:08:21: 22:08:21: STO READY TO DECLARE_x000a_18:08:21: NEED REVIEW RNP HUWAWEI_x000a_16:08:21: 09:08:21 : SPK COLO RELEASED, ERM PROSES"/>
  </r>
  <r>
    <s v="MLANDANGAN"/>
    <x v="3"/>
    <s v="SKP"/>
    <s v="111°55.2.89'E"/>
    <s v="7°39.48.89'S"/>
    <n v="40"/>
    <s v="100/200/275"/>
    <n v="2021"/>
    <x v="3"/>
    <s v="Dusun Babadan, RT. 001. RW. 004, Desa Babadan, Kec. Pace, Kab. Nganjuk - Jawa Timur"/>
    <x v="0"/>
    <s v="JAW-JI-NJK-4250"/>
    <s v="PACE BABADAN"/>
    <x v="1"/>
    <x v="0"/>
    <x v="0"/>
    <s v="JATIM"/>
    <s v="Jawa Timur"/>
    <s v="Kab. Nganjuk"/>
    <n v="6617454"/>
    <d v="2021-08-09T00:00:00"/>
    <m/>
    <n v="73"/>
    <x v="2"/>
    <d v="2021-09-08T00:00:00"/>
    <s v="W37-2021"/>
    <s v="Sep-2021"/>
    <d v="2021-09-07T00:00:00"/>
    <s v="W37-2021"/>
    <s v="Sep-2021"/>
    <d v="2021-10-22T00:00:00"/>
    <x v="29"/>
    <s v="Oct-2021"/>
    <d v="2021-10-22T00:00:00"/>
    <x v="25"/>
    <s v="Oct-2021"/>
    <s v="MW"/>
    <d v="2021-09-04T00:00:00"/>
    <m/>
    <s v="514601929137"/>
    <n v="6.6"/>
    <m/>
    <d v="2021-10-04T00:00:00"/>
    <m/>
    <d v="2021-09-24T00:00:00"/>
    <d v="2021-10-21T00:00:00"/>
    <s v="W43-2021"/>
    <m/>
    <m/>
    <m/>
    <x v="2"/>
    <s v="21.RFI"/>
    <x v="13"/>
    <s v="20:10:21-15:09:21: SRFI_x000a_13:09:21:08:09:21: ME OG_x000a_06:09:21: CME PREPARATION_x000a_30:08:21:25:08:21: STO READY TO DECLARE_x000a_22:08:21: NEED REVIEW CIVIL HTI_x000a_18:08:21: NEED REVIEW RNP HUWAWEI_x000a_16:08:21: 09:08:21 : SPK COLO RELEASED, ERM PROSES"/>
  </r>
  <r>
    <s v="BANYUBIRU_NWI"/>
    <x v="3"/>
    <s v="SMI"/>
    <s v="111°12.23.58'E"/>
    <s v="7°26.35.52'S"/>
    <n v="50"/>
    <s v="85/160/285"/>
    <n v="2021"/>
    <x v="3"/>
    <s v="Dusun Kedunggudel RT/RW 04/02 Kedunggudel, Kab. Ngawi Prov. Jawa Timur"/>
    <x v="0"/>
    <s v="JAW-JI-NGW-3667"/>
    <s v="WIDODAREN KEDUNGGUDEL"/>
    <x v="1"/>
    <x v="0"/>
    <x v="0"/>
    <s v="JATIM"/>
    <s v="Jawa Timur"/>
    <s v="Kab. Ngawi"/>
    <n v="6617453"/>
    <d v="2021-08-09T00:00:00"/>
    <m/>
    <n v="71"/>
    <x v="2"/>
    <d v="2021-09-08T00:00:00"/>
    <s v="W37-2021"/>
    <s v="Sep-2021"/>
    <d v="2021-09-07T00:00:00"/>
    <s v="W37-2021"/>
    <s v="Sep-2021"/>
    <d v="2021-10-22T00:00:00"/>
    <x v="29"/>
    <s v="Oct-2021"/>
    <d v="2021-10-22T00:00:00"/>
    <x v="25"/>
    <s v="Oct-2021"/>
    <s v="MW"/>
    <d v="2021-09-04T00:00:00"/>
    <m/>
    <s v="MULTIGUNA"/>
    <m/>
    <m/>
    <d v="2021-10-04T00:00:00"/>
    <m/>
    <d v="2021-09-24T00:00:00"/>
    <d v="2021-10-19T00:00:00"/>
    <s v="W43-2021"/>
    <m/>
    <m/>
    <m/>
    <x v="2"/>
    <s v="21.RFI"/>
    <x v="13"/>
    <s v="17:10:21-15:09:21: SRFI_x000a_13:09:21:08:09:21: ME OG_x000a_06:09:21: CME PREPARATION_x000a_30:08:21:25:08:21: 22:08:21: STO READY TO DECLARE_x000a_18:08:21: NEED REVIEW POWER HTI_x000a_16:08:21: 09:08:21 : SPK COLO RELEASED, ERM PROSES"/>
  </r>
  <r>
    <s v="TAMBAK CEKUR"/>
    <x v="3"/>
    <s v="TB"/>
    <s v="98°54.50.54'E"/>
    <s v="3°26.0.78'N"/>
    <n v="40"/>
    <s v="110/230/310"/>
    <n v="2021"/>
    <x v="3"/>
    <s v="Desa Timbang Deli,kecamatan galang, kabupaten deli serdang."/>
    <x v="0"/>
    <s v="SUM-SU-LBP-2296"/>
    <s v="SUNGGAL_MEDAN_KRIO"/>
    <x v="1"/>
    <x v="0"/>
    <x v="1"/>
    <s v="SUMBAGUT"/>
    <s v="Sumatera Utara"/>
    <s v="Kab. Deli Serdang"/>
    <n v="6617456"/>
    <d v="2021-08-09T00:00:00"/>
    <m/>
    <n v="68"/>
    <x v="2"/>
    <d v="2021-09-08T00:00:00"/>
    <s v="W37-2021"/>
    <s v="Sep-2021"/>
    <d v="2021-09-07T00:00:00"/>
    <s v="W37-2021"/>
    <s v="Sep-2021"/>
    <d v="2021-10-22T00:00:00"/>
    <x v="29"/>
    <s v="Oct-2021"/>
    <d v="2021-10-22T00:00:00"/>
    <x v="25"/>
    <s v="Oct-2021"/>
    <s v="MW"/>
    <d v="2021-09-04T00:00:00"/>
    <m/>
    <s v="126170618607"/>
    <n v="6.6"/>
    <m/>
    <d v="2021-10-04T00:00:00"/>
    <m/>
    <m/>
    <d v="2021-10-16T00:00:00"/>
    <s v="W42-2021"/>
    <m/>
    <m/>
    <m/>
    <x v="2"/>
    <s v="21.RFI"/>
    <x v="13"/>
    <s v="13:10:21-19:09:21: SRFI_x000a_15:09:21: ME OG_x000a_13:09:21: PONDASI OG_x000a_06:09:21: CME PREAPRATION_x000a_30:08:21:25:08:21: STO READY TO DECLARE_x000a_22:08:21: NEED REVIEW CIVIL HUAWEI_x000a_18:08:21: NEED REVIEW TNP ALITA_x000a_16:08:21: 09:08:21 : SPK COLO RELEASED, ERM PROSES"/>
  </r>
  <r>
    <s v="POHJENTREK"/>
    <x v="3"/>
    <s v="SKP"/>
    <s v="112°53.41.32'E"/>
    <s v="7°40.12.65'S"/>
    <n v="40"/>
    <s v="40/110/310"/>
    <n v="2021"/>
    <x v="3"/>
    <s v="Jl Sastro Surotoko Desa Kel Wirogunan kec Purworejo Kab Pasuruan Jawa Timur"/>
    <x v="0"/>
    <s v="JAW-JI-PSN-4127"/>
    <s v="PURWOREJO WIROGUNAN"/>
    <x v="1"/>
    <x v="0"/>
    <x v="0"/>
    <s v="JATIM"/>
    <s v="Jawa Timur"/>
    <s v="Kota Pasuruan"/>
    <n v="6617454"/>
    <d v="2021-08-09T00:00:00"/>
    <m/>
    <n v="66"/>
    <x v="2"/>
    <d v="2021-09-08T00:00:00"/>
    <s v="W37-2021"/>
    <s v="Sep-2021"/>
    <d v="2021-09-07T00:00:00"/>
    <s v="W37-2021"/>
    <s v="Sep-2021"/>
    <d v="2021-10-22T00:00:00"/>
    <x v="29"/>
    <s v="Oct-2021"/>
    <d v="2021-10-22T00:00:00"/>
    <x v="25"/>
    <s v="Oct-2021"/>
    <s v="MW"/>
    <d v="2021-09-04T00:00:00"/>
    <m/>
    <s v="513500998222"/>
    <n v="6.6"/>
    <m/>
    <d v="2021-10-04T00:00:00"/>
    <m/>
    <m/>
    <d v="2021-10-14T00:00:00"/>
    <s v="W42-2021"/>
    <m/>
    <m/>
    <m/>
    <x v="2"/>
    <s v="21.RFI"/>
    <x v="13"/>
    <s v="13:10:21-29:09:21: SRFI_x000a_22:09:21: ME OG_x000a_19:09:21:15:09:21: 13:09:21: 08:09:21: PONDASI OG_x000a_06:09:21: CME PREPARATION_x000a_30:08:21:25:08:21:22:08:21: 18:08:21: READY TO DECLARE STO_x000a_16:08:21: NEED REVIEW CIVIL HTI_x000a_09:08:21: 04:08:21 : SPK COLO RELEASED, ERM PROSES"/>
  </r>
  <r>
    <s v="PERUM TLG. KELAPA"/>
    <x v="3"/>
    <s v="BK"/>
    <s v="104°41.38.08'E"/>
    <s v="2°56.15.07'S"/>
    <n v="40"/>
    <s v="0/180/250"/>
    <n v="2021"/>
    <x v="3"/>
    <s v="Jl. Perumas Talang Kelapa Kel. Talang Kelapa Kec. Alang-Alang Lebar, Kota Palembang, Prov. Sumatera Selatan"/>
    <x v="0"/>
    <s v="SUM-SS-PLG-1273"/>
    <s v="TALANG_KELAPA_JALAN_BYPASS"/>
    <x v="1"/>
    <x v="0"/>
    <x v="1"/>
    <s v="SUMBAGSEL"/>
    <s v="Sumatera Selatan"/>
    <s v="Kota Palembang"/>
    <n v="6617449"/>
    <d v="2021-08-09T00:00:00"/>
    <m/>
    <n v="65"/>
    <x v="2"/>
    <d v="2021-09-08T00:00:00"/>
    <s v="W37-2021"/>
    <s v="Sep-2021"/>
    <d v="2021-09-07T00:00:00"/>
    <s v="W37-2021"/>
    <s v="Sep-2021"/>
    <d v="2021-10-22T00:00:00"/>
    <x v="29"/>
    <s v="Oct-2021"/>
    <d v="2021-10-22T00:00:00"/>
    <x v="25"/>
    <s v="Oct-2021"/>
    <s v="MW"/>
    <d v="2021-09-04T00:00:00"/>
    <m/>
    <s v="141203537038"/>
    <n v="6.6"/>
    <m/>
    <d v="2021-10-04T00:00:00"/>
    <m/>
    <m/>
    <d v="2021-10-13T00:00:00"/>
    <s v="W42-2021"/>
    <m/>
    <m/>
    <m/>
    <x v="2"/>
    <s v="21.RFI"/>
    <x v="13"/>
    <s v="13:10:21-26:09:21: SRFI_x000a_22:09:21: 19:09:21:15:09:21: 13:09:21: ME OG_x000a_08:09:21:06:09:21: CME PREPARATION_x000a_30:08:21:25:08:21: STO READY TO DECLARE_x000a_22:08:21: NEED REVIEW CIVIL HUAWEI_x000a_18:08:21: NEED REVIEW TNP ALITA_x000a_16:08:21: 09:08:21 : SPK COLO RELEASED, ERM PROSES"/>
  </r>
  <r>
    <s v="TERATAI PATUMBAK"/>
    <x v="3"/>
    <s v="TB"/>
    <s v="98°41.48.7'E"/>
    <s v="3°30.36.61'N"/>
    <n v="40"/>
    <s v="50/170/310"/>
    <n v="2021"/>
    <x v="3"/>
    <s v="Jl. Sari Dusun VI Pasar V Teratai B Marindal I Desa Marindal I Kec. patumbak Kab. deli Serdang"/>
    <x v="0"/>
    <s v="SUM-SU-LBP-2259"/>
    <s v="DELI_TUA_MEKAR_SARI"/>
    <x v="1"/>
    <x v="0"/>
    <x v="1"/>
    <s v="SUMBAGUT"/>
    <s v="Sumatera Utara"/>
    <s v="Kab. Deli Serdang"/>
    <n v="6617456"/>
    <d v="2021-08-09T00:00:00"/>
    <m/>
    <n v="64"/>
    <x v="2"/>
    <d v="2021-09-08T00:00:00"/>
    <s v="W37-2021"/>
    <s v="Sep-2021"/>
    <d v="2021-09-07T00:00:00"/>
    <s v="W37-2021"/>
    <s v="Sep-2021"/>
    <d v="2021-10-22T00:00:00"/>
    <x v="29"/>
    <s v="Oct-2021"/>
    <d v="2021-10-22T00:00:00"/>
    <x v="25"/>
    <s v="Oct-2021"/>
    <s v="MW"/>
    <d v="2021-09-04T00:00:00"/>
    <m/>
    <s v="120150006031"/>
    <n v="6.6"/>
    <m/>
    <d v="2021-10-04T00:00:00"/>
    <m/>
    <m/>
    <d v="2021-10-12T00:00:00"/>
    <s v="W42-2021"/>
    <m/>
    <m/>
    <m/>
    <x v="2"/>
    <s v="21.RFI"/>
    <x v="13"/>
    <s v="10:10:21-15:09:21: SRFI_x000a_13:09:21: 08:09:21: 06:09:21: 30:08:21:25:08:21: RBS BTS FOUNDATION_x000a_22:08:21: STO READY TO DECLARE_x000a_18:08:21: NEED REVIEW POWER HTI_x000a_16:08:21: 09:08:21 : SPK COLO RELEASED, ERM PROSES"/>
  </r>
  <r>
    <s v="API_DUSUN VIIA KARANG ANYAR"/>
    <x v="3"/>
    <s v="TB"/>
    <s v="98°53.52.12'E"/>
    <s v="3°36.48.92'N"/>
    <n v="40"/>
    <s v="80/240/330"/>
    <n v="2021"/>
    <x v="3"/>
    <s v="Desa Karang Anyar, Kec. Beringin, Kab. Deli Serdang, Prov. Sumatera Utara"/>
    <x v="0"/>
    <s v="SUM-SU-LBP-2278"/>
    <s v="BERINGIN_SIDODADI_RAMUNIA"/>
    <x v="1"/>
    <x v="0"/>
    <x v="1"/>
    <s v="SUMBAGUT"/>
    <s v="Sumatera Utara"/>
    <s v="Kab. Deli Serdang"/>
    <n v="6617456"/>
    <d v="2021-08-09T00:00:00"/>
    <m/>
    <n v="68"/>
    <x v="2"/>
    <d v="2021-09-08T00:00:00"/>
    <s v="W37-2021"/>
    <s v="Sep-2021"/>
    <d v="2021-09-07T00:00:00"/>
    <s v="W37-2021"/>
    <s v="Sep-2021"/>
    <d v="2021-10-23T00:00:00"/>
    <x v="29"/>
    <s v="Oct-2021"/>
    <d v="2021-10-23T00:00:00"/>
    <x v="25"/>
    <s v="Oct-2021"/>
    <s v="MW"/>
    <d v="2021-09-04T00:00:00"/>
    <m/>
    <s v="126120948671"/>
    <n v="6.6"/>
    <m/>
    <d v="2021-10-04T00:00:00"/>
    <m/>
    <m/>
    <d v="2021-10-16T00:00:00"/>
    <s v="W42-2021"/>
    <m/>
    <m/>
    <m/>
    <x v="2"/>
    <s v="21.RFI"/>
    <x v="13"/>
    <s v="13:10:21-19:09:21: SRFI_x000a_15:09:21: ME OG_x000a_13:09:21: PONDASI OG_x000a_08:09:21: 06:09:21: CME PREPARATION_x000a_30:08:21:25:08:21: STO READY TO DECLARE_x000a_22:08:21: NEED REVIEW CIVIL HUAWEI_x000a_18:08:21: NEED REVIEW TNP ALITA_x000a_16:08:21: 09:08:21 : SPK COLO RELEASED, ERM PROSES"/>
  </r>
  <r>
    <s v="SAWIT_REJO"/>
    <x v="3"/>
    <s v="TB"/>
    <s v="98°32.16.48'E"/>
    <s v="3°33.22.03'N"/>
    <n v="45"/>
    <s v="0/150/260"/>
    <n v="2021"/>
    <x v="3"/>
    <s v="Gang Perkutut Desa Sei Mencirim Kecamatan Sunggal Kabupaten Deli Serdang Provinsi Sumatera Utara"/>
    <x v="0"/>
    <s v="SUM-SU-LBP-2257"/>
    <s v="KUTALIMBARU_SAWIT_REJO"/>
    <x v="1"/>
    <x v="0"/>
    <x v="1"/>
    <s v="SUMBAGUT"/>
    <s v="Sumatera Utara"/>
    <s v="Kab. Deli Serdang"/>
    <n v="6617456"/>
    <d v="2021-08-09T00:00:00"/>
    <m/>
    <n v="66"/>
    <x v="2"/>
    <d v="2021-09-08T00:00:00"/>
    <s v="W37-2021"/>
    <s v="Sep-2021"/>
    <d v="2021-09-07T00:00:00"/>
    <s v="W37-2021"/>
    <s v="Sep-2021"/>
    <d v="2021-10-23T00:00:00"/>
    <x v="29"/>
    <s v="Oct-2021"/>
    <d v="2021-10-23T00:00:00"/>
    <x v="25"/>
    <s v="Oct-2021"/>
    <s v="MW"/>
    <d v="2021-09-04T00:00:00"/>
    <m/>
    <s v="122021125694"/>
    <n v="6.6"/>
    <m/>
    <d v="2021-10-04T00:00:00"/>
    <m/>
    <m/>
    <d v="2021-10-14T00:00:00"/>
    <s v="W42-2021"/>
    <m/>
    <m/>
    <m/>
    <x v="2"/>
    <s v="21.RFI"/>
    <x v="13"/>
    <s v="13:10:21-19:09:21: SRFI_x000a_15:09:21: ME OG_x000a_13:09:21: 08:09:21: RBS/BTS PONDASI OG_x000a_06:09:21: CME PREPARATION_x000a_30:08:21:25:08:21: STO READY TO DECLARE_x000a_22:08:21: NEED REVIEW CIVIL HUAWEI_x000a_18:08:21: NEED REVIEW TNP ALITA_x000a_16:08:21: 09:08:21 : SPK COLO RELEASED, ERM PROSES"/>
  </r>
  <r>
    <s v="JLN HULAKMA SINAGA"/>
    <x v="3"/>
    <s v="TB"/>
    <s v="99°5.49.6'E"/>
    <s v="2°58.36.48'N"/>
    <n v="40"/>
    <s v="90/180/320"/>
    <n v="2021"/>
    <x v="3"/>
    <s v="Jl. Lorong Cempaka Bawah No. 0, Kel. Rambung Merah, Kec. Siantar, Kab. Simalungun, Prov. Sumatera Utara"/>
    <x v="0"/>
    <s v="SUM-SU-PMS-2238"/>
    <s v="SIANTAR_PAMATANG_SIMALUNGUN"/>
    <x v="1"/>
    <x v="0"/>
    <x v="1"/>
    <s v="SUMBAGUT"/>
    <s v="Sumatera Utara"/>
    <s v="Kab. Simalungun"/>
    <n v="6617456"/>
    <d v="2021-08-09T00:00:00"/>
    <m/>
    <n v="66"/>
    <x v="2"/>
    <d v="2021-09-08T00:00:00"/>
    <s v="W37-2021"/>
    <s v="Sep-2021"/>
    <d v="2021-09-07T00:00:00"/>
    <s v="W37-2021"/>
    <s v="Sep-2021"/>
    <d v="2021-10-24T00:00:00"/>
    <x v="23"/>
    <s v="Oct-2021"/>
    <d v="2021-10-24T00:00:00"/>
    <x v="20"/>
    <s v="Oct-2021"/>
    <s v="MW"/>
    <d v="2021-09-04T00:00:00"/>
    <m/>
    <s v="121011230561"/>
    <n v="6.6"/>
    <m/>
    <d v="2021-10-04T00:00:00"/>
    <m/>
    <m/>
    <d v="2021-10-14T00:00:00"/>
    <s v="W42-2021"/>
    <m/>
    <m/>
    <m/>
    <x v="2"/>
    <s v="21.RFI"/>
    <x v="13"/>
    <s v="13:10:21-19:09:21: SRFI_x000a_15:09:21: ME OG_x000a_13:09:21: PONDASI OG_x000a_08:09:21: 06:09:21: CME PREPARATION_x000a_30:08:21:25:08:21: STO READY TO DECLARE_x000a_22:08:21: 18:08:21: NEED REVIEW TNP ALITA_x000a_16:08:21: 09:08:21 : SPK COLO RELEASED, ERM PROSES"/>
  </r>
  <r>
    <s v="REP. SIDIKALANG-TONGGING"/>
    <x v="4"/>
    <s v="SKP"/>
    <s v="98°26.27.56'E"/>
    <s v="2°45.19.3'N"/>
    <n v="50"/>
    <s v="80/130/330"/>
    <n v="2022"/>
    <x v="4"/>
    <s v="Desa Tanjung Beringin, Dusun I Sumbul"/>
    <x v="0"/>
    <s v="SUM-SU-SDK-2228"/>
    <s v="PAGAGAN_JULU_II"/>
    <x v="1"/>
    <x v="0"/>
    <x v="1"/>
    <s v="SUMBAGUT"/>
    <s v="Sumatera Utara"/>
    <s v="Kab. Dairi"/>
    <n v="6617983"/>
    <d v="2022-01-28T00:00:00"/>
    <d v="2022-01-28T00:00:00"/>
    <n v="62"/>
    <x v="2"/>
    <d v="2022-02-27T00:00:00"/>
    <s v="W10-2022"/>
    <s v="Feb-2022"/>
    <s v="TBD"/>
    <s v="TBD"/>
    <s v="TBD"/>
    <d v="2022-04-25T00:00:00"/>
    <x v="2"/>
    <s v="Apr-2022"/>
    <d v="2022-04-25T00:00:00"/>
    <x v="2"/>
    <s v="Apr-2022"/>
    <s v="MW"/>
    <d v="2022-02-01T00:00:00"/>
    <d v="2022-02-02T00:00:00"/>
    <s v="129010129364"/>
    <n v="6.6"/>
    <m/>
    <d v="2022-03-22T00:00:00"/>
    <m/>
    <m/>
    <d v="2022-03-31T00:00:00"/>
    <s v="W14-2022"/>
    <m/>
    <m/>
    <s v="STIP RELEASED, GO CME"/>
    <x v="2"/>
    <s v="21.RFI"/>
    <x v="13"/>
    <s v="31:03:22: RFIN_x000a_30:03:22: PLN_x000a_27:03:22-16:03:22: ME OG_x000a_13:03:22-09:03:22: BTS PONDASI OG_x000a_06:03:22-16:02:22: READY TO STO_x000a_13:02:22-09:02:22: READY TO DECLARE STO_x000a_06:02:22: NEED REVIEW TNP ALITA_x000a_02:02:22: NEED REVIEW RNP HUAWEI_x000a_30:01:22: ESR REVIEW, NEED REVIEW RNP HUAWEI_x000a_28:01:22: SPK RELEASED"/>
  </r>
  <r>
    <s v="GRIYA MARTUBUNG"/>
    <x v="4"/>
    <s v="TB"/>
    <s v="98°41.9.17'E"/>
    <s v="3°41.40.91'N"/>
    <n v="35"/>
    <s v="20/100/160"/>
    <n v="2022"/>
    <x v="6"/>
    <s v="Jl. Pancing I/Gg. Rela Lingkungan III Kel. Besar (Kampung Besar), Kecamatan Medan Labuhan "/>
    <x v="0"/>
    <s v="SUM-SU-MDN-2231"/>
    <s v="MEDAN_LABUHAN_BESAR"/>
    <x v="1"/>
    <x v="0"/>
    <x v="1"/>
    <s v="SUMBAGUT"/>
    <s v="Sumatera Utara"/>
    <s v="Kota Medan"/>
    <n v="6617992"/>
    <d v="2022-01-28T00:00:00"/>
    <d v="2022-01-28T00:00:00"/>
    <n v="62"/>
    <x v="2"/>
    <d v="2022-02-27T00:00:00"/>
    <s v="W10-2022"/>
    <s v="Feb-2022"/>
    <d v="2022-04-10T00:00:00"/>
    <s v="W16-2022"/>
    <s v="Apr-2022"/>
    <d v="2022-04-30T00:00:00"/>
    <x v="2"/>
    <s v="Apr-2022"/>
    <d v="2022-04-30T00:00:00"/>
    <x v="2"/>
    <s v="Apr-2022"/>
    <s v="MW"/>
    <d v="2022-02-01T00:00:00"/>
    <d v="2022-02-02T00:00:00"/>
    <s v="128040132677"/>
    <n v="6.6"/>
    <m/>
    <d v="2022-03-22T00:00:00"/>
    <m/>
    <m/>
    <d v="2022-03-31T00:00:00"/>
    <s v="W14-2022"/>
    <m/>
    <m/>
    <s v="STIP RELEASED, GO CME"/>
    <x v="2"/>
    <s v="21.RFI"/>
    <x v="13"/>
    <s v="31:03:22: RFIN_x000a_30:03:22: PLN_x000a_27:03:22-16:03:22: ME OG_x000a_13:03:22-09:03:22: BTS PONDASI OG_x000a_06:03:22-13:02:22: READY TO STO_x000a_09:02:22: NEED REVIEW CIVIL HUAWEI_x000a_06:02:22: NEED REVIEW TNP ALITA_x000a_02:02:22: NEED REVIEW RNP HUAWEI_x000a_30:01:22: ESR REVIEW, NEED REVIEW RNP HUAWEI_x000a_28:01:22: SPK RELEASED"/>
  </r>
  <r>
    <s v="IBS GUMAWANG_OGT"/>
    <x v="4"/>
    <s v="TB "/>
    <s v="104°44.37.97'E"/>
    <s v="4°1.30.4'S"/>
    <n v="60"/>
    <s v="80/185/300"/>
    <n v="2022"/>
    <x v="4"/>
    <s v="Purwodadi Rt.003 Dusun IV Desa Purwodadi Kecamatan Belitang Mulya Kabupaten Ogan Komering Ulu Timur Provinsi Sumatra Selatan"/>
    <x v="0"/>
    <s v="SUM-SS-MPR-1271"/>
    <s v="BELITANG_MULYA_SRI_MULYO"/>
    <x v="1"/>
    <x v="0"/>
    <x v="1"/>
    <s v="SUMBAGSEL"/>
    <s v="Sumatera Selatan"/>
    <s v="Kab. Ogan Komering Ulu Ti"/>
    <n v="6617992"/>
    <d v="2022-01-28T00:00:00"/>
    <d v="2022-01-28T00:00:00"/>
    <n v="64"/>
    <x v="2"/>
    <d v="2022-02-27T00:00:00"/>
    <s v="W10-2022"/>
    <s v="Feb-2022"/>
    <s v="TBD"/>
    <s v="TBD"/>
    <s v="TBD"/>
    <d v="2022-05-15T00:00:00"/>
    <x v="9"/>
    <s v="May-2022"/>
    <d v="2022-05-15T00:00:00"/>
    <x v="7"/>
    <s v="May-2022"/>
    <s v="MW"/>
    <d v="2022-02-01T00:00:00"/>
    <d v="2022-02-02T00:00:00"/>
    <s v="149300217425"/>
    <n v="6.6"/>
    <m/>
    <d v="2022-03-22T00:00:00"/>
    <m/>
    <m/>
    <d v="2022-04-02T00:00:00"/>
    <s v="W14-2022"/>
    <m/>
    <m/>
    <s v="STIP RELEASED, GO CME"/>
    <x v="2"/>
    <s v="21.RFI"/>
    <x v="13"/>
    <s v="02:04:22: RFIN_x000a_30:03:22: PLN_x000a_27:03:22-20:03:22: ME OG_x000a_16:03:22-09:03:22: BTS PONDASI OG_x000a_06:03:22-09:02:22: STO RECALL_x000a_06:02:22: NEED REVIEW POWER HUAWEI_x000a_06:02:22: NEED REVIEW TNP ALITA_x000a_02:02:22: NEED REVIEW RNP HUAWEI_x000a_30:01:22: ESR REVIEW, NEED REVIEW RNP HUAWEI_x000a_28:01:22: SPK RELEASED"/>
  </r>
  <r>
    <s v="ADIMULYA"/>
    <x v="3"/>
    <s v="SKP"/>
    <s v="112°35.0.82'E"/>
    <s v="8°7.59.2'S"/>
    <n v="40"/>
    <s v="45/110/285"/>
    <n v="2021"/>
    <x v="3"/>
    <s v="Dusun Adikurnia RT 04 RW 03 Kel. Ardirejo Kec. Kepanjen, Kab. Malang Prov. Jawa Timur"/>
    <x v="0"/>
    <s v="JAW-JI-KPN-4397"/>
    <s v="KEPANJEN ARDIREJO"/>
    <x v="1"/>
    <x v="0"/>
    <x v="0"/>
    <s v="JATIM"/>
    <s v="Jawa Timur"/>
    <s v="Kab. Malang"/>
    <n v="6617454"/>
    <d v="2021-08-09T00:00:00"/>
    <m/>
    <n v="70"/>
    <x v="2"/>
    <d v="2021-09-08T00:00:00"/>
    <s v="W37-2021"/>
    <s v="Sep-2021"/>
    <d v="2021-09-07T00:00:00"/>
    <s v="W37-2021"/>
    <s v="Sep-2021"/>
    <d v="2021-10-26T00:00:00"/>
    <x v="23"/>
    <s v="Oct-2021"/>
    <d v="2021-10-26T00:00:00"/>
    <x v="20"/>
    <s v="Oct-2021"/>
    <s v="MW"/>
    <d v="2021-09-04T00:00:00"/>
    <m/>
    <s v="513051713510"/>
    <s v="6.6."/>
    <m/>
    <d v="2021-10-04T00:00:00"/>
    <m/>
    <d v="2021-09-25T00:00:00"/>
    <d v="2021-10-18T00:00:00"/>
    <s v="W43-2021"/>
    <m/>
    <m/>
    <m/>
    <x v="2"/>
    <s v="21.RFI"/>
    <x v="13"/>
    <s v="17:10:21-15:09:21: SRFI_x000a_13:09:21: 08:09:21: PONDASI OG_x000a_06:09:21: CME PREPARATION_x000a_30:08:21:25:08:21:22:08:21: 18:08:21: READY TO DECLARE STO_x000a_16:08:21: NEED REVIEW CIVIL HTI_x000a_09:08:21: 04:08:21 : SPK COLO RELEASED, ERM PROSES"/>
  </r>
  <r>
    <s v="NGASEM MALANG"/>
    <x v="3"/>
    <s v="SKP"/>
    <s v="112°33.30.92'E"/>
    <s v="8°6.9.04'S"/>
    <n v="40"/>
    <s v="95/255/350"/>
    <n v="2021"/>
    <x v="3"/>
    <s v="Dukuh Sanan RT. 002 RW. 02 Desa NgasemKecamatan Ngajum"/>
    <x v="0"/>
    <s v="JAW-JI-KPN-4403"/>
    <s v="NGAJUM NGASEM"/>
    <x v="1"/>
    <x v="0"/>
    <x v="0"/>
    <s v="JATIM"/>
    <s v="Jawa Timur"/>
    <s v="Kab. Malang"/>
    <n v="6617454"/>
    <d v="2021-08-09T00:00:00"/>
    <m/>
    <n v="70"/>
    <x v="2"/>
    <d v="2021-09-08T00:00:00"/>
    <s v="W37-2021"/>
    <s v="Sep-2021"/>
    <d v="2021-09-07T00:00:00"/>
    <s v="W37-2021"/>
    <s v="Sep-2021"/>
    <d v="2021-10-26T00:00:00"/>
    <x v="23"/>
    <s v="Oct-2021"/>
    <d v="2021-10-26T00:00:00"/>
    <x v="20"/>
    <s v="Oct-2021"/>
    <s v="MW"/>
    <d v="2021-09-04T00:00:00"/>
    <m/>
    <s v="513051713528"/>
    <n v="6.6"/>
    <m/>
    <d v="2021-10-04T00:00:00"/>
    <m/>
    <d v="2021-09-25T00:00:00"/>
    <d v="2021-10-18T00:00:00"/>
    <s v="W43-2021"/>
    <m/>
    <m/>
    <m/>
    <x v="2"/>
    <s v="21.RFI"/>
    <x v="13"/>
    <s v="17:10:21-15:09:21: SRFI_x000a_13:09:21: 08:09:21: PONDASI OG_x000a_06:09:21: CME PREPARATION_x000a_30:08:21:25:08:21:22:08:21: 18:08:21: READY TO DECLARE STO_x000a_16:08:21: NEED REVIEW CIVIL HTI_x000a_09:08:21: 04:08:21 : SPK COLO RELEASED, ERM PROSES"/>
  </r>
  <r>
    <s v="SIMPANG EMPAT BELILAS"/>
    <x v="3"/>
    <s v="TB"/>
    <s v="102°24.34.38'E"/>
    <s v="0°33.41.62'S"/>
    <n v="50"/>
    <s v="10/100/240"/>
    <n v="2021"/>
    <x v="3"/>
    <s v="Jl. Lintas Timur Sumatera Rt.04 Rw.06Kel. Pangkalan Kasai"/>
    <x v="0"/>
    <s v="SUM-RI-RGT-0976"/>
    <s v="PANGKALANKASAI_LINTAS_SUMATERA"/>
    <x v="1"/>
    <x v="0"/>
    <x v="1"/>
    <s v="SUMBAGTENG"/>
    <s v="Riau"/>
    <s v="Kab. Indragiri Hulu"/>
    <n v="6617456"/>
    <d v="2021-08-09T00:00:00"/>
    <m/>
    <n v="94"/>
    <x v="3"/>
    <d v="2021-09-08T00:00:00"/>
    <s v="W37-2021"/>
    <s v="Sep-2021"/>
    <d v="2021-09-07T00:00:00"/>
    <s v="W37-2021"/>
    <s v="Sep-2021"/>
    <d v="2021-10-28T00:00:00"/>
    <x v="23"/>
    <s v="Oct-2021"/>
    <d v="2021-11-14T00:00:00"/>
    <x v="33"/>
    <s v="Nov-2021"/>
    <s v="MW"/>
    <d v="2021-09-04T00:00:00"/>
    <m/>
    <n v="184103616399"/>
    <n v="6.6"/>
    <m/>
    <d v="2021-10-04T00:00:00"/>
    <m/>
    <d v="2021-11-08T00:00:00"/>
    <d v="2021-11-11T00:00:00"/>
    <s v="W46-2021"/>
    <m/>
    <m/>
    <m/>
    <x v="2"/>
    <s v="21.RFI"/>
    <x v="13"/>
    <s v="11:11:21: RFIN_x000a_10:11:21-08:11:21: PLN CONNECT DONE 9 NOV, WAIT FOR RFIN_x000a_07:11:21-03:11:21: OG CME, NO REGISTER DONE RELEASED, PLAN BAYAR BPUJL 4 NOV_x000a_31:10:21: PERKUATAN TOWER DONE, PLAN CONNECT PLN 10 NOV 2021_x000a_27:10:21: PEMASANGAN TRAY OG, PLAN RFI 29 OCT_x000a_23:10:21: PERKUATAN OG, PLAN PERKUATAN DONE 28 OCT_x000a_20:10:21-29:09:21: SRFI ISSUE EXTEND TOWER_x000a_22:09:21:19:09:21: ME OG_x000a_14:09:21: PONDASI OG_x000a_13:09:21: CME PREPARATION, NEED EXTEND TOWER PROSES REVISI IMB, DAN PERLUASAN IW_x000a_08:09:21: 06:09:21: CME PREPARATION_x000a_30:08:21:25:08:21:22:08:21: NEED REVIEW TNP ALITA_x000a_18:08:21: NEED REVIEW RNP HUWAWEI_x000a_16:08:21: 09:08:21 : SPK COLO RELEASED, ERM PROSES"/>
  </r>
  <r>
    <s v="TAMBERULAOK"/>
    <x v="3"/>
    <s v="SKP"/>
    <s v="113°26.22.99'E"/>
    <s v="6°57.31.28'S"/>
    <n v="50"/>
    <s v="5/85/260"/>
    <n v="2021"/>
    <x v="3"/>
    <s v="Jl. Raya Karang Penang Dusun Gua Timur Desa Pangereman Kecamatan Batu marmar Kabupaten Pamekasan"/>
    <x v="0"/>
    <s v="JAW-JI-PMK-4237"/>
    <s v="BATUMARMAR PANGERREMAN"/>
    <x v="1"/>
    <x v="0"/>
    <x v="0"/>
    <s v="JATIM"/>
    <s v="Jawa Timur"/>
    <s v="Kab. Pamekasan"/>
    <n v="6617454"/>
    <d v="2021-08-09T00:00:00"/>
    <m/>
    <n v="77"/>
    <x v="2"/>
    <d v="2021-09-08T00:00:00"/>
    <s v="W37-2021"/>
    <s v="Sep-2021"/>
    <d v="2021-09-07T00:00:00"/>
    <s v="W37-2021"/>
    <s v="Sep-2021"/>
    <d v="2021-10-28T00:00:00"/>
    <x v="23"/>
    <s v="Oct-2021"/>
    <d v="2021-10-28T00:00:00"/>
    <x v="20"/>
    <s v="Oct-2021"/>
    <s v="MW"/>
    <d v="2021-09-04T00:00:00"/>
    <m/>
    <s v="MULTIGUNA"/>
    <m/>
    <m/>
    <d v="2021-10-04T00:00:00"/>
    <m/>
    <d v="2021-09-25T00:00:00"/>
    <d v="2021-10-25T00:00:00"/>
    <s v="W44-2021"/>
    <m/>
    <m/>
    <m/>
    <x v="2"/>
    <s v="21.RFI"/>
    <x v="13"/>
    <s v="25:10:21: RFIN_x000a_20:10:21-15:09:21: SRFI_x000a_13:09:21:06:09:21: CME PREPARATION_x000a_30:08:21:25:08:21: 22:08:21: STO READY TO DECLARE_x000a_18:08:21: NEED REVIEW POWER HTI_x000a_16:08:21: 09:08:21 : SPK COLO RELEASED, ERM PROSES"/>
  </r>
  <r>
    <s v="BIRA BARAT"/>
    <x v="3"/>
    <s v="SKP"/>
    <s v="113°19.57.11'E"/>
    <s v="6°56.23.86'S"/>
    <n v="50"/>
    <s v="45/200/300"/>
    <n v="2021"/>
    <x v="3"/>
    <s v="Dsn.Langslebar Laok Ds.Bira Timur, Kec.Sukobanah Kab.Sampang, Prov.Jawa Timur"/>
    <x v="0"/>
    <s v="JAW-JI-SPG-4230"/>
    <s v="KETAPANG PANCOR"/>
    <x v="1"/>
    <x v="0"/>
    <x v="0"/>
    <s v="JATIM"/>
    <s v="Jawa Timur"/>
    <s v="Kab. Sampang"/>
    <n v="6617454"/>
    <d v="2021-08-09T00:00:00"/>
    <m/>
    <n v="77"/>
    <x v="2"/>
    <d v="2021-09-08T00:00:00"/>
    <s v="W37-2021"/>
    <s v="Sep-2021"/>
    <d v="2021-09-07T00:00:00"/>
    <s v="W37-2021"/>
    <s v="Sep-2021"/>
    <d v="2021-10-28T00:00:00"/>
    <x v="23"/>
    <s v="Oct-2021"/>
    <d v="2021-10-28T00:00:00"/>
    <x v="20"/>
    <s v="Oct-2021"/>
    <s v="MW"/>
    <d v="2021-09-04T00:00:00"/>
    <m/>
    <n v="517500856033"/>
    <n v="6.6"/>
    <m/>
    <d v="2021-10-04T00:00:00"/>
    <m/>
    <m/>
    <d v="2021-10-25T00:00:00"/>
    <s v="W44-2021"/>
    <m/>
    <m/>
    <m/>
    <x v="2"/>
    <s v="21.RFI"/>
    <x v="13"/>
    <s v="25:10:21: RFIN_x000a_20:10:21-15:09:21: SRFI_x000a_13:09:21: 08:09:21: PONDASI OG_x000a_06:09:21: CME PREPARATION_x000a_30:08:21:25:08:21:22:08:21: 18:08:21: READY TO DECLARE STO_x000a_16:08:21: NEED REVIEW CIVIL HTI_x000a_09:08:21: 04:08:21 : SPK COLO RELEASED, ERM PROSES"/>
  </r>
  <r>
    <s v="SELOPURO_KOTA"/>
    <x v="3"/>
    <s v="SMI"/>
    <s v="112°18.12.38'E"/>
    <s v="8°9.14.51'S"/>
    <n v="40"/>
    <s v="10/185/295"/>
    <n v="2021"/>
    <x v="3"/>
    <s v="Dusun Gading, RT 4 RW 8 Desa Selopuro Kec. Selopuro, Kab. Blitar Prov. Jawa Timur"/>
    <x v="0"/>
    <s v="JAW-JI-KNR-4282"/>
    <s v="SELOPURO SELOPURO"/>
    <x v="1"/>
    <x v="0"/>
    <x v="0"/>
    <s v="JATIM"/>
    <s v="Jawa Timur"/>
    <s v="Kab. Blitar"/>
    <n v="6617453"/>
    <d v="2021-08-09T00:00:00"/>
    <m/>
    <n v="73"/>
    <x v="2"/>
    <d v="2021-09-08T00:00:00"/>
    <s v="W37-2021"/>
    <s v="Sep-2021"/>
    <d v="2021-09-07T00:00:00"/>
    <s v="W37-2021"/>
    <s v="Sep-2021"/>
    <d v="2021-10-28T00:00:00"/>
    <x v="23"/>
    <s v="Oct-2021"/>
    <d v="2021-10-28T00:00:00"/>
    <x v="20"/>
    <s v="Oct-2021"/>
    <s v="MW"/>
    <d v="2021-09-04T00:00:00"/>
    <m/>
    <n v="514080992478"/>
    <m/>
    <m/>
    <d v="2021-10-04T00:00:00"/>
    <m/>
    <d v="2021-09-25T00:00:00"/>
    <d v="2021-10-21T00:00:00"/>
    <s v="W43-2021"/>
    <m/>
    <m/>
    <m/>
    <x v="2"/>
    <s v="21.RFI"/>
    <x v="13"/>
    <s v="20:10:21-15:09:21: SRFI_x000a_13:09:21: ME OG _x000a_08:09:21: PONDASI OG_x000a_06:09:21: CME PREPARATION_x000a_30:08:21:25:08:21:22:08:21: 18:08:21: READY TO DECLARE STO_x000a_16:08:21: NEED REVIEW CIVIL HTI_x000a_09:08:21: 04:08:21 : SPK COLO RELEASED, ERM PROSES"/>
  </r>
  <r>
    <s v="SUMBERKEPUHLENGKONG"/>
    <x v="3"/>
    <s v="TB"/>
    <s v="112°20.44.55'E"/>
    <s v="7°40.37.13'S"/>
    <n v="50"/>
    <s v="135/255/330"/>
    <n v="2021"/>
    <x v="3"/>
    <s v="Jl. Raya Pulosari RT 04 RW 04 Desa Pulosari Kecamatan Bareng Kabupaten Jombang"/>
    <x v="0"/>
    <s v="JAW-JI-JBG-4178"/>
    <s v="BARENG NGRIMBI"/>
    <x v="1"/>
    <x v="0"/>
    <x v="0"/>
    <s v="JATIM"/>
    <s v="Jawa Timur"/>
    <s v="Kab. Jombang"/>
    <n v="6617456"/>
    <d v="2021-08-09T00:00:00"/>
    <m/>
    <n v="101"/>
    <x v="3"/>
    <d v="2021-09-08T00:00:00"/>
    <s v="W37-2021"/>
    <s v="Sep-2021"/>
    <d v="2021-09-07T00:00:00"/>
    <s v="W37-2021"/>
    <s v="Sep-2021"/>
    <d v="2021-10-30T00:00:00"/>
    <x v="23"/>
    <s v="Oct-2021"/>
    <d v="2021-11-23T00:00:00"/>
    <x v="34"/>
    <s v="Nov-2021"/>
    <s v="MW"/>
    <d v="2021-09-04T00:00:00"/>
    <m/>
    <n v="514541411739"/>
    <n v="6.6"/>
    <m/>
    <d v="2021-10-04T00:00:00"/>
    <m/>
    <d v="2021-09-30T00:00:00"/>
    <d v="2021-11-18T00:00:00"/>
    <s v="W47-2021"/>
    <m/>
    <m/>
    <m/>
    <x v="2"/>
    <s v="21.RFI"/>
    <x v="13"/>
    <s v="18:11:21: RFIN_x000a_17:11:21: RFI, WAIT FOR RFIN_x000a_14:11:21-27:10:21: OVERBLAST, OG PROSES MANAJEMEN TRAFO, PLAN RFI 23 NOV_x000a_24:10:21-29:09:21: SRFI, MINUS EXTEND TOWER_x000a_26:09:21: ME OG, PARALEL REVISI IMB, DAN PERLUASAN IW EXTEND TOWER 3M_x000a_19:09:21:15:09:21: 13:09:21: 08:09:21: ME OG_x000a_06:09:21: CME PREPARATION_x000a_30:08:21: STO READY TO DECLARE_x000a_22:08:21: NEED REVIEW TNP ALITA_x000a_18:08:21: NEED REVIEW RNP HUWAWEI_x000a_16:08:21: 09:08:21 : SPK COLO RELEASED, ERM PROSES"/>
  </r>
  <r>
    <s v="ENIM2014_3G1"/>
    <x v="3"/>
    <s v="TB"/>
    <s v="103°47.48.84'E"/>
    <s v="3°45.52.02'S"/>
    <n v="35"/>
    <s v="35/155/210"/>
    <n v="2021"/>
    <x v="3"/>
    <s v="Jl. Ling. Buluran Atas RT 01 RW 04 NO. 947, Ds. Tanjung Enim, Kec. Lawang Kidul, Kab. Muara Enim, Prov. Sumatera Selatan"/>
    <x v="0"/>
    <s v="SUM-SS-MRE-1233"/>
    <s v="TANJUNG_ENIM_LINTAS_TENGAH"/>
    <x v="1"/>
    <x v="0"/>
    <x v="1"/>
    <s v="SUMBAGSEL"/>
    <s v="Sumatera Selatan"/>
    <s v="Kab. Muara Enim"/>
    <n v="6617456"/>
    <d v="2021-08-09T00:00:00"/>
    <m/>
    <n v="95"/>
    <x v="3"/>
    <d v="2021-09-08T00:00:00"/>
    <s v="W37-2021"/>
    <s v="Sep-2021"/>
    <d v="2021-09-07T00:00:00"/>
    <s v="W37-2021"/>
    <s v="Sep-2021"/>
    <d v="2021-10-30T00:00:00"/>
    <x v="23"/>
    <s v="Oct-2021"/>
    <d v="2021-11-12T00:00:00"/>
    <x v="26"/>
    <s v="Nov-2021"/>
    <s v="MW"/>
    <d v="2021-10-04T00:00:00"/>
    <m/>
    <n v="147100688003"/>
    <n v="6.6"/>
    <m/>
    <d v="2021-10-04T00:00:00"/>
    <m/>
    <d v="2021-11-09T00:00:00"/>
    <d v="2021-11-12T00:00:00"/>
    <s v="W46-2021"/>
    <m/>
    <m/>
    <m/>
    <x v="2"/>
    <s v="21.RFI"/>
    <x v="13"/>
    <s v="12:11:21: RFIN_x000a_10:11:21: SRFI ANNOUNCE 9 NOV, POWER CONNECT WAIT CONFIRM XL, PLAN RFI 11 NOV_x000a_07:11:21: STACKING DONE, PLN OVERLOAD, OG FU PLN, PLAN SRFI 10NOV _x000a_03:11:21: PLN OVERLOAD, OG FU PLN, PLAN SRFI 10NOV _x000a_31:10:21: WAIT FOR LOADING MATERIAL _x000a_27:20:21: DELIVERY MATERIAL &amp; STACKING BASEFRAME ETA 28 OCT, PLAN RFI 31 OCT _x000a_24:10:21-26:09:21: SRFI_x000a_22:09:21: 19:09:21 15:09:21: RBS BTS FONDASI_x000a_13:09:21: CME PREPARATION_x000a_08:09:21: READY TO DECLARE STO_x000a_30:08:21:22:08:21: 18:08:21: NEED REVIEW TNP ALITA_x000a_16:08:21: 09:08:21 : SPK COLO RELEASED, ERM PROSES"/>
  </r>
  <r>
    <s v="TANAHWULAN MAESAN"/>
    <x v="3"/>
    <s v="TB"/>
    <s v="113°45.14.47'E"/>
    <s v="8°1.44.69'S"/>
    <n v="50"/>
    <s v="40/105/235"/>
    <n v="2021"/>
    <x v="3"/>
    <s v="Dusun Krajan RT08/RW01, Desa Tanah Wulan, Kecamatan Maesan, Kabupaten Bondowoso"/>
    <x v="0"/>
    <s v="JAW-JI-BDW-3623"/>
    <s v="MAESAN TANAH WULAN"/>
    <x v="1"/>
    <x v="0"/>
    <x v="0"/>
    <s v="JATIM"/>
    <s v="Jawa Timur"/>
    <s v="Kab. Bondowoso"/>
    <n v="6617456"/>
    <d v="2021-08-09T00:00:00"/>
    <m/>
    <n v="77"/>
    <x v="2"/>
    <d v="2021-09-08T00:00:00"/>
    <s v="W37-2021"/>
    <s v="Sep-2021"/>
    <d v="2021-09-07T00:00:00"/>
    <s v="W37-2021"/>
    <s v="Sep-2021"/>
    <d v="2021-10-30T00:00:00"/>
    <x v="23"/>
    <s v="Oct-2021"/>
    <d v="2021-10-30T00:00:00"/>
    <x v="20"/>
    <s v="Oct-2021"/>
    <s v="MW"/>
    <d v="2021-09-04T00:00:00"/>
    <m/>
    <s v="MULTIGUNA"/>
    <m/>
    <m/>
    <d v="2021-10-04T00:00:00"/>
    <m/>
    <d v="2021-09-30T00:00:00"/>
    <d v="2021-10-25T00:00:00"/>
    <s v="W44-2021"/>
    <m/>
    <m/>
    <m/>
    <x v="2"/>
    <s v="21.RFI"/>
    <x v="13"/>
    <s v="20:10:21-29:09:21: SRFI, MINUS EXTEND TOWER_x000a_26:09:21-13:09:21: CME NY START, PROSES PENAMBAHAN KETINGGIAN TOWER, NEED REVISI IMB_x000a_06:09:21: CME PREPARATION_x000a_30:08:21: STO READY TO DECLARE_x000a_22:08:21: NEED REVIEW TNP ALITA_x000a_18:08:21: NEED REVIEW RNP HUWAWEI_x000a_16:08:21: 09:08:21 : SPK COLO RELEASED, ERM PROSES"/>
  </r>
  <r>
    <s v="JAMBESARI"/>
    <x v="3"/>
    <s v="SKP"/>
    <s v="112°43.36.52'E"/>
    <s v="8°4.26.83'S"/>
    <n v="50"/>
    <s v="60/130/320"/>
    <n v="2021"/>
    <x v="3"/>
    <s v="Dusun Ngembal RT 015 RW 04 Desa Ngembal Kec. Wajak Kab. Malang Jawa TimurKec. Wajak"/>
    <x v="0"/>
    <s v="JAW-JI-KPN-4407"/>
    <s v="NGEMBAL WAJAK"/>
    <x v="1"/>
    <x v="0"/>
    <x v="0"/>
    <s v="JATIM"/>
    <s v="Jawa Timur"/>
    <s v="Kab. Malang"/>
    <n v="6617454"/>
    <d v="2021-08-09T00:00:00"/>
    <m/>
    <n v="71"/>
    <x v="2"/>
    <d v="2021-09-08T00:00:00"/>
    <s v="W37-2021"/>
    <s v="Sep-2021"/>
    <d v="2021-09-07T00:00:00"/>
    <s v="W37-2021"/>
    <s v="Sep-2021"/>
    <d v="2021-10-30T00:00:00"/>
    <x v="23"/>
    <s v="Oct-2021"/>
    <d v="2021-10-30T00:00:00"/>
    <x v="20"/>
    <s v="Oct-2021"/>
    <s v="MW"/>
    <d v="2021-09-04T00:00:00"/>
    <m/>
    <s v="513020736952"/>
    <n v="6.6"/>
    <m/>
    <d v="2021-10-04T00:00:00"/>
    <m/>
    <m/>
    <d v="2021-10-19T00:00:00"/>
    <s v="W43-2021"/>
    <m/>
    <m/>
    <m/>
    <x v="2"/>
    <s v="21.RFI"/>
    <x v="13"/>
    <s v="17:10:21-29:09:21: SRFI, MINUS EXTEND TOWER_x000a_26-09:21-08:09:21: PONDASI OG, PARALEL PROSES PERLUASAN IW DAN REVISI IMB_x000a_06:09:21: CME PREPARATION_x000a_30:08:21:25:08:21:22:08:21: 18:08:21: READY TO DECLARE STO_x000a_16:08:21: NEED REVIEW CIVIL HTI_x000a_09:08:21: 04:08:21 : SPK COLO RELEASED, ERM PROSES"/>
  </r>
  <r>
    <s v="PULO"/>
    <x v="3"/>
    <s v="TB"/>
    <s v="112°30.15.48'E"/>
    <s v="7°18.1.37'S"/>
    <n v="50"/>
    <s v="80/235/295"/>
    <n v="2021"/>
    <x v="3"/>
    <s v="Jl Desa Tulung, RT 02 RW 01, Desa Tulung, Kecamatan Kedamean"/>
    <x v="0"/>
    <s v="JAW-JI-GSK-4332"/>
    <s v="KEDAMEAN TULUNG"/>
    <x v="1"/>
    <x v="0"/>
    <x v="0"/>
    <s v="JATIM"/>
    <s v="Jawa Timur"/>
    <s v="Kab. Gresik"/>
    <n v="6617456"/>
    <d v="2021-08-09T00:00:00"/>
    <m/>
    <n v="70"/>
    <x v="2"/>
    <d v="2021-09-08T00:00:00"/>
    <s v="W37-2021"/>
    <s v="Sep-2021"/>
    <d v="2021-09-07T00:00:00"/>
    <s v="W37-2021"/>
    <s v="Sep-2021"/>
    <d v="2021-10-30T00:00:00"/>
    <x v="23"/>
    <s v="Oct-2021"/>
    <d v="2021-10-30T00:00:00"/>
    <x v="20"/>
    <s v="Oct-2021"/>
    <s v="MW"/>
    <d v="2021-09-04T00:00:00"/>
    <m/>
    <s v="511812349935"/>
    <n v="6.6"/>
    <m/>
    <d v="2021-10-04T00:00:00"/>
    <m/>
    <d v="2021-10-19T00:00:00"/>
    <d v="2021-10-18T00:00:00"/>
    <s v="W43-2021"/>
    <m/>
    <m/>
    <m/>
    <x v="2"/>
    <s v="21.RFI"/>
    <x v="13"/>
    <s v="17:10:21-29:09:21: SRFI, MINUS EXTEND TOWER_x000a_26:09:21: ME OG, PARALEL REVISI IMB, DAN PERLUASAN IW EXTEND TOWER 3M_x000a_19:09:21:15:09:21: 13:09:21:08:09:21: ME OG_x000a_06:09:21: CME PREPARATION_x000a_30:08:21: STO READY TO DECLARE_x000a_22:08:21: NEED REVIEW TNP ALITA_x000a_18:08:21: NEED REVIEW RNP HUWAWEI_x000a_16:08:21: 09:08:21 : SPK COLO RELEASED, ERM PROSES"/>
  </r>
  <r>
    <s v="ANTAR JAYA"/>
    <x v="3"/>
    <s v="TB"/>
    <s v="114°41.39.05'E"/>
    <s v="2°52.46.67'S"/>
    <n v="62"/>
    <s v="135/185/320"/>
    <n v="2021"/>
    <x v="3"/>
    <s v="Jl. Anjir Telaran, RT/RW 02, Ds. Antarjaya, Kec. Marabahan, Kab. Barito Kuala, Kalimantan Selatan"/>
    <x v="0"/>
    <s v="KAL-KS-MRH-1116"/>
    <s v="ANTAR_JAYA"/>
    <x v="1"/>
    <x v="0"/>
    <x v="2"/>
    <s v="KALIMANTAN"/>
    <s v="Kalimantan Selatan"/>
    <s v="Kab. Barito Kuala"/>
    <n v="6617456"/>
    <d v="2021-08-09T00:00:00"/>
    <m/>
    <n v="83"/>
    <x v="2"/>
    <d v="2021-09-08T00:00:00"/>
    <s v="W37-2021"/>
    <s v="Sep-2021"/>
    <d v="2021-09-07T00:00:00"/>
    <s v="W37-2021"/>
    <s v="Sep-2021"/>
    <d v="2021-10-24T00:00:00"/>
    <x v="23"/>
    <s v="Oct-2021"/>
    <d v="2021-10-30T00:00:00"/>
    <x v="20"/>
    <s v="Oct-2021"/>
    <s v="MW"/>
    <d v="2021-10-04T00:00:00"/>
    <m/>
    <s v="221500569291"/>
    <n v="6.6"/>
    <m/>
    <d v="2021-10-04T00:00:00"/>
    <m/>
    <d v="2021-10-01T00:00:00"/>
    <d v="2021-10-31T00:00:00"/>
    <s v="W45-2021"/>
    <m/>
    <m/>
    <m/>
    <x v="2"/>
    <s v="21.RFI"/>
    <x v="13"/>
    <s v="31:10:21: RFI, WAIT FOR RFIN_x000a_27:10:21: NEED APPROVAL XL KONEKSI MULTIGUNA_x000a_24:10:21: MENUNGGU KONFIRMASI DARI PIHAK HTI TERKAIT KETERSEDIAAN PERANGKT (PLAN PLN MULTIGUNA)_x000a_20:10:21-10:10:21: SRFI, PROSES CONNECT PLN, PLAN PLN CONNECT 26 OCT_x000a_06:10:21: STO DECLARE 4 OCT, PROSES PLN CONNECTION_x000a_04:10:21-29:09:21: ME OG_x000a_26:09:21-19:09:21: PONDASI BTS OG_x000a_15:09:21: PREPARE CME, MATERIAL ON DELIVERY_x000a_13:09:21: 06:09:21: READY TO DECLARE STO_x000a_30:08:21: 22:08:21: NEED REVIEW TNP ALITA_x000a_18:08:21: NEED REVIEW RNP HUWAWEI_x000a_16:08:21: 09:08:21 : SPK COLO RELEASED, ERM PROSES"/>
  </r>
  <r>
    <s v="SKP UNISMUH EX PLE2"/>
    <x v="3"/>
    <s v="SKP"/>
    <s v="119°52.56.78'E"/>
    <s v="0°52.22.12'S"/>
    <n v="40"/>
    <s v="60/150/250"/>
    <n v="2021"/>
    <x v="3"/>
    <s v="Kampus Unismuh, Jl. Hangtuah Kec.Palu Timur Kota Palu"/>
    <x v="0"/>
    <s v="SUL-ST-PAL-1124"/>
    <s v="MANTIKULORE_TALISE"/>
    <x v="1"/>
    <x v="0"/>
    <x v="0"/>
    <s v="SULAWESI"/>
    <s v="Sulawesi Tengah"/>
    <s v="Kota Palu"/>
    <n v="6617454"/>
    <d v="2021-08-09T00:00:00"/>
    <m/>
    <n v="66"/>
    <x v="2"/>
    <d v="2021-09-08T00:00:00"/>
    <s v="W37-2021"/>
    <s v="Sep-2021"/>
    <d v="2021-09-07T00:00:00"/>
    <s v="W37-2021"/>
    <s v="Sep-2021"/>
    <d v="2021-10-28T00:00:00"/>
    <x v="23"/>
    <s v="Oct-2021"/>
    <d v="2021-10-28T00:00:00"/>
    <x v="20"/>
    <s v="Oct-2021"/>
    <s v="MW"/>
    <d v="2021-10-04T00:00:00"/>
    <m/>
    <s v="312101265485"/>
    <n v="6.6"/>
    <m/>
    <d v="2021-10-04T00:00:00"/>
    <m/>
    <m/>
    <d v="2021-10-14T00:00:00"/>
    <s v="W42-2021"/>
    <m/>
    <m/>
    <m/>
    <x v="2"/>
    <s v="21.RFI"/>
    <x v="13"/>
    <s v="13:10:21-29:09:21: SRFI, BP PAID_x000a_26:09:21-22:09:21: ME OG_x000a_13:09:21: CME PREPARATION_x000a_08:09:21: READY TO DECLARE STO_x000a_30:08:21:22:08:21: NEED REVIEW TNP ALITA_x000a_18:08:21: NEED REVIEW RNP HUWAWEI_x000a_16:08:21: 09:08:21 : SPK COLO RELEASED, ERM PROSES"/>
  </r>
  <r>
    <s v="DENPASARTIMUR_SUMERTAKAJA"/>
    <x v="6"/>
    <s v="TB"/>
    <s v="115°13.54.94'E"/>
    <s v="8°38.33.39'S"/>
    <n v="30"/>
    <s v="60/170/290"/>
    <n v="2021"/>
    <x v="11"/>
    <s v="JL. Turi Gg Umasari No.2 Br Tegalkuwalon Desa Sumerta Kaja Kec Denpasar Timur Kota Denpasar"/>
    <x v="0"/>
    <s v="BAL-BA-DPR-1519"/>
    <s v="DENPASARTIMUR_SUMERTAKAJA"/>
    <x v="0"/>
    <x v="0"/>
    <x v="0"/>
    <s v="BALINUSRA"/>
    <s v="Bali"/>
    <s v="Kota Denpasar"/>
    <n v="6617429"/>
    <d v="2021-08-05T00:00:00"/>
    <m/>
    <n v="85"/>
    <x v="2"/>
    <d v="2022-01-02T00:00:00"/>
    <s v="W02-2022"/>
    <s v="Jan-2022"/>
    <d v="2021-12-12T00:00:00"/>
    <s v="W51-2021"/>
    <s v="Dec-2021"/>
    <d v="2021-10-30T00:00:00"/>
    <x v="23"/>
    <s v="Oct-2021"/>
    <d v="2021-10-30T00:00:00"/>
    <x v="20"/>
    <s v="Oct-2021"/>
    <s v="MW"/>
    <s v=""/>
    <m/>
    <n v="551004998418"/>
    <n v="6.6"/>
    <m/>
    <d v="2021-10-02T00:00:00"/>
    <m/>
    <m/>
    <d v="2021-10-29T00:00:00"/>
    <s v="W44-2021"/>
    <m/>
    <m/>
    <m/>
    <x v="2"/>
    <s v="21.RFI"/>
    <x v="13"/>
    <s v="27:10:21: SRFI, PROSES ISDP OG_x000a_23:10:21: ERECTION OG -2 SECTION, PLAN RFI 29 OCT 21_x000a_20:10:21-17:10:21: ERECTION OG, NEED SK PLN_x000a_13:10:21: CURRING TIME OG, PLAN ERECTION 23 OCT NEED SK PLN_x000a_10:10:21: EXCAVATION DONE, REBARRING OG, PLAN PENGECORAN W3 OCT NEED SK PLN_x000a_06:10:21:STO DECLARE, EXCAVATION OG PLAN REBARRING 15 OCT 2021_x000a_04:10:21: NY CME WAITING PERMIT_x000a_26:09:21: APD PROSES, PLAN CME START 30 SEP_x000a_22:09:21: 19:09:21: REKOM CLEAR PLAN 21 SEP _x000a_15:09:21: REALISASI REKOM LURAH CAMAT, PARALEL PROSES APD PERCEPATAN_x000a_13:09:13: SOILTEST DONE REQUEST, FU UNTUK JADWAL SOILTEST_x000a_08:09:21: IW CLEAR, PLAN SOILTEST 11 SEPT _x000a_01:09:21: 30:08:21: VALIDASI DONE, IW CLEAR, PROSES SOUNDING PERIJINAN TERKAIT TIPE TOWER YANG DIPERBOLEHKAN DIBANGUN DIDAERAH TERSEBUT_x000a_25:08:21: SUBMIT KANDIDAT C HUNTING SESUAI ARAHAN PAK RAHMAT, VALIDASI RNP OK, VALIDASI TNP OG_x000a_22:08:21: 18:08:21: KANDIDAT B NOK HASIL VALIDASI RNP, REHUNTING SESUAI ARAHAN KORDINAT PAK RAHMAT_x000a_16:08:21 : SUBMIT KANDIDAT B VALIDASI RNP &amp; TNP, KANDIDAT A GAGAL IW _x000a_10:08:21 : VALIDASI RNP &amp; TNP DONE, CANDIDAT A GO, PROSES BAN/BAK_x000a_09:08:21 : SPK NEW BUILD RELEASED, HUNTING PROSES"/>
  </r>
  <r>
    <s v="IBS NEGLASARI"/>
    <x v="2"/>
    <s v="TB"/>
    <s v="106°38.21.16'E"/>
    <s v="6°9.47.77'S"/>
    <n v="40"/>
    <s v="0/90/180/270"/>
    <n v="2021"/>
    <x v="14"/>
    <s v="Jl. Pembangunan VI, Kel. Karang Sari Kp. Karang Sari RT.1 RW.12 Kec. Neglasari, Kota Tangerang Prov. Banten"/>
    <x v="2"/>
    <s v="JAW-BT-TNG-1524"/>
    <s v="KARANGSARI PEMBANGUNAN RELIOCATION"/>
    <x v="1"/>
    <x v="0"/>
    <x v="2"/>
    <s v="JABODETABEK"/>
    <s v="Banten"/>
    <s v="Kota Tangerang"/>
    <n v="6617648"/>
    <d v="2021-09-24T00:00:00"/>
    <m/>
    <n v="33"/>
    <x v="1"/>
    <d v="2021-10-24T00:00:00"/>
    <s v="W44-2021"/>
    <s v="Oct-2021"/>
    <s v="TBD"/>
    <s v="TBD"/>
    <s v="TBD"/>
    <d v="2021-11-15T00:00:00"/>
    <x v="36"/>
    <s v="Nov-2021"/>
    <d v="2021-11-15T00:00:00"/>
    <x v="33"/>
    <s v="Nov-2021"/>
    <s v="MW"/>
    <d v="2021-10-04T00:00:00"/>
    <m/>
    <n v="566101065949"/>
    <n v="6.6"/>
    <m/>
    <d v="2021-10-01T00:00:00"/>
    <m/>
    <m/>
    <d v="2021-10-27T00:00:00"/>
    <s v="W44-2021"/>
    <m/>
    <m/>
    <m/>
    <x v="2"/>
    <s v="21.RFI"/>
    <x v="13"/>
    <s v="27:10:21: RFIN_x000a_24:10:21-17:10:21: ME OG_x000a_13:10:21: PONDASI RBS BTS OG_x000a_13:10:21-06:10:21: CME PREPARATION, PLAN INFOR DARI PAK HAKIM HANYA SAMPAI SRFI_x000a_26:09:21: SPK NEW RELEASED, ERM PROSES"/>
  </r>
  <r>
    <s v="TBG_DSANJIRKALAMPAN"/>
    <x v="6"/>
    <s v="TB"/>
    <s v="114°18.31.46'E"/>
    <s v="2°47.35.41'S"/>
    <n v="50"/>
    <s v="130/230/320"/>
    <n v="2021"/>
    <x v="11"/>
    <s v="Jl. Pangkalima Kapang, RT/RW 08/- Desa Anjir Kalampan Kec. Kapuas Barat, Kab. Kapuas Prov. Kalimantan Tengah"/>
    <x v="0"/>
    <s v="KAL-KT-KLK-0426"/>
    <s v="KAPUAS_BARAT"/>
    <x v="1"/>
    <x v="0"/>
    <x v="2"/>
    <s v="KALIMANTAN"/>
    <s v="Kalimantan Tengah"/>
    <s v="Kab. Kapuas"/>
    <n v="6617642"/>
    <d v="2021-09-23T00:00:00"/>
    <m/>
    <n v="48"/>
    <x v="1"/>
    <d v="2021-10-23T00:00:00"/>
    <s v="W43-2021"/>
    <s v="Oct-2021"/>
    <s v="TBD"/>
    <s v="TBD"/>
    <s v="TBD"/>
    <d v="2021-11-02T00:00:00"/>
    <x v="40"/>
    <s v="Nov-2021"/>
    <d v="2021-11-08T00:00:00"/>
    <x v="26"/>
    <s v="Nov-2021"/>
    <s v="MW"/>
    <d v="2021-10-04T00:00:00"/>
    <m/>
    <n v="225100184795"/>
    <n v="6.6"/>
    <m/>
    <d v="2021-10-01T00:00:00"/>
    <m/>
    <m/>
    <d v="2021-11-10T00:00:00"/>
    <s v="W46-2021"/>
    <m/>
    <m/>
    <m/>
    <x v="2"/>
    <s v="21.RFI"/>
    <x v="13"/>
    <s v="10:11:21: RFIN_x000a_07:11:21-31:10:21: RFI, WAIT FOR RFIN, PLAN RFIN 8 NOV _x000a_27:10:21: SRFI, PLAN RFI 29 OCT_x000a_24:10:21: SRFI, PLAN CONNECT 26 OCT_x000a_20:10:21-17:10:21: RBS BTS FOUNDATION PLAN ME GROUNDING 25 OCT_x000a_13:10:21-06:10:21: CME PREPARATION_x000a_04:10:21-26:09:21: SPK NEW RELEASED, ERM PROSES"/>
  </r>
  <r>
    <s v="MEKAR JAYA"/>
    <x v="6"/>
    <s v="SKP"/>
    <s v="116°3.23.26'E"/>
    <s v="2°55.40.22'S"/>
    <n v="50"/>
    <s v="20/180/315"/>
    <n v="2021"/>
    <x v="11"/>
    <s v="Jl. Ratu Intan I Batu Gantang, Desa Bangkalaan Plelayu Rt 02 RW 01 Kec. Kelumpang Hulu, Kab. Kotabaru Prov. Kalimantan Selatan"/>
    <x v="0"/>
    <s v="KAL-KS-KBR-0981"/>
    <s v="KELUMPANG_HULU"/>
    <x v="1"/>
    <x v="0"/>
    <x v="2"/>
    <s v="KALIMANTAN"/>
    <s v="Kalimantan Selatan"/>
    <s v="Kab. Kotabaru"/>
    <n v="6617641"/>
    <d v="2021-09-23T00:00:00"/>
    <m/>
    <n v="42"/>
    <x v="1"/>
    <d v="2021-10-23T00:00:00"/>
    <s v="W43-2021"/>
    <s v="Oct-2021"/>
    <s v="TBD"/>
    <s v="TBD"/>
    <s v="TBD"/>
    <d v="2021-11-02T00:00:00"/>
    <x v="40"/>
    <s v="Nov-2021"/>
    <d v="2021-11-04T00:00:00"/>
    <x v="36"/>
    <s v="Nov-2021"/>
    <s v="MW"/>
    <d v="2021-10-07T00:00:00"/>
    <m/>
    <n v="223200578803"/>
    <n v="6.6"/>
    <m/>
    <d v="2021-10-01T00:00:00"/>
    <m/>
    <m/>
    <d v="2021-11-04T00:00:00"/>
    <s v="W45-2021"/>
    <m/>
    <m/>
    <m/>
    <x v="2"/>
    <s v="21.RFI"/>
    <x v="13"/>
    <s v="04:11:21: RFIN_x000a_03:11:21-31:10:21: RFI, NEED RFIN, PLAN RFIN 4 NOV _x000a_27:10:21: SRFI, ISSUE KWH KOSONG PLAN RFI W1 NOV_x000a_24:10:21: CME DONE, SRFI, ISSUE KWH KOSONG PLAN MULTIGUNA 2 NOV_x000a_20:10:21-17:10:21: RBS BTS FOUNDATION PLAN ME GROUNDING 23 OCT_x000a_13:10:21-06:10:21: CME PREPARATION_x000a_04:10:21-26:09:21: SPK NEW RELEASED, ERM PROSES"/>
  </r>
  <r>
    <s v="TBG GM DESA BANGKALANMELAYU"/>
    <x v="6"/>
    <s v="TB"/>
    <s v="115°17.2.65'E"/>
    <s v="2°51.33.05'S"/>
    <n v="60"/>
    <s v="25/90/225"/>
    <n v="2021"/>
    <x v="11"/>
    <s v="Jl. H. Busra, Desa Malutu Rt.02 Rw.I Kec. Padang Batung, Kab. Hulu Sungai Selatan Prov. Kalimantan Selatan"/>
    <x v="0"/>
    <s v="KAL-KS-KGN-0944"/>
    <s v="PADANG_BATUNG"/>
    <x v="1"/>
    <x v="0"/>
    <x v="2"/>
    <s v="KALIMANTAN"/>
    <s v="Kalimantan Selatan"/>
    <s v="Kab. Hulu Sungai Selatan"/>
    <n v="6617642"/>
    <d v="2021-09-23T00:00:00"/>
    <m/>
    <n v="39"/>
    <x v="1"/>
    <d v="2021-10-23T00:00:00"/>
    <s v="W43-2021"/>
    <s v="Oct-2021"/>
    <s v="TBD"/>
    <s v="TBD"/>
    <s v="TBD"/>
    <d v="2021-11-02T00:00:00"/>
    <x v="40"/>
    <s v="Nov-2021"/>
    <d v="2021-11-02T00:00:00"/>
    <x v="36"/>
    <s v="Nov-2021"/>
    <s v="MW"/>
    <d v="2021-10-07T00:00:00"/>
    <m/>
    <n v="222200235589"/>
    <n v="6.6"/>
    <m/>
    <d v="2021-10-01T00:00:00"/>
    <m/>
    <d v="2021-11-01T00:00:00"/>
    <d v="2021-11-01T00:00:00"/>
    <s v="W45-2021"/>
    <m/>
    <m/>
    <m/>
    <x v="2"/>
    <s v="21.RFI"/>
    <x v="13"/>
    <s v="01:11:21: RFIN_x000a_31:10:21: RFI, WAIT FOR RFIN_x000a_27:10:21: SRFI, ISSUE KWH KOSONG PLAN RFI W1 NOV _x000a_24:10:21: SRFI, ISSUE KWH KOSONG PLAN MULTIGUNA 2 NOV_x000a_20:10:21-17:10:21: RBS BTS FOUNDATION PLAN ME GROUNDING 25 OCT_x000a_13:10:21-06:10:21: CME PREPARATION_x000a_04:10:21-26:09:21: SPK NEW RELEASED, ERM PROSES"/>
  </r>
  <r>
    <s v="GUNUNG MAS KATINGAN"/>
    <x v="6"/>
    <s v="SKP"/>
    <s v="113°6.0.36'E"/>
    <s v="1°26.2.69'S"/>
    <n v="40"/>
    <s v="0/200/280"/>
    <n v="2021"/>
    <x v="11"/>
    <s v="Jl. Dibun Isar RT.006 RW.002 Desa Samba Katung Kec.Katingan Tengah Kab.Katingan Prov.Kalsel"/>
    <x v="0"/>
    <s v="KAL-KT-KSN-0434"/>
    <s v="KATINGAN_TENGAH"/>
    <x v="1"/>
    <x v="0"/>
    <x v="2"/>
    <s v="KALIMANTAN"/>
    <s v="Kalimantan Tengah"/>
    <s v="Kab. Katingan"/>
    <n v="6617641"/>
    <d v="2021-09-23T00:00:00"/>
    <m/>
    <n v="37"/>
    <x v="1"/>
    <d v="2021-10-23T00:00:00"/>
    <s v="W43-2021"/>
    <s v="Oct-2021"/>
    <s v="TBD"/>
    <s v="TBD"/>
    <s v="TBD"/>
    <d v="2021-11-02T00:00:00"/>
    <x v="40"/>
    <s v="Nov-2021"/>
    <d v="2021-11-02T00:00:00"/>
    <x v="36"/>
    <s v="Nov-2021"/>
    <s v="MW"/>
    <d v="2021-10-04T00:00:00"/>
    <m/>
    <s v="224200225871"/>
    <n v="6.6"/>
    <m/>
    <d v="2021-10-01T00:00:00"/>
    <m/>
    <m/>
    <d v="2021-10-30T00:00:00"/>
    <s v="W44-2021"/>
    <m/>
    <m/>
    <m/>
    <x v="2"/>
    <s v="21.RFI"/>
    <x v="13"/>
    <s v="27:10:21: SRFI, KWH KOSONG PLAN RFI W1 NOV_x000a_24:10:21: SRFI, KWH KOSONG PLAN MULTIGUNA 2 NOV_x000a_20:10:21-17:10:21: RBS BTS FOUNDATION PLAN ME GROUNDING 25 OCT_x000a_13:10:21-06:10:21: CME PREPARATION_x000a_04:10:21-26:09:21: SPK NEW RELEASED, ERM PROSES"/>
  </r>
  <r>
    <s v="TBG DESA SIDOREJO"/>
    <x v="6"/>
    <s v="TB"/>
    <s v="114°24.17.68'E"/>
    <s v="3°11.51.32'S"/>
    <n v="40"/>
    <s v="60/200/270"/>
    <n v="2021"/>
    <x v="11"/>
    <s v="Desa Siderejo RT 006/002 Kec. Tamban Catur, Kab. Kapuas Prov. Kalimantan Tengah"/>
    <x v="0"/>
    <s v="KAL-KT-KLK-0425"/>
    <s v="TAMBAN_CATUR"/>
    <x v="1"/>
    <x v="0"/>
    <x v="2"/>
    <s v="KALIMANTAN"/>
    <s v="Kalimantan Tengah"/>
    <s v="Kab. Kapuas"/>
    <n v="6617642"/>
    <d v="2021-09-23T00:00:00"/>
    <m/>
    <n v="37"/>
    <x v="1"/>
    <d v="2021-10-23T00:00:00"/>
    <s v="W43-2021"/>
    <s v="Oct-2021"/>
    <s v="TBD"/>
    <s v="TBD"/>
    <s v="TBD"/>
    <d v="2021-11-02T00:00:00"/>
    <x v="40"/>
    <s v="Nov-2021"/>
    <d v="2021-10-30T00:00:00"/>
    <x v="20"/>
    <s v="Oct-2021"/>
    <s v="MW"/>
    <d v="2021-10-04T00:00:00"/>
    <m/>
    <s v="225000369738"/>
    <n v="6.6"/>
    <m/>
    <d v="2021-10-01T00:00:00"/>
    <m/>
    <m/>
    <d v="2021-10-30T00:00:00"/>
    <s v="W44-2021"/>
    <m/>
    <m/>
    <m/>
    <x v="2"/>
    <s v="21.RFI"/>
    <x v="13"/>
    <s v="27:10:21-24:10:21: SRFI, PLAN CONNECT 28 OCT_x000a_20:10:21-17:10:21: RBS BTS FOUNDATION PLAN ME GROUNDING 24 OCT_x000a_13:10:21-06:10:21: CME PREPARATION_x000a_04:10:21-26:09:21: SPK NEW RELEASED, ERM PROSES"/>
  </r>
  <r>
    <s v="TULUNG_PON"/>
    <x v="6"/>
    <s v="SMI"/>
    <s v="111°22.27.48'E"/>
    <s v="7°49.19.74'S"/>
    <n v="50"/>
    <s v="60/135/225"/>
    <n v="2021"/>
    <x v="1"/>
    <s v="Desa Tulung Kec.Sampung, Kab.Ponorogo Prov.Jawa Timur"/>
    <x v="0"/>
    <s v="JAW-JI-PNG-4300"/>
    <s v="SAMPUNG_TULUNG"/>
    <x v="1"/>
    <x v="0"/>
    <x v="0"/>
    <s v="JAWA TIMUR"/>
    <s v="Jawa Timur"/>
    <s v="Kab. Ponorogo"/>
    <n v="6617627"/>
    <d v="2021-09-17T00:00:00"/>
    <m/>
    <n v="30"/>
    <x v="4"/>
    <d v="2021-10-17T00:00:00"/>
    <s v="W43-2021"/>
    <s v="Oct-2021"/>
    <s v="TBD"/>
    <s v="TBD"/>
    <s v="TBD"/>
    <d v="2021-10-17T00:00:00"/>
    <x v="29"/>
    <s v="Oct-2021"/>
    <d v="2021-10-17T00:00:00"/>
    <x v="25"/>
    <s v="Oct-2021"/>
    <s v="MW"/>
    <d v="2021-10-04T00:00:00"/>
    <m/>
    <n v="515402547522"/>
    <m/>
    <m/>
    <d v="2021-10-01T00:00:00"/>
    <m/>
    <m/>
    <d v="2021-10-17T00:00:00"/>
    <s v="W43-2021"/>
    <m/>
    <m/>
    <m/>
    <x v="2"/>
    <s v="21.RFI"/>
    <x v="13"/>
    <s v="20:10:21-13:10:21: SRFI_x000a_13:10:21-04:10:21: CME PREPARATION"/>
  </r>
  <r>
    <s v="PAMALONGAN"/>
    <x v="6"/>
    <s v="SKP"/>
    <s v="114°52.40.48'E"/>
    <s v="3°49.49.94'S"/>
    <n v="39"/>
    <s v="45/240/320"/>
    <n v="2021"/>
    <x v="11"/>
    <s v="Desa Pemalongan RT. 04 RW. 02 Kec. Bajuin, Kab. Tanah Laut Prov. Kalimantan Selatan"/>
    <x v="0"/>
    <s v="KAL-KS-PLI-0982"/>
    <s v="BATUAMPAR_DAMAR_LIMA"/>
    <x v="1"/>
    <x v="0"/>
    <x v="2"/>
    <s v="KALIMANTAN"/>
    <s v="Kalimantan Selatan"/>
    <s v="Kab. Tanah Laut"/>
    <n v="6617641"/>
    <d v="2021-09-23T00:00:00"/>
    <m/>
    <n v="38"/>
    <x v="1"/>
    <d v="2021-10-23T00:00:00"/>
    <s v="W43-2021"/>
    <s v="Oct-2021"/>
    <s v="TBD"/>
    <s v="TBD"/>
    <s v="TBD"/>
    <d v="2021-11-02T00:00:00"/>
    <x v="40"/>
    <s v="Nov-2021"/>
    <d v="2021-11-02T00:00:00"/>
    <x v="36"/>
    <s v="Nov-2021"/>
    <s v="MW"/>
    <d v="2021-10-07T00:00:00"/>
    <m/>
    <m/>
    <m/>
    <m/>
    <d v="2021-09-30T00:00:00"/>
    <m/>
    <m/>
    <d v="2021-10-31T00:00:00"/>
    <s v="W45-2021"/>
    <m/>
    <m/>
    <m/>
    <x v="2"/>
    <s v="21.RFI"/>
    <x v="13"/>
    <s v="31:10:21: RFI, WAIT FOR RFIN_x000a_27:10:21: SRFI, ISSUE KWH KOSONG PLAN RFI W1 NOV_x000a_24:10:21: SRFI, ISSUE KWH KOSONG PLAN MULTIGUNA 2 NOV_x000a_20:10:21-17:10:21: RBS BTS FOUNDATION PLAN ME GROUNDING 25 OCT_x000a_13:10:21-06:10:21: CME PREPARATION_x000a_04:10:21-26:09:21: SPK NEW RELEASED, ERM PROSES"/>
  </r>
  <r>
    <s v="HOTEL VISTA"/>
    <x v="2"/>
    <s v=""/>
    <s v="103°59.40.2'E"/>
    <s v="1°6.40.32'N"/>
    <n v="50"/>
    <s v="100/260/340"/>
    <n v="2021"/>
    <x v="14"/>
    <s v="Jl. Gajah Mada Km.9 Skp Southlinks Country Club &amp; Golf Resort Sei Ladi Sekupang Batam"/>
    <x v="1"/>
    <s v="SUM-KR-BTM-0618"/>
    <s v="TIBAN KAMPUNG RELOCATION 2"/>
    <x v="1"/>
    <x v="0"/>
    <x v="1"/>
    <s v="SUMBAGTENG"/>
    <s v="Kepulauan Riau"/>
    <s v="Kota Batam"/>
    <n v="6617608"/>
    <d v="2021-09-08T00:00:00"/>
    <m/>
    <n v="188"/>
    <x v="0"/>
    <d v="2021-10-08T00:00:00"/>
    <s v="W41-2021"/>
    <s v="Oct-2021"/>
    <s v="TBD"/>
    <s v="TBD"/>
    <s v="TBD"/>
    <d v="2022-03-31T00:00:00"/>
    <x v="1"/>
    <s v="Mar-2022"/>
    <d v="2022-03-31T00:00:00"/>
    <x v="1"/>
    <s v="Mar-2022"/>
    <s v="MW"/>
    <s v="DONE"/>
    <m/>
    <m/>
    <m/>
    <m/>
    <d v="2021-09-30T00:00:00"/>
    <m/>
    <d v="2021-11-18T00:00:00"/>
    <d v="2022-03-15T00:00:00"/>
    <s v="W12-2022"/>
    <m/>
    <m/>
    <s v="CME"/>
    <x v="2"/>
    <s v="21.RFI"/>
    <x v="13"/>
    <s v="15:03:22: RFIN_x000a_13:03:22-10:03:22: OG CONNECT PLN, XL CONFIRM TANPA PKS_x000a_09:03:22-11:02:22: XL MEMINTA CONTOH INVOICE, OG COLLECT CONTOH INVOICE &amp; SURAT PERNYATAAN DARI BM_x000a_09:02:22-06:02:22: ON PROCESS PKS DENGAN BM, NAMUN BM MENOLAK ADANYA PKS &amp; BA, HANYA MEMBUTUHKAN INFO UNTUK INVOICING SAJA TETAPI XL TIDAK MAU JIKA HANYA INVOICE SAJA, PAK IMAM NY CONFIRM SINCE 02 FEB 22_x000a_02:02:22-16:01:22: ON PROCESS PKS DENGAN BM PIHAK HOTEL_x000a_12:01:22-27:12:21: PAK ROY CONFIRM CONNECT PLN 15 JAN 2022 &amp; PARALEL BAK CORPORATE UNTUK PLN BY CORPORATE_x000a_26:12:21-08:12:21: WAIT ARAHAN DARI PAK ROY UNTUK PROCESS CONNECTION PLN KARENA MENUNGGU MATERIAL SIAP_x000a_08:12:21: XL GO CONFIRM HARGA PLN CORPORATE, OG PLN CONNECTION_x000a_07:12:21-31:10:21: SRFI, WAIT CONFIRM XL HARGA PLN CORPORATE_x000a_27:10:21 - 24:10:21: SRFI, NEGOSIASI DENGAN PIHAK HOTEL TERKAIT HARGA PER KWH UNTUK CONNECT PLN_x000a_20:10:21-13:10:21: ME GROUNDING OG, PLAN SRFI 15 OCT PEKERJAAN SAMAPAI SRFI DAHULU_x000a_06:10:21: CME PREPARATION_x000a_04:10:21: STO DECLARE 30 SEP 2021_x000a_22:09:21:19:09:21:15:09:21: 13:09:21: ERM PROSES"/>
  </r>
  <r>
    <s v="2016_TKD BILOK 11"/>
    <x v="6"/>
    <s v="TB"/>
    <s v="115°11.28.21'E"/>
    <s v="8°42.37.69'S"/>
    <n v="20"/>
    <s v="0/140/260"/>
    <n v="2021"/>
    <x v="1"/>
    <s v="Jl. Taman Pancing, Kota Denpasar Prov. Bali"/>
    <x v="0"/>
    <s v="BAL-BA-DPR-1511"/>
    <s v="SOUTH_GLOGOR_CARIK_RELOCATION"/>
    <x v="1"/>
    <x v="0"/>
    <x v="0"/>
    <s v="BALINUSRA"/>
    <s v="Bali"/>
    <s v="Kota Denpasar"/>
    <n v="6617594"/>
    <d v="2021-09-07T00:00:00"/>
    <m/>
    <n v="56"/>
    <x v="1"/>
    <d v="2021-10-07T00:00:00"/>
    <s v="W41-2021"/>
    <s v="Oct-2021"/>
    <s v="TBD"/>
    <s v="TBD"/>
    <s v="TBD"/>
    <d v="2021-10-14T00:00:00"/>
    <x v="38"/>
    <s v="Oct-2021"/>
    <d v="2021-11-10T00:00:00"/>
    <x v="26"/>
    <s v="Nov-2021"/>
    <s v="MW"/>
    <s v=""/>
    <m/>
    <n v="551400481716"/>
    <n v="6.6"/>
    <m/>
    <d v="2021-09-22T00:00:00"/>
    <m/>
    <m/>
    <d v="2021-11-02T00:00:00"/>
    <s v="W45-2021"/>
    <m/>
    <m/>
    <m/>
    <x v="2"/>
    <s v="21.RFI"/>
    <x v="13"/>
    <s v="02:11:21: RFIN_x000a_30:10:21: RFI, WAIT FOR RFIN_x000a_27:10:21: PEMASANGAN PANEL KWH &amp; CONNECT PLN OG _x000a_26:10:21: ME OG _x000a_24:10:21-20:10:21: PROSES FABRIKASI PERKUATAN TOWER, PLAN DONE W3 OCT, PLAN RFI END OF OCT_x000a_17:10:21-06:10:21: PROSES PERKUATAN POLE_x000a_04:10:21: CME PREPARATION"/>
  </r>
  <r>
    <s v="LAMPER KIDUL 1"/>
    <x v="6"/>
    <s v="TB"/>
    <s v="110°26.19.28'E"/>
    <s v="7°0.13.82'S"/>
    <n v="18"/>
    <s v="10/120/220"/>
    <n v="2021"/>
    <x v="1"/>
    <s v="Jl. Jeruk Raya No.7, Kec. Semarang Selatan, Kota Semarang Prov. Jawa Tengah"/>
    <x v="2"/>
    <s v="JAW-JT-SMG-0621"/>
    <s v="RAMBUTAN RAYA LAMPERLOR"/>
    <x v="1"/>
    <x v="0"/>
    <x v="2"/>
    <s v="JATENG"/>
    <s v="Jawa Tengah"/>
    <s v="Kota Semarang"/>
    <n v="6617535"/>
    <d v="2021-08-24T00:00:00"/>
    <m/>
    <n v="49"/>
    <x v="1"/>
    <d v="2021-09-23T00:00:00"/>
    <s v="W39-2021"/>
    <s v="Sep-2021"/>
    <d v="2021-09-24T00:00:00"/>
    <s v="W39-2021"/>
    <s v="Sep-2021"/>
    <d v="2021-09-24T00:00:00"/>
    <x v="41"/>
    <s v="Sep-2021"/>
    <d v="2021-10-18T00:00:00"/>
    <x v="25"/>
    <s v="Oct-2021"/>
    <s v="MW"/>
    <d v="2021-09-08T00:00:00"/>
    <m/>
    <s v="523013628582"/>
    <n v="7.7"/>
    <m/>
    <d v="2021-09-14T00:00:00"/>
    <m/>
    <m/>
    <d v="2021-10-12T00:00:00"/>
    <s v="W42-2021"/>
    <m/>
    <m/>
    <m/>
    <x v="2"/>
    <s v="21.RFI"/>
    <x v="13"/>
    <s v="10:10:21-10:10:21: SRFI, BPUJL PAID_x000a_26:09:21-30:08:21: NEED REVIEW RND EID_x000a_25:08:21: SPK COLO RELEASED, SUBMIT ERM PROSES"/>
  </r>
  <r>
    <s v="JANGLI 2"/>
    <x v="6"/>
    <s v="MSI"/>
    <s v="110°25.39.22'E"/>
    <s v="7°2.24.11'S"/>
    <n v="20"/>
    <s v="80/225/350"/>
    <n v="2021"/>
    <x v="1"/>
    <s v="Jl. Bukit Khayangan No.2 Kel. Ngesrep Kec. Banyumanik, Kota Semarang Prov. Jawa Tengah"/>
    <x v="2"/>
    <s v="JAW-JT-SMG-0619"/>
    <s v="NGESREP BANYUMANIK"/>
    <x v="1"/>
    <x v="0"/>
    <x v="2"/>
    <s v="JATENG"/>
    <s v="Jawa Tengah"/>
    <s v="Kota Semarang"/>
    <n v="6617478"/>
    <d v="2021-08-12T00:00:00"/>
    <m/>
    <n v="57"/>
    <x v="1"/>
    <d v="2021-09-11T00:00:00"/>
    <s v="W37-2021"/>
    <s v="Sep-2021"/>
    <d v="2021-09-10T00:00:00"/>
    <s v="W37-2021"/>
    <s v="Sep-2021"/>
    <d v="2021-09-30T00:00:00"/>
    <x v="37"/>
    <s v="Sep-2021"/>
    <d v="2021-10-08T00:00:00"/>
    <x v="37"/>
    <s v="Oct-2021"/>
    <s v="MW"/>
    <d v="2021-09-08T00:00:00"/>
    <m/>
    <s v="523041096366"/>
    <n v="7.7"/>
    <m/>
    <d v="2021-09-13T00:00:00"/>
    <m/>
    <m/>
    <d v="2021-10-08T00:00:00"/>
    <s v="W41-2021"/>
    <m/>
    <m/>
    <m/>
    <x v="2"/>
    <s v="21.RFI"/>
    <x v="13"/>
    <s v="06:10:21: SRFI, PROSES REGISTRASI PLN, PLAN CONNECT 8 OCT 2021_x000a_26:09:21: ME OG_x000a_19:09:21: PONDASI BTS OG_x000a_15:09:21: 13:09:21: STO DECLARE 13 SEP, CME PREPARATION_x000a_06:09:21: 30:08:21: 22:08:21: 18:08:21: ERM PROSES, NEED REVIEW RNP EID_x000a_16:08:21: 08:12:2021 : SPK COLO RELEASED, SUBMIT ERM PROSES"/>
  </r>
  <r>
    <s v="IBS SEMBAYAT"/>
    <x v="6"/>
    <s v="TB"/>
    <s v="112°34.26.22'E"/>
    <s v="7°4.12.86'S"/>
    <n v="53"/>
    <s v="0/170/180"/>
    <n v="2021"/>
    <x v="11"/>
    <s v="Jl. Pendopo, Desa Sembayat RT.19 RW.04 Kec.Manyar, Kab.Gresik Prov.Jawa Timur"/>
    <x v="0"/>
    <s v="JAW-JI-GSK-4326"/>
    <s v="MANYAR_GRESIK"/>
    <x v="1"/>
    <x v="0"/>
    <x v="0"/>
    <s v="JATIM"/>
    <s v="Jawa Timur"/>
    <s v="Kab. Gresik"/>
    <n v="6617584"/>
    <d v="2021-09-02T00:00:00"/>
    <m/>
    <n v="34"/>
    <x v="1"/>
    <d v="2021-10-02T00:00:00"/>
    <s v="W40-2021"/>
    <s v="Oct-2021"/>
    <d v="2021-10-02T00:00:00"/>
    <s v="W40-2021"/>
    <s v="Oct-2021"/>
    <d v="2021-10-08T00:00:00"/>
    <x v="39"/>
    <s v="Oct-2021"/>
    <d v="2021-10-10T00:00:00"/>
    <x v="38"/>
    <s v="Oct-2021"/>
    <s v="MW"/>
    <d v="2021-09-21T00:00:00"/>
    <m/>
    <s v="511201194981"/>
    <n v="6.6"/>
    <m/>
    <d v="2021-09-09T00:00:00"/>
    <m/>
    <m/>
    <d v="2021-10-06T00:00:00"/>
    <s v="W41-2021"/>
    <m/>
    <m/>
    <m/>
    <x v="2"/>
    <s v="21.RFI"/>
    <x v="13"/>
    <s v="04:10:21-29:09:21: POWER CONNECTION PROSES_x000a_22:09:21: 19:09:21: ME OG_x000a_13:09:21: STO DECLARE 9 SEP, CME PREPARATION_x000a_09:08:2021: NEED REVIEW TNP ALITA_x000a_09:01:2021: ERM PROSES"/>
  </r>
  <r>
    <s v="MALAUSMA_BANYUSARI"/>
    <x v="6"/>
    <s v="TB"/>
    <s v="108°15.10.51'E"/>
    <s v="7°2.37.55'S"/>
    <n v="50"/>
    <s v="0/120/50"/>
    <n v="2021"/>
    <x v="11"/>
    <s v="Dusun Malausma Kidul RT. 001/ 001 Desa Malausma Kec. Malausma Kabupaten Majalengka Provinsi Jawa Barat"/>
    <x v="0"/>
    <s v="JAW-JB-MJL-4124"/>
    <s v="MALAUSMA_BANYUSARI"/>
    <x v="0"/>
    <x v="0"/>
    <x v="2"/>
    <s v="JABAR"/>
    <s v="Jawa Barat"/>
    <s v="Kab. Majalengka"/>
    <n v="6617420"/>
    <d v="2021-08-03T00:00:00"/>
    <m/>
    <n v="87"/>
    <x v="2"/>
    <d v="2021-12-31T00:00:00"/>
    <s v="W53-2021"/>
    <s v="Dec-2021"/>
    <d v="2021-12-30T00:00:00"/>
    <s v="W53-2021"/>
    <s v="Dec-2021"/>
    <d v="2021-10-30T00:00:00"/>
    <x v="23"/>
    <s v="Oct-2021"/>
    <d v="2021-10-30T00:00:00"/>
    <x v="20"/>
    <s v="Oct-2021"/>
    <s v="MW"/>
    <d v="2021-09-07T00:00:00"/>
    <m/>
    <n v="535212664637"/>
    <n v="5.5"/>
    <m/>
    <d v="2021-09-07T00:00:00"/>
    <m/>
    <m/>
    <d v="2021-10-29T00:00:00"/>
    <s v="W44-2021"/>
    <m/>
    <m/>
    <m/>
    <x v="2"/>
    <s v="21.RFI"/>
    <x v="13"/>
    <s v="29:10:21: RFIN_x000a_27:10:21: ME OG, PLAN 29 OCT PLN CONNECT _x000a_23:10:21: ERECTION OG, PLAN RFI 31 OCT, CURRENTLY FU PLN KE ULP MAJALENGKA_x000a_20:10:21: CURRING TIME OG, PLAN ERECTION 25 OCT_x000a_17:10:21-13:10:21: REBARRING OG, PLAN PENGECORAN W3 OCT_x000a_06:10:21: EXCAVATION OG, PLAN REBARRING 10 OCT 2021_x000a_04:10:21: BOWPLANK OG, PLAN MULAI START GALIAN 6 OCT 2021_x000a_26:09:21: APD&amp;DESIGN RELEASED, PREPARE TIM CME, CME START 29 SEP 2021_x000a_22:09:21: PERGESERAN KANDIDAT DISEBABKAN PENOLAKAN WARGA, KANDIDAT SUBMIT SOILTEST OG_x000a_19:09:21: 15:09:21: 13:09:21: 08:09:21: POURING OG (PROSES STOP MENUNGGU KUNJUNGAN KEMENINFO)_x000a_06:09:21: PEMBESIAN OG_x000a_01:09:21: EXCAVATION OG_x000a_30:08:21: RFC _x000a_08:24:2021:22:08:21: PROSES REALISASI REKOM dan IW, PARALEL SOILTEST_x000a_18:08:21: PENGAJUAN KANDIDAT B, KANDIDAT A FAIL KARENA PERLUASAN DAERAH PERLUASAN BANGUNAN SEKOLAH_x000a_16:08:21: 10:08:21 : RNP TNP REVIEW DONE CANDIDAT A GO, PROSES NEGO IW OG_x000a_09:08:21 : SPK NEW BUILD RELEASED, UNDER RNP REVIEW"/>
  </r>
  <r>
    <s v="IBS KIDANGAN JEPON"/>
    <x v="6"/>
    <s v="TB"/>
    <s v="111°28.16.0'E"/>
    <s v="6°55.58.62'S"/>
    <n v="55"/>
    <s v="100/175/280"/>
    <n v="2021"/>
    <x v="1"/>
    <s v="Jl. Ngrenak RT.001 RW.03, Kelurahan Sonokulon, Kecamatan Todanan, Kabupaten Blora, Provinsi Jawa Tengah"/>
    <x v="2"/>
    <s v="JAW-JT-BLA-0138"/>
    <s v="SAMBONG_KAWENGAN"/>
    <x v="1"/>
    <x v="0"/>
    <x v="2"/>
    <s v="JATENG"/>
    <s v="Jawa Tengah"/>
    <s v="Kab. Blora"/>
    <n v="6617535"/>
    <d v="2021-08-24T00:00:00"/>
    <m/>
    <n v="81"/>
    <x v="2"/>
    <d v="2021-09-23T00:00:00"/>
    <s v="W39-2021"/>
    <s v="Sep-2021"/>
    <s v="TBD"/>
    <s v="TBD"/>
    <s v="TBD"/>
    <d v="2021-10-25T00:00:00"/>
    <x v="23"/>
    <s v="Oct-2021"/>
    <d v="2021-11-12T00:00:00"/>
    <x v="26"/>
    <s v="Nov-2021"/>
    <s v="MW"/>
    <d v="2021-11-22T00:00:00"/>
    <m/>
    <n v="520071607803"/>
    <n v="7.7"/>
    <m/>
    <d v="2021-09-06T00:00:00"/>
    <d v="2021-09-21T00:00:00"/>
    <m/>
    <d v="2021-11-13T00:00:00"/>
    <s v="W46-2021"/>
    <m/>
    <m/>
    <m/>
    <x v="2"/>
    <s v="21.RFI"/>
    <x v="13"/>
    <s v="13:11:21: RFIN _x000a_10:11:21: RFI, WAIT RFIN PLAN 11 NOV _x000a_07:11:21: BPUJL PAID, PLAN CONNECT PLN 10-11 NOV_x000a_03:11:21: PLAN CONNECT PLN 5 NOV_x000a_31:10:21-27:10:21: SRFI, PLAN W1 NOV, PROSES TANAM TIANG BY PLN OG, WAITING STAOR REGIST 3DAYS_x000a_24:10:21-13:10:21: SRFI, PROSES CONNECT PLN BY LL_x000a_06:09:21: STO DECLARE_x000a_30:08:21: 25:08:21: SPK COLO RELEASED, SUBMIT ERM PROSES"/>
  </r>
  <r>
    <s v="SANUR KAJA 10"/>
    <x v="6"/>
    <s v="TB"/>
    <s v="115°15.4.03'E"/>
    <s v="8°40.8.26'S"/>
    <n v="20"/>
    <s v="145/260/350"/>
    <n v="2021"/>
    <x v="11"/>
    <s v="Jl. Sedap Malam No.16 Kec. Denpasar Selatan, Kota Denpasar Prov. Bali"/>
    <x v="0"/>
    <s v="BAL-BA-DPR-1517"/>
    <s v="DENPASAR SELATAN_SANUR KAJA"/>
    <x v="1"/>
    <x v="0"/>
    <x v="0"/>
    <s v="BALINUSRA"/>
    <s v="Bali"/>
    <s v="Kota Denpasar"/>
    <n v="6617564"/>
    <d v="2021-08-27T00:00:00"/>
    <m/>
    <n v="40"/>
    <x v="1"/>
    <d v="2021-09-26T00:00:00"/>
    <s v="W40-2021"/>
    <s v="Sep-2021"/>
    <d v="2021-09-26T00:00:00"/>
    <s v="W40-2021"/>
    <s v="Sep-2021"/>
    <d v="2021-09-26T00:00:00"/>
    <x v="37"/>
    <s v="Sep-2021"/>
    <d v="2021-10-07T00:00:00"/>
    <x v="37"/>
    <s v="Oct-2021"/>
    <s v="MW"/>
    <d v="2021-09-07T00:00:00"/>
    <m/>
    <s v="551400476186"/>
    <n v="6.6"/>
    <m/>
    <d v="2021-09-03T00:00:00"/>
    <m/>
    <m/>
    <d v="2021-10-06T00:00:00"/>
    <s v="W41-2021"/>
    <m/>
    <m/>
    <m/>
    <x v="2"/>
    <s v="21.RFI"/>
    <x v="13"/>
    <s v="04:10:21-29:09:21: PROSES GALVANIS MOUNTING STAR, PLAN DONE 1 OCT, LANJUT INSTALASI MOUNTING 2 HARI_x000a_26:09:21: SRFI_x000a_22:09:21: 19:09:21: ME OG_x000a_15:09:21: 13:09:21: CME PREPARATION, FABRIKASI MOUNTING STAR_x000a_06:09:21: STO DECLARE 3 SEPT 2021, PREPARE TIM CME"/>
  </r>
  <r>
    <s v="MAMBAL_7"/>
    <x v="6"/>
    <s v="TB"/>
    <s v="115°14.6.0'E"/>
    <s v="8°32.57.12'S"/>
    <n v="20"/>
    <s v="90/190/280"/>
    <n v="2021"/>
    <x v="11"/>
    <s v="Jl. Kenanga, Desa Mekar Bhuwana, Abiansemal, Kab Badung"/>
    <x v="0"/>
    <s v="BAL-BA-MGW-1549"/>
    <s v="ABIANSEMAL_MEKAR BHUANA"/>
    <x v="1"/>
    <x v="0"/>
    <x v="0"/>
    <s v="BALINUSRA"/>
    <s v="Bali"/>
    <s v="Kab. Badung"/>
    <n v="6617564"/>
    <d v="2021-08-27T00:00:00"/>
    <m/>
    <n v="32"/>
    <x v="1"/>
    <d v="2021-09-26T00:00:00"/>
    <s v="W40-2021"/>
    <s v="Sep-2021"/>
    <d v="2021-09-26T00:00:00"/>
    <s v="W40-2021"/>
    <s v="Sep-2021"/>
    <d v="2021-09-26T00:00:00"/>
    <x v="37"/>
    <s v="Sep-2021"/>
    <d v="2021-09-26T00:00:00"/>
    <x v="39"/>
    <s v="Sep-2021"/>
    <s v="MW"/>
    <d v="2021-09-07T00:00:00"/>
    <m/>
    <n v="551103984464"/>
    <n v="6.6"/>
    <m/>
    <d v="2021-09-03T00:00:00"/>
    <m/>
    <m/>
    <d v="2021-09-28T00:00:00"/>
    <s v="W40-2021"/>
    <m/>
    <m/>
    <m/>
    <x v="2"/>
    <s v="21.RFI"/>
    <x v="13"/>
    <s v="26:09:21: SRFI_x000a_22:09:21:19:09:21: 15:09:21: ME DONE, MINUS MOUNTING &amp; PLN_x000a_13:09:21: PONDASO OG, PARALEL FABRIKASI MOUNTING STAR_x000a_06:09:21: STO DECLARE 3 SEPT 2021, PREPARE TIM CME"/>
  </r>
  <r>
    <s v="SEI SEMBILANG / DESA SIGAOL BARAT"/>
    <x v="6"/>
    <s v="TB"/>
    <s v="99°3.2.27'E"/>
    <s v="2°23.51.4'N"/>
    <n v="40"/>
    <s v="40/200/310"/>
    <n v="2021"/>
    <x v="11"/>
    <s v="Dusun Silima Kuta, Desa Sigaol Barat, Kec. Uluan, Kab. Toba Samosir, Prov. Sumatera Utara"/>
    <x v="0"/>
    <s v="SUM-SU-BLG-2136"/>
    <s v="SIGAOL_BARAT"/>
    <x v="1"/>
    <x v="0"/>
    <x v="1"/>
    <s v="SUMBAGUT"/>
    <s v="Sumatera Utara"/>
    <s v="Kab. Toba Samosir"/>
    <n v="6617547"/>
    <d v="2021-08-26T00:00:00"/>
    <m/>
    <n v="37"/>
    <x v="1"/>
    <d v="2021-09-25T00:00:00"/>
    <s v="W39-2021"/>
    <s v="Sep-2021"/>
    <d v="2021-09-25T00:00:00"/>
    <s v="W39-2021"/>
    <s v="Sep-2021"/>
    <d v="2021-09-25T00:00:00"/>
    <x v="41"/>
    <s v="Sep-2021"/>
    <d v="2021-09-25T00:00:00"/>
    <x v="40"/>
    <s v="Sep-2021"/>
    <s v="MW"/>
    <d v="2021-09-07T00:00:00"/>
    <m/>
    <s v="123100306398"/>
    <n v="6.6"/>
    <m/>
    <d v="2021-09-03T00:00:00"/>
    <m/>
    <m/>
    <d v="2021-10-02T00:00:00"/>
    <s v="W40-2021"/>
    <m/>
    <m/>
    <m/>
    <x v="2"/>
    <s v="21.RFI"/>
    <x v="13"/>
    <s v="29:09:21: SRFI_x000a_22:09:21: 19:09:21: ME OG_x000a_13:09:21: 06:09:21: STO DECLARE 3 SEPT 2021, PREPARE TIM CME"/>
  </r>
  <r>
    <s v="TUNJUNGREJO TBG"/>
    <x v="6"/>
    <s v="TB"/>
    <s v="113°12.3.71'E"/>
    <s v="8°14.26.09'S"/>
    <n v="40"/>
    <s v="30/190/290"/>
    <n v="2021"/>
    <x v="11"/>
    <s v="Desa Wegalih Dusun Meleman RT.02 RW.04 Kec.Yosowilangun, Kab.Lumajang Prov.Jawa Timur"/>
    <x v="0"/>
    <s v="JAW-JI-LMJ-4235"/>
    <s v="YOSOWILANGUN_WOTGALIH"/>
    <x v="1"/>
    <x v="0"/>
    <x v="0"/>
    <s v="JATIM"/>
    <s v="Jawa Timur"/>
    <s v="Kab. Lumajang"/>
    <n v="6617406"/>
    <d v="2021-08-26T00:00:00"/>
    <m/>
    <n v="35"/>
    <x v="1"/>
    <d v="2021-09-25T00:00:00"/>
    <s v="W39-2021"/>
    <s v="Sep-2021"/>
    <d v="2021-09-26T00:00:00"/>
    <s v="W40-2021"/>
    <s v="Sep-2021"/>
    <d v="2021-09-26T00:00:00"/>
    <x v="37"/>
    <s v="Sep-2021"/>
    <d v="2021-09-26T00:00:00"/>
    <x v="39"/>
    <s v="Sep-2021"/>
    <s v="MW"/>
    <d v="2021-09-07T00:00:00"/>
    <m/>
    <s v="MULTIGUNA"/>
    <m/>
    <m/>
    <d v="2021-09-03T00:00:00"/>
    <m/>
    <m/>
    <d v="2021-09-30T00:00:00"/>
    <s v="W40-2021"/>
    <m/>
    <m/>
    <m/>
    <x v="2"/>
    <s v="21.RFI"/>
    <x v="13"/>
    <s v="29:09:21-19:09:21: SRFI_x000a_19:09:21:15:09:21: 13:09:21: ME OG_x000a_08:09:21: PONDASI OG_x000a_06:09:21: STO DECLARE 3 SEPT 2021, PREPARE TIM CME REPLAN RFI W4 SEPT_x000a_30:08:21: 22:08:21: 16:08:21: 09:08:21: 04:08:21 : SPK COLO RELEASED, ERM PROSES"/>
  </r>
  <r>
    <s v="KEDU TEMANGGUNG"/>
    <x v="6"/>
    <s v="TB"/>
    <s v="110°8.32.46'E"/>
    <s v="7°15.57.85'S"/>
    <n v="60"/>
    <s v="55/150/255"/>
    <n v="2021"/>
    <x v="1"/>
    <s v="Desa Karangtejo Dusun Krajan Barat RT.002 RW.002 Kec. Kedu, Kab. Temanggung Prov. Jawa Tengah"/>
    <x v="2"/>
    <s v="JAW-JT-TMG-2665"/>
    <s v="KUNDISARI KEDU TEMANGGUNG"/>
    <x v="1"/>
    <x v="0"/>
    <x v="2"/>
    <s v="JATENG"/>
    <s v="Jawa Tengah"/>
    <s v="Kab. Temanggung"/>
    <n v="6617531"/>
    <d v="2021-08-23T00:00:00"/>
    <m/>
    <n v="45"/>
    <x v="1"/>
    <d v="2021-09-22T00:00:00"/>
    <s v="W39-2021"/>
    <s v="Sep-2021"/>
    <d v="2021-09-24T00:00:00"/>
    <s v="W39-2021"/>
    <s v="Sep-2021"/>
    <d v="2021-09-24T00:00:00"/>
    <x v="41"/>
    <s v="Sep-2021"/>
    <d v="2021-10-15T00:00:00"/>
    <x v="38"/>
    <s v="Oct-2021"/>
    <s v="MW"/>
    <d v="2021-09-08T00:00:00"/>
    <m/>
    <s v="521561278616"/>
    <n v="7.7"/>
    <m/>
    <d v="2021-09-03T00:00:00"/>
    <m/>
    <m/>
    <d v="2021-10-07T00:00:00"/>
    <s v="W41-2021"/>
    <m/>
    <m/>
    <m/>
    <x v="2"/>
    <s v="21.RFI"/>
    <x v="13"/>
    <s v="06:10:21-15:09:21: SRFI, PLN OVB, PROSES PENGADAAN TRAFO DARI PLN_x000a_13:09:21: PONDASI DONE, ME OG_x000a_08:09:21: CME PREPARATION_x000a_30:08:21: ERM PROSES NEED REVIEW RND EID"/>
  </r>
  <r>
    <s v="TULUNGREJO BATU"/>
    <x v="6"/>
    <s v="SKP"/>
    <s v="112°32.19.32'E"/>
    <s v="7°51.12.64'S"/>
    <n v="40"/>
    <s v="150/245/305"/>
    <n v="2021"/>
    <x v="11"/>
    <s v="Desa Bumiaji Dusun Banaran RT.04 RW.05 Kec. Bumiaji, Kota Batu Prov.Jawa Timur"/>
    <x v="0"/>
    <s v="JAW-JI-BTU-4120"/>
    <s v="BUMIAJI_BUMIAJI"/>
    <x v="1"/>
    <x v="0"/>
    <x v="0"/>
    <s v="JATIM"/>
    <s v="Jawa Timur"/>
    <s v="Kota Batu"/>
    <n v="6617492"/>
    <d v="2021-08-13T00:00:00"/>
    <m/>
    <n v="48"/>
    <x v="1"/>
    <d v="2021-09-12T00:00:00"/>
    <s v="W38-2021"/>
    <s v="Sep-2021"/>
    <d v="2021-09-11T00:00:00"/>
    <s v="W37-2021"/>
    <s v="Sep-2021"/>
    <d v="2021-09-28T00:00:00"/>
    <x v="37"/>
    <s v="Sep-2021"/>
    <d v="2021-09-28T00:00:00"/>
    <x v="39"/>
    <s v="Sep-2021"/>
    <s v="MW"/>
    <d v="2021-09-13T00:00:00"/>
    <m/>
    <s v="513031057963"/>
    <n v="6.6"/>
    <m/>
    <d v="2021-09-03T00:00:00"/>
    <m/>
    <m/>
    <d v="2021-09-30T00:00:00"/>
    <s v="W40-2021"/>
    <m/>
    <m/>
    <m/>
    <x v="2"/>
    <s v="21.RFI"/>
    <x v="13"/>
    <s v="29:09:21-15:09:21: SRFI_x000a_13:09:21: ME OG_x000a_08:09:21: RBS BTS PONDASI OG_x000a_06:09:21: STO DECLARE 3 SEP 2021, PREPARE TIM CME_x000a_30:08:21: 22:08:21: 18:08:21: ERM PROSES, NEED REVIEW ALITA_x000a_16:08:21: 08:12:2021 : SPK COLO RELEASED, SUBMIT ERM PROSES"/>
  </r>
  <r>
    <s v="PHYRUSBIRUDRIYOREJO"/>
    <x v="6"/>
    <s v="TB"/>
    <s v="112°34.26.54'E"/>
    <s v="7°18.9.68'S"/>
    <n v="40"/>
    <s v="20/210/275"/>
    <n v="2021"/>
    <x v="11"/>
    <s v="Desa Mojotengah Dusun Ngemplak Wonoayu Ceper RT.04 RW.02 Kec.Menganti, Kab.Gresik Prov.Jawa Timur"/>
    <x v="0"/>
    <s v="JAW-JI-GSK-4324"/>
    <s v="MENGANTI_BOTENG"/>
    <x v="1"/>
    <x v="0"/>
    <x v="0"/>
    <s v="JATIM"/>
    <s v="Jawa Timur"/>
    <s v="Kab. Gresik"/>
    <n v="6617493"/>
    <d v="2021-08-13T00:00:00"/>
    <m/>
    <n v="42"/>
    <x v="1"/>
    <d v="2021-09-12T00:00:00"/>
    <s v="W38-2021"/>
    <s v="Sep-2021"/>
    <d v="2021-09-11T00:00:00"/>
    <s v="W37-2021"/>
    <s v="Sep-2021"/>
    <d v="2021-09-28T00:00:00"/>
    <x v="37"/>
    <s v="Sep-2021"/>
    <d v="2021-09-28T00:00:00"/>
    <x v="39"/>
    <s v="Sep-2021"/>
    <s v="MW"/>
    <d v="2021-09-07T00:00:00"/>
    <m/>
    <s v="511812345050"/>
    <n v="6.6"/>
    <m/>
    <d v="2021-09-03T00:00:00"/>
    <m/>
    <m/>
    <d v="2021-09-24T00:00:00"/>
    <s v="W39-2021"/>
    <m/>
    <m/>
    <m/>
    <x v="2"/>
    <s v="21.RFI"/>
    <x v="13"/>
    <s v="22:09:21: 19:09:21: 15:09:21: SRFI_x000a_13:09:21: PONDASI RBS BTS OG_x000a_08:09:21: PREPARE TIM AND MATERIAL CME_x000a_06:09:21: STO DECLARE 3 SEPTEMBER, PREPARE TIM CME REPLAN CONNECT W4 SEPT_x000a_30:08:21:22:08:21: NEED REVIEW TNP ALITA_x000a_18:08:21: ERM PROSES, NEED REVIEW RNP HTI_x000a_16:08:21:10:08:21 : SPK COLO RELEASED, ERM PROSES"/>
  </r>
  <r>
    <s v="SAMBIT PONOROGO"/>
    <x v="6"/>
    <s v="TB"/>
    <s v="111°32.4.2'E"/>
    <s v="7°58.37.56'S"/>
    <n v="50"/>
    <s v="0/120/240"/>
    <n v="2021"/>
    <x v="11"/>
    <s v="Desa Grogol Dukuh Klanan RT.01 RW.01 Kec.Sawoo, Kab.Ponorogo Prov.Jawa Timur"/>
    <x v="0"/>
    <s v="JAW-JI-PNG-4282"/>
    <s v="SAWOO_GROGOL"/>
    <x v="1"/>
    <x v="0"/>
    <x v="0"/>
    <s v="JATIM"/>
    <s v="Jawa Timur"/>
    <s v="Kab. Ponorogo"/>
    <n v="6617493"/>
    <d v="2021-08-13T00:00:00"/>
    <m/>
    <n v="47"/>
    <x v="1"/>
    <d v="2021-09-12T00:00:00"/>
    <s v="W38-2021"/>
    <s v="Sep-2021"/>
    <d v="2021-09-11T00:00:00"/>
    <s v="W37-2021"/>
    <s v="Sep-2021"/>
    <d v="2021-09-30T00:00:00"/>
    <x v="37"/>
    <s v="Sep-2021"/>
    <d v="2021-09-30T00:00:00"/>
    <x v="39"/>
    <s v="Sep-2021"/>
    <s v="MW"/>
    <d v="2021-09-07T00:00:00"/>
    <m/>
    <s v="515413779249"/>
    <n v="6.6"/>
    <m/>
    <d v="2021-09-03T00:00:00"/>
    <m/>
    <m/>
    <d v="2021-09-29T00:00:00"/>
    <s v="W40-2021"/>
    <m/>
    <m/>
    <m/>
    <x v="2"/>
    <s v="21.RFI"/>
    <x v="13"/>
    <s v="26:09:21-15:09:21: SRFI_x000a_08:09:21: RBS BTS PONDASI OG_x000a_06:09:21: STO DECLARE 3 SEPT 2021, PREPARE TIM CME, REPLAN RFI W4 SEPT_x000a_30:08:21:22:08:21: NEED REVIEW TNP ALITA_x000a_18:08:21: ERM PROSES, NEED REVIEW RNP HTI_x000a_16:08:21:10:08:21 : SPK COLO RELEASED, ERM PROSES"/>
  </r>
  <r>
    <s v="KEROBOKAN KAJA_04"/>
    <x v="6"/>
    <s v="TB"/>
    <s v="115°10.20.03'E"/>
    <s v="8°37.44.04'S"/>
    <n v="20"/>
    <s v="40/200/290"/>
    <n v="2021"/>
    <x v="11"/>
    <s v="Jl. raya dalung permai, dalung, kec. kuta utara, kab. badung"/>
    <x v="0"/>
    <s v="BAL-BA-MGW-1551"/>
    <s v="KUTAUTARA_DALUNG"/>
    <x v="1"/>
    <x v="0"/>
    <x v="0"/>
    <s v="BALINUSRA"/>
    <s v="Bali"/>
    <s v="Kab. Badung"/>
    <n v="6617482"/>
    <d v="2021-08-12T00:00:00"/>
    <m/>
    <n v="56"/>
    <x v="1"/>
    <d v="2021-09-11T00:00:00"/>
    <s v="W37-2021"/>
    <s v="Sep-2021"/>
    <d v="2021-09-10T00:00:00"/>
    <s v="W37-2021"/>
    <s v="Sep-2021"/>
    <d v="2021-09-28T00:00:00"/>
    <x v="37"/>
    <s v="Sep-2021"/>
    <d v="2021-10-07T00:00:00"/>
    <x v="37"/>
    <s v="Oct-2021"/>
    <s v="MW"/>
    <d v="2021-09-07T00:00:00"/>
    <m/>
    <s v="551103986435"/>
    <n v="6.6"/>
    <m/>
    <d v="2021-09-03T00:00:00"/>
    <m/>
    <m/>
    <d v="2021-10-07T00:00:00"/>
    <s v="W41-2021"/>
    <m/>
    <m/>
    <m/>
    <x v="2"/>
    <s v="21.RFI"/>
    <x v="13"/>
    <s v="06:10:21-29:09:21: PROSES GALVANIS MOUNTING STAR, PLAN DONE 1 OCT, LANJUT INSTALASI MOUNTING 2 HARI_x000a_26:09:21: SRFI_x000a_22:09:21: 19:09:21: ME OG_x000a_15:09:21: 13:09:21: CME PREPARATION, FABRIKASI MOUNTING STAR_x000a_06:09:21: STO DECLARE 3 SEPT 2021, PREPARE TIM CME"/>
  </r>
  <r>
    <s v="PASARBEMBAH"/>
    <x v="6"/>
    <s v="TB"/>
    <s v="102°12.18.45'E"/>
    <s v="3°38.24.75'S"/>
    <n v="40"/>
    <s v="50/120/300"/>
    <n v="2021"/>
    <x v="11"/>
    <s v="Jl. Lintas Bengkulu Utara, Dusun I, Desa Pasar Bembah, Kec. Air Napal, Kab. Bengkulu Utara Prov. Bengkulu"/>
    <x v="0"/>
    <s v="SUM-BE-AGM-0209"/>
    <s v="PASAR_BEMBAH"/>
    <x v="1"/>
    <x v="0"/>
    <x v="1"/>
    <s v="LAMPUNG"/>
    <s v="Bengkulu"/>
    <s v="Kab. Bengkulu Utara"/>
    <n v="6617547"/>
    <d v="2021-08-26T00:00:00"/>
    <m/>
    <n v="34"/>
    <x v="1"/>
    <d v="2021-09-25T00:00:00"/>
    <s v="W39-2021"/>
    <s v="Sep-2021"/>
    <d v="2021-09-25T00:00:00"/>
    <s v="W39-2021"/>
    <s v="Sep-2021"/>
    <d v="2021-09-25T00:00:00"/>
    <x v="41"/>
    <s v="Sep-2021"/>
    <d v="2021-09-25T00:00:00"/>
    <x v="40"/>
    <s v="Sep-2021"/>
    <s v="MW"/>
    <d v="2021-09-07T00:00:00"/>
    <m/>
    <s v="146606891915"/>
    <n v="6.6"/>
    <m/>
    <d v="2021-09-02T00:00:00"/>
    <m/>
    <m/>
    <d v="2021-09-29T00:00:00"/>
    <s v="W40-2021"/>
    <m/>
    <m/>
    <m/>
    <x v="2"/>
    <s v="21.RFI"/>
    <x v="13"/>
    <s v="26:09:21: SRFI_x000a_22:09:21: 19:09:21: ME OG_x000a_15:09:21: BOWPLANK_x000a_13:09:21: 06:09:21: STO DECLARE 3 SEPT 2021, PREPARE TIM CME"/>
  </r>
  <r>
    <s v="PASAR BARU KOTA BANI"/>
    <x v="6"/>
    <s v="TB"/>
    <s v="101°40.19.96'E"/>
    <s v="3°13.42.92'S"/>
    <n v="40"/>
    <s v="60/200/260"/>
    <n v="2021"/>
    <x v="11"/>
    <s v="Dusun Jaya RT.09, Desa Air Muring, Kec. Putri Hijau, Kab. Bengkulu Utara Prov. Bengkulu"/>
    <x v="0"/>
    <s v="SUM-BE-AGM-0205"/>
    <s v="KOTA_BANI"/>
    <x v="1"/>
    <x v="0"/>
    <x v="1"/>
    <s v="LAMPUNG"/>
    <s v="Bengkulu"/>
    <s v="Kab. Bengkulu Utara"/>
    <n v="6617547"/>
    <d v="2021-08-26T00:00:00"/>
    <m/>
    <n v="34"/>
    <x v="1"/>
    <d v="2021-09-25T00:00:00"/>
    <s v="W39-2021"/>
    <s v="Sep-2021"/>
    <d v="2021-09-25T00:00:00"/>
    <s v="W39-2021"/>
    <s v="Sep-2021"/>
    <d v="2021-09-25T00:00:00"/>
    <x v="41"/>
    <s v="Sep-2021"/>
    <d v="2021-09-25T00:00:00"/>
    <x v="40"/>
    <s v="Sep-2021"/>
    <s v="MW"/>
    <d v="2021-09-07T00:00:00"/>
    <m/>
    <s v="146802513523"/>
    <n v="6.6"/>
    <m/>
    <d v="2021-08-31T00:00:00"/>
    <m/>
    <m/>
    <d v="2021-09-29T00:00:00"/>
    <s v="W40-2021"/>
    <m/>
    <m/>
    <m/>
    <x v="2"/>
    <s v="21.RFI"/>
    <x v="13"/>
    <s v="26:09:21: SRFI_x000a_22:09:21: 19:09:21: 15:09:21: PLN CONNECTION_x000a_13:09:21: RBS/BTS FOUNDATION_x000a_06:09:21: CME PREPARATION_x000a_06:09:21: STO DECLARE 2 SEPT 2021, PREPARE TIM CME"/>
  </r>
  <r>
    <s v="LINTAS OKURA"/>
    <x v="6"/>
    <s v="TB"/>
    <s v="101° 30' 14&quot; E"/>
    <s v="0° 35' 31.02&quot; N"/>
    <n v="40"/>
    <s v="30/100/270"/>
    <n v="2021"/>
    <x v="11"/>
    <s v="Jl. Raja Panjang RT003/RW002, Kel. Tebing Tinggi Okura, Kec. Rumbai Pesisir, Kota Pekanbaru, Prov. Riau"/>
    <x v="0"/>
    <s v="SUM-RI-PBR-1163"/>
    <s v="TEBING_TINGGI_OKURA"/>
    <x v="1"/>
    <x v="0"/>
    <x v="1"/>
    <s v="SUMBAGTENG"/>
    <s v="Riau"/>
    <s v="Kota Pekanbaru"/>
    <n v="6617506"/>
    <d v="2021-08-16T00:00:00"/>
    <m/>
    <n v="39"/>
    <x v="1"/>
    <d v="2021-09-15T00:00:00"/>
    <s v="W38-2021"/>
    <s v="Sep-2021"/>
    <d v="2021-09-14T00:00:00"/>
    <s v="W38-2021"/>
    <s v="Sep-2021"/>
    <d v="2021-09-21T00:00:00"/>
    <x v="41"/>
    <s v="Sep-2021"/>
    <d v="2021-09-21T00:00:00"/>
    <x v="40"/>
    <s v="Sep-2021"/>
    <s v="MW"/>
    <d v="2021-09-07T00:00:00"/>
    <m/>
    <s v="181300639577"/>
    <n v="6.6"/>
    <m/>
    <d v="2021-08-27T00:00:00"/>
    <m/>
    <m/>
    <d v="2021-09-24T00:00:00"/>
    <s v="W39-2021"/>
    <m/>
    <m/>
    <m/>
    <x v="2"/>
    <s v="21.RFI"/>
    <x v="13"/>
    <s v="22:09:21: 19:09:21:15:09:21: 13:09:21: 08:09:21: RBS/BTS  PONDASI_x000a_06:09:21: 01:09:21: CME PREPARATION_x000a_30:08:21:25:08:21:22:08:21: NEED REVIEW TNP ALITA_x000a_18:08:21: ERM PROSES, NEED REVIEW RNP HTI_x000a_16:08:21 : SPK COLO RELEASED, ERM PROSESS"/>
  </r>
  <r>
    <s v="HANDUYANG RATU-1"/>
    <x v="4"/>
    <s v="TB"/>
    <s v="104°55.59.84'E"/>
    <s v="4°34.5.02'S"/>
    <n v="65"/>
    <s v="85/155/270"/>
    <n v="2022"/>
    <x v="5"/>
    <s v="Desa Sumber Agung, Kec. Muara Sungkai, Kab Lampung Utara Prov. Lampung"/>
    <x v="0"/>
    <s v="SUM-LA-KTB-1148"/>
    <s v="MUARA_SUNGKAI_SUMBER_AGUNG"/>
    <x v="1"/>
    <x v="0"/>
    <x v="1"/>
    <s v="SUMBAGSEL"/>
    <s v="Lampung"/>
    <s v="Kab. Lampung Utara"/>
    <n v="6618079"/>
    <d v="2022-03-11T00:00:00"/>
    <d v="2022-03-11T00:00:00"/>
    <n v="40"/>
    <x v="1"/>
    <d v="2022-04-10T00:00:00"/>
    <s v="W16-2022"/>
    <s v="Apr-2022"/>
    <s v="TBD"/>
    <s v="TBD"/>
    <s v="TBD"/>
    <d v="2022-06-05T00:00:00"/>
    <x v="14"/>
    <s v="Jun-2022"/>
    <d v="2022-06-05T00:00:00"/>
    <x v="13"/>
    <s v="Jun-2022"/>
    <s v="MW"/>
    <d v="2022-03-24T00:00:00"/>
    <d v="2022-03-25T00:00:00"/>
    <n v="173001529010"/>
    <m/>
    <m/>
    <d v="2022-03-23T00:00:00"/>
    <m/>
    <m/>
    <d v="2022-04-20T00:00:00"/>
    <m/>
    <m/>
    <m/>
    <m/>
    <x v="2"/>
    <s v="21.RFI"/>
    <x v="13"/>
    <s v="20:04:22: RFIN_x000a_17:04:22-03:04:22: PONDASI OG_x000a_30:03:22-23:03:22: MOBDEMOB PREPARE CME_x000a_23:03:22-13:02:22: ESR PROCESS_x000a_11:02:22: SPK RECEIVED"/>
  </r>
  <r>
    <s v="IBS BAKUNG"/>
    <x v="6"/>
    <s v="TB"/>
    <s v="104° 34' 23.27&quot; E"/>
    <s v="3° 11' 37.97&quot; S"/>
    <n v="60"/>
    <s v="60/120/270"/>
    <n v="2021"/>
    <x v="11"/>
    <s v="Jl. Palembang - Prabumulih, Desa Lorok, Kecamatan Inderalaya Utara, Kabupaten Ogan Ilir, Provinsi Sumatera Selatan_x000a_"/>
    <x v="0"/>
    <s v="SUM-SS-IDL-1239"/>
    <s v="PARIT"/>
    <x v="1"/>
    <x v="0"/>
    <x v="1"/>
    <s v="SUMBAGSEL"/>
    <s v="Sumatera Selatan"/>
    <s v="Kab. Ogan Ilir"/>
    <n v="6617506"/>
    <d v="2021-08-16T00:00:00"/>
    <m/>
    <n v="24"/>
    <x v="4"/>
    <d v="2021-09-15T00:00:00"/>
    <s v="W38-2021"/>
    <s v="Sep-2021"/>
    <d v="2021-09-14T00:00:00"/>
    <s v="W38-2021"/>
    <s v="Sep-2021"/>
    <d v="2021-09-15T00:00:00"/>
    <x v="42"/>
    <s v="Sep-2021"/>
    <d v="2021-09-15T00:00:00"/>
    <x v="41"/>
    <s v="Sep-2021"/>
    <s v="MW"/>
    <d v="2021-08-28T00:00:00"/>
    <m/>
    <s v="149000137996"/>
    <n v="6.6"/>
    <m/>
    <d v="2021-08-25T00:00:00"/>
    <m/>
    <m/>
    <d v="2021-09-09T00:00:00"/>
    <s v="W37-2021"/>
    <m/>
    <m/>
    <m/>
    <x v="2"/>
    <s v="21.RFI"/>
    <x v="13"/>
    <s v="08:09:21: ME OG_x000a_06:09:21: RBS/BTS FOUNDATION_x000a_01:09:21: 30:08:21:25:08:21: STO DECLARE 25 AUG_x000a_22:08:21: 18:08:21: ERM PROSES, NEED REVIEW RNP HTI_x000a_16:08:21 : SPK COLO RELEASED, ERM PROSESS"/>
  </r>
  <r>
    <s v="EKA JAYA 2"/>
    <x v="6"/>
    <s v="TB"/>
    <s v="103° 39' 37.19&quot; E"/>
    <s v="1° 37' 6.02&quot; S"/>
    <n v="40"/>
    <s v="190/280/350"/>
    <n v="2021"/>
    <x v="11"/>
    <s v="Jl. Sersan Darpin RT 01 Kel. Ekajaya Kec. Jambi Selatan Kota Jambi Prop. Jambi"/>
    <x v="0"/>
    <s v="SUM-JA-JMB-0487"/>
    <s v="PAAL_MERAH_EKAJAYA"/>
    <x v="1"/>
    <x v="0"/>
    <x v="1"/>
    <s v="SUMBAGSEL"/>
    <s v="Jambi"/>
    <s v="Kota Jambi"/>
    <n v="6617506"/>
    <d v="2021-08-16T00:00:00"/>
    <m/>
    <n v="35"/>
    <x v="1"/>
    <d v="2021-09-15T00:00:00"/>
    <s v="W38-2021"/>
    <s v="Sep-2021"/>
    <d v="2021-09-14T00:00:00"/>
    <s v="W38-2021"/>
    <s v="Sep-2021"/>
    <d v="2021-09-20T00:00:00"/>
    <x v="41"/>
    <s v="Sep-2021"/>
    <d v="2021-09-20T00:00:00"/>
    <x v="40"/>
    <s v="Sep-2021"/>
    <s v="MW"/>
    <d v="2021-08-28T00:00:00"/>
    <m/>
    <s v="143105959962"/>
    <n v="6.6"/>
    <m/>
    <d v="2021-08-25T00:00:00"/>
    <m/>
    <m/>
    <d v="2021-09-20T00:00:00"/>
    <s v="W39-2021"/>
    <m/>
    <m/>
    <m/>
    <x v="2"/>
    <s v="21.RFI"/>
    <x v="13"/>
    <s v="19:09:21: 15:09:21: PLN CONNECTION, KWH KOSONG, PLAN CONNECT 17 SEPT_x000a_13:09:21: 08:09:21: POWER CONNECTION PROSES _x000a_06:09:21: RBS/BTS FOUNDATION_x000a_01:09:21: CME PREPARATION_x000a_30:08:21:25:08:21: STO DECLARE 25 AUG_x000a_25:08:21:22:08:21: NEED REVIEW TNP ALITA_x000a_18:08:21: ERM PROSES, NEED REVIEW RNP HTI_x000a_16:08:21 : SPK COLO RELEASED, ERM PROSESS"/>
  </r>
  <r>
    <s v="SAWAH KAREH"/>
    <x v="6"/>
    <s v="TB"/>
    <s v="100° 35' 28.43&quot; E"/>
    <s v="0° 32' 59.68&quot; S"/>
    <n v="60"/>
    <s v="80/150/300"/>
    <n v="2021"/>
    <x v="11"/>
    <s v="Jorong Sawah Kareh, Kenagarian Balimbing, Kec. Rambatan, Kab. Tanah Datar, Prov. Sumatera Barat"/>
    <x v="0"/>
    <s v="SUM-SB-BSK-0856"/>
    <s v="SIMAWANG"/>
    <x v="1"/>
    <x v="0"/>
    <x v="1"/>
    <s v="SUMBAGTENG"/>
    <s v="Sumatera Barat"/>
    <s v="Kab. Tanah Datar"/>
    <n v="6617506"/>
    <d v="2021-08-16T00:00:00"/>
    <m/>
    <n v="76"/>
    <x v="2"/>
    <d v="2021-09-15T00:00:00"/>
    <s v="W38-2021"/>
    <s v="Sep-2021"/>
    <d v="2021-09-14T00:00:00"/>
    <s v="W38-2021"/>
    <s v="Sep-2021"/>
    <d v="2021-10-06T00:00:00"/>
    <x v="39"/>
    <s v="Oct-2021"/>
    <d v="2021-10-30T00:00:00"/>
    <x v="20"/>
    <s v="Oct-2021"/>
    <s v="MW"/>
    <d v="2021-08-28T00:00:00"/>
    <m/>
    <s v="134510175465"/>
    <n v="6.6"/>
    <m/>
    <d v="2021-08-25T00:00:00"/>
    <m/>
    <m/>
    <d v="2021-10-31T00:00:00"/>
    <s v="W45-2021"/>
    <m/>
    <m/>
    <m/>
    <x v="2"/>
    <s v="21.RFI"/>
    <x v="13"/>
    <s v="27:10:21: PLAN CONNECT PLAN 28 OCT_x000a_24:10:21-29:09:21: SRFI TRAY AND MOUNTING HOLD ISSUE PERKUATAN, PLAN CONNECT PLN 25 OCT_x000a_22:09:21: 19:09:21: ME OG_x000a_15:09:21: 13:09:21: ME OG_x000a_08:09:21: 06:09:21: PONDASI RBS/BTS OG_x000a_01:09:21:30:08:21:CME PREPARATION_x000a_25:08:21: STO DECLARE 25 AUG 2021_x000a_22:08:21: NEED REVIEW TNP ALITA_x000a_18:08:21: ERM PROSES, NEED REVIEW RNP HTI_x000a_16:08:21 : SPK COLO RELEASED, ERM PROSESS"/>
  </r>
  <r>
    <s v="SAPPOANG GSM"/>
    <x v="6"/>
    <s v="TRB"/>
    <s v="119°17.24.54'E"/>
    <s v="3°23.47.83'S"/>
    <n v="50"/>
    <s v="120/180/320"/>
    <n v="2021"/>
    <x v="11"/>
    <s v="Jl. Family, Dusun SappoangDesa Patampanua Kec. Matakali"/>
    <x v="0"/>
    <s v="SUL-SR-PLW-0179"/>
    <s v="MATAKALI_PATAMPANUA"/>
    <x v="1"/>
    <x v="0"/>
    <x v="0"/>
    <s v="SULAWESI"/>
    <s v="Sulawesi Barat"/>
    <s v="Kab. Polewali Mandar"/>
    <n v="6617443"/>
    <d v="2021-08-06T00:00:00"/>
    <m/>
    <n v="74"/>
    <x v="2"/>
    <d v="2021-09-05T00:00:00"/>
    <s v="W37-2021"/>
    <s v="Sep-2021"/>
    <d v="2021-09-30T00:00:00"/>
    <s v="W40-2021"/>
    <s v="Sep-2021"/>
    <d v="2021-10-15T00:00:00"/>
    <x v="38"/>
    <s v="Oct-2021"/>
    <d v="2021-10-30T00:00:00"/>
    <x v="20"/>
    <s v="Oct-2021"/>
    <s v="MW"/>
    <d v="2021-08-28T00:00:00"/>
    <m/>
    <s v="329500381474"/>
    <n v="6.6"/>
    <m/>
    <d v="2021-08-25T00:00:00"/>
    <m/>
    <m/>
    <d v="2021-10-19T00:00:00"/>
    <s v="W43-2021"/>
    <m/>
    <m/>
    <m/>
    <x v="2"/>
    <s v="21.RFI"/>
    <x v="13"/>
    <s v="20:10:21-29:09:21: SRFI MINUS EXTEND TOWER_x000a_26:09:21:-22:09:21: ME OG, ISSUE EXTEND TOWER PROSES PERLUAWASAN IW DAN REVISI IMB_x000a_13:09:21: 08:09:21: ISSUE PROPOSE KETINGGIAN DI 44 SEDANGKAN TOWER EXISTING HANYA 42, PROSES EXTEND TOWER 45 HARI_x000a_06:09:21: 01:09:21: CME PREPARATION PROPOSE PENAMBAHAN KETINGGIAN TOWER, PROSES DELIVERY MATERIAL_x000a_30:08:21:25:08:21: STO DECLARE 25 AUG_x000a_22:08:21: 18:08:21: 16:08:21: 09:08:21 : SPK COLO RELEASED, ERM PROSES"/>
  </r>
  <r>
    <s v="DMT BANJA LAWEH"/>
    <x v="6"/>
    <s v="TB"/>
    <s v="100° 28' 15.74&quot; E"/>
    <s v="0° 3' 4.25&quot; S"/>
    <n v="60"/>
    <s v="0/130/280"/>
    <n v="2021"/>
    <x v="11"/>
    <s v="Jorong Banja LAweh Godang Nagari Banja Laweh  Kecamatan Bukit Barisan Kabupaten Lima Puluh Kota Prop Sumbar"/>
    <x v="0"/>
    <s v="SUM-SB-SRK-0856"/>
    <s v="BANJA_LOWEH"/>
    <x v="1"/>
    <x v="0"/>
    <x v="1"/>
    <s v="SUMBAGTENG"/>
    <s v="Sumatera Barat"/>
    <s v="Kab. Lima Puluh Kota"/>
    <n v="6617506"/>
    <d v="2021-08-16T00:00:00"/>
    <m/>
    <n v="39"/>
    <x v="1"/>
    <d v="2021-09-15T00:00:00"/>
    <s v="W38-2021"/>
    <s v="Sep-2021"/>
    <d v="2021-09-14T00:00:00"/>
    <s v="W38-2021"/>
    <s v="Sep-2021"/>
    <d v="2021-09-14T00:00:00"/>
    <x v="42"/>
    <s v="Sep-2021"/>
    <d v="2021-09-14T00:00:00"/>
    <x v="41"/>
    <s v="Sep-2021"/>
    <s v="MW"/>
    <d v="2021-08-28T00:00:00"/>
    <m/>
    <s v="134530260068"/>
    <n v="6.6"/>
    <m/>
    <d v="2021-08-24T00:00:00"/>
    <m/>
    <m/>
    <d v="2021-09-24T00:00:00"/>
    <s v="W39-2021"/>
    <m/>
    <m/>
    <m/>
    <x v="2"/>
    <s v="21.RFI"/>
    <x v="13"/>
    <s v="22:09:21: SRFI_x000a_19:09:21: ME OG_x000a_15:09:21: 13:09:21: ME OG_x000a_08:09:21: 06:09:21: RBS/BTS FOUNDATION_x000a_01:09:21:30:08:21: CME PREPARATION_x000a_25:08:21: STO DECLARE 24 AUG_x000a_22:08:21: ERM PROSES, NEED REVIEW CIVIL HTI_x000a_18:08:21: ERM PROSES, NEED REVIEW RNP HTI_x000a_16:08:21:10:08:21 : SPK COLO RELEASED, ERM PROSES"/>
  </r>
  <r>
    <s v="WATUAGUNG2"/>
    <x v="6"/>
    <s v="SKP"/>
    <s v="111°42.59.62'E"/>
    <s v="8°11.46.93'S"/>
    <n v="50"/>
    <s v="70/140/320"/>
    <n v="2021"/>
    <x v="11"/>
    <s v="Jl. Raya Bandung, Desa Watuagung RT.19 Rw.05 Kec.Watulimo, Kab.Trenggalek Prov.Jawa Timur"/>
    <x v="0"/>
    <s v="JAW-JI-TRK-4258"/>
    <s v="WATULIMO_WATUAGUNG"/>
    <x v="1"/>
    <x v="0"/>
    <x v="0"/>
    <s v="JATIM"/>
    <s v="Jawa Timur"/>
    <s v="Kab. Trenggalek"/>
    <n v="6617492"/>
    <d v="2021-08-13T00:00:00"/>
    <m/>
    <n v="98"/>
    <x v="3"/>
    <d v="2021-09-12T00:00:00"/>
    <s v="W38-2021"/>
    <s v="Sep-2021"/>
    <d v="2021-09-11T00:00:00"/>
    <s v="W37-2021"/>
    <s v="Sep-2021"/>
    <d v="2021-09-28T00:00:00"/>
    <x v="37"/>
    <s v="Sep-2021"/>
    <d v="2021-12-10T00:00:00"/>
    <x v="24"/>
    <s v="Dec-2021"/>
    <s v="MW"/>
    <d v="2021-08-28T00:00:00"/>
    <m/>
    <n v="515432223593"/>
    <n v="6.6"/>
    <m/>
    <d v="2021-08-24T00:00:00"/>
    <m/>
    <d v="2021-09-25T00:00:00"/>
    <d v="2021-11-19T00:00:00"/>
    <s v="W47-2021"/>
    <m/>
    <m/>
    <m/>
    <x v="2"/>
    <s v="21.RFI"/>
    <x v="13"/>
    <s v="19:11:21: RFIN_x000a_17:11:21: BP PAID, PLAN DONE DARI PLN 23 NOV_x000a_07:10:21-27:10:21: OG PEMINDAHAN JALUR PLN KRN COMCASE, PLAN DONE W2 NOV _x000a_24:10:21-29:09:21: SRFI, ISSUE COMMCASE DAN UP DAYA SESUAI SURAT KEPUTUSAN DARI PLN ESTIMASI PENGERJAAN 3 MINGGU_x000a_06:09:21: POWER CONNECTION PROSES_x000a_06:09:21: CME PREPARATION_x000a_01:09:21: PONDASI OG_x000a_30:08:21: CME PREPARATION_x000a_25:08:21: STO DECLARE 24 AUG_x000a_22:08:21: ERM PROSES, NEED REVIEW CIVIL HTI_x000a_18:08:21: ERM PROSES, NEED REVIEW RNP HTI_x000a_16:08:21:10:08:21 : SPK COLO RELEASED, ERM PROSES"/>
  </r>
  <r>
    <s v="KAPALO KOTO TBG"/>
    <x v="6"/>
    <s v="TB"/>
    <s v="100° 38' 25.87&quot; E"/>
    <s v="0° 15' 39.04&quot; S"/>
    <n v="40"/>
    <s v="0/80/150"/>
    <n v="2021"/>
    <x v="11"/>
    <s v="Jl. Ki hajar dewantara RT.003 RW.002,Desa Kapalo Koto Ampangan,Kec.Payakumbuh Selatan,Kota Payakumbuh Provinsi Sumatera Barat"/>
    <x v="0"/>
    <s v="SUM-SB-PYH-0842"/>
    <s v="KAPALO_KOTO"/>
    <x v="1"/>
    <x v="0"/>
    <x v="1"/>
    <s v="SUMBAGTENG"/>
    <s v="Sumatera Barat"/>
    <s v="Kota Payakumbuh"/>
    <n v="6617506"/>
    <d v="2021-08-16T00:00:00"/>
    <m/>
    <n v="37"/>
    <x v="1"/>
    <d v="2021-09-15T00:00:00"/>
    <s v="W38-2021"/>
    <s v="Sep-2021"/>
    <d v="2021-09-14T00:00:00"/>
    <s v="W38-2021"/>
    <s v="Sep-2021"/>
    <d v="2021-09-14T00:00:00"/>
    <x v="42"/>
    <s v="Sep-2021"/>
    <d v="2021-09-14T00:00:00"/>
    <x v="41"/>
    <s v="Sep-2021"/>
    <s v="MW"/>
    <d v="2021-08-28T00:00:00"/>
    <m/>
    <s v="134520321399"/>
    <n v="6.6"/>
    <m/>
    <d v="2021-08-23T00:00:00"/>
    <m/>
    <m/>
    <d v="2021-09-22T00:00:00"/>
    <s v="W39-2021"/>
    <m/>
    <m/>
    <m/>
    <x v="2"/>
    <s v="21.RFI"/>
    <x v="13"/>
    <s v="19:09:21: ME OG_x000a_15:09:21: 13:09:21: 08:09:21: ME OG_x000a_06:09:21: PONDASI RBS/BTS OG_x000a_01:09:21:30:08:21: CME PREPARATION_x000a_25:08:21: STO DECLARE 23 AUG_x000a_22:08:21: ERM PROSES, NEED REVIEW CIVIL HTI_x000a_18:08:21: ERM PROSES, NEED REVIEW RNP HTI_x000a_16:08:21 : SPK COLO RELEASED, ERM PROSESS"/>
  </r>
  <r>
    <s v="JALANPLERET"/>
    <x v="6"/>
    <s v="SKP"/>
    <s v="107°34.5.3'E"/>
    <s v="6°48.5.44'S"/>
    <n v="40"/>
    <s v="0/135/295"/>
    <n v="2021"/>
    <x v="11"/>
    <s v="Desa Kertawangi Kp. Keboncau RT.02 RW.05 Kec. Cisarua, Kab. Bandung Barat Prov. Jawa Barat"/>
    <x v="0"/>
    <s v="JAW-JB-NPH-4133"/>
    <s v="CISARUA_KERTAWANGI"/>
    <x v="1"/>
    <x v="0"/>
    <x v="2"/>
    <s v="JABAR"/>
    <s v="Jawa Barat"/>
    <s v="Kab. Bandung Barat"/>
    <n v="6617492"/>
    <d v="2021-08-13T00:00:00"/>
    <m/>
    <n v="85"/>
    <x v="2"/>
    <d v="2021-09-12T00:00:00"/>
    <s v="W38-2021"/>
    <s v="Sep-2021"/>
    <d v="2021-09-11T00:00:00"/>
    <s v="W37-2021"/>
    <s v="Sep-2021"/>
    <d v="2021-09-30T00:00:00"/>
    <x v="37"/>
    <s v="Sep-2021"/>
    <d v="2021-11-13T00:00:00"/>
    <x v="26"/>
    <s v="Nov-2021"/>
    <s v="MW"/>
    <d v="2021-08-25T00:00:00"/>
    <m/>
    <n v="535891340762"/>
    <n v="6.6"/>
    <m/>
    <d v="2021-08-23T00:00:00"/>
    <m/>
    <m/>
    <d v="2021-11-06T00:00:00"/>
    <s v="W45-2021"/>
    <m/>
    <m/>
    <m/>
    <x v="2"/>
    <s v="21.RFI"/>
    <x v="13"/>
    <s v="06:11:21: RFIN_x000a_03:11:21: PROCESS COLO OG, PONDASI OG, PLAN RFI 16 NOV _x000a_31:10:21: HARDCOMCASE, PLAN 29 REALISASI COMCASE, PLAN START CME 30 OCT_x000a_26:10:21 - 24:10:21-06:10:21:Adanya permintaan kompensasi Colo sebesar 20 jt. Sudah dilakukan negosiasi sebesar 3 jt. Akan dilakukan pertemuan kembali tanggal 9 Oktober 2021. Kalo warga tidak bisa menerima plan akan dikawal oleh Polsek. Target close 25 Oktober 2021_x000a_04:10:21-06:09:21: HARD COMMCASE PENYETOPAN BY WARGA, BELUM ADA ANGKA KEPUTUSAN UNTUK KOMPENSASI, FU BY ARCOM, PLAN CLOSED W1 OCT_x000a_08:01:2021:30:08:21: COMMCASE, ISSUE PENYETOPAN BY LL, PROSES NEGOSIASI BY TIM ARCOM (HARD COMECASE) PLAN OPEN W3 SEPT_x000a_25:08:21: STO DECLARE 23 AUG, CME PREPARATION _x000a_22:08:21: ERM PROSES, NEED REVIEW CIVIL HTI_x000a_18:08:21: ERM PROSES, NEED REVIEW RNP HTI_x000a_16:08:21:10:08:21 : SPK COLO RELEASED, ERM PROSES"/>
  </r>
  <r>
    <s v="RANCAH-KAWALI"/>
    <x v="6"/>
    <s v="TB"/>
    <s v="108°21.8.32'E"/>
    <s v="7°11.45.24'S"/>
    <n v="30"/>
    <s v="70/260/355"/>
    <n v="2021"/>
    <x v="11"/>
    <s v="Jl. Dusun Desa Kulon, Desa Ciakar RT.03 RW.06, Kec. Cipaku, Kab. Ciamis Prov. Jawa Barat"/>
    <x v="0"/>
    <s v="JAW-JB-CMS-4142"/>
    <s v="CIPAKU_CIAKAR"/>
    <x v="1"/>
    <x v="0"/>
    <x v="2"/>
    <s v="JABAR"/>
    <s v="Jawa Barat"/>
    <s v="Kab. Ciamis"/>
    <n v="6617493"/>
    <d v="2021-08-13T00:00:00"/>
    <m/>
    <n v="68"/>
    <x v="2"/>
    <d v="2021-09-12T00:00:00"/>
    <s v="W38-2021"/>
    <s v="Sep-2021"/>
    <d v="2021-09-11T00:00:00"/>
    <s v="W37-2021"/>
    <s v="Sep-2021"/>
    <d v="2021-09-30T00:00:00"/>
    <x v="37"/>
    <s v="Sep-2021"/>
    <d v="2021-10-25T00:00:00"/>
    <x v="20"/>
    <s v="Oct-2021"/>
    <s v="MW"/>
    <d v="2021-08-25T00:00:00"/>
    <m/>
    <s v="532314733498"/>
    <n v="6.6"/>
    <m/>
    <d v="2021-08-23T00:00:00"/>
    <m/>
    <m/>
    <d v="2021-10-20T00:00:00"/>
    <s v="W43-2021"/>
    <m/>
    <m/>
    <m/>
    <x v="2"/>
    <s v="21.RFI"/>
    <x v="13"/>
    <s v="20:10:21: RFIN_x000a_17:10:21-06:10:21:Case terkait dengan permintaan kompensasi Colo oleh warga sebesar 25 jt dilakukan negosiasi sampai turun diangka 15 jt. Hari ini sudah dilakukan negosiasi kembali ke warga sesuai dengan arahan management yaitu 10 jt tetapi warga tetap meminta 15 jt. Plan koordinasi dengan RM. Target Close 9 Oktober 2021._x000a_04:10:21-01:09:21: COMECASE, PENYETOPAN BY LL,  PROSES NEGOSIASI BY TIM ARCOM SEDANG MENUJU KE CIAMIS UNTUK MELANJUTKAN PROSES NEGOSIASI, PLAN CLEAR 30 SEP_x000a_30:08:21: 25:08:21: STO DECLARE 23 AUG CME PREPARATION_x000a_22:08:21: ERM PROSES, NEED REVIEW CIVIL HTI_x000a_18:08:21: ERM PROSES, NEED REVIEW RNP HTI_x000a_16:08:21:10:08:21 : SPK COLO RELEASED, ERM PROSES"/>
  </r>
  <r>
    <s v="IBS TULUNG_HARAPAN_OGT"/>
    <x v="6"/>
    <s v="TB"/>
    <s v="104°51.0.22'E"/>
    <s v="3°54.35.6'S"/>
    <n v="50"/>
    <s v="0/100/200"/>
    <n v="2021"/>
    <x v="11"/>
    <s v="Jl. Desa Karang Mulya Rt.003/002, Desa Karang Mulya, Kec. Semendawai Timur, Kab. Ogan Komering Ulu Timur, Sumatera Selatan"/>
    <x v="0"/>
    <s v="SUM-SS-MPR-1249"/>
    <s v="SEMENDAWAI_TIMUR_TULUNGHARAPAN"/>
    <x v="1"/>
    <x v="0"/>
    <x v="1"/>
    <s v="SUMBAGSEL"/>
    <s v="Sumatera Selatan"/>
    <s v="Kab. Ogan Komering Ulu Ti"/>
    <n v="6617459"/>
    <d v="2021-08-10T00:00:00"/>
    <m/>
    <n v="34"/>
    <x v="1"/>
    <d v="2021-09-09T00:00:00"/>
    <s v="W37-2021"/>
    <s v="Sep-2021"/>
    <d v="2021-09-08T00:00:00"/>
    <s v="W37-2021"/>
    <s v="Sep-2021"/>
    <d v="2021-09-14T00:00:00"/>
    <x v="42"/>
    <s v="Sep-2021"/>
    <d v="2021-09-14T00:00:00"/>
    <x v="41"/>
    <s v="Sep-2021"/>
    <s v="MW"/>
    <d v="2021-08-28T00:00:00"/>
    <m/>
    <s v="149300178407"/>
    <n v="6.6"/>
    <m/>
    <d v="2021-08-23T00:00:00"/>
    <m/>
    <m/>
    <d v="2021-09-13T00:00:00"/>
    <s v="W38-2021"/>
    <m/>
    <m/>
    <m/>
    <x v="2"/>
    <s v="21.RFI"/>
    <x v="13"/>
    <s v="08:09:21: 06:09:21: SRFI _x000a_01:09:21: ME OG_x000a_30:08:21: RBS/BTS FOUNDATION_x000a_25:08:21: STO DECLARE 23 AUG_x000a_22:08:21: ERM PROSES, NEED REVIEW CIVIL HTI_x000a_18:08:21: ERM PROSES, NEED REVIEW RNP HTI_x000a_16:08:21:10:08:21 : SPK COLO RELEASED, ERM PROSES"/>
  </r>
  <r>
    <s v="KALIMAS - 140190"/>
    <x v="6"/>
    <s v="SKP"/>
    <s v="109°13.30.25'E"/>
    <s v="0°5.14.78'S"/>
    <n v="50"/>
    <s v="60/260/340"/>
    <n v="2021"/>
    <x v="11"/>
    <s v="Jl.Kalimas Tengah Rt.005 Rw.002 Desa Kalimas Kec.Sungai Kakap Kab.Kubu Raya"/>
    <x v="0"/>
    <s v="KAL-KB-SRY-0813"/>
    <s v="SUNGAIKAKAP_PUNGGUR_KECIL"/>
    <x v="1"/>
    <x v="0"/>
    <x v="3"/>
    <s v="KALIMANTAN"/>
    <s v="Kalimantan Barat"/>
    <s v="Kab. Kubu Raya"/>
    <n v="6617413"/>
    <d v="2021-08-04T00:00:00"/>
    <m/>
    <n v="36"/>
    <x v="1"/>
    <d v="2021-09-03T00:00:00"/>
    <s v="W36-2021"/>
    <s v="Sep-2021"/>
    <d v="2021-09-04T00:00:00"/>
    <s v="W36-2021"/>
    <s v="Sep-2021"/>
    <d v="2021-09-03T00:00:00"/>
    <x v="43"/>
    <s v="Sep-2021"/>
    <d v="2021-09-03T00:00:00"/>
    <x v="42"/>
    <s v="Sep-2021"/>
    <s v="MW"/>
    <d v="2021-08-28T00:00:00"/>
    <m/>
    <s v="211211726985"/>
    <n v="6.6"/>
    <m/>
    <d v="2021-08-23T00:00:00"/>
    <m/>
    <m/>
    <d v="2021-09-09T00:00:00"/>
    <s v="W37-2021"/>
    <m/>
    <m/>
    <m/>
    <x v="2"/>
    <s v="21.RFI"/>
    <x v="13"/>
    <s v="09:08:2021: POWER CONNECTION PROSES_x000a_09:06:2021: 09:01:2021: PONDASI RBS/BTS OG REPLAN 13 SEP_x000a_08:30:2021: CME PREPARATION_x000a_08:25:2021: STO DECLARE 23 AUG_x000a_08:22:2021: NEED REVIEW POWER HUAWEI_x000a_08:18:2021: 08:16:2021:08:09:2021: 08:04:2021 : SPK COLO RELEASED, ERM PROSES NEED REVIEW TNP ALITA"/>
  </r>
  <r>
    <s v="PANGKOH"/>
    <x v="6"/>
    <s v="SKP"/>
    <s v="113°25.48.68'E"/>
    <s v="1°58.45.91'S"/>
    <n v="60"/>
    <s v="0/200/300"/>
    <n v="2021"/>
    <x v="11"/>
    <s v="Jl. PLN Desa Luwuk Kanan RT. 05/02 Kec. Tasik Payawan, Kab. Katingan, Kalimantan Tengah"/>
    <x v="0"/>
    <s v="KAL-KT-KSN-0433"/>
    <s v="LUWUK_KANAN"/>
    <x v="1"/>
    <x v="0"/>
    <x v="2"/>
    <s v="KALIMANTAN"/>
    <s v="Kalimantan Tengah"/>
    <s v="Kab. Katingan"/>
    <n v="6617413"/>
    <d v="2021-08-04T00:00:00"/>
    <m/>
    <n v="55"/>
    <x v="1"/>
    <d v="2021-09-03T00:00:00"/>
    <s v="W36-2021"/>
    <s v="Sep-2021"/>
    <d v="2021-09-04T00:00:00"/>
    <s v="W36-2021"/>
    <s v="Sep-2021"/>
    <d v="2021-09-25T00:00:00"/>
    <x v="41"/>
    <s v="Sep-2021"/>
    <d v="2021-09-25T00:00:00"/>
    <x v="40"/>
    <s v="Sep-2021"/>
    <s v="MW"/>
    <d v="2021-08-25T00:00:00"/>
    <m/>
    <s v="MULTIGUNA"/>
    <m/>
    <m/>
    <d v="2021-08-23T00:00:00"/>
    <m/>
    <m/>
    <d v="2021-09-28T00:00:00"/>
    <s v="W40-2021"/>
    <m/>
    <m/>
    <m/>
    <x v="2"/>
    <s v="21.RFI"/>
    <x v="13"/>
    <s v="26:09:21: SRFI, CONNECT PLAN MULTIGUNA_x000a_22:09:21: 19:09:21: PONDASI BTS OG_x000a_15:09:21: 13:09:21: 08:09:21: NY START KARENA SITE MASIH BANJIR _x000a_06:09:21: 01:09:21: 30:08:21: NY START CME KARENA AREA SITE BANJIR REPLAN W3 SEP_x000a_25:08:21:STO DECLARE 25 AUG_x000a_22:08:21: NEED REVIEW POWER HUAWEI_x000a_18:08:21: 16:08:21:09:08:21: 04:08:21 : SPK COLO RELEASED, ERM PROSES NEED REVIEW TNP ALITA"/>
  </r>
  <r>
    <s v="API_SRIMULYO PIYUNGAN"/>
    <x v="6"/>
    <s v="TB"/>
    <s v="110°28.7.03'E"/>
    <s v="7°49.20.35'S"/>
    <s v="38.00.00"/>
    <s v="10/105/180/275"/>
    <n v="2021"/>
    <x v="1"/>
    <s v="JL. Krasaan  Desa Jogotirto Kec Berbah Kab. Sleman DI Yogyakarta"/>
    <x v="2"/>
    <s v="JAW-YO-SMN-0060"/>
    <s v="BERBAH PIYUNGAN JOGOTIRTO"/>
    <x v="1"/>
    <x v="0"/>
    <x v="2"/>
    <s v="JATENG"/>
    <s v="DI Yogyakarta"/>
    <s v="Kab. Sleman"/>
    <n v="6617408"/>
    <d v="2021-08-03T00:00:00"/>
    <m/>
    <n v="37"/>
    <x v="1"/>
    <d v="2021-09-02T00:00:00"/>
    <s v="W36-2021"/>
    <s v="Sep-2021"/>
    <d v="2021-09-03T00:00:00"/>
    <s v="W36-2021"/>
    <s v="Sep-2021"/>
    <d v="2021-09-15T00:00:00"/>
    <x v="42"/>
    <s v="Sep-2021"/>
    <d v="2021-09-15T00:00:00"/>
    <x v="41"/>
    <s v="Sep-2021"/>
    <s v="MW"/>
    <d v="2021-08-10T00:00:00"/>
    <m/>
    <s v="521012969733"/>
    <n v="7.7"/>
    <m/>
    <d v="2021-08-23T00:00:00"/>
    <m/>
    <m/>
    <d v="2021-09-09T00:00:00"/>
    <s v="W37-2021"/>
    <m/>
    <m/>
    <m/>
    <x v="2"/>
    <s v="21.RFI"/>
    <x v="13"/>
    <s v="06:09:21: SRFI POWER CONNECTION PROSES REPLAN RFI 15 SEP 2021_x000a_30:08:21: RBS/BTS PONDASI OG_x000a_25:08:21: STO DECLARE 23 AUG, MAPPING MITRA CME, CME PREPARATION_x000a_22:08:21: STO READY TO DECLARE_x000a_18:08:21: ESR PROSES, NEED REVIEW TNP ALITA_x000a_16:08:21: 09:08:21: 04:08:21 : SPK COLO RELEASED, ERM PROSES"/>
  </r>
  <r>
    <s v="BOYOLALI NOGOSARI"/>
    <x v="6"/>
    <s v="TB"/>
    <s v="110°46.22.73'E"/>
    <s v="7°28.24.2'S"/>
    <s v="50.00.00"/>
    <s v="20/110/200/280"/>
    <n v="2021"/>
    <x v="1"/>
    <s v="Desa Sembungan - Karang joho RT.014 RT.003 Kec.Nogosari, Kab.Boyolali Prov. Jawa Tengah"/>
    <x v="2"/>
    <s v="JAW-JT-BYL-0242"/>
    <s v="KETITANG NOGOSARI"/>
    <x v="1"/>
    <x v="0"/>
    <x v="2"/>
    <s v="JATENG"/>
    <s v="Jawa Tengah"/>
    <s v="Kab. Boyolali"/>
    <n v="6617408"/>
    <d v="2021-08-03T00:00:00"/>
    <m/>
    <n v="44"/>
    <x v="1"/>
    <d v="2021-09-02T00:00:00"/>
    <s v="W36-2021"/>
    <s v="Sep-2021"/>
    <d v="2021-09-03T00:00:00"/>
    <s v="W36-2021"/>
    <s v="Sep-2021"/>
    <d v="2021-09-17T00:00:00"/>
    <x v="42"/>
    <s v="Sep-2021"/>
    <d v="2021-09-17T00:00:00"/>
    <x v="41"/>
    <s v="Sep-2021"/>
    <s v="MW"/>
    <d v="2021-08-10T00:00:00"/>
    <m/>
    <s v="520551311502"/>
    <n v="7.7"/>
    <m/>
    <d v="2021-08-20T00:00:00"/>
    <m/>
    <m/>
    <d v="2021-09-16T00:00:00"/>
    <s v="W38-2021"/>
    <m/>
    <m/>
    <m/>
    <x v="2"/>
    <s v="21.RFI"/>
    <x v="13"/>
    <s v="15:09:21: 13:09:21: SRFI_x000a_06:09:21: 01:09:21: 30:08:21: RBS/BTS PONDASI OG_x000a_25:08:21:09:08:21: SPK COLO ACTUAL PENGERJAAN B2S NEED OPSIC, PLAN RFI W3 OCT_x000a_04:08:21 : SPK COLO RELEASED, ERM PROSES ADA POTENSI KETERLAMBATAN DI PROSES KARENA MASIH MENUNGGU IMB RELEASED"/>
  </r>
  <r>
    <s v="DSMRGAMUKTI-BANYUSARI"/>
    <x v="6"/>
    <s v="TB"/>
    <s v="108°15.57.19'E"/>
    <s v="7°1.49.66'S"/>
    <s v="50.00.00"/>
    <s v="90/210/330"/>
    <n v="2021"/>
    <x v="11"/>
    <s v="Desa Lebakwangi Blok Cikadu Kec. Malausma, Kab. Majalengka Prov. Jawa Barat"/>
    <x v="0"/>
    <s v="JAW-JB-MJL-4125"/>
    <s v="MALAUSMA_LEBAKWANGI_GELORA"/>
    <x v="1"/>
    <x v="0"/>
    <x v="2"/>
    <s v="JABAR"/>
    <s v="Jawa Barat"/>
    <s v="Kab. Majalengka"/>
    <n v="6617406"/>
    <d v="2021-08-03T00:00:00"/>
    <m/>
    <n v="34"/>
    <x v="1"/>
    <d v="2021-09-02T00:00:00"/>
    <s v="W36-2021"/>
    <s v="Sep-2021"/>
    <d v="2021-09-03T00:00:00"/>
    <s v="W36-2021"/>
    <s v="Sep-2021"/>
    <d v="2021-09-02T00:00:00"/>
    <x v="43"/>
    <s v="Sep-2021"/>
    <d v="2021-09-02T00:00:00"/>
    <x v="42"/>
    <s v="Sep-2021"/>
    <s v="MW"/>
    <d v="2021-08-25T00:00:00"/>
    <m/>
    <s v="535212645919"/>
    <n v="6.6"/>
    <m/>
    <d v="2021-08-18T00:00:00"/>
    <m/>
    <m/>
    <d v="2021-09-06T00:00:00"/>
    <s v="W37-2021"/>
    <m/>
    <m/>
    <m/>
    <x v="2"/>
    <s v="21.RFI"/>
    <x v="13"/>
    <s v="09:06:2021: POWER CONNECTION PROSES_x000a_09:01:2021: ME OG_x000a_08:30:2021: PONDASI OG_x000a_08:25:2021: CME PREPARATION_x000a_08:22:2021: STO DECLARE 18 AUG_x000a_08:16:2021: NEED REVIEW CIVIL HTI_x000a_08:09:2021: 08:04:2021 : SPK COLO RELEASED, ERM PROSES"/>
  </r>
  <r>
    <s v="SETRA DUTA"/>
    <x v="6"/>
    <s v="TB"/>
    <s v="107°34.9.62'E"/>
    <s v="6°52.24.96'S"/>
    <n v="20"/>
    <s v="0/120/240"/>
    <n v="2021"/>
    <x v="11"/>
    <s v="Desa Sariwangi Kp. Babakan Lembur Tengah No.1 RT.01 RW.07 Kec. Parongpong, Kab. Bandung Barat Prov. Jawa Barat"/>
    <x v="0"/>
    <s v="JAW-JB-NPH-4176"/>
    <s v="PARONGPONG_SARIWANGI"/>
    <x v="1"/>
    <x v="0"/>
    <x v="2"/>
    <s v="JABAR"/>
    <s v="Jawa Barat"/>
    <s v="Kab. Bandung Barat"/>
    <n v="6617406"/>
    <d v="2021-08-03T00:00:00"/>
    <m/>
    <n v="88"/>
    <x v="2"/>
    <d v="2021-09-02T00:00:00"/>
    <s v="W36-2021"/>
    <s v="Sep-2021"/>
    <d v="2021-09-03T00:00:00"/>
    <s v="W36-2021"/>
    <s v="Sep-2021"/>
    <d v="2021-10-10T00:00:00"/>
    <x v="38"/>
    <s v="Oct-2021"/>
    <d v="2021-10-30T00:00:00"/>
    <x v="20"/>
    <s v="Oct-2021"/>
    <s v="MW"/>
    <d v="2021-08-25T00:00:00"/>
    <m/>
    <s v="535812240425"/>
    <n v="6.6"/>
    <m/>
    <d v="2021-08-18T00:00:00"/>
    <m/>
    <m/>
    <d v="2021-10-30T00:00:00"/>
    <s v="W44-2021"/>
    <m/>
    <m/>
    <m/>
    <x v="2"/>
    <s v="21.RFI"/>
    <x v="13"/>
    <s v="30:10:21: RFIN_x000a_27:10:21: BLOCKING BY LL, PLAN 28 OCT OPEN, PLAN RFI 30 OCT_x000a_25:10:21: FABRIKASI MATERIAL OG, PLAN DONE 29 OCT_x000a_24:10:21-06:10:21:Sudah dilakukan kunjungan ke LL terkait dengan adanya penambahan colo XL. LL meminta untuk penambahan perangkat dilakukan dibawah dengan expand lahan sebesar 50 jt / tahun. karena ditakutkan tidak kuat untuk ditempat di tower. Plan kunjungan kembali tanggal 8 Oktober 2021. Target Close 25 Oktober 2021._x000a_04:10:21: PERKUATAN TOWER DONE, SITE COMMCASE LL MINTA PERLUASAN EXPAND LAHAN_x000a_26:09:21-01:09:21: NEED PERKUATAN TOWER, PROSES PERKUATAN BASEFRAME TOWER_x000a_30:08:21: 25:08:21:CME PREPARATION_x000a_22:08:21: STO DECLARE 18 AUG_x000a_16:08:21: NEED REVIEW CIVIL HTI_x000a_09:08:21: 04:08:21 : SPK COLO RELEASED, ERM PROSES"/>
  </r>
  <r>
    <s v="CIJAMBU-DSGENTENG"/>
    <x v="3"/>
    <s v="SKP"/>
    <s v="107°47.50.6'E"/>
    <s v="6°51.4.82'S"/>
    <n v="50"/>
    <s v="150/220/320"/>
    <n v="2021"/>
    <x v="3"/>
    <s v="Desa Kadakajaya Dusun Cijambu RT.04 RW.03 Kec. Tanjungsari, Kab. Indramayu Prov. Jawa Barat"/>
    <x v="0"/>
    <s v="JAW-JB-SMD-4268"/>
    <s v="TANJUNGSARI_KADAKAJAYA"/>
    <x v="1"/>
    <x v="0"/>
    <x v="2"/>
    <s v="JABAR"/>
    <s v="Jawa Barat"/>
    <s v="Kab. Sumedang"/>
    <n v="6617454"/>
    <d v="2021-08-09T00:00:00"/>
    <m/>
    <n v="32"/>
    <x v="1"/>
    <d v="2021-09-08T00:00:00"/>
    <s v="W37-2021"/>
    <s v="Sep-2021"/>
    <d v="2021-09-07T00:00:00"/>
    <s v="W37-2021"/>
    <s v="Sep-2021"/>
    <d v="2021-09-13T00:00:00"/>
    <x v="42"/>
    <s v="Sep-2021"/>
    <d v="2021-09-13T00:00:00"/>
    <x v="41"/>
    <s v="Sep-2021"/>
    <s v="MW"/>
    <d v="2021-08-18T00:00:00"/>
    <m/>
    <s v="535172077424"/>
    <n v="6.6"/>
    <m/>
    <d v="2021-08-16T00:00:00"/>
    <m/>
    <m/>
    <d v="2021-09-10T00:00:00"/>
    <s v="W37-2021"/>
    <m/>
    <m/>
    <m/>
    <x v="2"/>
    <s v="21.RFI"/>
    <x v="13"/>
    <s v="08:09:21: 01:09:21:SRFI_x000a_30:08:21: PONDASI DONE_x000a_25:08:21: PONDASI RBS/BTS OG_x000a_22:08:21: CME PREPARATION_x000a_18:08:21: STO DECLARE 16 AUG_x000a_16:08:21: 09:08:21 : SPK COLO RELEASED, ERM PROSES"/>
  </r>
  <r>
    <s v="LARA BAEBUNTA"/>
    <x v="6"/>
    <s v="TB"/>
    <s v="120°17.35.38'E"/>
    <s v="2°41.28.25'S"/>
    <n v="60"/>
    <s v="0/160/220"/>
    <n v="2021"/>
    <x v="11"/>
    <s v="Dusun Lara Desa Lara Kec. Baebunta Kab. Luwu Utara Sulawesi Selatan "/>
    <x v="0"/>
    <s v="SUL-SN-MSB-1435"/>
    <s v="BAEBUNTA_LARA"/>
    <x v="1"/>
    <x v="0"/>
    <x v="0"/>
    <s v="SULAWESI"/>
    <s v="Sulawesi Selatan"/>
    <s v="Kab. Luwu Utara"/>
    <n v="6617435"/>
    <d v="2021-08-06T00:00:00"/>
    <m/>
    <n v="35"/>
    <x v="1"/>
    <d v="2021-09-05T00:00:00"/>
    <s v="W37-2021"/>
    <s v="Sep-2021"/>
    <d v="2021-09-06T00:00:00"/>
    <s v="W37-2021"/>
    <s v="Sep-2021"/>
    <d v="2021-09-10T00:00:00"/>
    <x v="44"/>
    <s v="Sep-2021"/>
    <d v="2021-09-10T00:00:00"/>
    <x v="43"/>
    <s v="Sep-2021"/>
    <s v="MW"/>
    <d v="2021-08-18T00:00:00"/>
    <m/>
    <s v="326600638615"/>
    <n v="6.6"/>
    <m/>
    <d v="2021-08-16T00:00:00"/>
    <m/>
    <m/>
    <d v="2021-09-10T00:00:00"/>
    <s v="W37-2021"/>
    <m/>
    <m/>
    <m/>
    <x v="2"/>
    <s v="21.RFI"/>
    <x v="13"/>
    <s v="08:09:21: PROSES CONNECT PLN, MENUNGGU JADWAL PLN_x000a_06:09:21: 01:09:21: 30:08:21: Power Connection Proses_x000a_25:08:21:PONDASI BTS RBS OG_x000a_22:08:21: 18:08:21: CME PREPARATION_x000a_16:08:21: STO DECLARE 16 AUG_x000a_09:08:21: 04:08:21 : SPK COLO RELEASED, ERM PROSES"/>
  </r>
  <r>
    <s v="KEBUNAGUNG"/>
    <x v="6"/>
    <s v="SMI"/>
    <s v="110°57.17.17'E"/>
    <s v="7°45.20.23'S"/>
    <n v="50"/>
    <s v="0/115/180/250"/>
    <n v="2021"/>
    <x v="1"/>
    <s v="Talunombo Rt. 01/02, Kel. Bulusulur, Kec. Wonoharjo_x000d__x000a_Kab.Wonogiri."/>
    <x v="2"/>
    <s v="JAW-JT-WNG-2771"/>
    <s v="MENTO WONOHARJO"/>
    <x v="1"/>
    <x v="0"/>
    <x v="2"/>
    <s v="JATENG"/>
    <s v="Jawa Tengah"/>
    <s v="Kab. Wonogiri"/>
    <n v="6617416"/>
    <d v="2021-08-04T00:00:00"/>
    <m/>
    <n v="111"/>
    <x v="3"/>
    <d v="2021-09-03T00:00:00"/>
    <s v="W36-2021"/>
    <s v="Sep-2021"/>
    <d v="2021-09-04T00:00:00"/>
    <s v="W36-2021"/>
    <s v="Sep-2021"/>
    <d v="2021-10-15T00:00:00"/>
    <x v="38"/>
    <s v="Oct-2021"/>
    <d v="2021-11-22T00:00:00"/>
    <x v="34"/>
    <s v="Nov-2021"/>
    <s v="MW"/>
    <d v="2021-08-10T00:00:00"/>
    <m/>
    <n v="526530134532"/>
    <n v="7.7"/>
    <m/>
    <d v="2021-08-16T00:00:00"/>
    <m/>
    <m/>
    <d v="2021-11-23T00:00:00"/>
    <s v="W48-2021"/>
    <m/>
    <m/>
    <m/>
    <x v="2"/>
    <s v="21.RFI"/>
    <x v="13"/>
    <s v="23:11:21: RFIN_x000a_21:11:21-17:11:21: CONNECT PLN 16 NOV, NAMUN METERAN RUSAK (LAMPU INDIKATOR TDK NYALA, METERAN TIDAK BERPUTAR), OG PROCESS CONNECT PLN, PLAN CONNECT 22 NOV _x000a_16:11:21: CONNECT PLN DONE_x000a_14:11:21: SRFI, PLAN CONNECT 16 NOV_x000a_10:11:21: BPUJL PAID, PLAN CONNECT 13 NOV _x000a_10:11:21-15:09:21: SRFI, PLN OVB PROSES PENGAJUAN PENGADAAN TRAFO DARI PLN, PLAN RFI W2 NOV_x000a_13:09:21: ME OG_x000a_08:09:21: RBS BTS PONDASI_x000a_30:08:21: CME PREPARATION_x000a_30:08:21:25:08:21: MAPPING MITRA CME, CME PREPARATION_x000a_18:08:21:STO DECLARE 16 AUG_x000a_09:08:21: NEED REVIEW CIVIL EID_x000a_09:08:21: 04:08:21 : SPK COLO RELEASED, ERM PROSES"/>
  </r>
  <r>
    <s v="KARANG GAMBAS"/>
    <x v="6"/>
    <s v="SKP"/>
    <s v="109°18.50.0'E"/>
    <s v="7°21.41.47'S"/>
    <n v="50"/>
    <s v="65/180/245/315"/>
    <n v="2021"/>
    <x v="1"/>
    <s v="Jl. Raya Karang Lesem, Ds. Karang Lesem, Kec. Kutasari, Kab. Purbalingga"/>
    <x v="2"/>
    <s v="JAW-JT-PBG-1234"/>
    <s v="KARANGKLESEM KUTASARI"/>
    <x v="1"/>
    <x v="0"/>
    <x v="2"/>
    <s v="JATENG"/>
    <s v="Jawa Tengah"/>
    <s v="Kab. Purbalingga"/>
    <n v="6617414"/>
    <d v="2021-08-04T00:00:00"/>
    <m/>
    <n v="108"/>
    <x v="3"/>
    <d v="2021-09-03T00:00:00"/>
    <s v="W36-2021"/>
    <s v="Sep-2021"/>
    <d v="2021-09-04T00:00:00"/>
    <s v="W36-2021"/>
    <s v="Sep-2021"/>
    <d v="2021-10-15T00:00:00"/>
    <x v="38"/>
    <s v="Oct-2021"/>
    <d v="2021-11-20T00:00:00"/>
    <x v="33"/>
    <s v="Nov-2021"/>
    <s v="MW"/>
    <d v="2021-08-10T00:00:00"/>
    <m/>
    <n v="522032706779"/>
    <n v="7.7"/>
    <m/>
    <d v="2021-08-16T00:00:00"/>
    <m/>
    <m/>
    <d v="2021-11-20T00:00:00"/>
    <s v="W47-2021"/>
    <m/>
    <m/>
    <m/>
    <x v="2"/>
    <s v="21.RFI"/>
    <x v="13"/>
    <s v="20:11:21: RFIN_x000a_17:11:21: BPUJL paid, PLN OB trafo,  sudah berupaya mencara trafo dari PLN area lain blm berhasil, eskalasi ke management level PLN dan akan diupayakan menggunakan trafo rekondisi, PLAN RFI 20 NOV_x000a_14:11:21: PENAMBAHAN JTR 4 TIANG &amp; NEW TRAFO, INSTALASI MEMERLUKAN PEMADAMAN &amp; SOP PLN 6 HARI, PLAN CONNECT 16 NOV 21_x000a_10:11:21: OG WAIT KWH_x000a_07:11:21: REGIST RELEASED, PLAN CONNECT PLN 10-11 NOV 21_x000a_03:11:21-26:10:21: MENUNGGU MATERIAL TRAFO DARI PLN, PLAN W2 NOV_x000a_24:10:21-15:09:21: SRFI PLN OVB, PROSES PEMBAGIAN BEBAN POWER_x000a_13:09:21: SRFI_x000a_06:09:21: POWER CONNECTION PROSES_x000a_01:09:21: ME OG, REPLAN 6 SEPT_x000a_30:08:21: RBS/BTS PONDASI OG_x000a_25:08:21: MAPPING MITRA PREPARE CME_x000a_22:08:21:18:08:21: STO DECLARE 16 AUG_x000a_09:08:21: NEED REVIEW CIVIL EID_x000a_09:08:21: 04:08:21 : SPK COLO RELEASED, ERM PROSES"/>
  </r>
  <r>
    <s v="KEDUNGMENJANGAN"/>
    <x v="6"/>
    <s v="SKP"/>
    <s v="109°22.27.59'E"/>
    <s v="7°24.30.74'S"/>
    <n v="50"/>
    <s v="25/200/275"/>
    <n v="2021"/>
    <x v="1"/>
    <s v="Desa Kedung Menjangan RT.02 RW.01,  Kec. Purbalingga, Kab. Purbalingga Prov. Jawa Tengah"/>
    <x v="2"/>
    <s v="JAW-JT-PBG-1224"/>
    <s v="KEDUNGMENJANGAN PURBALINGGA"/>
    <x v="1"/>
    <x v="0"/>
    <x v="2"/>
    <s v="JATENG"/>
    <s v="Jawa Tengah"/>
    <s v="Kab. Purbalingga"/>
    <n v="6617414"/>
    <d v="2021-08-04T00:00:00"/>
    <m/>
    <n v="68"/>
    <x v="2"/>
    <d v="2021-09-03T00:00:00"/>
    <s v="W36-2021"/>
    <s v="Sep-2021"/>
    <d v="2021-09-04T00:00:00"/>
    <s v="W36-2021"/>
    <s v="Sep-2021"/>
    <d v="2021-10-18T00:00:00"/>
    <x v="29"/>
    <s v="Oct-2021"/>
    <d v="2021-10-18T00:00:00"/>
    <x v="25"/>
    <s v="Oct-2021"/>
    <s v="MW"/>
    <d v="2021-08-10T00:00:00"/>
    <m/>
    <s v="522032690027"/>
    <n v="7.7"/>
    <m/>
    <d v="2021-08-16T00:00:00"/>
    <m/>
    <m/>
    <d v="2021-10-11T00:00:00"/>
    <s v="W42-2021"/>
    <m/>
    <m/>
    <m/>
    <x v="2"/>
    <s v="21.RFI"/>
    <x v="13"/>
    <s v="10:10:21: SRFI, MINUS PONDASI STACKING, GDL READY 6 OCT, PLAN CONNECT 8 OCT_x000a_26:09:21-19:09:21: ME OG_x000a_15:09:21: PONDASI STACKING OG, MATERIAL &amp; GDL ON PROSES_x000a_13:09:21: 06:09:21: PROSES GDL STACKING _x000a_01:09:21: FABRIKASI MATERIAL STACKING PLAN DONE W3 SEPT, REPLAN W2 OCT_x000a_30:08:21: RBS/BTS PONDASI OG_x000a_08:24:2021: CME PREPARATION_x000a_22:08:21:18:08:21: STO DECLARE 16 AUG_x000a_09:08:21: NEED REVIEW CIVIL EID_x000a_09:08:21: 04:08:21 : SPK COLO RELEASED, ERM PROSES"/>
  </r>
  <r>
    <s v="SUMSEL2014_2G55"/>
    <x v="6"/>
    <s v="TB"/>
    <s v="104°36.3.24'E"/>
    <s v="4°12.40.46'S"/>
    <s v="60.00.00"/>
    <s v="60/250/350"/>
    <n v="2021"/>
    <x v="11"/>
    <s v="Desa Sumber Mulyo  / Berasan Mulyo RT. 02 Rw. 07 Kec. Buay Madang Timur Kab. OKU Timur Prop. Sumsel"/>
    <x v="0"/>
    <s v="SUM-SS-MPR-1254"/>
    <s v="CUTNYAKDIEN_SUMBER_MULYO"/>
    <x v="1"/>
    <x v="0"/>
    <x v="1"/>
    <s v="SUMBAGSEL"/>
    <s v="Sumatera Selatan"/>
    <s v="Kab. Ogan Komering Ulu Ti"/>
    <n v="6617407"/>
    <d v="2021-08-03T00:00:00"/>
    <m/>
    <n v="31"/>
    <x v="1"/>
    <d v="2021-09-02T00:00:00"/>
    <s v="W36-2021"/>
    <s v="Sep-2021"/>
    <d v="2021-09-03T00:00:00"/>
    <s v="W36-2021"/>
    <s v="Sep-2021"/>
    <d v="2021-09-02T00:00:00"/>
    <x v="43"/>
    <s v="Sep-2021"/>
    <d v="2021-09-02T00:00:00"/>
    <x v="42"/>
    <s v="Sep-2021"/>
    <s v="MW"/>
    <d v="2021-08-18T00:00:00"/>
    <m/>
    <s v="147600643560"/>
    <n v="6.6"/>
    <m/>
    <d v="2021-08-16T00:00:00"/>
    <m/>
    <m/>
    <d v="2021-09-03T00:00:00"/>
    <s v="W36-2021"/>
    <m/>
    <m/>
    <m/>
    <x v="2"/>
    <s v="21.RFI"/>
    <x v="13"/>
    <s v="09:06:2021: 09:01:2021: 08:30:2021: 08:25:2021:08:22:2021: SRFI, POWER CONNECTION PROSES_x000a_08:22:2021:RBS/BTS FOUNDATION_x000a_08:18:2021: CME PREPARATION_x000a_08:16:2021: STO DECLARE 16 AUG_x000a_08:09:2021: 08:04:2021 : SPK COLO RELEASED, ERM PROSES"/>
  </r>
  <r>
    <s v="IBS IBS_MAK0055_SULTAN"/>
    <x v="6"/>
    <s v="TB"/>
    <s v="119°35.57.84'E"/>
    <s v="4°40.42.64'S"/>
    <s v="50.00.00"/>
    <s v="120/220/300"/>
    <n v="2021"/>
    <x v="11"/>
    <s v="Jl desa Punranga RT 003 RW 001 Desa Punranga Kec Marang Kab Pangkep"/>
    <x v="0"/>
    <s v="SUL-SN-PKJ-1402"/>
    <s v="MARANG_PUNRANGA"/>
    <x v="1"/>
    <x v="0"/>
    <x v="0"/>
    <s v="SULAWESI"/>
    <s v="Sulawesi Selatan"/>
    <s v="Kab. Pangkajene Kepulauan"/>
    <n v="6617407"/>
    <d v="2021-08-03T00:00:00"/>
    <m/>
    <n v="34"/>
    <x v="1"/>
    <d v="2021-09-02T00:00:00"/>
    <s v="W36-2021"/>
    <s v="Sep-2021"/>
    <d v="2021-09-03T00:00:00"/>
    <s v="W36-2021"/>
    <s v="Sep-2021"/>
    <d v="2021-09-02T00:00:00"/>
    <x v="43"/>
    <s v="Sep-2021"/>
    <d v="2021-09-02T00:00:00"/>
    <x v="42"/>
    <s v="Sep-2021"/>
    <s v="MW"/>
    <d v="2021-08-18T00:00:00"/>
    <m/>
    <s v="320400177241"/>
    <n v="6.6"/>
    <m/>
    <d v="2021-08-16T00:00:00"/>
    <m/>
    <m/>
    <d v="2021-09-06T00:00:00"/>
    <s v="W37-2021"/>
    <m/>
    <m/>
    <m/>
    <x v="2"/>
    <s v="21.RFI"/>
    <x v="13"/>
    <s v="09:06:2021: 09:01:2021: 08:30:2021: Power Connection Proses_x000a_08:25:2021: CME PREPARATION_x000a_08:22:2021: 08:16:2021: 08:09:2021: 08:04:2021 : SPK COLO RELEASED, ERM PROSES"/>
  </r>
  <r>
    <s v="BANTARDAWA"/>
    <x v="3"/>
    <s v="SKP"/>
    <s v="108°36.53.82'E"/>
    <s v="7°25.5.84'S"/>
    <n v="50"/>
    <s v="0/95/205"/>
    <n v="2021"/>
    <x v="3"/>
    <s v="Desa Padaringan Dusun Rata Harta RT.11 RW.03, Kec. Purwadadi, Kab. Ciamis Prov. Jawa Barat"/>
    <x v="0"/>
    <s v="JAW-JB-CMS-4236"/>
    <s v="PURWADADI_PADARINGAN"/>
    <x v="1"/>
    <x v="0"/>
    <x v="2"/>
    <s v="JABAR"/>
    <s v="Jawa Barat"/>
    <s v="Kab. Ciamis"/>
    <n v="6617454"/>
    <d v="2021-08-09T00:00:00"/>
    <m/>
    <n v="32"/>
    <x v="1"/>
    <d v="2021-09-08T00:00:00"/>
    <s v="W37-2021"/>
    <s v="Sep-2021"/>
    <d v="2021-09-07T00:00:00"/>
    <s v="W37-2021"/>
    <s v="Sep-2021"/>
    <d v="2021-09-13T00:00:00"/>
    <x v="42"/>
    <s v="Sep-2021"/>
    <d v="2021-09-13T00:00:00"/>
    <x v="41"/>
    <s v="Sep-2021"/>
    <s v="MW"/>
    <d v="2021-08-18T00:00:00"/>
    <m/>
    <s v="532217786318"/>
    <n v="6.6"/>
    <m/>
    <d v="2021-08-13T00:00:00"/>
    <m/>
    <m/>
    <d v="2021-09-10T00:00:00"/>
    <s v="W37-2021"/>
    <m/>
    <m/>
    <m/>
    <x v="2"/>
    <s v="21.RFI"/>
    <x v="13"/>
    <s v="08:09:21: 01:09:21:30:08:21: 25:08:21: SRFI_x000a_22:08:21: Pondasi Done, ME OG_x000a_18:08:21: CME PREPARATION_x000a_16:08:21: STO DECLARE 13 AUG_x000a_09:08:21: 04:08:21 : SPK COLO RELEASED, ERM PROSES"/>
  </r>
  <r>
    <s v="WATUWELAH-PERBUTULAN"/>
    <x v="3"/>
    <s v="TB"/>
    <s v="108°29.20.51'E"/>
    <s v="6°44.19.1'S"/>
    <n v="30"/>
    <s v="15/95/190"/>
    <n v="2021"/>
    <x v="3"/>
    <s v="Jl. I Gede Mayaguna, Kel. Pasalakan RT.01 RW.05, Kec. Sumber, Kab. Cirebon Prov. Jawa Barat"/>
    <x v="0"/>
    <s v="JAW-JB-SBR-4248"/>
    <s v="SUMBER_PASALAKAN"/>
    <x v="1"/>
    <x v="0"/>
    <x v="2"/>
    <s v="JABAR"/>
    <s v="Jawa Barat"/>
    <s v="Kab. Cirebon"/>
    <n v="6617456"/>
    <d v="2021-08-09T00:00:00"/>
    <m/>
    <n v="32"/>
    <x v="1"/>
    <d v="2021-09-08T00:00:00"/>
    <s v="W37-2021"/>
    <s v="Sep-2021"/>
    <d v="2021-09-07T00:00:00"/>
    <s v="W37-2021"/>
    <s v="Sep-2021"/>
    <d v="2021-09-13T00:00:00"/>
    <x v="42"/>
    <s v="Sep-2021"/>
    <d v="2021-09-13T00:00:00"/>
    <x v="41"/>
    <s v="Sep-2021"/>
    <s v="MW"/>
    <d v="2021-08-18T00:00:00"/>
    <m/>
    <s v="533313465243"/>
    <n v="6.6"/>
    <m/>
    <d v="2021-08-13T00:00:00"/>
    <m/>
    <m/>
    <d v="2021-09-10T00:00:00"/>
    <s v="W37-2021"/>
    <m/>
    <m/>
    <m/>
    <x v="2"/>
    <s v="21.RFI"/>
    <x v="13"/>
    <s v="08:09:21: 01:09:21:30:08:21: 25:08:21: SRFI_x000a_22:08:21: Pondasi Done, ME OG_x000a_18:08:21: CME PREPARATION_x000a_16:08:21: STO DECLARE 13 AUG_x000a_09:08:21: 04:08:21 : SPK COLO RELEASED, ERM PROSES"/>
  </r>
  <r>
    <s v="GALANG2"/>
    <x v="3"/>
    <s v="SMI"/>
    <s v="98°54.7.99'E"/>
    <s v="3°29.28.72'N"/>
    <n v="55"/>
    <s v="30/110/180"/>
    <n v="2021"/>
    <x v="3"/>
    <s v="Jl. Galang, Dusun SATU, Desa Tanah Aabng, Kec. Galang, Kab. Deli Serdang, Prov. Sumatera Utara"/>
    <x v="0"/>
    <s v="SUM-SU-LBP-2286"/>
    <s v="KOTASAN"/>
    <x v="1"/>
    <x v="0"/>
    <x v="1"/>
    <s v="SUMBAGUT"/>
    <s v="Sumatera Utara"/>
    <s v="Kab. Deli Serdang"/>
    <n v="6617453"/>
    <d v="2021-08-09T00:00:00"/>
    <m/>
    <n v="37"/>
    <x v="1"/>
    <d v="2021-09-08T00:00:00"/>
    <s v="W37-2021"/>
    <s v="Sep-2021"/>
    <d v="2021-09-07T00:00:00"/>
    <s v="W37-2021"/>
    <s v="Sep-2021"/>
    <d v="2021-09-16T00:00:00"/>
    <x v="42"/>
    <s v="Sep-2021"/>
    <d v="2021-09-16T00:00:00"/>
    <x v="41"/>
    <s v="Sep-2021"/>
    <s v="MW"/>
    <d v="2021-08-18T00:00:00"/>
    <m/>
    <s v="126170617328"/>
    <n v="6.6"/>
    <m/>
    <d v="2021-08-13T00:00:00"/>
    <m/>
    <m/>
    <d v="2021-09-15T00:00:00"/>
    <s v="W38-2021"/>
    <m/>
    <m/>
    <m/>
    <x v="2"/>
    <s v="21.RFI"/>
    <x v="13"/>
    <s v="15:09:21: 13:09:21: 08:09:21: 01:09:21:30:08:21: SRFI_x000a_25:08:21:PONDASI RBS/BTS OG_x000a_22:08:21: 18:08:21: CME PREPARATION_x000a_16:08:21: STO DECLARE 13 AUG_x000a_09:08:21: 04:08:21 : SPK COLO RELEASED, ERM PROSES"/>
  </r>
  <r>
    <s v="WBB PANGKALAN KERINCI 2"/>
    <x v="3"/>
    <s v="TB"/>
    <s v="101°50.48.23'E"/>
    <s v="0°24.15.62'N"/>
    <n v="50"/>
    <s v="130/240/340"/>
    <n v="2021"/>
    <x v="3"/>
    <s v="Jl. Kilometer 2 Langgam RT 06 RW 10 Pangkalan Kerinci Kota, Pangkalan Kerinci, Pelalawan, Riau"/>
    <x v="0"/>
    <s v="SUM-RI-PKK-1154"/>
    <s v="PANGKALAN_KERINCI_BARAT"/>
    <x v="1"/>
    <x v="0"/>
    <x v="1"/>
    <s v="SUMBAGTENG"/>
    <s v="Riau"/>
    <s v="Kab. Pelalawan"/>
    <n v="6617456"/>
    <d v="2021-08-09T00:00:00"/>
    <m/>
    <n v="38"/>
    <x v="1"/>
    <d v="2021-09-08T00:00:00"/>
    <s v="W37-2021"/>
    <s v="Sep-2021"/>
    <d v="2021-09-07T00:00:00"/>
    <s v="W37-2021"/>
    <s v="Sep-2021"/>
    <d v="2021-09-17T00:00:00"/>
    <x v="42"/>
    <s v="Sep-2021"/>
    <d v="2021-09-17T00:00:00"/>
    <x v="41"/>
    <s v="Sep-2021"/>
    <s v="MW"/>
    <d v="2021-08-18T00:00:00"/>
    <m/>
    <s v="5898"/>
    <n v="6.6"/>
    <m/>
    <d v="2021-08-13T00:00:00"/>
    <m/>
    <m/>
    <d v="2021-09-16T00:00:00"/>
    <s v="W38-2021"/>
    <m/>
    <m/>
    <m/>
    <x v="2"/>
    <s v="21.RFI"/>
    <x v="13"/>
    <s v="13:09:21: PLN OG, BY CORPORATE_x000a_08:09:21: 06:09:21: 01:09:21:POWER CONNECTION PROSES_x000a_30:08:21:ME OG_x000a_25:08:21: PONDASI RBS BTS OG_x000a_22:08:21: 18:08:21: CME PREPARATION_x000a_16:08:21: STO DECLARE 13 AUG_x000a_09:08:21: 04:08:21 : SPK COLO RELEASED, ERM PROSES"/>
  </r>
  <r>
    <s v="JL GANDASOLI KIDUL"/>
    <x v="3"/>
    <s v="TB"/>
    <s v="107°32.43.84'E"/>
    <s v="7°2.1.07'S"/>
    <n v="30"/>
    <s v="50/220/315"/>
    <n v="2021"/>
    <x v="3"/>
    <s v="Desa Gandasari Kp. Patrol RT.004 RW.009, Kec. Katapang, Kab. Bandung Prov. Jawa Barat"/>
    <x v="0"/>
    <s v="JAW-JB-SOR-4230"/>
    <s v="SOREANG_CINGCIN"/>
    <x v="1"/>
    <x v="0"/>
    <x v="2"/>
    <s v="JABAR"/>
    <s v="Jawa Barat"/>
    <s v="Kab. Bandung"/>
    <n v="6617456"/>
    <d v="2021-08-09T00:00:00"/>
    <m/>
    <n v="36"/>
    <x v="1"/>
    <d v="2021-09-08T00:00:00"/>
    <s v="W37-2021"/>
    <s v="Sep-2021"/>
    <d v="2021-09-07T00:00:00"/>
    <s v="W37-2021"/>
    <s v="Sep-2021"/>
    <d v="2021-09-17T00:00:00"/>
    <x v="42"/>
    <s v="Sep-2021"/>
    <d v="2021-09-17T00:00:00"/>
    <x v="41"/>
    <s v="Sep-2021"/>
    <s v="MW"/>
    <d v="2021-08-18T00:00:00"/>
    <m/>
    <s v="535322166314"/>
    <n v="6.6"/>
    <m/>
    <d v="2021-08-13T00:00:00"/>
    <m/>
    <m/>
    <d v="2021-09-14T00:00:00"/>
    <s v="W38-2021"/>
    <m/>
    <m/>
    <m/>
    <x v="2"/>
    <s v="21.RFI"/>
    <x v="13"/>
    <s v="13:09:21: 08:09:21: POWER CONNECTION PROSES_x000a_06:09:21: RBS/BTS PONDASI _x000a_01:09:21:30:08:21: 25:08:21:22:08:21: 18:08:21: CME PREPARATION_x000a_16:08:21: STO DECLARE 13 AUG_x000a_09:08:21: 04:08:21 : SPK COLO RELEASED, ERM PROSES"/>
  </r>
  <r>
    <s v="GUNUNG TAJAM"/>
    <x v="3"/>
    <s v="SMI"/>
    <s v="107°50.48.34'E"/>
    <s v="2°45.44.53'S"/>
    <n v="50"/>
    <s v="50/170/320"/>
    <n v="2021"/>
    <x v="3"/>
    <s v="Jl. Gunung Tajam, Rt.10/03 Dusun Air Begantung Kel. Kacang Butor, Kec. Badau, Kab. Belitung"/>
    <x v="0"/>
    <s v="SUM-BB-TDN-0531"/>
    <s v="KACANG_BOTOR_BANDARA"/>
    <x v="1"/>
    <x v="0"/>
    <x v="1"/>
    <s v="SUMBAGSEL"/>
    <s v="Kepulauan Bangka Belitung"/>
    <s v="Kab. Belitung"/>
    <n v="6617453"/>
    <d v="2021-08-09T00:00:00"/>
    <m/>
    <n v="49"/>
    <x v="1"/>
    <d v="2021-09-08T00:00:00"/>
    <s v="W37-2021"/>
    <s v="Sep-2021"/>
    <d v="2021-09-07T00:00:00"/>
    <s v="W37-2021"/>
    <s v="Sep-2021"/>
    <d v="2021-09-28T00:00:00"/>
    <x v="37"/>
    <s v="Sep-2021"/>
    <d v="2021-09-30T00:00:00"/>
    <x v="39"/>
    <s v="Sep-2021"/>
    <s v="MW"/>
    <d v="2021-08-18T00:00:00"/>
    <m/>
    <s v="MULTIGUNA"/>
    <m/>
    <m/>
    <d v="2021-08-13T00:00:00"/>
    <m/>
    <m/>
    <d v="2021-09-27T00:00:00"/>
    <s v="W40-2021"/>
    <m/>
    <m/>
    <m/>
    <x v="2"/>
    <s v="21.RFI"/>
    <x v="13"/>
    <s v="22:09:21: 19:09:21:13:09:21: 08:09:21: 06:09:21: SRFI_x000a_01:09:21:30:08:21: 25:08:21: PONDASI RBS BTS OG_x000a_22:08:21: 18:08:21: CME PREPARATION_x000a_16:08:21: STO DECLARE 13 AUG_x000a_09:08:21: 04:08:21 : SPK COLO RELEASED, ERM PROSES"/>
  </r>
  <r>
    <s v="KERTAHARJA"/>
    <x v="3"/>
    <s v="SKP"/>
    <s v="108°24.35.75'E"/>
    <s v="7°18.14.54'S"/>
    <n v="50"/>
    <s v="105/250/325"/>
    <n v="2021"/>
    <x v="3"/>
    <s v="Desa Kertaharja Dusun Kolot RT.02 RW.15, Kec. Cijeungjing, Kab. Ciamis Prov. Jawa Barat"/>
    <x v="0"/>
    <s v="JAW-JB-CMS-4237"/>
    <s v="CIJEUNGJING_KERTAHARJA"/>
    <x v="1"/>
    <x v="0"/>
    <x v="2"/>
    <s v="JABAR"/>
    <s v="Jawa Barat"/>
    <s v="Kab. Ciamis"/>
    <n v="6617454"/>
    <d v="2021-08-09T00:00:00"/>
    <m/>
    <n v="64"/>
    <x v="2"/>
    <d v="2021-09-08T00:00:00"/>
    <s v="W37-2021"/>
    <s v="Sep-2021"/>
    <d v="2021-09-07T00:00:00"/>
    <s v="W37-2021"/>
    <s v="Sep-2021"/>
    <d v="2021-09-30T00:00:00"/>
    <x v="37"/>
    <s v="Sep-2021"/>
    <d v="2021-10-15T00:00:00"/>
    <x v="38"/>
    <s v="Oct-2021"/>
    <s v="MW"/>
    <d v="2021-08-18T00:00:00"/>
    <m/>
    <s v="532314731884"/>
    <n v="6.6"/>
    <m/>
    <d v="2021-08-13T00:00:00"/>
    <m/>
    <m/>
    <d v="2021-10-12T00:00:00"/>
    <s v="W42-2021"/>
    <m/>
    <m/>
    <m/>
    <x v="2"/>
    <s v="21.RFI"/>
    <x v="13"/>
    <s v="06:10:21: ISSUE CLOSED, ME OG PLAN SRFI 13 OCT 2021_x000a_04:10:21-13:09:21: COMMCASE, PROSES MEDIASI KE PIHAK KEPALA DESA, WARGA MEMINTA HIGH KOMPENSASI PLAN CLOSED W1 OCT_x000a_08:09:21: 06:09:21: 01:09:21: 30:08:21:25:08:21: COMMCASE, PENYETOPAN PEKERJAAN OLEH LL, PROSES NEGOSIASI BY TIM ARCOM PLAN OPEN 11 SEP_x000a_22:08:21: 18:08:21: CME PREPARATION_x000a_16:08:21: STO DECLARE 13 AUG_x000a_09:08:21: 04:08:21 : SPK COLO RELEASED, ERM PROSES"/>
  </r>
  <r>
    <s v="SENDANGMULYO TIRTOMOYO"/>
    <x v="6"/>
    <s v="TB"/>
    <s v="111°1.24.24'E"/>
    <s v="7°56.26.88'S"/>
    <n v="50"/>
    <s v="50/120/260"/>
    <n v="2021"/>
    <x v="11"/>
    <s v="Desa Sendang Mulyo Dusun Kerjo RT.001 RW.01 Kec. Tirtomoyo, Kab.Wonogiri Prov. Jawa Tengah"/>
    <x v="2"/>
    <s v="JAW-JT-WNG-2776"/>
    <s v="SENDANGMULYO TIRTOMOYO"/>
    <x v="1"/>
    <x v="0"/>
    <x v="2"/>
    <s v="JATENG"/>
    <s v="Jawa Tengah"/>
    <s v="Kab. Wonogiri"/>
    <n v="6617432"/>
    <d v="2021-08-06T00:00:00"/>
    <m/>
    <n v="41"/>
    <x v="1"/>
    <d v="2021-09-05T00:00:00"/>
    <s v="W37-2021"/>
    <s v="Sep-2021"/>
    <d v="2021-09-05T00:00:00"/>
    <s v="W37-2021"/>
    <s v="Sep-2021"/>
    <d v="2021-09-17T00:00:00"/>
    <x v="42"/>
    <s v="Sep-2021"/>
    <d v="2021-09-17T00:00:00"/>
    <x v="41"/>
    <s v="Sep-2021"/>
    <s v="MW"/>
    <s v=""/>
    <m/>
    <s v="526530126806"/>
    <n v="7.7"/>
    <m/>
    <d v="2021-08-13T00:00:00"/>
    <m/>
    <m/>
    <d v="2021-09-16T00:00:00"/>
    <s v="W38-2021"/>
    <m/>
    <m/>
    <m/>
    <x v="2"/>
    <s v="21.RFI"/>
    <x v="13"/>
    <s v="15:09:21: POWER CONNECTION PROSES_x000a_13:09:21:08:09:21: ME OG_x000a_06:09:21: RBS/BTS PONDASI REPLAN RFI W4 SEPT 2021"/>
  </r>
  <r>
    <s v="KARANGANYAR"/>
    <x v="6"/>
    <s v="SKP"/>
    <s v="109°23.38.4'E"/>
    <s v="7°17.17.38'S"/>
    <n v="50"/>
    <s v="75/265/320"/>
    <n v="2021"/>
    <x v="1"/>
    <s v="Jl. Selipan RT 01/ RW 02 Kel. Bugkanel Kec. Karang Anyar, Kab. Purbalingga Prov. Jawa Tengah"/>
    <x v="2"/>
    <s v="JAW-JT-PBG-1231"/>
    <s v="BUNGKANEL KARANGANYAR"/>
    <x v="1"/>
    <x v="0"/>
    <x v="2"/>
    <s v="JATENG"/>
    <s v="Jawa Tengah"/>
    <s v="Kab. Purbalingga"/>
    <n v="6617414"/>
    <d v="2021-08-04T00:00:00"/>
    <m/>
    <n v="37"/>
    <x v="1"/>
    <d v="2021-09-03T00:00:00"/>
    <s v="W36-2021"/>
    <s v="Sep-2021"/>
    <d v="2021-09-04T00:00:00"/>
    <s v="W36-2021"/>
    <s v="Sep-2021"/>
    <d v="2021-09-14T00:00:00"/>
    <x v="42"/>
    <s v="Sep-2021"/>
    <d v="2021-09-14T00:00:00"/>
    <x v="41"/>
    <s v="Sep-2021"/>
    <s v="MW"/>
    <d v="2021-08-10T00:00:00"/>
    <m/>
    <s v="522032690035"/>
    <n v="7.7"/>
    <m/>
    <d v="2021-08-13T00:00:00"/>
    <m/>
    <m/>
    <d v="2021-09-10T00:00:00"/>
    <s v="W37-2021"/>
    <m/>
    <m/>
    <m/>
    <x v="2"/>
    <s v="21.RFI"/>
    <x v="13"/>
    <s v="08:09:21: 06:09:21: POWER CONNECTION PROSES_x000a_01:09:21: ME OG REPLAN CONNECT PLN 10 SEPT_x000a_30:08:21: RBS/BTS PONDASI OG_x000a_25:08:21: MAPPING MITRA CME_x000a_22:08:21: 18:08:21: CME PREPARATION_x000a_16:08:21: STO DECLARE 13 AUG_x000a_09:08:21: 04:08:21 : SPK COLO RELEASED, ERM PROSES"/>
  </r>
  <r>
    <s v="PAGERWOJO"/>
    <x v="6"/>
    <s v="SKP"/>
    <s v="112°22.47.42'E"/>
    <s v="8°8.0.2'S"/>
    <n v="50"/>
    <s v="10/120/270"/>
    <n v="2021"/>
    <x v="11"/>
    <s v="Jl. Wahidin Sudirohusodo, Desa Pagerwojo Rt.20 RW.05 Kec.Kesamben, Kab.Blitar Prov.Jawa Timur"/>
    <x v="0"/>
    <s v="JAW-JI-KNR-4184"/>
    <s v="KESAMBEN_PAGERGUNUNG"/>
    <x v="1"/>
    <x v="0"/>
    <x v="0"/>
    <s v="JATIM"/>
    <s v="Jawa Timur"/>
    <s v="Kab. Blitar"/>
    <n v="6617411"/>
    <d v="2021-08-04T00:00:00"/>
    <m/>
    <n v="40"/>
    <x v="1"/>
    <d v="2021-09-03T00:00:00"/>
    <s v="W36-2021"/>
    <s v="Sep-2021"/>
    <d v="2021-09-04T00:00:00"/>
    <s v="W36-2021"/>
    <s v="Sep-2021"/>
    <d v="2021-09-15T00:00:00"/>
    <x v="42"/>
    <s v="Sep-2021"/>
    <d v="2021-09-15T00:00:00"/>
    <x v="41"/>
    <s v="Sep-2021"/>
    <s v="MW"/>
    <d v="2021-08-18T00:00:00"/>
    <m/>
    <s v="514080989069"/>
    <n v="6.6"/>
    <m/>
    <d v="2021-08-13T00:00:00"/>
    <m/>
    <m/>
    <d v="2021-09-13T00:00:00"/>
    <s v="W38-2021"/>
    <m/>
    <m/>
    <m/>
    <x v="2"/>
    <s v="21.RFI"/>
    <x v="13"/>
    <s v="13:09:21: 06:09:21: 01:09:21:30:08:21:Power Connection Proses_x000a_25:08:21: 22:08:21: 18:08:21: ME OG_x000a_16:08:21: PONDASI BTS OG_x000a_09:08:21: STO DECLARE 10 AUG_x000a_04:08:21 : SPK COLO RELEASED, ERM PROSES"/>
  </r>
  <r>
    <s v="KALIGESING"/>
    <x v="6"/>
    <s v="SMI"/>
    <s v="110°7.13.8'E"/>
    <s v="7°43.9.01'S"/>
    <n v="50"/>
    <s v="0/100/170/270"/>
    <n v="2021"/>
    <x v="1"/>
    <s v="Ds. Pandan Rejo RT 03/01 Kec. Kaligesing Kab. Purworejo 54175"/>
    <x v="2"/>
    <s v="JAW-JT-PWR-1670"/>
    <s v="PANDANREJO KALIGESING"/>
    <x v="1"/>
    <x v="0"/>
    <x v="2"/>
    <s v="JATENG"/>
    <s v="Jawa Tengah"/>
    <s v="Kab. Purworejo"/>
    <n v="6617416"/>
    <d v="2021-08-04T00:00:00"/>
    <m/>
    <n v="47"/>
    <x v="1"/>
    <d v="2021-09-03T00:00:00"/>
    <s v="W36-2021"/>
    <s v="Sep-2021"/>
    <d v="2021-09-04T00:00:00"/>
    <s v="W36-2021"/>
    <s v="Sep-2021"/>
    <d v="2021-09-21T00:00:00"/>
    <x v="41"/>
    <s v="Sep-2021"/>
    <d v="2021-09-21T00:00:00"/>
    <x v="40"/>
    <s v="Sep-2021"/>
    <s v="MW"/>
    <d v="2021-08-10T00:00:00"/>
    <m/>
    <s v="521521373838"/>
    <n v="7.7"/>
    <m/>
    <d v="2021-08-13T00:00:00"/>
    <m/>
    <m/>
    <d v="2021-09-20T00:00:00"/>
    <s v="W39-2021"/>
    <m/>
    <m/>
    <m/>
    <x v="2"/>
    <s v="21.RFI"/>
    <x v="13"/>
    <s v="19:09:21: 15:09:21: 13:09:21: 08:09:21: 06:09:21: POWER CONNECTION PROCESS BP PAID_x000a_01:09:21: ME OG REPLAN CONNECT PLN 10 SEPT_x000a_30:08:21: RBS/BTS PONDASI OG_x000a_25:08:21: MAPPING MITRA CME_x000a_22:08:21: 18:08:21: CME PREPARATION_x000a_16:08:21: STO DECLARE 13 AUG_x000a_09:08:21: 04:08:21 : SPK COLO RELEASED, ERM PROSES"/>
  </r>
  <r>
    <s v="MOJOGEDANG TOHKUNING"/>
    <x v="6"/>
    <s v="TB"/>
    <s v="111°2.13.6'E"/>
    <s v="7°35.35.34'S"/>
    <s v="40.00.00"/>
    <s v="20/90/290"/>
    <n v="2021"/>
    <x v="1"/>
    <s v="Sentul RT 03 RW 01Kel. Sewurejo, Kec. Mojogedang, Kab. Karanganyar"/>
    <x v="2"/>
    <s v="JAW-JT-KRG-2132"/>
    <s v="MOJOGEDANG SEWUREJO"/>
    <x v="1"/>
    <x v="0"/>
    <x v="2"/>
    <s v="JATENG"/>
    <s v="Jawa Tengah"/>
    <s v="Kab. Karanganyar"/>
    <n v="6617408"/>
    <d v="2021-08-03T00:00:00"/>
    <m/>
    <n v="44"/>
    <x v="1"/>
    <d v="2021-09-02T00:00:00"/>
    <s v="W36-2021"/>
    <s v="Sep-2021"/>
    <d v="2021-09-03T00:00:00"/>
    <s v="W36-2021"/>
    <s v="Sep-2021"/>
    <d v="2021-09-14T00:00:00"/>
    <x v="42"/>
    <s v="Sep-2021"/>
    <d v="2021-09-14T00:00:00"/>
    <x v="41"/>
    <s v="Sep-2021"/>
    <s v="MW"/>
    <d v="2021-08-10T00:00:00"/>
    <m/>
    <s v="526550131833"/>
    <n v="7.7"/>
    <m/>
    <d v="2021-08-13T00:00:00"/>
    <m/>
    <m/>
    <d v="2021-09-16T00:00:00"/>
    <s v="W38-2021"/>
    <m/>
    <m/>
    <m/>
    <x v="2"/>
    <s v="21.RFI"/>
    <x v="13"/>
    <s v="15:09:21: SRFI_x000a_13:09:21: 08:09:21: 06:09:21: 01:09:21: ME OG REPLAN CONNECT PLN W3 SEP_x000a_30:08:21: RBS/BTS PONDASI OG_x000a_25:08:21: MAPPING MITRA CME_x000a_22:08:21: 18:08:21: CME PREPARATION_x000a_16:08:21: STO DECLARE 13 AUG_x000a_09:08:21: 04:08:21 : SPK COLO RELEASED, ERM PROSES"/>
  </r>
  <r>
    <s v="REJOSARI KARANGANYAR"/>
    <x v="6"/>
    <s v="TB"/>
    <s v="110°50.8.23'E"/>
    <s v="7°29.3.12'S"/>
    <s v="55.00.00"/>
    <s v="55/190/310"/>
    <n v="2021"/>
    <x v="1"/>
    <s v="Dsn Kricikan RT.03 RW.03 Ds. Rejosari, Kec. Gondangrejo, Kab Karanganyar"/>
    <x v="2"/>
    <s v="JAW-JT-KRG-2147"/>
    <s v="PEMERINTAH REJOSARI"/>
    <x v="1"/>
    <x v="0"/>
    <x v="2"/>
    <s v="JATENG"/>
    <s v="Jawa Tengah"/>
    <s v="Kab. Karanganyar"/>
    <n v="6617408"/>
    <d v="2021-08-03T00:00:00"/>
    <m/>
    <n v="51"/>
    <x v="1"/>
    <d v="2021-09-02T00:00:00"/>
    <s v="W36-2021"/>
    <s v="Sep-2021"/>
    <d v="2021-09-03T00:00:00"/>
    <s v="W36-2021"/>
    <s v="Sep-2021"/>
    <d v="2021-09-21T00:00:00"/>
    <x v="41"/>
    <s v="Sep-2021"/>
    <d v="2021-09-21T00:00:00"/>
    <x v="40"/>
    <s v="Sep-2021"/>
    <s v="MW"/>
    <d v="2021-08-10T00:00:00"/>
    <m/>
    <s v="520521495640"/>
    <n v="7.7"/>
    <m/>
    <d v="2021-08-13T00:00:00"/>
    <m/>
    <m/>
    <d v="2021-09-23T00:00:00"/>
    <s v="W39-2021"/>
    <m/>
    <m/>
    <m/>
    <x v="2"/>
    <s v="21.RFI"/>
    <x v="13"/>
    <s v="19:09:21:15:09:21: POWER CONNECTION PROSES_x000a_13:09:21: 08:09:21: ME OG_x000a_01:09:21: 30:08:21: RBS/BTS PONDASI OG REPLAN W2 SEPT_x000a_25:08:21: MAPPING MITRA CME_x000a_22:08:21: 18:08:21: CME PREPARATION_x000a_16:08:21: STO DECLARE 13 AUG_x000a_09:08:21: 04:08:21 : SPK COLO RELEASED, ERM PROSES"/>
  </r>
  <r>
    <s v="CANDIWULAN"/>
    <x v="6"/>
    <s v="TB"/>
    <s v="109°18.1.01'E"/>
    <s v="7°20.6.22'S"/>
    <n v="50"/>
    <s v="70/150/230"/>
    <n v="2021"/>
    <x v="26"/>
    <s v="Jl. Raya Tobong RT.013 RW.06 Desa Candiwulan Kec. Putatsari, Kab. Purbalingga Prov. Jawa Tengah"/>
    <x v="2"/>
    <s v="JAW-JT-PBG-1233"/>
    <s v="CANDIWULAN KUTASARI"/>
    <x v="1"/>
    <x v="0"/>
    <x v="2"/>
    <s v="JATENG"/>
    <s v="Jawa Tengah"/>
    <s v="Kab. Purbalingga"/>
    <n v="6617408"/>
    <d v="2021-08-03T00:00:00"/>
    <m/>
    <n v="122"/>
    <x v="5"/>
    <d v="2021-09-02T00:00:00"/>
    <s v="W36-2021"/>
    <s v="Sep-2021"/>
    <d v="2021-09-03T00:00:00"/>
    <s v="W36-2021"/>
    <s v="Sep-2021"/>
    <d v="2021-10-15T00:00:00"/>
    <x v="38"/>
    <s v="Oct-2021"/>
    <d v="2021-12-07T00:00:00"/>
    <x v="24"/>
    <s v="Dec-2021"/>
    <s v="MW"/>
    <d v="2021-08-10T00:00:00"/>
    <m/>
    <n v="522032711320"/>
    <n v="7.7"/>
    <m/>
    <d v="2021-08-13T00:00:00"/>
    <m/>
    <m/>
    <d v="2021-12-03T00:00:00"/>
    <s v="W49-2021"/>
    <m/>
    <m/>
    <m/>
    <x v="2"/>
    <s v="21.RFI"/>
    <x v="13"/>
    <s v="03:12:21: RFIN_x000a_01:12:21: RFI, WAIT FOR RFIN_x000a_28:11:21: REGISTER RELEASED, PLAN CONNECT 7 NOV, STILL WAIT FOR TRAVO, SUDAH ESKALASI KE MANAGER UP PLN NAMUN STOK TRAVO MASIH KOSONG_x000a_24:11:21-21:11:21: REGISTER RELEASED, PLAN CONNECT 30 NOV (HASIL ESKALASI KE MANAGER PLN UP3) -&gt; PLAN PERCEPATAN RFI 27 NOV_x000a_17:11:21-14:11:21: SRFI, PLAN CONNECT EOM NOV (HASIL ESKALASI KE MANAGER PLN UP3)_x000a_10:11:21: WAIT FOR TRAVO_x000a_07:11:21-06:09:21: SRFI, PLN OVERBLAST PROSES PENGADAAN TRAFO, ESTIMASI DARI PLN UNTUK PENGADAAN TRAFO KURANG LEBIH 2 MINGGU, PLAN RFI W2 NOV_x000a_01:09:21: ME OG REPLAN CONNECT PLN 10 SEPT_x000a_30:08:21: RBS/BTS PONDASI OG_x000a_25:08:21: MAPPING MITRA CME_x000a_22:08:21: 18:08:21: CME PREPARATION_x000a_16:08:21: STO DECLARE 13 AUG_x000a_09:08:21: 04:08:21 : SPK COLO RELEASED, ERM PROSES"/>
  </r>
  <r>
    <s v="BANGSRI GROBOGAN"/>
    <x v="6"/>
    <s v="TB"/>
    <s v="110°59.21.3'E"/>
    <s v="7°14.26.7'S"/>
    <n v="50"/>
    <s v="20/150/210"/>
    <n v="2021"/>
    <x v="1"/>
    <s v="Desa Bangsri RT. 05 / 02, Kec. Geyer, Kab. Grobokan Prov. Jawa Tengah"/>
    <x v="2"/>
    <s v="JAW-JT-PWD-0034"/>
    <s v="BANGSRI GEYER GROBOGAN"/>
    <x v="1"/>
    <x v="0"/>
    <x v="2"/>
    <s v="JATENG"/>
    <s v="Jawa Tengah"/>
    <s v="Kab. Grobogan"/>
    <n v="6617408"/>
    <d v="2021-08-03T00:00:00"/>
    <m/>
    <n v="107"/>
    <x v="3"/>
    <d v="2021-09-02T00:00:00"/>
    <s v="W36-2021"/>
    <s v="Sep-2021"/>
    <d v="2021-09-03T00:00:00"/>
    <s v="W36-2021"/>
    <s v="Sep-2021"/>
    <d v="2021-10-15T00:00:00"/>
    <x v="38"/>
    <s v="Oct-2021"/>
    <d v="2021-11-18T00:00:00"/>
    <x v="33"/>
    <s v="Nov-2021"/>
    <s v="MW"/>
    <d v="2021-08-10T00:00:00"/>
    <m/>
    <n v="525540196895"/>
    <n v="7.7"/>
    <m/>
    <d v="2021-08-13T00:00:00"/>
    <m/>
    <m/>
    <d v="2021-11-18T00:00:00"/>
    <s v="W47-2021"/>
    <m/>
    <m/>
    <m/>
    <x v="2"/>
    <s v="21.RFI"/>
    <x v="13"/>
    <s v="18:11:21: RFIN_x000a_17:11:21-10:11:21: BPUJL PAID, PLAN CONNECT 18 NOV _x000a_07:11:21-10:10:21: OVERBLAST, PROSES PENGADAAN TRAFO PLAN CONNECT W2 NOV_x000a_26:09:21-15:09:21: POWER CONNECTION PROSES, OVB TRAFO, PROSES PEMBAGIAN BEBAN POWER_x000a_13:09:21: 08:09:21: 06:09:21: ME OG REPLAN RFI W3 SEPT_x000a_01:09:21:30:08:21: RBS/BTS PONDASI OG REPLAN 13 SEPT_x000a_25:08:21: MAPPING MITRA CME_x000a_22:08:21: 18:08:21: CME PREPARATION_x000a_16:08:21: STO DECLARE 13 AUG_x000a_09:08:21: 04:08:21 : SPK COLO RELEASED, ERM PROSES"/>
  </r>
  <r>
    <s v="KAYUARA SEKAYU"/>
    <x v="3"/>
    <s v="SKP"/>
    <s v="103°51.21.92'E"/>
    <s v="2°53.38.0'S"/>
    <n v="40"/>
    <s v="10/80/220"/>
    <n v="2021"/>
    <x v="3"/>
    <s v="Jl. Merdeka LK 1, RT 001, RW 001, Kel. Kayuara, Kec. Sekayu, Kab. Muba, Prop. Sumsel"/>
    <x v="0"/>
    <s v="SUM-SS-SKY-1237"/>
    <s v="SEKAYU_KAYUARA"/>
    <x v="1"/>
    <x v="0"/>
    <x v="1"/>
    <s v="SUMBAGSEL"/>
    <s v="Sumatera Selatan"/>
    <s v="Kab. Musi Banyuasin"/>
    <n v="6617454"/>
    <d v="2021-08-09T00:00:00"/>
    <m/>
    <n v="30"/>
    <x v="4"/>
    <d v="2021-09-08T00:00:00"/>
    <s v="W37-2021"/>
    <s v="Sep-2021"/>
    <d v="2021-09-07T00:00:00"/>
    <s v="W37-2021"/>
    <s v="Sep-2021"/>
    <d v="2021-09-08T00:00:00"/>
    <x v="44"/>
    <s v="Sep-2021"/>
    <d v="2021-09-08T00:00:00"/>
    <x v="43"/>
    <s v="Sep-2021"/>
    <s v="MW"/>
    <d v="2021-08-18T00:00:00"/>
    <m/>
    <s v="1422011034653"/>
    <n v="6.6"/>
    <m/>
    <d v="2021-08-12T00:00:00"/>
    <m/>
    <m/>
    <d v="2021-09-08T00:00:00"/>
    <s v="W37-2021"/>
    <m/>
    <m/>
    <m/>
    <x v="2"/>
    <s v="21.RFI"/>
    <x v="13"/>
    <s v="09:06:2021: 09:01:2021: 08:30:2021: SRFI_x000a_08:25:2021: ME OG_x000a_08:22:2021: RBS/BTS FOUNDATION_x000a_08:18:2021: CME PREPARATION_x000a_08:16:2021: STO DECLARE_x000a_08:09:2021: 08:04:2021 : SPK COLO RELEASED, ERM PROSES"/>
  </r>
  <r>
    <s v="KELAKAP_TUJUH"/>
    <x v="3"/>
    <s v="SMI"/>
    <s v="101°24.58.61'E"/>
    <s v="1°39.53.96'N"/>
    <n v="45"/>
    <s v="60/210/310"/>
    <n v="2021"/>
    <x v="3"/>
    <s v="Jl. Dock Gg. Pinang Merah Kel.Ratu Sima Kec. Dumao Barat Kota Dumai"/>
    <x v="0"/>
    <s v="SUM-RI-DUM-1145"/>
    <s v="RATU_SIMA"/>
    <x v="1"/>
    <x v="0"/>
    <x v="1"/>
    <s v="SUMBAGTENG"/>
    <s v="Riau"/>
    <s v="Kota Dumai"/>
    <n v="6617453"/>
    <d v="2021-08-09T00:00:00"/>
    <m/>
    <n v="28"/>
    <x v="4"/>
    <d v="2021-09-08T00:00:00"/>
    <s v="W37-2021"/>
    <s v="Sep-2021"/>
    <d v="2021-09-07T00:00:00"/>
    <s v="W37-2021"/>
    <s v="Sep-2021"/>
    <d v="2021-09-08T00:00:00"/>
    <x v="44"/>
    <s v="Sep-2021"/>
    <d v="2021-09-08T00:00:00"/>
    <x v="43"/>
    <s v="Sep-2021"/>
    <s v="MW"/>
    <d v="2021-08-18T00:00:00"/>
    <m/>
    <s v="182501156609"/>
    <n v="6.6"/>
    <m/>
    <d v="2021-08-12T00:00:00"/>
    <m/>
    <m/>
    <d v="2021-09-06T00:00:00"/>
    <s v="W37-2021"/>
    <m/>
    <m/>
    <m/>
    <x v="2"/>
    <s v="21.RFI"/>
    <x v="13"/>
    <s v="09:06:2021: 09:06:2021: 09:01:2021:POWER CONNECTION PROSES_x000a_08:30:2021:ME OG_x000a_08:25:2021: PONDASI RBS BTS OG_x000a_08:22:2021: 08:18:2021: CME PREPARATION_x000a_08:16:2021: STO DECLARE 12 AUG_x000a_08:09:2021: 08:04:2021 : SPK COLO RELEASED, ERM PROSES"/>
  </r>
  <r>
    <s v="SERELA-DIVRE3 / BIRU-STOMAJALAYA2"/>
    <x v="3"/>
    <s v="SKP"/>
    <s v="107°44.13.6'E"/>
    <s v="7°3.11.16'S"/>
    <n v="30"/>
    <s v="20/120/295"/>
    <n v="2021"/>
    <x v="3"/>
    <s v="Desa Padaulun Kp. Cihareuyheuy RT.01 RT.06 Kec. Majalaya, Kab. Bandung Prov. Jawa Barat"/>
    <x v="0"/>
    <s v="JAW-JB-SOR-4228"/>
    <s v="MAJALAYA_PADAULUN"/>
    <x v="1"/>
    <x v="0"/>
    <x v="2"/>
    <s v="JABAR"/>
    <s v="Jawa Barat"/>
    <s v="Kab. Bandung"/>
    <n v="6617454"/>
    <d v="2021-08-09T00:00:00"/>
    <m/>
    <n v="35"/>
    <x v="1"/>
    <d v="2021-09-08T00:00:00"/>
    <s v="W37-2021"/>
    <s v="Sep-2021"/>
    <d v="2021-09-07T00:00:00"/>
    <s v="W37-2021"/>
    <s v="Sep-2021"/>
    <d v="2021-09-13T00:00:00"/>
    <x v="42"/>
    <s v="Sep-2021"/>
    <d v="2021-09-13T00:00:00"/>
    <x v="41"/>
    <s v="Sep-2021"/>
    <s v="MW"/>
    <d v="2021-08-18T00:00:00"/>
    <m/>
    <s v="535312300377"/>
    <n v="6.6"/>
    <m/>
    <d v="2021-08-12T00:00:00"/>
    <m/>
    <m/>
    <d v="2021-09-13T00:00:00"/>
    <s v="W38-2021"/>
    <m/>
    <m/>
    <m/>
    <x v="2"/>
    <s v="21.RFI"/>
    <x v="13"/>
    <s v="13:09:21: PLN OG_x000a_08:09:21: 09:06: 2021 POWER CONNECTION PROSES_x000a_01:09:21: 30:08:21: 25:08:21:22:08:21: 18:08:21: CME PREPARATION_x000a_16:08:21: STO DECLARE 12 AUG_x000a_09:08:21: 04:08:21 : SPK COLO RELEASED, ERM PROSES"/>
  </r>
  <r>
    <s v="GUMIWANG"/>
    <x v="6"/>
    <s v="SMI"/>
    <s v="109°36.17.32'E"/>
    <s v="7°24.24.12'S"/>
    <n v="50"/>
    <s v="60/150/240/330"/>
    <n v="2021"/>
    <x v="1"/>
    <s v="RT02/01 Kel. Binorong, Kec. Bawang, Kab. Banjarnegara"/>
    <x v="2"/>
    <s v="JAW-JT-BNR-0267"/>
    <s v="AJIBARANG SECANG BINORONG"/>
    <x v="1"/>
    <x v="0"/>
    <x v="2"/>
    <s v="JATENG"/>
    <s v="Jawa Tengah"/>
    <s v="Kab. Banjarnegara"/>
    <n v="6617416"/>
    <d v="2021-08-04T00:00:00"/>
    <m/>
    <n v="37"/>
    <x v="1"/>
    <d v="2021-09-03T00:00:00"/>
    <s v="W36-2021"/>
    <s v="Sep-2021"/>
    <d v="2021-09-04T00:00:00"/>
    <s v="W36-2021"/>
    <s v="Sep-2021"/>
    <d v="2021-09-10T00:00:00"/>
    <x v="44"/>
    <s v="Sep-2021"/>
    <d v="2021-09-10T00:00:00"/>
    <x v="43"/>
    <s v="Sep-2021"/>
    <s v="MW"/>
    <d v="2021-08-10T00:00:00"/>
    <m/>
    <s v="522042906872"/>
    <n v="7.7"/>
    <m/>
    <d v="2021-08-12T00:00:00"/>
    <m/>
    <m/>
    <d v="2021-09-10T00:00:00"/>
    <s v="W37-2021"/>
    <m/>
    <m/>
    <m/>
    <x v="2"/>
    <s v="21.RFI"/>
    <x v="13"/>
    <s v="08:09:21: POWER CONNECTION PROSES_x000a_01:09:21: ME OG REPLAN CONNECT PLN 10 SEPT_x000a_30:08:21: RBS/BTS PONDASI OG_x000a_25:08:21: MAPPING MITRA CME_x000a_22:08:21: 18:08:21: CME PREPARATION_x000a_16:08:21: STO DECLARE 13 AUG_x000a_09:08:21: 04:08:21 : SPK COLO RELEASED, ERM PROSES"/>
  </r>
  <r>
    <s v="BANDUNGHARJO"/>
    <x v="6"/>
    <s v="TB"/>
    <s v="110°52.12.25'E"/>
    <s v="6°25.32.3'S"/>
    <s v="70.00.00"/>
    <s v="55/175/335"/>
    <n v="2021"/>
    <x v="1"/>
    <s v="Jl. Bandungharjo Kelet, RT003 RW006 Desa Bandungharjo Kec. Donorojo, Kab. Jepara Prov. Jawa Tengah"/>
    <x v="2"/>
    <s v="JAW-JT-JPA-0705"/>
    <s v="BENTENG PORTUGIS BANDUNGHARJO"/>
    <x v="1"/>
    <x v="0"/>
    <x v="2"/>
    <s v="JATENG"/>
    <s v="Jawa Tengah"/>
    <s v="Kab. Jepara"/>
    <n v="6617408"/>
    <d v="2021-08-03T00:00:00"/>
    <m/>
    <n v="37"/>
    <x v="1"/>
    <d v="2021-09-02T00:00:00"/>
    <s v="W36-2021"/>
    <s v="Sep-2021"/>
    <d v="2021-09-03T00:00:00"/>
    <s v="W36-2021"/>
    <s v="Sep-2021"/>
    <d v="2021-09-02T00:00:00"/>
    <x v="43"/>
    <s v="Sep-2021"/>
    <d v="2021-09-02T00:00:00"/>
    <x v="42"/>
    <s v="Sep-2021"/>
    <s v="MW"/>
    <d v="2021-08-10T00:00:00"/>
    <m/>
    <s v="520031344866"/>
    <n v="7.7"/>
    <m/>
    <d v="2021-08-12T00:00:00"/>
    <m/>
    <m/>
    <d v="2021-09-09T00:00:00"/>
    <s v="W37-2021"/>
    <m/>
    <m/>
    <m/>
    <x v="2"/>
    <s v="21.RFI"/>
    <x v="13"/>
    <s v="08:09:21: POWER CONNECTION PROSES_x000a_01:09:21: ME OG REPLAN CONNECT PLN 10 SEPT_x000a_30:08:21: RBS/BTS PONDASI OG_x000a_25:08:21: MAPPING MITRA CME_x000a_22:08:21: 18:08:21: CME PREPARATION_x000a_16:08:21: STO DECLARE 13 AUG_x000a_09:08:21: 04:08:21 : SPK COLO RELEASED, ERM PROSES"/>
  </r>
  <r>
    <s v="SUKORAME TBG"/>
    <x v="6"/>
    <s v="TB"/>
    <s v="112°21.59.04'E"/>
    <s v="8°13.16.61'S"/>
    <s v="50.00.00"/>
    <s v="0/120/230"/>
    <n v="2021"/>
    <x v="11"/>
    <s v="Jl. Melati RT.03 RW.04 Ds/ Kelurahan Birowo Kec Binangun Kab Blitar"/>
    <x v="0"/>
    <s v="JAW-JI-KNR-4191"/>
    <s v="BINANGUN_BIROWO"/>
    <x v="1"/>
    <x v="0"/>
    <x v="0"/>
    <s v="JATIM"/>
    <s v="Jawa Timur"/>
    <s v="Kab. Blitar"/>
    <n v="6617406"/>
    <d v="2021-08-03T00:00:00"/>
    <m/>
    <n v="41"/>
    <x v="1"/>
    <d v="2021-09-02T00:00:00"/>
    <s v="W36-2021"/>
    <s v="Sep-2021"/>
    <d v="2021-09-03T00:00:00"/>
    <s v="W36-2021"/>
    <s v="Sep-2021"/>
    <d v="2021-09-14T00:00:00"/>
    <x v="42"/>
    <s v="Sep-2021"/>
    <d v="2021-09-14T00:00:00"/>
    <x v="41"/>
    <s v="Sep-2021"/>
    <s v="MW"/>
    <d v="2021-08-18T00:00:00"/>
    <m/>
    <s v="MULTIGUNA"/>
    <m/>
    <m/>
    <d v="2021-08-12T00:00:00"/>
    <m/>
    <m/>
    <d v="2021-09-13T00:00:00"/>
    <s v="W38-2021"/>
    <m/>
    <m/>
    <m/>
    <x v="2"/>
    <s v="21.RFI"/>
    <x v="13"/>
    <s v="13:09:21: 06:09:21: 01:09:21:30:08:21:Power Connection Proses_x000a_25:08:21: 22:08:21: 18:08:21: ME OG_x000a_16:08:21: PONDASI BTS OG_x000a_09:08:21: STO DECLARE 10 AUG_x000a_04:08:21 : SPK COLO RELEASED, ERM PROSES"/>
  </r>
  <r>
    <s v="PEKALONGAN"/>
    <x v="6"/>
    <s v="TB"/>
    <s v="109°19.10.78'E"/>
    <s v="7°17.59.32'S"/>
    <s v="50.00.00"/>
    <s v="70/230/315"/>
    <n v="2021"/>
    <x v="1"/>
    <s v="Desa Pengalusan RT.002/RW.001 Kec. Mrebet, Kab. Purbalingga Prov. Jawa Tengah"/>
    <x v="2"/>
    <s v="JAW-JT-PBG-1232"/>
    <s v="PAGERANDONG MREBET"/>
    <x v="1"/>
    <x v="0"/>
    <x v="2"/>
    <s v="JATENG"/>
    <s v="Jawa Tengah"/>
    <s v="Kab. Purbalingga"/>
    <n v="6617408"/>
    <d v="2021-08-03T00:00:00"/>
    <m/>
    <n v="41"/>
    <x v="1"/>
    <d v="2021-09-02T00:00:00"/>
    <s v="W36-2021"/>
    <s v="Sep-2021"/>
    <d v="2021-09-03T00:00:00"/>
    <s v="W36-2021"/>
    <s v="Sep-2021"/>
    <d v="2021-09-14T00:00:00"/>
    <x v="42"/>
    <s v="Sep-2021"/>
    <d v="2021-09-14T00:00:00"/>
    <x v="41"/>
    <s v="Sep-2021"/>
    <s v="MW"/>
    <d v="2021-08-10T00:00:00"/>
    <m/>
    <s v="522032686844"/>
    <n v="7.7"/>
    <m/>
    <d v="2021-08-12T00:00:00"/>
    <m/>
    <m/>
    <d v="2021-09-13T00:00:00"/>
    <s v="W38-2021"/>
    <m/>
    <m/>
    <m/>
    <x v="2"/>
    <s v="21.RFI"/>
    <x v="13"/>
    <s v="13:09:21: 08:09:21: POWER CONNECTION PROSES_x000a_01:09:21: ME OG REPLAN CONNECT PLN 10 SEPT_x000a_30:08:21: RBS/BTS PONDASI OG_x000a_25:08:21: MAPPING MITRA CME_x000a_22:08:21: 18:08:21: CME PREPARATION_x000a_16:08:21: STO DECLARE 13 AUG_x000a_09:08:21: 04:08:21 : SPK COLO RELEASED, ERM PROSES"/>
  </r>
  <r>
    <s v="TB_ADANIGBL EX BUNYU_TIMUR_MG_C - RELOC"/>
    <x v="6"/>
    <s v="TB"/>
    <s v="117°51.0.97'E"/>
    <s v="3°31.16.9'N"/>
    <n v="50"/>
    <s v="30/150/240"/>
    <n v="2021"/>
    <x v="11"/>
    <s v="(PT Adani Global) Ds Bunyu Timur, Kec Bunyu, Kota Tarakan, Prov Kalimantan Timur"/>
    <x v="0"/>
    <s v="KAL-KU-TJS-0088"/>
    <s v="BUNYU"/>
    <x v="1"/>
    <x v="0"/>
    <x v="3"/>
    <s v="KALIMANTAN"/>
    <s v="Kalimantan Utara"/>
    <s v="Kab. Bulungan"/>
    <n v="6617407"/>
    <d v="2021-08-03T00:00:00"/>
    <m/>
    <n v="114"/>
    <x v="3"/>
    <d v="2021-09-02T00:00:00"/>
    <s v="W36-2021"/>
    <s v="Sep-2021"/>
    <d v="2021-09-03T00:00:00"/>
    <s v="W36-2021"/>
    <s v="Sep-2021"/>
    <d v="2021-11-22T00:00:00"/>
    <x v="22"/>
    <s v="Nov-2021"/>
    <d v="2021-11-25T00:00:00"/>
    <x v="34"/>
    <s v="Nov-2021"/>
    <s v="MW"/>
    <d v="2021-08-13T00:00:00"/>
    <m/>
    <m/>
    <m/>
    <m/>
    <d v="2021-08-12T00:00:00"/>
    <m/>
    <m/>
    <d v="2021-11-25T00:00:00"/>
    <s v="W48-2021"/>
    <m/>
    <m/>
    <m/>
    <x v="2"/>
    <s v="21.RFI"/>
    <x v="13"/>
    <s v="25:11:21: RFIN_x000a_24:11:21: XL CONFIRMED PLN 15MIO/MONTH, OG PROSES BAK &amp; PKS DENGAN PT ADANI_x000a_21:11:21-24:10:21: PLN BY CORPORATE, MENUNGGU HASIL KEPUTUSAN DARI XL TERKAIT HARGA YANG DIBERIKAN OLEH PIHAK CORPORATE DGN HARGA 15JT/BLN _x000a_20:10:21-29:09:21: PLN BY CORPORATE, PROSES PENGAJUAN BA KEPADA PIHAK POWER XL, UNTUK DIAJUKAN KE CORPORATE PT ANDANI, TERKAIT KERJASAMA PENYAMBUNGAN PLN_x000a_26:09:21: SRFI, PLAN CONNECT MULTIGUNA_x000a_22:09:21:19:09:21: ME OG_x000a_15:09:21: PROSES PENGIRIMAN TRAY DAN PANEL ME DAN MOUNTING_x000a_13:09:21: 08:09:21: ME OG_x000a_06:09:21: PONDASI RBS/BTS OG_x000a_01:09:21: 30:08:21: 22:08:21: CME PREPARATION, NEED ADD TRANSPORT REPLAN 17 SEP_x000a_18:08:21: STO DECLARE 12 AUG _x000a_09:08:21: 04:08:21 : SPK COLO RELEASED, ERM PROSES"/>
  </r>
  <r>
    <s v="PERTAMINA-KESENDEN"/>
    <x v="6"/>
    <s v="SKP"/>
    <s v="108°33.16.09'E"/>
    <s v="6°41.14.46'S"/>
    <n v="30"/>
    <s v="0/120/240"/>
    <n v="2021"/>
    <x v="11"/>
    <s v="Jl. Raya Sunan Gunungjati Gg. Mushola, Desa Jadimulya RT.004 RW.003, Kec. Gunungjati, Kab. Cirebon Prov. Jawa Barat"/>
    <x v="0"/>
    <s v="JAW-JB-SBR-4158"/>
    <s v="GUNUNGJATI_JADIMULYA"/>
    <x v="1"/>
    <x v="0"/>
    <x v="2"/>
    <s v="JABAR"/>
    <s v="Jawa Barat"/>
    <s v="Kab. Cirebon"/>
    <n v="6617413"/>
    <d v="2021-08-04T00:00:00"/>
    <m/>
    <n v="33"/>
    <x v="1"/>
    <d v="2021-09-03T00:00:00"/>
    <s v="W36-2021"/>
    <s v="Sep-2021"/>
    <d v="2021-09-04T00:00:00"/>
    <s v="W36-2021"/>
    <s v="Sep-2021"/>
    <d v="2021-09-03T00:00:00"/>
    <x v="43"/>
    <s v="Sep-2021"/>
    <d v="2021-09-03T00:00:00"/>
    <x v="42"/>
    <s v="Sep-2021"/>
    <s v="MW"/>
    <d v="2021-08-13T00:00:00"/>
    <m/>
    <s v="533113543152"/>
    <n v="6.6"/>
    <m/>
    <d v="2021-08-10T00:00:00"/>
    <m/>
    <m/>
    <d v="2021-09-06T00:00:00"/>
    <s v="W37-2021"/>
    <m/>
    <m/>
    <m/>
    <x v="2"/>
    <s v="21.RFI"/>
    <x v="13"/>
    <s v="09:06:2021: RFI_x000a_09:01:2021: 08:30:2021: SRFI_x000a_08:25:2021: Power Connection Proses, revisi SK PLN NY Released_x000a_08:22:2021:08:18:2021: ME OG_x000a_08:16:2021: PONDASI BTS DONE, TRAY MOUNTING DONE, WAITING PANEL ONSITE_x000a_08:09:2021: STO DECLARE 10 AUG, CME PREPARATION_x000a_08:04:2021 : SPK COLO RELEASED, ERM PROSES"/>
  </r>
  <r>
    <s v="MUARA MANOMPAS"/>
    <x v="6"/>
    <s v="TB"/>
    <s v="98°57.3.24'E"/>
    <s v="1°25.54.98'N"/>
    <s v="50.00.00"/>
    <s v="0/80/255"/>
    <n v="2021"/>
    <x v="11"/>
    <s v="Jl. Poros, Desa Muara Manompas, Kec. Muara Batang Toru , Kab. Tapanuli SelatanKab. Tapanuli Selatan, Prov. Sumatera Utara."/>
    <x v="0"/>
    <s v="SUM-SU-PSP-2161"/>
    <s v="HUTARAJA_MUARA_BATANG"/>
    <x v="1"/>
    <x v="0"/>
    <x v="1"/>
    <s v="SUMBAGUT"/>
    <s v="Sumatera Utara"/>
    <s v="Kab. Tapanuli Selatan"/>
    <n v="6617407"/>
    <d v="2021-08-03T00:00:00"/>
    <m/>
    <n v="37"/>
    <x v="1"/>
    <d v="2021-09-02T00:00:00"/>
    <s v="W36-2021"/>
    <s v="Sep-2021"/>
    <d v="2021-09-03T00:00:00"/>
    <s v="W36-2021"/>
    <s v="Sep-2021"/>
    <d v="2021-09-02T00:00:00"/>
    <x v="43"/>
    <s v="Sep-2021"/>
    <d v="2021-09-02T00:00:00"/>
    <x v="42"/>
    <s v="Sep-2021"/>
    <s v="MW"/>
    <d v="2021-08-13T00:00:00"/>
    <m/>
    <s v="124011355349"/>
    <n v="6.6"/>
    <m/>
    <d v="2021-08-10T00:00:00"/>
    <m/>
    <m/>
    <d v="2021-09-09T00:00:00"/>
    <s v="W37-2021"/>
    <m/>
    <m/>
    <m/>
    <x v="2"/>
    <s v="21.RFI"/>
    <x v="13"/>
    <s v="08:09:21: 01:09:21:30:08:21: SRFI POWER CONNECTION PROSES_x000a_25:08:21: 22:08:21: 18:08:21: ME OG_x000a_16:08:21: PONDASI BTS OG_x000a_09:08:21: STO DECLARE 10 AUG_x000a_04:08:21 : SPK COLO RELEASED, ERM PROSES"/>
  </r>
  <r>
    <s v="CIGURUWIK"/>
    <x v="6"/>
    <s v="TB"/>
    <s v="107°44.12.66'E"/>
    <s v="6°56.2.8'S"/>
    <s v="30.00.00"/>
    <s v="50/150/270"/>
    <n v="2021"/>
    <x v="11"/>
    <s v="Desa Cinunuk Kp. Cijambe Wetan RT.004 RW.018, Kec. Cileunyi, Kab. Bandung Prov. Jawa Barat"/>
    <x v="0"/>
    <s v="JAW-JB-SOR-4411"/>
    <s v="CIMEKAR_MARGAMULYA"/>
    <x v="1"/>
    <x v="0"/>
    <x v="2"/>
    <s v="JABAR"/>
    <s v="Jawa Barat"/>
    <s v="Kab. Bandung"/>
    <n v="6617407"/>
    <d v="2021-08-03T00:00:00"/>
    <m/>
    <n v="29"/>
    <x v="4"/>
    <d v="2021-09-02T00:00:00"/>
    <s v="W36-2021"/>
    <s v="Sep-2021"/>
    <d v="2021-09-03T00:00:00"/>
    <s v="W36-2021"/>
    <s v="Sep-2021"/>
    <d v="2021-09-02T00:00:00"/>
    <x v="43"/>
    <s v="Sep-2021"/>
    <d v="2021-09-02T00:00:00"/>
    <x v="42"/>
    <s v="Sep-2021"/>
    <s v="MW"/>
    <d v="2021-08-13T00:00:00"/>
    <m/>
    <s v="535716494163"/>
    <n v="6.6"/>
    <m/>
    <d v="2021-08-10T00:00:00"/>
    <m/>
    <m/>
    <d v="2021-09-01T00:00:00"/>
    <s v="W36-2021"/>
    <m/>
    <m/>
    <m/>
    <x v="2"/>
    <s v="21.RFI"/>
    <x v="13"/>
    <s v="09:01:2021:08:30:2021: SRFI_x000a_08:25:2021: Power Connection Prosess waiting revisi SK PLN NY RELEASED_x000a_08:22:2021: Pondasi RBS done, ME OG_x000a_08:18:2021: MOBILISASI DAN DEMOBILISASI, CME PREPARATION_x000a_08:09:2021: STO DECLARE 10 AUG_x000a_08:04:2021 : SPK COLO RELEASED, ERM PROSES"/>
  </r>
  <r>
    <s v="KETAWANG LAOK GULUK GULUK TBG"/>
    <x v="6"/>
    <s v="TB"/>
    <s v="113°39.35.17'E"/>
    <s v="7°1.54.98'S"/>
    <s v="50.00.00"/>
    <s v="105/180/255"/>
    <n v="2021"/>
    <x v="11"/>
    <s v="Desa Larangan, Kec. Gending, Kab. Sumenep Prov. Jawa Timur"/>
    <x v="0"/>
    <s v="JAW-JI-SMP-4293"/>
    <s v="GULUKGULUK_KETAWANGLAOK"/>
    <x v="1"/>
    <x v="0"/>
    <x v="0"/>
    <s v="JATIM"/>
    <s v="Jawa Timur"/>
    <s v="Kab. Sumenep"/>
    <n v="6617407"/>
    <d v="2021-08-03T00:00:00"/>
    <m/>
    <n v="48"/>
    <x v="1"/>
    <d v="2021-09-02T00:00:00"/>
    <s v="W36-2021"/>
    <s v="Sep-2021"/>
    <d v="2021-09-03T00:00:00"/>
    <s v="W36-2021"/>
    <s v="Sep-2021"/>
    <d v="2021-09-21T00:00:00"/>
    <x v="41"/>
    <s v="Sep-2021"/>
    <d v="2021-09-21T00:00:00"/>
    <x v="40"/>
    <s v="Sep-2021"/>
    <s v="MW"/>
    <d v="2021-08-13T00:00:00"/>
    <m/>
    <s v="MULTIGUNA"/>
    <m/>
    <m/>
    <d v="2021-08-10T00:00:00"/>
    <m/>
    <m/>
    <d v="2021-09-20T00:00:00"/>
    <s v="W39-2021"/>
    <m/>
    <m/>
    <m/>
    <x v="2"/>
    <s v="21.RFI"/>
    <x v="13"/>
    <s v="19:09:21:15:09:21: 13:09:21:06:09:21:01:09:21:30:08:21:Power Connection Proses,KWH N/A_x000a_25:08:21: 22:08:21: 18:08:21: ME OG_x000a_16:08:21: PONDASI BTS OG_x000a_09:08:21: STO DECLARE 10 AUG_x000a_04:08:21 : SPK COLO RELEASED, ERM PROSES"/>
  </r>
  <r>
    <s v="PANCUR TEMAYANG TBG"/>
    <x v="6"/>
    <s v="TB"/>
    <s v="111°55.18.41'E"/>
    <s v="7°17.56.94'S"/>
    <s v="50.00.00"/>
    <s v="100/190/320"/>
    <n v="2021"/>
    <x v="11"/>
    <s v="Desa Glagahan (Belakang Masjid Desa Glagahan) Kec. Sugihwaras, Kab. Bojonegoro Prov. Jawa Timur"/>
    <x v="0"/>
    <s v="JAW-JI-BJN-4290"/>
    <s v="SUGIHWARAS_GLAGAHAN"/>
    <x v="1"/>
    <x v="0"/>
    <x v="0"/>
    <s v="JATIM"/>
    <s v="Jawa Timur"/>
    <s v="Kab. Bojonegoro"/>
    <n v="6617407"/>
    <d v="2021-08-03T00:00:00"/>
    <m/>
    <n v="48"/>
    <x v="1"/>
    <d v="2021-09-02T00:00:00"/>
    <s v="W36-2021"/>
    <s v="Sep-2021"/>
    <d v="2021-09-03T00:00:00"/>
    <s v="W36-2021"/>
    <s v="Sep-2021"/>
    <d v="2021-09-21T00:00:00"/>
    <x v="41"/>
    <s v="Sep-2021"/>
    <d v="2021-09-21T00:00:00"/>
    <x v="40"/>
    <s v="Sep-2021"/>
    <s v="MW"/>
    <d v="2021-08-13T00:00:00"/>
    <m/>
    <m/>
    <m/>
    <m/>
    <d v="2021-08-10T00:00:00"/>
    <m/>
    <m/>
    <d v="2021-09-20T00:00:00"/>
    <s v="W39-2021"/>
    <m/>
    <m/>
    <m/>
    <x v="2"/>
    <s v="21.RFI"/>
    <x v="13"/>
    <s v="19:09:21: 15:09:21: 13:09:21: 06:09:21: 01:09:21: 30:08:21:Power Connection Proses, KWH N/A_x000a_25:08:21: 22:08:21: 18:08:21: ME OG_x000a_16:08:21: PONDASI BTS OG_x000a_09:08:21: STO DECLARE 10 AUG_x000a_04:08:21 : SPK COLO RELEASED, ERM PROSES"/>
  </r>
  <r>
    <s v="BLOKPILANG-BBKNREDOWETAN"/>
    <x v="6"/>
    <s v="SKP"/>
    <s v="108°0.31.1'E"/>
    <s v="6°22.49.26'S"/>
    <n v="40"/>
    <s v="90/210/330"/>
    <n v="2021"/>
    <x v="11"/>
    <s v="Jl. Bongas Pentil, Desa Bongas RT.06 RW.02, Kec. Bongas, Kab. Indramayu Prov. Jawa Barat"/>
    <x v="0"/>
    <s v="JAW-JB-IDM-4118"/>
    <s v="BONGAS_BONGAS"/>
    <x v="1"/>
    <x v="0"/>
    <x v="2"/>
    <s v="JABAR"/>
    <s v="Jawa Barat"/>
    <s v="Kab. Indramayu"/>
    <n v="6617413"/>
    <d v="2021-08-04T00:00:00"/>
    <m/>
    <n v="33"/>
    <x v="1"/>
    <d v="2021-09-03T00:00:00"/>
    <s v="W36-2021"/>
    <s v="Sep-2021"/>
    <d v="2021-09-04T00:00:00"/>
    <s v="W36-2021"/>
    <s v="Sep-2021"/>
    <d v="2021-09-03T00:00:00"/>
    <x v="43"/>
    <s v="Sep-2021"/>
    <d v="2021-09-03T00:00:00"/>
    <x v="42"/>
    <s v="Sep-2021"/>
    <s v="MW"/>
    <d v="2021-08-13T00:00:00"/>
    <m/>
    <s v="534020127495"/>
    <n v="6.6"/>
    <m/>
    <d v="2021-08-09T00:00:00"/>
    <m/>
    <m/>
    <d v="2021-09-06T00:00:00"/>
    <s v="W37-2021"/>
    <m/>
    <m/>
    <m/>
    <x v="2"/>
    <s v="21.RFI"/>
    <x v="13"/>
    <s v="09:06:2021: RFI_x000a_09:01:2021:08:30:2021: SRFI_x000a_08:25:2021: Power Connection Proses, revisi SK PLN NY Released_x000a_08:22:2021:08:18:2021: ME OG_x000a_08:16:2021: PONDASI BTS DONE, TRAY MOUNTING DONE, WAITING PANEL ONSITE_x000a_08:09:2021: STO DECLARE 9 AUG, CME PREPARATION_x000a_08:04:2021 : SPK COLO RELEASED, ERM PROSES"/>
  </r>
  <r>
    <s v="CINTAJAYA_CMS"/>
    <x v="6"/>
    <s v="SMI"/>
    <s v="108°40.31.44'E"/>
    <s v="7°23.36.49'S"/>
    <n v="50"/>
    <s v="0/120/240"/>
    <n v="2021"/>
    <x v="11"/>
    <s v="Desa Cintajaya Kp. Nambo RT.026 RW.05, Kec. Lakbok, Kab. Ciamis Prov. Jawa Barat"/>
    <x v="0"/>
    <s v="JAW-JB-CMS-4109"/>
    <s v="LAKBOK_CINTAJAYA"/>
    <x v="1"/>
    <x v="0"/>
    <x v="2"/>
    <s v="JABAR"/>
    <s v="Jawa Barat"/>
    <s v="Kab. Ciamis"/>
    <n v="6617415"/>
    <d v="2021-08-04T00:00:00"/>
    <m/>
    <n v="33"/>
    <x v="1"/>
    <d v="2021-09-03T00:00:00"/>
    <s v="W36-2021"/>
    <s v="Sep-2021"/>
    <d v="2021-09-04T00:00:00"/>
    <s v="W36-2021"/>
    <s v="Sep-2021"/>
    <d v="2021-09-03T00:00:00"/>
    <x v="43"/>
    <s v="Sep-2021"/>
    <d v="2021-09-03T00:00:00"/>
    <x v="42"/>
    <s v="Sep-2021"/>
    <s v="MW"/>
    <d v="2021-08-13T00:00:00"/>
    <m/>
    <s v="532217785722"/>
    <n v="6.6"/>
    <m/>
    <d v="2021-08-09T00:00:00"/>
    <m/>
    <m/>
    <d v="2021-09-06T00:00:00"/>
    <s v="W37-2021"/>
    <m/>
    <m/>
    <m/>
    <x v="2"/>
    <s v="21.RFI"/>
    <x v="13"/>
    <s v="09:06:2021: RFI_x000a_09:01:2021: 08:30:2021: 08:25:2021: Power Connection Proses, revisi SK PLN NY Released_x000a_08:22:2021:08:18:2021: ME OG_x000a_08:16:2021: PONDASI BTS DONE, TRAY MOUNTING DONE, WAITING PANEL ONSITE_x000a_08:09:2021: STO DECLARE 9 AUG, CME PREPARATION_x000a_08:04:2021 : SPK COLO RELEASED, ERM PROSES"/>
  </r>
  <r>
    <s v="ROAD TO SP1"/>
    <x v="6"/>
    <s v="SKP"/>
    <s v="108°21.22.97'E"/>
    <s v="3°51.55.51'N"/>
    <n v="60"/>
    <s v="50/120/285"/>
    <n v="2021"/>
    <x v="11"/>
    <s v="Jl. Raya Sebakung  Rt.01 RW.01, Kel. Batu Gajah, Kec. Bunguran Timur, Kab. Natuna, Prov. Kepulauan Riau"/>
    <x v="0"/>
    <s v="SUM-KR-RAN-0612"/>
    <s v="BATU_GAJAH"/>
    <x v="1"/>
    <x v="0"/>
    <x v="1"/>
    <s v="SUMBAGTENG"/>
    <s v="Kepulauan Riau"/>
    <s v="Kab. Natuna"/>
    <n v="6617413"/>
    <d v="2021-08-04T00:00:00"/>
    <m/>
    <n v="44"/>
    <x v="1"/>
    <d v="2021-09-03T00:00:00"/>
    <s v="W36-2021"/>
    <s v="Sep-2021"/>
    <d v="2021-09-04T00:00:00"/>
    <s v="W36-2021"/>
    <s v="Sep-2021"/>
    <d v="2021-09-17T00:00:00"/>
    <x v="42"/>
    <s v="Sep-2021"/>
    <d v="2021-09-17T00:00:00"/>
    <x v="41"/>
    <s v="Sep-2021"/>
    <s v="MW"/>
    <d v="2021-08-13T00:00:00"/>
    <m/>
    <s v="183082843350"/>
    <n v="6.6"/>
    <m/>
    <d v="2021-08-09T00:00:00"/>
    <m/>
    <m/>
    <d v="2021-09-17T00:00:00"/>
    <s v="W38-2021"/>
    <m/>
    <m/>
    <m/>
    <x v="2"/>
    <s v="21.RFI"/>
    <x v="13"/>
    <s v="15:09:21: SRFI_x000a_13:09:21: 08:09:21: 06:09:21: ME OG, REPLAN RFI 17 SEP_x000a_01:09:21:30:08:21:25:08:21: PONDASI RBS BTS OG_x000a_22:08:21: 18:08:21: CME PREPARATION_x000a_10:08:21: 09:08:21: STO DECLARE 9 AUG, CME PREPARATION_x000a_04:08:21 : SPK COLO RELEASED, ERM PROSES"/>
  </r>
  <r>
    <s v="CEMAGA (BUNGURAN SELATAN)"/>
    <x v="6"/>
    <s v="SKP"/>
    <s v="108°21.45.04'E"/>
    <s v="3°47.0.1'N"/>
    <n v="60"/>
    <s v="60/200/300"/>
    <n v="2021"/>
    <x v="11"/>
    <s v="Jl. Lada Hitam, Rt.03/01, Desa Cemaga, Kec. Bunguran Selatan, Kab. Natuna, Prov. Kepulauan Riau"/>
    <x v="0"/>
    <s v="SUM-KR-RAN-0613"/>
    <s v="BUNGURAN_SELATAN_CEMAGA"/>
    <x v="1"/>
    <x v="0"/>
    <x v="1"/>
    <s v="SUMBAGTENG"/>
    <s v="Kepulauan Riau"/>
    <s v="Kab. Natuna"/>
    <n v="6617413"/>
    <d v="2021-08-04T00:00:00"/>
    <m/>
    <n v="49"/>
    <x v="1"/>
    <d v="2021-09-03T00:00:00"/>
    <s v="W36-2021"/>
    <s v="Sep-2021"/>
    <d v="2021-09-04T00:00:00"/>
    <s v="W36-2021"/>
    <s v="Sep-2021"/>
    <d v="2021-09-21T00:00:00"/>
    <x v="41"/>
    <s v="Sep-2021"/>
    <d v="2021-09-21T00:00:00"/>
    <x v="40"/>
    <s v="Sep-2021"/>
    <s v="MW"/>
    <d v="2021-08-13T00:00:00"/>
    <m/>
    <s v="183082843368"/>
    <n v="6.6"/>
    <m/>
    <d v="2021-08-09T00:00:00"/>
    <m/>
    <m/>
    <d v="2021-09-22T00:00:00"/>
    <s v="W39-2021"/>
    <m/>
    <m/>
    <m/>
    <x v="2"/>
    <s v="21.RFI"/>
    <x v="13"/>
    <s v="19:09:21:15:09:21: SRFI_x000a_15:09:21: SRFI_x000a_13:09:21: 08:09:21: 06:09:21: ME OG, RE PLAN RFI W2 SEPT 17 SEPT 2021_x000a_01:09:21:30:08:21:25:08:21: PONDASI RBS/BTS OG_x000a_22:08:21: 18:08:21: CME PREPARATION_x000a_10:08:21: 09:08:21: STO DECLARE 9 AUG, CME PREPARATION_x000a_04:08:21 : SPK COLO RELEASED, ERM PROSES"/>
  </r>
  <r>
    <s v="SURYALAYA-PAGERAGUNG"/>
    <x v="6"/>
    <s v="TB"/>
    <s v="108°11.43.62'E"/>
    <s v="7°7.8.66'S"/>
    <s v="50.00.00"/>
    <s v="25/90/260"/>
    <n v="2021"/>
    <x v="11"/>
    <s v="Kp. Puteran Kaler RT.04 RW.02 Desa Puteran Kec. Pagerageung, Kab. Tasikmalaya Prov. Jawa Barat"/>
    <x v="0"/>
    <s v="JAW-JB-SPA-4181"/>
    <s v="PAGERAGEUNG_PUTERAN"/>
    <x v="1"/>
    <x v="0"/>
    <x v="2"/>
    <s v="JABAR"/>
    <s v="Jawa Barat"/>
    <s v="Kab. Tasikmalaya"/>
    <n v="6617406"/>
    <d v="2021-08-03T00:00:00"/>
    <m/>
    <n v="52"/>
    <x v="1"/>
    <d v="2021-09-02T00:00:00"/>
    <s v="W36-2021"/>
    <s v="Sep-2021"/>
    <d v="2021-09-03T00:00:00"/>
    <s v="W36-2021"/>
    <s v="Sep-2021"/>
    <d v="2021-09-30T00:00:00"/>
    <x v="37"/>
    <s v="Sep-2021"/>
    <d v="2021-09-30T00:00:00"/>
    <x v="39"/>
    <s v="Sep-2021"/>
    <s v="MW"/>
    <d v="2021-08-13T00:00:00"/>
    <m/>
    <s v="532513684626"/>
    <n v="6.6"/>
    <m/>
    <d v="2021-08-09T00:00:00"/>
    <m/>
    <m/>
    <d v="2021-09-24T00:00:00"/>
    <s v="W39-2021"/>
    <m/>
    <m/>
    <m/>
    <x v="2"/>
    <s v="21.RFI"/>
    <x v="13"/>
    <s v="19:09:21: 13:09:21: 08:09:21: SPECIAL DESIGN STACING, FLEXIBLE STACKING READY 15 SEP, REPLAN RFI 30 SEPT_x000a_06:09:21: 01:09:21: PONDASI OG REPLAN RFI 13 SEP_x000a_30:08:21: 08:24:2021: 22:08:21: 18:08:21: MOBILISASI DAN DEMOBILISASI, CME PREPARATION_x000a_09:08:21: STO DECLARE 9 AUG_x000a_04:08:21 : SPK COLO RELEASED, ERM PROSES"/>
  </r>
  <r>
    <s v="IBS LEBAK REJO"/>
    <x v="9"/>
    <s v="TB"/>
    <s v="E°45.55.69'E"/>
    <s v="S°49.35.33'S"/>
    <n v="50"/>
    <s v="90/155/310"/>
    <n v="2021"/>
    <x v="11"/>
    <s v="Desa Lebak Rejo Dusun Cari RT.003 RW.002 Kec.Purwodadi, Kab.Pasuruan Prov.Jawa Timur"/>
    <x v="0"/>
    <s v="JAW-JI-PSR-4262"/>
    <s v="PURWODADI_LEBAKREJO"/>
    <x v="1"/>
    <x v="0"/>
    <x v="0"/>
    <m/>
    <s v="Jawa Timur"/>
    <s v="Kab. Pasuruan"/>
    <n v="6616738"/>
    <d v="2021-07-12T00:00:00"/>
    <m/>
    <n v="32"/>
    <x v="1"/>
    <d v="2021-08-11T00:00:00"/>
    <s v="W33-2021"/>
    <s v="Aug-2021"/>
    <d v="2021-08-12T00:00:00"/>
    <s v="W33-2021"/>
    <s v="Aug-2021"/>
    <d v="2021-08-11T00:00:00"/>
    <x v="45"/>
    <s v="Aug-2021"/>
    <d v="2021-08-11T00:00:00"/>
    <x v="44"/>
    <s v="Aug-2021"/>
    <m/>
    <m/>
    <m/>
    <s v="513580994612"/>
    <n v="6.6"/>
    <m/>
    <d v="2021-07-21T00:00:00"/>
    <m/>
    <m/>
    <d v="2021-08-13T00:00:00"/>
    <s v="W33-2021"/>
    <m/>
    <m/>
    <m/>
    <x v="2"/>
    <s v="21.RFI"/>
    <x v="13"/>
    <s v="08:10:21: 08:09:21: 08:04:21: Power Connection Proses_x000a_08:02:21: 07:29:21: SRFI,SK RELEASED 2 Aug_x000a_07.26.21 : Pondasi RBS/BTS OG, SK PLN NY Released_x000a_07.22.21: 07:19:21 SPK REACTIVE, CME PREPARATION_x000a_03.05.21 : SPK return by XL "/>
  </r>
  <r>
    <s v="IBS SEBOTO AMPEL"/>
    <x v="9"/>
    <s v="TB"/>
    <s v="E°8.10.1'E"/>
    <s v="S°11.25.76'S"/>
    <n v="50"/>
    <s v="90/240/335"/>
    <n v="2021"/>
    <x v="1"/>
    <s v="Desa Rejosari Majan Kec. Kradenan, Kab. Grobogan Prov. Jawa Tengah"/>
    <x v="2"/>
    <s v="JAW-JT-PWD-0026"/>
    <s v="HIKMAH REJOSARI"/>
    <x v="1"/>
    <x v="0"/>
    <x v="2"/>
    <s v="JATENG"/>
    <s v="Jawa Tengah"/>
    <s v="Kab. Grobogan"/>
    <n v="6616739"/>
    <d v="2021-07-12T00:00:00"/>
    <m/>
    <n v="138"/>
    <x v="5"/>
    <d v="2021-08-11T00:00:00"/>
    <s v="W33-2021"/>
    <s v="Aug-2021"/>
    <d v="2021-08-12T00:00:00"/>
    <s v="W33-2021"/>
    <s v="Aug-2021"/>
    <d v="2021-09-30T00:00:00"/>
    <x v="37"/>
    <s v="Sep-2021"/>
    <d v="2021-11-26T00:00:00"/>
    <x v="34"/>
    <s v="Nov-2021"/>
    <s v="MW"/>
    <d v="2021-11-24T00:00:00"/>
    <m/>
    <n v="525540201381"/>
    <n v="7.7"/>
    <m/>
    <d v="2021-07-19T00:00:00"/>
    <m/>
    <m/>
    <d v="2021-11-27T00:00:00"/>
    <s v="W48-2021"/>
    <m/>
    <m/>
    <m/>
    <x v="2"/>
    <s v="21.RFI"/>
    <x v="13"/>
    <s v="27:11:21: RFIN_x000a_24:11:21-22:11:21: RFI, WAIT FOR RFIN_x000a_21:11:21: REGISTER EXPIRED, PLAN BAYAR 22 NOV, PLAN CONNECT 26 NOV _x000a_17:11:21-10:11:21: REVISI REGISTER OG, PLAN CONNECT 18 NOV_x000a_07:11:21-26:10:21: MENUNGGU MATERIAL TRAFO DARI PLN, PLAN W2 NOV_x000a_20:10:21-26:09:21: MENUNGGU PENGADAAN TRAFO DENGAN POWER NORMAL, UNTUK POWER 4.4 TIDAK DI APPROVED, MENUNGGU PROSES CONNECT DENGAN POWER NORMAL, ESTIMASI DARI PLN 1 BULAN_x000a_22:09:21: 19:09:21 UNDER REVIEW EID TERKAIT KELAYAKAN MG DENGAN POWER 4.4_x000a_15:09:21: OVERBLAST, NEED PENGADAAN TRAFO 7.7 Kva, MENUNGGU PENGADAAN TRAFO DARI PLN_x000a_13:09:21: 09:08:2021: PENGAJUAN MULTIGUNA 4.4 DITOLAK OLEH PAK IMAM, PROSES NEGOSIASI DENGAN PLN UNTUK PENAMBAHAN POWER 5.5 _x000a_09:06:2021: 08:01:2021: PENGAJUAN PLN MULTIGUNA DENGAN POWER 4.4 KE PIHAK PLN REPLAN CONNECT 13 SEPT_x000a_08:30:2021:08:25:2021: POWER CONNECTION PROSES, OVB DISETUJUI PLN DENGAN POWER 4.4_x000a_08:18:2021: 08:16:2021: ME &amp; GROUNDING SYSTEM, PLN OVERBLAST PROSES PEMBAGIAN BEBAN, REPLAN 30 AUG_x000a_08:10:2021: FABRIKASI MATERIAL, PONDASI OG REPLAN 27 AUG _x000a_08:04:2021: FABRIKASI MATERIAL COLO DI GUYEDMAST_x000a_08:02:2021: 07:29:2021 : Proses Perkuatan Tower, Paralel Pengerjaan  CME_x000a_07.26.21 : 07.22.21 : 07:19:21 SPK REACTIVE, CME PREPARATION NEED PERKUATAN TOWER_x000a_03.05.21 : SPK return by XL "/>
  </r>
  <r>
    <s v="IBS WORO KRANGGAN"/>
    <x v="9"/>
    <s v="TB"/>
    <s v="E°33.42.01'E"/>
    <s v="S°40.14.52'S"/>
    <n v="50"/>
    <s v="20/95/165/290"/>
    <n v="2021"/>
    <x v="1"/>
    <s v="Jl. Telon, Desa Woro Kec. Kragan, Kab. Rembang Prov. Jawa Tengah"/>
    <x v="2"/>
    <s v="JAW-JT-RBG-1787"/>
    <s v="TELON WORO"/>
    <x v="1"/>
    <x v="0"/>
    <x v="2"/>
    <s v="JATENG"/>
    <s v="Jawa Tengah"/>
    <s v="Kab. Rembang"/>
    <n v="6616739"/>
    <d v="2021-07-12T00:00:00"/>
    <m/>
    <n v="60"/>
    <x v="1"/>
    <d v="2021-08-11T00:00:00"/>
    <s v="W33-2021"/>
    <s v="Aug-2021"/>
    <d v="2021-08-12T00:00:00"/>
    <s v="W33-2021"/>
    <s v="Aug-2021"/>
    <d v="2021-09-10T00:00:00"/>
    <x v="44"/>
    <s v="Sep-2021"/>
    <d v="2021-09-10T00:00:00"/>
    <x v="43"/>
    <s v="Sep-2021"/>
    <s v="MW"/>
    <m/>
    <m/>
    <s v="520062016878"/>
    <n v="7.7"/>
    <m/>
    <d v="2021-07-14T00:00:00"/>
    <m/>
    <m/>
    <d v="2021-09-10T00:00:00"/>
    <s v="W37-2021"/>
    <m/>
    <m/>
    <m/>
    <x v="2"/>
    <s v="21.RFI"/>
    <x v="13"/>
    <s v="09:08:2021: 09:06:2021: PLAN CONNECT 10 SEPT_x000a_09:01:2021:08:30:2021:08:25:2021: REGISTER RELEASED 27 AUG, PLAN CONNECT 7 SEPT 2021 WAITING JADWAL PLN_x000a_08:22:2021: 08:18:2021: XL APPROVE CONNECT DENGAN 5,5, WAITING KONFIRMASI DENGAN PMO EID CENTRAL PAK TEGUH PLAN 23 AUG 2021_x000a_08:16:2021: 08:10:2021 : MENUNGGU PERSETUJUAN XL TERKAIT PENYAMBUNGAN PLN DENGAN POWER 5.5Kva_x000a_08:09:2021 : 08:04:2021: 08:02:2021: SRFI 2 Aug SK PLN RELEASED, PLN PROSES REGISTER_x000a_07.29.2021 : Pondasi BTS Done, ME OG, PSB PLN NY Released_x000a_07.26.21 : 07.22.21 : 07:19:21 SPK REACTIVE, CME PREPARATION_x000a_03.05.21 : SPK return by XL "/>
  </r>
  <r>
    <s v="IBS GEDONG"/>
    <x v="9"/>
    <s v="TB"/>
    <s v="E°51.53.35'E"/>
    <s v="S°59.30.55'S"/>
    <n v="50"/>
    <s v="65/140/225/340"/>
    <n v="2021"/>
    <x v="1"/>
    <s v="Desa Tegalsumur Dusun Gedong RT.001 RW.006 Kec. Brati, Kab. Grobogan Prov. Jawa Tengah"/>
    <x v="2"/>
    <s v="JAW-JT-PWD-0024"/>
    <s v="SENTRAL GENTENG TEGALSUMUR"/>
    <x v="1"/>
    <x v="0"/>
    <x v="2"/>
    <s v="JATENG"/>
    <s v="Jawa Tengah"/>
    <s v="Kab. Grobogan"/>
    <n v="6616739"/>
    <d v="2021-07-12T00:00:00"/>
    <m/>
    <n v="59"/>
    <x v="1"/>
    <d v="2021-08-11T00:00:00"/>
    <s v="W33-2021"/>
    <s v="Aug-2021"/>
    <d v="2021-08-12T00:00:00"/>
    <s v="W33-2021"/>
    <s v="Aug-2021"/>
    <d v="2021-08-11T00:00:00"/>
    <x v="45"/>
    <s v="Aug-2021"/>
    <d v="2021-08-11T00:00:00"/>
    <x v="44"/>
    <s v="Aug-2021"/>
    <s v="MW"/>
    <m/>
    <m/>
    <s v="525530256376"/>
    <n v="7.7"/>
    <m/>
    <d v="2021-07-13T00:00:00"/>
    <m/>
    <m/>
    <d v="2021-09-09T00:00:00"/>
    <s v="W37-2021"/>
    <m/>
    <m/>
    <m/>
    <x v="2"/>
    <s v="21.RFI"/>
    <x v="13"/>
    <s v="09:08:2021: 09:06:2021: PLAN CONNECT 10 SEPT_x000a_08:01:2021: 08:30:2021:08:25:2021:08:22:2021: 08:18:2021: REGISTER RELEASED, BPUJL PAID, PROSES CONNECT PLN PLAN CONNECT  REPLAN 6 SEPT, WAITING JADWAL PLN_x000a_08:16:2021: 08:10:2021 : 08:09:2021 : 08:04:2021: 08:02:2021: SRFI 2 Aug SK PLN RELEASED, PLN PROSES REGISTER_x000a_07.29.2021 : Pondasi BTS Done, ME OG, PSB PLN NY Released_x000a_07.26.21 : 07.22.21 : 07:19:21 SPK REACTIVE, CME PREPARATION_x000a_03.05.21 : SPK return by XL "/>
  </r>
  <r>
    <s v="IBS PADAMARAN TIMUR"/>
    <x v="9"/>
    <s v="TB"/>
    <s v="E°4.42.34'E"/>
    <s v="S°33.48.93'S"/>
    <n v="60"/>
    <s v="20/110/220"/>
    <n v="2021"/>
    <x v="11"/>
    <s v="RT. 001 RW. 004, Desa Sumber Hidup, Kecamatan Padamaran Timur, Kabupaten Ogan Komering Ilir, Provinsi Sumatera Selatan"/>
    <x v="0"/>
    <s v="SUM-SS-KAG-1238"/>
    <s v="SUMBER_HIDUP"/>
    <x v="1"/>
    <x v="0"/>
    <x v="1"/>
    <s v="SUMBAGSEL"/>
    <s v="Sumatera Selatan"/>
    <s v="Kab. Ogan Komering Ilir"/>
    <n v="6616738"/>
    <d v="2021-07-12T00:00:00"/>
    <m/>
    <n v="31"/>
    <x v="1"/>
    <d v="2021-08-11T00:00:00"/>
    <s v="W33-2021"/>
    <s v="Aug-2021"/>
    <d v="2021-08-12T00:00:00"/>
    <s v="W33-2021"/>
    <s v="Aug-2021"/>
    <d v="2021-08-11T00:00:00"/>
    <x v="45"/>
    <s v="Aug-2021"/>
    <d v="2021-08-11T00:00:00"/>
    <x v="44"/>
    <s v="Aug-2021"/>
    <s v="MW"/>
    <m/>
    <m/>
    <n v="149300173782"/>
    <n v="6.6"/>
    <m/>
    <d v="2021-07-13T00:00:00"/>
    <m/>
    <m/>
    <d v="2021-08-12T00:00:00"/>
    <s v="W33-2021"/>
    <m/>
    <m/>
    <m/>
    <x v="2"/>
    <s v="21.RFI"/>
    <x v="13"/>
    <s v="08:12:2021: RFI_x000a_08:10:21:08:09:21: 08:04:21: Power Connection Proses_x000a_08:02:21 : 07:29:21: SRFI, SK RELEASED 2 AUG,_x000a_07:26:21: Pondasi RBS dan BTS OG, SK PLN NY Released_x000a_07.22.21: 07:19:21 SPK REACTIVE, CME PREPARATION_x000a_03.05.21 : SPK return by XL "/>
  </r>
  <r>
    <s v="IBS SUKODADI"/>
    <x v="9"/>
    <s v="TB"/>
    <s v="E°12.47.69'E"/>
    <s v="S°22.5.36'S"/>
    <n v="50"/>
    <s v="90/180/260"/>
    <n v="2021"/>
    <x v="11"/>
    <s v="Dusun Klubuk Timur RT. 002 RW. 006, Desa Sukodadi, Kecamatan Kabuh, Kabupaten Jombang, Provinsi Jawa Timur_x000a_"/>
    <x v="0"/>
    <s v="JAW-JI-JBG-4163"/>
    <s v="KABUH_SUKODADI"/>
    <x v="1"/>
    <x v="0"/>
    <x v="0"/>
    <s v="JATIM"/>
    <s v="Jawa Timur"/>
    <s v="Kab. Jombang"/>
    <n v="6616738"/>
    <d v="2021-03-18T00:00:00"/>
    <m/>
    <n v="60"/>
    <x v="1"/>
    <d v="2021-04-17T00:00:00"/>
    <s v="W16-2021"/>
    <s v="Apr-2021"/>
    <d v="2021-05-07T00:00:00"/>
    <s v="W19-2021"/>
    <s v="May-2021"/>
    <d v="2021-05-20T00:00:00"/>
    <x v="46"/>
    <s v="May-2021"/>
    <d v="2021-05-20T00:00:00"/>
    <x v="45"/>
    <s v="May-2021"/>
    <s v="MW"/>
    <m/>
    <m/>
    <s v="514550982308"/>
    <s v="6.6 Kva"/>
    <m/>
    <d v="2021-05-21T00:00:00"/>
    <m/>
    <m/>
    <d v="2021-05-17T00:00:00"/>
    <s v="W21-2021"/>
    <m/>
    <m/>
    <m/>
    <x v="2"/>
    <s v="21.RFI"/>
    <x v="13"/>
    <s v="05.10.2021 Power Connection Process_x000a_05.06.2021 RBS/BTS FOUNDATION OG _x000a_05.03.2021 CME PREPARATION"/>
  </r>
  <r>
    <s v="IBS KLAYAN"/>
    <x v="9"/>
    <s v="TB"/>
    <s v="E°32.34.48'E"/>
    <s v="S°40.31.26'S"/>
    <n v="30"/>
    <s v="0/120/240"/>
    <n v="2021"/>
    <x v="11"/>
    <s v="Jl. Sunan Gunung Jati Blok Astana RT. 01 RW. 01 Desa Astana, Kecamatan Gunungjati, Kabupaten Cirebon, Provinsi Jawa Barat_x000a_"/>
    <x v="0"/>
    <s v="JAW-JB-SBR-4114"/>
    <s v="GUNUNGJATI_ASTANA"/>
    <x v="1"/>
    <x v="0"/>
    <x v="2"/>
    <s v="JABAR"/>
    <s v="Jawa Barat"/>
    <s v="Kab. Cirebon"/>
    <n v="6616738"/>
    <d v="2021-03-18T00:00:00"/>
    <m/>
    <n v="91"/>
    <x v="3"/>
    <d v="2021-04-17T00:00:00"/>
    <s v="W16-2021"/>
    <s v="Apr-2021"/>
    <d v="2021-05-07T00:00:00"/>
    <s v="W19-2021"/>
    <s v="May-2021"/>
    <d v="2021-05-20T00:00:00"/>
    <x v="46"/>
    <s v="May-2021"/>
    <d v="2021-05-20T00:00:00"/>
    <x v="45"/>
    <s v="May-2021"/>
    <s v="MW"/>
    <m/>
    <m/>
    <s v="533113526981"/>
    <n v="6.6"/>
    <m/>
    <d v="2021-05-06T00:00:00"/>
    <m/>
    <m/>
    <d v="2021-06-17T00:00:00"/>
    <s v="W25-2021"/>
    <m/>
    <m/>
    <m/>
    <x v="2"/>
    <s v="21.RFI"/>
    <x v="13"/>
    <s v="06.17.2021 : 06.14.2021 : Power Connection Prosess_x000a_06.10.2021 : RBS/BTS Foundation_x000a_06.07.2021 : Comecase solve 4 Jun, CME OG, RBS &amp; BTS Foundation_x000a_06.02.2021 : 05.31.2021 :05.26.2021 : 05.23.2021 : 05.19.2021 : Comecase Issue, nego biaya kompensasi dengan tim Arcom_x000a_05.17.2021 : 05.10.2021 CME HOLD, ISSUE COMMCASE, MASIH PROSES NEGOSIASI DENGA WARGA PLAN SOLVE 19 MAY_x000a_05.05.2021 CME PREPARATION, COMMCASE ISSUE, PROSES NEGOSIASI DENGAN WARGA_x000a_05.03.2021 CME PREPARATION"/>
  </r>
  <r>
    <s v="IBS PANCENG"/>
    <x v="9"/>
    <s v="TB"/>
    <s v="E°26.18.91'E"/>
    <s v="S°55.8.29'S"/>
    <n v="50"/>
    <s v="20/90/170"/>
    <n v="2021"/>
    <x v="11"/>
    <s v="Jl. Raya Deandles Panceng RT. 001 RW. 001, Kelurahan Prupuh, Kecamatan Panceng, Kabupaten Gresik, Provinsi Jawa Timur_x000a_"/>
    <x v="0"/>
    <s v="JAW-JI-GSK-4327"/>
    <s v="PANCENG_PANTENAN"/>
    <x v="1"/>
    <x v="0"/>
    <x v="0"/>
    <s v="JATIM"/>
    <s v="Jawa Timur"/>
    <s v="Kab. Gresik"/>
    <n v="6616738"/>
    <d v="2021-03-18T00:00:00"/>
    <m/>
    <n v="60"/>
    <x v="1"/>
    <d v="2021-04-17T00:00:00"/>
    <s v="W16-2021"/>
    <s v="Apr-2021"/>
    <d v="2021-05-07T00:00:00"/>
    <s v="W19-2021"/>
    <s v="May-2021"/>
    <d v="2021-05-20T00:00:00"/>
    <x v="46"/>
    <s v="May-2021"/>
    <d v="2021-05-20T00:00:00"/>
    <x v="45"/>
    <s v="May-2021"/>
    <s v="MW"/>
    <m/>
    <m/>
    <s v="511211859728"/>
    <s v="6.6 Kva"/>
    <m/>
    <d v="2021-05-06T00:00:00"/>
    <m/>
    <m/>
    <d v="2021-05-17T00:00:00"/>
    <s v="W21-2021"/>
    <m/>
    <m/>
    <m/>
    <x v="2"/>
    <s v="21.RFI"/>
    <x v="13"/>
    <s v="05.11.2021 RFI_x000a_05.10.2021 Power Connection Process_x000a_05.06.2021 RBS/BTS FOUNDATION OG _x000a_05.03.2021 CME PREPARATION"/>
  </r>
  <r>
    <s v="IBS MUSI"/>
    <x v="9"/>
    <s v="TB"/>
    <s v="E°44.24.72'E"/>
    <s v="S°10.10.45'S"/>
    <n v="50"/>
    <s v="30/120/300"/>
    <n v="2021"/>
    <x v="11"/>
    <s v="Jl. Musi, Kelurahan Musi, Kecamatan Gerokgak, Kabupaten Buleleng, Provinsi Bali_x000a_"/>
    <x v="0"/>
    <s v="BAL-BA-SGR-1499"/>
    <s v="GEROKGAK_PENYABANGAN"/>
    <x v="1"/>
    <x v="0"/>
    <x v="0"/>
    <s v="BALINUSRA"/>
    <s v="Bali"/>
    <s v="Kab. Buleleng"/>
    <n v="6616738"/>
    <d v="2021-03-18T00:00:00"/>
    <m/>
    <n v="54"/>
    <x v="1"/>
    <d v="2021-04-17T00:00:00"/>
    <s v="W16-2021"/>
    <s v="Apr-2021"/>
    <d v="2021-05-07T00:00:00"/>
    <s v="W19-2021"/>
    <s v="May-2021"/>
    <d v="2021-05-20T00:00:00"/>
    <x v="46"/>
    <s v="May-2021"/>
    <d v="2021-05-20T00:00:00"/>
    <x v="45"/>
    <s v="May-2021"/>
    <s v="MW"/>
    <m/>
    <m/>
    <s v="553400347596"/>
    <s v="6.6 Kva"/>
    <m/>
    <d v="2021-05-06T00:00:00"/>
    <m/>
    <m/>
    <d v="2021-05-11T00:00:00"/>
    <s v="W20-2021"/>
    <m/>
    <m/>
    <m/>
    <x v="2"/>
    <s v="21.RFI"/>
    <x v="13"/>
    <s v="05.11.2021 RFI_x000a_05.10.2021 SRFI Power Connection Process_x000a_05.06.2021 RBS/BTS FOUNDATION OG _x000a_05.03.2021 CME PREPARATION"/>
  </r>
  <r>
    <s v="IBS IBS_PUNDATA BAJI"/>
    <x v="9"/>
    <s v="TB"/>
    <s v="E°29.33.72'E"/>
    <s v="S°46.24.71'S"/>
    <n v="50"/>
    <s v="0/90/170"/>
    <n v="2021"/>
    <x v="11"/>
    <s v="Maccini Baji RT001 RW 004 Kel Pundata Baji Kec Labakkang Kab Pangkep"/>
    <x v="0"/>
    <s v="SUL-SN-PKJ-1436"/>
    <s v="LABAKKANG_PUNDATABAJI"/>
    <x v="1"/>
    <x v="0"/>
    <x v="0"/>
    <s v="SULAWESI"/>
    <s v="Sulawesi Selatan"/>
    <s v="Kab. Pangkajene Kepulauan"/>
    <n v="6616795"/>
    <d v="2021-03-18T00:00:00"/>
    <m/>
    <n v="73"/>
    <x v="2"/>
    <d v="2021-04-17T00:00:00"/>
    <s v="W16-2021"/>
    <s v="Apr-2021"/>
    <d v="2021-05-07T00:00:00"/>
    <s v="W19-2021"/>
    <s v="May-2021"/>
    <d v="2021-05-20T00:00:00"/>
    <x v="46"/>
    <s v="May-2021"/>
    <d v="2021-05-20T00:00:00"/>
    <x v="45"/>
    <s v="May-2021"/>
    <s v="MW"/>
    <m/>
    <m/>
    <s v="320400169070"/>
    <n v="6.6"/>
    <m/>
    <d v="2021-05-06T00:00:00"/>
    <m/>
    <m/>
    <d v="2021-05-30T00:00:00"/>
    <s v="W23-2021"/>
    <m/>
    <m/>
    <m/>
    <x v="2"/>
    <s v="21.RFI"/>
    <x v="13"/>
    <s v="05.26.2021 : 05.23.2021 : Power Connection Process, Plan RFI end of May_x000a_05.19.2021 : 05.17.2021 : BTS Foundation Done ME &amp; Grounding OG, Waiting instruksi bayar BP oleh PLN_x000a_05.10.2021 : Pondasi RBS OG, Material on  site Plan 15 May_x000a_05.06.2021 : 05.03.2021 CME PREPARATION"/>
  </r>
  <r>
    <s v="IBS MANGKOSO"/>
    <x v="9"/>
    <s v="TB"/>
    <s v="E°37.49.8'E"/>
    <s v="S°15.49.28'S"/>
    <n v="50"/>
    <s v="40/140/280"/>
    <n v="2021"/>
    <x v="11"/>
    <s v="Lingkungan Polewali, Kelurahan Kiru Kiru, Kecamatan Soppeng Riaja, Kabupaten Barru, Provinsi Sulawesi Selatan"/>
    <x v="0"/>
    <s v="SUL-SN-BAR-1424"/>
    <s v="SOPPENG_RIAJA"/>
    <x v="1"/>
    <x v="0"/>
    <x v="0"/>
    <s v="SULAWESI"/>
    <s v="Sulawesi Selatan"/>
    <s v="Kab. Barru"/>
    <n v="6616738"/>
    <d v="2021-03-18T00:00:00"/>
    <m/>
    <n v="67"/>
    <x v="2"/>
    <d v="2021-04-17T00:00:00"/>
    <s v="W16-2021"/>
    <s v="Apr-2021"/>
    <d v="2021-05-07T00:00:00"/>
    <s v="W19-2021"/>
    <s v="May-2021"/>
    <d v="2021-05-20T00:00:00"/>
    <x v="46"/>
    <s v="May-2021"/>
    <d v="2021-05-20T00:00:00"/>
    <x v="45"/>
    <s v="May-2021"/>
    <s v="MW"/>
    <m/>
    <m/>
    <s v="325200404764"/>
    <n v="6.6"/>
    <m/>
    <d v="2021-05-06T00:00:00"/>
    <m/>
    <m/>
    <d v="2021-05-24T00:00:00"/>
    <s v="W22-2021"/>
    <m/>
    <m/>
    <m/>
    <x v="2"/>
    <s v="21.RFI"/>
    <x v="13"/>
    <s v="05.26.2021 : RFI_x000a_05.19.2021 : 05.17.2021 : 05.10.2021 : Pondasi RBS OG, Material on  site Plan 15 May_x000a_05.06.2021 : 05.03.2021 CME PREPARATION"/>
  </r>
  <r>
    <s v="IBS SAOTENGNGA"/>
    <x v="9"/>
    <s v="TB"/>
    <s v="E°7.34.07'E"/>
    <s v="S°10.31.04'S"/>
    <n v="50"/>
    <s v="50/200/270"/>
    <n v="2021"/>
    <x v="11"/>
    <s v="Dusun Kaleleng, Desa Saotengnga, Kecamatan Sinjai Tengah, Kabupaten Sinjai, Provinsi Sulawesi Selatan"/>
    <x v="0"/>
    <s v="SUL-SN-SNJ-1465"/>
    <s v="SINJAI_TENGAH_SAOTENGNGA"/>
    <x v="1"/>
    <x v="0"/>
    <x v="0"/>
    <s v="SULAWESI"/>
    <s v="Sulawesi Selatan"/>
    <s v="Kab. Sinjai"/>
    <n v="6616829"/>
    <d v="2021-03-18T00:00:00"/>
    <m/>
    <n v="65"/>
    <x v="2"/>
    <d v="2021-04-17T00:00:00"/>
    <s v="W16-2021"/>
    <s v="Apr-2021"/>
    <d v="2021-05-07T00:00:00"/>
    <s v="W19-2021"/>
    <s v="May-2021"/>
    <d v="2021-05-20T00:00:00"/>
    <x v="46"/>
    <s v="May-2021"/>
    <d v="2021-05-20T00:00:00"/>
    <x v="45"/>
    <s v="May-2021"/>
    <s v="MW"/>
    <m/>
    <m/>
    <s v="327600444269"/>
    <n v="6.6"/>
    <m/>
    <d v="2021-05-06T00:00:00"/>
    <m/>
    <m/>
    <d v="2021-05-22T00:00:00"/>
    <s v="W21-2021"/>
    <m/>
    <m/>
    <m/>
    <x v="2"/>
    <s v="21.RFI"/>
    <x v="13"/>
    <s v="05.23.2021 : RFI _x000a_05.19.2021 : Power Connection Process, BP Paid, FU connection PLN_x000a_05.17.2021 : BTS Foundation Done ME &amp; Grounding OG_x000a_05.10.2021 : Pondasi RBS OG, Material on  site Plan 15 May_x000a_05.06.2021 : 05.03.2021 CME PREPARATION"/>
  </r>
  <r>
    <s v="IBS CEMANI"/>
    <x v="9"/>
    <s v="TB"/>
    <s v="E°47.59.21'E"/>
    <s v="S°34.19.09'S"/>
    <n v="30"/>
    <s v="40/170/280"/>
    <n v="2021"/>
    <x v="11"/>
    <s v="Jl. Sidomukti1, Desa Banaran RT.07 RW.0 Kec. Grogol, Kab. Sukoharjo Prov. Jawa Tengah"/>
    <x v="3"/>
    <s v="JAW-JT-SKH-1900"/>
    <s v="CEMANI SUKOHARJO"/>
    <x v="1"/>
    <x v="0"/>
    <x v="2"/>
    <s v="JATENG"/>
    <s v="Jawa Tengah"/>
    <s v="Kab. Sukoharjo"/>
    <n v="6616739"/>
    <d v="2021-03-18T00:00:00"/>
    <m/>
    <n v="343"/>
    <x v="0"/>
    <d v="2021-04-17T00:00:00"/>
    <s v="W16-2021"/>
    <s v="Apr-2021"/>
    <d v="2021-05-07T00:00:00"/>
    <s v="W19-2021"/>
    <s v="May-2021"/>
    <d v="2021-09-30T00:00:00"/>
    <x v="37"/>
    <s v="Sep-2021"/>
    <d v="2022-02-25T00:00:00"/>
    <x v="27"/>
    <s v="Feb-2022"/>
    <s v="MW"/>
    <d v="2021-11-01T00:00:00"/>
    <m/>
    <n v="520512082411"/>
    <n v="7.7"/>
    <m/>
    <d v="2021-04-30T00:00:00"/>
    <m/>
    <m/>
    <d v="2022-02-24T00:00:00"/>
    <s v="W09-2022"/>
    <m/>
    <m/>
    <s v="CME"/>
    <x v="2"/>
    <s v="21.RFI"/>
    <x v="87"/>
    <s v="24:02:22: RFIN_x000a_23:02:22-16:02:22: PREPARE CONTINUE CME PLAN START 20 FEB_x000a_13:02:22-02:02:22: COMMCASE LL TERKAIT DESIGN TOWER_x000a_30:01:22-19:01:22: PERKUATAN DONE, KAMUFLASE OG, BLOCKING LL, OG MEDIASI DGN LL_x000a_16:01:22-09:01:22: PERKUATAN OG (PEMASANGAN RANGKA KAMUFLASE, NAMUN STOPED BY LL), PLAN CLEAR PERKUATAN 15 JAN 22 _x000a_05:01:22-26:12:21: PERKUATAN OG, PLAN CLEAR PERKUATAN 15 JAN 22 (PERKUATAN &amp; MINITOWER RANGKA KAMUFLASE)_x000a_19:12:21-15:12:21: PENJADWALAN PERKUATAN 20 DEC, PLAN RFI 28 DEC_x000a_12:12:21: PONDASI BTS DONE, PAGAR OG, PARALEL LANGSIR MATERIAL PERKUATAN 13 DEC_x000a_08:12:21-05:12:21: PONDASI BTS OG_x000a_01:12:21-28:11:21: COR PLAT, PLAN RFI 8 DEC_x000a_24:11:21: ERECTION STACKING, PLAN RFI W1 DEC_x000a_21:11:21: PONDASI STACKING COR OG, PLAN RFI (ISSUE SOLVED) 30 NOV _x000a_17:11:21: PARALEL STACKING &amp; PERKUATAN OG_x000a_14:11:21: PROCESS HILTI PONDASI STACKING_x000a_10:11:21-20:10:21: REVIEW SPH BASEFRAME BY TIM PROCURMENT, PLAN START W2 NOV_x000a_17:10:21-06:10:21: PROSES PERKUATAN GEDUNG, DIKAWAL DENGAN TIM AFO DAN ARCOM_x000a_04:10:21-22:09:21: NEGOSIASI ULANG DEGAN PIHAK LL DONE, DARI PIHAK LL MEMINTA UNTUK STACKING MENGGUNAKAN BESI, PROSES DESIGN SEDANG DIAJUKAN KE KONSULTAN _x000a_19:09:21: 15:09:21: DARI PIHAK LL INGIN MEMBATALKAN EXPAND LAHAN, PROSES NEGOSIASI DENGAN LL DARI TIM ARCOM DI TANGGAL 17 SEP_x000a_13:09:21: 09:08:2021: PIHAK PONPES MEMINTA PERUBAHAN DESIGN CAMUFLAGE MINARET, SEDANG DI RUNDINGKAN DENGAN PENGURUS PONPES LAINNYA_x000a_09:06:2021: 08:01:2021: HAMMER TEST DONE, TERDAPAT BAGIAN STRUKTUR KOLOM DIBAWAH STANDAR, MASIH MENUNGGU PEROSES DESIGN DARI KONSULTAN UNTUK DISAMOAIKAN KE LL, PLAN DESIGN DONE W2 SEPT_x000a_08:30:2021:08:25:2021: 08:16:2021: 08:16:2021 : PERMINTAAN HAMMER TEST MENYELURUH DIBANGUNAN MESJID DARI PONPES, DAN PENYESUAIAN PERKUATAN 3 LANTAI_x000a_08:10:21 : 08:04:21: Comecase Proses Re Negosiasi dengan LL, Plan Close Comecase 20 Aug,  Re Plan RFI W1 Sep_x000a_07.29 2021 : 07.26.2021 : Design Released, Prepare CME dengan proses Stacking Plan 15 Aug_x000a_07.22.2021 : Revisi Gambar design ke konsultan karena design tidak match antara analys dan detail plan done revisi 22 Jul_x000a_07:19:2021: 07:15:2021 : Design and analis by konsultan Plan done 19 Jul, proses terhambat karena LL masih terkena covid 19 sehingga konsultan kesulitan untuk  mengunjungi site_x000a_07:12:2021: Proses Join Survey konsultan, Plan Design done, 14 Jul_x000a_07.05.2021 : Propose area done, desain detail ny karena tim konsultan tidak bisa mengunjungi site dikarenakan LL dan keluarganya terkena Covid 19_x000a_07.01.2021 : Design Release, proses kordinasi dengan ARCOM untuk memulai pekerjaan, Plan start 6 Jul Revisi Plan RFI 20 Jul (need perkuatan dan posisi odc akurat terhadap perkuatan), after perkuatan harus menemui LO untuk kordinasi plan pengerjaannya agar tidak muncul case di lokasi tersebut_x000a_06.28.2021 : Proses penempatan baseframe, Desain og_x000a_06.24.2021 : Proses Re Desain Stacking by Team Asset, plan design done W1 JUL_x000a_06.21.2021 : 06.17.2021 : Prepare CME, need revisi design 25 jun_x000a_06.14.2021 : 06.07.2021 : 06.02.2021 : 05.26.2021 : 05.23.2021 : 05.23.2021 : 05.19.2021 : 05.17.2021 : 05.10.21 : 05.06.2021 : CME Hold karena Issue Access Block by LO_x000a_05.03.2021 CME PREPARATION"/>
  </r>
  <r>
    <s v="IBS IBS_PHASE 4C_1243_WJA"/>
    <x v="9"/>
    <s v="TB"/>
    <s v="E°34.31.12'E"/>
    <s v="S°54.32.08'S"/>
    <n v="30"/>
    <s v="0/120/240"/>
    <n v="2021"/>
    <x v="11"/>
    <s v="Jl. Maleber Utara No.105, Kelurahan Garuda, Kecamatan Andir, Kota Bandung, Provinsi Jawa Barat"/>
    <x v="0"/>
    <s v="JAW-JB-BDG-4086"/>
    <s v="ANDIR_GARUDA"/>
    <x v="1"/>
    <x v="0"/>
    <x v="2"/>
    <s v="JABAR"/>
    <s v="Jawa Barat"/>
    <s v="Kota Bandung"/>
    <n v="6616738"/>
    <d v="2021-03-18T00:00:00"/>
    <m/>
    <n v="62"/>
    <x v="2"/>
    <d v="2021-04-17T00:00:00"/>
    <s v="W16-2021"/>
    <s v="Apr-2021"/>
    <d v="2021-05-07T00:00:00"/>
    <s v="W19-2021"/>
    <s v="May-2021"/>
    <d v="2021-05-20T00:00:00"/>
    <x v="46"/>
    <s v="May-2021"/>
    <d v="2021-05-20T00:00:00"/>
    <x v="45"/>
    <s v="May-2021"/>
    <s v="MW"/>
    <m/>
    <m/>
    <s v="535556192713"/>
    <n v="6.6"/>
    <m/>
    <d v="2021-04-28T00:00:00"/>
    <m/>
    <m/>
    <d v="2021-05-19T00:00:00"/>
    <s v="W21-2021"/>
    <m/>
    <m/>
    <m/>
    <x v="2"/>
    <s v="21.RFI"/>
    <x v="13"/>
    <s v="05.19.2021 : RFI_x000a_05.17.2021 : BPUJL Paid, Plan Connect 27 May_x000a_05.10.2021 : 05.06.2021 RBS/BTS FOUNDATION OG PLAN MATERIAL ON SITE 11 MAY_x000a_05.03.2021 CME PREPARATION"/>
  </r>
  <r>
    <s v="IBS PENDOPO"/>
    <x v="9"/>
    <s v="TB"/>
    <s v="E°50.38.54'E"/>
    <s v="S°17.40.92'S"/>
    <n v="50"/>
    <s v="40/115/330"/>
    <n v="2021"/>
    <x v="11"/>
    <s v="Jl. Golf Permai Dusun I, Desa Talang Ubi Selatan, Kecamatan Talang Ubi, Kabupaten Penukal Abab Lematang Ilir, Provinsi Sumatera Selatan"/>
    <x v="0"/>
    <s v="SUM-SS-TLU-1001"/>
    <s v="HANDAYANI_MULYA"/>
    <x v="1"/>
    <x v="0"/>
    <x v="1"/>
    <s v="SUMBAGSEL"/>
    <s v="Sumatera Selatan"/>
    <s v="Kab. Penukal Abab Lematan"/>
    <n v="6617038"/>
    <d v="2021-03-18T00:00:00"/>
    <m/>
    <n v="55"/>
    <x v="1"/>
    <d v="2021-04-17T00:00:00"/>
    <s v="W16-2021"/>
    <s v="Apr-2021"/>
    <d v="2021-05-07T00:00:00"/>
    <s v="W19-2021"/>
    <s v="May-2021"/>
    <d v="2021-05-20T00:00:00"/>
    <x v="46"/>
    <s v="May-2021"/>
    <d v="2021-05-20T00:00:00"/>
    <x v="45"/>
    <s v="May-2021"/>
    <s v="MW"/>
    <m/>
    <m/>
    <s v="147900579083"/>
    <n v="6.6"/>
    <m/>
    <d v="2021-04-23T00:00:00"/>
    <m/>
    <m/>
    <d v="2021-05-12T00:00:00"/>
    <s v="W20-2021"/>
    <m/>
    <m/>
    <m/>
    <x v="2"/>
    <s v="21.RFI"/>
    <x v="13"/>
    <s v="05.10.2021 Power Connection Process_x000a_05.06.2021 RBS/BTS FOUNDATION OG _x000a_05.03.2021 CME PREPARATION"/>
  </r>
  <r>
    <s v="IBS IBS_PHASE 4C_2592_SSL"/>
    <x v="9"/>
    <s v="TB"/>
    <s v="E°8.42.78'E"/>
    <s v="S°29.4.62'S"/>
    <n v="50"/>
    <s v="60/140/340"/>
    <n v="2021"/>
    <x v="11"/>
    <s v="Dusun Bonto Ulu RT. 001 RW. 001, Kelurahan Dampang, Kecamatan Gantarang, Kabupaten Bulukumba, Provinsi Sulawesi Selatan"/>
    <x v="0"/>
    <s v="SUL-SN-BLK-1534"/>
    <s v="GANTARANG_DAMPANG"/>
    <x v="1"/>
    <x v="0"/>
    <x v="0"/>
    <s v="SULAWESI"/>
    <s v="Sulawesi Selatan"/>
    <s v="Kab. Bulukumba"/>
    <n v="6616829"/>
    <d v="2021-03-18T00:00:00"/>
    <m/>
    <n v="65"/>
    <x v="2"/>
    <d v="2021-04-17T00:00:00"/>
    <s v="W16-2021"/>
    <s v="Apr-2021"/>
    <d v="2021-05-07T00:00:00"/>
    <s v="W19-2021"/>
    <s v="May-2021"/>
    <d v="2021-05-20T00:00:00"/>
    <x v="46"/>
    <s v="May-2021"/>
    <d v="2021-05-20T00:00:00"/>
    <x v="45"/>
    <s v="May-2021"/>
    <s v="MW"/>
    <m/>
    <m/>
    <s v="327100643379"/>
    <n v="6.6"/>
    <m/>
    <d v="2021-04-23T00:00:00"/>
    <m/>
    <m/>
    <d v="2021-05-22T00:00:00"/>
    <s v="W21-2021"/>
    <m/>
    <m/>
    <m/>
    <x v="2"/>
    <s v="21.RFI"/>
    <x v="13"/>
    <s v="05.23.2021 : RFI_x000a_05.19.2021 : Power Connection Process, BP Paid, FU connection PLN_x000a_05.17.2021 : BTS Foundation Done ME &amp; Grounding OG_x000a_05.10.2021 : Pondasi RBS OG, Material on  site Plan 15 May_x000a_05.06.2021 : 05.03.2021 CME PREPARATION"/>
  </r>
  <r>
    <s v="IBS IBS_PHASE 4C_1252_WJA"/>
    <x v="9"/>
    <s v="TB"/>
    <s v="E°29.52.98'E"/>
    <s v="S°55.4.73'S"/>
    <n v="30"/>
    <s v="0/120/240"/>
    <n v="2021"/>
    <x v="11"/>
    <s v="Kp Resmi Galih rt 1 rw 1 Desa Batujajar Timur"/>
    <x v="0"/>
    <s v="JAW-JB-NPH-4096"/>
    <s v="BATUJAJAR_RESMI_GALIH"/>
    <x v="1"/>
    <x v="0"/>
    <x v="2"/>
    <s v="JABAR"/>
    <s v="Jawa Barat"/>
    <s v="Kab. Bandung Barat"/>
    <n v="6616738"/>
    <d v="2021-03-18T00:00:00"/>
    <m/>
    <n v="60"/>
    <x v="1"/>
    <d v="2021-04-17T00:00:00"/>
    <s v="W16-2021"/>
    <s v="Apr-2021"/>
    <d v="2021-05-07T00:00:00"/>
    <s v="W19-2021"/>
    <s v="May-2021"/>
    <d v="2021-05-20T00:00:00"/>
    <x v="46"/>
    <s v="May-2021"/>
    <d v="2021-05-20T00:00:00"/>
    <x v="45"/>
    <s v="May-2021"/>
    <s v="MW"/>
    <m/>
    <m/>
    <s v="535852155825"/>
    <s v="6.6 Kva"/>
    <m/>
    <d v="2021-04-20T00:00:00"/>
    <m/>
    <m/>
    <d v="2021-05-17T00:00:00"/>
    <s v="W21-2021"/>
    <m/>
    <m/>
    <m/>
    <x v="2"/>
    <s v="21.RFI"/>
    <x v="13"/>
    <s v="05.17.2021 RFI_x000a_05.10.2021 MECHANICAL AND ELECTRICAL PROCESS PLAN SRFI 10 MAY_x000a_05.06.2021 RBS/BTS FOUNDATION OG _x000a_05.03.2021 CME PREPARATION"/>
  </r>
  <r>
    <s v="SEPINGGAN BARU"/>
    <x v="12"/>
    <s v="TB"/>
    <s v="116°54.29.89'E"/>
    <s v="1°13.53.32'S"/>
    <n v="40"/>
    <s v="90/210/330"/>
    <n v="2020"/>
    <x v="0"/>
    <s v="Jl.Sepinggan Baru Kel.Sepinggan Baru Kec. Balikpapan Selatan Kota Balikpapan"/>
    <x v="0"/>
    <s v="KAL-KI-BPP-0757"/>
    <s v="SEPINGGAN BARU"/>
    <x v="0"/>
    <x v="0"/>
    <x v="3"/>
    <s v="KALIMANTAN"/>
    <s v="Kalimantan Timur"/>
    <s v="Kota Balikpapan"/>
    <n v="6616173"/>
    <d v="2020-09-03T00:00:00"/>
    <m/>
    <n v="176"/>
    <x v="0"/>
    <d v="2021-01-31T00:00:00"/>
    <s v="W06-2021"/>
    <s v="Jan-2021"/>
    <d v="2021-01-31T00:00:00"/>
    <s v="W06-2021"/>
    <s v="Jan-2021"/>
    <d v="2020-12-25T00:00:00"/>
    <x v="47"/>
    <s v="Dec-2020"/>
    <d v="2021-02-15T00:00:00"/>
    <x v="46"/>
    <s v="Feb-2021"/>
    <s v="MW"/>
    <d v="2021-01-15T00:00:00"/>
    <m/>
    <n v="232002366637"/>
    <n v="6.6"/>
    <m/>
    <d v="2021-03-12T00:00:00"/>
    <m/>
    <m/>
    <d v="2021-02-26T00:00:00"/>
    <s v="W09-2021"/>
    <m/>
    <m/>
    <m/>
    <x v="2"/>
    <s v="21.RFI"/>
    <x v="13"/>
    <s v="25.02.21 : RFI power by Multiguna_x000a_08.02.21 : PLN connection_x000a_01.02.21 : erection OG, prepare PLN connection_x000a_18.01.21 : pouring OG_x000a_14.01.21 : galian done, pembesian on going, plan pouring start 17 Jan_x000a_04.01.21: Rekom Camat Done 31 Dec 20, Proses submit dokumen ke Diskominfo plan 05 Jan 2021_x000a_28.12.20 : IW ongoing_x000a_21.12.20 : kand F failed, submit kandidat G -&gt; RF TX OK, IW ongoing_x000a_17.12.20 : TNP OK, IW ongoing_x000a_14.12.20 : kand F gagal IW, propose kandidat baru -&gt; kand G RF OK, under TNP review_x000a_10.12.20 : kandidat F RF OK, under TNP review_x000a_03.12.20 : kandidat sesuai arahan dekat sutet dengan jarak 170m, mobilisasi sulit karena tidak ada akses jalan (dekat jurang). proses joint survey dengan PT. Her untuk kandidat F jarak dari NOM 480m_x000a_30.11.20 : rehunting kandidat F_x000a_19.11.20 : arahan rehunting berada di lahan terjal dan dekat sutet, proses survey kondisi aktual terkait possibility pembangunan di area tsb_x000a_12.11.20 : kand E NOK by RND XL, proses rehunting (need arahan sesuai JR submitted)_x000a_09.11.20 : 05.11.20 : 02.11.20 : 29.10.20 : 26.10.20 : submit justfication report kand E, under RNP review_x000a_22.10.20 : kand D failed, submit kandidat E under RNP review (isu penolakan warga, paralel penyusunan JR)_x000a_19.10.20 : kand C failed, proses IW ongoing kand D (RF dan TX OK)_x000a_15.10.20 : kand C RF TX OK, proses negosiasi BAN_x000a_12.10.20 : kand B gagal IW, submit kandidat C proses review RNP_x000a_08.10.20 : under review TNP kand B_x000a_05.10.20 : kand A fail, submit kand B RF OK 40m, under TNP review_x000a_01.10.20 : negosiasi BAN di kand A, paralel rehunting kandidat baru_x000a_28.09.20 : IW on going, paralel proses negosiasi BAN/BAK, plan rabu joint survey untuk renego dg LL_x000a_21.09.20 : kand A RF 40m, MW 40m/0.6, IW ongoing_x000a_14.09.20 : hunting, sekitar NOM lahan developer HER 2 dan tidak mau di sewakan krn akan dibangun"/>
  </r>
  <r>
    <s v="LAHAN/TUBUH AIR"/>
    <x v="12"/>
    <s v="TB"/>
    <n v="98.735709999999997"/>
    <s v="  3.575153"/>
    <n v="30"/>
    <s v="50/210/300"/>
    <n v="2020"/>
    <x v="0"/>
    <s v="Jl. Jermal VII sudut Gg. Murni Kel. Denai, Kecamatan Medan Denai"/>
    <x v="0"/>
    <s v="SUM-SU-LBP-2171"/>
    <s v="LAHAN/TUBUH AIR"/>
    <x v="0"/>
    <x v="0"/>
    <x v="1"/>
    <s v="SUMBAGUT"/>
    <s v="Kep. Bangka Belitung"/>
    <s v="KAB. DELI SERDANG"/>
    <n v="6614816"/>
    <d v="2020-07-01T00:00:00"/>
    <m/>
    <n v="284"/>
    <x v="0"/>
    <d v="2020-11-28T00:00:00"/>
    <s v="W48-2020"/>
    <s v="Nov-2020"/>
    <d v="2021-03-10T00:00:00"/>
    <s v="W11-2021"/>
    <s v="Mar-2021"/>
    <d v="2021-04-18T00:00:00"/>
    <x v="48"/>
    <s v="Apr-2021"/>
    <d v="2021-04-18T00:00:00"/>
    <x v="47"/>
    <s v="Apr-2021"/>
    <s v="FO"/>
    <m/>
    <m/>
    <m/>
    <m/>
    <m/>
    <d v="2021-03-03T00:00:00"/>
    <m/>
    <m/>
    <d v="2021-04-11T00:00:00"/>
    <s v="W16-2021"/>
    <m/>
    <m/>
    <m/>
    <x v="2"/>
    <s v="21.RFI"/>
    <x v="13"/>
    <s v="12.04.21 : RFIN sent_x000a_08.04.21 : OG PLN Connection_x000a_15.03.21 : SRFI_x000a_08.03.21 : 04.03.21 : erection OG_x000a_01.03.21 : pouring OG_x000a_25.02.21 : rebaring OG_x000a_18.02.21 : 11.02.21 : 08.02.21 : galian OG_x000a_04.02.21 : plan hari ini start galian_x000a_28.01.21 : bouwplank, plan CME start 2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 Dec, paralel pengurusan KKOP dan soiltest_x000a_30.11.20 : 19.11.20 : proses realisasi IW, issue KKOP kota medan (estimasi 1 s.d 2 minggu)_x000a_16.11.20 : 12.11.20 : IW clear, proses realisasi IW, target RFC W5 Nov_x000a_09.11.20 : plan IW clear 10 Nov_x000a_05.11.20 : 02.11.20 : 29.10.20 : 26.10.20 : 22.10.20 : IW minus 12KK, estimasi IW clear 26 Oct_x000a_19.10.20 : kand G TNP OK, IW ongoing target clear 26 Oct_x000a_15.10.20 : kand F failed, submit kandidat baru -&gt; cand G RNP OK 26.5m, proses review TNP paralel IW_x000a_12.10.20 : TNP OK, MW 30m/0.3, negosiasi harga paralel IW ongoing_x000a_08.10.20 : IW on going, paralel review TNP kandidat F _x000a_05.10.20 : TNP review, paralel IW on going 4kk/30kk_x000a_02.10.20 : submit kand F, RND OK 30m, wait TNP review_x000a_01.10.20 : kand E RF OK 30m, MW 30m/0.3, IW ongoing_x000a_25.09.20 : submit kand E 3.57619 98°44'4.24''E, SST 32, review RND_x000a_21.09.20 : kand D IW failed karena jarak 100m terdapat tower yang comcase, proses rehunting_x000a_17.09.20 : kand D TNP OK -&gt; MW 30m/0.3, IW ongoing_x000a_14.09.20 : 10.09.20 : kand D RF OK 30m, proses review TNP_x000a_07.09.20 : 03.09.20 : propose RENOM RNP NOK, need arahan planning XL_x000a_31.08.20 : 27.08.20 : 24.08.20 : propose re-NOM karena radius 500m dari nom adalah area comcase existing tower (ada existing tower yg hardcomcase dkt NOM) _x000a_17.08.20 : hard kandidat issue penolakan warga dan banyak lahan sengketa ex PTPN, masih proses rehunting_x000a_13.08.20 : 10.08.20 : kand C &amp; E NOK, kand A &amp; B IW failed , rehunting kand E, plan submit kand 14 Aug_x000a_06.08.20 : kandidat C NOK karena dekat dengan existing, proses rehunting dgn arahan 98.735309, 3.573964_x000a_03.08.20 : rehunting C_x000a_03.08.20 : 29 Jul submit kandidat B namun NOK by RNP karena dekat dgn existing, proses rehunting kand C_x000a_30.07.20 : rehunting, plan submit kandidat baru senin 2 Agustus_x000a_27.07.20 : kandidat A NOK, RND request ketinggian min 30m, namun terkendala penolakan warga (hanya provide MT 25m)_x000a_20.07.20 : submit kandidat A propose MT 25, menunggu review RNP_x000a_16.07.20 : plan besok submit kandidat_x000a_13.07.20 : hunting_x000a_09.07.20 : on going survey, kandidat di pemukiman padat_x000a_01.07.20 : SPK release"/>
  </r>
  <r>
    <s v="MEDAN TENGGARADENAI"/>
    <x v="12"/>
    <s v="TB"/>
    <n v="98.726635000000002"/>
    <s v=" 3.557791"/>
    <n v="40"/>
    <s v="70/140/270"/>
    <n v="2020"/>
    <x v="0"/>
    <s v="Jl. Keramat Indah Lingkungan IX, Kelurahan Medan Tenggara, Kecamatan Medan Denai, Kota Medan"/>
    <x v="0"/>
    <s v="SUM-SU-MDN-2182"/>
    <s v="MEDAN TENGGARADENAI"/>
    <x v="0"/>
    <x v="0"/>
    <x v="1"/>
    <s v="SUMBAGUT"/>
    <s v="Kota Medan"/>
    <s v="KOTA MEDAN"/>
    <n v="6614816"/>
    <d v="2020-07-01T00:00:00"/>
    <m/>
    <n v="449"/>
    <x v="0"/>
    <d v="2020-11-28T00:00:00"/>
    <s v="W48-2020"/>
    <s v="Nov-2020"/>
    <d v="2021-03-06T00:00:00"/>
    <s v="W10-2021"/>
    <s v="Mar-2021"/>
    <d v="2021-09-25T00:00:00"/>
    <x v="41"/>
    <s v="Sep-2021"/>
    <d v="2021-09-25T00:00:00"/>
    <x v="40"/>
    <s v="Sep-2021"/>
    <s v="FO"/>
    <m/>
    <m/>
    <s v="120031093960"/>
    <n v="6.6"/>
    <m/>
    <d v="2021-03-03T00:00:00"/>
    <m/>
    <m/>
    <d v="2021-09-23T00:00:00"/>
    <s v="W39-2021"/>
    <m/>
    <m/>
    <m/>
    <x v="2"/>
    <s v="21.RFI"/>
    <x v="13"/>
    <s v="22:09:21: 19:09:21:15:09:21: 13:09:21: 09:08:2021: POWER CONNECTION PROSES_x000a_09:06:2021: POURING OG_x000a_09:01:2021: REBARING OG, PLAN COR 5 SEPT_x000a_08:30:2021: 08:18:21: 08:09:21: 08.09.21 : Proses Review BOQ dan SPH, Rectivasi site Plan W1 Sep_x000a_08:04:21: 07.29.21: design perkuatan akibat stolen material released, proses review untuk pelaksanaan perkuatan, paralel proses penunjukan mitra _x000a_07:.26:21: 07:19:21 : Tower Issue, Proses Pembangunan ulang tower, perlu dilakukan analisa terkait pembongkaran angkur, dan pembongkaran Cor Plan Done 31 Jul Plan start CME W1 Aug_x000a_29.04.21 : RFIN Sent, MMP FO NY RFS_x000a_19.04.21 : SPK FO issue, PLN connection hold_x000a_08.03.21 : SRFIN sent_x000a_04.03.21 : finishing pagar, SRFI_x000a_01.03.21 : erection done, ME OG_x000a_25.02.21 : erection OG_x000a_22.02.21 : pouring done, prepare start erection_x000a_18.02.21 : pembesian OG_x000a_11.02.21 : 08.02.21 : galian OG_x000a_04.02.21 : plan hari ini start galian_x000a_28.01.21 : bouwplank, plan CME start 2 Feb_x000a_18.01.21 : plan IMB release 25 Jan_x000a_11.01.21 : 04.01.21 : permit ongoing, start CME setelah IMB release, plan release W3 Jan_x000a_28.12.20 : rekom done, waiting resi IMB release -&gt; plan 29 Dec_x000a_21.12.20 : 17.12.20 : soiltest done, REKOM OG, plan CME start 28 Dec_x000a_14.12.20 : REKOM &amp; SOIL TEST OG, PLAN CME START 28 DES_x000a_07.12.20 : 03.12.20 : target RFC W3,p paralel pengurusan KKOP dan soiltest_x000a_30.11.20 : soitest ongoing, paralel proses rekom KKOP estimasi 1 s.d 2 minggu _x000a_19.11.20 : issue KKOP kota medan_x000a_16.11.20 : 12.11.20 : IW clear, proses realisasi IW, target RFC 29 Nov_x000a_09.11.20 : IW clear, proses realisasi IW ongoing_x000a_05.11.20 : submit kandidat baru, kandidat D RF TX OK, IW ongoing_x000a_02.11.20 : 29.10.20 : 26.10.20 : propose re-validasi penurunan ketinggian tower menjadi 36m untuk menghindari penolakan 1KK (warga tidak berada di lokasi)_x000a_22.10.20 : IW minus 1KK dari 20KK lokasi di kandidat B bergeser sekitar 30m, target clear 24 Oct_x000a_19.10.20 : kembali ke kand A, IW ongoing target clear 26 Oct_x000a_15.10.20 : 12.10.20 : 08.10.20 : proses rehunting _x000a_05.10.20 : IW on going 7kk/15kk_x000a_01.10.20 : kand C gagal IW proses rehunting_x000a_24.09.20 : iw ongoing_x000a_21.09.20 : TNP OK MW 40m/0.6, IW ongoing, kurang 12 kk lagi_x000a_17.09.20 : 16.09.20 : kand C RND OK RF 40m, proses review TNP_x000a_14.09.20 : proses pengurusan legalitas lahan (kand B), paralel submit kandidat baru (cand C) under review TNP_x000a_10.09.20 : proses pengurusan legalitas lahan_x000a_03.09.20 : iw clear proses nego dengan warga terkait kompensasi_x000a_31.08.20 : proses eskalasi sitac_x000a_27.08.20 : iw clear isu kompensasi clear_x000a_24.08.20 : masih IW on going kurang 11 kk, plan IW clear 28 Aug_x000a_17.08.20 : TNP OK, IW ongoing target IW Clear 20 Aug 20_x000a_13.08.20 : TNP review, paralel IW on going 23 kk, yg sdh done 9 kk target 20 agustus 20_x000a_10.08.20 : TNP review, IW on going 4kk/23kk, plan IW clear 15 Aug_x000a_06.08.20 : submit kandidat baru (cand B) approved dgn RF 40m, proses review TNP_x000a_03.08.20 : 30.07.20 : 27.07.20 : IW on going, plan CME Start 14/8_x000a_23.07.20 : kandidat A TX OK dgn MW height 40m/0.6, proses IW on going_x000a_20.07.20 : kandidat A RNP OK dengan RF 40m, menunggu review TX_x000a_16.07.20 : Ok candidate A, tower 42_x000a_16.07.20 : 13 jul submit kandidat A koordinat 98.72653, 3.55915 propose SST 42, menunggu review RNP_x000a_13.07.20 : hunting_x000a_09.07.20 : on going survey, kandidat di pemukiman padat_x000a_01.07.20 : SPK release"/>
  </r>
  <r>
    <s v="TOBA"/>
    <x v="12"/>
    <s v="TB"/>
    <n v="99.065770000000001"/>
    <n v="2.9475470000000001"/>
    <n v="35"/>
    <s v="20/130/250"/>
    <n v="2020"/>
    <x v="0"/>
    <s v="JL. MELANTON SIREGAR NO.12 kELURAHAN TOBA, KECAMATAN SIANTAR SELATAN KOTA PEMATANGSIANTAR"/>
    <x v="0"/>
    <s v="SUM-SU-PMS-2198"/>
    <s v="TOBA"/>
    <x v="0"/>
    <x v="0"/>
    <x v="1"/>
    <s v="SUMBAGUT"/>
    <s v="Kep. Bangka Belitung"/>
    <s v="KOTA PEMATANG SIANTA"/>
    <n v="6614816"/>
    <d v="2020-07-01T00:00:00"/>
    <m/>
    <n v="257"/>
    <x v="0"/>
    <d v="2020-11-28T00:00:00"/>
    <s v="W48-2020"/>
    <s v="Nov-2020"/>
    <d v="2021-02-16T00:00:00"/>
    <s v="W08-2021"/>
    <s v="Feb-2021"/>
    <d v="2020-11-27T00:00:00"/>
    <x v="49"/>
    <s v="Nov-2020"/>
    <d v="2021-03-10T00:00:00"/>
    <x v="48"/>
    <s v="Mar-2021"/>
    <s v="MW"/>
    <d v="2021-02-04T00:00:00"/>
    <m/>
    <n v="121011206385"/>
    <n v="6.6"/>
    <m/>
    <d v="2021-03-02T00:00:00"/>
    <m/>
    <m/>
    <d v="2021-03-15T00:00:00"/>
    <s v="W12-2021"/>
    <m/>
    <m/>
    <m/>
    <x v="2"/>
    <s v="21.RFI"/>
    <x v="13"/>
    <s v="15.03.21 : erection OG_x000a_08.03.21 : HILTI baseframe OG_x000a_04.03.21 : material on site, CME start, plan HILTI start hari ini_x000a_01.03.21 : material baseframe on delivery_x000a_25.02. 21 : survey PLN done, material tower ETA 27 Feb_x000a_22.02.21 : estimasi MOS 24 Feb_x000a_11.02.21 : 04.02.21 : 28.01.21 : pabrikasi material baseframe OG, plan MOS 15 Feb_x000a_18.01.21 : plan IMB release 25 Jan_x000a_11.01.21 : 04.01.21 : permit ongoing, start CME setelah IMB release, plan release W3 Jan_x000a_28.12.20 : rekom done, waiting resi IMB release -&gt; plan 29 Dec_x000a_21.12.20 : 17.12.20 : soiltest done, REKOM L/C OG, plan CME start 28 Dec_x000a_14.12.20 : REKOM &amp; SOIL TEST OG, PLAN CME START 28 DES_x000a_07.12.20 : 03.12.20 : realisasi IW, paralel rekom ongoing, target RFC W2 Dec_x000a_30.11.20 : IW clear cand E, proses realisasi IW_x000a_23.11.20 : kembali ke kandidat E, target RCF W1 Dec_x000a_realisasi19.11.20 : IW Clear, proses rekom lurah/camat_x000a_16.11.20 : plan IW clear 18 Nov_x000a_12.11.20 : IW ongoing _x000a_09.11.20 : kand J RF OK, under TNP review_x000a_05.11.20 : kand I NOK, submit kand J under RNP review_x000a_02.11.20 : kand H NOK, submit kand I under RNP review_x000a_29.10.20 : 26.10.20 : kand G NOK, rehunting_x000a_22.10.20 : gagal IW kand E, submit kandidat baru -&gt; kand G under RNP review_x000a_19.10.20 : kembali ke kand E, IW ongoing 33KK , plan IW clear 25 Oct_x000a_15.10.20 : kand E failed, proses rehunting (kand F NOK karena dekat exisiting dan jauh dari NOM)_x000a_12.10.20 : TNP OK, IW ongoing di radius 32m _x000a_08.10.20 : re-validasi penaikan tinggi tower RT 12m + MT 20m -&gt; RF OK 30.5m, proses review TNP paralel IW ongoing_x000a_05.10.20 : submit kand E, RF NOK karena antena terlalu rendah, RND propose RT 12 + MT20m_x000a_01.10.20 : 24.09.20 : kand D gagal IW, proses rehunting_x000a_21.09.20 : TNP OK MW 35m/0.3, IW ongoing_x000a_17.09.20 : 14.09.20 : kembali ke kandidat D, proses review TNP,_x000a_10.09.20 : proses rehunting karena kandidat awal terdapat isu sengketa waris_x000a_07.09.20 : kandidat D RF OK 31.5m, proses review TNP_x000a_03.09.20 : ada pergeseran kandidat karena issue penolakan LL, cand D under RNP review _x000a_31.08.20 : 27.08.20 : eskalasi sitac approved, proses pembayaran ijin warga_x000a_27.08.20 : eskalasi sitac approved, proses pembayaran ijin warga_x000a_24.08.20 : proses eskalasi biaya sitac, paralel rekom on going_x000a_17.08.20 : 13.08.20 : IW Clear, proses rekom on going, plan rekom done 18 Aug_x000a_10.08.20  :kandidat C TX OK, MW height 35m/0.3, IW on going kurang 1 kk, plan IW clear 11 Aug_x000a_06.08.20 : 03.08.20 : kandidat C OK RF 34.5m, under TNP review_x000a_30.07.20 : kandidat B IW failed, submit kandidat baru (cand C koordinat 99.06763, 2.947627) under RNP review_x000a_27.07.20 : kandidat B RF 34.5m OK, menunggu review TNP, paralel IW on going_x000a_20.07.20 : kandidat A NOK karena dekat dengan existing dan terlalu jauh dari NOM, proses rehunting_x000a_16.07.20 : Not ok candidate A, too far from nom, near existing, rehunting kand B_x000a_13.07.20 : 13 jul submit kandidat A koordinat 99.06718, 2.94504 propose SST 36 menunggu review RNP_x000a_13.07.20 : hunting_x000a_09.07.20 : on going survey, kandidat di pemukiman padat_x000a_01.07.20 : SPK release"/>
  </r>
  <r>
    <s v="TORGAMBA AEKBATU"/>
    <x v="12"/>
    <s v="TB"/>
    <s v="100°10.40.75'E"/>
    <s v="1°42.15.93'N"/>
    <n v="50"/>
    <s v="90/210/330"/>
    <n v="2020"/>
    <x v="0"/>
    <s v="DUSUN TERATAI, DESA AEK RASO, KECAMATAN TORGAMBA, KABUPATEN LABUHANBATU SELATAN, PROVINSI SUMATERA UTARA"/>
    <x v="0"/>
    <s v="SUM-SU-KPI-2220"/>
    <s v="TORGAMBA AEKBATU"/>
    <x v="0"/>
    <x v="0"/>
    <x v="1"/>
    <s v="SUMBAGUT"/>
    <s v="Sumatera Utara"/>
    <s v="Kab. Labuhanbatu Selatan"/>
    <n v="6616173"/>
    <d v="2020-09-03T00:00:00"/>
    <m/>
    <n v="181"/>
    <x v="0"/>
    <d v="2021-01-31T00:00:00"/>
    <s v="W06-2021"/>
    <s v="Jan-2021"/>
    <d v="2021-02-22T00:00:00"/>
    <s v="W09-2021"/>
    <s v="Feb-2021"/>
    <d v="2020-12-25T00:00:00"/>
    <x v="47"/>
    <s v="Dec-2020"/>
    <d v="2021-02-26T00:00:00"/>
    <x v="49"/>
    <s v="Feb-2021"/>
    <s v="MW"/>
    <d v="2021-01-29T00:00:00"/>
    <m/>
    <n v="125100671476"/>
    <n v="6.6"/>
    <m/>
    <d v="2021-02-02T00:00:00"/>
    <m/>
    <m/>
    <d v="2021-03-03T00:00:00"/>
    <s v="W10-2021"/>
    <m/>
    <m/>
    <m/>
    <x v="2"/>
    <s v="21.RFI"/>
    <x v="13"/>
    <s v="01.03.21 : RFI power by PLN Multiguna_x000a_25.02.21 : erection done, ME OG, plan PLN connect 28 Feb_x000a_22.02.21 : 18.02.21 : erection ongoing_x000a_11.02.21 : pouring done_x000a_08.02.21 : rebaring OG, plan pouring 10 Feb_x000a_04.02.21 : galian done, pembersihan area galian OG_x000a_28.01.21 : CME preparation, plan start 2 Feb_x000a_18.01.21 :14.01.21 : soiltest done, proses pengurusan surat kuasa SIOP estimasi penyelesaian 20 Jan (Ijin start CME by PTPN III confirm OK), plan CME start 27 Jan_x000a_11.01.21 : soiltest ongoing, plan CME start 27 Jan_x000a_04.01.21 : PKS signed_x000a_28.12.20 : proses PKS dan kelengkapan dok legalitas, plan cme start 5 Jan _x000a_21.12.20 : 17.12.20 : proses pembuatan PKS dengan PTPN III_x000a_07.12.20 : 30.11.20 : survey KJPP (Kantor Jasa Penilaian Publik) done, proses jawaban resmi PTPN estimasi release W1 Dec_x000a_19.11.20 : 16.11.20 : 12.11.20 : 09.11.20 : proses PKS dengan PTPN 3_x000a_05.11.20 : 02.11.20 : 29.10.20 :26.10.20 : 22.10.20 : 19.10.20 : menunggu surat jawaban dari PTPN 3 terkait hasil joint survey _x000a_15.10.20 : proses joint survey dengan mitra di lahan PTPN 3_x000a_12.10.20 : proses disposisi di kepala bagian PTPN 3_x000a_08.10.20 : 05.10.20 : menunggu feedback dari PTPN 3_x000a_01.10.20 : 24.09.20 : proses BAN/BAK dengan pihak PTPN_x000a_21.09.20 : TNP OK 50m/0.6, IW ongoing, lokasi berada di LAHAN PTPN III dan sudah di ajukan proposa kerjasama dengan PTPN III_x000a_17.09.20 : kand A RF OK 50m, proses review TNP_x000a_14.09.20 : hunting, lokasi di PTPN III"/>
  </r>
  <r>
    <s v="ULEE BLANG MANE"/>
    <x v="12"/>
    <s v="TB"/>
    <s v="97°10.28.27'null"/>
    <s v="5°6.59.08'N"/>
    <n v="50"/>
    <s v="80/240/350"/>
    <n v="2020"/>
    <x v="0"/>
    <s v="Dusun Rambong Desa Langa Kec. Syamtalira Bayu Kab. Aceh Utara Prov. Aceh "/>
    <x v="0"/>
    <s v="SUM-AC-LSM-0715"/>
    <s v="ULEE BLANG MANE"/>
    <x v="0"/>
    <x v="0"/>
    <x v="1"/>
    <s v="SUMBAGUT"/>
    <s v="Aceh"/>
    <s v="Kota Lhokseumawe"/>
    <n v="6616150"/>
    <d v="2020-08-31T00:00:00"/>
    <m/>
    <n v="151"/>
    <x v="0"/>
    <d v="2021-01-28T00:00:00"/>
    <s v="W05-2021"/>
    <s v="Jan-2021"/>
    <d v="2020-11-30T00:00:00"/>
    <s v="W49-2020"/>
    <s v="Nov-2020"/>
    <d v="2020-11-30T00:00:00"/>
    <x v="10"/>
    <s v="Nov-2020"/>
    <d v="2021-01-31T00:00:00"/>
    <x v="50"/>
    <s v="Jan-2021"/>
    <s v="MW"/>
    <d v="2020-10-27T00:00:00"/>
    <m/>
    <n v="112220336986"/>
    <n v="6.6"/>
    <m/>
    <d v="2021-02-02T00:00:00"/>
    <m/>
    <m/>
    <d v="2021-01-29T00:00:00"/>
    <s v="W05-2021"/>
    <m/>
    <m/>
    <m/>
    <x v="2"/>
    <s v="21.RFI"/>
    <x v="13"/>
    <s v="21.01.21 : OG penarikan kabel (penambahan 10 tiang)_x000a_14.01.21 : ME OG_x000a_11.01.21 : erection ongoing section 2_x000a_04.01.21 : pouring done, plan erection start 5 Jan_x000a_28.12.20 : galian ongoing_x000a_21.12.20 : pembersihan galian site pasca banjir _x000a_17.12.20 : 14.12.20 : material on site, plan pouring 20 Dec_x000a_10.12.20 : per 3 desember galian done, namun site berada di lokasi terdampak banjir (aceh utara)_x000a_07.12.20 : 03.12.20 : start galian_x000a_30.11.20 : plan start CME W1 Dec_x000a_26.11.20 : finalisasi design tower (APD ongoing)_x000a_23.11.20 : geser kandidat (cand F), soiltest done_x000a_9.11.20 : 16.11.20 : excavation hold karena issue site berada di lahan perbatasan Kab. Aceh Utara dan Lhoksuwemawe (material on site), proses penyelesaian dengan Muspika _x000a_09.11.20 : site clearing ongoing_x000a_05.11.20 : 02.11.20 : RFC, PREPARE CME, plan CME start 5 Nov, Plan RFI 29 Nov_x000a_29.10.20 : prepare start CME _x000a_26.10.20 : menunggu resi release _x000a_22.10.20 : rekon done, dok teknis done, menunggu resi release Jumat 23 Oct_x000a_19.10.20 : dok teknis done, target resi release 22 Oct_x000a_12.10.20 : plan rekom done selasa 13 Oct_x000a_08.10.20 : camat sedang tugas luar kota dan plan kembali besok, plan rekom camat done jumat 9 oct_x000a_05.10.20 : estimasi rekom camat done tgl 6 Oct_x000a_01.10.20 : rekom camat on going_x000a_24.09.20 : rekom lurah done, proses rekom camat_x000a_21.09.20 : IW clear, proses eskalasi sitac, prepare rekom_x000a_17.09.20 : kand D TNP OK -&gt; MW 48m/1.2, proses IW ongoing_x000a_14.09.20 : kand D RF OK 50m, proses review TNP_x000a_10.09.20 : proses rehunting reloc NOM dengan arahan titik 97.174516,5.116412_x000a_07.09.20 : rehunting, NOM berada di area kawasan hutan"/>
  </r>
  <r>
    <s v="BUKIT TIMAH_DUMAI"/>
    <x v="12"/>
    <s v="TB"/>
    <n v="101.431566"/>
    <n v="1.612897"/>
    <n v="50"/>
    <s v="10/140/230"/>
    <n v="2020"/>
    <x v="0"/>
    <s v="Jalan Soekarno Hatta Kelurahan Bukit Timah Kecamatan Dumai selatan Kotamadya Dumai, Provinsi Riau."/>
    <x v="0"/>
    <s v="SUM-RI-DUM-1109"/>
    <s v="BUKIT TIMAH_DUMAI"/>
    <x v="0"/>
    <x v="0"/>
    <x v="1"/>
    <s v="SUMBAGTENG"/>
    <s v="Kep. Bangka Belitung"/>
    <s v="KOTA DUMAI"/>
    <n v="6614493"/>
    <d v="2020-02-17T00:00:00"/>
    <m/>
    <n v="350"/>
    <x v="0"/>
    <d v="2020-07-16T00:00:00"/>
    <s v="W29-2020"/>
    <s v="Jul-2020"/>
    <d v="2021-01-20T00:00:00"/>
    <s v="W04-2021"/>
    <s v="Jan-2021"/>
    <d v="2020-07-31T00:00:00"/>
    <x v="50"/>
    <s v="Jul-2020"/>
    <d v="2021-01-31T00:00:00"/>
    <x v="50"/>
    <s v="Jan-2021"/>
    <s v="MW"/>
    <d v="2020-12-18T00:00:00"/>
    <m/>
    <n v="182501119476"/>
    <n v="6.6"/>
    <m/>
    <d v="2021-02-02T00:00:00"/>
    <m/>
    <m/>
    <d v="2021-02-01T00:00:00"/>
    <s v="W06-2021"/>
    <m/>
    <m/>
    <m/>
    <x v="2"/>
    <s v="21.RFI"/>
    <x v="13"/>
    <s v="14.01.21 : CME done, ME OG, proses PLN connection_x000a_11.01.21 : erection ongoing_x000a_04.01.21 : bekisting ongoing_x000a_28.12.20 : borepile ongoing, plan pengecoran 30 Dec_x000a_21.12.20 : 17.12.20 : galian ongoing_x000a_14.12.20 : REKOM DAN SOIL TEST OG, PLAN REKOM DAN SOIL TEST DONE 16 DES_x000a_10.12.20 : kepastian start cme, weekly minggu depan (note Pak Budi)_x000a_07.12.20 : issue PLH PEMDA, target RFC 14 Dec_x000a_30.11.20 : proses ttd PKS dan MoU dengan PEMDA, plan CME start W1 Desember setelah release perijinan dari PEMDA_x000a_23.11.20 : REKOM KKOP OTBAN done, proses rekom RKT (ketinggian tower)_x000a_19.11.20 : proses release jawaban hasil survey KKOP, plan minggu ini _x000a_16.11.20 : 12.1.20 : jadwal survey KKOP jumat 13 Nov, setelah survey dilanjutkan rekom L/C, plan RFC W5 Nov_x000a_09.11.20 : rekom KKOP ongoing, plan start CME 15 Nov, target RFI 18 Dec_x000a_05.11.20 : 02.11.20 : 29.10.20 : 26.10.20 : target RFC W2 Nov_x000a_22.10.20 : proses pengurusan kembali KKOP _x000a_19.10.20 : 15.10.20 : 12.10.20 : 08.10.20 : 05.10.20 : plan besok target revisi laporan konsultan selesai_x000a_01.10.20 : proses revisi laporan kelengkapan KKOP dari konsultan, Plan proses rekom clear minggu ini, start CME menunggu surat ijin release dari corporate_x000a_28.09.20 : 21.09.20 : Proses rekom KKOP, plan start CME 29 sept, plan RFI 30 oct_x000a_14.09.20 : 10.09.20 : 07.09.20 : proses KKOP, percepatan dengan combat 32 not approved by RND XL_x000a_03.09.20 : proses KKOP, paralel nego percepatan dengan combat 32_x000a_02.09.20 : Propose COMBAT NOT OK by RND XL (P'Dody) karena blm ada kebutuhan untuk percepatan area tersebut_x000a_31.08.20 : 27.08.20 : 25.08.20 : waiting approval pengajuan percepatan RFI dengan COMBAT32m (tinggi sama dengan propose tower Permanent 32m yang sudah approved). Propose percepatan karena proses rekom KKOP yang lama dan Combat dapat di implementasikan paralel dengan rekom KKOP ini._x000a_24.08.20 : proses rekom KKOP_x000a_17.08.20 : 13.08.20 : 10.08.20 : menunggu jadwal KKOP/tim otban turun_x000a_06.08.20 : 30.07.20 : IW clear, proses pengurusan KKOP _x000a_27.07.20 : Bukit timah Proses KKOP, setelah itu lanjut PKS. IW Clear_x000a_09.07.20 : proses pembicaraan dengan Kadishub_x000a_02.07.20 : 29.06.20 : 25.06.20 : proses BAN _x000a_22.06.20 : 18.06.20 : plan minggu depan rekom clear, negosiasi harga lahan, plan 22/06/2020 ke DISHUB untuk fu harga lahan_x000a_15.06.20 : 11.06.20 : 08.06.20 : 04.06.20 : 28.05.20 : 25.05.20 : BAN OG_LAHAN DISHUB DEKAT BANDARA_x000a_14.05.20 : BAK, IW Clear_x000a_23.04.20 : 16.04.20 : IW on going,  Proses Persetujuan resmi dr Pemda_x000a_09.04.20 : IW on going_x000a_02.04.20 : proses BAN, Lokasi site lahan Pemda, Proses Persetujuan resmi dr Pemda_x000a_25.03.20 : RND review_x000a_19.03.20 : validasi RND_x000a_12.03.20 : 05.03.20 : Lahan Konsesi PT Chevron Pacific Indonesia, Masa kontrak Karya berakhir di 2021, sekaligus Masuk masuk dalam Kawasan Hutan KSA. propose kand dilahan Bandara Pinang Kampai belum disetujui XL(Satu2 nya opsi kandidat)_x000a_26.02.20 : ReNOM RND XL, titik merupakan kantor Dinas Perhubungan dan juga bisa digunakan sebagai terminal barang oleh pihak Pertamina/Cevron --&gt; belum memungkinkan di akuisisi. _x000a_26.02.20 : submit kand terminal di RT+pole 6m dengan tinggi total 14 m not OK by RND_x000a_20.02.20 : hunting, on going survey_x000a_17.02.20 : SPK released"/>
  </r>
  <r>
    <s v="KEPANJEN_KIDUL_SENTUL"/>
    <x v="12"/>
    <s v="TB"/>
    <n v="112.19522000000001"/>
    <n v="-8.0684100000000001"/>
    <n v="50"/>
    <s v="110/185/285"/>
    <n v="2020"/>
    <x v="0"/>
    <s v="JL. CUT NYAK DIEN RT.002 RW.008, KELURAHAN SENTUL, KEC. KEPANJENKIDUL, KOTA BLITAR, PROP. JAWA TIMUR"/>
    <x v="0"/>
    <s v="JAW-JI-BLT-1917"/>
    <s v="KEPANJEN_KIDUL_SENTUL"/>
    <x v="0"/>
    <x v="0"/>
    <x v="0"/>
    <s v="JATIM"/>
    <s v="Jawa Timur"/>
    <s v="KOTA BLITAR"/>
    <n v="6614889"/>
    <d v="2020-07-14T00:00:00"/>
    <m/>
    <n v="245"/>
    <x v="0"/>
    <d v="2020-12-11T00:00:00"/>
    <s v="W50-2020"/>
    <s v="Dec-2020"/>
    <d v="2021-02-20T00:00:00"/>
    <s v="W08-2021"/>
    <s v="Feb-2021"/>
    <d v="2020-12-11T00:00:00"/>
    <x v="51"/>
    <s v="Dec-2020"/>
    <s v="TBD"/>
    <x v="0"/>
    <s v="TBD"/>
    <s v="FO"/>
    <d v="2021-02-15T00:00:00"/>
    <m/>
    <n v="514021937046"/>
    <n v="6.6"/>
    <m/>
    <d v="2021-01-26T00:00:00"/>
    <m/>
    <m/>
    <d v="2021-03-16T00:00:00"/>
    <s v="W12-2021"/>
    <m/>
    <m/>
    <m/>
    <x v="2"/>
    <s v="21.RFI"/>
    <x v="13"/>
    <s v="01.03.21 : SRFI_x000a_22.02.21 : plan erection start 23-Feb_x000a_18.02.21 : curring time_x000a_15.02.21 : pouring OG_x000a_11.02.21 : 08.01.21 : plan cor borpile 8 Jan_x000a_04.02.21 : borepile OG_x000a_01.02.21 : CME stop penolakan warga, penyelesaian melalui soswar plan hari ini_x000a_28.01.21 : galian OG_x000a_21.01.21 : 18.01.21 : CME belum bisa start, IMB NY release -&gt; plan W5 Jan_x000a_11.01.21 : 07.01.21 : estimasi ijin prinsip release 15 Jan, plan CME start 16 Jan_x000a_28.12.20 : menunggu ijin prinsip(IMB) release _x000a_21.12.20 : 17.12.20 : 14.12.20 : issue CME hold, warga meminta kompensasi. CME bisa start kembali setelah Ijin prinsip (produk perijinan) release estimasi minggu ini 18 Dec_x000a_07.12.20 : 03.12.20 : start CME_x000a_26.11.20 : soiltest done, plan RFC 27 Nov_x000a_19.11.20 : 12.11.20 : realisasi IW done, rekom done, proses soiltest plan RFC W5 Nov_x000a_09.11.20 : 05.11.20 : TNP OK, proses realisasi IW _x000a_02.11.20 : kand C RF OK 50m, under TNP review, status IW CLEAR_x000a_29.10.20 : submit kand C propose tower kamuflase 52m (isu perwali kota blitar), under RNP review_x000a_26.10.20 : 22.10.20 : 19.10.20 :  IW failed berdasarkan hasil soswar pada 17 Oct, proses rehunting paralel dilakukan IW, plan dapat kandiddat 20 Oct_x000a_15.10.20 : proses negosiasi nilai sewa lahan di kandidat baru, prepare submit kandidat setelah mediasi dengan warga  _x000a_12.10.20 : 08.10.20 : prepare submit kandidat, plan submit 8 Oct_x000a_05.10.20 : 01.10.20 : kandidat B gagal IW, proses rehunting_x000a_28.09.20 : IW on going_x000a_24.09.20 : review TNP OK kand B H: 50 0.6 233.53 per 23 sep_x000a_23.09.20 : submit review TNP kand B Tower 52m, kand A rejected, proses IW ongoing di kandidat baru (cand B RF OK 50m) paralel review TNP_x000a_22.09.20 : submit kand B 52m  review RND Ok candidate B, tower 52 (112.19139 -8.070778 / 112° 11' 29.00&quot; E 08° 04' 14.80&quot; S) RF 50m 10/140/210 _x000a_21.09.20 : pengajuan validasi, paralel IW on going_x000a_17.09.20 : proses soiltest, plan rekom PUPR done 18 Sept_x000a_14.09.20 : 10.09.20 : IW CLEAR, masih menunggu feedback rekom PUPR_x000a_07.09.20 : proses soswar mediasi dengan warga yang belum bertanda tangan (minus 3KK dari total 9KK) target IW CLEAR 9 Sep, paralel follow up rekom PUPR_x000a_03.09.20 : 31.08.20 : menunggu rekom PUPR, paralel masih IW ongoing _x000a_27.08.20 : kand A RF 50m OK, TNP OK -&gt; MW 50m/0.6, IW ongoing_x000a_24.08.20 : submit kandidat A (112.190669, -8.070917) outSAR issue perwali Kota Blitar, under RNP review_x000a_17.08.20 : 13.08.20 : need eskalasi RND terkait isu perwali (jarak antar menara), PU belum setuju dengan NOM, koordinasi permintaan arahan dari PU minggu ini._x000a_10.08.20 : 10.08.20 : 06.08.20 : need approval perluasaan SAR karena titik NOM berada di kawasan padat penduduk (tidak mendapat izin PUPR Blitar) dan dekat tower existing dgn jarak 55m dr NOM (ISSUE PERWALI BLITAR - Jarak antar Menara memiliki kecukupan jarak udara minimal 500m dari menara eksisting )_x000a_03.08.20 : 30.07.20 :  27.07.20 : 23.07.20 : hunting_x000a_20.07.20 : hunting_x000a_"/>
  </r>
  <r>
    <s v="PURIASIHMD-NUANSAINDAHMG"/>
    <x v="5"/>
    <s v="TRB"/>
    <s v="107°40'12.2''E"/>
    <s v="6°56'40.7''S"/>
    <n v="25"/>
    <s v="90/210/330"/>
    <n v="2020"/>
    <x v="0"/>
    <s v="Jl. Mercuri Timur No.1, Kel. Manjahlega Kec. Rancasari, Kota Bandung Prov. Jawa Barat"/>
    <x v="0"/>
    <s v="JAW-JB-BDG-4000"/>
    <s v="MERKURIMARGAHAYURAYA RELOCATION"/>
    <x v="1"/>
    <x v="0"/>
    <x v="2"/>
    <s v="JABAR"/>
    <s v="Jawa Barat"/>
    <s v="Bandung"/>
    <n v="6616405"/>
    <d v="2020-11-19T00:00:00"/>
    <m/>
    <n v="223"/>
    <x v="0"/>
    <d v="2020-12-19T00:00:00"/>
    <s v="W51-2020"/>
    <s v="Dec-2020"/>
    <d v="2021-03-06T00:00:00"/>
    <s v="W10-2021"/>
    <s v="Mar-2021"/>
    <d v="2020-12-19T00:00:00"/>
    <x v="11"/>
    <s v="Dec-2020"/>
    <d v="2020-12-19T00:00:00"/>
    <x v="9"/>
    <s v="Dec-2020"/>
    <s v="MW"/>
    <m/>
    <m/>
    <s v="535679800473"/>
    <n v="6.6"/>
    <m/>
    <d v="2021-01-20T00:00:00"/>
    <m/>
    <m/>
    <d v="2021-06-30T00:00:00"/>
    <s v="W27-2021"/>
    <m/>
    <m/>
    <m/>
    <x v="2"/>
    <s v="21.RFI"/>
    <x v="13"/>
    <s v="06.28.21 : 06.24.21 : Power Connection Proses, proses perluasan jaringan kabel, karena kabel existing kecil_x000a_06.21.21 : PSB PLN Released_x000a_06.19.21 : PSB PLN on Request_x000a_19.04.21 : SRFIN sent, PLN connection hold (menunggu plan relokasi perangkat XL)_x000a_01.03.21 : SRFI_x000a_25.02.21 : pondasi OG_x000a_18.02.21 : CME start_x000a_11.02.21 : estimasi MOS 20 Jan_x000a_08.01.21 : fabrikasi baseframe OG_x000a_28.01.21 : perubahan APD propose pondasi stacking karena terdapat isu lahan _x000a_20.01.21 : STO announced (email Pak Yanse)_x000a_19.11.21 : SPK colo release"/>
  </r>
  <r>
    <s v="CILAMPENI KATAPANG"/>
    <x v="12"/>
    <s v="TB"/>
    <s v="107°32.58.88'null"/>
    <s v="6°59.31.7'S"/>
    <n v="30"/>
    <s v="90/210/300"/>
    <n v="2020"/>
    <x v="0"/>
    <s v="Desa Cilampeni Kp. Baraja No.04 RT.02 RW.20, Kec. Katapang, Kab. Bandung Prov. Jawa Barat"/>
    <x v="0"/>
    <s v="JAW-JB-SOR-3662"/>
    <s v="CILAMPENI_KATAPANG"/>
    <x v="1"/>
    <x v="0"/>
    <x v="2"/>
    <s v="JABAR"/>
    <s v="Jawa Barat"/>
    <s v="KAB. BANDUNG"/>
    <n v="6616670"/>
    <d v="2021-01-13T00:00:00"/>
    <m/>
    <n v="131"/>
    <x v="5"/>
    <d v="2021-02-12T00:00:00"/>
    <s v="W07-2021"/>
    <s v="Feb-2021"/>
    <d v="2021-03-06T00:00:00"/>
    <s v="W10-2021"/>
    <s v="Mar-2021"/>
    <d v="2021-05-10T00:00:00"/>
    <x v="52"/>
    <s v="May-2021"/>
    <d v="2021-05-08T00:00:00"/>
    <x v="51"/>
    <s v="May-2021"/>
    <s v="FO (Change to MW as temp solution)"/>
    <m/>
    <m/>
    <s v="535322143774"/>
    <n v="6.6"/>
    <m/>
    <d v="2021-01-15T00:00:00"/>
    <m/>
    <m/>
    <d v="2021-05-24T00:00:00"/>
    <s v="W22-2021"/>
    <m/>
    <m/>
    <m/>
    <x v="2"/>
    <s v="21.RFI"/>
    <x v="13"/>
    <s v="05.23.21 : RFI_x000a_05.19.21 : Power Connection Proses No register Released,  Proses pembayaran BPUJL_x000a_05.17.21 : Power Connection Proses No register Released,  Plan Connect 27 May_x000a_05.03.21 : Power Connection Proses_x000a_26.04.21 : FO change to MW, waiting PSB release_x000a_19.04.21 : SPK FO issue, PLN connection hold_x000a_01.03.21 : SRFI_x000a_22.02.21 : CME start, pondasi OG_x000a_01.02.21 : CME hold, site disegel satpol PP_x000a_28.01.21 : pondasi BTS OG_x000a_21.01.21 : CME preparation_x000a_14.01.21 : ESR preparation_x000a_13.01.21 : SPK colo release"/>
  </r>
  <r>
    <s v="BUKIT KRIKIL"/>
    <x v="12"/>
    <s v="TB"/>
    <s v="101°29.40.2'null"/>
    <s v="1°26.44.16'N"/>
    <n v="60"/>
    <s v="60/210/310"/>
    <n v="2020"/>
    <x v="0"/>
    <s v="Jl. Sukamaju RT 04 RW 01 desa Bukit krikil Kec Bukit Batu Kab Bengkalis "/>
    <x v="0"/>
    <s v="SUM-RI-BLS-1113"/>
    <s v="BUKITKERIKIL"/>
    <x v="1"/>
    <x v="0"/>
    <x v="1"/>
    <s v="SUMBAGTENG"/>
    <s v="Riau"/>
    <s v="KAB. BENGKALIS"/>
    <n v="6616609"/>
    <d v="2021-01-05T00:00:00"/>
    <m/>
    <n v="28"/>
    <x v="4"/>
    <d v="2021-02-04T00:00:00"/>
    <s v="W06-2021"/>
    <s v="Feb-2021"/>
    <d v="2021-01-27T00:00:00"/>
    <s v="W05-2021"/>
    <s v="Jan-2021"/>
    <d v="2021-02-03T00:00:00"/>
    <x v="53"/>
    <s v="Feb-2021"/>
    <d v="2021-01-31T00:00:00"/>
    <x v="50"/>
    <s v="Jan-2021"/>
    <s v="MW"/>
    <d v="2021-01-15T00:00:00"/>
    <m/>
    <n v="182501116740"/>
    <n v="6.6"/>
    <m/>
    <d v="2021-01-13T00:00:00"/>
    <m/>
    <m/>
    <d v="2021-02-02T00:00:00"/>
    <s v="W06-2021"/>
    <m/>
    <m/>
    <m/>
    <x v="2"/>
    <s v="21.RFI"/>
    <x v="13"/>
    <s v="01.02.21 : PLN connected, proses collect doc RFIN_x000a_28.01.21 : BP Paid_x000a_21.01.21 : pondasi OG_x000a_18.01.21 : CME preparation_x000a_14.01.21 : ESR done, proses input STIP_x000a_eparation_x000a_05.01.21 : SPK release"/>
  </r>
  <r>
    <s v="BUGELIND-STOPATROL"/>
    <x v="12"/>
    <s v="SKP"/>
    <s v="108°0.31.0'E"/>
    <s v="6°19.34.18'S"/>
    <n v="40"/>
    <s v="0/185/280"/>
    <n v="2020"/>
    <x v="0"/>
    <s v="Desa Bugel Blok Sukawera RT.02 RW.06, Kec. Patrol, Kab. Indramayu Prov. Jawa Barat"/>
    <x v="0"/>
    <s v="JAW-JB-IDM-3816"/>
    <s v="BUGEL_PATROL_INDRAMAYU"/>
    <x v="1"/>
    <x v="0"/>
    <x v="2"/>
    <s v="JABAR"/>
    <s v="Jawa Barat"/>
    <s v="KAB. INDRAMAYU"/>
    <n v="6616594"/>
    <d v="2020-12-30T00:00:00"/>
    <m/>
    <n v="28"/>
    <x v="4"/>
    <d v="2021-01-29T00:00:00"/>
    <s v="W05-2021"/>
    <s v="Jan-2021"/>
    <d v="2021-01-28T00:00:00"/>
    <s v="W05-2021"/>
    <s v="Jan-2021"/>
    <d v="2021-01-28T00:00:00"/>
    <x v="54"/>
    <s v="Jan-2021"/>
    <d v="2021-01-28T00:00:00"/>
    <x v="52"/>
    <s v="Jan-2021"/>
    <s v="MW"/>
    <d v="2021-01-15T00:00:00"/>
    <m/>
    <s v="534020106142"/>
    <s v="6.6"/>
    <m/>
    <d v="2021-01-07T00:00:00"/>
    <m/>
    <m/>
    <d v="2021-01-27T00:00:00"/>
    <s v="W05-2021"/>
    <m/>
    <m/>
    <m/>
    <x v="2"/>
    <s v="21.RFI"/>
    <x v="13"/>
    <s v="27.01.21 : RFIN sent_x000a_18.01.21 : pondasi BTS OG_x000a_14.01.21 : cme preparation_x000a_07.01.21 : ESR preparation_x000a_30.12.20 : SPK release"/>
  </r>
  <r>
    <s v="TEGALARUM"/>
    <x v="12"/>
    <s v="SKP"/>
    <s v="114°9.14.47'E"/>
    <s v="8°20.52.91'S"/>
    <n v="40"/>
    <s v="140/275/350"/>
    <n v="2020"/>
    <x v="0"/>
    <s v="Dusun Jenisari RT. 01 RW.01 Desa Genteng Kulon Kec Genteng Kab Banyuwangi-Jawa Timur"/>
    <x v="0"/>
    <s v="JAW-JI-BYW-4121"/>
    <s v="GENTENG_GENTENG_KULON"/>
    <x v="1"/>
    <x v="0"/>
    <x v="0"/>
    <s v="JATIM"/>
    <s v="Jawa Timur"/>
    <s v="Kab. Banyuwangi"/>
    <n v="6616594"/>
    <d v="2020-12-30T00:00:00"/>
    <m/>
    <n v="72"/>
    <x v="2"/>
    <d v="2021-01-29T00:00:00"/>
    <s v="W05-2021"/>
    <s v="Jan-2021"/>
    <d v="2021-01-28T00:00:00"/>
    <s v="W05-2021"/>
    <s v="Jan-2021"/>
    <d v="2021-01-29T00:00:00"/>
    <x v="54"/>
    <s v="Jan-2021"/>
    <s v="TBD"/>
    <x v="0"/>
    <s v="TBD"/>
    <s v="FO"/>
    <d v="2021-02-15T00:00:00"/>
    <m/>
    <n v="516731204445"/>
    <n v="6.6"/>
    <m/>
    <d v="2021-01-07T00:00:00"/>
    <m/>
    <m/>
    <d v="2021-03-12T00:00:00"/>
    <s v="W11-2021"/>
    <m/>
    <m/>
    <m/>
    <x v="2"/>
    <s v="21.RFI"/>
    <x v="13"/>
    <s v="21.01.21 : pondasi done, ME OG_x000a_18.01.21 : pondasi OG_x000a_14.01.21 : cme preparation_x000a_07.01.21 : ESR preparation_x000a_30.12.20 : SPK release"/>
  </r>
  <r>
    <s v="SUKOREJO_TLUMPU"/>
    <x v="12"/>
    <s v="TB"/>
    <n v="112.15027600000001"/>
    <n v="-8.1121649999999992"/>
    <n v="40"/>
    <s v="0/150/240"/>
    <n v="2020"/>
    <x v="0"/>
    <s v="Jl. Durian RT04 RW04 Kelurahan Tlumpu Kecamatan Sukorejo Kota Blitar Jawa Timur"/>
    <x v="0"/>
    <s v="JAW-JI-BLT-1912"/>
    <s v="SUKOREJO_TLUMPU"/>
    <x v="0"/>
    <x v="0"/>
    <x v="0"/>
    <s v="JATIM"/>
    <s v="Jawa Timur"/>
    <s v="KOTA BLITAR"/>
    <n v="6614889"/>
    <d v="2020-07-14T00:00:00"/>
    <m/>
    <n v="225"/>
    <x v="0"/>
    <d v="2020-12-11T00:00:00"/>
    <s v="W50-2020"/>
    <s v="Dec-2020"/>
    <d v="2021-01-31T00:00:00"/>
    <s v="W06-2021"/>
    <s v="Jan-2021"/>
    <d v="2020-12-10T00:00:00"/>
    <x v="51"/>
    <s v="Dec-2020"/>
    <d v="2021-02-26T00:00:00"/>
    <x v="49"/>
    <s v="Feb-2021"/>
    <s v="MW"/>
    <d v="2021-01-08T00:00:00"/>
    <m/>
    <s v="MULTIGUNA"/>
    <m/>
    <m/>
    <d v="2021-01-07T00:00:00"/>
    <m/>
    <m/>
    <d v="2021-02-24T00:00:00"/>
    <s v="W09-2021"/>
    <m/>
    <m/>
    <m/>
    <x v="2"/>
    <s v="21.RFI"/>
    <x v="13"/>
    <s v="25.02.21 : RFIN sent_x000a_15.02.21 : Perluasan jaringan material PLN NY ready_x000a_04.01.21 : PLN connection process_x000a_28.01.21 : SRFI, waiting PSB PLN (request 8 Jan), potensi perluasan jaringan _x000a_21.01.21 : pouring OG_x000a__x000a_18.01.21 : 14.01.21 : borepile OG_x000a_07.01.21 : galian ongoing_x000a_04.01.21 : 28.12.20 : 21.12.20 : 14.12.10 : realisasi IW dan soiltest ongoing, rekom lurah camat done_x000a_10.12.20 : realisasi IW ongoing_x000a_07.12.20 : 03.12.20 : 30.11.20 : kandidat F approved by RND XL, proses penyelesaian sosialisasi dan IW_x000a_26.11.20 : propose return (weekly meeting 26 Nov) _x000a_26.11.20 : prepare submit kandidat, proses finalisasi soswar kandidat baru (IW clear)_x000a_19.11.20 : rehunting kandidat F_x000a_12.11.20 : rehunting _x000a_09.11.20 : 05.11.20 : kand E NOK, rehunting dengan arahan 112.147988°,  -8.108774_x000a_ 29.10.20 : 26.10.20 : IW ongoing di kandidat E, proses door to door karena isu penolakan warga_x000a_22.10.20 : 19.10.20 : berdasarkan soswar pada 16 Oct -&gt; IW failed, proses rehunting kandidat _x000a_15.10.20 : koordinat arahan XL dan sekitarnya ada isu penolakan warga, sedang proses soswar di kandidat E jarak 200m ke arah selatan dari arahan XL , prepare submit kandidat setelah IW secure_x000a_12.10.20 : 08.10.20 : prepare submit kandidat, plan 8 Oct_x000a_05.10.20 : 01.10.20 : kand D reject karena dekat existing XL, proses rehunting_x000a_28.09.20 : 25.09.20 : submit review RND kand D 112.14265 -8.11535 SST 42m_x000a_24.09.20 : sudah terdapat 2 existing site dekat titik arahan RND sehingga terkendala Perwali Blitar mengenai minmal jarak antar Menara 500m_x000a_23.09.20 : arahan RND rehunting ke tikor berikut : 112.148664, -8.112365._x000a_22.09.20 : submit kand C SST 42m  review RND Not ok candidate C, too far from nom, near existing_x000a_21.09.20 : 17.09.20 : kand B NOK by RND, near existing XL (validasi 14 sep), proses rehunting kand C, plan submit besok_x000a_14.09.20 : kandidat B under RNP review_x000a_10.09.20 : 07.09.20 : kandidat A IW fail, proses rehunting_x000a_03.09.20 : 31.08.20 : rekom PUPR approved, IW ongoing_x000a_27.08.20 : kand A RF 40m OK, TNP OK -&gt; MW 40m/0.6, IW ongoing_x000a_24.08.20 : submit kandidat A (112.147139, -8.11863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400m dr NOM (ISSUE PERWALI BLITAR - Jarak antar Menara memiliki kecukupan jarak udara minimal 500m dari menara eksisting )_x000a_03.08.20 : 30.07.20 : 27.07.20 : 23.07.20 : hunting"/>
  </r>
  <r>
    <s v="SATREYAN KANIGORO"/>
    <x v="12"/>
    <s v="SKP"/>
    <s v="112°13.20.03'"/>
    <s v="8°8.48.08'S"/>
    <n v="41"/>
    <s v="0/60/300"/>
    <n v="2020"/>
    <x v="0"/>
    <s v="Lingkungan Sawahan RT 01 RW 05 Kel,  Satreyan Kec. Kanigoro Kab. Blitar  Prov Jawa TimurDESA SATREYAN KEC KANIGORO KAB BLITARPROV JAWA TIMUR"/>
    <x v="0"/>
    <s v="JAW-JI-KNR-4253"/>
    <s v="KANIGORO_SATREYAN"/>
    <x v="0"/>
    <x v="0"/>
    <x v="0"/>
    <s v="JATIM"/>
    <s v="Jawa Timur"/>
    <s v="KAB. BLITAR"/>
    <n v="6616350"/>
    <d v="2020-10-20T00:00:00"/>
    <m/>
    <n v="143"/>
    <x v="5"/>
    <d v="2021-03-19T00:00:00"/>
    <s v="W12-2021"/>
    <s v="Mar-2021"/>
    <d v="2020-12-10T00:00:00"/>
    <s v="W50-2020"/>
    <s v="Dec-2020"/>
    <d v="2021-02-06T00:00:00"/>
    <x v="53"/>
    <s v="Feb-2021"/>
    <d v="2021-03-29T00:00:00"/>
    <x v="53"/>
    <s v="Mar-2021"/>
    <s v="FO (Change to MW as temp solution)"/>
    <d v="2020-10-27T00:00:00"/>
    <m/>
    <n v="514021907297"/>
    <n v="33"/>
    <m/>
    <d v="2020-12-28T00:00:00"/>
    <m/>
    <m/>
    <d v="2021-03-12T00:00:00"/>
    <s v="W11-2021"/>
    <m/>
    <m/>
    <m/>
    <x v="2"/>
    <s v="21.RFI"/>
    <x v="13"/>
    <s v="08.03.21 : MoM 04/3, OG perluasan jaringan, revise RFI plan 29/3_x000a_18.02.21 : PLN connection daya 33 kVA, setelah pemakaian 1 bulan downgrade 6.6/13.2 kVA, HO PLN bisa dilakukan setelah downgrade 6.6 atau 13.2 kVA_x000a_26.01.21 : survey done, proses eskalasi approval daya PLN 33kVA, Revise RFI Plan W2 Mar_x000a_21.01.21 : PSB released, PLN connection OG_x000a_26.11.20 : SRFIN announce_x000a_23.11.20 : 19.11.20 : aktual SRFI_x000a_16.11.20 : 12.11.20 : ME ongoing_x000a_09.11.20 : 05.11.20 : curring time, proses permanenisasi_x000a_02.11.20 : 29.10.20 : prepare STO &amp; CME_x000a_20.10.20 : SPK release"/>
  </r>
  <r>
    <s v="MARHOREJO"/>
    <x v="5"/>
    <s v="SKP"/>
    <s v="112°44.37.07'E"/>
    <s v="7°19.6.82'S"/>
    <n v="34"/>
    <s v="90/210/330"/>
    <n v="2020"/>
    <x v="0"/>
    <s v="Jl. Raya Margorejo Indah Kav.A 131 - 132, Kel.Margorejo Kec.Wonocolo, Kota Surabaya Prov.Jawa Timur"/>
    <x v="0"/>
    <s v="JAW-JI-SBY-4373"/>
    <s v="JEMURWONOSARI_RELOCATION"/>
    <x v="1"/>
    <x v="0"/>
    <x v="0"/>
    <s v="JATIM"/>
    <s v="Jawa Timur"/>
    <s v="Jawa Timur"/>
    <n v="6616574"/>
    <d v="2020-12-17T00:00:00"/>
    <m/>
    <n v="190"/>
    <x v="0"/>
    <d v="2021-01-16T00:00:00"/>
    <s v="W03-2021"/>
    <s v="Jan-2021"/>
    <d v="2021-02-15T00:00:00"/>
    <s v="W08-2021"/>
    <s v="Feb-2021"/>
    <d v="2021-01-16T00:00:00"/>
    <x v="55"/>
    <s v="Jan-2021"/>
    <d v="2021-01-16T00:00:00"/>
    <x v="54"/>
    <s v="Jan-2021"/>
    <s v="MW"/>
    <m/>
    <m/>
    <s v="511434384609"/>
    <n v="6.6"/>
    <m/>
    <d v="2020-12-23T00:00:00"/>
    <m/>
    <m/>
    <d v="2021-06-25T00:00:00"/>
    <s v="W26-2021"/>
    <m/>
    <m/>
    <m/>
    <x v="2"/>
    <s v="21.RFI"/>
    <x v="13"/>
    <s v="06.24.21 : Power Connection Prosess_x000a_06.21.21 : PSB PLN Released_x000a_06.19.21 : PSB PLN on Request_x000a_19.04.21 : SRFIN sent, PLN connection hold (menunggu plan relokasi perangkat XL)_x000a_01.02.21 : open akses, pondasi OG_x000a_21.01.21 : plan CME start W1 Feb_x000a_18.01.21 : 14.01.21 : proses perijinan (lahan corporate) untuk start CME_x000a_11.01.21 : CME preparation_x000a_04.01.21 : 21.12.20 : ESR preparation_x000a_17.12.20 : SPK release"/>
  </r>
  <r>
    <s v="BUKIT DATUK"/>
    <x v="12"/>
    <s v="TB"/>
    <n v="101.419258"/>
    <s v=" 1.653956"/>
    <n v="40"/>
    <s v="90/180/270"/>
    <n v="2020"/>
    <x v="0"/>
    <s v="Jalan Kaswari Perumahan Pertamina Blok D RT 25 Kelurahan Bukit Datuk Kecamatan Dumai Selatan Kota Dumai Provinsi Riau"/>
    <x v="0"/>
    <s v="SUM-RI-DUM-1106"/>
    <s v="BUKIT DATUK"/>
    <x v="0"/>
    <x v="0"/>
    <x v="1"/>
    <s v="SUMBAGTENG"/>
    <s v="Kep. Bangka Belitung"/>
    <s v="KOTA DUMAI"/>
    <n v="6614889"/>
    <d v="2020-07-14T00:00:00"/>
    <m/>
    <n v="270"/>
    <x v="0"/>
    <d v="2020-12-11T00:00:00"/>
    <s v="W50-2020"/>
    <s v="Dec-2020"/>
    <d v="2021-02-19T00:00:00"/>
    <s v="W08-2021"/>
    <s v="Feb-2021"/>
    <d v="2020-12-10T00:00:00"/>
    <x v="51"/>
    <s v="Dec-2020"/>
    <d v="2021-03-15T00:00:00"/>
    <x v="55"/>
    <s v="Mar-2021"/>
    <s v="MW"/>
    <d v="2020-10-27T00:00:00"/>
    <m/>
    <s v="716094"/>
    <m/>
    <m/>
    <d v="2020-12-23T00:00:00"/>
    <m/>
    <m/>
    <d v="2021-04-10T00:00:00"/>
    <s v="W15-2021"/>
    <m/>
    <m/>
    <m/>
    <x v="2"/>
    <s v="21.RFI"/>
    <x v="13"/>
    <s v="12.04.21 : RFIN sent_x000a_29.03.21 : tower done, ME OG, RFI Plan 31 Mar_x000a_25.03.21 : erection OG, section 7 _x000a_23.03.21 : erection OG section 6, paralel pemasangan kabel PLN underground (power by Pertamina)_x000a_15.03.21 : start erection_x000a_08.03.21 : backfilling OG, plan erection start 10 Mar_x000a_04.03.21 : pouring OG, plan erection start 8 Mar_x000a_01.03.21 : plan pouring start 3 Mar_x000a_25.02.21 : pembesian OG, kontur lahan cenderung turun menimbulkan genangan air akibat curah hujan tinggi. plan pouring start 3 Mar_x000a_22.02.21 : 18.02.21 : wellpile done, prepare lantai kerja (kondisi tanah membutuhkan cerucuk)_x000a_11.02.21 : OG pengecoran borpile titik ke-2 dan 3 _x000a_04.01.21 : borepile OG 25%, kendala curah hujan tinggi, galian kedalaman 1.5-2m terdapat tumpukan batang poton harus dipotong manual_x000a_01.02.21 : 28.01.21 : galian OG, plan pengecoran 10 Feb_x000a_21.01.21 : re-design pondasi karena di kedalaman 1m terdapat tumpukan batang pohon_x000a_14.01.21 : 11.01.21 : borepile ongoing, plan pouring 22 Jan_x000a_07.01.21 : 04.01.21 : borepile ongoing, plan pouring 9 Jan_x000a_28.12.20 : 21.12.20 : 17.12.20 : galian ongoing_x000a_14.12.20 : 07.12.20 : soiltest dan APD ongoing target done 16 Dec, proses sign PKS PERTAMINA target penyelesaian 12 Dec_x000a_30.11.20 : proses ijin ke PERTAMINA untuk pekerjaan soiltest_x000a_19.11.20 : 16.11.20 : 12.11.20 : proses rekom lurah camat, plan RFC W5 Nov_x000a_09.11.20 : IW clear, plan rekom done 14 Nov_x000a_05.11.20 : 02.11.20 : PSB released, proses pengajuan sambungan listrik ke PERTAMINA dengan melampirkan SK PSB PLN_x000a_29.10.20 : tarif PLN approved by XL, proses request PSB PLN_x000a_26.10.20 : need konfirmasi XL terkait tarif listrik yang diajukan oleh PERTAMINA_x000a_22.10.20 : PLN tdk bisa supply Listrik, sdh kita FU ke pertamina untuk Konfirmasi bisa ga mereka supply Listrik_x000a_19.10.20 :15.10.20 : 12.10.20 : 08.10.20 : 05.10.20 : 01.10.20 : sudah mendapat ijin dari pertamina, Hari ini akli merapat ke PLN membawa surat Persetujuan dr Pertamina, menunggu konfirmasi dari PLN terkait pemasangan_x000a_28.09.20 : Update dari pertamina plan minggu ini merelease surat resmi kesediaan/ijin penggunaan existing jaringan kabel bawah tanahnya. untuk selanjutnya meminta konfirmasi resmi dari PLN._x000a_21.09.20 : 17.09.20 : menunggu feedback persetujuan PLN, Survey PLN dgn pertamina blm bisa dilakukan, karena perumahan pertamina Lock down karena ada yg positive covid. Komunikasi by verbal dengan pihak PLN Terkait rencana penggunakan Jaringan existing pertamina dari PLN minta surat resmi dari pertamina, ini blm di dapatkan dan baru dapat jawaban via email dr pertamina_x000a_10.09.20 : jawaban dari pertamina bersedia untuk mensuply power ke site Bukit Datuk, proses pengajuan kerjasama koneksi Power dengan Pertamina_x000a_07.09.20 : proses koordinasi dengan PLN dan Pertamina mengenai opsi connect langsung ke PLN dan teknis pembangunan/penggunaan jaringan di dalam komplek Pertamina_x000a_03.09.20 : 31.08.20 : 27.08.20 : 24.08.20 : 17.08.20 : kandidat A RF TX OK, IW CLEAR, menunggu approval XL terkait issue CDC_x000a_13.08.20 : 12.08.20 : hasil joint survey dgn pertamina submit kandidat A (101.41786, 1.65304) under RNP review, isu site Need CDC, karena Power by PERTAMINA daya terbatas (kandidat berada di Komplek Pertamina Dumai). Sama seperti existing site SUM-RI-DUM-0752 - Bukit Datuk Kota Dumai_x000a_10.08.20 : plan joint survey besok 12 Aug, target rekom KKOP18 Aug_x000a_06.08.20 : Sudah ada feedback dari Pertamina, plan joint survey dg Pertamina Selasa 11 Aug 20_x000a_05.08.20 : menunggu feedback dari Pertamina terkait perijinan sewa lahan_x000a_03.08.20 : 30.07.20 : 27.07.20 : 24.07.20 : NOM BERADA DI LAHAN PERTAMINA, PROSES PENGAJUAN SURAT KERJA SAMA KE PERTAMINA_x000a_"/>
  </r>
  <r>
    <s v="PASIR NUNGGUL"/>
    <x v="12"/>
    <s v="TB"/>
    <n v="97.833558999999994"/>
    <n v="3.4215800000000001"/>
    <n v="50"/>
    <s v="170/250/340"/>
    <n v="2020"/>
    <x v="0"/>
    <s v="Desa Pasir Nunggul, Kecamatan Lawe Alas, Kabupaten Aceh Tenggara, Prov. Aceh."/>
    <x v="0"/>
    <s v="SUM-AC-KTN-0378"/>
    <s v="PASIR NUNGGUL"/>
    <x v="0"/>
    <x v="0"/>
    <x v="1"/>
    <s v="SUMBAGUT"/>
    <s v="Aceh"/>
    <s v="ACEH TENGGARA"/>
    <n v="6614769"/>
    <d v="2020-06-23T00:00:00"/>
    <m/>
    <n v="147"/>
    <x v="5"/>
    <d v="2020-11-20T00:00:00"/>
    <s v="W47-2020"/>
    <s v="Nov-2020"/>
    <d v="2020-11-19T00:00:00"/>
    <s v="W47-2020"/>
    <s v="Nov-2020"/>
    <d v="2020-11-19T00:00:00"/>
    <x v="56"/>
    <s v="Nov-2020"/>
    <d v="2020-11-25T00:00:00"/>
    <x v="56"/>
    <s v="Nov-2020"/>
    <s v="MW"/>
    <d v="2020-10-01T00:00:00"/>
    <m/>
    <n v="113340197819"/>
    <n v="6.6"/>
    <m/>
    <d v="2020-12-11T00:00:00"/>
    <m/>
    <m/>
    <d v="2020-11-17T00:00:00"/>
    <s v="W47-2020"/>
    <m/>
    <m/>
    <m/>
    <x v="2"/>
    <s v="21.RFI"/>
    <x v="13"/>
    <s v="19.11.20 : RFIN sent_x000a_16.11.20 : plan connect PLN W3 Nov_x000a_12.11.20 : 05.11.20 : 02.11.20 : 29.10.20 : 26.10.20 : penambahan tiang dan tarikan jaringan PLN_x000a_22.10.20 : 19.10.20 : proses penyambungan PLN_x000a_15.10.20 : 12.10.20 : 08.10.20 : start erection_x000a_05.10.20 : curingtime_x000a_01.10.20 : 28.09.20 : rebaring done, prepare for pouring_x000a_21.09.20 : IMB done, excavation_x000a_14.09.20 : 07.09.20 : 03.09.20 : 31.08.20 : 27.08.20 : proses perijinan_x000a_24.08.20 : 13.08.20 : rekom done , collecting legal doc_x000a_10.08.20 : rekom lurah done, on going rekom camat_x000a_06.08.20 : 03.08.20 : 30.07.20 : IW DONE, proses rekom L/C_x000a_27.07.20 : IW on going_x000a_23.07.20 : 16.07.20 : kandidat D TNP reviewed MW height 48m diameter 0.6m, IW ongoing_x000a_13.07.20 : 11.07.20 : TNP review kand D_x000a_09.07.20 : submit 6 Juli kandidat A,B, dan C propose SST 52 (waiting RNP review)_x000a_02.07.20 : 29.06.20 : hunting_x000a_23.06.20 : SPK Release 23 jun 20"/>
  </r>
  <r>
    <s v="PAGESANGAN_2"/>
    <x v="5"/>
    <s v="TB"/>
    <s v="116°7.10.85'E"/>
    <s v="8°35.37.68'S"/>
    <n v="17"/>
    <s v="90/210/330"/>
    <n v="2020"/>
    <x v="0"/>
    <s v="Jl. Sriwijaya No.136, Cilinaya, Cakranegara, Kota Mataram Prov. Nusa Tenggara Barat"/>
    <x v="0"/>
    <s v="NUS-NB-MTR-5387"/>
    <s v="SRIWIJ_RELOCATION"/>
    <x v="1"/>
    <x v="0"/>
    <x v="0"/>
    <s v="BALINUSRA"/>
    <s v="Nusa Tenggara Barat"/>
    <s v="Kota Mataram"/>
    <n v="6616471"/>
    <d v="2020-11-19T00:00:00"/>
    <m/>
    <n v="224"/>
    <x v="0"/>
    <d v="2020-12-19T00:00:00"/>
    <s v="W51-2020"/>
    <s v="Dec-2020"/>
    <d v="2020-12-23T00:00:00"/>
    <s v="W52-2020"/>
    <s v="Dec-2020"/>
    <d v="2020-12-19T00:00:00"/>
    <x v="11"/>
    <s v="Dec-2020"/>
    <d v="2020-12-19T00:00:00"/>
    <x v="9"/>
    <s v="Dec-2020"/>
    <s v="MW"/>
    <m/>
    <m/>
    <s v="441103373705"/>
    <n v="6.6"/>
    <m/>
    <d v="2020-12-04T00:00:00"/>
    <m/>
    <m/>
    <d v="2021-07-01T00:00:00"/>
    <s v="W27-2021"/>
    <m/>
    <m/>
    <m/>
    <x v="2"/>
    <s v="21.RFI"/>
    <x v="13"/>
    <s v="07.01.21 : 06.28.21 : 06.21.21 : Power Connection Proses_x000a_06.21.21 : PSB PLN Released_x000a_06.17.21 : PSB PLN on Request_x000a_19.04.21 : SRFIN sent, PLN connection hold (menunggu plan relokasi perangkat XL)_x000a_04.01.21 : PLN connection hold, menunggu konfirmasi dari XL _x000a_28.12.20 : SRFIN sent_x000a_21.12.20 : 17.12.20 : fabrikasi material, plan MOS 22 Dec_x000a_14.12.20 : CME preparation_x000a_07.12.20 : ESR done, proses input stip_x000a_03.12.20 : RNP OK, under TNP review_x000a_19.11.20 : SPK colo release"/>
  </r>
  <r>
    <s v="DESA SUNGAI MENANG"/>
    <x v="5"/>
    <s v="TB"/>
    <s v="105°20.20.98'E"/>
    <s v="3°43.33.1'S"/>
    <n v="66"/>
    <s v="90/210/330"/>
    <n v="2020"/>
    <x v="0"/>
    <s v="Dusun I Desa Sungai Menang Kec Sungai Menang Kab OKI Prov Sumsel"/>
    <x v="0"/>
    <s v="SUM-SS-KAG-1227"/>
    <s v="SUNGAITEPUK_RELOCATION"/>
    <x v="1"/>
    <x v="0"/>
    <x v="1"/>
    <s v="SUMBAGSEL"/>
    <s v="Sumatera Selatan"/>
    <s v="Kab. Ogan Komering Ilir"/>
    <n v="6616434"/>
    <d v="2020-11-16T00:00:00"/>
    <m/>
    <n v="43"/>
    <x v="1"/>
    <d v="2020-12-16T00:00:00"/>
    <s v="W51-2020"/>
    <s v="Dec-2020"/>
    <d v="2020-12-23T00:00:00"/>
    <s v="W52-2020"/>
    <s v="Dec-2020"/>
    <d v="2021-01-04T00:00:00"/>
    <x v="57"/>
    <s v="Jan-2021"/>
    <d v="2021-01-04T00:00:00"/>
    <x v="57"/>
    <s v="Jan-2021"/>
    <s v="MW"/>
    <d v="2020-12-08T00:00:00"/>
    <m/>
    <n v="149300120096"/>
    <n v="6.6"/>
    <m/>
    <d v="2020-12-03T00:00:00"/>
    <m/>
    <m/>
    <d v="2020-12-29T00:00:00"/>
    <s v="W53-2020"/>
    <m/>
    <m/>
    <m/>
    <x v="2"/>
    <s v="21.RFI"/>
    <x v="13"/>
    <s v="28.12.20 : ME installation, BPUJL paid, proses connect PLN_x000a_21.12.20 : 17.12.20 : 14.12.20 : plan CME start 19 Dec_x000a_10.12.20 : cme preparation_x000a_07.12.20 : ESR done, proses input stip_x000a_03.12.20 : TNP approved, under power-civil review_x000a_23.11.20 : ESR submitted, RNP approved, under TNP review_x000a_16.11.20 : SPK colo release"/>
  </r>
  <r>
    <s v="RRI PALAWA"/>
    <x v="5"/>
    <s v="SKP"/>
    <s v="115°13.40.01'E"/>
    <s v="8°39.19.69'S"/>
    <n v="37"/>
    <s v="90/210/330"/>
    <n v="2020"/>
    <x v="0"/>
    <s v="Jl. Plawa No. 95 Br. Pagan Kelod Desa Sumerta Kauh Denpasar Timur Denpasar "/>
    <x v="0"/>
    <s v="BAL-BA-DPR-1508"/>
    <s v="KECUBUNG_DENPASAR_RELOCATION"/>
    <x v="1"/>
    <x v="0"/>
    <x v="0"/>
    <s v="BALINUSRA"/>
    <s v="Bali"/>
    <s v="Kota Denpasar"/>
    <n v="6616398"/>
    <d v="2020-11-19T00:00:00"/>
    <m/>
    <n v="217"/>
    <x v="0"/>
    <d v="2020-12-19T00:00:00"/>
    <s v="W51-2020"/>
    <s v="Dec-2020"/>
    <d v="2020-12-23T00:00:00"/>
    <s v="W52-2020"/>
    <s v="Dec-2020"/>
    <d v="2020-12-19T00:00:00"/>
    <x v="11"/>
    <s v="Dec-2020"/>
    <d v="2020-12-19T00:00:00"/>
    <x v="9"/>
    <s v="Dec-2020"/>
    <s v="MW"/>
    <d v="2021-02-15T00:00:00"/>
    <m/>
    <s v="5510011211112"/>
    <s v="6.6 Kva"/>
    <m/>
    <d v="2020-12-02T00:00:00"/>
    <m/>
    <m/>
    <d v="2021-06-24T00:00:00"/>
    <s v="W26-2021"/>
    <m/>
    <m/>
    <m/>
    <x v="2"/>
    <s v="21.RFI"/>
    <x v="13"/>
    <s v="06.24.21 : RFI_x000a_06.21.21 : 06.17.21 : Konfirmasi Lanjut untuk proses connect PLN, PSB PLN on Request_x000a_19.04.21 : SRFIN sent, PLN connection hold (menunggu plan relokasi perangkat XL)_x000a_04.01.21 : PLN connection hold, menunggu konfirmasi dari XL _x000a_28.12.20 : SRFIN sent_x000a_21.12.20 : aktual SRFI, menunggu konfirmasi dari XL untuk connect PLN (PSB already requested)_x000a_17.12.20 : pondasi BTS &amp; cable tray ongoing, material ME grounding on delivery -&gt; plan MOS 21 Dec_x000a_14.12.20 : CME preparation_x000a_07.12.20 : ESR done, proses input stip_x000a_30.11.20 : RNP OK, under TNP review_x000a_19.11.20 : SPK colo release"/>
  </r>
  <r>
    <s v="SEMUMU"/>
    <x v="5"/>
    <s v="SKP"/>
    <s v="101°26.35.16'E"/>
    <s v="2°2.15.97'S"/>
    <n v="57"/>
    <s v="90/210/330"/>
    <n v="2020"/>
    <x v="0"/>
    <s v="Jl. Raya Air Panas, Dusun Sungai Abu RT 05, Desa. Sungai abu, Kec. Air Hangat Timur, Kab. Kerinci, Prov. Jambi"/>
    <x v="0"/>
    <s v="SUM-JA-SPN-0453"/>
    <s v="DANAU_PADANG_REPEATER_TRANS_RELOCATION"/>
    <x v="1"/>
    <x v="0"/>
    <x v="1"/>
    <s v="SUMBAGSEL"/>
    <s v="Jambi"/>
    <s v="Kab. Kerinci"/>
    <n v="6616398"/>
    <d v="2020-11-19T00:00:00"/>
    <m/>
    <n v="55"/>
    <x v="1"/>
    <d v="2020-12-19T00:00:00"/>
    <s v="W51-2020"/>
    <s v="Dec-2020"/>
    <d v="2020-12-19T00:00:00"/>
    <s v="W51-2020"/>
    <s v="Dec-2020"/>
    <d v="2020-12-30T00:00:00"/>
    <x v="58"/>
    <s v="Dec-2020"/>
    <d v="2021-01-08T00:00:00"/>
    <x v="57"/>
    <s v="Jan-2021"/>
    <s v="MW"/>
    <d v="2020-12-08T00:00:00"/>
    <m/>
    <n v="144600050666"/>
    <n v="6.6"/>
    <m/>
    <d v="2020-12-02T00:00:00"/>
    <m/>
    <m/>
    <d v="2021-01-13T00:00:00"/>
    <s v="W03-2021"/>
    <m/>
    <m/>
    <m/>
    <x v="2"/>
    <s v="21.RFI"/>
    <x v="13"/>
    <s v="14.01.21 : RFIN sent_x000a_07.01.21 : SRFIN sent, PLN connection menunggu konfirmasi XL_x000a_28.12.20 : ME finishing, BPUJL paid, proses connect PLN_x000a_21.12.20 : 17.12.20 : 14.12.20 : plan CME start 19 Dec_x000a_10.12.20 : cme preparation_x000a_07.12.20 : ESR done, proses input stip_x000a__x000a_03.12.20 : TNP OK_x000a_30.11.20 : RNP OK, under TNP review_x000a_26.11.20 : ESR submitted, under RNP review_x000a_19.11.20 : SPK colo release"/>
  </r>
  <r>
    <s v="TENEMBAK LANG LANG"/>
    <x v="12"/>
    <s v="TB"/>
    <n v="97.820988"/>
    <n v="3.497865"/>
    <n v="50"/>
    <s v="10/160/270"/>
    <n v="2020"/>
    <x v="0"/>
    <s v="Desa Kuta Bantil_x000a_Kecamatan Lawe Bulan_x000a_Kabupaten Aceh Tenggara_x000a_Provinsi Aceh"/>
    <x v="0"/>
    <s v="SUM-AC-KTN-0379"/>
    <s v="TENEMBAK LANG LANG"/>
    <x v="0"/>
    <x v="0"/>
    <x v="1"/>
    <s v="SUMBAGUT"/>
    <s v="Aceh"/>
    <s v="ACEH TENGGARA"/>
    <n v="6614769"/>
    <d v="2020-06-23T00:00:00"/>
    <m/>
    <n v="147"/>
    <x v="5"/>
    <d v="2020-11-20T00:00:00"/>
    <s v="W47-2020"/>
    <s v="Nov-2020"/>
    <d v="2020-11-19T00:00:00"/>
    <s v="W47-2020"/>
    <s v="Nov-2020"/>
    <d v="2020-11-19T00:00:00"/>
    <x v="56"/>
    <s v="Nov-2020"/>
    <d v="2020-11-25T00:00:00"/>
    <x v="56"/>
    <s v="Nov-2020"/>
    <s v="MW"/>
    <d v="2020-10-01T00:00:00"/>
    <m/>
    <s v="113340197801"/>
    <n v="6.6"/>
    <m/>
    <d v="2020-12-02T00:00:00"/>
    <m/>
    <m/>
    <d v="2020-11-17T00:00:00"/>
    <s v="W47-2020"/>
    <m/>
    <m/>
    <m/>
    <x v="2"/>
    <s v="21.RFI"/>
    <x v="13"/>
    <s v="19.11.20 : RFIN sent_x000a_16.11.20 : issue management trafo, proses input ticket PLN123agar segera di followup terkait BPUJL yg sudah terbayar. Plan connect PLN W3 Nov_x000a_12.11.20 : 09.11.20 : 05.11.20 : 29.10.20 :26.10.20 : 22.10.20 : 19.10.20 : proses penyambungan PLN_x000a_15.10.20 : 12.10.20 : erection done_x000a_08.10.20 : start erection_x000a_05.10.20 : curingtime_x000a_01.10.20 : 28.09.20 : rebaring done, prepare for pouring_x000a_21.09.20 : IMB done, excavation_x000a_14.09.20 : 07.09.20 : 31.08.20 : proses perijinan_x000a_27.08.20 : 24.08.20 : rekom done, proses perijinan_x000a_17.08.20 : 13.08.20 : IW Clear, proses rekom on going, target rekom done 19 Aug_x000a_10.08.20 : IW on going kurang 2 kk, plan IW clear 11 Aug_x000a_06.08.20 : kembali ke kandidat A, status IW CLEAR, proses eskalasi sitac cost_x000a_03.08.20 : 30.07.20 : Kandidat A  gagal IW, proses rehunting plan submit kandidat senin 3 Agustus_x000a_27.07.20 : 23.07.20 : IW Clear, proses eskalasi harga _x000a_16.07.20 : kandidat A TNP approved MW height 47m dia 0.6m, IW Clear_x000a_13.07.20 : 10.07.20 : submit TNP review_x000a_09.07.20 : submit 6 Juli kandidat A,B, dan C propose SST 52 (waiting RNP review)_x000a_02.07.20 : 29.06.20 : hunting_x000a_23.06.20 : SPK Release 23 jun 20"/>
  </r>
  <r>
    <s v="PAD MC 42 / BELANTI BARAT"/>
    <x v="12"/>
    <s v="TB"/>
    <s v="100°21.17.42'null"/>
    <s v="0°55.7.9'S"/>
    <n v="30"/>
    <s v="30/150/270"/>
    <n v="2020"/>
    <x v="0"/>
    <s v="Jl. Belanti Indah Rt 03 RW 05 Kel Lolong Belanti  Kec  Padang UtaraKEL. LOLONG BELATI, KEC. PADANG UTARAPADANG"/>
    <x v="0"/>
    <s v="SUM-SB-PAD-0783"/>
    <s v="LOLONG BELANTI"/>
    <x v="1"/>
    <x v="0"/>
    <x v="1"/>
    <s v="SUMBAGTENG"/>
    <s v="Sumatera Barat"/>
    <s v="Kota Padang"/>
    <n v="6616492"/>
    <d v="2020-11-20T00:00:00"/>
    <m/>
    <n v="52"/>
    <x v="1"/>
    <d v="2020-12-20T00:00:00"/>
    <s v="W52-2020"/>
    <s v="Dec-2020"/>
    <d v="2020-12-19T00:00:00"/>
    <s v="W51-2020"/>
    <s v="Dec-2020"/>
    <d v="2020-12-30T00:00:00"/>
    <x v="58"/>
    <s v="Dec-2020"/>
    <d v="2021-01-15T00:00:00"/>
    <x v="54"/>
    <s v="Jan-2021"/>
    <s v="FO (Change to MW as temp solution)"/>
    <d v="2020-12-08T00:00:00"/>
    <m/>
    <n v="131017576509"/>
    <n v="6.6"/>
    <m/>
    <d v="2020-12-01T00:00:00"/>
    <m/>
    <m/>
    <d v="2021-01-11T00:00:00"/>
    <s v="W03-2021"/>
    <m/>
    <m/>
    <m/>
    <x v="2"/>
    <s v="21.RFI"/>
    <x v="13"/>
    <s v="11.01.21 : RFIN sent_x000a_07.01.21 : SRFI, plan hari ini connect PLN_x000a_28.12.20 : pondasi done, pabrikasi ME belting ongoing, plan SRFI 31 Dec_x000a_21.12.20 : 17.12.20 : pondasi bts done, material panel on delivery_x000a_14.12.20 : PABRIKASI &amp; DELIVERY MATERIAL, PLAN CME START 17 DES_x000a_07.12.20 : prepare start CME_x000a_03.12.20 : ESR done, proses input stip _x000a_26.11.20 : resubmit ESR, RNP OK, under RNP review_x000a_20.11.20 : SPK colo release"/>
  </r>
  <r>
    <s v="KUTA LOMBOK3"/>
    <x v="5"/>
    <s v="TB"/>
    <s v="116°18.37.51'E"/>
    <s v="8°53.19.21'S"/>
    <n v="67"/>
    <s v="90/210/330"/>
    <n v="2020"/>
    <x v="0"/>
    <s v="Jl. Raya Kuta Awang KM 7 Dusun Petiwong Desa Sukadana Kec. Pujut, Kab. Lombok Tengah Prov. Nusa Tenggara Barat"/>
    <x v="0"/>
    <s v="NUS-NB-PYA-5394"/>
    <s v="TANJUNG_ANN_RELOCATION"/>
    <x v="1"/>
    <x v="0"/>
    <x v="0"/>
    <s v="BALINUSRA"/>
    <s v="Nusa Tenggara Barat"/>
    <s v="Kab. Lombok Tengah"/>
    <n v="6616471"/>
    <d v="2020-11-19T00:00:00"/>
    <m/>
    <n v="41"/>
    <x v="1"/>
    <d v="2020-12-19T00:00:00"/>
    <s v="W51-2020"/>
    <s v="Dec-2020"/>
    <d v="2020-12-30T00:00:00"/>
    <s v="W53-2020"/>
    <s v="Dec-2020"/>
    <d v="2020-12-21T00:00:00"/>
    <x v="47"/>
    <s v="Dec-2020"/>
    <d v="2020-12-21T00:00:00"/>
    <x v="58"/>
    <s v="Dec-2020"/>
    <s v="MW"/>
    <d v="2020-12-04T00:00:00"/>
    <m/>
    <n v="441405833960"/>
    <n v="6.6"/>
    <m/>
    <d v="2020-12-01T00:00:00"/>
    <m/>
    <m/>
    <d v="2020-12-30T00:00:00"/>
    <s v="W53-2020"/>
    <m/>
    <m/>
    <m/>
    <x v="2"/>
    <s v="21.RFI"/>
    <x v="13"/>
    <s v="21.12.20 : aktual SRFI, menunggu konfirmasi dari XL untuk connect PLN (PSB already requested) _x000a_17.12.20 : pondasi BTS ongoing, material ME grounding on delivery -&gt; plan MOS 22 Dec_x000a_14.12.20 : 10.12.20 : material on delivery, paralel langsir material pondasi BTS_x000a_07.12.20 : CME preparation_x000a_03.12.20 : ESR done, proses input stip_x000a_30.11.20 : RNP TNP OK, rejected by civil -&gt; need APD_x000a_26.11.20 : ESR submitted, under RNP review_x000a_19.11.20 : SPK colo release"/>
  </r>
  <r>
    <s v="KOMPUNPAD-BTNAWILIGAR"/>
    <x v="5"/>
    <s v="SKP"/>
    <s v="107°37.42.82'E"/>
    <s v="6°52.56.64'S"/>
    <n v="27"/>
    <s v="90/210/330"/>
    <n v="2020"/>
    <x v="0"/>
    <s v="Jl. Cigadung Raya Tengah, Kel. Cigadung RT.02 RW.06, Kec. Cibeunying Kaler, Kota Bandung Prov. Jawa Barat"/>
    <x v="0"/>
    <s v="JAW-JB-BDG-3985"/>
    <s v="KOMPLEK_UNPAD_CIGADUNG_RELOCATION"/>
    <x v="1"/>
    <x v="0"/>
    <x v="2"/>
    <s v="JABAR"/>
    <s v="Jawa Barat"/>
    <s v="Kota Bandung"/>
    <n v="6616398"/>
    <d v="2020-11-19T00:00:00"/>
    <m/>
    <n v="27"/>
    <x v="4"/>
    <d v="2020-12-19T00:00:00"/>
    <s v="W51-2020"/>
    <s v="Dec-2020"/>
    <d v="2020-12-30T00:00:00"/>
    <s v="W53-2020"/>
    <s v="Dec-2020"/>
    <d v="2020-12-30T00:00:00"/>
    <x v="58"/>
    <s v="Dec-2020"/>
    <d v="2020-12-30T00:00:00"/>
    <x v="59"/>
    <s v="Dec-2020"/>
    <s v="MW"/>
    <d v="2020-12-04T00:00:00"/>
    <m/>
    <s v="535596882982"/>
    <s v="6.6"/>
    <m/>
    <d v="2020-12-01T00:00:00"/>
    <m/>
    <m/>
    <d v="2020-12-16T00:00:00"/>
    <s v="W51-2020"/>
    <m/>
    <m/>
    <m/>
    <x v="2"/>
    <s v="21.RFI"/>
    <x v="13"/>
    <s v="17.12.20 : RFIN sent_x000a_14.12.20 : ME installation_x000a_07.12.20 : pondasi BTS ongoing_x000a_03.12.20 : ESR done, proses input STIP_x000a_30.11.20 : RNP OK, under TNP review_x000a_26.11.20 : ESR submitted, under RNP review_x000a_19.11.20 : SPK colo release"/>
  </r>
  <r>
    <s v="CIGANGSING-RANCASUBANG"/>
    <x v="5"/>
    <s v="TB"/>
    <s v="107°41.14.68'E"/>
    <s v="6°43.39.29'S"/>
    <n v="55"/>
    <s v="90/210/330"/>
    <n v="2020"/>
    <x v="0"/>
    <s v="Jl. Desa Cibitung, Desa Cibitung RT.04 RW.01 Kec. Ciater, Kab. Subang Prov. Jawa Barat"/>
    <x v="0"/>
    <s v="JAW-JB-SNG-3994"/>
    <s v="CIBEUSI_JALAN_CAGAK_RELOCATION"/>
    <x v="1"/>
    <x v="0"/>
    <x v="2"/>
    <s v="JABAR"/>
    <s v="Jawa Barat"/>
    <s v="Kab. Subang"/>
    <n v="6616401"/>
    <d v="2020-11-19T00:00:00"/>
    <m/>
    <n v="25"/>
    <x v="4"/>
    <d v="2020-12-19T00:00:00"/>
    <s v="W51-2020"/>
    <s v="Dec-2020"/>
    <d v="2020-12-30T00:00:00"/>
    <s v="W53-2020"/>
    <s v="Dec-2020"/>
    <d v="2020-12-30T00:00:00"/>
    <x v="58"/>
    <s v="Dec-2020"/>
    <d v="2020-12-30T00:00:00"/>
    <x v="59"/>
    <s v="Dec-2020"/>
    <s v="MW"/>
    <d v="2020-12-04T00:00:00"/>
    <m/>
    <s v="534254095303"/>
    <s v="6.6"/>
    <m/>
    <d v="2020-12-01T00:00:00"/>
    <m/>
    <m/>
    <d v="2020-12-14T00:00:00"/>
    <s v="W51-2020"/>
    <m/>
    <m/>
    <m/>
    <x v="2"/>
    <s v="21.RFI"/>
    <x v="13"/>
    <s v="14.12.20 : RFIN sent_x000a_07.12.20 : pondasi BTS ongoing_x000a_03.12.20 : ESR done, proses input STIP_x000a_30.11.20 : RNP OK, under TNP review_x000a_26.11.20 : ESR submitted, under RNP review_x000a_19.11.20 : SPK colo release"/>
  </r>
  <r>
    <s v="KEDINDING TENGAH"/>
    <x v="5"/>
    <s v="MSI"/>
    <s v="112°46.36.7'E"/>
    <s v="7°13.44.33'S"/>
    <n v="37"/>
    <m/>
    <n v="2020"/>
    <x v="0"/>
    <s v="Jl. Kalimlor Indah Gg. Mangga, Kel.Tanahkali RT.07 RW.03 Kec.Kenjeran, Kota Surabaya Prov.Jawa Timur"/>
    <x v="0"/>
    <s v="JAW-JI-SBY-4378"/>
    <s v="TANAH_KALI_RELOCATION"/>
    <x v="1"/>
    <x v="0"/>
    <x v="0"/>
    <s v="JATIM"/>
    <s v="Jawa Timur"/>
    <s v="Kota Surabaya"/>
    <n v="6616404"/>
    <d v="2020-11-19T00:00:00"/>
    <m/>
    <n v="56"/>
    <x v="1"/>
    <d v="2020-12-19T00:00:00"/>
    <s v="W51-2020"/>
    <s v="Dec-2020"/>
    <d v="2021-01-07T00:00:00"/>
    <s v="W02-2021"/>
    <s v="Jan-2021"/>
    <d v="2021-01-07T00:00:00"/>
    <x v="57"/>
    <s v="Jan-2021"/>
    <d v="2021-01-07T00:00:00"/>
    <x v="57"/>
    <s v="Jan-2021"/>
    <s v="MW"/>
    <d v="2020-12-08T00:00:00"/>
    <m/>
    <n v="511051054878"/>
    <n v="6.6"/>
    <m/>
    <d v="2020-11-30T00:00:00"/>
    <m/>
    <m/>
    <d v="2021-01-14T00:00:00"/>
    <s v="W03-2021"/>
    <m/>
    <m/>
    <m/>
    <x v="2"/>
    <s v="21.RFI"/>
    <x v="13"/>
    <s v="07.01.21 : SRFI_x000a_04.01.21 : 28.12.20 : CME hold, community issue _x000a_21.12.20 : 17.12.20 : CME preparation_x000a_03.12.20 : ESR done_x000a_19.11.20 : SPK colo release"/>
  </r>
  <r>
    <s v="HAURPUGUR"/>
    <x v="5"/>
    <s v="SMI"/>
    <s v="107°47.57.91'E"/>
    <s v="6°59.20.47'S"/>
    <n v="36"/>
    <s v="90/210/330"/>
    <n v="2020"/>
    <x v="0"/>
    <s v="Desa Haurpugur Kp. Bojong Gempol RT.004 RW.04 , Kec. Rancaekek, Kab. Bandung Prov. Jawa Barat"/>
    <x v="0"/>
    <s v="JAW-JB-SOR-3998"/>
    <s v="RANCAEKEK_BANDUNG_RELOCATION"/>
    <x v="1"/>
    <x v="0"/>
    <x v="2"/>
    <s v="JABAR"/>
    <s v="Jawa Barat"/>
    <s v="Kab. Bandung"/>
    <n v="6616431"/>
    <d v="2020-11-16T00:00:00"/>
    <m/>
    <n v="32"/>
    <x v="1"/>
    <d v="2020-12-16T00:00:00"/>
    <s v="W51-2020"/>
    <s v="Dec-2020"/>
    <d v="2020-12-15T00:00:00"/>
    <s v="W51-2020"/>
    <s v="Dec-2020"/>
    <d v="2020-12-30T00:00:00"/>
    <x v="58"/>
    <s v="Dec-2020"/>
    <d v="2020-12-30T00:00:00"/>
    <x v="59"/>
    <s v="Dec-2020"/>
    <s v="MW"/>
    <d v="2020-12-03T00:00:00"/>
    <m/>
    <s v="535331927353"/>
    <s v="6.6"/>
    <m/>
    <d v="2020-11-27T00:00:00"/>
    <m/>
    <m/>
    <d v="2020-12-18T00:00:00"/>
    <s v="W51-2020"/>
    <m/>
    <m/>
    <m/>
    <x v="2"/>
    <s v="21.RFI"/>
    <x v="13"/>
    <s v="21.12.20 : RFIN sent_x000a_17.12.20 : pln connection process_x000a_14.12.20 : ME installation_x000a_07.12.20 : pondasi BTS ongoing_x000a_03.12.20 : CME preparation, plan cme start hari ini_x000a_30.11.20 : ESR done, proses input stip_x000a_26.11.20 : RNP, TNP approved_x000a_23.11.20 : ESR submit, under TNP review_x000a_16.11.20 : SPK colo release"/>
  </r>
  <r>
    <s v="GUNUNGSARI_JATISELA"/>
    <x v="12"/>
    <s v="TB"/>
    <s v="116°4.55.7'null"/>
    <s v="8°32.49.01'S"/>
    <n v="30"/>
    <s v="0/120/240"/>
    <n v="2020"/>
    <x v="0"/>
    <s v="Jl. Merdeka RT 02 Dusun Montong Pace, Desa Jatisela, Kecamatan Gunungsari, Kabupaten Lombok Barat, Propinsi Nusa Tenggara Barat"/>
    <x v="0"/>
    <s v="NUS-NB-GRG-4540"/>
    <s v="GUNUNGSARI_JATISELA"/>
    <x v="0"/>
    <x v="0"/>
    <x v="0"/>
    <s v="BALINUSRA"/>
    <s v="Nusa Tenggara Barat"/>
    <s v="Kab. Lombok Barat"/>
    <n v="6616259"/>
    <d v="2020-09-21T00:00:00"/>
    <m/>
    <n v="143"/>
    <x v="5"/>
    <d v="2021-02-18T00:00:00"/>
    <s v="W08-2021"/>
    <s v="Feb-2021"/>
    <d v="2020-12-15T00:00:00"/>
    <s v="W51-2020"/>
    <s v="Dec-2020"/>
    <d v="2021-02-06T00:00:00"/>
    <x v="53"/>
    <s v="Feb-2021"/>
    <d v="2021-02-08T00:00:00"/>
    <x v="60"/>
    <s v="Feb-2021"/>
    <s v="FO (Change to MW as temp solution)"/>
    <d v="2021-01-18T00:00:00"/>
    <m/>
    <s v="441503241822_x000a_"/>
    <n v="6.6"/>
    <m/>
    <d v="2020-11-19T00:00:00"/>
    <m/>
    <m/>
    <d v="2021-02-11T00:00:00"/>
    <s v="W07-2021"/>
    <m/>
    <m/>
    <m/>
    <x v="2"/>
    <s v="21.RFI"/>
    <x v="13"/>
    <s v="08.02.21 : PLN connected, prepare RFIN_x000a_21.01.21 : PSB released, PLN connection OG_x000a_14.12.20 : SRFIN sent_x000a_10.12.20 : SRFI_x000a_07.12.20 : erection done, ME installation_x000a_30.11.20 : erection ongoing_x000a_26.11.20 : prepare erection_x000a_23.11.20 : pondasi ongoing_x000a_12.09.20 : start galian_x000a_09.11.20 : 05.11.20 : 02.11.20 : 29.10.20 : 26.10.20 : rekom done, 28 Oct akan dilakukan survey perijinan untuk start CME _x000a_22.10.20 : 19.10.20 : 15.10.20 : on going realisasi IW dan proses rekom, plan rekom done 19 oct. Pararel proses request GDL material tower. Estimasi w4 okt atau w1 nov start CME (material sdh on site)_x000a_12.10.20 : 08.10.20 : 05.10.20 : plan realisasi dan rekom done di W2 oct, soiltest done, proses design APD_x000a_01.10.20 : IW clear, proses eskalasi biaya sitac dan prepare proses realisasi IW_x000a_28.09.20 : IW on going_x000a_21.09.20 : SPK B2S REACTIVATION Release, Reaktivasi site dengan release new SPK B2S, use old STIP_x000a_"/>
  </r>
  <r>
    <s v="SEIRAMPAH PEMATANG GANJANG"/>
    <x v="12"/>
    <s v="TB"/>
    <n v="99.123750000000001"/>
    <n v="3.4630529999999999"/>
    <n v="50"/>
    <s v="130/240/330"/>
    <n v="2020"/>
    <x v="0"/>
    <s v="DUSUN IV DESA PEMATANG GANJANG KECAMATAN SEI RAMPAH KABUPATEN SERDANG BEDAGAI"/>
    <x v="0"/>
    <s v="SUM-SU-SRH-2223"/>
    <s v="SEIRAMPAH PEMATANG GANJANG"/>
    <x v="0"/>
    <x v="0"/>
    <x v="1"/>
    <s v="SUMBAGUT"/>
    <s v="Sumatera Utara"/>
    <s v="SERDANG BEDAGAI"/>
    <n v="6614769"/>
    <d v="2020-06-23T00:00:00"/>
    <m/>
    <n v="144"/>
    <x v="5"/>
    <d v="2020-11-20T00:00:00"/>
    <s v="W47-2020"/>
    <s v="Nov-2020"/>
    <d v="2020-11-19T00:00:00"/>
    <s v="W47-2020"/>
    <s v="Nov-2020"/>
    <d v="2020-11-19T00:00:00"/>
    <x v="56"/>
    <s v="Nov-2020"/>
    <d v="2020-11-19T00:00:00"/>
    <x v="61"/>
    <s v="Nov-2020"/>
    <s v="MW"/>
    <d v="2020-10-01T00:00:00"/>
    <m/>
    <n v="126160702674"/>
    <n v="6.6"/>
    <m/>
    <d v="2020-11-19T00:00:00"/>
    <m/>
    <m/>
    <d v="2020-11-14T00:00:00"/>
    <s v="W46-2020"/>
    <m/>
    <m/>
    <m/>
    <x v="2"/>
    <s v="21.RFI"/>
    <x v="13"/>
    <s v="16.11.20 : RFIN sent_x000a_12.11.20 : erection done, aktual SRFI_x000a_09.11.20 : 05.11.20 : 02.11.20 : erection ongoing _x000a_29.10.20 : 26.10.20 : 22.10.20 : 19.10.20 : 15.10.20 : 12.10.20 : 08.10.20 : rebarring_x000a_05.10.20 : 01.10.20 : cerucuk on going_x000a_21.09.20 : bouwplank, proses delivery cerucuk 1000 pcs_x000a_14.09.20 : land clearing, kondisi lahan rawa, proses delivery cerucuk 1000 pcs_x000a_07.09.20 : 03.09.20 : 31.08.20 : 27.08.20 : menunggu jadwal survey dan resi IMB release, plan start CME setelah survey done_x000a_24.08.20 : 13.08.20 : proses perijinan_x000a_10.08.20 : 06.08.20 : 03.08.20 : rekom done, proses perijinan_x000a_30.07.20 : target rekom done 30 Jul_x000a_27.07.20 : proses rekom camat_x000a_23.07.20 : 16.07.20 : kandidat A TNP approved MW height 45m dia 0.6m, IW clear, proses eskalasi sitac_x000a_13.07.20 : 09.07.20 : kandidat A koordinat 99.12371, 3.46285 dengan RF 50m approved by RNP 3 Juli 2020, menunggu review TX_x000a_02.07.20 : 29.06.20 : hunting_x000a_23.06.20 : SPK Release 23 jun 20"/>
  </r>
  <r>
    <s v="BAROKOBAROKO"/>
    <x v="12"/>
    <s v="TB"/>
    <s v="119°48.24.09'null"/>
    <s v="3°18.28.5'S"/>
    <n v="50"/>
    <s v="10/160/280"/>
    <n v="2020"/>
    <x v="0"/>
    <s v="DUSUN SITARRU, RT/RW. 000/000, DESA BAROKO, KECAMATAN BAROKO, KABUPATEN ENREKANG, PROVINSI SULAWESI SELATAN."/>
    <x v="0"/>
    <s v="SUL-SN-ENR-1369"/>
    <s v="BAROKOBAROKO"/>
    <x v="0"/>
    <x v="0"/>
    <x v="0"/>
    <s v="SULAWESI"/>
    <s v="Sulawesi Selatan"/>
    <s v="Kab. Enrekang"/>
    <n v="6616252"/>
    <d v="2020-09-21T00:00:00"/>
    <m/>
    <n v="105"/>
    <x v="3"/>
    <d v="2021-02-18T00:00:00"/>
    <s v="W08-2021"/>
    <s v="Feb-2021"/>
    <d v="2021-01-18T00:00:00"/>
    <s v="W04-2021"/>
    <s v="Jan-2021"/>
    <d v="2020-12-25T00:00:00"/>
    <x v="47"/>
    <s v="Dec-2020"/>
    <d v="2021-01-05T00:00:00"/>
    <x v="57"/>
    <s v="Jan-2021"/>
    <s v="MW"/>
    <d v="2020-11-12T00:00:00"/>
    <m/>
    <n v="324500289881"/>
    <n v="6.6"/>
    <m/>
    <d v="2020-11-18T00:00:00"/>
    <m/>
    <m/>
    <d v="2021-01-04T00:00:00"/>
    <s v="W02-2021"/>
    <m/>
    <m/>
    <m/>
    <x v="2"/>
    <s v="21.RFI"/>
    <x v="13"/>
    <s v="07.01.21 : RFIN sent_x000a_04.01.21 : plan hari ini announce RFI_x000a_21.12.20 : PLN permanent done, collecting doc RFIN_x000a_07.12.20 : erection done, PLN connected_x000a_03.11.20 : 30.11.20 : start erection, target erection selesai 7 Dec_x000a_26.11.20 : pouring done, persiapan erection_x000a_23.11.20 : 19.11.20 : rebaring, menunggu material angkur on site (estimasi tiba hari ini)_x000a_16.11.20 : excavation done, lantai kerja ongoing_x000a_12.09.20 : RFC, start CME 14 Nov_x000a_09.11.20 : RF OK, rekom done, APD ongoing_x000a_05.11.20 : kand C failed , submit kandidat D under RNP review_x000a_02.11.20 : 29.10.20 : 26.10.20 : IW clear, proses rekom lurah _x000a_22.10.20 : kand C RF OK 50m, status IW clear, proses review TNP_x000a_19.10.20 : kand B IW failed, submit kand C under RNP review_x000a_15.10.20 : IW ongoing_x000a_12.10.20 : kand B RF TX OK, IW ongoing_x000a_08.10.20 : submit kand B, under RNP review_x000a_05.10.20 : proses rehunting kand baru, isu high CAPEX jika menggunakan tower 72_x000a_01.10.20 : kand A RF OK 50m, dari sisi TNP terdapat issue di ketinggian 52m not loss -&gt; TNP request tinggi tower 72m_x000a_"/>
  </r>
  <r>
    <s v="SUKOREJO_TANJUNGSARI"/>
    <x v="12"/>
    <s v="TB"/>
    <n v="112.13956"/>
    <n v="-8.08338"/>
    <n v="50"/>
    <s v="125/230/340"/>
    <n v="2020"/>
    <x v="0"/>
    <s v="Jl. Kali Sampit RT.004 RW.005, Kel. Tanjungsari, Kec. Sukorejo, Kota Blitar , Jawa Timur"/>
    <x v="0"/>
    <s v="JAW-JI-BLT-1911"/>
    <s v="SUKOREJO_TANJUNGSARI"/>
    <x v="0"/>
    <x v="0"/>
    <x v="0"/>
    <s v="JATIM"/>
    <s v="Jawa Timur"/>
    <s v="KOTA BLITAR"/>
    <n v="6614889"/>
    <d v="2020-07-14T00:00:00"/>
    <m/>
    <n v="245"/>
    <x v="0"/>
    <d v="2020-12-11T00:00:00"/>
    <s v="W50-2020"/>
    <s v="Dec-2020"/>
    <d v="2020-12-10T00:00:00"/>
    <s v="W50-2020"/>
    <s v="Dec-2020"/>
    <d v="2021-02-06T00:00:00"/>
    <x v="53"/>
    <s v="Feb-2021"/>
    <d v="2021-03-29T00:00:00"/>
    <x v="53"/>
    <s v="Mar-2021"/>
    <s v="FO (Change to MW as temp solution)"/>
    <d v="2021-01-18T00:00:00"/>
    <m/>
    <n v="514021910138"/>
    <n v="6.6"/>
    <m/>
    <d v="2020-11-11T00:00:00"/>
    <m/>
    <m/>
    <d v="2021-03-16T00:00:00"/>
    <s v="W12-2021"/>
    <m/>
    <m/>
    <m/>
    <x v="2"/>
    <s v="21.RFI"/>
    <x v="13"/>
    <s v="15.03.21 : 08.03.21 : MoM 04/3, OG perluasan jaringan, revise RFI plan 29/3_x000a_18.02.21 : PLN connection daya 23 kVA, setelah 1 bulan di downgrade 6.6 kVA_x000a_26.01.21 : survey done, need perluasan jaringan (penambahan 2 tiang)_x000a_21.01.21 : PSB released, PLN connection OG_x000a_19.11.20 : SRFIN sent_x000a_16.12.20 : aktual SRFI_x000a_12.11.20 : ME ongoing_x000a_09.11.20 : 05.11.20 : erection ongoing_x000a_02.11.20 : pondasi ongoing_x000a_29.10.20 : 22.10.20 : bouwplank, prepare start CME_x000a_19.10.20 : rekom lurah camat done, RFC_x000a_15.10.20 : rekom dan perijinan done, proses review design kamuflase tower 52m_x000a_12.10.20 : rekom lurah done, plan rekom camat 12 Oct_x000a_08.10.20 : plan rekom camat dan rekom lurah clear hari ini_x000a_05.10.20 : menunggu terbit rekom PU, plan minggu ini_x000a_01.10.20 : 28.09.20 : plan sign Kelengkapan doc SKRK hari jumat, sekaligus IP dr PU, setelah IP release dilanjutkan proses sign lurah krn untuk Kota blitar, setingkat kelurahan dan kecamatan sign kelengkapan dokument after sign dr PU, _x000a_24.09.20 : 21.09.20 : rekom PUPR done, ongoing rekom camat_x000a_17.09.20 : plan rekom PUPR done 18 Sep_x000a_14.09.20 : 10.09.20 : IW CLEAR, masih menunggu feedback rekom PUPR_x000a_07.09.20 : 03.09.20 : 31.08.20 : IW ongoing, paralel menunggu rekom PUPR_x000a_27.08.20 : kand A RF 50m OK, TNP OK -&gt; MW 50m/0.6, IW ongoing_x000a_24.08.20 : submit kandidat A (112.135278, -8.083089) outSAR karena issue perwali Kota Blitar, under RNP review_x000a_17.08.20 : 13.08.20 : need eskalasi RND terkait isu perwali (jarak antar menara), PU belum setuju dengan NOM, koordinasi permintaan arahan dari PU minggu ini._x000a_13.08.20 : 10.08.20 : 06.08.20 : need approval perluasaan SAR karena titik NOM berada di kawasan padat penduduk (tidak mendapat izin PUPR Blitar) dan dekat tower existing dgn jarak 24m  dr NOM (ISSUE PERWALI BLITAR - Jarak antar Menara memiliki kecukupan jarak udara minimal 500m dari menara eksisting )_x000a_03.08.20 : 30.07.20 : 27.07.20 : 23.07.20 : hunting"/>
  </r>
  <r>
    <s v="SIALLAGAN - PINDARAYA"/>
    <x v="12"/>
    <s v="TB"/>
    <n v="98.841586000000007"/>
    <n v="2.6661260000000002"/>
    <n v="40"/>
    <s v="150/220/320"/>
    <n v="2020"/>
    <x v="0"/>
    <s v="Dusun III Desa Siallagan Pindaraya Kec. Simanindo Kab. Samosir Prov. Sumatera Utara "/>
    <x v="0"/>
    <s v="SUM-SU-PRR-2117"/>
    <s v="SIALLAGAN - PINDARAYA"/>
    <x v="0"/>
    <x v="0"/>
    <x v="1"/>
    <s v="SUMBAGUT"/>
    <s v="Kep. Bangka Belitung"/>
    <s v="KAB. SAMOSIR"/>
    <n v="6614554"/>
    <d v="2020-03-13T00:00:00"/>
    <m/>
    <n v="262"/>
    <x v="0"/>
    <d v="2020-08-10T00:00:00"/>
    <s v="W33-2020"/>
    <s v="Aug-2020"/>
    <d v="2020-07-29T00:00:00"/>
    <s v="W31-2020"/>
    <s v="Jul-2020"/>
    <d v="2020-07-31T00:00:00"/>
    <x v="50"/>
    <s v="Jul-2020"/>
    <d v="2020-11-30T00:00:00"/>
    <x v="8"/>
    <s v="Nov-2020"/>
    <s v="MW"/>
    <d v="2020-10-27T00:00:00"/>
    <m/>
    <n v="121180346467"/>
    <n v="6.6"/>
    <m/>
    <d v="2020-11-06T00:00:00"/>
    <m/>
    <m/>
    <d v="2020-11-30T00:00:00"/>
    <s v="W49-2020"/>
    <m/>
    <m/>
    <m/>
    <x v="2"/>
    <s v="21.RFI"/>
    <x v="13"/>
    <s v="03.12.20 : RFIN sent_x000a_30.11.20 : target connect PLN hari ini_x000a_19.11.20 : erection done, proses connect PLN dan finishing site_x000a_16.11.20 : erection ongoing_x000a_09.11.20 : rebaring, plan pouring 9 Nov _x000a_05.11.20 : 02.11.20 : 29.10.20 : 26.10.20 : lantai kerja ongoing_x000a_22.10.20 : 19.10.20 : rebaring_x000a_15.10.20 : 12.10.20 : 08.10.20 : start excavation_x000a_05.10.20 : 24.09.20 : soiltes done, proses perijinan_x000a_21.09.20 : 17.09.20 : 14.09.20 : rekom camat done, proses design pack / APD_x000a_10.09.20 : proses legalitas lahan untuk lanjut realisasi IW_x000a_07.09.20 : 03.09.20 : 31.08.20 : 27.08.20 : plan start CME W2 sep_x000a_27.08.20 : proses eskalasi sitac done, proses realisasi IW, paralel waiting approval TNP CAA_x000a_24.08.20 : IW clear, proses eskalasi biaya sitac_x000a_13.08.20 :  IW di kandidat A yang bergeser ada 15 kk. terdapat 2 kk yg masih belum setuju dan sedang di nego habis..termasuk salah satunya ex wakapolda dan warga keturunan. target tgl 18  agustus 20_x000a_10.08.20 : kandidat L NOK, memaksimalkan IW di kandidat A (tower SST 62), follow up iw di kandidat A tinggal 4 kk. termasuk salah satunya polisi dan dokter, plan IW clear 15 Aug_x000a_06.08.20 : kandidat A dgn propose tower 62 gagal IW, submit kandidat baru (cand L 98.84141 2.67512) under RNP review_x000a_03.08.20 : 30.07.20 : 27.07.20 : IW on going_x000a_23.07.20 : kembali ke kandidat A dengan menambah tinggi tower menjadi SST 62, proses IW On Going_x000a_13.07.20 : IW on going tower 52m_x000a_09.07.20 : XL tetap prefer propose di bukit (no access dan no existing PLN) atau di kand A dengan tower 62m_x000a_02.07.20 : 29.06.20 : rehunting, hard sitac karena berada di daerah wisata dan warga menolak, cand yg diiinginkan XL berada di atas bukit, tidak ada jaringan PLN dan legalitas lahannya tidak jelas, Kand yg di ajukan TBG not OK by XL karena 1 sector terhalang bukit. Prepare JR terkait kand yg di inginkan XL (Bukit) dan propose re-NOM_x000a_25.06.20 : need konfirmasi/kirim email lagi_x000a_25.06.20 : 22.06.20 : re-validasi kandidat A NOK, need re-NOM / arahan RND XL _x000a_18.06.20 : email propose kandidat_x000a_17.06.20 : proses pengajuan ulang kandidat A (RNP Not OK), IW kondusif  _x000a_15.06.20 : 11.06.20 : kandidat sudah ada, IW 50 %, ada isu ketinggian tower &gt; 52m karena ada obstacle bukit sekitar 50m, NOM berada di area wisata + sectoral blocking, _x000a_08.06.20 : 04.06.20 : 02.06.20 : arahan rehunting XL berada di bukit dan tidak ada PLN, plan besok 3 juni join survey dengan mitra (internal TBG)_x000a_01.06.20 : proses rehunting, plan submit kand minggu ini_x000a_28.05.20 : rehunting, gagal IW_x000a_25.05.20 : IW on going_x000a_14.05.20 : 08.05.20 : proses izin warga on going_x000a_30.04.20 : gagal izin warga dan proses survey _x000a_23.04.20 : 16.04.20 : arahan dari XL di titik baru dengan tinggi tower 52m, validasi done, IW on going_x000a_09.04.20 : IW OG, plan IW clear 12 Apr_x000a_02.04.20 : rehunting, kandidat A dan B di reject dan diarahkan ke bukit..proses survey_x000a_25.03.20 : hunting_x000a_"/>
  </r>
  <r>
    <s v="KEPANJEN_KIDUL_KEPANJENKIDUL"/>
    <x v="12"/>
    <s v="TB"/>
    <s v="112°10.3.14'null"/>
    <s v="8°6.7.83'S"/>
    <n v="30"/>
    <s v="50/140/280"/>
    <n v="2020"/>
    <x v="0"/>
    <s v="Jl. Sumatra, Kel.Sananwetan RT.001 RW.013 Kec.Sananwetan, Kota Blitar Prov.Jawa Timur"/>
    <x v="0"/>
    <s v="JAW-JI-BLT-1913"/>
    <s v="KEPANJEN_KIDUL_KEPANJENKIDUL"/>
    <x v="0"/>
    <x v="0"/>
    <x v="0"/>
    <s v="JATIM"/>
    <s v="Jawa Timur"/>
    <s v="Kota Blitar"/>
    <n v="6616155"/>
    <d v="2020-08-31T00:00:00"/>
    <m/>
    <n v="99"/>
    <x v="3"/>
    <d v="2021-01-28T00:00:00"/>
    <s v="W05-2021"/>
    <s v="Jan-2021"/>
    <d v="2020-10-30T00:00:00"/>
    <s v="W44-2020"/>
    <s v="Oct-2020"/>
    <d v="2020-10-30T00:00:00"/>
    <x v="59"/>
    <s v="Oct-2020"/>
    <d v="2020-12-07T00:00:00"/>
    <x v="62"/>
    <s v="Dec-2020"/>
    <s v="MW"/>
    <d v="2020-11-12T00:00:00"/>
    <m/>
    <n v="514021901285"/>
    <n v="13.2"/>
    <m/>
    <d v="2020-11-02T00:00:00"/>
    <m/>
    <m/>
    <d v="2020-12-08T00:00:00"/>
    <s v="W50-2020"/>
    <m/>
    <m/>
    <m/>
    <x v="2"/>
    <s v="21.RFI"/>
    <x v="13"/>
    <s v="10.12.20 : RFIN sent_x000a_07.12.20 : PLN connected, prepare RFIN_x000a_26.11.20 : proses PLN connection, menunggu no register release_x000a_23.11.20 : 19.11.20 : erection ongoing_x000a_16.11.20 : prepare start erection_x000a_12.11.20 : pondasi done, curring time_x000a_09.11.20 : 05.11.20 : lantai kerja ongoing_x000a_02.11.20 : 29.10.20 : galian_x000a_26.10.20 : start CME_x000a_22.10.20 : prepare CME , plan start 26 Oct_x000a_19.10.20 : RFC, rekom lurah camat done_x000a_15.10.20 : rekom PU dan PTSP done, soiltest done, proses review design tower kamuflase 36m_x000a_12.10.20 : plan minggu depan follow up ke instansi terkait (PU dan PTSP)_x000a_08.10.20 : 05.10.20 : proses review desain tower kamuflase dgn tinggi 36m oleh PU dan PTSP _x000a_01.10.20 : realisasi IW done, proses submit design tower kamuflase_x000a_28.09.20 : IW on going_x000a_24.09.20 : aktual proses APD, review TNP OK kand C, H: 36 0.6 266.41 per 23 sep_x000a_23.09.20 : submit review TNP Kand C propose penurunan tinggi tower (SST 42 menjadi SST 36)_x000a_21.09.20 : 17.09.20 : plan start CME minggu depan_x000a_11.09.20 : RND ok candidate C, tower 42, _x000a_10.09.20 : proses rehunting_x000a_07.09.20 : 03.09.20 : Review RND kand too far from NOM karena Perwali jarak antar menara, need submit JR &amp; Perwali ke RND"/>
  </r>
  <r>
    <s v="PERK.PADANG HALABAN"/>
    <x v="12"/>
    <s v="TB"/>
    <n v="99.873160999999996"/>
    <n v="2.3067470000000001"/>
    <n v="60"/>
    <s v="90/175/350"/>
    <n v="2020"/>
    <x v="0"/>
    <s v="DESA AEK HITETORAS KECAMATAN MARBAU KABUPATEN LABUHANBATU UTARA PROVINSI SUMATERA UTARA"/>
    <x v="0"/>
    <s v="SUM-SU-AKK-2140"/>
    <s v="PERK.PADANG HALABAN"/>
    <x v="0"/>
    <x v="0"/>
    <x v="1"/>
    <s v="SUMBAGUT"/>
    <s v="Sumatera Utara"/>
    <s v="KAB. LABUHAN BATU UT"/>
    <n v="6614816"/>
    <d v="2020-07-01T00:00:00"/>
    <m/>
    <n v="133"/>
    <x v="5"/>
    <d v="2020-11-28T00:00:00"/>
    <s v="W48-2020"/>
    <s v="Nov-2020"/>
    <d v="2020-11-27T00:00:00"/>
    <s v="W48-2020"/>
    <s v="Nov-2020"/>
    <d v="2020-11-27T00:00:00"/>
    <x v="49"/>
    <s v="Nov-2020"/>
    <d v="2020-11-27T00:00:00"/>
    <x v="56"/>
    <s v="Nov-2020"/>
    <s v="MW"/>
    <d v="2020-10-01T00:00:00"/>
    <m/>
    <n v="125140369472"/>
    <n v="6.6"/>
    <m/>
    <d v="2020-10-22T00:00:00"/>
    <m/>
    <m/>
    <d v="2020-11-11T00:00:00"/>
    <s v="W46-2020"/>
    <m/>
    <m/>
    <m/>
    <x v="2"/>
    <s v="21.RFI"/>
    <x v="13"/>
    <s v="12.11.20 : RFIN sent_x000a_09.11.20 : 05.11.20 : 02.11.20 :29.10.20 : 26.10.20 : isu penambahan tiang dan tarikan jaringan PLN_x000a_22.10.20 : 19.10.20 : erection ongoing _x000a_15.10.20 : 12.10.20 : 09.10.20 : cor done, curingtime_x000a_08.10.20 : on going bekisting dan prepare for pouring concrete, plan pouring paling lambat sabtu 10 oct_x000a_05.10.20 : rebarring_x000a_28.09.20 : borepile done, on going cerucuk_x000a_21.09.20 : resi IMB done, on going borepile_x000a_14.09.20 : 07.09.20 : 03.09.20 : 31.08.20 : proses perijinan_x000a_27.08.20 : rekom Camat done, proses perijinan_x000a_24.08.20 : 13.08.20 : 10.08.20 : 06.08.20 : proses negosiasi harga IMB_x000a_03.08.20 : 30.07.20 : 27.07.20 : 23.07.20 : IW Clear, proses eskalasi harga_x000a_20.07.20 : 16.07.20 : kandidat A TNP approved MW height 57m dia 1.2m, IW ongoing_x000a_16.07.20 : kandidat A TNP approved MW height 57m dia 1.2m, IW ongoing_x000a_13.07.20 : 10.07.20 : submit TNP review_x000a_09.07.20 : submit 8 Juli kandidat A koordinat 99.87314, 2.3067 propose SST 52, waiting RF Validation_x000a_01.07.20 : SPK release"/>
  </r>
  <r>
    <s v="PADANG LAWEH_TARAB"/>
    <x v="12"/>
    <s v="TB"/>
    <n v="100.540781"/>
    <n v="-0.42227900000000002"/>
    <n v="50"/>
    <s v="30/120/240"/>
    <n v="2020"/>
    <x v="0"/>
    <s v="Jalan Raya Padang Laweh Jorong Padang Laweh Baruah Nagari Padang Laweh Kecamatan Sungai Tarab Kabupaten Tanah Datar - Sumatera Barat"/>
    <x v="0"/>
    <s v="SUM-SB-BSK-0806"/>
    <s v="PADANG LAWEH_TARAB"/>
    <x v="0"/>
    <x v="0"/>
    <x v="1"/>
    <s v="SUMBAGTENG"/>
    <s v="Sumatera Barat"/>
    <s v="KAB. TANAH DATAR"/>
    <n v="6614769"/>
    <d v="2020-06-23T00:00:00"/>
    <m/>
    <n v="183"/>
    <x v="0"/>
    <d v="2020-11-20T00:00:00"/>
    <s v="W47-2020"/>
    <s v="Nov-2020"/>
    <d v="2020-11-19T00:00:00"/>
    <s v="W47-2020"/>
    <s v="Nov-2020"/>
    <d v="2020-11-19T00:00:00"/>
    <x v="56"/>
    <s v="Nov-2020"/>
    <d v="2020-12-15T00:00:00"/>
    <x v="9"/>
    <s v="Dec-2020"/>
    <s v="MW"/>
    <d v="2020-10-06T00:00:00"/>
    <m/>
    <n v="134510159267"/>
    <n v="6.6"/>
    <m/>
    <d v="2020-10-22T00:00:00"/>
    <m/>
    <m/>
    <d v="2020-12-23T00:00:00"/>
    <s v="W52-2020"/>
    <m/>
    <m/>
    <m/>
    <x v="2"/>
    <s v="21.RFI"/>
    <x v="13"/>
    <s v="28.12.20 : RFIN sent_x000a_21.12.20 : plan RFIN announce 22 Dec_x000a_17.12.20 : plan connect PLN 17 Dec_x000a_14.12.20 : 10.12.20 : PLN connection process_x000a_07.12.20 : ME installation_x000a_03.12.20 : erection tower done, minus tray dan tangga plan _x000a_26.11.20 : erection section 6 (kendala curah hujan tinggi)_x000a_23.11.20 : erection ongoing_x000a_19.11.20 : prepare start erection_x000a_16.11.20 : backfill ongoing_x000a_12.11.20 : curring time_x000a_09.11.20 : pouring done_x000a_05.11.20 : curring time_x000a_02.11.20 : plan pouring start 4 Nov_x000a_29.10.20 : 26.10.20 : 22.10.20 : Galian done, lean concrete OG_x000a_19.10.20 : proses galian_x000a_15.10.20 : 12.10.20 : 08.10.20 : 05.10.20 : land clearing &amp; bouwplank_x000a_01.10.20 : plan start CME 3 oct 20_x000a_28.09.20 : 21.09.20 : 07.09.20 : 03.09.20 : proses perijinan_x000a_31.08.20 : rekom done, submit berkas perijinan_x000a_27.08.20 : 24.08.20 : 17.08.20 : proses eskalasi sitac, on going proses rekom_x000a_13.08.20 : IW Done, proses rekom ongoing_x000a_10.08.20 : kandidat B TX OK, MW height 50m/0.6, IW ongoing_x000a_06.08.20 : kembali ke kandidat B, confirm provide tower SST 62, proses re-validasi TNP _x000a_03.08.20 : 30.07.20 : kandidat baru (B) NOK karena too far from NOM, RND request tower SST 62 , need arahan hunting_x000a_27.07.20 : IW failed, rehunting_x000a_23.07.20 : Kandidat A TNP OK dengan MW 50m/0.6m_x000a_20.07.20 : kandidat A RNP OK dengan RF 50m, waiting TNP review_x000a_16.07.20 : Ok candidate A, tower 52_x000a_13.07.20 : 13 jul submit kandidat A koordinat 100.53986, -0.4224 propose SST 52, menunggu review RNP_x000a_13.07.20 : plan submit kand hari ini_x000a_09.07.20 : on going hunting, plan submit kand minggu ini atau senin depan_x000a_02.07.20 : 29.06.20 : hunting_x000a_23.06.20 : SPK Release 23 jun 20"/>
  </r>
  <r>
    <s v="BALAI GADANG_PAYAKUMBUH"/>
    <x v="12"/>
    <s v="TB"/>
    <n v="100.64161"/>
    <n v="-0.21809999999999999"/>
    <n v="30"/>
    <s v="40/200/300"/>
    <n v="2020"/>
    <x v="0"/>
    <s v="Jln. Jend. Sudirman RT.002 RW.001 Kelurahan Balai Tangah Koto, Kecamatan Payakumbuh Utara, Kota Payakumbuh - Sumbar"/>
    <x v="0"/>
    <s v="SUM-SB-PYH-0835"/>
    <s v="BALAI GADANG_PAYAKUMBUH"/>
    <x v="0"/>
    <x v="0"/>
    <x v="1"/>
    <s v="SUMBAGTENG"/>
    <s v="Sumatera Barat"/>
    <s v="KOTA PAYAKUMBUH"/>
    <n v="6614769"/>
    <d v="2020-06-23T00:00:00"/>
    <m/>
    <n v="181"/>
    <x v="0"/>
    <d v="2020-11-20T00:00:00"/>
    <s v="W47-2020"/>
    <s v="Nov-2020"/>
    <d v="2020-11-19T00:00:00"/>
    <s v="W47-2020"/>
    <s v="Nov-2020"/>
    <d v="2020-11-19T00:00:00"/>
    <x v="56"/>
    <s v="Nov-2020"/>
    <d v="2020-12-12T00:00:00"/>
    <x v="62"/>
    <s v="Dec-2020"/>
    <s v="MW"/>
    <d v="2020-10-06T00:00:00"/>
    <m/>
    <n v="134520295576"/>
    <n v="6.6"/>
    <m/>
    <d v="2020-10-22T00:00:00"/>
    <m/>
    <m/>
    <d v="2020-12-21T00:00:00"/>
    <s v="W52-2020"/>
    <m/>
    <m/>
    <m/>
    <x v="2"/>
    <s v="21.RFI"/>
    <x v="13"/>
    <s v="21.12.20 : plan hari ini announce RFIN_x000a_17.12.20 : 14.12.20 : PLN connected, finishing site, proses collect doc RFIN_x000a__x000a_10.12.20 : survey PLN done, target RFI 12 Dec_x000a_03.12.20 : erection done, ME ongoing, BP PLN done _x000a_30.11.20 : 26.11.20 : erection ongoing_x000a_23.11.20 : pouring ongoing, material on site_x000a_19.11.20 : 16.11.20 : 12.11.20 : rebaring_x000a_09.11.20 : plan pouring start 10 Nov_x000a_05.11.20 : 02.11.20 : proses galian, plan pouring start 4 Nov_x000a_29.10.20 : 26.10.20 : 22.10.20 : Land clearing, penyedotan kolam ikan (masuk areal galian)_x000a_19.10.20 : prepare start CME_x000a_15.10.20 : 12.10.20 : 08.10.20 : 05.10.20 : kota payakumbuh, CME start menunggu proses perijinan_x000a_01.10.20 : expose DLH lanjut survey, plan lusa Go CME_x000a_28.09.20 : 21.09.20 : 07.09.20 : 03.09.20 : rekom camat done, prepare doc perijinan_x000a_31.08.20 : rekom ongoing_x000a_27.08.20 : 24.08.20 : 17.08.20 : IW clear, proses eskalasi biaya sitac_x000a_13.08.20 : IW ongoing minus 2kk, plan IW clear minggu ini _x000a_10.08.20 : IW clear, proses eskalasi CAPEX_x000a_06.08.20 : IW ongoing kandidat B_x000a_30.07.20 : kandidat B (koordinat 100.64189, -0.21809) reviewed by RNP OK -&gt; RF 30m, TNP OK -&gt; MW height 30m/0.6_x000a_27.07.20 : 24.07.20 : Kandidat A Failed, propose new kandidat in SAR, warga radius anggota kaum. target besok 27/7 validasi kandidat23.07.20 : kandidat A TNP OK dengan MW height 30m/0.6m_x000a_20.07.20 : kandidat A RNP approved dengan RF 30m, waiting TNP review_x000a_16.07.20 :  Ok candidate A, tower 32_x000a_13.07.20 : 13 jul submit kandidat A koordinat 100.64235, -0.21841 propose SST 52, menunggu review RNP_x000a_13.07.20 : plan submit kand hari ini_x000a_09.07.20 : on going hunting, plan submit kand minggu ini atau senin depan_x000a_02.07.20 : 29.06.20 : hunting_x000a_23.06.20 : SPK Release 23 jun 20"/>
  </r>
  <r>
    <s v="ASAM JAWA_TORGAMBA"/>
    <x v="12"/>
    <s v="TB"/>
    <n v="100.174661"/>
    <n v="1.8740349999999999"/>
    <n v="50"/>
    <s v="35/145/310"/>
    <n v="2020"/>
    <x v="0"/>
    <s v=" Dusun Sumberjo I Desa Persiapan Sumberjo Kecamatan Torgamba Kabupaten LabuhanBatu Selatan Prov.Sumatera Utara"/>
    <x v="0"/>
    <s v="SUM-SU-KPI-2143"/>
    <s v="ASAM JAWA_TORGAMBA"/>
    <x v="0"/>
    <x v="0"/>
    <x v="1"/>
    <s v="SUMBAGUT"/>
    <s v="Kep. Bangka Belitung"/>
    <s v="KAB. LABUHAN BATU SE"/>
    <n v="6614769"/>
    <d v="2020-06-23T00:00:00"/>
    <m/>
    <n v="141"/>
    <x v="5"/>
    <d v="2020-11-20T00:00:00"/>
    <s v="W47-2020"/>
    <s v="Nov-2020"/>
    <d v="2020-11-19T00:00:00"/>
    <s v="W47-2020"/>
    <s v="Nov-2020"/>
    <d v="2020-11-19T00:00:00"/>
    <x v="56"/>
    <s v="Nov-2020"/>
    <d v="2020-11-25T00:00:00"/>
    <x v="56"/>
    <s v="Nov-2020"/>
    <s v="MW"/>
    <d v="2020-10-06T00:00:00"/>
    <m/>
    <n v="125100663178"/>
    <n v="6.6"/>
    <m/>
    <d v="2020-10-22T00:00:00"/>
    <m/>
    <m/>
    <d v="2020-11-11T00:00:00"/>
    <s v="W46-2020"/>
    <m/>
    <m/>
    <m/>
    <x v="2"/>
    <s v="21.RFI"/>
    <x v="13"/>
    <s v="12.11.20 : RFIN sent_x000a_09.11.20 : 05.11.20 : 02.11.20 : 29.10.20 : 26.10.20 : curring time, pekerjaan pagar dan ME ongoing_x000a_22.10.20 : 19.10.20 : erection ongoing_x000a_15.10.20 : 12.10.20 : 08.10.20 : on going bekisting dan prepare for pouring concrete, plan pouring paling lambat sabtu 10 oct_x000a_05.10.20 : rebarring_x000a_21.09.20 : resi IMB done, proses perijinan_x000a_14.09.20 : 07.09.20 : 03.09.20 : 31.08.20 : rekom done, proses perijinan_x000a_27.08.20 : proses eskalasi sitac approved, rekom lurah done, on going rekom camat_x000a_24.08.20 : proses eskalasi biaya sitac, paralel rekom on going_x000a_17.08.20 : IW clear, proses rekom on going_x000a_13.08.20 : TNP OK, iw kurang 1 kk lg,  target 14 agustus 20_x000a_11.08.20 : TNP review, 10.08.20 : kandidat D RF OK 50m, proses review TNP, paralel IW on going kurang 2 kk, plan IW clear 14 Aug_x000a_06.08.20 : submit kandidat baru (cand D 100.1737 1.87254) under RNP review, kandidat C, D yg sebelumnya diajukan gagal IW_x000a_03.08.20 : kandidat C RF OK 50m, proses review TNP, paralel IW on going_x000a_30.07.20 : Kandidat B IW failed, submit kandidat baru (cand C koordinat 100.17412, 1.8753) under RNP review_x000a_27.07.20 : IW on going_x000a_23.07.20 : kandidat B TNP OK , MW height 48m, diameter 0.6m, proses IW on going_x000a_20.07.20 : wait TNP review_x000a_17.07.20 : kandidat B RNP approved dengan RF 50m, proses IW ongoing, wait TNP review_x000a_16.07.20 : kandidat A terkendala penolakan warga, 15 Jul submit kandidat baru (cand B koordinat 100.17535, 1.874103) masih menunggu review RNP _x000a_13.07.20 : 09.07.20 : kandidat A koordinat 100.17481, 1.87365 approved 7 Juli by RNP dengan RF 50m, waiting TX review_x000a_02.07.20 : 29.06.20 : hunting_x000a_23.06.20 : SPK Release 23 jun 20"/>
  </r>
  <r>
    <s v="MENJALIN"/>
    <x v="12"/>
    <s v="TB"/>
    <n v="109.339471"/>
    <n v="0.472825"/>
    <n v="40"/>
    <s v="30/100/300"/>
    <n v="2020"/>
    <x v="0"/>
    <s v=" Dusun Menjalin Hulu, RT 001/RW 001, Desa Menjalin, Kecamatan Menjalin, Kab. Landak, Prov. Kalimantan Barat"/>
    <x v="0"/>
    <s v="KAL-KB-NBA-0710"/>
    <s v="MENJALIN"/>
    <x v="0"/>
    <x v="0"/>
    <x v="3"/>
    <s v="KALIMANTAN"/>
    <s v="Kalimantan Barat"/>
    <s v="KAB. LANDAK"/>
    <n v="6614705"/>
    <d v="2020-05-12T00:00:00"/>
    <m/>
    <n v="155"/>
    <x v="0"/>
    <d v="2020-10-09T00:00:00"/>
    <s v="W41-2020"/>
    <s v="Oct-2020"/>
    <d v="2020-09-30T00:00:00"/>
    <s v="W40-2020"/>
    <s v="Sep-2020"/>
    <d v="2020-07-31T00:00:00"/>
    <x v="50"/>
    <s v="Jul-2020"/>
    <d v="2020-10-16T00:00:00"/>
    <x v="63"/>
    <s v="Oct-2020"/>
    <s v="MW"/>
    <d v="2020-07-16T00:00:00"/>
    <m/>
    <s v="211101612094"/>
    <n v="6.6"/>
    <m/>
    <d v="2020-10-22T00:00:00"/>
    <m/>
    <d v="2020-10-14T00:00:00"/>
    <d v="2020-10-14T00:00:00"/>
    <s v="W42-2020"/>
    <m/>
    <m/>
    <m/>
    <x v="2"/>
    <s v="21.RFI"/>
    <x v="13"/>
    <s v="14.10.20 : RFIN sent, site open akses_x000a_12.10.20 : RFI actual, collecting doc RFIN, masih terkendala isu block akses oleh warga luar radius (penyelesaian dg hukum adat)_x000a_08.10.20 : SRFI actual, info BMKG minggu2 ini Kalbar terjadi Intensitas Hujan Tinggi, plan RFI revisi 12 oct 20_x000a_05.10.20 : erection top, revisi plan submit RFIN 9 oct 20_x000a_01.10.20 : plan RFI 5 oct 20_x000a_28.09.20 : on going erection_x000a_24.09.20 :21.09.20 : cor done, curingtime, plan start erection 24 sep 20, plan RFI 30 sep_x000a_17.09.20 : rebarring, Plan Cor 20/09_x000a_14.09.20 : rebarring_x000a_10.09.20 : 07.09.20 : on going cerucuk_x000a_03.09.20 : 31.08.20 : rebarring on going_x000a_27.08.20 : excavation done, bar bending &amp; preparation rebarring_x000a_24.08.20 : 17.08.20 : excavation (menggunakan pekerja lokal sesuai permintaan warga), plan RFI 15 sep_x000a_13.08.20 : open akses/isu clear, continue excavation_x000a_10.08.20 : pekerjaan galian sementra di stop warga yg ber tanda tangan IW komplain karena menurut dia tower ya terlalu dekat dng rumahya,, aktualya radius 50m,, hari ini sedang di mediasi kan dgn kepala desa_x000a_06.08.20 : excavation_x000a_03.08.20 : Galian, Cerucuk OG, Plan Cor 4 Aug._x000a_23.07.20 : plan start galian hari ini, plan cor 31 jul_x000a_16.07.20 : start excavation menunggu setelah acara adat 18 jul 20, plan galian menggunakan excavator_x000a_13.07.20 : bouwplank_x000a_09.07.20 : proses perijinan, Plan percepatan CME : Bowplank 09/07, Galian 09/07 menggunakan Excavator, Cerucuk 10/07 - Finish 11/07, Rebaring 11/07 - Finish 14/07, Pouring 15/07, Curingtime 16/07 - Finish 18/07, Erection 19/07 - Finish 26/07, ME 26/07, GRounding 26/07, SRFI: 27/07, PLN connect: 28/07, RFI: Plan 28/07_x000a_02.07.20 : start CME wait APD, bisa paralel dg perijinan, plan APD minggu ini, plan start CME minggu depan_x000a_29.06.20 : proses perijinan_x000a_25.06.20 : plan RFC end of june, plan start CME W1 juli_x000a_22.06.20 : prepare soiltest dan realisasi IW (wait approval)_x000a_18.06.20 : plan eskalasi sitac approved 19/06/2020_x000a_15.06.20 : iw clear (confirmed Cand. C) , approval CAPEX_x000a_11.06.20 : proses review dan validasi eskalasi sitac_x000a_08.06.20 : 04.06.20 : IW clear, proses pengajuan eskalasi sitac_x000a_02.06.20 : TNP OK, IW on going_x000a_01.06.20 : 29.05.20 : waiting RND review_x000a_28.05.20 : 25.05.20 : 14.05.20 : 08.05.20 : 30.04.20 : IW on going_x000a_23.04.20 : 16.04.20 : rehunting_x000a_09.04.20 : IW on going_x000a_06.04.20 : 02.04.20 : 25.03.20 : RND OK. TNP NOK. All FE Obstacle, rehunting namun masih menunggu NOM arahan dari XL_x000a_12.05.20 : SPK release (revisi dari SPK no. 6614554 karena perubahan ID dari KAL-KB-MPW-0702 menjadi KAL-KB-NBA-0710"/>
  </r>
  <r>
    <s v="SEI SILAU BARAT"/>
    <x v="12"/>
    <s v="TB"/>
    <n v="99.512426000000005"/>
    <n v="2.9360729999999999"/>
    <n v="50"/>
    <s v="10/100/300"/>
    <n v="2020"/>
    <x v="0"/>
    <s v="Madrasah Ibtidaiyah, Emplasmen PTPN III Dusun IX, Desa Sei Silau Barat, Kec. Setia Janji, Kab. Asahan, Provinsi Sumatera Utara"/>
    <x v="0"/>
    <s v="SUM-SU-KIS-2129"/>
    <s v="SEI SILAU BARAT"/>
    <x v="0"/>
    <x v="0"/>
    <x v="1"/>
    <s v="SUMBAGUT"/>
    <s v="Sumatera Utara"/>
    <s v="KAB. ASAHAN"/>
    <n v="6614479"/>
    <d v="2020-02-13T00:00:00"/>
    <m/>
    <n v="255"/>
    <x v="0"/>
    <d v="2020-07-12T00:00:00"/>
    <s v="W29-2020"/>
    <s v="Jul-2020"/>
    <d v="2020-07-31T00:00:00"/>
    <s v="W31-2020"/>
    <s v="Jul-2020"/>
    <d v="2020-08-15T00:00:00"/>
    <x v="20"/>
    <s v="Aug-2020"/>
    <d v="2020-10-30T00:00:00"/>
    <x v="64"/>
    <s v="Oct-2020"/>
    <s v="MW"/>
    <d v="2020-10-01T00:00:00"/>
    <m/>
    <n v="121111060388"/>
    <n v="6.6"/>
    <m/>
    <d v="2020-10-22T00:00:00"/>
    <m/>
    <m/>
    <d v="2020-10-25T00:00:00"/>
    <s v="W44-2020"/>
    <m/>
    <m/>
    <m/>
    <x v="2"/>
    <s v="21.RFI"/>
    <x v="13"/>
    <s v="26.10.20 : RFIN sent_x000a_22.10.20 : aktual RFI, proses penyusunan dok RFIN_x000a_19.10.20 : proses penyambungan PLN_x000a_15.10.20 : 12.10.20 : 08.10.20 : start erection_x000a_05.10.20 : curingtime_x000a_28.09.20 : rebarring done, prepare for pouring_x000a_24.09.20 : 21.09.20 : IMB done, borepile_x000a_14.09.20 : 07.09.20 : 03.09.20 : rekom camat done, proses perijinan_x000a_31.08.20 : 27.08.20 : plan RFI permanent W4 Oct, submit berkas perijinan dan PKS done, menunggu jadwal survey_x000a_27.08.20 : propose percepatan RFI dengan combat 42m (permanent 52m) Not OK by RND XL. Proses birokrasi kerjasama dg PTPN III membutuhkan waktu yang lama dikarenakan harus sampai persetujuan Direksi PTPN. Dalam prosesnya Direksi terkait dinyatakan positif Covid-19 sehingga menambah panjang proses kerjasama yang harus dilakukan. Saat ini PKS sudah disetujui oleh Direksi pengganti sehingga proses akuisisi dapat dilanjutkan kembali. _x000a_Karena tidak disetujuinya penggunaan Combat sebagai solusi percepatan maka TBG mengajukan permohonan extend waktu untuk melanjutkan proses pembangunan Tower Permanennya dengan segera setelah Perijinan dari Pemda setempat release yang kami targetkan untuk Tower Permanen bisa RFI di W4 Oktober 2020._x000a_24.08.20 : rekom done, proses perijinan_x000a_17.08.20 : 13.08.20 : proses kerjasama dengam ptpn, Iw done dan pks on going. proses rekom lurah dan camat target rekom 19 agustus 20_x000a_10.08.20 : 06.08.20 : proses ttd kontrak dengam ptpn, paralel proses prepare percepatan dengan combat 42, combat sudah di area sumbagut_x000a_03.08.20 : 30.07.20 : 27.07.20 : proses ttd kontrak dengam ptpn_x000a_23.07.20 : 20.07.20 : proses approval PKS terkendala salah satu petinggi PTPN (VP) terkena covid-19, TBG sedang berusaha mengajukan addendum agar ada PIC pengganti yang dapat  tandatangan PKS_x000a_09.07.20 : capex approved, proses legalitas dengan coorporate ptpn_x000a_06.07.20 : proses submit dan review capex by TBG_x000a_02.07.20 : Perhitungan kjjp sudah selesai dan sudah diserahkan ke ptpn 3 dan saat ini sedang di review oleh ptpn 3 terkait harga dr kjjp tersebut._x000a_29.06.20 : plan selasa clear, hasil perhitungan kppj, sudah submit ke direksi, setelah jawaban keluar akan diajukan propose percepatan dengan combat, _x000a_25.06.20 : perhitungan kppj, masih proses nego harga sewa lahan_x000a_22.06.20 : 18.06.20 : koordinat approved by PTPN, proses penilaian harga sewa lahan oleh konsultan, plan clear jawaban PTPN end of Jun_x000a_15.06.20 : 11.06.20 : plan propose combat, plan RFI Juli_x000a_08.06.20 : 04.06.20 : 28.05.20:  08.05.20 :  titik sdh disetujui oleh ptpn dan saat ini sedang pengajuan direksi oleh ptpn dan akan disposisi ke konsultan  utk penghitungan nilai sewa_x000a_30.04.20 : kemaren baru selesai joint survey dengan ptpn dan titik sdh disetujui oleh PTPN_x000a_23.04.20 : 16.04.20 : 09.04.20 : 02.04.20 : menunggu joint survey dengan pihak PTPN yang sampai saat ini terkendala isu COVID-19, Pic PTPN WFH_x000a_25.03.20 : menunggu joint survey dengan pihak PTPN. estimasi minggu depan_x000a_19.03.20 : wait appraval permohonan perpanjangan waktu dari XL, tower permanen (1 tahun) maupun temporary (3 bulan)_x000a_18.03.20 : XL request tower temporary untuk menunggu site permanent RFI. Sedangkan untuk proses penempatan tower temporary sesuai flow proses PTPN 3 minimal harus mendapatkan persetujuan dari (Senior Executive Vice President) dimana estimasi waktu yg dibutuhkan 3 bulan._x000a_Catatan : dengan kondisi &amp; situasi saat ini kemungkinan proses akan memakan waktu lebih lama dari 3 bulan_x000a_17.03.20 : email pengajuan perpanjangan waktu karena lokasi berada di area PTPN 3 dengan proses Kerja Sama dg PTPN 3 membutuhkan waktu yg panjang (estimasi 1 tahun)_x000a_11.03.20 : menunggu suart jawaban dari PTPN plan minggu depan W12 surat jawaban release. estimasi  setelah approval PTPN (approval, survey, perhitungan konsulatan PTPN) sampai start CME sekitar 3 bulan, plan percepatan dengan GM 42m_x000a_28.02.20 : lokasi di lahan PTPN dan sdh disubmit surat permohonan sewa lahannya ke PTPN, masih menunggu surat jawaban PTPN. Status koordinat kandidat sdh approved._x000a_20.02.20 : hunting, on going survey_x000a_13.02.20 : SPK released"/>
  </r>
  <r>
    <s v="TANCUNG_TANASITOLO"/>
    <x v="12"/>
    <s v="TB"/>
    <s v="120°1.37.2'E"/>
    <s v="4°3.37.3'S"/>
    <n v="50"/>
    <s v="90/210/330"/>
    <n v="2020"/>
    <x v="0"/>
    <s v="TANCUNG, RT/RW. 001/002, KELURAHAN TANCUNG, KECAMATAN TANASITOLO, KABUPATEN WAJO, PROVINSI SULAWESI SELATAN."/>
    <x v="0"/>
    <s v="SUL-SN-SKG-1279"/>
    <s v="TANCUNG_TANASITOLO"/>
    <x v="0"/>
    <x v="0"/>
    <x v="0"/>
    <s v="SULAWESI"/>
    <s v="Sulawesi Selatan"/>
    <s v="Kab. Wajo"/>
    <n v="6616166"/>
    <d v="2020-09-01T00:00:00"/>
    <m/>
    <n v="167"/>
    <x v="0"/>
    <d v="2021-01-29T00:00:00"/>
    <s v="W05-2021"/>
    <s v="Jan-2021"/>
    <d v="2020-12-25T00:00:00"/>
    <s v="W52-2020"/>
    <s v="Dec-2020"/>
    <d v="2021-02-06T00:00:00"/>
    <x v="53"/>
    <s v="Feb-2021"/>
    <d v="2021-02-12T00:00:00"/>
    <x v="60"/>
    <s v="Feb-2021"/>
    <s v="FO (Change to MW as temp solution)"/>
    <d v="2021-01-18T00:00:00"/>
    <m/>
    <s v="322400382066"/>
    <n v="6.6"/>
    <m/>
    <d v="2020-10-20T00:00:00"/>
    <m/>
    <m/>
    <d v="2021-02-15T00:00:00"/>
    <s v="W08-2021"/>
    <m/>
    <m/>
    <m/>
    <x v="2"/>
    <s v="21.RFI"/>
    <x v="13"/>
    <s v="15.02.21 : RFI power by multiguna_x000a_11.02.21 : penarikan jaringan done_x000a_08.02.21 : BP Paid, waiting jadwal connect PLN_x000a_21.01.21 : PSB released, PLN connection OG_x000a_21.01.21 : PSB released, proses connect PLN_x000a_16.11.20 : SRFIN sent_x000a_12.11.20 : 09.11.20 : 05.11.20 : aktual SRFI, proses penyusunan doc SRFIN_x000a_02.11.20 : erection done, ME ongoing_x000a_29.10.20 : 26.10.20 : 22.10.20 : start erection_x000a_19.10.20 : curring time_x000a_15.10.20 : plan pouring 17 oct, material tower dan angkur baru tiba di Makassar dan masih proses bongkar dipelabuhan_x000a_12.10.20 : galian done, on going rebarring, plan pouring 13 oct, material tower on delivery sudah sandar di Makasar dan proses bongkar_x000a_08.10.20 : RFC, start galian, material masih dalam proses pengiriman_x000a_05.10.20 : 01.10.20 : rekom done, proses collect doc perijinan_x000a_28.09.20 : on going rekom Camat_x000a_24.09.20 : IW clear, proses Rekom Lurah dan paralel proses APD, Soil Test done Hari Minggu kemarin_x000a_21.09.20 : 17.09.20 : RND dan TNP OK, IW on going_x000a_14.09.20 : hunting"/>
  </r>
  <r>
    <s v="CIPAGERAN"/>
    <x v="12"/>
    <s v="TB"/>
    <n v="107.54345000000001"/>
    <n v="-6.8483400000000003"/>
    <n v="30"/>
    <s v="90/210/330"/>
    <n v="2020"/>
    <x v="0"/>
    <s v="Jl. Karya Bakti Kp. Lebak Saat RT.001/RW.018 Kelurahan Cipageran Kecamatan Cimahi Utara Kota Cimahi"/>
    <x v="0"/>
    <s v="JAW-JB-CMH-3439"/>
    <s v="CIPAGERAN"/>
    <x v="0"/>
    <x v="0"/>
    <x v="2"/>
    <s v="JABAR"/>
    <s v="Jawa Barat"/>
    <s v="KOTA CIMAHI"/>
    <n v="6614889"/>
    <d v="2020-07-14T00:00:00"/>
    <m/>
    <n v="216"/>
    <x v="0"/>
    <d v="2020-12-11T00:00:00"/>
    <s v="W50-2020"/>
    <s v="Dec-2020"/>
    <d v="2021-02-10T00:00:00"/>
    <s v="W07-2021"/>
    <s v="Feb-2021"/>
    <d v="2020-12-10T00:00:00"/>
    <x v="51"/>
    <s v="Dec-2020"/>
    <d v="2021-02-15T00:00:00"/>
    <x v="46"/>
    <s v="Feb-2021"/>
    <s v="MW"/>
    <d v="2020-10-05T00:00:00"/>
    <m/>
    <s v="535812186522"/>
    <s v="6.6"/>
    <m/>
    <d v="2020-10-20T00:00:00"/>
    <m/>
    <m/>
    <d v="2021-02-15T00:00:00"/>
    <s v="W08-2021"/>
    <m/>
    <m/>
    <m/>
    <x v="2"/>
    <s v="21.RFI"/>
    <x v="13"/>
    <s v="04.02.21 : erection tower done_x000a_28.01.21 : plan CME start W1 Feb_x000a_21.01.21 : plan IMB release 22 Jan_x000a_30.11.20 : IMB not yet release_x000a_09.11.20 : kondisi aktual sudah RFI namun ada isu perijinan sehingga tower harus dibongkar, proses erection dilakukan kembali setelah IMB terbit (plan 27 Nov 2020), plan RFI W2 Dec_x000a_05.11.20 : aktual RFI, minus finishing pagar (CME distop oleh pol PP)_x000a_02.11.20 : erection done, ME installation_x000a_29.10.20 : 26.10.20 : PLN connected, erection ongoing_x000a_22.10.20 : erection ongoing_x000a_19.10.20 : curring time_x000a_12.10.20 : rebarring_x000a_08.10.20 : on going excavation_x000a_05.10.20 : 04.10.20 : start excavation_x000a_01.10.20 : rekom done, RFC, plan start CME 2 Okt_x000a_28.09.20 : rekom on going, hari ini rekom lurah, besok rekom camat_x000a_24.09.20 : eskalasi approved, realisasi IW dan rekom target done minggu ini, proses APD_x000a_21.09.20 : proses eskalasi sitac, plan realisasi IW minggu ini, paralel proses rekom dan request soiltest_x000a_17.09.20 : IW Clear, review TNP OK RF 40m , TNP OK MW 40m/0.6, request soiltest, Plan bayar iw dan rekom Minggu dpn_x000a_14.09.20 : IW on going kand baru 75% plan IW clear besok, validasi kand akan diajukan setelah IW clear_x000a_10.09.20 : kandidat D failed, proses rehunting_x000a_07.09.20 : 03.09.20 : submit kandidat baru, cand D RF OK 30m_x000a_31.08.20 : 27.08.20 : Proses Finalisasi IW (negosiasi kompensasi)_x000a_24.08.20 : 23.08.20 : malam ini finalisasi IW, plan malam ini bisa clear_x000a_17.08.20 : 13.08.20 : 10.08.20 : IW on going kand A, IW 20% (total 24 KK), IW memerlukan pendekatan khusus karena rentan terhadap penolakan warga_x000a_06.08.20 : IW on going kand A_x000a_03.08.20 : 30.07.20 : kandidat A RF TX OK namun mengalami kendala gagal IW, plan submit kandidat baru (cand B) kamis 30 Jul_x000a_27.07.20 : kandidat A under TNP review_x000a_23.07.20 : kandidat A koordinat 107.541996, -6.849767 RND approved , RF 30m_x000a_20.07.20 : plan hari ini submit kandidat_x000a_16.07.20 : hunting"/>
  </r>
  <r>
    <s v="KARANGAN LANDAK"/>
    <x v="12"/>
    <s v="TB"/>
    <n v="109.379975"/>
    <n v="0.55656388899999998"/>
    <n v="40"/>
    <s v="20/110/230"/>
    <n v="2020"/>
    <x v="0"/>
    <s v="Jalan Raya karangan - Sompak, RT 002/RW 003, Desa karangan, Kecamatan Mempawah Hulu, Kab. Landak, Prov. Kalimantan Barat"/>
    <x v="0"/>
    <s v="KAL-KB-NBA-0707"/>
    <s v="KARANGAN"/>
    <x v="0"/>
    <x v="0"/>
    <x v="3"/>
    <s v="KALIMANTAN"/>
    <s v="Kalimantan Barat"/>
    <s v="KAB. LANDAK"/>
    <n v="6614568"/>
    <d v="2020-03-19T00:00:00"/>
    <m/>
    <n v="214"/>
    <x v="0"/>
    <d v="2020-08-16T00:00:00"/>
    <s v="W34-2020"/>
    <s v="Aug-2020"/>
    <d v="2020-09-30T00:00:00"/>
    <s v="W40-2020"/>
    <s v="Sep-2020"/>
    <d v="2020-07-31T00:00:00"/>
    <x v="50"/>
    <s v="Jul-2020"/>
    <d v="2020-10-19T00:00:00"/>
    <x v="65"/>
    <s v="Oct-2020"/>
    <s v="MW"/>
    <d v="2020-08-10T00:00:00"/>
    <m/>
    <s v="211101612086"/>
    <n v="6.6"/>
    <m/>
    <d v="2020-10-20T00:00:00"/>
    <m/>
    <m/>
    <d v="2020-10-19T00:00:00"/>
    <s v="W43-2020"/>
    <m/>
    <m/>
    <m/>
    <x v="2"/>
    <s v="21.RFI"/>
    <x v="13"/>
    <s v="22.10.20 : doc RFIN sent_x000a_19.10.20 : plan hari ini RFI_x000a_15.10.20 : on going erection (kendala curah hujan tinggi), PLN sudah tarik jaringan_x000a_12.10.20 : on going erection_x000a_08.10.20 : erection tower terkendala hujan, info BMKG minggu2 ini Kalbar terjadi Intensitas Hujan Tinggi, revisi plan RFI 19 oct_x000a_05.10.20 : plan hari ini start erection_x000a_01.10.20 : 30.09.20 : on going pouring concrete_x000a_28.09.20 : rebaring plan cor 29/09_x000a_24.09.20 : plan cor 27 sep 20, plan start erection 1 oct, plan RFI tetap dikejar 5 oct_x000a_21.09.20 : 17.09.20 : rebarring, Plan Cor 22/09, revisi plan RFI 5 oct_x000a_14.09.20 : kondisi site terkena banjir, rebarring_x000a_10.09.20 : 07.09.20 : 03.09.20 : on going rebarring, terkendala hujan dan galian longsor_x000a_31.08.20 : 27.08.20 : on going rebarring_x000a_24.08.20 : rebarring, plan cor 25 Aug 20_x000a_17.08.20 : 13.08.20 : plan cor 18 Aug_x000a_10.08.20 : rebarring, plan cor 14 Aug_x000a_03.08.20 : Rebaring OG, Plan Cor 4 Aug._x000a_23.07.20 : plan start galian hari ini, plan cor 31 jul_x000a_16.07.20 : start excavation menunggu setelah acara adat 18 jul 20, plan galian menggunakan excavator_x000a_13.07.20 : bouwplank_x000a_02.07.20 : proses perijinan, Plan percepatan CME : Bowplank 09/07, Galian 09/07 Menggunakan Excavator, Cerucuk 10/07 - Finish 11/07, Rebaring 11/07 - Finish 14/07, Pouring 15/07, Curing 16/07 - Finish 18/07, Erection 19/07 - Finish 26/07, ME 26/07, SRFI 27/07_x000a_02.07.20 : start CME wait APD, bisa paralel dg perijinan, plan APD minggu ini_x000a_29.06.20 : proses perijinan_x000a_25.06.20 : plan RFC end of june, plan start CME W1 juli_x000a_25.06.20 : 22.06.20 : proses approval realisasi IW, plan prepare soiltest_x000a_18.06.20 : plan eskalasi sitac approved 19/06/2020_x000a_15.06.20 : IW clear (confirmed Cand. B), proses review dan validasi eskalasi sitac_x000a_11.06.20 : proses review dan validasi eskalasi sitac_x000a_08.06.20 : 04.06.20 : IW clear, proses pengajuan eskalasi sitac_x000a_01.06.20 : IW on going_x000a_28.05.20 : re follow up IW kand sebelumnya_x000a_25.05.20 : 14.05.20 : 08.05.20 : IW on going_x000a_30.04.20 : 23.04.20 : 16.04.20 : 09.04.20 : IW on going_x000a_02.04.20 : under review TNP_x000a_31.03.20 : waiting TNP review_x000a_25.03.20 : hunting, belum bisa masuk wilayah landak dikarenakan masih ada acara tolak bala suku dayak "/>
  </r>
  <r>
    <s v="GUNUNG BATU"/>
    <x v="12"/>
    <s v="SKP"/>
    <s v="107°33.51.77'E"/>
    <s v="6°53.6.04'S"/>
    <n v="30"/>
    <s v="0/90/200"/>
    <n v="2020"/>
    <x v="0"/>
    <s v="JL.BABAGAN LOA,RANCA BALI RT 05 RW 03 ,KEL PASIRKALIKI CIMAHI UTARA CIMAHI"/>
    <x v="0"/>
    <s v="JAW-JB-CMH-4007"/>
    <s v="KALIKI_UTARA"/>
    <x v="1"/>
    <x v="0"/>
    <x v="2"/>
    <s v="JABAR"/>
    <s v="Jawa Barat"/>
    <s v="Kota Cimahi"/>
    <n v="6616314"/>
    <d v="2020-10-09T00:00:00"/>
    <m/>
    <n v="112"/>
    <x v="3"/>
    <d v="2020-11-08T00:00:00"/>
    <s v="W46-2020"/>
    <s v="Nov-2020"/>
    <d v="2020-11-07T00:00:00"/>
    <s v="W45-2020"/>
    <s v="Nov-2020"/>
    <d v="2021-02-06T00:00:00"/>
    <x v="53"/>
    <s v="Feb-2021"/>
    <d v="2021-02-06T00:00:00"/>
    <x v="50"/>
    <s v="Feb-2021"/>
    <s v="FO (Change to MW as temp solution)"/>
    <d v="2021-01-18T00:00:00"/>
    <m/>
    <s v="535812201016"/>
    <s v="6.6"/>
    <m/>
    <d v="2020-10-15T00:00:00"/>
    <m/>
    <m/>
    <d v="2021-01-29T00:00:00"/>
    <s v="W05-2021"/>
    <m/>
    <m/>
    <m/>
    <x v="2"/>
    <s v="21.RFI"/>
    <x v="13"/>
    <s v="21.01.21 : PSB released, PLN connection OG_x000a_09.11.20 : SRFIN sent_x000a_05.11.20 : aktual SRFI_x000a_02.11.20 : ME installation_x000a_29.10.20 : prepare STO &amp; start CME_x000a_20.10.20 : SPK release"/>
  </r>
  <r>
    <s v="KENJERAN_TANAH_KALI_KEDINDING"/>
    <x v="12"/>
    <s v="TB"/>
    <s v="112°46.51.42'null"/>
    <s v="7°13.39.92'S"/>
    <n v="30"/>
    <s v="0/120/240"/>
    <n v="2020"/>
    <x v="0"/>
    <s v="Jl. Kalilom Lor Indah Matahari, RT.04 RW.10, Kelurahan Tanah Kali Kedinding, Kecamatan Kenjeran, Kota Surabaya "/>
    <x v="0"/>
    <s v="JAW-JI-SBY-8279"/>
    <s v="KENJERAN_TANAH_KALI_KEDINDING"/>
    <x v="0"/>
    <x v="0"/>
    <x v="0"/>
    <s v="JATIM"/>
    <s v="Jawa Timur"/>
    <s v="Kota Surabaya"/>
    <n v="6616155"/>
    <d v="2020-08-31T00:00:00"/>
    <m/>
    <n v="67"/>
    <x v="2"/>
    <d v="2021-01-28T00:00:00"/>
    <s v="W05-2021"/>
    <s v="Jan-2021"/>
    <d v="2020-10-30T00:00:00"/>
    <s v="W44-2020"/>
    <s v="Oct-2020"/>
    <d v="2020-10-30T00:00:00"/>
    <x v="59"/>
    <s v="Oct-2020"/>
    <d v="2020-11-10T00:00:00"/>
    <x v="66"/>
    <s v="Nov-2020"/>
    <s v="MW"/>
    <d v="2020-10-01T00:00:00"/>
    <m/>
    <n v="511051046348"/>
    <n v="6.6"/>
    <m/>
    <d v="2020-10-13T00:00:00"/>
    <m/>
    <m/>
    <d v="2020-11-06T00:00:00"/>
    <s v="W45-2020"/>
    <m/>
    <m/>
    <m/>
    <x v="2"/>
    <s v="21.RFI"/>
    <x v="13"/>
    <s v="09.11.20 : RFIN sent_x000a_05.11.20 : aktual RFI, proses collect doc RFIN_x000a_02.11.20 : 29.10.20 : 22.10.20 : 19.10.20 : pengecoran 3x bertahap total 7m (balok 4m done)_x000a_15.10.20 : curingtime, plan start erection 20 oct 20_x000a_12.10.20 : on going cor stacking_x000a_08.10.20 : 05.10.20 : start CME rebarring stacking 7m_x000a_01.10.20 : material on site, LL mengijinkam start 2 oktober_x000a_28.09.20 : plan start CME minggu ini_x000a_24.09.20 : rekom done, plan APD minggu ini. , plan start CME minggu depan_x000a_21.09.20 : realisasi IW done, proses rekom on going, hammer test done, plan APD minggu ini. _x000a_17.09.20 : plan start CME minggu depan_x000a_11.09.20 : waiting TNP review knd B, RT 8m + stacking 6m + pole 6m _x000a_(Total = 20m)_x000a_10.09.20 : proses rehunting , terkendala issue perda SURABAYA max tinggi menara 20m_x000a_07.09.20 : 03.09.20 : propose tower max 20m, RND masih not OK, lokasi hanya ada bangunan tertinggi 8m + stacking 6m + pole 6 m, total 20m. Proses eskalasi &amp; review by RND"/>
  </r>
  <r>
    <s v="REUSEB"/>
    <x v="12"/>
    <s v="TB"/>
    <n v="96.171245999999996"/>
    <n v="5.2406129999999997"/>
    <n v="50"/>
    <s v="20/110/230"/>
    <n v="2020"/>
    <x v="0"/>
    <s v="Gampong Reuseb, Kec. Trienggadeng, Kab. Pidie Jaya, Prov. Aceh  "/>
    <x v="0"/>
    <s v="SUM-AC-MRN-0522"/>
    <s v="REUSEB"/>
    <x v="0"/>
    <x v="0"/>
    <x v="1"/>
    <s v="SUMBAGUT"/>
    <s v="Aceh"/>
    <s v="PIDIE JAYA"/>
    <n v="6614769"/>
    <d v="2020-06-23T00:00:00"/>
    <m/>
    <n v="155"/>
    <x v="0"/>
    <d v="2020-11-20T00:00:00"/>
    <s v="W47-2020"/>
    <s v="Nov-2020"/>
    <d v="2020-11-19T00:00:00"/>
    <s v="W47-2020"/>
    <s v="Nov-2020"/>
    <d v="2020-11-19T00:00:00"/>
    <x v="56"/>
    <s v="Nov-2020"/>
    <d v="2020-11-25T00:00:00"/>
    <x v="56"/>
    <s v="Nov-2020"/>
    <s v="MW"/>
    <d v="2020-09-07T00:00:00"/>
    <m/>
    <n v="116620110189"/>
    <n v="6.6"/>
    <m/>
    <d v="2020-10-13T00:00:00"/>
    <m/>
    <m/>
    <d v="2020-11-25T00:00:00"/>
    <s v="W48-2020"/>
    <m/>
    <m/>
    <m/>
    <x v="2"/>
    <s v="21.RFI"/>
    <x v="13"/>
    <s v="26.11.20 : RFIN sent_x000a_19.11.20 : PLN connected, proses finishing site _x000a_16.11.20 : PLN connection process_x000a_12.11.20 : erection done, aktual SRFI_x000a_09.11.20 : 05.11.20 : start erection _x000a_02.11.20 : 29.10.20 : 26.10.20 : 22.10.20 : 19.10.20 : rebaring_x000a_15.10.20 : 12.10.20 : 08.10.20 : on going bekisting dan prepare for pouring concrete, plan pouring paling lambat sabtu 10 oct_x000a_05.10.20 : rebarring_x000a_24.09.20 : rebaring foundation_x000a_21.09.20 : 14.09.20 : 10.09.20 : borepile on going_x000a_07.09.20 : bouwplank_x000a_31.08.20 : 27.08.20 : 24.08.20 : 13.08.20 : mobilisasi, plan land clearing mundur besok karena hujan petir_x000a_10.08.20 : plan land clearing besok 11 Aug_x000a_06.08.20 : 03.08.20 : RFC, proses perijinan_x000a_30.07.20 : IW DONE, rekom on going_x000a_27.07.20 : rekom on going_x000a_23.07.20 : kandidat C TNP OK MW height 50m, diameter 0.6, IW clear, proses eskalasi harga_x000a_20.07.20 : wait TNP review_x000a_17.07.20 : kandidat C RNP OK dengan RF 50m, paralel proses IW ongoing, wait TNP review_x000a_16.07.20 : Ok candidate C, tower 52_x000a_13.07.20 : 13 jul submit kandidat baru (cand C koordinat 96.16953, 5.24131) masih menunggu review RNP _x000a_09.07.20 : Kandidat A approved by RNP dengan RF 50m, namun gagal IW, paralel 7 Juli submit kandidat B dengan koordinat 96.17359, 5.23867 propose SST 52, RND not OK B karena dekat NOM, rehunting_x000a_02.07.20 : 29.06.20 : hunting_x000a_23.06.20 : SPK Release 23 jun 20"/>
  </r>
  <r>
    <s v="PEJUANG"/>
    <x v="12"/>
    <s v="TB"/>
    <n v="97.887613999999999"/>
    <n v="3.4272230000000001"/>
    <n v="50"/>
    <s v="140/240/310"/>
    <n v="2020"/>
    <x v="0"/>
    <s v="Desa Empat Lima, Kec. Bukit Tusam, Kab. Aceh Tenggara, Prov. Aceh "/>
    <x v="0"/>
    <s v="SUM-AC-KTN-0377"/>
    <s v="PEJUANG"/>
    <x v="0"/>
    <x v="0"/>
    <x v="1"/>
    <s v="SUMBAGUT"/>
    <s v="Aceh"/>
    <s v="ACEH TENGGARA"/>
    <n v="6614769"/>
    <d v="2020-06-23T00:00:00"/>
    <m/>
    <n v="150"/>
    <x v="5"/>
    <d v="2020-11-20T00:00:00"/>
    <s v="W47-2020"/>
    <s v="Nov-2020"/>
    <d v="2020-10-19T00:00:00"/>
    <s v="W43-2020"/>
    <s v="Oct-2020"/>
    <d v="2020-11-19T00:00:00"/>
    <x v="56"/>
    <s v="Nov-2020"/>
    <d v="2020-11-25T00:00:00"/>
    <x v="56"/>
    <s v="Nov-2020"/>
    <s v="MW"/>
    <d v="2020-09-07T00:00:00"/>
    <m/>
    <s v="113340195209"/>
    <n v="6.6"/>
    <m/>
    <d v="2020-10-13T00:00:00"/>
    <m/>
    <m/>
    <d v="2020-11-20T00:00:00"/>
    <s v="W47-2020"/>
    <m/>
    <m/>
    <m/>
    <x v="2"/>
    <s v="21.RFI"/>
    <x v="13"/>
    <s v="23.11.20 : RFIN sent_x000a_19.11.20 : BPUJL paid, jadwal connect PLN minggu ini_x000a_16.11.20 : issue management trafo, plan connect PLN W3 Nov_x000a_12.11.20 : 09.11.20 : 05.11.20 : 02.11.20 : 29.10.20 : 26.10.20 : kondisi trafo overload, pihak PLN sedang melakukan perbaikan _x000a_22.10.20 : 19.10.20 : proses penyambungan PLN_x000a_15.10.20 : 12.10.20 : 08.10.20 : continue CME, curingtime, start erection_x000a_05.10.20 : 01.10.20 : 28.09.20 : 24.09.20 : STOP karena isu perijinan_x000a_21.09.20 : 21.09.20 : 17.09.20 : 14.09.20 : CME hold, proses penyelesaian isu perijinan_x000a_10.09.20 : proses penyelesaian isu perijinan_x000a_07.09.20 : 31.08.20 : excavation_x000a_27.08.20 : 24.08.20 : 13.08.20 : mobilisasi, plan land clearing mundur besok karena hujan petir_x000a_10.08.20 : plan land clearing besok 11 Aug_x000a_06.08.20 : 03.08.20 : RFC, proses perijinan_x000a_30.07.20 : target rekom camat done 30 Jul_x000a_27.07.20 : rekom camat done, collecting berkas perijinan_x000a_23.07.20 : rekom on going_x000a_16.07.20 : kandidat A approved by TNP MW height 45m diameter 1.2m, IW Clear, proses rekom ongoing_x000a_13.07.20 : 11.07.20 : TNP review_x000a_09.07.20 : kandidat A approved by RNP dengan RF 50m namun terkendala issue penolakan warga, paralel 6 Juli submit kandidat B koordinat 97.88766, 3.42707 SST 52 (waiting RNP review)_x000a_02.07.20 : 29.06.20 : hunting_x000a_23.06.20 : SPK Release 23 jun 20"/>
  </r>
  <r>
    <s v="GEULANGGANG"/>
    <x v="12"/>
    <s v="TB"/>
    <n v="96.277788999999999"/>
    <n v="5.2471719999999999"/>
    <n v="40"/>
    <s v="80/140/320"/>
    <n v="2020"/>
    <x v="0"/>
    <s v="Desa Tijien Daboh, Kec. Ulim, Kab. Pidie Jaya, Provinsi Aceh"/>
    <x v="0"/>
    <s v="SUM-AC-MRN-0523"/>
    <s v="GEULANGGANG"/>
    <x v="0"/>
    <x v="0"/>
    <x v="1"/>
    <s v="SUMBAGUT"/>
    <s v="Aceh"/>
    <s v="PIDIE JAYA"/>
    <n v="6614769"/>
    <d v="2020-06-23T00:00:00"/>
    <m/>
    <n v="114"/>
    <x v="3"/>
    <d v="2020-11-20T00:00:00"/>
    <s v="W47-2020"/>
    <s v="Nov-2020"/>
    <d v="2020-10-19T00:00:00"/>
    <s v="W43-2020"/>
    <s v="Oct-2020"/>
    <d v="2020-11-19T00:00:00"/>
    <x v="56"/>
    <s v="Nov-2020"/>
    <d v="2020-10-10T00:00:00"/>
    <x v="67"/>
    <s v="Oct-2020"/>
    <s v="MW"/>
    <d v="2020-09-07T00:00:00"/>
    <m/>
    <n v="116620110171"/>
    <n v="6.6"/>
    <m/>
    <d v="2020-10-13T00:00:00"/>
    <m/>
    <m/>
    <d v="2020-10-15T00:00:00"/>
    <s v="W42-2020"/>
    <m/>
    <m/>
    <m/>
    <x v="2"/>
    <s v="21.RFI"/>
    <x v="13"/>
    <s v="22.10.20 : RFIN sent_x000a_19.10.20 : aktual RFI, proses pengumpulan doc RFIN_x000a_15.10.20 : 12.10.20 : 08.10.20 : 05.10.20 : SRFI actual, proses PLN connection_x000a_01.10.20 : 28.09.20 : erection on going, ME on going_x000a_21.09.20 : cor done, curingtime_x000a_14.09.20 : lanjut pembesian kondisi cuaca hujan, plan pouring concrete mundur ke rabu 16 sept 2020_x000a_10.09.20 : borepile done, on going excavation _x000a_07.09.20 : 31.08.20 : 27.08.20 : on going borepile_x000a_24.08.20 : 13.08.20 : mobilisasi CME (plan bouwplank hari ini), paralel proses perijinan_x000a_10.08.20 : 06.08.20 : 03.08.20 : RFC, proses perijinan_x000a_30.07.20 : target rekom done 30 Jul _x000a_27.07.20 : proses rekom camat_x000a_23.07.20 : rekom on going_x000a_16.07.20 : kandidat A TNP approved MW height 40m dia 0.6m, status IW Clear, proses rekom dan realisasi IW_x000a_13.07.20 : 10.07.20 : submit TNP review_x000a_09.07.20 : kandidat A approved by RND 30 Juni 2020 dengan RF 50m, menunggu validasi TX_x000a_02.07.20 : 29.06.20 : hunting_x000a_23.06.20 : SPK Release 23 jun 20"/>
  </r>
  <r>
    <s v="DRIEN BUNGONG"/>
    <x v="12"/>
    <s v="TB"/>
    <n v="96.326119000000006"/>
    <n v="5.1810809999999998"/>
    <n v="50"/>
    <s v="40/150/330"/>
    <n v="2020"/>
    <x v="0"/>
    <s v="Desa Meugit Sagoe, Kec. Bandar Dua, Kab. Pidie Jaya, Provinsi Aceh"/>
    <x v="0"/>
    <s v="SUM-AC-MRN-0524"/>
    <s v="DRIEN BUNGONG"/>
    <x v="0"/>
    <x v="0"/>
    <x v="1"/>
    <s v="SUMBAGUT"/>
    <s v="Aceh"/>
    <s v="PIDIE JAYA"/>
    <n v="6614769"/>
    <d v="2020-06-23T00:00:00"/>
    <m/>
    <n v="98"/>
    <x v="3"/>
    <d v="2020-11-20T00:00:00"/>
    <s v="W47-2020"/>
    <s v="Nov-2020"/>
    <d v="2020-10-19T00:00:00"/>
    <s v="W43-2020"/>
    <s v="Oct-2020"/>
    <d v="2020-11-19T00:00:00"/>
    <x v="56"/>
    <s v="Nov-2020"/>
    <d v="2020-10-02T00:00:00"/>
    <x v="68"/>
    <s v="Oct-2020"/>
    <s v="MW"/>
    <d v="2020-09-07T00:00:00"/>
    <m/>
    <n v="116620109833"/>
    <n v="6.6"/>
    <m/>
    <d v="2020-10-13T00:00:00"/>
    <m/>
    <d v="2020-09-23T00:00:00"/>
    <d v="2020-09-29T00:00:00"/>
    <s v="W40-2020"/>
    <m/>
    <m/>
    <m/>
    <x v="2"/>
    <s v="21.RFI"/>
    <x v="13"/>
    <s v="01.10.20 : 29.09.20 : RFIN sent_x000a_28.09.20 : RFI actual, collecting doc RFIN_x000a_23.09.20 : email SRFI-N sent_x000a_21.09.20 : plan soft RFI hari ini_x000a_14.09.20 : Erection Done, BTS OD OG, M/E Og , Pagar dan akses OG ,_x000a_10.09.20 : erection on going_x000a_31.08.20 : 27.08.20 : galian dengan excavator, on going bar bending_x000a_24.08.20 : 13.08.20 : mobilisasi CME (plan bouwplank hari ini), paralel proses perijinan _x000a_10.08.20 : rekom l/c done, proses perijinan_x000a_06.08.20 : proses rekom ongoing, rekom lurah done, on going rekom camat_x000a_03.08.20 : 30.07.20 : IW DONE, target rekom done 30 Jul _x000a_27.07.20 : IW on going_x000a_23.07.20 : 16.07.20 : kandidat B TNP approved MW height 48m dia 0.6m, IW ongoing _x000a_13.07.20 : 10.07.20 : submit kand B, TNP review_x000a_09.07.20 : kandidat A NOK too far from NOM. Submit kandidat B koordinat 96.32695,5.18316 SST 52 sudah approved oleh RND 7 Juli 2020, menunggu review TX_x000a_02.07.20 : 29.06.20 : hunting_x000a_23.06.20 : SPK Release 23 jun 20"/>
  </r>
  <r>
    <s v="PURWAHARJA_TENGAH"/>
    <x v="12"/>
    <s v="TB"/>
    <n v="108.53966"/>
    <n v="-7.3513299999999999"/>
    <n v="30"/>
    <m/>
    <n v="2020"/>
    <x v="0"/>
    <s v="Link Siluman Baru, RT.37 RW.17 Desa Purwarharja, Kecamatan Purwaharja, Kota Banjar, Jawa Barat."/>
    <x v="0"/>
    <s v="JAW-JB-BJR-3853"/>
    <s v="PURWAHARJA_TENGAH"/>
    <x v="0"/>
    <x v="0"/>
    <x v="2"/>
    <s v="JABAR"/>
    <s v="Jawa Barat"/>
    <s v="KOTA BANJAR"/>
    <n v="6614369"/>
    <d v="2020-01-13T00:00:00"/>
    <m/>
    <n v="301"/>
    <x v="0"/>
    <d v="2020-06-11T00:00:00"/>
    <s v="W24-2020"/>
    <s v="Jun-2020"/>
    <d v="2020-10-10T00:00:00"/>
    <s v="W41-2020"/>
    <s v="Oct-2020"/>
    <d v="2020-08-17T00:00:00"/>
    <x v="60"/>
    <s v="Aug-2020"/>
    <d v="2020-11-17T00:00:00"/>
    <x v="61"/>
    <s v="Nov-2020"/>
    <s v="MW"/>
    <d v="2020-09-10T00:00:00"/>
    <m/>
    <s v="532217719560"/>
    <s v="6.6"/>
    <m/>
    <d v="2020-10-09T00:00:00"/>
    <m/>
    <m/>
    <d v="2020-11-09T00:00:00"/>
    <s v="W46-2020"/>
    <m/>
    <m/>
    <m/>
    <x v="2"/>
    <s v="21.RFI"/>
    <x v="13"/>
    <s v="12.09.20 : RFIN sent_x000a_09.11.20 : 05.11.20 : aktual RFI, proses collect doc RFIN_x000a_02.11.20 : ME installation_x000a_29.10.20 : 26.10.20 : erection ongoing, paralel konek jaringan PLN_x000a_22.10.20 : curring time, plan hari ini on site untuk start CME kembali_x000a_19.10.20 : curring time, stop pol PP karena issue opsic_x000a_12.10.20 : 08.10.20 : 05.10.20 : 01.10.20 : 28.09.20 : Curingtime, urugan tanah + pondasi bts OG, start erection tower waiting perijinan release_x000a_24.09.20 : 21.09.20 : rebarring, plan cor selasa 22 sep_x000a_17.09.20 : on going excavation_x000a_14.09.20 : 11.09.20 : start galian_x000a_10.09.20 : Mob demob plan sabtu 12 sep 20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proses koordinasi penjadwalan survey dan rapat TKPRD_x000a_27.07.20 : 16.07.20 : CME belum dapat start karena isu perijinan kota banjar_x000a_13.07.20 : proses perijinan_x000a_09.07.20 : plan rekom done minggu ini 10 jul, plan start proses perijinan minggu depan 13 jul,  start CME setelah proses perijinan plan 20 jul_x000a_06.07.20 : plan rekom minggu ini_x000a_02.07.20 : IW clear, plan Rekom minggu depan, plan RFC W2 Juli, dan jika sudah submit berkas perijinan bisa paralel start CME, Plan RFI 17 Aug 20_x000a_29.06.20 : 25.06.20 : pergeseran kandidat, IW on going_x000a_22.06.20 : IW ongoing, kembali ke kandidat yang sudah approved OK (cand B) _x000a_19.06.20 : perubahan type transport dari FO menjadi MW, need req SK PLN_x000a_18.06.20 : proses nego/pendekatan IW, paralel rehunting, need arahan dari XL _x000a_15.06.20 : kandidat B RNP TNP approved, tapi reject IW_x000a_11.06.20 : 08.06.20 : 04.06.20 : 01.06.20 : IW clear proses negosiasi eskalasi_x000a_25.05.20 : 14.05.20 : finalisasi eskalasi sitac, plan start realisasi sitac dan proses rekom_x000a_08.05.20 : 30.04.20 : negosiasi eskalasi_x000a_23.04.20 : 16.04.20 : 09.04.20 : IW on going_x000a_02.04.20 : under review TNP_x000a_25.03.20 : TNP review_x000a_19.03.20 : 12.03.20 : rehunting_x000a_20.02.20 : IW on going_x000a_13.02.20 : Kand A = Rehunting_x000a_06.02.20 : Kand A = Rehunting_x000a_"/>
  </r>
  <r>
    <s v="TANGSI BARU"/>
    <x v="12"/>
    <s v="TB"/>
    <n v="102.591678"/>
    <n v="-3.6044779999999998"/>
    <n v="60"/>
    <m/>
    <n v="2020"/>
    <x v="0"/>
    <s v="Jl.Makam Tangsi Baru, RT.007 RW.002, Kel.Tangsi Baru, Kec.Kabawetan, Kab.Kepahiang, Prov.Bengkulu"/>
    <x v="0"/>
    <s v="SUM-BE-KPH-0198"/>
    <s v="TANGSI BARU"/>
    <x v="0"/>
    <x v="0"/>
    <x v="1"/>
    <s v="LAMPUNG"/>
    <s v="Bengkulu"/>
    <s v="Kepahiang"/>
    <n v="6615571"/>
    <d v="2020-08-18T00:00:00"/>
    <m/>
    <n v="92"/>
    <x v="3"/>
    <d v="2021-01-15T00:00:00"/>
    <s v="W03-2021"/>
    <s v="Jan-2021"/>
    <d v="2020-09-28T00:00:00"/>
    <s v="W40-2020"/>
    <s v="Sep-2020"/>
    <d v="2020-10-20T00:00:00"/>
    <x v="61"/>
    <s v="Oct-2020"/>
    <d v="2020-11-30T00:00:00"/>
    <x v="8"/>
    <s v="Nov-2020"/>
    <s v="MW"/>
    <d v="2020-09-07T00:00:00"/>
    <m/>
    <n v="146205124118"/>
    <n v="6.6"/>
    <m/>
    <d v="2020-10-06T00:00:00"/>
    <m/>
    <m/>
    <d v="2020-11-18T00:00:00"/>
    <s v="W47-2020"/>
    <m/>
    <m/>
    <m/>
    <x v="2"/>
    <s v="21.RFI"/>
    <x v="13"/>
    <s v="26.11.20 : RFIN sent_x000a_23.11.20 : multiguna connected_x000a_19.11.20 : proses konek PLN multiguna, PLN permanen masih menunggu jawaban dari PLN wilayah S2JB_x000a_09.11.20 : 05.11.20 : 02.11.20 : 29.10.20 : 26.10.20 : 22.10.20 : proses BPUJL_x000a_19.10.20 : ME ongoing_x000a_15.10.20 : 12.10.20 : start erection_x000a_08.10.20 : COR DONE, plan Start Erection Sabtu 10 oct, target SRFI: 16 Oct 2020, nomor register PLN NY Release, sudah disurati kembali ke PLN, semoga besok sudah release no register nya_x000a_05.10.20 : rebarring_x000a_01.10.20 : rebarring_x000a_28.09.20 : galian done, on going lantai kerja_x000a_24.09.20 : plan start CME besok 25 sep, GDL tower release_x000a_21.09.20 : 17.09.20 : plan start senin 21 sep_x000a_14.09.20 : APD done, CME preparation (mobilisasi team)_x000a_10.09.20 : 07.09.20 : proses APD_x000a_03.09.20 : proses soiltest plan 4 Sept_x000a_31.08.20 : rekom done, proses approval eskalasi Sitac_x000a_27.08.20 : kand C RF TX OK -&gt; MW 60m/0.6, IW CLEAR, ongoing rekom_x000a_24.08.20 : kandidat C RF OK, proses review TNP_x000a_13.08.20 : submit kandidat A (koordinat 102.58966, -3.60494) RNP NOK karena sectoral blocking, arahan hunting 102.593395, -3.603029_x000a_03.08.20 : SPK release "/>
  </r>
  <r>
    <s v="REJASARI_LANGENSARI"/>
    <x v="12"/>
    <s v="TB"/>
    <n v="108.62753499999999"/>
    <n v="-7.3626670000000001"/>
    <n v="50"/>
    <s v="50/130/325"/>
    <n v="2020"/>
    <x v="0"/>
    <s v="Sindanggalih RT 005 RW 006 Desa Rejasari Kec Langensari Kota Banjar"/>
    <x v="0"/>
    <s v="JAW-JB-BJR-3852"/>
    <s v="REJASARI_LANGENSARI"/>
    <x v="0"/>
    <x v="0"/>
    <x v="2"/>
    <s v="JABAR"/>
    <s v="Jawa Barat"/>
    <s v="KOTA BANJAR"/>
    <n v="6614903"/>
    <d v="2020-07-21T00:00:00"/>
    <m/>
    <n v="197"/>
    <x v="0"/>
    <d v="2020-12-18T00:00:00"/>
    <s v="W51-2020"/>
    <s v="Dec-2020"/>
    <d v="2020-12-17T00:00:00"/>
    <s v="W51-2020"/>
    <s v="Dec-2020"/>
    <d v="2021-02-06T00:00:00"/>
    <x v="53"/>
    <s v="Feb-2021"/>
    <d v="2021-02-06T00:00:00"/>
    <x v="50"/>
    <s v="Feb-2021"/>
    <s v="FO (Change to MW as temp solution)"/>
    <d v="2021-01-18T00:00:00"/>
    <m/>
    <s v="532217742902"/>
    <s v="6.6"/>
    <m/>
    <d v="2020-10-06T00:00:00"/>
    <m/>
    <m/>
    <d v="2021-02-03T00:00:00"/>
    <s v="W06-2021"/>
    <m/>
    <m/>
    <m/>
    <x v="2"/>
    <s v="21.RFI"/>
    <x v="13"/>
    <s v="21.01.21 : PSB released, PLN connection OG_x000a_17.12.20 : SRFIN sent_x000a_30.11.20 : erection done, SRFI_x000a_23.11.20 : prepare start erection _x000a_19.11.20 : plan issue solved dan CME start kembali 20 Nov_x000a_16.11.20 : 12.11.20 : 09.11.20 : 05.11.20 : pondasi bts ongoing, erection belum bisa dilakukan karena CME distop oleh pol pp_x000a_02.11.20 : 29.10.20 : 26.10.20 : pondasi BTS dan pagar ongoing, erection tower menunggu survey tim perijinan (plan survey hari ini)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rebarring done, plan cor hari ini_x000a_17.09.20 : on going excavation_x000a_14.09.20 : 10.09.20 : start excavation_x000a_07.09.20 : start CME menunggu IMB released_x000a_03.09.20 : 31.08.20 : kand A RF OK propose penurunan ketinggian menjadi tower 32 karena berada di runway LANUD, proses pengurusan KKOP (syarat rekom), realisasi IW ongoing_x000a_27.08.20 : realisasi IW, Disposisi Dinas PTSP penjadwalan rapat TKPRD untuk 3-Site sudah di ttd Kadis (CIBEUREUM_BANJAR, REJASARI_LANGENSARI, NEGLASARI_BANJAR), proses rekom on going_x000a_24.08.20 : plan selasa 25 Aug realisasi IW, plan rabu 26 Aug proses rekom_x000a_17.08.20 : 13.08.20 : proses eskalasi SITAC_x000a_10.08.20 : IW clear, proses finalisasi IW_x000a_06.08.20 : 03.08.20 : 27.07.20 : hunting"/>
  </r>
  <r>
    <s v="LEMPAKE_TIMUR"/>
    <x v="12"/>
    <s v="TB"/>
    <n v="117.20564400000001"/>
    <n v="-0.434388"/>
    <n v="50"/>
    <s v="80/230/300"/>
    <n v="2020"/>
    <x v="0"/>
    <s v="Jl. Purwodadi Rt.44 Kel. Lempake Kec. Samarinda Utara Kota. Samarinda Prov. Kalimantan Timur"/>
    <x v="0"/>
    <s v="KAL-KI-SMR-0756"/>
    <s v="LEMPAKE_TIMUR"/>
    <x v="0"/>
    <x v="0"/>
    <x v="3"/>
    <s v="KALIMANTAN"/>
    <s v="Kalimantan Timur"/>
    <s v="KOTA SAMARINDA"/>
    <n v="6614816"/>
    <d v="2020-07-01T00:00:00"/>
    <m/>
    <n v="232"/>
    <x v="0"/>
    <d v="2020-11-28T00:00:00"/>
    <s v="W48-2020"/>
    <s v="Nov-2020"/>
    <d v="2020-12-15T00:00:00"/>
    <s v="W51-2020"/>
    <s v="Dec-2020"/>
    <d v="2021-02-06T00:00:00"/>
    <x v="53"/>
    <s v="Feb-2021"/>
    <d v="2021-02-12T00:00:00"/>
    <x v="60"/>
    <s v="Feb-2021"/>
    <s v="FO (Change to MW as temp solution)"/>
    <d v="2021-01-18T00:00:00"/>
    <m/>
    <n v="231571776375"/>
    <n v="6.6"/>
    <m/>
    <d v="2020-10-06T00:00:00"/>
    <m/>
    <m/>
    <d v="2021-02-18T00:00:00"/>
    <s v="W08-2021"/>
    <m/>
    <m/>
    <m/>
    <x v="2"/>
    <s v="21.RFI"/>
    <x v="13"/>
    <s v="11.02.21 : RFI power by multiguna_x000a_21.01.21 : PSB released, PLN connection OG_x000a_21.01.21 : PSB released, proses connect PLN_x000a_28.12.20 : SRFIN sent_x000a_21.12.20 : 17.12.20 : 14.12.20 : 10.12.20 : 07.12.20 : erection ongoing_x000a_03.12.20 : pouring done, prepare start erection_x000a_26.11.20 : 23.11.20 : pengecoran_x000a_19.11.20 : setting angkur, pengecoran start 20 Nov_x000a_12.11.20 : prepare pengecoran, proses review design oleh konsultan_x000a_09.11.20 : 05.11.20 : 02.11.20 : rebarring, plan pouring start 2 Nov (isu longsor karena curah hujan tinggi)_x000a_29.10.20 : 26.10.20 : pouring ongoing, plan RFI 15 Nov_x000a_22.10.20 : 19.10.20 : 15.10.20 : plan pouring 18 oct_x000a_12.10.20 : rebarring, plan cor 20 oct 20_x000a_08.10.20 : excavation done, lantai kerja done, prepare rebarring, material besi KS on site_x000a_05.10.20 : on going excavation_x000a_01.10.20 : plan start galian dengan excavator_x000a_28.09.20 : bouwplank, plan start CME 30 sep 20_x000a_21.09.20 : 17.09.20 : KOM , preparation, plan start CME W1 oct_x000a_14.09.20 : 10.09.20 : 07.09.20 : proses design pack_x000a_03.09.20 : soiltest on going hari ini_x000a_31.08.20 : proses perijinan dan proses soiltest_x000a_27.08.20 : rekom done, status RFC, proses perijinan_x000a_24.08.20 :17.08.20 : 13.08.20 : on going rekom_x000a_10.08.20 : IW done total 15kk, plan rekom done minggu ini_x000a_06.08.20 : IW clear, proses eskalasi sitac_x000a_03.08.20 : 30.07.20 : IW on going_x000a_23.07.20 : cand A reviewed by TNP dengan MW height 51m dan diameter 0.6m, proses IW ONGOING_x000a_20.07.20 : kandidat A RNP OK, waiting TNP review_x000a_16.07.20 : submit kandidat A koordinat 117.205639, -0.438806 (jarak dr NOM 491m -&gt; outSAR karena posisi NOM di atas bukit tidak ada akses jalan) under RNP review_x000a_13.07.20 : 09.07.20 : hunting_x000a_01.07.20 : SPK release"/>
  </r>
  <r>
    <s v="AEK KANOPAN TIMUR_HULU"/>
    <x v="12"/>
    <s v="TB"/>
    <n v="99.655058999999994"/>
    <n v="2.5818180000000002"/>
    <n v="50"/>
    <s v="10/80/240"/>
    <n v="2020"/>
    <x v="0"/>
    <s v="DUSUN II DESA LEDONG TIMUR KECAMATAN AEK LEDONG KABUPATEN ASAHAN PROVINSI SUMATERA UTARA"/>
    <x v="0"/>
    <s v="SUM-SU-AKK-8002"/>
    <s v="AEK KANOPAN TIMUR_HULU"/>
    <x v="0"/>
    <x v="0"/>
    <x v="1"/>
    <s v="SUMBAGUT"/>
    <s v="Sumatera Utara"/>
    <s v="KAB. LABUHAN BATU UT"/>
    <n v="6614816"/>
    <d v="2020-07-01T00:00:00"/>
    <m/>
    <n v="116"/>
    <x v="3"/>
    <d v="2020-11-28T00:00:00"/>
    <s v="W48-2020"/>
    <s v="Nov-2020"/>
    <d v="2020-11-10T00:00:00"/>
    <s v="W46-2020"/>
    <s v="Nov-2020"/>
    <d v="2020-11-27T00:00:00"/>
    <x v="49"/>
    <s v="Nov-2020"/>
    <d v="2020-11-10T00:00:00"/>
    <x v="66"/>
    <s v="Nov-2020"/>
    <s v="MW"/>
    <d v="2020-10-01T00:00:00"/>
    <m/>
    <n v="125120717949"/>
    <n v="6.6"/>
    <m/>
    <d v="2020-10-05T00:00:00"/>
    <m/>
    <m/>
    <d v="2020-10-25T00:00:00"/>
    <s v="W44-2020"/>
    <m/>
    <m/>
    <m/>
    <x v="2"/>
    <s v="21.RFI"/>
    <x v="13"/>
    <s v="26.10.20 : RFIN sent_x000a_22.10.20 : aktual RFI, proses penyusunan dok RFIN_x000a_19.10.20 : proses penyambungan PLN_x000a_12.10.20 : erection done_x000a_08.10.20 : start erection_x000a_05.10.20 : curingtime_x000a_01.10.20 : 28.09.20 : borepile done, rebarring foundation_x000a_21.09.20 : IMB done, borepile_x000a_14.09.20 : 07.09.20 : 03.09.20 : 31.08.20 : rekom camat done, proses perijinan_x000a_27.08.20 : rekom camat done_x000a_24.08.20 : IW clear, proses eskalasi biaya sitac_x000a_17.08.20 : 13.08.20 : IW on going total 24 warga dan iw clear 8 kk,  target IW clear total 18 agustus 20_x000a_10.08.20 : kandidat E TX OK, MW height 50m/0.6, IW on going 5kk/24kk, plan IW clear 18 Aug_x000a_06.08.20 : kandidat sebelumnya terkendala penolakan warga, submit kandidat baru (cand E) RF OK 50m, proses review TNP, paralel IW on going_x000a_03.08.20 : kandidat D OK RF 50m, proses review TNP, parelel IW on going_x000a_30.07.20 : Kandidat C IW failed, submit kandidat baru (cand D koordinat 99.6652, 2.58345) under RNP review_x000a_27.07.20 : review by TNP, paralel IW on going_x000a_23.07.20 : kandidat B terkendala issue penolakan warga, submit kandidat baru (cand C koordinat 99.6545, 2.58169) RND OK dgn RF 50m, proses validasi TNP_x000a_20.07.20 : kandidat B RNP approved RF 50m, menunggu review TNP_x000a_16.07.20 : Ok candidate B, tower 52_x000a_16.07.20 : kandidat A kendala penolakan IW, 13 Jul submit kandidat baru (B koordinat 99.65512, 2.58207 menunggu review RNP) _x000a_13.07.20 : 09.07.20 : RND NOT OK kand A karena far from nom and near existing, rehunting SAR&lt;100m or east area from nom, rehunting B_x000a_10.07.20 : submit kand A_x000a_09.07.20 : on going survey, kandidat di pemukiman padat_x000a_01.07.20 : SPK release"/>
  </r>
  <r>
    <s v="MEKARSARI_BANJAR"/>
    <x v="12"/>
    <s v="TB"/>
    <n v="108.532476"/>
    <n v="-7.3851199999999997"/>
    <n v="30"/>
    <s v="50/200/300"/>
    <n v="2020"/>
    <x v="0"/>
    <s v="DUSUN PANGASINAN RT 1 RW 7 DESA BINANGUN KECAMATAN PATARUMAN KOTA BANJAR"/>
    <x v="0"/>
    <s v="JAW-JB-BJR-3851"/>
    <s v="MEKARSARI_BANJAR"/>
    <x v="0"/>
    <x v="0"/>
    <x v="2"/>
    <s v="JABAR"/>
    <s v="Jawa Barat"/>
    <s v="KOTA BANJAR"/>
    <n v="6614369"/>
    <d v="2020-01-13T00:00:00"/>
    <m/>
    <n v="387"/>
    <x v="0"/>
    <d v="2020-06-11T00:00:00"/>
    <s v="W24-2020"/>
    <s v="Jun-2020"/>
    <d v="2020-10-15T00:00:00"/>
    <s v="W42-2020"/>
    <s v="Oct-2020"/>
    <d v="2021-02-06T00:00:00"/>
    <x v="53"/>
    <s v="Feb-2021"/>
    <d v="2021-02-06T00:00:00"/>
    <x v="50"/>
    <s v="Feb-2021"/>
    <s v="FO (Change to MW as temp solution)"/>
    <d v="2021-01-18T00:00:00"/>
    <m/>
    <s v="532217742910"/>
    <s v="6.6"/>
    <m/>
    <d v="2020-10-05T00:00:00"/>
    <m/>
    <m/>
    <d v="2021-02-03T00:00:00"/>
    <s v="W06-2021"/>
    <m/>
    <m/>
    <m/>
    <x v="2"/>
    <s v="21.RFI"/>
    <x v="13"/>
    <s v="21.01.21 : PSB released, PLN connection OG_x000a_19.11.20 : SRFIN sent_x000a_12.11.20 : 09.11.20 : 05.11.20 : aktual SRFI, proses collect doc SRFIN_x000a_02.11.20 : ME installation_x000a_29.10.20 : 26.10.20 : erection ongoing_x000a_22.10.20 : curring time, plan hari ini on site untuk start CME kembali_x000a_19.10.20 : curring time, stop pol PP karena issue opsic_x000a_12.10.20 : 08.10.20 : 05.10.20 : 01.10.20 : 28.09.20 : Curingtime, urugan tanah + pondasi bts OG, start erection tower waiting perijinan release_x000a_24.09.20 : curingtime_x000a_21.09.20 : pouring concrete done, curingtime_x000a_17.09.20 : on going excavation_x000a_14.09.20 : 10.09.20 : start excavation_x000a_07.09.20 : 03.09.20 : berkas perijinan sudah masuk TPKRD dan sedang proses review_x000a_31.08.20 : 27.08.20 : submit berkas ke perijinan 26 Aug 20 (PTSP) dan sedang proses review_x000a_24.08.20 : 17.08.20 : CME belum dapat start karena isu perijinan kota banjar, CME ny start_x000a_13.08.20 : 10.08.20 : 06.08.20 : 03.08.20 : 27.07.20 :  : 16.07.20 : CME belum dapat start karena isu perijinan kota banjar_x000a_13.07.20 : 09.07.20 : 06.07.20 : submit berkas perijinan, Plan RFC minggu ini, plan start CME 13 juli, plan SRFI 10 Aug 20_x000a_02.07.20 : baru submit berkas perijinan karena APD baru jadi, Plan RFC minggu depan, plan start CME 13 juli, plan SRFI 10 Aug 20_x000a_29.06.20 : proses perijinan_x000a_25.06.20 : 22.06.20 : 18.06.20 : soiltest done, ongoing proses rekom &amp; perijinan _x000a_15.06.20 : request soiltest, kandidat F aktif, collecting doc/berkas legal untuk proses perijinan_x000a_11.06.20 : IW clear, proses pengajuan eskalasi sitac_x000a_08.06.20 : 04.06.20 : IW OG Plan IW clear tgl 8 Juni_x000a_01.06.20 : Rekom, plan Hari ini RFC_x000a_22.05.20 : proses pembayaran Iw dan Rekom plan RFC 29 Mei_x000a_25.05.20 : 19.05.20 : submit kand E, RND Ok candidate E, tower 42_x000a_15.05.20 : TNP review_x000a_14.05.20 : 08.05.20 : IW on going, paralel submit kandidat alternatif 8 May_x000a_30.04.20 : Hunting arahan XL plan submit kandidat senin tgl 4 Mei_x000a_23.04.20 : 16.04.20 : 09.04.20 : validasi done, IW on going_x000a_02.04.20 : under review TNP_x000a_25.03.20 : 19.03.20 : 11.03.20 : IW on going_x000a_20.02.20 : 13.02.20 : IW on going_x000a_06.02.20 : kand A = validasi done, Candidate A RF TX OK_x000a_"/>
  </r>
  <r>
    <s v="SANANWETAN_GEDOG"/>
    <x v="12"/>
    <s v="TB"/>
    <n v="112.19130199999999"/>
    <n v="-8.0988059999999997"/>
    <n v="40"/>
    <s v="110/230/300"/>
    <n v="2020"/>
    <x v="0"/>
    <s v="JL. LETDA MARKAWI RT.003 RW.002, KELURAHAN GEDOG, KECAMATAN SANANWETAN, KOTA BLITAR, PROPINSI JAWA TIMUR"/>
    <x v="0"/>
    <s v="JAW-JI-BLT-1916"/>
    <s v="SANANWETAN_GEDOG"/>
    <x v="0"/>
    <x v="0"/>
    <x v="0"/>
    <s v="JATIM"/>
    <s v="Jawa Timur"/>
    <s v="KOTA BLITAR"/>
    <n v="6614369"/>
    <d v="2020-01-13T00:00:00"/>
    <m/>
    <n v="297"/>
    <x v="0"/>
    <d v="2020-06-11T00:00:00"/>
    <s v="W24-2020"/>
    <s v="Jun-2020"/>
    <d v="2020-10-25T00:00:00"/>
    <s v="W44-2020"/>
    <s v="Oct-2020"/>
    <d v="2020-07-31T00:00:00"/>
    <x v="50"/>
    <s v="Jul-2020"/>
    <d v="2020-11-10T00:00:00"/>
    <x v="66"/>
    <s v="Nov-2020"/>
    <s v="MW"/>
    <d v="2020-10-01T00:00:00"/>
    <m/>
    <s v="MULTIGUNA"/>
    <m/>
    <m/>
    <d v="2020-10-01T00:00:00"/>
    <m/>
    <m/>
    <d v="2020-11-05T00:00:00"/>
    <s v="W45-2020"/>
    <m/>
    <m/>
    <m/>
    <x v="2"/>
    <s v="21.RFI"/>
    <x v="13"/>
    <s v="05.11.20 : RFIN sent_x000a_02.11.20 : 29.10.20 : aktual SRFI, proses konek PLN (isu perluasan jaringan)_x000a_22.10.20 : 19.10.20 : erection on going_x000a_15.10.20 : curingtime, plan start erection 20 oct 20_x000a_12.10.20 : curingtime_x000a_08.10.20 : 05.10.20 : on going excavation_x000a_01.10.20 : start excavation _x000a_28.09.20 : 24.09.20 : IW done, rekom done, RFC_x000a_21.09.20 : TNP OK MW 40m/0.6, IW clear, rekom camat done kemarin_x000a_17.09.20 : re-validasi kandidat F propose penaikan tinggi tower menjadi SST 52, RNP OK -&gt; RF 50m, proses review TNP, RND ok candidate F, tower 52, plan minggu depan start CME_x000a_14.09.20 : 10.09.20 : proses rehunting_x000a_07.09.20 : 03.09.20 : Review RND kand too far from NOM karena Perwali jarak antar menara, need submit JR &amp; Perwali ke RND_x000a_31.08.20 : Reaktivasi SPK, validasi kand paralel IW clear_x000a_02.07.20 : MOM propose return, hard kandidat, terkait isu regulasi ketinggian tower_x000a_02.07.20 : IW on going, proses soswar forum_x000a_29.06.20 : 25.06.20 : plan start CME minggu depan_x000a_22.06.20 : 19.06.20 : perubahan type transport dari FO menjadi MW, need req SK PLN_x000a_18.06.20 : plan start CME 2 minggu kedepan, plan RFI end of July, on going proses soswar (IW)_x000a_15.06.20 : Proses soswar_x000a_11.06.20 : 08.06.20 : IW on going, soswar forum terkendala isu covid_x000a_04.06.20 : IW on going, soswar forum terkendala isu covid_x000a_01.06.20 : 28.05.20 : 25.05.20 : 14.05.20 :  IW on going, soswar forum terkendala isu covid_x000a_08.05.20 : 30.04.20 : IW on going_x000a_23.04.20 : 16.04.20 : 09.04.20 : 02.04.20 : 25.03.20 :  IW on going, validasi done_x000a_19.03.20 : IW on going, need approval kandidat_x000a_11.03.20 : IW on going_x000a_24.02.20 = Kand B (S : 8° 05'59.61&quot; E : 112° 11'26.08&quot;), rehunting Cand. C langsung Pararel IW, Cand C Kurang 5 KK dr 9 KK plan clear 27.2.20 (need approval cand)_x000a_20.02.20 : IW On going, Kand C IW 8 KK sign 5_x000a_13.02.20 : TNP review_x000a_06.02.20 : kand A = validasi done, Candidate A RF TX OK_x000a_"/>
  </r>
  <r>
    <s v="PURWOSARI_BAKALAN"/>
    <x v="12"/>
    <s v="TB"/>
    <n v="112.75490499999999"/>
    <n v="-7.7556779999999996"/>
    <n v="50"/>
    <s v="50/200/275"/>
    <n v="2020"/>
    <x v="0"/>
    <s v=" Dusun Keputran, RT 16 RW 04, Desa Bakalan, Kec. Purwosari, Kab. Pasuruan, Prov. Jawa Timur"/>
    <x v="0"/>
    <s v="JAW-JI-PSR-4139"/>
    <s v="PURWOSARI_BAKALAN"/>
    <x v="0"/>
    <x v="0"/>
    <x v="0"/>
    <s v="JATIM"/>
    <s v="Jawa Timur"/>
    <s v="KAB. PASURUAN"/>
    <n v="6614889"/>
    <d v="2020-07-14T00:00:00"/>
    <m/>
    <n v="118"/>
    <x v="3"/>
    <d v="2020-12-11T00:00:00"/>
    <s v="W50-2020"/>
    <s v="Dec-2020"/>
    <d v="2020-12-10T00:00:00"/>
    <s v="W50-2020"/>
    <s v="Dec-2020"/>
    <d v="2020-12-10T00:00:00"/>
    <x v="51"/>
    <s v="Dec-2020"/>
    <d v="2020-11-10T00:00:00"/>
    <x v="66"/>
    <s v="Nov-2020"/>
    <s v="MW"/>
    <d v="2020-10-06T00:00:00"/>
    <m/>
    <n v="513580973893"/>
    <n v="6.6"/>
    <m/>
    <d v="2020-09-28T00:00:00"/>
    <m/>
    <m/>
    <d v="2020-11-09T00:00:00"/>
    <s v="W46-2020"/>
    <m/>
    <m/>
    <m/>
    <x v="2"/>
    <s v="21.RFI"/>
    <x v="13"/>
    <s v="12.11.20 : RFIN sent_x000a_09.11.20 : 05.11.20 : PLN connected, proses penyusunan doc RFIN_x000a_02.11.20 : 29.10.20 : erection done, proses penyambungan PLN _x000a_26.10.20 : 22.10.20 : 19.10.20 : prepare start erection_x000a_15.10.20 : curingtime, plan start erection 20 oct 20_x000a_12.10.20 : galian done, lantai kerja done, prepare rebarring_x000a_08.10.20 : on going excavation_x000a_05.10.20 : start galian_x000a_01.10.20 : plan start CME 5 oct_x000a_28.09.20 : 24.09.20 : IW done, rekom done, RFC_x000a_21.09.20 : TNP OK 50m/1.2, IW ongoing, rekom lurah done, on going rekom camat_x000a_17.09.20 : kand E RF OK, proses review TNP, IW clear, proses rekom, soiltest done_x000a_10.09.20 : 07.09.20 : kand D IW fail (2KK menolak), proses mediasi paralel rehunting kandidat baru_x000a_03.09.20 : plan 3 Sep IW clear_x000a_31.08.20 : kand D RF OK -&gt; 50m, TNP OK -&gt; MW 50m/1.2, IW ongoing_x000a_27.08.20 : kandidat C RF OK, namun ada pergeseran sejauh 35m karena issue legalitas lahan, prepare submit kandidat_x000a_24.08.20 : submit kandidat B&amp;C outSAR karena issue penolakan warga hingga radius 380m, under RNP review_x000a_17.08.20 : IW failed, rehunting kand B_x000a_13.08.20 : IW ongoing, plan hari ini clear soswar forum_x000a_10.08.20 : IW on going_x000a_06.08.20 : kandidat A koordinat (112.75494, -7.7565) RNP OK -&gt; RF 50m, TNP OK -&gt; MW 50m/1.2_x000a_03.08.20 : 30.07.20 : 27.07.20 : 23.07.20 : hunting"/>
  </r>
  <r>
    <s v="RANCAEKEK"/>
    <x v="12"/>
    <s v="TB"/>
    <s v="107°46.49.84'E"/>
    <s v="6°57.11.84'S"/>
    <n v="40"/>
    <s v="90/210/330"/>
    <n v="2020"/>
    <x v="0"/>
    <s v="Ds.Cinta Mulya Kp.Nagrak Rt.04/02 Sumedang "/>
    <x v="0"/>
    <s v="JAW-JB-SMD-3730"/>
    <s v="CINTA MULYA"/>
    <x v="1"/>
    <x v="0"/>
    <x v="2"/>
    <s v="JABAR"/>
    <s v="Jawa Barat"/>
    <s v="Kab. Sumedang"/>
    <n v="6616241"/>
    <d v="2020-09-17T00:00:00"/>
    <m/>
    <n v="31"/>
    <x v="1"/>
    <d v="2020-10-17T00:00:00"/>
    <s v="W42-2020"/>
    <s v="Oct-2020"/>
    <d v="2019-10-10T00:00:00"/>
    <s v="W41-2019"/>
    <s v="Oct-2019"/>
    <d v="2020-10-10T00:00:00"/>
    <x v="62"/>
    <s v="Oct-2020"/>
    <d v="2020-10-20T00:00:00"/>
    <x v="65"/>
    <s v="Oct-2020"/>
    <s v="MW"/>
    <d v="2020-10-01T00:00:00"/>
    <m/>
    <s v="535172016953"/>
    <s v="6.6"/>
    <m/>
    <d v="2020-09-25T00:00:00"/>
    <m/>
    <m/>
    <d v="2020-10-18T00:00:00"/>
    <s v="W43-2020"/>
    <m/>
    <m/>
    <m/>
    <x v="2"/>
    <s v="21.RFI"/>
    <x v="13"/>
    <s v="19.10.20 : aktual RFI, doc RFIN submitted_x000a_15.10.20 : 12.10.20 : Soft RFI, on going proses PLN connection_x000a_08.10.20 : mounting installation, plan material ME Grounding on site  jumat 9 oct, PLN on process_x000a_05.10.20 : RBS foundation done, on going tray mounting installation_x000a_01.10.20 : 28.09.20 : mob demob &amp; preparation_x000a_27.09.20 : proses input STIP 1_x000a_25.09.20 : STO declare_x000a_24.09.20 : review RND, upload ESR_x000a_21.09.20 : 18.09.20 : under power review_x000a_17.09.20 : SPK colo release_x000a_"/>
  </r>
  <r>
    <s v="SUMBERBENDOTONGAS"/>
    <x v="12"/>
    <s v="TB"/>
    <s v="113°7.55.85'E"/>
    <s v="7°46.22.44'S"/>
    <n v="50"/>
    <s v="30/160/305"/>
    <n v="2020"/>
    <x v="0"/>
    <s v="Dusun Kali Delu RT.025 RW.005 Desa Sumberbendo Kecamatan Sumberasih Kabupaten Probolinggo"/>
    <x v="0"/>
    <s v="JAW-JI-KRS-4252"/>
    <s v="SUMBERBENDO_SUMBERASIH"/>
    <x v="1"/>
    <x v="0"/>
    <x v="0"/>
    <s v="JATIM"/>
    <s v="Jawa Timur"/>
    <s v="Kab. Probolinggo"/>
    <n v="6616230"/>
    <d v="2020-09-11T00:00:00"/>
    <m/>
    <n v="140"/>
    <x v="5"/>
    <d v="2020-10-11T00:00:00"/>
    <s v="W42-2020"/>
    <s v="Oct-2020"/>
    <d v="2020-10-10T00:00:00"/>
    <s v="W41-2020"/>
    <s v="Oct-2020"/>
    <d v="2021-02-06T00:00:00"/>
    <x v="53"/>
    <s v="Feb-2021"/>
    <d v="2021-02-06T00:00:00"/>
    <x v="50"/>
    <s v="Feb-2021"/>
    <s v="FO (Change to MW as temp solution)"/>
    <d v="2021-01-18T00:00:00"/>
    <m/>
    <n v="513562154235"/>
    <n v="6.6"/>
    <m/>
    <d v="2020-09-25T00:00:00"/>
    <m/>
    <d v="2020-10-06T00:00:00"/>
    <d v="2021-01-29T00:00:00"/>
    <s v="W05-2021"/>
    <m/>
    <m/>
    <m/>
    <x v="2"/>
    <s v="21.RFI"/>
    <x v="13"/>
    <s v="26.01.21 : BP Paid_x000a_21.01.21 : PSB released, PLN connection OG_x000a_06.10.20 : email SRFI-N sent_x000a_05.10.20 : SRFI actual, collecting doc SRFIN_x000a_01.10.20 : BTS foundation on going, plan SRFI 10 oct_x000a_28.09.20 : mob demob &amp; preparation_x000a_27.09.20 : proses input STIP 1_x000a_25.09.20 : STO declare_x000a_24.09.20 : prepare STO dan preparation CME start_x000a_21.09.20 : under review Power_x000a_17.09.20 : RND dan TNP OK, prepare for STO and preparation CME start_x000a_11.09.20 : SPK colo released_x000a_"/>
  </r>
  <r>
    <s v="SINGGAHAN_SARINGEMBAT"/>
    <x v="12"/>
    <s v="TB"/>
    <n v="111.78540599999999"/>
    <n v="-7.0277940000000001"/>
    <n v="40"/>
    <s v="10/210/290"/>
    <n v="2020"/>
    <x v="0"/>
    <s v="Dsn Sambikerep RT 014 RW 05 Desa Tunggulrejo Kec Singgahan Kab Tuban"/>
    <x v="0"/>
    <s v="JAW-JI-TBN-4055"/>
    <s v="SINGGAHAN_SARINGEMBAT"/>
    <x v="0"/>
    <x v="0"/>
    <x v="0"/>
    <s v="JATIM"/>
    <s v="Jawa Timur"/>
    <s v="KAB. TUBAN"/>
    <n v="6614369"/>
    <d v="2020-01-13T00:00:00"/>
    <m/>
    <n v="387"/>
    <x v="0"/>
    <d v="2020-06-11T00:00:00"/>
    <s v="W24-2020"/>
    <s v="Jun-2020"/>
    <d v="2020-09-28T00:00:00"/>
    <s v="W40-2020"/>
    <s v="Sep-2020"/>
    <d v="2021-02-06T00:00:00"/>
    <x v="53"/>
    <s v="Feb-2021"/>
    <d v="2021-02-06T00:00:00"/>
    <x v="50"/>
    <s v="Feb-2021"/>
    <s v="FO (Change to MW as temp solution)"/>
    <d v="2021-01-18T00:00:00"/>
    <m/>
    <n v="518070771463"/>
    <n v="6.6"/>
    <m/>
    <d v="2020-09-25T00:00:00"/>
    <m/>
    <d v="2020-09-30T00:00:00"/>
    <d v="2021-02-03T00:00:00"/>
    <s v="W06-2021"/>
    <m/>
    <m/>
    <m/>
    <x v="2"/>
    <s v="21.RFI"/>
    <x v="13"/>
    <s v="26.01.21 : BP Paid, waiting KWH stock_x000a_21.01.21 : PSB released, PLN connection OG_x000a_30.09.20 : email SRFI-N sent_x000a_28.09.20 : 24.09.20 : erection done, ME og, pondasi bts dan pagar og_x000a_21.09.20 : cor done, curingtime_x000a_17.09.20 : lantai kerja done, rebarring ongoing_x000a_14.09.20 : excavation on going_x000a_10.09.20 : start excavation_x000a_07.09.20 : start CME paling lambat minggu ini 10 sept 20_x000a_03.09.20 : plan start CME minggu depan, pergeseran OK_x000a_31.08.20 : 27.08.20 : plan minggu ini sign dinas, plan CME start minggu depan._x000a_24.08.20 : blm dpt sign dr dinas, tekait dampak dr issue covid di lingkungan dinas, dimana bbrp dinas hbs ketemu dg PLT bupati sidoarjo yg meninggal kemarin positive covid_x000a_17.08.20 : 13.08.20 : Sudah ada jaminan IMB terbit, plan start CME 20 Aug, secara peta baru sudah masuk lahan kuning, pemaparan mundur 19 Aug karena pic meninggal_x000a_10.08.20 : 06.08.20 : 03.08.20 : 23.07.20 : minggu lalu usulan TBG di setujui agar menjadi lahan alih fungsi namun harus pergeseran 50m, saat ini menunggu approval provinsi_x000a_16.07.20 : 13.07.20 : 06.07.20 : 02.07.20 : proses perijinan pengajuan perubahan lahan alih fungsi_x000a_29.06.20 : start CME terkendala aturan LP2B (LAHAN PERTANIAN PANGAN BERKELANJUTAN --&gt; berdasarkan KEPRES), baru diketahui saat pemaparan lintas dinas (dinas pertanian)_x000a_25.06.20 : bouwplank, CME belum dapat start, menunggu proses perijinan lahan konservasi pertanian._x000a_22.06.20 : 18.06.20 : 11.06.20 : 08.06.20 : bouwplank, proses perijinan, masuk lahan konservasi pertanian shg butuh pemaparan, plan pemaparan dituban minggu dpn_x000a_04.06.20 : 01.06.20 : 28.05.20 : bouwplank, proses perijinan_x000a_25.05.20 : 14.05.20 : bouwplank, proses perijinan_x000a_30.04.20 : bouwplank, proses perijinan_x000a_23.04.20 : 16.04.20 : 09.04.20 :  proses perijinan, CME start after perijinan_x000a_02.04.20 : RFC, proses perijinan_x000a_25.03.20 : Proses perijinan, proses disposisi di Dinas pertanian_x000a_19.03.20 : 11.03.20 : 28.02.20 : Kand C = IW clear, proses submit eskalasi sitac, collecting legal doc_x000a_27.02.20 : Kand C = (-7.02602 111.78204), IW Clear 10 KK_x000a_20.02.20 : IW clear, need re approval candidat_x000a_13.02.20 : IW on going_x000a_06.02.20 : Kand C = RF OK, TX review_x000a_05.02.20 : kand C = submit C 111.78441 -7.0267 163.95 GF SST 42 In Cellplan Tuban_x000a_28.01.20 : kand A =  RND 50 15/200/300 Ok candidate A, tower 52_x000a_27.01.20 : _x000a_kand A = 111.78486 -7.029611 210.8 GF SST 42 In Cellplan Tuban_x000a_kand B = 111.78683 -7.025611 289.35 GF SST 42 In Cellplan Tuban"/>
  </r>
  <r>
    <s v="NGANTANG_SIDODADI"/>
    <x v="12"/>
    <s v="TB"/>
    <n v="112.37499800000001"/>
    <n v="-7.9047349999999996"/>
    <n v="50"/>
    <s v="140/235/300"/>
    <n v="2020"/>
    <x v="0"/>
    <s v="Dusun Sekar RT 007 RW 001, Desa Sidodadi, Kec. Ngantang, Kab. Malang, Prov. Jawa Timur"/>
    <x v="0"/>
    <s v="JAW-JI-KPN-4341"/>
    <s v="NGANTANG_SIDODADI"/>
    <x v="0"/>
    <x v="0"/>
    <x v="0"/>
    <s v="JATIM"/>
    <s v="Jawa Timur"/>
    <s v="KAB. MALANG"/>
    <n v="6614889"/>
    <d v="2020-07-14T00:00:00"/>
    <m/>
    <n v="106"/>
    <x v="3"/>
    <d v="2020-12-11T00:00:00"/>
    <s v="W50-2020"/>
    <s v="Dec-2020"/>
    <d v="2020-10-10T00:00:00"/>
    <s v="W41-2020"/>
    <s v="Oct-2020"/>
    <d v="2020-12-10T00:00:00"/>
    <x v="51"/>
    <s v="Dec-2020"/>
    <d v="2020-10-28T00:00:00"/>
    <x v="64"/>
    <s v="Oct-2020"/>
    <s v="MW"/>
    <d v="2020-09-10T00:00:00"/>
    <m/>
    <n v="513090217800"/>
    <n v="6.6"/>
    <m/>
    <d v="2020-09-14T00:00:00"/>
    <m/>
    <d v="2020-09-30T00:00:00"/>
    <d v="2020-10-28T00:00:00"/>
    <s v="W44-2020"/>
    <m/>
    <m/>
    <m/>
    <x v="2"/>
    <s v="21.RFI"/>
    <x v="13"/>
    <s v="29.10.20 : RFIN sent 28 Oct_x000a_26.10.20 : aktual RFI, proses penyusunan doc RFIN_x000a_22.10.20 : PLN connected, proses penyusunan doc RFIN_x000a_19.10.20 : 15.10.20 : 12.10.20 : 08.10.20 : Surat Jawaban PLN release, status jaringan PLN Overblust trafo 87% dan perluasan jaringan, revisi plan RFI 28 oct 20_x000a_05.10.20 : 01.10.20 : 30.10.20 : SRFIN sent, ada isu selisih daya PLN dan sedang di fu Surat Jawaban PLN_x000a_28.09.20 : 24.09.20 : erection on going_x000a_21.09.20 : cor done, curingtime, plan start erection 24 sept_x000a_17.09.20 : lantai kerja done, rebarring ongoing_x000a_14.09.20 : 10.09.20 : on going excavation_x000a_07.09.20 : 03.09.20 : bouwplank, paralel perijinan_x000a_31.08.20 : rekom done, submit berkas perijinan_x000a_27.08.20 : proses penjadwalan soiltest_x000a_24.08.20 : on going review eskalasi biaya sitac, plan realisasi 27 aug_x000a_17.08.20 : TNP OK MW height 50m/1.2, IW clear, proses eskalasi sitac_x000a_13.08.20 : kandidat C IW failed, submit kandidat baru (cand E) RF OK 50m, proses review TNP_x000a_10.08.20 : IW on going_x000a_06.08.20 : kandidat C (koordinat 112.37642, -7.90486) RNP OK -&gt; RF 50m, TNP OK -&gt; MW 50m/1.2_x000a_03.08.20 : rehunting_x000a_30.07.20 : NOM memiliki histori hardcommcase, kandidat A&amp; B (outSAR &gt;500m) yg disubmit NOK by RND karena terlalu jauh dari NOM_x000a_27.07.20 : 23.07.20 : hunting"/>
  </r>
  <r>
    <s v="KEBONAGUNG_KATIPUGAL"/>
    <x v="12"/>
    <s v="TB"/>
    <n v="111.16348000000001"/>
    <n v="-8.2483869999999992"/>
    <n v="40"/>
    <s v="90/180/300"/>
    <n v="2020"/>
    <x v="0"/>
    <s v="DUSUN KLEPU RT.001 RW.007, DESA KATIPUGAL, KECAMATAN KEBONAGUNG, KABUPATEN PACITAN, PROPINSI JAWA TIMUR"/>
    <x v="0"/>
    <s v="JAW-JI-PCT-4185"/>
    <s v="KEBONAGUNG_KATIPUGAL"/>
    <x v="0"/>
    <x v="0"/>
    <x v="0"/>
    <s v="JATIM"/>
    <s v="Jawa Timur"/>
    <s v="KAB. PACITAN"/>
    <n v="6614369"/>
    <d v="2020-01-13T00:00:00"/>
    <m/>
    <n v="421"/>
    <x v="0"/>
    <d v="2020-06-11T00:00:00"/>
    <s v="W24-2020"/>
    <s v="Jun-2020"/>
    <d v="2020-10-20T00:00:00"/>
    <s v="W43-2020"/>
    <s v="Oct-2020"/>
    <d v="2021-02-06T00:00:00"/>
    <x v="53"/>
    <s v="Feb-2021"/>
    <d v="2021-03-29T00:00:00"/>
    <x v="53"/>
    <s v="Mar-2021"/>
    <s v="FO (Change to MW as temp solution)"/>
    <d v="2021-01-18T00:00:00"/>
    <m/>
    <n v="515421485861"/>
    <n v="13.2"/>
    <m/>
    <d v="2020-09-14T00:00:00"/>
    <m/>
    <d v="2020-09-30T00:00:00"/>
    <d v="2021-03-09T00:00:00"/>
    <s v="W11-2021"/>
    <m/>
    <m/>
    <m/>
    <x v="2"/>
    <s v="21.RFI"/>
    <x v="13"/>
    <s v="08.03.21 : PLN connected, NY RFIN -&gt; plan 08/3_x000a_18.02.21 : PLN connection daya 13.2 kVA, material PLN NY ready, revise RFI plan W2 Mar_x000a_26.01.21 : proses register, waiting PLN survey, Revise RFI Plan W2 Mar_x000a_21.01.21 : PSB released, PLN connection OG_x000a_30.09.20 : SRFIN sent_x000a_28.09.20 : 24.09.20 : curingtime_x000a_21.09.20 : plan cor hari ini_x000a_17.09.20 : lantai kerja done, rebarring ongoing_x000a_14.09.20 : 10.09.20 : rekom done, status RFC, start excavation_x000a_07.09.20 : 03.09.20 : RND OK kand C, tower 52m, TNP OK_x000a_31.08.20 : Reaktivasi SPK, validasi kand paralel IW clear_x000a_02.07.20 : MOM propose return, hard kandidat, terkait isu regulasi ketinggian tower_x000a_02.07.20 : IW on going, proses soswar door to door_x000a_29.06.20 : 25.06.20 : XL meminta untuk segera start CME minggu depan_x000a_22.06.20 : compile IW by WAG, issue pembatasan akses dr luar daerah, plan start CME 2 minggu kedepan, plan RFI end of July_x000a_18.06.20 : plan start CME 2 minggu kedepan, plan RFI end of July_x000a_15.06.20 : pembatasan akses dari luar daerah compile IW by WAG_x000a_11.06.20 : 08.06.20 : IW on going_x000a_04.06.20 : IW on going_x000a_01.06.20 : 28.05.20 : 25.05.20 : 14.05.20 : IW on going_x000a_08.05.20 : 30.04.20 : IW OG, paralel proses revalidasi_x000a_23.04.20 : 16.04.20 : 09.04.20 : continue iw on going_x000a_02.04.20 : IW on going soswar door to door terkendala isu COVID 19_x000a_25.03.20 : IW on going soswar door to door_x000a_24.03.20 : Cand. B Prepare Soswar Tanggal 18 di Balai Desa Dibatalkan. Akan Sosialisasi Door to Door tanggal 24 Maret (Larangan untuk soswar forum ) _x000a_19.03.20 : IW on going, need approval kandidat_x000a_11.03.20 : IW on going_x000a_28.02.20 : 24.02.20 : kand A (S : 8°14'49.9&quot; E : 111°09'49.30&quot;) 4 KK Sign 3 KK, cand B IW OG , soswar 27.2.20_x000a_20.02.20 : IW Clear, proses eskalasi sitac, recheck isu ketinggian penurunan dari 52  (failed) ke 42_x000a_13.02.20 : IW on going_x000a_06.02.20 : kand A = validasi done, Candidate A RF TX OK_x000a_"/>
  </r>
  <r>
    <s v="TUGU REJO"/>
    <x v="12"/>
    <s v="TB"/>
    <n v="102.634674"/>
    <n v="-3.584514"/>
    <n v="50"/>
    <m/>
    <n v="2020"/>
    <x v="0"/>
    <s v="Jl.Makam Dusun I, Desa Sumber Sari, Kec. Kabawetan, Kab. Kepahiang, Prov. Bengkulu"/>
    <x v="0"/>
    <s v="SUM-BE-KPH-0196"/>
    <s v="TUGU REJO"/>
    <x v="0"/>
    <x v="0"/>
    <x v="1"/>
    <s v="LAMPUNG"/>
    <s v="Bengkulu"/>
    <s v="Kepahiang"/>
    <n v="6615571"/>
    <d v="2020-08-18T00:00:00"/>
    <m/>
    <n v="92"/>
    <x v="3"/>
    <d v="2021-01-15T00:00:00"/>
    <s v="W03-2021"/>
    <s v="Jan-2021"/>
    <d v="2020-09-28T00:00:00"/>
    <s v="W40-2020"/>
    <s v="Sep-2020"/>
    <d v="2020-10-15T00:00:00"/>
    <x v="63"/>
    <s v="Oct-2020"/>
    <d v="2020-11-30T00:00:00"/>
    <x v="8"/>
    <s v="Nov-2020"/>
    <s v="MW"/>
    <d v="2020-09-07T00:00:00"/>
    <m/>
    <n v="146205124126"/>
    <n v="6.6"/>
    <m/>
    <d v="2020-09-11T00:00:00"/>
    <m/>
    <m/>
    <d v="2020-11-18T00:00:00"/>
    <s v="W47-2020"/>
    <m/>
    <m/>
    <m/>
    <x v="2"/>
    <s v="21.RFI"/>
    <x v="13"/>
    <s v="26.11.20 : RFIN sent_x000a_23.11.20 : PLN multiguna connected_x000a_19.11.20 : proses konek PLN multiguna, PLN permanen masih menunggu jawaban dari PLN wilayah S2JB_x000a_09.11.20 : 05.11.20 : 02.11.20 : 29.10.20 : 26.10.20 : 22.10.20 : proses BPUJL_x000a_19.10.20 : 15.10.20 : 12.10.20 : SRFI actual, proses PLN Connection_x000a_08.10.20 : Erection OG, target SRFI: 12 Oct 2020, nomor register PLN NY Release, sudah disurati kembali ke PLN, plan besok sudah release no register nya_x000a_05.10.20 : curingtime_x000a_01.10.20 : pouring concrete_x000a_28.09.20 : rebarring on going_x000a_24.09.20 : plan cor mundur karena terkendala cuaca (hujan), plan besok cor_x000a_21.09.20 : rebarring, plan cor selasa 22 sep 20_x000a_17.09.20 : rebarring_x000a_14.09.20 : start excavation menggunakan excavator_x000a_10.09.20 : RFC, CME preparation_x000a_07.09.20 : proses APD_x000a_03.09.20 : rekom done 2 Sept, plan soiltest 3 Sept_x000a_31.08.20 : rekom ongoing, paralel proses soiltest_x000a_27.08.20 : IW clear kand C, proses approval eskalasi sitac_x000a_24.08.20 : pergeseran kandidat 30m paralel IW ongoing, kandidat baru (cand C) RF TX OK_x000a_13.08.20 : submit kandidat A&amp;B, RNP OK -&gt; RF 50m kand A, proses review TNP_x000a_03.08.20 : SPK release "/>
  </r>
  <r>
    <s v="UJAN MAS PEKALONGAN"/>
    <x v="12"/>
    <s v="TB"/>
    <n v="102.521278"/>
    <n v="-3.5312610000000002"/>
    <n v="60"/>
    <m/>
    <n v="2020"/>
    <x v="0"/>
    <s v="Jl.Lintas Curup-Kepahiang, Gg.Harjo, Dusun VI, Desa Pekalongan, Kec. Ujan Mas, Kab.Kepahiang, Prov. Bengkulu"/>
    <x v="0"/>
    <s v="SUM-BE-KPH-0197"/>
    <s v="UJAN MAS PEKALONGAN"/>
    <x v="0"/>
    <x v="0"/>
    <x v="1"/>
    <s v="LAMPUNG"/>
    <s v="Bengkulu"/>
    <s v="Kepahiang"/>
    <n v="6615571"/>
    <d v="2020-08-18T00:00:00"/>
    <m/>
    <n v="92"/>
    <x v="3"/>
    <d v="2021-01-15T00:00:00"/>
    <s v="W03-2021"/>
    <s v="Jan-2021"/>
    <d v="2020-09-28T00:00:00"/>
    <s v="W40-2020"/>
    <s v="Sep-2020"/>
    <d v="2020-10-15T00:00:00"/>
    <x v="63"/>
    <s v="Oct-2020"/>
    <d v="2020-11-30T00:00:00"/>
    <x v="8"/>
    <s v="Nov-2020"/>
    <s v="MW"/>
    <d v="2020-09-07T00:00:00"/>
    <m/>
    <n v="146102411537"/>
    <n v="6.6"/>
    <m/>
    <d v="2020-09-11T00:00:00"/>
    <m/>
    <m/>
    <d v="2020-11-18T00:00:00"/>
    <s v="W47-2020"/>
    <m/>
    <m/>
    <m/>
    <x v="2"/>
    <s v="21.RFI"/>
    <x v="13"/>
    <s v="03.12.20 : RFIN sent_x000a_23.11.20 : 19.11.20 : proses konek PLN multiguna, PLN permanen masih menunggu jawaban dari PLN wilayah S2JB_x000a_09.11.20 : 05.11.20 :02.11.20 : 29.10.20 : 26.10.20 : 22.10.20 : proses BPUJL_x000a_19.10.20 : 15.10.20 : 12.10.20 : 08.10.20 : SRFI, nomor register PLN NY Release, sudah disurati kembali ke PLN, plan besok sudah release no register nya_x000a_05.10.20 : ME on going_x000a_01.10.20 : erection done, ME &amp; grounding installation_x000a_28.09.20 : erection on going_x000a_24.09.20 : curingtime_x000a_21.09.20 : plan cor hari ini_x000a_17.09.20 : rebarring_x000a_14.09.20 : start excavation menggunakan excavator_x000a_10.09.20 : RFC, CME preparation_x000a_07.09.20 : APD percepatan done_x000a_03.09.20 : plan soiltest 2 Sept_x000a_31.08.20 : rekom done, proses soiltest_x000a_27.08.20 : proses realisasi IW_x000a_24.08.20 :  TNP OK MW 60m/0.6 , IW clear, proses eskalasi sitac_x000a_13.08.20 : submit kandidat A (koordinat 102.52293, -3.53069) RNP OK -&gt; RF 60m, proses review TNP_x000a_03.08.20 : SPK release "/>
  </r>
  <r>
    <s v="BALOKANG_BANJAR"/>
    <x v="12"/>
    <s v="TB"/>
    <n v="108.513155"/>
    <n v="-7.3719580000000002"/>
    <n v="40"/>
    <s v="0/110/270"/>
    <n v="2020"/>
    <x v="0"/>
    <s v="Dsn. Cibeureum Rt.008 / Rw 003 Desa Balokang Kec Banjar Kota Banjar,Jawa Barat."/>
    <x v="0"/>
    <s v="JAW-JB-BJR-3850"/>
    <s v="BALOKANG_BANJAR"/>
    <x v="0"/>
    <x v="0"/>
    <x v="2"/>
    <s v="JABAR"/>
    <s v="Jawa Barat"/>
    <s v="KOTA BANJAR"/>
    <n v="6614369"/>
    <d v="2020-01-13T00:00:00"/>
    <m/>
    <n v="385"/>
    <x v="0"/>
    <d v="2020-06-11T00:00:00"/>
    <s v="W24-2020"/>
    <s v="Jun-2020"/>
    <d v="2020-09-25T00:00:00"/>
    <s v="W39-2020"/>
    <s v="Sep-2020"/>
    <d v="2021-02-06T00:00:00"/>
    <x v="53"/>
    <s v="Feb-2021"/>
    <d v="2021-02-06T00:00:00"/>
    <x v="50"/>
    <s v="Feb-2021"/>
    <s v="FO (Change to MW as temp solution)"/>
    <d v="2021-01-18T00:00:00"/>
    <m/>
    <s v="532217742433"/>
    <s v="6.6"/>
    <m/>
    <d v="2020-09-11T00:00:00"/>
    <m/>
    <d v="2020-09-30T00:00:00"/>
    <d v="2021-02-01T00:00:00"/>
    <s v="W06-2021"/>
    <m/>
    <m/>
    <m/>
    <x v="2"/>
    <s v="21.RFI"/>
    <x v="13"/>
    <s v="21.01.21 : PSB released, PLN connection OG_x000a_01.10.20 : 30.09.20 : SRFIN sent_x000a_28.09.20 : 28.09.20 : SRFI, finishing F&amp;Y, paralel collecting doc RFIN plan submit 30 sep 20_x000a_24.09.20 : 21.09.20 : erection done, on going fence &amp; yard, ME on going_x000a_17.09.20 : erection on going_x000a_14.09.20 : plan start CME (continue erection) 15 sep 20_x000a_11.09.20 : erection done_x000a_10.09.20 : Mob demob plan sabtu 12 sep 20_x000a_07.09.20 : 03.09.20 : Rapat TPKRD done, plan start CME minggu ini (paling lambat kamis dimaksimalkan sudah start CME)_x000a_31.08.20 : 27.08.20 : sudah dapat disposisi dari bu wali &amp; kepala ptsp, koordinasi fu jadwal rapar tkprd (plan kamis depan), plan start CME kembali 7 sep (last progress on going erection)_x000a_24.08.20 : 17.08.20 : 13.08.20 : tinjauan lokasi/survey done, waiting disposisi untuk continue CME, CME cor pondasi done_x000a_10.08.20 : 06.08.20 : 03.08.20 : proses koordinasi penjadwalan survey dan rapat TKPRD_x000a_30.07.20 : 27.07.20 : 16.07.20 : CME belum dapat start karena isu perijinan kota banjar_x000a_09.07.20 : 06.07.20 : 02.07.20 : plan start cme lagi 13 jul 20, plan SRFI end of Juli_x000a_29.06.20 : 22.06.20 : 18.06.20 : CME (erection) masih STOP karena isu perijinan_x000a_11.06.20 : 08.06.20 : 04.06.20 : 01.06.20 : erection tower masih STOP by satpol PP, wait perijinan_x000a_28.05.20 : 25.05.20 : 21.05.20 : 14.05.20 : erection 1 section STOP by perijinan_x000a_08.05.20 : pouring concrete_x000a_30.04.20 : excavation_x000a_23.04.20 : 16.04.20 : proses rekom_x000a_09.04.20 : realisasi IW dan rekom_x000a_02.04.20 : pembayaran IW dan rekom on going_x000a_25.03.20 : TNP review_x000a_19.03.20 : 11.03.20 : IW on going_x000a_20.02.20 : 13.02.20 : IW on going_x000a_06.02.20 : Kand A = RF OK, TX review"/>
  </r>
  <r>
    <s v="TABUNGANEN PEMURUS"/>
    <x v="12"/>
    <s v="TB"/>
    <n v="114.451431"/>
    <n v="-3.4221520000000001"/>
    <n v="60"/>
    <s v="100/180/270"/>
    <n v="2020"/>
    <x v="0"/>
    <s v="JL. DESA TABUNGANEN PEMURUS, RT.011, KECAMATAN TABUNGANEN, KABUPATEN BARITO KUALA, PROPINSI KALIMANTAN SELATAN."/>
    <x v="0"/>
    <s v="KAL-KS-MRH-0891"/>
    <s v="TABUNGANEN PEMURUS"/>
    <x v="0"/>
    <x v="0"/>
    <x v="2"/>
    <s v="KALIMANTAN"/>
    <s v="Kalimantan Selatan"/>
    <s v="KAB. BARITO KUALA"/>
    <n v="6614816"/>
    <d v="2020-07-01T00:00:00"/>
    <m/>
    <n v="117"/>
    <x v="3"/>
    <d v="2020-11-28T00:00:00"/>
    <s v="W48-2020"/>
    <s v="Nov-2020"/>
    <d v="2020-11-27T00:00:00"/>
    <s v="W48-2020"/>
    <s v="Nov-2020"/>
    <d v="2020-11-27T00:00:00"/>
    <x v="49"/>
    <s v="Nov-2020"/>
    <d v="2020-10-26T00:00:00"/>
    <x v="64"/>
    <s v="Oct-2020"/>
    <s v="MW"/>
    <d v="2020-09-07T00:00:00"/>
    <m/>
    <s v="221500517292"/>
    <n v="6.6"/>
    <m/>
    <d v="2020-09-08T00:00:00"/>
    <m/>
    <m/>
    <d v="2020-10-26T00:00:00"/>
    <s v="W44-2020"/>
    <m/>
    <m/>
    <m/>
    <x v="2"/>
    <s v="21.RFI"/>
    <x v="13"/>
    <s v="29.10.20 : RFIN sent 26 Oct_x000a_26.10.20 : 22.10.20 : aktual SRFI, proses penyambungan PLN_x000a_19.10.20 : erection done, finishing pondasi BTS_x000a_15.10.20 : Tower painting dan Pondasi BTS OG. Plan Kamis SRFI_x000a_12.10.20 : erection top tower_x000a_08.10.20 : Erection OG, PLN perluasan Jaringan dan Mgmnt Trafo_x000a_05.10.20 : prepare erection, plan start erection besok 6 oct 20_x000a_01.10.20 : curingtime, plan start erection 5 oct_x000a_30.09.20 : pouring done_x000a_28.09.20 : rebaring plan Cor 29/09_x000a_24.09.20 : 21.09.20 : 17.09.20 : on going cerucuk_x000a_14.09.20 : 10.09.20 : on going borepile_x000a_07.09.20 : plan bouwplank tanggal 10 sep_x000a_03.09.20 : plan bouwplank besok jumat dan start galian_x000a_31.08.20 : masih Issue perijinan sehingga cme blm bisa start krn jarak dari bangunan sebelah masih tidak sesuai perda_x000a_27.08.20 : plan bouwplank dan plan start CME W1 sep 20, isu perda 2x radius tower tidak boleh ada rumah, max tinggi tower yg di ijinkan 58m, need revalidasi TNP_x000a_24.08.20 : start CME menunggu menunggu jadwal survey perijinan_x000a_17.08.20 : 13.08.20 : plan start CME W34_x000a_10.08.20 : proses design pack dan collect berkas perijinan_x000a_06.08.20 : rekom done, proses soiltest_x000a_03.08.20 : proses rekom L/C ongoing_x000a_30.07.20 : realisasi IW done, proses rekom L/C ongoing_x000a_23.07.20 : proses realisasi IW, plan rekom 27 Jul_x000a_16.07.20 : 13.07.20 : IW on going_x000a_11.07.20 : TNP OK kand A_x000a_09.07.20 : submit kandidat A propose SST 62, menunggu review RNP_x000a_01.07.20 : SPK release"/>
  </r>
  <r>
    <s v="LAMONGAN_BANJARMENDALAN"/>
    <x v="12"/>
    <s v="TB"/>
    <n v="112.4273"/>
    <n v="-7.1143539999999996"/>
    <n v="30"/>
    <s v="0/90/250"/>
    <n v="2020"/>
    <x v="0"/>
    <s v="KADEK SUWOKO 45, RT002 RW 001, DESA SIDOREJO, KEC. DEKET, KAB. LAMONGAN"/>
    <x v="0"/>
    <s v="JAW-JI-LMG-4275"/>
    <s v="LAMONGAN_BANJARMENDALAN"/>
    <x v="0"/>
    <x v="0"/>
    <x v="0"/>
    <s v="JATIM"/>
    <s v="Jawa Timur"/>
    <s v="KAB. LAMONGAN"/>
    <n v="6614369"/>
    <d v="2020-01-13T00:00:00"/>
    <m/>
    <n v="238"/>
    <x v="0"/>
    <d v="2020-06-11T00:00:00"/>
    <s v="W24-2020"/>
    <s v="Jun-2020"/>
    <d v="2020-07-29T00:00:00"/>
    <s v="W31-2020"/>
    <s v="Jul-2020"/>
    <d v="2020-07-31T00:00:00"/>
    <x v="50"/>
    <s v="Jul-2020"/>
    <d v="2020-09-07T00:00:00"/>
    <x v="69"/>
    <s v="Sep-2020"/>
    <s v="MW"/>
    <d v="2020-07-21T00:00:00"/>
    <m/>
    <n v="518031744443"/>
    <n v="6.6"/>
    <m/>
    <d v="2020-09-07T00:00:00"/>
    <m/>
    <m/>
    <d v="2020-09-07T00:00:00"/>
    <s v="W37-2020"/>
    <m/>
    <m/>
    <m/>
    <x v="2"/>
    <s v="21.RFI"/>
    <x v="13"/>
    <s v="07.09.20 : RFIN sent_x000a_07.09.20 : perapihan F&amp;Y, plan hari ini declare RFIN_x000a_03.09.20 : 31.08.20 : 27.08.20 : RFI actual 26 Aug, collecting doc RFIN_x000a_24.08.20 : 17.08.20 : SRFI 14 Aug, plan RFI 25 Aug_x000a_13.08.20 : plan SRFI 14 Aug, plan RFI 25 Aug_x000a_10.08.20 : 06.08.20 : on going erection_x000a_03.08.20 : 23.07.20 : lantai kerja dan pembesian OG _x000a_16.07.20 : galian pondasi_x000a_13.07.20 : prepare team_x000a_06.07.20 : 02.07.20 : proses perijinan, plan start CME W2 Juli_x000a_29.06.20 : plan start CME W2 Juli or drop_x000a_25.06.20 : plan start CME minggu depan_x000a_22.06.20 : plan start CME June, plan RFI end July, eskalasi sitac approved, need new design kamuflase dengan PTS_x000a_19.06.20  perubahan type transport dari FO menjadi MW, need req SK PLN_x000a_18.06.20 : plan start CME June, plan RFI end July_x000a_15.06.20 : 11.06.20 : isu cell plan, approved outcell dg tower kamuflase, proses design on going, plan RFC 24 jun 20, , plan SRFI/RFI Juli 20_x000a_08.06.20 : 04.06.20 : IW clear, proses rekom, isu regulasi_x000a_01.06.20 : 28.05.20 : 25.05.20 : 14.05.20 : IW clear, proses rekom, isu regulasi_x000a_08.05.20 : 30.04.20 : IW clear, proses rekom, isu regulasi_x000a_23.04.20 : TNP review_x000a_16.04.20 : IW clear, isu regulasi_x000a_09.04.20 : iw clear, proses pengajuan eskalasi sitac_x000a_02.04.20 : 25.03.20 : proses pengajuan design Camuflase dan Koordinasi Kominfo_x000a_19.03.20 : 11.03.20 : 28.02.20 : Kand D = IW Clear, proses eskalasi sitac, collecting legal doc_x000a_22.02.20 : Kand D = IW Clear 8 kk, propsoe camuflase ( cellplan ) _x000a_20.02.20 : IW On going_x000a_13.02.20 : TNP review_x000a_06.02.20 : kand A = validasi done, Candidate A RF TX OK_x000a_28.01.20 : kand A =  RND 30 0/70/225 28Jan20 : Ok candidate A, tower 32_x000a_27.01.20 : _x000a_kand A = 112.42694 -7.116028 GF SST 32 Out Cellplan. Pengajuan Permohonan pertimbangan Cellplan OG_x000a_kand B =  112.42839 -7.105469 995.23 GF SST 32 Kandidat Out SAR namun dalam cellplan. Perda terlampir"/>
  </r>
  <r>
    <s v="DURIAN_LUNCUK"/>
    <x v="12"/>
    <s v="SMI"/>
    <s v="102°59.52.73'null"/>
    <s v="1°52.47.1'S"/>
    <n v="50"/>
    <s v="90/210/330"/>
    <n v="2020"/>
    <x v="0"/>
    <s v="RT 08 Kel. Durian Luncuk, Kab Batanghari, kec Bathin XXIV "/>
    <x v="0"/>
    <s v="SUM-JA-MBN-0482"/>
    <s v="DURIAN LUNCUK"/>
    <x v="1"/>
    <x v="0"/>
    <x v="1"/>
    <s v="SUMBAGSEL"/>
    <s v="Jambi"/>
    <s v="Kab. Batanghari"/>
    <n v="6616152"/>
    <d v="2020-08-31T00:00:00"/>
    <m/>
    <n v="21"/>
    <x v="4"/>
    <d v="2020-09-30T00:00:00"/>
    <s v="W40-2020"/>
    <s v="Sep-2020"/>
    <d v="2020-09-28T00:00:00"/>
    <s v="W40-2020"/>
    <s v="Sep-2020"/>
    <d v="2020-09-28T00:00:00"/>
    <x v="64"/>
    <s v="Sep-2020"/>
    <d v="2020-09-28T00:00:00"/>
    <x v="68"/>
    <s v="Sep-2020"/>
    <s v="MW"/>
    <d v="2020-09-07T00:00:00"/>
    <m/>
    <n v="143509425468"/>
    <n v="6.6"/>
    <m/>
    <d v="2020-09-01T00:00:00"/>
    <m/>
    <m/>
    <d v="2020-09-21T00:00:00"/>
    <s v="W39-2020"/>
    <m/>
    <m/>
    <m/>
    <x v="2"/>
    <s v="21.RFI"/>
    <x v="13"/>
    <s v="21.09.20 : RFIN sent_x000a_17.09.20 : pondasi on going_x000a_14.09.20 : comcase, on going proses penyelesaian_x000a_13.09.20 : Tray, mounting OG target done 14/9/20, Pondasi OG, BP Done plan connect 17/9/20_x000a_10.09.20 : Prepare Team dan Material Panel  on delivery, plan Start CME 11/9/20, ETA Material panel 11/9/20_x000a_07.09.20 : mobilisasi_x000a_"/>
  </r>
  <r>
    <s v="SUNGAIPURUNKECIL"/>
    <x v="12"/>
    <s v="TB"/>
    <n v="109.1345"/>
    <n v="0.23162199999999999"/>
    <n v="40"/>
    <s v="90/180/270"/>
    <n v="2020"/>
    <x v="0"/>
    <s v="RT 021/RW 010, Desa Peniraman, Kecamatan Sungai Pinyuh, Kab. Mempawah, Prov. Kalimantan Barat"/>
    <x v="0"/>
    <s v="KAL-KB-MPW-0708"/>
    <s v="SUNGAIPURUNKECIL"/>
    <x v="0"/>
    <x v="0"/>
    <x v="3"/>
    <s v="KALIMANTAN"/>
    <s v="Kalimantan Barat"/>
    <s v="KAB. MEMPAWAH"/>
    <n v="6614568"/>
    <d v="2020-03-19T00:00:00"/>
    <m/>
    <n v="168"/>
    <x v="0"/>
    <d v="2020-08-16T00:00:00"/>
    <s v="W34-2020"/>
    <s v="Aug-2020"/>
    <d v="2020-08-15T00:00:00"/>
    <s v="W33-2020"/>
    <s v="Aug-2020"/>
    <d v="2020-07-25T00:00:00"/>
    <x v="65"/>
    <s v="Jul-2020"/>
    <d v="2020-08-30T00:00:00"/>
    <x v="70"/>
    <s v="Aug-2020"/>
    <s v="MW"/>
    <d v="2020-06-12T00:00:00"/>
    <m/>
    <s v="211101609728"/>
    <n v="6.6"/>
    <m/>
    <d v="2020-09-01T00:00:00"/>
    <m/>
    <d v="2020-08-30T00:00:00"/>
    <d v="2020-09-03T00:00:00"/>
    <s v="W36-2020"/>
    <m/>
    <m/>
    <m/>
    <x v="2"/>
    <s v="21.RFI"/>
    <x v="13"/>
    <s v="03.09.20 : RFIN sent_x000a_31.08.20 : 30.08.20 : RFI actual, collecting doc RFIN_x000a_27.08.20 : ME on going, F&amp;Y on going_x000a_24.08.20 : erection on going, revisi plan RFI 30 Aug_x000a_17.08.20 : start erection 18/08 Revisi plan RFI 25/08_x000a_13.08.20 : 10.08.20 : 06.08.20 : curingtime_x000a_03.08.20 : Rebaring OG,Plan Cor 03 Aug_x000a_23.07.20 : on going borepile, plan cor pondasi 31 jul_x000a_16.07.20 : plan start galian excavator_x000a_13.07.20 : 09.07.20 : CME stop by LL, proses review legal doc &amp; paralel nego di ijinkan continue pekerjaan CME_x000a_02.07.20 : 29.06.20 : 25.06.20 : plan isu clear dan start CME W1 jul_x000a_22.06.20 : Comcase, Borepile stop (CME Stop), proses negosiasi, plan RFI 25 juli (plan percepatan 15 jul)_x000a_18.06.20 : Comcase, Borepile stop (CME Stop), proses negosiasi, plan RFI 25 juli (plan percepatan 15 jul)_x000a_17.06.20 : Go RFI, PSB PLN release_x000a_15.06.20 : on going borepile_x000a_11.06.20 : 08.06.20 : 06.06.20 : Team Plan Onsite, preparation CME start_x000a_04.06.20 : 01.06.20 : bouwplank_x000a_28.05.20 : rekom on going, paralel tim CME plan on site 28 may untuk preparation CME_x000a_25.05.20 : 14.05.20 : 08.05.20 : 30.04.20 : rekom og_x000a_23.04.20 : 16.04.20 : IW clear, proses eskalasi sitac_x000a_09.04.20 : 07.04.20 : submit kand C, RND OK tower 52m, wait TNP review_x000a_06.04.20 : RND review_x000a_02.04.20 : rehunting sesuai arahan_x000a_27.03.20 : Validasi Kand A dan B_x000a_25.03.20 : Hunting by Mitra NOM masuk dalam kawasan PT. Perkebunan _x000a_20.03.20 : STIP Released_x000a_"/>
  </r>
  <r>
    <s v="SUMSEL2014_2G33"/>
    <x v="12"/>
    <s v="TB"/>
    <s v="104°53.37.64'null"/>
    <s v="2°33.28.3'S"/>
    <n v="60"/>
    <s v="90/210/330"/>
    <n v="2020"/>
    <x v="0"/>
    <s v="Jalur 5 Telang Desa. Marga Rahayu, Kec.Muara Telang, Kab.Banyuasin "/>
    <x v="0"/>
    <s v="SUM-SS-PKB-1239"/>
    <s v="MAKARTI JAYA"/>
    <x v="1"/>
    <x v="0"/>
    <x v="1"/>
    <s v="SUMBAGSEL"/>
    <s v="Sumatera Selatan"/>
    <s v="Kab. Banyuasin"/>
    <n v="6616133"/>
    <d v="2020-08-27T00:00:00"/>
    <m/>
    <n v="40"/>
    <x v="1"/>
    <d v="2020-09-26T00:00:00"/>
    <s v="W39-2020"/>
    <s v="Sep-2020"/>
    <d v="2020-09-28T00:00:00"/>
    <s v="W40-2020"/>
    <s v="Sep-2020"/>
    <d v="2020-09-28T00:00:00"/>
    <x v="64"/>
    <s v="Sep-2020"/>
    <d v="2020-10-05T00:00:00"/>
    <x v="67"/>
    <s v="Oct-2020"/>
    <s v="MW"/>
    <d v="2020-09-07T00:00:00"/>
    <m/>
    <n v="142401778212"/>
    <n v="6.6"/>
    <m/>
    <d v="2020-08-31T00:00:00"/>
    <m/>
    <m/>
    <d v="2020-10-06T00:00:00"/>
    <s v="W41-2020"/>
    <m/>
    <m/>
    <m/>
    <x v="2"/>
    <s v="21.RFI"/>
    <x v="13"/>
    <s v="06.10.20 : 05.10.20 : RFIN sent_x000a_01.10.20 : plan submit RFIN hari ini_x000a_30.09.20 : RFI actual, plan RFIN hari ini_x000a_28.09.20 : ME on going, plan RFI 28 Sep 20_x000a_24.09.20 : Start BTS foundation, delivery material_x000a_21.09.20 : 17.09.20 : plan start CME senin 21 Sep_x000a_14.09.20 : plan  start CME, 14/9/20_x000a_10.09.20 : Prepare Team dan Material, plan start CME 13/9/20_x000a_07.09.20 : mobilisasi_x000a_"/>
  </r>
  <r>
    <s v="API_TEBING TINGGI PEMAYUNG"/>
    <x v="12"/>
    <s v="TB"/>
    <s v="103°20.7.8'null"/>
    <s v="1°38.6.22'S"/>
    <n v="50"/>
    <s v="90/210/330"/>
    <n v="2020"/>
    <x v="0"/>
    <s v="JALAN DESA TEBING TINGGI, KELURAHAN TEBING TINGGI, KEC.PEMAYUNG, KAB.BATANG HARI, PROPINSI JAMBI"/>
    <x v="0"/>
    <s v="SUM-JA-MBN-0480"/>
    <s v="PEMAYUNG"/>
    <x v="1"/>
    <x v="0"/>
    <x v="1"/>
    <s v="SUMBAGSEL"/>
    <s v="Jambi"/>
    <s v="Kab. Batanghari"/>
    <n v="6616133"/>
    <d v="2020-08-27T00:00:00"/>
    <m/>
    <n v="25"/>
    <x v="4"/>
    <d v="2020-09-26T00:00:00"/>
    <s v="W39-2020"/>
    <s v="Sep-2020"/>
    <d v="2020-09-28T00:00:00"/>
    <s v="W40-2020"/>
    <s v="Sep-2020"/>
    <d v="2020-09-28T00:00:00"/>
    <x v="64"/>
    <s v="Sep-2020"/>
    <d v="2020-09-28T00:00:00"/>
    <x v="68"/>
    <s v="Sep-2020"/>
    <s v="MW"/>
    <d v="2020-09-07T00:00:00"/>
    <m/>
    <n v="143509425450"/>
    <n v="6.6"/>
    <m/>
    <d v="2020-08-31T00:00:00"/>
    <m/>
    <m/>
    <d v="2020-09-21T00:00:00"/>
    <s v="W39-2020"/>
    <m/>
    <m/>
    <m/>
    <x v="2"/>
    <s v="21.RFI"/>
    <x v="13"/>
    <s v="21.09.20 : RFIN sent_x000a_17.09.20 : SRFI, hari ini plan PLN connect_x000a_14.09.20 : tray dan Mounting done, Pondasi on Finishing, BP done plan connect Kamis 17/9/20_x000a_10.09.20 : Prepare Team dan Material, plan start CME 13/9/20_x000a_07.09.20 : mobilisasi_x000a_"/>
  </r>
  <r>
    <s v="SOOKO_JAMPIROGO"/>
    <x v="12"/>
    <s v="TB"/>
    <n v="112.4203"/>
    <n v="-7.5122650000000002"/>
    <n v="30"/>
    <s v="0/90/200"/>
    <n v="2020"/>
    <x v="0"/>
    <s v="Dusun Sambiroto RT 03 RW 02, Desa Sambiroto, Kec. Sooko Kab. Mojokerto, Prov. Jawa Timur"/>
    <x v="0"/>
    <s v="JAW-JI-MJK-4140"/>
    <s v="SOOKO_JAMPIROGO"/>
    <x v="0"/>
    <x v="0"/>
    <x v="0"/>
    <s v="JATIM"/>
    <s v="Jawa Timur"/>
    <s v="KAB. MOJOKERTO"/>
    <n v="6614369"/>
    <d v="2020-01-13T00:00:00"/>
    <m/>
    <n v="266"/>
    <x v="0"/>
    <d v="2020-06-11T00:00:00"/>
    <s v="W24-2020"/>
    <s v="Jun-2020"/>
    <d v="2020-09-30T00:00:00"/>
    <s v="W40-2020"/>
    <s v="Sep-2020"/>
    <d v="2020-07-31T00:00:00"/>
    <x v="50"/>
    <s v="Jul-2020"/>
    <d v="2020-10-01T00:00:00"/>
    <x v="68"/>
    <s v="Oct-2020"/>
    <s v="MW"/>
    <d v="2020-08-10T00:00:00"/>
    <m/>
    <n v="514521503408"/>
    <n v="41.5"/>
    <m/>
    <d v="2020-08-31T00:00:00"/>
    <m/>
    <d v="2020-09-07T00:00:00"/>
    <d v="2020-10-05T00:00:00"/>
    <s v="W41-2020"/>
    <m/>
    <m/>
    <m/>
    <x v="2"/>
    <s v="21.RFI"/>
    <x v="13"/>
    <s v="05.10.20 : RFIN sent (MULTIGUNA)_x000a_01.10.20 : plan connect MG hari ini dan declare RFIN_x000a_28.09.20 : 24.09.20 : 21.09.20 : 17.09.20 : Proses PLN connection, survey PLN done, menunggu surat jawaban PLN terkait isu up daya karena perluasan jaringan, revisi plan RFI 30 sep_x000a_14.09.20 : 10.09.20 : ada perluasan jaringan, potensi up daya dan sedang menunggu hasil survey PLN, plan RFI 19 sept_x000a_07.09.20 : SRFIN sent, plan PLN connect 10 sept_x000a_03.09.20 : 31.08.20 : SRFI, proses PLN Connection_x000a_27.08.20 : erection on going_x000a_24.08.20 : 17.08.20 : curingtime, pouring concrete 15 aug_x000a_13.08.20 : excavation, plan cor 15 aug_x000a_10.08.20 : 06.08.20 : rekom L/C done, confirm kandidat E (112.418906, -7.511394) dijalankan, prepare CME_x000a_03.08.20 : 23.07.20 : plan sign doc legal malam ini, plan submit doc dan plan bisa di jadwalkan join survey senin depan, plan start CME 29 jul_x000a_13.07.20 : 02.07.20 : proses perijinan, plan start CME W2 Juli_x000a_29.06.20 : plan start CME W2 Juli or drop_x000a_25.06.20 : plan start CME minggu depan_x000a_19.06.20 : perubahan type transport dari FO menjadi MW, need req SK PLN_x000a_22.06.20 : 18.06.20 : proses perijinan, plan start CME awal July, plan RFI end of July_x000a_15.06.20 : IW clear, realisasi IW, request soiltest, proses perijinan_x000a_11.06.20 : 08.06.20 : IW clear, pengajuan eskalasi sitac_x000a_04.06.20 :  IW on going, perlu soswar forum_x000a_01.06.20 : 28.05.20 : 25.05.20 : 14.05.20 :  IW on going, perlu soswar forum_x000a_08.05.20 : 30.04.20 : IW on going, perlu soswar forum_x000a_23.04.20 : TNP review_x000a_16.04.20 : 09.04.20 : wait TNP review_x000a_06.04.20 : RND OK_x000a_02.04.20 : IW on going_x000a_25.03.20 : IW failed keponakan LL (Kades) sendiri bersama 4 KK lainnya menyatakan tdk setuju, BA proses / rehunting_x000a_19.03.20 : IW on going, need approval kandidat_x000a_11.03.20 : IW on going_x000a_26.02.20 : kand D = (7° 30'47.36&quot;S 112°25'10.91&quot;E) BAN proses, IW on going_x000a_25.02.20 : Kand D = done submit, Kand. A B C penolakan LL_x000a_20.02.20 : Kand A B Reject , rehunting cand C _x000a_13.02.20 : IW on going_x000a_06.02.20 : kand A = validasi done, Candidate A RF TX OK_x000a_"/>
  </r>
  <r>
    <s v="KEDOPOK_JREBENG_WETAN"/>
    <x v="12"/>
    <s v="TB"/>
    <n v="113.212316"/>
    <n v="-7.7822480000000001"/>
    <n v="40"/>
    <s v="60/180/270"/>
    <n v="2020"/>
    <x v="0"/>
    <s v="RT 002 RW 002 DESA JREBENG KULON KEC. KEDOPOK KOTA PROBOLINGGO  "/>
    <x v="0"/>
    <s v="JAW-JI-PBL-2911"/>
    <s v="KEDOPOK_JREBENG_WETAN"/>
    <x v="0"/>
    <x v="0"/>
    <x v="0"/>
    <s v="JATIM"/>
    <s v="Jawa Timur"/>
    <s v="KOTA PROBOLINGGO"/>
    <n v="6614369"/>
    <d v="2020-01-13T00:00:00"/>
    <m/>
    <n v="388"/>
    <x v="0"/>
    <d v="2020-06-11T00:00:00"/>
    <s v="W24-2020"/>
    <s v="Jun-2020"/>
    <d v="2020-08-18T00:00:00"/>
    <s v="W34-2020"/>
    <s v="Aug-2020"/>
    <d v="2021-02-06T00:00:00"/>
    <x v="53"/>
    <s v="Feb-2021"/>
    <d v="2021-02-06T00:00:00"/>
    <x v="50"/>
    <s v="Feb-2021"/>
    <s v="FO (Change to MW as temp solution)"/>
    <d v="2021-01-18T00:00:00"/>
    <m/>
    <n v="513562155053"/>
    <n v="6.6"/>
    <m/>
    <d v="2020-08-31T00:00:00"/>
    <m/>
    <d v="2020-09-01T00:00:00"/>
    <d v="2021-02-04T00:00:00"/>
    <s v="W06-2021"/>
    <m/>
    <m/>
    <m/>
    <x v="2"/>
    <s v="21.RFI"/>
    <x v="13"/>
    <s v="26.01.21 : BP paid, need perluasan jaringan penambahan 4 tiang_x000a_21.01.21 : PSB released, PLN connection OG_x000a_01.09.20 : email SRFI-N sent_x000a_24.08.20 : collecting doc SRFIN_x000a_18.08.20 : soft RFI, collecting doc SRFIN_x000a_10.08.20 : erection_x000a_06.08.20 : curingtime, plan start erection 8 Aug 20 _x000a_03.08.20 : 23.07.20 : galian OG _x000a_16.07.20 : start galian_x000a_13.07.20 : 02.07.20 : proses perijinan, plan start CME W2 Juli_x000a_29.06.20 : plan start CME W2 Juli or drop_x000a_25.06.20 : plan start CME minggu depan_x000a_22.06.20 : 18.06.20 : proses perijinan, plan start CME awal July, plan RFI end of July_x000a_15.06.20 : request Soiltest, IW clear, proses perijinan_x000a_11.06.20 :08.06.20 : IW clear, pengajuan eskalasi sitac_x000a_04.06.20 : IW on going, soswar door to door_x000a_01.06.20 : 28.05.20 : 25.05.20 : 14.05.20 : IW on going, soswar door to door_x000a_08.05.20 : 30.04.20 : IW on going, soswar door to door_x000a_23.04.20 : RND review_x000a_09.04.20 : IW on going_x000a_02.04.20 : 25.03.20 : IW on going_x000a_19.03.20 : IW on going, need approval kandidat,  validasi RND OK kand C, wait TNP review_x000a_11.03.20 : IW on going_x000a_26.02.20 : target submit BAN done, plan IW clear 29-02 ( soswar )_x000a_20.02.20 : IW On going_x000a_13.02.20 : TNP review_x000a_06.02.20 : Kand A = Rehunting, Candidate A RF NOK"/>
  </r>
  <r>
    <s v="TOTAP MAJAWA"/>
    <x v="12"/>
    <s v="TB"/>
    <n v="99.129497999999998"/>
    <n v="2.8995519999999999"/>
    <n v="50"/>
    <s v="70/200/300"/>
    <n v="2020"/>
    <x v="0"/>
    <s v="HUTA IV TETAP REJO  NAGORI TOTAP MAJAWA, KECAMATAN TANAH JAWA, KABUPATEN SIMALUNGUN, PROVINSI SUMATERA UTARA"/>
    <x v="0"/>
    <s v="SUM-SU-PMS-2108"/>
    <s v="TOTAP MAJAWA"/>
    <x v="0"/>
    <x v="0"/>
    <x v="1"/>
    <s v="SUMBAGUT"/>
    <s v="Kep. Bangka Belitung"/>
    <s v="KAB. SIMALUNGUN"/>
    <n v="6614554"/>
    <d v="2020-03-13T00:00:00"/>
    <m/>
    <n v="167"/>
    <x v="0"/>
    <d v="2020-08-10T00:00:00"/>
    <s v="W33-2020"/>
    <s v="Aug-2020"/>
    <d v="2020-07-20T00:00:00"/>
    <s v="W30-2020"/>
    <s v="Jul-2020"/>
    <d v="2020-08-09T00:00:00"/>
    <x v="20"/>
    <s v="Aug-2020"/>
    <d v="2020-08-31T00:00:00"/>
    <x v="70"/>
    <s v="Aug-2020"/>
    <s v="MW"/>
    <d v="2020-08-10T00:00:00"/>
    <m/>
    <s v="121170456604"/>
    <n v="6.6"/>
    <m/>
    <d v="2020-08-26T00:00:00"/>
    <m/>
    <d v="2020-08-13T00:00:00"/>
    <d v="2020-08-27T00:00:00"/>
    <s v="W35-2020"/>
    <m/>
    <m/>
    <m/>
    <x v="2"/>
    <s v="21.RFI"/>
    <x v="13"/>
    <s v="27.08.20 : RFIN sent_x000a_27.08.20 : plan connect PLN/RFI hari ini_x000a_24.08.20 : 13.08.20 : SRFIN sent_x000a_06.08.20 : erection on going_x000a_03.08.20 : 27.07.20 : RFC, proses perijinan_x000a_23.07.20 : proses perijinan_x000a_13.07.20 :09.07.20 : rekom done 8 jul, proses collect berkas perijinan_x000a_06.07.20 : plan rekom camat done hari ini_x000a_02.07.20 : masih on going rekom camat, ada permasalahan disurat tanah sehingga camat belum mau ttd dan sedang di follow up terkait surat tanah_x000a_29.06.20 : on going rekom camat, proses rekom terkendala camatnya sedang tidak ada ditempat dan selasa baru pulang ke simalungun dari tugas dinas ke kuar kota._x000a_25.06.20 : Rekom dan Soiltest plan done besok_x000a_22.06.20 : 18.06.20 : eskalasi approved, proses rekom on going, plan rekom done akhir bulan ini, start CME setelahada survey perijinan_x000a_15.06.20 : 11.06.20 : izin warga done, proses review dan validasi eskalasi sitac_x000a_11.06.20 : izin warga done. plan start CME awal juli_x000a_08.06.20 : 04.06.20 : 02.06.20 : sudah dapat arahan, plan besok 3 juni join survey dengan mitra (internal TBG)_x000a_01.06.20 : renego iw, paralel rehunting kand alternatif, plan submit kand minggu ini_x000a_28.05.20 : rehunting, gagal IW_x000a_25.05.20 : 21.05.20 : 14.05.20 : TNP OK Cand E,izin warga on going dikandidat baru sisa 4 kk lgi_x000a_08.05.20 : izin warga on going dikandidat baru_x000a_30.04.20 : .iw on going, terkendala dilokasi banjir_x000a_23.04.20 : TNP review_x000a_16.04.20 : gagal IW, paralel penhajuan new kandidat_x000a_09.04.20 : IW OG kurang 8kk, plan IW clear 12 Apr_x000a_06.04.20 : 02.04.20 : IW on going_x000a_25.03.20 : TNP review, paralel IW On going_x000a_"/>
  </r>
  <r>
    <s v="KANDANGAN KOTA"/>
    <x v="12"/>
    <s v="TB"/>
    <n v="115.281297"/>
    <n v="-2.7915540000000001"/>
    <n v="50"/>
    <s v="25/155/225"/>
    <n v="2020"/>
    <x v="0"/>
    <s v="Jalan Brigjen H Hasan Baseri, Gang Padang Baru, RT/RW.001/01, Kelurahan Kandangan Kota, Kecamatan Kandangan, Kabupaten Hulu Sungai Selatan, Propinsi Kalimantan Selatan"/>
    <x v="0"/>
    <s v="KAL-KS-KGN-0876"/>
    <s v="KANDANGAN KOTA"/>
    <x v="0"/>
    <x v="0"/>
    <x v="2"/>
    <s v="KALIMANTAN"/>
    <s v="Kalimantan Selatan"/>
    <s v="KAB. HULU SUNGAI SEL"/>
    <n v="6614769"/>
    <d v="2020-06-23T00:00:00"/>
    <m/>
    <n v="90"/>
    <x v="2"/>
    <d v="2020-11-20T00:00:00"/>
    <s v="W47-2020"/>
    <s v="Nov-2020"/>
    <d v="2020-09-25T00:00:00"/>
    <s v="W39-2020"/>
    <s v="Sep-2020"/>
    <d v="2020-11-19T00:00:00"/>
    <x v="56"/>
    <s v="Nov-2020"/>
    <d v="2020-09-25T00:00:00"/>
    <x v="71"/>
    <s v="Sep-2020"/>
    <s v="MW"/>
    <d v="2020-09-07T00:00:00"/>
    <m/>
    <s v="222200212249"/>
    <n v="6.6"/>
    <m/>
    <d v="2020-08-25T00:00:00"/>
    <m/>
    <m/>
    <d v="2020-09-21T00:00:00"/>
    <s v="W39-2020"/>
    <m/>
    <m/>
    <m/>
    <x v="2"/>
    <s v="21.RFI"/>
    <x v="13"/>
    <s v="21.09.20 : RFIN sent_x000a_21.09.20 : RFI actual, collect RFIN doc_x000a_17.09.20 : 14.09.20 : erection tower, plan minggu ini connect PLN_x000a_10.09.20 : erection on going_x000a_07.09.20 : Cor done 05/09 dan Curing Time, plan RFI 25 sep 20_x000a_03.09.20 : material angkur on site, plan cor minggu 6 sept_x000a_31.08.20 : rebarring on going_x000a_27.08.20 : excavation &amp; cerucuk done, on going lantai kerja, bar bending &amp; preparation rebarring, plan RFI 20 sep_x000a_24.08.20 : 17.08.20 : on going excavation, plan cor 26 Aug_x000a_13.08.20 : on going excavation, plan cor 26 Aug_x000a_10.08.20 : proses design pack dan collect berkas perijinan_x000a_06.08.20 : rekom done, proses soiltest _x000a_03.08.20 : proses rekom L/C ongoing_x000a_30.07.20 : realisasi IW done, proses rekom L/C ongoing_x000a_23.07.20 : proses realisasi IW, plan rekom 27 Jul_x000a_16.07.20 : kandidat A RF TX OK, proses IW ongoing _x000a_13.07.20 : 11.07.20 : TNP OK kand A_x000a_09.07.20 : submit 7 Juli kandidate A koordinat 115.28131, -2.79061 propose SST 42, waiting review RNP _x000a_02.07.20 : Hunting, plan minggu depan submit kandidat_x000a_29.06.20 : Hunting_x000a_23.06.20 : SPK Release 23 jun 20"/>
  </r>
  <r>
    <s v="SAIL_TENAYAN RAYA"/>
    <x v="12"/>
    <s v="TB"/>
    <n v="101.538166"/>
    <n v="0.51624199999999998"/>
    <n v="50"/>
    <s v="70/200/280"/>
    <n v="2020"/>
    <x v="0"/>
    <s v="Jl. Badak RT.004 RW.003, Kel. Tuah Negeri, Kec. Tenayan Raya, Kota Pekanbaru, Provinsi Riau"/>
    <x v="0"/>
    <s v="SUM-RI-PBR-1148"/>
    <s v="SAIL_TENAYAN RAYA"/>
    <x v="0"/>
    <x v="0"/>
    <x v="1"/>
    <s v="SUMBAGTENG"/>
    <s v="Kep. Bangka Belitung"/>
    <s v="KOTA PEKANBARU"/>
    <n v="6614369"/>
    <d v="2020-01-13T00:00:00"/>
    <m/>
    <n v="230"/>
    <x v="0"/>
    <d v="2020-06-11T00:00:00"/>
    <s v="W24-2020"/>
    <s v="Jun-2020"/>
    <d v="2020-08-16T00:00:00"/>
    <s v="W34-2020"/>
    <s v="Aug-2020"/>
    <d v="2020-07-30T00:00:00"/>
    <x v="50"/>
    <s v="Jul-2020"/>
    <d v="2020-08-29T00:00:00"/>
    <x v="72"/>
    <s v="Aug-2020"/>
    <s v="MW"/>
    <d v="2020-07-01T00:00:00"/>
    <m/>
    <n v="181101776401"/>
    <n v="6.6"/>
    <m/>
    <d v="2020-08-25T00:00:00"/>
    <m/>
    <m/>
    <d v="2020-08-30T00:00:00"/>
    <s v="W36-2020"/>
    <m/>
    <m/>
    <m/>
    <x v="2"/>
    <s v="21.RFI"/>
    <x v="13"/>
    <s v="31.08.20 : 30.08.20 : RFIN sent_x000a_29.08.20 : RFI actual, collecting doc RFIN_x000a_27.08.20 : 24.08.20 : 22.08.20 : revisi plan connect PLN/RFI tanggal 29 Aug setelah penambahan 8 tiang_x000a_17.08.20 : 16.08.20 : Soft RFI, wait PLN connection dengan penambahan pole PLN, plan RFI 21 Aug_x000a_13.08.20 : 10.08.20 : Kekurangan material Plat ETA hr ini , start continue erection, PLN Proses Prepare material jaringan, plan SRFI 16 Aug, plan RFI 21 Aug_x000a_06.08.20 : erection on going_x000a_03.08.20 : plan on site kekurangan plat kopel tower besok 3 jul_x000a_30.07.20 : 27.07.20 : erection stop karena terkendala minus plat kopel tower dr pabrikan, plan material dikirim besok dari pabrikator_x000a_23.07.20 : erection on going, PLN register done, menunggu laporan hasil survey PLN_x000a_20.07.20 : curingtime, Backfill done, Prepare Erection _x000a_02.07.20 : rebarring, plan cor 3 jul_x000a_30.06.20 : change transport type menjadi MW, request SK PSB PLN untuk continue PLN Connectionnya_x000a_29.06.20 : rebarring on going_x000a_25.06.20 : excavation done, on going lantai kerja, prepare rebarring_x000a_22.06.20 : on going excavation_x000a_18.06.20 : start galian, proses perijinan_x000a_15.06.20 : 11.06.20 : 08.06.20 : rekom done, proses submit berkas_x000a_04.06.20 : 28.05.20 : 14.05.20 : IW clear, proses approval eskalasi sitac_x000a_23.04.20 : 16.04.20 : revalidasi kand A NOK, propose reloc NOM_x000a_09.04.20 : 02.04.20 : revalidasi kand A_x000a_27.03.20 : validasi done kand B_x000a_25.03.20 : 19.03.20 : 05.03.20 : 01.03.20 : Lahan Pemkot Pekanbaru, masih tahap pembangunan belum bisa dilakukan sewa ke pihak lain  hingga proses serah terima asset ke Pemkot. Kandidat diluar lahan Pemkot yg telah di approved XL ternyata sengketa saat ini sdg proses banding pengadilan tinggi. Dan informasi yg di dapat bahwa tanah Sekitar Perkantoran Pemkot Pekanbaru akan di akuisisi oleh pemkot untuk perluasan kawasan Perkantoran Pemkot_x000a_28.02.20 : 20.02.20 : rehunting_x000a_17.02.20 : submit kand A di lahan Pemkot Pekan Baru, RND kandidat A not approve, arahan rehunting ke tikor berikut : 101.531406, 0.515776_x000a_13.02.20 : 06.02.20 : Hunting kandidat"/>
  </r>
  <r>
    <s v="KARANGTURI_SUDIMORO"/>
    <x v="12"/>
    <s v="TB"/>
    <n v="111.398849"/>
    <n v="-8.2618120000000008"/>
    <n v="50"/>
    <s v="0/120/240"/>
    <n v="2020"/>
    <x v="0"/>
    <s v=" DUSUN KARANGREJO RT.003 RW.011 DESA SUMBEREJO KEC. SUDIMORO KAB. PACITAN PROP. JAWA TIMUR"/>
    <x v="0"/>
    <s v="JAW-JI-PCT-4182"/>
    <s v="Karangturi_Sudimoro"/>
    <x v="0"/>
    <x v="0"/>
    <x v="0"/>
    <s v="JATIM"/>
    <s v="Jawa Timur"/>
    <s v="KAB. PACITAN"/>
    <n v="6614369"/>
    <d v="2020-01-13T00:00:00"/>
    <m/>
    <n v="249"/>
    <x v="0"/>
    <d v="2020-06-11T00:00:00"/>
    <s v="W24-2020"/>
    <s v="Jun-2020"/>
    <d v="2020-07-29T00:00:00"/>
    <s v="W31-2020"/>
    <s v="Jul-2020"/>
    <d v="2020-07-31T00:00:00"/>
    <x v="50"/>
    <s v="Jul-2020"/>
    <d v="2020-09-15T00:00:00"/>
    <x v="73"/>
    <s v="Sep-2020"/>
    <s v="MW"/>
    <d v="2020-06-29T00:00:00"/>
    <m/>
    <n v="515421483468"/>
    <n v="6.6"/>
    <m/>
    <d v="2020-08-21T00:00:00"/>
    <m/>
    <d v="2020-09-01T00:00:00"/>
    <d v="2020-09-18T00:00:00"/>
    <s v="W38-2020"/>
    <m/>
    <m/>
    <m/>
    <x v="2"/>
    <s v="21.RFI"/>
    <x v="13"/>
    <s v="18.09.20 : RFIN sent (MULTIGUNA)_x000a_17.09.20 : RFI Multiguna connect, plan PLN permanen akhir bulan_x000a_14.09.20 : 10.09.20 : 07.09.20 : 03.09.20 : 03.09.20 : 01.09.20 : SRFIN sent_x000a_31.08.20 : 27.08.20 : 24.08.20 : PLN connection menunggu review add work PLN by Power eng XL (eskalasi isu besar daya PLN terkait isu BP vs Biaya Investasi PLN)_x000a_17.08.20 : 06.08.20 : eskalasi isu besar daya PLN terkait isu BP vs Biaya Investasi PLN_x000a_23.07.20 : SRFI actual, collecting doc SRFIN, on going proses PLN Connection_x000a_16.07.20 : erection on going_x000a_13.07.20 : Urugan done, team erection onsite, tower sortir, pagar onsite_x000a_06.07.20 : on going cor pondasi_x000a_02.07.20 : rebarring, plan cor 3 jul_x000a_29.06.20 : rebarring don, prepare cor, sortir material tower_x000a_25.06.20 : rebarring_x000a_19.06.20 : perubahan type transport dari FO menjadi MW, need req SK PLN_x000a_18.06.20 : prepare galian, proses perijinan_x000a_15.06.20 : 08.06.20 : Rekom on going, DESIGN PROSES ,COLLECT DOC RFL AND PKS, IW CLEAR, plan RFI 24 jun 20, plan SRFI/RFI Juli 20_x000a_11.06.20 : plan RFI 24 jun 20, plan SRFI/RFI Juli 20_x000a_ 08.06.20 : DESIGN PROSES ,COLLECT DOC RFL AND PKS, IW CLEAR_x000a_04.06.20 : IW clear, proses submit eskalasi sitac_x000a_01.06.20 : 28.05.20 : 21.05.20 : 14.05.20 : IW clear, proses submit eskalasi sitac_x000a_08.05.20 : TNP review_x000a_30.04.20 : IW on going_x000a_23.04.20 : 16.04.20 : 09.04.20 : IW on going_x000a_02.04.20 : 25.03.20 : 19.03.20 : resoswar warga luar ( mediasi warga ) _x000a_11.03.20 : 28.02.20 : IW Clear 13 KK, proses review eskalasi sitac dan collecting legal doc_x000a_25.02.20 : IW Clear 13 KK, proses submit eskalasi sitac_x000a_20.02.20 : 13.02.20 : Kand B = Rehunting_x000a_06.02.20 : Kand A = RF OK, TX review_x000a_31.01.20 : Kand A : TNP NOK, site isolated, arahan rehunting ke -8.25971137 ; 111.3965053"/>
  </r>
  <r>
    <s v="PANUNDAAN_CIWIDEY"/>
    <x v="12"/>
    <s v="TB"/>
    <n v="107.435624"/>
    <n v="-7.1057870000000003"/>
    <n v="40"/>
    <s v="70/210/330"/>
    <n v="2020"/>
    <x v="0"/>
    <s v="Kp. Babakan Lampit, RT.01/07, Desa Panundaan, Kec.Ciwidey, Kab.Bandung Jawa Barat"/>
    <x v="0"/>
    <s v="JAW-JB-SOR-3831"/>
    <s v="PANUNDAAN_CIWIDEY"/>
    <x v="0"/>
    <x v="0"/>
    <x v="2"/>
    <s v="JABAR"/>
    <s v="Jawa Barat"/>
    <s v="KAB. BANDUNG"/>
    <n v="6614612"/>
    <d v="2020-04-03T00:00:00"/>
    <m/>
    <n v="109"/>
    <x v="3"/>
    <d v="2020-08-31T00:00:00"/>
    <s v="W36-2020"/>
    <s v="Aug-2020"/>
    <d v="2020-07-20T00:00:00"/>
    <s v="W30-2020"/>
    <s v="Jul-2020"/>
    <d v="2020-07-20T00:00:00"/>
    <x v="65"/>
    <s v="Jul-2020"/>
    <d v="2020-07-20T00:00:00"/>
    <x v="74"/>
    <s v="Jul-2020"/>
    <s v="MW"/>
    <d v="2020-06-12T00:00:00"/>
    <m/>
    <s v="535322066954"/>
    <s v="6.6"/>
    <m/>
    <d v="2020-08-14T00:00:00"/>
    <m/>
    <d v="2020-07-15T00:00:00"/>
    <d v="2020-07-21T00:00:00"/>
    <s v="W30-2020"/>
    <m/>
    <m/>
    <m/>
    <x v="2"/>
    <s v="21.RFI"/>
    <x v="13"/>
    <s v="21.07.20 : RFIN sent _x000a_20.07.20 : actual RFI, collecting doc RFIN_x000a_16.07.20 : PLN connection masih terkendala isu stock kwh meter kosong_x000a_15.07.20 : email SRFI-N sent_x000a_13.07.20 : PLN connection masih terkendala isu stock kwh meter kosong_x000a_09.07.20 : 06.07.20 : 02.07.20 : Soft RFI, collecting doc SRFIN, proses PLN connection_x000a_29.06.20 : ME on going_x000a_22.06.20 : erection on going_x000a_18.06.20 : cor done, curingtime_x000a_17.06.20 : Go RFI, PSB PLN release_x000a_11.06.20 : on going excavation_x000a_08.06.20 : start excavation_x000a_04.06.20 : 01.06.20 : proses perijinan_x000a_29.05.20 : plan hari ini RFC dan start proses perijinan_x000a_28.05.20 : 25.05.20 : 14.05.20 : Proses Rekom plan done tgl 15 Mei_x000a_08.05.20 : Proses pembayaran IW dan Rekom_x000a_30.04.20 : IW OG kurang 2 KK dari 25 KK_x000a_23.04.20 : 16.04.20 : IW on going_x000a_09.04.20 : 06.04.20 : Hunting_x000a_"/>
  </r>
  <r>
    <s v="WARGALUYU_ARJASARI"/>
    <x v="12"/>
    <s v="TB"/>
    <n v="107.61182599999999"/>
    <n v="-7.0398540000000001"/>
    <n v="40"/>
    <s v="30/120/240"/>
    <n v="2020"/>
    <x v="0"/>
    <s v="Kp. Pasir Malang Rt.02 Rw.08, Desa Lebak Wangi, Kecamatan Arjasari, Kab.Bandung"/>
    <x v="0"/>
    <s v="JAW-JB-SOR-3839"/>
    <s v="WARGALUYU_ARJASARI"/>
    <x v="0"/>
    <x v="0"/>
    <x v="2"/>
    <s v="JABAR"/>
    <s v="Jawa Barat"/>
    <s v="KAB. BANDUNG"/>
    <n v="6614612"/>
    <d v="2020-04-03T00:00:00"/>
    <m/>
    <n v="129"/>
    <x v="5"/>
    <d v="2020-08-31T00:00:00"/>
    <s v="W36-2020"/>
    <s v="Aug-2020"/>
    <d v="2020-07-30T00:00:00"/>
    <s v="W31-2020"/>
    <s v="Jul-2020"/>
    <d v="2020-07-31T00:00:00"/>
    <x v="50"/>
    <s v="Jul-2020"/>
    <d v="2020-08-15T00:00:00"/>
    <x v="17"/>
    <s v="Aug-2020"/>
    <s v="MW"/>
    <d v="2020-06-12T00:00:00"/>
    <m/>
    <s v="535342135933"/>
    <s v="6.6"/>
    <m/>
    <d v="2020-08-14T00:00:00"/>
    <m/>
    <d v="2020-05-10T00:00:00"/>
    <d v="2020-08-10T00:00:00"/>
    <s v="W33-2020"/>
    <m/>
    <m/>
    <m/>
    <x v="2"/>
    <s v="21.RFI"/>
    <x v="13"/>
    <s v="10.08.20 : RFIN sent_x000a_03.08.20 : RFI actual dengan Multiguna, collecting doc RFIN_x000a_30.07.20 : erection og, pondasi bts og, me og, plan percepatan PLN multiguna_x000a_27.07.20 : start erection_x000a_23.07.20 : curing time_x000a_16.07.20 : 13.07.20 : on going galian pondasi_x000a_09.07.20 : start galian pondasi_x000a_06.07.20 : CME/galian stop by ormas, isu perijinan, plan solve dan continue CME besok 7 jul02.07.20 : comcase bloking ormas terkait perijinan. sedang proses negosiasi. pekerjaan baru mau gali, plan kerja kembali 6/7_x000a_29.06.20 : 22.06.20 : site clearing, plan gali besok 23 jun_x000a_18.06.20 : 17.06.20 : Go RFI, PSB PLN release, prepare material &amp; team_x000a_11.06.20 : prepare material &amp; team_x000a_08.06.20 : 04.06.20 : proses perijinan_x000a_01.06.20 : 29.05.20 : rekom on going, plan hari ini RFC dan start proses perijinan_x000a_28.05.20 : 25.05.20 : rekom on going_x000a_14.05.20 : finalisasi eskalasi sitac, plan start realisasi sitac dan proses rekom_x000a_08.05.20 : IW OG ada kendala Warga narik dukungan finalisasi Sabtu pertemuaan_x000a_30.04.20 : IW OG plan IW clear Tgl 3 mei_x000a_23.04.20 : 16.04.20 : IW on going_x000a_09.04.20 : 06.04.20 : Hunting_x000a_"/>
  </r>
  <r>
    <s v="TANJUNG BANUN REMPANG"/>
    <x v="12"/>
    <s v="TB"/>
    <n v="104.21259999999999"/>
    <n v="0.813419"/>
    <n v="50"/>
    <s v="0/100/270"/>
    <n v="2020"/>
    <x v="0"/>
    <s v="Tanjung Banom RT.01 RW.05 Kel.Sembulang Kec.Galang  Kota Batam Prov.Kepulauan Riau"/>
    <x v="0"/>
    <s v="SUM-KR-BTM-0584"/>
    <s v="TANJUNG BANUN REMPANG"/>
    <x v="0"/>
    <x v="0"/>
    <x v="1"/>
    <s v="SUMBAGTENG"/>
    <s v="Kep. Riau"/>
    <s v="Kep. Riau"/>
    <n v="6614591"/>
    <d v="2020-03-27T00:00:00"/>
    <m/>
    <n v="159"/>
    <x v="0"/>
    <d v="2020-08-24T00:00:00"/>
    <s v="W35-2020"/>
    <s v="Aug-2020"/>
    <d v="2020-07-10T00:00:00"/>
    <s v="W28-2020"/>
    <s v="Jul-2020"/>
    <d v="2020-07-10T00:00:00"/>
    <x v="66"/>
    <s v="Jul-2020"/>
    <d v="2020-09-10T00:00:00"/>
    <x v="69"/>
    <s v="Sep-2020"/>
    <s v="MW"/>
    <d v="2020-05-20T00:00:00"/>
    <m/>
    <n v="153000353907"/>
    <n v="6.6"/>
    <m/>
    <d v="2020-08-14T00:00:00"/>
    <m/>
    <m/>
    <d v="2020-09-02T00:00:00"/>
    <s v="W36-2020"/>
    <m/>
    <d v="2020-09-03T00:00:00"/>
    <m/>
    <x v="2"/>
    <s v="21.RFI"/>
    <x v="13"/>
    <s v="02.09.20 : RFIN sent_x000a_31.08.20 : 27.08.20 : 24.08.20 : waiting review &amp; approval sharing cost addtional PLN Bright Batam by XL Power Eng, revisi plan RFI 10 sept_x000a_17.08.20 : waiting review &amp; approval sharing cost addtional PLN Bright Batam by XL Power Eng_x000a_12.08.20 : eskalasi isu pengajuan sharing cost add work trafo 50 kvA (167 juta) PLN Bright Batam le XL (Pak Imam)_x000a_10.08.20 : PP BPRAB PLN Bright release (Rp 160jt) tetapi msh minus layout dan Detail RAB utk eskalasi ke XL, eskalasi sharing cost ke XL, plan RFI 21 Aug jika minggu ini approved by XL_x000a_06.08.20 : 03.08.20 : PLN connection terkendala isu PLN Bright_x000a_30.07.20 : SRFI actual, Proses Surat Jawaban/BPRAB Bright msh blm released karena sdg Proses RAB internal Bright_x000a_27.07.20 : ME on going, plan SRFI 28 jul, wait PLN Connection_x000a_23.07.20 : ME on going, PLN register done, menunggu laporan hasil survey PLN_x000a_20.07.20 : Tower erection done, Pondasi BTS OG_x000a_13.07.20 : erection done, on going pondasi BTS, isu PLN bright hrs ada surat hibah, sudah surevy PLN, BPRAB blm release krn belum ada hibah yg belum di tandatngani LL (Polisi), plan RFI 28 juli_x000a_02.07.20 : on going erection 6 section_x000a_29.06.20 : on going erection tower_x000a_25.06.20 : erection start 24/06_x000a_22.06.20 : cor done 20/6, curingtime_x000a_18.06.20 : rebarring, persiapan cor_x000a_15.06.20 : rebarring_x000a_11.06.20 : galian done, on going lantai kerja &amp; bar bending_x000a_08.06.20 : 04.06.20 : start galian_x000a_01.06.20 : bar bending, plan start galian 2 jun 20, plan pick up tower 2 jun 20_x000a_28.05.20 : wait team &amp; preparation_x000a_25.05.20 : 20.05.20 : plan start galian after lebaran, isu penambahan new trafo_x000a_14.05.20 : eskalasi sitac Approved, proses cek doc Legalitas lahan_x000a_23.04.20 : 16.04.20 : proses negosiasi/BAN karena high price, paralel IW on going_x000a_09.04.20 : 07.04.20 : TNP OK kand A tower 62m_x000a_03.04.20 : RND OK kand A tower 62m_x000a_25.03.20 : hasil assessment :_x000a_1. Titik NOM Masuk dalam kawasan Hutan Konservasi_x000a_2. Jarak 650m dari titik NOM kearah Jalan Umum base on Street View tidak ada Jaringan Listrik_x000a_"/>
  </r>
  <r>
    <s v="SELAKAUTUA"/>
    <x v="12"/>
    <s v="TB"/>
    <n v="109.059997"/>
    <n v="1.0247310000000001"/>
    <n v="40"/>
    <s v="20/210/270"/>
    <n v="2020"/>
    <x v="0"/>
    <s v="Dusun Pangkalan Asam, RT.010 RW.002, Desa Sungai Daun, Kecamatan Selakau, Kabupaten Sambas, Provinsi Kalimantan Barat"/>
    <x v="0"/>
    <s v="KAL-KB-SBS-0706"/>
    <s v="SELAKAUTUA"/>
    <x v="0"/>
    <x v="0"/>
    <x v="3"/>
    <s v="KALIMANTAN"/>
    <s v="Kalimantan Barat"/>
    <s v="KAB. SAMBAS"/>
    <n v="6614568"/>
    <d v="2020-03-19T00:00:00"/>
    <m/>
    <n v="143"/>
    <x v="5"/>
    <d v="2020-08-16T00:00:00"/>
    <s v="W34-2020"/>
    <s v="Aug-2020"/>
    <d v="2020-07-25T00:00:00"/>
    <s v="W30-2020"/>
    <s v="Jul-2020"/>
    <d v="2020-07-25T00:00:00"/>
    <x v="65"/>
    <s v="Jul-2020"/>
    <d v="2020-11-27T00:00:00"/>
    <x v="56"/>
    <s v="Nov-2020"/>
    <s v="MW"/>
    <d v="2020-06-12T00:00:00"/>
    <m/>
    <s v="212000728344"/>
    <n v="6.6"/>
    <m/>
    <d v="2020-08-14T00:00:00"/>
    <m/>
    <m/>
    <d v="2020-08-09T00:00:00"/>
    <s v="W33-2020"/>
    <m/>
    <m/>
    <m/>
    <x v="2"/>
    <s v="21.RFI"/>
    <x v="13"/>
    <s v="10.08.20 : RFIN sent _x000a_06.08.20 : 03.08.20 : Erection OG, Pondasi BTS, ME, pagar, OG, Plan PLN 3 Aug_x000a_23.07.20 : curingtime, plan start erection 25 jul_x000a_20.07.20 : pouring concrete_x000a_16.07.20 : cerucuk done, on going rebarring pondasi_x000a_13.07.20 : 09.07.20 : on going cerucuk, terkendala cuaca Hujan hampir setiap hari dan langsiran mutar sungai (jauh), plan cor 14 jul, plan erection done 23 jul, plan RFI 25 jul_x000a_02.07.20 : borepile done, on going cerucuk start 30 jun (4 hari) plan lantai kerja 4 jul, plan cor 8 jul, material tower on going langsir_x000a_29.06.20 : 22.06.20 : bouwplank, Proses langsir Material, akses sementara lewat sungai, plan cor 30 jun_x000a_18.06.20 : prepare start CME, langsir material to site, proses bangun jembatan akses sementara melintasi sungai_x000a_17.06.20 : Go RFI, PSB PLN release_x000a_15.06.20 : 11.06.20 : 08.06.20 : 06.06.20 : Team Plan Onsite, preparation CME start_x000a_04.06.20 : 01.06.20 : bouwplank_x000a_28.05.20 : rekom on going, paralel tim CME plan on site 28 may untuk preparation CME_x000a_25.05.20 : 14.05.20 : 08.05.20 : 30.04.20 : rekom og_x000a_23.04.20 : 16.04.20 : IW on going_x000a_09.04.20 : 07.04.20 : submit kand C, RND OK tower 52m, wait TNP review_x000a_02.04.20 : 01.04.20 : TNP OK, IW on going_x000a_31.03.20 : RND OK_x000a_25.03.20 : hunting_x000a_"/>
  </r>
  <r>
    <s v="BOJONGHALEUANG_SAGULING"/>
    <x v="12"/>
    <s v="TB"/>
    <n v="107.45881"/>
    <n v="-6.875521"/>
    <n v="30"/>
    <s v="90/190/330"/>
    <n v="2020"/>
    <x v="0"/>
    <s v="Kp.Cikonde, RT 001 RW 03, Desa Bojonghaleuang, Kec. Saguling, Kab Bandung Barat, Jawa Barat"/>
    <x v="0"/>
    <s v="JAW-JB-NPH-3709"/>
    <s v="BOJONGHALEUANG_SAGULING"/>
    <x v="0"/>
    <x v="0"/>
    <x v="2"/>
    <s v="JABAR"/>
    <s v="Jawa Barat"/>
    <s v="KAB. BANDUNG BARAT"/>
    <n v="6614560"/>
    <d v="2020-03-16T00:00:00"/>
    <m/>
    <n v="150"/>
    <x v="5"/>
    <d v="2020-08-13T00:00:00"/>
    <s v="W33-2020"/>
    <s v="Aug-2020"/>
    <d v="2020-07-25T00:00:00"/>
    <s v="W30-2020"/>
    <s v="Jul-2020"/>
    <d v="2020-07-25T00:00:00"/>
    <x v="65"/>
    <s v="Jul-2020"/>
    <d v="2020-08-15T00:00:00"/>
    <x v="17"/>
    <s v="Aug-2020"/>
    <s v="MW"/>
    <d v="2020-07-01T00:00:00"/>
    <m/>
    <s v="535852112649"/>
    <s v="6.6"/>
    <m/>
    <d v="2020-08-14T00:00:00"/>
    <m/>
    <m/>
    <d v="2020-08-13T00:00:00"/>
    <s v="W33-2020"/>
    <m/>
    <m/>
    <m/>
    <x v="2"/>
    <s v="21.RFI"/>
    <x v="13"/>
    <s v="13.08.20 : RFIN sent_x000a_10.08.20 : collecting doc RFIN, plan declare RFIN 15 Aug_x000a_03.08.20 : RFI actual_x000a_30.07.20 : erection &amp; painting, pondasi bts done, me og, plan percepatan PLN multiguna_x000a_27.07.20 : tower erection_x000a_23.07.20 : curingtime_x000a_16.07.20 : galian done, proses perapihan galian dan lantai kerja_x000a_13.07.20 : on going galian_x000a_09.07.20 : 06.07.20 : CME/galian stop by ormas, isu perijinan, plan solve dan continue CME besok 7 jul, SK PLN release_x000a_02.07.20 : comcase bloking ormas terkait perijinan. galian stop dan sedang proses negosiasi, plan kerja kembali 6/7_x000a_30.06.20 : change transport type menjadi MW, request SK PSB PLN untuk continue PLN Connectionnya_x000a_29.06.20 : 22.06.20 : 18.06.20 : on going excavation_x000a_11.06.20 : start excavation_x000a_08.06.20 : prepartion team_x000a_04.06.20 : preparation team untuk start CME_x000a_01.06.20 : CME preparation plan start 2 jun (besok)_x000a_28.05.20 : 25.05.20 : Rekom, APD/BOQ approved_x000a_14.05.20 : 08.05.20 : Proses pembayaran IW dan Rekom_x000a_30.04.20 :  IW OG plan IW clear sabtu tgl 2 Mei plan submit eskalasi minggu_x000a_30.04.20 : IW on going_x000a_23.04.20 : 16.04.20 : rehunting _x000a_09.04.20 : rehunting_x000a_02.04.20 : 25.03.20 : Candidat NOK, Rehunting_x000a_25.03.20 : Rehunting_x000a_"/>
  </r>
  <r>
    <s v="SUMBERJAYA_"/>
    <x v="12"/>
    <s v="TB"/>
    <n v="115.302408"/>
    <n v="-3.8454860000000002"/>
    <n v="40"/>
    <s v="110/180/290"/>
    <n v="2020"/>
    <x v="0"/>
    <s v="Jl. A. Yani RT.008 RW.003 Desa Sungai Cuka, Kecamatan Kintap, Kabupaten Tanah Laut, Provinsi Kalimantan Selatan"/>
    <x v="0"/>
    <s v="KAL-KS-PLI-0916"/>
    <s v="SUMBERJAYA"/>
    <x v="0"/>
    <x v="0"/>
    <x v="2"/>
    <s v="KALIMANTAN"/>
    <s v="Kalimantan Selatan"/>
    <s v="KAB. TANAH LAUT"/>
    <n v="6614554"/>
    <d v="2020-03-13T00:00:00"/>
    <m/>
    <n v="144"/>
    <x v="5"/>
    <d v="2020-08-10T00:00:00"/>
    <s v="W33-2020"/>
    <s v="Aug-2020"/>
    <d v="2020-07-20T00:00:00"/>
    <s v="W30-2020"/>
    <s v="Jul-2020"/>
    <d v="2020-07-20T00:00:00"/>
    <x v="65"/>
    <s v="Jul-2020"/>
    <d v="2020-08-05T00:00:00"/>
    <x v="75"/>
    <s v="Aug-2020"/>
    <s v="MW"/>
    <d v="2020-06-12T00:00:00"/>
    <m/>
    <s v="223300243260"/>
    <n v="6.6"/>
    <m/>
    <d v="2020-08-14T00:00:00"/>
    <m/>
    <m/>
    <d v="2020-08-04T00:00:00"/>
    <s v="W32-2020"/>
    <m/>
    <d v="2020-08-18T00:00:00"/>
    <m/>
    <x v="2"/>
    <s v="21.RFI"/>
    <x v="13"/>
    <s v="06.08.20 : 04.08.20 : RFIN sent_x000a_03.08.20 : collecting doc RFIN, plan submit 5 aug_x000a_30.07.20 : RFI actual done dengan connect PLN Multiguna, collectong doc RFIN_x000a_23.07.20 : PLN connection process, plan connect 28 jul_x000a_22.07.20 : SRFI actual, collecting doc SRFIN_x000a_16.07.20 : on going erection section 7_x000a_13.07.20 : on going erection section 5_x000a_09.07.20 : Erection OG - Section 1, Survey PLN done_x000a_02.07.20 : cor done 28 jun, curing time, material tower delivery dr pelabuhan site, plan malam ini on site, plan start erection jumat 3 jul_x000a_29.06.20 : 22.06.20 : rebaring &amp; angkur setting done, persiapan cor, plan cor besok 23 jun, Plan Erection 27 juni_x000a_18.06.20 : excavation on going_x000a_17.06.20 : Go RFI, PSB PLN release_x000a_15.06.20 : excavation on going_x000a_11.06.20 : 08.06.20 : excavation, prepare start CME, plan SRFI 30 jun_x000a_06.06.20 : Team onsite 06/06, Galian Menggunakan Excavator_x000a_04.06.20 : 01.06.20 : bouwplank, start CME_x000a_28.05.20 : proses perijinan on going, paralel tim CME plan on site 1 juni untuk preparation CME_x000a_25.05.20 : 14.05.20 : 08.05.20 : proses perijinan_x000a_30.04.20 : 23.04.20 : 16.04.20 : rekom done, doc completion for IMB apply_x000a_09.04.20 : IW on going_x000a_02.04.20 : 30.03.20 : IW clear 8 KK, Eskalasi capex_x000a_25.03.20 : RF &amp; TX OK, IW on going_x000a_17.3.20 : Submit Kandidat A Lat. -3,84463 Long : 115,3031 to HO_x000a_20.3.20 : Kand A Approval Operator_x000a_23.3.20 : BAN  Done 15 jt/th, IW ongoing _x000a_24.3.2020 : BAN 15Jt/th, IW Total 7 KK 1 KK belum ttd  target IW clear tanggal 25.3.2020"/>
  </r>
  <r>
    <s v="DONOROJO_SENDANG"/>
    <x v="12"/>
    <s v="TB"/>
    <n v="110.944416"/>
    <n v="-8.217708"/>
    <n v="50"/>
    <s v="30/180/330"/>
    <n v="2020"/>
    <x v="0"/>
    <s v="Dusun Kendal, RT.01 RW.4, Desa Sendang, Kecamatan Donoroo, Kabupaten Pacitan, Propinsi Jawa Timur_x0009__x0009__x0009__x0009__x000a__x0009__x000a_"/>
    <x v="0"/>
    <s v="JAW-JI-PCT-4180"/>
    <s v="DONOROJO_SENDANG"/>
    <x v="0"/>
    <x v="0"/>
    <x v="0"/>
    <s v="JATIM"/>
    <s v="Jawa Timur"/>
    <s v="KAB. PACITAN"/>
    <n v="6614369"/>
    <d v="2020-01-13T00:00:00"/>
    <m/>
    <n v="199"/>
    <x v="0"/>
    <d v="2020-06-11T00:00:00"/>
    <s v="W24-2020"/>
    <s v="Jun-2020"/>
    <d v="2020-07-29T00:00:00"/>
    <s v="W31-2020"/>
    <s v="Jul-2020"/>
    <d v="2020-07-30T00:00:00"/>
    <x v="50"/>
    <s v="Jul-2020"/>
    <d v="2020-07-30T00:00:00"/>
    <x v="76"/>
    <s v="Jul-2020"/>
    <s v="MW"/>
    <d v="2020-06-24T00:00:00"/>
    <m/>
    <n v="515421453239"/>
    <n v="6.6"/>
    <m/>
    <d v="2020-08-14T00:00:00"/>
    <m/>
    <m/>
    <d v="2020-07-30T00:00:00"/>
    <s v="W31-2020"/>
    <m/>
    <m/>
    <m/>
    <x v="2"/>
    <s v="21.RFI"/>
    <x v="13"/>
    <s v="30.07.20 : RFIN sent _x000a_23.07.20 : SRFI actual, collecting doc SRFIN, on going proses PLN Connection_x000a_16.07.20 : erection on going_x000a_13.07.20 : urugan done, team erection onsite, hold dp lahan, plan start erection jumat_x000a_06.07.20 : backfilling, curing time, plan start erection 7 jul_x000a_02.07.20 : rebarring, plan cor 3 jul_x000a_29.06.20 : rebaring done, prepare for pouring, wait angkur template plan sortir tower hari ini_x000a_25.06.20 : rebaring done, prepare for pouring, wait angkur template_x000a_18.06.20 : persiapan galian dengan excavator, proses perijinan_x000a_15.06.20 : Design process, collect dok RFL &amp; PKS, rekom process_x000a_11.06.20 :08.06.20 : IW clear, proses submit eskalasi sitac, soiltest, collect legal doc_x000a_04.06.20 : IW clear, proses submit eskalasi sitac_x000a_01.06.20 : 28.05.20 : 21.05.20 : 14.05.20 : IW clear, proses submit eskalasi sitac_x000a_08.05.20 : TNP review_x000a_30.04.20 : IW on going, paralel penyelesaian comcase_x000a_23.04.20 : 16.04.20 : 09.04.20 : 02.04.20 : IW on going_x000a_25.03.20 : plan resoswar hari ini tidak dapat dilanjutkan karena isu corona_x000a_19.03.20 : resoswar warga luar ( mediasi warga ) _x000a_11.03.20 : 28.02.20 : 24.02.20 : Resoswar cand IW Clear , dampak provokasi dari warga luar_x000a_20.02.20 : IW clear, IW 11 KK , renego paralel pengajuan biaya _x000a_13.02.20 : IW on going_x000a_06.02.20 : kand A = validasi done, Candidate A RF TX OK_x000a_"/>
  </r>
  <r>
    <s v="KEPANJEN_KIDUL_KAUMAN"/>
    <x v="12"/>
    <s v="TB"/>
    <n v="112.15611699999999"/>
    <n v="-8.0888439999999999"/>
    <n v="40"/>
    <s v="100/200/310"/>
    <n v="2020"/>
    <x v="0"/>
    <s v="Jl. Kali Ngebel RT.004 RW.01 Kelurahan Tanjungsari, Kecamatan Sukorejo, Kota Blitar, Propinsi Jawa Timur"/>
    <x v="0"/>
    <s v="JAW-JI-BLT-1910"/>
    <s v="KEPANJEN_KIDUL_KAUMAN"/>
    <x v="0"/>
    <x v="0"/>
    <x v="0"/>
    <s v="JATIM"/>
    <s v="Jawa Timur"/>
    <s v="KOTA BLITAR"/>
    <n v="6614369"/>
    <d v="2020-01-13T00:00:00"/>
    <m/>
    <n v="210"/>
    <x v="0"/>
    <d v="2020-06-11T00:00:00"/>
    <s v="W24-2020"/>
    <s v="Jun-2020"/>
    <d v="2020-08-14T00:00:00"/>
    <s v="W33-2020"/>
    <s v="Aug-2020"/>
    <d v="2020-10-13T00:00:00"/>
    <x v="63"/>
    <s v="Oct-2020"/>
    <d v="2020-08-25T00:00:00"/>
    <x v="72"/>
    <s v="Aug-2020"/>
    <s v="MW"/>
    <d v="2020-07-21T00:00:00"/>
    <m/>
    <n v="514021875421"/>
    <n v="6.6"/>
    <m/>
    <d v="2020-08-14T00:00:00"/>
    <m/>
    <m/>
    <d v="2020-08-10T00:00:00"/>
    <s v="W33-2020"/>
    <m/>
    <m/>
    <m/>
    <x v="2"/>
    <s v="21.RFI"/>
    <x v="13"/>
    <s v="10.08.20 : RFIN sent _x000a_06.08.20 : SRFI, proses PLN connection_x000a_03.08.20 : 23.07.20 : erection on going _x000a_20.07.20 : curing time, plan start erection vesok_x000a_16.07.20 : rebarring_x000a_13.07.20 : mobilisasi excavator, delivery material besi pondasi, sortir tower material_x000a_06.07.20 : plan start continue galian 7 jul_x000a_02.07.20 : excavation hold_x000a_29.06.20 : 25.06.20 : 22.06.20 : 18.06.20 : excavation stop, proses penyelesaian isu dengan LL_x000a_11.06.20 : CME continue_x000a_08.06.20 : curingtime_x000a_04.06.20 : 28.05.20 : 25.05.20 : 14.05.20 : curingtime_x000a_13.05.20 ; cor done, urugan done, pond bts done,pond pagar done, tower plan 13/5 mos, tim erect os_x000a_08.05.20 : 30.04.20 : proses design/bouwplank dan apply perijinan_x000a_23.04.20 : 16.04.20 : IW done, proses rekom dan soiltest_x000a_09.04.20 : 02.04.20 : 25.03.20 : IW clear, harga BAN tetap, LL tidak mau di nego, proses validasi biaya sitac_x000a_19.03.20 : 11.03.20 : IW clear, proses renego dan validasi biaya sitac_x000a_28.02.20 : 25.02.20 : IW Clear, proses review eskalasi sitac_x000a_20.02.20 : IW Clear, proses submit eskalasi sitac_x000a_13.02.20 : IW on going_x000a_06.02.20 : kand A = validasi done, Candidate A RF TX OK_x000a_"/>
  </r>
  <r>
    <s v="DINAS_PERTANIAN_KANIGARAN"/>
    <x v="12"/>
    <s v="TB"/>
    <n v="113.20071"/>
    <n v="-7.7561119999999999"/>
    <n v="30"/>
    <s v="0/90/270"/>
    <n v="2020"/>
    <x v="0"/>
    <s v="Jl. Supriyadi Rt. 002 Rw. 009 Kelurahan Kanigaran Kecamatan Kanigaran Kota Probolinggo "/>
    <x v="0"/>
    <s v="JAW-JI-PBL-8117"/>
    <s v="DINAS_PERTANIAN_KANIGARAN"/>
    <x v="0"/>
    <x v="0"/>
    <x v="0"/>
    <s v="JATIM"/>
    <s v="Jawa Timur"/>
    <s v="KOTA PROBOLINGGO"/>
    <n v="6614369"/>
    <d v="2020-01-13T00:00:00"/>
    <m/>
    <n v="388"/>
    <x v="0"/>
    <d v="2020-06-11T00:00:00"/>
    <s v="W24-2020"/>
    <s v="Jun-2020"/>
    <d v="2020-08-20T00:00:00"/>
    <s v="W34-2020"/>
    <s v="Aug-2020"/>
    <d v="2021-02-06T00:00:00"/>
    <x v="53"/>
    <s v="Feb-2021"/>
    <d v="2021-02-06T00:00:00"/>
    <x v="50"/>
    <s v="Feb-2021"/>
    <s v="FO (Change to MW as temp solution)"/>
    <d v="2021-01-18T00:00:00"/>
    <m/>
    <n v="513562155046"/>
    <n v="6.6"/>
    <m/>
    <d v="2020-08-14T00:00:00"/>
    <m/>
    <d v="2020-09-01T00:00:00"/>
    <d v="2021-02-04T00:00:00"/>
    <s v="W06-2021"/>
    <m/>
    <m/>
    <m/>
    <x v="2"/>
    <s v="21.RFI"/>
    <x v="13"/>
    <s v="26.01.21 : BP paid, perluasan jaringan 1 tiang kabel 90m OG_x000a_21.01.21 : PSB released, PLN connection OG_x000a_01.09.20 : email SRFI-N sent_x000a_24.08.20 : SRFI actual_x000a_17.08.20 : pouring concrete_x000a_10.08.20 : rebarring _x000a_06.08.20 : realisasi IW done, proses rekom done_x000a_23.07.20 : email CANCEL RETURN by XL, IW clear, proses realisasi IW, plan SRFI end of Aug_x000a_02.07.20 : MOM propose return, hard kandidat, terkait isu regulasi ketinggian tower_x000a_02.07.20 : IW on going, proses soswar forum_x000a_29.06.20 : 25.06.20 : XL meminta untuk segera start CME minggu depan_x000a_25.06.20 : ketinggian 32m NOK, RND propose 42m namun kendala di IW_x000a_22.06.20 : kandidat B approved by RND, nego propose ketinggian menara SST 32 karena kendala di proses IW dalam radius PT. Eratex, plan start CME 2 minggu kedepan, plan RFI end of July_x000a_18.06.20 : plan start CME 2 minggu kedepan, plan RFI end of July_x000a_15.06.20 : cand approved by operator, issue zona menara, IW on going_x000a_11.06.20 : 08.06.20 : IW on going_x000a_04.06.20 : IW on going_x000a_01.06.20 : 28.05.20 : 25.05.20 : 14.05.20 : IW on going_x000a_08.05.20 : 30.04.20 : rehunting_x000a_23.04.20 : 16.04.20 : 09.04.20 : 02.04.20 : 25.03.20 : rehunting_x000a_19.03.20 : propose colo, need JR_x000a_20.02.20 : 13.02.20 : 06.02.20 : Hunting kandidat_x000a_28.01.20 : propose colo ke site Pilang  7°45'11.41&quot;S 113°11'56.40&quot;E Not OK oleh RND, continue Hunting"/>
  </r>
  <r>
    <s v="BARU_"/>
    <x v="12"/>
    <s v="TB"/>
    <n v="115.21207699999999"/>
    <n v="-2.8387370000000001"/>
    <n v="50"/>
    <s v="40/160/240"/>
    <n v="2020"/>
    <x v="0"/>
    <s v="Jl. Desa Baru RT.004 RW.002, Desa Baru, Kecamatan Sungai Raya, Kabupaten Hulu Sungai Selatan, Provinsi Kalimantan Selatan"/>
    <x v="0"/>
    <s v="KAL-KS-KGN-0875"/>
    <s v="BARU"/>
    <x v="0"/>
    <x v="0"/>
    <x v="2"/>
    <s v="KALIMANTAN"/>
    <s v="Kalimantan Selatan"/>
    <s v="KAB. HULU SUNGAI SEL"/>
    <n v="6614554"/>
    <d v="2020-03-13T00:00:00"/>
    <m/>
    <n v="199"/>
    <x v="0"/>
    <d v="2020-08-10T00:00:00"/>
    <s v="W33-2020"/>
    <s v="Aug-2020"/>
    <d v="2020-09-25T00:00:00"/>
    <s v="W39-2020"/>
    <s v="Sep-2020"/>
    <d v="2020-08-08T00:00:00"/>
    <x v="67"/>
    <s v="Aug-2020"/>
    <d v="2020-09-27T00:00:00"/>
    <x v="68"/>
    <s v="Sep-2020"/>
    <s v="MW"/>
    <d v="2020-06-12T00:00:00"/>
    <m/>
    <s v="222200212264"/>
    <n v="6.6"/>
    <m/>
    <d v="2020-08-12T00:00:00"/>
    <m/>
    <m/>
    <d v="2020-09-28T00:00:00"/>
    <s v="W40-2020"/>
    <m/>
    <m/>
    <m/>
    <x v="2"/>
    <s v="21.RFI"/>
    <x v="13"/>
    <s v="28.09.20 : RFIN sent_x000a_28.09.20 : RFI actual, collecting doc RFIN, plan submit 28 sep_x000a_24.09.20 : 21.09.20 : 17.09.20 : PLN Connection, PLN baru install Trafo dan Perluasan jaringan, plan RFI 25 sep 20_x000a_Blocking PLN Connection, PLN baru install Trafo dan Perluasan jaringan_x000a_14.09.20 : SRFI actual_x000a_10.09.20 : erection on going, plan RFI actual dalam minggu ini 12 sep_x000a_07.09.20 : on going erection (terkendala hujan setiap hari)_x000a_03.09.20 : erection section 3_x000a_31.08.20 : curingtime_x000a_27.08.20 : pouring concrete done 26 Aug, curing time, plan RFI 10 sep 20_x000a_24.08.20 : rebarring, plan cor 24 aug, plan RFI 5 sept_x000a_17.08.20 : plan cor mundur 22 Aug karena kondisi cuaca, plan RFI 30 Aug_x000a_13.08.20 : 10.08.20 : rebarring plan cor 18 Aug_x000a_03.08.20 : Rebaring OG,Plan Cor 03 Aug_x000a_23.07.20 : on going rebarring, plan cor 25 jul_x000a_16.07.20 :13.07.20 : borepile on going_x000a_09.07.20 : plan bouwplang 9 jul, proses perijinan Done (SKRD tinggal pembayaran), Plan CME : Borpile 09/07 - plan finish 12/07, Galian Plan Menggunakan Excavator 13/07, Cerucuk 14/07, Rebaring 15/07 - Plan Finish 18/07, Pouring 19/07. Curingtime 22/07, Erection 22/07 - Plan Finish 27/07, ME 25/07, Grounding 26/07._x000a_02.07.20 : besok soiltest karena pergeseran 28m berdasarkan hasil survey dinas Tata Ruang Kota,. plan APD rabu depan 8 jul, plan start CME Jumat 10 jul, plan RFI W1 Jul (8 Aug 20)_x000a_29.06.20 : 22.06.20 : Bowplank done, borepile terkendala dengan Camat yang meminta perijinan tower, perijinan tower on progress, join survey dengan kominfo : done, rekom kominfo akan keluar paling lambat 2 hari kedepan _x000a_18.06.20 : bouwplank, proses perijinan, prepare start CME, plan SRFI 30 jun, KS dari Banjar_x000a_17.06.20 : Go RFI, PSB PLN release_x000a_15.06.20 : 11.06.20 : 08.06.20 : bouwplank, prepare start CME, plan SRFI 30 jun, KS dari Banjar, Delivery Material Tower Plan 12/06 (Corgo Godres), Angkur By Air_x000a_04.06.20 : 01.06.20 : bouwplank, start CME_x000a_28.05.20 : on going perijinan, paralel tim CME plan on site 1 juni untuk preparation CME_x000a_25.05.20 : 14.05.20 : 08.05.20 : proses perijinan_x000a_30.04.20 : 23.04.20 : 16.04.20 : rekom done, doc completion for IMB apply_x000a_09.04.20 : rev RND_x000a_08.04.20 : submit kand_x000a_09.04.20 : 08.04.20 : submit kand C, wait RND dan TNP review_x000a_06.04.20 : wait review TNP, plan SRFI end Juni_x000a_02.04.20 : Penolakan 1 warga luar radius dan geser 50 Meter, pararel validasi kembali _x000a_30.03.20 : eskalasi capex_x000a_25.03.20 : IW Clear 10 kk, Eskalasi SITAC _x000a_25.03.20 : RF &amp; TX OK, IW on going_x000a_18.3.20 : Submit Kandidat A Lat. -2,83869 Long : 115,21286 to HO_x000a_20.3.20 : Kand A Approval Operator_x000a_23.3.20 : BAN 13 Juta/Tahun IW Clear dari Total 10 KK_x000a_24.3.2020 : IW Clear dari Total 10 KK"/>
  </r>
  <r>
    <s v="BUMIAJI_SUMBERBRANTAS"/>
    <x v="12"/>
    <s v="TB"/>
    <n v="112.52769600000001"/>
    <n v="-7.7622429999999998"/>
    <n v="50"/>
    <s v="0/160/270"/>
    <n v="2020"/>
    <x v="0"/>
    <s v="Dusun jurang kuali, Rt.3 Rw.5 Desa. Sumberbrantas, Kec.Bumiaji, Kota Batu "/>
    <x v="0"/>
    <s v="JAW-JI-BTU-4110"/>
    <s v="BUMIAJI_SUMBERBRANTAS"/>
    <x v="0"/>
    <x v="0"/>
    <x v="0"/>
    <s v="JATIM"/>
    <s v="Jawa Timur"/>
    <s v="KOTA BATU"/>
    <n v="6614369"/>
    <d v="2020-01-13T00:00:00"/>
    <m/>
    <n v="322"/>
    <x v="0"/>
    <d v="2020-06-11T00:00:00"/>
    <s v="W24-2020"/>
    <s v="Jun-2020"/>
    <d v="2020-10-20T00:00:00"/>
    <s v="W43-2020"/>
    <s v="Oct-2020"/>
    <d v="2020-07-15T00:00:00"/>
    <x v="68"/>
    <s v="Jul-2020"/>
    <d v="2020-11-25T00:00:00"/>
    <x v="56"/>
    <s v="Nov-2020"/>
    <s v="MW"/>
    <d v="2020-06-12T00:00:00"/>
    <m/>
    <n v="513031035994"/>
    <n v="6.6"/>
    <m/>
    <d v="2020-08-12T00:00:00"/>
    <m/>
    <d v="2020-06-24T00:00:00"/>
    <d v="2020-11-30T00:00:00"/>
    <s v="W49-2020"/>
    <m/>
    <m/>
    <m/>
    <x v="2"/>
    <s v="21.RFI"/>
    <x v="13"/>
    <s v="03.12.20 : RFIN sent_x000a_30.11.20 : aktual RFI (PLN connected), proses penyusunan dok RFIN_x000a_26.11.20 : proses perluasan jaringan oleh PLN target selesai 28 Nov, plan site connect PLN 30 Nov_x000a_23.11.20 : plan connect 25 Nov_x000a_12.11.20 : 09.11.20 : 05.11.20 : 02.11.20 : 29.10.20 : daya 23 kVA approved by PLN, proses konek PLN_x000a_22.10.20 : 19.10.20 : 15.10.20 : 12.10.20 : 08.10.20 : 05.10.20 : 01.10.20 :  isu approval up daya PLN dan perluasan jaringan yg masih menunggu review add work PLN by Power eng XL _x000a_28.09.20 : 24.09.20 : 21.09.20 : 17.09.20 : proses perluasan jaringan PLN (penambahan tiang PLN), revisi plan RFI 30 sep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29.06.20 : Proses PLN Connection_x000a_24.06.20 : email SRFI-N sent_x000a_18.06.20 : PLN Connection need perluasan jaringan 3 gawang_x000a_17.06.20 : PSB PLN release_x000a_11.06.20 : 08.06.20 : curingtime_x000a_04.06.20 : 01.06.20 : curingtime_x000a_28.05.20 : rebarring, plan cor besok_x000a_25.05.20 : 14.05.20 :13.05.20 : Lantai kerja, besi mos, angkur template plan kirim 14/5, plan cor pond 18/5_x000a_08.05.20 : bouwplank_x000a_30.04.20 : proses apply perijinan, CME start wait perijinan release_x000a_23.04.20 : 16.04.20 : collecting berkas legal untuk apply perijinan_x000a_09.04.20 : on going soiltest, collecting berkas legal untuk apply perijinan_x000a_02.04.20 : 25.03.20 : 19.03.20 : IW clear, proses renego dan validasi biaya sitac, paralel cek cellplan_x000a_11.03.20 : IW clear, proses renego dan validasi biaya sitac_x000a_28.02.20 : 26.02.20 : Kand ( -7,762681 112,53003), IW Clear 6 KK, proses review eskalasi sitac, collecting legal doc_x000a_20.02.20 : IW Clear, proses eskalasi sitac_x000a_13.02.20 : TNP review_x000a_06.02.20 : Kand A,B = Rehunting, Candidate A B RF NOK"/>
  </r>
  <r>
    <s v="SUMBERSARI_CIPARAY"/>
    <x v="12"/>
    <s v="TB"/>
    <n v="107.70031899999999"/>
    <n v="-6.9954599999999996"/>
    <n v="40"/>
    <s v="30/110/240"/>
    <n v="2020"/>
    <x v="0"/>
    <s v=" Kp. Sapan, RT.05 RW. 06, Desa Sumbersari, Kec. Ciparay, Kab. Bandung"/>
    <x v="0"/>
    <s v="JAW-JB-SOR-3836"/>
    <s v="SUMBERSARI_CIPARAY"/>
    <x v="0"/>
    <x v="0"/>
    <x v="2"/>
    <s v="JABAR"/>
    <s v="Jawa Barat"/>
    <s v="KAB. BANDUNG"/>
    <n v="6614612"/>
    <d v="2020-04-03T00:00:00"/>
    <m/>
    <n v="139"/>
    <x v="5"/>
    <d v="2020-08-31T00:00:00"/>
    <s v="W36-2020"/>
    <s v="Aug-2020"/>
    <d v="2020-08-30T00:00:00"/>
    <s v="W36-2020"/>
    <s v="Aug-2020"/>
    <d v="2020-08-30T00:00:00"/>
    <x v="69"/>
    <s v="Aug-2020"/>
    <d v="2020-08-24T00:00:00"/>
    <x v="72"/>
    <s v="Aug-2020"/>
    <s v="MW"/>
    <d v="2020-07-16T00:00:00"/>
    <m/>
    <s v="535312230470"/>
    <s v="6.6"/>
    <m/>
    <d v="2020-08-11T00:00:00"/>
    <m/>
    <m/>
    <d v="2020-08-20T00:00:00"/>
    <s v="W34-2020"/>
    <m/>
    <m/>
    <m/>
    <x v="2"/>
    <s v="21.RFI"/>
    <x v="13"/>
    <s v="20.08.20 : RFIN sent (MULTIGUNA) plan PLN permanent 1 sept_x000a_17.08.20 : actual RFI dengan connect PLN Multiguna, collecting doc RFIN, plan submit RFIN 19 Aug_x000a_13.08.20 : ME on going_x000a_10.08.20 : tower erection done, on going tower painting, ME on going, finishing RBS foundation, on going F&amp;Y_x000a_06.08.20 : 03.08.20 : 30.07.20 : cor done, curingtime process_x000a_27.07.20 : rebarring_x000a_23.07.20 : borepile done, on going excavation, plan cor selasa 28 jul 20_x000a_16.07.20 : on going borepile_x000a_13.07.20 : mobilisasi tim borepile_x000a_09.07.20 : prepare team dan material_x000a_06.07.20 : APD/BoQ approved, submit berkas perijinan_x000a_02.07.20 : 29.06.20 : RFC, proses perijinan_x000a_25.06.20 : 22.06.20 : 18.06.20 : proses rekom on going _x000a_15.06.20 : 11.06.20 : IW clear, proses pengajuan eskalasi sitac_x000a_08.06.20 : 05.06.20 : IW yang 1 org minta pengerasan jalan estimasi Rp 50 jt,proses pendekatan LL_x000a_04.06.20 : Finalisasi IW plan IW clear Jumat tgl 5 Juni_x000a_01.06.20 : 29.05.20 : finalisasi IW, isu 1 kk masih kurang IW_x000a_28.05.20 : 25.05.20 : 14.05.20 : finalisasi eskalasi sitac, plan start realisasi sitac dan proses rekom_x000a_08.05.20 : Iw masih kurang 4 orang karena posisi di luar kota IW nya_x000a_30.04.20 : IW OG kurang 4 KK dari 18 KK_x000a_23.04.20 : 16.04.20 : IW on going_x000a_09.04.20 : 06.04.20 : Hunting_x000a_"/>
  </r>
  <r>
    <s v="MASSEWAE"/>
    <x v="12"/>
    <s v="TB"/>
    <n v="119.62633700000001"/>
    <n v="-3.7021459999999999"/>
    <n v="40"/>
    <s v="60/150/300"/>
    <n v="2020"/>
    <x v="0"/>
    <s v="DUSUN LOME, DESA MASSEWAE, KECAMATAN DUAMPANUA, KABUPATEN PINRANG, PROVINSI SULAWESI SELATAN"/>
    <x v="0"/>
    <s v="SUL-SN-PIN-1295"/>
    <s v="MASSEWAE"/>
    <x v="0"/>
    <x v="0"/>
    <x v="0"/>
    <s v="SULAWESI"/>
    <s v="Kep. Bangka Belitung"/>
    <s v="KAB. PINRANG"/>
    <n v="6614554"/>
    <d v="2020-03-13T00:00:00"/>
    <m/>
    <n v="179"/>
    <x v="0"/>
    <d v="2020-08-10T00:00:00"/>
    <s v="W33-2020"/>
    <s v="Aug-2020"/>
    <d v="2020-07-20T00:00:00"/>
    <s v="W30-2020"/>
    <s v="Jul-2020"/>
    <d v="2020-07-20T00:00:00"/>
    <x v="65"/>
    <s v="Jul-2020"/>
    <d v="2020-09-10T00:00:00"/>
    <x v="69"/>
    <s v="Sep-2020"/>
    <s v="MW"/>
    <d v="2020-06-12T00:00:00"/>
    <m/>
    <n v="324300208113"/>
    <n v="6.6"/>
    <m/>
    <d v="2020-08-11T00:00:00"/>
    <m/>
    <d v="2020-09-08T00:00:00"/>
    <d v="2020-09-08T00:00:00"/>
    <s v="W37-2020"/>
    <m/>
    <m/>
    <m/>
    <x v="2"/>
    <s v="21.RFI"/>
    <x v="13"/>
    <s v="08.09.20 : RFIN sent_x000a_07.09.20 : 03.09.20 : collecting doc RFIN_x000a_31.08.20 : RFI actual_x000a_27.08.20 : ME on going, F&amp;Y on going, revisi plan RFI 30 Aug_x000a_24.08.20 : erection done, ME on going &amp; tower painting, proses urugan dan penyelesaian retaining wall, revisi plan RFI 28 Aug 20_x000a_17.08.20 : on going erection_x000a_13.08.20 : on going erection 2 section_x000a_10.08.20 : plan start erection Rabu 12 Aug 20_x000a_06.08.20 : curingtime, on going backfilling &amp; retaingwall, plan start erection senin 10 Aug 20, plan RFI 25 Aug_x000a_03.08.20 : curingtime_x000a_30.07.20 : cor done 29 jul 20_x000a_27.07.20 : rebarring, plan cor 30 jul_x000a_23.07.20 : on going retaining wall_x000a_20.07.20 : galian pondasi OG, plan cor 27.07.2020_x000a_16.07.20 : 13.07.20 : on going retaining wall, plan finish 18 jul (W29), plan start galian pondasi 19 jul, terkendala lokasi site yang extreme_x000a_09.07.20 : on going retaining wall_x000a_06.07.20 : start excavation, wait SK PLN release from XL (request date 12 jun 20)_x000a_02.07.20 : MOM : plan start CME sabtu 4 jul 20_x000a_29.06.20 : Plan hari ini Terbit 2 Produk perijinan (Rekomendasi PU dan Rekomendasi Lingkungan Hidup) jika 2 Produk tersebut telah terbit maka proses perijinan di PTSP lebih mudah, on going proses IP, plan bisa Lanjut CME dengan Pengawalan setelah IMB release_x000a_25.06.20 : proses nego ke warganya lagi agar tidak perlu ganti kandidat, paralel menunggu putusan PTSP, kalau menurut PTSP perijinan nya bisa Release berarti tetap lanjut di kandidat tersebut karena sudah punya legal standing yg kuat._x000a_22.06.20 : proses penyelesaian isu, ada kemungkinan geser 30m, plan besok 23 jun submit validasi pergeserankandidat 30m dan paralel dilakukan revalidasi data soiltest/design pondasi._x000a_18.06.20 : site masih comcase (isu IW) dan belum dapat lanjut CME (last progress excavation), plan penyelesaian 20/6_x000a_15.06.20 : 11.06.20 : plan comcase clear &amp; start senin_x000a_08.06.20 : Comcase, CME stop (excavation), 07/06/2020 Still COM CASE (Meeting with Community &amp; Kades DONE, no result Yet). CME HOLD._x000a_04.06.20 : ComCase, Community Complain &amp; request Socialization regarding Technical Tower Foundation. (Retaining Wall Foundation HOLD)_x000a_01.06.20 : on going excavation pondasi retaining wall, kondisi lahan curam/miring, pekerjaan cut&amp;fill besar_x000a_28.05.20 : 21.05.20 : site clearing Done, Excavation of Foundation retaining wall OG_x000a_14.05.20 : penyelesaian isu add cost unloading_x000a_14.05.20 : on going excavation_x000a_08.05.20 : Plan Pickup mate tower+Anchor on Monday 11 May 2020, Plan Delivery on 13 May 2020._x000a_06.05.20 : Kandidat B, Rekom Done, Proses RFL, Prepare Join Survey PTSP Before RFC_x000a_30.04.20 : on going rekom camat_x000a_23.04.20 : 16.04.20 : rekom dan soiltest_x000a_09.04.20 : Kandidat B, Proses Rekom Lurah, SST 52_x000a_02.04.20 : 01.04.20 : RND OK, wait TNP_x000a_31.03.20 : submit kand_x000a_25.03.20 : RND review_x000a_"/>
  </r>
  <r>
    <s v="REJASARI_Banjar"/>
    <x v="12"/>
    <s v="TB"/>
    <n v="108.6159"/>
    <n v="-7.3768700000000003"/>
    <n v="30"/>
    <s v="120/240/350"/>
    <n v="2020"/>
    <x v="0"/>
    <s v="DUSUN SAMPIH RT.005 RW.008 DESA REJASARI KECAMATAN LANGENSARI KOTA BANJAR"/>
    <x v="0"/>
    <s v="JAW-JB-BJR-3857"/>
    <s v="REJASARI_Banjar"/>
    <x v="0"/>
    <x v="0"/>
    <x v="2"/>
    <s v="JABAR"/>
    <s v="Jawa Barat"/>
    <s v="KOTA BANJAR"/>
    <n v="6614369"/>
    <d v="2020-01-13T00:00:00"/>
    <m/>
    <n v="468"/>
    <x v="0"/>
    <d v="2020-06-11T00:00:00"/>
    <s v="W24-2020"/>
    <s v="Jun-2020"/>
    <d v="2020-07-30T00:00:00"/>
    <s v="W31-2020"/>
    <s v="Jul-2020"/>
    <d v="2021-02-06T00:00:00"/>
    <x v="53"/>
    <s v="Feb-2021"/>
    <d v="2021-04-25T00:00:00"/>
    <x v="77"/>
    <s v="Apr-2021"/>
    <s v="FO (Change to MW as temp solution)"/>
    <d v="2021-01-18T00:00:00"/>
    <m/>
    <n v="532217757641"/>
    <n v="6.6"/>
    <m/>
    <d v="2020-08-11T00:00:00"/>
    <m/>
    <d v="2020-08-21T00:00:00"/>
    <d v="2021-04-25T00:00:00"/>
    <s v="W18-2021"/>
    <m/>
    <m/>
    <m/>
    <x v="2"/>
    <s v="21.RFI"/>
    <x v="13"/>
    <s v="25.04.21 : RFIN sent_x000a_15.04.21 : material Trafo ready 20 Apr, plan RFI W18_x000a_08.04.21 : material PLN (Trafo) NY ready, revise RFI plan 15 Apr_x000a_05.04.21 : Material PLN NY ready, SJ PLN released, plan connect 10 Apr_x000a_25.03.21 : negosiasi sharing cost Overblast, revise RFI plan W1 Apr_x000a_08.02.21 : trafo overblast_x000a_21.01.21 : PSB released, PLN connection OG_x000a_21.08.20 : SRFIN sent_x000a_17.08.20 : 13.08.20 : tinjauan lokasi/survey done, CME sudah di ijinkan continu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21.05.20 : 14.05.20 : erection 1 section STOP by perijinan_x000a_08.05.20 : curingtime_x000a_30.04.20 : 23.04.20 : 16.04.20 : 09.04.20 : CME start after proses perijinan_x000a_02.04.20 : RFC, proses perijinan_x000a_25.03.20 : proses soiltest_x000a_19.03.20 : 11.03.20 : Rekom on going_x000a_20.02.20 : 13.02.20 : IW on going_x000a_06.02.20 : Kand A = RF OK, TX review_x000a_"/>
  </r>
  <r>
    <s v="NEGLASARI_BANJAR"/>
    <x v="12"/>
    <s v="TB"/>
    <n v="108.505117"/>
    <n v="-7.385618"/>
    <n v="40"/>
    <s v="20/180/280"/>
    <n v="2020"/>
    <x v="0"/>
    <s v="Dsn. Warungbuah Rt.021 / Rw 013 Desa Neglasari Kec Banjar Kota Banjar,Jawa Barat."/>
    <x v="0"/>
    <s v="JAW-JB-BJR-3855"/>
    <s v="NEGLASARI_BANJAR"/>
    <x v="0"/>
    <x v="0"/>
    <x v="2"/>
    <s v="JABAR"/>
    <s v="Jawa Barat"/>
    <s v="KOTA BANJAR"/>
    <n v="6614369"/>
    <d v="2020-01-13T00:00:00"/>
    <m/>
    <n v="411"/>
    <x v="0"/>
    <d v="2020-06-11T00:00:00"/>
    <s v="W24-2020"/>
    <s v="Jun-2020"/>
    <d v="2020-10-01T00:00:00"/>
    <s v="W40-2020"/>
    <s v="Oct-2020"/>
    <d v="2021-02-06T00:00:00"/>
    <x v="53"/>
    <s v="Feb-2021"/>
    <d v="2021-02-25T00:00:00"/>
    <x v="49"/>
    <s v="Feb-2021"/>
    <s v="FO (Change to MW as temp solution)"/>
    <d v="2021-01-18T00:00:00"/>
    <m/>
    <n v="532217748191"/>
    <n v="6.6"/>
    <m/>
    <d v="2020-08-11T00:00:00"/>
    <m/>
    <d v="2020-10-06T00:00:00"/>
    <d v="2021-02-27T00:00:00"/>
    <s v="W09-2021"/>
    <m/>
    <m/>
    <m/>
    <x v="2"/>
    <s v="21.RFI"/>
    <x v="13"/>
    <s v="01.03.21 : RFIN sent_x000a_08.02.21 : Perluasan jaringan OG_x000a_21.01.21 : PSB released, PLN connection OG_x000a_06.10.20 : 05.10.20 : SRFIN sent_x000a_01.10.20 : SRFI actual, collecting doc RFIN_x000a_28.09.20 : erection on going, paralel on going F&amp;Y_x000a_24.09.20 : erection on going, progress terkendala hujan 2 hari_x000a_21.09.20 : erection on going_x000a_17.09.20 : sortir material tower, prepare for erection start_x000a_14.09.20 : plan start CME 15 sep 20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tinjauan lokasi/survey done, waiting disposisi untuk continue CME, CME cor done_x000a_10.08.20 : 06.08.20 : 03.08.20 : proses koordinasi penjadwalan survey dan rapat TKPRD_x000a_30.07.20 : 27.07.20 : 16.07.20 : CME belum dapat start karena isu perijinan kota banjar_x000a_09.07.20 : 06.07.20 : 02.07.20 : plan start CME 13 jul, plan RFI end of jul_x000a_29.06.20 : 22.06.20 : 18.06.20 : CME masih STOP karena isu perijinan_x000a_11.06.20 : 08.06.20 : pekerjaan di stop kembali karena isu perijinan kota Banjar_x000a_04.06.20 : mobilisasi tim kembali untuk lanjut pekerjaan CME_x000a_01.06.20 : 31.05.20 : erection STOP by satpol PP, isu perijinan kota Banjar_x000a_28.05.20 : 25.05.20 : erection start on going_x000a_14.05.20 : Curring Time_x000a_08.05.20 : rebarring_x000a_30.04.20 : proses perijinan_x000a_23.04.20 : 16.04.20 : proses rekom_x000a_09.04.20 : realisasi IW dan rekom_x000a_02.04.20 : pembayaran IW dan rekom on going_x000a_25.03.20 : proses verifikasi dan negosiasi eskalasi_x000a_19.03.20 : 11.03.20 : IW on going_x000a_20.02.20 : 13.02.20 : IW on going_x000a_06.02.20 : Kand A = RF OK, TX review_x000a_23.01.20 : kand A = RND 50 45/150/280 23Jan20 : Ok candidate A, tower 52_x000a_23.01.20 : kand A = submit 108°30'17.10&quot;E -7°23'7.50&quot;S SST42"/>
  </r>
  <r>
    <s v="CIBEUREUM_BANJAR"/>
    <x v="12"/>
    <s v="TB"/>
    <n v="108.48590299999999"/>
    <n v="-7.3688409999999998"/>
    <n v="40"/>
    <s v="10/110/270"/>
    <n v="2020"/>
    <x v="0"/>
    <s v="DUSUN PASIRNAGARA RT.15 RW.003 DESA CIBEREUM  KECAMATAN BANJAR KOTA BANJAR"/>
    <x v="0"/>
    <s v="JAW-JB-BJR-3854"/>
    <s v="CIBEUREUM_BANJAR"/>
    <x v="0"/>
    <x v="0"/>
    <x v="2"/>
    <s v="JABAR"/>
    <s v="Jawa Barat"/>
    <s v="KOTA BANJAR"/>
    <n v="6614369"/>
    <d v="2020-01-13T00:00:00"/>
    <m/>
    <n v="402"/>
    <x v="0"/>
    <d v="2020-06-11T00:00:00"/>
    <s v="W24-2020"/>
    <s v="Jun-2020"/>
    <d v="2020-09-25T00:00:00"/>
    <s v="W39-2020"/>
    <s v="Sep-2020"/>
    <d v="2021-02-06T00:00:00"/>
    <x v="53"/>
    <s v="Feb-2021"/>
    <d v="2021-02-25T00:00:00"/>
    <x v="49"/>
    <s v="Feb-2021"/>
    <s v="FO (Change to MW as temp solution)"/>
    <d v="2021-01-18T00:00:00"/>
    <m/>
    <n v="532217745783"/>
    <n v="6.6"/>
    <m/>
    <d v="2020-08-11T00:00:00"/>
    <m/>
    <d v="2020-09-30T00:00:00"/>
    <d v="2021-02-18T00:00:00"/>
    <s v="W08-2021"/>
    <m/>
    <m/>
    <m/>
    <x v="2"/>
    <s v="21.RFI"/>
    <x v="13"/>
    <s v="18.02.21 : RFIN sent_x000a_08.02.21 : perluasan jaringan OG_x000a_21.01.21 : PSB released, PLN connection OG_x000a_01.10.20 : 30.09.20 : SRFIN sent_x000a_28.09.20 : 28.09.20 : SRFI, finishing F&amp;Y, paralel collecting doc RFIN plan submit 30 sep 20_x000a_24.09.20 : 21.09.20 : on going ME installation_x000a_17.09.20 : erection top section_x000a_14.09.20 : erection on going_x000a_10.09.20 : Mob demob plan sabtu 12 sep 20, last progress curingtime_x000a_07.09.20 : 03.09.20 : Rapat TPKRD done, plan start CME minggu ini (paling lambat kamis dimaksimalkan sudah start CME)_x000a_31.08.20 : 27.08.20 : Disposisi Dinas PTSP penjadwalan rapat TKPRD untuk 3-Site sudah di ttd Kadis (CIBEUREUM_BANJAR, REJASARI_LANGENSARI, NEGLASARI_BANJAR), , plan start CME kembali 7 sep (last progress cor done)_x000a_24.08.20 : 17.08.20 : 13.08.20 : 10.08.20 : 06.08.20 : 03.08.20 : proses koordinasi penjadwalan survey dan rapat TKPRD_x000a_30.07.20 : 27.07.20 : 16.07.20 : CME belum dapat start karena isu perijinan kota banjar_x000a_09.07.20 : 06.07.20 : 02.07.20 : plan start cme lagi 13 jul 20, plan RFI end of Juli_x000a_29.06.20 : 22.06.20 : 18.06.20 : CME masih stop karena isu perijinan_x000a_11.06.20 : 08.06.20 : pekerjaan di stop kembali karena isu perijinan kota Banjar_x000a_04.06.20 : mobilisasi tim kembali untuk lanjut pekerjaan CME_x000a_01.06.20 : STOP by Satpol PP, isu perijinan kota banjar_x000a_28.05.20 : 25.05.20 : 14.05.20 : curingtime_x000a_08.05.20 : rebarring_x000a_30.04.20 : excavation_x000a_23.04.20 : 16.04.20 : 09.04.20 : CME start after proses perijinan_x000a_02.04.20 : RFC, proses perijinan_x000a_25.03.20 : proses soiltest_x000a_19.03.20 : 11.03.20 : Rekom on going_x000a_20.02.20 : IW clear_x000a_13.02.20 : IW on going_x000a_06.02.20 : kand A = validasi done, Candidate A RF TX OK_x000a_21.01.20 : Kand A = RND 50 0/120/275 21Jan20 : Ok candidate A, tower 52_x000a_20.01.20 : Kand A = submit kand A di 108.29'13.56&quot; -7.22'7.61"/>
  </r>
  <r>
    <s v="TONYAMANG_PATAMPANUA"/>
    <x v="12"/>
    <s v="TB"/>
    <n v="119.65297"/>
    <n v="-3.74241"/>
    <n v="50"/>
    <s v="0/70/180"/>
    <n v="2020"/>
    <x v="0"/>
    <s v="Maccobbu RT.001 RW.002, Kel. Tonyamang, Kec. Patampanua, Kabupaten Pinrang, Propinsi Sulawesi Selatan"/>
    <x v="0"/>
    <s v="SUL-SN-PIN-1311"/>
    <s v="TONYAMANG_PATAMPANUA"/>
    <x v="0"/>
    <x v="0"/>
    <x v="0"/>
    <s v="SULAWESI"/>
    <s v="Kep. Bangka Belitung"/>
    <s v="KAB. PINRANG"/>
    <n v="6614554"/>
    <d v="2020-03-13T00:00:00"/>
    <m/>
    <n v="144"/>
    <x v="5"/>
    <d v="2020-08-10T00:00:00"/>
    <s v="W33-2020"/>
    <s v="Aug-2020"/>
    <d v="2020-07-20T00:00:00"/>
    <s v="W30-2020"/>
    <s v="Jul-2020"/>
    <d v="2020-07-20T00:00:00"/>
    <x v="65"/>
    <s v="Jul-2020"/>
    <d v="2020-08-05T00:00:00"/>
    <x v="75"/>
    <s v="Aug-2020"/>
    <s v="MW"/>
    <d v="2020-06-12T00:00:00"/>
    <m/>
    <n v="324300207099"/>
    <n v="6.6"/>
    <m/>
    <d v="2020-08-04T00:00:00"/>
    <m/>
    <m/>
    <d v="2020-08-04T00:00:00"/>
    <s v="W32-2020"/>
    <m/>
    <d v="2020-08-28T00:00:00"/>
    <m/>
    <x v="2"/>
    <s v="21.RFI"/>
    <x v="13"/>
    <s v="04.08.20 : RFIN sent _x000a_03.08.20 : Plan connect PLN Multiguna 3 Aug 20, plan email RFIN 5 Aug 20_x000a_30.07.20 : plan percepatan RFI 31 juli dengan Multiguna_x000a_27.07.20 : SRFI actual, collecting doc SRFIN dan proses PLN connection (add work PLN/penambahan 6 tiang PLN), plan percepatan RFI 31 juli dengan Multiguna_x000a_23.07.20 : RBS pondasi done, FY OG. Erection Done, ME OG_x000a_20.07.20 : erection OG, erection baru jalan lagi, rekom IP dari perijinan baru di dapat jumat kemarin, plan SRFI 25.07.2020 (pln add jaringan penambahan 6 tiang), plan RFI 31 jul_x000a_16.07.20 : 13.07.20 : RBS pondasi done, Fence &amp; Yard OG. Erection waiting ijin prinsip. Plan IP release W29/18 jul_x000a_09.07.20 : erection STOP karena isu perijinan, proses negosiasi_x000a_06.07.20 : prepare start erection (baru pasang baseplatenya saja tetapi di STOP), menunggu IP release_x000a_02.07.20 : 29.06.20 : prepare start erection_x000a_25.06.20 : curing time, PLN register done, Plan BP PAID. Backfill OG. Plan erection on 27 June 2020 (7 Days)._x000a_22.06.20 : Cor done 19 jun, Curring Time. Plan erection on 29 June 2020 (10 Days)._x000a_18.06.20 : Rebaring / Setting Anchor OG, Plan Pouring on Thursday 18 June 2020._x000a_17.06.20 : Go RFI, PSB PLN release_x000a_15.06.20 : rebarring_x000a_11.06.20 : cutting barbending, dewatering lubang galian karena banjir_x000a_08.06.20 : CME stop (rebarring) karena galian longsor dan banjir akibat hujan terus, Problem Flooding not Solve Yet, New Dewatering and Geomembrand, before continue Lean Concrete. Cutting/Bending Rebar OG._x000a_04.06.20 : Rebaring OG. Plan SRFI XL on 29 June 2020_x000a_01.06.20 : excavation done, paralel barbending dan rebarring preparation_x000a_28.05.20 : excavation_x000a_21.05.20 : confirm Plan Start CME on 26 May 2020, Plan RFI delay to 25 June 2020_x000a_18.05.20 : plan start CME after lebaran_x000a_14.05.20 : bouwplank, blm bisa start CME, NY RFC dan waiting Perijinan Clear._x000a_08.05.20 : 06.05.20 : Kandidat A, RFC, CME Start Waiting Approval SPH OPSIC &amp; Join Survey PTSP (Plan W2 Mei)_x000a_30.04.20 : on going rekom camat_x000a_23.04.20 : APD_x000a_16.04.20 : 09.04.20 : Kandidat A, Proses Rekom Lurah, SST 52_x000a_02.04.20 : 25.03.20 :  IW on going_x000a_"/>
  </r>
  <r>
    <m/>
    <x v="23"/>
    <s v=""/>
    <n v="114.344174"/>
    <n v="-2.9692280000000002"/>
    <n v="30"/>
    <s v="120/220/320"/>
    <n v="2020"/>
    <x v="0"/>
    <s v=""/>
    <x v="0"/>
    <s v="KAL-KT-KLK-0390"/>
    <s v="LUNUKRAMBA"/>
    <x v="1"/>
    <x v="3"/>
    <x v="2"/>
    <s v="KALIMANTAN"/>
    <s v="Kalimantan Tengah"/>
    <s v="KAB. KAPUAS"/>
    <n v="6614902"/>
    <d v="2020-07-21T00:00:00"/>
    <m/>
    <n v="105"/>
    <x v="3"/>
    <d v="2020-08-20T00:00:00"/>
    <s v="W34-2020"/>
    <s v="Aug-2020"/>
    <s v="CME BY XL"/>
    <s v=""/>
    <s v=""/>
    <d v="2020-08-20T00:00:00"/>
    <x v="60"/>
    <s v="Aug-2020"/>
    <d v="2020-08-20T00:00:00"/>
    <x v="78"/>
    <s v="Aug-2020"/>
    <s v="MW"/>
    <m/>
    <m/>
    <m/>
    <m/>
    <m/>
    <d v="2020-07-30T00:00:00"/>
    <m/>
    <m/>
    <d v="2020-11-03T00:00:00"/>
    <s v="W45-2020"/>
    <m/>
    <m/>
    <m/>
    <x v="2"/>
    <s v="21.RFI"/>
    <x v="13"/>
    <s v="09.11.20 : SRFI_x000a_18.09.20 : CME BY XL, Lacking PO CME &amp; PO PLN, plan RFI 29 oct 20"/>
  </r>
  <r>
    <s v="SUNGAI ANDAI"/>
    <x v="23"/>
    <s v="TB"/>
    <n v="114.60844"/>
    <n v="-3.2946200000000001"/>
    <n v="30"/>
    <s v="0/120/240"/>
    <n v="2020"/>
    <x v="0"/>
    <s v="Jl. Purnama Permai Rt.03 Rw.01, Kel. Sungai andai / Kec. Banjarmasin Utara Banjarmasin Kalsel"/>
    <x v="0"/>
    <s v="KAL-KS-BJM-0928"/>
    <s v="SURGI MUFTI_TIMURLAUT"/>
    <x v="1"/>
    <x v="3"/>
    <x v="2"/>
    <s v="KALIMANTAN"/>
    <s v="Kalimantan Selatan"/>
    <s v="KOTA BANJARMASIN"/>
    <n v="6614866"/>
    <d v="2020-07-07T00:00:00"/>
    <m/>
    <n v="209"/>
    <x v="0"/>
    <d v="2020-08-06T00:00:00"/>
    <s v="W32-2020"/>
    <s v="Aug-2020"/>
    <d v="2020-10-29T00:00:00"/>
    <s v="W44-2020"/>
    <s v="Oct-2020"/>
    <d v="2021-02-01T00:00:00"/>
    <x v="53"/>
    <s v="Feb-2021"/>
    <d v="2021-02-01T00:00:00"/>
    <x v="50"/>
    <s v="Feb-2021"/>
    <s v="FO (Change to MW as temp solution)"/>
    <d v="2021-01-18T00:00:00"/>
    <m/>
    <m/>
    <m/>
    <m/>
    <d v="2020-07-30T00:00:00"/>
    <m/>
    <m/>
    <d v="2021-02-01T00:00:00"/>
    <s v="W06-2021"/>
    <m/>
    <m/>
    <m/>
    <x v="2"/>
    <s v="21.RFI"/>
    <x v="13"/>
    <s v="08.01.21 : RFI by TechPartner 01-Feb-21_x000a_18.09.20 : CME BY XL, Lacking PO CME &amp; PO PLN, plan RFI 29 oct 20_x000a_16.07.20 : 07.07.20 : SPK release, CME by XL"/>
  </r>
  <r>
    <s v="SUNGAINIPAHSIANTAN"/>
    <x v="12"/>
    <s v="TB"/>
    <n v="109.2157"/>
    <n v="9.1694999999999999E-2"/>
    <n v="30"/>
    <s v="0/110/190"/>
    <n v="2020"/>
    <x v="0"/>
    <s v="Jl. Parit H. Amin RT.001 RW.018, Desa Jungkat, Kecamatan Siantan, Kabupaten Mempawah, Provinsi Kalimantan Barat"/>
    <x v="0"/>
    <s v="KAL-KB-MPW-0705"/>
    <s v="SUNGAINIPAHSIANTAN"/>
    <x v="0"/>
    <x v="0"/>
    <x v="3"/>
    <s v="KALIMANTAN"/>
    <s v="Kalimantan Barat"/>
    <s v="KAB. MEMPAWAH"/>
    <n v="6614568"/>
    <d v="2020-03-19T00:00:00"/>
    <m/>
    <n v="125"/>
    <x v="5"/>
    <d v="2020-08-16T00:00:00"/>
    <s v="W34-2020"/>
    <s v="Aug-2020"/>
    <d v="2020-07-20T00:00:00"/>
    <s v="W30-2020"/>
    <s v="Jul-2020"/>
    <d v="2020-07-20T00:00:00"/>
    <x v="65"/>
    <s v="Jul-2020"/>
    <d v="2020-07-20T00:00:00"/>
    <x v="74"/>
    <s v="Jul-2020"/>
    <s v="MW"/>
    <d v="2020-06-12T00:00:00"/>
    <m/>
    <s v="211012275512"/>
    <n v="6.6"/>
    <m/>
    <d v="2020-07-29T00:00:00"/>
    <m/>
    <m/>
    <d v="2020-07-22T00:00:00"/>
    <s v="W30-2020"/>
    <m/>
    <m/>
    <m/>
    <x v="2"/>
    <s v="21.RFI"/>
    <x v="13"/>
    <s v="22.07.20 : RFIN sent _x000a_16.07.20 : proses PLN connection plan connect 16 jul_x000a_13.07.20 : SRFI actual, collecting doc SRFIN_x000a_13.07.20 : ME on going_x000a_09.07.20 : Erection OG - Closed Body_x000a_02.07.20 : plan cor besok, material tower sudah on site, plan erection 8 jul 20_x000a_29.06.20 : 22.06.20 : cerucuk on going, Cor Pondasi terkendala lokasi tergenang air, tanah ikut tersedot, porositas tinggi, issue permukaan tanah naik 40cm akibat penanaman cerucuk jadi harus di gali lagi tanah diantara cerucuk untuk mendapatkan kedalaman pondasi yg sesuai. Plan Cor Pondasi 22/06, Erection Plan tgl 24/06, ME Plan dikerjakan paralel di malam hari (utk ME bawah), Pondasi RBS paralel dikerjakan di malam hari, Proses perluasan jaringan masih di koordinasiakan dengan PLN, plan SRFI 30 juni_x000a_18.06.20 : Borepile Done, Galian Finish 13/06, plan Cerucuk 17/06, plan Rebaring 20/06, plan Setting Angkur 20/06, lokasi tergenang air, tanah ikut tersedot, porositas tinggi, Plan Cor Pondasi: 21/06,  Plan Erection: 24/06, Material Tower On delivery MOS 13/06, terdapat isu perluasan jaringan PLN_x000a_17.06.20 : Go RFI, PSB PLN release_x000a_15.06.20 : excavation_x000a_11.06.20 : 08.06.20 : 06.06.20 : Borpile done, Galian OG - Permasalah Air Pasang, Cerucuk Ready dipasang, COR Pondasi 15/06, Plan SRFI 25/06, Fabrikasi Material Besi di Warehause OG, Mataerial Tower Delivery Plan 10/06-plan OS 15/06_x000a_04.06.20 : cerucuk on going_x000a_01.06.20 : bouwplank_x000a_28.05.20 : on going perijinan, paralel tim CME plan on site 28 may untuk preparation CME_x000a_25.05.20 : 14.05.20 : 08.05.20 : proses perijinan_x000a_30.04.20 : 23.04.20 : 16.04.20 : IW done, proses rekom on going_x000a_09.04.20 : 02.04.20 : Eskalasi Sitac_x000a_31.03.20 : 30.03.20 : IW Clear 7 orang, eskalasi capex_x000a_25.03.20 : RF &amp; TX OK, IW on going_x000a_25.03.20 : Kand  B approved by TNP, IW ongoing _x000a_24.03.20 : Kand B approved by Huawei_x000a_23.03.20 : Validasi Kand A dan B to HO_x000a_"/>
  </r>
  <r>
    <s v="SIRINGAN RINGAN"/>
    <x v="12"/>
    <s v="TB"/>
    <n v="99.446403000000004"/>
    <n v="3.098017"/>
    <n v="50"/>
    <s v="90/200/320"/>
    <n v="2020"/>
    <x v="0"/>
    <s v="Huta II Urung 05, Nagori Siringan-ringan, Kec. Ujung Padang, Kab. Simalungun, Prov. Sumatera Utara "/>
    <x v="0"/>
    <s v="SUM-SU-PMS-2103"/>
    <s v="SIRINGAN RINGAN"/>
    <x v="0"/>
    <x v="0"/>
    <x v="1"/>
    <s v="SUMBAGUT"/>
    <s v="Kep. Bangka Belitung"/>
    <s v="KAB. SIMALUNGUN"/>
    <n v="6614554"/>
    <d v="2020-03-13T00:00:00"/>
    <m/>
    <n v="123"/>
    <x v="5"/>
    <d v="2020-08-10T00:00:00"/>
    <s v="W33-2020"/>
    <s v="Aug-2020"/>
    <d v="2020-06-30T00:00:00"/>
    <s v="W27-2020"/>
    <s v="Jun-2020"/>
    <d v="2020-07-10T00:00:00"/>
    <x v="66"/>
    <s v="Jul-2020"/>
    <d v="2020-07-13T00:00:00"/>
    <x v="79"/>
    <s v="Jul-2020"/>
    <s v="MW"/>
    <d v="2020-06-12T00:00:00"/>
    <m/>
    <n v="121120844987"/>
    <n v="6.6"/>
    <m/>
    <d v="2020-07-29T00:00:00"/>
    <m/>
    <d v="2020-07-14T00:00:00"/>
    <d v="2020-07-14T00:00:00"/>
    <s v="W29-2020"/>
    <m/>
    <d v="2020-08-25T00:00:00"/>
    <m/>
    <x v="2"/>
    <s v="21.RFI"/>
    <x v="13"/>
    <s v="14.07.20 : SRFIN dan RFIN sent _x000a_13.07.20 : 11.07.20 : RFI actual, collecting doc RFIN, plan submit RFIN 13 jul_x000a_06.07.20 : SRFI actual, collecting doc SRFIN_x000a_02.07.20 : 29.06.20 : M/e on going, Fence&amp;yard Grounding instalation_x000a_25.06.20 : plan SRFI end of June, plan RFI 7 jul_x000a_25.06.20 : 22.06.20 : 18.06.20 : curing time, prepare start erection_x000a_17.06.20 : Go RFI, PSB PLN release_x000a_15.06.20 : cor done, curing time_x000a_11.06.20 : rebarring, plan RFI 30 juni, request SK PLN_x000a_08.06.20 : 04.06.20 : excavation start_x000a_01.06.20 : plan start CME hari ini 1jun, plan galian done W1 jun_x000a_28.05.20 : prepare start CME_x000a_25.05.20 : land clearing_x000a_14.05.20 : bouwplank, proses GDL tower dan angkur_x000a_08.05.20 : rekom camat done.iw done.soiltest done.apd done_x000a_30.04.20 : rekom camat done.iw done.soiltest done.apd done_x000a_23.04.20 : 16.04.20 : IW clear, proses eskalasi sitac_x000a_09.04.20 : IW OG, plan IW clear 12 Apr_x000a_06.04.20 : kand A, IW kurang 2 kk, propose geser mundur 30m, need revalidasi_x000a_02.04.20 : IW clear 1 mar 20, proses eskalasi SITAC_x000a_25.03.20 : hunting_x000a_"/>
  </r>
  <r>
    <s v="GIRIMULYA_PACET"/>
    <x v="12"/>
    <s v="TB"/>
    <n v="107.682436"/>
    <n v="-7.1554169999999999"/>
    <n v="40"/>
    <s v="50/130/330"/>
    <n v="2020"/>
    <x v="0"/>
    <s v="kp Cihejo Rt 03 rw 11, desa Girimulya, kecamatan pacet, kabupaten Bandung"/>
    <x v="0"/>
    <s v="JAW-JB-SOR-3833"/>
    <s v="GIRIMULYA_PACET"/>
    <x v="0"/>
    <x v="0"/>
    <x v="2"/>
    <s v="JABAR"/>
    <s v="Jawa Barat"/>
    <s v="KAB. BANDUNG"/>
    <n v="6614612"/>
    <d v="2020-04-03T00:00:00"/>
    <m/>
    <n v="129"/>
    <x v="5"/>
    <d v="2020-08-31T00:00:00"/>
    <s v="W36-2020"/>
    <s v="Aug-2020"/>
    <d v="2020-07-30T00:00:00"/>
    <s v="W31-2020"/>
    <s v="Jul-2020"/>
    <d v="2020-07-20T00:00:00"/>
    <x v="65"/>
    <s v="Jul-2020"/>
    <d v="2020-08-15T00:00:00"/>
    <x v="17"/>
    <s v="Aug-2020"/>
    <s v="MW"/>
    <d v="2020-06-12T00:00:00"/>
    <m/>
    <s v="535312226746"/>
    <s v="6.6"/>
    <m/>
    <d v="2020-07-28T00:00:00"/>
    <m/>
    <d v="2020-07-15T00:00:00"/>
    <d v="2020-08-10T00:00:00"/>
    <s v="W33-2020"/>
    <m/>
    <d v="2020-09-14T00:00:00"/>
    <m/>
    <x v="2"/>
    <s v="21.RFI"/>
    <x v="13"/>
    <s v="10.08.20 : RFIN sent_x000a_03.08.20 : 27.07.20 : 23.07.20 : 16.07.20 : 13.07.20 : PLN connection masih terkendala isu stock kwh meter kosong_x000a_09.07.20 : 06.07.20 : 02.07.20 : Soft RFI, collecting doc SRFIN, proses PLN connection_x000a_29.06.20 : erection on going_x000a_22.06.20 : curing time_x000a_18.06.20 : galian done, on going lantai kerja, prepare start rebarring_x000a_17.06.20 : Go RFI, PSB PLN release_x000a_11.06.20 : start excavation_x000a_08.06.20 : 04.06.20 : proses perijinan_x000a_01.06.20 : 29.05.20 : rekom on going, plan hari ini RFC dan start proses perijinan_x000a_28.05.20 : 25.05.20 : rekom on going_x000a_14.05.20 : Proses pembayaran IW dan Rekom  plan done tgl 20 Mei_x000a_08.05.20 : IW clear, Finalisasi IW plan Jumat submit eskalasi_x000a_30.04.20 : IW OG kurang 6 KK dari 24 KK_x000a_30.04.20 : IW on going_x000a_23.04.20 : RND review_x000a_16.04.20 : IW on going_x000a_09.04.20 : 06.04.20 : Hunting_x000a_"/>
  </r>
  <r>
    <s v="BATUMAKJAGE"/>
    <x v="12"/>
    <s v="TB"/>
    <n v="109.15776"/>
    <n v="1.1628130000000001"/>
    <n v="50"/>
    <s v="50/110/270"/>
    <n v="2020"/>
    <x v="0"/>
    <s v="Dusun Muara Dungun, RT 008 RW 004, Desa Pangkalan Kongsi, Kecamatan Tebas, Kabupaten Sambas, Provinsi Kalimantan Barat"/>
    <x v="0"/>
    <s v="KAL-KB-SBS-0685"/>
    <s v="BATUMAKJAGE"/>
    <x v="0"/>
    <x v="0"/>
    <x v="3"/>
    <s v="KALIMANTAN"/>
    <s v="Kalimantan Barat"/>
    <s v="KAB. SAMBAS"/>
    <n v="6614554"/>
    <d v="2020-03-13T00:00:00"/>
    <m/>
    <n v="129"/>
    <x v="5"/>
    <d v="2020-08-10T00:00:00"/>
    <s v="W33-2020"/>
    <s v="Aug-2020"/>
    <d v="2020-07-10T00:00:00"/>
    <s v="W28-2020"/>
    <s v="Jul-2020"/>
    <d v="2020-07-10T00:00:00"/>
    <x v="66"/>
    <s v="Jul-2020"/>
    <d v="2020-07-20T00:00:00"/>
    <x v="74"/>
    <s v="Jul-2020"/>
    <s v="MW"/>
    <d v="2020-06-12T00:00:00"/>
    <m/>
    <s v="212100507944"/>
    <n v="6.6"/>
    <m/>
    <d v="2020-07-28T00:00:00"/>
    <m/>
    <m/>
    <d v="2020-07-20T00:00:00"/>
    <s v="W30-2020"/>
    <m/>
    <d v="2020-08-19T00:00:00"/>
    <m/>
    <x v="2"/>
    <s v="21.RFI"/>
    <x v="13"/>
    <s v="20.07.20 : RFIN sent _x000a_16.07.20 : SRFI actual, collecting doc SRFIN_x000a_13.07.20 : ME on going_x000a_09.07.20 : Erection OG - Closed Body, PSB PLN sudah register, Survey PLN done, No Register Plan 06/07, pondasi RBS done, pagar on going, plan RFI 12 juli_x000a_02.07.20 : cor done 29/6, curing done, backfilling, plan start erection 5 jul_x000a_29.06.20 : 22.06.20 : cerucuk on going, plan Cor 24 Jun, Erection Plan tgl 26/06, ME bawah paralel kerjakan di malam hari, Pondasi RBS: paralel dikerjakan di malam hari, PLN : Proses perluasan jaringan masih di koordinasikan dengan PLN, plan SRFI 30 juni_x000a_18.06.20 : Borepile Done, Galian Done, Cerucuk OG-Finish 17/06, plan Rebaring 20/06, plan Setting Angkur 20/06, Plan Erection: 24/06_x000a_(Material angkur sdh onsite, mat Tower On port pontianak, plan delivery MOS 13/06, Team Erector menggunakan 2 team utk percepatan)_x000a_17.06.20 : Go RFI, PSB PLN release_x000a_15.06.20 : 11.06.20 : 08.06.20 : Borepile OG, Plan Finish 07/06, Cerucuk Plan Start 10/06, Pembesian Plan 15/06,  COR Pondasi 18/06, Angkur By Air, plan Sortir Material 05/06, Pick Up 8/06,  Material Delivery Tower Plan Delivery 10/06 (Corgo MKS), Plan SRFI 25/06 _x000a_04.06.20 : borepile on going, plan SRFI 30 jun_x000a_01.06.20 : bouwplank_x000a_28.05.20 : on going perijinan, paralel tim CME plan on site 28 may untuk preparation CME_x000a_25.05.20 : 14.05.20 : 08.05.20 : proses perijinan_x000a_30.04.20 : 23.04.20 : 16.04.20 : rekom on going_x000a_09.04.20 : IW on going_x000a_08.04.20 : TNP OK kand B tower 52m_x000a_06.04.20 : RND OK kand B tower 52m_x000a_02.04.20 : 01.4.2020 : Eskalasi Capex, pararel update sistem_x000a_31.03.20 : 30.03.20 : IW clear 23 KK,Eskalasi capex _x000a_25.03.20 : RF &amp; TX OK, IW on going_x000a_17.3.20 : Submit Kandidat A Lat. 1,1628 Long : 109,1578 to HO_x000a_25.3.20 : LL masih meminta BAN 20 jt parerel rehunting_x000a_20.3.20 : Kand A Approval Operator_x000a_23.3.2020 : IW ongoing_x000a_25.3.2020: IW Ongoing "/>
  </r>
  <r>
    <s v="JORING NATOBANG"/>
    <x v="12"/>
    <s v="TB"/>
    <n v="99.257479000000004"/>
    <n v="1.4525030000000001"/>
    <n v="50"/>
    <s v="20/120/230"/>
    <n v="2020"/>
    <x v="0"/>
    <s v="DESA JORING NATOBANG, KECAMATAN PADANGSIDIMPUAN ANGKOLA JULU, KOTA PADANGSIDIMPUAN, PROVINSI SUMATERA UTARA"/>
    <x v="0"/>
    <s v="SUM-SU-PSP-2152"/>
    <s v="JORING NATOBANG"/>
    <x v="0"/>
    <x v="0"/>
    <x v="1"/>
    <s v="SUMBAGUT"/>
    <s v="Kep. Bangka Belitung"/>
    <s v="KOTA PADANGSIDIMPUAN"/>
    <n v="6614554"/>
    <d v="2020-03-13T00:00:00"/>
    <m/>
    <n v="130"/>
    <x v="5"/>
    <d v="2020-08-10T00:00:00"/>
    <s v="W33-2020"/>
    <s v="Aug-2020"/>
    <d v="2020-07-20T00:00:00"/>
    <s v="W30-2020"/>
    <s v="Jul-2020"/>
    <d v="2020-08-09T00:00:00"/>
    <x v="20"/>
    <s v="Aug-2020"/>
    <d v="2020-07-31T00:00:00"/>
    <x v="76"/>
    <s v="Jul-2020"/>
    <s v="MW"/>
    <d v="2020-06-24T00:00:00"/>
    <m/>
    <n v="124011307427"/>
    <n v="6.6"/>
    <m/>
    <d v="2020-07-28T00:00:00"/>
    <m/>
    <d v="2020-07-14T00:00:00"/>
    <d v="2020-07-21T00:00:00"/>
    <s v="W30-2020"/>
    <m/>
    <d v="2020-08-24T00:00:00"/>
    <m/>
    <x v="2"/>
    <s v="21.RFI"/>
    <x v="13"/>
    <s v="21.07.20 : RFIN sent _x000a_20.07.20 : RFI actual/PLN connect, proses collecting doc RFIN_x000a_14.07.20 : SRFIN sent _x000a_13.07.20 : 09.07.20 : 08.07.20 : erection done, ME on going_x000a_06.07.20 : curingtime_x000a_02.07.20 : 29.06.20 : prepare pouring_x000a_25.06.20 : start rebarring_x000a_22.06.20 : 18.06.20 : prepare start CME, land clearing, proses perijinan_x000a_15.06.20 : soiltest done, percepatan APD done, proses rekom_x000a_11.06.20 : izin warga done. plan start CME awal juli_x000a_08.06.20 : 04.06.20 : 01.06.20 : 28.05.20 : IW clear, proses eskalasi sitac (high price)_x000a_25.05.20 : IW on going_x000a_21.05.20 : 14.05.20 : TNP OK Cand B, IW on going_x000a_08.05.20 : Iw clear_x000a_30.04.20 : IW on going_x000a_23.04.20 : 16.04.20 : negosiasi terkait penolakan warga, iw on going, paralel rehunting kand alternatif_x000a_13.04.20 : IW on going_x000a_09.04.20 : BAN target 9 april_x000a_02.04.20 : 01.04.20 : wait review TNP (pak Fahri)_x000a_31.03.20 : RND OK twr 52 kand A_x000a_25.03.20 : hunting_x000a_"/>
  </r>
  <r>
    <s v="TAMBISKI"/>
    <x v="12"/>
    <s v="TB"/>
    <n v="99.486193999999998"/>
    <n v="0.92764800000000003"/>
    <n v="50"/>
    <s v="80/150/350"/>
    <n v="2020"/>
    <x v="0"/>
    <s v="DESA TAMBISKI NAULI, KECAMATAN NAGA JUANG, KABUPATEN MANDAILING NATAL, PROVINSI SUMATERA UTARA "/>
    <x v="0"/>
    <s v="SUM-SU-PYB-2157"/>
    <s v="TAMBISKI"/>
    <x v="0"/>
    <x v="0"/>
    <x v="1"/>
    <s v="SUMBAGUT"/>
    <s v="Kep. Bangka Belitung"/>
    <s v="KAB. MANDAILING NATA"/>
    <n v="6614554"/>
    <d v="2020-03-13T00:00:00"/>
    <m/>
    <n v="130"/>
    <x v="5"/>
    <d v="2020-08-10T00:00:00"/>
    <s v="W33-2020"/>
    <s v="Aug-2020"/>
    <d v="2020-07-20T00:00:00"/>
    <s v="W30-2020"/>
    <s v="Jul-2020"/>
    <d v="2020-08-09T00:00:00"/>
    <x v="20"/>
    <s v="Aug-2020"/>
    <d v="2020-07-31T00:00:00"/>
    <x v="76"/>
    <s v="Jul-2020"/>
    <s v="MW"/>
    <d v="2020-06-24T00:00:00"/>
    <m/>
    <n v="124100884966"/>
    <n v="6.6"/>
    <m/>
    <d v="2020-07-28T00:00:00"/>
    <m/>
    <m/>
    <d v="2020-07-21T00:00:00"/>
    <s v="W30-2020"/>
    <m/>
    <d v="2020-08-19T00:00:00"/>
    <m/>
    <x v="2"/>
    <s v="21.RFI"/>
    <x v="13"/>
    <s v="21.07.20 : RFIN sent _x000a_13.07.20 : erection top_x000a_09.07.20 : 08.07.20 : on going erection 50%_x000a_06.07.20 : 02.07.20 : 29.06.20 : rebarring_x000a_25.06.20 : 22.06.20 : 18.06.20 : start galian, proses perijinan_x000a_15.06.20 : proses perijinan_x000a_11.06.20 : iw clear. soiltest done.rekom done_x000a_08.06.20 : rekom proses_x000a_01.06.20 : 28.05.20 : 27.05.20 : IW clear, proses eskalasi sitac_x000a_25.05.20 : IW on going_x000a_14.05.20 : 08.05.20 : Iw clear_x000a_30.04.20 : IW on going_x000a_23.04.20 : 16.04.20 : IW on going, plan IW clear 22 Apr_x000a_09.04.20 : validasi done, IW on going_x000a_09.04.20 : BAN target 9 april_x000a_02.04.20 : 01.04.20 : wait review RND_x000a_25.03.20 : hunting_x000a_"/>
  </r>
  <r>
    <s v="JAYAGIRI_LEMBANG"/>
    <x v="12"/>
    <s v="TB"/>
    <n v="107.61779300000001"/>
    <n v="-6.7952269999999997"/>
    <n v="40"/>
    <s v="0/150/250"/>
    <n v="2020"/>
    <x v="0"/>
    <s v="KP CISARONI, RT 06 RW 08, DESA CIKAHURIPAN, KECAMATAN LEMBANG, KABUPATEN BANDUNG BARAT"/>
    <x v="0"/>
    <s v="JAW-JB-NPH-3702"/>
    <s v="JAYAGIRI_LEMBANG"/>
    <x v="0"/>
    <x v="0"/>
    <x v="2"/>
    <s v="JABAR"/>
    <s v="Jawa Barat"/>
    <s v="KAB. BANDUNG BARAT"/>
    <n v="6614396"/>
    <d v="2020-01-15T00:00:00"/>
    <m/>
    <n v="208"/>
    <x v="0"/>
    <d v="2020-06-13T00:00:00"/>
    <s v="W24-2020"/>
    <s v="Jun-2020"/>
    <d v="2020-05-15T00:00:00"/>
    <s v="W20-2020"/>
    <s v="May-2020"/>
    <d v="2020-07-31T00:00:00"/>
    <x v="50"/>
    <s v="Jul-2020"/>
    <d v="2020-08-15T00:00:00"/>
    <x v="17"/>
    <s v="Aug-2020"/>
    <s v="MW"/>
    <d v="2020-07-01T00:00:00"/>
    <m/>
    <s v="535891106070"/>
    <s v="6.6"/>
    <m/>
    <d v="2020-07-28T00:00:00"/>
    <m/>
    <d v="2020-07-15T00:00:00"/>
    <d v="2020-08-10T00:00:00"/>
    <s v="W33-2020"/>
    <m/>
    <d v="2020-09-08T00:00:00"/>
    <m/>
    <x v="2"/>
    <s v="21.RFI"/>
    <x v="13"/>
    <s v="10.08.20 : RFIN sent_x000a_03.08.20 : 27.07.20 : 23.07.20 : 16.07.20 : email SRFI-N sent, PLN connection masih terkendala isu stock kwh meter kosong dan adanya perluasan jaringan_x000a_13.07.20 : PLN connection masih terkendala isu stock kwh meter kosong dan adanya perluasan jaringan_x000a_09.07.20 : 06.07.20 : proses PLN connection_x000a_02.07.20 : SK PLN release, plan RFI = SPK release + 14 hari_x000a_30.06.20 : change transport type menjadi MW, request SK PSB PLN untuk continue PLN Connectionnya_x000a_29.06.20 : PLN Connection menunggu konfirmasi dari XL_x000a_22.06.20 : 15.06.20 : Soft RFI_x000a_11.06.20 : cat tower, pagar halaman og, pondasi bts og_x000a_08.06.20 : Erection OG_x000a_04.06.20 : prepare erection (langsir material tower)_x000a_01.06.20 : curingtime &amp; backfilling_x000a_28.05.20 : 25.05.20 : curingtime_x000a_21.05.20 : excavation on going_x000a_15.05.20 : start excavation_x000a_14.05.20 : preparation tim dan material_x000a_08.05.20 : rekom done, bouwplank, proses perijinan_x000a_30.04.20 : rekom desa done proses rekom camat_x000a_23.04.20 : 16.04.20 : proses realisasi IW dan rekom on going _x000a_09.04.20 : 02.04.20 : 25.03.20 : proses verifikasi dan negosiasi eskalasi_x000a_19.03.20 : IW clear_x000a_11.03.20 : IW on going_x000a_20.02.20 : 13.02.20 : IW on going_x000a_06.02.20 : kand A = validasi done, Candidate A RF TX OK_x000a_22.01.20 : kand A = RND 50 180/245/310 22Jan20 : RND ok candidate A, tower 52_x000a_20.01.20 : Kand A = submit kand A di -6.794800° 107.618820°_x000a_17.01.20 : hasil assessment PDI done (email arief), proses input STIP 1 B2S"/>
  </r>
  <r>
    <s v="SITUBATU_BANJAR"/>
    <x v="12"/>
    <s v="TB"/>
    <n v="108.473969"/>
    <n v="-7.3804179999999997"/>
    <n v="40"/>
    <s v="30/110/300"/>
    <n v="2020"/>
    <x v="0"/>
    <s v="Dusun SukahayuRT.01 RW.01 Desa Cimaragas Kec. Cimaragas Kab.Ciamis"/>
    <x v="0"/>
    <s v="JAW-JB-BJR-3856"/>
    <s v="SITUBATU_BANJAR"/>
    <x v="0"/>
    <x v="0"/>
    <x v="2"/>
    <s v="JABAR"/>
    <s v="Jawa Barat"/>
    <s v="KOTA BANJAR"/>
    <n v="6614369"/>
    <d v="2020-01-13T00:00:00"/>
    <m/>
    <n v="378"/>
    <x v="0"/>
    <d v="2020-06-11T00:00:00"/>
    <s v="W24-2020"/>
    <s v="Jun-2020"/>
    <d v="2020-07-31T00:00:00"/>
    <s v="W31-2020"/>
    <s v="Jul-2020"/>
    <d v="2020-12-30T00:00:00"/>
    <x v="58"/>
    <s v="Dec-2020"/>
    <d v="2021-01-20T00:00:00"/>
    <x v="80"/>
    <s v="Jan-2021"/>
    <s v="FO (Change to MW as temp solution)"/>
    <d v="2020-12-10T00:00:00"/>
    <m/>
    <s v="532217740611"/>
    <s v="6.6"/>
    <m/>
    <d v="2020-07-28T00:00:00"/>
    <m/>
    <d v="2020-07-15T00:00:00"/>
    <d v="2021-01-25T00:00:00"/>
    <s v="W05-2021"/>
    <m/>
    <m/>
    <m/>
    <x v="2"/>
    <s v="21.RFI"/>
    <x v="13"/>
    <s v="21.01.21 : OG penambahan tiang_x000a_07.01.21 : FO access RFS plan on W4 Jan confirmed by PM FO _x000a_07.01.21 : issue perluasan jaringan, penambahan tiang dan KWH meter kosong_x000a_28.12.20 : 21.12.20 : 17.12.20 : PLN connection process_x000a_10.12.20 : FO civil preparation_x000a_03.08.20 : 27.07.20 : 15.07.20 : email SRFI-N sent, PLN Connection menunggu konfirmasi dari XL_x000a_09.07.20 : 06.07.20 : 02.07.20 : 29.06.20 : PLN Connection menunggu konfirmasi dari XL_x000a_22.06.20 : 15.06.20 : Soft RFI_x000a_11.06.20 : ME &amp; Grounding on going_x000a_08.06.20 : erection on going, F&amp;Y on going_x000a_04.06.20 : erection OG, pondasi BTS og, pagar halamn OG_x000a_01.06.20 : erection on going_x000a_28.05.20 : 25.05.20 : curingtime_x000a_14.05.20 : pouring foundation_x000a_08.05.20 : excavation_x000a_30.04.20 : proses perijinan, paralel bouwplank_x000a_23.04.20 : 16.04.20 : proses realisasi IW dan rekom on going_x000a_09.04.20 : validasi done, IW on going_x000a_02.04.20 : IW on going_x000a_25.03.20 : 19.03.20 : 11.03.20 : IW on going_x000a_20.02.20 : 13.02.20 : IW on going_x000a_06.02.20 : Kand B = Candidate B Submit_x000a_23.01.20 : kand A = RND 50 30/105/315 23Jan20 : Ok candidate A, tower 52_x000a_23.01.20 : kand A = submit 108°28'23.50&quot;E    -7°22'50.90&quot;S SST42"/>
  </r>
  <r>
    <s v="SEMANDING_BEKTIHARJO"/>
    <x v="12"/>
    <s v="TB"/>
    <n v="112.041751"/>
    <n v="-6.9435469999999997"/>
    <n v="50"/>
    <s v="70/210/290"/>
    <n v="2020"/>
    <x v="0"/>
    <s v="Dsn Krajan RT 01 RW 07 Desa Bektiharjo Kec Semanding Kab Tuban"/>
    <x v="0"/>
    <s v="JAW-JI-TBN-4058"/>
    <s v="SEMANDING_BEKTIHARJO"/>
    <x v="0"/>
    <x v="0"/>
    <x v="0"/>
    <s v="JATIM"/>
    <s v="Jawa Timur"/>
    <s v="KAB. TUBAN"/>
    <n v="6614369"/>
    <d v="2020-01-13T00:00:00"/>
    <m/>
    <n v="396"/>
    <x v="0"/>
    <d v="2020-06-11T00:00:00"/>
    <s v="W24-2020"/>
    <s v="Jun-2020"/>
    <d v="2020-08-14T00:00:00"/>
    <s v="W33-2020"/>
    <s v="Aug-2020"/>
    <d v="2021-02-06T00:00:00"/>
    <x v="53"/>
    <s v="Feb-2021"/>
    <d v="2021-02-13T00:00:00"/>
    <x v="60"/>
    <s v="Feb-2021"/>
    <s v="FO (Change to MW as temp solution)"/>
    <d v="2021-01-18T00:00:00"/>
    <m/>
    <n v="518023274654"/>
    <n v="6.6"/>
    <m/>
    <d v="2020-07-28T00:00:00"/>
    <m/>
    <d v="2020-09-01T00:00:00"/>
    <d v="2021-02-12T00:00:00"/>
    <s v="W07-2021"/>
    <m/>
    <m/>
    <m/>
    <x v="2"/>
    <s v="21.RFI"/>
    <x v="13"/>
    <s v="26.01.21 : BP Paid, Proses PK di UP3_x000a_21.01.21 : PSB released, PLN connection OG_x000a_01.09.20 : email SRFI-N sent_x000a_23.07.20 : 16.07.20 : SRFI actual, collecting doc SRFIN, PLN connection menunggu konfirmasi dari XL_x000a_13.07.20 : on going ME dan F&amp;Y_x000a_06.07.20 : ME on going_x000a_02.07.20 : curingtime &amp; back filling, plan start erection 4 jul_x000a_29.06.20 : rebarring done, prepare cor_x000a_25.06.20 : rebarring_x000a_22.06.20 : 18.06.20 : excavation on going 50%_x000a_15.06.20 : CME on going / excavation_x000a_11.06.20 : proses perijinan, plan start galian 12 jun 20_x000a_08.06.20 : 04.06.20 : 01.06.20 : CME start menunggu proses perijinan_x000a_28.05.20 : 25.05.20 : 14.05.20 : 08.05.20 : proses design/bouwplank dan apply perijinan_x000a_30.04.20 : proses soil test, rekom, collecting doc legal_x000a_23.04.20 : 16.04.20 : IW clear, review eskalasi sitac_x000a_09.04.20 : IW clear_x000a_02.04.20 : 25.03.20 : IW OG 8kk, ( 3 KK OK )_x000a_19.03.20 : IW on going, need approval kandidat_x000a_11.03.20 : IW on going_x000a_20.02.20 : Cand outcell , propose opsi GM Permanet Incell Reject Kominfo , JR Cand C reject RNP _x000a_20.02.20 : 13.02.20 : 06.02.20 : Kand C = Rehunting, Candidate C RF NOK_x000a_05.02.20 : kand C = submit C 112.03717 -6.942 534.42 GF SST 52 In Cellplan Tuban sesuai arahan Pemda (terlampir), atau bisa dicek di web : https://zonasi.tubankab.go.id/_x000a_28.01.20 : kand A =  RND 50 70/160/280 28Jan20 : Ok candidate A, tower 52_x000a_27.01.20 : _x000a_kand A = 112.04178 -6.943333 23.98 GF SST 52 Out Cellplan Tuban. Pengajuan Permohonan pertimbangan cellplan OG_x000a_kand B = 112.04278 -6.9425 162.49 GF SST 52 Out Cellplan Tuban. Pengajuan Permohonan pertimbangan cellplan OG_x000a_kand C = 112.03717 -6.942 534.42 GF SST 52 In Cellplan Tuban"/>
  </r>
  <r>
    <s v="KARYAMULYA_KESAMBI"/>
    <x v="12"/>
    <s v="TB"/>
    <n v="108.52366499999999"/>
    <n v="-6.7461510000000002"/>
    <n v="30"/>
    <s v="0/120/240"/>
    <n v="2020"/>
    <x v="0"/>
    <s v="Jl. Perjuangan Karya Bakti, RT 004 RW 010, Kel. Karyamulya, Kec. Kesambi Kota Cirebon"/>
    <x v="0"/>
    <s v="JAW-JB-CBN-3734"/>
    <s v="KARYAMULYA_KESAMBI"/>
    <x v="0"/>
    <x v="0"/>
    <x v="2"/>
    <s v="JABAR"/>
    <s v="Jawa Barat"/>
    <s v="KOTA CIREBON"/>
    <n v="6614369"/>
    <d v="2020-01-13T00:00:00"/>
    <m/>
    <n v="387"/>
    <x v="0"/>
    <d v="2020-06-11T00:00:00"/>
    <s v="W24-2020"/>
    <s v="Jun-2020"/>
    <d v="2020-07-15T00:00:00"/>
    <s v="W29-2020"/>
    <s v="Jul-2020"/>
    <d v="2021-02-06T00:00:00"/>
    <x v="53"/>
    <s v="Feb-2021"/>
    <d v="2021-02-06T00:00:00"/>
    <x v="50"/>
    <s v="Feb-2021"/>
    <s v="FO (Change to MW as temp solution)"/>
    <d v="2021-01-18T00:00:00"/>
    <m/>
    <s v="533113500287"/>
    <s v="6.6"/>
    <m/>
    <d v="2020-07-28T00:00:00"/>
    <m/>
    <d v="2020-07-15T00:00:00"/>
    <d v="2021-02-03T00:00:00"/>
    <s v="W06-2021"/>
    <m/>
    <m/>
    <m/>
    <x v="2"/>
    <s v="21.RFI"/>
    <x v="13"/>
    <s v="21.01.21 : PSB released, PLN connection OG_x000a_03.08.20 : 27.07.20 : 23.07.20 : 20.07.20 : 16.07.20 : 15.07.20 : SRFIN sent, PLN connection menunggu konfirmasi XL_x000a_09.07.20 : 06.07.20 : 02.07.20 : PLN connection menunggu konfirmasi XL_x000a_30.06.20 : PLN connection HOLD karena ada perubahan type transportnya lagi menjadi FO, SK PSB PLN ny released by XL_x000a_29.06.20 : 22.06.20 : 20.06.20 : SRFI, collecting doc SRFIN, proses PLN Connection_x000a_18.06.20 : CME continue, ME &amp; Grounding installation_x000a_11.06.20 : 08.06.20 : erection tower (pengecatan) distop kembali by ormas , pondasi BTS OG, pagar OG_x000a_04.06.20 : erection tower (pengecatan) , pondasi BTS OG, pagar OG_x000a_01.06.20 : erection on going_x000a_28.05.20 : 25.05.20 : 14.05.20 : 08.05.20 : curingtime_x000a_30.04.20 : rebarring_x000a_23.04.20 : 16.04.20 : 09.04.20 : CME start after proses perijinan_x000a_02.04.20 : RFC, proses perijinan, tower 52_x000a_25.03.20 : rekom done 24/3_x000a_19.03.20 : 11.03.20 : Rekom on going_x000a_20.02.20 : IW on going_x000a_13.02.20 : TNP review_x000a_06.02.20 : Kand B = RF OK, TX review_x000a_22.01.20 : kand A = RND 30 40/120/235 22Jan20 : RND ok candidate A, tower 32_x000a_20.01.20 : Kand A = submit kand A di 108.31'23.1&quot; -6.44'45.8&quot;"/>
  </r>
  <r>
    <s v="KARANGANYAR_CILILIN"/>
    <x v="12"/>
    <s v="TB"/>
    <n v="107.383724"/>
    <n v="-6.936388"/>
    <n v="50"/>
    <s v="100/240/310"/>
    <n v="2020"/>
    <x v="0"/>
    <s v="Kp.Cimalingping, RT 04 RW 09, Desa Karanganyar, Kecamatan Cililin, Kabupaten Bandung barat, Provinsi Jawa Barat"/>
    <x v="0"/>
    <s v="JAW-JB-NPH-3706"/>
    <s v="KARANGANYAR_CILILIN"/>
    <x v="0"/>
    <x v="0"/>
    <x v="2"/>
    <s v="JABAR"/>
    <s v="Jawa Barat"/>
    <s v="KAB. BANDUNG BARAT"/>
    <n v="6614369"/>
    <d v="2020-01-13T00:00:00"/>
    <m/>
    <n v="175"/>
    <x v="0"/>
    <d v="2020-06-11T00:00:00"/>
    <s v="W24-2020"/>
    <s v="Jun-2020"/>
    <d v="2020-04-27T00:00:00"/>
    <s v="W18-2020"/>
    <s v="Apr-2020"/>
    <d v="2020-07-15T00:00:00"/>
    <x v="68"/>
    <s v="Jul-2020"/>
    <d v="2020-07-15T00:00:00"/>
    <x v="79"/>
    <s v="Jul-2020"/>
    <s v="MW"/>
    <d v="2020-04-22T00:00:00"/>
    <m/>
    <s v="535950876550"/>
    <s v="6.6"/>
    <m/>
    <d v="2020-07-27T00:00:00"/>
    <m/>
    <d v="2020-05-14T00:00:00"/>
    <d v="2020-07-06T00:00:00"/>
    <s v="W28-2020"/>
    <m/>
    <d v="2020-09-27T00:00:00"/>
    <m/>
    <x v="2"/>
    <s v="21.RFI"/>
    <x v="13"/>
    <s v="13.07.20 : 09.07.20 : 06.07.20 : RFIN sent_x000a_02.07.20 : actual connect PLN/RFI, collecting doc RFIN_x000a_29.06.20 : 26.06.20 : SK PLN revisi daya 10.6 kVA release, continue proses PLN connectionnya_x000a_25.06.20 : PLN belum tersambung karena terkendala SK PLN 10.6 kVA yang belum release dari XL, resiko KWH meternya di alihkan ke pelanggan lain. Need support XL untuk percepatan release SK PLN 10.6 kVA nya._x000a_22.06.20 : PLN belum tersambung karena terkendala SK PLN 10.6 kVA yang belum release dari XL, need percepatan release SK PLN nya._x000a_17.06.20 : request revisi SK PLN 10.6 kVA sebagai syarat dilanjutkannya proses connect oleh PLN, status KWH meter 10.6 kVA sudah ready._x000a_08.06.20 : termasuk site yang terdapat perubahan Transport Type menjadi FO sesuai email Pak Ahenk 14 May, tetapi proses PLN confirm by XL tetap dilanjutkan karena TBG sudah bayar BPUJL. Saat ini masih proses perluasan jaringan dan terdapat info dari PLN bahwa minimum daya yang dilayani untuk site ini adalah 10.6 kva, hal ini terkait dengan investasi perluasan jaringan yang dilakukan oleh PLN_x000a_REVISI PLAN RFI dri 4 juni menjadi akhir minggu ini 13 Jun 20_x000a_28.05.20 : 14.05.20 : SRFIN sent_x000a_12.05.20 : SRFIN actual _x000a_08.05.20 : 30.04.20 : erection on going_x000a_23.04.20 : 22.04.20 : pekerjaan di stop LL issue dp lahan, untuk bs konek pln perlu tambah pole sekitar 4 titik_x000a_22.04.20 : email konfirmasi RFI/request PLN Connection dari XL (Pak Bayu), request SK PLN ke XL_x000a_20.04.20 : tower on site_x000a_16.04.20 : curingtime dan proses pengurukan, gdl tower rilis, proses delivery material tower_x000a_09.04.20 : curing time, material tower 52 ready tgl 17 apr (slow due to pabricator WFH)_x000a_02.04.20 : 01.04.20 : rebarring done, plan cor 4 apr, SST 52m_x000a_25.03.20 : on going excavation_x000a_19.03.20 : start galian pondasi_x000a_11.03.20 : Rekom done, RFC, proses perijinan_x000a_20.02.20 : peroses eskalasi sitac paralel dengan rekom_x000a_13.02.20 : IW on going_x000a_06.02.20 : kand A = validasi done, Candidate A RF TX OK_x000a_23.01.20 : kand A = RND 60 100/185/310 22Jan20 : RND ok candidate A, tower 62_x000a_20.01.20 : Kand A = email ESR submit_x000a_20.01.20 : Kand A = submit kand A di -6'56'10.74 107'23'01.45. XL meminta ESR/foto2 kandidat untuk cek lokasi sekitar kandidatnya, karena ada bukit."/>
  </r>
  <r>
    <s v="SUKAMUKTI_PATARUMAN"/>
    <x v="12"/>
    <s v="TB"/>
    <n v="108.5468"/>
    <n v="-7.41073"/>
    <n v="40"/>
    <s v="140/240/340"/>
    <n v="2020"/>
    <x v="0"/>
    <s v="Kedung Lemah, Blok Bantar Saung, RT.05 RW.06, Desa Bangunsari, Kecamatan Pamarican, Kabupaten Ciamis"/>
    <x v="0"/>
    <s v="JAW-JB-BJR-3858"/>
    <s v="SUKAMUKTI_PATARUMAN"/>
    <x v="0"/>
    <x v="0"/>
    <x v="2"/>
    <s v="JABAR"/>
    <s v="Jawa Barat"/>
    <s v="KOTA BANJAR"/>
    <n v="6614369"/>
    <d v="2020-01-13T00:00:00"/>
    <m/>
    <n v="220"/>
    <x v="0"/>
    <d v="2020-06-11T00:00:00"/>
    <s v="W24-2020"/>
    <s v="Jun-2020"/>
    <d v="2020-04-27T00:00:00"/>
    <s v="W18-2020"/>
    <s v="Apr-2020"/>
    <d v="2020-07-03T00:00:00"/>
    <x v="70"/>
    <s v="Jul-2020"/>
    <d v="2020-08-19T00:00:00"/>
    <x v="78"/>
    <s v="Aug-2020"/>
    <s v="MW"/>
    <s v="15-Jun-20_x000a_18-May-20"/>
    <m/>
    <s v="532217709553"/>
    <s v="6.6"/>
    <m/>
    <d v="2020-07-24T00:00:00"/>
    <m/>
    <d v="2020-05-10T00:00:00"/>
    <d v="2020-08-20T00:00:00"/>
    <s v="W34-2020"/>
    <m/>
    <m/>
    <m/>
    <x v="2"/>
    <s v="21.RFI"/>
    <x v="13"/>
    <s v="20.08.20 : RFIN sent (MULTIGUNA) plan PLN permanent 1 sept_x000a_17.08.20 : actual RFI dengan connect PLN Multiguna, collecting doc RFIN, plan submit RFIN 19 Aug_x000a_10.08.20 : 03.08.20 : 27.07.20 : 23.07.20 : 16.07.20 : 13.07.20 : 09.07.20 : plan PLN connect 20 jul 20, masih terkendala isu stock kwh meter kosong_x000a_06.07.20 : 02.07.20 : 29.06.20 : 22.06.20 : 18.06.20 : proses PLN connection_x000a_17.06.20 : Go RFI, PSB PLN release_x000a_28.05.20 : 14.05.20 : 10.05.20 : SRFIN sent, wait plan MOS &amp; konfirmasi permintaan PLN connection dari XL/tech part_x000a_30.04.20 : SRFI actual_x000a_23.04.20 : 16.04.20 : curingtime dan proses pengurukan, gdl tower rilis, proses delivery material tower_x000a_09.04.20 : curing time, material tower 52 ready tgl 17 apr (slow due to pabricator WFH)_x000a_02.04.20 : 01.04.20 : rebarring, angkur plan besok diambil, SST 52_x000a_19.03.20 : galian done, lantai kerja, wait GDL tower_x000a_11.03.20 : bouwplank, plan start CME besok 12 Maret, plan RFI 25 Apr 20_x000a_20.02.20 : rekom L/C_x000a_13.02.20 : IW on going_x000a_06.02.20 : kand A = validasi done, Candidate A RF TX OK_x000a_21.01.20 : Kand A = RND 50 10/150/290 21Jan20 : Ok candidate A, tower 52_x000a_20.01.20 : Kand A = submit kand A di 108.32'41.68&quot;   -7.24'49.82&quot;"/>
  </r>
  <r>
    <s v="BOJONGKONENG_NGAMPRAH"/>
    <x v="12"/>
    <s v="TB"/>
    <n v="107.496106"/>
    <n v="-6.8130670000000002"/>
    <n v="50"/>
    <s v="40/200/330"/>
    <n v="2020"/>
    <x v="0"/>
    <s v="Kampung Pasir Haur, RT.02 RW.014 , Desa Bojong Koneng, Kecamatan Ngamprah, Kabupaten Bandung Barat"/>
    <x v="0"/>
    <s v="JAW-JB-NPH-3716"/>
    <s v="BOJONGKONENG_NGAMPRAH"/>
    <x v="0"/>
    <x v="0"/>
    <x v="2"/>
    <s v="JABAR"/>
    <s v="Jawa Barat"/>
    <s v="KAB. BANDUNG BARAT"/>
    <n v="6614369"/>
    <d v="2020-01-13T00:00:00"/>
    <m/>
    <n v="194"/>
    <x v="0"/>
    <d v="2020-06-11T00:00:00"/>
    <s v="W24-2020"/>
    <s v="Jun-2020"/>
    <d v="2020-05-15T00:00:00"/>
    <s v="W20-2020"/>
    <s v="May-2020"/>
    <d v="2020-07-20T00:00:00"/>
    <x v="65"/>
    <s v="Jul-2020"/>
    <d v="2020-07-23T00:00:00"/>
    <x v="74"/>
    <s v="Jul-2020"/>
    <s v="MW"/>
    <d v="2020-07-01T00:00:00"/>
    <m/>
    <s v="535852102490"/>
    <s v="6.6"/>
    <m/>
    <d v="2020-07-24T00:00:00"/>
    <m/>
    <d v="2020-07-16T00:00:00"/>
    <d v="2020-07-25T00:00:00"/>
    <s v="W30-2020"/>
    <m/>
    <m/>
    <m/>
    <x v="2"/>
    <s v="21.RFI"/>
    <x v="13"/>
    <s v="25.07.20 : RFIN sent_x000a_23.07.20 : actual RFI dengan connect PLN Multiguna, plan permanent 1 aug_x000a_16.07.20 : email SRFI-N sent_x000a_13.07.20 : PLN connection masih terkendala isu stock kwh meter kosong_x000a_09.07.20 : 06.07.20 : proses PLN Connection_x000a_02.07.20 : SK PLN release, plan RFI = SPK release + 14 hari, Soft RFI, collecting doc SRFIN, proses PLN connection_x000a_30.06.20 : change transport type menjadi MW, request SK PSB PLN untuk continue PLN Connectionnya_x000a_29.06.20 : erection done, on going pondasi RBS_x000a_22.06.20 : erection on going_x000a_19.06.20 : start erection_x000a_18.06.20 : curing time &amp; backfilling_x000a_11.06.20 : curing time_x000a_08.06.20 : rebaring,  plan cor senin 8/6_x000a_04.06.20 : rebaring, plan cor sabtu 6/6_x000a_01.06.20 : plan cor hari ini_x000a_31.05.20 : rebarring done_x000a_28.05.20 : 25.05.20 : 21.05.20 : rebarring_x000a_14.05.20 : galian done, lantai kerja_x000a_08.05.20 : excavation og_x000a_30.04.20 : 23.04.20 : 16.04.20 : proses perijinan, CME preparation_x000a_09.04.20 : proses perijinan_x000a_02.04.20 : 25.03.20 : proses rekom, tower 52_x000a_11.03.20 : IW clear, proses eskalasi SITAC, proses collect SITAC doc_x000a_20.02.20 : IW on going_x000a_13.02.20 : TNP review_x000a_06.02.20 : kand C = validasi done, Candidate C RF TX OK_x000a_17.01.20 : Kand A = not approve, karena sektoralnya bloking, mohon rehunting ke koordinat berikut : 107.497497, -6.811518._x000a_17.01.20 : Kand A = submit kand A di 06'48'46.47 107'29'44.01"/>
  </r>
  <r>
    <s v="TANAH LAUT 1"/>
    <x v="23"/>
    <s v="SKP"/>
    <n v="114.73621"/>
    <n v="-3.7404299999999999"/>
    <n v="50"/>
    <s v="30/220/300"/>
    <n v="2020"/>
    <x v="0"/>
    <s v="Jl. Telkom Gunung Keramaian, Desa Panggung Baru RT 02 / RW.01 Kec. Pelaihari, Kab. Tanah Laut Prov. Kalimantan Selatan"/>
    <x v="0"/>
    <s v="KAL-KS-PLI-0911"/>
    <s v="PANGGUNG BARU"/>
    <x v="1"/>
    <x v="3"/>
    <x v="2"/>
    <s v="KALIMANTAN"/>
    <s v="Kalimantan Selatan"/>
    <s v="KAB. TANAH LAUT"/>
    <n v="6614863"/>
    <d v="2020-07-07T00:00:00"/>
    <m/>
    <n v="123"/>
    <x v="5"/>
    <d v="2020-08-06T00:00:00"/>
    <s v="W32-2020"/>
    <s v="Aug-2020"/>
    <s v="CME BY XL"/>
    <s v=""/>
    <s v=""/>
    <d v="2020-08-06T00:00:00"/>
    <x v="67"/>
    <s v="Aug-2020"/>
    <d v="2020-08-06T00:00:00"/>
    <x v="75"/>
    <s v="Aug-2020"/>
    <s v="MW"/>
    <m/>
    <m/>
    <m/>
    <m/>
    <m/>
    <d v="2020-07-23T00:00:00"/>
    <m/>
    <m/>
    <d v="2020-11-07T00:00:00"/>
    <s v="W45-2020"/>
    <m/>
    <m/>
    <m/>
    <x v="2"/>
    <s v="21.RFI"/>
    <x v="13"/>
    <s v="09.11.20 : SRFI, target RFI 26 Nov_x000a_18.09.20 : CME BY XL, Lacking PO CME &amp; PO PLN, plan RFI 29 oct 20_x000a_30.07.20 : mobilisasi, CME by XL_x000a_16.07.20 : 07.07.20 : SPK release"/>
  </r>
  <r>
    <s v="SANAN_BENDO"/>
    <x v="12"/>
    <s v="TB"/>
    <n v="112.1781"/>
    <n v="-8.0862099999999995"/>
    <n v="30"/>
    <s v="10/130/240"/>
    <n v="2020"/>
    <x v="0"/>
    <s v="JL. BRAU RT.005 RW.010 KELURAHAN BENDOGERIT KEC. SANANWETAN KOTA BLITAR PROP. JAWA TIMUR"/>
    <x v="0"/>
    <s v="JAW-JI-BLT-1915"/>
    <s v="SANAN_BENDO"/>
    <x v="0"/>
    <x v="0"/>
    <x v="0"/>
    <s v="JATIM"/>
    <s v="Jawa Timur"/>
    <s v="KOTA BLITAR"/>
    <n v="6614396"/>
    <d v="2020-01-15T00:00:00"/>
    <m/>
    <n v="426"/>
    <x v="0"/>
    <d v="2020-06-13T00:00:00"/>
    <s v="W24-2020"/>
    <s v="Jun-2020"/>
    <d v="2020-08-01T00:00:00"/>
    <s v="W31-2020"/>
    <s v="Aug-2020"/>
    <d v="2021-02-06T00:00:00"/>
    <x v="53"/>
    <s v="Feb-2021"/>
    <d v="2021-03-29T00:00:00"/>
    <x v="53"/>
    <s v="Mar-2021"/>
    <s v="FO (Change to MW as temp solution)"/>
    <d v="2021-01-18T00:00:00"/>
    <m/>
    <n v="514021937038"/>
    <n v="6.6"/>
    <m/>
    <d v="2020-07-22T00:00:00"/>
    <m/>
    <d v="2020-09-01T00:00:00"/>
    <d v="2021-03-16T00:00:00"/>
    <s v="W12-2021"/>
    <m/>
    <m/>
    <m/>
    <x v="2"/>
    <s v="21.RFI"/>
    <x v="13"/>
    <s v="15.03.21 : 08.03.21 : MoM 04/3, OG perluasan jaringan, revise RFI plan 29/3_x000a_18.02.21 : PLN connection daya 33 kVA, setelah 1 bulan dilakukan downgrade ke 6.6 kVA _x000a_26.01.21 : survey done, OG perluasan jaringan_x000a_21.01.21 : PSB released, PLN connection OG_x000a_01.09.20 : email SRFI-N sent_x000a_23.07.20 : SRFI actual, collecting doc SRFIN, PLN connection menunggu konfirmasi dari XL_x000a_16.07.20 : ME on going, erection &amp; TBS foundation done, plan SRFI 17 jul_x000a_13.07.20 : 06.07.20 : erection hold karena isu perijinan_x000a_02.07.20 : erection on going_x000a_29.06.20 : rebaring og, tower onsite_x000a_25.06.20 : rebarring_x000a_22.06.20 : 18.06.20 : persiapan start galian dengan excavator_x000a_15.06.20 : 11.06.20 : plan RFC 29 Jun, jadwal survey diskominfo minggu depan_x000a_08.06.20 : DESIGN PROSES ,COLLECT DOC RFL AND PKS, IW CLEAR_x000a_04.06.20 : 01.06.20 : 28.05.20 : 21.05.20 : 14.05.20 : iw on going_x000a_08.05.20 : TNP review_x000a_30.04.20 : rehunting_x000a_23.04.20 : 16.04.20 : IW clear, review eskalasi sitac_x000a_09.04.20 : IW clear, proses renego fasum_x000a_02.04.20 : 25.03.20 : Candidat NOK, Rehunting_x000a_19.03.20 : IW clear, proses renego fasum_x000a_11.03.20 : IW on going_x000a_28.02.20 : 24.02.20 : Kand A =  (S : 8°05'06.46&quot; E : 112°10'46.88&quot;) IW tinggi 32 clear, need soswar IW 52 m, resoswar 25.2.20 , paralel rehunting cand pendampig_x000a_Warga Minta Soswar 52 Meter _x000a_20.02.20 : 20.02.20 : rehunting_x000a_13.02.20 : 06.02.20 : Hunting kandidat_x000a_17.01.20 : hasil assessment PDI done (email arief), proses input STIP 1 B2S"/>
  </r>
  <r>
    <s v="SANANWETAN_GERIT"/>
    <x v="12"/>
    <s v="TB"/>
    <n v="112.17886"/>
    <n v="-8.0924200000000006"/>
    <n v="30"/>
    <s v="70/220/320"/>
    <n v="2020"/>
    <x v="0"/>
    <s v="JL. WR Supratman RT.001 RW.004 Kel. Bendogerit, Kecamatan Sananwetan, Kota Blitar, Propinsi Jawa Timur"/>
    <x v="0"/>
    <s v="JAW-JI-BLT-1914"/>
    <s v="SANANWETAN_GERIT"/>
    <x v="0"/>
    <x v="0"/>
    <x v="0"/>
    <s v="JATIM"/>
    <s v="Jawa Timur"/>
    <s v="KOTA BLITAR"/>
    <n v="6614396"/>
    <d v="2020-01-15T00:00:00"/>
    <m/>
    <n v="426"/>
    <x v="0"/>
    <d v="2020-06-13T00:00:00"/>
    <s v="W24-2020"/>
    <s v="Jun-2020"/>
    <d v="2020-08-01T00:00:00"/>
    <s v="W31-2020"/>
    <s v="Aug-2020"/>
    <d v="2021-02-06T00:00:00"/>
    <x v="53"/>
    <s v="Feb-2021"/>
    <d v="2021-03-29T00:00:00"/>
    <x v="53"/>
    <s v="Mar-2021"/>
    <s v="FO (Change to MW as temp solution)"/>
    <d v="2021-01-18T00:00:00"/>
    <m/>
    <n v="514021910120"/>
    <n v="6.6"/>
    <m/>
    <d v="2020-07-22T00:00:00"/>
    <m/>
    <d v="2020-09-01T00:00:00"/>
    <d v="2021-03-16T00:00:00"/>
    <s v="W12-2021"/>
    <m/>
    <m/>
    <m/>
    <x v="2"/>
    <s v="21.RFI"/>
    <x v="13"/>
    <s v="15.03.21 : 08.03.21 : MoM 04/3, OG perluasan jaringan, revise RFI plan 29/3_x000a_18.02.21 : PLN connection daya 23 kVA, setelah 1 bulan dilakukan downgrade ke 6.6 kVA_x000a_26.01.21 : survey done, OG perluasan jaringan_x000a_21.01.21 : PSB released, PLN connection OG_x000a_01.09.20 : SRFIN sent_x000a_23.07.20 : 16.07.20 : SRFI actual, collecting doc SRFIN, PLN connection menunggu konfirmasi dari XL_x000a_16.07.20 : SRFI actual_x000a_13.07.20 : on going ME dan F&amp;Y_x000a_06.07.20 : ME on going_x000a_02.07.20 : erection on going_x000a_29.06.20 : rebaring done, tower keterlambatan jadwal loading, prepare cor_x000a_25.06.20 : rebarring_x000a_22.06.20 : 18.06.20 : on going borepile_x000a_15.06.20 : CME start bouwplank_x000a_11.06.20 : proses perijinan, plan start galian 12 jun 20_x000a_08.06.20 : 04.06.20 : 01.06.20 : CME start menunggu proses perijinan_x000a_28.05.20 : 25.05.20 : 14.05.20 : 08.05.20 : 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 collecting legal doc_x000a_20.02.20 : IW clear, proses eskalasi sitac_x000a_13.02.20 : 06.02.20 : Hunting kandidat_x000a_17.01.20 : hasil assessment PDI done (email arief), proses input STIP 1 B2S"/>
  </r>
  <r>
    <s v="SIMPANG PARU KEUDE"/>
    <x v="12"/>
    <s v="TB"/>
    <n v="96.116590000000002"/>
    <n v="5.2643199999999997"/>
    <n v="50"/>
    <s v="0/90/260"/>
    <n v="2020"/>
    <x v="0"/>
    <s v="Gampong MNS Paru Keude, Simpang Paru Keude, Desa Meunasah Paru Keude, Kec. Bandar Baru,  Kab. Pidie jaya, Prop. Aceh"/>
    <x v="0"/>
    <s v="SUM-AC-MRN-0520"/>
    <s v="BANDAR BARU MEUNASAH"/>
    <x v="1"/>
    <x v="0"/>
    <x v="1"/>
    <s v="SUMBAGUT"/>
    <s v="Aceh"/>
    <s v="PIDIE JAYA"/>
    <n v="6614850"/>
    <d v="2020-07-06T00:00:00"/>
    <m/>
    <n v="52"/>
    <x v="1"/>
    <d v="2020-08-05T00:00:00"/>
    <s v="W32-2020"/>
    <s v="Aug-2020"/>
    <d v="2020-08-15T00:00:00"/>
    <s v="W33-2020"/>
    <s v="Aug-2020"/>
    <d v="2020-08-15T00:00:00"/>
    <x v="20"/>
    <s v="Aug-2020"/>
    <d v="2020-08-26T00:00:00"/>
    <x v="72"/>
    <s v="Aug-2020"/>
    <s v="MW"/>
    <d v="2020-08-10T00:00:00"/>
    <m/>
    <s v="116610141407"/>
    <n v="6.6"/>
    <m/>
    <d v="2020-07-21T00:00:00"/>
    <m/>
    <m/>
    <d v="2020-08-27T00:00:00"/>
    <s v="W35-2020"/>
    <m/>
    <m/>
    <m/>
    <x v="2"/>
    <s v="21.RFI"/>
    <x v="13"/>
    <s v="27.08.20 : RFIN sent_x000a_27.08.20 : RFI actual 26 Aug 20, collecting doc RFIN_x000a_24.08.20 : plan RFI 26 Aug_x000a_18.08.20 : proses PLN connection, plan RFI 25 aug 20_x000a_03.08.20 : 30.07.20 : SRFI actual_x000a_23.07.20 : on going RBS foundation_x000a_17.07.20 : ready to declare STO"/>
  </r>
  <r>
    <s v="RAMBONG"/>
    <x v="12"/>
    <s v="TB"/>
    <n v="96.217399999999998"/>
    <n v="5.2312000000000003"/>
    <n v="50"/>
    <s v="50/110/180"/>
    <n v="2020"/>
    <x v="0"/>
    <s v="GP. GrongGrong, Kec. Meureudu, Kab. Pidie Jaya, Prop. Aceh"/>
    <x v="0"/>
    <s v="SUM-AC-MRN-0525"/>
    <s v="RAMBONG"/>
    <x v="1"/>
    <x v="0"/>
    <x v="1"/>
    <s v="SUMBAGUT"/>
    <s v="Aceh"/>
    <s v="PIDIE JAYA"/>
    <n v="6614850"/>
    <d v="2020-07-06T00:00:00"/>
    <m/>
    <n v="52"/>
    <x v="1"/>
    <d v="2020-08-05T00:00:00"/>
    <s v="W32-2020"/>
    <s v="Aug-2020"/>
    <d v="2020-08-15T00:00:00"/>
    <s v="W33-2020"/>
    <s v="Aug-2020"/>
    <d v="2020-08-15T00:00:00"/>
    <x v="20"/>
    <s v="Aug-2020"/>
    <d v="2020-08-26T00:00:00"/>
    <x v="72"/>
    <s v="Aug-2020"/>
    <s v="MW"/>
    <d v="2020-08-10T00:00:00"/>
    <m/>
    <s v="116620108936"/>
    <n v="6.6"/>
    <m/>
    <d v="2020-07-21T00:00:00"/>
    <m/>
    <m/>
    <d v="2020-08-27T00:00:00"/>
    <s v="W35-2020"/>
    <m/>
    <m/>
    <m/>
    <x v="2"/>
    <s v="21.RFI"/>
    <x v="13"/>
    <s v="27.08.20 : RFIN sent_x000a_27.08.20 : plan connect PLN/RFI hari ini_x000a_24.08.20 : plan RFI 26 Aug_x000a_18.08.20 : proses PLN connection, plan RFI 25 aug 20_x000a_03.08.20 : 30.07.20 : SRFI actual_x000a_23.07.20 : on going RBS foundation_x000a_17.07.20 : ready to declare STO"/>
  </r>
  <r>
    <s v="TIMBANG LAWAN"/>
    <x v="12"/>
    <s v="TB"/>
    <n v="98.164990000000003"/>
    <n v="3.5114800000000002"/>
    <n v="50"/>
    <s v="140/280/350"/>
    <n v="2020"/>
    <x v="0"/>
    <s v="Jalan Marjunus, Dusun II Kampung Bukit, Desa Timbang Lawan, Kecamatan Bahorok, Kabupaten Langkat, Provinsi Sumatera Utara"/>
    <x v="0"/>
    <s v="SUM-SU-STB-2194"/>
    <s v="TIMBANG LAWAN"/>
    <x v="1"/>
    <x v="0"/>
    <x v="1"/>
    <s v="SUMBAGUT"/>
    <s v="Sumatera Utara"/>
    <s v="LANGKAT"/>
    <n v="6614850"/>
    <d v="2020-07-06T00:00:00"/>
    <m/>
    <n v="56"/>
    <x v="1"/>
    <d v="2020-08-05T00:00:00"/>
    <s v="W32-2020"/>
    <s v="Aug-2020"/>
    <d v="2020-08-15T00:00:00"/>
    <s v="W33-2020"/>
    <s v="Aug-2020"/>
    <d v="2020-08-15T00:00:00"/>
    <x v="20"/>
    <s v="Aug-2020"/>
    <d v="2020-08-31T00:00:00"/>
    <x v="70"/>
    <s v="Aug-2020"/>
    <s v="MW"/>
    <d v="2020-08-10T00:00:00"/>
    <m/>
    <s v="129040035521"/>
    <n v="6.6"/>
    <m/>
    <d v="2020-07-21T00:00:00"/>
    <m/>
    <d v="2020-08-10T00:00:00"/>
    <d v="2020-08-31T00:00:00"/>
    <s v="W36-2020"/>
    <m/>
    <m/>
    <m/>
    <x v="2"/>
    <s v="21.RFI"/>
    <x v="13"/>
    <s v="31.08.20 : RFIN sent_x000a_27.08.20 : RFI actual 26 Aug 20 dengan PLN temporary, plan PLN permanent connect 9 sept, collecting doc RFIN_x000a_24.08.20 : 18.08.20 : PLN connection terkendala isu Manager PLN terkena covid, revisi plan RFI 24 Aug_x000a_10.08.20 : SRFIN sent_x000a_03.08.20 : 30.07.20 : SRFI actual, proses PLN connection_x000a_23.07.20 : on going RBS foundation_x000a_17.07.20 : ready to declare STO"/>
  </r>
  <r>
    <s v="KOTO DAMAI"/>
    <x v="12"/>
    <s v="TB"/>
    <n v="101.23174"/>
    <n v="0.21975"/>
    <n v="40"/>
    <s v="10/80/130"/>
    <n v="2020"/>
    <x v="0"/>
    <s v="RT004 RW002 Dusun I, Desa Koto Damai, Kec. Kampar Kiri Tengah, Kab. Kampar, Prov. Riau.Kecamatan Kampar Kiri TengahKabupaten Kampar"/>
    <x v="0"/>
    <s v="SUM-RI-BKN-1118"/>
    <s v="KOTO DAMAI"/>
    <x v="1"/>
    <x v="0"/>
    <x v="1"/>
    <s v="SUMBAGTENG"/>
    <s v="Riau"/>
    <s v="KAB. KAMPAR"/>
    <n v="6614850"/>
    <d v="2020-07-06T00:00:00"/>
    <m/>
    <n v="184"/>
    <x v="0"/>
    <d v="2020-08-05T00:00:00"/>
    <s v="W32-2020"/>
    <s v="Aug-2020"/>
    <d v="2020-08-05T00:00:00"/>
    <s v="W32-2020"/>
    <s v="Aug-2020"/>
    <d v="2020-12-30T00:00:00"/>
    <x v="58"/>
    <s v="Dec-2020"/>
    <d v="2021-01-08T00:00:00"/>
    <x v="57"/>
    <s v="Jan-2021"/>
    <s v="FO (Change to MW as temp solution)"/>
    <d v="2020-12-08T00:00:00"/>
    <m/>
    <n v="181130064289"/>
    <n v="6.6"/>
    <m/>
    <d v="2020-07-17T00:00:00"/>
    <m/>
    <d v="2020-08-04T00:00:00"/>
    <d v="2021-01-06T00:00:00"/>
    <s v="W02-2021"/>
    <m/>
    <m/>
    <m/>
    <x v="2"/>
    <s v="21.RFI"/>
    <x v="13"/>
    <s v="07.01.21 : RFIN sent_x000a_28.12.20 : 21.12.20 : 17.12.20 : PLN connection process_x000a_14.12.20 : PLN connection process_x000a_10.12.20 : FO civil work (backbone)_x000a_06.08.20 : 03.08.20 : 30.07.20 : Soft RFI, collecting doc SRFIN_x000a_"/>
  </r>
  <r>
    <s v="TBG_DSSIANTANHULU"/>
    <x v="12"/>
    <s v="TB"/>
    <n v="109.34695000000001"/>
    <n v="2.2079999999999999E-2"/>
    <n v="44"/>
    <s v="10/90/290"/>
    <n v="2020"/>
    <x v="0"/>
    <s v="JALAN KEBANGKITAN NASIONAL, RT/RW 005.028, KEL. SIANTAN HULU, KEC. PONTIANAK UTARA, KOTA. PONTIANAK, PROV. KALIMANTAN BARAT"/>
    <x v="0"/>
    <s v="KAL-KB-PTK-0681"/>
    <s v="SIANTANHILIRTimur"/>
    <x v="1"/>
    <x v="0"/>
    <x v="3"/>
    <s v="KALIMANTAN"/>
    <s v="Kalimantan Barat"/>
    <s v="KOTA PONTIANAK"/>
    <n v="6614850"/>
    <d v="2020-07-06T00:00:00"/>
    <m/>
    <n v="43"/>
    <x v="1"/>
    <d v="2020-08-05T00:00:00"/>
    <s v="W32-2020"/>
    <s v="Aug-2020"/>
    <d v="2020-08-04T00:00:00"/>
    <s v="W32-2020"/>
    <s v="Aug-2020"/>
    <d v="2020-08-04T00:00:00"/>
    <x v="67"/>
    <s v="Aug-2020"/>
    <d v="2020-08-20T00:00:00"/>
    <x v="78"/>
    <s v="Aug-2020"/>
    <s v="MW"/>
    <d v="2020-07-16T00:00:00"/>
    <m/>
    <s v="211012282202"/>
    <n v="6.6"/>
    <m/>
    <d v="2020-07-13T00:00:00"/>
    <m/>
    <m/>
    <d v="2020-08-18T00:00:00"/>
    <s v="W34-2020"/>
    <m/>
    <d v="2020-09-06T00:00:00"/>
    <m/>
    <x v="2"/>
    <s v="21.RFI"/>
    <x v="13"/>
    <s v="18.08.20 : RFIN sent_x000a_17.08.20 : PLN connect, RFI actual, collecting doc RFIN_x000a_13.08.20 : Kwh mtr masih di tera di PLN dan belum dapat dipakai. plan connect Jumat 14 Aug_x000a_10.08.20 : plan connect PLN/RFI rabu 12 Aug_x000a_03.08.20 : SRFI actual, on going PLN process, plan RFI revisi 12 Aug_x000a_23.07.20 : RBS foundation done, delivery material_x000a_16.07.20 : mobilisasi dan preparation team_x000a_14.07.20 : proses input STIP Colo_x000a_06.07.20 : SPK release"/>
  </r>
  <r>
    <s v="TOLANG"/>
    <x v="12"/>
    <s v="SKP"/>
    <n v="113.207594"/>
    <n v="-6.9774250000000002"/>
    <n v="50"/>
    <s v="0/120/240"/>
    <n v="2020"/>
    <x v="0"/>
    <s v="Dusun Badauh, Desa Lar Lar, Kec Banyuates, Kab Sampang"/>
    <x v="0"/>
    <s v="JAW-JI-SPG-4150"/>
    <s v="BANYUATES_TOLANG"/>
    <x v="1"/>
    <x v="0"/>
    <x v="0"/>
    <s v="JATIM"/>
    <s v="Jawa Timur"/>
    <s v="KAB. SAMPANG"/>
    <n v="6614847"/>
    <d v="2020-07-06T00:00:00"/>
    <m/>
    <n v="39"/>
    <x v="1"/>
    <d v="2020-08-05T00:00:00"/>
    <s v="W32-2020"/>
    <s v="Aug-2020"/>
    <d v="2020-08-04T00:00:00"/>
    <s v="W32-2020"/>
    <s v="Aug-2020"/>
    <d v="2020-08-04T00:00:00"/>
    <x v="67"/>
    <s v="Aug-2020"/>
    <d v="2020-08-20T00:00:00"/>
    <x v="78"/>
    <s v="Aug-2020"/>
    <s v="MW"/>
    <d v="2020-07-16T00:00:00"/>
    <m/>
    <n v="517500713385"/>
    <n v="6.6"/>
    <m/>
    <d v="2020-07-13T00:00:00"/>
    <m/>
    <m/>
    <d v="2020-08-14T00:00:00"/>
    <s v="W33-2020"/>
    <m/>
    <m/>
    <m/>
    <x v="2"/>
    <s v="21.RFI"/>
    <x v="13"/>
    <s v="14.08.20 : RFI-N sent_x000a_13.08.20 : RFI actual, plan RFIN hr ini_x000a_06.08.20 : proses PLN Connection, revisi plan RFI 20 Aug_x000a_03.08.20 : SRFI actual_x000a_23.07.20 : ME on going_x000a_16.07.20 : preparation_x000a_14.07.20 : proses input STIP Colo_x000a_06.07.20 : SPK release"/>
  </r>
  <r>
    <s v="TBG LAMBARI"/>
    <x v="12"/>
    <s v="SKP"/>
    <n v="120.25700000000001"/>
    <n v="-5.2672100000000004"/>
    <n v="50"/>
    <s v="25/115/235"/>
    <n v="2020"/>
    <x v="0"/>
    <s v="Dusun Lambari, RT 001/RW 001, desa Tellu Limpoe, kec.Tellu Limpoe, kab.Sinjai, Prop Sulawesi Selatan"/>
    <x v="0"/>
    <s v="SUL-SN-SNJ-1361"/>
    <s v="TELLU SINJAI"/>
    <x v="1"/>
    <x v="0"/>
    <x v="0"/>
    <s v="SULAWESI"/>
    <s v="Sulawesi Selatan"/>
    <s v="SINJAI"/>
    <n v="6614847"/>
    <d v="2020-07-06T00:00:00"/>
    <m/>
    <n v="35"/>
    <x v="1"/>
    <d v="2020-08-05T00:00:00"/>
    <s v="W32-2020"/>
    <s v="Aug-2020"/>
    <d v="2020-08-04T00:00:00"/>
    <s v="W32-2020"/>
    <s v="Aug-2020"/>
    <d v="2020-08-04T00:00:00"/>
    <x v="67"/>
    <s v="Aug-2020"/>
    <d v="2020-08-07T00:00:00"/>
    <x v="75"/>
    <s v="Aug-2020"/>
    <s v="MW"/>
    <d v="2020-07-16T00:00:00"/>
    <m/>
    <n v="327600421145"/>
    <n v="6.6"/>
    <m/>
    <d v="2020-07-13T00:00:00"/>
    <m/>
    <m/>
    <d v="2020-08-10T00:00:00"/>
    <s v="W33-2020"/>
    <m/>
    <m/>
    <m/>
    <x v="2"/>
    <s v="21.RFI"/>
    <x v="13"/>
    <s v="10.08.20 :  RFIN sent _x000a_06.08.20 : material galvanis dan ME &amp; grounding on site, on going ME, revisi plan RFI_x000a_03.08.20 : wait material galvanis dan ME &amp; grounding on site_x000a_30.07.20 : pondasi done, plan material on site 5 aug 20 karena jadwal kapal mundur_x000a_27.07.20 : RBS pondasi done, proses delivery material plan mos 30.07.2020_x000a_23.07.20 : RBS foundation OG. Material on delivery_x000a_20.07.20 : RBS pondasi OG, proses delivery material plan mos 30.07.2020_x000a_16.07.20 : mobilisasi team_x000a_14.07.20 : proses input STIP Colo_x000a_06.07.20 : SPK release"/>
  </r>
  <r>
    <s v="WANASARI-BANGODUA"/>
    <x v="12"/>
    <s v="TB"/>
    <n v="108.26324"/>
    <n v="-6.5013500000000004"/>
    <n v="40"/>
    <s v="90/210/330"/>
    <n v="2020"/>
    <x v="0"/>
    <s v="BLOK DESA, RT/RW 004/002, DESA MALANGSARI, KEC. BANGODUA, INDRAMAYU, JAWA BARAT"/>
    <x v="0"/>
    <s v="JAW-JB-IDM-4041"/>
    <s v="MALANGSARI BANGODUA"/>
    <x v="1"/>
    <x v="0"/>
    <x v="2"/>
    <s v="JABAR"/>
    <s v="Jawa Barat"/>
    <s v="INDRAMAYU"/>
    <n v="6614850"/>
    <d v="2020-07-06T00:00:00"/>
    <m/>
    <n v="31"/>
    <x v="1"/>
    <d v="2020-08-05T00:00:00"/>
    <s v="W32-2020"/>
    <s v="Aug-2020"/>
    <d v="2020-08-04T00:00:00"/>
    <s v="W32-2020"/>
    <s v="Aug-2020"/>
    <d v="2020-08-04T00:00:00"/>
    <x v="67"/>
    <s v="Aug-2020"/>
    <d v="2020-08-04T00:00:00"/>
    <x v="75"/>
    <s v="Aug-2020"/>
    <s v="MW"/>
    <d v="2020-07-16T00:00:00"/>
    <m/>
    <s v="534040044095"/>
    <s v="6.6"/>
    <m/>
    <d v="2020-07-13T00:00:00"/>
    <m/>
    <m/>
    <d v="2020-08-06T00:00:00"/>
    <s v="W32-2020"/>
    <m/>
    <m/>
    <m/>
    <x v="2"/>
    <s v="21.RFI"/>
    <x v="13"/>
    <s v="06.08.20 : RFIN sent _x000a_03.08.20 : 27.07.20 : 23.07.20 : SRFI actual, collecting doc SRFIN_x000a_16.07.20 : mobilisasi team &amp; preparation_x000a_14.07.20 : proses input STIP Colo_x000a_06.07.20 : SPK release"/>
  </r>
  <r>
    <s v="KEPUHARJO"/>
    <x v="12"/>
    <s v="SKP"/>
    <n v="113.212385"/>
    <n v="-8.1114239999999995"/>
    <n v="30"/>
    <s v="60/180/330"/>
    <n v="2020"/>
    <x v="0"/>
    <s v="DUSUN SIDOMUKTI, RT 003 RW 003, DESA KARANGSARI, KEC SUKODONO, KAB. LUMAJANG, Kab. Lumajang"/>
    <x v="0"/>
    <s v="JAW-JI-LMJ-4227"/>
    <s v="SUKODONO_KARANGSARI"/>
    <x v="1"/>
    <x v="0"/>
    <x v="0"/>
    <s v="JATIM"/>
    <s v="Jawa Timur"/>
    <s v="KAB. LUMAJANG"/>
    <n v="6614847"/>
    <d v="2020-07-06T00:00:00"/>
    <m/>
    <n v="217"/>
    <x v="0"/>
    <d v="2020-08-05T00:00:00"/>
    <s v="W32-2020"/>
    <s v="Aug-2020"/>
    <d v="2020-08-04T00:00:00"/>
    <s v="W32-2020"/>
    <s v="Aug-2020"/>
    <d v="2021-02-06T00:00:00"/>
    <x v="53"/>
    <s v="Feb-2021"/>
    <d v="2021-02-13T00:00:00"/>
    <x v="60"/>
    <s v="Feb-2021"/>
    <s v="FO (Change to MW as temp solution)"/>
    <d v="2021-01-18T00:00:00"/>
    <m/>
    <n v="516021562442"/>
    <n v="6.6"/>
    <m/>
    <d v="2020-07-13T00:00:00"/>
    <m/>
    <d v="2020-08-14T00:00:00"/>
    <d v="2021-02-08T00:00:00"/>
    <s v="W07-2021"/>
    <m/>
    <m/>
    <m/>
    <x v="2"/>
    <s v="21.RFI"/>
    <x v="13"/>
    <s v="26.01.21 : Proses register, waiting PLN survey_x000a__x000a_21.01.21 : PSB released, PLN connection OG_x000a_14.08.20 : email SRFI-N sent_x000a_03.08.20 : SRFI actual_x000a_23.07.20 : ME on going_x000a_14.07.20 : proses input STIP Colo_x000a_06.07.20 : SPK release"/>
  </r>
  <r>
    <s v="TAGANGSER DAYA"/>
    <x v="12"/>
    <s v="SKP"/>
    <n v="113.537254"/>
    <n v="-6.9269449999999999"/>
    <n v="36"/>
    <s v="0/60/170"/>
    <n v="2020"/>
    <x v="0"/>
    <s v="Desa Tegangser Daya, Kecamatan Pasean, Kabupaten Pamekasan"/>
    <x v="0"/>
    <s v="JAW-JI-PMK-4123"/>
    <s v="PASEAN_TAGANGSER_DAJA"/>
    <x v="1"/>
    <x v="0"/>
    <x v="0"/>
    <s v="JATIM"/>
    <s v="Jawa Timur"/>
    <s v="KAB. PAMEKASAN"/>
    <n v="6614847"/>
    <d v="2020-07-06T00:00:00"/>
    <m/>
    <n v="213"/>
    <x v="0"/>
    <d v="2020-08-05T00:00:00"/>
    <s v="W32-2020"/>
    <s v="Aug-2020"/>
    <d v="2020-08-04T00:00:00"/>
    <s v="W32-2020"/>
    <s v="Aug-2020"/>
    <d v="2021-02-06T00:00:00"/>
    <x v="53"/>
    <s v="Feb-2021"/>
    <d v="2021-02-06T00:00:00"/>
    <x v="50"/>
    <s v="Feb-2021"/>
    <s v="FO (Change to MW as temp solution)"/>
    <d v="2021-01-18T00:00:00"/>
    <m/>
    <n v="517800628422"/>
    <n v="6.6"/>
    <m/>
    <d v="2020-07-13T00:00:00"/>
    <m/>
    <d v="2020-08-14T00:00:00"/>
    <d v="2021-02-04T00:00:00"/>
    <s v="W06-2021"/>
    <m/>
    <m/>
    <m/>
    <x v="2"/>
    <s v="21.RFI"/>
    <x v="13"/>
    <s v="26.01.21 : survey done, proses pengajuan BPUJL_x000a_21.01.21 : PSB released, PLN connection OG_x000a_14.08.20 : email SRFI-N sent_x000a_03.08.20 : SRFI actual_x000a_23.07.20 : ME on going_x000a_14.07.20 : proses input STIP Colo_x000a_06.07.20 : SPK release"/>
  </r>
  <r>
    <s v="MUARA BASUNG_PINGGIR"/>
    <x v="12"/>
    <s v="TB"/>
    <n v="101.31124800000001"/>
    <s v="  1.109938"/>
    <n v="50"/>
    <s v="0/160/270"/>
    <n v="2020"/>
    <x v="0"/>
    <s v="Jl.PT.Adei Div.1 (KMS) RT.04 RW.02, Desa Muara Basung, Kec. Pinggir, Kab.Bengkalis, Prov.Riau"/>
    <x v="0"/>
    <s v="SUM-RI-BLS-1127"/>
    <s v="MUARA BASUNG_PINGGIR"/>
    <x v="0"/>
    <x v="0"/>
    <x v="1"/>
    <s v="SUMBAGTENG"/>
    <s v="Kep. Bangka Belitung"/>
    <s v="KAB. BENGKALIS"/>
    <n v="6614554"/>
    <d v="2020-03-13T00:00:00"/>
    <m/>
    <n v="126"/>
    <x v="5"/>
    <d v="2020-08-10T00:00:00"/>
    <s v="W33-2020"/>
    <s v="Aug-2020"/>
    <d v="2020-07-10T00:00:00"/>
    <s v="W28-2020"/>
    <s v="Jul-2020"/>
    <d v="2020-07-10T00:00:00"/>
    <x v="66"/>
    <s v="Jul-2020"/>
    <d v="2020-07-14T00:00:00"/>
    <x v="79"/>
    <s v="Jul-2020"/>
    <s v="MW"/>
    <d v="2020-06-12T00:00:00"/>
    <m/>
    <n v="182103499865"/>
    <n v="6.6"/>
    <m/>
    <d v="2020-07-13T00:00:00"/>
    <m/>
    <m/>
    <d v="2020-07-17T00:00:00"/>
    <s v="W29-2020"/>
    <m/>
    <d v="2020-08-21T00:00:00"/>
    <m/>
    <x v="2"/>
    <s v="21.RFI"/>
    <x v="13"/>
    <s v="17.07.20 : RFIN sent _x000a_02.07.20 : connectt PLN/actual RFI, collecting doc RFIN, plan submit RFIN hari ini 2 jul_x000a_29.06.20 : erection top tower_x000a_27.06.20 : erection OG sampai leher, target connect PLN minggu depan_x000a_25.06.20 : erection OG 4 section. pondasi BTS minus finishing. BP PLN Paid_x000a_22.06.20 : 18.06.20 : curingtime, start erection_x000a_17.06.20 : PSB PLN release_x000a_15.06.20 : pouring concrete hari ini_x000a_11.06.20 : galian done, on going lantai kerja &amp; bar bending_x000a_08.06.20 : 04.06.20 : 01.06.20 : CME start menunggu proses perijinan_x000a_28.05.20 : 25.05.20 : CME preparation, wait perijinan_x000a_14.05.20 : Rekom Done, Proses submit berkas ke perijinan_x000a_23.04.20 : 16.04.20 : Surat penawarn harga submit to PT ADEI_x000a_09.04.20 : validasi done, IW on going_x000a_02.04.20 : hunting, Lokasi site dilahan PT adei. Proses Persetujuan dr PT Adei._x000a_25.03.20 : hunting_x000a_"/>
  </r>
  <r>
    <s v="PALUK PAKIH"/>
    <x v="12"/>
    <s v="TB"/>
    <n v="98.324950000000001"/>
    <n v="3.7259000000000002"/>
    <n v="60"/>
    <s v="30/130/270"/>
    <n v="2020"/>
    <x v="0"/>
    <s v="Dusun Bukit, Desa paluk pakih Babussalam, Kecamatan Batang Serangan, Kab. Langkat Prov. Sumatera Utara"/>
    <x v="0"/>
    <s v="SUM-SU-STB-2198"/>
    <s v="BANJAR JAYA"/>
    <x v="1"/>
    <x v="0"/>
    <x v="1"/>
    <s v="SUMBAGUT"/>
    <s v="Sumatera Utara"/>
    <s v="LANGKAT"/>
    <n v="6614850"/>
    <d v="2020-07-06T00:00:00"/>
    <m/>
    <n v="31"/>
    <x v="1"/>
    <d v="2020-08-05T00:00:00"/>
    <s v="W32-2020"/>
    <s v="Aug-2020"/>
    <d v="2020-08-04T00:00:00"/>
    <s v="W32-2020"/>
    <s v="Aug-2020"/>
    <d v="2020-08-07T00:00:00"/>
    <x v="67"/>
    <s v="Aug-2020"/>
    <d v="2020-08-07T00:00:00"/>
    <x v="75"/>
    <s v="Aug-2020"/>
    <s v="MW"/>
    <d v="2020-07-16T00:00:00"/>
    <m/>
    <s v="122140849271"/>
    <n v="6.6"/>
    <m/>
    <d v="2020-07-10T00:00:00"/>
    <m/>
    <m/>
    <d v="2020-08-06T00:00:00"/>
    <s v="W32-2020"/>
    <m/>
    <m/>
    <m/>
    <x v="2"/>
    <s v="21.RFI"/>
    <x v="13"/>
    <s v="06.08.20 : RFIN sent _x000a_27.07.20 : 25.07.20 : actual SRFI, PLN connection process_x000a_23.07.20 : on going RBS foundation_x000a_06.07.20 : SPK release"/>
  </r>
  <r>
    <s v="KUTAMBARU"/>
    <x v="12"/>
    <s v="TB"/>
    <n v="97.832499999999996"/>
    <n v="3.4821599999999999"/>
    <n v="55"/>
    <s v="30/100/280"/>
    <n v="2020"/>
    <x v="0"/>
    <s v="Dusun Lawe Nderasi, Desa Kutambaru, Kecamatan Lawe Bulan, Kabupaten Aceh Tenggara, Provinsi Aceh"/>
    <x v="0"/>
    <s v="SUM-AC-KTN-0375"/>
    <s v="KUTEMBARU BENCAWAN"/>
    <x v="1"/>
    <x v="0"/>
    <x v="1"/>
    <s v="SUMBAGUT"/>
    <s v="Aceh"/>
    <s v="ACEH TENGGARA"/>
    <n v="6614850"/>
    <d v="2020-07-06T00:00:00"/>
    <m/>
    <n v="75"/>
    <x v="2"/>
    <d v="2020-08-05T00:00:00"/>
    <s v="W32-2020"/>
    <s v="Aug-2020"/>
    <d v="2020-08-04T00:00:00"/>
    <s v="W32-2020"/>
    <s v="Aug-2020"/>
    <d v="2020-08-07T00:00:00"/>
    <x v="67"/>
    <s v="Aug-2020"/>
    <d v="2020-09-21T00:00:00"/>
    <x v="71"/>
    <s v="Sep-2020"/>
    <s v="MW"/>
    <d v="2020-07-16T00:00:00"/>
    <m/>
    <n v="113340193989"/>
    <n v="6.6"/>
    <m/>
    <d v="2020-07-10T00:00:00"/>
    <m/>
    <d v="2020-08-08T00:00:00"/>
    <d v="2020-09-19T00:00:00"/>
    <s v="W38-2020"/>
    <m/>
    <m/>
    <m/>
    <x v="2"/>
    <s v="21.RFI"/>
    <x v="13"/>
    <s v="19.09.20 : RFIN sent_x000a_17.09.20 : 14.09.20 : RFI actual, menunggu foto-foto KWH_x000a_10.09.20 : Proses pemasangan trafo PLN_x000a_07.09.20 : 31.08.20 : 27.08.20 : PLN OVB, plan RFI W2 sep_x000a_24.08.20 : 18.08.20 : proses PLN connection, plan RFI 26 aug 20_x000a_08.08.20 : email SRFI-N sent_x000a_30.07.20 : SRFI actual_x000a_23.07.20 : on going RBS foundation_x000a_20.07.20 : prepare start RBS foundation, flood area, use RBS foundation type 3 (H= + 2.0m)_x000a_06.07.20 : SPK release"/>
  </r>
  <r>
    <s v="JALUR18"/>
    <x v="12"/>
    <s v="SMI"/>
    <n v="105.14892999999999"/>
    <n v="-2.6012900000000001"/>
    <n v="60"/>
    <s v="20/190/290"/>
    <n v="2020"/>
    <x v="0"/>
    <s v=" Ds. Sidomulyo jalur 18, jembatan 4, kec. Muara padang, kab. Banyuasin, sumatera selatan"/>
    <x v="0"/>
    <s v="SUM-SS-PKB-1236"/>
    <s v="MUARAPADANG SIDO MULYO20"/>
    <x v="1"/>
    <x v="0"/>
    <x v="1"/>
    <s v="SUMBAGSEL"/>
    <s v="Sumatera Selatan"/>
    <s v="BANYUASIN"/>
    <n v="6614853"/>
    <d v="2020-07-06T00:00:00"/>
    <m/>
    <n v="64"/>
    <x v="2"/>
    <d v="2020-08-05T00:00:00"/>
    <s v="W32-2020"/>
    <s v="Aug-2020"/>
    <d v="2020-08-04T00:00:00"/>
    <s v="W32-2020"/>
    <s v="Aug-2020"/>
    <d v="2020-08-07T00:00:00"/>
    <x v="67"/>
    <s v="Aug-2020"/>
    <d v="2020-09-03T00:00:00"/>
    <x v="70"/>
    <s v="Sep-2020"/>
    <s v="MW"/>
    <d v="2020-07-16T00:00:00"/>
    <m/>
    <n v="142401775178"/>
    <n v="6.6"/>
    <m/>
    <d v="2020-07-10T00:00:00"/>
    <m/>
    <m/>
    <d v="2020-09-08T00:00:00"/>
    <s v="W37-2020"/>
    <m/>
    <m/>
    <m/>
    <x v="2"/>
    <s v="21.RFI"/>
    <x v="13"/>
    <s v="08.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27.07.20 : pabrikasi material_x000a_23.07.20 : Survey Lokasi &amp; prepare material (Perairan, Plan Start 25 Jul 2020)_x000a_16.07.20 : mobilisasi team_x000a_06.07.20 : SPK release"/>
  </r>
  <r>
    <s v="SUMSEL2014_2G29"/>
    <x v="12"/>
    <s v="TB"/>
    <n v="105.18831"/>
    <n v="-2.6124000000000001"/>
    <n v="60"/>
    <s v="20/190/290"/>
    <n v="2020"/>
    <x v="0"/>
    <s v="Desa Margo Sugihan, RT/RW005/002, Kec. Muara Padang, Kab. Banyuasin"/>
    <x v="0"/>
    <s v="SUM-SS-PKB-1235"/>
    <s v="MUARAPADANG MARGA SUGIHAN"/>
    <x v="1"/>
    <x v="0"/>
    <x v="1"/>
    <s v="SUMBAGSEL"/>
    <s v="Sumatera Selatan"/>
    <s v="BANYUASIN"/>
    <n v="6614850"/>
    <d v="2020-07-06T00:00:00"/>
    <m/>
    <n v="59"/>
    <x v="1"/>
    <d v="2020-08-05T00:00:00"/>
    <s v="W32-2020"/>
    <s v="Aug-2020"/>
    <d v="2020-08-04T00:00:00"/>
    <s v="W32-2020"/>
    <s v="Aug-2020"/>
    <d v="2020-08-07T00:00:00"/>
    <x v="67"/>
    <s v="Aug-2020"/>
    <d v="2020-09-03T00:00:00"/>
    <x v="70"/>
    <s v="Sep-2020"/>
    <s v="MW"/>
    <d v="2020-07-16T00:00:00"/>
    <m/>
    <n v="142401775186"/>
    <n v="6.6"/>
    <m/>
    <d v="2020-07-10T00:00:00"/>
    <m/>
    <m/>
    <d v="2020-09-03T00:00:00"/>
    <s v="W36-2020"/>
    <m/>
    <m/>
    <m/>
    <x v="2"/>
    <s v="21.RFI"/>
    <x v="13"/>
    <s v="03.09.20 : RFIN sent_x000a_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23.07.20 : Survey Lokasi &amp; prepare material (Perairan, Plan Start 25 Jul 2020)_x000a_16.07.20 : mobilisasi team_x000a_06.07.20 : SPK release"/>
  </r>
  <r>
    <s v="SUMSEL2G54"/>
    <x v="12"/>
    <s v="TB"/>
    <n v="104.88092"/>
    <n v="-2.8901500000000002"/>
    <n v="50"/>
    <s v="20/120/220"/>
    <n v="2020"/>
    <x v="0"/>
    <s v="Dusun II Parit Beton RT. 012 RW. 002, Kel. Pulau Borang, Kec. Banyuasin I, Kab. Banyuasin, Prop. Sumsel"/>
    <x v="0"/>
    <s v="SUM-SS-PKB-1233"/>
    <s v="PEMATANG PALAS"/>
    <x v="1"/>
    <x v="0"/>
    <x v="1"/>
    <s v="SUMBAGSEL"/>
    <s v="Sumatera Selatan"/>
    <s v="BANYUASIN"/>
    <n v="6614850"/>
    <d v="2020-07-06T00:00:00"/>
    <m/>
    <n v="59"/>
    <x v="1"/>
    <d v="2020-08-05T00:00:00"/>
    <s v="W32-2020"/>
    <s v="Aug-2020"/>
    <d v="2020-08-04T00:00:00"/>
    <s v="W32-2020"/>
    <s v="Aug-2020"/>
    <d v="2020-08-07T00:00:00"/>
    <x v="67"/>
    <s v="Aug-2020"/>
    <d v="2020-09-03T00:00:00"/>
    <x v="70"/>
    <s v="Sep-2020"/>
    <s v="MW"/>
    <d v="2020-07-16T00:00:00"/>
    <m/>
    <n v="141103365219"/>
    <n v="7.7"/>
    <m/>
    <d v="2020-07-10T00:00:00"/>
    <m/>
    <m/>
    <d v="2020-09-03T00:00:00"/>
    <s v="W36-2020"/>
    <m/>
    <m/>
    <m/>
    <x v="2"/>
    <s v="21.RFI"/>
    <x v="13"/>
    <s v="03.09.20 : RFIN sent_x000a_03.09.20 : 31.08.20 : RFI actual, collecting doc RFIN_x000a_27.08.20 : 26.08.20 : Panel &amp; ME on site_x000a_24.08.20 : BP paid, plan RFI 28 Aug_x000a_13.08.20 : waiting material, plan sabtu 15 Aug on site_x000a_06.08.20 : pondasi RBS done, delivery material,  additional transport karena menyusuri sungai Musi_x000a_03.08.20 : 27.07.20 : pabrikasi material_x000a_23.07.20 : Survey Lokasi &amp; prepare material (Perairan, Plan Start 25 Jul 2020)_x000a_16.07.20 : mobilisasi team_x000a_06.07.20 : SPK release"/>
  </r>
  <r>
    <s v="DESA TEBAT KARAI 2"/>
    <x v="12"/>
    <s v="TB"/>
    <n v="102.62217"/>
    <n v="-3.6649600000000002"/>
    <n v="60"/>
    <s v="90/230/290"/>
    <n v="2020"/>
    <x v="0"/>
    <s v="Dusun IV, Desa Talang Karet, Kec Tebat Karai, Kab Kepahiang, Prop Bengkulu"/>
    <x v="0"/>
    <s v="SUM-BE-KPH-0195"/>
    <s v="TEBAT KARAI CURUP"/>
    <x v="1"/>
    <x v="0"/>
    <x v="1"/>
    <s v="LAMPUNG"/>
    <s v="Bengkulu"/>
    <s v="KEPAHIANG"/>
    <n v="6614850"/>
    <d v="2020-07-06T00:00:00"/>
    <m/>
    <n v="52"/>
    <x v="1"/>
    <d v="2020-08-05T00:00:00"/>
    <s v="W32-2020"/>
    <s v="Aug-2020"/>
    <d v="2020-08-04T00:00:00"/>
    <s v="W32-2020"/>
    <s v="Aug-2020"/>
    <d v="2020-08-07T00:00:00"/>
    <x v="67"/>
    <s v="Aug-2020"/>
    <d v="2020-08-27T00:00:00"/>
    <x v="72"/>
    <s v="Aug-2020"/>
    <s v="MW"/>
    <d v="2020-07-21T00:00:00"/>
    <m/>
    <n v="146205118159"/>
    <n v="6.6"/>
    <m/>
    <d v="2020-07-10T00:00:00"/>
    <m/>
    <m/>
    <d v="2020-08-27T00:00:00"/>
    <s v="W35-2020"/>
    <m/>
    <m/>
    <m/>
    <x v="2"/>
    <s v="21.RFI"/>
    <x v="13"/>
    <s v="27.08.20 : RFIN sent_x000a_24.08.20 : PLN connection terkendala isu stock KWH meter, plan RFI revisi 27 Aug_x000a_13.08.20 : 06.08.20 : actual sudah SRFI, PLN connection terkendala isu stock KWH meter PLN_x000a_27.07.20 : 23.07.20 : on going RBS foundation, delivery material plan on site 24 jul 20_x000a_16.07.20 : mobilisasi team_x000a_06.07.20 : SPK release"/>
  </r>
  <r>
    <s v="KEMBANG JAYA"/>
    <x v="12"/>
    <s v="TB"/>
    <n v="97.786180000000002"/>
    <n v="3.5301100000000001"/>
    <n v="55"/>
    <s v="140/250/320"/>
    <n v="2020"/>
    <x v="0"/>
    <s v="Jalan Raya Blang Kejeren, Desa Kumbang Jaya, Kecamatan Badar, Kab Aceh Tenggara"/>
    <x v="0"/>
    <s v="SUM-SU-LBP-2227"/>
    <s v="TUBUH AIR BADAR"/>
    <x v="1"/>
    <x v="0"/>
    <x v="0"/>
    <s v="SUMBAGUT"/>
    <s v="Aceh"/>
    <s v="ACEH TENGGARA"/>
    <n v="6614850"/>
    <d v="2020-07-06T00:00:00"/>
    <m/>
    <n v="34"/>
    <x v="1"/>
    <d v="2020-08-05T00:00:00"/>
    <s v="W32-2020"/>
    <s v="Aug-2020"/>
    <d v="2020-08-04T00:00:00"/>
    <s v="W32-2020"/>
    <s v="Aug-2020"/>
    <d v="2020-08-07T00:00:00"/>
    <x v="67"/>
    <s v="Aug-2020"/>
    <d v="2020-08-07T00:00:00"/>
    <x v="75"/>
    <s v="Aug-2020"/>
    <s v="MW"/>
    <d v="2020-07-16T00:00:00"/>
    <m/>
    <n v="113340190909"/>
    <n v="6.6"/>
    <m/>
    <d v="2020-07-10T00:00:00"/>
    <m/>
    <d v="2020-08-08T00:00:00"/>
    <d v="2020-08-09T00:00:00"/>
    <s v="W33-2020"/>
    <m/>
    <m/>
    <m/>
    <x v="2"/>
    <s v="21.RFI"/>
    <x v="13"/>
    <s v="10.08.20 : 09.08.20 : RFIN sent _x000a_08.08.20 : email SRFI-N sent_x000a_07.08.20 : actual RFI, collecting doc RFIN _x000a_30.07.20 : SRFI actual_x000a_23.07.20 : on going RBS foundation_x000a_06.07.20 : SPK release"/>
  </r>
  <r>
    <s v="MARTABAJUNGKAT"/>
    <x v="12"/>
    <s v="MSI"/>
    <n v="100.16897"/>
    <n v="2.5184899999999999"/>
    <n v="55"/>
    <s v="150/280/350"/>
    <n v="2020"/>
    <x v="0"/>
    <s v="Desa Kota Lapan, Kelurahan Labuhan Bilik, Kec. Panai Tengah, Kab. Labuhan Batu"/>
    <x v="0"/>
    <s v="SUM-SU-AKK-2200"/>
    <s v="SEI MERDEKA"/>
    <x v="1"/>
    <x v="0"/>
    <x v="1"/>
    <s v="SUMBAGUT"/>
    <s v="Sumatera Utara"/>
    <s v="LABUHANBATU"/>
    <n v="6614845"/>
    <d v="2020-07-06T00:00:00"/>
    <m/>
    <n v="33"/>
    <x v="1"/>
    <d v="2020-08-05T00:00:00"/>
    <s v="W32-2020"/>
    <s v="Aug-2020"/>
    <d v="2020-08-04T00:00:00"/>
    <s v="W32-2020"/>
    <s v="Aug-2020"/>
    <d v="2020-08-07T00:00:00"/>
    <x v="67"/>
    <s v="Aug-2020"/>
    <d v="2020-08-07T00:00:00"/>
    <x v="75"/>
    <s v="Aug-2020"/>
    <s v="MW"/>
    <d v="2020-07-16T00:00:00"/>
    <m/>
    <s v="125130516066"/>
    <n v="6.6"/>
    <m/>
    <d v="2020-07-10T00:00:00"/>
    <m/>
    <m/>
    <d v="2020-08-08T00:00:00"/>
    <s v="W32-2020"/>
    <m/>
    <m/>
    <m/>
    <x v="2"/>
    <s v="21.RFI"/>
    <x v="13"/>
    <s v="08.08.20 : RFIN sent _x000a_27.07.20 : 25.07.20 : actual SRFI, PLN connection process_x000a_23.07.20 : on going RBS foundation_x000a_06.07.20 : SPK release"/>
  </r>
  <r>
    <s v="SIMATAHARI 2"/>
    <x v="12"/>
    <s v="SKP"/>
    <n v="100.04809"/>
    <n v="1.80504"/>
    <n v="50"/>
    <s v="10/110/270"/>
    <n v="2020"/>
    <x v="0"/>
    <s v="Dusun Bakti, Desa Simatahari, Kec. Kota Pinang, Kab. Labuhan Batu Selatan, Sumatra Utara "/>
    <x v="0"/>
    <s v="SUM-SU-KPI-2224"/>
    <s v="KOTAPINANG SIMATAHARI"/>
    <x v="1"/>
    <x v="0"/>
    <x v="1"/>
    <s v="SUMBAGUT"/>
    <s v="Sumatera Utara"/>
    <s v="LABUHANBATU SELATAN"/>
    <n v="6614847"/>
    <d v="2020-07-06T00:00:00"/>
    <m/>
    <n v="32"/>
    <x v="1"/>
    <d v="2020-08-05T00:00:00"/>
    <s v="W32-2020"/>
    <s v="Aug-2020"/>
    <d v="2020-08-04T00:00:00"/>
    <s v="W32-2020"/>
    <s v="Aug-2020"/>
    <d v="2020-08-07T00:00:00"/>
    <x v="67"/>
    <s v="Aug-2020"/>
    <d v="2020-08-07T00:00:00"/>
    <x v="75"/>
    <s v="Aug-2020"/>
    <s v="MW"/>
    <d v="2020-07-16T00:00:00"/>
    <m/>
    <s v="125100659285"/>
    <n v="6.6"/>
    <m/>
    <d v="2020-07-10T00:00:00"/>
    <m/>
    <m/>
    <d v="2020-08-07T00:00:00"/>
    <s v="W32-2020"/>
    <m/>
    <m/>
    <m/>
    <x v="2"/>
    <s v="21.RFI"/>
    <x v="13"/>
    <s v="07.08.20 : RFIN sent _x000a_03.08.20 : 27.07.20 : 25.07.20 : actual SRFI, PLN connection process_x000a_23.07.20 : on going RBS foundation_x000a_06.07.20 : SPK release"/>
  </r>
  <r>
    <s v="PERKEBUNAN_TANJUNG_KELILING"/>
    <x v="12"/>
    <s v="TB"/>
    <n v="98.324659999999994"/>
    <n v="3.53389"/>
    <n v="50"/>
    <s v="20/100/220"/>
    <n v="2020"/>
    <x v="0"/>
    <s v="Jalan Dusun II Suka Mulia, Desa Perkebunan Tanjung Keliling, Kecamatan Salapian, Kabupaten Langkat, Provinsi Sumatera Utara"/>
    <x v="0"/>
    <s v="SUM-SU-STB-2195"/>
    <s v="PERK. TJ. KELILING"/>
    <x v="1"/>
    <x v="0"/>
    <x v="1"/>
    <s v="SUMBAGUT"/>
    <s v="Sumatera Utara"/>
    <s v="LANGKAT"/>
    <n v="6614850"/>
    <d v="2020-07-06T00:00:00"/>
    <m/>
    <n v="33"/>
    <x v="1"/>
    <d v="2020-08-05T00:00:00"/>
    <s v="W32-2020"/>
    <s v="Aug-2020"/>
    <d v="2020-08-04T00:00:00"/>
    <s v="W32-2020"/>
    <s v="Aug-2020"/>
    <d v="2020-08-07T00:00:00"/>
    <x v="67"/>
    <s v="Aug-2020"/>
    <d v="2020-08-07T00:00:00"/>
    <x v="75"/>
    <s v="Aug-2020"/>
    <s v="MW"/>
    <d v="2020-07-16T00:00:00"/>
    <m/>
    <s v="129040033023"/>
    <n v="6.6"/>
    <m/>
    <d v="2020-07-10T00:00:00"/>
    <m/>
    <d v="2020-08-06T00:00:00"/>
    <d v="2020-08-08T00:00:00"/>
    <s v="W32-2020"/>
    <m/>
    <m/>
    <m/>
    <x v="2"/>
    <s v="21.RFI"/>
    <x v="13"/>
    <s v="08.08.20 : RFIN sent _x000a_06.08.20 : email SRFI-N sent_x000a_27.07.20 : 25.07.20 : actual SRFI, PLN connection process_x000a_23.07.20 : on going RBS foundation_x000a_06.07.20 : SPK release"/>
  </r>
  <r>
    <s v="YOUNG PANAH HIJAU"/>
    <x v="12"/>
    <s v="TB"/>
    <n v="98.671080000000003"/>
    <n v="3.7240799999999998"/>
    <n v="30"/>
    <s v="90/180/260"/>
    <n v="2020"/>
    <x v="0"/>
    <s v="JL Mekar Bumi Marelan(Kompleks Bumi Marelan Permai)Kelurahan Labuhan Deli Kecamatan Medan Maelan,  Kota Medan(Kompleks Bumi Marelan Permai)Kelurahan Labuhan Deli Kecamatan Medan Maelan,  Kota Medan"/>
    <x v="0"/>
    <s v="SUM-SU-MDN-2195"/>
    <s v="LABUHAN DELI_MEDAN"/>
    <x v="1"/>
    <x v="0"/>
    <x v="1"/>
    <s v="SUMBAGUT"/>
    <s v="Sumatera Utara"/>
    <s v="KOTA MEDAN"/>
    <n v="6614850"/>
    <d v="2020-07-06T00:00:00"/>
    <m/>
    <n v="204"/>
    <x v="0"/>
    <d v="2020-08-05T00:00:00"/>
    <s v="W32-2020"/>
    <s v="Aug-2020"/>
    <d v="2020-08-04T00:00:00"/>
    <s v="W32-2020"/>
    <s v="Aug-2020"/>
    <d v="2021-01-08T00:00:00"/>
    <x v="57"/>
    <s v="Jan-2021"/>
    <d v="2021-01-20T00:00:00"/>
    <x v="80"/>
    <s v="Jan-2021"/>
    <s v="FO (Change to MW as temp solution)"/>
    <d v="2020-12-10T00:00:00"/>
    <m/>
    <n v="128020052863"/>
    <n v="6.6"/>
    <m/>
    <d v="2020-07-10T00:00:00"/>
    <m/>
    <d v="2020-08-07T00:00:00"/>
    <d v="2021-01-26T00:00:00"/>
    <s v="W05-2021"/>
    <m/>
    <m/>
    <m/>
    <x v="2"/>
    <s v="21.RFI"/>
    <x v="13"/>
    <s v="21.01.21 : waiting KWH stock, OG PLN Multiguna, plan connect W5 Jan_x000a_07.01.21 : FO access RFS plan on W4 Jan confirmed by PM FO _x000a_04.01.21 : isu stock KWH kosong_x000a_28.12.20 :21.12.20 : 17.12.20 : PLN connection process_x000a__x000a_14.12.20 : PSB NY release, isu PLN overblast_x000a_10.12.20 : FO civil work (backbone)_x000a_07.08.20 : email SRFI-N sent_x000a_03.08.20 : 27.07.20 : 25.07.20 : actual SRFI, PLN connection menunggu konfirmasi XL_x000a_23.07.20 : on going RBS foundation (isu space, pondasi tidak bisa panjang 5 m)_x000a_06.07.20 : SPK release"/>
  </r>
  <r>
    <s v="TANJUNG_MORAWA_A"/>
    <x v="12"/>
    <s v="TB"/>
    <n v="98.770960000000002"/>
    <n v="3.53593"/>
    <n v="32"/>
    <s v="90/210/330"/>
    <n v="2020"/>
    <x v="0"/>
    <s v="Jalan Sumber Jaya, gang jaya, dusun IX,Desa Bangun Sari Baru, Kecamatan Tanjung Morawa, Kabupaten DeliserdangDusun IX, Desa Bangun SariKecamatan Tanjung Morawa"/>
    <x v="0"/>
    <s v="SUM-SU-LBP-2163"/>
    <s v="BANGUN SARI_TJ.MORAWA"/>
    <x v="1"/>
    <x v="0"/>
    <x v="1"/>
    <s v="SUMBAGUT"/>
    <s v="Sumatera Utara"/>
    <s v="KAB. DELI SERDANG"/>
    <n v="6614850"/>
    <d v="2020-07-06T00:00:00"/>
    <m/>
    <n v="199"/>
    <x v="0"/>
    <d v="2020-08-05T00:00:00"/>
    <s v="W32-2020"/>
    <s v="Aug-2020"/>
    <d v="2020-08-04T00:00:00"/>
    <s v="W32-2020"/>
    <s v="Aug-2020"/>
    <d v="2021-01-08T00:00:00"/>
    <x v="57"/>
    <s v="Jan-2021"/>
    <d v="2021-01-20T00:00:00"/>
    <x v="80"/>
    <s v="Jan-2021"/>
    <s v="FO (Change to MW as temp solution)"/>
    <d v="2020-12-10T00:00:00"/>
    <m/>
    <s v="126131168163"/>
    <n v="6.6"/>
    <m/>
    <d v="2020-07-10T00:00:00"/>
    <m/>
    <d v="2020-08-08T00:00:00"/>
    <d v="2021-01-21T00:00:00"/>
    <s v="W04-2021"/>
    <m/>
    <m/>
    <m/>
    <x v="2"/>
    <s v="21.RFI"/>
    <x v="13"/>
    <s v="21.01.21 : PLN connected, prepare submit RFIN_x000a_07.01.21 : FO access RFS plan on W4 Jan confirmed by PM FO _x000a_04.01.21 : isu stock KWH kosong_x000a_28.12.20 : 21.12.20 : 17.12.20 : PLN connection process_x000a_14.12.20 : PSB NY release, isu PLN overblast_x000a_10.12.20 : FO civil work (backbone)_x000a_08.08.20 : email SRFI-N sent_x000a_03.08.20 : 30.07.20 : SRFI actual_x000a_23.07.20 : on going RBS foundation_x000a_06.07.20 : SPK release"/>
  </r>
  <r>
    <s v="EMPLASMEN_PASAR_IV_NAMO_TRASI"/>
    <x v="12"/>
    <s v="TB"/>
    <n v="98.491770000000002"/>
    <n v="3.4798100000000001"/>
    <n v="50"/>
    <s v="10/90/170"/>
    <n v="2020"/>
    <x v="0"/>
    <s v="Dusun II Pasar VIII, Desa Namo Terasi, Kecamatan Namo Terasi, Kecamatan Sei Bingai, Kabupaten Langkat, Provinsi Sumatera Utara"/>
    <x v="0"/>
    <s v="SUM-SU-STB-2192"/>
    <s v="SEI BINGAI PASARVIII"/>
    <x v="1"/>
    <x v="0"/>
    <x v="1"/>
    <s v="SUMBAGUT"/>
    <s v="Sumatera Utara"/>
    <s v="LANGKAT"/>
    <n v="6614850"/>
    <d v="2020-07-06T00:00:00"/>
    <m/>
    <n v="50"/>
    <x v="1"/>
    <d v="2020-08-05T00:00:00"/>
    <s v="W32-2020"/>
    <s v="Aug-2020"/>
    <d v="2020-08-04T00:00:00"/>
    <s v="W32-2020"/>
    <s v="Aug-2020"/>
    <d v="2020-08-07T00:00:00"/>
    <x v="67"/>
    <s v="Aug-2020"/>
    <d v="2020-08-30T00:00:00"/>
    <x v="70"/>
    <s v="Aug-2020"/>
    <s v="MW"/>
    <d v="2020-07-16T00:00:00"/>
    <m/>
    <s v="129040033080"/>
    <n v="6.6"/>
    <m/>
    <d v="2020-07-10T00:00:00"/>
    <m/>
    <m/>
    <d v="2020-08-25T00:00:00"/>
    <s v="W35-2020"/>
    <m/>
    <m/>
    <m/>
    <x v="2"/>
    <s v="21.RFI"/>
    <x v="13"/>
    <s v="25.08.20 : RFIN sent_x000a_24.08.20 : 17.08.20 : CME stop, proses penyelesaian isu petir_x000a_30.07.20 : Pondasi done_x000a_27.07.20 : 23.07.20 : Comcase, proses penyelesaian issue_x000a_06.07.20 : SPK release"/>
  </r>
  <r>
    <s v="BEKULAP"/>
    <x v="12"/>
    <s v="TB"/>
    <n v="98.399187999999995"/>
    <n v="3.5894529999999998"/>
    <n v="50"/>
    <s v="170/290/350"/>
    <n v="2020"/>
    <x v="0"/>
    <s v="Dusun V Bekulap, Desa Bekulap, Kecamatan Selesai, Kabupaten Langkat, Provinsi Sumatera Utara"/>
    <x v="0"/>
    <s v="SUM-SU-STB-2185"/>
    <s v="SELESAI KUTA PARIT"/>
    <x v="1"/>
    <x v="0"/>
    <x v="1"/>
    <s v="SUMBAGUT"/>
    <s v="Sumatera Utara"/>
    <s v="LANGKAT"/>
    <n v="6614850"/>
    <d v="2020-07-06T00:00:00"/>
    <m/>
    <n v="31"/>
    <x v="1"/>
    <d v="2020-08-05T00:00:00"/>
    <s v="W32-2020"/>
    <s v="Aug-2020"/>
    <d v="2020-08-04T00:00:00"/>
    <s v="W32-2020"/>
    <s v="Aug-2020"/>
    <d v="2020-08-07T00:00:00"/>
    <x v="67"/>
    <s v="Aug-2020"/>
    <d v="2020-08-07T00:00:00"/>
    <x v="75"/>
    <s v="Aug-2020"/>
    <s v="MW"/>
    <d v="2020-07-16T00:00:00"/>
    <m/>
    <s v="129040032892"/>
    <n v="6.6"/>
    <m/>
    <d v="2020-07-10T00:00:00"/>
    <m/>
    <m/>
    <d v="2020-08-06T00:00:00"/>
    <s v="W32-2020"/>
    <m/>
    <m/>
    <m/>
    <x v="2"/>
    <s v="21.RFI"/>
    <x v="13"/>
    <s v="06.08.20 : RFIN sent _x000a_30.07.20 : SRFI actual_x000a_23.07.20 : on going RBS foundation_x000a_06.07.20 : SPK release"/>
  </r>
  <r>
    <s v="LINGGAU10"/>
    <x v="12"/>
    <s v="TB"/>
    <n v="103.0078"/>
    <n v="-3.2442099999999998"/>
    <n v="50"/>
    <s v="20/120/230"/>
    <n v="2020"/>
    <x v="0"/>
    <s v="Jl. Lintas Sumatera, Ds.Muara Beliti, Kec.Muara Beliti, Kab.Musi Rawas, SUMATERA SELATAN"/>
    <x v="0"/>
    <s v="SUM-SS-LLG-1228"/>
    <s v="SIRING AGUNG_SUMSEL"/>
    <x v="1"/>
    <x v="0"/>
    <x v="1"/>
    <s v="SUMBAGSEL"/>
    <s v="Sumatera Selatan"/>
    <s v="KOTA LUBUKLINGGAU"/>
    <n v="6614825"/>
    <d v="2020-07-02T00:00:00"/>
    <m/>
    <n v="45"/>
    <x v="1"/>
    <d v="2020-08-01T00:00:00"/>
    <s v="W31-2020"/>
    <s v="Aug-2020"/>
    <d v="2020-07-31T00:00:00"/>
    <s v="W31-2020"/>
    <s v="Jul-2020"/>
    <d v="2020-08-07T00:00:00"/>
    <x v="67"/>
    <s v="Aug-2020"/>
    <d v="2020-08-20T00:00:00"/>
    <x v="78"/>
    <s v="Aug-2020"/>
    <s v="MW"/>
    <d v="2020-07-16T00:00:00"/>
    <m/>
    <n v="147800773953"/>
    <n v="6.6"/>
    <m/>
    <d v="2020-07-09T00:00:00"/>
    <m/>
    <m/>
    <d v="2020-08-16T00:00:00"/>
    <s v="W34-2020"/>
    <m/>
    <d v="2020-09-22T00:00:00"/>
    <m/>
    <x v="2"/>
    <s v="21.RFI"/>
    <x v="13"/>
    <s v="16.08.20 : RFIN sent_x000a_14.08.20 : RFI actual, collecting doc RFIN_x000a_13.08.20 : proses eskalasi ke PLN, isu stock KWH meter, BP paid_x000a_06.08.20 : actual sudah SRFI, PLN connection terkendala isu stock KWH meter PLN, info PLN pengerjaan 5 hari setelah pembayaran, namun sampai sekarang masih belum di realisasikan maka laporan akan di teruskan ke rayon terkait. Sudah dilakukan complain juga melalui PLN123_x000a_27.07.20 : RBS foundation on going_x000a_23.07.20 : delivery material, plan start RBS foundation jumat 24 jul 20_x000a_16.07.20 : mobilisasi team_x000a_09.07.20 : under review RND HTI_x000a_02.07.20 : SPK release"/>
  </r>
  <r>
    <s v="BATUJAJAR"/>
    <x v="12"/>
    <s v="SKP"/>
    <n v="107.50294"/>
    <n v="-6.8690800000000003"/>
    <n v="40"/>
    <s v="75/250/315"/>
    <n v="2020"/>
    <x v="0"/>
    <s v="Jl. Raya Cimareme RT 01/07, Desa Cikandang Ngamprah, Bandung "/>
    <x v="0"/>
    <s v="JAW-JB-NPH-3717"/>
    <s v="CIMAREME_NGAMPRAH"/>
    <x v="1"/>
    <x v="0"/>
    <x v="2"/>
    <s v="JABAR"/>
    <s v="Jawa Barat"/>
    <s v="KAB. BANDUNG BARAT"/>
    <n v="6614824"/>
    <d v="2020-07-02T00:00:00"/>
    <m/>
    <n v="67"/>
    <x v="2"/>
    <d v="2020-08-01T00:00:00"/>
    <s v="W31-2020"/>
    <s v="Aug-2020"/>
    <d v="2020-07-31T00:00:00"/>
    <s v="W31-2020"/>
    <s v="Jul-2020"/>
    <d v="2020-08-10T00:00:00"/>
    <x v="20"/>
    <s v="Aug-2020"/>
    <d v="2020-08-31T00:00:00"/>
    <x v="70"/>
    <s v="Aug-2020"/>
    <s v="MW"/>
    <d v="2020-07-16T00:00:00"/>
    <m/>
    <s v="535852096634"/>
    <s v="6.6"/>
    <m/>
    <d v="2020-07-08T00:00:00"/>
    <m/>
    <m/>
    <d v="2020-09-07T00:00:00"/>
    <s v="W37-2020"/>
    <m/>
    <d v="2020-09-27T00:00:00"/>
    <m/>
    <x v="2"/>
    <s v="21.RFI"/>
    <x v="13"/>
    <s v="07.09.20 : RFIN sent_x000a_07.09.20 : plan email RFIN hari ini_x000a_03.09.20 : 31.08.20 : 27.08.20 : RFI actual collecting doc RFIN_x000a_24.08.20 : 17.08.20 : SRFI actual 16 Aug_x000a_13.08.20 : proses dismantle existing shelter untuk space pondasi XL, material on site_x000a_10.08.20 : 06.08.20 : 03.08.20 : plan pembayaran kompensasi minggu ini dan lanjut start CME_x000a_30.07.20 : 27.07.20 : comcase/kompensasi colo_x000a_23.07.20 : preparation team &amp; material, prepare dismantle existing shelter_x000a_16.07.20 : proses negosiasi dan dismantle existing shelter BTEL (XL di ijinkan colo jika menempati posisi exisying tenant, warga hanya mengijinkan ada 3 tenant di dalam site)_x000a_13.07.20 : blocking by LL - isu permintaan kompensasi colo_x000a_09.07.20 : STO, CME preparation_x000a_02.07.20 : SPK release"/>
  </r>
  <r>
    <s v="TROWULAN_BEJIJONG"/>
    <x v="12"/>
    <s v="TB"/>
    <n v="112.37009999999999"/>
    <n v="-7.5588129999999998"/>
    <n v="40"/>
    <s v="50/130/230"/>
    <n v="2020"/>
    <x v="0"/>
    <s v="Dsn. Penanggalan RT.01 RW.01 Kel/Desa. Dukuh Dimoro Kec. Mojoagung Kab. Jombang"/>
    <x v="0"/>
    <s v="JAW-JI-MJK-4141"/>
    <s v="TROWULAN_BEJIJONG"/>
    <x v="0"/>
    <x v="0"/>
    <x v="0"/>
    <s v="JATIM"/>
    <s v="Jawa Timur"/>
    <s v="KAB. MOJOKERTO"/>
    <n v="6614369"/>
    <d v="2020-01-13T00:00:00"/>
    <m/>
    <n v="248"/>
    <x v="0"/>
    <d v="2020-06-11T00:00:00"/>
    <s v="W24-2020"/>
    <s v="Jun-2020"/>
    <d v="2020-05-15T00:00:00"/>
    <s v="W20-2020"/>
    <s v="May-2020"/>
    <d v="2020-07-03T00:00:00"/>
    <x v="70"/>
    <s v="Jul-2020"/>
    <d v="2020-09-15T00:00:00"/>
    <x v="73"/>
    <s v="Sep-2020"/>
    <s v="MW"/>
    <d v="2020-06-15T00:00:00"/>
    <m/>
    <n v="514500948793"/>
    <n v="16.5"/>
    <m/>
    <d v="2020-07-08T00:00:00"/>
    <m/>
    <d v="2020-06-24T00:00:00"/>
    <d v="2020-09-17T00:00:00"/>
    <s v="W38-2020"/>
    <m/>
    <m/>
    <m/>
    <x v="2"/>
    <s v="21.RFI"/>
    <x v="13"/>
    <s v="17.09.20 : RFIN sent, RFI actual dengan PLN Multiguna_x000a_14.09.20 : 10.09.20 : plan percepatan RFI Multiguna minggu ini_x000a_07.09.20 : 03.09.20 : 31.08.20 : 27.08.20 : 24.08.20 : PLN connection menunggu review add work PLN by Power eng XL (eskalasi isu besar daya PLN terkait isu BP vs Biaya Investasi PLN)_x000a_17.08.20 : 06.08.20 : eskalasi isu besar daya PLN terkait isu BP vs Biaya Investasi PLN_x000a_23.07.20 : PLN meminta daya menjadi 10,6kva _x000a_09.07.20 : Proses PLN Connection, plan RFI 15 jul 20_x000a_29.06.20 : Proses PLN Connection_x000a_24.06.20 : email SRFI-N sent_x000a_22.06.20 : 18.06.20 : PLN Connection need perluasan jaringan 1 gawang_x000a_15.06.20 : SRFI actual_x000a_11.06.20 : tower erection on going_x000a_08.06.20 : 04.06.20 : 01.06.20 : erection tower_x000a_28.05.20 : prepare start erection_x000a_25.05.20 : 14.05.20 : 13.05.20 ; rebaring done, plan angkur tower mos 16/5, plan cor 18/5, mat pagar me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7,559689 112,3684, IW clear 15 kk, proses submit eskalasi sitac_x000a_20.02.20 : IW Clear 10 kk, proses eskalasi sitac_x000a_20.02.20 : IW on going_x000a_13.02.20 : IW on going_x000a_06.02.20 : kand A = validasi done, Candidate A RF TX OK_x000a_"/>
  </r>
  <r>
    <s v="BO-GARDUJAYA-PANAWANGAN"/>
    <x v="12"/>
    <s v="TB"/>
    <n v="108.38387"/>
    <n v="-7.0748699999999998"/>
    <n v="50"/>
    <s v="90/210/330"/>
    <n v="2020"/>
    <x v="0"/>
    <s v="Dsn. Gardu, RT4 RW2, Desa Gardujaya, Kec Panawangan ."/>
    <x v="0"/>
    <s v="JAW-JB-CMS-4010"/>
    <s v="JAYA PANAWANGAN"/>
    <x v="1"/>
    <x v="0"/>
    <x v="2"/>
    <s v="JABAR"/>
    <s v="Jawa Barat"/>
    <s v="CIAMIS"/>
    <n v="6614780"/>
    <d v="2020-06-24T00:00:00"/>
    <m/>
    <n v="49"/>
    <x v="1"/>
    <d v="2020-07-24T00:00:00"/>
    <s v="W30-2020"/>
    <s v="Jul-2020"/>
    <d v="2020-08-18T00:00:00"/>
    <s v="W34-2020"/>
    <s v="Aug-2020"/>
    <d v="2020-08-18T00:00:00"/>
    <x v="60"/>
    <s v="Aug-2020"/>
    <d v="2020-08-14T00:00:00"/>
    <x v="17"/>
    <s v="Aug-2020"/>
    <s v="MW"/>
    <d v="2020-07-16T00:00:00"/>
    <m/>
    <s v="532314657041"/>
    <s v="6.6"/>
    <m/>
    <d v="2020-07-07T00:00:00"/>
    <m/>
    <m/>
    <d v="2020-08-12T00:00:00"/>
    <s v="W33-2020"/>
    <m/>
    <m/>
    <m/>
    <x v="2"/>
    <s v="21.RFI"/>
    <x v="13"/>
    <s v="12.08.20 : RFIN sent_x000a_10.08.20 : collecting doc RFIN, plan declare RFIN 14 Aug_x000a_03.08.20 : RFI actual dengan Multiguna_x000a_30.07.20 : permanenisasi on going erection, install ME dan pondasi RBS XL on going, plan percepatan PLN multiguna_x000a_27.07.20 : start erection_x000a_23.07.20 : Permanenisasi : on going curingtime_x000a_16.07.20 : 13.07.20 : Permanenisasi : start galian, plan RFI colo 14 Aug_x000a_09.07.20 : STO, CME preparation_x000a_06.07.20 : 02.07.20 : under review TNP ALITA_x000a_29.06.20 : ERM on going_x000a_24.06.20 : SPK Release 24 jun 20"/>
  </r>
  <r>
    <s v="KEDUNGJAJANG_SAWARAN_KULON"/>
    <x v="12"/>
    <s v="TB"/>
    <n v="113.214822"/>
    <n v="-8.0026600000000006"/>
    <n v="50"/>
    <s v="110/180/270"/>
    <n v="2020"/>
    <x v="0"/>
    <s v="Dusun Makam RT 01 RW 03, Desa Sawaran Kulon, Kecamatan Kedungjajang, Kabupaten Lumajang"/>
    <x v="0"/>
    <s v="JAW-JI-LMJ-4226"/>
    <s v="KEDUNGJAJANG_SAWARAN_KULON"/>
    <x v="0"/>
    <x v="0"/>
    <x v="0"/>
    <s v="JATIM"/>
    <s v="Jawa Timur"/>
    <s v="KAB. LUMAJANG"/>
    <n v="6614369"/>
    <d v="2020-01-13T00:00:00"/>
    <m/>
    <n v="246"/>
    <x v="0"/>
    <d v="2020-06-11T00:00:00"/>
    <s v="W24-2020"/>
    <s v="Jun-2020"/>
    <d v="2020-06-24T00:00:00"/>
    <s v="W26-2020"/>
    <s v="Jun-2020"/>
    <d v="2020-08-04T00:00:00"/>
    <x v="67"/>
    <s v="Aug-2020"/>
    <d v="2020-09-15T00:00:00"/>
    <x v="73"/>
    <s v="Sep-2020"/>
    <s v="MW"/>
    <d v="2020-07-16T00:00:00"/>
    <m/>
    <n v="516060548002"/>
    <n v="6.6"/>
    <m/>
    <d v="2020-07-07T00:00:00"/>
    <m/>
    <d v="2020-06-24T00:00:00"/>
    <d v="2020-09-15T00:00:00"/>
    <s v="W38-2020"/>
    <m/>
    <m/>
    <m/>
    <x v="2"/>
    <s v="21.RFI"/>
    <x v="13"/>
    <s v="15.09.20 : RFIN sent_x000a_14.09.20 : 10.09.20 : plan percepatan RFI Multiguna minggu ini_x000a_07.09.20 : 03.09.20 : 31.08.20 : 27.08.20 : 24.08.20 : PLN connection menunggu review add work PLN by Power eng XL (eskalasi isu besar daya PLN terkait isu BP vs Biaya Investasi PLN)_x000a_17.08.20 : 06.08.20 : proses PLN Connection, revisi plan RFI 20 Aug_x000a_23.07.20 : proses PLN Connection_x000a_09.07.20 : 29.06.20 : PLN Connection menunggu konfirmasi dari XL_x000a_29.06.20 : PLN connection menunggu konfirmasi dari XL_x000a_24.06.20 : email SRFI-N sent_x000a_22.06.20 : SRFI, wait confirmation XL for PLN connection_x000a_18.06.20 : 15.06.20 : SRFI actual_x000a_11.06.20 : 08.06.20 : tower erection on going_x000a_04.06.20 : 01.06.20 : tower erection on going_x000a_28.05.20 : prepare start erection_x000a_25.05.20 : 14.05.20 : 13.05.20 ; rebaring, mat angtem dan tower plan mos 14/5, plan cor 17/5, mat pagar me sdh ada di sby_x000a_08.05.20 : excavataion og_x000a_30.04.20 : bouwplank, proses perijinan_x000a_23.04.20 : 16.04.20 : 09.04.20 : proses perijinan, CME start after perijinan_x000a_02.04.20 : 25.03.20 : proses soiltest, collect legal doc_x000a_19.03.20 : IW clear, proses realisasi pembayaran IW, cek cellplan_x000a_11.03.20 : IW clear, proses realisasi pembayaran IW_x000a_28.02.20 : IW clear, proses review eskalasi sitac_x000a_26.02.20 : kand -8,0025833 113,21456, IW clear 16 kk, proses submit eskalasi sitac_x000a_20.02.20 : IW clear, proses eskalasi sitac_x000a_13.02.20 : IW on going_x000a_06.02.20 : kand A = validasi done, Candidate A RF TX OK_x000a_"/>
  </r>
  <r>
    <s v="KADEMANGAN_KADEMANGAN"/>
    <x v="12"/>
    <s v="TB"/>
    <n v="113.179439"/>
    <n v="-7.7835650000000003"/>
    <n v="40"/>
    <s v="0/100/290"/>
    <n v="2020"/>
    <x v="0"/>
    <s v="Jl. Murbai Blok Sepeni RT 003 RW 005 Ds. Kademangan, Kec. Kademangan, Kota Probolingg"/>
    <x v="0"/>
    <s v="JAW-JI-PBL-2915"/>
    <s v="KADEMANGAN_KADEMANGAN"/>
    <x v="0"/>
    <x v="0"/>
    <x v="0"/>
    <s v="JATIM"/>
    <s v="Jawa Timur"/>
    <s v="KOTA PROBOLINGGO"/>
    <n v="6614369"/>
    <d v="2020-01-13T00:00:00"/>
    <m/>
    <n v="388"/>
    <x v="0"/>
    <d v="2020-06-11T00:00:00"/>
    <s v="W24-2020"/>
    <s v="Jun-2020"/>
    <d v="2020-06-30T00:00:00"/>
    <s v="W27-2020"/>
    <s v="Jun-2020"/>
    <d v="2021-02-06T00:00:00"/>
    <x v="53"/>
    <s v="Feb-2021"/>
    <d v="2021-02-06T00:00:00"/>
    <x v="50"/>
    <s v="Feb-2021"/>
    <s v="FO (Change to MW as temp solution)"/>
    <d v="2021-01-18T00:00:00"/>
    <m/>
    <n v="513562155020"/>
    <n v="6.6"/>
    <m/>
    <d v="2020-07-07T00:00:00"/>
    <m/>
    <d v="2020-06-30T00:00:00"/>
    <d v="2021-02-04T00:00:00"/>
    <s v="W06-2021"/>
    <m/>
    <m/>
    <m/>
    <x v="2"/>
    <s v="21.RFI"/>
    <x v="13"/>
    <s v="26.01.21 : BP paid, need perluasan jaringan -&gt; penambahan 3 tiang_x000a_21.01.21 : PSB released, PLN connection OG_x000a_23.07.20 : 09.07.20 : PLN Connection menunggu konfirmasi dari XL_x000a_30.06.20 : email SRFI-N sent_x000a_29.06.20 : PLN Connection menunggu konfirmasi dari XL_x000a_29.06.20 : 22.06.20 : SRFI, wait confirmation XL for PLN connection_x000a_18.06.20 : 15.06.20 : SRFI actual_x000a_11.06.20 : 08.06.20 : tower erection on going_x000a_04.06.20 : 01.06.20 : tower erection on going_x000a_28.05.20 : prepare start erection_x000a_25.05.20 : 14.05.20 : 08.05.20 : 30.04.20 : proses design/bouwplank dan apply perijinan_x000a_23.04.20 : 16.04.20 : designpack dan bouwplank, proses perijinan_x000a_09.04.20 : on going soiltest, collecting berkas legal untuk apply perijinan_x000a_02.04.20 : 25.03.20 : renego BAN LL tetap di harga awal , resubit Capex, proses review eskalasi sitac_x000a_19.03.20 : 11.03.20 : 28.02.20 : kand A =  IW clear, proses review eskalasi sitac_x000a_26.02.20 : kand A = IW Clear 14 kk/done signed 11 kk), proses submit eskalasi sitac_x000a_20.02.20 : kand A = IW On going_x000a_13.02.20 : kand A = TNP review_x000a_06.02.20 : kand A = validasi done, Candidate A RF TX OK_x000a_"/>
  </r>
  <r>
    <s v="DARUSSALAM MERAL"/>
    <x v="12"/>
    <s v="TB"/>
    <n v="103.37188999999999"/>
    <n v="1.0431999999999999"/>
    <n v="35"/>
    <s v="30/100/240"/>
    <n v="2020"/>
    <x v="0"/>
    <s v=" Jl.Paya Sunan RT.03 RW.01 Kelurahan Darussalam Kecamatan Meral Barat Kab. Karimun Prov. Kepulauan RiauKelurahan DarussalamKecamatan Meral Barat"/>
    <x v="0"/>
    <s v="SUM-KR-TBK-0585"/>
    <s v="MERAL KOTA_KARIMUN"/>
    <x v="1"/>
    <x v="0"/>
    <x v="1"/>
    <s v="SUMBAGTENG"/>
    <s v="Kep. Bangka Belitung"/>
    <s v="KAB. KARIMUN"/>
    <n v="6614812"/>
    <d v="2020-07-01T00:00:00"/>
    <m/>
    <n v="38"/>
    <x v="1"/>
    <d v="2020-07-31T00:00:00"/>
    <s v="W31-2020"/>
    <s v="Jul-2020"/>
    <d v="2020-07-30T00:00:00"/>
    <s v="W31-2020"/>
    <s v="Jul-2020"/>
    <d v="2020-07-30T00:00:00"/>
    <x v="50"/>
    <s v="Jul-2020"/>
    <d v="2020-08-10T00:00:00"/>
    <x v="17"/>
    <s v="Aug-2020"/>
    <s v="MW"/>
    <d v="2020-07-21T00:00:00"/>
    <m/>
    <n v="183051480507"/>
    <n v="6.6"/>
    <m/>
    <d v="2020-07-06T00:00:00"/>
    <m/>
    <m/>
    <d v="2020-08-08T00:00:00"/>
    <s v="W32-2020"/>
    <m/>
    <m/>
    <m/>
    <x v="2"/>
    <s v="21.RFI"/>
    <x v="13"/>
    <s v="08.08.20 : RFIN sent _x000a_06.08.20 : 04.08.20 : actual RFI, collecting doc RFIN_x000a_03.08.20 : 30.07.20 : proses SLO PLN_x000a_27.07.20 : proses PLN connection, nomor register belum release dr PLN_x000a_23.07.20 : 22.07.20 : SRFI actual, collecting doc SRFIN_x000a_20.07.20 : Pondasi BTS,Material ME on delivery_x000a_09.07.20 : STO, CME preparation_x000a_01.07.20 : SPK release"/>
  </r>
  <r>
    <s v="RAWAPITU"/>
    <x v="12"/>
    <s v="SMI"/>
    <n v="105.57098999999999"/>
    <n v="-4.2999299999999998"/>
    <n v="60"/>
    <s v="80/190/270"/>
    <n v="2020"/>
    <x v="0"/>
    <s v="RAWAPITU SP2 RT 015/RK 006, DESA BATANG HARI, KECAMATAN RAWAPITU"/>
    <x v="0"/>
    <s v="SUM-LA-MGL-0990"/>
    <s v="GUNUNG TAPA"/>
    <x v="1"/>
    <x v="0"/>
    <x v="1"/>
    <s v="LAMPUNG"/>
    <s v="Lampung"/>
    <s v="KAB. TULANGBAWANG"/>
    <n v="6614811"/>
    <d v="2020-07-01T00:00:00"/>
    <m/>
    <n v="36"/>
    <x v="1"/>
    <d v="2020-07-31T00:00:00"/>
    <s v="W31-2020"/>
    <s v="Jul-2020"/>
    <d v="2020-07-30T00:00:00"/>
    <s v="W31-2020"/>
    <s v="Jul-2020"/>
    <d v="2020-07-30T00:00:00"/>
    <x v="50"/>
    <s v="Jul-2020"/>
    <d v="2020-08-07T00:00:00"/>
    <x v="75"/>
    <s v="Aug-2020"/>
    <s v="MW"/>
    <d v="2020-07-21T00:00:00"/>
    <m/>
    <n v="173301814825"/>
    <n v="6.6"/>
    <m/>
    <d v="2020-07-06T00:00:00"/>
    <m/>
    <m/>
    <d v="2020-08-06T00:00:00"/>
    <s v="W32-2020"/>
    <m/>
    <d v="2020-08-31T00:00:00"/>
    <m/>
    <x v="2"/>
    <s v="21.RFI"/>
    <x v="13"/>
    <s v="06.08.20 : RFI actual, RFIN sent _x000a_23.07.20 : SRFI actual, collecting doc RFIN dan on going proses PLN connection_x000a_16.07.20 : plan start CME hari ini, material ME grounding tray dan mounting on delivery_x000a_13.07.20 : delivery material, plan start CME Jumat 17 jul_x000a_09.07.20 : STO, CME preparation_x000a_01.07.20 : SPK release"/>
  </r>
  <r>
    <s v="POLRES SUNGAI LIAT"/>
    <x v="12"/>
    <s v="TB"/>
    <n v="106.10635000000001"/>
    <n v="-1.8726"/>
    <n v="40"/>
    <s v="40/110/300"/>
    <n v="2020"/>
    <x v="0"/>
    <s v="Jl. A. Yani, RT 003, Lingkungan Samratulangi, Kel. Sri menanti, Kec. Sungai liat, Kab. Bangka, Prov Bangka Belitung."/>
    <x v="0"/>
    <s v="SUM-BB-SGL-0514"/>
    <s v="SRI MENANTI_BANGKA"/>
    <x v="1"/>
    <x v="0"/>
    <x v="1"/>
    <s v="SUMBAGSEL"/>
    <s v="Kep. Bangka Belitung"/>
    <s v="KAB. BANGKA"/>
    <n v="6614812"/>
    <d v="2020-07-01T00:00:00"/>
    <m/>
    <n v="216"/>
    <x v="0"/>
    <d v="2020-07-31T00:00:00"/>
    <s v="W31-2020"/>
    <s v="Jul-2020"/>
    <d v="2019-07-30T00:00:00"/>
    <s v="W31-2019"/>
    <s v="Jul-2019"/>
    <d v="2020-12-30T00:00:00"/>
    <x v="58"/>
    <s v="Dec-2020"/>
    <d v="2021-02-06T00:00:00"/>
    <x v="50"/>
    <s v="Feb-2021"/>
    <s v="FO (Change to MW as temp solution)"/>
    <d v="2020-12-10T00:00:00"/>
    <m/>
    <n v="161100640121"/>
    <n v="6.6"/>
    <m/>
    <d v="2020-07-06T00:00:00"/>
    <m/>
    <d v="2020-07-27T00:00:00"/>
    <d v="2021-02-02T00:00:00"/>
    <s v="W06-2021"/>
    <m/>
    <m/>
    <m/>
    <x v="2"/>
    <s v="21.RFI"/>
    <x v="13"/>
    <s v="21.01.21 : eskalasi approval daya PLN 10.6 kVA, under review Power Eng XL_x000a_07.01.21 : FO access RFS plan on W4 Jan confirmed by PM FO _x000a_28.12.20 : 21.12.20 : 17.12.20 : PLN connection process_x000a_10.12.20 : MOS, FO civil preparation_x000a_03.08.20 : 27.07.20 : RFIN sent _x000a_4.07.20 : PONDASI RBS DONE, ME OG, PLAN SRFI 28 JUL_x000a_23.07.20 : RBS foundation done, delivery material ME tray grounding mounting, plan on site jumat 24 jul 20_x000a_16.07.20 : 13.07.20 : delivery material, plan start CME Jumat 17 jul_x000a_09.07.20 : STO, CME preparation_x000a_01.07.20 : SPK release"/>
  </r>
  <r>
    <s v="MARSINU-Tmlsubang"/>
    <x v="12"/>
    <s v="SKP"/>
    <n v="107.76612"/>
    <n v="-6.5487000000000002"/>
    <n v="40"/>
    <s v="20/140/230"/>
    <n v="2020"/>
    <x v="0"/>
    <s v="Jl. Kp. Sugahegar Rt.63/17, Kel. Sukamela, Kec. Subang, Kab. Subang, Jawa Barat_x000a_"/>
    <x v="0"/>
    <s v="JAW-JB-SNG-3898"/>
    <s v="SUKAMELANG_SUBANG"/>
    <x v="1"/>
    <x v="0"/>
    <x v="2"/>
    <s v="JABAR"/>
    <s v="Jawa Barat"/>
    <s v="KAB. SUBANG"/>
    <n v="6614809"/>
    <d v="2020-07-01T00:00:00"/>
    <m/>
    <n v="209"/>
    <x v="0"/>
    <d v="2020-07-31T00:00:00"/>
    <s v="W31-2020"/>
    <s v="Jul-2020"/>
    <d v="2020-07-30T00:00:00"/>
    <s v="W31-2020"/>
    <s v="Jul-2020"/>
    <d v="2021-02-06T00:00:00"/>
    <x v="53"/>
    <s v="Feb-2021"/>
    <d v="2021-02-06T00:00:00"/>
    <x v="50"/>
    <s v="Feb-2021"/>
    <s v="FO (Change to MW as temp solution)"/>
    <d v="2021-01-18T00:00:00"/>
    <m/>
    <s v="534254107148"/>
    <s v="6.6"/>
    <m/>
    <d v="2020-07-06T00:00:00"/>
    <m/>
    <d v="2020-07-16T00:00:00"/>
    <d v="2021-01-26T00:00:00"/>
    <s v="W05-2021"/>
    <m/>
    <m/>
    <m/>
    <x v="2"/>
    <s v="21.RFI"/>
    <x v="13"/>
    <s v="21.01.21 : PSB released, PLN connection OG_x000a_03.08.20 : 27.07.20 : 23.07.20 : 20.07.20 : 16.07.20 : SRFI N sent, PLN Connection di proses setelah ada konfirmasi dari XL_x000a_13.07.20 : on going RBS foundation_x000a_09.07.20 : STO, CME preparation_x000a_01.07.20 : SPK release"/>
  </r>
  <r>
    <s v="JL. RAHARJA EX SC-ME0073C"/>
    <x v="12"/>
    <s v="TB"/>
    <n v="98.618139999999997"/>
    <n v="3.54643"/>
    <n v="35"/>
    <s v="30/120/250"/>
    <n v="2020"/>
    <x v="0"/>
    <s v="JL.RAHARJA, KEL.TANJUNG SELAMAT, KEC.MEDAN TUNTUNGAN, KOTA MEDAN"/>
    <x v="0"/>
    <s v="SUM-SU-MDN-2183"/>
    <s v="TANJUNG SELAMAT_MEDAN"/>
    <x v="1"/>
    <x v="0"/>
    <x v="1"/>
    <s v="SUMBAGUT"/>
    <s v="Sumatera Utara"/>
    <s v="KOTA MEDAN"/>
    <n v="6614812"/>
    <d v="2020-07-01T00:00:00"/>
    <m/>
    <n v="255"/>
    <x v="0"/>
    <d v="2020-07-31T00:00:00"/>
    <s v="W31-2020"/>
    <s v="Jul-2020"/>
    <d v="2020-07-30T00:00:00"/>
    <s v="W31-2020"/>
    <s v="Jul-2020"/>
    <d v="2021-02-20T00:00:00"/>
    <x v="71"/>
    <s v="Feb-2021"/>
    <d v="2021-03-12T00:00:00"/>
    <x v="48"/>
    <s v="Mar-2021"/>
    <s v="FO (Change to MW as temp solution)"/>
    <d v="2021-01-18T00:00:00"/>
    <m/>
    <n v="129060088298"/>
    <n v="6.6"/>
    <m/>
    <d v="2020-07-06T00:00:00"/>
    <m/>
    <d v="2020-08-12T00:00:00"/>
    <d v="2021-03-13T00:00:00"/>
    <s v="W11-2021"/>
    <m/>
    <m/>
    <m/>
    <x v="2"/>
    <s v="21.RFI"/>
    <x v="13"/>
    <s v="25.02.21 : BP paid, OG penggantian trafo dan tiang, plan connect W1 Mar_x000a_18.02.21 : Trafo overblast, revise RFI plan W2 Mar_x000a_ 13.08.20 : SRFIN sent_x000a_30.07.20 : Pondasi done_x000a_27.07.20 : 23.07.20 : Comcase, proses penyelesaian issue_x000a_13.07.20 : 09.07.20 : STO, CME preparation_x000a_01.07.20 : SPK release"/>
  </r>
  <r>
    <s v="SP_TG_JNGR"/>
    <x v="12"/>
    <s v="SMI"/>
    <n v="97.826172"/>
    <n v="3.4427989999999999"/>
    <n v="50"/>
    <s v="70/110/310"/>
    <n v="2020"/>
    <x v="0"/>
    <s v="DESA BIAK MULI, KEC BAMBEL, KAB ACEH TENGGARA, NANGGRO ACEH DARUSALAM"/>
    <x v="0"/>
    <s v="SUM-AC-KTN-0376"/>
    <s v="KUTA CINGKAM I"/>
    <x v="1"/>
    <x v="0"/>
    <x v="1"/>
    <s v="SUMBAGUT"/>
    <s v="Aceh"/>
    <s v="ACEH TENGGARA"/>
    <n v="6614796"/>
    <d v="2020-06-26T00:00:00"/>
    <m/>
    <n v="62"/>
    <x v="2"/>
    <d v="2020-07-26T00:00:00"/>
    <s v="W31-2020"/>
    <s v="Jul-2020"/>
    <d v="2020-07-25T00:00:00"/>
    <s v="W30-2020"/>
    <s v="Jul-2020"/>
    <d v="2020-07-31T00:00:00"/>
    <x v="50"/>
    <s v="Jul-2020"/>
    <d v="2020-08-28T00:00:00"/>
    <x v="72"/>
    <s v="Aug-2020"/>
    <s v="MW"/>
    <d v="2020-07-16T00:00:00"/>
    <m/>
    <s v="113340191977"/>
    <n v="6.6"/>
    <m/>
    <d v="2020-07-03T00:00:00"/>
    <m/>
    <d v="2020-08-08T00:00:00"/>
    <d v="2020-08-27T00:00:00"/>
    <s v="W35-2020"/>
    <m/>
    <m/>
    <m/>
    <x v="2"/>
    <s v="21.RFI"/>
    <x v="13"/>
    <s v="27.08.20 : RFIN sent_x000a_27.08.20 : RFI actual 26 Aug 20, collecting doc RFIN_x000a_24.08.20 : rev plan RFI 28 AUg_x000a_18.08.20 : proses PLN connection, plan RFI 20 aug 20_x000a_08.08.20 : email SRFI-N sent_x000a_03.08.20 : 30.07.20 : SRFI actual, plan submit SRFIN hari ini atau besok_x000a_27.07.20 : comcase, proses penyelesaian issue_x000a_23.07.20 : on going RBS foundation_x000a_13.07.20 : 09.07.20 : STO, CME preparation_x000a_02.07.20 : under review power_x000a_29.06.20 : ERM on going_x000a_26.06.20 : SPK Release 26 jun 20"/>
  </r>
  <r>
    <s v="BALIGE 1"/>
    <x v="12"/>
    <s v="TB"/>
    <n v="99.073453000000001"/>
    <n v="2.3480539999999999"/>
    <n v="40"/>
    <s v="80/180/240"/>
    <n v="2020"/>
    <x v="0"/>
    <s v="Desa Lumban Bulbul, Kec. Balige, Kab. Toba Samosir, Prov. Sumatera Utara "/>
    <x v="0"/>
    <s v="SUM-SU-BLG-2130"/>
    <s v="BALIGE LUMBAN BULBUL"/>
    <x v="1"/>
    <x v="0"/>
    <x v="1"/>
    <s v="SUMBAGUT"/>
    <s v="Sumatera Utara"/>
    <s v="TOBA SAMOSIR"/>
    <n v="6614798"/>
    <d v="2020-06-26T00:00:00"/>
    <m/>
    <n v="41"/>
    <x v="1"/>
    <d v="2020-07-26T00:00:00"/>
    <s v="W31-2020"/>
    <s v="Jul-2020"/>
    <d v="2020-07-25T00:00:00"/>
    <s v="W30-2020"/>
    <s v="Jul-2020"/>
    <d v="2020-07-31T00:00:00"/>
    <x v="50"/>
    <s v="Jul-2020"/>
    <d v="2020-08-08T00:00:00"/>
    <x v="75"/>
    <s v="Aug-2020"/>
    <s v="MW"/>
    <d v="2020-07-16T00:00:00"/>
    <m/>
    <n v="123110353714"/>
    <n v="6.6"/>
    <m/>
    <d v="2020-07-03T00:00:00"/>
    <m/>
    <m/>
    <d v="2020-08-06T00:00:00"/>
    <s v="W32-2020"/>
    <m/>
    <m/>
    <m/>
    <x v="2"/>
    <s v="21.RFI"/>
    <x v="13"/>
    <s v="06.08.20 : RFIN sent _x000a_30.07.20 : SRFI actual, plan submit RFIN hari ini atau besok_x000a_23.07.20 : on going RBS foundation_x000a_13.07.20 : 09.07.20 : STO, CME preparation_x000a_02.07.20 : under review power_x000a_29.06.20 : ERM on going_x000a_26.06.20 : SPK Release 26 jun 20"/>
  </r>
  <r>
    <s v="KARANGSARI"/>
    <x v="12"/>
    <s v="SMI"/>
    <n v="114.215279"/>
    <n v="-8.3370270000000009"/>
    <n v="50"/>
    <s v="90/210/330"/>
    <n v="2020"/>
    <x v="0"/>
    <s v="Desa Parijatah Kulon Kecamatan Srono, Kab Banyuwangi"/>
    <x v="0"/>
    <s v="JAW-JI-BYW-4131"/>
    <s v="SRONO PARIJATAH KULON"/>
    <x v="1"/>
    <x v="0"/>
    <x v="0"/>
    <s v="JATIM"/>
    <s v="Jawa Timur"/>
    <s v="BANYUWANGI"/>
    <n v="6614792"/>
    <d v="2020-06-26T00:00:00"/>
    <m/>
    <n v="223"/>
    <x v="0"/>
    <d v="2020-07-26T00:00:00"/>
    <s v="W31-2020"/>
    <s v="Jul-2020"/>
    <d v="2020-07-25T00:00:00"/>
    <s v="W30-2020"/>
    <s v="Jul-2020"/>
    <d v="2021-02-06T00:00:00"/>
    <x v="53"/>
    <s v="Feb-2021"/>
    <d v="2021-02-06T00:00:00"/>
    <x v="50"/>
    <s v="Feb-2021"/>
    <s v="FO (Change to MW as temp solution)"/>
    <d v="2021-01-18T00:00:00"/>
    <m/>
    <n v="516711456525"/>
    <n v="6.6"/>
    <m/>
    <d v="2020-07-03T00:00:00"/>
    <m/>
    <d v="2020-08-14T00:00:00"/>
    <d v="2021-02-04T00:00:00"/>
    <s v="W06-2021"/>
    <m/>
    <m/>
    <m/>
    <x v="2"/>
    <s v="21.RFI"/>
    <x v="13"/>
    <s v="26.01.21 : BP paid_x000a_21.01.21 : PSB released, PLN connection OG_x000a_14.08.20 : email SRFI-N sent_x000a_23.07.20 : SRFI actual, collecting doc SRFIN, PLN connection proses menunggu konfirmasi dari XL_x000a_13.07.20 : 09.07.20 : BTS foundation on going_x000a_08.07.20 : CME preparation_x000a_02.07.20 : under review Civil Huawei_x000a_29.06.20 : ERM on going_x000a_26.06.20 : SPK Release 26 jun 20"/>
  </r>
  <r>
    <s v="HCPTSS-212362"/>
    <x v="12"/>
    <s v="TB"/>
    <n v="119.938"/>
    <n v="-3.96611"/>
    <n v="50"/>
    <s v="5/90/180"/>
    <n v="2020"/>
    <x v="0"/>
    <s v="Jl. Poros Belawa Dusun Siduntung Desa Ongkoe Kec. Belawa Kab. Wajo"/>
    <x v="0"/>
    <s v="SUL-SN-SKG-1354"/>
    <s v="ONGKOE BELAWA"/>
    <x v="1"/>
    <x v="0"/>
    <x v="0"/>
    <s v="SULAWESI"/>
    <s v="Sulawesi Selatan"/>
    <s v="WAJO"/>
    <n v="6614794"/>
    <d v="2020-06-26T00:00:00"/>
    <m/>
    <n v="221"/>
    <x v="0"/>
    <d v="2020-07-26T00:00:00"/>
    <s v="W31-2020"/>
    <s v="Jul-2020"/>
    <d v="2020-07-25T00:00:00"/>
    <s v="W30-2020"/>
    <s v="Jul-2020"/>
    <d v="2021-02-06T00:00:00"/>
    <x v="53"/>
    <s v="Feb-2021"/>
    <d v="2021-02-06T00:00:00"/>
    <x v="50"/>
    <s v="Feb-2021"/>
    <s v="FO (Change to MW as temp solution)"/>
    <d v="2021-01-18T00:00:00"/>
    <m/>
    <n v="322400380627"/>
    <n v="6.6"/>
    <m/>
    <d v="2020-07-03T00:00:00"/>
    <m/>
    <d v="2020-08-05T00:00:00"/>
    <d v="2021-02-02T00:00:00"/>
    <s v="W06-2021"/>
    <m/>
    <m/>
    <m/>
    <x v="2"/>
    <s v="21.RFI"/>
    <x v="13"/>
    <s v="21.01.21 : PSB released, plan PLN connect W2 Feb_x000a_21.01.21 : PSB released, proses register PLN_x000a_05.08.20 : email SRFI-N sent_x000a_06.08.20 : 27.07.20 : SRFI actual, collecting doc SRFIN, PLN connection menunggu konfirmasi XL (FO readiness XL)_x000a_23.07.20 : BTS foundation done, material on delivery_x000a_20.07.20 : RBS pondasi done, plan SRFI 25.07.2020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r>
  <r>
    <s v="SMP NEGERI 4 SIBULUE"/>
    <x v="12"/>
    <s v="TB"/>
    <n v="120.395"/>
    <n v="-4.65801"/>
    <n v="50"/>
    <s v="50/130/215"/>
    <n v="2020"/>
    <x v="0"/>
    <s v="Jl. Hombes, RT. 03 RW.03 Dusun Kajuara, Desa Pakkasalo, Kec. Sibulue, Kab. BoneKec. sibulue, Kab. Bone"/>
    <x v="0"/>
    <s v="SUL-SN-WTP-1344"/>
    <s v="PAKKASALOSIBULUE"/>
    <x v="1"/>
    <x v="0"/>
    <x v="0"/>
    <s v="SULAWESI"/>
    <s v="Sulawesi Barat"/>
    <s v="BONE"/>
    <n v="6614794"/>
    <d v="2020-06-26T00:00:00"/>
    <m/>
    <n v="234"/>
    <x v="0"/>
    <d v="2020-07-26T00:00:00"/>
    <s v="W31-2020"/>
    <s v="Jul-2020"/>
    <d v="2020-07-25T00:00:00"/>
    <s v="W30-2020"/>
    <s v="Jul-2020"/>
    <d v="2021-02-06T00:00:00"/>
    <x v="53"/>
    <s v="Feb-2021"/>
    <d v="2021-02-12T00:00:00"/>
    <x v="60"/>
    <s v="Feb-2021"/>
    <s v="FO (Change to MW as temp solution)"/>
    <d v="2021-01-18T00:00:00"/>
    <m/>
    <s v="MULTIGUNA"/>
    <m/>
    <m/>
    <d v="2020-07-02T00:00:00"/>
    <m/>
    <d v="2020-08-05T00:00:00"/>
    <d v="2021-02-15T00:00:00"/>
    <s v="W08-2021"/>
    <m/>
    <m/>
    <m/>
    <x v="2"/>
    <s v="21.RFI"/>
    <x v="13"/>
    <s v="15.02.21 : RFI (PLN Permanent), prepare RFIN_x000a_04.02.21 : PSB revisi released, PLN connection OG_x000a_26.01.21 : waiting PSB revisi daya 7.7 kVA_x000a_21.01.21 : PSB released, PLN connection OG_x000a_21.01.21 : PSB released, proses connect PLN_x000a_05.08.20 : email SRFI-N sent_x000a_06.08.20 - 29.07.20 : SRFI actual, collecting doc SRFIN, PLN connection menunggu konfirmasi XL (FO readiness XL)_x000a_27.07.20 : ME on going_x000a_23.07.20 : BTS foundation done, material on  port Makasar_x000a_20.07.20 : bts pondasi done, proses delivery material. Plan MOS 30.07.2020, akan dilakukan percepatan karena target SRFI 25 jun_x000a_16.07.20 : finishing BTS foundation, plan on site material ME grounding Tray Mounting minggu depan 22 jul 20_x000a_13.07.20 : BTS foundation OG, material on delivery_x000a_09.07.20 : CME preparation_x000a_06.07.20 : 02.07.20 : under review power_x000a_29.06.20 : ERM on going_x000a_26.06.20 : SPK Release 26 jun 20"/>
  </r>
  <r>
    <s v="TANJUNG RAJA_ENIM"/>
    <x v="12"/>
    <s v="TB"/>
    <n v="103.798412"/>
    <n v="-3.704434"/>
    <n v="50"/>
    <s v="190/260/340"/>
    <n v="2020"/>
    <x v="0"/>
    <s v="Dusun I RT. 001/001 Desa Tanjung Raja Kec. Muara Enim Kab. Muara Enim Prov. Sumatera Selatan"/>
    <x v="0"/>
    <s v="SUM-SS-MRE-1215"/>
    <s v="TANJUNG RAJA_ENIM"/>
    <x v="0"/>
    <x v="0"/>
    <x v="1"/>
    <s v="SUMBAGSEL"/>
    <s v="Kep. Bangka Belitung"/>
    <s v="Kab. Muara Enim"/>
    <n v="6614554"/>
    <d v="2020-03-13T00:00:00"/>
    <m/>
    <n v="174"/>
    <x v="0"/>
    <d v="2020-08-10T00:00:00"/>
    <s v="W33-2020"/>
    <s v="Aug-2020"/>
    <d v="2020-07-31T00:00:00"/>
    <s v="W31-2020"/>
    <s v="Jul-2020"/>
    <d v="2020-07-31T00:00:00"/>
    <x v="50"/>
    <s v="Jul-2020"/>
    <d v="2020-09-05T00:00:00"/>
    <x v="70"/>
    <s v="Sep-2020"/>
    <s v="MW"/>
    <d v="2020-06-24T00:00:00"/>
    <m/>
    <n v="147100635880"/>
    <n v="6.6"/>
    <m/>
    <d v="2020-07-01T00:00:00"/>
    <m/>
    <d v="2020-07-14T00:00:00"/>
    <d v="2020-09-03T00:00:00"/>
    <s v="W36-2020"/>
    <m/>
    <d v="2020-09-21T00:00:00"/>
    <m/>
    <x v="2"/>
    <s v="21.RFI"/>
    <x v="13"/>
    <s v="03.09.20 : RFIN sent_x000a_03.09.20 : RFI actual, collecting doc RFIN_x000a_31.08.20 : issue kwh di muara enim,  info manager PLN rayon  KWH meter sudah ready,tapi masih menunggu antrian utk instalasi, saat ini di muara enim ada 300an pelanggan 3phase yg antri dipasang.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4.07.20 : email SRFI-N sent_x000a_13.07.20 : SRFI_x000a_09.07.20 : Sk PLN release 7 jul, proses PLN connection_x000a_06.07.20 : tower erection_x000a_02.07.20 : curingtime_x000a_29.06.20 : rebarring on going_x000a_25.06.20 : excavation_x000a_22.06.20 : [MIM/Risk RFI Jun] plan RFI 10 jul_x000a_22.06.20 : 18.06.20 : Rekom done, proses perijinan, plan start CME minggu depan_x000a_15.06.20 : on going proses rekom dan realisasi IW, plan senin 15/06/2020_x000a_11.06.20 : on going proses rekom dan realisasi IW_x000a_08.06.20 : on going proses rekom_x000a_04.06.20 : 01.06.20 : rekom, team prepare rapid test_x000a_28.05.20 : proses rekom on going_x000a_25.05.20 : 14.05.20 : 08.05.20 : 30.04.20 : 23.04.20 : 16.04.20 : plan Senin 20 Apr, eskalasi done dan start rekom_x000a_09.04.20 : IW clear, proses submit eskalasi sitac_x000a_02.04.20 : iw on going_x000a_20.03.20 : Hunting_x000a_"/>
  </r>
  <r>
    <s v="SINAR OGAN_ATAS"/>
    <x v="12"/>
    <s v="TB"/>
    <n v="105.03400600000001"/>
    <n v="-4.7805350000000004"/>
    <n v="50"/>
    <s v="140/230/330"/>
    <n v="2020"/>
    <x v="0"/>
    <s v="Bumi Jaya RT. 002/002, Desa Bumi Jaya, Kec. Abung Timur, Kab. Lampung Utara,  Prov. Lampung."/>
    <x v="0"/>
    <s v="SUM-LA-KTB-1117"/>
    <s v="SINAR OGAN_ATAS"/>
    <x v="0"/>
    <x v="0"/>
    <x v="1"/>
    <s v="LAMPUNG"/>
    <s v="Lampung"/>
    <s v="KAB. LAMPUNG UTARA"/>
    <n v="6614479"/>
    <d v="2020-02-13T00:00:00"/>
    <m/>
    <n v="268"/>
    <x v="0"/>
    <d v="2020-07-12T00:00:00"/>
    <s v="W29-2020"/>
    <s v="Jul-2020"/>
    <d v="2020-06-30T00:00:00"/>
    <s v="W27-2020"/>
    <s v="Jun-2020"/>
    <d v="2020-07-21T00:00:00"/>
    <x v="65"/>
    <s v="Jul-2020"/>
    <d v="2020-11-17T00:00:00"/>
    <x v="61"/>
    <s v="Nov-2020"/>
    <s v="MW"/>
    <d v="2020-06-24T00:00:00"/>
    <m/>
    <n v="173001419781"/>
    <n v="6.6"/>
    <m/>
    <d v="2020-07-01T00:00:00"/>
    <m/>
    <d v="2020-07-01T00:00:00"/>
    <d v="2020-11-07T00:00:00"/>
    <s v="W45-2020"/>
    <m/>
    <m/>
    <m/>
    <x v="2"/>
    <s v="21.RFI"/>
    <x v="13"/>
    <s v="12.11.20 : RFIN sent 7 Nov_x000a_09.11.20 : 05.11.20 : 02.11.20 : 29.10.20 :26.10.20 : aktual RFI, proses penyusunan doc RFIN_x000a_22.10.20 : proses penyambungan PLN, target connect 23 Oct_x000a_19.10.20 : 15.10.20 : 12.10.20 : update dari PLN untuk stock KWH meter tahap selanjutnya pengiriman minggu ini dan proses tera minggu depan, plan connect PLN max 23 oct 20_x000a_05.10.20 : masih isu stock KWH meter, plan KWH meter ready minggu ini_x000a_01.10.20 : masih isu stock KWH meter dan info dari UIW PLN Lampung ketersediaan material KWH meter masih menunggu antrian uji material dan mulai pengiriman material awal oktober secara bertahap. revisi plan RFI 10 oct_x000a_28.09.20 : 24.09.20 : 21.09.20 : isu stock KWH meter, revisi plan connect PLN 30 sep 20_x000a_17.09.20 : 14.09.20 : isu stock material KWH meter rayon Kota Bumi Lampung sesuai SJ PLN 10 sep 20, re-plan RFI 18 Sep 20_x000a_07.09.20 : 03.09.20 : 31.08.20 : perluasan jaringan done, issue kwh meter, plan RFI minggu ini_x000a_27.08.20 : 24.08.20 : proses perluasan jaringan PLN, rev plan RFI 30 Aug, plan percepatan di 28 Aug_x000a_13.08.20 : proses koordinasi/nego ke PLN_x000a_06.08.20 : isu perluasan jaringan (BP&lt;Biaya investasi PLN) sehingga masuk daftar tunggu atau permohonan sambungan daya &gt; 6.6 kVA_x000a_13.07.20 : 09.07.20 : Sk PLN release 7 jul sehingga plan RFI revisi jadi 21 jul (SK PLN date + 14D), proses PLN connection_x000a_06.07.20 : 02.07.20 : waiting SK PLN release from XL_x000a_01.07.20 : email SRFI-N sent_x000a_29.06.20 : SRFI, collecting doc SRFIN_x000a_25.06.20 : ME on going, plan SRFI 27 jun_x000a_22.06.20 : 18.06.20 : erection on going_x000a_15.06.20 : curingtime, plan start erection_x000a_11.06.20 : pouring concrete foundation_x000a_04.06.20 : CME preparation, wait perijinan_x000a_01.06.20 : 28.05.20 : 25.05.20 : CME preparation, wait perijinan_x000a_14.05.20 : proses perijinan, start CME preparation_x000a_08.05.20 : 30.04.20 : 23.04.20 : 16.04.20 : start rekom, paralel approval eskalasi sitac_x000a_09.04.20 : IW clear, proses submit eskalasi sitac _x000a_02.04.20 : 25.03.20 : IW clear, proses nego dan review sitac_x000a_19.03.20 : IW clear, proses eskalasi sitac_x000a_11.03.20 : IW on going_x000a_20.02.20 : on going survey, hunting_x000a_13.02.20 : SPK released"/>
  </r>
  <r>
    <s v="SEDYOMULYO"/>
    <x v="12"/>
    <s v="TB"/>
    <n v="105.03913"/>
    <n v="-3.6565799999999999"/>
    <n v="50"/>
    <s v="0/120/240"/>
    <n v="2020"/>
    <x v="0"/>
    <s v="Sedyo Mulyo, RT. 007 RW. 003, Desa Sedyo Mulyo, Kecamatan Mesuji Raya, Kabupaten Ogan Komering Ilir, Provinsi Sumatera Selatan."/>
    <x v="0"/>
    <s v="SUM-SS-KAG-1203"/>
    <s v="SEDYOMULYO"/>
    <x v="0"/>
    <x v="0"/>
    <x v="1"/>
    <s v="SUMBAGSEL"/>
    <s v="Sumatera Selatan"/>
    <s v="KAB. OGAN KOMERING I"/>
    <n v="6614479"/>
    <d v="2020-02-13T00:00:00"/>
    <m/>
    <n v="201"/>
    <x v="0"/>
    <d v="2020-07-12T00:00:00"/>
    <s v="W29-2020"/>
    <s v="Jul-2020"/>
    <d v="2020-07-31T00:00:00"/>
    <s v="W31-2020"/>
    <s v="Jul-2020"/>
    <d v="2020-07-31T00:00:00"/>
    <x v="50"/>
    <s v="Jul-2020"/>
    <d v="2020-08-31T00:00:00"/>
    <x v="70"/>
    <s v="Aug-2020"/>
    <s v="MW"/>
    <d v="2020-06-24T00:00:00"/>
    <m/>
    <n v="149300087909"/>
    <n v="6.6"/>
    <m/>
    <d v="2020-07-01T00:00:00"/>
    <m/>
    <d v="2020-07-13T00:00:00"/>
    <d v="2020-09-01T00:00:00"/>
    <s v="W36-2020"/>
    <m/>
    <d v="2020-09-12T00:00:00"/>
    <m/>
    <x v="2"/>
    <s v="21.RFI"/>
    <x v="13"/>
    <s v="01.09.20 : RFIN sent_x000a_31.08.20 : RFI actual, collecting doc RFIN_x000a_27.08.20 : 24.08.20 : proses perluasan jaringan PLN, rev plan RFI 30 Aug, plan percepatan di 28 Aug_x000a_13.08.20 : proses koordinasi/nego ke PLN_x000a_06.08.20 : isu perluasan jaringan (BP&lt;Biaya investasi PLN) sehingga masuk daftar tunggu atau permohonan sambungan daya &gt; 6.6 kVA_x000a_03.08.20 : proses PLN connection_x000a_13.07.20 : email SRFI-N sent_x000a_09.07.20 : Sk PLN release 7 jul, proses PLN connection_x000a_06.07.20 : tower erection, waiting SK PLN release from XL_x000a_02.07.20 : curingtime_x000a_29.06.20 : 25.06.20 : rebarring_x000a_22.06.20 : [MIM/Risk RFI Jun] start excavation,plan RFI 15 jul_x000a_22.06.20 : 18.06.20 : prepare galian, CME ny start, proses perijinan_x000a_15.06.20 : soiltest done, APD ongoing_x000a_11.06.20 : rekom done, plan besok soiltest_x000a_08.06.20 : on going proses rekom_x000a_04.06.20 : 01.06.20 : rekom, team prepare rapid test_x000a_28.05.20 : 25.05.20 : rekom on going_x000a_14.05.20 : 08.05.20 : 30.04.20 : 23.04.20 : 16.04.20 : plan Senin 20 Apr, eskalasi done dan start rekom_x000a_09.04.20 : IW clear, proses submit eskalasi sitac_x000a_02.04.20 : 25.03.20 : IW on going, plan iw clear 29/3_x000a_19.03.20 : IW on going, plan iw clear sabtu 21/3_x000a_11.03.20 : IW on going_x000a_20.02.20 : on going survey, hunting_x000a_13.02.20 : SPK released"/>
  </r>
  <r>
    <s v="KEDUNGBOTO"/>
    <x v="12"/>
    <s v="SMI"/>
    <n v="112.17831"/>
    <n v="-7.5143199999999997"/>
    <n v="50"/>
    <s v="90/210/330"/>
    <n v="2020"/>
    <x v="0"/>
    <s v="DSN. BALONG SARI RT/RW 02/01 JOMBANGDS. BALONGSARI KEC. MAGALUH,"/>
    <x v="0"/>
    <s v="JAW-JI-JBG-4151"/>
    <s v="MEGALUH BALONGSARI"/>
    <x v="1"/>
    <x v="0"/>
    <x v="0"/>
    <s v="JATIM"/>
    <s v="Jawa Timur"/>
    <s v="JOMBANG"/>
    <n v="6614792"/>
    <d v="2020-06-26T00:00:00"/>
    <m/>
    <n v="229"/>
    <x v="0"/>
    <d v="2020-07-26T00:00:00"/>
    <s v="W31-2020"/>
    <s v="Jul-2020"/>
    <d v="2020-07-25T00:00:00"/>
    <s v="W30-2020"/>
    <s v="Jul-2020"/>
    <d v="2021-02-06T00:00:00"/>
    <x v="53"/>
    <s v="Feb-2021"/>
    <d v="2021-02-13T00:00:00"/>
    <x v="60"/>
    <s v="Feb-2021"/>
    <s v="FO (Change to MW as temp solution)"/>
    <d v="2021-01-18T00:00:00"/>
    <m/>
    <n v="514531725092"/>
    <n v="6.6"/>
    <m/>
    <d v="2020-06-30T00:00:00"/>
    <m/>
    <d v="2020-08-14T00:00:00"/>
    <d v="2021-02-10T00:00:00"/>
    <s v="W07-2021"/>
    <m/>
    <m/>
    <m/>
    <x v="2"/>
    <s v="21.RFI"/>
    <x v="13"/>
    <s v="26.01.21 : survey PLN done, proses pengajuan BPUJL_x000a_21.01.21 : PSB released, PLN connection OG_x000a_14.08.20 : email SRFI-N sent_x000a_23.07.20 : SRFI actual, collecting doc SRFIN, PLN connection proses menunggu konfirmasi dari XL_x000a_13.07.20 : 09.07.20 : BTS foundation on going_x000a_06.07.20 : preparation_x000a_02.07.20 : Go CME_x000a_29.06.20 : ERM on going_x000a_26.06.20 : SPK Release 26 jun 20"/>
  </r>
  <r>
    <s v="DS. DOLOK GEDE EX DS TRACAL (SPLIT BULUBRANGSI_2)"/>
    <x v="12"/>
    <s v="TB"/>
    <n v="111.70559"/>
    <n v="-7.2493999999999996"/>
    <n v="50"/>
    <s v="90/210/330"/>
    <n v="2020"/>
    <x v="0"/>
    <s v="Dsn Kuluhan RT.13/RW.04 Desa Dolok GedeKecamatan Tambak Rejo"/>
    <x v="0"/>
    <s v="JAW-JI-BJN-4272"/>
    <s v="TAMBAKREJO DOLOKGEDE"/>
    <x v="1"/>
    <x v="0"/>
    <x v="0"/>
    <s v="JATIM"/>
    <s v="Jawa Timur"/>
    <s v="BOJONEGORO"/>
    <n v="6614794"/>
    <d v="2020-06-26T00:00:00"/>
    <m/>
    <n v="227"/>
    <x v="0"/>
    <d v="2020-07-26T00:00:00"/>
    <s v="W31-2020"/>
    <s v="Jul-2020"/>
    <d v="2020-07-25T00:00:00"/>
    <s v="W30-2020"/>
    <s v="Jul-2020"/>
    <d v="2021-02-06T00:00:00"/>
    <x v="53"/>
    <s v="Feb-2021"/>
    <d v="2021-02-13T00:00:00"/>
    <x v="60"/>
    <s v="Feb-2021"/>
    <s v="FO (Change to MW as temp solution)"/>
    <d v="2021-01-18T00:00:00"/>
    <m/>
    <n v="518050968326"/>
    <n v="6.6"/>
    <m/>
    <d v="2020-06-30T00:00:00"/>
    <m/>
    <d v="2020-08-14T00:00:00"/>
    <d v="2021-02-08T00:00:00"/>
    <s v="W07-2021"/>
    <m/>
    <m/>
    <m/>
    <x v="2"/>
    <s v="21.RFI"/>
    <x v="13"/>
    <s v="26.01.21 : survey done, proses pengajuan BPUJL_x000a_21.01.21 : PSB released, PLN connection OG_x000a_14.08.20 : email SRFI-N sent_x000a_06.08.20 : 23.07.20 : SRFI actual, collecting doc SRFIN, PLN connection proses menunggu konfirmasi dari XL (FO readiness XL)_x000a_13.07.20 : 09.07.20 : BTS foundation on going_x000a_06.07.20 : preparation_x000a_02.07.20 : Go CME_x000a_29.06.20 : ERM on going_x000a_26.06.20 : SPK Release 26 jun 20"/>
  </r>
  <r>
    <s v="MANGGALUNG"/>
    <x v="12"/>
    <s v="TB"/>
    <n v="119.6162068"/>
    <n v="-4.6126707290000004"/>
    <n v="50"/>
    <s v="0/120/300"/>
    <n v="2020"/>
    <x v="0"/>
    <s v="Kampung Baru RT.012/RW.006, Desa Manggalung, Kec.Mandalle, Kab.Pangkep, Prop. Sul Sel"/>
    <x v="0"/>
    <s v="SUL-SN-PKJ-1256"/>
    <s v="MANGGALUNG"/>
    <x v="0"/>
    <x v="0"/>
    <x v="0"/>
    <s v="SULAWESI"/>
    <s v="Kep. Bangka Belitung"/>
    <s v="KAB. PANGKAJENE DAN"/>
    <n v="6614554"/>
    <d v="2020-03-13T00:00:00"/>
    <m/>
    <n v="116"/>
    <x v="3"/>
    <d v="2020-08-10T00:00:00"/>
    <s v="W33-2020"/>
    <s v="Aug-2020"/>
    <d v="2020-06-25T00:00:00"/>
    <s v="W26-2020"/>
    <s v="Jun-2020"/>
    <d v="2020-06-30T00:00:00"/>
    <x v="70"/>
    <s v="Jun-2020"/>
    <d v="2020-07-06T00:00:00"/>
    <x v="81"/>
    <s v="Jul-2020"/>
    <s v="MW"/>
    <d v="2020-06-12T00:00:00"/>
    <m/>
    <n v="320400139759"/>
    <n v="6.6"/>
    <m/>
    <d v="2020-06-26T00:00:00"/>
    <m/>
    <m/>
    <d v="2020-07-07T00:00:00"/>
    <s v="W28-2020"/>
    <m/>
    <d v="2020-08-05T00:00:00"/>
    <m/>
    <x v="2"/>
    <s v="21.RFI"/>
    <x v="13"/>
    <s v="07.07.20 : RFIN sent _x000a_06.07.20 : 02.07.20 : RFI ACTUAL, plan submit RFIN 6 jul_x000a_29.06.20 : proses PLN connection_x000a_25.06.20 : SRFI, collecting doc RFIN, proses PLN connection_x000a_22.06.20 : Install Fence &amp; Yard OG, ME OG. Paralel fu for PLN Permanent. Plan RFI BTS for ON Air on 30 June 2020_x000a_18.06.20 : 17.06.20 : Go RFI, PSB PLN release, Painting Tower OG. Backfill OG, parael Foundation Fence OG and install Pole fence OG_x000a_15.06.20 : Painting Tower OG. Backfill OG, parael Foundation Fence OG and install Pole fence OG_x000a_11.06.20 : Erection OG (90 %). Backfill OG, paralel Foundation Fence OG and install Pole fence OG._x000a_08.06.20 : erection on going_x000a_04.06.20 :  Erector Team OS, Sortir Mat OG, Plan Start Erection on 04 june 2020. Plan SRFI XL on 22 June 2020_x000a_01.06.20 : curingtime_x000a_29.05.20 : pouring concrete tower foundation_x000a_28.05.20 : rebarring done_x000a_21.05.20 : Rebaring OG._x000a_18.05.20 : rebarring, delivery material tower_x000a_14.05.20 : excavation done, on going lantai kerja_x000a_08.05.20 : 06.05.20 : Kandidat A, RFL, Prepare Join Survey PTSP Before RFC_x000a_30.04.20 : bouwplank, rekom camat done_x000a_23.04.20 : bouwplank_x000a_16.04.20 : 09.04.20 : Kandidat A, Proses Rekom Lurah, SST 52_x000a_02.04.20 : 25.03.20 :  IW on going_x000a_"/>
  </r>
  <r>
    <s v="TANRA TUO"/>
    <x v="12"/>
    <s v="TB"/>
    <n v="119.60204899999999"/>
    <n v="-3.7421709999999999"/>
    <n v="50"/>
    <s v="50/180/270"/>
    <n v="2020"/>
    <x v="0"/>
    <s v="Dusun Cempa Dao RT.02, Desa Tanra Tuo, Kec. Cempa, Kab. Pinrang, Propinsi Sulawesi Selatan._x000a_"/>
    <x v="0"/>
    <s v="SUL-SN-PIN-1283"/>
    <s v="TANRA TUO"/>
    <x v="0"/>
    <x v="0"/>
    <x v="0"/>
    <s v="SULAWESI"/>
    <s v="Kep. Bangka Belitung"/>
    <s v="KAB. PINRANG"/>
    <n v="6614554"/>
    <d v="2020-03-13T00:00:00"/>
    <m/>
    <n v="115"/>
    <x v="3"/>
    <d v="2020-08-10T00:00:00"/>
    <s v="W33-2020"/>
    <s v="Aug-2020"/>
    <d v="2020-06-25T00:00:00"/>
    <s v="W26-2020"/>
    <s v="Jun-2020"/>
    <d v="2020-06-30T00:00:00"/>
    <x v="70"/>
    <s v="Jun-2020"/>
    <d v="2020-07-06T00:00:00"/>
    <x v="81"/>
    <s v="Jul-2020"/>
    <s v="MW"/>
    <d v="2020-06-12T00:00:00"/>
    <m/>
    <n v="324300205817"/>
    <n v="6.6"/>
    <m/>
    <d v="2020-06-26T00:00:00"/>
    <m/>
    <d v="2020-06-15T00:00:00"/>
    <d v="2020-07-06T00:00:00"/>
    <s v="W28-2020"/>
    <m/>
    <d v="2020-07-17T00:00:00"/>
    <m/>
    <x v="2"/>
    <s v="21.RFI"/>
    <x v="13"/>
    <s v="06.07.20 : RFIN sent _x000a_02.07.20 : RFI ACTUAL hari ini, plan submit RFIN 4 jul_x000a_29.06.20 : PSB Register done. PLN Survey 25 jun, plan RFI BTS for ON Air on 30 June 2020._x000a_22.06.20 : PSB Register to PLN. Plan RFI BTS for ON Air on 30 June 2020_x000a_18.06.20 : proses PLN connection_x000a_17.06.20 : Go RFI, PSB PLN release_x000a_15.06.20 : SRFIN sent_x000a_11.06.20 : collecting doc SRFIN_x000a_08.06.20 : plan SRFI hari ini_x000a_04.06.20 : Fence &amp; Yard OG. PLan SRFI on 11 June 2020._x000a_01.06.20 : 28.05.20 : erection done, on going tower painting_x000a_21.05.20 : 19.05.20 : erection 50%_x000a_14.05.20 : pouring done, curring time_x000a_08.05.20 : rebaring OG. Plan SRFI on 11 June 2020._x000a_30.04.20 : Kandidat B, RFC Done, Submit STO Waiting Dokumentasi Bowplank_x000a_23.04.20 : bouwplank_x000a_16.04.20 : 09.04.20 : Kandidat B, Proses Rekom Lurah, SST 52_x000a_02.04.20 : 25.03.20 : IW on going_x000a_"/>
  </r>
  <r>
    <s v="NGARINGAN GANDUSARI TBG"/>
    <x v="12"/>
    <s v="TB"/>
    <n v="112.30963"/>
    <n v="-8.0189699999999995"/>
    <n v="50"/>
    <s v="90/210/330"/>
    <n v="2020"/>
    <x v="0"/>
    <s v="dsn. Sukosari, RT.01 RW.01, ds. ngusri, kel.gadungan, kec.gandusari, kec. blitar"/>
    <x v="0"/>
    <s v="JAW-JI-KNR-4275"/>
    <s v="GANDUSARI GADUNGAN"/>
    <x v="1"/>
    <x v="0"/>
    <x v="0"/>
    <s v="JATIM"/>
    <s v="Jawa Timur"/>
    <s v="BLITAR"/>
    <n v="6614780"/>
    <d v="2020-06-24T00:00:00"/>
    <m/>
    <n v="33"/>
    <x v="1"/>
    <d v="2020-07-24T00:00:00"/>
    <s v="W30-2020"/>
    <s v="Jul-2020"/>
    <d v="2020-07-23T00:00:00"/>
    <s v="W30-2020"/>
    <s v="Jul-2020"/>
    <d v="2020-07-30T00:00:00"/>
    <x v="50"/>
    <s v="Jul-2020"/>
    <d v="2020-07-30T00:00:00"/>
    <x v="76"/>
    <s v="Jul-2020"/>
    <s v="MW"/>
    <d v="2020-07-16T00:00:00"/>
    <m/>
    <n v="514080956700"/>
    <n v="6.6"/>
    <m/>
    <d v="2020-06-25T00:00:00"/>
    <m/>
    <m/>
    <d v="2020-07-27T00:00:00"/>
    <s v="W31-2020"/>
    <m/>
    <m/>
    <m/>
    <x v="2"/>
    <s v="21.RFI"/>
    <x v="13"/>
    <s v="27.07.20 : RFIN sent _x000a_23.07.20 : SRFI actual, collecting doc SRFIN, proses PLN_x000a_16.07.20 : 13.07.20 : 09.07.20 : BTS foundation on going_x000a_06.07.20 : preparation_x000a_02.07.20 : Go CME_x000a_29.06.20 : ERM on going_x000a_24.06.20 : SPK Release 24 jun 20"/>
  </r>
  <r>
    <s v="KRISIK"/>
    <x v="12"/>
    <s v="SKP"/>
    <n v="112.36185"/>
    <n v="-7.96929"/>
    <n v="50"/>
    <s v="90/210/330"/>
    <n v="2020"/>
    <x v="0"/>
    <s v="Jl. Krisik Ngantang, dsn. Wonorejo, RT/RW 02/01, Desa Krisik, Kec. Gandusari, Kab. Blitar"/>
    <x v="0"/>
    <s v="JAW-JI-KNR-4277"/>
    <s v="GANDUSARI KRISIK"/>
    <x v="1"/>
    <x v="0"/>
    <x v="0"/>
    <s v="JATIM"/>
    <s v="Jawa Timur"/>
    <s v="BLITAR"/>
    <n v="6614782"/>
    <d v="2020-06-24T00:00:00"/>
    <m/>
    <n v="30"/>
    <x v="4"/>
    <d v="2020-07-24T00:00:00"/>
    <s v="W30-2020"/>
    <s v="Jul-2020"/>
    <d v="2020-07-23T00:00:00"/>
    <s v="W30-2020"/>
    <s v="Jul-2020"/>
    <d v="2020-07-30T00:00:00"/>
    <x v="50"/>
    <s v="Jul-2020"/>
    <d v="2020-07-30T00:00:00"/>
    <x v="76"/>
    <s v="Jul-2020"/>
    <s v="MW"/>
    <d v="2020-07-16T00:00:00"/>
    <m/>
    <n v="514080956696"/>
    <n v="6.6"/>
    <m/>
    <d v="2020-06-25T00:00:00"/>
    <m/>
    <m/>
    <d v="2020-07-24T00:00:00"/>
    <s v="W30-2020"/>
    <m/>
    <m/>
    <m/>
    <x v="2"/>
    <s v="21.RFI"/>
    <x v="13"/>
    <s v="24.07.20 : RFIN sent _x000a_23.07.20 : SRFI actual, collecting doc SRFIN, proses PLN_x000a_16.07.20 : 13.07.20 : 09.07.20 : BTS foundation on going_x000a_06.07.20 : preparation_x000a_02.07.20 : Go CME_x000a_29.06.20 : ERM on going_x000a_24.06.20 : SPK Release 24 jun 20"/>
  </r>
  <r>
    <s v="TLOGOREJO TBG"/>
    <x v="12"/>
    <s v="TB"/>
    <n v="112.496696"/>
    <n v="-8.2076069999999994"/>
    <n v="50"/>
    <s v="90/210/330"/>
    <n v="2020"/>
    <x v="0"/>
    <s v="Jalan Puring, dusun dadapan, RT.15 RW.04, Desa Tlogorejo, Kec. Pagak, Kab. Malang"/>
    <x v="0"/>
    <s v="JAW-JI-KPN-4375"/>
    <s v="PAGAK TLOGOREJO"/>
    <x v="1"/>
    <x v="0"/>
    <x v="0"/>
    <s v="JATIM"/>
    <s v="Jawa Timur"/>
    <s v="MALANG"/>
    <n v="6614780"/>
    <d v="2020-06-24T00:00:00"/>
    <m/>
    <n v="30"/>
    <x v="4"/>
    <d v="2020-07-24T00:00:00"/>
    <s v="W30-2020"/>
    <s v="Jul-2020"/>
    <d v="2020-07-23T00:00:00"/>
    <s v="W30-2020"/>
    <s v="Jul-2020"/>
    <d v="2020-07-30T00:00:00"/>
    <x v="50"/>
    <s v="Jul-2020"/>
    <d v="2020-07-30T00:00:00"/>
    <x v="76"/>
    <s v="Jul-2020"/>
    <s v="MW"/>
    <d v="2020-07-16T00:00:00"/>
    <m/>
    <n v="513051670073"/>
    <n v="6.6"/>
    <m/>
    <d v="2020-06-25T00:00:00"/>
    <m/>
    <m/>
    <d v="2020-07-24T00:00:00"/>
    <s v="W30-2020"/>
    <m/>
    <m/>
    <m/>
    <x v="2"/>
    <s v="21.RFI"/>
    <x v="13"/>
    <s v="24.07.20 : RFIN sent _x000a_23.07.20 : SRFI actual, collecting doc SRFIN, proses PLN_x000a_16.07.20 : 13.07.20 : 09.07.20 : BTS foundation on going_x000a_06.07.20 : preparation _x000a_02.07.20 : Go CME_x000a_29.06.20 : ERM on going_x000a_24.06.20 : SPK Release 24 jun 20"/>
  </r>
  <r>
    <s v="NGROTO"/>
    <x v="12"/>
    <s v="TB"/>
    <n v="112.454829"/>
    <n v="-7.8583100000000004"/>
    <n v="50"/>
    <s v="20/90/280"/>
    <n v="2020"/>
    <x v="0"/>
    <s v="Ds. PUJON KIDUL, Kec. PUJON, MALANG-JAWA TIMUR"/>
    <x v="0"/>
    <s v="JAW-JI-KPN-4346"/>
    <s v="PUJON_PUJONKIDUL"/>
    <x v="1"/>
    <x v="0"/>
    <x v="0"/>
    <s v="JATIM"/>
    <s v="Jawa Timur"/>
    <s v="KAB. MALANG"/>
    <n v="6614780"/>
    <d v="2020-06-24T00:00:00"/>
    <m/>
    <n v="30"/>
    <x v="4"/>
    <d v="2020-07-24T00:00:00"/>
    <s v="W30-2020"/>
    <s v="Jul-2020"/>
    <d v="2020-07-23T00:00:00"/>
    <s v="W30-2020"/>
    <s v="Jul-2020"/>
    <d v="2020-07-30T00:00:00"/>
    <x v="50"/>
    <s v="Jul-2020"/>
    <d v="2020-07-30T00:00:00"/>
    <x v="76"/>
    <s v="Jul-2020"/>
    <s v="MW"/>
    <d v="2020-07-16T00:00:00"/>
    <m/>
    <n v="513031011212"/>
    <n v="6.6"/>
    <m/>
    <d v="2020-06-25T00:00:00"/>
    <m/>
    <m/>
    <d v="2020-07-24T00:00:00"/>
    <s v="W30-2020"/>
    <m/>
    <m/>
    <m/>
    <x v="2"/>
    <s v="21.RFI"/>
    <x v="13"/>
    <s v="24.07.20 : RFIN sent _x000a_23.07.20 : SRFI actual, collecting doc SRFIN, proses PLN_x000a_16.07.20 : 13.07.20 : 09.07.20 : BTS foundation on going_x000a_06.07.20 : preparation_x000a_02.07.20 : Go CME_x000a_29.06.20 : ERM on going_x000a_24.06.20 : SPK Release 24 jun 20"/>
  </r>
  <r>
    <s v="BUMIREJO KESAMBEN TBG"/>
    <x v="12"/>
    <s v="TB"/>
    <n v="112.41817"/>
    <n v="-8.0869400000000002"/>
    <n v="50"/>
    <s v="90/210/330"/>
    <n v="2020"/>
    <x v="0"/>
    <s v="Sumberbendo RT 004 RW 03, Ds bumirejo, Kec Kesamben, Kab Blitar"/>
    <x v="0"/>
    <s v="JAW-JI-KNR-4278"/>
    <s v="SELOREJO BANJARSARI"/>
    <x v="1"/>
    <x v="0"/>
    <x v="0"/>
    <s v="JATIM"/>
    <s v="Jawa Timur"/>
    <s v="BLITAR"/>
    <n v="6614780"/>
    <d v="2020-06-24T00:00:00"/>
    <m/>
    <n v="30"/>
    <x v="4"/>
    <d v="2020-07-24T00:00:00"/>
    <s v="W30-2020"/>
    <s v="Jul-2020"/>
    <d v="2020-07-23T00:00:00"/>
    <s v="W30-2020"/>
    <s v="Jul-2020"/>
    <d v="2020-07-30T00:00:00"/>
    <x v="50"/>
    <s v="Jul-2020"/>
    <d v="2020-07-30T00:00:00"/>
    <x v="76"/>
    <s v="Jul-2020"/>
    <s v="MW"/>
    <d v="2020-07-16T00:00:00"/>
    <m/>
    <n v="513100309989"/>
    <n v="6.6"/>
    <m/>
    <d v="2020-06-25T00:00:00"/>
    <m/>
    <m/>
    <d v="2020-07-24T00:00:00"/>
    <s v="W30-2020"/>
    <m/>
    <m/>
    <m/>
    <x v="2"/>
    <s v="21.RFI"/>
    <x v="13"/>
    <s v="24.07.20 : RFIN sent _x000a_23.07.20 : SRFI actual, collecting doc SRFIN, proses PLN_x000a_16.07.20 : 13.07.20 : 09.07.20 : BTS foundation on going_x000a_06.07.20 : preparation_x000a_02.07.20 : Go CME_x000a_29.06.20 : ERM on going_x000a_24.06.20 : SPK Release 24 jun 20"/>
  </r>
  <r>
    <s v="ARGASUNYA CIREBON"/>
    <x v="12"/>
    <s v="TB"/>
    <n v="108.547349"/>
    <n v="-6.7881499999999999"/>
    <n v="30"/>
    <s v="20/210/300"/>
    <n v="2020"/>
    <x v="0"/>
    <s v="Benda Kebon Kelapa Lebak Ngok, RT 001 RW.011, Kelurahan Argasunya, Kec. Harjamukti, Kota Cirebon"/>
    <x v="0"/>
    <s v="JAW-JB-CBN-3843"/>
    <s v="ARGASUNYA"/>
    <x v="0"/>
    <x v="0"/>
    <x v="2"/>
    <s v="JABAR"/>
    <s v="Jawa Barat"/>
    <s v="KOTA CIREBON"/>
    <n v="6614369"/>
    <d v="2020-01-13T00:00:00"/>
    <m/>
    <n v="220"/>
    <x v="0"/>
    <d v="2020-06-11T00:00:00"/>
    <s v="W24-2020"/>
    <s v="Jun-2020"/>
    <d v="2020-05-15T00:00:00"/>
    <s v="W20-2020"/>
    <s v="May-2020"/>
    <d v="2020-07-03T00:00:00"/>
    <x v="70"/>
    <s v="Jul-2020"/>
    <d v="2020-08-19T00:00:00"/>
    <x v="78"/>
    <s v="Aug-2020"/>
    <s v="MW"/>
    <d v="2020-06-15T00:00:00"/>
    <m/>
    <s v="533113458609"/>
    <s v="6.6"/>
    <m/>
    <d v="2020-06-23T00:00:00"/>
    <m/>
    <d v="2020-07-15T00:00:00"/>
    <d v="2020-08-20T00:00:00"/>
    <s v="W34-2020"/>
    <m/>
    <m/>
    <m/>
    <x v="2"/>
    <s v="21.RFI"/>
    <x v="13"/>
    <s v="20.08.20 : RFIN sent (MULTIGUNA) plan PLN permanent 1 sept_x000a_17.08.20 : actual RFI dengan connect PLN Multiguna, collecting doc RFIN, plan submit RFIN 19 Aug_x000a_10.08.20 : 27.07.20 : 23.07.20 : PLN connection masih terkendala isu stock kwh meter kosong_x000a_16.07.20 : 15.07.20 :  email SRFI-N sent_x000a_13.07.20 : PLN connection masih terkendala isu stock kwh meter kosong_x000a_09.07.20 : plan PLN connect 20 jul 20, isu stock kwh meter kosong_x000a_06.07.20 : 02.07.20 : 29.06.20 : 22.06.20 : 18.06.20 : proses PLN connection_x000a_17.06.20 : Go RFI, PSB PLN release_x000a_15.06.20 : Soft RFI_x000a_11.06.20 : ME &amp; Grounding on going_x000a_08.06.20 : cat tower Og, pondsi BTS og, pagar OG_x000a_04.06.20 : cat tower Og, pondsi BTS og, pagar OG_x000a_01.06.20 : 28.05.20 : 25.05.20 : erection on going_x000a_21.05.20 : 15.05.20 : curing time_x000a_14.05.20 : rebarring_x000a_08.05.20 : 30.04.20 : galian pondasi_x000a_23.04.20 : 16.04.20 : 09.04.20 : CME start after proses perijinan_x000a_06.04.20 : isu proses rekom KKOP_x000a_02.04.20 : RFC, proses perijinan, prepare for start CME, tower 52m_x000a_25.03.20 : proses rekom untuk penurunan ketinggian_x000a_19.03.20 : area cirebon, menunggu suket camat 19 mar dan rekom BPM PTSP release untuk start CME_x000a_11.03.20 : Rekom done, RFC, proses perijinan_x000a_20.02.20 : IW clear_x000a_13.02.20 : TNP review_x000a_06.02.20 : Kand A = Rehunting, Candidate A RF NOK_x000a_29.01.20 : kand A = submit 108°32'51.99&quot;E -  6°47'11.30&quot;S SST42"/>
  </r>
  <r>
    <s v="ARGASUNYA_BARAT"/>
    <x v="12"/>
    <s v="TB"/>
    <n v="108.534612"/>
    <n v="-6.768205"/>
    <n v="30"/>
    <s v="60/130/330"/>
    <n v="2020"/>
    <x v="0"/>
    <s v="Cibogo  Kendung Mendeng, RT.04 RW.03, Kelurahan Argasunya, Kecamatan Harjamukti"/>
    <x v="0"/>
    <s v="JAW-JB-CBN-3842"/>
    <s v="ARGASUNYA_BARAT"/>
    <x v="0"/>
    <x v="0"/>
    <x v="2"/>
    <s v="JABAR"/>
    <s v="Jawa Barat"/>
    <s v="KOTA CIREBON"/>
    <n v="6614369"/>
    <d v="2020-01-13T00:00:00"/>
    <m/>
    <n v="220"/>
    <x v="0"/>
    <d v="2020-06-11T00:00:00"/>
    <s v="W24-2020"/>
    <s v="Jun-2020"/>
    <d v="2020-05-15T00:00:00"/>
    <s v="W20-2020"/>
    <s v="May-2020"/>
    <d v="2020-07-03T00:00:00"/>
    <x v="70"/>
    <s v="Jul-2020"/>
    <d v="2020-08-19T00:00:00"/>
    <x v="78"/>
    <s v="Aug-2020"/>
    <s v="MW"/>
    <d v="2020-06-15T00:00:00"/>
    <m/>
    <s v="533113468388"/>
    <s v="6.6"/>
    <m/>
    <d v="2020-06-23T00:00:00"/>
    <m/>
    <d v="2020-07-15T00:00:00"/>
    <d v="2020-08-20T00:00:00"/>
    <s v="W34-2020"/>
    <m/>
    <m/>
    <m/>
    <x v="2"/>
    <s v="21.RFI"/>
    <x v="13"/>
    <s v="20.08.20 : RFIN sent (MULTIGUNA) plan PLN permanent 1 sept_x000a_17.08.20 : actual RFI dengan Multiguna, collecting doc RFIN plan submit 19 Aug 20_x000a_13.08.20 : plan RFI 21 Aug_x000a_10.08.20 : 03.08.20 : 27.07.20 : 23.07.20 : PLN connection terkendala isu stock KWH meter kosong_x000a_16.07.20 : 15.07.20 :  email SRFI-N sent_x000a_13.07.20 : 09.07.20 : plan PLN connect 20 jul 20, masih terkendala isu stock kwh meter kosong_x000a_06.07.20 : proses PLN connection, isu stock KWH meter kosong_x000a_02.07.20 : 29.06.20 : 22.06.20 : 18.06.20 : proses PLN connection_x000a_17.06.20 : Go RFI, PSB PLN release_x000a_15.06.20 : Soft RFI_x000a_11.06.20 : ME &amp; Grounding on going_x000a_08.06.20 : Erection OG, pagar halaman OG_x000a_04.06.20 : 01.06.20 : erection on going_x000a_28.05.20 : 25.05.20 : curingtime_x000a_21.05.20 : excavation on going_x000a_14.05.20 : 08.05.20 : excavation og_x000a_30.04.20 : proses perijinan_x000a_23.04.20 : 16.04.20 : Iw clear, proses eskalasi sitac_x000a_09.04.20 : wait TNP review_x000a_03.04.20 : RND OK_x000a_02.04.20 : IW on going new candidate_x000a_25.03.20 : reject dok legal lahan_x000a_19.03.20 : IW clear_x000a_11.03.20 : IW on going_x000a_20.02.20 : Hunting_x000a_13.02.20 : Kand A = Rehunting_x000a_06.02.20 : Kand A = Rehunting"/>
  </r>
  <r>
    <s v="DAWAR_RANDEGAN"/>
    <x v="12"/>
    <s v="TB"/>
    <n v="112.477746"/>
    <n v="-7.3261880000000001"/>
    <n v="50"/>
    <s v="0/90/270"/>
    <n v="2020"/>
    <x v="0"/>
    <s v="Dusun Sumberan Rt.002 Rw.002, Kel. Randegan, Kec. Dawar Blandong, Kab. Mojokerto"/>
    <x v="0"/>
    <s v="JAW-JI-MJK-4142"/>
    <s v="DAWAR_RANDEGAN"/>
    <x v="0"/>
    <x v="0"/>
    <x v="0"/>
    <s v="JATIM"/>
    <s v="Jawa Timur"/>
    <s v="KAB. MOJOKERTO"/>
    <n v="6614369"/>
    <d v="2020-01-13T00:00:00"/>
    <m/>
    <n v="241"/>
    <x v="0"/>
    <d v="2020-06-11T00:00:00"/>
    <s v="W24-2020"/>
    <s v="Jun-2020"/>
    <d v="2020-06-30T00:00:00"/>
    <s v="W27-2020"/>
    <s v="Jun-2020"/>
    <d v="2020-06-30T00:00:00"/>
    <x v="70"/>
    <s v="Jun-2020"/>
    <d v="2020-09-15T00:00:00"/>
    <x v="73"/>
    <s v="Sep-2020"/>
    <s v="MW"/>
    <d v="2020-06-12T00:00:00"/>
    <m/>
    <n v="511812242006"/>
    <n v="6.6"/>
    <m/>
    <d v="2020-06-19T00:00:00"/>
    <m/>
    <d v="2020-07-02T00:00:00"/>
    <d v="2020-09-10T00:00:00"/>
    <s v="W37-2020"/>
    <m/>
    <m/>
    <m/>
    <x v="2"/>
    <s v="21.RFI"/>
    <x v="13"/>
    <s v="10.09.20 : RFIN sent, RFI actual 9 sept dengan daya normal 6.6 kVA_x000a_07.09.20 : 03.09.20 : 31.08.20 : 27.08.20 : 24.08.20 : PLN connection menunggu review add work PLN by Power eng XL (eskalasi isu besar daya PLN terkait isu BP vs Biaya Investasi PLN)_x000a_17.08.20 : 06.08.20 : eskalasi isu besar daya PLN terkait isu BP vs Biaya Investasi PLN_x000a_23.07.20 : 22.07.20 :  PLN meminta daya menjadi 10,6kva _x000a_13.07.20 : 09.07.20 : proses PLN connection, terdapat perluasan jaringan penambahan 2 tiang, plan RFI 15 jul_x000a_02.07.20 : email SRFI-N sent, plan RFI 8 jul_x000a_29.06.20 : Proses PLN Connection_x000a_29.06.20 : 25.06.20 : SRFI, collecting doc RFIN_x000a_18.06.20 : PLN Connection need perluasan jaringan 3 gawang_x000a_17.06.20 : PSB PLN release_x000a_11.06.20 : 08.06.20 : tower erection on going_x000a_04.06.20 : 01.06.20 : tower erection on going_x000a_28.05.20 : prepare start erection_x000a_25.05.20 : 14.05.20 ; plan 14/4 cor borepile, besi ks MOS, pagar me plan mos 20/5_x000a_08.05.20 : bouwplank_x000a_30.04.20 : proses design/bouwplank dan apply perijinan_x000a_23.04.20 : 16.04.20 : collecting berkas legal untuk apply perijinan_x000a_09.04.20 : on going soiltest, collecting berkas legal untuk apply perijinan_x000a_02.04.20 : 25.03.20 : 19.03.20 : 11.03.20 : 28.02.20 : IW clear, proses review eskalasi sitac_x000a_26.02.20 : kand -7,3279167 112,47769, IW clear 21 kk, proses submit eskalasi sitac_x000a_20.02.20 : IW On going_x000a_13.02.20 : IW on going_x000a_06.02.20 : kand A = validasi done, Candidate A RF TX OK_x000a_"/>
  </r>
  <r>
    <s v="KAPONGAN_KESAMBIRAMPAK"/>
    <x v="12"/>
    <s v="TB"/>
    <n v="114.06377500000001"/>
    <n v="-7.6899540000000002"/>
    <n v="40"/>
    <s v="0/100/240"/>
    <n v="2020"/>
    <x v="0"/>
    <s v="KP.Sarse RT. 002 RW. 003 Desa Kesambirampak Kecamatan Kapongan Kabupaten Situbondo Provinsi Jawa Timur"/>
    <x v="0"/>
    <s v="JAW-JI-SIT-3803"/>
    <s v="KAPONGAN_KESAMBIRAMPAK"/>
    <x v="0"/>
    <x v="0"/>
    <x v="0"/>
    <s v="JATIM"/>
    <s v="Jawa Timur"/>
    <s v="KAB. SITUBONDO"/>
    <n v="6614369"/>
    <d v="2020-01-13T00:00:00"/>
    <m/>
    <n v="402"/>
    <x v="0"/>
    <d v="2020-06-11T00:00:00"/>
    <s v="W24-2020"/>
    <s v="Jun-2020"/>
    <d v="2020-08-14T00:00:00"/>
    <s v="W33-2020"/>
    <s v="Aug-2020"/>
    <d v="2021-02-06T00:00:00"/>
    <x v="53"/>
    <s v="Feb-2021"/>
    <d v="2021-02-20T00:00:00"/>
    <x v="46"/>
    <s v="Feb-2021"/>
    <s v="FO (Change to MW as temp solution)"/>
    <d v="2021-01-18T00:00:00"/>
    <m/>
    <n v="516500950850"/>
    <n v="10.6"/>
    <m/>
    <d v="2020-06-19T00:00:00"/>
    <m/>
    <d v="2020-07-10T00:00:00"/>
    <d v="2021-02-18T00:00:00"/>
    <s v="W08-2021"/>
    <m/>
    <m/>
    <m/>
    <x v="2"/>
    <s v="21.RFI"/>
    <x v="13"/>
    <s v="11.02.21 : PLN connection dengan daya 23 KVA, HO PLN diterima jika sudah downgrade 10.6 kVA, jaringan sudah ready_x000a_26.01.21 : BP paid, need perluasan jaringan_x000a_21.01.21 : PSB released, PLN connection OG_x000a_23.07.20 : 10.07.20 : email SRFI-N sent, PLN Connection menunggu konfirmasi dari XL_x000a_09.07.20 : PLN Connection menunggu konfirmasi dari XL_x000a_06.07.20 : SRFI actual, collecting doc RFIN_x000a_02.07.20 : 29.06.20 : erection og, pondari bts og, pondasi pagar og,_x000a_25.06.20 : erection on going_x000a_22.06.20 : curingtime &amp; backfilling_x000a_18.06.20 : rebarring done, plan cor 18/6_x000a_11.06.20 : excavation on going_x000a_08.06.20 : 04.06.20 : 01.06.20 : 28.05.20 : bouwplank, proses perijinan_x000a_25.05.20 : 14.05.20 ; plan start cme 16/5, gdl blm terbit_x000a_08.05.20 : bouwplank, proses perijinan_x000a_30.04.20 : bouwplank, proses perijinan_x000a_23.04.20 : 16.04.20 : designpack dan bouwplank, proses perijinan_x000a_09.04.20 : on going soiltest, collecting berkas legal untuk apply perijinan_x000a_02.04.20 : 25.03.20 : renego BAN LL tetap di harga awal , review eskalasi sitac_x000a_19.03.20 : 11.03.20 : IW clear, proses renego dan validasi biaya sitac_x000a_28.02.20 : 20.02.20 : IW on going, Sign IW kurang 1 kk dari 33 KK , _x000a_20.02.20 : IW On going_x000a_13.02.20 : IW on going_x000a_06.02.20 : kand A = validasi done, Candidate A RF TX OK_x000a_"/>
  </r>
  <r>
    <s v="TOGULUK_SUMENEP"/>
    <x v="12"/>
    <s v="TB"/>
    <n v="113.828057"/>
    <n v="-7.008343"/>
    <n v="40"/>
    <s v="90/180/250"/>
    <n v="2020"/>
    <x v="0"/>
    <s v="Dsn Batuan Barat, RT 03 RW 04, Desa Batuan, Kec Batuan, Kab Sumenep"/>
    <x v="0"/>
    <s v="JAW-JI-SMP-4112"/>
    <s v="Toguluk_Sumenep"/>
    <x v="0"/>
    <x v="0"/>
    <x v="0"/>
    <s v="JATIM"/>
    <s v="Jawa Timur"/>
    <s v="KAB. SUMENEP"/>
    <n v="6614369"/>
    <d v="2020-01-13T00:00:00"/>
    <m/>
    <n v="392"/>
    <x v="0"/>
    <d v="2020-06-11T00:00:00"/>
    <s v="W24-2020"/>
    <s v="Jun-2020"/>
    <d v="2020-05-27T00:00:00"/>
    <s v="W22-2020"/>
    <s v="May-2020"/>
    <d v="2021-02-06T00:00:00"/>
    <x v="53"/>
    <s v="Feb-2021"/>
    <d v="2021-02-13T00:00:00"/>
    <x v="60"/>
    <s v="Feb-2021"/>
    <s v="FO (Change to MW as temp solution)"/>
    <d v="2021-01-18T00:00:00"/>
    <m/>
    <n v="517101263634"/>
    <n v="6.6"/>
    <m/>
    <d v="2020-06-19T00:00:00"/>
    <m/>
    <d v="2020-05-27T00:00:00"/>
    <d v="2021-02-08T00:00:00"/>
    <s v="W07-2021"/>
    <m/>
    <m/>
    <m/>
    <x v="2"/>
    <s v="21.RFI"/>
    <x v="13"/>
    <s v="26.01.21 : BP Paid, waiting KWH stock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 (50% done), terkendala rocky soil_x000a_02.04.20 : on going excavation_x000a_25.03.20 : Proses perijinan_x000a_19.03.20 : 11.03.20 : proses soiltest, proses collect doc legal_x000a_28.02.20 : on going proses rekom l/c_x000a_27.02.20 : IW done, kand 07°00'31.96&quot;S 113°49'37.37&quot;E, 11 KK IW Done, Proses Collect Dokumen legal ._x000a_24.02.20 : IW done, Realisasi IW Done , collect legal sitac, soiltest done _x000a_20.02.20 : IW clear, proses realisasi IW dan penjadwalan soiltest_x000a_13.02.20 : IW on going_x000a_06.02.20 : Kand B = Candidate B Submit_x000a_"/>
  </r>
  <r>
    <s v="SUMUR BANDUNG"/>
    <x v="12"/>
    <s v="TB"/>
    <n v="107.42045400000001"/>
    <n v="-6.780373"/>
    <n v="40"/>
    <s v="0/120/240"/>
    <n v="2020"/>
    <x v="0"/>
    <s v="Kp. Cideupong Rt 02 Rw 06, Desa Sumur Bandung, Kecamatan Cipatat, Kabupaten Bandung Barat"/>
    <x v="0"/>
    <s v="JAW-JB-NPH-3691"/>
    <s v="SUMUR BANDUNG"/>
    <x v="0"/>
    <x v="0"/>
    <x v="2"/>
    <s v="JABAR"/>
    <s v="Jawa Barat"/>
    <s v="KAB. BANDUNG BARAT"/>
    <n v="6614396"/>
    <d v="2020-01-15T00:00:00"/>
    <m/>
    <n v="149"/>
    <x v="5"/>
    <d v="2020-06-13T00:00:00"/>
    <s v="W24-2020"/>
    <s v="Jun-2020"/>
    <d v="2020-04-27T00:00:00"/>
    <s v="W18-2020"/>
    <s v="Apr-2020"/>
    <d v="2020-06-04T00:00:00"/>
    <x v="72"/>
    <s v="Jun-2020"/>
    <d v="2020-06-08T00:00:00"/>
    <x v="82"/>
    <s v="Jun-2020"/>
    <s v="MW"/>
    <d v="2020-04-22T00:00:00"/>
    <m/>
    <s v="535852084042"/>
    <s v="6.6"/>
    <m/>
    <d v="2020-06-18T00:00:00"/>
    <m/>
    <d v="2020-05-14T00:00:00"/>
    <d v="2020-06-12T00:00:00"/>
    <s v="W24-2020"/>
    <m/>
    <d v="2020-08-09T00:00:00"/>
    <m/>
    <x v="2"/>
    <s v="21.RFI"/>
    <x v="13"/>
    <s v="12.06.20 : RFIN sent _x000a_08.06.20 : revisi plan RFI Senin 8 Jun 20_x000a_04.06.20 : penempatan pole kwh nya menunggu design retaining wall, sedang di usahakan minggu ini, plan 6 juni_x000a_01.06.20 : plan PLN connect 6 june_x000a_30.05.20 : plan RFI 4 june_x000a_28.05.20 : 14.05.20 : SRFIN sent_x000a_12.05.20 : SRFIN actual _x000a_08.05.20 : ME og_x000a_30.04.20 : erection on going_x000a_23.04.20 : 22.04.20 : rebarring, plan cor 25 Apr 20, plan RFI 15 May 20_x000a_22.04.20 : email konfirmasi RFI/request PLN Connection dari XL (Pak Bayu), request SK PLN ke XL_x000a_20.04.20 : bore pile done, excavation on going &amp; rebarring_x000a_16.04.20 : cor borepile 4 titik_x000a_09.04.20 : borepile OG (16 titik @9 m)_x000a_02.04.20 : 01.04.20 : on going galian, plan besok galian done, plan cor 6 April_x000a_25.03.20 : start galian_x000a_19.03.20 : plan besok survey KBB (pemkot kota bandung barat)_x000a_11.03.20 : Rekom done, RFC, proses perijinan_x000a_20.02.20 : rekom L/C_x000a_13.02.20 : IW on going_x000a_06.02.20 : kand B = validasi done, Candidate B_x000a_27.01.20 : kand B = RND OK 50 70/150/220 27Jan20 : Ok candidate B, tower 52_x000a_27.01.20 : kand B = submit -6.77997 107.42200_x000a_22.01.20 : kand A = RND Not ok candidate A, rehunting to : 107.422267, -6.779806_x000a_20.01.20 : Kand A = submit kand A di -6.780630° 107.420450°_x000a_17.01.20 : hasil assessment PDI done (email arief), proses input STIP 1 B2S"/>
  </r>
  <r>
    <s v="TALANGO_POTERAN"/>
    <x v="12"/>
    <s v="TB"/>
    <n v="114.05377"/>
    <n v="-7.0891409999999997"/>
    <n v="50"/>
    <s v="0/150/220"/>
    <n v="2020"/>
    <x v="0"/>
    <s v="Jalan Raya Poteran Timur Dusun Andun RT.001 RW. 011 Desa Poteran Kecamatan Talango Kabupaten Sumenep"/>
    <x v="0"/>
    <s v="JAW-JI-SMP-4118"/>
    <s v="TALANGO_POTERAN"/>
    <x v="0"/>
    <x v="0"/>
    <x v="0"/>
    <s v="JATIM"/>
    <s v="Jawa Timur"/>
    <s v="KAB. SUMENEP"/>
    <n v="6614369"/>
    <d v="2020-01-13T00:00:00"/>
    <m/>
    <n v="143"/>
    <x v="5"/>
    <d v="2020-06-11T00:00:00"/>
    <s v="W24-2020"/>
    <s v="Jun-2020"/>
    <d v="2020-05-09T00:00:00"/>
    <s v="W19-2020"/>
    <s v="May-2020"/>
    <d v="2020-06-04T00:00:00"/>
    <x v="72"/>
    <s v="Jun-2020"/>
    <d v="2020-06-04T00:00:00"/>
    <x v="83"/>
    <s v="Jun-2020"/>
    <s v="MW"/>
    <d v="2020-04-22T00:00:00"/>
    <m/>
    <n v="517101224147"/>
    <n v="6.6"/>
    <m/>
    <d v="2020-06-17T00:00:00"/>
    <m/>
    <m/>
    <d v="2020-06-04T00:00:00"/>
    <s v="W23-2020"/>
    <m/>
    <d v="2020-07-15T00:00:00"/>
    <m/>
    <x v="2"/>
    <s v="21.RFI"/>
    <x v="13"/>
    <s v="04.06.20 : RFIN sent_x000a_01.06.20 : 29.05.20 : SRFI_x000a_28.05.20 : 25.05.20 : 14.05.20 : 13.05.20 ; erection done, pondasi bts og, me grounding done, pagar og_x000a_08.05.20 : erection og_x000a_30.04.20 : pouring concrete_x000a_23.04.20 : 22.04.20 : email konfirmasi RFI/request PLN Connection dari XL (Pak Bayu), request SK PLN ke XL, rebarring OG, plan cor 24 ap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GAPURA_BANJAR_TIMUR"/>
    <x v="12"/>
    <s v="TB"/>
    <n v="113.94291"/>
    <n v="-6.9980099999999998"/>
    <n v="40"/>
    <s v="70/180/280"/>
    <n v="2020"/>
    <x v="0"/>
    <s v="Dusun Ahadan RT 01 RW 02 Desa Banjar Timur Kec Gapura Kab Sumenep"/>
    <x v="0"/>
    <s v="JAW-JI-SMP-4114"/>
    <s v="GAPURA_BANJAR_TIMUR"/>
    <x v="0"/>
    <x v="0"/>
    <x v="0"/>
    <s v="JATIM"/>
    <s v="Jawa Timur"/>
    <s v="KAB. SUMENEP"/>
    <n v="6614369"/>
    <d v="2020-01-13T00:00:00"/>
    <m/>
    <n v="179"/>
    <x v="0"/>
    <d v="2020-06-11T00:00:00"/>
    <s v="W24-2020"/>
    <s v="Jun-2020"/>
    <d v="2020-04-27T00:00:00"/>
    <s v="W18-2020"/>
    <s v="Apr-2020"/>
    <d v="2020-06-30T00:00:00"/>
    <x v="70"/>
    <s v="Jun-2020"/>
    <d v="2020-07-10T00:00:00"/>
    <x v="81"/>
    <s v="Jul-2020"/>
    <s v="MW"/>
    <d v="2020-06-12T00:00:00"/>
    <m/>
    <n v="517101229786"/>
    <n v="6.6"/>
    <m/>
    <d v="2020-06-17T00:00:00"/>
    <m/>
    <d v="2020-06-28T00:00:00"/>
    <d v="2020-07-10T00:00:00"/>
    <s v="W28-2020"/>
    <m/>
    <d v="2020-09-08T00:00:00"/>
    <m/>
    <x v="2"/>
    <s v="21.RFI"/>
    <x v="13"/>
    <s v="10.07.20 : RFIN sent _x000a_09.07.20 : actual RFI, plan submit RFIN 10 jul_x000a_29.06.20 : Proses PLN Connection_x000a_28.06.20 : email SRFI-N sent_x000a_22.06.20 : 18.06.20 : proses PLN connection_x000a_17.06.20 : Go RFI, PSB PLN release_x000a_01.06.20 : SRFI actual, collecting doc SRFIN_x000a_28.05.20 : erection done, ME on going_x000a_25.05.20 : 14.05.20 : start erection, pondasi BTS OG, mat pagar me ground plan mos 18/5_x000a_08.05.20 : prepare cor_x000a_30.04.20 : rebarring_x000a_23.04.20 : 09.04.20 : on going rebarring_x000a_02.04.20 : on going excavation_x000a_25.03.20 : Proses perijinan_x000a_19.03.20 : 11.03.20 : Proses perijinan, RFC, proses DP lahan_x000a_28.02.20 : on going proses rekom l/c_x000a_27.2.020 : IW done, kand 06°59'55.20&quot;S 113°56'30.69&quot;E, 9 KK IW Done, Proses Collect Dokumen RFL ._x000a_24.02.20 :IW done,  Realisasi IW Done , collect legal sitac, soiltest done _x000a_20.02.20 : IW clear, proses realisasi IW dan penjadwalan soiltest_x000a_13.02.20 : IW on going_x000a_06.02.20 : kand A = validasi done, Candidate A RF TX OK_x000a_"/>
  </r>
  <r>
    <s v="SITUBONDO_KOTAKAN"/>
    <x v="12"/>
    <s v="TB"/>
    <n v="114.006488"/>
    <n v="-7.7515739999999997"/>
    <n v="50"/>
    <s v="0/90/200"/>
    <n v="2020"/>
    <x v="0"/>
    <s v="Kp. Krajan RT. 003 RW. 002, Desa Sliwung, Kecamatan Panji, Kabupaten Situbondo, Provinsi Jawa Timur"/>
    <x v="0"/>
    <s v="JAW-JI-SIT-3802"/>
    <s v="SITUBONDO_KOTAKAN"/>
    <x v="0"/>
    <x v="0"/>
    <x v="0"/>
    <s v="JATIM"/>
    <s v="Jawa Timur"/>
    <s v="KAB. SITUBONDO"/>
    <n v="6614369"/>
    <d v="2020-01-13T00:00:00"/>
    <m/>
    <n v="179"/>
    <x v="0"/>
    <d v="2020-06-11T00:00:00"/>
    <s v="W24-2020"/>
    <s v="Jun-2020"/>
    <d v="2020-04-27T00:00:00"/>
    <s v="W18-2020"/>
    <s v="Apr-2020"/>
    <d v="2020-07-03T00:00:00"/>
    <x v="70"/>
    <s v="Jul-2020"/>
    <d v="2020-07-10T00:00:00"/>
    <x v="81"/>
    <s v="Jul-2020"/>
    <s v="MW"/>
    <s v="15-Jun-20_x000a_18-May-20"/>
    <m/>
    <n v="516500929104"/>
    <n v="10.6"/>
    <m/>
    <d v="2020-06-17T00:00:00"/>
    <m/>
    <d v="2020-04-16T00:00:00"/>
    <d v="2020-07-10T00:00:00"/>
    <s v="W28-2020"/>
    <m/>
    <d v="2020-09-18T00:00:00"/>
    <m/>
    <x v="2"/>
    <s v="21.RFI"/>
    <x v="13"/>
    <s v="10.07.20 : RFIN sent _x000a_09.07.20 : actual RFI, plan submit RFIN 10 jul_x000a_29.06.20 : Proses PLN Connection_x000a_22.06.20 : 18.06.20 : proses PLN connection_x000a_17.06.20 : Go RFI, PSB PLN release_x000a_28.05.20 : 16.04.20 : email SRFI-N sent_x000a_09.04.20 : erection on going_x000a_02.04.20 : rebarring, prepare for pouring concrete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TNP review_x000a_06.02.20 : kand A = validasi done, Candidate A RF TX OK_x000a_"/>
  </r>
  <r>
    <s v="RAYA_SIDOREJO_KRIAN"/>
    <x v="12"/>
    <s v="TB"/>
    <n v="112.625051"/>
    <n v="-7.3797079999999999"/>
    <n v="40"/>
    <s v="70/250/330"/>
    <n v="2020"/>
    <x v="0"/>
    <s v="Dusun Banjar Pertapan RT.05 RW. 05 Desa Pertapan Maduretno Kec. Taman Kab. Sidoarjo"/>
    <x v="0"/>
    <s v="JAW-JI-SDA-4082"/>
    <s v="Raya_Sidorejo_Krian"/>
    <x v="0"/>
    <x v="0"/>
    <x v="0"/>
    <s v="JATIM"/>
    <s v="Jawa Timur"/>
    <s v="KAB. SIDOARJO"/>
    <n v="6614369"/>
    <d v="2020-01-13T00:00:00"/>
    <m/>
    <n v="437"/>
    <x v="0"/>
    <d v="2020-06-11T00:00:00"/>
    <s v="W24-2020"/>
    <s v="Jun-2020"/>
    <d v="2020-06-24T00:00:00"/>
    <s v="W26-2020"/>
    <s v="Jun-2020"/>
    <d v="2021-02-06T00:00:00"/>
    <x v="53"/>
    <s v="Feb-2021"/>
    <d v="2021-03-29T00:00:00"/>
    <x v="53"/>
    <s v="Mar-2021"/>
    <s v="FO (Change to MW as temp solution)"/>
    <d v="2021-01-18T00:00:00"/>
    <m/>
    <n v="511610624782"/>
    <n v="6.6"/>
    <m/>
    <d v="2020-06-17T00:00:00"/>
    <m/>
    <d v="2020-06-24T00:00:00"/>
    <d v="2021-03-25T00:00:00"/>
    <s v="W13-2021"/>
    <m/>
    <m/>
    <m/>
    <x v="2"/>
    <s v="21.RFI"/>
    <x v="13"/>
    <s v="23.03.21 : PLN Connected, collecting RFI documentation_x000a_18.03.21 : plan connect 18/03_x000a_08.03.21 : MoM 04/3, OG perluasan jaringan, revise RFI plan 29/3_x000a_18.02.21 : PLN connection daya 6.6 kVA, materail PLN NY ready_x000a_26.01.21 : OG perluasan jaringan_x000a_21.01.21 : PSB released, PLN connection OG_x000a_23.07.20 : 09.07.20 : PLN Connection menunggu konfirmasi dari XL_x000a_29.06.20 : PLN Connection menunggu konfirmasi dari XL_x000a_24.06.20 : email SRFI-N sent_x000a_22.06.20 : SRFI, wait confirmation XL for PLN connection_x000a_01.06.20 : SRFI actual, collecting doc SRFIN_x000a_28.05.20 : erection done, ME OG_x000a_25.05.20 : 14.05.20 : Rebaring, mat angkur tower plan mos 14/5, plan cor 16/5, mat pagar me plan mos 20/5_x000a_08.05.20 : bouwplank_x000a_30.04.20 : proses apply perijinan, CME start wait perijinan release_x000a_23.04.20 : 16.04.20 : designpack dan bouwplank, proses perijinan_x000a_09.04.20 : on going soiltest, collecting berkas legal untuk apply perijinan_x000a_02.04.20 : 25.03.20 : IW clear, proses eskalasi SITAC_x000a_19.03.20 : IW on going, need approval kandidat_x000a_11.03.20 : IW on going_x000a_26.02.20 : (-07°22'28.6&quot; 112°37'30.7&quot;), IW on going 90% ( 25 kk)_x000a_20.02.20 : IW On going_x000a_13.02.20 : IW on going_x000a_06.02.20 : kand A = validasi done, Candidate A RF TX OK_x000a_27.01.20 : kand A = 112.62483 -7.3773333 265.14 GF SST 42"/>
  </r>
  <r>
    <s v="KEBONAGUNG_MANTREN"/>
    <x v="12"/>
    <s v="TB"/>
    <n v="111.190995"/>
    <n v="-8.2264219999999995"/>
    <n v="50"/>
    <s v="0/120/240"/>
    <n v="2020"/>
    <x v="0"/>
    <s v="Dusun Krajan, RT.01 RW.04 Desa Mantren, Kecamatan Kebonagung, Kabupaten Pacitan, Propinsi Jawa Timur"/>
    <x v="0"/>
    <s v="JAW-JI-PCT-4186"/>
    <s v="KEBONAGUNG_MANTREN"/>
    <x v="0"/>
    <x v="0"/>
    <x v="0"/>
    <s v="JATIM"/>
    <s v="Jawa Timur"/>
    <s v="KAB. PACITAN"/>
    <n v="6614369"/>
    <d v="2020-01-13T00:00:00"/>
    <m/>
    <n v="421"/>
    <x v="0"/>
    <d v="2020-06-11T00:00:00"/>
    <s v="W24-2020"/>
    <s v="Jun-2020"/>
    <d v="2020-05-27T00:00:00"/>
    <s v="W22-2020"/>
    <s v="May-2020"/>
    <d v="2021-02-06T00:00:00"/>
    <x v="53"/>
    <s v="Feb-2021"/>
    <d v="2021-03-12T00:00:00"/>
    <x v="48"/>
    <s v="Mar-2021"/>
    <s v="FO (Change to MW as temp solution)"/>
    <d v="2021-01-18T00:00:00"/>
    <m/>
    <n v="515421485879"/>
    <n v="13.2"/>
    <m/>
    <d v="2020-06-17T00:00:00"/>
    <m/>
    <d v="2020-05-27T00:00:00"/>
    <d v="2021-03-09T00:00:00"/>
    <s v="W11-2021"/>
    <m/>
    <m/>
    <m/>
    <x v="2"/>
    <s v="21.RFI"/>
    <x v="13"/>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rebarring on going_x000a_02.04.20 : on going excavation_x000a_25.03.20 : Soiltest done, design done , Proses Perijinan_x000a_19.03.20 : 11.03.20 : proses soiltest, proses collect doc legal_x000a_28.02.20 : on going proses rekom l/c_x000a_24.02.20 : IW done, Soiltest done , design proses _x000a_17.02.20 : Capex Approved , realisasi IW , Penjadwalan soiltest done _x000a_20.02.20 : IW clear, proses realisasi IW dan penjadwalan soiltest_x000a_13.02.20 : TNP review_x000a_06.02.20 : Kand A = Rehunting, Candidate A RF NOK"/>
  </r>
  <r>
    <s v="NGADIROJO_HADILUWIH"/>
    <x v="12"/>
    <s v="TB"/>
    <n v="111.308849"/>
    <n v="-8.2334160000000001"/>
    <n v="40"/>
    <s v="40/100/190"/>
    <n v="2020"/>
    <x v="0"/>
    <s v="Jl. Pacitan Trenggalek Dusun Garenglor RT 001 RW 002 Desa Hadiluwih Kecamatan Ngadirojo Kabupaten Pacitan"/>
    <x v="0"/>
    <s v="JAW-JI-PCT-4187"/>
    <s v="NGADIROJO_HADILUWIH"/>
    <x v="0"/>
    <x v="0"/>
    <x v="0"/>
    <s v="JATIM"/>
    <s v="Jawa Timur"/>
    <s v="KAB. PACITAN"/>
    <n v="6614369"/>
    <d v="2020-01-13T00:00:00"/>
    <m/>
    <n v="421"/>
    <x v="0"/>
    <d v="2020-06-11T00:00:00"/>
    <s v="W24-2020"/>
    <s v="Jun-2020"/>
    <d v="2020-06-24T00:00:00"/>
    <s v="W26-2020"/>
    <s v="Jun-2020"/>
    <d v="2021-02-06T00:00:00"/>
    <x v="53"/>
    <s v="Feb-2021"/>
    <d v="2021-03-12T00:00:00"/>
    <x v="48"/>
    <s v="Mar-2021"/>
    <s v="FO (Change to MW as temp solution)"/>
    <d v="2021-01-18T00:00:00"/>
    <m/>
    <n v="515421485887"/>
    <n v="13.2"/>
    <m/>
    <d v="2020-06-17T00:00:00"/>
    <m/>
    <d v="2020-06-24T00:00:00"/>
    <d v="2021-03-09T00:00:00"/>
    <s v="W11-2021"/>
    <m/>
    <m/>
    <m/>
    <x v="2"/>
    <s v="21.RFI"/>
    <x v="13"/>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4.06.20 : email SRFI-N sent_x000a_22.06.20 : SRFI, wait confirmation XL for PLN connection_x000a_01.06.20 : 29.05.20 : SRFI_x000a_28.05.20 : 25.05.20 : 14.05.20 : 13.05.20 ; Curing time, pond BTS done, mat tower plan mos 14/5_x000a_08.05.20 : rebaring og_x000a_30.04.20 : bor pile on going, proses perijinan_x000a_23.04.20 : 16.04.20 : proses perijinan, CME stop_x000a_09.04.20 : on going excavation_x000a_02.04.20 : on going excavation_x000a_25.03.20 : proses review sitac_x000a_19.03.20 : 11.03.20 : IW clear, proses eskalasi sitac_x000a_28.02.20 : 24.02.20 : Kand A (S : 8°14'2.00&quot; E : 111°18'29.50&quot;), IW on going, IW 18KK , kurang 8 KK, proses submit biaya sitac 26 Feb_x000a_20.02.20 : 13.02.20 : IW on going,  IW 7 KK_x000a_06.02.20 : kand A = validasi done, Candidate A RF TX OK_x000a_"/>
  </r>
  <r>
    <s v="NGADIROJO_SIDOMULYO"/>
    <x v="12"/>
    <s v="TB"/>
    <n v="111.277368"/>
    <n v="-8.2514730000000007"/>
    <n v="50"/>
    <s v="0/130/300"/>
    <n v="2020"/>
    <x v="0"/>
    <s v="Dusun Tawang Kulon, RT.01 RW.10, Desa Sidomulyo, Kecamatan Ngadirojo, Kabupaten Pacitan, Propinsi Jawa Timur"/>
    <x v="0"/>
    <s v="JAW-JI-PCT-4184"/>
    <s v="NGADIROJO_SIDOMULYO"/>
    <x v="0"/>
    <x v="0"/>
    <x v="0"/>
    <s v="JATIM"/>
    <s v="Jawa Timur"/>
    <s v="KAB. PACITAN"/>
    <n v="6614369"/>
    <d v="2020-01-13T00:00:00"/>
    <m/>
    <n v="421"/>
    <x v="0"/>
    <d v="2020-06-11T00:00:00"/>
    <s v="W24-2020"/>
    <s v="Jun-2020"/>
    <d v="2020-05-27T00:00:00"/>
    <s v="W22-2020"/>
    <s v="May-2020"/>
    <d v="2021-02-06T00:00:00"/>
    <x v="53"/>
    <s v="Feb-2021"/>
    <d v="2021-03-12T00:00:00"/>
    <x v="48"/>
    <s v="Mar-2021"/>
    <s v="FO (Change to MW as temp solution)"/>
    <d v="2021-01-18T00:00:00"/>
    <m/>
    <n v="515421485853"/>
    <n v="13.2"/>
    <m/>
    <d v="2020-06-17T00:00:00"/>
    <m/>
    <d v="2020-05-27T00:00:00"/>
    <d v="2021-03-09T00:00:00"/>
    <s v="W11-2021"/>
    <m/>
    <m/>
    <m/>
    <x v="2"/>
    <s v="21.RFI"/>
    <x v="13"/>
    <s v="04.03.21 : PLN connected, NY RFIN -&gt; plan 08/3_x000a_18.02.21 : PLN connection daya 13.2 kVA, material PLN NY ready, revise RFI plan W2 Mar_x000a_26.01.21 : Proses register, waiting PLN survey, Revise RFI Plan W2 Mar_x000a_21.01.21 : PSB released, PLN connection OG_x000a_23.07.20 : 09.07.20 : 29.06.20 : PLN Connection menunggu konfirmasi dari XL_x000a_22.06.20 : SRFI, wait confirmation XL for PLN connection_x000a_27.05.20 : email SRFI-N sent_x000a_08.05.20 : SRFI_x000a_30.04.20 : on going erection, BTS foundation dan ME installation_x000a_23.04.20 : 09.04.20 : on going excavation_x000a_02.04.20 : 25.03.20 : Soiltest done, design done , Proses Perijinan_x000a_19.03.20 : 11.03.20 : proses soiltest, proses collect doc legal_x000a_28.02.20 : on going proses rekom l/c_x000a_24.02.20 : IW done, Soiltest Done_x000a_17.02.20 : Capex Approved , realisasi IW , Penjadwalan soiltest done _x000a_20.02.20 : IW clear, proses realisasi IW dan penjadwalan soiltest_x000a_13.02.20 : IW on going_x000a_06.02.20 : Kand B = Candidate B Submit_x000a_"/>
  </r>
  <r>
    <s v="CANDIPURO_SUMBERMUJUR"/>
    <x v="12"/>
    <s v="TB"/>
    <n v="113.017636"/>
    <n v="-8.1319230000000005"/>
    <n v="50"/>
    <s v="50/130/250"/>
    <n v="2020"/>
    <x v="0"/>
    <s v="Dusun Umbulrejo, RT.011 RW.004, Desa Sumbermujur, Kecamatan Candipuro, Kabupaten Lumajang"/>
    <x v="0"/>
    <s v="JAW-JI-LMJ-4221"/>
    <s v="CANDIPURO_SUMBERMUJUR"/>
    <x v="0"/>
    <x v="0"/>
    <x v="0"/>
    <s v="JATIM"/>
    <s v="Jawa Timur"/>
    <s v="KAB. LUMAJANG"/>
    <n v="6614369"/>
    <d v="2020-01-13T00:00:00"/>
    <m/>
    <n v="388"/>
    <x v="0"/>
    <d v="2020-06-11T00:00:00"/>
    <s v="W24-2020"/>
    <s v="Jun-2020"/>
    <d v="2020-05-22T00:00:00"/>
    <s v="W21-2020"/>
    <s v="May-2020"/>
    <d v="2021-02-06T00:00:00"/>
    <x v="53"/>
    <s v="Feb-2021"/>
    <d v="2021-02-06T00:00:00"/>
    <x v="50"/>
    <s v="Feb-2021"/>
    <s v="FO (Change to MW as temp solution)"/>
    <d v="2021-01-18T00:00:00"/>
    <m/>
    <n v="516091068307"/>
    <n v="6.6"/>
    <m/>
    <d v="2020-06-17T00:00:00"/>
    <m/>
    <d v="2020-05-22T00:00:00"/>
    <d v="2021-02-04T00:00:00"/>
    <s v="W06-2021"/>
    <m/>
    <m/>
    <m/>
    <x v="2"/>
    <s v="21.RFI"/>
    <x v="13"/>
    <s v="26.01.21 : BP Paid, Proses PK di UP3 Jember_x000a_21.01.21 : PSB released, PLN connection OG23.07.20 : 09.07.20 : PLN Connection menunggu konfirmasi dari XL_x000a_29.06.20 : PLN Connection menunggu konfirmasi dari XL_x000a_22.06.20 : SRFI, wait confirmation XL for PLN connection_x000a_22.05.20 : email SRFI-N sent_x000a_30.04.20 : SRFI actual_x000a_23.04.20 : 09.04.20 :  curing time_x000a_02.04.20 : on going excavation_x000a_25.03.20 : PKS proses , proses perijinan, CME OG_x000a_19.03.20 : proses rekom on going_x000a_11.03.20 : proses design, proses collect doc legal_x000a_28.02.20 : on going proses rekom l/c_x000a_24.02.20 : IW done, Realisasi IW Done , collect legal doc sitac, soiltest done _x000a_20.02.20 : IW clear, proses eskalasi sitac_x000a_13.02.20 : IW on going_x000a_06.02.20 : kand A = validasi done, Candidate A RF TX OK_x000a_"/>
  </r>
  <r>
    <s v="MAYANGAN_MANGUNHARJO"/>
    <x v="12"/>
    <s v="TB"/>
    <n v="113.230655"/>
    <n v="-7.7463470000000001"/>
    <n v="30"/>
    <s v="100/180/270"/>
    <n v="2020"/>
    <x v="0"/>
    <s v="Jl. Gajah Mada Rt. 005 Rw. 006 Kelurahan Mangunharjo Kecamatan Mayangan Kota Probolinggo "/>
    <x v="0"/>
    <s v="JAW-JI-PBL-2914"/>
    <s v="MAYANGAN_MANGUNHARJO"/>
    <x v="0"/>
    <x v="0"/>
    <x v="0"/>
    <s v="JATIM"/>
    <s v="Jawa Timur"/>
    <s v="KOTA PROBOLINGGO"/>
    <n v="6614369"/>
    <d v="2020-01-13T00:00:00"/>
    <m/>
    <n v="388"/>
    <x v="0"/>
    <d v="2020-06-11T00:00:00"/>
    <s v="W24-2020"/>
    <s v="Jun-2020"/>
    <d v="2020-07-02T00:00:00"/>
    <s v="W27-2020"/>
    <s v="Jul-2020"/>
    <d v="2021-02-06T00:00:00"/>
    <x v="53"/>
    <s v="Feb-2021"/>
    <d v="2021-02-06T00:00:00"/>
    <x v="50"/>
    <s v="Feb-2021"/>
    <s v="FO (Change to MW as temp solution)"/>
    <d v="2021-01-18T00:00:00"/>
    <m/>
    <n v="513562155038"/>
    <n v="6.6"/>
    <m/>
    <d v="2020-06-17T00:00:00"/>
    <m/>
    <d v="2020-07-02T00:00:00"/>
    <d v="2021-02-04T00:00:00"/>
    <s v="W06-2021"/>
    <m/>
    <m/>
    <m/>
    <x v="2"/>
    <s v="21.RFI"/>
    <x v="13"/>
    <s v="26.01.21 : BP paid, need perluasan jaringan_x000a_21.01.21 : PSB released, PLN connection OG_x000a_23.07.20 : 09.07.20 : PLN Connection menunggu konfirmasi dari XL_x000a_02.07.20 : email SRFI-N sent_x000a_29.06.20 : PLN Connection menunggu konfirmasi dari XL_x000a_22.06.20 : SRFI, wait confirmation XL for PLN connection_x000a_01.06.20 : 29.05.20 : SRFI_x000a_28.05.20 : 25.05.20 : 14.05.20 : 13.05.20 ; Plan 14/5 start erection, pagar done, me grounding MOS_x000a_08.05.20 : pouring concrete_x000a_30.04.20 : bor pile on going, proses perijinan_x000a_23.04.20 : 16.04.20 : CME start menunggu proses perijinan_x000a_09.04.20 : Bouwplank, plan start CME 9 April _x000a_02.04.20 : 25.03.20 : PKS proses , proses perijinan, CME OG_x000a_19.03.20 : 11.03.20 : IW clear, on going soiltest, collect legal doc_x000a_28.02.20 : kand A =  IW clear, proses review eskalasi sitac_x000a_26.02.20 : kand A = IW Clear 15 kk, proses submit eskalasi sitac_x000a_20.02.20 : kand A = IW On going_x000a_13.02.20 : kand A = IW on going_x000a_06.02.20 : kand A = validasi done, Candidate A RF TX OK_x000a_"/>
  </r>
  <r>
    <s v="PUNGGING_NGRAME"/>
    <x v="12"/>
    <s v="TB"/>
    <n v="112.564683"/>
    <n v="-7.4915099999999999"/>
    <n v="50"/>
    <s v="20/190/310"/>
    <n v="2020"/>
    <x v="0"/>
    <s v="Gading RT 05 RW 02 Desa Ngrame Kec. Pungging Kab. Mojokerto Prov. Jawa Timur"/>
    <x v="0"/>
    <s v="JAW-JI-MJK-4143"/>
    <s v="PUNGGING_NGRAME"/>
    <x v="0"/>
    <x v="0"/>
    <x v="0"/>
    <s v="JATIM"/>
    <s v="Jawa Timur"/>
    <s v="KAB. MOJOKERTO"/>
    <n v="6614369"/>
    <d v="2020-01-13T00:00:00"/>
    <m/>
    <n v="382"/>
    <x v="0"/>
    <d v="2020-06-11T00:00:00"/>
    <s v="W24-2020"/>
    <s v="Jun-2020"/>
    <d v="2020-07-02T00:00:00"/>
    <s v="W27-2020"/>
    <s v="Jul-2020"/>
    <d v="2021-02-06T00:00:00"/>
    <x v="53"/>
    <s v="Feb-2021"/>
    <d v="2021-02-06T00:00:00"/>
    <x v="50"/>
    <s v="Feb-2021"/>
    <s v="FO (Change to MW as temp solution)"/>
    <d v="2021-01-18T00:00:00"/>
    <m/>
    <n v="514561044407"/>
    <n v="6.6"/>
    <m/>
    <d v="2020-06-17T00:00:00"/>
    <m/>
    <d v="2020-07-02T00:00:00"/>
    <d v="2021-01-29T00:00:00"/>
    <s v="W05-2021"/>
    <m/>
    <m/>
    <m/>
    <x v="2"/>
    <s v="21.RFI"/>
    <x v="13"/>
    <s v="26.01.21 : survey done, proses pengajuan BPUJL_x000a__x000a_21.01.21 : PSB released, PLN connection OG_x000a_23.07.20 : 09.07.20 : 02.07.20 : email SRFI-N sent, PLN Connection menunggu konfirmasi dari XL_x000a_29.06.20 : PLN Connection menunggu konfirmasi dari XL_x000a_22.06.20 : SRFI, wait confirmation XL for PLN connection_x000a_01.06.20 : SRFI actual, collecting doc SRFIN_x000a_28.05.20 : prepare erection_x000a_25.05.20 : 14.05.20 : Plan cor borepile 13/5, besi ks mos, pagar me sdh ada di sby, angkur + tower 13/5 sortir_x000a_08.05.20 : bouwplank_x000a_30.04.20 : proses design/bouwplank dan apply perijinan_x000a_23.04.20 : 16.04.20 : IW done, proses rekom dan soiltest_x000a_09.04.20 : IW clear, proses eskalasi sitac_x000a_02.04.20 : 25.03.20 : IW on going,  IW 9 KK, done 6 KK,  3 KK masih menunggu terkait tali asih karena 1 KK mintanya 15 juta_x000a_19.03.20 : IW on going, need approval kandidat_x000a_11.03.20 : IW on going_x000a_26.02.20 : (07°29'38.67&quot; 112°33'52.21&quot;), IW on going _x000a_20.02.20 : IW on going_x000a_13.02.20 : IW on going_x000a_06.02.20 : kand A = validasi done, Candidate A RF TX OK_x000a_"/>
  </r>
  <r>
    <s v="SUDI_IBUN"/>
    <x v="12"/>
    <s v="TB"/>
    <n v="107.77171300000001"/>
    <n v="-7.0883729999999998"/>
    <n v="40"/>
    <s v="0/120/240"/>
    <n v="2020"/>
    <x v="0"/>
    <s v="Kp. Cigumelor, RT.02/08, Desa Sudi, Kecamatan Ibun, Kabupaten Bandung - Jawa Barat."/>
    <x v="0"/>
    <s v="JAW-JB-SOR-3832"/>
    <s v="SUDI_IBUN"/>
    <x v="0"/>
    <x v="0"/>
    <x v="2"/>
    <s v="JABAR"/>
    <s v="Jawa Barat"/>
    <s v="KAB. BANDUNG"/>
    <n v="6614612"/>
    <d v="2020-04-03T00:00:00"/>
    <m/>
    <n v="113"/>
    <x v="3"/>
    <d v="2020-08-31T00:00:00"/>
    <s v="W36-2020"/>
    <s v="Aug-2020"/>
    <d v="2020-07-30T00:00:00"/>
    <s v="W31-2020"/>
    <s v="Jul-2020"/>
    <d v="2020-07-10T00:00:00"/>
    <x v="66"/>
    <s v="Jul-2020"/>
    <d v="2020-07-24T00:00:00"/>
    <x v="74"/>
    <s v="Jul-2020"/>
    <s v="MW"/>
    <d v="2020-06-12T00:00:00"/>
    <m/>
    <s v="535312224820"/>
    <s v="6.6"/>
    <m/>
    <d v="2020-06-16T00:00:00"/>
    <m/>
    <d v="2020-07-15T00:00:00"/>
    <d v="2020-07-25T00:00:00"/>
    <s v="W30-2020"/>
    <m/>
    <d v="2020-09-08T00:00:00"/>
    <m/>
    <x v="2"/>
    <s v="21.RFI"/>
    <x v="13"/>
    <s v="15.08.20 : RFIN sent dengan PLN {Permanent_x000a_25.07.20 : RFIN sent dengan MG_x000a_23.07.20 : actual RFI dengan connect PLN Multiguna, plan permanent 1 aug_x000a_16.07.20 : 13.07.20 : PLN connection masih terkendala isu stock kwh meter kosong_x000a_09.07.20 : 06.07.20 : 02.07.20 : 29.06.20 : SRFI actual, proses PLN Connection_x000a_22.06.20 : ME on going, plan SRFI 22 jun 20_x000a_18.06.20 : erection on going_x000a_17.06.20 : Go RFI, PSB PLN release_x000a_11.06.20 : curingtime, on going pondasi RBS_x000a_08.06.20 : curingtime_x000a_04.06.20 : rebaring on going, plan cor 6/6_x000a_01.06.20 : 28.05.20 : excavation on going_x000a_25.05.20 : Rekom, APD/BOQ approved_x000a_14.05.20 : Proses Rekom plan done tgl 15 Mei_x000a_08.05.20 : Proses pembayaran IW dan Rekom_x000a_30.04.20 : IW OG kurang 6 KK dari 20 KK_x000a_23.04.20 : 16.04.20 : IW on going_x000a_09.04.20 : 06.04.20 : Hunting_x000a_"/>
  </r>
  <r>
    <s v="RENGEL_CAMPUREJO"/>
    <x v="12"/>
    <s v="TB"/>
    <n v="112.044274"/>
    <n v="-7.0688389999999997"/>
    <n v="50"/>
    <s v="60/140/210"/>
    <n v="2020"/>
    <x v="0"/>
    <s v="Dsn Ketapang RT 01 RW 01 Desa Campurejo Kec Rengel Kab Tuban"/>
    <x v="0"/>
    <s v="JAW-JI-TBN-4056"/>
    <s v="RENGEL_CAMPUREJO"/>
    <x v="0"/>
    <x v="0"/>
    <x v="0"/>
    <s v="JATIM"/>
    <s v="Jawa Timur"/>
    <s v="KAB. TUBAN"/>
    <n v="6614369"/>
    <d v="2020-01-13T00:00:00"/>
    <m/>
    <n v="430"/>
    <x v="0"/>
    <d v="2020-06-11T00:00:00"/>
    <s v="W24-2020"/>
    <s v="Jun-2020"/>
    <d v="2020-07-31T00:00:00"/>
    <s v="W31-2020"/>
    <s v="Jul-2020"/>
    <d v="2021-02-06T00:00:00"/>
    <x v="53"/>
    <s v="Feb-2021"/>
    <d v="2021-03-29T00:00:00"/>
    <x v="53"/>
    <s v="Mar-2021"/>
    <s v="FO (Change to MW as temp solution)"/>
    <d v="2021-01-18T00:00:00"/>
    <m/>
    <n v="518023274670"/>
    <n v="6.6"/>
    <m/>
    <d v="2020-06-16T00:00:00"/>
    <m/>
    <d v="2020-07-13T00:00:00"/>
    <d v="2021-03-18T00:00:00"/>
    <s v="W12-2021"/>
    <m/>
    <m/>
    <m/>
    <x v="2"/>
    <s v="21.RFI"/>
    <x v="13"/>
    <s v="18.03.21 : _x000a_15.03.21 : PLN connected, prepare RFIN_x000a_08.03.21 : replan RFI 29 Mar_x000a_11.02.21 : Isu overblast trafo (Surat Jawaban per 10 Feb), Revise RFI Plan W2 Mar_x000a_26.01.21 : BP Paid, Proses PK di UP3_x000a_21.01.21 : PSB released, PLN connection OG_x000a_23.07.20 : 13.07.20 : email SRFI-N sent,  PLN connection menunggu konfirmasi dari XL_x000a_09.07.20 : 29.06.20 : PLN connection menunggu konfirmasi dari XL_x000a_25.06.20 : SRFI, collecting doc RFIN_x000a_22.06.20 : ME on going_x000a_18.06.20 : erection done, tower painting paralel BTS foundation on going_x000a_11.06.20 : 08.06.20 : borepile on going_x000a_04.06.20 : 01.06.20 : excavation_x000a_28.05.20 : excavation_x000a_25.05.20 : 08.05.20 : bouwplank, proses perijinan_x000a_30.04.20 : bouwplank, proses perijinan_x000a_23.04.20 : 16.04.20 : 09.04.20 :  proses perijinan, CME start after perijinan_x000a_06.04.20 : CME start after IMB_x000a_02.04.20 : RFC, proses perijinan_x000a_25.03.20 : proses perijinan_x000a_19.03.20 : 11.03.20 : Proses perijinan, RFC, proses DP lahan_x000a_28.02.20 : on going proses rekom l/c_x000a_27.02.20 : IW done, kand 07°03'59.3&quot;S 112°02'38.5&quot;E, 12 KK IW done, Proses Collect Dokumen RFL ._x000a_24.02.20 : IW done, Realisasi IW Done, collect legal sitac, soiltest done _x000a_20.02.20 : IW clear, proses realisasi IW dan penjadwalan soiltest_x000a_13.02.20 : IW on going_x000a_06.02.20 : Kand E = RF OK, TX review_x000a_05.02.20 : kand E = submit E 112.04403 -7.066472 264.57 GF SST 52 In Cellplan Tuban. Pergeseran dari kandidat A yang sudah approved sebelumnya_x000a_28.01.20 : kand A =  RND 50 110/195/270 28Jan20 : Ok candidate A, tower 52_x000a_27.01.20 : _x000a_kand A = 112.04481 -7.066806 233.56 GF SST 52 Out Cellplan Tuban. Pengajuan Permohonan pertimbangan cellplan OG_x000a_kand B = 112.04622 -7.070556 287.51 GF SST 52 Out Cellplan Tuban. Pengajuan Permohonan pertimbangan cellplan OG_x000a_kand C = 112.04335 -7.066815 247.08 GF SST 52 In Cellplan Tuban_x000a_kand D = 112.04252 -7.067451 247.21 GF SST 52 In Cellplan Tuban"/>
  </r>
  <r>
    <s v="PASIRIAN_MADUREJO"/>
    <x v="12"/>
    <s v="TB"/>
    <n v="113.142093"/>
    <n v="-8.209956"/>
    <n v="50"/>
    <s v="0/120/240"/>
    <n v="2020"/>
    <x v="0"/>
    <s v="Dusun Krajan RT 17 RW 06 Desa Madurejo Kec. Pasirian Kab. Lumajang "/>
    <x v="0"/>
    <s v="JAW-JI-LMJ-4223"/>
    <s v="PASIRIAN_MADUREJO"/>
    <x v="0"/>
    <x v="0"/>
    <x v="0"/>
    <s v="JATIM"/>
    <s v="Jawa Timur"/>
    <s v="KAB. LUMAJANG"/>
    <n v="6614369"/>
    <d v="2020-01-13T00:00:00"/>
    <m/>
    <n v="400"/>
    <x v="0"/>
    <d v="2020-06-11T00:00:00"/>
    <s v="W24-2020"/>
    <s v="Jun-2020"/>
    <d v="2020-06-30T00:00:00"/>
    <s v="W27-2020"/>
    <s v="Jun-2020"/>
    <d v="2021-02-06T00:00:00"/>
    <x v="53"/>
    <s v="Feb-2021"/>
    <d v="2021-02-20T00:00:00"/>
    <x v="46"/>
    <s v="Feb-2021"/>
    <s v="FO (Change to MW as temp solution)"/>
    <d v="2021-01-18T00:00:00"/>
    <m/>
    <n v="516091070277"/>
    <n v="6.6"/>
    <m/>
    <d v="2020-06-12T00:00:00"/>
    <m/>
    <d v="2020-06-30T00:00:00"/>
    <d v="2021-02-16T00:00:00"/>
    <s v="W08-2021"/>
    <m/>
    <m/>
    <m/>
    <x v="2"/>
    <s v="21.RFI"/>
    <x v="13"/>
    <s v="26.01.21 : OG perluasan jaringan, revise RFI plan W1 Mar_x000a_21.01.21 : PSB released, PLN connection OG_x000a_23.07.20 : 09.07.20 : 30.06.20 : email SRFI-N sent, PLN Connection menunggu konfirmasi dari XL_x000a_29.06.20 : PLN Connection menunggu konfirmasi dari XL_x000a_22.06.20 : SRFI, wait confirmation XL for PLN connection_x000a_01.06.20 : SRFI actual, collecting doc SRFIN_x000a_28.05.20 : erection on going_x000a_25.05.20 : 14.05.20 : 13.05.20 : rebaring, mat angtem dan tower plan mos 14/5, plan cor 17/5, mat pagar me sdh ada di sby_x000a_08.05.20 : excavation og_x000a_30.04.20 : bouwplank, proses perijinan_x000a_23.04.20 : 16.04.20 : 09.04.20 : designpack dan bouwplank, proses perijinan_x000a_02.04.20 : 25.03.20 : proses soiltest, collect legal doc_x000a_19.03.20 : IW clear, proses realisasi pembayaran IW, cek regulasi lahan pertanian_x000a_11.03.20 : IW clear, proses realisasi pembayaran IW_x000a_28.02.20 : IW clear, proses review eskalasi sitac_x000a_26.02.20 : Kand 8,211028 113,143222, IW clear 11 kk, proses submit eskalasi sitac (RT + RW : 11 KK)_x000a_20.02.20 : IW clear, proses eskalasi sitac_x000a_13.02.20 : IW on going_x000a_06.02.20 : kand A = validasi done, Candidate A RF TX OK_x000a_"/>
  </r>
  <r>
    <s v="MONTONG_GUWOTERUS"/>
    <x v="12"/>
    <s v="TB"/>
    <n v="111.8293"/>
    <n v="-6.954809"/>
    <n v="50"/>
    <s v="10/90/280"/>
    <n v="2020"/>
    <x v="0"/>
    <s v="Jl. Montong Singgahan RT 08 RW 01 Dusun Jaten Desa Guwo Terus Kec Montong Kab Tuban"/>
    <x v="0"/>
    <s v="JAW-JI-TBN-4057"/>
    <s v="MONTONG_GUWOTERUS"/>
    <x v="0"/>
    <x v="0"/>
    <x v="0"/>
    <s v="JATIM"/>
    <s v="Jawa Timur"/>
    <s v="KAB. TUBAN"/>
    <n v="6614369"/>
    <d v="2020-01-13T00:00:00"/>
    <m/>
    <n v="396"/>
    <x v="0"/>
    <d v="2020-06-11T00:00:00"/>
    <s v="W24-2020"/>
    <s v="Jun-2020"/>
    <d v="2020-07-03T00:00:00"/>
    <s v="W27-2020"/>
    <s v="Jul-2020"/>
    <d v="2021-02-06T00:00:00"/>
    <x v="53"/>
    <s v="Feb-2021"/>
    <d v="2021-02-13T00:00:00"/>
    <x v="60"/>
    <s v="Feb-2021"/>
    <s v="FO (Change to MW as temp solution)"/>
    <d v="2021-01-18T00:00:00"/>
    <m/>
    <n v="518023274662"/>
    <n v="6.6"/>
    <m/>
    <d v="2020-06-12T00:00:00"/>
    <m/>
    <d v="2020-07-03T00:00:00"/>
    <d v="2021-02-12T00:00:00"/>
    <s v="W07-2021"/>
    <m/>
    <m/>
    <m/>
    <x v="2"/>
    <s v="21.RFI"/>
    <x v="13"/>
    <s v="26.01.21 : BP Paid, Proses PK di UP3_x000a_21.01.21 : PSB released, PLN connection OG_x000a_23.07.20 : 09.07.20 : PLN connection menunggu konfirmasi dari XL_x000a_03.07.20 : email SRFI-N sent_x000a_29.06.20 : PLN connection menunggu konfirmasi dari XL_x000a_25.06.20 : SRFI, collecting doc RFIN_x000a_22.06.20 : 18.06.20 : curingtime, on going backfilling, plan start erection 18/6_x000a_11.06.20 : 08.06.20 : excavation on going_x000a_04.06.20 : 01.06.20 : excavation start_x000a_28.05.20 : bouwplank, proses perijinan_x000a_25.05.20 : 14.05.20 : bouwplank, proses perijinan_x000a_30.04.20 : bouwplank, proses perijinan_x000a_23.04.20 : 16.04.20 : 09.04.20 :  proses perijinan, CME start after perijinan_x000a_06.04.20 : CME start after IMB_x000a_02.04.20 : RFC, proses perijinan_x000a_25.03.20 : proses perijinan _x000a_19.03.20 : IW clear, doc legal complete, rekom on going_x000a_11.03.20 : proses soiltest, proses collect doc legal_x000a_28.02.20 : IW Clear, penyelesaian Case IW permintaan taliasih IW Sepadan yang masih tinggi/ effort pendekatan persuasif dibantu LL dan Tokoh._x000a_20.02.20 : IW clear 15kk, proses realisasi IW dan penjadwalan soiltest_x000a_13.02.20 : IW on going_x000a_06.02.20 : kand A = validasi done, Candidate A RF TX OK_x000a_28.01.20 : kand A =  RND 50 10/80/285 28Jan20 : Ok candidate A, tower 52_x000a_27.01.20 : _x000a_kand A = 111.82969 -6.9545 55.42 GF SST 52 In Cellplan Tuban_x000a_kand B = 111.83233 -6.954833 334.78 GF SST 52 In Cellplan Tuban_x000a_"/>
  </r>
  <r>
    <s v="TEMPEH_LEMPENI"/>
    <x v="12"/>
    <s v="TB"/>
    <n v="113.15908"/>
    <n v="-8.2218820000000008"/>
    <n v="50"/>
    <s v="50/150/270"/>
    <n v="2020"/>
    <x v="0"/>
    <s v="Dsn. Kebonan, RT 041 RW 010, Ds. Lempeni, Kec. Tempeh, Kab. Lumajang"/>
    <x v="0"/>
    <s v="JAW-JI-LMJ-4222"/>
    <s v="TEMPEH_LEMPENI"/>
    <x v="0"/>
    <x v="0"/>
    <x v="0"/>
    <s v="JATIM"/>
    <s v="Jawa Timur"/>
    <s v="KAB. LUMAJANG"/>
    <n v="6614369"/>
    <d v="2020-01-13T00:00:00"/>
    <m/>
    <n v="388"/>
    <x v="0"/>
    <d v="2020-06-11T00:00:00"/>
    <s v="W24-2020"/>
    <s v="Jun-2020"/>
    <d v="2020-05-22T00:00:00"/>
    <s v="W21-2020"/>
    <s v="May-2020"/>
    <d v="2021-02-06T00:00:00"/>
    <x v="53"/>
    <s v="Feb-2021"/>
    <d v="2021-02-06T00:00:00"/>
    <x v="50"/>
    <s v="Feb-2021"/>
    <s v="FO (Change to MW as temp solution)"/>
    <d v="2021-01-18T00:00:00"/>
    <m/>
    <n v="516091068293"/>
    <n v="6.6"/>
    <m/>
    <d v="2020-06-12T00:00:00"/>
    <m/>
    <d v="2020-05-22T00:00:00"/>
    <d v="2021-02-04T00:00:00"/>
    <s v="W06-2021"/>
    <m/>
    <m/>
    <m/>
    <x v="2"/>
    <s v="21.RFI"/>
    <x v="13"/>
    <s v="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16.04.20 : start galian_x000a_09.04.20 : Bouwplank, plan start CME 9 April _x000a_02.04.20 : 25.03.20 : PKS proses , proses perijinan, CME OG_x000a_19.03.20 : 11.03.20 : IW clear, on going soiltest, collect legal doc_x000a_26.02.20 : Kand C = target submit kandidat C done/ Submit tssr done/ pararel iw dan BAN 29-02 ( soswar bersama kades )_x000a_19.02.20 : IW OG Cand C  , Need approval cand , Target IW Clear 22.2.20_x000a_20.02.20 : IW On going_x000a_13.02.20 : IW on going_x000a_06.02.20 : kand A = validasi done, Candidate A RF TX OK_x000a_"/>
  </r>
  <r>
    <s v="ASEMBAGUS_TRIGONCO"/>
    <x v="12"/>
    <s v="TB"/>
    <n v="114.2072"/>
    <n v="-7.7512619999999997"/>
    <n v="40"/>
    <s v="30/90/270"/>
    <n v="2020"/>
    <x v="0"/>
    <s v="Jl.Raasan RT 002 RW 001, Desa Trigonco, Kecamatan Asembagus, Kabupaten Situbondo, Provinsi Jawa Timur"/>
    <x v="0"/>
    <s v="JAW-JI-SIT-3800"/>
    <s v="ASEMBAGUS_TRIGONCO"/>
    <x v="0"/>
    <x v="0"/>
    <x v="0"/>
    <s v="JATIM"/>
    <s v="Jawa Timur"/>
    <s v="KAB. SITUBONDO"/>
    <n v="6614369"/>
    <d v="2020-01-13T00:00:00"/>
    <m/>
    <n v="396"/>
    <x v="0"/>
    <d v="2020-06-11T00:00:00"/>
    <s v="W24-2020"/>
    <s v="Jun-2020"/>
    <d v="2020-05-22T00:00:00"/>
    <s v="W21-2020"/>
    <s v="May-2020"/>
    <d v="2021-02-06T00:00:00"/>
    <x v="53"/>
    <s v="Feb-2021"/>
    <d v="2021-02-20T00:00:00"/>
    <x v="46"/>
    <s v="Feb-2021"/>
    <s v="FO (Change to MW as temp solution)"/>
    <d v="2021-01-18T00:00:00"/>
    <m/>
    <n v="516520538138"/>
    <n v="10.6"/>
    <m/>
    <d v="2020-06-05T00:00:00"/>
    <m/>
    <d v="2020-05-22T00:00:00"/>
    <d v="2021-02-12T00:00:00"/>
    <s v="W07-2021"/>
    <m/>
    <m/>
    <m/>
    <x v="2"/>
    <s v="21.RFI"/>
    <x v="13"/>
    <s v="11.02.21 : note daya PLN connection dengan daya 10.6 dan 13.2 kVA diterima HO PLN, jika lebih dari 13.2 kVA menunggu downgrade terlebih dahulu baru bisa di HO PLN. Jaringan sudah ready_x000a_26.01.21 : BP Paid_x000a_21.01.21 : PSB released, PLN connection OG_x000a_23.07.20 : 09.07.20 : PLN Connection menunggu konfirmasi dari XL_x000a_29.06.20 : PLN Connection menunggu konfirmasi dari XL_x000a_22.06.20 : SRFI, wait confirmation XL for PLN connection_x000a_22.05.20 : email SRFI-N sent_x000a_30.04.20 : SRFI actual_x000a_23.04.20 : 09.04.20 : rebarring on going_x000a_02.04.20 : on going excavation_x000a_25.03.20 : PKS proses , proses perijinan, CME OG_x000a_19.03.20 : 11.03.20 : IW clear, proses realisasi IW, plan soiltest_x000a_28.02.20 : kand B = IW clear, proses eskalasi sitac (re nego), collecting legal doc_x000a_20.02.20 : kand B = IW clear, proses eskalasi sitac_x000a_13.02.20 : kand B = IW on going_x000a_06.02.20 : kand A = validasi done, Candidate A RF TX OK_x000a_"/>
  </r>
  <r>
    <s v="BATUPUTIH_DAYA"/>
    <x v="12"/>
    <s v="TB"/>
    <n v="113.9240278"/>
    <n v="-6.890722222"/>
    <n v="50"/>
    <s v="20/100/200"/>
    <n v="2020"/>
    <x v="0"/>
    <s v="Dusun Batu Bintang RT 03 RW 04 Desa Batuputih Daya Kec. Batuputih Kab Sumenep"/>
    <x v="0"/>
    <s v="JAW-JI-SMP-4110"/>
    <s v="Batuputih_Daya"/>
    <x v="0"/>
    <x v="0"/>
    <x v="0"/>
    <s v="JATIM"/>
    <s v="Jawa Timur"/>
    <s v="Kab. Sumenep"/>
    <n v="6614369"/>
    <d v="2020-01-13T00:00:00"/>
    <m/>
    <n v="179"/>
    <x v="0"/>
    <d v="2020-06-11T00:00:00"/>
    <s v="W24-2020"/>
    <s v="Jun-2020"/>
    <d v="2020-04-27T00:00:00"/>
    <s v="W18-2020"/>
    <s v="Apr-2020"/>
    <d v="2020-06-18T00:00:00"/>
    <x v="73"/>
    <s v="Jun-2020"/>
    <d v="2020-07-10T00:00:00"/>
    <x v="81"/>
    <s v="Jul-2020"/>
    <s v="MW"/>
    <s v="20-May-20_x000a_18-May-20"/>
    <m/>
    <n v="517900555854"/>
    <n v="6.6"/>
    <m/>
    <d v="2020-06-04T00:00:00"/>
    <m/>
    <d v="2020-06-03T00:00:00"/>
    <d v="2020-07-10T00:00:00"/>
    <s v="W28-2020"/>
    <m/>
    <d v="2020-08-25T00:00:00"/>
    <m/>
    <x v="2"/>
    <s v="21.RFI"/>
    <x v="13"/>
    <s v="13.07.20 : 10.07.20 : RFIN sent_x000a_09.07.20 : plan submit RFIN 10 jul_x000a_02.07.20 : actual RFI 1 jul,  revisi plan submit RFIN 4 jul_x000a_29.06.20 : 25.06.20 : proses PLN connection, perluasan jaringan 3 tiang, plan connect Jumat 26 Jun 20_x000a_22.06.20 : proses PLN connection, perluasan jaringan 3 tiang, BP paid_x000a_03.06.20 : email SRFI-N sent_x000a_01.06.20 : 28.05.20 : 21.05.20 : ada perluasan jaringan PLN, plan RFI 18 jun 2020_x000a_08.05.20 : SRFI_x000a_30.04.20 : on going erection, BTS foundation dan ME installation_x000a_23.04.20 : 09.04.20 : on going excavation_x000a_02.04.20 : on going excavation_x000a_25.03.20 : Proses perijinan_x000a_19.03.20 : 11.03.20 : proses soiltest, proses collect doc legal_x000a_28.02.20 : on going proses rekom l/c_x000a_27.02.20 : kand 06°53'29.5&quot;S 113°55'29.1&quot;E, 8 kk IW Done, Proses Collect Dokumen legal_x000a_24.02.20 : IW done, Realisasi IW Done , collect legal sitac, soiltest done _x000a_20.02.20 : IW clear, proses realisasi IW dan penjadwalan soiltest_x000a_13.02.20 : IW on going_x000a_06.02.20 : kand A = validasi done, Candidate A RF TX OK_x000a_"/>
  </r>
  <r>
    <s v="BESUKI_KALIMAS"/>
    <x v="12"/>
    <s v="TB"/>
    <n v="113.69222000000001"/>
    <n v="-7.7434120000000002"/>
    <n v="40"/>
    <s v="0120/240"/>
    <n v="2020"/>
    <x v="0"/>
    <s v="Kp. Bringin RT 002 RW 001, Desa Langkap, Kec. Besuki, Kab. Situbond,o Jawa Timur"/>
    <x v="0"/>
    <s v="JAW-JI-SIT-3804"/>
    <s v="BESUKI_KALIMAS"/>
    <x v="0"/>
    <x v="0"/>
    <x v="0"/>
    <s v="JATIM"/>
    <s v="Jawa Timur"/>
    <s v="KAB. SITUBONDO"/>
    <n v="6614369"/>
    <d v="2020-01-13T00:00:00"/>
    <m/>
    <n v="402"/>
    <x v="0"/>
    <d v="2020-06-11T00:00:00"/>
    <s v="W24-2020"/>
    <s v="Jun-2020"/>
    <d v="2020-06-15T00:00:00"/>
    <s v="W25-2020"/>
    <s v="Jun-2020"/>
    <d v="2021-02-06T00:00:00"/>
    <x v="53"/>
    <s v="Feb-2021"/>
    <d v="2021-02-20T00:00:00"/>
    <x v="46"/>
    <s v="Feb-2021"/>
    <s v="FO (Change to MW as temp solution)"/>
    <d v="2021-01-18T00:00:00"/>
    <m/>
    <n v="516510648410"/>
    <n v="13.2"/>
    <m/>
    <d v="2020-06-04T00:00:00"/>
    <m/>
    <d v="2020-06-15T00:00:00"/>
    <d v="2021-02-18T00:00:00"/>
    <s v="W08-2021"/>
    <m/>
    <m/>
    <m/>
    <x v="2"/>
    <s v="21.RFI"/>
    <x v="13"/>
    <s v="11.02.21 : Daya PLN connection 13.2 kVA, jaringan sudah ready_x000a_26.01.21 : BP Paid, need perluasan jaringan_x000a_21.01.21 : PSB released, PLN connection OG_x000a_23.07.20 : 09.07.20 : 29.06.20 : PLN Connection menunggu konfirmasi dari XL_x000a_22.06.20 : SRFI, wait confirmation XL for PLN connection_x000a_15.06.20 : email SRFIN sent_x000a_01.06.20 : 29.05.20 : SRFI_x000a_28.05.20 : 25.05.20 : 14.05.20 : 08.05.20 : ME og_x000a_30.04.20 : on going erection, BTS foundation dan ME installation_x000a_23.04.20 : 09.04.20 : rebarring borepile on going_x000a_02.04.20 : on going excavation_x000a_25.03.20 : PKS proses , proses perijinan, CME OG_x000a_19.03.20 : 11.03.20 : IW clear, proses realisasi IW, plan soiltest_x000a_28.02.20 : kand B = IW clear, proses eskalasi sitac (renego), collecting legal doc_x000a_20.02.20 : kand B = IW clear, proses collect legal doc_x000a_13.02.20 : kand A = IW on going_x000a_06.02.20 : kand A = validasi done, Candidate A RF TX OK_x000a_"/>
  </r>
  <r>
    <s v="TAMANJAYA"/>
    <x v="12"/>
    <s v="TB"/>
    <n v="107.326868"/>
    <n v="-6.9942469999999997"/>
    <n v="50"/>
    <s v="100/210/330"/>
    <n v="2020"/>
    <x v="0"/>
    <s v="Kp.Nenggel Rt 02 Rw 18 Desa Tamanjaya Kecamatan Gununghalu Kabupaten Bandung Barat"/>
    <x v="0"/>
    <s v="JAW-JB-NPH-3700"/>
    <s v="TAMANJAYA"/>
    <x v="0"/>
    <x v="0"/>
    <x v="2"/>
    <s v="JABAR"/>
    <s v="Jawa Barat"/>
    <s v="KAB. BANDUNG BARAT"/>
    <n v="6614369"/>
    <d v="2020-01-13T00:00:00"/>
    <m/>
    <n v="115"/>
    <x v="3"/>
    <d v="2020-06-11T00:00:00"/>
    <s v="W24-2020"/>
    <s v="Jun-2020"/>
    <d v="2020-04-27T00:00:00"/>
    <s v="W18-2020"/>
    <s v="Apr-2020"/>
    <d v="2020-05-15T00:00:00"/>
    <x v="74"/>
    <s v="May-2020"/>
    <d v="2020-05-06T00:00:00"/>
    <x v="84"/>
    <s v="May-2020"/>
    <s v="MW"/>
    <d v="2020-04-22T00:00:00"/>
    <m/>
    <s v="535921323325"/>
    <s v="6.6"/>
    <m/>
    <d v="2020-05-08T00:00:00"/>
    <m/>
    <m/>
    <d v="2020-05-07T00:00:00"/>
    <s v="W19-2020"/>
    <m/>
    <d v="2020-08-21T00:00:00"/>
    <m/>
    <x v="2"/>
    <s v="21.RFI"/>
    <x v="13"/>
    <s v="07.05.20 : RFIN sent _x000a_30.04.20 : SRFI actual_x000a_23.04.20 : 22.04.20 : email konfirmasi RFI/request PLN Connection dari XL (Pak Bayu), request SK PLN ke XL_x000a_20.04.20 : tower painting_x000a_16.04.20 : erection on going_x000a_09.04.20 : curing time_x000a_02.04.20 : 01.04.20 : rebarring, angkur plan besok diambil, SST 52_x000a_01.04.20 : lantai kerja, paralel rebarring_x000a_25.03.20 : on going excavation_x000a_19.03.20 : plan besok survey KBB (pemkot kota bandung barat)_x000a_11.03.20 : Rekom done, RFC, proses perijinan_x000a_20.02.20 : rekom L/C_x000a_13.02.20 : IW on going_x000a_06.02.20 : Kand D = RF OK, TX review_x000a_05.02.20 : kand C-H = submit C-H, karena LL kand B membatalkan_x000a_C JAW-JB-NPH-3700_C -6,99603 107,32570_x000a_D JAW-JB-NPH-3700_D -6,99264 107,32493_x000a_E JAW-JB-NPH-3700_E -6,99673 107,32353_x000a_F JAW-JB-NPH-3700_F -6,99858 107,32287_x000a_G JAW-JB-NPH-3700_G -6,99637 107,32525_x000a_H JAW-JB-NPH-3700_H -6,99271 107,32217_x000a_27.01.20 : kand B = RND OK 50 0/110/210 27Jan20 : Ok candidate B, tower 52_x000a_27.01.20 : kand B = submit -6,99603 107,32415_x000a_22.01.20 : kand A = RND not ok candidate A, rehunting to : 107.325005, -6.994985_x000a_20.01.20 : Kand A = submit kand A di -6,99398 107,3278"/>
  </r>
  <r>
    <s v="TALANGO_ESSANG"/>
    <x v="12"/>
    <s v="TB"/>
    <n v="114.01502000000001"/>
    <n v="-7.10128"/>
    <n v="50"/>
    <s v="0/120/240"/>
    <n v="2020"/>
    <x v="0"/>
    <s v="Dusun Tokerpuy RT 004 / RW 006 Desa Essang Kecamatan Talango Kabupaten Sumenep "/>
    <x v="0"/>
    <s v="JAW-JI-SMP-4117"/>
    <s v="TALANGO_ESSANG"/>
    <x v="0"/>
    <x v="0"/>
    <x v="0"/>
    <s v="JATIM"/>
    <s v="Jawa Timur"/>
    <s v="KAB. SUMENEP"/>
    <n v="6614369"/>
    <d v="2020-01-13T00:00:00"/>
    <m/>
    <n v="143"/>
    <x v="5"/>
    <d v="2020-06-11T00:00:00"/>
    <s v="W24-2020"/>
    <s v="Jun-2020"/>
    <d v="2020-05-09T00:00:00"/>
    <s v="W19-2020"/>
    <s v="May-2020"/>
    <d v="2020-06-04T00:00:00"/>
    <x v="72"/>
    <s v="Jun-2020"/>
    <d v="2020-06-04T00:00:00"/>
    <x v="83"/>
    <s v="Jun-2020"/>
    <s v="MW"/>
    <d v="2020-04-22T00:00:00"/>
    <m/>
    <n v="517101224154"/>
    <n v="6.6"/>
    <m/>
    <d v="2020-05-05T00:00:00"/>
    <m/>
    <m/>
    <d v="2020-06-04T00:00:00"/>
    <s v="W23-2020"/>
    <m/>
    <d v="2020-09-03T00:00:00"/>
    <m/>
    <x v="2"/>
    <s v="21.RFI"/>
    <x v="13"/>
    <s v="04.06.20 : RFIN sent_x000a_01.06.20 : 29.05.20 : SRFI_x000a_28.05.20 : 25.05.20 : 14.05.20 : 13.05.20 ; erection done, pondasi bts og, pond bts og, mat me grounding mos_x000a_08.05.20 : erection og_x000a_30.04.20 : pouring concrete_x000a_23.04.20 : 22.04.20 : email konfirmasi RFI/request PLN Connection dari XL (Pak Bayu), request SK PLN ke XL, rebarring OG, besok plan cor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JURIT EX SEREMBAU"/>
    <x v="12"/>
    <s v="TB"/>
    <n v="116.43859"/>
    <n v="-8.5419599999999996"/>
    <n v="50"/>
    <s v="0/120/240"/>
    <n v="2020"/>
    <x v="0"/>
    <s v="Dusun Banok, Desa Jurit, Kec. Pringgasela"/>
    <x v="0"/>
    <s v="NUS-NB-SEL-4333"/>
    <s v="PRINGGASELA_PENGADANGAN"/>
    <x v="1"/>
    <x v="0"/>
    <x v="0"/>
    <s v="BALINUSRA"/>
    <s v="Nusa Tenggara Barat"/>
    <s v="KAB. LOMBOK TIMUR"/>
    <n v="6614644"/>
    <d v="2020-04-14T00:00:00"/>
    <m/>
    <n v="384"/>
    <x v="0"/>
    <d v="2020-05-14T00:00:00"/>
    <s v="W20-2020"/>
    <s v="May-2020"/>
    <d v="2020-05-27T00:00:00"/>
    <s v="W22-2020"/>
    <s v="May-2020"/>
    <d v="2021-04-30T00:00:00"/>
    <x v="75"/>
    <s v="Apr-2021"/>
    <d v="2021-05-03T00:00:00"/>
    <x v="51"/>
    <s v="May-2021"/>
    <s v="FO (Change to MW as temp solution)"/>
    <d v="2021-02-15T00:00:00"/>
    <m/>
    <n v="441204257552"/>
    <s v="6.6 Kva"/>
    <m/>
    <d v="2020-05-04T00:00:00"/>
    <m/>
    <d v="2020-05-27T00:00:00"/>
    <d v="2021-05-03T00:00:00"/>
    <s v="W19-2021"/>
    <m/>
    <m/>
    <m/>
    <x v="2"/>
    <s v="21.RFI"/>
    <x v="13"/>
    <s v="04.05.21 : RFI_x000a_03.05.21 : Power Connection Process_x000a_26.04.21 : FO change to MW, OG PLN connection, RFI Plan 30 Apr_x000a_19.04.21 : SPK FO issue, PLN connection hold _x000a_06.08.20 : 29.06.20 : PLN connection menunggu konfirmasi XL (FO readiness XL)_x000a_28.05.20 : SRFI, email SRFIN sent 27 may_x000a_25.05.20 : 08.05.20 : Preparation team &amp; material_x000a_30.04.20 : eskalasi ke TNP XL, karna plan menggunakan FO ada pergantian infonya jadi menggunakan MW tapi belum keluar link budgetnya sampai sekarang"/>
  </r>
  <r>
    <s v="RAKAM"/>
    <x v="12"/>
    <s v="TB"/>
    <n v="116.52563000000001"/>
    <n v="-8.6538599999999999"/>
    <n v="30"/>
    <s v="60/180/300"/>
    <n v="2020"/>
    <x v="0"/>
    <s v="Jl. Diponegoro  Lingk. Kampung Baru RT.13 Kel.Majidi Kec. Selong Kab. Lombok Timur - NTB"/>
    <x v="0"/>
    <s v="NUS-NB-SEL-4332"/>
    <s v="SELONG_MAJIDI"/>
    <x v="1"/>
    <x v="0"/>
    <x v="0"/>
    <s v="BALINUSRA"/>
    <s v="Nusa Tenggara Barat"/>
    <s v="KAB. LOMBOK TIMUR"/>
    <n v="6614644"/>
    <d v="2020-04-14T00:00:00"/>
    <m/>
    <n v="384"/>
    <x v="0"/>
    <d v="2020-05-14T00:00:00"/>
    <s v="W20-2020"/>
    <s v="May-2020"/>
    <d v="2020-06-04T00:00:00"/>
    <s v="W23-2020"/>
    <s v="Jun-2020"/>
    <d v="2021-04-30T00:00:00"/>
    <x v="75"/>
    <s v="Apr-2021"/>
    <d v="2021-04-30T00:00:00"/>
    <x v="77"/>
    <s v="Apr-2021"/>
    <s v="FO (Change to MW as temp solution)"/>
    <d v="2021-02-15T00:00:00"/>
    <m/>
    <n v="441204257209"/>
    <s v="6.6 Kva"/>
    <m/>
    <d v="2020-05-04T00:00:00"/>
    <m/>
    <d v="2020-06-04T00:00:00"/>
    <d v="2021-05-03T00:00:00"/>
    <s v="W19-2021"/>
    <m/>
    <m/>
    <m/>
    <x v="2"/>
    <s v="21.RFI"/>
    <x v="13"/>
    <s v="04.05.21 : RFI _x000a_03.05.21 : Power Connection Process_x000a_26.04.21 : FO change to MW, OG PLN connection, BPUJL paid_x000a_19.04.21 : SPK FO issue, PLN connection hold_x000a_06.08.20 - 29.06.20 : PLN connection menunggu konfirmasi XL (FO readiness XL)_x000a_04.06.20 : SRFIN sent_x000a_28.05.20 : delivery material baseframe dan ME, plan SRFI 30 May_x000a_25.05.20 : 08.05.20 : Preparation team &amp; material_x000a_30.04.20 : eskalasi ke TNP XL, karna plan menggunakan FO ada pergantian infonya jadi menggunakan MW tapi belum keluar link budgetnya sampai sekarang"/>
  </r>
  <r>
    <s v="PRONOJIWO_ORO_ORO_OMBO"/>
    <x v="12"/>
    <s v="TB"/>
    <n v="112.98524399999999"/>
    <n v="-8.2024209999999993"/>
    <n v="50"/>
    <s v="20/100/180"/>
    <n v="2020"/>
    <x v="0"/>
    <s v="Jl. Sumber Bulus, RT 004 RW 009, Ds. Oro Oro Ombo, Kec. Pronojiwo, Kab. Lumajang_x000a__x000a_"/>
    <x v="0"/>
    <s v="JAW-JI-LMJ-4220"/>
    <s v="PRONOJIWO_ORO_ORO_OMBO"/>
    <x v="0"/>
    <x v="0"/>
    <x v="0"/>
    <s v="JATIM"/>
    <s v="Jawa Timur"/>
    <s v="KAB. LUMAJANG"/>
    <n v="6614369"/>
    <d v="2020-01-13T00:00:00"/>
    <m/>
    <n v="125"/>
    <x v="5"/>
    <d v="2020-06-11T00:00:00"/>
    <s v="W24-2020"/>
    <s v="Jun-2020"/>
    <d v="2020-05-15T00:00:00"/>
    <s v="W20-2020"/>
    <s v="May-2020"/>
    <d v="2020-05-15T00:00:00"/>
    <x v="74"/>
    <s v="May-2020"/>
    <d v="2020-05-12T00:00:00"/>
    <x v="85"/>
    <s v="May-2020"/>
    <s v="MW"/>
    <d v="2020-04-22T00:00:00"/>
    <m/>
    <n v="516091052465"/>
    <n v="6.6"/>
    <m/>
    <d v="2020-05-04T00:00:00"/>
    <m/>
    <d v="2020-04-20T00:00:00"/>
    <d v="2020-05-17T00:00:00"/>
    <s v="W21-2020"/>
    <m/>
    <d v="2020-07-09T00:00:00"/>
    <m/>
    <x v="2"/>
    <s v="21.RFI"/>
    <x v="13"/>
    <s v="17.05.20 : RFIN sent _x000a_15.05.20 : RFI actual, wait RFIN_x000a_12.05.20 : ada penambahan 3 tiang PLN_x000a_08.05.20 : ada penambahan 1tiang PLN, revisi RFI plan 12 may 20_x000a_22.04.20 : email konfirmasi RFI/request PLN Connection dari XL (Pak Bayu), request SK PLN ke XL, plan RFI 6 may 20_x000a_20.04.20 : email SRFI-N sent_x000a_09.04.20 : curing time_x000a_02.04.20 : on going excavation_x000a_25.03.20 : PKS proses , proses perijinan, CME OG_x000a_19.03.20 : 11.03.20 : Proses perijinan, RFC, proses DP lahan_x000a_28.02.20 : on going proses rekom l/c_x000a_24.02.20 : IW done, Realisasi IW Done , collect legal doc sitac, soiltest done _x000a_20.02.20 : IW clear, proses realisasi IW dan penjadwalan soiltest_x000a_13.02.20 : TNP review_x000a_06.02.20 : kand A = validasi done, Candidate A RF TX OK_x000a_"/>
  </r>
  <r>
    <s v="TALANGO_CABBIYA"/>
    <x v="12"/>
    <s v="TB"/>
    <n v="113.97927"/>
    <n v="-7.0954430000000004"/>
    <n v="50"/>
    <s v="10/110/240"/>
    <n v="2020"/>
    <x v="0"/>
    <s v="Dusun Cabbiya RT 001 / RW 005 Desa Cabbiya Kecamatan Talango Kabupaten Sumenep"/>
    <x v="0"/>
    <s v="JAW-JI-SMP-4115"/>
    <s v="TALANGO_CABBIYA"/>
    <x v="0"/>
    <x v="0"/>
    <x v="0"/>
    <s v="JATIM"/>
    <s v="Jawa Timur"/>
    <s v="KAB. SUMENEP"/>
    <n v="6614369"/>
    <d v="2020-01-13T00:00:00"/>
    <m/>
    <n v="143"/>
    <x v="5"/>
    <d v="2020-06-11T00:00:00"/>
    <s v="W24-2020"/>
    <s v="Jun-2020"/>
    <d v="2020-05-09T00:00:00"/>
    <s v="W19-2020"/>
    <s v="May-2020"/>
    <d v="2020-06-04T00:00:00"/>
    <x v="72"/>
    <s v="Jun-2020"/>
    <d v="2020-06-04T00:00:00"/>
    <x v="83"/>
    <s v="Jun-2020"/>
    <s v="MW"/>
    <d v="2020-04-22T00:00:00"/>
    <m/>
    <n v="517101221890"/>
    <n v="6.6"/>
    <m/>
    <d v="2020-05-04T00:00:00"/>
    <m/>
    <m/>
    <d v="2020-06-04T00:00:00"/>
    <s v="W23-2020"/>
    <m/>
    <d v="2020-08-31T00:00:00"/>
    <m/>
    <x v="2"/>
    <s v="21.RFI"/>
    <x v="13"/>
    <s v="04.06.20 : RFIN sent_x000a_01.06.20 : RFI actual, collecting doc RFIN_x000a_28.05.20 : 25.05.20 : 14.05.20 : 13.05.20 ; Erection sect 8, pond bts og, ponds pagar og, semua mat me ground os_x000a_08.05.20 : poring concrete_x000a_30.04.20 : rebarring, plan cor 3 may_x000a_23.04.20 : 22.04.20 : email konfirmasi RFI/request PLN Connection dari XL (Pak Bayu), request SK PLN ke XL, rebarring on going_x000a_09.04.20 : on going excavation_x000a_02.04.20 : RFC, proses perijinan_x000a_25.03.20 : proses perijinan_x000a_19.03.20 : 11.03.20 : Proses perijinan, RFC, proses DP lahan_x000a_28.02.20 : on going proses rekom l/c_x000a_24.02.20:  IW done, Realisasi IW Done , collect legal sitac ,soiltest done _x000a_20.02.20 : IW clear, proses realisasi IW dan penjadwalan soiltest_x000a_13.02.20 : IW on going_x000a_06.02.20 : Kand B = Candidate B Submit_x000a_"/>
  </r>
  <r>
    <s v="TALANGO_GAPURANA"/>
    <x v="12"/>
    <s v="TB"/>
    <n v="114.001082"/>
    <n v="-7.0881740000000004"/>
    <n v="50"/>
    <s v="0/120/240"/>
    <n v="2020"/>
    <x v="0"/>
    <s v="Dusun Jubluk Timur RT 001 / RW 022 Desa Gapurana Kecamatan Talango Kabupaten Sumenep"/>
    <x v="0"/>
    <s v="JAW-JI-SMP-4116"/>
    <s v="TALANGO_GAPURANA"/>
    <x v="0"/>
    <x v="0"/>
    <x v="0"/>
    <s v="JATIM"/>
    <s v="Jawa Timur"/>
    <s v="KAB. SUMENEP"/>
    <n v="6614369"/>
    <d v="2020-01-13T00:00:00"/>
    <m/>
    <n v="143"/>
    <x v="5"/>
    <d v="2020-06-11T00:00:00"/>
    <s v="W24-2020"/>
    <s v="Jun-2020"/>
    <d v="2020-05-09T00:00:00"/>
    <s v="W19-2020"/>
    <s v="May-2020"/>
    <d v="2020-06-04T00:00:00"/>
    <x v="72"/>
    <s v="Jun-2020"/>
    <d v="2020-06-04T00:00:00"/>
    <x v="83"/>
    <s v="Jun-2020"/>
    <s v="MW"/>
    <d v="2020-04-22T00:00:00"/>
    <m/>
    <n v="517101224139"/>
    <n v="6.6"/>
    <m/>
    <d v="2020-05-04T00:00:00"/>
    <m/>
    <m/>
    <d v="2020-06-04T00:00:00"/>
    <s v="W23-2020"/>
    <m/>
    <d v="2020-09-02T00:00:00"/>
    <m/>
    <x v="2"/>
    <s v="21.RFI"/>
    <x v="13"/>
    <s v="04.06.20 : RFIN sent_x000a_01.06.20 : 29.05.20 : SRFI_x000a_28.05.20 : 25.05.20 : 14.05.20 : _x000a_08.05.20 : ME og_x000a_30.04.20 : on going erection, BTS foundation dan ME installation_x000a_23.04.20 : 22.04.20 : email konfirmasi RFI/request PLN Connection dari XL (Pak Bayu), request SK PLN ke XL, curingtime, prepare backfilling dan prepare start erection_x000a_09.04.20 : on going rebarring_x000a_02.04.20 : RFC, proses perijinan_x000a_25.03.20 : proses perijinan_x000a_19.03.20 : 11.03.20 : proses soiltest, proses collect doc legal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TALANGO_KOMBANG"/>
    <x v="12"/>
    <s v="TB"/>
    <n v="114.05849000000001"/>
    <n v="-7.1084009999999997"/>
    <n v="50"/>
    <s v="30/240/300"/>
    <n v="2020"/>
    <x v="0"/>
    <s v="Dusun Galisek Laok RT 004 / RW 004 Desa Kombang Kecamatan Talango Kabupaten Sumenep"/>
    <x v="0"/>
    <s v="JAW-JI-SMP-4119"/>
    <s v="TALANGO_KOMBANG"/>
    <x v="0"/>
    <x v="0"/>
    <x v="0"/>
    <s v="JATIM"/>
    <s v="Jawa Timur"/>
    <s v="KAB. SUMENEP"/>
    <n v="6614369"/>
    <d v="2020-01-13T00:00:00"/>
    <m/>
    <n v="143"/>
    <x v="5"/>
    <d v="2020-06-11T00:00:00"/>
    <s v="W24-2020"/>
    <s v="Jun-2020"/>
    <d v="2020-05-09T00:00:00"/>
    <s v="W19-2020"/>
    <s v="May-2020"/>
    <d v="2020-06-04T00:00:00"/>
    <x v="72"/>
    <s v="Jun-2020"/>
    <d v="2020-06-04T00:00:00"/>
    <x v="83"/>
    <s v="Jun-2020"/>
    <s v="MW"/>
    <d v="2020-04-22T00:00:00"/>
    <m/>
    <n v="517101224121"/>
    <n v="6.6"/>
    <m/>
    <d v="2020-05-04T00:00:00"/>
    <m/>
    <m/>
    <d v="2020-06-04T00:00:00"/>
    <s v="W23-2020"/>
    <m/>
    <m/>
    <m/>
    <x v="2"/>
    <s v="21.RFI"/>
    <x v="13"/>
    <s v="04.06.20 : RFIN sent_x000a_01.06.20 : 29.05.20 : SRFI_x000a_28.05.20 : 25.05.20 : 14.05.20 : 08.05.20 : ME og_x000a_30.04.20 : on going erection, BTS foundation dan ME installation_x000a_23.04.20 : 22.04.20 : email konfirmasi RFI/request PLN Connection dari XL (Pak Bayu), request SK PLN ke XL, erection OG_x000a_09.04.20 : on going excavation_x000a_02.04.20 : RFC, proses perijinan_x000a_25.03.20 : proses perijinan_x000a_19.03.20 : 11.03.20 : Proses perijinan, RFC, proses DP lahan_x000a_28.02.20 : on going proses rekom l/c_x000a_24.02.20 : IW done, Realisasi IW Done, collect legal sitac, soiltest done _x000a_20.02.20 : IW clear, proses realisasi IW dan penjadwalan soiltest_x000a_13.02.20 : IW on going_x000a_06.02.20 : kand A = validasi done, Candidate A RF TX OK_x000a_"/>
  </r>
  <r>
    <s v="DUNGKEK_SOKON_JADUNG"/>
    <x v="12"/>
    <s v="TB"/>
    <n v="114.03375200000001"/>
    <n v="-7.0062170000000004"/>
    <n v="50"/>
    <s v="0/110/270"/>
    <n v="2020"/>
    <x v="0"/>
    <s v="Dusun Girsereng RT 02 RW 01 Desa Jadung Kec Dungkek Kab Sumenep"/>
    <x v="0"/>
    <s v="JAW-JI-SMP-4111"/>
    <s v="Dungkek_Sokon_Jadung"/>
    <x v="0"/>
    <x v="0"/>
    <x v="0"/>
    <s v="JATIM"/>
    <s v="Jawa Timur"/>
    <s v="KAB. SUMENEP"/>
    <n v="6614369"/>
    <d v="2020-01-13T00:00:00"/>
    <m/>
    <n v="142"/>
    <x v="5"/>
    <d v="2020-06-11T00:00:00"/>
    <s v="W24-2020"/>
    <s v="Jun-2020"/>
    <d v="2020-04-27T00:00:00"/>
    <s v="W18-2020"/>
    <s v="Apr-2020"/>
    <d v="2020-06-04T00:00:00"/>
    <x v="72"/>
    <s v="Jun-2020"/>
    <d v="2020-06-04T00:00:00"/>
    <x v="83"/>
    <s v="Jun-2020"/>
    <s v="MW"/>
    <d v="2020-04-22T00:00:00"/>
    <m/>
    <n v="517101225617"/>
    <n v="6.6"/>
    <m/>
    <d v="2020-05-04T00:00:00"/>
    <m/>
    <m/>
    <d v="2020-06-03T00:00:00"/>
    <s v="W23-2020"/>
    <m/>
    <d v="2020-08-12T00:00:00"/>
    <m/>
    <x v="2"/>
    <s v="21.RFI"/>
    <x v="13"/>
    <s v="03.06.20 : email SRFI-N sent_x000a_01.06.20 : 29.05.20 : SRFI_x000a_28.05.20 : 25.05.20 : 14.05.20 : start erection, pondasi BTS OG, mat pagar me ground plan mos 18/5_x000a_08.05.20 : prepare erection_x000a_30.04.20 : plan pouring concrete besok 1 may_x000a_23.04.20 : 22.04.20 : email konfirmasi RFI/request PLN Connection dari XL (Pak Bayu), request SK PLN ke XL, rebarring done, lantai kerja OG_x000a_09.04.20 : on going excavation 45%_x000a_02.04.20 : on going excavation_x000a_25.03.20 : Proses perijinan_x000a_19.03.20 : 11.03.20 : Proses perijinan, RFC, proses DP lahan_x000a_28.02.20 : on going proses rekom l/c_x000a_27.02.20 : IW done, kand  07°00'23.69&quot;S 114°02'01.78&quot;E, 10 KK IW Done, Proses Collect legal Dokumen_x000a_24.02.20 : IW done,  Realisasi IW Done , collect legal sitac, soiltest done _x000a_20.02.20 : IW clear, proses eskalasi sitac_x000a_13.02.20 : IW on going_x000a_06.02.20 : kand A = validasi done, Candidate A RF TX OK_x000a_"/>
  </r>
  <r>
    <s v="PERUMAHAN MUTIARA HATI PAYAKUMBUH"/>
    <x v="12"/>
    <s v="TB"/>
    <n v="100.61553000000001"/>
    <n v="-0.22670999999999999"/>
    <n v="30"/>
    <s v="0/120/240"/>
    <n v="2020"/>
    <x v="0"/>
    <s v="Jl Kamboja  RT 01 RW 01, Kel. Subarang Batuang, Kec. Payakumbuh Barat, Kota Payakumbuh"/>
    <x v="0"/>
    <s v="SUM-SB-PYH-0816"/>
    <s v="SUBARANG BATUANG"/>
    <x v="1"/>
    <x v="0"/>
    <x v="1"/>
    <s v="SUMBAGTENG"/>
    <s v="Sumatera Barat"/>
    <s v="KOTA PAYAKUMBUH"/>
    <n v="6614688"/>
    <d v="2020-04-23T00:00:00"/>
    <m/>
    <n v="74"/>
    <x v="2"/>
    <d v="2020-05-23T00:00:00"/>
    <s v="W21-2020"/>
    <s v="May-2020"/>
    <d v="2020-05-20T00:00:00"/>
    <s v="W21-2020"/>
    <s v="May-2020"/>
    <d v="2020-06-30T00:00:00"/>
    <x v="70"/>
    <s v="Jun-2020"/>
    <d v="2020-07-04T00:00:00"/>
    <x v="86"/>
    <s v="Jul-2020"/>
    <s v="MW"/>
    <d v="2020-06-12T00:00:00"/>
    <m/>
    <n v="134520277780"/>
    <n v="6.6"/>
    <m/>
    <d v="2020-04-28T00:00:00"/>
    <m/>
    <d v="2020-06-09T00:00:00"/>
    <d v="2020-07-06T00:00:00"/>
    <s v="W28-2020"/>
    <m/>
    <d v="2020-08-05T00:00:00"/>
    <m/>
    <x v="2"/>
    <s v="21.RFI"/>
    <x v="13"/>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8.05.20 : ME on going_x000a_14.05.20 : RBS foundation on going_x000a_08.05.20 : Preparation team &amp; material_x000a_"/>
  </r>
  <r>
    <s v="SEI KELEMBAH"/>
    <x v="12"/>
    <s v="TB"/>
    <n v="99.145520000000005"/>
    <n v="3.3229199999999999"/>
    <n v="30"/>
    <s v="0/120/240"/>
    <n v="2020"/>
    <x v="0"/>
    <s v="Jl. Sei Kelembah, lingkungan VII, kelurahan Durian, kec. Bajenis, Kota tebing tinggi"/>
    <x v="0"/>
    <s v="SUM-SU-TBT-2213"/>
    <s v="DURIAN_BARAT"/>
    <x v="1"/>
    <x v="0"/>
    <x v="1"/>
    <s v="SUMBAGUT"/>
    <s v="Sumatera Utara"/>
    <s v="KOTA TEBING TINGGI"/>
    <n v="6614688"/>
    <d v="2020-04-23T00:00:00"/>
    <m/>
    <n v="64"/>
    <x v="2"/>
    <d v="2020-05-23T00:00:00"/>
    <s v="W21-2020"/>
    <s v="May-2020"/>
    <d v="2020-05-21T00:00:00"/>
    <s v="W21-2020"/>
    <s v="May-2020"/>
    <d v="2020-06-30T00:00:00"/>
    <x v="70"/>
    <s v="Jun-2020"/>
    <d v="2020-06-30T00:00:00"/>
    <x v="86"/>
    <s v="Jun-2020"/>
    <s v="MW"/>
    <d v="2020-06-12T00:00:00"/>
    <m/>
    <n v="121101024010"/>
    <n v="6.6"/>
    <m/>
    <d v="2020-04-28T00:00:00"/>
    <m/>
    <d v="2020-05-19T00:00:00"/>
    <d v="2020-06-26T00:00:00"/>
    <s v="W26-2020"/>
    <m/>
    <d v="2020-07-25T00:00:00"/>
    <m/>
    <x v="2"/>
    <s v="21.RFI"/>
    <x v="13"/>
    <s v="26.06.20 : RFIN sent _x000a_25.06.20 : plan percepatan PLN connect 26 jun,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r>
  <r>
    <s v="RD_TIGA_LINGGA"/>
    <x v="12"/>
    <s v="SMI"/>
    <n v="98.285167000000001"/>
    <n v="2.8058329999999998"/>
    <n v="50"/>
    <s v="50/140/310"/>
    <n v="2020"/>
    <x v="0"/>
    <s v="JL TIGA LINGGA KM 75, DESA SUNGAI RAYA,  KEC. SIEMPAT NEMPUHULU, KAB. DAIRI SUMATERA UTARA"/>
    <x v="0"/>
    <s v="SUM-SU-SDK-2081"/>
    <s v="GUNUNG MERIAH"/>
    <x v="1"/>
    <x v="0"/>
    <x v="1"/>
    <s v="SUMBAGUT"/>
    <s v="Sumatera Utara"/>
    <s v="KAB. DAIRI"/>
    <n v="6614687"/>
    <d v="2020-04-23T00:00:00"/>
    <m/>
    <n v="64"/>
    <x v="2"/>
    <d v="2020-05-23T00:00:00"/>
    <s v="W21-2020"/>
    <s v="May-2020"/>
    <d v="2020-05-21T00:00:00"/>
    <s v="W21-2020"/>
    <s v="May-2020"/>
    <d v="2020-06-30T00:00:00"/>
    <x v="70"/>
    <s v="Jun-2020"/>
    <d v="2020-06-30T00:00:00"/>
    <x v="86"/>
    <s v="Jun-2020"/>
    <s v="MW"/>
    <d v="2020-06-12T00:00:00"/>
    <m/>
    <n v="129010068449"/>
    <n v="6.6"/>
    <m/>
    <d v="2020-04-28T00:00:00"/>
    <m/>
    <d v="2020-05-18T00:00:00"/>
    <d v="2020-06-26T00:00:00"/>
    <s v="W26-2020"/>
    <m/>
    <d v="2020-07-31T00:00:00"/>
    <m/>
    <x v="2"/>
    <s v="21.RFI"/>
    <x v="13"/>
    <s v="26.06.20 : RFIN sent _x000a_25.06.20 : actual RFI, plan RFIN latest 30 jun_x000a_22.06.20 : 18.06.20 : proses PLN connection_x000a_17.06.20 : Go RFI, PSB PLN release_x000a_11.06.20 : plan RFI 30 juni, request SK PLN_x000a_18.05.20 : SRFIN sent_x000a_14.05.20 : mob demob, preparation start CME_x000a_08.05.20 : Preparation team &amp; material_x000a_"/>
  </r>
  <r>
    <s v="TANJUNG_MERAHE_2"/>
    <x v="12"/>
    <s v="TB"/>
    <n v="98.494100000000003"/>
    <n v="3.5713200000000001"/>
    <n v="30"/>
    <s v="0/180/270"/>
    <n v="2020"/>
    <x v="0"/>
    <s v="Jln. Jamin Ginting Gg. Buntu , Kel. Pujidadi, Kec. Binjai Selatan, Kota Binjai Sumatera Utara"/>
    <x v="0"/>
    <s v="SUM-SU-BNJ-2064"/>
    <s v="PUJI DADI"/>
    <x v="1"/>
    <x v="0"/>
    <x v="1"/>
    <s v="SUMBAGUT"/>
    <s v="Sumatera Utara"/>
    <s v="KOTA BINJAI"/>
    <n v="6614688"/>
    <d v="2020-04-23T00:00:00"/>
    <m/>
    <n v="64"/>
    <x v="2"/>
    <d v="2020-05-23T00:00:00"/>
    <s v="W21-2020"/>
    <s v="May-2020"/>
    <d v="2020-05-21T00:00:00"/>
    <s v="W21-2020"/>
    <s v="May-2020"/>
    <d v="2020-06-30T00:00:00"/>
    <x v="70"/>
    <s v="Jun-2020"/>
    <d v="2020-06-30T00:00:00"/>
    <x v="86"/>
    <s v="Jun-2020"/>
    <s v="MW"/>
    <d v="2020-06-12T00:00:00"/>
    <m/>
    <n v="122010727409"/>
    <n v="6.6"/>
    <m/>
    <d v="2020-04-28T00:00:00"/>
    <m/>
    <d v="2020-05-19T00:00:00"/>
    <d v="2020-06-26T00:00:00"/>
    <s v="W26-2020"/>
    <m/>
    <m/>
    <m/>
    <x v="2"/>
    <s v="21.RFI"/>
    <x v="13"/>
    <s v="26.06.20 : RFIN sent _x000a_25.06.20 : actual RFI, plan RFIN latest 30 jun_x000a_22.06.20 : 18.06.20 : proses PLN connection_x000a_17.06.20 : Go RFI, PSB PLN release_x000a_11.06.20 : plan RFI 30 juni, request SK PLN_x000a_25.05.20 : 19.05.20 : SRFIN sent _x000a_14.05.20 : mob demob, preparation start CME_x000a_08.05.20 : Preparation team &amp; material_x000a_"/>
  </r>
  <r>
    <s v="HCPTSS-212357"/>
    <x v="12"/>
    <s v="SKP"/>
    <n v="120.023"/>
    <n v="-4.0788200000000003"/>
    <n v="40"/>
    <s v="0/180/280"/>
    <n v="2020"/>
    <x v="0"/>
    <s v="Jl. Tani Dusun Ujunge Desa Ujunge Kec. Tanasitolo Kab. Wajo"/>
    <x v="0"/>
    <s v="SUL-SN-SKG-1278"/>
    <s v="UJUNGE"/>
    <x v="1"/>
    <x v="0"/>
    <x v="0"/>
    <s v="SULAWESI"/>
    <s v="Sulawesi Selatan"/>
    <s v="KAB. WAJO"/>
    <n v="6614686"/>
    <d v="2020-04-23T00:00:00"/>
    <m/>
    <n v="166"/>
    <x v="0"/>
    <d v="2020-05-23T00:00:00"/>
    <s v="W21-2020"/>
    <s v="May-2020"/>
    <d v="2020-06-01T00:00:00"/>
    <s v="W23-2020"/>
    <s v="Jun-2020"/>
    <d v="2020-10-05T00:00:00"/>
    <x v="62"/>
    <s v="Oct-2020"/>
    <d v="2020-10-05T00:00:00"/>
    <x v="67"/>
    <s v="Oct-2020"/>
    <s v="FO"/>
    <d v="2020-08-26T00:00:00"/>
    <m/>
    <n v="322400370261"/>
    <n v="6.6"/>
    <m/>
    <d v="2020-04-28T00:00:00"/>
    <m/>
    <d v="2020-06-01T00:00:00"/>
    <d v="2020-10-06T00:00:00"/>
    <s v="W41-2020"/>
    <m/>
    <m/>
    <m/>
    <x v="2"/>
    <s v="21.RFI"/>
    <x v="13"/>
    <s v="06.10.20 : RFIN sent_x000a_12.09.20 : request connect PLN oleh Bu Endang by WAG XL_x000a_06.08.20 - 29.06.20 : PLN connection menunggu konfirmasi XL (FO readiness XL)_x000a_25.06.20 : 22.06.20 : 11.06.20 :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_x000a_08.05.20 : preparation team &amp; material_x000a_05.05.20 : KOM mitra, request SPK CME mitra _x000a_"/>
  </r>
  <r>
    <s v="HCPTSS-212345"/>
    <x v="12"/>
    <s v="SKP"/>
    <n v="120.07420999999999"/>
    <n v="-4.1812199999999997"/>
    <n v="50"/>
    <s v="0/120/230"/>
    <n v="2020"/>
    <x v="0"/>
    <s v="Desa Patila, Kec. Pammana, Kab. Wajo, Prov. SulSel"/>
    <x v="0"/>
    <s v="SUL-SN-SKG-1303"/>
    <s v="PATILA"/>
    <x v="1"/>
    <x v="0"/>
    <x v="0"/>
    <s v="SULAWESI"/>
    <s v="Sulawesi Selatan"/>
    <s v="KAB. WAJO"/>
    <n v="6614686"/>
    <d v="2020-04-23T00:00:00"/>
    <m/>
    <n v="165"/>
    <x v="0"/>
    <d v="2020-05-23T00:00:00"/>
    <s v="W21-2020"/>
    <s v="May-2020"/>
    <d v="2020-06-01T00:00:00"/>
    <s v="W23-2020"/>
    <s v="Jun-2020"/>
    <d v="2020-10-05T00:00:00"/>
    <x v="62"/>
    <s v="Oct-2020"/>
    <d v="2020-10-05T00:00:00"/>
    <x v="67"/>
    <s v="Oct-2020"/>
    <s v="FO"/>
    <d v="2020-08-26T00:00:00"/>
    <m/>
    <n v="322400370253"/>
    <n v="6.6"/>
    <m/>
    <d v="2020-04-28T00:00:00"/>
    <m/>
    <d v="2020-06-01T00:00:00"/>
    <d v="2020-10-05T00:00:00"/>
    <s v="W41-2020"/>
    <m/>
    <m/>
    <m/>
    <x v="2"/>
    <s v="21.RFI"/>
    <x v="13"/>
    <s v="05.10.20 : RFIN sent_x000a_12.09.20 : request connect PLN oleh Bu Endang by WAG XL_x000a_06.08.20 - 29.06.20 : PLN connection menunggu konfirmasi XL (FO readiness XL)_x000a_25.06.20 : 22.06.20 : 11.06.20 : 01.06.20 : Soft RFI actual,  email SRFI-N sent, waiting confirmation request connect PLN from XL/tech partner_x000a_28.05.20 : ME on going_x000a_21.05.20 : Material ME, tray etc Just On Port makasar. ETA OS 22 May 2020, Plan SRFI 26 May 2020_x000a_18.05.20 : BTS Foundation DONE. Material ME, etc On Delivery (ETA OS on 22 May 2020). _x000a_14.05.20 : material fabrication: _x000a_08.05.20 : preparation team &amp; material_x000a_05.05.20 : KOM mitra, request SPK CME mitra _x000a_"/>
  </r>
  <r>
    <s v="BALOBALO EX SULI BARAT"/>
    <x v="12"/>
    <s v="TRB"/>
    <n v="120.35518999999999"/>
    <n v="-3.3828299999999998"/>
    <n v="30"/>
    <s v="40/110/260"/>
    <n v="2020"/>
    <x v="0"/>
    <s v="Jl. Gunung Latimojong, rt 01 rw 01, desa Balo-Balo, Kec Belopa "/>
    <x v="0"/>
    <s v="SUL-SN-PLP-1328"/>
    <s v="BALO-BALO"/>
    <x v="1"/>
    <x v="0"/>
    <x v="0"/>
    <s v="SULAWESI"/>
    <s v="Sulawesi Selatan"/>
    <s v="KAB. LUWU"/>
    <n v="6614665"/>
    <d v="2020-04-17T00:00:00"/>
    <m/>
    <n v="76"/>
    <x v="2"/>
    <d v="2020-05-17T00:00:00"/>
    <s v="W21-2020"/>
    <s v="May-2020"/>
    <d v="2020-06-25T00:00:00"/>
    <s v="W26-2020"/>
    <s v="Jun-2020"/>
    <d v="2020-06-30T00:00:00"/>
    <x v="70"/>
    <s v="Jun-2020"/>
    <d v="2020-07-02T00:00:00"/>
    <x v="86"/>
    <s v="Jul-2020"/>
    <s v="MW"/>
    <d v="2020-06-12T00:00:00"/>
    <m/>
    <n v="326401094884"/>
    <n v="6.6"/>
    <m/>
    <d v="2020-04-24T00:00:00"/>
    <m/>
    <d v="2020-05-28T00:00:00"/>
    <d v="2020-07-02T00:00:00"/>
    <s v="W27-2020"/>
    <m/>
    <d v="2020-07-16T00:00:00"/>
    <m/>
    <x v="2"/>
    <s v="21.RFI"/>
    <x v="13"/>
    <s v="02.07.20 : email RFIN sent_x000a_30.06.20 : actual RFI, collecting doc RFIN_x000a_29.06.20 : proses PLN connection, plan connect besok 30 jun_x000a_25.06.20 : 22.06.20 : BP paid_x000a_18.06.20 : proses PLN connection_x000a_17.06.20 : Go RFI, PSB PLN release_x000a_11.06.20 : 28.05.20 : email SRFI-N sent, waiting confirmation request connect PLN from XL/tech partner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r>
  <r>
    <s v="TBG MURANTE PALOPO"/>
    <x v="12"/>
    <s v="TB"/>
    <n v="120.177008"/>
    <n v="-3.0089060000000001"/>
    <n v="30"/>
    <s v="90/180/320"/>
    <n v="2020"/>
    <x v="0"/>
    <s v="Jl. Pongsimpin, RT.02 RW.03,  Kel. Mungkajang, Kec.Mungkajang, Kota Palop, Prov.Sulsel"/>
    <x v="0"/>
    <s v="SUL-SN-PLP-1334"/>
    <s v="MUNGKAJANG"/>
    <x v="1"/>
    <x v="0"/>
    <x v="0"/>
    <s v="SULAWESI"/>
    <s v="Sulawesi Selatan"/>
    <s v="KOTA PALOPO"/>
    <n v="6614661"/>
    <d v="2020-04-17T00:00:00"/>
    <m/>
    <n v="76"/>
    <x v="2"/>
    <d v="2020-05-17T00:00:00"/>
    <s v="W21-2020"/>
    <s v="May-2020"/>
    <d v="2020-06-25T00:00:00"/>
    <s v="W26-2020"/>
    <s v="Jun-2020"/>
    <d v="2020-06-30T00:00:00"/>
    <x v="70"/>
    <s v="Jun-2020"/>
    <d v="2020-07-02T00:00:00"/>
    <x v="86"/>
    <s v="Jul-2020"/>
    <s v="MW"/>
    <d v="2020-06-12T00:00:00"/>
    <m/>
    <n v="326100991653"/>
    <n v="6.6"/>
    <m/>
    <d v="2020-04-24T00:00:00"/>
    <m/>
    <d v="2020-05-29T00:00:00"/>
    <d v="2020-07-02T00:00:00"/>
    <s v="W27-2020"/>
    <m/>
    <d v="2020-07-15T00:00:00"/>
    <m/>
    <x v="2"/>
    <s v="21.RFI"/>
    <x v="13"/>
    <s v="02.07.20 : email RFIN sent_x000a_30.06.20 : actual RFI, collecting doc RFIN_x000a_02.07.20 : 29.06.20 : proses PLN connection, plan connect besok 30 jun_x000a_25.06.20 : 22.06.20 : BP paid_x000a_18.06.20 : proses PLN connection_x000a_17.06.20 : Go RFI, PSB PLN release_x000a_11.06.20 : 29.05.20 : email SRFI-N sent, waiting confirmation request connect PLN from XL/tech partner_x000a_28.05.20 : Soft RFI_x000a_21.05.20 : Material ME, tray etc Just On Port makasar. ETA OS 22 May 2020, Plan SRFI 26 May 2020_x000a_18.05.20 : BTS Foundation DONE. Material ME, etc On Delivery (ETA OS on 22 May 2020). _x000a_14.05.20 : on going RBS foundataion, material ME etc on delivery_x000a_08.05.20 : material pabrication_x000a_30.04.20 : CME preparation_x000a_"/>
  </r>
  <r>
    <s v="TBG_DSLABATMUARA"/>
    <x v="12"/>
    <s v="TB"/>
    <n v="114.52176"/>
    <n v="-3.5006699999999999"/>
    <n v="50"/>
    <s v="0/90/180"/>
    <n v="2020"/>
    <x v="0"/>
    <s v="LABAT MUARA, DS. LABAT MUARA, RT 002/ KEC. ALUH-ALUH"/>
    <x v="0"/>
    <s v="KAL-KS-MTP-0930"/>
    <s v="BAKAMBAT"/>
    <x v="1"/>
    <x v="0"/>
    <x v="2"/>
    <s v="KALIMANTAN"/>
    <s v="Kalimantan Selatan"/>
    <s v="Banjar"/>
    <n v="6614661"/>
    <d v="2020-04-17T00:00:00"/>
    <m/>
    <n v="166"/>
    <x v="0"/>
    <d v="2020-05-17T00:00:00"/>
    <s v="W21-2020"/>
    <s v="May-2020"/>
    <d v="2020-09-20T00:00:00"/>
    <s v="W39-2020"/>
    <s v="Sep-2020"/>
    <d v="2020-08-08T00:00:00"/>
    <x v="67"/>
    <s v="Aug-2020"/>
    <d v="2020-09-29T00:00:00"/>
    <x v="68"/>
    <s v="Sep-2020"/>
    <s v="MW"/>
    <d v="2020-06-12T00:00:00"/>
    <m/>
    <s v="221600397613"/>
    <n v="6.6"/>
    <m/>
    <d v="2020-04-24T00:00:00"/>
    <m/>
    <d v="2020-09-30T00:00:00"/>
    <d v="2020-09-30T00:00:00"/>
    <s v="W40-2020"/>
    <m/>
    <m/>
    <m/>
    <x v="2"/>
    <s v="21.RFI"/>
    <x v="13"/>
    <s v="01.10.20 : 30.09.20 : RFIN sent_x000a_30.09.20 : plan connect dan RFI hari ini_x000a_28.09.20 : SRFI actual, plan RFI 29/09_x000a_24.09.20 : ME on going_x000a_21.09.20 : erection done, revisi plan RFI 28 sep_x000a_17.09.20 : erection on going_x000a_14.09.20 : 10.09.20 : curingtime, prepare erection_x000a_07.09.20 : Cor done 04/09 dan Curing Time_x000a_03.09.20 : rebarring, plan cor minggu ini_x000a_31.08.20 : rebarring on going_x000a_27.08.20 : excavation &amp; cerucuk donedone, on going lantai kerja, bar bending &amp; preparation rebarring, plan RFI 20 sep_x000a_24.08.20 : 17.08.20 : on going cerucuk, need percepatan progress CME untuk target RFI 20 Sept_x000a_13.08.20 : start excavation, XL meminta percepatan RFI 10 Sep 20_x000a_10.08.20 : plan start CME selasa 11 Aug 20, revisi plan RFI 15 Sep 20_x000a_06.08.20 : 03.08.20 : 23.07.20 : preparation start CME_x000a_16.07.20 : 13.07.20 : bouwplank (permanenisasi)_x000a_09.07.20 : 06.07.20 : 02.07.20 : posisi site di muara sungai, survey done untuk pekerjaan CME (permanenisasi) , jarak langsir 5 km pakai gerobak, plan RFI W1 Aug (8 Aug 20)_x000a_29.06.20 : 18.06.20 : akses berada di area pasang surut dan saat ini kondisi sedang pasang sehingga tidak dapat kerja, permanenisasi_x000a_17.06.20 : Go RFI, PSB PLN release_x000a_15.06.20 : 11.06.20 : 08.06.20 : akses berada di area pasang surut dan saat ini kondisi sedang pasang sehingga tidak dapat kerja, permanenisasi_x000a_04.06.20 : 01.06.20 : 28.05.20 : akses berada di area pasang surut dan saat ini kondisi sedang pasang sehingga tidak dapat kerja_x000a_25.05.20 : 14.05.20 : 08.05.20 : ME on going, permanenisasi_x000a_30.04.20 : preparation dan delivery material_x000a_28.04.20 : STO, preparation"/>
  </r>
  <r>
    <s v="BANYUPUTIH_SUMBEREJO"/>
    <x v="12"/>
    <s v="TB"/>
    <n v="114.274387"/>
    <n v="-7.7493780000000001"/>
    <n v="40"/>
    <s v="20/110/200"/>
    <n v="2020"/>
    <x v="0"/>
    <s v="KP.Sukorejo RT 02 RW 0,  Desa Sumberejo, Kecamatan Banyuputih, Kabupaten Situbondo, Prov. Jawa Timur"/>
    <x v="0"/>
    <s v="JAW-JI-SIT-3801"/>
    <s v="BANYUPUTIH_SUMBEREJO"/>
    <x v="0"/>
    <x v="0"/>
    <x v="0"/>
    <s v="JATIM"/>
    <s v="Jawa Timur"/>
    <s v="KAB. SITUBONDO"/>
    <n v="6614369"/>
    <d v="2020-01-13T00:00:00"/>
    <m/>
    <n v="396"/>
    <x v="0"/>
    <d v="2020-06-11T00:00:00"/>
    <s v="W24-2020"/>
    <s v="Jun-2020"/>
    <d v="2020-05-22T00:00:00"/>
    <s v="W21-2020"/>
    <s v="May-2020"/>
    <d v="2021-02-06T00:00:00"/>
    <x v="53"/>
    <s v="Feb-2021"/>
    <d v="2021-02-20T00:00:00"/>
    <x v="46"/>
    <s v="Feb-2021"/>
    <s v="FO (Change to MW as temp solution)"/>
    <d v="2021-01-18T00:00:00"/>
    <m/>
    <n v="516520538120"/>
    <n v="10.6"/>
    <m/>
    <d v="2020-04-23T00:00:00"/>
    <m/>
    <d v="2020-05-22T00:00:00"/>
    <d v="2021-02-12T00:00:00"/>
    <s v="W07-2021"/>
    <m/>
    <m/>
    <m/>
    <x v="2"/>
    <s v="21.RFI"/>
    <x v="13"/>
    <s v="11.02.21 : note daya PLN connection dengan daya 10.6 dan 13.2 kVA diterima HO PLN, jika lebih dari 13.2 kVA menunggu downgrade terlebih dahulu baru bisa di HO PLN. Jaringan sudah ready_x000a_26.01.21 : BP Paid_x000a_21.01.21 : PSB released, PLN connection OG_x000a_23.07.20 : 09.07.20 : 29.06.20 : PLN Connection menunggu konfirmasi dari XL_x000a_22.06.20 : SRFI, wait confirmation XL for PLN connection_x000a_28.05.20 : 22.05.20 : email SRFI-N sent_x000a_08.05.20 : SRFI_x000a_30.04.20 :  erection done, on going tower painting_x000a_23.04.20 : 09.04.20 : erection on going_x000a_02.04.20 : on going excavation_x000a_25.03.20 : PKS proses , proses perijinan, CME OG_x000a_19.03.20 : 11.03.20 : Proses perijinan, RFC, proses DP lahan_x000a_28.02.20 : on going proses rekom l/c_x000a_24.02.20 : IW done, Realisasi IW Done , collect legal sitac, soiltest done _x000a_20.02.20 : IW clear, proses eskalasi sitac_x000a_13.02.20 : IW on going_x000a_06.02.20 : kand A = validasi done, Candidate A RF TX OK_x000a_"/>
  </r>
  <r>
    <s v="JALAN LINTAS PADANG PANJANG SOLOK"/>
    <x v="12"/>
    <s v="TB"/>
    <n v="100.43616"/>
    <n v="-0.47200999999999999"/>
    <n v="40"/>
    <s v="90/200/270"/>
    <n v="2020"/>
    <x v="0"/>
    <s v="Batang Arau Jorong Kubu Nan Limo, Nagari Batipuh Baruh, Kecamatan Batipuh, Kabupaten Tanah Datar, Provinsi Sumatera Barat"/>
    <x v="0"/>
    <s v="SUM-SB-BSK-0812"/>
    <s v="BATIPUH BARUH"/>
    <x v="1"/>
    <x v="0"/>
    <x v="1"/>
    <s v="SUMBAGTENG"/>
    <s v="Sumatera Barat"/>
    <s v="KAB. TANAH DATAR"/>
    <n v="6614657"/>
    <d v="2020-04-16T00:00:00"/>
    <m/>
    <n v="81"/>
    <x v="2"/>
    <d v="2020-05-16T00:00:00"/>
    <s v="W20-2020"/>
    <s v="May-2020"/>
    <d v="2020-05-15T00:00:00"/>
    <s v="W20-2020"/>
    <s v="May-2020"/>
    <d v="2020-06-30T00:00:00"/>
    <x v="70"/>
    <s v="Jun-2020"/>
    <d v="2020-07-04T00:00:00"/>
    <x v="86"/>
    <s v="Jul-2020"/>
    <s v="MW"/>
    <d v="2020-06-12T00:00:00"/>
    <m/>
    <n v="132221314190"/>
    <n v="6.6"/>
    <m/>
    <d v="2020-04-22T00:00:00"/>
    <m/>
    <d v="2020-06-09T00:00:00"/>
    <d v="2020-07-06T00:00:00"/>
    <s v="W28-2020"/>
    <m/>
    <d v="2020-07-21T00:00:00"/>
    <m/>
    <x v="2"/>
    <s v="21.RFI"/>
    <x v="13"/>
    <s v="06.07.20 : RFIN sent _x000a_02.07.20 : 30.06.20 : RFI actual, collecting doc RFIN_x000a_29.06.20 : PLN connection, plan RFI besok_x000a_25.06.20 : 22.06.20 : BP paid_x000a_18.06.20 : proses PLN connection_x000a_17.06.20 : Go RFI, PSB PLN release_x000a_09.06.20 : email SRFI-N sent_x000a_28.05.20 : Soft RFI_x000a_25.05.20 : 14.05.20 : ME on going_x000a_08.05.20 : RBS foundation_x000a_30.04.20 : preparation &amp; material delivery_x000a_24.04.20 : STO, STIP release"/>
  </r>
  <r>
    <s v="RAMBUTAN MASAM"/>
    <x v="12"/>
    <s v="TB"/>
    <n v="103.08184"/>
    <n v="-1.7041299999999999"/>
    <n v="50"/>
    <s v="90/170/270"/>
    <n v="2020"/>
    <x v="0"/>
    <s v="Desa Rambutan Masam, RT.09 Dusun Tengah, Desa Rambutan Masam, Kec. Muara Tembesi, Kab. Batang Hari"/>
    <x v="0"/>
    <s v="SUM-JA-MBN-0463"/>
    <s v="RAMBUTAN MASAM"/>
    <x v="1"/>
    <x v="0"/>
    <x v="1"/>
    <s v="SUMBAGSEL"/>
    <s v="Jambi"/>
    <s v="KAB. BATANG HARI"/>
    <n v="6614657"/>
    <d v="2020-04-16T00:00:00"/>
    <m/>
    <n v="69"/>
    <x v="2"/>
    <d v="2020-05-16T00:00:00"/>
    <s v="W20-2020"/>
    <s v="May-2020"/>
    <d v="2020-05-15T00:00:00"/>
    <s v="W20-2020"/>
    <s v="May-2020"/>
    <d v="2020-06-30T00:00:00"/>
    <x v="70"/>
    <s v="Jun-2020"/>
    <d v="2020-06-30T00:00:00"/>
    <x v="86"/>
    <s v="Jun-2020"/>
    <s v="MW"/>
    <d v="2020-06-12T00:00:00"/>
    <m/>
    <n v="143509414873"/>
    <n v="6.6"/>
    <m/>
    <d v="2020-04-22T00:00:00"/>
    <m/>
    <d v="2020-06-16T00:00:00"/>
    <d v="2020-06-24T00:00:00"/>
    <s v="W26-2020"/>
    <m/>
    <d v="2020-07-15T00:00:00"/>
    <m/>
    <x v="2"/>
    <s v="21.RFI"/>
    <x v="13"/>
    <s v="24.06.20 : RFIN sent _x000a_22.06.20 : 18.06.20 : proses PLN connection_x000a_17.06.20 : Go RFI, PSB PLN release_x000a_16.06.20 : email SRFI-N sent_x000a_08.06.20 : SRFI_x000a_04.06.20 : erection done, ME on going_x000a_28.05.20 : erection tower permanenisasi, plan finish erection 30 May_x000a_25.05.20 : borepile permanenisasi_x000a_14.05.20 : galian site permanenisasi_x000a_08.05.20 : prepare start CME_x000a_30.04.20 : preparation &amp; material delivery_x000a_24.04.20 : STO, STIP release"/>
  </r>
  <r>
    <s v="MUARO JAMBI1"/>
    <x v="12"/>
    <s v="TB"/>
    <n v="103.50555"/>
    <n v="-1.47095"/>
    <n v="40"/>
    <s v="30/100/180"/>
    <n v="2020"/>
    <x v="0"/>
    <s v="Jl. Desa Lintas Timur, RT 08 RW 04, Kel.Sengeti, Kec. Sekernan, Kab. Muaro Jambi, Prov Jambi"/>
    <x v="0"/>
    <s v="SUM-JA-SNT-0474"/>
    <s v="SENGETI_SEKERNAN"/>
    <x v="1"/>
    <x v="0"/>
    <x v="1"/>
    <s v="SUMBAGSEL"/>
    <s v="Jambi"/>
    <s v="KAB. MUARO JAMBI"/>
    <n v="6614657"/>
    <d v="2020-04-16T00:00:00"/>
    <m/>
    <n v="69"/>
    <x v="2"/>
    <d v="2020-05-16T00:00:00"/>
    <s v="W20-2020"/>
    <s v="May-2020"/>
    <d v="2020-05-15T00:00:00"/>
    <s v="W20-2020"/>
    <s v="May-2020"/>
    <d v="2020-06-30T00:00:00"/>
    <x v="70"/>
    <s v="Jun-2020"/>
    <d v="2020-06-30T00:00:00"/>
    <x v="86"/>
    <s v="Jun-2020"/>
    <s v="MW"/>
    <d v="2020-06-12T00:00:00"/>
    <m/>
    <n v="143205431662"/>
    <n v="6.6"/>
    <m/>
    <d v="2020-04-22T00:00:00"/>
    <m/>
    <d v="2020-05-18T00:00:00"/>
    <d v="2020-06-24T00:00:00"/>
    <s v="W26-2020"/>
    <m/>
    <d v="2020-07-12T00:00:00"/>
    <m/>
    <x v="2"/>
    <s v="21.RFI"/>
    <x v="13"/>
    <s v="24.06.20 : RFIN sent _x000a_22.06.20 : 18.06.20 : proses PLN connection_x000a_17.06.20 : Go RFI, PSB PLN release_x000a_25.05.20 : 18.05.20 : SRFI actual, SRFIN sent _x000a_14.05.20 : on going RBS Foundation_x000a_08.05.20 : prepare start CME_x000a_30.04.20 : preparation &amp; material delivery_x000a_24.04.20 : STO, STIP release"/>
  </r>
  <r>
    <s v="MUARO SEBAPO"/>
    <x v="12"/>
    <s v="TB"/>
    <n v="103.570656"/>
    <n v="-1.7266459999999999"/>
    <n v="50"/>
    <s v="30/200/300"/>
    <n v="2020"/>
    <x v="0"/>
    <s v="Dusun Melati  RT. 014 RW. 000, Desa Muaro Sebapo, Kecamatan Mestong, Kabupaten Muaro Jambi, Provinsi Jambi"/>
    <x v="0"/>
    <s v="SUM-JA-SNT-0470"/>
    <s v="MUARO SEBAPO"/>
    <x v="0"/>
    <x v="0"/>
    <x v="1"/>
    <s v="SUMBAGSEL"/>
    <s v="Kep. Bangka Belitung"/>
    <s v="KAB. MUARO JAMBI"/>
    <n v="6614369"/>
    <d v="2020-01-13T00:00:00"/>
    <m/>
    <n v="170"/>
    <x v="0"/>
    <d v="2020-06-11T00:00:00"/>
    <s v="W24-2020"/>
    <s v="Jun-2020"/>
    <d v="2020-04-30T00:00:00"/>
    <s v="W18-2020"/>
    <s v="Apr-2020"/>
    <d v="2020-07-03T00:00:00"/>
    <x v="70"/>
    <s v="Jul-2020"/>
    <d v="2020-07-03T00:00:00"/>
    <x v="86"/>
    <s v="Jul-2020"/>
    <s v="MW"/>
    <d v="2020-04-22T00:00:00"/>
    <m/>
    <n v="143105835415"/>
    <n v="6.6"/>
    <m/>
    <d v="2020-04-16T00:00:00"/>
    <m/>
    <d v="2020-05-29T00:00:00"/>
    <d v="2020-07-01T00:00:00"/>
    <s v="W27-2020"/>
    <m/>
    <d v="2020-07-10T00:00:00"/>
    <m/>
    <x v="2"/>
    <s v="21.RFI"/>
    <x v="13"/>
    <s v="02.07.20 : RFIN sent 1 jul_x000a_29.06.20 : 25.06.20 : plan percepatan PLN connect 30 jun_x000a_22.06.20 : Go RFI, proses PLN Connection_x000a_29.05.20 : email SRFI-N sent_x000a_28.05.20 : 27.05.20 : Soft RFI actual_x000a_25.05.20 : SRFI actual_x000a_14.05.20 : erection done, ME on going_x000a_08.05.20 : erection on going_x000a_30.04.20 : curingtime23.04.20 : 22.04.20 : email konfirmasi RFI/request PLN Connection dari XL (Pak Bayu), request SK PLN ke XL_x000a_16.04.20 : lantai kerja, start rebarring_x000a_09.04.20 : Proses perijinan, CME start wait perijinan_x000a_06.04.20 : plan angkur template on site dalam 3 hari, plan GDL angkur diusahakan hari ini, plan percepatan SRFI di April, isu tower 52m_x000a_02.04.20 : proses perijinan, RFC, preparation start CME, plan tower on site W2 Apr_x000a_25.03.20 : soiltest done, proses APD, proses perijinan_x000a_19.03.20 : on going soiltest, on going rekom camat plan minggu dpn W13 done_x000a_11.03.20 : 09.03.20 : eskalasi sitac approved, plan realisasi IW sabtu 14 feb, collecting &amp; review legal doc, plan request soiltest_x000a_28.02.20 : collecting legal doc, proses eskalasi sitac_x000a_20.02.20 : IW clear, proses eskalasi sitac_x000a_13.02.20 : IW on going_x000a_06.02.20 : Kand C = RF OK, TX review_x000a_23.01.20 : kand A = TNP 48 0.6 16.13_x000a_22.01.20 : kand A = RND 50 30/210/310 22Jan20 : Ok candidate A, tower 52_x000a_21.01.20 : kand A, B = submit _x000a_A 103.57014 -1.72631_x000a_B 103.56789 -1.72756_x000a__x000a_"/>
  </r>
  <r>
    <s v="TALANG DUKU"/>
    <x v="12"/>
    <s v="TB"/>
    <n v="103.666415"/>
    <n v="-1.5132380000000001"/>
    <n v="50"/>
    <s v="60/190/310"/>
    <n v="2020"/>
    <x v="0"/>
    <s v="Dusun Mengkuang Belayar RT.011, Desa Talang Duku, Kecamatan Taman Rajo, Kabupaten Muaro Jambi, Provinsi Jambi."/>
    <x v="0"/>
    <s v="SUM-JA-SNT-0467"/>
    <s v="TALANG DUKU"/>
    <x v="0"/>
    <x v="0"/>
    <x v="1"/>
    <s v="SUMBAGSEL"/>
    <s v="Kep. Bangka Belitung"/>
    <s v="KAB. MUARO JAMBI"/>
    <n v="6614369"/>
    <d v="2020-01-13T00:00:00"/>
    <m/>
    <n v="363"/>
    <x v="0"/>
    <d v="2020-06-11T00:00:00"/>
    <s v="W24-2020"/>
    <s v="Jun-2020"/>
    <d v="2020-04-30T00:00:00"/>
    <s v="W18-2020"/>
    <s v="Apr-2020"/>
    <d v="2020-06-04T00:00:00"/>
    <x v="72"/>
    <s v="Jun-2020"/>
    <d v="2021-01-18T00:00:00"/>
    <x v="80"/>
    <s v="Jan-2021"/>
    <s v="MW"/>
    <d v="2020-04-22T00:00:00"/>
    <m/>
    <n v="143005584847"/>
    <n v="6.6"/>
    <m/>
    <d v="2020-04-13T00:00:00"/>
    <m/>
    <d v="2020-05-29T00:00:00"/>
    <d v="2021-01-10T00:00:00"/>
    <s v="W03-2021"/>
    <m/>
    <m/>
    <m/>
    <x v="2"/>
    <s v="21.RFI"/>
    <x v="13"/>
    <s v="11.01.21 : RFI sent_x000a_07.01.21 : perluasan jaringan done, menunggu stock KWH meter_x000a_28.12.20 : 17.12.20 : 14.12.20 : proses MoU sharing investasi dgn PLN_x000a_10.12.20 : waiting approval XL terkait sharing cost penyambungan dengan daya 6.6 kVA_x000a_03.12.20 : eskalasi daya 33 kVA rejected by Power Eng XL, propose sharing investasi 10.6 kVA tidak dilayani oleh PLN_x000a_30.11.20 :  issue PLN tetap hanya melayani proses connect dengan daya 33kVA, menunggu approval XL terkait daya 33kVA _x000a_19.11.20 : issue pengadaan material tiang PLN (perluasan jaringan)_x000a_16.11.20 : plan connect PLN W3 Nov (17 Nov)_x000a_09.11.20 : 05.11.20 : 02.11.20 : 29.10.20 : 26.10.20 : 22.10.20 : issue daya 33kVA, proses pengajuan sharing investasi _x000a_19.10.20 : 15.10.20 : 12.10.20 : 08.10.20 : 05.10.20 : 01.10.20 : 28.09.20 : 24.09.20 : 21.09.20 : PLN connection waiting approval XL (up daya), revisi plan RFI 5 oct, plan PLN connection 10 hari setelah approval XL_x000a_17.09.20 : 14.09.20 : 07.09.20 : 03.09.20 : 31.08.20 : 27.08.20 : 24.08.20 : proses review eskalasi add work PLN, waiting approval XL Power Eng, re-plan RFI 10 sep_x000a_13.08.20 : proses koordinasi/nego ke PLN_x000a_06.08.20 : isu perluasan jaringan (BP&lt;Biaya investasi PLN) sehingga masuk daftar tunggu atau permohonan sambungan daya 33 kVA, sedang proses eskalasi approval ke XL._x000a_03.08.20 : proses PLN connection, eskalasi isu sambungan yang dilayani PLN adalah dengan daya 33 kVA_x000a_20.07.20 : revisi plan connect PLN rabu 22 jul_x000a_13.07.20 : plan connect PLN hari ini atau besok 14 jul_x000a_09.07.20 : revisi plan RFI 15 jul 20_x000a_06.07.20 : 02.07.20 : 29.06.20 : revisi plan RFI 8 jul_x000a_25.06.20 : plan PLN connect 27 jun_x000a_22.06.20 : 08.06.20 : 05.06.20 : isu stock KWH meter, info ready masih sekitar 1 bulan lagi, sedang di nego alternatif connect dg MG, REVISI PLAN RFI dri 4 juni menjadi akhir minggu ini 13 Jun 20_x000a_29.05.20 : email SRFI-N sent_x000a_28.05.20 : 27.05.20 : Soft RFI actual_x000a_25.05.20 : SRFI actual_x000a_14.05.20 : erection done, ME on going_x000a_08.05.20 : erection on going_x000a_30.04.20 : curingtime_x000a_23.04.20 : 22.04.20 : email konfirmasi RFI/request PLN Connection dari XL (Pak Bayu), request SK PLN ke XL_x000a_16.04.20 : lantai kerja, start rebarring_x000a_09.04.20 : borepile done, on going galian pondasi_x000a_06.04.20 : plan angkur template on site dalam 3 hari, plan GDL angkur diusahakan hari ini, plan percepatan SRFI di April, isu tower 52m_x000a_02.04.20 : on going borepile, plan Soft RFI end of April_x000a_25.03.20 : proses perijinan, prepare CME, bouwplank_x000a_19.03.20 : proses perijinan, prepare CME, plan start CME minggu depan (W13)_x000a_11.03.20 : rekom done, soiltest done, on going proses APD, prepare apply imb, paralel_x000a_28.02.20 : Rekom L/C on going_x000a_20.02.20 : IW clear, proses eskalasi sitac_x000a_13.02.20 : IW on going_x000a_06.02.20 :  kand A = validasi done_x000a_23.01.20 : kand A = TNP 48 0.6 193.90_x000a_22.01.20 : kand A = RND 50 25/170/320 22Jan20 : Ok candidate A, tower 52_x000a_21.01.20 : kand A, B, C = submit _x000a_A 103.66822 -1.51306_x000a_B 103.66883 -1.51506_x000a_C 103.66578 -1.5095_x000a_"/>
  </r>
  <r>
    <s v="GALANG ISLAND"/>
    <x v="12"/>
    <s v="TB"/>
    <n v="104.2001111"/>
    <n v="0.750180556"/>
    <n v="60"/>
    <s v="100/180/300"/>
    <n v="2020"/>
    <x v="0"/>
    <s v="jalan barelang, RT 001 RW 001, Desa/Kelurahan Sijantung, Kecamatan Galang - Batam"/>
    <x v="0"/>
    <s v="SUM-KR-BTM-0585"/>
    <s v="CAMP VIETNAM GALANG"/>
    <x v="1"/>
    <x v="0"/>
    <x v="1"/>
    <s v="SUMBAGTENG"/>
    <s v="Kep. Riau"/>
    <s v="Kota Batam"/>
    <n v="6614627"/>
    <d v="2020-04-08T00:00:00"/>
    <m/>
    <n v="58"/>
    <x v="1"/>
    <d v="2020-05-08T00:00:00"/>
    <s v="W19-2020"/>
    <s v="May-2020"/>
    <d v="2020-04-30T00:00:00"/>
    <s v="W18-2020"/>
    <s v="Apr-2020"/>
    <d v="2020-04-30T00:00:00"/>
    <x v="76"/>
    <s v="Apr-2020"/>
    <d v="2020-06-29T00:00:00"/>
    <x v="86"/>
    <s v="Jun-2020"/>
    <s v="MW"/>
    <d v="2020-05-18T00:00:00"/>
    <m/>
    <n v="153000343653"/>
    <n v="6.6"/>
    <m/>
    <d v="2020-04-09T00:00:00"/>
    <m/>
    <d v="2020-04-24T00:00:00"/>
    <d v="2020-06-05T00:00:00"/>
    <s v="W23-2020"/>
    <m/>
    <d v="2020-05-30T00:00:00"/>
    <m/>
    <x v="2"/>
    <s v="21.RFI"/>
    <x v="13"/>
    <s v="05.06.20 : RFIN sent_x000a_03.06.20 : actual RFI, PLN connection + trafo done_x000a_25.05.20 : BPRAB paid, proses pemasangan trafo_x000a_14.05.20 : 30.04.20 : Proses PLN connection dan pemasangan trafo_x000a_24.04.20 : email SRFIN sent_x000a_25.04.20 : SRFI_x000a_"/>
  </r>
  <r>
    <s v="D A U L U"/>
    <x v="12"/>
    <s v="TB"/>
    <n v="98.514529999999993"/>
    <n v="3.2266300000000001"/>
    <n v="30"/>
    <s v="10/90/290"/>
    <n v="2020"/>
    <x v="0"/>
    <s v="Desa Semangat Gunung, Kec. Merdeka, Kab Karo, Prov Sumatra Utara"/>
    <x v="0"/>
    <s v="SUM-SU-KBJ-2074"/>
    <s v="SEMANGAT GUNUNG"/>
    <x v="1"/>
    <x v="0"/>
    <x v="1"/>
    <s v="SUMBAGUT"/>
    <s v="Kep. Bangka Belitung"/>
    <s v="KAB. KARO"/>
    <n v="6614566"/>
    <d v="2020-03-19T00:00:00"/>
    <m/>
    <n v="78"/>
    <x v="2"/>
    <d v="2020-04-18T00:00:00"/>
    <s v="W16-2020"/>
    <s v="Apr-2020"/>
    <d v="2020-04-30T00:00:00"/>
    <s v="W18-2020"/>
    <s v="Apr-2020"/>
    <d v="2020-06-13T00:00:00"/>
    <x v="77"/>
    <s v="Jun-2020"/>
    <d v="2020-06-13T00:00:00"/>
    <x v="82"/>
    <s v="Jun-2020"/>
    <s v="MW"/>
    <s v="20-May-20_x000a_18-May-20"/>
    <m/>
    <n v="129030028604"/>
    <n v="6.6"/>
    <m/>
    <d v="2020-04-08T00:00:00"/>
    <m/>
    <d v="2020-04-29T00:00:00"/>
    <d v="2020-06-05T00:00:00"/>
    <s v="W23-2020"/>
    <m/>
    <d v="2020-08-28T00:00:00"/>
    <m/>
    <x v="2"/>
    <s v="21.RFI"/>
    <x v="13"/>
    <s v="05.06.20 : RFIN sent _x000a_30.04.20 : 29.04.20 : SRFIN sent_x000a_23.04.20 : 16.04.20 : 09.04.20 : 25.03.20 : under RNP review HTI"/>
  </r>
  <r>
    <s v="TEUNGKU DILAWEUENG"/>
    <x v="12"/>
    <s v="TB"/>
    <n v="95.865305000000006"/>
    <n v="5.5118869999999998"/>
    <n v="50"/>
    <s v="120/200/280"/>
    <n v="2020"/>
    <x v="0"/>
    <s v="Desa Tgk. Dilaweueng, Kec. Muara Tiga, Kab. Pidie, Prov. Aceh "/>
    <x v="0"/>
    <s v="SUM-AC-SGI-0716"/>
    <s v="TEUNGKU DILAWEUENG"/>
    <x v="0"/>
    <x v="0"/>
    <x v="1"/>
    <s v="SUMBAGUT"/>
    <s v="Kep. Bangka Belitung"/>
    <s v="KAB. PIDIE"/>
    <n v="6614369"/>
    <d v="2020-01-13T00:00:00"/>
    <m/>
    <n v="246"/>
    <x v="0"/>
    <d v="2020-06-11T00:00:00"/>
    <s v="W24-2020"/>
    <s v="Jun-2020"/>
    <d v="2020-05-15T00:00:00"/>
    <s v="W20-2020"/>
    <s v="May-2020"/>
    <d v="2020-06-04T00:00:00"/>
    <x v="72"/>
    <s v="Jun-2020"/>
    <d v="2020-09-15T00:00:00"/>
    <x v="73"/>
    <s v="Sep-2020"/>
    <s v="MW"/>
    <d v="2020-04-22T00:00:00"/>
    <m/>
    <n v="116600193382"/>
    <n v="6.6"/>
    <m/>
    <d v="2020-04-08T00:00:00"/>
    <m/>
    <d v="2020-05-19T00:00:00"/>
    <d v="2020-09-15T00:00:00"/>
    <s v="W38-2020"/>
    <m/>
    <m/>
    <m/>
    <x v="2"/>
    <s v="21.RFI"/>
    <x v="13"/>
    <s v="15.09.20 : RFIN sent_x000a_14.09.20 : RFI actual, RFIN menunggu penyelesaian isu comcase krn penanaman pole PLN, _x000a_13.09.20 : today masih perluasan jaringan pasang tiang_x000a_10.09.20 : proses pemasangan pole PLN (perluasan jaringan)_x000a_07.09.20 : 31.08.20 : 27.08.20 : plan RFI W2 Sept, plan hari ini bertemu dg manager PLN_x000a_24.08.20 : 18.08.20 : Hasil nego dg PLN OK, plan connect PLN 26 Aug_x000a_03.08.20 : 20.07.20 : proses  PLN agar dapat di lakukan connect PLN, revisi plan connect 31 jul_x000a_06.07.20 : Surat balasan dari PLN SIGLI KOTA/ACEH 25 jun mengenai belum tersedianya material uprating trafo_x000a_29.06.20 : 25.06.20 : material KWH sudah ready, menunggu approval PLN manager, plan RFI 30 jun_x000a_22.06.20 : 11.06.20 : plan RFI juni_x000a_08.06.20 : 05.06.20 : PLN OVB need uprating trafo by PLN, masih kami nego alternatif connect Multiguna, REVISI PLAN RFI dri 4 juni menjadi akhir minggu ini 13 Jun 20_x000a_04.06.20 : stock KWH meter kosong, sedang di usahakan connect MG_x000a_25.05.20 : 19.05.20 : SRFIN sent _x000a_30.04.20 : erection start_x000a_23.04.20 : 22.04.20 : email konfirmasi RFI/request PLN Connection dari XL (Pak Bayu), request SK PLN ke XL_x000a_22.04.20 : curing time_x000a_16.04.20 : rebarring_x000a_09.04.20 : 02.04.20 : on going excavation_x000a_25.03.20 : CME preparation/bouwplank_x000a_19.03.20 : preparation start cme, wait rekom for start CME, wait GDL tower_x000a_11.03.20 : RFC, proses apply imb, wait GDL T52m, CME start after IMB release_x000a_28.02.20 : Rekom Camat on going, Rekom Lurah done_x000a_20.02.20 : IW clear, proses eskalasi sitac_x000a_13.02.20 : IW on going_x000a_06.02.20 : kand A = validasi done, Candidate A RF TX OK_x000a_31.01.20 : Kand A = TNP OK 50 0.6 298.70_x000a_30.01.20 : Kand A = RND OK 50 120/205/285 30Jan20 : Ok candidate A, tower 52_x000a_28.01.20 : Kand A = Tower 52m, submit 95.86566 5.51197"/>
  </r>
  <r>
    <s v="NEW_KUALADUA"/>
    <x v="12"/>
    <s v="SKP"/>
    <n v="109.444"/>
    <n v="-0.18739"/>
    <n v="40"/>
    <s v="40/160/300"/>
    <n v="2020"/>
    <x v="0"/>
    <s v="Jl. Kembang Wonosari, RT 07/04, Kel Sei Raya, Kec. Kuala Dua, Kab. Kubu Raya, Kalimantan Barat"/>
    <x v="0"/>
    <s v="KAL-KB-SRY-0688"/>
    <s v="KUALADUA SUNGAI"/>
    <x v="1"/>
    <x v="0"/>
    <x v="3"/>
    <s v="KALIMANTAN"/>
    <s v="Kalimantan Barat"/>
    <s v="KAB. KUBU RAYA"/>
    <n v="6614550"/>
    <d v="2020-03-13T00:00:00"/>
    <m/>
    <n v="83"/>
    <x v="2"/>
    <d v="2020-04-12T00:00:00"/>
    <s v="W16-2020"/>
    <s v="Apr-2020"/>
    <d v="2020-04-30T00:00:00"/>
    <s v="W18-2020"/>
    <s v="Apr-2020"/>
    <d v="2020-06-13T00:00:00"/>
    <x v="77"/>
    <s v="Jun-2020"/>
    <d v="2020-06-13T00:00:00"/>
    <x v="82"/>
    <s v="Jun-2020"/>
    <s v="MW"/>
    <s v="20-May-20_x000a_18-May-20"/>
    <m/>
    <s v="211201761331"/>
    <n v="6.6"/>
    <m/>
    <d v="2020-04-03T00:00:00"/>
    <m/>
    <d v="2020-05-27T00:00:00"/>
    <d v="2020-06-04T00:00:00"/>
    <s v="W23-2020"/>
    <m/>
    <d v="2020-07-05T00:00:00"/>
    <m/>
    <x v="2"/>
    <s v="21.RFI"/>
    <x v="13"/>
    <s v="04.06.20 : RFIN sent_x000a_28.05.20 : 27.05.20 : email SRFI-N sent_x000a_30.04.20 : SRFI actual_x000a_30.04.20 : RBS foundation on going_x000a_23.04.20 : 16.04.20 : CME preparation_x000a_09.04.20 : 02.04.20 : UNDER REVIEW TNP ALITA_x000a_25.03.20 : under RNP review"/>
  </r>
  <r>
    <s v="TBG GM DESA SUNGAIKALI"/>
    <x v="12"/>
    <s v="TB"/>
    <n v="114.66416599999999"/>
    <n v="-3.0615109999999999"/>
    <n v="40"/>
    <s v="0/60/210"/>
    <n v="2020"/>
    <x v="0"/>
    <s v="Desa Sungai Kali RT 007/003, Kec. Barambai, Kab. Barito Kuala"/>
    <x v="0"/>
    <s v="KAL-KS-MRH-0888"/>
    <s v="SUNGAIKALI"/>
    <x v="1"/>
    <x v="0"/>
    <x v="2"/>
    <s v="KALIMANTAN"/>
    <s v="Kalimantan Selatan"/>
    <s v="KAB. BARITO KUALA"/>
    <n v="6614551"/>
    <d v="2020-03-13T00:00:00"/>
    <m/>
    <n v="120"/>
    <x v="3"/>
    <d v="2020-04-12T00:00:00"/>
    <s v="W16-2020"/>
    <s v="Apr-2020"/>
    <d v="2020-07-10T00:00:00"/>
    <s v="W28-2020"/>
    <s v="Jul-2020"/>
    <d v="2020-07-10T00:00:00"/>
    <x v="66"/>
    <s v="Jul-2020"/>
    <d v="2020-07-10T00:00:00"/>
    <x v="81"/>
    <s v="Jul-2020"/>
    <s v="MW"/>
    <d v="2020-06-12T00:00:00"/>
    <m/>
    <s v="221500499729"/>
    <n v="6.6"/>
    <m/>
    <d v="2020-04-03T00:00:00"/>
    <m/>
    <m/>
    <d v="2020-07-11T00:00:00"/>
    <s v="W28-2020"/>
    <m/>
    <d v="2020-07-31T00:00:00"/>
    <m/>
    <x v="2"/>
    <s v="21.RFI"/>
    <x v="13"/>
    <s v="11.07.20 : RFIN sent _x000a_09.07.20 : plan PLN connect 10 jul_x000a_06.07.20 : 02.07.20 : plan PLN connection 6 jul, plan sent RFIN 7 jul_x000a_29.06.20 : Soft RFI, proses PLN Connection_x000a_18.06.20 : pemasangan cerucuk (permanenisasi)_x000a_17.06.20 : Go RFI, PSB PLN release_x000a_15.06.20 : 11.06.20 : 08.06.20 : pemasangan cerucuk (permanenisasi)_x000a_04.06.20 : 01.06.20 : 28.05.20 : lokasi berada di area pasang surut dan saat ini kondisi sedang pasang sehingga tidak dapat kerja (pemasangan cerucuk pondasi)_x000a_25.05.20 : 14.05.20 : 08.05.20 : ME on going, permanenisasi_x000a_30.04.20 : RBS foundation on going_x000a_23.04.20 : 16.04.20 : CME preparation_x000a_09.04.20 : 02.04.20 : UNDER REVIEW TNP ALITA_x000a_25.03.20 : under RNP review"/>
  </r>
  <r>
    <s v="BARIEH"/>
    <x v="12"/>
    <s v="TB"/>
    <n v="95.972700000000003"/>
    <n v="5.22919"/>
    <n v="50"/>
    <s v="20/90/240"/>
    <n v="2020"/>
    <x v="0"/>
    <s v="Gampong Seuri Weuk, Kecamatan Pidie, Aceh"/>
    <x v="0"/>
    <s v="SUM-AC-SGI-0701"/>
    <s v="BARIEH"/>
    <x v="1"/>
    <x v="0"/>
    <x v="1"/>
    <s v="SUMBAGUT"/>
    <s v="Aceh"/>
    <s v="KAB. PIDIE"/>
    <n v="6614551"/>
    <d v="2020-03-13T00:00:00"/>
    <m/>
    <n v="84"/>
    <x v="2"/>
    <d v="2020-04-12T00:00:00"/>
    <s v="W16-2020"/>
    <s v="Apr-2020"/>
    <d v="2020-04-28T00:00:00"/>
    <s v="W18-2020"/>
    <s v="Apr-2020"/>
    <d v="2020-05-14T00:00:00"/>
    <x v="74"/>
    <s v="May-2020"/>
    <d v="2020-05-16T00:00:00"/>
    <x v="85"/>
    <s v="May-2020"/>
    <s v="MW"/>
    <d v="2020-04-22T00:00:00"/>
    <m/>
    <s v="116610137714"/>
    <n v="6.6"/>
    <m/>
    <d v="2020-04-02T00:00:00"/>
    <m/>
    <d v="2020-05-08T00:00:00"/>
    <d v="2020-06-05T00:00:00"/>
    <s v="W23-2020"/>
    <m/>
    <d v="2020-07-07T00:00:00"/>
    <m/>
    <x v="2"/>
    <s v="21.RFI"/>
    <x v="13"/>
    <s v="05.06.20 : RFIN sent _x000a_04.06.20 : plan connect PLN hari ini_x000a_28.05.20 : collect doc RFIN, plan email RFIN besok, ada perluasan jaringan (nambah tiang dan perubahan jaringan 1 phase menjadi 3 phase)_x000a_25.05.20 : actual RFI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r>
  <r>
    <s v="DESA KEUREUMBOK"/>
    <x v="12"/>
    <s v="TB"/>
    <n v="96.017669999999995"/>
    <n v="5.3181399999999996"/>
    <n v="40"/>
    <s v="70/200/330"/>
    <n v="2020"/>
    <x v="0"/>
    <s v="Jalan Teupin Raya-Ujong Rimba Gampong Reudeup Melayu, Kecamatan Glumpang Tiga, Kabupaten Pidie"/>
    <x v="0"/>
    <s v="SUM-AC-SGI-0695"/>
    <s v="KEUREUMBOK"/>
    <x v="1"/>
    <x v="0"/>
    <x v="1"/>
    <s v="SUMBAGUT"/>
    <s v="Aceh"/>
    <s v="KAB. PIDIE"/>
    <n v="6614551"/>
    <d v="2020-03-13T00:00:00"/>
    <m/>
    <n v="70"/>
    <x v="2"/>
    <d v="2020-04-12T00:00:00"/>
    <s v="W16-2020"/>
    <s v="Apr-2020"/>
    <d v="2020-04-28T00:00:00"/>
    <s v="W18-2020"/>
    <s v="Apr-2020"/>
    <d v="2020-05-14T00:00:00"/>
    <x v="74"/>
    <s v="May-2020"/>
    <d v="2020-05-16T00:00:00"/>
    <x v="85"/>
    <s v="May-2020"/>
    <s v="MW"/>
    <d v="2020-04-22T00:00:00"/>
    <m/>
    <n v="116600193906"/>
    <n v="6.6"/>
    <m/>
    <d v="2020-04-02T00:00:00"/>
    <m/>
    <d v="2020-05-08T00:00:00"/>
    <d v="2020-05-22T00:00:00"/>
    <s v="W21-2020"/>
    <m/>
    <d v="2020-07-08T00:00:00"/>
    <m/>
    <x v="2"/>
    <s v="21.RFI"/>
    <x v="13"/>
    <s v="22.05.20 : email RFIN sent_x000a_18.05.20 : area site banjir sehingga PLN tidak dapat access, plan PLN connect 21 May 20_x000a_14.05.20 : revisi plan RFI sabtu 16 may_x000a_08.05.20 : email SRFI-N sent_x000a_30.04.20 : RBS foundation done, ME on going_x000a_23.04.20 : 22.04.20 : email konfirmasi RFI/request PLN Connection dari XL (Pak Bayu), request SK PLN ke XL_x000a_16.04.20 : BTS foundation done, delivery material ME grounding tray mounting_x000a_09.04.20 : 02.04.20 : UNDER REVIEW TNP ALITA_x000a_25.03.20 : under RNP review"/>
  </r>
  <r>
    <s v="SIONGGANG UTARA"/>
    <x v="12"/>
    <s v="TB"/>
    <n v="99.044539999999998"/>
    <n v="2.5871599999999999"/>
    <n v="50"/>
    <s v="140/210/290"/>
    <n v="2020"/>
    <x v="0"/>
    <s v="Jl. Siborong borong-Prapat, Desa Sionggang Utara, Kec. Lumban Julu, Kab. Toba Samosir, Prov. Sumatera Utara "/>
    <x v="0"/>
    <s v="SUM-SU-BLG-2119"/>
    <s v="PASAR LUMBAN JULU"/>
    <x v="1"/>
    <x v="0"/>
    <x v="1"/>
    <s v="SUMBAGUT"/>
    <s v="Sumatera Utara"/>
    <s v="KAB. TOBA SAMOSIR"/>
    <n v="6614551"/>
    <d v="2020-03-13T00:00:00"/>
    <m/>
    <n v="64"/>
    <x v="2"/>
    <d v="2020-04-12T00:00:00"/>
    <s v="W16-2020"/>
    <s v="Apr-2020"/>
    <d v="2020-04-28T00:00:00"/>
    <s v="W18-2020"/>
    <s v="Apr-2020"/>
    <d v="2020-05-14T00:00:00"/>
    <x v="74"/>
    <s v="May-2020"/>
    <d v="2020-05-16T00:00:00"/>
    <x v="85"/>
    <s v="May-2020"/>
    <s v="MW"/>
    <d v="2020-04-22T00:00:00"/>
    <m/>
    <n v="123100295988"/>
    <n v="6.6"/>
    <m/>
    <d v="2020-04-02T00:00:00"/>
    <m/>
    <d v="2020-04-20T00:00:00"/>
    <d v="2020-05-16T00:00:00"/>
    <s v="W20-2020"/>
    <m/>
    <d v="2020-07-30T00:00:00"/>
    <m/>
    <x v="2"/>
    <s v="21.RFI"/>
    <x v="13"/>
    <s v="16.05.20 : RFIN sent _x000a_14.05.20 : revisi plan RFI sabtu 16 may_x000a_20.04.20 : email SRFI-N sent_x000a_30.04.20 : pondasi done, wait ME_x000a_23.04.20 : 22.04.20 : email konfirmasi RFI/request PLN Connection dari XL (Pak Bayu), request SK PLN ke XL_x000a_16.04.20 : CME preparation &amp; material delivery_x000a_09.04.20 : 02.04.20 : UNDER REVIEW TNP ALITA_x000a_25.03.20 : under RNP review"/>
  </r>
  <r>
    <s v="TALAWI"/>
    <x v="12"/>
    <s v="TB"/>
    <n v="99.563220000000001"/>
    <n v="3.22322"/>
    <n v="40"/>
    <s v="100/210/300"/>
    <n v="2020"/>
    <x v="0"/>
    <s v="Dusun 1, Desa Mesjid Lama, Kecamatan Talawi, Kabupaten Batubara"/>
    <x v="0"/>
    <s v="SUM-SU-LMP-2092"/>
    <s v="MESJID LAMA"/>
    <x v="1"/>
    <x v="0"/>
    <x v="1"/>
    <s v="SUMBAGUT"/>
    <s v="Sumatera Utara"/>
    <s v="KAB. BATU BARA"/>
    <n v="6614551"/>
    <d v="2020-03-13T00:00:00"/>
    <m/>
    <n v="62"/>
    <x v="2"/>
    <d v="2020-04-12T00:00:00"/>
    <s v="W16-2020"/>
    <s v="Apr-2020"/>
    <d v="2020-04-28T00:00:00"/>
    <s v="W18-2020"/>
    <s v="Apr-2020"/>
    <d v="2020-05-14T00:00:00"/>
    <x v="74"/>
    <s v="May-2020"/>
    <d v="2020-05-16T00:00:00"/>
    <x v="85"/>
    <s v="May-2020"/>
    <s v="MW"/>
    <d v="2020-04-22T00:00:00"/>
    <m/>
    <n v="121140725079"/>
    <n v="6.6"/>
    <m/>
    <d v="2020-04-02T00:00:00"/>
    <m/>
    <d v="2020-04-20T00:00:00"/>
    <d v="2020-05-14T00:00:00"/>
    <s v="W20-2020"/>
    <m/>
    <d v="2020-07-12T00:00:00"/>
    <m/>
    <x v="2"/>
    <s v="21.RFI"/>
    <x v="13"/>
    <s v="14.05.20 : revisi plan RFI sabtu 16 mayRFIN sent_x000a_20.04.20 : email SRFI-N sent_x000a_22.04.20 : email konfirmasi RFI/request PLN Connection dari XL (Pak Bayu), request SK PLN ke XL_x000a_16.04.20 : ME on going_x000a_09.04.20 : 02.04.20 : UNDER REVIEW TNP ALITA_x000a_25.03.20 : under RNP review"/>
  </r>
  <r>
    <s v="RANJO BATO"/>
    <x v="12"/>
    <s v="TB"/>
    <n v="99.322649999999996"/>
    <n v="1.3585"/>
    <n v="50"/>
    <s v="160/230/320"/>
    <n v="2020"/>
    <x v="0"/>
    <s v="Jl. Labuhan Labo Lorong IV, Desa Labuhan Labo, Kec. Padangsidimpuan Tenggara"/>
    <x v="0"/>
    <s v="SUM-SU-PSP-2147"/>
    <s v="LABUHAN LABO"/>
    <x v="1"/>
    <x v="0"/>
    <x v="1"/>
    <s v="SUMBAGUT"/>
    <s v="Sumatera Utara"/>
    <s v="KOTA PADANGSIDIMPUAN"/>
    <n v="6614551"/>
    <d v="2020-03-13T00:00:00"/>
    <m/>
    <n v="89"/>
    <x v="2"/>
    <d v="2020-04-12T00:00:00"/>
    <s v="W16-2020"/>
    <s v="Apr-2020"/>
    <d v="2020-04-28T00:00:00"/>
    <s v="W18-2020"/>
    <s v="Apr-2020"/>
    <d v="2020-06-13T00:00:00"/>
    <x v="77"/>
    <s v="Jun-2020"/>
    <d v="2020-06-13T00:00:00"/>
    <x v="82"/>
    <s v="Jun-2020"/>
    <s v="MW"/>
    <s v="20-May-20_x000a_18-May-20"/>
    <m/>
    <n v="124011301805"/>
    <n v="6.6"/>
    <m/>
    <d v="2020-04-02T00:00:00"/>
    <m/>
    <d v="2020-05-06T00:00:00"/>
    <d v="2020-06-10T00:00:00"/>
    <s v="W24-2020"/>
    <m/>
    <d v="2020-08-14T00:00:00"/>
    <m/>
    <x v="2"/>
    <s v="21.RFI"/>
    <x v="13"/>
    <s v="10.06.20 : RFIN sent _x000a_04.06.20 : on going proses PLN connection_x000a_25.05.20 : 06.05.20 : SRFIN sent_x000a_30.04.20 : pondasi done, wait ME_x000a_23.04.20 : 16.04.20 : CME preparation &amp; material delivery_x000a_09.04.20 : 02.04.20 : UNDER REVIEW TNP ALITA_x000a_25.03.20 : under RNP review"/>
  </r>
  <r>
    <s v="PEGAGAN JULU IX_SUMBUL"/>
    <x v="12"/>
    <s v="TB"/>
    <n v="98.365780000000001"/>
    <n v="2.7770199999999998"/>
    <n v="50"/>
    <s v="30/140/300"/>
    <n v="2020"/>
    <x v="0"/>
    <s v="Jalan Besar Batang Ari,  Harungguan, Dusun II, Desa Pagagan Julu IX, Kecamatan Sumbul, Kabupaten Dairi, Provinsi Sumatera Utara"/>
    <x v="0"/>
    <s v="SUM-SU-SDK-2211"/>
    <s v="PEGAGAN JULU IX"/>
    <x v="1"/>
    <x v="0"/>
    <x v="1"/>
    <s v="SUMBAGUT"/>
    <s v="Sumatera Utara"/>
    <s v="KAB. DAIRI"/>
    <n v="6614551"/>
    <d v="2020-03-13T00:00:00"/>
    <m/>
    <n v="133"/>
    <x v="5"/>
    <d v="2020-04-12T00:00:00"/>
    <s v="W16-2020"/>
    <s v="Apr-2020"/>
    <d v="2020-07-05T00:00:00"/>
    <s v="W28-2020"/>
    <s v="Jul-2020"/>
    <d v="2020-07-10T00:00:00"/>
    <x v="66"/>
    <s v="Jul-2020"/>
    <d v="2020-07-24T00:00:00"/>
    <x v="74"/>
    <s v="Jul-2020"/>
    <s v="MW"/>
    <d v="2020-06-12T00:00:00"/>
    <m/>
    <n v="129010071051"/>
    <n v="6.6"/>
    <m/>
    <d v="2020-04-02T00:00:00"/>
    <m/>
    <d v="2020-06-30T00:00:00"/>
    <d v="2020-07-24T00:00:00"/>
    <s v="W30-2020"/>
    <m/>
    <d v="2020-08-06T00:00:00"/>
    <m/>
    <x v="2"/>
    <s v="21.RFI"/>
    <x v="13"/>
    <s v="27.07.20 : wait perubahan type tower di system dan CAF permanent untuk proses PR_x000a_24.07.20 : RFIN sent_x000a_20.07.20 : 16.07.20 : revisi plan connect PLN 24 jul 20_x000a_13.07.20 : 06.07.20 : 02.07.20 : 30.06.20 : email SRFI-N sent_x000a_29.06.20 : erection on going plan sampai top hari ini_x000a_25.06.20 : 22.06.20 : 18.06.20 : plan pouring concrete/cor 18 jun 20_x000a_17.06.20 : Go RFI, PSB PLN release_x000a_15.06.20 : rebarring, plan cor kamis 18 jun 20_x000a_11.06.20 : excavation, plan RFI 10 JULI, request SK PLN_x000a_08.06.20 : 04.06.20 : 01.06.20 : on going borepile permanenisasi_x000a_28.05.20 : 25.05.20 : borepile permanenisasi_x000a_14.05.20 : 08.05.20 : on going mob demob CME permanenisasi, CME ny start_x000a_30.04.20 : 23.04.20 : 16.04.20 : start CME colo menunggu proses permanenisasi (wait material tower)_x000a_09.04.20 : 02.04.20 : UNDER REVIEW TNP ALITA_x000a_25.03.20 : under RNP review"/>
  </r>
  <r>
    <s v="LINTAS BATU AJO"/>
    <x v="12"/>
    <s v="TB"/>
    <n v="100.12125"/>
    <n v="1.7780800000000001"/>
    <n v="50"/>
    <s v="0/150/240"/>
    <n v="2020"/>
    <x v="0"/>
    <s v="Jl. Besar Batu Ajo, Dusun Sumber Sari, Desa Pasir Tuntung, Kecamatan Kota Pinang, Kabupaten Labuhanbatu Selatan, Prov. Sumatera Utara"/>
    <x v="0"/>
    <s v="SUM-SU-KPI-2146"/>
    <s v="TELUK RAMPAH"/>
    <x v="1"/>
    <x v="0"/>
    <x v="1"/>
    <s v="SUMBAGUT"/>
    <s v="Sumatera Utara"/>
    <s v="KAB. LABUHAN BATU SE"/>
    <n v="6614551"/>
    <d v="2020-03-13T00:00:00"/>
    <m/>
    <n v="130"/>
    <x v="5"/>
    <d v="2020-04-12T00:00:00"/>
    <s v="W16-2020"/>
    <s v="Apr-2020"/>
    <d v="2020-07-05T00:00:00"/>
    <s v="W28-2020"/>
    <s v="Jul-2020"/>
    <d v="2020-07-10T00:00:00"/>
    <x v="66"/>
    <s v="Jul-2020"/>
    <d v="2020-07-20T00:00:00"/>
    <x v="74"/>
    <s v="Jul-2020"/>
    <s v="MW"/>
    <d v="2020-06-12T00:00:00"/>
    <m/>
    <n v="125100659094"/>
    <n v="6.6"/>
    <m/>
    <d v="2020-04-02T00:00:00"/>
    <m/>
    <m/>
    <d v="2020-07-21T00:00:00"/>
    <s v="W30-2020"/>
    <m/>
    <d v="2020-09-03T00:00:00"/>
    <m/>
    <x v="2"/>
    <s v="21.RFI"/>
    <x v="13"/>
    <s v="27.07.20 : wait perubahan type tower di system dan CAF permanent untuk proses PR_x000a_21.07.20 : RFIN sent _x000a_13.07.20 : Permanenisasi site SRFI, on going RBS foundation XL_x000a_08.07.20 : curing time dan backfilling, sehunungan istri LL baru meninggal maka start erection baru dapat dilakukan setelah 7 harian (tahlilan)_x000a_06.07.20 : curingtime_x000a_02.07.20 : curingtime_x000a_30.06.20 : pouring concrete on going_x000a_29.06.20 : wait angkur template for pouring preparation, plan angkur template on site 29 jun, ada warga tetangga site terkena covid sehingga berdampak pada penyetopan pekerjaan. saat ini sedang proses negosiasi._x000a_25.06.20 : plan angkur template on site 28 jun_x000a_22.06.20 : 18.06.20 : 17.06.20 : Go RFI, PSB PLN release, rebarring, wait angkur template_x000a_15.06.20 : rebarring, wait angkur template_x000a_11.06.20 : excavation, plan RFI 10 JULI, request SK PLN_x000a_08.06.20 : 04.06.20 : 01.06.20 : 28.05.20 : 25.05.20 : 08.05.20 : Lockdown karena Covid 19, warga menolak semua surat2 rekomendasi, dan tidak mau ada warga luar yang masuk ke daerahnya. Sudah ada Surat Penyetopan/penundaan pekerjaan dari Kepala Desa Pasir Tuntung._x000a_30.04.20 : 23.04.20 : 16.04.20 : start CME colo menunggu proses permanenisasi (wait material tower)_x000a_09.04.20 : 02.04.20 : UNDER REVIEW TNP ALITA_x000a_25.03.20 : under RNP review"/>
  </r>
  <r>
    <s v="SITANANG"/>
    <x v="12"/>
    <s v="TB"/>
    <n v="100.74509"/>
    <n v="-0.28006999999999999"/>
    <n v="50"/>
    <s v="90/260/350"/>
    <n v="2020"/>
    <x v="0"/>
    <s v="Jorong Tanjung Gadang Rumah, Nagari Tanjung Gadang, Kecamatan Lareh Sago Halaban, Kabupaten Lima Puluh Kota, Propinsi Riau."/>
    <x v="0"/>
    <s v="SUM-SB-SRK-0837"/>
    <s v="TANJUANG GADANG"/>
    <x v="1"/>
    <x v="0"/>
    <x v="1"/>
    <s v="SUMBAGTENG"/>
    <s v="Sumatera Barat"/>
    <s v="KAB. LIMA PULUH KOTA"/>
    <n v="6614551"/>
    <d v="2020-03-13T00:00:00"/>
    <m/>
    <n v="174"/>
    <x v="0"/>
    <d v="2020-04-12T00:00:00"/>
    <s v="W16-2020"/>
    <s v="Apr-2020"/>
    <d v="2020-07-20T00:00:00"/>
    <s v="W30-2020"/>
    <s v="Jul-2020"/>
    <d v="2020-07-20T00:00:00"/>
    <x v="65"/>
    <s v="Jul-2020"/>
    <d v="2020-09-03T00:00:00"/>
    <x v="70"/>
    <s v="Sep-2020"/>
    <s v="MW"/>
    <d v="2020-04-22T00:00:00"/>
    <m/>
    <n v="134520283485"/>
    <n v="6.6"/>
    <m/>
    <d v="2020-04-02T00:00:00"/>
    <m/>
    <d v="2020-09-03T00:00:00"/>
    <d v="2020-09-03T00:00:00"/>
    <s v="W36-2020"/>
    <m/>
    <m/>
    <m/>
    <x v="2"/>
    <s v="21.RFI"/>
    <x v="13"/>
    <s v="07.09.20 : 03.09.20 : RFIN sent_x000a_31.08.20 : 27.08.20 : PLN connect, RFI actual, collecting doc RFIN_x000a_24.08.20 : revisi plan RFI 25 Aug_x000a_18.08.20 : waiting jadwal connect by PLN, revisi plan RFI 21 Aug_x000a_10.08.20 : revisi plan RFI 14 Aug 20_x000a_06.08.20 : 03.08.20 : ME on going, plan RFI sabtu 8 Aug_x000a_30.07.20 : 27.07.20 : on going pondasi RBS XL, plan RFI 30 jul_x000a_23.07.20 : on going pondasi RBS XL_x000a_20.07.20 : Permanenisasi SRFI, Colo preparing CME plan RFI 27 jul_x000a_16.07.20 : prepare erection. Pondasi bts done, need finishing_x000a_02.07.20 : on going rebarring borepile_x000a_29.06.20 : on going rebarring borepile_x000a_22.06.20 : on going rebarring borepile. baru dapat akses masuk lagi setelah PSBB pertengahan Juni lalu, plan RI 20 jul 20_x000a_18.06.20 : 15.06.20 : bore pile on going_x000a_11.06.20 : pembersihan longsoran lubang borepile yang sebelumnya di tinggalkan cukup lama karena stop isu covid 19_x000a_08.06.20 : 04.06.20 : 01.06.20 : 28.05.20 : pekerjaan di stop warga karena isu covid dan pekerja di minta meninggalkan lokasi, progress terakhir sedang on going borepile_x000a_25.05.20 : borepile permanenisasi_x000a_14.05.20 : 08.05.20 : galian pondasi di stop dan di demo warga karena khawatir isu Covid 19_x000a_23.04.20 : 22.04.20 : email konfirmasi RFI/request PLN Connection dari XL (Pak Bayu), request SK PLN ke XL_x000a_16.04.20 : mobilisasi man power dan prepare start pondasi RBS, delivery material_x000a_09.04.20 : 02.04.20 : UNDER REVIEW TNP ALITA_x000a_25.03.20 : under RNP review"/>
  </r>
  <r>
    <s v="PETALING SELAT NASIK"/>
    <x v="12"/>
    <s v="TB"/>
    <n v="107.45789000000001"/>
    <n v="-2.88958"/>
    <n v="50"/>
    <s v="30/240/320"/>
    <n v="2020"/>
    <x v="0"/>
    <s v="Jl. Selat Nasik RT.03 RW.02, Desa Petaling, Kec. Selat Nasik, Kab. Belitung, Prov. Bangka Belitung"/>
    <x v="0"/>
    <s v="SUM-BB-TDN-0518"/>
    <s v="PETALING_SELAT NASIK"/>
    <x v="1"/>
    <x v="0"/>
    <x v="1"/>
    <s v="SUMBAGSEL"/>
    <s v="Kep. Bangka Belitung"/>
    <s v="KAB. BELITUNG"/>
    <n v="6614551"/>
    <d v="2020-03-13T00:00:00"/>
    <m/>
    <n v="156"/>
    <x v="0"/>
    <d v="2020-04-12T00:00:00"/>
    <s v="W16-2020"/>
    <s v="Apr-2020"/>
    <d v="2020-07-30T00:00:00"/>
    <s v="W31-2020"/>
    <s v="Jul-2020"/>
    <d v="2020-07-30T00:00:00"/>
    <x v="50"/>
    <s v="Jul-2020"/>
    <d v="2020-08-25T00:00:00"/>
    <x v="72"/>
    <s v="Aug-2020"/>
    <s v="MW"/>
    <d v="2020-06-12T00:00:00"/>
    <m/>
    <n v="163000617932"/>
    <n v="6.6"/>
    <m/>
    <d v="2020-04-02T00:00:00"/>
    <m/>
    <m/>
    <d v="2020-08-16T00:00:00"/>
    <s v="W34-2020"/>
    <m/>
    <d v="2020-08-31T00:00:00"/>
    <m/>
    <x v="2"/>
    <s v="21.RFI"/>
    <x v="13"/>
    <s v="16.08.20 : RFIN sent_x000a_14.08.20 : RFI actual, collecting doc RFIN_x000a_13.08.20 : erection done, SRFI, on going F&amp;Y_x000a_06.08.20 : erection on going, BPUJL waiting nomor register PLN release_x000a_03.08.20 : rebarring_x000a_27.07.20 : galian dan barbending on going_x000a_23.07.20 : Galian, Delivery material_x000a_16.07.20 : 13.07.20 : on going excavation_x000a_09.07.20 : start excavation_x000a_29.06.20 : prepare start CME, proses perijinan_x000a_25.06.20 : 22.06.20 : 18.06.20 : prepare start CME, proses perijinan_x000a_17.06.20 : Go RFI, PSB PLN release_x000a_15.06.20 : soiltest done, proses APD_x000a_11.06.20 : tim soiltest masih belum bisa memasuki/nyebarng ke P.Bangka_x000a_08.06.20 : 04.06.20 : preparation_x000a_28.05.20 : 25.05.20 : 14.05.20 : soiltest site permanenisasi (area bangka)_x000a_30.04.20 : 23.04.20 : 16.04.20 : start CME colo menunggu permanenisasi RFI (preparation), akses ke Babel ketat harus orang yang memiliki KTP Babel_x000a_09.04.20 : 02.04.20 : UNDER REVIEW TNP ALITA_x000a_25.03.20 : under RNP review"/>
  </r>
  <r>
    <s v="TBG TOBULUNG BARA"/>
    <x v="12"/>
    <s v="TB"/>
    <n v="120.184"/>
    <n v="-2.94333"/>
    <n v="30"/>
    <s v="0/170/270"/>
    <n v="2020"/>
    <x v="0"/>
    <s v="Jl. DR. Ratulangi, RT 02, Rw 02, Kel. Tobulung, Kec. Bara, Kota Palopo"/>
    <x v="0"/>
    <s v="SUL-SN-PLP-1336"/>
    <s v="TO'BULUNG"/>
    <x v="1"/>
    <x v="0"/>
    <x v="0"/>
    <s v="SULAWESI"/>
    <s v="Sulawesi Selatan"/>
    <s v="KOTA PALOPO"/>
    <n v="6614563"/>
    <d v="2020-03-16T00:00:00"/>
    <m/>
    <n v="86"/>
    <x v="2"/>
    <d v="2020-04-15T00:00:00"/>
    <s v="W16-2020"/>
    <s v="Apr-2020"/>
    <d v="2020-04-28T00:00:00"/>
    <s v="W18-2020"/>
    <s v="Apr-2020"/>
    <d v="2020-06-13T00:00:00"/>
    <x v="77"/>
    <s v="Jun-2020"/>
    <d v="2020-06-13T00:00:00"/>
    <x v="82"/>
    <s v="Jun-2020"/>
    <s v="MW"/>
    <s v="20-May-20_x000a_18-May-20"/>
    <m/>
    <n v="326100987539"/>
    <n v="6.6"/>
    <m/>
    <d v="2020-03-23T00:00:00"/>
    <m/>
    <d v="2020-05-20T00:00:00"/>
    <d v="2020-06-10T00:00:00"/>
    <s v="W24-2020"/>
    <m/>
    <d v="2020-07-07T00:00:00"/>
    <m/>
    <x v="2"/>
    <s v="21.RFI"/>
    <x v="13"/>
    <s v="10.06.20 : RFIN sent _x000a_20.05.20 : email SRFI-N sent_x000a_30.04.20 : 27.04.20 : SRFI actual_x000a_23.04.20 : ME OG_x000a_16.04.20 : delivery material panel KWH/ACPDB, ME Grounding tray dan mounting msh on delivery dri JKt-Mksr. Pengiriman lebih lambat karena isu covid/pemeriksaan lebih ketat di pelabuhan. _x000a_13.04.20 : RBS pondasi done, wait Panel ME_x000a_09.04.20 : Actual Start Bowplank and foundation today . waiting delivery Material Panel KWH/ACPDB from Jkt_x000a_02.04.20 : delivery material, plan SRFI 15 Apr_x000a_"/>
  </r>
  <r>
    <s v="SELAYANG_BARU_DCS"/>
    <x v="12"/>
    <s v="TB"/>
    <n v="98.386859999999999"/>
    <n v="3.6100300000000001"/>
    <n v="50"/>
    <s v="0/100/180"/>
    <n v="2020"/>
    <x v="0"/>
    <s v="Dusun II, Desa  Bekulap, Kec. Selesai, Kab, Langkat, Provinsi Sumatra Utara"/>
    <x v="0"/>
    <s v="SUM-SU-STB-2167"/>
    <s v="BEKULAP"/>
    <x v="1"/>
    <x v="0"/>
    <x v="1"/>
    <s v="SUMBAGUT"/>
    <s v="Sumatera Utara"/>
    <s v="KAB. LANGKAT"/>
    <n v="6614551"/>
    <d v="2020-03-13T00:00:00"/>
    <m/>
    <n v="58"/>
    <x v="1"/>
    <d v="2020-04-12T00:00:00"/>
    <s v="W16-2020"/>
    <s v="Apr-2020"/>
    <d v="2020-04-11T00:00:00"/>
    <s v="W15-2020"/>
    <s v="Apr-2020"/>
    <d v="2020-04-15T00:00:00"/>
    <x v="78"/>
    <s v="Apr-2020"/>
    <d v="2020-05-10T00:00:00"/>
    <x v="85"/>
    <s v="May-2020"/>
    <s v="MW"/>
    <d v="2020-04-22T00:00:00"/>
    <m/>
    <n v="129040027696"/>
    <n v="6.6"/>
    <m/>
    <d v="2020-03-20T00:00:00"/>
    <m/>
    <d v="2020-04-13T00:00:00"/>
    <d v="2020-05-10T00:00:00"/>
    <s v="W20-2020"/>
    <m/>
    <d v="2020-06-26T00:00:00"/>
    <m/>
    <x v="2"/>
    <s v="21.RFI"/>
    <x v="13"/>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RD_TO_NATAL2_"/>
    <x v="12"/>
    <s v="SMI"/>
    <n v="99.45966"/>
    <n v="0.26845000000000002"/>
    <n v="50"/>
    <s v="70/180/340"/>
    <n v="2020"/>
    <x v="0"/>
    <s v="Jorong Air Balam Nagari Parit, Kec. Koto Balingka, Kab. Pasaman Barat, Sumatera Barat"/>
    <x v="0"/>
    <s v="SUM-SB-SPE-0803"/>
    <s v="AIA BANGIH"/>
    <x v="1"/>
    <x v="0"/>
    <x v="1"/>
    <s v="SUMBAGTENG"/>
    <s v="Sumatera Barat"/>
    <s v="KAB. PASAMAN BARAT"/>
    <n v="6614549"/>
    <d v="2020-03-13T00:00:00"/>
    <m/>
    <n v="79"/>
    <x v="2"/>
    <d v="2020-04-12T00:00:00"/>
    <s v="W16-2020"/>
    <s v="Apr-2020"/>
    <d v="2020-04-11T00:00:00"/>
    <s v="W15-2020"/>
    <s v="Apr-2020"/>
    <d v="2020-04-11T00:00:00"/>
    <x v="79"/>
    <s v="Apr-2020"/>
    <d v="2020-05-13T00:00:00"/>
    <x v="85"/>
    <s v="May-2020"/>
    <s v="MW"/>
    <d v="2020-04-22T00:00:00"/>
    <m/>
    <n v="132252266907"/>
    <n v="6.6"/>
    <m/>
    <d v="2020-03-20T00:00:00"/>
    <m/>
    <d v="2020-04-27T00:00:00"/>
    <d v="2020-05-31T00:00:00"/>
    <s v="W23-2020"/>
    <m/>
    <d v="2020-07-03T00:00:00"/>
    <m/>
    <x v="2"/>
    <s v="21.RFI"/>
    <x v="13"/>
    <s v="31.05.20 : RFIN sent_x000a_28.05.20 : RFI ,  collect doc RFIN_x000a_25.05.20 : 14.05.20 : 13.05.20 : besok konek, hr ini kwh dikirimkan dr area_x000a_08.05.20 : BP paid, revisi RFI plan 13 may 20_x000a_27.04.20 : email SRFIN sent_x000a_22.04.20 : email konfirmasi RFI/request PLN Connection dari XL (Pak Bayu), request SK PLN ke XL, plan RFI 6 may 20_x000a_16.04.20 : ME on going, plan besok Soft RFI_x000a_09.04.20 : on going pondasi_x000a_02.04.20 : delivery material, plan on site 5 Apr, plan SRFI 11 Apr_x000a_"/>
  </r>
  <r>
    <s v="PEMUKIMAN SUMBER AGUNG KINALI"/>
    <x v="12"/>
    <s v="TB"/>
    <n v="99.840999999999994"/>
    <n v="-4.0669999999999998E-2"/>
    <n v="50"/>
    <s v="50/140/240"/>
    <n v="2020"/>
    <x v="0"/>
    <s v="Jorong Bancah Kariang Wonosari Nagari Kinali, Kecamatan Kinali, Kabupaten Pasaman Barat, Provinsi Sumatera Barat"/>
    <x v="0"/>
    <s v="SUM-SB-SPE-0797"/>
    <s v="KINALI_BARAT"/>
    <x v="1"/>
    <x v="0"/>
    <x v="1"/>
    <s v="SUMBAGTENG"/>
    <s v="Sumatera Barat"/>
    <s v="KAB. PASAMAN BARAT"/>
    <n v="6614551"/>
    <d v="2020-03-13T00:00:00"/>
    <m/>
    <n v="79"/>
    <x v="2"/>
    <d v="2020-04-12T00:00:00"/>
    <s v="W16-2020"/>
    <s v="Apr-2020"/>
    <d v="2020-04-11T00:00:00"/>
    <s v="W15-2020"/>
    <s v="Apr-2020"/>
    <d v="2020-04-11T00:00:00"/>
    <x v="79"/>
    <s v="Apr-2020"/>
    <d v="2020-05-13T00:00:00"/>
    <x v="85"/>
    <s v="May-2020"/>
    <s v="MW"/>
    <d v="2020-04-22T00:00:00"/>
    <m/>
    <n v="132252266915"/>
    <n v="6.6"/>
    <m/>
    <d v="2020-03-20T00:00:00"/>
    <m/>
    <d v="2020-04-21T00:00:00"/>
    <d v="2020-05-31T00:00:00"/>
    <s v="W23-2020"/>
    <m/>
    <d v="2020-07-03T00:00:00"/>
    <m/>
    <x v="2"/>
    <s v="21.RFI"/>
    <x v="13"/>
    <s v="31.05.20 : RFIN sent_x000a_28.05.20 : RFI,  collect doc RFIN_x000a_14.05.20 : 13.05.20 : besok konek, hr ini kwh dikirimkan dr area_x000a_08.05.20 : BP paid, revisi RFI plan 13 may 20_x000a_22.04.20 : email konfirmasi RFI/request PLN Connection dari XL (Pak Bayu), request SK PLN ke XL, plan RFI 6 may 20_x000a_21.04.20 : email SRFIN sent_x000a_16.04.20 : SRFI actual, collecting doc SRFIN_x000a_09.04.20 : ME on going_x000a_02.04.20 : delivery material, plan on site 5 Apr, plan SRFI 11 Apr_x000a_"/>
  </r>
  <r>
    <s v="SURYA INDAH"/>
    <x v="12"/>
    <s v="TB"/>
    <n v="102.0491"/>
    <n v="0.18934999999999999"/>
    <n v="50"/>
    <s v="70/130/315"/>
    <n v="2020"/>
    <x v="0"/>
    <s v="Jln. Lintas Timur Dundangan. Kelurahan Dundangan, Kec. Pangkalan Kuras, Kota Pekanbaru- Riau"/>
    <x v="0"/>
    <s v="SUM-RI-PKK-1133"/>
    <s v="DUNDANGAN"/>
    <x v="1"/>
    <x v="0"/>
    <x v="1"/>
    <s v="SUMBAGTENG"/>
    <s v="Riau"/>
    <s v="KAB. PELALAWAN"/>
    <n v="6614551"/>
    <d v="2020-03-13T00:00:00"/>
    <m/>
    <n v="75"/>
    <x v="2"/>
    <d v="2020-04-12T00:00:00"/>
    <s v="W16-2020"/>
    <s v="Apr-2020"/>
    <d v="2020-04-11T00:00:00"/>
    <s v="W15-2020"/>
    <s v="Apr-2020"/>
    <d v="2020-04-11T00:00:00"/>
    <x v="79"/>
    <s v="Apr-2020"/>
    <d v="2020-05-13T00:00:00"/>
    <x v="85"/>
    <s v="May-2020"/>
    <s v="MW"/>
    <d v="2020-04-22T00:00:00"/>
    <m/>
    <n v="181800913611"/>
    <n v="6.6"/>
    <m/>
    <d v="2020-03-20T00:00:00"/>
    <m/>
    <d v="2020-04-24T00:00:00"/>
    <d v="2020-05-27T00:00:00"/>
    <s v="W22-2020"/>
    <m/>
    <d v="2020-09-03T00:00:00"/>
    <m/>
    <x v="2"/>
    <s v="21.RFI"/>
    <x v="13"/>
    <s v="27.05.20 : RFIN sent_x000a_25.05.20 : 22.05.20  actual RFI/PLN Connect_x000a_14.05.20 : kwh kosong plan beli kwh_x000a_08.05.20 : BP paid, revisi RFI plan 13 may 20_x000a_24.04.20 : email SRFIN sent_x000a_22.04.20 : email konfirmasi RFI/request PLN Connection dari XL (Pak Bayu), request SK PLN ke XL, plan RFI 6 may 20_x000a_16.04.20 : SRFI actual, collecting doc SRFIN_x000a_09.04.20 : ME on going_x000a_02.04.20 : delivery material, plan on site 5 Apr, plan SRFI 11 Apr_x000a_"/>
  </r>
  <r>
    <s v="SABU BUNGO TANJUNG"/>
    <x v="12"/>
    <s v="TB"/>
    <n v="100.48336999999999"/>
    <n v="-0.50431999999999999"/>
    <n v="50"/>
    <s v="0/140/300"/>
    <n v="2020"/>
    <x v="0"/>
    <s v="JORONG ARU, KENAGARIAN BUNGO TANJUNG, KEC.BATIPUH, KAB.TANAH DATAR - BATUSANGKAR"/>
    <x v="0"/>
    <s v="SUM-SB-BSK-0809"/>
    <s v="BUNGO TANJUNG_BATIPUH"/>
    <x v="1"/>
    <x v="0"/>
    <x v="1"/>
    <s v="SUMBAGTENG"/>
    <s v="Sumatera Barat"/>
    <s v="KAB. TANAH DATAR"/>
    <n v="6614551"/>
    <d v="2020-03-13T00:00:00"/>
    <m/>
    <n v="64"/>
    <x v="2"/>
    <d v="2020-04-12T00:00:00"/>
    <s v="W16-2020"/>
    <s v="Apr-2020"/>
    <d v="2020-04-11T00:00:00"/>
    <s v="W15-2020"/>
    <s v="Apr-2020"/>
    <d v="2020-04-11T00:00:00"/>
    <x v="79"/>
    <s v="Apr-2020"/>
    <d v="2020-05-13T00:00:00"/>
    <x v="85"/>
    <s v="May-2020"/>
    <s v="MW"/>
    <d v="2020-04-22T00:00:00"/>
    <m/>
    <n v="132221312792"/>
    <n v="6.6"/>
    <m/>
    <d v="2020-03-20T00:00:00"/>
    <m/>
    <d v="2020-04-16T00:00:00"/>
    <d v="2020-05-16T00:00:00"/>
    <s v="W20-2020"/>
    <m/>
    <d v="2020-07-15T00:00:00"/>
    <m/>
    <x v="2"/>
    <s v="21.RFI"/>
    <x v="13"/>
    <s v="14.05.20 : RFIN sent _x000a_14.05.20 : 13.05.20 : need Add 1 tiang, hr ini hujan tiang blm dipasang, plan besok pasang tiang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r>
  <r>
    <s v="TANJUNG BONAI"/>
    <x v="12"/>
    <s v="TB"/>
    <n v="100.72739"/>
    <n v="-0.38808999999999999"/>
    <n v="50"/>
    <s v="170/250/350"/>
    <n v="2020"/>
    <x v="0"/>
    <s v="Jorong Sembayan, Nagari Tanjung Bonai, kec. Lintau Buo Utara, Kab. Tanah Datar - Sumatera Barat"/>
    <x v="0"/>
    <s v="SUM-SB-BSK-0808"/>
    <s v="TANJUANG BONAI"/>
    <x v="1"/>
    <x v="0"/>
    <x v="1"/>
    <s v="SUMBAGTENG"/>
    <s v="Sumatera Barat"/>
    <s v="KAB. TANAH DATAR"/>
    <n v="6614551"/>
    <d v="2020-03-13T00:00:00"/>
    <m/>
    <n v="64"/>
    <x v="2"/>
    <d v="2020-04-12T00:00:00"/>
    <s v="W16-2020"/>
    <s v="Apr-2020"/>
    <d v="2020-04-11T00:00:00"/>
    <s v="W15-2020"/>
    <s v="Apr-2020"/>
    <d v="2020-04-11T00:00:00"/>
    <x v="79"/>
    <s v="Apr-2020"/>
    <d v="2020-05-13T00:00:00"/>
    <x v="85"/>
    <s v="May-2020"/>
    <s v="MW"/>
    <d v="2020-04-22T00:00:00"/>
    <m/>
    <n v="134540058369"/>
    <n v="6.6"/>
    <m/>
    <d v="2020-03-20T00:00:00"/>
    <m/>
    <d v="2020-04-16T00:00:00"/>
    <d v="2020-05-16T00:00:00"/>
    <s v="W20-2020"/>
    <m/>
    <d v="2020-07-02T00:00:00"/>
    <m/>
    <x v="2"/>
    <s v="21.RFI"/>
    <x v="13"/>
    <s v="16.05.20 : RFIN sent _x000a_14.05.20 : 13.05.20 : plan besok konek_x000a_08.05.20 : BP paid, revisi RFI plan 13 may 20_x000a_22.04.20 : email konfirmasi RFI/request PLN Connection dari XL (Pak Bayu), request SK PLN ke XL, plan RFI 6 may 20_x000a_16.04.20 : SRFIN sent_x000a_09.04.20 : ME on going_x000a_02.04.20 : delivery material, plan on site 5 Apr, plan SRFI 11 Apr_x000a_"/>
  </r>
  <r>
    <s v="SAIPEM 2"/>
    <x v="12"/>
    <s v="TB"/>
    <n v="103.32509"/>
    <n v="1.0405899999999999"/>
    <n v="50"/>
    <s v="0/120/240"/>
    <n v="2020"/>
    <x v="0"/>
    <s v="Jl.ambat III  RT.01 RW.04, Desa pangke Barat, kec.meral barat, Kab Karimun, Prov. Kepulauan Riau"/>
    <x v="0"/>
    <s v="SUM-KR-TBK-0584"/>
    <s v="PANGKE"/>
    <x v="1"/>
    <x v="0"/>
    <x v="1"/>
    <s v="SUMBAGTENG"/>
    <s v="Kep. Riau"/>
    <s v="KAB. KARIMUN"/>
    <n v="6614551"/>
    <d v="2020-03-13T00:00:00"/>
    <m/>
    <n v="62"/>
    <x v="2"/>
    <d v="2020-04-12T00:00:00"/>
    <s v="W16-2020"/>
    <s v="Apr-2020"/>
    <d v="2020-04-11T00:00:00"/>
    <s v="W15-2020"/>
    <s v="Apr-2020"/>
    <d v="2020-04-11T00:00:00"/>
    <x v="79"/>
    <s v="Apr-2020"/>
    <d v="2020-05-13T00:00:00"/>
    <x v="85"/>
    <s v="May-2020"/>
    <s v="MW"/>
    <d v="2020-04-22T00:00:00"/>
    <m/>
    <n v="183051475462"/>
    <n v="6.6"/>
    <m/>
    <d v="2020-03-20T00:00:00"/>
    <m/>
    <d v="2020-04-29T00:00:00"/>
    <d v="2020-05-14T00:00:00"/>
    <s v="W20-2020"/>
    <m/>
    <d v="2020-07-08T00:00:00"/>
    <m/>
    <x v="2"/>
    <s v="21.RFI"/>
    <x v="13"/>
    <s v="14.05.20 : RFIN sent_x000a_13.05.20 : RFI actual, collect doc RFIN, plan RFIN 14 may_x000a_08.05.20 : BP paid, revisi RFI plan 13 may 20_x000a_29.04.20 : email SRFIN sent_x000a_22.04.20 : email konfirmasi RFI/request PLN Connection dari XL (Pak Bayu), request SK PLN ke XL, plan RFI 6 may 20_x000a_16.04.20 : SRFI actual, _x000a_09.04.20 : ME on going_x000a_02.04.20 : delivery material, plan on site 5 Apr, plan SRFI 11 Apr_x000a_"/>
  </r>
  <r>
    <s v="BATU TUPANG-3 (SC_SL5184C)"/>
    <x v="12"/>
    <s v="TB"/>
    <n v="100.6202"/>
    <n v="-0.84887999999999997"/>
    <n v="50"/>
    <s v="60/180/330"/>
    <n v="2020"/>
    <x v="0"/>
    <s v="Jorong Kampung Baru, Nagari Gantuang Ciri, Kec. Kubung, Kab. Solok, Sumatra Barat"/>
    <x v="0"/>
    <s v="SUM-SB-ARS-0832"/>
    <s v="SALAYO_BAWAH"/>
    <x v="1"/>
    <x v="0"/>
    <x v="1"/>
    <s v="SUMBAGTENG"/>
    <s v="Sumatera Barat"/>
    <s v="KAB. SOLOK"/>
    <n v="6614551"/>
    <d v="2020-03-13T00:00:00"/>
    <m/>
    <n v="62"/>
    <x v="2"/>
    <d v="2020-04-12T00:00:00"/>
    <s v="W16-2020"/>
    <s v="Apr-2020"/>
    <d v="2020-04-11T00:00:00"/>
    <s v="W15-2020"/>
    <s v="Apr-2020"/>
    <d v="2020-04-11T00:00:00"/>
    <x v="79"/>
    <s v="Apr-2020"/>
    <d v="2020-05-13T00:00:00"/>
    <x v="85"/>
    <s v="May-2020"/>
    <s v="MW"/>
    <d v="2020-04-22T00:00:00"/>
    <m/>
    <n v="133312667099"/>
    <n v="6.6"/>
    <m/>
    <d v="2020-03-20T00:00:00"/>
    <m/>
    <d v="2020-04-20T00:00:00"/>
    <d v="2020-05-14T00:00:00"/>
    <s v="W20-2020"/>
    <m/>
    <d v="2020-07-01T00:00:00"/>
    <m/>
    <x v="2"/>
    <s v="21.RFI"/>
    <x v="13"/>
    <s v="14.05.20 : RFIN sent_x000a_13.05.20 : RFI actual, collect doc RFIN, plan RFIN 14 may_x000a_08.05.20 : BP paid, revisi RFI plan 13 may 20_x000a_22.04.20 : email konfirmasi RFI/request PLN Connection dari XL (Pak Bayu), request SK PLN ke XL, plan RFI 6 may 20_x000a_20.04.20 : email SRFIN sent_x000a_16.04.20 : SRFI actual, collecting doc SRFIN_x000a_09.04.20 : ME on going_x000a_02.04.20 : delivery material, plan on site 5 Apr, plan SRFI 11 Apr_x000a_"/>
  </r>
  <r>
    <s v="SEI BELIMBING"/>
    <x v="12"/>
    <s v="TB"/>
    <n v="101.00507"/>
    <n v="0.23480000000000001"/>
    <n v="50"/>
    <s v="0/120/240"/>
    <n v="2020"/>
    <x v="0"/>
    <s v="Jl. Salo Sungai Abang, RT.01/05, Desa Siabu, Kec. Salo, Kabupaten Kampar"/>
    <x v="0"/>
    <s v="SUM-RI-BKN-1147"/>
    <s v="SIABU_SALO"/>
    <x v="1"/>
    <x v="0"/>
    <x v="1"/>
    <s v="SUMBAGTENG"/>
    <s v="Riau"/>
    <s v="KAB. KAMPAR"/>
    <n v="6614551"/>
    <d v="2020-03-13T00:00:00"/>
    <m/>
    <n v="61"/>
    <x v="2"/>
    <d v="2020-04-12T00:00:00"/>
    <s v="W16-2020"/>
    <s v="Apr-2020"/>
    <d v="2020-04-22T00:00:00"/>
    <s v="W17-2020"/>
    <s v="Apr-2020"/>
    <d v="2020-04-11T00:00:00"/>
    <x v="79"/>
    <s v="Apr-2020"/>
    <d v="2020-05-13T00:00:00"/>
    <x v="85"/>
    <s v="May-2020"/>
    <s v="MW"/>
    <d v="2020-04-22T00:00:00"/>
    <m/>
    <n v="181901115903"/>
    <n v="6.6"/>
    <m/>
    <d v="2020-03-20T00:00:00"/>
    <m/>
    <d v="2020-04-23T00:00:00"/>
    <d v="2020-05-13T00:00:00"/>
    <s v="W20-2020"/>
    <m/>
    <d v="2020-07-01T00:00:00"/>
    <m/>
    <x v="2"/>
    <s v="21.RFI"/>
    <x v="13"/>
    <s v="14.05.20 : RFIN SENT 13 may_x000a_08.05.20 : BP paid, revisi RFI plan 13 may 20_x000a_23.04.20 : email SRFIN sent_x000a_22.04.20 : email konfirmasi RFI/request PLN Connection dari XL (Pak Bayu), request SK PLN ke XL_x000a_16.04.20 : RBS foundation on going_x000a_09.04.20 : 02.04.20 : delivery material, plan on site 5 Apr, plan SRFI 11 Apr_x000a_"/>
  </r>
  <r>
    <s v="UNGAR"/>
    <x v="12"/>
    <s v="SMI"/>
    <n v="103.4983"/>
    <n v="0.73714999999999997"/>
    <n v="50"/>
    <s v="0/180/270"/>
    <n v="2020"/>
    <x v="0"/>
    <s v="KAB.KARIMUN, KEP.RIAU"/>
    <x v="0"/>
    <s v="SUM-KR-TBK-0579"/>
    <s v="TANJUNG BERLIAN KOTA"/>
    <x v="1"/>
    <x v="0"/>
    <x v="1"/>
    <s v="SUMBAGTENG"/>
    <s v="Kep. Riau"/>
    <s v="KAB. KARIMUN"/>
    <n v="6614549"/>
    <d v="2020-03-13T00:00:00"/>
    <m/>
    <n v="61"/>
    <x v="2"/>
    <d v="2020-04-12T00:00:00"/>
    <s v="W16-2020"/>
    <s v="Apr-2020"/>
    <d v="2020-04-11T00:00:00"/>
    <s v="W15-2020"/>
    <s v="Apr-2020"/>
    <d v="2020-04-11T00:00:00"/>
    <x v="79"/>
    <s v="Apr-2020"/>
    <d v="2020-05-13T00:00:00"/>
    <x v="85"/>
    <s v="May-2020"/>
    <s v="MW"/>
    <d v="2020-04-22T00:00:00"/>
    <m/>
    <n v="183063155708"/>
    <n v="6.6"/>
    <m/>
    <d v="2020-03-20T00:00:00"/>
    <m/>
    <d v="2020-04-16T00:00:00"/>
    <d v="2020-05-13T00:00:00"/>
    <s v="W20-2020"/>
    <m/>
    <d v="2020-07-05T00:00:00"/>
    <m/>
    <x v="2"/>
    <s v="21.RFI"/>
    <x v="13"/>
    <s v="14.05.20 : RFIN SENT 13 may_x000a_08.05.20 : BP paid, revisi RFI plan 13 may 20_x000a_22.04.20 : email konfirmasi RFI/request PLN Connection dari XL (Pak Bayu), request SK PLN ke XL, plan RFI 6 may 20_x000a_16.04.20 : email SRFIN sent_x000a_09.04.20 : ME on going_x000a_02.04.20 : delivery material, plan on site 5 Apr, plan SRFI 11 Apr_x000a_"/>
  </r>
  <r>
    <s v="SC-LP2231F"/>
    <x v="12"/>
    <s v="TB"/>
    <n v="98.974549999999994"/>
    <n v="3.5527199999999999"/>
    <n v="40"/>
    <s v="0/90/270"/>
    <n v="2020"/>
    <x v="0"/>
    <s v="Dusun Kedondong, Desa Melati II, Kecamatan Perbaungan, Kabupaten Serdang Bedagai"/>
    <x v="0"/>
    <s v="SUM-SU-SRH-2087"/>
    <s v="MELATI KEBUN"/>
    <x v="1"/>
    <x v="0"/>
    <x v="1"/>
    <s v="SUMBAGUT"/>
    <s v="Sumatera Utara"/>
    <s v="KAB. SERDANG BEDAGAI"/>
    <n v="6614551"/>
    <d v="2020-03-13T00:00:00"/>
    <m/>
    <n v="58"/>
    <x v="1"/>
    <d v="2020-04-12T00:00:00"/>
    <s v="W16-2020"/>
    <s v="Apr-2020"/>
    <d v="2020-04-11T00:00:00"/>
    <s v="W15-2020"/>
    <s v="Apr-2020"/>
    <d v="2020-04-11T00:00:00"/>
    <x v="79"/>
    <s v="Apr-2020"/>
    <d v="2020-05-10T00:00:00"/>
    <x v="85"/>
    <s v="May-2020"/>
    <s v="MW"/>
    <d v="2020-04-22T00:00:00"/>
    <m/>
    <n v="126140712559"/>
    <n v="6.6"/>
    <m/>
    <d v="2020-03-20T00:00:00"/>
    <m/>
    <d v="2020-04-20T00:00:00"/>
    <d v="2020-05-10T00:00:00"/>
    <s v="W20-2020"/>
    <m/>
    <d v="2020-07-01T00:00:00"/>
    <m/>
    <x v="2"/>
    <s v="21.RFI"/>
    <x v="13"/>
    <s v="10.05.20 : RFIN sent _x000a_22.04.20 : email konfirmasi RFI/request PLN Connection dari XL (Pak Bayu), request SK PLN ke XL, plan RFI 6 may 20_x000a_20.04.20 : email SRFI-N sent_x000a_16.04.20 : Soft RFI_x000a_13.04.20 : plan SRFI 17 Apr_x000a_09.04.20 : RBS foundation done, wait material ME_x000a_02.04.20 : material on site, prepare start CME, plan SRFI 7 Apr _x000a_30.04.20 : KOM mitra"/>
  </r>
  <r>
    <s v="SITINJO"/>
    <x v="12"/>
    <s v="TB"/>
    <n v="98.352680000000007"/>
    <n v="2.7245300000000001"/>
    <n v="30"/>
    <s v="90/210/330"/>
    <n v="2020"/>
    <x v="0"/>
    <s v="JL. PANJI BAKO, DESA SITINJO II, KEC SITINJO, DAIRI"/>
    <x v="0"/>
    <s v="SUM-SU-SDK-2217"/>
    <s v="SITINJO II"/>
    <x v="1"/>
    <x v="0"/>
    <x v="1"/>
    <s v="SUMBAGUT"/>
    <s v="Sumatera Utara"/>
    <s v="KAB. DAIRI"/>
    <n v="6614551"/>
    <d v="2020-03-13T00:00:00"/>
    <m/>
    <n v="58"/>
    <x v="1"/>
    <d v="2020-04-12T00:00:00"/>
    <s v="W16-2020"/>
    <s v="Apr-2020"/>
    <d v="2020-04-11T00:00:00"/>
    <s v="W15-2020"/>
    <s v="Apr-2020"/>
    <d v="2020-04-11T00:00:00"/>
    <x v="79"/>
    <s v="Apr-2020"/>
    <d v="2020-05-10T00:00:00"/>
    <x v="85"/>
    <s v="May-2020"/>
    <s v="MW"/>
    <d v="2020-04-22T00:00:00"/>
    <m/>
    <n v="129010059010"/>
    <n v="6.6"/>
    <m/>
    <d v="2020-03-20T00:00:00"/>
    <m/>
    <d v="2020-04-13T00:00:00"/>
    <d v="2020-05-10T00:00:00"/>
    <s v="W20-2020"/>
    <m/>
    <d v="2020-07-08T00:00:00"/>
    <m/>
    <x v="2"/>
    <s v="21.RFI"/>
    <x v="13"/>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PEMATANG BANDAR"/>
    <x v="12"/>
    <s v="SKP"/>
    <n v="99.141469999999998"/>
    <n v="3.0722200000000002"/>
    <n v="50"/>
    <s v="0/90/210"/>
    <n v="2020"/>
    <x v="0"/>
    <s v="Jln. Penghubung Afdeling, VII, Dusun Sukarame, Desa Nagori Bahtobu, Kec. Dolok Batu Namggar Kab Simalungun, Sumatra Utara"/>
    <x v="0"/>
    <s v="SUM-SU-PMS-2107"/>
    <s v="BAH TOBU"/>
    <x v="1"/>
    <x v="0"/>
    <x v="1"/>
    <s v="SUMBAGUT"/>
    <s v="Sumatera Utara"/>
    <s v="KAB. SIMALUNGUN"/>
    <n v="6614550"/>
    <d v="2020-03-13T00:00:00"/>
    <m/>
    <n v="58"/>
    <x v="1"/>
    <d v="2020-04-12T00:00:00"/>
    <s v="W16-2020"/>
    <s v="Apr-2020"/>
    <d v="2020-04-11T00:00:00"/>
    <s v="W15-2020"/>
    <s v="Apr-2020"/>
    <d v="2020-04-15T00:00:00"/>
    <x v="78"/>
    <s v="Apr-2020"/>
    <d v="2020-05-10T00:00:00"/>
    <x v="85"/>
    <s v="May-2020"/>
    <s v="MW"/>
    <d v="2020-04-22T00:00:00"/>
    <m/>
    <n v="121120841956"/>
    <n v="6.6"/>
    <m/>
    <d v="2020-03-20T00:00:00"/>
    <m/>
    <d v="2020-04-16T00:00:00"/>
    <d v="2020-05-10T00:00:00"/>
    <s v="W20-2020"/>
    <m/>
    <d v="2020-07-10T00:00:00"/>
    <m/>
    <x v="2"/>
    <s v="21.RFI"/>
    <x v="13"/>
    <s v="10.05.20 : RFIN sent _x000a_22.04.20 : email konfirmasi RFI/request PLN Connection dari XL (Pak Bayu), request SK PLN ke XL, plan RFI 6 may 20_x000a_16.04.20 : email SRFI-N sent_x000a_13.04.20 : Soft RFI_x000a_09.04.20 : RBS foundation done, wait material ME_x000a_02.04.20 : material on site, prepare start CME, plan SRFI 7 Apr _x000a_30.04.20 : KOM mitra"/>
  </r>
  <r>
    <s v="LINTONG_HUTA"/>
    <x v="12"/>
    <s v="SMI"/>
    <n v="98.865350000000007"/>
    <n v="2.2618800000000001"/>
    <n v="40"/>
    <s v="120/240/340"/>
    <n v="2020"/>
    <x v="0"/>
    <s v="JL SIBORONG BORONG DOLOK SANGGUL, KEL PARGAULAN, KEC LINTONGNIHUTA, KAB HUMBANG HASUNDUTAN, SUMATERA UTARA"/>
    <x v="0"/>
    <s v="SUM-SU-DLS-2206"/>
    <s v="PARGAULAN"/>
    <x v="1"/>
    <x v="0"/>
    <x v="1"/>
    <s v="SUMBAGUT"/>
    <s v="Sumatera Utara"/>
    <s v="KAB. HUMBANG HASUNDU"/>
    <n v="6614549"/>
    <d v="2020-03-13T00:00:00"/>
    <m/>
    <n v="58"/>
    <x v="1"/>
    <d v="2020-04-12T00:00:00"/>
    <s v="W16-2020"/>
    <s v="Apr-2020"/>
    <d v="2020-04-11T00:00:00"/>
    <s v="W15-2020"/>
    <s v="Apr-2020"/>
    <d v="2020-04-15T00:00:00"/>
    <x v="78"/>
    <s v="Apr-2020"/>
    <d v="2020-05-10T00:00:00"/>
    <x v="85"/>
    <s v="May-2020"/>
    <s v="MW"/>
    <d v="2020-04-22T00:00:00"/>
    <m/>
    <n v="123120528828"/>
    <n v="6.6"/>
    <m/>
    <d v="2020-03-20T00:00:00"/>
    <m/>
    <d v="2020-04-13T00:00:00"/>
    <d v="2020-05-10T00:00:00"/>
    <s v="W20-2020"/>
    <m/>
    <d v="2020-07-09T00:00:00"/>
    <m/>
    <x v="2"/>
    <s v="21.RFI"/>
    <x v="13"/>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SINUNUKAN_MDN"/>
    <x v="12"/>
    <s v="SMI"/>
    <n v="99.231089999999995"/>
    <n v="0.57557999999999998"/>
    <n v="50"/>
    <s v="100/200/280"/>
    <n v="2020"/>
    <x v="0"/>
    <s v="JL LINTAS PANTAI BARAT, KEL TAPUS, KEC LINGGA BAYU, KAB MANDAILING NATAL, SUMATERA UTARA"/>
    <x v="0"/>
    <s v="SUM-SU-PYB-2153"/>
    <s v="TAPUS_LINGGA BAYU"/>
    <x v="1"/>
    <x v="0"/>
    <x v="1"/>
    <s v="SUMBAGUT"/>
    <s v="Sumatera Utara"/>
    <s v="KAB. MANDAILING NATA"/>
    <n v="6614549"/>
    <d v="2020-03-13T00:00:00"/>
    <m/>
    <n v="58"/>
    <x v="1"/>
    <d v="2020-04-12T00:00:00"/>
    <s v="W16-2020"/>
    <s v="Apr-2020"/>
    <d v="2020-04-22T00:00:00"/>
    <s v="W17-2020"/>
    <s v="Apr-2020"/>
    <d v="2020-04-15T00:00:00"/>
    <x v="78"/>
    <s v="Apr-2020"/>
    <d v="2020-05-10T00:00:00"/>
    <x v="85"/>
    <s v="May-2020"/>
    <s v="MW"/>
    <d v="2020-04-22T00:00:00"/>
    <m/>
    <n v="124150418914"/>
    <n v="6.6"/>
    <m/>
    <d v="2020-03-20T00:00:00"/>
    <m/>
    <d v="2020-04-20T00:00:00"/>
    <d v="2020-05-10T00:00:00"/>
    <s v="W20-2020"/>
    <m/>
    <d v="2020-07-10T00:00:00"/>
    <m/>
    <x v="2"/>
    <s v="21.RFI"/>
    <x v="13"/>
    <s v="10.05.20 : RFIN sent _x000a_22.04.20 : email konfirmasi RFI/request PLN Connection dari XL (Pak Bayu), request SK PLN ke XL, plan RFI 6 may 20_x000a_20.04.20 : email SRFI-N sent_x000a_16.04.20 : comcase_x000a_13.04.20 : plan tim arkom on site Kamis untuk pendekatan, plan SRFI 22 Apr_x000a_09.04.20 : CME stop, block akses by LL, proses penyelesaian_x000a_02.04.20 : material on site, prepare start CME, plan SRFI 7 Apr _x000a_30.04.20 : KOM mitra"/>
  </r>
  <r>
    <s v="MARDINDING"/>
    <x v="12"/>
    <s v="SMI"/>
    <n v="98.006777999999997"/>
    <n v="3.2278060000000002"/>
    <n v="50"/>
    <s v="90/150/340"/>
    <n v="2020"/>
    <x v="0"/>
    <s v="JL.Batu Rongkam, Kel.Mardinding, Kec.Mardingding, Kab.Karo, Prop Sumatera Utara"/>
    <x v="0"/>
    <s v="SUM-SU-KBJ-2219"/>
    <s v="MARDINDING_MARDINGDING"/>
    <x v="1"/>
    <x v="0"/>
    <x v="1"/>
    <s v="SUMBAGUT"/>
    <s v="Sumatera Utara"/>
    <s v="KAB. KARO"/>
    <n v="6614549"/>
    <d v="2020-03-13T00:00:00"/>
    <m/>
    <n v="84"/>
    <x v="2"/>
    <d v="2020-04-12T00:00:00"/>
    <s v="W16-2020"/>
    <s v="Apr-2020"/>
    <d v="2020-04-22T00:00:00"/>
    <s v="W17-2020"/>
    <s v="Apr-2020"/>
    <d v="2020-05-14T00:00:00"/>
    <x v="74"/>
    <s v="May-2020"/>
    <d v="2020-05-31T00:00:00"/>
    <x v="83"/>
    <s v="May-2020"/>
    <s v="MW"/>
    <d v="2020-04-22T00:00:00"/>
    <m/>
    <n v="129020026511"/>
    <n v="6.6"/>
    <m/>
    <d v="2020-03-20T00:00:00"/>
    <m/>
    <m/>
    <d v="2020-06-05T00:00:00"/>
    <s v="W23-2020"/>
    <m/>
    <d v="2020-07-31T00:00:00"/>
    <m/>
    <x v="2"/>
    <s v="21.RFI"/>
    <x v="13"/>
    <s v="05.06.20 : RFIN sent _x000a_04.06.20 : SRFI, plan connect PLN/RFI jari jumat besok 5 jun 20_x000a_01.06.20 : ME on going, plan RFI 5 jun 20_x000a_28.05.20 : 26.05.20 : open akses, preparation for start CME_x000a_25.05.20 : 14.05.20 : proses somasi/penyelesaian isu LL, revisi plan RFI sabtu 31 may_x000a_08.05.20 : 04.05.20 plan solve 11 may, plan RFI 14 may_x000a_30.04.20 : 23.04.20 : 22.04.20 : email konfirmasi RFI/request PLN Connection dari XL (Pak Bayu), request SK PLN ke XL_x000a_20.04.20 : sudah dikirimkan somasi, updatenya rabu 22 April, risk SRFI end Apr_x000a_16.04.20 : stop by LL, permintaan kompensasi colo 20 jt, proses negosiasi_x000a_13.04.20 : plan nego besok siang, optimis bulan April_x000a_ 09.04.20 : CME stop, block akses by LL (permintaan kompensasi 70jt), proses penyelesaian_x000a_02.04.20 : material on site, prepare start CME, plan SRFI 7 Apr _x000a_30.04.20 : KOM mitra"/>
  </r>
  <r>
    <s v="PULAU SELIU"/>
    <x v="12"/>
    <s v="SMI"/>
    <n v="107.54215000000001"/>
    <n v="-3.20261"/>
    <n v="50"/>
    <s v="90/180/270"/>
    <n v="2020"/>
    <x v="0"/>
    <s v="Dsn. Tua RT 05, Ds. Pulau Seliu, Kec. Membalong, Kab. Belitung Barat_x0009__x0009__x0009__x0009__x0009__x0009__x0009__x0009__x0009__x0009__x0009__x0009__x0009__x0009__x0009__x0009__x0009__x0009__x000a_"/>
    <x v="0"/>
    <s v="SUM-BB-TDN-0521"/>
    <s v="PULAU SELIU"/>
    <x v="1"/>
    <x v="0"/>
    <x v="1"/>
    <s v="SUMBAGSEL"/>
    <s v="Kep. Bangka Belitung"/>
    <s v="KAB. BELITUNG"/>
    <n v="6614549"/>
    <d v="2020-03-13T00:00:00"/>
    <m/>
    <n v="66"/>
    <x v="2"/>
    <d v="2020-04-12T00:00:00"/>
    <s v="W16-2020"/>
    <s v="Apr-2020"/>
    <d v="2020-04-11T00:00:00"/>
    <s v="W15-2020"/>
    <s v="Apr-2020"/>
    <d v="2020-06-10T00:00:00"/>
    <x v="77"/>
    <s v="Jun-2020"/>
    <d v="2020-05-15T00:00:00"/>
    <x v="85"/>
    <s v="May-2020"/>
    <s v="MW"/>
    <d v="2020-04-22T00:00:00"/>
    <m/>
    <n v="163000611762"/>
    <n v="6.6"/>
    <m/>
    <d v="2020-03-20T00:00:00"/>
    <m/>
    <d v="2020-04-13T00:00:00"/>
    <d v="2020-05-18T00:00:00"/>
    <s v="W21-2020"/>
    <m/>
    <d v="2020-08-27T00:00:00"/>
    <m/>
    <x v="2"/>
    <s v="21.RFI"/>
    <x v="13"/>
    <s v="18.05.20 : RFIN sent _x000a_08.05.20 : revisi RFI plan 15 may_x000a_22.04.20 : email konfirmasi RFI/request PLN Connection dari XL (Pak Bayu), request SK PLN ke XL, plan RFI 6 may 20_x000a_13.04.20 : SRFIN sent_x000a_09.04.20 : pondasi done, wait material ME tray on site_x000a_02.04.20 :  delivery material, hari ini masuk kapal laut, plan onsite Selasa 7 Apr 20, plan SRFI kamis 9 Apr 20_x000a_"/>
  </r>
  <r>
    <s v="API_PURWOSARI SECANGGANG"/>
    <x v="12"/>
    <s v="TB"/>
    <n v="98.513329999999996"/>
    <n v="3.8941400000000002"/>
    <n v="50"/>
    <s v="0/210/290"/>
    <n v="2020"/>
    <x v="0"/>
    <s v="JL PURWOSARI-PASAR BARU, DUSUN IX PURWOSARI, DESA TANJUNG IBUS, KECAMATAN SECANGGANG"/>
    <x v="0"/>
    <s v="SUM-SU-STB-2169"/>
    <s v="TANJUNG IBUS"/>
    <x v="1"/>
    <x v="0"/>
    <x v="1"/>
    <s v="SUMBAGUT"/>
    <s v="Sumatera Utara"/>
    <s v="KAB. LANGKAT"/>
    <n v="6614551"/>
    <d v="2020-03-13T00:00:00"/>
    <m/>
    <n v="58"/>
    <x v="1"/>
    <d v="2020-04-12T00:00:00"/>
    <s v="W16-2020"/>
    <s v="Apr-2020"/>
    <d v="2020-04-11T00:00:00"/>
    <s v="W15-2020"/>
    <s v="Apr-2020"/>
    <d v="2020-04-15T00:00:00"/>
    <x v="78"/>
    <s v="Apr-2020"/>
    <d v="2020-05-10T00:00:00"/>
    <x v="85"/>
    <s v="May-2020"/>
    <s v="MW"/>
    <d v="2020-04-22T00:00:00"/>
    <m/>
    <n v="122140840740"/>
    <n v="6.6"/>
    <m/>
    <d v="2020-03-20T00:00:00"/>
    <m/>
    <d v="2020-04-13T00:00:00"/>
    <d v="2020-05-10T00:00:00"/>
    <s v="W20-2020"/>
    <m/>
    <d v="2020-07-07T00:00:00"/>
    <m/>
    <x v="2"/>
    <s v="21.RFI"/>
    <x v="13"/>
    <s v="10.05.20 : RFIN sent _x000a_22.04.20 : email konfirmasi RFI/request PLN Connection dari XL (Pak Bayu), request SK PLN ke XL, plan RFI 6 may 20_x000a_13.04.20 : email Soft RFI-N sent_x000a_09.04.20 : RBS foundation done, wait material ME_x000a_02.04.20 : material on site, prepare start CME, plan SRFI 7 Apr _x000a_30.04.20 : KOM mitra"/>
  </r>
  <r>
    <s v="KRUCIL"/>
    <x v="12"/>
    <s v="SMI"/>
    <n v="113.487904"/>
    <n v="-7.9557169999999999"/>
    <n v="50"/>
    <s v="0/150/210"/>
    <n v="2020"/>
    <x v="0"/>
    <s v="DSN. TIMUR RT19/3 DES. KRUCIL, KEC. KRUCIL, KAB. PROBOLINGGO"/>
    <x v="0"/>
    <s v="JAW-JI-KRS-4249"/>
    <s v="KRUCIL_BERMI"/>
    <x v="1"/>
    <x v="0"/>
    <x v="0"/>
    <s v="JATIM"/>
    <s v="Jawa Timur"/>
    <s v="KAB. PROBOLINGGO"/>
    <n v="6614549"/>
    <d v="2020-03-13T00:00:00"/>
    <m/>
    <n v="61"/>
    <x v="2"/>
    <d v="2020-04-12T00:00:00"/>
    <s v="W16-2020"/>
    <s v="Apr-2020"/>
    <d v="2020-04-03T00:00:00"/>
    <s v="W14-2020"/>
    <s v="Apr-2020"/>
    <d v="2020-04-11T00:00:00"/>
    <x v="79"/>
    <s v="Apr-2020"/>
    <d v="2020-05-12T00:00:00"/>
    <x v="85"/>
    <s v="May-2020"/>
    <s v="MW"/>
    <d v="2020-04-22T00:00:00"/>
    <m/>
    <n v="513572002717"/>
    <n v="6.6"/>
    <m/>
    <d v="2020-03-19T00:00:00"/>
    <m/>
    <d v="2020-04-09T00:00:00"/>
    <d v="2020-05-13T00:00:00"/>
    <s v="W20-2020"/>
    <m/>
    <d v="2020-07-10T00:00:00"/>
    <m/>
    <x v="2"/>
    <s v="21.RFI"/>
    <x v="13"/>
    <s v="14.05.20 : RFIN SENT 13 may_x000a_12.05.20 : plan besok connect PLN_x000a_08.05.20 : revisi RFI plan 12 may 20_x000a_22.04.20 : email konfirmasi RFI/request PLN Connection dari XL (Pak Bayu), request SK PLN ke XL, plan RFI 6 may 20_x000a_09.04.20 : SOFT RFIN sent_x000a_02.04.20 : ME on going, plan SRFI 3 apr_x000a_"/>
  </r>
  <r>
    <s v="NGADAS PONCO KUSUMA"/>
    <x v="12"/>
    <s v="SKP"/>
    <n v="112.84521100000001"/>
    <n v="-8.0161560000000005"/>
    <n v="50"/>
    <s v="70/220/290"/>
    <n v="2020"/>
    <x v="0"/>
    <s v="Desa Gubugklakah, RT 07 RW 07, Kec. Poncokusumo, Kab Malang, Jawa Timur"/>
    <x v="0"/>
    <s v="JAW-JI-KPN-4364"/>
    <s v="PONCOKUSUMO_GUBUGKLAKAH"/>
    <x v="1"/>
    <x v="0"/>
    <x v="0"/>
    <s v="JATIM"/>
    <s v="Jawa Timur"/>
    <s v="KAB. MALANG"/>
    <n v="6614550"/>
    <d v="2020-03-13T00:00:00"/>
    <m/>
    <n v="54"/>
    <x v="1"/>
    <d v="2020-04-12T00:00:00"/>
    <s v="W16-2020"/>
    <s v="Apr-2020"/>
    <d v="2020-04-03T00:00:00"/>
    <s v="W14-2020"/>
    <s v="Apr-2020"/>
    <d v="2020-04-11T00:00:00"/>
    <x v="79"/>
    <s v="Apr-2020"/>
    <d v="2020-05-06T00:00:00"/>
    <x v="84"/>
    <s v="May-2020"/>
    <s v="MW"/>
    <d v="2020-04-22T00:00:00"/>
    <m/>
    <n v="513060881555"/>
    <n v="6.6"/>
    <m/>
    <d v="2020-03-19T00:00:00"/>
    <m/>
    <d v="2020-04-07T00:00:00"/>
    <d v="2020-05-06T00:00:00"/>
    <s v="W19-2020"/>
    <m/>
    <d v="2020-07-15T00:00:00"/>
    <m/>
    <x v="2"/>
    <s v="21.RFI"/>
    <x v="13"/>
    <s v="06.05.20 : RFIN sent _x000a_22.04.20 : email konfirmasi RFI/request PLN Connection dari XL (Pak Bayu), request SK PLN ke XL, plan RFI 6 may 20_x000a_07.04.20 : SOFT RFIN sent_x000a_02.04.20 : aktual SOFT RFI, collecting doc SRFIN, plan announce SRFI besok_x000a_"/>
  </r>
  <r>
    <s v="TBG TALABANGI"/>
    <x v="12"/>
    <s v="TB"/>
    <n v="119.66801"/>
    <n v="-3.7323300000000001"/>
    <n v="50"/>
    <s v="0/180/270"/>
    <n v="2020"/>
    <x v="0"/>
    <s v="Dsn.Talabangi, Kel.Tanyomang, Kec. Patampanua, Kab. Pinrang, Prop. Sulawesi selatan"/>
    <x v="0"/>
    <s v="SUL-SN-PIN-1310"/>
    <s v="TONYAMANG"/>
    <x v="1"/>
    <x v="0"/>
    <x v="0"/>
    <s v="SULAWESI"/>
    <s v="Sulawesi Selatan"/>
    <s v="KAB. PINRANG"/>
    <n v="6614551"/>
    <d v="2020-03-13T00:00:00"/>
    <m/>
    <n v="54"/>
    <x v="1"/>
    <d v="2020-04-12T00:00:00"/>
    <s v="W16-2020"/>
    <s v="Apr-2020"/>
    <d v="2020-04-28T00:00:00"/>
    <s v="W18-2020"/>
    <s v="Apr-2020"/>
    <d v="2020-04-15T00:00:00"/>
    <x v="78"/>
    <s v="Apr-2020"/>
    <d v="2020-05-06T00:00:00"/>
    <x v="84"/>
    <s v="May-2020"/>
    <s v="MW"/>
    <d v="2020-04-22T00:00:00"/>
    <m/>
    <n v="324300203497"/>
    <n v="6.6"/>
    <m/>
    <d v="2020-03-19T00:00:00"/>
    <m/>
    <m/>
    <d v="2020-05-06T00:00:00"/>
    <s v="W19-2020"/>
    <m/>
    <d v="2020-07-04T00:00:00"/>
    <m/>
    <x v="2"/>
    <s v="21.RFI"/>
    <x v="13"/>
    <s v="06.05.20 : RFIN sent_x000a_22.04.20 : email konfirmasi RFI/request PLN Connection dari XL (Pak Bayu), request SK PLN ke XL, plan RFI 6 may 20_x000a_16.04.20 : delivery material panel KWH/ACPDB, ME Grounding tray dan mounting msh on delivery dri JKt-Mksr. Pengiriman lebih lambat karena isu covid/pemeriksaan lebih ketat di pelabuhan._x000a_13.04.20 : RBS pondasi done, wait Panel ME_x000a_09.04.20 : BTS Foundation OG, Material tray, Mounting, Grounding Just OS from PALU. waiting delivery Material Panel KWH/ACPDB from Jkt _x000a_02.04.20 : delivery material, plan SRFI 15 Apr_x000a_"/>
  </r>
  <r>
    <s v="REMPEK GANGGA"/>
    <x v="12"/>
    <s v="TB"/>
    <n v="116.24988999999999"/>
    <n v="-8.3351000000000006"/>
    <n v="50"/>
    <s v="70/210/340"/>
    <n v="2020"/>
    <x v="0"/>
    <s v="Dusun Pancor Getah, Desa Rempek, Kec.Gangga, Kab.Lombok Utara, Prov.Nusa Tenggara Barat"/>
    <x v="0"/>
    <s v="NUS-NB-TJN-5263"/>
    <s v="GANGGA_REMPEK"/>
    <x v="1"/>
    <x v="0"/>
    <x v="0"/>
    <s v="BALINUSRA"/>
    <s v="Nusa Tenggara Barat"/>
    <s v="KAB. LOMBOK UTARA"/>
    <n v="6614551"/>
    <d v="2020-03-13T00:00:00"/>
    <m/>
    <n v="54"/>
    <x v="1"/>
    <d v="2020-04-12T00:00:00"/>
    <s v="W16-2020"/>
    <s v="Apr-2020"/>
    <d v="2020-04-25T00:00:00"/>
    <s v="W17-2020"/>
    <s v="Apr-2020"/>
    <d v="2020-04-20T00:00:00"/>
    <x v="80"/>
    <s v="Apr-2020"/>
    <d v="2020-05-06T00:00:00"/>
    <x v="84"/>
    <s v="May-2020"/>
    <s v="MW"/>
    <d v="2020-04-22T00:00:00"/>
    <m/>
    <n v="441300967955"/>
    <n v="6.6"/>
    <m/>
    <d v="2020-03-19T00:00:00"/>
    <m/>
    <d v="2020-05-05T00:00:00"/>
    <d v="2020-05-06T00:00:00"/>
    <s v="W19-2020"/>
    <m/>
    <d v="2020-07-04T00:00:00"/>
    <m/>
    <x v="2"/>
    <s v="21.RFI"/>
    <x v="13"/>
    <s v="06.05.20 : RFIN sent _x000a_05.05.20 : email SRFI-N sent, actual RFI_x000a_23.04.20 : SRFI actual_x000a_22.04.20 : email konfirmasi RFI/request PLN Connection dari XL (Pak Bayu), request SK PLN ke XL_x000a_20.04.20 : ME on going_x000a_16.04.20 : start CME RBS foundation, delivery material, plan SRFI 25 April_x000a_09.04.20 : prepare team dan material, kendala isu covid 19 dan pembatasan akses_x000a_"/>
  </r>
  <r>
    <s v="SEPUNGGUR (RD TO PAGATAN)"/>
    <x v="12"/>
    <s v="SMI"/>
    <n v="115.96455"/>
    <n v="-3.52277"/>
    <n v="50"/>
    <s v="40/200/280"/>
    <n v="2020"/>
    <x v="0"/>
    <s v="RT 03 DS.SEPUNGGUR, KEC.KUSAN HILIR, KAB.TANAH BUMBU, KALIMANTAN SELATAN"/>
    <x v="0"/>
    <s v="KAL-KS-BLN-0907"/>
    <s v="SEPUNGGUR_KUSAN HILIR"/>
    <x v="1"/>
    <x v="0"/>
    <x v="2"/>
    <s v="KALIMANTAN"/>
    <s v="Kalimantan Selatan"/>
    <s v="KAB. TANAH BUMBU"/>
    <n v="6614488"/>
    <d v="2020-03-13T00:00:00"/>
    <m/>
    <n v="360"/>
    <x v="0"/>
    <d v="2020-04-12T00:00:00"/>
    <s v="W16-2020"/>
    <s v="Apr-2020"/>
    <d v="2020-06-04T00:00:00"/>
    <s v="W23-2020"/>
    <s v="Jun-2020"/>
    <d v="2021-03-12T00:00:00"/>
    <x v="81"/>
    <s v="Mar-2021"/>
    <d v="2021-03-06T00:00:00"/>
    <x v="87"/>
    <s v="Mar-2021"/>
    <s v="FO"/>
    <d v="2021-02-15T00:00:00"/>
    <m/>
    <n v="223200540665"/>
    <n v="6.6"/>
    <m/>
    <d v="2020-03-19T00:00:00"/>
    <m/>
    <d v="2020-06-04T00:00:00"/>
    <d v="2021-03-08T00:00:00"/>
    <s v="W11-2021"/>
    <m/>
    <m/>
    <m/>
    <x v="2"/>
    <s v="21.RFI"/>
    <x v="13"/>
    <s v="08.03.21 : RFI, NY RFIN -&gt; plan 8/03_x000a_04.03.21 : plan connect 6 Mar_x000a_01.03.21 : plan PLN connection W1 Mar_x000a_25.02.21 : plan survey PLN hari ini_x000a_16.07.20 : 09.07.20 : 02.07.20 : PLN connection menunggu konfirmasi XL, plan RFI adalah SK PLN release+14 hari_x000a_04.06.20 : email SRFI-N sent_x000a_28.05.20 : 22.04.20 : Soft RFI actual_x000a_20.04.20 : paln material hari ini on site, plan SRFI 2 hari lagi 22 Apr 20_x000a_16.04.20 : Pondasi done, plan material on site 18 Apr, plan SRFI 20 Apr_x000a_09.04.20 : BTS pondasi done, material paln onsite 14 Apr_x000a_02.04.20 : pabrikasi material, plan SRFI 20 Apr_x000a_"/>
  </r>
  <r>
    <s v="MADIUN1"/>
    <x v="23"/>
    <s v="TB"/>
    <n v="111.52751000000001"/>
    <n v="-7.6447000000000003"/>
    <n v="35"/>
    <s v="90/210/330"/>
    <n v="2019"/>
    <x v="2"/>
    <s v="Jl. Salak Kelurahan Taman Kecamatan Taman Kodya Madiun"/>
    <x v="0"/>
    <s v="JAW-JI-MAD-3631"/>
    <s v="TAMAN PANDEAN"/>
    <x v="1"/>
    <x v="3"/>
    <x v="0"/>
    <s v="JATIM"/>
    <s v="Jawa Timur"/>
    <s v="KOTA MADIUN"/>
    <n v="6614535"/>
    <d v="2020-03-09T00:00:00"/>
    <m/>
    <n v="252"/>
    <x v="0"/>
    <d v="2020-04-08T00:00:00"/>
    <s v="W15-2020"/>
    <s v="Apr-2020"/>
    <s v="CME BY XL"/>
    <s v=""/>
    <s v=""/>
    <d v="2020-04-08T00:00:00"/>
    <x v="79"/>
    <s v="Apr-2020"/>
    <d v="2020-04-08T00:00:00"/>
    <x v="88"/>
    <s v="Apr-2020"/>
    <s v="MW"/>
    <m/>
    <m/>
    <m/>
    <m/>
    <m/>
    <d v="2020-03-10T00:00:00"/>
    <m/>
    <m/>
    <d v="2020-11-16T00:00:00"/>
    <s v="W47-2020"/>
    <m/>
    <m/>
    <m/>
    <x v="2"/>
    <s v="21.RFI"/>
    <x v="13"/>
    <s v="05.11.20 : SRFI_x000a_18.09.20 : CME BY XL, PO CME released, lacking PO PLN, plan RFI 10 oct 20"/>
  </r>
  <r>
    <s v="JAPANAN"/>
    <x v="23"/>
    <s v="SKP"/>
    <n v="112.3231"/>
    <n v="-7.6355000000000004"/>
    <n v="40"/>
    <s v="90/210/330"/>
    <n v="2019"/>
    <x v="2"/>
    <s v="Jl. Sumberboto, Desa Mojoduwur Dsn.Mojoduwur RT.01 RW.01 Kec.Mojowarno, Kab.Jombang Prov.Jawa Timur"/>
    <x v="0"/>
    <s v="JAW-JI-JBG-4141"/>
    <s v="SUMBER BOTO"/>
    <x v="1"/>
    <x v="3"/>
    <x v="0"/>
    <s v="JATIM"/>
    <s v="Jawa Timur"/>
    <s v="Kab. Jombang"/>
    <n v="6614496"/>
    <d v="2020-02-18T00:00:00"/>
    <m/>
    <n v="272"/>
    <x v="0"/>
    <d v="2020-03-19T00:00:00"/>
    <s v="W12-2020"/>
    <s v="Mar-2020"/>
    <s v="CME BY XL"/>
    <s v=""/>
    <s v=""/>
    <d v="2020-03-19T00:00:00"/>
    <x v="82"/>
    <s v="Mar-2020"/>
    <d v="2020-03-19T00:00:00"/>
    <x v="89"/>
    <s v="Mar-2020"/>
    <s v="MW"/>
    <m/>
    <m/>
    <m/>
    <m/>
    <m/>
    <d v="2020-02-19T00:00:00"/>
    <m/>
    <m/>
    <d v="2020-11-16T00:00:00"/>
    <s v="W47-2020"/>
    <m/>
    <m/>
    <m/>
    <x v="2"/>
    <s v="21.RFI"/>
    <x v="13"/>
    <s v="07.01.21 : RFIN sent_x000a_05.11.20 : SRFI_x000a_18.09.20 : CME BY XL, PO CME released, lacking PO PLN, plan RFI 10 oct 20"/>
  </r>
  <r>
    <s v="TINGKEM_2"/>
    <x v="12"/>
    <s v="TB"/>
    <n v="95.321470000000005"/>
    <n v="5.5097699999999996"/>
    <n v="30"/>
    <s v="90/210/330"/>
    <n v="2020"/>
    <x v="0"/>
    <s v="Jalan Tgk Nek Tingkeum, Desa Tingkeum, Kecamatan Darul Imarah, Kabupaten Aceh Besar, Propinsi Aceh"/>
    <x v="0"/>
    <s v="SUM-AC-BNA-0683"/>
    <s v="SUKARAMAI_BAITURRAHMAN"/>
    <x v="1"/>
    <x v="0"/>
    <x v="1"/>
    <s v="SUMBAGUT"/>
    <s v="Kep. Bangka Belitung"/>
    <s v="KOTA BANDA ACEH"/>
    <n v="6614479"/>
    <d v="2020-02-13T00:00:00"/>
    <m/>
    <n v="17"/>
    <x v="4"/>
    <d v="2020-03-14T00:00:00"/>
    <s v="W11-2020"/>
    <s v="Mar-2020"/>
    <s v="RFI"/>
    <s v=""/>
    <s v=""/>
    <d v="2020-03-12T00:00:00"/>
    <x v="18"/>
    <s v="Mar-2020"/>
    <d v="2020-03-12T00:00:00"/>
    <x v="90"/>
    <s v="Mar-2020"/>
    <s v="FO (Change to MW as temp solution)"/>
    <d v="2020-02-23T00:00:00"/>
    <m/>
    <n v="111120218485"/>
    <n v="6.6"/>
    <m/>
    <d v="2020-02-18T00:00:00"/>
    <m/>
    <m/>
    <d v="2020-03-01T00:00:00"/>
    <s v="W10-2020"/>
    <m/>
    <m/>
    <m/>
    <x v="2"/>
    <s v="21.RFI"/>
    <x v="13"/>
    <s v="01.03.20: RFIN sent_x000a_20.02.20 : preparation_x000a_13.02.20 : SPK released"/>
  </r>
  <r>
    <s v="AIR MINUM GRAND SUMBER AGUNG"/>
    <x v="12"/>
    <s v="TB"/>
    <n v="105.20059999999999"/>
    <n v="-5.4293800000000001"/>
    <n v="50"/>
    <s v="90/240/310"/>
    <n v="2020"/>
    <x v="0"/>
    <s v="Jln Paredoan I,  Kel Batu Putu, Kec Teluk Betung, Bandar Lampung"/>
    <x v="0"/>
    <s v="SUM-LA-GDT-1045"/>
    <s v="TALANG MULYA"/>
    <x v="1"/>
    <x v="0"/>
    <x v="1"/>
    <s v="LAMPUNG"/>
    <s v="Lampung"/>
    <s v="KAB. PESAWARAN"/>
    <n v="6614479"/>
    <d v="2020-02-13T00:00:00"/>
    <m/>
    <n v="43"/>
    <x v="1"/>
    <d v="2020-03-14T00:00:00"/>
    <s v="W11-2020"/>
    <s v="Mar-2020"/>
    <s v="RFI"/>
    <s v=""/>
    <s v=""/>
    <d v="2020-03-16T00:00:00"/>
    <x v="82"/>
    <s v="Mar-2020"/>
    <d v="2020-03-27T00:00:00"/>
    <x v="91"/>
    <s v="Mar-2020"/>
    <s v="MW"/>
    <d v="2020-02-28T00:00:00"/>
    <m/>
    <n v="171802684683"/>
    <n v="6.6"/>
    <m/>
    <d v="2020-02-18T00:00:00"/>
    <m/>
    <m/>
    <d v="2020-03-27T00:00:00"/>
    <s v="W13-2020"/>
    <m/>
    <d v="2020-06-30T00:00:00"/>
    <m/>
    <x v="2"/>
    <s v="21.RFI"/>
    <x v="13"/>
    <s v="27.03.20 : RFIN sent_x000a_25.03.20 : actual RFI_x000a_19.03.20 : 11.03.20 : Soft RFI, wait PLN connection_x000a_13.02.20 : SPK released"/>
  </r>
  <r>
    <s v="3-CIBALAKAN"/>
    <x v="12"/>
    <s v="SKP"/>
    <n v="107.56126999999999"/>
    <n v="-6.97248"/>
    <n v="30"/>
    <s v="0/120/240"/>
    <n v="2020"/>
    <x v="0"/>
    <s v="Jl. Raya Manglid No.2, RT.06 RW.11, Kec. Margahayu Selatan, Kab. Bandung, Prop. Jawa Barat 40266"/>
    <x v="0"/>
    <s v="JAW-JB-SOR-3679"/>
    <s v="MARGAHAYU SELATAN"/>
    <x v="1"/>
    <x v="0"/>
    <x v="2"/>
    <s v="JABAR"/>
    <s v="Jawa Barat"/>
    <s v="KAB. BANDUNG"/>
    <n v="6614472"/>
    <d v="2020-02-13T00:00:00"/>
    <m/>
    <n v="174"/>
    <x v="0"/>
    <d v="2020-03-14T00:00:00"/>
    <s v="W11-2020"/>
    <s v="Mar-2020"/>
    <d v="2020-04-30T00:00:00"/>
    <s v="W18-2020"/>
    <s v="Apr-2020"/>
    <d v="2020-07-31T00:00:00"/>
    <x v="50"/>
    <s v="Jul-2020"/>
    <d v="2020-08-08T00:00:00"/>
    <x v="75"/>
    <s v="Aug-2020"/>
    <s v="MW"/>
    <s v="12-Jun-20_x000a_23-Feb-20"/>
    <m/>
    <s v="535756181649"/>
    <s v="6.6"/>
    <m/>
    <d v="2020-02-18T00:00:00"/>
    <m/>
    <d v="2020-06-28T00:00:00"/>
    <d v="2020-08-05T00:00:00"/>
    <s v="W32-2020"/>
    <m/>
    <d v="2020-08-30T00:00:00"/>
    <m/>
    <x v="2"/>
    <s v="21.RFI"/>
    <x v="13"/>
    <s v="06.08.20 : RFIN sent 5 Aug 20_x000a_30.07.20 : on going pemasangan tiang PLN_x000a_28.07.20 : isu P2TL close, continue PLN connection_x000a_27.07.20 : 23.07.20 : 16.07.20 : Proses penyelesaian isu P2TL oleh XL_x000a_13.07.20 : PLN connection di tangguhkan dan terkendala isu ada P2TL site XL di rayon tersebut (eskalasi isu ke XL)_x000a_09.07.20 : 06.07.20 : 02.07.20 : 29.06.20 : Proses PLN Connection_x000a_28.06.20 : email SRFI-N sent_x000a_22.06.20 : 18.06.20 : SRFI actual, collecting doc SRFIN, proses PLN connection_x000a_17.06.20 : Go RFI, PSB PLN release_x000a_11.06.20 : open akses, prepare team &amp; material_x000a_08.06.20 : proses penyelesaian case by tim arcom_x000a_04.06.20 : 01.06.20 : proses negosiasi dengan LL akan dilanjutkan besok_x000a_28.05.20 : 25.05.20 : 14.05.20 : proses negosiasi dengan keluarga LL_x000a_08.05.20 : proses penyelesaian isu_x000a_30.04.20 : 23.04.20 : 16.04.20 : 09.04.20 : on going proses negosiasi_x000a_02.04.20 : 25.03.20 : plan isu solve W1 Apr, plan RFI W3 Apr_x000a_19.03.20 : on going proses negosiasi_x000a_11.03.20 : Block access by LL_x000a_20.02.20 : preparation &amp; mob demob_x000a_13.02.20 : SPK released"/>
  </r>
  <r>
    <s v="BUDURAN_SIDOMULYO"/>
    <x v="12"/>
    <s v="TB"/>
    <s v="112°44'6.00E"/>
    <s v="7°25'33.56S"/>
    <n v="30"/>
    <s v="0/120/240"/>
    <n v="2020"/>
    <x v="0"/>
    <s v="DUSUN SIDOMULYO RT 01 RW 01, DESA SIDOMULYO, KEC. BUDURAN, KAB. SIDOARJO, JAWA TIMUR"/>
    <x v="0"/>
    <s v="JAW-JI-SDA-4077"/>
    <s v="BUDURAN_SIDOMULYO"/>
    <x v="1"/>
    <x v="0"/>
    <x v="0"/>
    <s v="JATIM"/>
    <s v="Jawa Timur"/>
    <s v="KAB. SIDOARJO"/>
    <n v="6614451"/>
    <d v="2020-01-31T00:00:00"/>
    <m/>
    <n v="41"/>
    <x v="1"/>
    <d v="2020-03-01T00:00:00"/>
    <s v="W10-2020"/>
    <s v="Mar-2020"/>
    <d v="2020-03-05T00:00:00"/>
    <s v="W10-2020"/>
    <s v="Mar-2020"/>
    <d v="2020-03-05T00:00:00"/>
    <x v="83"/>
    <s v="Mar-2020"/>
    <d v="2020-03-05T00:00:00"/>
    <x v="92"/>
    <s v="Mar-2020"/>
    <s v="MW"/>
    <d v="2020-02-13T00:00:00"/>
    <m/>
    <n v="511802209890"/>
    <n v="6.6"/>
    <m/>
    <d v="2020-02-14T00:00:00"/>
    <m/>
    <m/>
    <d v="2020-03-12T00:00:00"/>
    <s v="W11-2020"/>
    <m/>
    <m/>
    <m/>
    <x v="2"/>
    <s v="21.RFI"/>
    <x v="13"/>
    <s v="12.03.20 : RFIN sent_x000a_20.02.20 : RFI actual, collecting RFIN doc_x000a_20.02.20 : tower permanent sedang on going cor pondasi tower_x000a_13.02.20 : CME colo menunggu tower permanent RFI, progress  sedang preparation galian pondasi, plan RFI 27 Mar._x000a_10.02.20 : RND TNP OK, Go CME_x000a_06.02.20 : ERM, under review Power"/>
  </r>
  <r>
    <s v="WARUSDA_PEPELEGI"/>
    <x v="12"/>
    <s v="TB"/>
    <s v="112°43'12.5E"/>
    <s v=" 7°21'54.94S"/>
    <n v="30"/>
    <s v="0/120/240"/>
    <n v="2020"/>
    <x v="0"/>
    <s v="Jl. Kenongosari, RT.003 RW.002, Desa Pepelegi, Kecamatan Waru, Kabupaten Sidoarjo"/>
    <x v="0"/>
    <s v="JAW-JI-SDA-4069"/>
    <s v="WARUSDA_PEPELEGI"/>
    <x v="1"/>
    <x v="0"/>
    <x v="0"/>
    <s v="JATIM"/>
    <s v="Jawa Timur"/>
    <s v="KAB. SIDOARJO"/>
    <n v="6614450"/>
    <d v="2020-01-31T00:00:00"/>
    <m/>
    <n v="180"/>
    <x v="0"/>
    <d v="2020-03-01T00:00:00"/>
    <s v="W10-2020"/>
    <s v="Mar-2020"/>
    <d v="2020-03-27T00:00:00"/>
    <s v="W13-2020"/>
    <s v="Mar-2020"/>
    <d v="2020-07-03T00:00:00"/>
    <x v="70"/>
    <s v="Jul-2020"/>
    <d v="2020-07-28T00:00:00"/>
    <x v="76"/>
    <s v="Jul-2020"/>
    <s v="MW"/>
    <s v="15-Jun-20_x000a_18-May-20"/>
    <m/>
    <n v="511464302426"/>
    <n v="6.6"/>
    <m/>
    <d v="2020-02-14T00:00:00"/>
    <m/>
    <d v="2020-03-28T00:00:00"/>
    <d v="2020-07-29T00:00:00"/>
    <s v="W31-2020"/>
    <m/>
    <m/>
    <m/>
    <x v="2"/>
    <s v="21.RFI"/>
    <x v="13"/>
    <s v="29.07.20 : RFIN sent _x000a_23.07.20 : PLN connect/RFI actual, proses penyusunan RFIN_x000a_13.07.20 : 09.07.20 : Proses PLN Connection (antri jadwal pemasangan KWH), plan RFI 15 jul_x000a_29.06.20 : Proses PLN Connection_x000a_22.06.20 : 18.06.20 : proses PLN connection_x000a_17.06.20 : Go RFI, PSB PLN release_x000a_28.05.20 : 28.03.20 : email SRFIN sent_x000a_24.03.20 : Soft RFI, proses collecting SRFIN doc_x000a_19.03.20 : erection done, foundation dan ME colo on going_x000a_11.03.20 : erection tower, plan SRFI 20 Mar 20, TARGET SRFI_x000a_20.02.20 : menunggu permanenisasi tower, OG galian pondasi tower_x000a_13.02.20 : Preparation_x000a_10.02.20 : RND TNP OK, Go CME_x000a_06.02.20 : ERM, under review Power"/>
  </r>
  <r>
    <s v="BO-WARINGINSARI-LANGENSARI"/>
    <x v="12"/>
    <s v="TB"/>
    <n v="108.66401999999999"/>
    <n v="-7.35886"/>
    <n v="40"/>
    <s v="120/220/320"/>
    <n v="2020"/>
    <x v="0"/>
    <s v="Dusun citamiang Rt 008 Rw 002, desa cintaratu,  kec Lakbok,  kab ciamis."/>
    <x v="0"/>
    <s v="JAW-JB-CMS-3758"/>
    <s v="CINTARATU_LAKBOK"/>
    <x v="1"/>
    <x v="0"/>
    <x v="2"/>
    <s v="JABAR"/>
    <s v="Jawa Barat"/>
    <s v="KAB. CIAMIS"/>
    <n v="6614396"/>
    <d v="2020-01-15T00:00:00"/>
    <m/>
    <n v="349"/>
    <x v="0"/>
    <d v="2020-02-14T00:00:00"/>
    <s v="W07-2020"/>
    <s v="Feb-2020"/>
    <d v="2020-03-12T00:00:00"/>
    <s v="W11-2020"/>
    <s v="Mar-2020"/>
    <d v="2020-12-30T00:00:00"/>
    <x v="58"/>
    <s v="Dec-2020"/>
    <d v="2020-12-30T00:00:00"/>
    <x v="59"/>
    <s v="Dec-2020"/>
    <s v="FO"/>
    <d v="2020-12-10T00:00:00"/>
    <m/>
    <s v="532217733324"/>
    <s v="6.6"/>
    <m/>
    <d v="2020-01-29T00:00:00"/>
    <m/>
    <d v="2020-03-12T00:00:00"/>
    <d v="2020-12-29T00:00:00"/>
    <s v="W53-2020"/>
    <m/>
    <m/>
    <m/>
    <x v="2"/>
    <s v="21.RFI"/>
    <x v="13"/>
    <s v="28.12.20 : PLN connected, prepare RFIN _x000a_21.12.20 : 17.12.20 : proses konek PLN_x000a_10.12.20 : backbone already RFS, need PSB _x000a_27.07.20 : 23.07.20 : 20.07.20 : 16.07.20 : 09.07.20 : 06.07.20 : 02.07.20 : 29.06.20 : PLN Connection menunggu konfirmasi dari XL_x000a_22.06.20 : 18.06.20 : 28.05.20 : 14.05.20 : 12.03.20 : Email SRFIN sent, wait plan MOS &amp; konfirmasi permintaan PLN connection dari XL/tech part_x000a_11.03.20 : SRFI, collecting doc SRFI-N_x000a_20.02.20 : 19.02.20 : Pondasi done, material ME onsite 21/0, paralel finishing site permanent_x000a_17.02.20 :  : Pondasi BTS OG, _x000a_06.02.20 : Progress tower permanen hari ini pouring concrete pondasi (target RFI end feb 2020)_x000a_30.01.19 : Progress tower permanent  rebaring pondasi tower (target RFI end feb 2020)_x000a_17.01.20 : RND NOK -&gt; ANTENNA TOO LOW, karena aktual GUYED MAST 42 M dan space available hanya 30m, propose XL di 50m"/>
  </r>
  <r>
    <s v="SINDANGANGIN CIAMIS"/>
    <x v="12"/>
    <s v="TB"/>
    <n v="108.71584"/>
    <n v="-7.4347700000000003"/>
    <n v="50"/>
    <s v="90/210/330"/>
    <n v="2020"/>
    <x v="0"/>
    <s v="DUSUN SARIMURTI RT. 016 RW. 004 DESA SINDANGANGIN KECAMATAN LAKBOK KAB. CIAMIS JAWA BARAT"/>
    <x v="0"/>
    <s v="JAW-JB-CMS-3757"/>
    <s v="SINDANGANGIN_LAKBOK"/>
    <x v="1"/>
    <x v="0"/>
    <x v="2"/>
    <s v="JABAR"/>
    <s v="Jawa Barat"/>
    <s v="KAB. CIAMIS"/>
    <n v="6614396"/>
    <d v="2020-01-15T00:00:00"/>
    <m/>
    <n v="349"/>
    <x v="0"/>
    <d v="2020-02-14T00:00:00"/>
    <s v="W07-2020"/>
    <s v="Feb-2020"/>
    <d v="2020-03-12T00:00:00"/>
    <s v="W11-2020"/>
    <s v="Mar-2020"/>
    <d v="2020-12-30T00:00:00"/>
    <x v="58"/>
    <s v="Dec-2020"/>
    <d v="2020-12-30T00:00:00"/>
    <x v="59"/>
    <s v="Dec-2020"/>
    <s v="FO"/>
    <d v="2020-12-10T00:00:00"/>
    <m/>
    <s v="532217733294"/>
    <s v="6.6"/>
    <m/>
    <d v="2020-01-29T00:00:00"/>
    <m/>
    <d v="2020-03-12T00:00:00"/>
    <d v="2020-12-29T00:00:00"/>
    <s v="W53-2020"/>
    <m/>
    <m/>
    <m/>
    <x v="2"/>
    <s v="21.RFI"/>
    <x v="13"/>
    <s v="28.12.20 : PLN connected, prepare RFIN_x000a_21.12.20 : 17.12.20 : PLN connection process_x000a_10.12.20 : RFS_x000a_03.08.20 : 27.07.20 : 23.07.20 : 20.07.20 : 16.07.20 : 09.07.20 : 06.07.20 : 02.07.20 : 29.06.20 : PLN Connection menunggu konfirmasi dari XL_x000a_22.06.20 : 28.05.20 : 14.05.20 : 12.03.20 : Email SRFIN sent, wait plan MOS &amp; konfirmasi permintaan PLN connection dari XL/tech part_x000a_11.03.20 : SRFI, collecting doc SRFI-N_x000a_20.02.20 : Pondasi done, tray+mounting OG, material ME onsite 21/02; tower permanent sudah RFI_x000a_17.02.20 : Pondasi BTS OG, _x000a_06.02.20 : progress permanenisasi erection done_x000a_30.01.19 : Progress tower permanent plan RFI 31 jan 20_x000a_17.01.20 : RND NOK -&gt; ANTENNA TOO LOW, karena aktual GUYED MAST 42 M dan space available hanya 30m, propose XL di 50m"/>
  </r>
  <r>
    <s v="YUKUM JAYA_TERBANGGI BESAR"/>
    <x v="12"/>
    <s v="TB"/>
    <n v="105.17778"/>
    <n v="-4.9414699999999998"/>
    <n v="50"/>
    <s v="30/100/250"/>
    <n v="2020"/>
    <x v="0"/>
    <s v="Dusun YPP RT.016 RW.005, Desa Bumi Kencana, Kec. Seputih Agung, Kab. Lampung Tengah, Prov. Lampung"/>
    <x v="0"/>
    <s v="SUM-LA-GNS-1089"/>
    <s v="BUMI KENCANA"/>
    <x v="1"/>
    <x v="0"/>
    <x v="1"/>
    <s v="LAMPUNG"/>
    <s v="Lampung"/>
    <s v="KAB. LAMPUNG TENGAH"/>
    <n v="6614396"/>
    <d v="2020-01-15T00:00:00"/>
    <m/>
    <n v="29"/>
    <x v="4"/>
    <d v="2020-02-14T00:00:00"/>
    <s v="W07-2020"/>
    <s v="Feb-2020"/>
    <s v="RFI"/>
    <s v=""/>
    <s v=""/>
    <d v="2020-02-12T00:00:00"/>
    <x v="84"/>
    <s v="Feb-2020"/>
    <d v="2020-02-12T00:00:00"/>
    <x v="93"/>
    <s v="Feb-2020"/>
    <s v="MW"/>
    <d v="2020-01-27T00:00:00"/>
    <m/>
    <n v="172200956900"/>
    <n v="6.6"/>
    <m/>
    <d v="2020-01-24T00:00:00"/>
    <m/>
    <m/>
    <d v="2020-02-13T00:00:00"/>
    <s v="W07-2020"/>
    <m/>
    <d v="2020-07-08T00:00:00"/>
    <m/>
    <x v="2"/>
    <s v="21.RFI"/>
    <x v="13"/>
    <s v="13.02.20 : RFIN sent_x000a_06.02.20 : 30.01.19 : OG RBS Foundation, delivery material"/>
  </r>
  <r>
    <s v="DESA WAY HARONG"/>
    <x v="12"/>
    <s v="TB"/>
    <n v="104.76121999999999"/>
    <n v="-5.2947499999999996"/>
    <n v="50"/>
    <s v="10/200/300"/>
    <n v="2020"/>
    <x v="0"/>
    <s v="JL. DESA WAY HARONG RT 01 RW 01, DESA WAY HARONG KEC. AIR NANINGAN, KAB. TANGGAMUS PROVINSI LAMPUNG"/>
    <x v="0"/>
    <s v="SUM-LA-KOT-1039"/>
    <s v="WAY HARONG_AIR NANINGAN"/>
    <x v="1"/>
    <x v="0"/>
    <x v="1"/>
    <s v="LAMPUNG"/>
    <s v="Lampung"/>
    <s v="KAB. TANGGAMUS"/>
    <n v="6614396"/>
    <d v="2020-01-15T00:00:00"/>
    <m/>
    <n v="27"/>
    <x v="4"/>
    <d v="2020-02-14T00:00:00"/>
    <s v="W07-2020"/>
    <s v="Feb-2020"/>
    <s v="RFI"/>
    <s v=""/>
    <s v=""/>
    <d v="2020-02-12T00:00:00"/>
    <x v="84"/>
    <s v="Feb-2020"/>
    <d v="2020-02-12T00:00:00"/>
    <x v="93"/>
    <s v="Feb-2020"/>
    <s v="MW"/>
    <d v="2020-01-27T00:00:00"/>
    <m/>
    <n v="172300745106"/>
    <n v="6.6"/>
    <m/>
    <d v="2020-01-24T00:00:00"/>
    <m/>
    <m/>
    <d v="2020-02-11T00:00:00"/>
    <s v="W07-2020"/>
    <m/>
    <d v="2020-05-11T00:00:00"/>
    <m/>
    <x v="2"/>
    <s v="21.RFI"/>
    <x v="13"/>
    <s v="11.02.20 : RFIN sent_x000a_06.02.20 : Foundation done, delivery material ME_x000a_30.01.19 : OG RBS Foundation, delivery material"/>
  </r>
  <r>
    <s v="PASRUJAMBI"/>
    <x v="12"/>
    <s v="SMI"/>
    <n v="113.05410999999999"/>
    <n v="-8.1178799999999995"/>
    <n v="72"/>
    <s v="30/180/270"/>
    <n v="2020"/>
    <x v="0"/>
    <s v="DUSUN KRAJAN II RT 2 RW 3, DESA PASRUJAMBE,KEC PASRUJAMBE, KABUPATEN LUMAJANG"/>
    <x v="0"/>
    <s v="JAW-JI-LMJ-4225"/>
    <s v="PASRUJAMBE_PASRUJAMBE"/>
    <x v="1"/>
    <x v="0"/>
    <x v="0"/>
    <s v="JATIM"/>
    <s v="Jawa Timur"/>
    <s v="KAB. LUMAJANG"/>
    <n v="6614408"/>
    <d v="2020-01-16T00:00:00"/>
    <m/>
    <n v="19"/>
    <x v="4"/>
    <d v="2020-02-15T00:00:00"/>
    <s v="W07-2020"/>
    <s v="Feb-2020"/>
    <s v="RFI"/>
    <s v=""/>
    <s v=""/>
    <d v="2020-02-12T00:00:00"/>
    <x v="84"/>
    <s v="Feb-2020"/>
    <d v="2020-02-12T00:00:00"/>
    <x v="93"/>
    <s v="Feb-2020"/>
    <s v="FO"/>
    <d v="2020-01-27T00:00:00"/>
    <m/>
    <n v="516021517066"/>
    <n v="6.6"/>
    <m/>
    <d v="2020-01-23T00:00:00"/>
    <m/>
    <m/>
    <d v="2020-02-04T00:00:00"/>
    <s v="W06-2020"/>
    <m/>
    <d v="2020-05-04T00:00:00"/>
    <m/>
    <x v="2"/>
    <s v="21.RFI"/>
    <x v="13"/>
    <s v="22.06.20 : SPK MMP 10 jun 20 (info by WA MMP XL)_x000a_21.04.20 : request MMP oleh XL (Pak Bayu by WAG)_x000a_04.02.20 : RFI actual, RFIN done_x000a_30.01.20 : OG RBS Foundation, delivery material"/>
  </r>
  <r>
    <s v="SRIJAYA"/>
    <x v="12"/>
    <s v="TB"/>
    <n v="104.779619"/>
    <n v="-3.9848300000000001"/>
    <n v="50"/>
    <s v="40/180/250"/>
    <n v="2020"/>
    <x v="0"/>
    <s v="Desa Tegal Sari RT. 04 Dusun I Kecamatan Belitang II Kab OKU Timur"/>
    <x v="0"/>
    <s v="SUM-SS-MPR-1182"/>
    <s v="SRIJAYA"/>
    <x v="1"/>
    <x v="0"/>
    <x v="1"/>
    <s v="SUMBAGSEL"/>
    <s v="Sumatera Selatan"/>
    <s v="KAB. OGAN KOMERING U"/>
    <n v="6614396"/>
    <d v="2020-01-15T00:00:00"/>
    <m/>
    <n v="64"/>
    <x v="2"/>
    <d v="2020-02-14T00:00:00"/>
    <s v="W07-2020"/>
    <s v="Feb-2020"/>
    <s v="RFI"/>
    <s v=""/>
    <s v=""/>
    <d v="2020-02-24T00:00:00"/>
    <x v="85"/>
    <s v="Feb-2020"/>
    <d v="2020-03-18T00:00:00"/>
    <x v="89"/>
    <s v="Mar-2020"/>
    <s v="MW"/>
    <d v="2020-01-27T00:00:00"/>
    <m/>
    <n v="149300064530"/>
    <n v="6.6"/>
    <m/>
    <d v="2020-01-23T00:00:00"/>
    <m/>
    <m/>
    <d v="2020-03-19T00:00:00"/>
    <s v="W12-2020"/>
    <m/>
    <d v="2020-07-18T00:00:00"/>
    <m/>
    <x v="2"/>
    <s v="21.RFI"/>
    <x v="13"/>
    <s v="19.03.20 : actual RFI, RFIN sent_x000a_11.03.20 : plan connect jumat, plan RFIN 16 mar_x000a_20.02.20 : plan RFI 28 Mar 20_x000a_13.02.20 : prepare erection tower permanent_x000a_06.02.20 : 30.01.19 : Progress tower permanent Galian Done, Material On Site 1 Feb 2020, Target COR: 6 Feb 2020,target Start erection 10 Feb 2020, target RFI 17 Feb 2020_x000a_24.01.20 : DRM OK, progress permanent site sudah galian, Colo XL menunggu site permanent RFI_x000a_17.01.20 : RND NOK -&gt; ANTENNA TOO LOW, karena aktual GUYED MAST 42 M dan space available hanya 30m, propose XL di 50m"/>
  </r>
  <r>
    <s v="BUMI RESTU LAMPUNG UTARA"/>
    <x v="12"/>
    <s v="TB"/>
    <n v="105.04092"/>
    <n v="-4.7357399999999998"/>
    <n v="50"/>
    <s v="80/180/350"/>
    <n v="2020"/>
    <x v="0"/>
    <s v="Bumi Restu RT.001 Dusun Karya Maju, Desa Bumi Restu, Kec. Abung Surakarta, Kab. Lampung Utara, Prov. Lampung"/>
    <x v="0"/>
    <s v="SUM-LA-KTB-1103"/>
    <s v="TATA KARYA_ABUNG"/>
    <x v="1"/>
    <x v="0"/>
    <x v="1"/>
    <s v="LAMPUNG"/>
    <s v="Lampung"/>
    <s v="KAB. LAMPUNG UTARA"/>
    <n v="6614396"/>
    <d v="2020-01-15T00:00:00"/>
    <m/>
    <n v="120"/>
    <x v="3"/>
    <d v="2020-02-14T00:00:00"/>
    <s v="W07-2020"/>
    <s v="Feb-2020"/>
    <d v="2020-04-03T00:00:00"/>
    <s v="W14-2020"/>
    <s v="Apr-2020"/>
    <d v="2020-06-02T00:00:00"/>
    <x v="72"/>
    <s v="Jun-2020"/>
    <d v="2020-05-15T00:00:00"/>
    <x v="85"/>
    <s v="May-2020"/>
    <s v="MW"/>
    <s v="22 Apr 20_x000a_27 jan 20"/>
    <m/>
    <n v="173001400071"/>
    <n v="6.6"/>
    <m/>
    <d v="2020-01-23T00:00:00"/>
    <m/>
    <d v="2020-04-05T00:00:00"/>
    <d v="2020-05-14T00:00:00"/>
    <s v="W20-2020"/>
    <m/>
    <d v="2020-06-18T00:00:00"/>
    <m/>
    <x v="2"/>
    <s v="21.RFI"/>
    <x v="13"/>
    <s v="14.05.20 : RFIN sent _x000a_08.05.20 : revisi RFI plan 15 may_x000a_22.04.20 : email konfirmasi RFI/request PLN Connection dari XL (Pak Bayu), request SK PLN ke XL, plan RFI 6 may 20_x000a_05.04.20 : SRFIN sent_x000a_02.04.20 : wait konfirmasi ALITA mengenai material readiness, PLN process still wait confirmation_x000a_30.03.20 : Konfirmasi request PLN connection dari HTI dnegan MOS plan 17 April, email pak Ahenk_x000a_28.03.20 : SOFT RFI, PLN hold sesuai email XL 26 Mar 20_x000a_25.03.20 : on going erection_x000a_19.03.20 : on going erection tower permanent, plan RFI 30 maret_x000a_11.03.20 : target rfi permanent akhir maret, plan rfi colo 28 mar_x000a_20.02.20 : OG galian pondasi tower permanent_x000a_13.02.20 : 10.02.20 : alokasi tower done, wait GDL release_x000a_06.02.20 : 30.01.19 : Progress tower permanent Plan GDL Rel 7 Feb 2020, Target Mat On Site 12 Feb 2020, target COR: 17 Feb 2020, Erection 20 Feb, target RFI: 28 feb 2020_x000a_24.01.20 : DRM OK, site GM,  Colo XL menunggu site permanent RFI_x000a_17.01.20 : RND NOK -&gt; ANTENNA TOO LOW, karena aktual GUYED MAST 42 M dan space available hanya 30m, propose XL di 50m"/>
  </r>
  <r>
    <s v="SMATKRIDA NUSANTARA"/>
    <x v="12"/>
    <s v="SKP"/>
    <n v="107.725403"/>
    <n v="-6.9162600000000003"/>
    <n v="30"/>
    <s v="0/120/240"/>
    <n v="2020"/>
    <x v="0"/>
    <s v=" JL. Sukaluyu RT 06 RW 15 Kel. Cipadung Kec. Cibiru Kota Bandung"/>
    <x v="0"/>
    <s v="JAW-JB-BDG-3846"/>
    <s v="CIPADUNG_CIBIRU"/>
    <x v="1"/>
    <x v="0"/>
    <x v="2"/>
    <s v="JABAR"/>
    <s v="Jawa Barat"/>
    <s v="KOTA BANDUNG"/>
    <n v="6614391"/>
    <d v="2020-01-15T00:00:00"/>
    <m/>
    <n v="112"/>
    <x v="3"/>
    <d v="2020-02-14T00:00:00"/>
    <s v="W07-2020"/>
    <s v="Feb-2020"/>
    <d v="2020-03-12T00:00:00"/>
    <s v="W11-2020"/>
    <s v="Mar-2020"/>
    <d v="2020-02-10T00:00:00"/>
    <x v="84"/>
    <s v="Feb-2020"/>
    <d v="2020-05-06T00:00:00"/>
    <x v="84"/>
    <s v="May-2020"/>
    <s v="MW"/>
    <s v="22 Apr 20_x000a_27 jan 20"/>
    <m/>
    <s v="535716394165"/>
    <s v="6.6"/>
    <m/>
    <d v="2020-01-22T00:00:00"/>
    <m/>
    <d v="2020-03-25T00:00:00"/>
    <d v="2020-05-06T00:00:00"/>
    <s v="W19-2020"/>
    <m/>
    <d v="2020-06-10T00:00:00"/>
    <m/>
    <x v="2"/>
    <s v="21.RFI"/>
    <x v="13"/>
    <s v="06.05.20 : RFIN sent _x000a_22.04.20 : email konfirmasi RFI/request PLN Connection dari XL (Pak Bayu), request SK PLN ke XL, plan RFI 6 may 20_x000a_25.03.20 : SRFIN done_x000a_19.03.20 : collecting doc SRFI-N, plan submit SRFIN 19 mar_x000a_11.03.20 : SRFI, collecting doc SRFI-N_x000a_20.02.20 : wait kekurangan material ME, plan RFI mundur 28 Mar 20_x000a_13.02.20 : ME OG (use existing CME ex XL)_x000a_06.02.20 : Pondasi done, Tray done, Mounting done, penggantian material hilang (ex existing CME XL yg pernah cancel)_x000a_30.01.19 : OG RBS Foundation, delivery material"/>
  </r>
  <r>
    <s v="BLANAKAN-CLMYGRGTBG"/>
    <x v="12"/>
    <s v="SKP"/>
    <n v="107.63224"/>
    <n v="-6.2564700000000002"/>
    <n v="40"/>
    <s v="120/180/330"/>
    <n v="2020"/>
    <x v="0"/>
    <s v="Dusun Tegal Tangkil, RT.19 RW.04 Desa Jayamukti, Kecamatan Blanakan. Kabupaten Subang."/>
    <x v="0"/>
    <s v="JAW-JB-SNG-3746"/>
    <s v="JAYAMUKTI"/>
    <x v="1"/>
    <x v="0"/>
    <x v="2"/>
    <s v="JABAR"/>
    <s v="Jawa Barat"/>
    <s v="KAB. SUBANG"/>
    <n v="6614391"/>
    <d v="2020-01-15T00:00:00"/>
    <m/>
    <n v="42"/>
    <x v="1"/>
    <d v="2020-02-14T00:00:00"/>
    <s v="W07-2020"/>
    <s v="Feb-2020"/>
    <s v="RFI"/>
    <s v=""/>
    <s v=""/>
    <d v="2020-02-10T00:00:00"/>
    <x v="84"/>
    <s v="Feb-2020"/>
    <d v="2020-02-18T00:00:00"/>
    <x v="94"/>
    <s v="Feb-2020"/>
    <s v="MW"/>
    <d v="2020-01-27T00:00:00"/>
    <m/>
    <s v="534112903248"/>
    <s v="6.6"/>
    <m/>
    <d v="2020-01-22T00:00:00"/>
    <m/>
    <m/>
    <d v="2020-02-26T00:00:00"/>
    <s v="W09-2020"/>
    <m/>
    <d v="2020-07-05T00:00:00"/>
    <m/>
    <x v="2"/>
    <s v="21.RFI"/>
    <x v="13"/>
    <s v="26.02.20 : RFIN sent_x000a_20.02.20 : 19.02.20 : plan connect PLN besok 20 feb_x000a_18.02.20 : BTS Done, Tray+Mounting OG, ME+Panel plan onsite 19/02_x000a_13.02.20 : SRFI_x000a_06.02.20 : Pondasi OG, Tray OG, Mounting OG, ME OG , Panel OG_x000a_30.01.19 : OG RBS Foundation, delivery material"/>
  </r>
  <r>
    <s v="Rnc_Krpawitan_P1_Site Planning 1_NewSite_432"/>
    <x v="12"/>
    <s v="SKP"/>
    <n v="107.98672000000001"/>
    <n v="-7.0442200000000001"/>
    <n v="40"/>
    <s v="0/100/250"/>
    <n v="2020"/>
    <x v="0"/>
    <s v=" Kp. Sasakbeusi, RT 001/RW 011 Desa Sindangsuka, Kec. CIbatu. Kab GarutDESA SINDANGSUKA, KEC. CIBATU,"/>
    <x v="0"/>
    <s v="JAW-JB-GRT-3736"/>
    <s v="SINDANGSUKA_CIBATU"/>
    <x v="1"/>
    <x v="0"/>
    <x v="2"/>
    <s v="JABAR"/>
    <s v="Jawa Barat"/>
    <s v="KAB. GARUT"/>
    <n v="6614391"/>
    <d v="2020-01-15T00:00:00"/>
    <m/>
    <n v="42"/>
    <x v="1"/>
    <d v="2020-02-14T00:00:00"/>
    <s v="W07-2020"/>
    <s v="Feb-2020"/>
    <s v="RFI"/>
    <s v=""/>
    <s v=""/>
    <d v="2020-02-10T00:00:00"/>
    <x v="84"/>
    <s v="Feb-2020"/>
    <d v="2020-02-18T00:00:00"/>
    <x v="94"/>
    <s v="Feb-2020"/>
    <s v="FO (Change to MW as temp solution)"/>
    <d v="2020-01-27T00:00:00"/>
    <m/>
    <s v="532861202012"/>
    <s v="6.6"/>
    <m/>
    <d v="2020-01-22T00:00:00"/>
    <m/>
    <m/>
    <d v="2020-02-26T00:00:00"/>
    <s v="W09-2020"/>
    <m/>
    <m/>
    <m/>
    <x v="2"/>
    <s v="21.RFI"/>
    <x v="13"/>
    <s v="26.02.20 : RFIN sent_x000a_20.02.20 : 19.02.20 : RFI avtual, plan submit RFIN 20 feb_x000a_13.02.20 : SRFI_x000a_06.02.20 : Pondasi done, Tray OG , mounting OG, Panel plan besok_x000a_30.01.19 : OG RBS Foundation, delivery material"/>
  </r>
  <r>
    <s v="BO-TEGALURUNG-LEGONKULON"/>
    <x v="12"/>
    <s v="TB"/>
    <n v="107.76285"/>
    <n v="-6.2673699999999997"/>
    <n v="50"/>
    <s v="120/200/310"/>
    <n v="2020"/>
    <x v="0"/>
    <s v="Dusun Anggaranu RT 12 / RW 04 Desa Anggasari Kecamatan Sukasari Kab Subang, Prov Jabar"/>
    <x v="0"/>
    <s v="JAW-JB-SNG-3743"/>
    <s v="ANGGASARI_SUKASARI"/>
    <x v="1"/>
    <x v="0"/>
    <x v="2"/>
    <s v="JABAR"/>
    <s v="Jawa Barat"/>
    <s v="KAB. SUBANG"/>
    <n v="6614396"/>
    <d v="2020-01-15T00:00:00"/>
    <m/>
    <n v="41"/>
    <x v="1"/>
    <d v="2020-02-14T00:00:00"/>
    <s v="W07-2020"/>
    <s v="Feb-2020"/>
    <s v="RFI"/>
    <s v=""/>
    <s v=""/>
    <d v="2020-02-10T00:00:00"/>
    <x v="84"/>
    <s v="Feb-2020"/>
    <d v="2020-02-18T00:00:00"/>
    <x v="94"/>
    <s v="Feb-2020"/>
    <s v="MW"/>
    <d v="2020-01-27T00:00:00"/>
    <m/>
    <s v="534112903230"/>
    <s v="6.6"/>
    <m/>
    <d v="2020-01-22T00:00:00"/>
    <m/>
    <m/>
    <d v="2020-02-25T00:00:00"/>
    <s v="W09-2020"/>
    <m/>
    <m/>
    <m/>
    <x v="2"/>
    <s v="21.RFI"/>
    <x v="13"/>
    <s v="25.02.20 : RFIN sent_x000a_20.02.20 : 19.02.20 : plan connect PLN besok 20 feb, plan RFIN 20 feb_x000a_13.02.20 : ME grounding_x000a_06.02.20 : Pondasi OG, Tray OG, Mounting OG, ME OG , Panel OG_x000a_30.01.19 : OG RBS Foundation, delivery material"/>
  </r>
  <r>
    <s v="RONGGA-DSSIRNAJAYA"/>
    <x v="12"/>
    <s v="TB"/>
    <n v="107.276039"/>
    <n v="-7.0102080000000004"/>
    <n v="40"/>
    <s v="20/130/270"/>
    <n v="2020"/>
    <x v="0"/>
    <s v="Kp Simpang Rt 1 Rw 3 desa Bunijaya kec Gununghalu Kab Bandung Barat."/>
    <x v="0"/>
    <s v="JAW-JB-NPH-3705"/>
    <s v="BUNIJAYA"/>
    <x v="1"/>
    <x v="0"/>
    <x v="2"/>
    <s v="JABAR"/>
    <s v="Jawa Barat"/>
    <s v="KAB. BANDUNG BARAT"/>
    <n v="6614396"/>
    <d v="2020-01-15T00:00:00"/>
    <m/>
    <n v="33"/>
    <x v="1"/>
    <d v="2020-02-14T00:00:00"/>
    <s v="W07-2020"/>
    <s v="Feb-2020"/>
    <s v="RFI"/>
    <s v=""/>
    <s v=""/>
    <d v="2020-02-10T00:00:00"/>
    <x v="84"/>
    <s v="Feb-2020"/>
    <d v="2020-02-18T00:00:00"/>
    <x v="94"/>
    <s v="Feb-2020"/>
    <s v="MW"/>
    <d v="2020-01-27T00:00:00"/>
    <m/>
    <s v="535921313566"/>
    <s v="6.6"/>
    <m/>
    <d v="2020-01-22T00:00:00"/>
    <m/>
    <m/>
    <d v="2020-02-17T00:00:00"/>
    <s v="W08-2020"/>
    <m/>
    <d v="2020-08-28T00:00:00"/>
    <m/>
    <x v="2"/>
    <s v="21.RFI"/>
    <x v="13"/>
    <s v="17.02.20 : RFIN sent_x000a_13.02.20 : actual RFI_x000a_06.02.20 : CME done/Soft RFI, proses PLN connection_x000a_30.01.19 : OG RBS Foundation, delivery material"/>
  </r>
  <r>
    <s v="BO-CAPOLAGA"/>
    <x v="12"/>
    <s v="TB"/>
    <n v="107.64215"/>
    <n v="-6.7053900000000004"/>
    <n v="40"/>
    <s v="80/210/350"/>
    <n v="2020"/>
    <x v="0"/>
    <s v="Kp. Cicadas Rt. 11 Rw. 02 Desa Cicadas Kecamatan Sagalaherang Kab.Subang Prov. Jawa Barat"/>
    <x v="0"/>
    <s v="JAW-JB-SNG-3917"/>
    <s v="CICADAS_SAGALAHERANG"/>
    <x v="1"/>
    <x v="0"/>
    <x v="2"/>
    <s v="JABAR"/>
    <s v="Jawa Barat"/>
    <s v="KAB. SUBANG"/>
    <n v="6614396"/>
    <d v="2020-01-15T00:00:00"/>
    <m/>
    <n v="42"/>
    <x v="1"/>
    <d v="2020-02-14T00:00:00"/>
    <s v="W07-2020"/>
    <s v="Feb-2020"/>
    <s v="RFI"/>
    <s v=""/>
    <s v=""/>
    <d v="2020-02-10T00:00:00"/>
    <x v="84"/>
    <s v="Feb-2020"/>
    <d v="2020-02-17T00:00:00"/>
    <x v="94"/>
    <s v="Feb-2020"/>
    <s v="MW"/>
    <d v="2020-01-27T00:00:00"/>
    <m/>
    <s v="534254025063"/>
    <s v="6.6"/>
    <m/>
    <d v="2020-01-22T00:00:00"/>
    <m/>
    <m/>
    <d v="2020-02-26T00:00:00"/>
    <s v="W09-2020"/>
    <m/>
    <d v="2020-09-10T00:00:00"/>
    <m/>
    <x v="2"/>
    <s v="21.RFI"/>
    <x v="13"/>
    <s v="26.02.20 : RFIN sent_x000a_20.02.20 : 19.02.20 : RFI actual, plan RFIN 20 feb_x000a_13.02.20 : ME grounding_x000a_06.02.20 : Pondasi done, Tray OG, Mounting OG, ME done, Panel OG_x000a_30.01.19 : OG RBS Foundation, delivery material"/>
  </r>
  <r>
    <s v="KPLANGUT2-CANTIGI"/>
    <x v="12"/>
    <s v="SKP"/>
    <n v="108.24120000000001"/>
    <n v="-6.35154"/>
    <n v="40"/>
    <s v="90/200/320"/>
    <n v="2020"/>
    <x v="0"/>
    <s v="Jl. Desa Pranggong RT.011/RW.002, Desa Pranggong, Kecamatan Arahan, Kabupaten Indramayu, Jawa BaratKecamatan Arahan Kabupaten Indramayu"/>
    <x v="0"/>
    <s v="JAW-JB-IDM-3813"/>
    <s v="CIDEMPET_ARAHAN"/>
    <x v="1"/>
    <x v="0"/>
    <x v="2"/>
    <s v="JABAR"/>
    <s v="Jawa Barat"/>
    <s v="KAB. INDRAMAYU"/>
    <n v="6614391"/>
    <d v="2020-01-15T00:00:00"/>
    <m/>
    <n v="42"/>
    <x v="1"/>
    <d v="2020-02-14T00:00:00"/>
    <s v="W07-2020"/>
    <s v="Feb-2020"/>
    <s v="RFI"/>
    <s v=""/>
    <s v=""/>
    <d v="2020-02-10T00:00:00"/>
    <x v="84"/>
    <s v="Feb-2020"/>
    <d v="2020-02-17T00:00:00"/>
    <x v="94"/>
    <s v="Feb-2020"/>
    <s v="FO (Change to MW as temp solution)"/>
    <d v="2020-01-27T00:00:00"/>
    <m/>
    <s v="534030053940"/>
    <s v="6.6"/>
    <m/>
    <d v="2020-01-22T00:00:00"/>
    <m/>
    <m/>
    <d v="2020-02-26T00:00:00"/>
    <s v="W09-2020"/>
    <m/>
    <m/>
    <m/>
    <x v="2"/>
    <s v="21.RFI"/>
    <x v="13"/>
    <s v="26.02.20 : RFIN sent_x000a_20.02.20 : 19.02.20 : RFI actual, plan RFIN 20 feb_x000a_13.02.20 : SRFI_x000a_06.02.20 : Pondasi done, Tray OG , mounting OG, Panel plan besok_x000a_30.01.19 : OG RBS Foundation, delivery material"/>
  </r>
  <r>
    <s v="ARGASUNYA-DSPAMEKANG"/>
    <x v="12"/>
    <s v="SKP"/>
    <n v="108.55530899999999"/>
    <n v="-6.7682140000000004"/>
    <n v="30"/>
    <s v="70/210/330"/>
    <n v="2020"/>
    <x v="0"/>
    <s v="Dusun IV Blok Wage RT02 RW06 Desa Pamekang Kec Mundu Kab CirebonKab.Cirebon."/>
    <x v="0"/>
    <s v="JAW-JB-CBN-3781"/>
    <s v="Pamengkang Harmoni"/>
    <x v="1"/>
    <x v="0"/>
    <x v="2"/>
    <s v="JABAR"/>
    <s v="Jawa Barat"/>
    <s v="KOTA CIREBON"/>
    <n v="6614391"/>
    <d v="2020-01-15T00:00:00"/>
    <m/>
    <n v="42"/>
    <x v="1"/>
    <d v="2020-02-14T00:00:00"/>
    <s v="W07-2020"/>
    <s v="Feb-2020"/>
    <s v="RFI"/>
    <s v=""/>
    <s v=""/>
    <d v="2020-02-10T00:00:00"/>
    <x v="84"/>
    <s v="Feb-2020"/>
    <d v="2020-02-17T00:00:00"/>
    <x v="94"/>
    <s v="Feb-2020"/>
    <s v="MW"/>
    <d v="2020-01-27T00:00:00"/>
    <m/>
    <s v="533113421847"/>
    <s v="6.6"/>
    <m/>
    <d v="2020-01-22T00:00:00"/>
    <m/>
    <m/>
    <d v="2020-02-26T00:00:00"/>
    <s v="W09-2020"/>
    <m/>
    <d v="2020-08-31T00:00:00"/>
    <m/>
    <x v="2"/>
    <s v="21.RFI"/>
    <x v="13"/>
    <s v="26.02.20 : RFIN sent_x000a_20.02.20 : 19.02.20 : RFI actual, collecting doc RFIN, plan RFIN 19 feb_x000a_13.02.20 : SRFI_x000a_06.02.20 : Pondasi done, Tray OG , mounting OG, Panel plan besok_x000a_30.01.19 : OG RBS Foundation, delivery material"/>
  </r>
  <r>
    <s v="CIMEUHMEI"/>
    <x v="12"/>
    <s v="SMI"/>
    <n v="107.83429"/>
    <n v="-6.7653499999999998"/>
    <n v="50"/>
    <s v="90/170/350"/>
    <n v="2020"/>
    <x v="0"/>
    <s v="JL. CIKARAMAS / PETIR GG. MAKAM DS. CIKAWUNG _x000a_Kec. TANJUNGSIANG Kab. SUBANG"/>
    <x v="0"/>
    <s v="JAW-JB-SNG-3918"/>
    <s v="CIKAWUNG_TANJUNGSIANG"/>
    <x v="1"/>
    <x v="0"/>
    <x v="2"/>
    <s v="JABAR"/>
    <s v="Jawa Barat"/>
    <s v="KAB. SUBANG"/>
    <n v="6614394"/>
    <d v="2020-01-15T00:00:00"/>
    <m/>
    <n v="36"/>
    <x v="1"/>
    <d v="2020-02-14T00:00:00"/>
    <s v="W07-2020"/>
    <s v="Feb-2020"/>
    <s v="RFI"/>
    <s v=""/>
    <s v=""/>
    <d v="2020-02-10T00:00:00"/>
    <x v="84"/>
    <s v="Feb-2020"/>
    <d v="2020-02-17T00:00:00"/>
    <x v="94"/>
    <s v="Feb-2020"/>
    <s v="FO (Change to MW as temp solution)"/>
    <d v="2020-01-27T00:00:00"/>
    <m/>
    <s v="534254023538"/>
    <s v="6.6"/>
    <m/>
    <d v="2020-01-22T00:00:00"/>
    <m/>
    <m/>
    <d v="2020-02-20T00:00:00"/>
    <s v="W08-2020"/>
    <m/>
    <m/>
    <m/>
    <x v="2"/>
    <s v="21.RFI"/>
    <x v="13"/>
    <s v="20.02.20 : RFIN sent_x000a_18.02.20 : RFI actual, collecting doc RFIN, plan RFIN 19 feb_x000a_13.02.20 : ME grounding_x000a_06.02.20 : Pondasi done, Tray OG, Mounting OG, ME done, Panel OG_x000a_30.01.19 : OG RBS Foundation, delivery material"/>
  </r>
  <r>
    <s v="KORANJI"/>
    <x v="12"/>
    <s v="MSI"/>
    <n v="107.66302"/>
    <n v="-6.4624600000000001"/>
    <n v="40"/>
    <s v="100/190/350"/>
    <n v="2020"/>
    <x v="0"/>
    <s v="Jl. Koranji,Kp. Krajan ,RT. 12/04, Desa Koranji Kec. Purwodadi Kab. Subang ,Prop. Jawa Barat "/>
    <x v="0"/>
    <s v="JAW-JB-SNG-3960"/>
    <s v="KORANJI_PURWADADI"/>
    <x v="1"/>
    <x v="0"/>
    <x v="2"/>
    <s v="JABAR"/>
    <s v="Jawa Barat"/>
    <s v="KAB. SUBANG"/>
    <n v="6614387"/>
    <d v="2020-01-15T00:00:00"/>
    <m/>
    <n v="36"/>
    <x v="1"/>
    <d v="2020-02-14T00:00:00"/>
    <s v="W07-2020"/>
    <s v="Feb-2020"/>
    <s v="RFI"/>
    <s v=""/>
    <s v=""/>
    <d v="2020-02-10T00:00:00"/>
    <x v="84"/>
    <s v="Feb-2020"/>
    <d v="2020-02-17T00:00:00"/>
    <x v="94"/>
    <s v="Feb-2020"/>
    <s v="FO (Change to MW as temp solution)"/>
    <d v="2020-01-27T00:00:00"/>
    <m/>
    <s v="534254025071"/>
    <s v="6.6"/>
    <m/>
    <d v="2020-01-22T00:00:00"/>
    <m/>
    <m/>
    <d v="2020-02-20T00:00:00"/>
    <s v="W08-2020"/>
    <m/>
    <m/>
    <m/>
    <x v="2"/>
    <s v="21.RFI"/>
    <x v="13"/>
    <s v="20.02.20 : RFIN sent_x000a_17.02.20 : RFI actual, collecting doc RFIN, plan RFIN 19 feb_x000a_13.02.20 : SRFI_x000a_06.02.20 : Pondasi done, Tray OG, Mounting OG, ME OG , Panel OG_x000a_30.01.19 : OG RBS Foundation, delivery material"/>
  </r>
  <r>
    <s v="DS. PANGSOR"/>
    <x v="12"/>
    <s v="SKP"/>
    <n v="107.79040999999999"/>
    <n v="-6.4795600000000002"/>
    <n v="50"/>
    <s v="40/200/300"/>
    <n v="2020"/>
    <x v="0"/>
    <s v="Kp.bunut rt.17 rw.06  desa pangsor _x000a_kec.pagaden barat,subang_x000a_Jawa Barat"/>
    <x v="0"/>
    <s v="JAW-JB-SNG-3961"/>
    <s v="PANGSOR"/>
    <x v="1"/>
    <x v="0"/>
    <x v="2"/>
    <s v="JABAR"/>
    <s v="Jawa Barat"/>
    <s v="KAB. SUBANG"/>
    <n v="6614391"/>
    <d v="2020-01-15T00:00:00"/>
    <m/>
    <n v="36"/>
    <x v="1"/>
    <d v="2020-02-14T00:00:00"/>
    <s v="W07-2020"/>
    <s v="Feb-2020"/>
    <s v="RFI"/>
    <s v=""/>
    <s v=""/>
    <d v="2020-02-10T00:00:00"/>
    <x v="84"/>
    <s v="Feb-2020"/>
    <d v="2020-02-17T00:00:00"/>
    <x v="94"/>
    <s v="Feb-2020"/>
    <s v="FO (Change to MW as temp solution)"/>
    <d v="2020-01-27T00:00:00"/>
    <m/>
    <s v="534213343440"/>
    <s v="6.6"/>
    <m/>
    <d v="2020-01-22T00:00:00"/>
    <m/>
    <m/>
    <d v="2020-02-20T00:00:00"/>
    <s v="W08-2020"/>
    <m/>
    <m/>
    <m/>
    <x v="2"/>
    <s v="21.RFI"/>
    <x v="13"/>
    <s v="20.02.20 : RFIN sent_x000a_19.02.20 : RFI actual, collecting doc RFIN, plan RFIN 19 feb_x000a_13.02.20 : SRFI_x000a_06.02.20 : Pondasi OG, Tray OG, Mounting OG, ME OG , Panel OG_x000a_30.01.19 : OG RBS Foundation, delivery material"/>
  </r>
  <r>
    <s v="CIJENGKOL-SAGALAHERANG"/>
    <x v="12"/>
    <s v="TB"/>
    <n v="107.63285"/>
    <n v="-6.6634399999999996"/>
    <n v="40"/>
    <s v="110/250/340"/>
    <n v="2020"/>
    <x v="0"/>
    <s v="Jl Raya Cijengkol RT13 RW07 Desa Cijengkol Kec Serang Panjang Kab Subang"/>
    <x v="0"/>
    <s v="JAW-JB-SNG-3915"/>
    <s v="CIJENGKOL_SERANGPANJANG"/>
    <x v="1"/>
    <x v="0"/>
    <x v="2"/>
    <s v="JABAR"/>
    <s v="Jawa Barat"/>
    <s v="KAB. SUBANG"/>
    <n v="6614396"/>
    <d v="2020-01-15T00:00:00"/>
    <m/>
    <n v="42"/>
    <x v="1"/>
    <d v="2020-02-14T00:00:00"/>
    <s v="W07-2020"/>
    <s v="Feb-2020"/>
    <s v="RFI"/>
    <s v=""/>
    <s v=""/>
    <d v="2020-02-10T00:00:00"/>
    <x v="84"/>
    <s v="Feb-2020"/>
    <d v="2020-02-16T00:00:00"/>
    <x v="94"/>
    <s v="Feb-2020"/>
    <s v="FO (Change to MW as temp solution)"/>
    <d v="2020-01-27T00:00:00"/>
    <m/>
    <s v="534254023520"/>
    <s v="6.6"/>
    <m/>
    <d v="2020-01-22T00:00:00"/>
    <m/>
    <m/>
    <d v="2020-02-26T00:00:00"/>
    <s v="W09-2020"/>
    <m/>
    <m/>
    <m/>
    <x v="2"/>
    <s v="21.RFI"/>
    <x v="13"/>
    <s v="26.02.20 : RFIN sent_x000a_20.02.20 : 18.02.20 : RFI actual, collecting doc RFIN, plan RFIN 19 feb_x000a_17.02.20 : Plan RFI/PLN Connect hari ini_x000a_13.02.20 : SRFI_x000a_06.02.20 : Pondasi done, Tray OG, Mounting OG, ME done, Panel OG_x000a_30.01.19 : OG RBS Foundation, delivery material"/>
  </r>
  <r>
    <s v="CIJERAH2"/>
    <x v="12"/>
    <s v="SMI"/>
    <n v="107.557085"/>
    <n v="-6.9297170000000001"/>
    <n v="30"/>
    <s v="90/210/330"/>
    <n v="2020"/>
    <x v="0"/>
    <s v="Jl.Gempol Sari RT01 RW01 Kel. Gempolsari kec. Bandung kulon Kota bandung"/>
    <x v="0"/>
    <s v="JAW-JB-BDG-3844"/>
    <s v="GEMPOLSARI_TIMUR"/>
    <x v="1"/>
    <x v="0"/>
    <x v="2"/>
    <s v="JABAR"/>
    <s v="Jawa Barat"/>
    <s v="KOTA BANDUNG"/>
    <n v="6614394"/>
    <d v="2020-01-15T00:00:00"/>
    <m/>
    <n v="36"/>
    <x v="1"/>
    <d v="2020-02-14T00:00:00"/>
    <s v="W07-2020"/>
    <s v="Feb-2020"/>
    <s v="RFI"/>
    <s v=""/>
    <s v=""/>
    <d v="2020-02-10T00:00:00"/>
    <x v="84"/>
    <s v="Feb-2020"/>
    <d v="2020-02-16T00:00:00"/>
    <x v="94"/>
    <s v="Feb-2020"/>
    <s v="MW"/>
    <d v="2020-01-27T00:00:00"/>
    <m/>
    <s v="535990628425"/>
    <s v="6.6"/>
    <m/>
    <d v="2020-01-22T00:00:00"/>
    <m/>
    <m/>
    <d v="2020-02-20T00:00:00"/>
    <s v="W08-2020"/>
    <m/>
    <d v="2020-05-31T00:00:00"/>
    <m/>
    <x v="2"/>
    <s v="21.RFI"/>
    <x v="13"/>
    <s v="20.02.20 : RFIN sent_x000a_18.02.20 : RFI actual, collecting doc RFIN_x000a_17.02.20 : Plan RFI/PLN Connect besok 18 Feb 20_x000a_13.02.20 : SRFI_x000a_06.02.20 : CME done/Soft RFI, proses PLN connection_x000a_30.01.19 : OG RBS Foundation, delivery material"/>
  </r>
  <r>
    <s v="KASOMALANG-PANEMBONG"/>
    <x v="12"/>
    <s v="TB"/>
    <n v="107.76170999999999"/>
    <n v="-6.6905200000000002"/>
    <n v="40"/>
    <s v="0/120/270"/>
    <n v="2020"/>
    <x v="0"/>
    <s v="KP. Cisaat RT09 RW03 Desa Bojongloak Kec Kasomalang Kab Subang.Kec Kasomalang Kab.Subang"/>
    <x v="0"/>
    <s v="JAW-JB-SNG-3955"/>
    <s v="BOJONGLOA_KASOMALANG"/>
    <x v="1"/>
    <x v="0"/>
    <x v="2"/>
    <s v="JABAR"/>
    <s v="Jawa Barat"/>
    <s v="KAB. SUBANG"/>
    <n v="6614396"/>
    <d v="2020-01-15T00:00:00"/>
    <m/>
    <n v="33"/>
    <x v="1"/>
    <d v="2020-02-14T00:00:00"/>
    <s v="W07-2020"/>
    <s v="Feb-2020"/>
    <s v="RFI"/>
    <s v=""/>
    <s v=""/>
    <d v="2020-02-10T00:00:00"/>
    <x v="84"/>
    <s v="Feb-2020"/>
    <d v="2020-02-16T00:00:00"/>
    <x v="94"/>
    <s v="Feb-2020"/>
    <s v="FO (Change to MW as temp solution)"/>
    <d v="2020-01-27T00:00:00"/>
    <m/>
    <s v="534254025089"/>
    <s v="6.6"/>
    <m/>
    <d v="2020-01-22T00:00:00"/>
    <m/>
    <m/>
    <d v="2020-02-17T00:00:00"/>
    <s v="W08-2020"/>
    <m/>
    <m/>
    <m/>
    <x v="2"/>
    <s v="21.RFI"/>
    <x v="13"/>
    <s v="17.02.20 : RFIN sent_x000a_13.02.20 : SRFI_x000a_06.02.20 : Pondasi done, Tray OG, Mounting OG, ME done, Panel OG_x000a_30.01.19 : OG RBS Foundation, delivery material"/>
  </r>
  <r>
    <s v="DSSAGUNG-SINDANGAGUNG"/>
    <x v="12"/>
    <s v="SKP"/>
    <n v="108.539025"/>
    <n v="-6.9764030000000004"/>
    <n v="30"/>
    <s v="30/170/270"/>
    <n v="2020"/>
    <x v="0"/>
    <s v="Dusun Puhun RT06 RW02 Desa Mekarmukti Kec. SindangagungDesa MekarmuktiKec. Sindangagung"/>
    <x v="0"/>
    <s v="JAW-JB-KNG-3871"/>
    <s v="KERTAYASA"/>
    <x v="1"/>
    <x v="0"/>
    <x v="2"/>
    <s v="JABAR"/>
    <s v="Jawa Barat"/>
    <s v="KAB. KUNINGAN"/>
    <n v="6614391"/>
    <d v="2020-01-15T00:00:00"/>
    <m/>
    <n v="30"/>
    <x v="4"/>
    <d v="2020-02-14T00:00:00"/>
    <s v="W07-2020"/>
    <s v="Feb-2020"/>
    <s v="RFI"/>
    <s v=""/>
    <s v=""/>
    <d v="2020-02-10T00:00:00"/>
    <x v="84"/>
    <s v="Feb-2020"/>
    <d v="2020-02-14T00:00:00"/>
    <x v="93"/>
    <s v="Feb-2020"/>
    <s v="MW"/>
    <d v="2020-01-27T00:00:00"/>
    <m/>
    <s v="533212650816"/>
    <s v="6.6"/>
    <m/>
    <d v="2020-01-22T00:00:00"/>
    <m/>
    <m/>
    <d v="2020-02-14T00:00:00"/>
    <s v="W07-2020"/>
    <m/>
    <d v="2020-09-15T00:00:00"/>
    <m/>
    <x v="2"/>
    <s v="21.RFI"/>
    <x v="13"/>
    <s v="14.02.20 : RFIN sent_x000a_13.02.20 : actual RFI_x000a_06.02.20 : Pondasi done, Tray done, Mounting done, ME done, Panel OG_x000a_30.01.19 : OG RBS Foundation, delivery material"/>
  </r>
  <r>
    <s v="BO-MAJASARI-LIGUNG"/>
    <x v="12"/>
    <s v="TB"/>
    <n v="108.29868"/>
    <n v="-6.6787099999999997"/>
    <n v="50"/>
    <s v="50/140/250"/>
    <n v="2020"/>
    <x v="0"/>
    <s v="Blok Ekasari RT03 RW01 Desa Majasari Kecamatan Ligung Kabupaten Majalengka"/>
    <x v="0"/>
    <s v="JAW-JB-MJL-3737"/>
    <s v="MAJASARI_LIGUNG"/>
    <x v="1"/>
    <x v="0"/>
    <x v="2"/>
    <s v="JABAR"/>
    <s v="Jawa Barat"/>
    <s v="KAB. MAJALENGKA"/>
    <n v="6614396"/>
    <d v="2020-01-15T00:00:00"/>
    <m/>
    <n v="30"/>
    <x v="4"/>
    <d v="2020-02-14T00:00:00"/>
    <s v="W07-2020"/>
    <s v="Feb-2020"/>
    <s v="RFI"/>
    <s v=""/>
    <s v=""/>
    <d v="2020-02-10T00:00:00"/>
    <x v="84"/>
    <s v="Feb-2020"/>
    <d v="2020-02-14T00:00:00"/>
    <x v="93"/>
    <s v="Feb-2020"/>
    <s v="MW"/>
    <d v="2020-01-27T00:00:00"/>
    <m/>
    <s v="535272101830"/>
    <s v="6.6"/>
    <m/>
    <d v="2020-01-22T00:00:00"/>
    <m/>
    <m/>
    <d v="2020-02-14T00:00:00"/>
    <s v="W07-2020"/>
    <m/>
    <d v="2020-07-03T00:00:00"/>
    <m/>
    <x v="2"/>
    <s v="21.RFI"/>
    <x v="13"/>
    <s v="14.02.20 : RFIN sent_x000a_13.02.20 : actual RFI_x000a_06.02.20 : Pondasi done, Tray OG, Mounting OG, ME done, Panel OG_x000a_30.01.19 : OG RBS Foundation, delivery material"/>
  </r>
  <r>
    <s v="TAMAN HOLIS"/>
    <x v="12"/>
    <s v="SKP"/>
    <n v="107.56175"/>
    <n v="-6.94841"/>
    <n v="25"/>
    <s v="90/210/330"/>
    <n v="2020"/>
    <x v="0"/>
    <s v="Jl. Taman Holis Rt.02 /03 Desa Sumur sari kel. Cigondewah Rahayu, Bandung Kulon, Kota Bandung"/>
    <x v="0"/>
    <s v="JAW-JB-BDG-3390"/>
    <s v="CIGONDEWAH RAHAYU"/>
    <x v="1"/>
    <x v="0"/>
    <x v="2"/>
    <s v="JABAR"/>
    <s v="Jawa Barat"/>
    <s v="KOTA BANDUNG"/>
    <n v="6614391"/>
    <d v="2020-01-15T00:00:00"/>
    <m/>
    <n v="29"/>
    <x v="4"/>
    <d v="2020-02-14T00:00:00"/>
    <s v="W07-2020"/>
    <s v="Feb-2020"/>
    <s v="RFI"/>
    <s v=""/>
    <s v=""/>
    <d v="2020-02-10T00:00:00"/>
    <x v="84"/>
    <s v="Feb-2020"/>
    <d v="2020-02-14T00:00:00"/>
    <x v="93"/>
    <s v="Feb-2020"/>
    <s v="MW"/>
    <d v="2020-01-27T00:00:00"/>
    <m/>
    <s v="535756171417"/>
    <s v="6.6"/>
    <m/>
    <d v="2020-01-22T00:00:00"/>
    <m/>
    <m/>
    <d v="2020-02-13T00:00:00"/>
    <s v="W07-2020"/>
    <m/>
    <d v="2020-05-30T00:00:00"/>
    <m/>
    <x v="2"/>
    <s v="21.RFI"/>
    <x v="13"/>
    <s v="13.02.20 : actual RFI_x000a_06.02.20 : CME done/Soft RFI, proses PLN connection_x000a_30.01.19 : OG RBS Foundation, delivery material"/>
  </r>
  <r>
    <s v="TANJUNG KEMALA TANGGAMUS"/>
    <x v="12"/>
    <s v="TB"/>
    <n v="104.87714"/>
    <n v="-5.3950800000000001"/>
    <n v="50"/>
    <s v="60/180/310"/>
    <n v="2020"/>
    <x v="0"/>
    <s v="Tanjung Kemala RT.01 RW.01, Pekon Tanjung Kemala, Kec. Pugung Kab. Tanggamus, Prov. Lampung"/>
    <x v="0"/>
    <s v="SUM-LA-KOT-1037"/>
    <s v="TANJUNG KEMALA_PUGUNG"/>
    <x v="1"/>
    <x v="0"/>
    <x v="1"/>
    <s v="LAMPUNG"/>
    <s v="Lampung"/>
    <s v="KAB. TANGGAMUS"/>
    <n v="6614396"/>
    <d v="2020-01-15T00:00:00"/>
    <m/>
    <n v="40"/>
    <x v="1"/>
    <d v="2020-02-14T00:00:00"/>
    <s v="W07-2020"/>
    <s v="Feb-2020"/>
    <s v="RFI"/>
    <s v=""/>
    <s v=""/>
    <d v="2020-02-12T00:00:00"/>
    <x v="84"/>
    <s v="Feb-2020"/>
    <d v="2020-02-20T00:00:00"/>
    <x v="94"/>
    <s v="Feb-2020"/>
    <s v="MW"/>
    <d v="2020-01-27T00:00:00"/>
    <m/>
    <n v="172300745388"/>
    <n v="6.6"/>
    <m/>
    <d v="2020-01-22T00:00:00"/>
    <m/>
    <m/>
    <d v="2020-02-24T00:00:00"/>
    <s v="W09-2020"/>
    <m/>
    <d v="2020-05-15T00:00:00"/>
    <m/>
    <x v="2"/>
    <s v="21.RFI"/>
    <x v="13"/>
    <s v="24.02.20 : RFIN sent_x000a_20.02.20 : plan submit RFIN 20 feb_x000a_13.02.20 : SRFI_x000a_06.02.20 : 30.01.19 : OG RBS Foundation, delivery material"/>
  </r>
  <r>
    <s v="PARE"/>
    <x v="12"/>
    <s v="TB"/>
    <n v="112.19911"/>
    <n v="-7.7775999999999996"/>
    <n v="30"/>
    <s v="100/200/330"/>
    <n v="2020"/>
    <x v="0"/>
    <s v="Jl. Argo wayang Kamp.Taruna RT 1 RW 1 masjid Solikhin"/>
    <x v="0"/>
    <s v="JAW-JI-KDR-8104"/>
    <s v="Tarunsakti_Kediri"/>
    <x v="1"/>
    <x v="0"/>
    <x v="0"/>
    <s v="JATIM"/>
    <s v="Jawa Timur"/>
    <s v="KAB. KEDIRI"/>
    <n v="6614396"/>
    <d v="2020-01-15T00:00:00"/>
    <m/>
    <n v="38"/>
    <x v="1"/>
    <d v="2020-02-14T00:00:00"/>
    <s v="W07-2020"/>
    <s v="Feb-2020"/>
    <s v="RFI"/>
    <s v=""/>
    <s v=""/>
    <d v="2020-02-12T00:00:00"/>
    <x v="84"/>
    <s v="Feb-2020"/>
    <d v="2020-02-20T00:00:00"/>
    <x v="94"/>
    <s v="Feb-2020"/>
    <s v="FO"/>
    <d v="2020-01-27T00:00:00"/>
    <m/>
    <n v="514061312694"/>
    <n v="6.6"/>
    <m/>
    <d v="2020-01-22T00:00:00"/>
    <m/>
    <m/>
    <d v="2020-02-22T00:00:00"/>
    <s v="W08-2020"/>
    <m/>
    <m/>
    <m/>
    <x v="2"/>
    <s v="21.RFI"/>
    <x v="13"/>
    <s v="22.02.20 : RFIN sent_x000a_20.02.20 : SRFI, wait PLN connection,  di area site sedang ada pemadaman info nya 2hr, jadi PLNmenungda pasang meter nya_x000a_06.02.20 : Foundation done, wait ME material_x000a_30.01.19 : OG RBS Foundation, delivery material"/>
  </r>
  <r>
    <s v="DESA ASRAMA"/>
    <x v="12"/>
    <s v="TB"/>
    <n v="104.75523"/>
    <n v="-5.3659400000000002"/>
    <n v="50"/>
    <s v="70/170/250"/>
    <n v="2020"/>
    <x v="0"/>
    <s v="Jln. Sumberejo RT.02 RW.05, Dusun Padalarang, Desa Kalibening, Kecamatan Talang Padang, Kabupaten Tanggamus, Propinsi Lampung"/>
    <x v="0"/>
    <s v="SUM-LA-KOT-1034"/>
    <s v="KALIBENING_TALANG"/>
    <x v="1"/>
    <x v="0"/>
    <x v="1"/>
    <s v="LAMPUNG"/>
    <s v="Lampung"/>
    <s v="KAB. TANGGAMUS"/>
    <n v="6614396"/>
    <d v="2020-01-15T00:00:00"/>
    <m/>
    <n v="35"/>
    <x v="1"/>
    <d v="2020-02-14T00:00:00"/>
    <s v="W07-2020"/>
    <s v="Feb-2020"/>
    <s v="RFI"/>
    <s v=""/>
    <s v=""/>
    <d v="2020-02-12T00:00:00"/>
    <x v="84"/>
    <s v="Feb-2020"/>
    <d v="2020-02-20T00:00:00"/>
    <x v="94"/>
    <s v="Feb-2020"/>
    <s v="MW"/>
    <d v="2020-01-27T00:00:00"/>
    <m/>
    <n v="172300745370"/>
    <n v="6.6"/>
    <m/>
    <d v="2020-01-22T00:00:00"/>
    <m/>
    <m/>
    <d v="2020-02-19T00:00:00"/>
    <s v="W08-2020"/>
    <m/>
    <d v="2020-07-12T00:00:00"/>
    <m/>
    <x v="2"/>
    <s v="21.RFI"/>
    <x v="13"/>
    <s v="19.02.20 : RFIN sent_x000a_13.02.20 : SRFI_x000a_06.02.20 : Foundation done, delivery material ME_x000a_30.01.19 : OG RBS Foundation, delivery material"/>
  </r>
  <r>
    <s v="RAJA BASA"/>
    <x v="12"/>
    <s v="TB"/>
    <n v="105.22059"/>
    <n v="-5.38314"/>
    <n v="30"/>
    <s v="90/210/330"/>
    <n v="2020"/>
    <x v="0"/>
    <s v="Jl. Pramuka Gg. Mekar RT.014 LK. I, Kel. Kemiling Raya, Kec. Kemiling, Kota Bandar Lampung.Kel. LangkapuraKec. Kemiling"/>
    <x v="0"/>
    <s v="SUM-LA-BDL-1070"/>
    <s v="KEMILINGRAYATIMUR_TIMUR"/>
    <x v="1"/>
    <x v="0"/>
    <x v="1"/>
    <s v="LAMPUNG"/>
    <s v="Lampung"/>
    <s v="KOTA BANDAR LAMPUNG"/>
    <n v="6614396"/>
    <d v="2020-01-15T00:00:00"/>
    <m/>
    <n v="33"/>
    <x v="1"/>
    <d v="2020-02-14T00:00:00"/>
    <s v="W07-2020"/>
    <s v="Feb-2020"/>
    <s v="RFI"/>
    <s v=""/>
    <s v=""/>
    <d v="2020-02-12T00:00:00"/>
    <x v="84"/>
    <s v="Feb-2020"/>
    <d v="2020-02-15T00:00:00"/>
    <x v="93"/>
    <s v="Feb-2020"/>
    <s v="MW"/>
    <d v="2020-01-27T00:00:00"/>
    <m/>
    <n v="171002388007"/>
    <n v="6.6"/>
    <m/>
    <d v="2020-01-22T00:00:00"/>
    <m/>
    <m/>
    <d v="2020-02-17T00:00:00"/>
    <s v="W08-2020"/>
    <m/>
    <d v="2020-07-04T00:00:00"/>
    <m/>
    <x v="2"/>
    <s v="21.RFI"/>
    <x v="13"/>
    <s v="17.02.20 : RFI done, RFIN sent_x000a_13.02.20 : 06.02.20 : CME done/Soft RFI, OG proses PLN connection_x000a_30.01.19 : proses penyelesaian isu (LL meminta kompensasi Colo), mobilisasi team dan delivery material"/>
  </r>
  <r>
    <s v="AGUNG_JAYA2"/>
    <x v="12"/>
    <s v="TB"/>
    <n v="105.15439000000001"/>
    <n v="-4.2856800000000002"/>
    <n v="50"/>
    <s v="120/230/320"/>
    <n v="2020"/>
    <x v="0"/>
    <s v="Desa Agung Jaya RT/RW 13/13  Kec. Way Kenang Tulang Bawang"/>
    <x v="0"/>
    <s v="SUM-LA-TWG-0999"/>
    <s v="AGUNG JAYA"/>
    <x v="1"/>
    <x v="0"/>
    <x v="1"/>
    <s v="LAMPUNG"/>
    <s v="Lampung"/>
    <s v="KAB. TULANGBAWANG BA"/>
    <n v="6614396"/>
    <d v="2020-01-15T00:00:00"/>
    <m/>
    <n v="32"/>
    <x v="1"/>
    <d v="2020-02-14T00:00:00"/>
    <s v="W07-2020"/>
    <s v="Feb-2020"/>
    <s v="RFI"/>
    <s v=""/>
    <s v=""/>
    <d v="2020-02-12T00:00:00"/>
    <x v="84"/>
    <s v="Feb-2020"/>
    <d v="2020-02-15T00:00:00"/>
    <x v="93"/>
    <s v="Feb-2020"/>
    <s v="MW"/>
    <d v="2020-01-27T00:00:00"/>
    <m/>
    <n v="173400109141"/>
    <n v="6.6"/>
    <m/>
    <d v="2020-01-22T00:00:00"/>
    <m/>
    <m/>
    <d v="2020-02-16T00:00:00"/>
    <s v="W08-2020"/>
    <m/>
    <d v="2020-05-23T00:00:00"/>
    <m/>
    <x v="2"/>
    <s v="21.RFI"/>
    <x v="13"/>
    <s v="18.02.20 : Revisi STO_x000a_16.02.20 : RFIN sent_x000a_13.02.20 : SRFI_x000a_06.02.20 : Prepare material, Target Start pondasi 6 feb 2020, target mat ME On Site 6 feb 2020, BPUJL paid: done, target RFI: 10 Feb 2020_x000a_30.01.19 : OG RBS Foundation, delivery material"/>
  </r>
  <r>
    <s v="TIRTA KENCANA"/>
    <x v="12"/>
    <s v="TB"/>
    <n v="105.13258"/>
    <n v="-4.54678"/>
    <n v="50"/>
    <s v="0/150/250"/>
    <n v="2020"/>
    <x v="0"/>
    <s v="Tirta Kencana, RT.029 RW.005, Desa Tirta Kencana, Kec. Tulang Bawang Tengah, Kab. Tulang Bawang Barat, Prop. Lampung"/>
    <x v="0"/>
    <s v="SUM-LA-TWG-1001"/>
    <s v="TIRTA KENCANA_TIMUR"/>
    <x v="1"/>
    <x v="0"/>
    <x v="1"/>
    <s v="LAMPUNG"/>
    <s v="Lampung"/>
    <s v="KAB. TULANGBAWANG BA"/>
    <n v="6614396"/>
    <d v="2020-01-15T00:00:00"/>
    <m/>
    <n v="32"/>
    <x v="1"/>
    <d v="2020-02-14T00:00:00"/>
    <s v="W07-2020"/>
    <s v="Feb-2020"/>
    <s v="RFI"/>
    <s v=""/>
    <s v=""/>
    <d v="2020-02-12T00:00:00"/>
    <x v="84"/>
    <s v="Feb-2020"/>
    <d v="2020-02-15T00:00:00"/>
    <x v="93"/>
    <s v="Feb-2020"/>
    <s v="MW"/>
    <d v="2020-01-27T00:00:00"/>
    <m/>
    <n v="173400109125"/>
    <n v="6.6"/>
    <m/>
    <d v="2020-01-22T00:00:00"/>
    <m/>
    <m/>
    <d v="2020-02-16T00:00:00"/>
    <s v="W08-2020"/>
    <m/>
    <d v="2020-05-19T00:00:00"/>
    <m/>
    <x v="2"/>
    <s v="21.RFI"/>
    <x v="13"/>
    <s v="16.02.20 : RFIN sent_x000a_13.02.20 : SRFI_x000a_06.02.20 :  pondasi OG, ME On Site, Traget SRFI: 6 Feb 2020, Target RFI 11 Feb 2020, BPUJL Paid 5 feb_x000a_30.01.19 : OG RBS Foundation, delivery material"/>
  </r>
  <r>
    <s v="AMBARAWA BARAT"/>
    <x v="12"/>
    <s v="TB"/>
    <n v="104.86382999999999"/>
    <n v="-5.2955699999999997"/>
    <n v="50"/>
    <s v="80/210/340"/>
    <n v="2020"/>
    <x v="0"/>
    <s v="Sinar Pugung RT 001 RW 001, Desa Fajar Mulia, Kec Pagelaran Utara, Kab Pring Sewu, Prov. Lampungkec. Pagelaran Utara"/>
    <x v="0"/>
    <s v="SUM-LA-PRW-1058"/>
    <s v="MADARAYA"/>
    <x v="1"/>
    <x v="0"/>
    <x v="1"/>
    <s v="LAMPUNG"/>
    <s v="Lampung"/>
    <s v="KAB. PRINGSEWU"/>
    <n v="6614396"/>
    <d v="2020-01-15T00:00:00"/>
    <m/>
    <n v="28"/>
    <x v="4"/>
    <d v="2020-02-14T00:00:00"/>
    <s v="W07-2020"/>
    <s v="Feb-2020"/>
    <s v="RFI"/>
    <s v=""/>
    <s v=""/>
    <d v="2020-02-12T00:00:00"/>
    <x v="84"/>
    <s v="Feb-2020"/>
    <d v="2020-02-12T00:00:00"/>
    <x v="93"/>
    <s v="Feb-2020"/>
    <s v="MW"/>
    <d v="2020-01-27T00:00:00"/>
    <m/>
    <n v="172500956048"/>
    <n v="6.6"/>
    <m/>
    <d v="2020-01-22T00:00:00"/>
    <m/>
    <m/>
    <d v="2020-02-12T00:00:00"/>
    <s v="W07-2020"/>
    <m/>
    <d v="2020-05-21T00:00:00"/>
    <m/>
    <x v="2"/>
    <s v="21.RFI"/>
    <x v="13"/>
    <s v="12.02.20 : RFIN sent_x000a_06.02.20 : 30.01.19 : OG RBS Foundation, delivery material"/>
  </r>
  <r>
    <s v="DESABUMI RESTU"/>
    <x v="12"/>
    <s v="TB"/>
    <n v="105.63842"/>
    <n v="-5.5887700000000002"/>
    <n v="50"/>
    <s v="10/100/250"/>
    <n v="2020"/>
    <x v="0"/>
    <s v="DUSUN BUMI AGUNG, RT/RW. 006/002, DESA BUMI RESTU, KEC. PALAS, KAB. LAMPUNG SELATAN, PROPINSI LAMPUNGDESA BUMI RESTU, KECAMATAN PALASKABUPATEN LAMPUNG SELATAN, PROPINSI LAMPUNG"/>
    <x v="0"/>
    <s v="SUM-LA-KLA-1019"/>
    <s v="BUMI RESTU"/>
    <x v="1"/>
    <x v="0"/>
    <x v="1"/>
    <s v="LAMPUNG"/>
    <s v="Lampung"/>
    <s v="KAB. LAMPUNG SELATAN"/>
    <n v="6614396"/>
    <d v="2020-01-15T00:00:00"/>
    <m/>
    <n v="27"/>
    <x v="4"/>
    <d v="2020-02-14T00:00:00"/>
    <s v="W07-2020"/>
    <s v="Feb-2020"/>
    <s v="RFI"/>
    <s v=""/>
    <s v=""/>
    <d v="2020-02-12T00:00:00"/>
    <x v="84"/>
    <s v="Feb-2020"/>
    <d v="2020-02-12T00:00:00"/>
    <x v="93"/>
    <s v="Feb-2020"/>
    <s v="MW"/>
    <d v="2020-01-27T00:00:00"/>
    <m/>
    <n v="171300611655"/>
    <n v="6.6"/>
    <m/>
    <d v="2020-01-22T00:00:00"/>
    <m/>
    <m/>
    <d v="2020-02-11T00:00:00"/>
    <s v="W07-2020"/>
    <m/>
    <d v="2020-05-16T00:00:00"/>
    <m/>
    <x v="2"/>
    <s v="21.RFI"/>
    <x v="13"/>
    <s v="11.02.20 : RFIN sent_x000a_06.02.20 : Foundation done, delivery material ME_x000a_30.01.19 : OG RBS Foundation, delivery material"/>
  </r>
  <r>
    <s v="SUKA_AGUNG3"/>
    <x v="12"/>
    <s v="TB"/>
    <n v="104.88451000000001"/>
    <n v="-5.4561999999999999"/>
    <n v="50"/>
    <s v="0/90/220"/>
    <n v="2020"/>
    <x v="0"/>
    <s v="Dusun Suka Agung Induk,Desa Suka Agung Kec.Bulok, Kab.Tanggamus"/>
    <x v="0"/>
    <s v="SUM-LA-KOT-1038"/>
    <s v="SUKANEGARA_BULOK"/>
    <x v="1"/>
    <x v="0"/>
    <x v="1"/>
    <s v="LAMPUNG"/>
    <s v="Lampung"/>
    <s v="KAB. TANGGAMUS"/>
    <n v="6614396"/>
    <d v="2020-01-15T00:00:00"/>
    <m/>
    <n v="27"/>
    <x v="4"/>
    <d v="2020-02-14T00:00:00"/>
    <s v="W07-2020"/>
    <s v="Feb-2020"/>
    <s v="RFI"/>
    <s v=""/>
    <s v=""/>
    <d v="2020-02-12T00:00:00"/>
    <x v="84"/>
    <s v="Feb-2020"/>
    <d v="2020-02-12T00:00:00"/>
    <x v="93"/>
    <s v="Feb-2020"/>
    <s v="MW"/>
    <d v="2020-01-27T00:00:00"/>
    <m/>
    <n v="172400411699"/>
    <n v="6.6"/>
    <m/>
    <d v="2020-01-22T00:00:00"/>
    <m/>
    <m/>
    <d v="2020-02-11T00:00:00"/>
    <s v="W07-2020"/>
    <m/>
    <d v="2020-05-23T00:00:00"/>
    <m/>
    <x v="2"/>
    <s v="21.RFI"/>
    <x v="13"/>
    <s v="11.02.20 : RFIN sent_x000a_06.02.20 : CME done/Soft RFI, OG proses PLN connection_x000a_30.01.19 : OG RBS Foundation, delivery material"/>
  </r>
  <r>
    <s v="3G_BENDO"/>
    <x v="12"/>
    <s v="SKP"/>
    <n v="112.16352000000001"/>
    <n v="-8.0719499999999993"/>
    <n v="40"/>
    <s v="60/180/270"/>
    <n v="2020"/>
    <x v="0"/>
    <s v="Kp. Dukuh Kembangan RT. 04 RW. 09 Desa. Sumberedjo Kec. Sanan KulonKab. Blitar – Jawa Timur"/>
    <x v="0"/>
    <s v="JAW-JI-KNR-4256"/>
    <s v="SANANKULON_SUMBERJO"/>
    <x v="1"/>
    <x v="0"/>
    <x v="0"/>
    <s v="JATIM"/>
    <s v="Jawa Timur"/>
    <s v="KAB. BLITAR"/>
    <n v="6614391"/>
    <d v="2020-01-15T00:00:00"/>
    <m/>
    <n v="26"/>
    <x v="4"/>
    <d v="2020-02-14T00:00:00"/>
    <s v="W07-2020"/>
    <s v="Feb-2020"/>
    <s v="RFI"/>
    <s v=""/>
    <s v=""/>
    <d v="2020-02-12T00:00:00"/>
    <x v="84"/>
    <s v="Feb-2020"/>
    <d v="2020-02-12T00:00:00"/>
    <x v="93"/>
    <s v="Feb-2020"/>
    <s v="FO"/>
    <d v="2020-01-27T00:00:00"/>
    <m/>
    <n v="514021858765"/>
    <n v="6.6"/>
    <m/>
    <d v="2020-01-22T00:00:00"/>
    <m/>
    <m/>
    <d v="2020-02-10T00:00:00"/>
    <s v="W07-2020"/>
    <m/>
    <m/>
    <m/>
    <x v="2"/>
    <s v="21.RFI"/>
    <x v="13"/>
    <s v="06.02.20 : aktual RFI, collecting document RFIN_x000a_30.01.19 : OG RBS Foundation, delivery material"/>
  </r>
  <r>
    <s v="PTPN VII"/>
    <x v="12"/>
    <s v="SMI"/>
    <n v="104.151"/>
    <n v="-2.8508900000000001"/>
    <n v="40"/>
    <s v="70/170/240"/>
    <n v="2020"/>
    <x v="0"/>
    <s v="Kampung Simpang Gardu Kecamatan Lais Kabupaten Musi Banyuasin Sumatera Selatan"/>
    <x v="0"/>
    <s v="SUM-SS-PKB-1221"/>
    <s v="TALANG JAYA INDAH"/>
    <x v="1"/>
    <x v="0"/>
    <x v="1"/>
    <s v="SUMBAGSEL"/>
    <s v="Sumatera Selatan"/>
    <s v="KAB. BANYU ASIN"/>
    <n v="6614394"/>
    <d v="2020-01-15T00:00:00"/>
    <m/>
    <n v="66"/>
    <x v="2"/>
    <d v="2020-02-14T00:00:00"/>
    <s v="W07-2020"/>
    <s v="Feb-2020"/>
    <s v="RFI"/>
    <s v=""/>
    <s v=""/>
    <d v="2020-02-13T00:00:00"/>
    <x v="84"/>
    <s v="Feb-2020"/>
    <d v="2020-03-16T00:00:00"/>
    <x v="89"/>
    <s v="Mar-2020"/>
    <s v="MW"/>
    <d v="2020-01-27T00:00:00"/>
    <m/>
    <n v="142300785683"/>
    <n v="6.6"/>
    <m/>
    <d v="2020-01-22T00:00:00"/>
    <m/>
    <m/>
    <d v="2020-03-21T00:00:00"/>
    <s v="W12-2020"/>
    <m/>
    <d v="2020-07-31T00:00:00"/>
    <m/>
    <x v="2"/>
    <s v="21.RFI"/>
    <x v="13"/>
    <s v="21.03.20 : RFIN sent_x000a_19.03.20 : actual RFI, collecting RFIN doc, plan email RFIN today_x000a_11.03.20 : plan rfi Senin 16 mar  20_x000a_20.02.20 : pondasi done, wait material on site_x000a_13.02.20 : 06.02.20 : 30.01.19 : OG RBS Foundation, delivery material"/>
  </r>
  <r>
    <s v="PERMATARANCAEKEK_CCLKBSC"/>
    <x v="12"/>
    <s v="SKP"/>
    <n v="107.82371999999999"/>
    <n v="-6.96631"/>
    <n v="30"/>
    <s v="60/230/310"/>
    <n v="2020"/>
    <x v="0"/>
    <s v="JL Raya Cicalengka _ Garut RT 004 Rw 003 Kel/ Desa Sindang Pakuon Kec Cimanggung  Prov. Jawa BaratKel/ Desa Sindang Pakuon Kec Cimanggung  "/>
    <x v="0"/>
    <s v="JAW-JB-SMD-3927"/>
    <s v="SINDANGPAKUON"/>
    <x v="1"/>
    <x v="0"/>
    <x v="2"/>
    <s v="JABAR"/>
    <s v="Jawa Barat"/>
    <s v="KAB. SUMEDANG"/>
    <n v="6614391"/>
    <d v="2020-01-15T00:00:00"/>
    <m/>
    <n v="42"/>
    <x v="1"/>
    <d v="2020-02-14T00:00:00"/>
    <s v="W07-2020"/>
    <s v="Feb-2020"/>
    <s v="RFI"/>
    <s v=""/>
    <s v=""/>
    <d v="2020-02-13T00:00:00"/>
    <x v="84"/>
    <s v="Feb-2020"/>
    <d v="2020-02-28T00:00:00"/>
    <x v="95"/>
    <s v="Feb-2020"/>
    <s v="FO (Change to MW as temp solution)"/>
    <d v="2020-01-27T00:00:00"/>
    <m/>
    <s v="535171982260"/>
    <s v="6.6"/>
    <m/>
    <d v="2020-01-22T00:00:00"/>
    <m/>
    <m/>
    <d v="2020-02-26T00:00:00"/>
    <s v="W09-2020"/>
    <m/>
    <m/>
    <m/>
    <x v="2"/>
    <s v="21.RFI"/>
    <x v="13"/>
    <s v="26.02.20 : RFIN sent_x000a_25.02.20 : RFI actual_x000a_20.02.20 : 17.02.20 : PLan Konek PLN besok 18 feb_x000a_13.02.20 : ME on going_x000a_06.02.20 : Pondasi OG, Tray onsite 11/02, Mounting onsite 11/02, ME &amp; Panel On proses_x000a_30.01.19 : pemintaan kompensasi colo oleh LL, delivery material"/>
  </r>
  <r>
    <s v="DESA GEBANG"/>
    <x v="12"/>
    <s v="TB"/>
    <n v="105.23667"/>
    <n v="-5.5554699999999997"/>
    <n v="50"/>
    <s v="90/240/310"/>
    <n v="2020"/>
    <x v="0"/>
    <s v="Gebang Hilir, Desa Gebang, Kec. Padang Cermin, Kab. Pesawaran, Lampung."/>
    <x v="0"/>
    <s v="SUM-LA-GDT-1051"/>
    <s v="SIDODADI_TELUK PANDAN"/>
    <x v="1"/>
    <x v="0"/>
    <x v="1"/>
    <s v="LAMPUNG"/>
    <s v="Lampung"/>
    <s v="KAB. PESAWARAN"/>
    <n v="6614396"/>
    <d v="2020-01-15T00:00:00"/>
    <m/>
    <n v="32"/>
    <x v="1"/>
    <d v="2020-02-14T00:00:00"/>
    <s v="W07-2020"/>
    <s v="Feb-2020"/>
    <s v="RFI"/>
    <s v=""/>
    <s v=""/>
    <d v="2020-02-13T00:00:00"/>
    <x v="84"/>
    <s v="Feb-2020"/>
    <d v="2020-02-15T00:00:00"/>
    <x v="93"/>
    <s v="Feb-2020"/>
    <s v="MW"/>
    <d v="2020-01-27T00:00:00"/>
    <m/>
    <n v="171802680904"/>
    <n v="6.6"/>
    <m/>
    <d v="2020-01-22T00:00:00"/>
    <m/>
    <m/>
    <d v="2020-02-16T00:00:00"/>
    <s v="W08-2020"/>
    <m/>
    <d v="2020-07-06T00:00:00"/>
    <m/>
    <x v="2"/>
    <s v="21.RFI"/>
    <x v="13"/>
    <s v="16.02.20 : RFIN sent_x000a_13.02.20 : 06.02.20 : CME done/Soft RFI, OG proses PLN connection_x000a_30.01.19 : Mobilisasi team, delivery material"/>
  </r>
  <r>
    <s v="JEMBAT BATU-2"/>
    <x v="12"/>
    <s v="TB"/>
    <n v="105.17024000000001"/>
    <n v="-5.6538599999999999"/>
    <n v="50"/>
    <s v="50/235/350"/>
    <n v="2020"/>
    <x v="0"/>
    <s v="Desa Sanggi Tajur RT.06/00, Kec. Punduh Pidada, Kab. Pesawaran, Lampung."/>
    <x v="0"/>
    <s v="SUM-LA-GDT-1052"/>
    <s v="SUKAJAYA PUNDUH"/>
    <x v="1"/>
    <x v="0"/>
    <x v="1"/>
    <s v="LAMPUNG"/>
    <s v="Lampung"/>
    <s v="KAB. PESAWARAN"/>
    <n v="6614396"/>
    <d v="2020-01-15T00:00:00"/>
    <m/>
    <n v="32"/>
    <x v="1"/>
    <d v="2020-02-14T00:00:00"/>
    <s v="W07-2020"/>
    <s v="Feb-2020"/>
    <s v="RFI"/>
    <s v=""/>
    <s v=""/>
    <d v="2020-02-13T00:00:00"/>
    <x v="84"/>
    <s v="Feb-2020"/>
    <d v="2020-02-15T00:00:00"/>
    <x v="93"/>
    <s v="Feb-2020"/>
    <s v="MW"/>
    <d v="2020-01-27T00:00:00"/>
    <m/>
    <n v="171802681119"/>
    <n v="6.6"/>
    <m/>
    <d v="2020-01-22T00:00:00"/>
    <m/>
    <m/>
    <d v="2020-02-16T00:00:00"/>
    <s v="W08-2020"/>
    <m/>
    <d v="2020-05-20T00:00:00"/>
    <m/>
    <x v="2"/>
    <s v="21.RFI"/>
    <x v="13"/>
    <s v="16.02.20 : RFIN sent_x000a_13.02.20 : 06.02.20 : CME done/Soft RFI, OG proses PLN connection_x000a_30.01.19 : Mobilisasi team, delivery material"/>
  </r>
  <r>
    <s v="WAY URANG_LAMPUNG"/>
    <x v="12"/>
    <s v="TB"/>
    <n v="105.11217000000001"/>
    <n v="-5.6053499999999996"/>
    <n v="50"/>
    <s v="90/180/270"/>
    <n v="2020"/>
    <x v="0"/>
    <s v="Way Urang, RT 001 RW 001, Desa Way Urang, Kec. Padang Cermin, Pesawaran, Lampung"/>
    <x v="0"/>
    <s v="SUM-LA-GDT-1046"/>
    <s v="WAY URANG_PADANG CERMIN"/>
    <x v="1"/>
    <x v="0"/>
    <x v="1"/>
    <s v="LAMPUNG"/>
    <s v="Lampung"/>
    <s v="KAB. PESAWARAN"/>
    <n v="6614396"/>
    <d v="2020-01-15T00:00:00"/>
    <m/>
    <n v="32"/>
    <x v="1"/>
    <d v="2020-02-14T00:00:00"/>
    <s v="W07-2020"/>
    <s v="Feb-2020"/>
    <s v="RFI"/>
    <s v=""/>
    <s v=""/>
    <d v="2020-02-13T00:00:00"/>
    <x v="84"/>
    <s v="Feb-2020"/>
    <d v="2020-02-15T00:00:00"/>
    <x v="93"/>
    <s v="Feb-2020"/>
    <s v="MW"/>
    <d v="2020-01-27T00:00:00"/>
    <m/>
    <n v="171802680912"/>
    <n v="6.6"/>
    <m/>
    <d v="2020-01-22T00:00:00"/>
    <m/>
    <m/>
    <d v="2020-02-16T00:00:00"/>
    <s v="W08-2020"/>
    <m/>
    <d v="2020-05-19T00:00:00"/>
    <m/>
    <x v="2"/>
    <s v="21.RFI"/>
    <x v="13"/>
    <s v="16.02.20 : RFIN sent_x000a_13.02.20 : SRFI_x000a_06.02.20 : 30.01.19 : OG RBS Foundation, delivery material"/>
  </r>
  <r>
    <s v="PAGAR AGUNG"/>
    <x v="12"/>
    <s v="TB"/>
    <n v="104.18371"/>
    <n v="-3.5521699999999998"/>
    <n v="50"/>
    <s v="10/100/260"/>
    <n v="2020"/>
    <x v="0"/>
    <s v="Dusun I, Desa Pagar Agung, Kec. Rambang, Kab. Muara Enim, Sumatera Selatan"/>
    <x v="0"/>
    <s v="SUM-SS-MRE-1188"/>
    <s v="PAGAR AGUNG_RAMBANG"/>
    <x v="1"/>
    <x v="0"/>
    <x v="1"/>
    <s v="SUMBAGSEL"/>
    <s v="Sumatera Selatan"/>
    <s v="KAB. MUARA ENIM"/>
    <n v="6614396"/>
    <d v="2020-01-15T00:00:00"/>
    <m/>
    <n v="27"/>
    <x v="4"/>
    <d v="2020-02-14T00:00:00"/>
    <s v="W07-2020"/>
    <s v="Feb-2020"/>
    <s v="RFI"/>
    <s v=""/>
    <s v=""/>
    <d v="2020-02-13T00:00:00"/>
    <x v="84"/>
    <s v="Feb-2020"/>
    <d v="2020-02-13T00:00:00"/>
    <x v="93"/>
    <s v="Feb-2020"/>
    <s v="MW"/>
    <d v="2020-01-27T00:00:00"/>
    <m/>
    <n v="149200060451"/>
    <n v="6.6"/>
    <m/>
    <d v="2020-01-22T00:00:00"/>
    <m/>
    <m/>
    <d v="2020-02-11T00:00:00"/>
    <s v="W07-2020"/>
    <m/>
    <d v="2020-06-09T00:00:00"/>
    <m/>
    <x v="2"/>
    <s v="21.RFI"/>
    <x v="13"/>
    <s v="11.02.20 : RFIN sent_x000a_06.02.20 : 30.01.19 : OG RBS Foundation, delivery material_x000a_"/>
  </r>
  <r>
    <s v="FAJAR MULYA"/>
    <x v="12"/>
    <s v="TB"/>
    <n v="104.9379"/>
    <n v="-5.4547999999999996"/>
    <n v="50"/>
    <s v="30/110/280"/>
    <n v="2020"/>
    <x v="0"/>
    <s v="Wargo Mulyo, RT.001 RW.004, Desa Wargo Mulyo, Kec. Pardasuka, Kab. Pringsewu, Prop. Lampung."/>
    <x v="0"/>
    <s v="SUM-LA-PRW-1054"/>
    <s v="WARGA MULYO"/>
    <x v="1"/>
    <x v="0"/>
    <x v="1"/>
    <s v="LAMPUNG"/>
    <s v="Lampung"/>
    <s v="KAB. PRINGSEWU"/>
    <n v="6614396"/>
    <d v="2020-01-15T00:00:00"/>
    <m/>
    <n v="27"/>
    <x v="4"/>
    <d v="2020-02-14T00:00:00"/>
    <s v="W07-2020"/>
    <s v="Feb-2020"/>
    <s v="RFI"/>
    <s v=""/>
    <s v=""/>
    <d v="2020-02-13T00:00:00"/>
    <x v="84"/>
    <s v="Feb-2020"/>
    <d v="2020-02-13T00:00:00"/>
    <x v="93"/>
    <s v="Feb-2020"/>
    <s v="MW"/>
    <d v="2020-01-27T00:00:00"/>
    <m/>
    <n v="172400411703"/>
    <n v="6.6"/>
    <m/>
    <d v="2020-01-22T00:00:00"/>
    <m/>
    <m/>
    <d v="2020-02-11T00:00:00"/>
    <s v="W07-2020"/>
    <m/>
    <d v="2020-07-03T00:00:00"/>
    <m/>
    <x v="2"/>
    <s v="21.RFI"/>
    <x v="13"/>
    <s v="11.02.20 : RFIN sent_x000a_06.02.20 : OG ME installation_x000a_30.01.19 : Mobilisasi team, delivery material"/>
  </r>
  <r>
    <s v="CIKOPO"/>
    <x v="12"/>
    <s v="TB"/>
    <n v="107.48862"/>
    <n v="-6.4279900000000003"/>
    <n v="40"/>
    <s v="90/210/330"/>
    <n v="2020"/>
    <x v="0"/>
    <s v="KP. CIKOPO RT 10 RW04 DESA CIKOPO BUNGURSARI KEC.PURWAKARTA KAB. PURWAKARTA"/>
    <x v="0"/>
    <s v="JAW-JB-PWK-3740"/>
    <s v="CIKOPO_BUNGURSARI"/>
    <x v="1"/>
    <x v="0"/>
    <x v="2"/>
    <s v="JABAR"/>
    <s v="Jawa Barat"/>
    <s v="KAB. PURWAKARTA"/>
    <n v="6614396"/>
    <d v="2020-01-15T00:00:00"/>
    <m/>
    <n v="26"/>
    <x v="4"/>
    <d v="2020-02-14T00:00:00"/>
    <s v="W07-2020"/>
    <s v="Feb-2020"/>
    <s v="RFI"/>
    <s v=""/>
    <s v=""/>
    <d v="2020-02-13T00:00:00"/>
    <x v="84"/>
    <s v="Feb-2020"/>
    <d v="2020-02-13T00:00:00"/>
    <x v="93"/>
    <s v="Feb-2020"/>
    <s v="MW"/>
    <d v="2020-01-27T00:00:00"/>
    <m/>
    <s v="534443744273"/>
    <s v="6.6"/>
    <m/>
    <d v="2020-01-22T00:00:00"/>
    <m/>
    <m/>
    <d v="2020-02-10T00:00:00"/>
    <s v="W07-2020"/>
    <m/>
    <m/>
    <m/>
    <x v="2"/>
    <s v="21.RFI"/>
    <x v="13"/>
    <s v="10.02.20 : RFIN sent_x000a_06.02.20 :  RFI aktual, RFIN &amp; Sistem NY, collecting RFI doc_x000a_30.01.19 : comcase permintaan biaya kordinasi dengan LSM yang tinggi, pekerjaan stop, OG proses negosiasi"/>
  </r>
  <r>
    <s v="KEBAN LAHAT EX PASAR SELUMA-1"/>
    <x v="12"/>
    <s v="SKP"/>
    <n v="103.57396"/>
    <n v="-3.7324899999999999"/>
    <n v="50"/>
    <s v="80/190/280"/>
    <n v="2020"/>
    <x v="0"/>
    <s v="Jl.PTP Kebun Senabing Kampung Dua Desa Keban Kecamatan Lahat Kabupaten Lahat Sumsel"/>
    <x v="0"/>
    <s v="SUM-SS-LHT-1216"/>
    <s v="KEBAN"/>
    <x v="1"/>
    <x v="0"/>
    <x v="1"/>
    <s v="SUMBAGSEL"/>
    <s v="Sumatera Selatan"/>
    <s v="KAB. LAHAT"/>
    <n v="6614391"/>
    <d v="2020-01-15T00:00:00"/>
    <m/>
    <n v="26"/>
    <x v="4"/>
    <d v="2020-02-14T00:00:00"/>
    <s v="W07-2020"/>
    <s v="Feb-2020"/>
    <s v="RFI"/>
    <s v=""/>
    <s v=""/>
    <d v="2020-02-13T00:00:00"/>
    <x v="84"/>
    <s v="Feb-2020"/>
    <d v="2020-02-13T00:00:00"/>
    <x v="93"/>
    <s v="Feb-2020"/>
    <s v="MW"/>
    <d v="2020-01-27T00:00:00"/>
    <m/>
    <n v="147000687284"/>
    <n v="6.6"/>
    <m/>
    <d v="2020-01-22T00:00:00"/>
    <m/>
    <m/>
    <d v="2020-02-10T00:00:00"/>
    <s v="W07-2020"/>
    <m/>
    <d v="2020-08-16T00:00:00"/>
    <m/>
    <x v="2"/>
    <s v="21.RFI"/>
    <x v="13"/>
    <s v="10.02.20 : RFIN done_x000a_06.02.20 : CME done/Soft RFI, OG proses PLN connection, target Connect PLN: 7 feb 2020_x000a_30.01.19 : OG RBS Foundation, delivery material_x000a_29.01.19 : Mobilisasi team, delivery material, plan start CME 31 Jan"/>
  </r>
  <r>
    <s v="Tanjungsari-Marco"/>
    <x v="12"/>
    <s v="SKP"/>
    <n v="107.80463"/>
    <n v="-6.9025800000000004"/>
    <n v="30"/>
    <s v="90/210/330"/>
    <n v="2020"/>
    <x v="0"/>
    <s v="Kp Babakan situ Rt03 Rw06 Kel Tanjung sari kec Tanjung sari kab sumedang"/>
    <x v="0"/>
    <s v="JAW-JB-SMD-3738"/>
    <s v="TANJUNGSARI_Kenanga"/>
    <x v="1"/>
    <x v="0"/>
    <x v="2"/>
    <s v="JABAR"/>
    <s v="Jawa Barat"/>
    <s v="KAB. SUMEDANG"/>
    <n v="6614391"/>
    <d v="2020-01-15T00:00:00"/>
    <m/>
    <n v="40"/>
    <x v="1"/>
    <d v="2020-02-14T00:00:00"/>
    <s v="W07-2020"/>
    <s v="Feb-2020"/>
    <s v="RFI"/>
    <s v=""/>
    <s v=""/>
    <d v="2020-02-14T00:00:00"/>
    <x v="84"/>
    <s v="Feb-2020"/>
    <d v="2020-02-28T00:00:00"/>
    <x v="95"/>
    <s v="Feb-2020"/>
    <s v="FO (Change to MW as temp solution)"/>
    <d v="2020-01-27T00:00:00"/>
    <m/>
    <s v="535171982789"/>
    <s v="6.6"/>
    <m/>
    <d v="2020-01-22T00:00:00"/>
    <m/>
    <m/>
    <d v="2020-02-24T00:00:00"/>
    <s v="W09-2020"/>
    <m/>
    <m/>
    <m/>
    <x v="2"/>
    <s v="21.RFI"/>
    <x v="13"/>
    <s v="24.02.20 : RFIN sent_x000a_20.02.20 : OG ME installation_x000a_17.02.20 : Material ME+tray+grounding+mounting onsite 18/02, BPUL plan bayar 18/02_x000a_13.02.20 : isu close,plan bowplank+pondasi BTS 14/02_x000a_07.02.20 - 06.02.20 : Comcase (LL minta kompensasi tinggi 5jt,)_x000a_30.01.19 : OG RBS Foundation, delivery material"/>
  </r>
  <r>
    <s v="DIANPERMAI-MARGAHAYU"/>
    <x v="12"/>
    <s v="SKP"/>
    <n v="107.5682"/>
    <n v="-6.9452199999999999"/>
    <n v="30"/>
    <s v="0/120/240"/>
    <n v="2020"/>
    <x v="0"/>
    <s v="Jalan terusan Holis rt 1 rw 10 Kel Margahayu Utara Kec Babakan CiparayKec Babakan Ciparaykota bandung"/>
    <x v="0"/>
    <s v="JAW-JB-BDG-3648"/>
    <s v="MARGAHAYU UTARA"/>
    <x v="1"/>
    <x v="0"/>
    <x v="2"/>
    <s v="JABAR"/>
    <s v="Jawa Barat"/>
    <s v="KOTA BANDUNG"/>
    <n v="6614391"/>
    <d v="2020-01-15T00:00:00"/>
    <m/>
    <n v="112"/>
    <x v="3"/>
    <d v="2020-02-14T00:00:00"/>
    <s v="W07-2020"/>
    <s v="Feb-2020"/>
    <d v="2020-04-11T00:00:00"/>
    <s v="W15-2020"/>
    <s v="Apr-2020"/>
    <d v="2020-02-21T00:00:00"/>
    <x v="86"/>
    <s v="Feb-2020"/>
    <d v="2020-05-06T00:00:00"/>
    <x v="84"/>
    <s v="May-2020"/>
    <s v="MW"/>
    <s v="22 Apr 20_x000a_27 jan 20"/>
    <m/>
    <s v="535756178327"/>
    <s v="6.6"/>
    <m/>
    <d v="2020-01-22T00:00:00"/>
    <m/>
    <d v="2020-04-09T00:00:00"/>
    <d v="2020-05-06T00:00:00"/>
    <s v="W19-2020"/>
    <m/>
    <d v="2020-06-15T00:00:00"/>
    <m/>
    <x v="2"/>
    <s v="21.RFI"/>
    <x v="13"/>
    <s v="06.05.20 : RFIN sent _x000a_22.04.20 : email konfirmasi RFI/request PLN Connection dari XL (Pak Bayu), request SK PLN ke XL, plan RFI 6 may 20_x000a_09.04.20 : SOFT RFIN sent_x000a_02.04.20 : stacking installation, plan SRFI 11 apr_x000a_25.03.20 : on going pondasi stacking, plan on site material stacking 27 Mar, plan RFI 7 Apr_x000a_19.03.20 : on going pabrikasi 10 hari start kemarin, plan on site 30 mar, plan RFI 7 apr_x000a_20.02.20 : need stacking baseframe, material ready w2 Maret, plan RFI mundur 20 Mar 20_x000a_07.02.20 - 06.02.20 : layout issue_x000a_05.02.20 : aktual lebar space hanya 0.8m, tidak mecukupi requirement pondasi XL lebar 1 m, pondasi hold_x000a_30.01.19 : OG RBS Foundation, delivery material"/>
  </r>
  <r>
    <s v="HTLTLGSARI-KPCIKADO"/>
    <x v="12"/>
    <s v="TB"/>
    <n v="107.59763"/>
    <n v="-6.8551299999999999"/>
    <n v="25"/>
    <s v="90/210/330"/>
    <n v="2020"/>
    <x v="0"/>
    <s v="Cidadap Girang RT 01 RW05 Kelurahan Ledeng Kecamatan Cidadap Kota Bandung"/>
    <x v="0"/>
    <s v="JAW-JB-BDG-3645"/>
    <s v="LEDENG_CIDADAP"/>
    <x v="1"/>
    <x v="0"/>
    <x v="2"/>
    <s v="JABAR"/>
    <s v="Jawa Barat"/>
    <s v="KOTA BANDUNG"/>
    <n v="6614396"/>
    <d v="2020-01-15T00:00:00"/>
    <m/>
    <n v="42"/>
    <x v="1"/>
    <d v="2020-02-14T00:00:00"/>
    <s v="W07-2020"/>
    <s v="Feb-2020"/>
    <s v="RFI"/>
    <s v=""/>
    <s v=""/>
    <d v="2020-02-21T00:00:00"/>
    <x v="86"/>
    <s v="Feb-2020"/>
    <d v="2020-02-25T00:00:00"/>
    <x v="95"/>
    <s v="Feb-2020"/>
    <s v="MW"/>
    <d v="2020-01-27T00:00:00"/>
    <m/>
    <s v="535596850412"/>
    <s v="6.6"/>
    <m/>
    <d v="2020-01-22T00:00:00"/>
    <m/>
    <m/>
    <d v="2020-02-26T00:00:00"/>
    <s v="W09-2020"/>
    <m/>
    <d v="2020-06-30T00:00:00"/>
    <m/>
    <x v="2"/>
    <s v="21.RFI"/>
    <x v="13"/>
    <s v="26.02.20 : RFIN sent_x000a_25.02.20 : RFI actual_x000a_20.02.20 : need check RFI status_x000a_17.02.20 : plan connect PLN 18 Feb_x000a_14.02.20 : ME on going_x000a_13.02.20 : comcase clear, pondasi done_x000a_07.02.20 - 06.02.20 : Comcase, LL tidak memberikan izin ada colo baru, isu design klem_x000a_30.01.19 : OG RBS Foundation, delivery material"/>
  </r>
  <r>
    <s v="PERMANENISASIDSTIMBANG"/>
    <x v="12"/>
    <s v="TB"/>
    <n v="108.51291500000001"/>
    <n v="-6.878565"/>
    <n v="40"/>
    <s v="0/100/210"/>
    <n v="2020"/>
    <x v="0"/>
    <s v="Dusun I RT2 RW1 Desa Timbangan Kec Cigandamekar Kab Kuningan."/>
    <x v="0"/>
    <s v="JAW-JB-KNG-3866"/>
    <s v="TIMBANG"/>
    <x v="1"/>
    <x v="0"/>
    <x v="2"/>
    <s v="JABAR"/>
    <s v="Jawa Barat"/>
    <s v="KAB. KUNINGAN"/>
    <n v="6614396"/>
    <d v="2020-01-15T00:00:00"/>
    <m/>
    <n v="42"/>
    <x v="1"/>
    <d v="2020-02-14T00:00:00"/>
    <s v="W07-2020"/>
    <s v="Feb-2020"/>
    <s v="RFI"/>
    <s v=""/>
    <s v=""/>
    <d v="2020-02-21T00:00:00"/>
    <x v="86"/>
    <s v="Feb-2020"/>
    <d v="2020-02-21T00:00:00"/>
    <x v="94"/>
    <s v="Feb-2020"/>
    <s v="MW"/>
    <d v="2020-01-27T00:00:00"/>
    <m/>
    <s v="533711125273"/>
    <s v="6.6"/>
    <m/>
    <d v="2020-01-22T00:00:00"/>
    <m/>
    <m/>
    <d v="2020-02-26T00:00:00"/>
    <s v="W09-2020"/>
    <m/>
    <d v="2020-09-03T00:00:00"/>
    <m/>
    <x v="2"/>
    <s v="21.RFI"/>
    <x v="13"/>
    <s v="26.02.20 : RFIN sent_x000a_20.02.20 : 19.02.20 : RFI actual, plan RFIN 20 Feb_x000a_13.02.20 : comcase close, plan start CME 15 feb_x000a_07.02.20 : Comcase_x000a_30.01.19 : OG RBS Foundation, delivery material"/>
  </r>
  <r>
    <s v="PASAR WANGISAGARA"/>
    <x v="12"/>
    <s v="TB"/>
    <n v="107.73922"/>
    <n v="-7.0801600000000002"/>
    <n v="30"/>
    <s v="0/120/240"/>
    <n v="2020"/>
    <x v="0"/>
    <s v="Kp. Bojong Koneng RT/RW 02/06, Kel. Wangisagara, Kec. Majalaya, Kab. Bandung"/>
    <x v="0"/>
    <s v="JAW-JB-SOR-3657"/>
    <s v="WANGISAGARA_SELATAN"/>
    <x v="1"/>
    <x v="0"/>
    <x v="2"/>
    <s v="JABAR"/>
    <s v="Jawa Barat"/>
    <s v="KAB. BANDUNG"/>
    <n v="6614396"/>
    <d v="2020-01-15T00:00:00"/>
    <m/>
    <n v="173"/>
    <x v="0"/>
    <d v="2020-02-14T00:00:00"/>
    <s v="W07-2020"/>
    <s v="Feb-2020"/>
    <d v="2020-03-12T00:00:00"/>
    <s v="W11-2020"/>
    <s v="Mar-2020"/>
    <d v="2020-06-13T00:00:00"/>
    <x v="77"/>
    <s v="Jun-2020"/>
    <d v="2020-07-15T00:00:00"/>
    <x v="79"/>
    <s v="Jul-2020"/>
    <s v="MW"/>
    <s v="20-May-20_x000a_18-May-20"/>
    <m/>
    <s v="535312221665"/>
    <s v="6.6"/>
    <m/>
    <d v="2020-01-22T00:00:00"/>
    <m/>
    <d v="2020-03-12T00:00:00"/>
    <d v="2020-07-06T00:00:00"/>
    <s v="W28-2020"/>
    <m/>
    <d v="2020-09-14T00:00:00"/>
    <m/>
    <x v="2"/>
    <s v="21.RFI"/>
    <x v="13"/>
    <s v="13.07.20 : 09.07.20 : 06.07.20 : RFIN sent_x000a_03.07.20 : actual RFI connect Multiguna, collecting doc RFIN_x000a_02.07.20 : revisi plan connect PLN 15 juli, karena isu KWH meter masih kosong_x000a_29.06.20 : 22.06.20 : 16.06.20 : isu stock KWH meter, sedang di usahakan connect dengan revisi plan RFI akhir minggu ini 19-20 Jun ini_x000a_28.05.20 : 14.05.20 : 12.03.20 : Email SRFIN sent_x000a_11.03.20 : SRFI, collecting doc SRFI-N_x000a_20.02.20 : wait kekurangan material ME dan og pln connection_x000a_13.02.20 : SRFI (use existing CME ex XL)_x000a_06.02.20 : CME done/Soft RFI, proses PLN connection_x000a_30.01.19 : OG RBS Foundation, delivery material"/>
  </r>
  <r>
    <s v="CIGANITRI-STO CIJAURA"/>
    <x v="12"/>
    <s v="MSI"/>
    <n v="107.65646"/>
    <n v="-6.96821"/>
    <n v="30"/>
    <s v="100/210/330"/>
    <n v="2020"/>
    <x v="0"/>
    <s v="Jl. Ciganitri mukti, Kel. Cipagalo, Kec.Bojongsoang, Kab.Bandung, Jawa barat"/>
    <x v="0"/>
    <s v="JAW-JB-SOR-3654"/>
    <s v="CIPAGALO"/>
    <x v="1"/>
    <x v="0"/>
    <x v="2"/>
    <s v="JABAR"/>
    <s v="Jawa Barat"/>
    <s v="KAB. BANDUNG"/>
    <n v="6614387"/>
    <d v="2020-01-15T00:00:00"/>
    <m/>
    <n v="145"/>
    <x v="5"/>
    <d v="2020-02-14T00:00:00"/>
    <s v="W07-2020"/>
    <s v="Feb-2020"/>
    <d v="2020-03-12T00:00:00"/>
    <s v="W11-2020"/>
    <s v="Mar-2020"/>
    <d v="2020-06-13T00:00:00"/>
    <x v="77"/>
    <s v="Jun-2020"/>
    <d v="2020-06-13T00:00:00"/>
    <x v="82"/>
    <s v="Jun-2020"/>
    <s v="MW"/>
    <s v="20-May-20_x000a_18-May-20"/>
    <m/>
    <s v="535679748049"/>
    <s v="6.6"/>
    <m/>
    <d v="2020-01-22T00:00:00"/>
    <m/>
    <d v="2020-03-12T00:00:00"/>
    <d v="2020-06-08T00:00:00"/>
    <s v="W24-2020"/>
    <m/>
    <d v="2020-07-21T00:00:00"/>
    <m/>
    <x v="2"/>
    <s v="21.RFI"/>
    <x v="13"/>
    <s v="08.06.20 : RFIN sent _x000a_28.05.20 : 14.05.20 : 12.03.20 : Email SRFIN sent_x000a_11.03.20 : plan SRFIN senin 16 Mar_x000a_20.02.20 : wait kekurangan material ME, plan RFI mundur 28 Mar 20_x000a_13.02.20 : ME OG (use existing CME ex XL)_x000a_06.02.20 : 30.01.19 : OG RBS Foundation, delivery material"/>
  </r>
  <r>
    <s v="COBLONG - JL. IMAM BONJOL ( BTS HOTEL ) / CIPAKUMJLY-PADAMUKTI"/>
    <x v="12"/>
    <s v="SKP"/>
    <n v="107.76888"/>
    <n v="-7.0241800000000003"/>
    <n v="30"/>
    <s v="10/120/190"/>
    <n v="2020"/>
    <x v="0"/>
    <s v="Jln. Raya Panyadap RT.02 RW.03, Ds.Panyadap, Kec. Solokan Jeruk, Kab . Bandung"/>
    <x v="0"/>
    <s v="JAW-JB-SOR-3687"/>
    <s v="PANYADAP"/>
    <x v="1"/>
    <x v="0"/>
    <x v="2"/>
    <s v="JABAR"/>
    <s v="Jawa Barat"/>
    <s v="KAB. BANDUNG"/>
    <n v="6614391"/>
    <d v="2020-01-15T00:00:00"/>
    <m/>
    <n v="145"/>
    <x v="5"/>
    <d v="2020-02-14T00:00:00"/>
    <s v="W07-2020"/>
    <s v="Feb-2020"/>
    <d v="2020-04-03T00:00:00"/>
    <s v="W14-2020"/>
    <s v="Apr-2020"/>
    <d v="2020-06-13T00:00:00"/>
    <x v="77"/>
    <s v="Jun-2020"/>
    <d v="2020-06-13T00:00:00"/>
    <x v="82"/>
    <s v="Jun-2020"/>
    <s v="MW"/>
    <s v="20-May-20_x000a_18-May-20"/>
    <m/>
    <s v="535312218152"/>
    <s v="6.6"/>
    <m/>
    <d v="2020-01-22T00:00:00"/>
    <m/>
    <d v="2020-04-29T00:00:00"/>
    <d v="2020-06-08T00:00:00"/>
    <s v="W24-2020"/>
    <m/>
    <d v="2020-07-19T00:00:00"/>
    <m/>
    <x v="2"/>
    <s v="21.RFI"/>
    <x v="13"/>
    <s v="08.06.20 : email RFIN sent_x000a_03.06.20 : actual RFI, PLN connect 3 jun 20_x000a_28.05.20 : 14.05.20 : 29.04.20 : email SRFI-N sent_x000a_11.03.20 : comcase_x000a_20.02.20 : plan solved end of Feb, potensi RFI mundur W1 mar (7 mar 20)_x000a_13.02.20 : OG penyelesaian isu, _x000a_07.02.20 - 06.02.20 : Comcase, warga dan PJS demo minta sosialisasi colo dan ormas minta unang koordinasi_x000a_30.01.19 : OG RBS Foundation, delivery material"/>
  </r>
  <r>
    <s v="PROTEL BAROS"/>
    <x v="12"/>
    <s v="TB"/>
    <n v="107.54464"/>
    <n v="-6.8930300000000004"/>
    <n v="30"/>
    <s v="50/210/340"/>
    <n v="2020"/>
    <x v="0"/>
    <s v="Komplek Pusdikom Kota Cimahi"/>
    <x v="0"/>
    <s v="JAW-JB-CMH-3652"/>
    <s v="CIGUGUR TENGAH"/>
    <x v="1"/>
    <x v="0"/>
    <x v="2"/>
    <s v="JABAR"/>
    <s v="Jawa Barat"/>
    <s v="KOTA CIMAHI"/>
    <n v="6614396"/>
    <d v="2020-01-15T00:00:00"/>
    <m/>
    <n v="211"/>
    <x v="0"/>
    <d v="2020-02-14T00:00:00"/>
    <s v="W07-2020"/>
    <s v="Feb-2020"/>
    <d v="2020-04-30T00:00:00"/>
    <s v="W18-2020"/>
    <s v="Apr-2020"/>
    <d v="2020-07-03T00:00:00"/>
    <x v="70"/>
    <s v="Jul-2020"/>
    <d v="2020-08-20T00:00:00"/>
    <x v="78"/>
    <s v="Aug-2020"/>
    <s v="MW"/>
    <s v="15-Jun-20_x000a_27-Jan-20"/>
    <m/>
    <s v="535812171555"/>
    <s v="6.6"/>
    <m/>
    <d v="2020-01-22T00:00:00"/>
    <m/>
    <d v="2020-07-16T00:00:00"/>
    <d v="2020-08-13T00:00:00"/>
    <s v="W33-2020"/>
    <m/>
    <m/>
    <m/>
    <x v="2"/>
    <s v="21.RFI"/>
    <x v="13"/>
    <s v="13.08.20 : RFIN sent_x000a_10.08.20 : 03.08.20 : masih belum mendapat ijin akses dari PUSDIKOM_x000a_27.07.20 : 23.07.20 : 16.07.20 : proses instalasi PLN terkendala akses ke area PUSDIKOM, karena di sekitar tower digunakan sebagai tempat karantina siswa SECAPA terkait isu covid yang sedang terjadi di SECAPA AD Bandung, KWH meter ready,  email SRFI-N sent_x000a_13.07.20 : PLN connection masih terkendala isu stock kwh meter kosong_x000a_09.07.20 : plan PLN connect 20 jul 20, isu stock kwh meter kosong_x000a_06.07.20 : 02.07.20 : 29.06.20 : 22.06.20 : 18.06.20 : proses PLN connection_x000a_17.06.20 : Go RFI, PSB PLN release_x000a_11.06.20 : actual SRFI, collecting doc SRFIN_x000a_08.06.20 : pondasi bts done, waiting tray+mounting ME, plan onsite 9/6_x000a_04.06.20 : pondasi bts done, waiting tray+mounting ME_x000a_01.06.20 : plan besok release surat tugas unk tim dari pusdikpom dan start CME_x000a_28.05.20 : 25.05.20 : 21.05.20 : 19.05.20 : open akses (info pak beni), plan start CME after lebaran_x000a_15.05.20 : Kasi TNI yg mengurus isu ini sdg dinas diluar kota, shg Untuk open akses blm bisa krn perlu sirkuler memo di internal Pusdikpom utk akses dan perlu menunggu beliau kembali di hari Rabu 20 Mei 2020_x000a_14.05.20 : proses penjadwalan pertemuan dengan_x000a_08.05.20 : proses penyelesaian isu_x000a_30.04.20 : 23.04.20 : 16.04.20 : 09.04.20 : proses negosiasi dg Pusdikom_x000a_02.04.20 : 25.03.20 : plan isu solve W1 Apr, plan RFI W3 Apr_x000a_19.03.20 : 11.03.20 : minta ada perubahan di pks, CME ny start_x000a_20.02.20 : 15.02.20 : proses negossiasi dengan PUSDIKOM, plan isu solve end of Feb, plan RFI W2 Mar_x000a_07.02.20 - 06.02.20 : Comcase dengan PUSDIKPOM karena ada MOU yang belum disepakati dengan TBG_x000a_30.01.19 : OG RBS Foundation, delivery material"/>
  </r>
  <r>
    <s v="KPCIKAWATIMW_TANIMULYA"/>
    <x v="12"/>
    <s v="SKP"/>
    <n v="107.52419"/>
    <n v="-6.8499699999999999"/>
    <n v="30"/>
    <s v="70/150/250"/>
    <n v="2020"/>
    <x v="0"/>
    <s v="Kp. Cibuntu RT.03 RW.09 Desa Cilame, Kec. Ngamprah, Kab. Bandung Barat, Kec. Ngamprah, Kab. Bandung Barat"/>
    <x v="0"/>
    <s v="JAW-JB-NPH-3669"/>
    <s v="CILAME_NGAMPRAH"/>
    <x v="1"/>
    <x v="0"/>
    <x v="2"/>
    <s v="JABAR"/>
    <s v="Jawa Barat"/>
    <s v="KAB. BANDUNG BARAT"/>
    <n v="6614391"/>
    <d v="2020-01-15T00:00:00"/>
    <m/>
    <n v="237"/>
    <x v="0"/>
    <d v="2020-02-14T00:00:00"/>
    <s v="W07-2020"/>
    <s v="Feb-2020"/>
    <d v="2020-04-29T00:00:00"/>
    <s v="W18-2020"/>
    <s v="Apr-2020"/>
    <d v="2020-09-08T00:00:00"/>
    <x v="87"/>
    <s v="Sep-2020"/>
    <d v="2020-09-08T00:00:00"/>
    <x v="69"/>
    <s v="Sep-2020"/>
    <s v="FO"/>
    <s v="29-Jun-20_x000a_18-May-20"/>
    <m/>
    <s v="535812177567"/>
    <s v="6.6"/>
    <m/>
    <d v="2020-01-22T00:00:00"/>
    <m/>
    <d v="2020-04-29T00:00:00"/>
    <d v="2020-09-08T00:00:00"/>
    <s v="W37-2020"/>
    <m/>
    <d v="2020-09-03T00:00:00"/>
    <m/>
    <x v="2"/>
    <s v="21.RFI"/>
    <x v="13"/>
    <s v="08.09.20 : RFIN sent_x000a_03.08.20 : 27.07.20 : 23.07.20 : 16.07.20 : PLN connection, wait SK PLN release dan wait progress FO XL, paralel on going progress MMP TBG_x000a_09.07.20 : 06.07.20 : 02.07.20 : wait SK PLN release, plan RFI = SPK release + 14 hari_x000a_29.06.20 : PLN Connection menunggu konfirmasi dari XL_x000a_22.06.20 : SPK FO/MMP release 15 jun 20, plan RFS W27 (4 Jul 20), need request SK PLN, plan RFI 10 jul 20_x000a_22.06.20 : 28.05.20 : 14.05.20 : 29.04.20 : email SRFI-N sent, wait plan MOS &amp; konfirmasi permintaan PLN connection dari XL/tech part_x000a_23.04.20 : 16.04.20 : isu solve, RBS foundation done, wait material ME grounding_x000a_09.04.20 : plan isu solve W2 Apr, plan SRFI W4 Apr_x000a_02.04.20 : 25.03.20 : plan isu solve W1 Apr, plan RFI W3 Apr_x000a_19.03.20 : on going proses negosiasi_x000a_11.03.20 : plan solved minggu ini, plan SRFI 25 mar_x000a_20.02.20 : plan solved end of Feb, potensi RFI mundur W1 mar (7 mar 20)_x000a_13.02.20 : OG penyelesaian isu_x000a_07.02.20 - 06.02.20 : Comcase (LL minta pertemuan dengan pic TBG ttg akses)_x000a_30.01.19 : OG RBS Foundation, delivery material"/>
  </r>
  <r>
    <s v="BANYU URIP"/>
    <x v="12"/>
    <s v="TB"/>
    <n v="104.92712"/>
    <n v="-5.3192199999999996"/>
    <n v="50"/>
    <s v="150/210/330"/>
    <n v="2020"/>
    <x v="0"/>
    <s v="Jl. Banjarejo RT.003 RW.002, Pekon Banjarejo, Kec. Banyumas, Kab. Pringsewu, Prov. Lampung"/>
    <x v="0"/>
    <s v="SUM-LA-PRW-1057"/>
    <s v="SINAR BARU TIMUR"/>
    <x v="1"/>
    <x v="0"/>
    <x v="1"/>
    <s v="LAMPUNG"/>
    <s v="Lampung"/>
    <s v="KAB. PRINGSEWU"/>
    <n v="6614396"/>
    <d v="2020-01-15T00:00:00"/>
    <m/>
    <n v="35"/>
    <x v="1"/>
    <d v="2020-02-14T00:00:00"/>
    <s v="W07-2020"/>
    <s v="Feb-2020"/>
    <s v="RFI"/>
    <s v=""/>
    <s v=""/>
    <d v="2020-02-12T00:00:00"/>
    <x v="84"/>
    <s v="Feb-2020"/>
    <d v="2020-02-20T00:00:00"/>
    <x v="94"/>
    <s v="Feb-2020"/>
    <s v="MW"/>
    <d v="2020-01-27T00:00:00"/>
    <m/>
    <n v="172500956055"/>
    <n v="6.6"/>
    <m/>
    <d v="2020-01-21T00:00:00"/>
    <m/>
    <m/>
    <d v="2020-02-19T00:00:00"/>
    <s v="W08-2020"/>
    <m/>
    <d v="2020-05-23T00:00:00"/>
    <m/>
    <x v="2"/>
    <s v="21.RFI"/>
    <x v="13"/>
    <s v="19.02.20 : RFIN sent_x000a_13.02.20 : 06.02.20 : CME done/Soft RFI, OG proses PLN connection_x000a_30.01.19 : OG RBS Foundation, delivery material"/>
  </r>
  <r>
    <s v="BALAM JAYA"/>
    <x v="12"/>
    <s v="TB"/>
    <n v="105.17238"/>
    <n v="-4.25101"/>
    <n v="50"/>
    <s v="90/200/330"/>
    <n v="2020"/>
    <x v="0"/>
    <s v="Kampung Balam Jaya RT.01/05, Desa Balam Jaya, Kec. Way Kenanga, Kab. Tulang Bawang Barat, Lampung."/>
    <x v="0"/>
    <s v="SUM-LA-TWG-0996"/>
    <s v="BALAM JAYA"/>
    <x v="1"/>
    <x v="0"/>
    <x v="1"/>
    <s v="LAMPUNG"/>
    <s v="Lampung"/>
    <s v="KAB. TULANGBAWANG BA"/>
    <n v="6614396"/>
    <d v="2020-01-15T00:00:00"/>
    <m/>
    <n v="40"/>
    <x v="1"/>
    <d v="2020-02-14T00:00:00"/>
    <s v="W07-2020"/>
    <s v="Feb-2020"/>
    <s v="RFI"/>
    <s v=""/>
    <s v=""/>
    <d v="2020-02-12T00:00:00"/>
    <x v="84"/>
    <s v="Feb-2020"/>
    <d v="2020-02-18T00:00:00"/>
    <x v="94"/>
    <s v="Feb-2020"/>
    <s v="MW"/>
    <d v="2020-01-27T00:00:00"/>
    <m/>
    <n v="173301740355"/>
    <n v="6.6"/>
    <m/>
    <d v="2020-01-21T00:00:00"/>
    <m/>
    <m/>
    <d v="2020-02-24T00:00:00"/>
    <s v="W09-2020"/>
    <m/>
    <d v="2020-06-08T00:00:00"/>
    <m/>
    <x v="2"/>
    <s v="21.RFI"/>
    <x v="13"/>
    <s v="24.02.20 : RFIN sent_x000a_20.02.20 : plan submit RFIN 20 feb_x000a_13.02.20 : SRFI_x000a_06.02.20 : 05.02.20 : Prepare material, Target Start pondasi 6 feb 2020, target mat ME On Site 6 feb 2020, BPUJL paid: done, target RFI: 10 Feb 2020_x000a_30.01.19 : OG RBS Foundation, delivery material"/>
  </r>
  <r>
    <s v="DESA LAMBU KIBANG"/>
    <x v="12"/>
    <s v="TB"/>
    <n v="105.15067000000001"/>
    <n v="-4.3661300000000001"/>
    <n v="50"/>
    <s v="0/90/270"/>
    <n v="2020"/>
    <x v="0"/>
    <s v="RT 005/RW 001, Desa Pagar Jaya, kecamatan lambu kibang, kabupaten Tulang bawang barat, Propinsi Lampung"/>
    <x v="0"/>
    <s v="SUM-LA-TWG-0994"/>
    <s v="PAGAR JAYA"/>
    <x v="1"/>
    <x v="0"/>
    <x v="1"/>
    <s v="LAMPUNG"/>
    <s v="Lampung"/>
    <s v="KAB. TULANGBAWANG BA"/>
    <n v="6614396"/>
    <d v="2020-01-15T00:00:00"/>
    <m/>
    <n v="32"/>
    <x v="1"/>
    <d v="2020-02-14T00:00:00"/>
    <s v="W07-2020"/>
    <s v="Feb-2020"/>
    <s v="RFI"/>
    <s v=""/>
    <s v=""/>
    <d v="2020-02-12T00:00:00"/>
    <x v="84"/>
    <s v="Feb-2020"/>
    <d v="2020-02-18T00:00:00"/>
    <x v="94"/>
    <s v="Feb-2020"/>
    <s v="MW"/>
    <d v="2020-01-27T00:00:00"/>
    <m/>
    <n v="173400109182"/>
    <n v="6.6"/>
    <m/>
    <d v="2020-01-21T00:00:00"/>
    <m/>
    <m/>
    <d v="2020-02-16T00:00:00"/>
    <s v="W08-2020"/>
    <m/>
    <d v="2020-05-26T00:00:00"/>
    <m/>
    <x v="2"/>
    <s v="21.RFI"/>
    <x v="13"/>
    <s v="16.02.20 : RFIN sent_x000a_13.02.20 : 06.02.20 : CME done/Soft RFI, OG proses PLN connection, BPUJL Paid, target Connect: 10 Feb 2020_x000a_30.01.19 : OG RBS Foundation, delivery material"/>
  </r>
  <r>
    <s v="DESAKELATEN"/>
    <x v="12"/>
    <s v="TB"/>
    <n v="105.69699"/>
    <n v="-5.7378299999999998"/>
    <n v="50"/>
    <s v="150/230/310"/>
    <n v="2020"/>
    <x v="0"/>
    <s v="Klaten RT.001 RW 004 Desa Klaten Kec.Penengahan Kab.Lampung Selatan Pro.Lampung"/>
    <x v="0"/>
    <s v="SUM-LA-KLA-1016"/>
    <s v="KELATEN"/>
    <x v="1"/>
    <x v="0"/>
    <x v="1"/>
    <s v="LAMPUNG"/>
    <s v="Lampung"/>
    <s v="KAB. LAMPUNG SELATAN"/>
    <n v="6614396"/>
    <d v="2020-01-15T00:00:00"/>
    <m/>
    <n v="27"/>
    <x v="4"/>
    <d v="2020-02-14T00:00:00"/>
    <s v="W07-2020"/>
    <s v="Feb-2020"/>
    <s v="RFI"/>
    <s v=""/>
    <s v=""/>
    <d v="2020-02-12T00:00:00"/>
    <x v="84"/>
    <s v="Feb-2020"/>
    <d v="2020-02-12T00:00:00"/>
    <x v="93"/>
    <s v="Feb-2020"/>
    <s v="MW"/>
    <d v="2020-01-27T00:00:00"/>
    <m/>
    <n v="171300611614"/>
    <n v="6.6"/>
    <m/>
    <d v="2020-01-21T00:00:00"/>
    <m/>
    <m/>
    <d v="2020-02-11T00:00:00"/>
    <s v="W07-2020"/>
    <m/>
    <d v="2020-07-07T00:00:00"/>
    <m/>
    <x v="2"/>
    <s v="21.RFI"/>
    <x v="13"/>
    <s v="11.02.20 : RFIN sent_x000a_06.02.20 : CME done/Soft RFI, OG proses PLN connection_x000a_30.01.19 : OG RBS Foundation, delivery material"/>
  </r>
  <r>
    <s v="DAYA MURNI 2"/>
    <x v="12"/>
    <s v="TB"/>
    <n v="105.10848"/>
    <n v="-4.6228199999999999"/>
    <n v="50"/>
    <s v="0/120/250"/>
    <n v="2020"/>
    <x v="0"/>
    <s v="Jl. Murni Jaya RT. 03 RW.03 Kelurahan Murni Jaya Kecamatan Tumi Jajar Kab. Tulang Bawang Barat Prop. Lampung"/>
    <x v="0"/>
    <s v="SUM-LA-TWG-1003"/>
    <s v="MURNI JAYA"/>
    <x v="1"/>
    <x v="0"/>
    <x v="1"/>
    <s v="LAMPUNG"/>
    <s v="Lampung"/>
    <s v="KAB. TULANGBAWANG BA"/>
    <n v="6614396"/>
    <d v="2020-01-15T00:00:00"/>
    <m/>
    <n v="27"/>
    <x v="4"/>
    <d v="2020-02-14T00:00:00"/>
    <s v="W07-2020"/>
    <s v="Feb-2020"/>
    <s v="RFI"/>
    <s v=""/>
    <s v=""/>
    <d v="2020-02-12T00:00:00"/>
    <x v="84"/>
    <s v="Feb-2020"/>
    <d v="2020-02-12T00:00:00"/>
    <x v="93"/>
    <s v="Feb-2020"/>
    <s v="MW"/>
    <d v="2020-01-27T00:00:00"/>
    <m/>
    <n v="173400109203"/>
    <n v="6.6"/>
    <m/>
    <d v="2020-01-21T00:00:00"/>
    <m/>
    <m/>
    <d v="2020-02-11T00:00:00"/>
    <s v="W07-2020"/>
    <m/>
    <d v="2020-05-23T00:00:00"/>
    <m/>
    <x v="2"/>
    <s v="21.RFI"/>
    <x v="13"/>
    <s v="11.02.20 : RFIN sent_x000a_06.02.20 : CME done/Soft RFI, OG proses PLN connection, BPUJL Paid, target Connect: 10 Feb 2020_x000a_30.01.19 : OG RBS Foundation, delivery material"/>
  </r>
  <r>
    <s v="API_PALAS V"/>
    <x v="12"/>
    <s v="TB"/>
    <n v="105.69237"/>
    <n v="-5.6221100000000002"/>
    <n v="50"/>
    <s v="50/200/300"/>
    <n v="2020"/>
    <x v="0"/>
    <s v="PALAS PASEMAH RT 002 RW 002 DESA PALAS PASEMAH KEC PALAS"/>
    <x v="0"/>
    <s v="SUM-LA-KLA-1017"/>
    <s v="PALAS JAYA"/>
    <x v="1"/>
    <x v="0"/>
    <x v="1"/>
    <s v="LAMPUNG"/>
    <s v="Lampung"/>
    <s v="KAB. LAMPUNG SELATAN"/>
    <n v="6614396"/>
    <d v="2020-01-15T00:00:00"/>
    <m/>
    <n v="27"/>
    <x v="4"/>
    <d v="2020-02-14T00:00:00"/>
    <s v="W07-2020"/>
    <s v="Feb-2020"/>
    <s v="RFI"/>
    <s v=""/>
    <s v=""/>
    <d v="2020-02-12T00:00:00"/>
    <x v="84"/>
    <s v="Feb-2020"/>
    <d v="2020-02-12T00:00:00"/>
    <x v="93"/>
    <s v="Feb-2020"/>
    <s v="MW"/>
    <d v="2020-01-27T00:00:00"/>
    <m/>
    <n v="171300611622"/>
    <n v="6.6"/>
    <m/>
    <d v="2020-01-21T00:00:00"/>
    <m/>
    <m/>
    <d v="2020-02-11T00:00:00"/>
    <s v="W07-2020"/>
    <m/>
    <d v="2020-06-11T00:00:00"/>
    <m/>
    <x v="2"/>
    <s v="21.RFI"/>
    <x v="13"/>
    <s v="11.02.20 : RFIN sent_x000a_06.02.20 : Foundation done, delivery material ME_x000a_30.01.19 : OG RBS Foundation, delivery material"/>
  </r>
  <r>
    <s v="SIMPANG_SIMARASAHAN"/>
    <x v="12"/>
    <s v="SMI"/>
    <n v="105.21142"/>
    <n v="-4.1759599999999999"/>
    <n v="50"/>
    <s v="20/130/250"/>
    <n v="2020"/>
    <x v="0"/>
    <s v="JL. LINTAS TIMUR DESA SIMPANG SINAS ASAHAN DUSUN II RT 01 KEL. INDRALOKA, KEC. LAMBU KIBANG KAB. TULANG BAWANG"/>
    <x v="0"/>
    <s v="SUM-LA-TWG-0997"/>
    <s v="INDRALOKA II"/>
    <x v="1"/>
    <x v="0"/>
    <x v="1"/>
    <s v="LAMPUNG"/>
    <s v="Lampung"/>
    <s v="KAB. TULANGBAWANG BA"/>
    <n v="6614394"/>
    <d v="2020-01-15T00:00:00"/>
    <m/>
    <n v="40"/>
    <x v="1"/>
    <d v="2020-02-14T00:00:00"/>
    <s v="W07-2020"/>
    <s v="Feb-2020"/>
    <s v="RFI"/>
    <s v=""/>
    <s v=""/>
    <d v="2020-02-13T00:00:00"/>
    <x v="84"/>
    <s v="Feb-2020"/>
    <d v="2020-02-18T00:00:00"/>
    <x v="94"/>
    <s v="Feb-2020"/>
    <s v="MW"/>
    <d v="2020-01-27T00:00:00"/>
    <m/>
    <n v="173301740795"/>
    <n v="6.6"/>
    <m/>
    <d v="2020-01-21T00:00:00"/>
    <m/>
    <m/>
    <d v="2020-02-24T00:00:00"/>
    <s v="W09-2020"/>
    <m/>
    <d v="2020-05-22T00:00:00"/>
    <m/>
    <x v="2"/>
    <s v="21.RFI"/>
    <x v="13"/>
    <s v="24.02.20 : RFIN sent_x000a_20.02.20 : plan submit RFIN 20 feb_x000a_13.02.20 : SRFI_x000a_06.02.20 : pondasi OG, ME On Site, Traget SRFI: 6 Feb 2020, Target RFI 11 Feb 2020, BPUJL Paid 5 feb_x000a_30.01.19 : Mobilisasi team, delivery material"/>
  </r>
  <r>
    <s v="BANJAR AGUNG SELATAN"/>
    <x v="12"/>
    <s v="SKP"/>
    <n v="105.20692"/>
    <n v="-4.4043000000000001"/>
    <n v="50"/>
    <s v="90/220/310"/>
    <n v="2020"/>
    <x v="0"/>
    <s v="Gilang Tunggal Makarta RT 03 RW 01 Desa Gilang Tunggal Makarta,Kec. Lambu Kibang Kabupaten Tulang Ba"/>
    <x v="0"/>
    <s v="SUM-LA-TWG-1000"/>
    <s v="GILANG TUNGGAL MAKARTA"/>
    <x v="1"/>
    <x v="0"/>
    <x v="1"/>
    <s v="LAMPUNG"/>
    <s v="Lampung"/>
    <s v="KAB. TULANGBAWANG BA"/>
    <n v="6614391"/>
    <d v="2020-01-15T00:00:00"/>
    <m/>
    <n v="32"/>
    <x v="1"/>
    <d v="2020-02-14T00:00:00"/>
    <s v="W07-2020"/>
    <s v="Feb-2020"/>
    <s v="RFI"/>
    <s v=""/>
    <s v=""/>
    <d v="2020-02-13T00:00:00"/>
    <x v="84"/>
    <s v="Feb-2020"/>
    <d v="2020-02-18T00:00:00"/>
    <x v="94"/>
    <s v="Feb-2020"/>
    <s v="MW"/>
    <d v="2020-01-27T00:00:00"/>
    <m/>
    <n v="173400109211"/>
    <n v="6.6"/>
    <m/>
    <d v="2020-01-21T00:00:00"/>
    <m/>
    <m/>
    <d v="2020-02-16T00:00:00"/>
    <s v="W08-2020"/>
    <m/>
    <d v="2020-05-23T00:00:00"/>
    <m/>
    <x v="2"/>
    <s v="21.RFI"/>
    <x v="13"/>
    <s v="16.02.20 : RFIN sent_x000a_13.02.20 : 06.02.20 : CME done/Soft RFI, OG proses PLN connection, BPUJL Paid, target Connect: 10 Feb 2020_x000a_30.01.19 : Mobilisasi team, delivery material"/>
  </r>
  <r>
    <s v="MEKARSARI"/>
    <x v="12"/>
    <s v="SKP"/>
    <n v="105.45569999999999"/>
    <n v="-4.2764699999999998"/>
    <n v="50"/>
    <s v="30/180/270"/>
    <n v="2020"/>
    <x v="0"/>
    <s v="JL. Poros Bina Bumi RT 09/ RW04 Ds Bina Bumi LAmpung  Kec Mraksa Aji Kab Tulang BawangDesa Bina Bumi, Kec Meraksa Aji, Kab Tulang Bawang"/>
    <x v="0"/>
    <s v="SUM-LA-MGL-0983"/>
    <s v="BINA BUMI"/>
    <x v="1"/>
    <x v="0"/>
    <x v="1"/>
    <s v="LAMPUNG"/>
    <s v="Lampung"/>
    <s v="KAB. TULANGBAWANG"/>
    <n v="6614391"/>
    <d v="2020-01-15T00:00:00"/>
    <m/>
    <n v="40"/>
    <x v="1"/>
    <d v="2020-02-14T00:00:00"/>
    <s v="W07-2020"/>
    <s v="Feb-2020"/>
    <s v="RFI"/>
    <s v=""/>
    <s v=""/>
    <d v="2020-02-13T00:00:00"/>
    <x v="84"/>
    <s v="Feb-2020"/>
    <d v="2020-02-15T00:00:00"/>
    <x v="93"/>
    <s v="Feb-2020"/>
    <s v="MW"/>
    <d v="2020-01-27T00:00:00"/>
    <m/>
    <n v="173301740363"/>
    <n v="6.6"/>
    <m/>
    <d v="2020-01-21T00:00:00"/>
    <m/>
    <m/>
    <d v="2020-02-24T00:00:00"/>
    <s v="W09-2020"/>
    <m/>
    <d v="2020-05-23T00:00:00"/>
    <m/>
    <x v="2"/>
    <s v="21.RFI"/>
    <x v="13"/>
    <s v="24.02.20 : RFIN sent_x000a_20.02.20 : plan submit RFIN 20 feb_x000a_17.02.20 : Plan RFI/PLN Connect 19 Feb 20_x000a_13.02.20 : SRFI_x000a_06.02.20 : Prepare material, Target Start pondasi 6 feb 2020, target mat ME On Site 6 feb 2020, BPUJL paid: done, target RFI: 10 Feb 2020_x000a_30.01.19 : Mobilisasi team, delivery material"/>
  </r>
  <r>
    <s v="ZAENAL ABIDIN BDL"/>
    <x v="12"/>
    <s v="TB"/>
    <n v="105.23309999999999"/>
    <n v="-5.3668300000000002"/>
    <n v="30"/>
    <s v="0/120/240"/>
    <n v="2020"/>
    <x v="0"/>
    <s v="Jl. Z A Pagar Alam No. 73 - 49 RT. 01 Link. II Kel Rajabasa Kec. Rajabasa Kota Bandar Lampung"/>
    <x v="0"/>
    <s v="SUM-LA-BDL-1120"/>
    <s v="RAJABASA_RAJABASA"/>
    <x v="1"/>
    <x v="0"/>
    <x v="1"/>
    <s v="LAMPUNG"/>
    <s v="Lampung"/>
    <s v="KOTA BANDAR LAMPUNG"/>
    <n v="6614396"/>
    <d v="2020-01-15T00:00:00"/>
    <m/>
    <n v="33"/>
    <x v="1"/>
    <d v="2020-02-14T00:00:00"/>
    <s v="W07-2020"/>
    <s v="Feb-2020"/>
    <s v="RFI"/>
    <s v=""/>
    <s v=""/>
    <d v="2020-02-13T00:00:00"/>
    <x v="84"/>
    <s v="Feb-2020"/>
    <d v="2020-02-15T00:00:00"/>
    <x v="93"/>
    <s v="Feb-2020"/>
    <s v="MW"/>
    <d v="2020-01-27T00:00:00"/>
    <m/>
    <n v="171202752183"/>
    <n v="6.6"/>
    <m/>
    <d v="2020-01-21T00:00:00"/>
    <m/>
    <m/>
    <d v="2020-02-17T00:00:00"/>
    <s v="W08-2020"/>
    <m/>
    <d v="2020-07-04T00:00:00"/>
    <m/>
    <x v="2"/>
    <s v="21.RFI"/>
    <x v="13"/>
    <s v="17.02.20 : RFI done, RFIN sent_x000a_13.02.20 : 06.02.20 : CME done/Soft RFI, OG proses PLN connection_x000a_30.01.19 : OG RBS Foundation, delivery material"/>
  </r>
  <r>
    <s v="MELINTING"/>
    <x v="12"/>
    <s v="SMI"/>
    <n v="105.75082"/>
    <n v="-5.3645100000000001"/>
    <n v="50"/>
    <s v="100/210/320"/>
    <n v="2020"/>
    <x v="0"/>
    <s v="JL RADEN PAKSI DUSUN II RT 03 KEL WANA_x0009__x0009__x0009__x000a_KEC MELINTING KAB LAMPUNG TIMUR"/>
    <x v="0"/>
    <s v="SUM-LA-SDN-1028"/>
    <s v="WANA"/>
    <x v="1"/>
    <x v="0"/>
    <x v="1"/>
    <s v="LAMPUNG"/>
    <s v="Lampung"/>
    <s v="KAB. LAMPUNG TIMUR"/>
    <n v="6614394"/>
    <d v="2020-01-15T00:00:00"/>
    <m/>
    <n v="33"/>
    <x v="1"/>
    <d v="2020-02-14T00:00:00"/>
    <s v="W07-2020"/>
    <s v="Feb-2020"/>
    <s v="RFI"/>
    <s v=""/>
    <s v=""/>
    <d v="2020-02-13T00:00:00"/>
    <x v="84"/>
    <s v="Feb-2020"/>
    <d v="2020-02-15T00:00:00"/>
    <x v="93"/>
    <s v="Feb-2020"/>
    <s v="MW"/>
    <d v="2020-01-27T00:00:00"/>
    <m/>
    <n v="172100922428"/>
    <n v="6.6"/>
    <m/>
    <d v="2020-01-21T00:00:00"/>
    <m/>
    <m/>
    <d v="2020-02-17T00:00:00"/>
    <s v="W08-2020"/>
    <m/>
    <d v="2020-05-20T00:00:00"/>
    <m/>
    <x v="2"/>
    <s v="21.RFI"/>
    <x v="13"/>
    <s v="17.02.20 : RFI done, RFIN sent_x000a_13.02.20 : SRFI_x000a_06.02.20 : mobilisasi tim, material onsite: 5 feb 2020, Target SRFI: 7 feb 2020, bpujl paid  5 feb 2020, target Connect PLN 7 Feb 2020_x000a_30.01.19 : Mobilisasi team, delivery material, plan start CME 3 Feb"/>
  </r>
  <r>
    <s v="MURNI JAYA"/>
    <x v="12"/>
    <s v="TB"/>
    <n v="105.12730000000001"/>
    <n v="-4.6940499999999998"/>
    <n v="50"/>
    <s v="80/180/330"/>
    <n v="2020"/>
    <x v="0"/>
    <s v="Dusun Gunung Menanti RT.002/ RW.001 Desa Gunung Menanti Kecamatan Tumijajar Kabupaten Tulang Bawang Barat  "/>
    <x v="0"/>
    <s v="SUM-LA-TWG-1011"/>
    <s v="GUNUNG MENANTI"/>
    <x v="1"/>
    <x v="0"/>
    <x v="1"/>
    <s v="LAMPUNG"/>
    <s v="Lampung"/>
    <s v="KAB. TULANGBAWANG BA"/>
    <n v="6614396"/>
    <d v="2020-01-15T00:00:00"/>
    <m/>
    <n v="32"/>
    <x v="1"/>
    <d v="2020-02-14T00:00:00"/>
    <s v="W07-2020"/>
    <s v="Feb-2020"/>
    <s v="RFI"/>
    <s v=""/>
    <s v=""/>
    <d v="2020-02-13T00:00:00"/>
    <x v="84"/>
    <s v="Feb-2020"/>
    <d v="2020-02-15T00:00:00"/>
    <x v="93"/>
    <s v="Feb-2020"/>
    <s v="MW"/>
    <d v="2020-01-27T00:00:00"/>
    <m/>
    <n v="173400109229"/>
    <n v="6.6"/>
    <m/>
    <d v="2020-01-21T00:00:00"/>
    <m/>
    <m/>
    <d v="2020-02-16T00:00:00"/>
    <s v="W08-2020"/>
    <m/>
    <d v="2020-06-04T00:00:00"/>
    <m/>
    <x v="2"/>
    <s v="21.RFI"/>
    <x v="13"/>
    <s v="16.02.20 : RFIN sent_x000a_13.02.20 : SRFI_x000a_06.02.20 : Prepare material, Target Start pondasi 6 feb 2020, target mat ME On Site 6 feb 2020, BPUJL paid: done, target RFI: 10 Feb 2020_x000a_30.01.19 : OG RBS Foundation, delivery material"/>
  </r>
  <r>
    <s v="PATOMAN II"/>
    <x v="12"/>
    <s v="TB"/>
    <n v="104.91145"/>
    <n v="-5.3822900000000002"/>
    <n v="40"/>
    <s v="70/160/330"/>
    <n v="2020"/>
    <x v="0"/>
    <s v="Karang Sari II Gg. SDN 1 Karang Sari, RT.001 RW.002, Desa Karang Sari, Kec. Pagelaran, Kab. Pringsewu, Prov. LampungKel.Karang SariKec.Pagelaran"/>
    <x v="0"/>
    <s v="SUM-LA-PRW-1055"/>
    <s v="KARANG SARI_PAGELARAN"/>
    <x v="1"/>
    <x v="0"/>
    <x v="1"/>
    <s v="LAMPUNG"/>
    <s v="Lampung"/>
    <s v="KAB. PRINGSEWU"/>
    <n v="6614396"/>
    <d v="2020-01-15T00:00:00"/>
    <m/>
    <n v="32"/>
    <x v="1"/>
    <d v="2020-02-14T00:00:00"/>
    <s v="W07-2020"/>
    <s v="Feb-2020"/>
    <s v="RFI"/>
    <s v=""/>
    <s v=""/>
    <d v="2020-02-13T00:00:00"/>
    <x v="84"/>
    <s v="Feb-2020"/>
    <d v="2020-02-15T00:00:00"/>
    <x v="93"/>
    <s v="Feb-2020"/>
    <s v="MW"/>
    <d v="2020-01-27T00:00:00"/>
    <m/>
    <n v="172500956119"/>
    <n v="6.6"/>
    <m/>
    <d v="2020-01-21T00:00:00"/>
    <m/>
    <m/>
    <d v="2020-02-16T00:00:00"/>
    <s v="W08-2020"/>
    <m/>
    <d v="2020-05-16T00:00:00"/>
    <m/>
    <x v="2"/>
    <s v="21.RFI"/>
    <x v="13"/>
    <s v="16.02.20 : RFIN sent_x000a_13.02.20 : SRFI_x000a_06.02.20 : OG RBS Foundation, delivery material_x000a_30.01.19 : Mobilisasi team, delivery material"/>
  </r>
  <r>
    <s v="DESA WAY SIDO"/>
    <x v="12"/>
    <s v="TB"/>
    <n v="105.0136"/>
    <n v="-4.64114"/>
    <n v="50"/>
    <s v="40/200/300"/>
    <n v="2020"/>
    <x v="0"/>
    <s v="Jalan Dua, RT.012 RW.004, Desa Way Sido, Kecamatan Tulang Bawang Udik, Kabupaten Tulang Bawang Barat, Propinsi Lampung"/>
    <x v="0"/>
    <s v="SUM-LA-TWG-1009"/>
    <s v="WAY SIDO"/>
    <x v="1"/>
    <x v="0"/>
    <x v="1"/>
    <s v="LAMPUNG"/>
    <s v="Lampung"/>
    <s v="KAB. TULANGBAWANG BA"/>
    <n v="6614396"/>
    <d v="2020-01-15T00:00:00"/>
    <m/>
    <n v="32"/>
    <x v="1"/>
    <d v="2020-02-14T00:00:00"/>
    <s v="W07-2020"/>
    <s v="Feb-2020"/>
    <s v="RFI"/>
    <s v=""/>
    <s v=""/>
    <d v="2020-02-13T00:00:00"/>
    <x v="84"/>
    <s v="Feb-2020"/>
    <d v="2020-02-15T00:00:00"/>
    <x v="93"/>
    <s v="Feb-2020"/>
    <s v="MW"/>
    <d v="2020-01-27T00:00:00"/>
    <m/>
    <n v="173400109190"/>
    <n v="6.6"/>
    <m/>
    <d v="2020-01-21T00:00:00"/>
    <m/>
    <m/>
    <d v="2020-02-16T00:00:00"/>
    <s v="W08-2020"/>
    <m/>
    <d v="2020-05-21T00:00:00"/>
    <m/>
    <x v="2"/>
    <s v="21.RFI"/>
    <x v="13"/>
    <s v="16.02.20 : RFIN sent_x000a_13.02.20 : SRFI_x000a_06.02.20 :  pondasi OG, ME On Site, Traget SRFI: 6 Feb 2020, Target RFI 11 Feb 2020, BPUJL Paid 5 feb_x000a_30.01.19 : OG RBS Foundation, delivery material"/>
  </r>
  <r>
    <s v="AIRMANINGAN"/>
    <x v="12"/>
    <s v="SKP"/>
    <n v="104.73043"/>
    <n v="-5.2734199999999998"/>
    <n v="50"/>
    <s v="130/240/320"/>
    <n v="2020"/>
    <x v="0"/>
    <s v="Jl.Airmaningan Rt 01 Rw 01 Dusun Cita Laksana Desa Air KubangKecamatan Airmaningan Kabupaten Tanggamus Propinsi Lampung"/>
    <x v="0"/>
    <s v="SUM-LA-KOT-1075"/>
    <s v="AIR KUBANG_AIR NANINGAN"/>
    <x v="1"/>
    <x v="0"/>
    <x v="1"/>
    <s v="LAMPUNG"/>
    <s v="Lampung"/>
    <s v="KAB. TANGGAMUS"/>
    <n v="6614391"/>
    <d v="2020-01-15T00:00:00"/>
    <m/>
    <n v="27"/>
    <x v="4"/>
    <d v="2020-02-14T00:00:00"/>
    <s v="W07-2020"/>
    <s v="Feb-2020"/>
    <s v="RFI"/>
    <s v=""/>
    <s v=""/>
    <d v="2020-02-13T00:00:00"/>
    <x v="84"/>
    <s v="Feb-2020"/>
    <d v="2020-02-13T00:00:00"/>
    <x v="93"/>
    <s v="Feb-2020"/>
    <s v="MW"/>
    <d v="2020-01-27T00:00:00"/>
    <m/>
    <n v="172300745092"/>
    <n v="6.6"/>
    <m/>
    <d v="2020-01-21T00:00:00"/>
    <m/>
    <m/>
    <d v="2020-02-11T00:00:00"/>
    <s v="W07-2020"/>
    <m/>
    <d v="2020-05-22T00:00:00"/>
    <m/>
    <x v="2"/>
    <s v="21.RFI"/>
    <x v="13"/>
    <s v="11.02.20 : RFIN sent_x000a_06.02.20 : Foundation done, delivery material ME_x000a_30.01.19 : Mobilisasi team, delivery material"/>
  </r>
  <r>
    <s v="PLEMBANGAN"/>
    <x v="12"/>
    <s v="SMI"/>
    <n v="104.74391"/>
    <n v="-4.87425"/>
    <n v="50"/>
    <s v="80/200/270"/>
    <n v="2020"/>
    <x v="0"/>
    <s v="Dusun Plembangan Desa.Bumi Mandiri_x0009__x0009__x0009__x0009__x0009__x0009__x0009__x0009__x0009__x0009__x0009__x0009__x0009__x0009__x0009__x0009__x0009__x0009__x000a_Kec.Abung Barat_x0009__x0009__x0009__x0009__x0009__x0009__x0009__x0009__x0009__x0009__x0009__x0009__x0009__x0009__x0009__x0009__x0009__x0009__x000a_"/>
    <x v="0"/>
    <s v="SUM-LA-KTB-1116"/>
    <s v="BUMI MANDIRI"/>
    <x v="1"/>
    <x v="0"/>
    <x v="1"/>
    <s v="LAMPUNG"/>
    <s v="Lampung"/>
    <s v="KAB. LAMPUNG UTARA"/>
    <n v="6614394"/>
    <d v="2020-01-15T00:00:00"/>
    <m/>
    <n v="27"/>
    <x v="4"/>
    <d v="2020-02-14T00:00:00"/>
    <s v="W07-2020"/>
    <s v="Feb-2020"/>
    <s v="RFI"/>
    <s v=""/>
    <s v=""/>
    <d v="2020-02-13T00:00:00"/>
    <x v="84"/>
    <s v="Feb-2020"/>
    <d v="2020-02-13T00:00:00"/>
    <x v="93"/>
    <s v="Feb-2020"/>
    <s v="MW"/>
    <d v="2020-01-27T00:00:00"/>
    <m/>
    <n v="173001383908"/>
    <n v="6.6"/>
    <m/>
    <d v="2020-01-21T00:00:00"/>
    <m/>
    <m/>
    <d v="2020-02-11T00:00:00"/>
    <s v="W07-2020"/>
    <m/>
    <d v="2020-05-08T00:00:00"/>
    <m/>
    <x v="2"/>
    <s v="21.RFI"/>
    <x v="13"/>
    <s v="11.02.20 : RFIN sent_x000a_06.02.20 : Prepare material, Target Start pondasi 6 feb 2020, target mat ME On Site 6 feb 2020, BPUJL paid: done, target RFI: 10 Feb 2020_x000a_30.01.19 : Mobilisasi team, delivery material"/>
  </r>
  <r>
    <s v="API_MAKARTI TUMIJAJAR"/>
    <x v="12"/>
    <s v="TB"/>
    <n v="105.06950999999999"/>
    <n v="-4.6718299999999999"/>
    <n v="50"/>
    <s v="100/200/300"/>
    <n v="2020"/>
    <x v="0"/>
    <s v="MAKARTI RT 010 RW 003 DESA MAKARTI KECAMATAN TUMIJAJAR"/>
    <x v="0"/>
    <s v="SUM-LA-TWG-1004"/>
    <s v="MAKARTI_TUMIJAJAR"/>
    <x v="1"/>
    <x v="0"/>
    <x v="1"/>
    <s v="LAMPUNG"/>
    <s v="Lampung"/>
    <s v="KAB. TULANGBAWANG BA"/>
    <n v="6614396"/>
    <d v="2020-01-15T00:00:00"/>
    <m/>
    <n v="27"/>
    <x v="4"/>
    <d v="2020-02-14T00:00:00"/>
    <s v="W07-2020"/>
    <s v="Feb-2020"/>
    <s v="RFI"/>
    <s v=""/>
    <s v=""/>
    <d v="2020-02-13T00:00:00"/>
    <x v="84"/>
    <s v="Feb-2020"/>
    <d v="2020-02-13T00:00:00"/>
    <x v="93"/>
    <s v="Feb-2020"/>
    <s v="MW"/>
    <d v="2020-01-27T00:00:00"/>
    <m/>
    <n v="173400109133"/>
    <n v="6.6"/>
    <m/>
    <d v="2020-01-21T00:00:00"/>
    <m/>
    <m/>
    <d v="2020-02-11T00:00:00"/>
    <s v="W07-2020"/>
    <m/>
    <d v="2020-05-15T00:00:00"/>
    <m/>
    <x v="2"/>
    <s v="21.RFI"/>
    <x v="13"/>
    <s v="11.02.20 : RFIN sent_x000a_11.02.20 : RFIN sent_x000a_06.02.20 : CME done/Soft RFI, OG proses PLN connection, BPUJL Paid, target Connect: 10 Feb 2020_x000a_30.01.19 : OG RBS Foundation, delivery material"/>
  </r>
  <r>
    <s v="TANJUNG TELANG"/>
    <x v="12"/>
    <s v="TB"/>
    <n v="104.17587"/>
    <n v="-3.3856299999999999"/>
    <n v="50"/>
    <s v="150/220/290"/>
    <n v="2020"/>
    <x v="0"/>
    <s v="Jalan Raya Sungai  Medang - Tanjung Telang Dusun IV Desa Tanjung Telang Kec. Prabumulih Barat Sumatera Selatan"/>
    <x v="0"/>
    <s v="SUM-SS-PBM-1202"/>
    <s v="TANJUNG TELANG"/>
    <x v="1"/>
    <x v="0"/>
    <x v="1"/>
    <s v="SUMBAGSEL"/>
    <s v="Sumatera Selatan"/>
    <s v="KOTA PRABUMULIH"/>
    <n v="6614396"/>
    <d v="2020-01-15T00:00:00"/>
    <m/>
    <n v="27"/>
    <x v="4"/>
    <d v="2020-02-14T00:00:00"/>
    <s v="W07-2020"/>
    <s v="Feb-2020"/>
    <s v="RFI"/>
    <s v=""/>
    <s v=""/>
    <d v="2020-02-13T00:00:00"/>
    <x v="84"/>
    <s v="Feb-2020"/>
    <d v="2020-02-13T00:00:00"/>
    <x v="93"/>
    <s v="Feb-2020"/>
    <s v="MW"/>
    <d v="2020-01-27T00:00:00"/>
    <m/>
    <n v="149200060469"/>
    <n v="6.6"/>
    <m/>
    <d v="2020-01-21T00:00:00"/>
    <m/>
    <m/>
    <d v="2020-02-11T00:00:00"/>
    <s v="W07-2020"/>
    <m/>
    <d v="2020-05-23T00:00:00"/>
    <m/>
    <x v="2"/>
    <s v="21.RFI"/>
    <x v="13"/>
    <s v="11.02.20 : RFIN sent_x000a_06.02.20 : 30.01.19 : OG RBS Foundation, delivery material_x000a_"/>
  </r>
  <r>
    <s v="BATU_KEBAYAN"/>
    <x v="12"/>
    <s v="SMI"/>
    <n v="104.27314"/>
    <n v="-5.0274599999999996"/>
    <n v="50"/>
    <s v="90/160/290"/>
    <n v="2020"/>
    <x v="0"/>
    <s v="DESA BATU KEBAYAN KEC BELALAU KAB LAMPUNG BARAT PROP LAMPUNG_x0009__x0009__x0009__x0009__x0009__x0009__x0009__x0009__x0009__x0009__x0009__x0009__x0009__x0009__x0009__x000a_"/>
    <x v="0"/>
    <s v="SUM-LA-LIW-1080"/>
    <s v="KUBU LIKU JAYA"/>
    <x v="1"/>
    <x v="0"/>
    <x v="1"/>
    <s v="LAMPUNG"/>
    <s v="Lampung"/>
    <s v="KAB. LAMPUNG BARAT"/>
    <n v="6614394"/>
    <d v="2020-01-15T00:00:00"/>
    <m/>
    <n v="37"/>
    <x v="1"/>
    <d v="2020-02-14T00:00:00"/>
    <s v="W07-2020"/>
    <s v="Feb-2020"/>
    <s v="RFI"/>
    <s v=""/>
    <s v=""/>
    <d v="2020-02-18T00:00:00"/>
    <x v="86"/>
    <s v="Feb-2020"/>
    <d v="2020-02-18T00:00:00"/>
    <x v="94"/>
    <s v="Feb-2020"/>
    <s v="MW"/>
    <d v="2020-01-27T00:00:00"/>
    <m/>
    <n v="173800645998"/>
    <n v="6.6"/>
    <m/>
    <d v="2020-01-21T00:00:00"/>
    <m/>
    <m/>
    <d v="2020-02-21T00:00:00"/>
    <s v="W08-2020"/>
    <m/>
    <d v="2020-05-15T00:00:00"/>
    <m/>
    <x v="2"/>
    <s v="21.RFI"/>
    <x v="13"/>
    <s v="21.02.20 : RFIN sent_x000a_20.02.20 : plan submit RFIN 20 feb_x000a_13.02.20 : SRFI_x000a_06.02.20 : 30.01.19 : Mobilisasi team, delivery material"/>
  </r>
  <r>
    <s v="KALISARI II"/>
    <x v="12"/>
    <s v="TB"/>
    <n v="104.53648"/>
    <n v="-5.50718"/>
    <n v="50"/>
    <s v="10/200/300"/>
    <n v="2020"/>
    <x v="0"/>
    <s v="Pekon Karang Anyar, RT.001 RW.001, Kec. Wonosobo, Kab. Tanggamus, Prop. Lampung."/>
    <x v="0"/>
    <s v="SUM-LA-KOT-1040"/>
    <s v="KARANG ANYAR_TANGGAMUS"/>
    <x v="1"/>
    <x v="0"/>
    <x v="1"/>
    <s v="LAMPUNG"/>
    <s v="Lampung"/>
    <s v="KAB. TANGGAMUS"/>
    <n v="6614396"/>
    <d v="2020-01-15T00:00:00"/>
    <m/>
    <n v="28"/>
    <x v="4"/>
    <d v="2020-02-14T00:00:00"/>
    <s v="W07-2020"/>
    <s v="Feb-2020"/>
    <s v="RFI"/>
    <s v=""/>
    <s v=""/>
    <d v="2020-02-18T00:00:00"/>
    <x v="86"/>
    <s v="Feb-2020"/>
    <d v="2020-02-18T00:00:00"/>
    <x v="94"/>
    <s v="Feb-2020"/>
    <s v="MW"/>
    <d v="2020-01-27T00:00:00"/>
    <m/>
    <n v="172400411760"/>
    <n v="6.6"/>
    <m/>
    <d v="2020-01-21T00:00:00"/>
    <m/>
    <m/>
    <d v="2020-02-12T00:00:00"/>
    <s v="W07-2020"/>
    <m/>
    <d v="2020-05-26T00:00:00"/>
    <m/>
    <x v="2"/>
    <s v="21.RFI"/>
    <x v="13"/>
    <s v="12.02.20 : RFIN sent_x000a_06.02.20 : 30.01.19 : Mobilisasi team, delivery material"/>
  </r>
  <r>
    <s v="SIJERUK"/>
    <x v="12"/>
    <s v="TB"/>
    <n v="109.70117"/>
    <n v="-7.3373499999999998"/>
    <n v="50"/>
    <s v="70/150/280"/>
    <m/>
    <x v="1"/>
    <s v="Jl. Raya karangkobar km.10 Dusun Cantrikan RT.06 RW.02 Desa kendaga Kec.Banjarmangu Kab. Banjarnegara  "/>
    <x v="2"/>
    <s v="JAW-JT-BNR-0256"/>
    <s v="SIJERUK BANJARNEGARA"/>
    <x v="1"/>
    <x v="2"/>
    <x v="2"/>
    <s v="JATENG"/>
    <s v="Jawa Tengah"/>
    <s v="BANJARNEGARA"/>
    <n v="6614397"/>
    <d v="2020-01-15T00:00:00"/>
    <m/>
    <n v="35"/>
    <x v="1"/>
    <d v="2020-02-14T00:00:00"/>
    <s v="W07-2020"/>
    <s v="Feb-2020"/>
    <s v="RFI"/>
    <s v=""/>
    <s v=""/>
    <d v="2020-02-18T00:00:00"/>
    <x v="86"/>
    <s v="Feb-2020"/>
    <d v="2020-02-18T00:00:00"/>
    <x v="94"/>
    <s v="Feb-2020"/>
    <s v="FO"/>
    <d v="2020-01-27T00:00:00"/>
    <m/>
    <n v="522042745273"/>
    <s v="7,7"/>
    <m/>
    <m/>
    <m/>
    <m/>
    <d v="2020-02-19T00:00:00"/>
    <s v="W08-2020"/>
    <m/>
    <m/>
    <m/>
    <x v="2"/>
    <s v="21.RFI"/>
    <x v="13"/>
    <s v="19.02.20 : RFI sent_x000a_13.02.20 : actual RFI, collecting doc RFIN_x000a_06.02.20 : RBS Foundation done_x000a_30.01.19 : OG RBS Foundation, material ME Grounding tray dan mounting on site"/>
  </r>
  <r>
    <s v="JAJARAN BARU MEGANG"/>
    <x v="4"/>
    <s v="SKP"/>
    <s v="103°0.18.0'E"/>
    <s v="2°57.8.6'S"/>
    <n v="60"/>
    <s v="150/250/330"/>
    <n v="2022"/>
    <x v="4"/>
    <s v="Dusun 3 Desa Jajaran Baru 2 Kec Magang Sakti, Kab.Musi Rawas"/>
    <x v="0"/>
    <s v="SUM-SS-MBL-1201"/>
    <s v="JAJARAN_BARU_II"/>
    <x v="1"/>
    <x v="0"/>
    <x v="1"/>
    <s v="SUMBAGSEL"/>
    <s v="Sumatera Selatan"/>
    <s v="Kab. Musi Rawas"/>
    <n v="6617983"/>
    <d v="2022-01-28T00:00:00"/>
    <d v="2022-01-28T00:00:00"/>
    <n v="71"/>
    <x v="2"/>
    <d v="2022-02-27T00:00:00"/>
    <s v="W10-2022"/>
    <s v="Feb-2022"/>
    <s v="TBD"/>
    <s v="TBD"/>
    <s v="TBD"/>
    <d v="2022-06-05T00:00:00"/>
    <x v="14"/>
    <s v="Jun-2022"/>
    <d v="2022-06-05T00:00:00"/>
    <x v="13"/>
    <s v="Jun-2022"/>
    <s v="MW"/>
    <d v="2022-02-01T00:00:00"/>
    <d v="2022-02-02T00:00:00"/>
    <n v="147800877433"/>
    <n v="6.6"/>
    <m/>
    <d v="2022-03-22T00:00:00"/>
    <m/>
    <m/>
    <d v="2022-04-09T00:00:00"/>
    <s v="W15-2022"/>
    <m/>
    <m/>
    <s v="STIP RELEASED, GO CME"/>
    <x v="2"/>
    <s v="21.RFI"/>
    <x v="13"/>
    <s v="09:04:22: RFIN_x000a_06:04:22-29:03:22: SRFI_x000a_27:03:22-20:03:22: ME OG KWH KOSONG_x000a_16:03:22-09:03:22: BTS PONDASI OG_x000a_06:03:22-09:02:22: STO RECALL_x000a_06:02:22: NEED REVIEW POWER HUAWEI_x000a_06:02:22: NEED REVIEW TNP ALITA_x000a_02:02:22: NEED REVIEW RNP HUAWEI_x000a_30:01:22: ESR REVIEW, NEED REVIEW RNP HUAWEI_x000a_28:01:22: SPK RELEASED"/>
  </r>
  <r>
    <s v="TANJUNG SENANG LAMPUNG"/>
    <x v="4"/>
    <s v="TB"/>
    <s v="105°16.49.08'E"/>
    <s v="5°20.52.73'S"/>
    <n v="50"/>
    <s v="25/205/275"/>
    <s v="2022-2024"/>
    <x v="6"/>
    <s v="Jl. AMD RT.012 LK. I, Kel. Way Kandis, Kec. Tanjung Senang, Kota Bandar Lampung, Prov. Lampung"/>
    <x v="0"/>
    <s v="SUM-LA-KLA-1148"/>
    <s v="TANJUNG_SENANG_WAY_KANDIS"/>
    <x v="1"/>
    <x v="0"/>
    <x v="1"/>
    <s v="SUMBAGSEL"/>
    <s v="Lampung"/>
    <s v="Kab. Lampung Selatan"/>
    <n v="6617991"/>
    <d v="2022-01-28T00:00:00"/>
    <d v="2022-01-28T00:00:00"/>
    <n v="63"/>
    <x v="2"/>
    <d v="2022-02-27T00:00:00"/>
    <s v="W10-2022"/>
    <s v="Feb-2022"/>
    <s v="TBD"/>
    <s v="TBD"/>
    <s v="TBD"/>
    <d v="2022-06-05T00:00:00"/>
    <x v="14"/>
    <s v="Jun-2022"/>
    <d v="2022-06-05T00:00:00"/>
    <x v="13"/>
    <s v="Jun-2022"/>
    <s v="MW"/>
    <d v="2022-02-02T00:00:00"/>
    <d v="2022-02-03T00:00:00"/>
    <n v="171202978132"/>
    <n v="6.6"/>
    <m/>
    <d v="2022-03-22T00:00:00"/>
    <m/>
    <m/>
    <d v="2022-04-01T00:00:00"/>
    <s v="W14-2022"/>
    <m/>
    <m/>
    <s v="NY STIP, ERM PROCESS"/>
    <x v="2"/>
    <s v="21.RFI"/>
    <x v="13"/>
    <s v="01:04:22: RFIN_x000a_30:03:22-27:03:22: ME OG_x000a_23:03:22-20:03:22: PONDASI OG_x000a_16:03:22-13:03:22: NEED REVIEW RNP HUAWEI, RF OK 38_x000a_09:03:22-08:02:22: RND NOK NEED 50 METER_x000a_06:02:22-02:02:22: NEED REVIEW RNP HUAWEI_x000a_30:01:22: ESR REVIEW, NEED REVIEW RNP HUAWEI_x000a_28:01:22: SPK RELEASED"/>
  </r>
  <r>
    <s v="LUWUK_UTARA_BUNGA"/>
    <x v="6"/>
    <s v="TB"/>
    <s v="122°54.17.52'E"/>
    <s v="0°55.14.25'S"/>
    <n v="60"/>
    <s v="20/70/230"/>
    <n v="2021"/>
    <x v="11"/>
    <s v="RT003/RW003 DESA BUNGA, KEC LUWUK UTARA, KAB BANGGAI"/>
    <x v="0"/>
    <s v="SUL-ST-LWK-1105"/>
    <s v="LUWUK_UTARA_BUNGA"/>
    <x v="0"/>
    <x v="0"/>
    <x v="0"/>
    <s v="SULAWESI"/>
    <s v="Sulawesi Tengah"/>
    <s v="Kab. Banggai"/>
    <n v="6617749"/>
    <d v="2021-10-25T00:00:00"/>
    <m/>
    <n v="182"/>
    <x v="0"/>
    <d v="2022-03-24T00:00:00"/>
    <s v="W13-2022"/>
    <s v="Mar-2022"/>
    <s v="TBD"/>
    <s v="TBD"/>
    <s v="TBD"/>
    <d v="2022-04-25T00:00:00"/>
    <x v="2"/>
    <s v="Apr-2022"/>
    <d v="2022-04-25T00:00:00"/>
    <x v="2"/>
    <s v="Apr-2022"/>
    <s v="MW"/>
    <d v="2022-02-21T00:00:00"/>
    <d v="2022-02-23T00:00:00"/>
    <n v="319500346250"/>
    <m/>
    <m/>
    <d v="2022-03-01T00:00:00"/>
    <m/>
    <m/>
    <d v="2022-04-25T00:00:00"/>
    <m/>
    <m/>
    <m/>
    <s v="CME"/>
    <x v="2"/>
    <s v="21.RFI"/>
    <x v="12"/>
    <s v="25:04:22: RFIN_x000a_24:04:22: RFI, WAIT RFIN_x000a_20:04:22-13:04:22: ERECTION_x000a_10:04:22-06:04:22: CURRING_x000a_03:04:22-16:03:22: REBARRING_x000a_13:03:22-28:02:22: EXCAVATION_x000a_25:02:22: ANNOUNCEMENT GO UNTIL RFI_x000a_23:02:22: EXCAVATION_x000a_20:02:22-02:02:22: DELIVERY MATERIAL &amp; PARALEL ON CHECK PERIZINAN_x000a_30:01:22-26:01:22: APD &amp; REKOM DONE, RFC_x000a_19:01:22-16:01:22: WAITING APD &amp; PARALEL REKOM_x000a_12:01:22-09:01:22: REKOM OG, REQ SOIL TEST DONE_x000a_05:01:22: IW CLEAR, REKOM OG_x000a_02:01:22-26:12:21: IW OG (10 KK,6 KK OG)_x000a_22:12:21-19:12:21: SITAC PREPARATION_x000a_16:12:21: PMO XL CONFIRMED GO SITAC_x000a_15:12:21-05:12:21: REVIEW TNP OK, NEED CONFIRMATION FROM XL TO CONTINUE SITAC PROCESS_x000a_01:12:21-10:11:21-08:11:21: RNP REVIEW OK, OG REVIEW TNP PROCESS_x000a_07:11:21: CANDIDAT VERIFICATION OG_x000a_03:11:21-31:10:21: SURVEY OG, PLAN SUBMIT KANDIDAT W1 NOV"/>
  </r>
  <r>
    <s v="SIRAH_PULAU"/>
    <x v="4"/>
    <s v="TB"/>
    <s v="103°40.58.59'E"/>
    <s v="3°43.39.37'S"/>
    <n v="60"/>
    <s v="10/90/200"/>
    <n v="2022"/>
    <x v="4"/>
    <s v="Desa Sirah Pulau Kecamatan Merapi Timur Kabupaten Lahat Provinsi Sumatera Selatan"/>
    <x v="0"/>
    <s v="SUM-SS-LHT-1236"/>
    <s v="SIRAH_PULAU"/>
    <x v="0"/>
    <x v="0"/>
    <x v="1"/>
    <s v="SUMBAGSEL"/>
    <s v="Sumatera Selatan"/>
    <s v="Kab. Lahat"/>
    <n v="6617950"/>
    <d v="2022-01-25T00:00:00"/>
    <d v="2022-01-28T00:00:00"/>
    <n v="91"/>
    <x v="3"/>
    <d v="2022-06-24T00:00:00"/>
    <s v="W26-2022"/>
    <s v="Jun-2022"/>
    <s v="TBD"/>
    <s v="TBD"/>
    <s v="TBD"/>
    <s v="TBD"/>
    <x v="0"/>
    <s v="TBD"/>
    <s v="TBD"/>
    <x v="0"/>
    <s v="TBD"/>
    <s v="MW"/>
    <d v="2022-02-25T00:00:00"/>
    <d v="2022-03-02T00:00:00"/>
    <n v="147000760955"/>
    <m/>
    <m/>
    <m/>
    <m/>
    <m/>
    <d v="2022-04-26T00:00:00"/>
    <m/>
    <m/>
    <m/>
    <s v="CME"/>
    <x v="2"/>
    <s v="21.RFI"/>
    <x v="13"/>
    <s v="26:04:22: RFIN_x000a_24:04:22-20:04:22: ERECTION_x000a_17:04:22-10:06:22: BACKFIL_x000a_06:04:22-27:03:22: REBARRING_x000a_23:03:22-06:03:22: REKOM_x000a_28:02:22-23:02:22: IW CLEAR_x000a_20:02:22-16:02:22: IW OG_x000a_13:02:22: IW OG_x000a_09:02:22-30:01:22: SURVEY OG_x000a_28:01:22: SPK RECEIVED FROM EMAIL LMS"/>
  </r>
  <r>
    <s v="CILACAP CIPARI"/>
    <x v="4"/>
    <s v="TB"/>
    <s v="108°44.26.23'E"/>
    <s v="7°25.52.36'S"/>
    <n v="49"/>
    <s v="90/220/320"/>
    <s v="2022-2024"/>
    <x v="6"/>
    <s v="Jl. Wijaya Kusuma No.45, Desa Mulyadadi RT.006 RW.002 Kec. Cipari, Kab. Cilacap Prov. Jawa Tengah"/>
    <x v="3"/>
    <s v="JAW-JT-CLP-0567"/>
    <s v="PURWASARI_WANAREJA"/>
    <x v="1"/>
    <x v="0"/>
    <x v="2"/>
    <s v="JATENG"/>
    <s v="Jawa Tengah"/>
    <s v="Kab. Cilacap"/>
    <n v="6617993"/>
    <d v="2022-01-28T00:00:00"/>
    <d v="2022-01-28T00:00:00"/>
    <n v="87"/>
    <x v="2"/>
    <d v="2022-02-27T00:00:00"/>
    <s v="W10-2022"/>
    <s v="Feb-2022"/>
    <s v="TBD"/>
    <s v="TBD"/>
    <s v="TBD"/>
    <d v="2022-04-07T00:00:00"/>
    <x v="7"/>
    <s v="Apr-2022"/>
    <d v="2022-04-30T00:00:00"/>
    <x v="2"/>
    <s v="Apr-2022"/>
    <s v="MW"/>
    <d v="2022-02-02T00:00:00"/>
    <d v="2022-03-14T00:00:00"/>
    <n v="525061585123"/>
    <n v="11"/>
    <m/>
    <d v="2022-03-08T00:00:00"/>
    <m/>
    <m/>
    <d v="2022-04-25T00:00:00"/>
    <m/>
    <m/>
    <m/>
    <m/>
    <x v="2"/>
    <s v="21.RFI"/>
    <x v="13"/>
    <s v="25:04:22: RFIN_x000a_24:04:22-17:04:22: SRFI_x000a_LMS CHANGE TO NOKIA_x000a_13:04:22-23:03:22: PLN CONNECTION_x000a_20:03:22: ME OG_x000a_16:03:22-13:03:22: WAIT PSB_x000a_09:03:22: PONDASI OG_x000a_06:03:22: READY TO STO_x000a_23:02:22-20:02:22: NEED REVIEW CIVIL_x000a_16:02:22: NEED REVIEW POWER_x000a_13:02:22-08:02:22: NEED REVIEW TNP HUAWEI_x000a_06:02:22: NEED REVIEW TNP ALITA_x000a_02:02:22: NEED REVIEW RNP HUAWEI_x000a_30:01:22: ESR REVIEW, NEED REVIEW RNP HUAWEI_x000a_28:01:22: SPK RELEASED"/>
  </r>
  <r>
    <m/>
    <x v="21"/>
    <s v="TB"/>
    <s v="106°37.49.66'E"/>
    <s v="6°10.22.87'S"/>
    <n v="21"/>
    <s v="120/240/350"/>
    <m/>
    <x v="27"/>
    <m/>
    <x v="2"/>
    <s v="JAW-BT-TNG-1529"/>
    <s v="PENGAIRAN SUKARASA BARU"/>
    <x v="1"/>
    <x v="0"/>
    <x v="4"/>
    <s v="JABODETABEK"/>
    <s v="Banten"/>
    <s v="Kota Tangerang"/>
    <n v="6618126"/>
    <d v="2022-03-16T00:00:00"/>
    <d v="2022-03-16T00:00:00"/>
    <n v="36"/>
    <x v="1"/>
    <d v="2022-04-15T00:00:00"/>
    <s v="W16-2022"/>
    <s v="Apr-2022"/>
    <s v="TBD"/>
    <s v="TBD"/>
    <s v="TBD"/>
    <s v="TBD"/>
    <x v="0"/>
    <s v="TBD"/>
    <s v="TBD"/>
    <x v="0"/>
    <s v="TBD"/>
    <s v="MW"/>
    <m/>
    <m/>
    <m/>
    <m/>
    <m/>
    <d v="2022-04-20T00:00:00"/>
    <m/>
    <m/>
    <d v="2022-04-21T00:00:00"/>
    <m/>
    <m/>
    <m/>
    <m/>
    <x v="2"/>
    <s v="21.RFI"/>
    <x v="13"/>
    <s v="21:04:22: RFIN_x000a_20:04:22: STO DECLARE_x000a_20:04:22-20:03:22: ERM PROCESS_x000a_16:03:22: SPK RECEIVED"/>
  </r>
  <r>
    <s v="TUGU"/>
    <x v="4"/>
    <s v="SKP"/>
    <s v="109°27.29.2'E"/>
    <s v="7°37.57.65'S"/>
    <n v="69"/>
    <s v="0/110/200"/>
    <n v="2022"/>
    <x v="4"/>
    <s v="Jl. Desa Tugu Prigi I,RT.03/05, Kec. Buayan, Kab. Kebumen Prov. Jawa Tengah"/>
    <x v="3"/>
    <s v="JAW-JT-KBM-0636"/>
    <s v="TUGU_KEBUMEN"/>
    <x v="1"/>
    <x v="0"/>
    <x v="2"/>
    <s v="JATENG"/>
    <s v="Jawa Tengah"/>
    <s v="Kab. Kebumen"/>
    <n v="6617984"/>
    <d v="2022-01-28T00:00:00"/>
    <d v="2022-01-28T00:00:00"/>
    <n v="87"/>
    <x v="2"/>
    <d v="2022-02-27T00:00:00"/>
    <s v="W10-2022"/>
    <s v="Feb-2022"/>
    <s v="TBD"/>
    <s v="TBD"/>
    <s v="TBD"/>
    <d v="2022-04-08T00:00:00"/>
    <x v="7"/>
    <s v="Apr-2022"/>
    <d v="2022-04-30T00:00:00"/>
    <x v="2"/>
    <s v="Apr-2022"/>
    <s v="MW"/>
    <d v="2022-02-02T00:00:00"/>
    <d v="2022-03-14T00:00:00"/>
    <n v="525031643459"/>
    <n v="11"/>
    <m/>
    <d v="2022-03-09T00:00:00"/>
    <m/>
    <m/>
    <d v="2022-04-25T00:00:00"/>
    <m/>
    <m/>
    <m/>
    <m/>
    <x v="2"/>
    <s v="21.RFI"/>
    <x v="13"/>
    <s v="25:04:22: RFIN_x000a_24:04:22-17:04:22: SRFI_x000a_LMS CHANGE TO NOKIA_x000a_13:04:22-27:03:22: SRFI, PLN CONENCTION_x000a_23:03:22-20:03:22: ME OG_x000a_16:03:22-13:03:22: WAIT PSB_x000a_09:03:22: PONDASI OG_x000a_06:03:22: READY TO STO_x000a_23:02:22-16:02:22: NEED REVIEW POWER_x000a_13:02:22-08:02:22: NEED REVIEW TNP HUAWEI_x000a_06:02:22: NEED REVIEW TNP ALITA_x000a_02:02:22: NEED REVIEW RNP HUAWEI_x000a_30:01:22: ESR REVIEW, NEED REVIEW RNP HUAWEI_x000a_28:01:22: SPK RELEASED"/>
  </r>
  <r>
    <s v="PADANGAN_KAYEN_KIDUL"/>
    <x v="4"/>
    <s v="TB"/>
    <s v="112°7.38.46'E"/>
    <s v="7°43.38.24'S"/>
    <n v="50"/>
    <s v="40/150/295"/>
    <n v="2022"/>
    <x v="10"/>
    <s v="Dusun Prambatan RT.003 RW.001 Desa Padangan Kecamatan Kayen Kidul Kabupaten Kediri Prop. Jawa Timur"/>
    <x v="0"/>
    <s v="JAW-JI-KDR-4348"/>
    <s v="PADANGAN_KAYEN_KIDUL"/>
    <x v="0"/>
    <x v="0"/>
    <x v="0"/>
    <s v="JATIM"/>
    <s v="Jawa Timur"/>
    <s v="Kab. Kediri"/>
    <n v="6618108"/>
    <d v="2022-03-07T00:00:00"/>
    <d v="2022-03-07T00:00:00"/>
    <n v="49"/>
    <x v="1"/>
    <d v="2022-08-04T00:00:00"/>
    <s v="W32-2022"/>
    <s v="Aug-2022"/>
    <s v="TBD"/>
    <s v="TBD"/>
    <s v="TBD"/>
    <s v="TBD"/>
    <x v="0"/>
    <s v="TBD"/>
    <s v="TBD"/>
    <x v="0"/>
    <s v="TBD"/>
    <s v="MW"/>
    <d v="2022-04-11T00:00:00"/>
    <d v="2022-04-13T00:00:00"/>
    <s v="MG"/>
    <m/>
    <m/>
    <m/>
    <m/>
    <m/>
    <d v="2022-04-25T00:00:00"/>
    <m/>
    <m/>
    <m/>
    <s v="SITAC"/>
    <x v="2"/>
    <s v="21.RFI"/>
    <x v="12"/>
    <s v="25:04:22: RFIN_x000a_24:04:22: ME OG_x000a_20:04:22-17:04:22: ERECTION_x000a_13:04:22: EXCAVATION_x000a_10:04:22-30:03:22: REKOM_x000a_27:03:22-23:03:22: IW CLEAR_x000a_20:03:22-16:03:22: IW OG_x000a_15:03:22-15:03:22: UNDER TNP _x000a_13:03:22-09:03:22: SURVEY OG &amp; MITRA ASSIGNMENT_x000a_07:03:22: SPK RECEIVED"/>
  </r>
  <r>
    <s v="KOLONEL SUTARTO JEBRES"/>
    <x v="6"/>
    <s v="TB"/>
    <n v="110.8514583"/>
    <n v="-7.5563167"/>
    <n v="30"/>
    <s v="90/210/330"/>
    <n v="2021"/>
    <x v="11"/>
    <s v="Kentingan Kulon RT 03 RW 10 Kelurahan Jebres Kecamatan Jebres Kota Surakarta Provinsi Jawa Tengah"/>
    <x v="2"/>
    <s v="JAW-JT-SKT-2147"/>
    <s v="KOLONEL SUTARTO JEBRES"/>
    <x v="0"/>
    <x v="0"/>
    <x v="2"/>
    <s v="JATENG"/>
    <s v="Jawa Tengah"/>
    <s v="Kota Surakarta"/>
    <n v="6617739"/>
    <d v="2021-10-22T00:00:00"/>
    <m/>
    <n v="138"/>
    <x v="5"/>
    <d v="2022-03-21T00:00:00"/>
    <s v="W13-2022"/>
    <s v="Mar-2022"/>
    <s v="TBD"/>
    <s v="TBD"/>
    <s v="TBD"/>
    <d v="2022-03-21T00:00:00"/>
    <x v="4"/>
    <s v="Mar-2022"/>
    <d v="2022-03-21T00:00:00"/>
    <x v="4"/>
    <s v="Mar-2022"/>
    <s v="MW"/>
    <d v="2021-12-28T00:00:00"/>
    <m/>
    <n v="520521518427"/>
    <n v="7.7"/>
    <m/>
    <m/>
    <m/>
    <m/>
    <d v="2022-03-09T00:00:00"/>
    <s v="W11-2022"/>
    <m/>
    <m/>
    <s v="CME"/>
    <x v="2"/>
    <s v="21.RFI"/>
    <x v="13"/>
    <s v="09:06:22: RFIN_x000a_06:03:22: ERECTION OG_x000a_28:02:22-20:02:22: CURRING TIME_x000a_16:02:22-13:02:22: REBARRING KETINGGIAN 14M_x000a_09:02:22-06:02:22: REBARRING KOLOM &amp; BALOK 10.5M OF 14M_x000a_02:02:22-26:01:22: POURING, STACKING 7m_x000a_23:01:22: PREPARE POURING_x000a_19:01:22: CURRING TIME OG_x000a_16:01:22: REBARING OG_x000a_12:01:22: PONDASI OG, REBARRING_x000a_09:01:22: EXCAVATION OG_x000a_05:01:22-02:01:22: APD RELEASED, CME PREPARATION, CME START 9 JAN_x000a_29:12:21-12:12:21: SOIL TEST DONE, WAIT APD RELEASED_x000a_08:12:21: REALISASI IW OG_x000a_05:12:21-28:11:21: IW OG, PLAN SOIL TEST 6 DEC_x000a_24:11:21: NEED APPROVAL XL RF 25 M (26m (stacking 14m + pole 12m), OG PROCESS APPROVAL KARENA REJECT WARGA RF 30M_x000a_21:11:21-17:11:21: IW OG (16 KK)_x000a_14:11:21-10:11:21: TNP REVIEW OG _x000a_08:11:21: RNP REVIEW OG _x000a_07:11:21: SURVEY OG, HARD SITAC, PLAN SUBMIT KANDIDAT W1 NOV "/>
  </r>
  <r>
    <s v="TUATUNU_INDAH"/>
    <x v="6"/>
    <s v="TB"/>
    <s v="106°4.46.34'E"/>
    <s v="2°5.37.33'S"/>
    <n v="50"/>
    <s v="105/190/350"/>
    <n v="2021"/>
    <x v="11"/>
    <s v="Jl. Kulan RT. 007 RW. 002 Kelurahan Jerambah Gantung, Kecamatan Gabek Kota Pangkal Pinang, Provinsi Kepulauan Bangka Belitung."/>
    <x v="0"/>
    <s v="SUM-BB-PGP-0531"/>
    <s v="TUATUNU_INDAH"/>
    <x v="0"/>
    <x v="0"/>
    <x v="1"/>
    <s v="SUMBAGSEL"/>
    <s v="Kepulauan Bangka Belitung"/>
    <s v="Kota Pangkal Pinang"/>
    <n v="6617734"/>
    <d v="2021-10-21T00:00:00"/>
    <m/>
    <n v="130"/>
    <x v="5"/>
    <d v="2022-03-20T00:00:00"/>
    <s v="W13-2022"/>
    <s v="Mar-2022"/>
    <s v="TBD"/>
    <s v="TBD"/>
    <s v="TBD"/>
    <d v="2022-02-21T00:00:00"/>
    <x v="28"/>
    <s v="Feb-2022"/>
    <d v="2022-02-28T00:00:00"/>
    <x v="18"/>
    <s v="Feb-2022"/>
    <s v="MW"/>
    <d v="2021-11-24T00:00:00"/>
    <m/>
    <n v="161001841798"/>
    <n v="6.6"/>
    <m/>
    <m/>
    <m/>
    <m/>
    <d v="2022-02-28T00:00:00"/>
    <s v="W10-2022"/>
    <m/>
    <m/>
    <s v="CME"/>
    <x v="2"/>
    <s v="21.RFI"/>
    <x v="13"/>
    <s v="28:02:22: RFIN_x000a_23:02:22-20:02:22: ERECTION_x000a_16:02:22: START ERECTION_x000a_13:02:22: BACKFILL OG_x000a_09:02:22-06:02:22: REBARING OG_x000a_02:02:22-30:01:22: CERUCUK OG_x000a_26:01:22-16:01:22: BOREPILE OG_x000a_12:01:22: OG PREPARE MATERIAL CERUCUK &amp; BOREPILE_x000a_09:01:22: EXCAVATION OG_x000a_05:01:22: PERMIT OG_x000a_02:01:22-29:12:21: PARALEL REKOM &amp; REVISED DESIGN OG _x000a_26:12:21: REVISED DESIGN OG_x000a_22:12:21-19:12:21: DESIGN PROCESS OG_x000a_15:12:21-28:11:21: DONE REQ SOIL TEST, WAIT FOR SOIL TEST KEPULAUAN_x000a_24:11:21-17:11:21: IW CLEAR, OG PROCESS LL MENGURUS SURAT TANAH _x000a_14:11:21: IW OG, KURANG 1 KK, PLAN IW DONE 17 NOV_x000a_10:11:21: BAN/BAK PROCESS OG &amp; PARALEL IW OG _x000a_07:11:21: KANDIDAT APPROVED TNP RNP_x000a_03:10:21-24:10:21: NEW SPK NEW BUILT, HUNTING PROSES, PLAN SUBMIT KANDIDAT 4 NOV 2021"/>
  </r>
  <r>
    <s v="MONJOK BARAT RELOCATION"/>
    <x v="2"/>
    <s v="TB"/>
    <s v="116°6.28.18'E"/>
    <s v="8°34.29.53'S"/>
    <n v="30"/>
    <s v="80/190/300"/>
    <n v="2021"/>
    <x v="14"/>
    <s v="JL. Hos Cokroaminoto Gang Mawar No.14 RT.01 Lingkungan Cemara, Kel. Monjok Barat, Kec. Selaparang, Kota Mataram, Prop. Nusa Tenggara Barat"/>
    <x v="1"/>
    <s v="NUS-NB-MTR-5391"/>
    <s v="MONJOK BARAT RELOCATION"/>
    <x v="0"/>
    <x v="0"/>
    <x v="0"/>
    <s v="BALINUSRA"/>
    <s v="Nusa Tenggara Barat"/>
    <s v="Kota Mataram"/>
    <n v="6617595"/>
    <d v="2021-09-07T00:00:00"/>
    <m/>
    <n v="105"/>
    <x v="3"/>
    <d v="2022-02-04T00:00:00"/>
    <s v="W06-2022"/>
    <s v="Feb-2022"/>
    <d v="2021-12-20T00:00:00"/>
    <s v="W52-2021"/>
    <s v="Dec-2021"/>
    <d v="2021-12-08T00:00:00"/>
    <x v="88"/>
    <s v="Dec-2021"/>
    <d v="2021-12-21T00:00:00"/>
    <x v="31"/>
    <s v="Dec-2021"/>
    <s v="MW"/>
    <d v="2021-11-12T00:00:00"/>
    <m/>
    <n v="441503329783"/>
    <n v="6.6"/>
    <m/>
    <m/>
    <m/>
    <m/>
    <d v="2021-12-21T00:00:00"/>
    <s v="W52-2021"/>
    <m/>
    <m/>
    <m/>
    <x v="2"/>
    <s v="21.RFI"/>
    <x v="13"/>
    <s v="21:12:21: RFIN_x000a_19:12:21: RFI, WAIT FOR RFIN_x000a_15:12:21: ERECTION OG -2 SECTION, TERSTOP KARENA NGABEN &amp; HUJAN_x000a_12:12:21: ERECTION OG_x000a_08:12:21: CURING TIME, START ERECTION 10 DEC 21_x000a_05:12:21: POURING OG_x000a_01:12:21: REBARING OG, MATERIAL ONSITE DONE_x000a_28:11:21-24:11:21: REBARING OG, PLAN MOS 30 NOV (DELAY MATERIAL, TRUK RUSAK)_x000a_21:11:21: LANTAI KERJA OG, PLAN MOS 23 NOV_x000a_17:11:21: EXCAVATION OG_x000a_14:11:21: BOUWPLANK OG, PLAN EXCAVATION &amp; DELIVERY MATERIAL ON 15 NOV_x000a_10:11:21: SOIL TEST DONE, OG PROCESS DESIGN APD _x000a_07:11:21: REKOM CLEAR, SOILTEST OG, CME OG REQUEST GDL_x000a_03:11:21: REKOM OG, PLAN REKOM CLEAR 4 NOV_x000a_23:10:21: IW CLEAR, PREPARE ESKALASI SITAC, REKOM OG, PLAN REKOM CLEAR 5 NOV _x000a_20:10:21: IW CLEAR, PROSES REALISASI IW PLAN REKOM DAN SOILTEST W1 NOV_x000a_17:10:21-06:10:21: KANDIDAT APPROVE, IW OG, PLAN SOSWAR 14 OCT 2021_x000a_29:09:21: HUNTING SESUAI ARAHAN DONE, SUBMIT KANDIDAT DONE, PROSES REVIEW RNP_x000a_26:09:2021 - 22:09:21: REHUNTING SESUAI ARAHAN, PLAN SUBMIT KANDIDAT 27 SEP 2021_x000a_19:09:21: 15:09:21: 13:09:21: SPK RELEASED HUNTING OG"/>
  </r>
  <r>
    <s v="DR RAJIMAN PAJANG"/>
    <x v="6"/>
    <s v="TB"/>
    <s v="110°47.24.52'E"/>
    <s v="7°34.4.38'S"/>
    <n v="35"/>
    <s v="45/120/185/330"/>
    <n v="2021"/>
    <x v="11"/>
    <s v=""/>
    <x v="2"/>
    <s v="JAW-JT-SKT-2146"/>
    <s v="DR RAJIMAN PAJANG"/>
    <x v="0"/>
    <x v="0"/>
    <x v="2"/>
    <s v="JATENG"/>
    <s v="Jawa Tengah"/>
    <s v="Kota Surakarta"/>
    <n v="6617569"/>
    <d v="2021-08-27T00:00:00"/>
    <m/>
    <n v="168"/>
    <x v="0"/>
    <d v="2022-01-24T00:00:00"/>
    <s v="W05-2022"/>
    <s v="Jan-2022"/>
    <d v="2021-12-15T00:00:00"/>
    <s v="W51-2021"/>
    <s v="Dec-2021"/>
    <d v="2022-01-24T00:00:00"/>
    <x v="27"/>
    <s v="Jan-2022"/>
    <d v="2022-02-10T00:00:00"/>
    <x v="96"/>
    <s v="Feb-2022"/>
    <s v="MW"/>
    <d v="2021-12-28T00:00:00"/>
    <m/>
    <n v="520512091107"/>
    <n v="7.7"/>
    <m/>
    <m/>
    <m/>
    <m/>
    <d v="2022-02-11T00:00:00"/>
    <s v="W07-2022"/>
    <m/>
    <m/>
    <s v="CME"/>
    <x v="2"/>
    <s v="21.RFI"/>
    <x v="13"/>
    <s v="11:02:22: RFIN_x000a_09:02:22-26:01:22: SRFI, PLN CONNECTION_x000a_23:01:22: CURRING TIME, PREPARE ERECTION_x000a_19:01:22: POURING OG_x000a_16:01:22: REBARING OG_x000a_12:01:22: PONDASI OG, REBARRING_x000a_09:01:22: EXCAVATION OG_x000a_05:01:22-02:01:22: APD RELEASED, CME PREPARATION_x000a_29:12:21-26:12:21: SOIL TEST &amp; REKOM DONE, WAIT APD RELEASED_x000a_22:12:21: WAIT SOIL TEST DONE &amp; APD RELEASED &amp; PARALEL REKOM LURAH CAMAT_x000a_15:12:21: REALISASI IW, PARALEL REQ SOIL TEST_x000a_12:12:21: IW OG (5KK)_x000a_10:12:21: RNP TNP VALIDATION KANDIDAT N_x000a_08:12:21-05:12:21: KANDIDAT J GAGAL, KONFLIK KELUARGA, OG REHUNTING, PLAN SUBMIT KANDIDAT 9 DEC_x000a_01:12:21-30:11:21: KANDIDAT K&amp;L REEJCT WARGA, OG IW KANDIDAT J_x000a_28:11:21-24:11:21: KANDIDAT K&amp;L APPROVED, IW OG ON KANDIDAT K (TOTAL KK 20)_x000a_21:11:21: KANDIDAT H&amp;I REJECT WARGA, OG PROCESS REVIEW RNP TNP KANDIDAT J,K,&amp;L_x000a_17:11:21: IW OG PADA KANDIDAT H &amp; I, ANTENA HEIGHT 25 M MONOPOLE + 1 M _x000a_17:11:21-16:11:21: KANDIDAT G REJECT BY WARGA, OG PARALEL REVIEW RNP TNP KANDIDAT H &amp; I_x000a_14:11:21: UNDER TNP REVIEW KANDIDAT G_x000a_10:11:21-07:11:21: REHUNTING OG _x000a_03:11:21: KANDIDAT F TNP NOK BY TNP XL, PROSES REHUNTING _x000a_31:10:21: KANDIDAT NOK BY TNP XL, PROSES REHUNTING _x000a_27:10:21 - 23:10:21: IW OG HARD SITAC, SOSWAR ON SCHEDULE 25 OCT, PLAN IW CLEAR 30 OKT 21_x000a_20:10:21: IW OG, PLAN SOSWAR 25 OCT PLAN IW CLEAR W1 NOV_x000a_17:10:21-13:10:21: KANDIDAT C GAGAL IW, VALIDASI KANDIDAT D DONE, IW OG_x000a_10:10:21-06:10:21: IW OG, MASIH LURANG 2 KK LAGI, PLAN SONDIR 14 OCT_x000a_29:09:21: IW OG, MASIH KURANG 17 KK dari 25 KK, PLAN SONDIR 1 OCT _x000a_26:09:21-19:09:21: VALIDASI DONE, IW OG_x000a_15:09:21: 13:09:21: 08:09:21: VALIDASI DONE, IW OG PROSES PENDEKATAN 3 KK DARI 18 KK, PLAN CLEAR 20 SEP 2021_x000a_06:09:21: PLAN SUBMIT KANDIDAT 6 SEP 2021_x000a_01:09:21: HUNTING OG, PLAN SUBMIT KANDIDAT 7 SEP _x000a_08:20:2021: SPK RELEASED 27 AUG, HUNTING OG"/>
  </r>
  <r>
    <s v="MALUNDA_MALIAYA"/>
    <x v="6"/>
    <s v="TB"/>
    <s v="118°52.38.44'E"/>
    <s v="2°55.26.9'S"/>
    <n v="60"/>
    <s v="30/120/190"/>
    <n v="2021"/>
    <x v="11"/>
    <s v="MALIAYA UTARA RT 000 RW 000, DESA MALIAYA, KEC. MALUNDA, KAB. MAJENE, PROV. SULAWESI BARAT"/>
    <x v="0"/>
    <s v="SUL-SR-MJN-0175"/>
    <s v="MALUNDA_MALIAYA"/>
    <x v="0"/>
    <x v="0"/>
    <x v="0"/>
    <s v="SULAWESI"/>
    <s v="Sulawesi Barat"/>
    <s v="Kab. Majene"/>
    <n v="6617465"/>
    <d v="2021-08-10T00:00:00"/>
    <m/>
    <n v="121"/>
    <x v="5"/>
    <d v="2022-01-07T00:00:00"/>
    <s v="W02-2022"/>
    <s v="Jan-2022"/>
    <d v="2021-12-17T00:00:00"/>
    <s v="W51-2021"/>
    <s v="Dec-2021"/>
    <d v="2021-10-30T00:00:00"/>
    <x v="23"/>
    <s v="Oct-2021"/>
    <d v="2021-12-10T00:00:00"/>
    <x v="24"/>
    <s v="Dec-2021"/>
    <s v="MW"/>
    <d v="2021-10-03T00:00:00"/>
    <m/>
    <m/>
    <m/>
    <m/>
    <m/>
    <m/>
    <m/>
    <d v="2021-12-09T00:00:00"/>
    <s v="W50-2021"/>
    <m/>
    <m/>
    <m/>
    <x v="2"/>
    <s v="21.RFI"/>
    <x v="13"/>
    <s v="09:12:21: RFIN_x000a_08:12:21-05:12:21: RFI, WAITING FOR RFIN_x000a_01:12:21-28:11:21: SRFI, OG PLN CONNECTION, PLAN RFI 14 DEC 21_x000a_24:11:21-23:11:21: OVERBLAST, OG PROCESS PENGADAAN MATERIAL_x000a_21:11:21-17:11:21: SRFI, WAIT PLN CONNECTION, PENARIKAN JARINGAN (200-250 M), WAIT SURAT PLN SHARING INVEST (BANGUN TIANG &amp; NARIK JARINGAN KARENA JARINGAN TIDAK TERSEDIA), OG FU PLN, PLAN MENDAPAT JAWABAN PLN 22 NOV _x000a_14:11:21: OG PEKERJAAN PENARIKAN JARINGAN PLN, PLAN RFI 17 NOV _x000a_10:11:21-03:11:21: ERECTION OG, PLAN RFI 13 NOV, KENDALA CUACA BURUK_x000a_31:10:21: POURING DONE, START ERECTION 1 NOV 21_x000a_27:10:21: POURING DONE, PLAN START CME 30 OCT_x000a_23:10:21: REBARING OG, PLAN POURING 27/28 OCT 21_x000a_17:10:21: 13:10:21: MENUNGGU SURVEY PIHAK PU, PARALEL PERSIAPAN MATERIAL BESI, TEAM ON SITE_x000a_10:10:21: EXCAVATION TERTUNDA KARENA HARUS MENUNGGU SURVEY DARI KEMINFO, PLAN SURVEY 13 OCT_x000a_06:10:21: BOWPLANK OG, PLAN START GALIAN MENUNGGU TIM EXCAV ON SITE PLAN 10 OCT 2021_x000a_04:10:21: PREPARE TIM CME, MENUNGGU MATERIAL GALIAN, PLAN START GALIAN 13 OCT_x000a_29:09:21: APD&amp;DESIGPACK, MENUNGGU GDL RELEASED, PLAN GALIAN 7 OCT_x000a_26:09:21-22:09:21: REKOM LURAH DONE, REKOM CAMAT OG_x000a_15:09:21: IW CLEARE, PRSOES PENGAJUAN SOLTEST 16 SEP 2021_x000a_13:09:21: IW OG, SOSWAR 15 KK_x000a_08:09:21: BA KETENTUAN TINGGI TOWER DONE SUBMIT, VALIDASI DONE, IW OG 15 kk_x000a_06:09:21: NEED BA TERKAIT TINGGI TOWER YANG DIIZINKAN DI AREA TERSEBUT, PLAN SUBMIT BA 7 SEPT_x000a_01:09:21: 30:08:21: NEED PERUBAHAN KETINGGIAN KANDIDAT, PERATURAN PERDA SETEMPAT HANYA BOLEH MEMBANGUN MAX TINGGI TOWER 52M_x000a_25:08:21: VALIDASI UNDER RNP REVIEW_x000a_22:08:21: PLAN SUBMIT KANDIDAT 26 AUG_x000a_18:08:21: 08:12:2021 : SPK NEW BUILD RELEASED, HUNTING PROSES"/>
  </r>
  <r>
    <m/>
    <x v="6"/>
    <s v=""/>
    <s v="111°3.51.48'E"/>
    <s v="7°39.34.92'S"/>
    <n v="50"/>
    <s v="90/210/330"/>
    <n v="2021"/>
    <x v="1"/>
    <s v="Mendalan RT 002  RW 005 Desa Koripan Kecamatan Matesih Kabupaten Karanganyar  Provinsi Jawa Tengah "/>
    <x v="2"/>
    <s v="JAW-JT-KRG-2137"/>
    <s v="TAWANGMANGU MATESI KORIPAN"/>
    <x v="0"/>
    <x v="0"/>
    <x v="2"/>
    <s v="JATENG"/>
    <s v="Jawa Tengah"/>
    <s v="Kab. Karanganyar"/>
    <n v="6617448"/>
    <d v="2021-08-09T00:00:00"/>
    <m/>
    <n v="91"/>
    <x v="3"/>
    <d v="2022-01-06T00:00:00"/>
    <s v="W02-2022"/>
    <s v="Jan-2022"/>
    <d v="2021-12-07T00:00:00"/>
    <s v="W50-2021"/>
    <s v="Dec-2021"/>
    <d v="2021-10-30T00:00:00"/>
    <x v="23"/>
    <s v="Oct-2021"/>
    <d v="2021-11-16T00:00:00"/>
    <x v="33"/>
    <s v="Nov-2021"/>
    <s v="MW"/>
    <d v="2021-10-21T00:00:00"/>
    <m/>
    <n v="526550148393"/>
    <n v="7.7"/>
    <m/>
    <m/>
    <m/>
    <m/>
    <d v="2021-11-08T00:00:00"/>
    <s v="W46-2021"/>
    <m/>
    <m/>
    <m/>
    <x v="2"/>
    <s v="21.RFI"/>
    <x v="13"/>
    <s v="08:11:21: RFIN DONE_x000a_07:11:21-03:11:21: RFI, WAIT FOR RFIN, PLAN RFIN 8 NOV _x000a_31:10:21-27:10:21: SRFI_x000a_23:10:21: ERECTION OG, PLAN RFI ..., PSB RECIVED ON CHECK_x000a_20:10:21: CURRING TIME OG, PLAN ERECTION 25 OCT, NEED SK PLN_x000a_17:10:21-13:10:21: EXCAVATION OG, PLAN PENGECORAN 20 OCT 2021_x000a_10:10:21: TIM ON SITE, PLAN GALIAN 13 OCT_x000a_06:10:21-04:10:21: BOWPLANK OG, PLAN START GALIAN 8 OCT 2021_x000a_29:09:21-22:09:21: PROSES APD, PLAN START CME END OF SEPT_x000a_19:09:21: SOILTEST OG, PARALEL REALISASI REKOM LURAH CAMAT_x000a_15:09:21: 13:09:21: IW CLEAR, PROSES KORDINASI DENGAN PEMDA TERKAIT ISSUE OPSIC_x000a_08:09:21: REKOM OG, PARALEL SOILTEST_x000a_06:09:21: KANDIDAT APPROVE TNP &amp; RNP PROSES IW OG_x000a_10:08:21 : SPK RETURN BY XL PERUBAHAN DESIGN_x000a_09:08:21 : SPK NEW BUILD RELEASED"/>
  </r>
  <r>
    <s v="MUNTILAN RELOCATION"/>
    <x v="6"/>
    <s v="TB"/>
    <s v="110°18.21.04'E"/>
    <s v="7°36.47.83'S"/>
    <n v="60"/>
    <s v="50/160/310"/>
    <n v="2021"/>
    <x v="1"/>
    <s v="Dusun Jumoyo Kidul RT 003 RW 002 Desa Jumoyo Kecamatan  Salam Kabupaten Magelang Provinsi Jawa Tengah"/>
    <x v="2"/>
    <s v="JAW-JT-MKD-1143"/>
    <s v="MUNTILAN RELOCATION"/>
    <x v="0"/>
    <x v="0"/>
    <x v="2"/>
    <s v="JATENG"/>
    <s v="JAWA TENGAH"/>
    <s v="Kab. Magelang"/>
    <n v="6617428"/>
    <d v="2021-08-05T00:00:00"/>
    <m/>
    <n v="107"/>
    <x v="3"/>
    <d v="2022-01-02T00:00:00"/>
    <s v="W02-2022"/>
    <s v="Jan-2022"/>
    <d v="2022-01-01T00:00:00"/>
    <s v="W01-2022"/>
    <s v="Jan-2022"/>
    <d v="2022-01-02T00:00:00"/>
    <x v="89"/>
    <s v="Jan-2022"/>
    <d v="2021-11-30T00:00:00"/>
    <x v="30"/>
    <s v="Nov-2021"/>
    <s v="MW"/>
    <d v="2021-11-24T00:00:00"/>
    <m/>
    <n v="521541397291"/>
    <n v="7.7"/>
    <m/>
    <m/>
    <m/>
    <m/>
    <d v="2021-11-20T00:00:00"/>
    <s v="W47-2021"/>
    <m/>
    <m/>
    <m/>
    <x v="2"/>
    <s v="21.RFI"/>
    <x v="13"/>
    <s v="20:11:21: RFIN_x000a_17:11:21: ERECTION OG, PLAN SRFI 19 NOV, PLN 22, RFI 25 NOV _x000a_14:11:21: CURRING TIME OG, PLAN RFI 25 NOV _x000a_10:11:21: REBARING OG _x000a_07:11:21: BOREPILE OG _x000a_03:11:21: EXCAVATION OG _x000a_31:10:21-23:10:21: REKOM LURAH CAMAT OG, PARALEL SOIL TEST_x000a_20:10:21-13:10:21: IW CLEAR, CAPEX APPROVE, PERSIAPAN REKOM LURAH CAMAT PLAN REKOM OG W2 OCT_x000a_26:09:21: IW CLEAR, PLAN REKOM 25 SEP 2021_x000a_19:09:21: 15:09:21: PROSES IW MASIH KURANG 2 KK, RENEGO KOMPENSASI DIBANTU DENGAN PEJABAT SETEMPAT PLAN CLEAR 22 SEP 2021_x000a_13:09:21: 08:09:21: IW OG, RENEGOSIASI KOMPENSASI WARGA_x000a_06:09:21: IW OG KURANG 2 KK DARI TOTAL KK 25 KK_x000a_06:09:21: 01:09:21: KANDIDAT B SUBMIT DONE, IW OG 25 KK, PROSES SOSIALISAI WARGA _x000a_30:08:21: REHUNTING, GAGAL IW, PLAN SUBMIT CANDIDAT 1 SEPT_x000a_22:08:21: 18:08:21: 16:08:21: IW OG, PROSES PERIZINAN WARGA MASIH KURANG 4 KK lagi dari total 32 KK_x000a_10:08:21: VALIDASI RNP &amp; TNP DONE, KANDIDAT A GO, PROSES NEGOSIASI IW OG_x000a_09:08:21 : SPK NEW BUILD RELEASED, HUNTING PROSES"/>
  </r>
  <r>
    <s v="PEGADINGAN"/>
    <x v="6"/>
    <s v="SKP"/>
    <s v="109°10.33.17'E"/>
    <s v="6°55.19.27'S"/>
    <n v="60"/>
    <s v="75/185/235/325"/>
    <n v="2021"/>
    <x v="1"/>
    <s v="Jl. Desa Tarup RT 03/ RW.02 Kel. Tarup / Kec. Tarup Tegal"/>
    <x v="2"/>
    <s v="JAW-JT-TGL-2607"/>
    <s v="JOKO TINGKIR TARUB"/>
    <x v="1"/>
    <x v="0"/>
    <x v="2"/>
    <s v="JATENG"/>
    <s v="Jawa Tengah"/>
    <s v="Kab. Tegal"/>
    <n v="6617414"/>
    <d v="2021-08-04T00:00:00"/>
    <m/>
    <n v="27"/>
    <x v="4"/>
    <d v="2021-09-03T00:00:00"/>
    <s v="W36-2021"/>
    <s v="Sep-2021"/>
    <d v="2021-09-04T00:00:00"/>
    <s v="W36-2021"/>
    <s v="Sep-2021"/>
    <d v="2021-09-03T00:00:00"/>
    <x v="43"/>
    <s v="Sep-2021"/>
    <d v="2021-09-03T00:00:00"/>
    <x v="42"/>
    <s v="Sep-2021"/>
    <s v="MW"/>
    <d v="2021-08-10T00:00:00"/>
    <m/>
    <s v="522521757456"/>
    <n v="7.7"/>
    <m/>
    <m/>
    <m/>
    <m/>
    <d v="2021-08-31T00:00:00"/>
    <s v="W36-2021"/>
    <m/>
    <m/>
    <m/>
    <x v="2"/>
    <s v="21.RFI"/>
    <x v="13"/>
    <s v="08:30:2021: RBS/BTS PONDASI OG_x000a_08:25:2021: MAPPING MITRA CME_x000a_08:22:2021: 08:18:2021: CME PREPARATION_x000a_08:16:2021: STO DECLARE 13 AUG_x000a_08:09:2021: 08:04:2021 : SPK COLO RELEASED, ERM PROSES"/>
  </r>
  <r>
    <s v="TAPOS DEPOK"/>
    <x v="6"/>
    <s v="TB"/>
    <s v="106°53.2.08'E"/>
    <s v="6°24.40.1'S"/>
    <s v="30.00.00"/>
    <s v="40/130/220/310"/>
    <n v="2021"/>
    <x v="1"/>
    <s v="Kel. Cilangkap Kp. Setu RT.004 RW.008, Kec. Tapos, Kota Depok Prov. Jawa Barat"/>
    <x v="2"/>
    <s v="JAW-JB-DPK-0484"/>
    <s v="DEPOK TAPOS CILANGKAP"/>
    <x v="1"/>
    <x v="0"/>
    <x v="3"/>
    <s v="JABODETABEK (INNER)"/>
    <s v="Jawa Barat"/>
    <s v="Kota Depok"/>
    <n v="6617408"/>
    <d v="2021-08-03T00:00:00"/>
    <m/>
    <n v="20"/>
    <x v="4"/>
    <d v="2021-09-02T00:00:00"/>
    <s v="W36-2021"/>
    <s v="Sep-2021"/>
    <d v="2021-09-03T00:00:00"/>
    <s v="W36-2021"/>
    <s v="Sep-2021"/>
    <d v="2021-09-02T00:00:00"/>
    <x v="43"/>
    <s v="Sep-2021"/>
    <d v="2021-09-02T00:00:00"/>
    <x v="42"/>
    <s v="Sep-2021"/>
    <s v="MW"/>
    <d v="2021-08-10T00:00:00"/>
    <m/>
    <s v="538722715028"/>
    <n v="6.6"/>
    <m/>
    <m/>
    <m/>
    <m/>
    <d v="2021-08-23T00:00:00"/>
    <s v="W35-2021"/>
    <m/>
    <m/>
    <m/>
    <x v="2"/>
    <s v="21.RFI"/>
    <x v="13"/>
    <s v="08:22:2021 RFI 08:22:2021: SRFI, POWER CONNECTION PROSES_x000a_08:18:2021: ME OG_x000a_08:16:2021: STO DECLARE, RBS/BTS FOUNDATION_x000a_08:09:2021: 08:04:2021 : SPK COLO RELEASED, ERM PROSES"/>
  </r>
  <r>
    <s v="BUMIAJI_PANDANREJO"/>
    <x v="6"/>
    <s v="TB"/>
    <s v="112°32.55.47'E"/>
    <s v="7°51.50.77'S"/>
    <n v="40"/>
    <s v="30/140/245"/>
    <n v="2021"/>
    <x v="11"/>
    <s v="Dusun Sumbersari RT077 RW012 Desa Giripurno Kecamatan Bumiaji Kota Batu Provinsi Jawa Timur"/>
    <x v="0"/>
    <s v="JAW-JI-BTU-4114"/>
    <s v="BUMIAJI_PANDANREJO"/>
    <x v="0"/>
    <x v="0"/>
    <x v="0"/>
    <s v="JATIM"/>
    <s v="Jawa Timur"/>
    <s v="Kota Batu"/>
    <n v="6617420"/>
    <d v="2021-08-03T00:00:00"/>
    <m/>
    <n v="119"/>
    <x v="3"/>
    <d v="2021-12-31T00:00:00"/>
    <s v="W53-2021"/>
    <s v="Dec-2021"/>
    <d v="2021-12-30T00:00:00"/>
    <s v="W53-2021"/>
    <s v="Dec-2021"/>
    <d v="2021-11-20T00:00:00"/>
    <x v="36"/>
    <s v="Nov-2021"/>
    <d v="2021-11-30T00:00:00"/>
    <x v="30"/>
    <s v="Nov-2021"/>
    <s v="MW"/>
    <d v="2021-10-26T00:00:00"/>
    <d v="2021-10-27T00:00:00"/>
    <n v="513031073530"/>
    <n v="6.6"/>
    <m/>
    <m/>
    <m/>
    <m/>
    <d v="2021-11-30T00:00:00"/>
    <s v="W49-2021"/>
    <m/>
    <m/>
    <m/>
    <x v="2"/>
    <s v="21.RFI"/>
    <x v="13"/>
    <s v="30:11:21: RFIN_x000a_28:11:21: ERECTION DONE, ME OG &amp; PLN PROCESS_x000a_24:11:21: ERECTION OG, PLAN RFI 30 NOV_x000a_21:11:21-17:11:21: CURRING TIME OG _x000a_14:11:21: REBARING OG _x000a_10:11:21-07:11:21: EXCAVATION OG_x000a_03:11:21: BOUWPLANK OG, STAR CME 4 NOV _x000a_31:10:21: RFC, OG CME PREPARATION_x000a_27:10:21: REALISASI IW, SOILTEST OG_x000a_23:10:21: IW CLEAR, CANDIDAT APPROVED, OG CIRCULAR SITAC_x000a_17:10:21: TNP REVIEW, PARALEL IW OG_x000a_13:10:21: UNDER REVIEW RNP, PENGAJUAN KANDIDAT SESUAI ARAHAN DONE NEED HASIL VALIDASI RNP TNP_x000a_10:10:21-29:09:21: REHUNTING OG 3 KANDIDAT ARAHAN RNP, HARD KANDIDAT KARENA KAWASAN PADAT PENDUDUK, PLAN SUBMIT KANDIDAT 15 OCT 2021_x000a_26:09:21: KANDIDAT E NOK KARENA FAR FROM NOM REHUNTING SESUAI ARAHAN PAK RAHMAT_x000a_22:09:21: KANDIDAT E DONE SUBMIT UNDER REVIEW RNP_x000a_15:09:21: REHUNTING OG, PLAN SUBMIT KANDIDAT 20 SEP 2021_x000a_14:09:21: KANDIDAT GAGAL IW DARI 18 KK MENOLAK 4 KK_x000a_13:09:21: 08:09:21: VALIDASI KANDIDAT RNP &amp; TNP OK, LANJUT IW OG_x000a_06:09:21: KANDIDAT B GAGAL IW, PROSES REVALIDASI UNDER REVIEW RNP_x000a_01:09:21: SUBMIT KANDIDAT DONE, REVIEW TNP RNP DONE, KANDIDAT B GO SITAC IW OG_x000a_30:08:21: REVIEW TSSR, PLAN SUBMIT CANDIDAT 30 AUG_x000a_25:08:21: 22:08:21: REHUNTING SESUAI ARAHAN PAK RAHMAT, PLAN SUBMIT KANDIDAT 30 AUG_x000a_18:08:21: HASIL VALIDASI RNP KANDIDAT NOT OK, _x000a_16:08:21: 10:08:21 : 09:08:21 : SPK NEW BUILD RELEASED, HUNTING PROSES"/>
  </r>
  <r>
    <s v="BUMIAJI_TULUNGREJO"/>
    <x v="6"/>
    <s v="TB"/>
    <s v="112°31.45.51'E"/>
    <s v="7°48.41.93'S"/>
    <n v="40"/>
    <s v="105/175/245"/>
    <n v="2021"/>
    <x v="11"/>
    <s v="Dusun Gerdu RT 003 RW 017 Desa Tulungrejo Kec. Bumiaji Kota Batu Prov. Jawa Timur"/>
    <x v="0"/>
    <s v="JAW-JI-BTU-4117"/>
    <s v="BUMIAJI_TULUNGREJO"/>
    <x v="0"/>
    <x v="0"/>
    <x v="0"/>
    <s v="JATIM"/>
    <s v="Jawa Timur"/>
    <s v="Kota Batu"/>
    <n v="6617420"/>
    <d v="2021-08-03T00:00:00"/>
    <m/>
    <n v="120"/>
    <x v="3"/>
    <d v="2021-12-31T00:00:00"/>
    <s v="W53-2021"/>
    <s v="Dec-2021"/>
    <d v="2021-12-30T00:00:00"/>
    <s v="W53-2021"/>
    <s v="Dec-2021"/>
    <d v="2021-10-30T00:00:00"/>
    <x v="23"/>
    <s v="Oct-2021"/>
    <d v="2021-12-10T00:00:00"/>
    <x v="24"/>
    <s v="Dec-2021"/>
    <s v="MW"/>
    <s v=""/>
    <m/>
    <n v="513031070006"/>
    <n v="6.6"/>
    <m/>
    <m/>
    <m/>
    <m/>
    <d v="2021-12-01T00:00:00"/>
    <s v="W49-2021"/>
    <m/>
    <m/>
    <m/>
    <x v="2"/>
    <s v="21.RFI"/>
    <x v="13"/>
    <s v="01:12:21: RFIN_x000a_28:11:21: CURRING TIME, PLAN START ERECTION 29 NOV_x000a_24:11:21: PREPARE POURING, PLAN POURING START 25 NOV 21_x000a_21:11:21-17:11:21: REBARRING OG _x000a_14:11:21: EXCAVATION DONE, FORMWORK (LANTAI KERJA) OG, _x000a_10:11:21: IW &amp; REKOM DONE, PREPARE RFC, PLAN RFC 11 NOV_x000a_07:11:21: REALISASI IW DONE, SIGN LURAH DONE, SIGN CAMAT TARGET LUSA DONE_x000a_03:11:21: PROSES LEGAL DONE, OG FOLLOW UP BPN 4 NOV_x000a_31:10:21: REVIEW DONE, PROSES IW DAN REVIEW TERKAIT LEGALITAS (Legal LL, NIK KTP LL beda yg di IJB dan sekarang)_x000a_27:10:21: CANDIDAT APPROVED RNP, OG REVIEW, PLAN SUBMIT EKSKALASI SITAC 29 OCT_x000a_23:10:21: IW CLEAR, PERGESERAN KANDIDAT 19M DARI SBLMNYA&amp;NEED APPROVAL&amp;PLAN RESUBMIT 25 OCT, PARALEL KOORD LEGAL DOC LAHAN&amp;AJB, PLAN SUBMIT EKSKALASI SITAC 26 OCT_x000a_20:10:21-17:10:21: SENGKETA PEMILIH AHLI WARIS, COMMCASE PEROSES REHUNTING KANDIDAT BARU PLAN SUBMIT 21 OCT_x000a_13:10:21: CLEARING DOKUMEN DARI NOTARIS ANTARA PIHAK AHLI WARIS, PLAN SURAT RELEASED 19 OCT 2021_x000a_10:10:21-04:10:21: RFC DONE, CME START MASIH MENUNGGU OPSIC RELEASED_x000a_26:09:21-19:09:21: APD PROSES &amp; DESIGN, PLAN RFC 2 OCT 2021_x000a_15:09:21: REALISASI REKOM LURAH CAMAT, APD PROSES ON REQUEST_x000a_13:09:21: 08:09:21: 06:09:21: PROSES REKOM LURAH CAMAT, PARALEL PENGAJUAN SOILTEST_x000a_01:09:21: SUBMIT KANDIDAT UNDER REVIEW TNP, KANDIDAT A GAGAL IW_x000a_30:08:21: 25:08:21: IW OG, 22:08:21: VALIDASI TNP OK_x000a_18:08:21: HASIL VALIDASI RNP KANDIDAT OK, WAITING VALIDASI TNP BY ALITA_x000a_16:08:21: 10:08:21 : 09:08:21 : SPK NEW BUILD RELEASED, HUNTING PROSES"/>
  </r>
  <r>
    <s v="MANGKUBUMI_CIPAWITRA"/>
    <x v="6"/>
    <s v="TB"/>
    <s v="108°9.16.7'E"/>
    <s v="7°19.37.99'S"/>
    <n v="40"/>
    <s v="15/100/180"/>
    <n v="2021"/>
    <x v="11"/>
    <s v="Gn.Bango RT002 RW006 Kel.Cipawitra Kec.Mangkubumi Kota Tasikmalaya Prov Jabar"/>
    <x v="0"/>
    <s v="JAW-JB-TSM-4130"/>
    <s v="MANGKUBUMI_CIPAWITRA"/>
    <x v="0"/>
    <x v="0"/>
    <x v="2"/>
    <s v="JABAR"/>
    <s v="Jawa Barat"/>
    <s v="Kota Tasikmalaya"/>
    <n v="6617420"/>
    <d v="2021-08-03T00:00:00"/>
    <m/>
    <n v="153"/>
    <x v="0"/>
    <d v="2021-12-31T00:00:00"/>
    <s v="W53-2021"/>
    <s v="Dec-2021"/>
    <d v="2021-12-30T00:00:00"/>
    <s v="W53-2021"/>
    <s v="Dec-2021"/>
    <d v="2022-01-01T00:00:00"/>
    <x v="90"/>
    <s v="Jan-2022"/>
    <d v="2022-01-03T00:00:00"/>
    <x v="29"/>
    <s v="Jan-2022"/>
    <s v="MW"/>
    <d v="2021-12-08T00:00:00"/>
    <m/>
    <n v="532413348556"/>
    <m/>
    <m/>
    <m/>
    <m/>
    <m/>
    <d v="2022-01-03T00:00:00"/>
    <s v="W02-2022"/>
    <m/>
    <m/>
    <m/>
    <x v="2"/>
    <s v="21.RFI"/>
    <x v="13"/>
    <s v="03:01:22: RFIN_x000a_02:01:22-31:12:21: RFI, WAIT RFIN_x000a_29:12:21-26:12:21: ERECTION OG_x000a_22:12:21: CURRING TIME OG_x000a_19:12:21: REBARING OG, PLAN POURING 21 DES_x000a_15:12:21: LANTAI KERJA OG_x000a_12:12:21-08:12:21: EXCAVATION OG_x000a_05:12:21-01:12:21: TEAM PREPARATION CME, START CME 6 DEC_x000a_28:11:21: SOIL TEST DONE, OG DRAW DESIGN, PLAN RFI 31 DEC_x000a_24:11:21-17:11:21: NEED APPROVAL GM, RFC ACTUAL, OPSIC OG, PROSES LAGI UBAH OUTCELL JADI INCELL, PLAN GM 3 BULAN MENUNGGU IMB TERBIT_x000a_14:11:21: FINALISASI DENGAN PEMKOT 15 NOV, DIBANTU OLEH LSM TASIK, PLAN PENGGUNAAN GM, PENURUNAN KETINGGIAN DARI 52 TO 42 NY APPROVED TIM XL_x000a_10:11:21: PLAN PENGGUNAAN GUYEDMASK, WAIT APPROVAL PEMKOT PLAN FINAL APPROVAL 10 NOV 21_x000a_07:11:21-17:10:21: UNDER REVIEW RNP TERKAIT PENGAJUAN PENGGUNAAN GUYEDMASK, PENURUNAN KETINGGAN DARI 52 KE 42 NEED APPROVAL TEAM XL PRALEL MENUNGGU APPROVAL PEMKOT UNTUK IMPLEMENTASI_x000a_13:10:21: UNDER RNP REVIEW, NEED APPROVAL PENGAJUAN GUYED MASK_x000a_10:10:21: 26:09:21: IW OG, MASIH KURANG 2 KK DARI 14 KK, PLAN SOSWAR 10 OCT 2021_x000a_22:09:21-15:09:21: IW OG, SOSIALISASI WARGA DI UNDUR DIHARI SABTU 18 SEP 2021_x000a_13:09:21: 08:09:21: IW OG PLAN SELASA MALAM NGUMPUL SOSWAR_x000a_06:09:21: KANDIDAT APPROVE RNP AND TNP, IW OG_x000a_01:09:21: NOM OUTCELL, PROSES REHUNTING KANDIDAT_x000a_25:08:21: REKOM_x000a_22:08:21: PLAN SUBMIT KANDIDAT REVIEW RNP &amp; TNP_x000a_18:08:21: 16:08:21: 10:08:21 : 09:08:21 : SPK NEW BUILD RELEASED, HUNTING PROSES"/>
  </r>
  <r>
    <s v="IBS BLUE KALIMATI JUWANGI"/>
    <x v="9"/>
    <s v="TB"/>
    <s v="E°41.43.22'E"/>
    <s v="S°14.26.2'S"/>
    <n v="50"/>
    <s v="20/90/170/270"/>
    <n v="2021"/>
    <x v="1"/>
    <s v="Desa Krobokan RT.019 RW.001 Kec.Juwangi, Kab.Boyolali Prov. Jawa Tengah"/>
    <x v="2"/>
    <s v="JAW-JT-BYL-0238"/>
    <s v="ALHUDA KROBOKAN"/>
    <x v="1"/>
    <x v="0"/>
    <x v="2"/>
    <s v="JATENG"/>
    <s v="Jawa Tengah"/>
    <s v="Kab. Boyolali"/>
    <n v="6616739"/>
    <d v="2021-07-12T00:00:00"/>
    <m/>
    <n v="46"/>
    <x v="1"/>
    <d v="2021-08-11T00:00:00"/>
    <s v="W33-2021"/>
    <s v="Aug-2021"/>
    <d v="2021-08-12T00:00:00"/>
    <s v="W33-2021"/>
    <s v="Aug-2021"/>
    <d v="2021-08-11T00:00:00"/>
    <x v="45"/>
    <s v="Aug-2021"/>
    <d v="2021-08-11T00:00:00"/>
    <x v="44"/>
    <s v="Aug-2021"/>
    <s v="MW"/>
    <m/>
    <m/>
    <s v="525520287756"/>
    <n v="7.7"/>
    <m/>
    <m/>
    <m/>
    <m/>
    <d v="2021-08-27T00:00:00"/>
    <s v="W35-2021"/>
    <m/>
    <m/>
    <m/>
    <x v="2"/>
    <s v="21.RFI"/>
    <x v="13"/>
    <s v="08:25:2021: PLN CONNECTED, COLLECT DOKUMENTASI RFI_x000a_08:22:2021 : 08:18:2021: 08:16:2021: 08:10:2021: SRFI, PROSES REGISTER PLN, SURVEY DONE RE PLAN 23 AUG 2021_x000a_08:09:2021: 08:04:2021: 08:02:2021 : SRFI, SK PLN RELEASED, PLN PROSES REGISTER_x000a_07:29:21: PONDASI DONE, ME PG, SK PLN NY RELEASED_x000a_07.26.21 : 07.22.21 : 07:19:21 SPK REACTIVE, CME PREPARATION_x000a_03.05.21 : SPK return by XL "/>
  </r>
  <r>
    <s v="IBS SIGEDONG"/>
    <x v="9"/>
    <s v="TB"/>
    <s v="E°7.34.28'E"/>
    <s v="S°12.45.94'S"/>
    <n v="50"/>
    <s v="145/240/320"/>
    <n v="2021"/>
    <x v="1"/>
    <s v="Jl. Dukuh Ratna, Desa Sigedong RT.003 RW.002 Kec.Bumijawa, Kab. Tegal Prov. Jawa Tengah"/>
    <x v="2"/>
    <s v="JAW-JT-TGL-2613"/>
    <s v="SIGEDONG BUMIJAWA"/>
    <x v="1"/>
    <x v="0"/>
    <x v="2"/>
    <s v="JATENG"/>
    <s v="Jawa Tengah"/>
    <s v="Kab. Tegal"/>
    <n v="6616739"/>
    <d v="2021-07-12T00:00:00"/>
    <m/>
    <n v="35"/>
    <x v="1"/>
    <d v="2021-08-11T00:00:00"/>
    <s v="W33-2021"/>
    <s v="Aug-2021"/>
    <d v="2021-08-12T00:00:00"/>
    <s v="W33-2021"/>
    <s v="Aug-2021"/>
    <d v="2021-08-11T00:00:00"/>
    <x v="45"/>
    <s v="Aug-2021"/>
    <d v="2021-08-11T00:00:00"/>
    <x v="44"/>
    <s v="Aug-2021"/>
    <s v="MW"/>
    <m/>
    <m/>
    <s v="522591209411"/>
    <n v="6.6"/>
    <m/>
    <m/>
    <m/>
    <m/>
    <d v="2021-08-16T00:00:00"/>
    <s v="W34-2021"/>
    <m/>
    <m/>
    <m/>
    <x v="2"/>
    <s v="21.RFI"/>
    <x v="13"/>
    <s v="08:16:2021: 08:10:2021: SRFI, BPUJL PAID, CONNECTION PROSESS_x000a_08:09:2021: SRFI, PLN PROSES REGISTER_x000a_08:04:2021: 08:02:2021 : ME OG, SK PLN RELEASED_x000a_07:29:2021 : PONDASI DONE, ME OG, SK PLN NY RELEASED_x000a_07.26.21 : 07.22.21 : 07:19:21 SPK REACTIVE, CME PREPARATION_x000a_03.05.21 : SPK return by XL "/>
  </r>
  <r>
    <s v="BUDUT METRO"/>
    <x v="5"/>
    <s v="TB"/>
    <s v="E°18.7.52'E"/>
    <s v="S°7.5.2'S"/>
    <n v="39"/>
    <s v="110/180/350"/>
    <m/>
    <x v="14"/>
    <s v="Jl. Anggrek RT. 009 RW. 002 Kel. Metro Kec. Metro Pusat Kota Metro_x000a_Lampung"/>
    <x v="0"/>
    <s v="SUM-LA-MET-0656"/>
    <s v="METRO RELOCATION"/>
    <x v="1"/>
    <x v="0"/>
    <x v="1"/>
    <s v="LAMPUNG"/>
    <s v="Lampung"/>
    <s v="kota metro"/>
    <n v="6617226"/>
    <d v="2021-06-22T00:00:00"/>
    <m/>
    <n v="53"/>
    <x v="1"/>
    <d v="2021-07-22T00:00:00"/>
    <s v="W30-2021"/>
    <s v="Jul-2021"/>
    <d v="2021-08-14T00:00:00"/>
    <s v="W33-2021"/>
    <s v="Aug-2021"/>
    <d v="2021-07-22T00:00:00"/>
    <x v="91"/>
    <s v="Jul-2021"/>
    <d v="2021-07-22T00:00:00"/>
    <x v="97"/>
    <s v="Jul-2021"/>
    <s v="MW"/>
    <m/>
    <m/>
    <s v="172000856747"/>
    <n v="6.6"/>
    <m/>
    <m/>
    <m/>
    <m/>
    <d v="2021-08-14T00:00:00"/>
    <s v="W33-2021"/>
    <m/>
    <m/>
    <m/>
    <x v="2"/>
    <s v="21.RFI"/>
    <x v="13"/>
    <s v="08:10:21: 08:09:21: Power Connection Proses_x000a_08:04:21: 08:02:21: 07:29:21: SRFI, PLN CONNECT HOLD BY XL_x000a_07:19:2021 : Mechanical &amp; Electrical Proses_x000a_07:19:2021: RBS dan BTS Foundation, SK PLN NY RELEASED_x000a_07:15:2021 : CME PREPARATION"/>
  </r>
  <r>
    <s v="LEUWI GAJAH"/>
    <x v="5"/>
    <s v="MSI"/>
    <s v="E°33.56.88'E"/>
    <s v="S°54.0.04'S"/>
    <n v="30"/>
    <s v="45/120/300"/>
    <m/>
    <x v="14"/>
    <s v="Jl.Cibeureum Komplek Saptamarga RT.4 RW.4 Kel.Campaka Kec.Andir, Kota Bandung "/>
    <x v="0"/>
    <s v="JAW-JB-BDG-4215"/>
    <s v="BANDARA HUSEIN SASTRANEGARA RELOCATION"/>
    <x v="1"/>
    <x v="0"/>
    <x v="2"/>
    <s v="JABAR"/>
    <s v="Jawa Barat"/>
    <s v="Kota Bandung"/>
    <n v="6617180"/>
    <d v="2021-04-29T00:00:00"/>
    <m/>
    <n v="32"/>
    <x v="1"/>
    <d v="2021-05-29T00:00:00"/>
    <s v="W22-2021"/>
    <s v="May-2021"/>
    <d v="2021-05-27T00:00:00"/>
    <s v="W22-2021"/>
    <s v="May-2021"/>
    <d v="2021-05-20T00:00:00"/>
    <x v="46"/>
    <s v="May-2021"/>
    <d v="2021-05-27T00:00:00"/>
    <x v="98"/>
    <s v="May-2021"/>
    <m/>
    <m/>
    <m/>
    <s v="535556193516"/>
    <n v="6.6"/>
    <m/>
    <m/>
    <m/>
    <m/>
    <d v="2021-05-31T00:00:00"/>
    <s v="W23-2021"/>
    <m/>
    <m/>
    <m/>
    <x v="2"/>
    <s v="21.RFI"/>
    <x v="13"/>
    <s v="05.31.2021 : Power Connection Process, Plan Connect PLN W1 Jun_x000a_05.26.2021 : 05.23.2021 : ME OG, PSB Released, OG Register_x000a_05.17.2021 : 05.10.2021 CME Preparation"/>
  </r>
  <r>
    <s v="IPTN"/>
    <x v="5"/>
    <s v="SKP"/>
    <s v="107°34.22.8'E"/>
    <s v="6°53.42.14'S"/>
    <n v="30"/>
    <s v="90/210/330"/>
    <m/>
    <x v="14"/>
    <s v="Jl. Agusta RT/RW 04/08, Komplek Sukaraja II, Lanud Husein Sastranegara, kota Bandung"/>
    <x v="0"/>
    <s v="JAW-JB-BDG-4214"/>
    <s v="PASIRKALIKI SUKARAJA RELOCATION"/>
    <x v="1"/>
    <x v="0"/>
    <x v="2"/>
    <s v="JABAR"/>
    <s v="Jawa Barat"/>
    <s v="Kota Bandung"/>
    <n v="6617179"/>
    <d v="2021-04-28T00:00:00"/>
    <m/>
    <n v="30"/>
    <x v="4"/>
    <d v="2021-05-28T00:00:00"/>
    <s v="W22-2021"/>
    <s v="May-2021"/>
    <d v="2021-05-27T00:00:00"/>
    <s v="W22-2021"/>
    <s v="May-2021"/>
    <d v="2021-05-20T00:00:00"/>
    <x v="46"/>
    <s v="May-2021"/>
    <d v="2021-05-27T00:00:00"/>
    <x v="98"/>
    <s v="May-2021"/>
    <m/>
    <m/>
    <m/>
    <s v="535812217807"/>
    <n v="6.6"/>
    <m/>
    <m/>
    <m/>
    <m/>
    <d v="2021-05-28T00:00:00"/>
    <s v="W22-2021"/>
    <m/>
    <m/>
    <m/>
    <x v="2"/>
    <s v="21.RFI"/>
    <x v="13"/>
    <s v="05.26.2021 : Power Connection Prosess, Plan RFI W1 Jun_x000a_05.23.2021 : ME OG, PSB Released, OG Register_x000a_05.17.2021 : 05.10.2021 CME Preparation"/>
  </r>
  <r>
    <s v="IBS SURODADI KEDUNG"/>
    <x v="9"/>
    <s v="TB"/>
    <s v="E°39.1.47'E"/>
    <s v="S°41.18.6'S"/>
    <n v="50"/>
    <s v="60/200/300"/>
    <n v="2021"/>
    <x v="1"/>
    <s v="Surodadi RT 012 RW 04 Desa Surodadi Kecamatan Kedung kabupaten Jepara, Jawa Tengah"/>
    <x v="2"/>
    <s v="JAW-JT-JPA-0701"/>
    <s v="GANG JAMBU SURODADI"/>
    <x v="1"/>
    <x v="0"/>
    <x v="2"/>
    <s v="JATENG"/>
    <s v="Jawa Tengah"/>
    <s v="Kab. Jepara"/>
    <n v="6616739"/>
    <d v="2021-03-18T00:00:00"/>
    <m/>
    <n v="137"/>
    <x v="5"/>
    <d v="2021-04-17T00:00:00"/>
    <s v="W16-2021"/>
    <s v="Apr-2021"/>
    <d v="2021-05-07T00:00:00"/>
    <s v="W19-2021"/>
    <s v="May-2021"/>
    <d v="2021-05-20T00:00:00"/>
    <x v="46"/>
    <s v="May-2021"/>
    <d v="2021-05-20T00:00:00"/>
    <x v="45"/>
    <s v="May-2021"/>
    <s v="MW"/>
    <d v="2021-11-16T00:00:00"/>
    <m/>
    <s v="520022060900"/>
    <n v="7.7"/>
    <m/>
    <m/>
    <m/>
    <m/>
    <d v="2021-08-02T00:00:00"/>
    <s v="W32-2021"/>
    <m/>
    <m/>
    <m/>
    <x v="2"/>
    <s v="21.RFI"/>
    <x v="13"/>
    <s v="08:02:2021: 07.29.2021: PLN Proses Multiguna Plan W1 Aug_x000a_07.26.2021 :  BPUJL Paid, Proses Connect PLN Plan Connect 29 Jul_x000a_07.22.2021: 07:19:2021: Power Connection Prosess, waiting connect PLN_x000a_07:15:2021 : 07:12:2021: ME &amp; Grounding System_x000a_07.08.2021 : RBS/BTS Foundation_x000a_07.05.2021 : 07.01.2021 : comcase, plan solve 5 Jul, plan cme start 7 Jul, revisi plan RFI 20 Jul_x000a_06.28.2021 : 06.24.2021 : CME Hold Comecase issue, proses approval pengajuan kompensasi, plan close end JUN revisi Plan RFI W3 JUL_x000a_06.21.2021 : 06.07.2021 : 06.07.2021 : 06.02.2021 : 05.26.2021 : 05.23.2021 : 05.17.2021 : 05.10.21 : 05.06.2021 : CME Hold karena Issue Access Block by LO_x000a_05.03.2021 CME PREPARATION"/>
  </r>
  <r>
    <s v="IBS TENGGALES"/>
    <x v="9"/>
    <s v="TB"/>
    <s v="E°53.32.82'E"/>
    <s v="S°48.19.48'S"/>
    <n v="40"/>
    <s v="0/90/180/270"/>
    <n v="2021"/>
    <x v="1"/>
    <s v="Dukuh Rau RT.003 RW. 004, Desa Tenggeles, Kecamatan Mejabo, Kabupaten Kudus, Provinsi Jawa Tengah"/>
    <x v="2"/>
    <s v="JAW-JT-KDS-0858"/>
    <s v="KALANGAN TENGGELES"/>
    <x v="1"/>
    <x v="0"/>
    <x v="2"/>
    <s v="JATENG"/>
    <s v="Jawa Tengah"/>
    <s v="Kab. Kudus"/>
    <n v="6616739"/>
    <d v="2021-03-18T00:00:00"/>
    <m/>
    <n v="104"/>
    <x v="3"/>
    <d v="2021-04-17T00:00:00"/>
    <s v="W16-2021"/>
    <s v="Apr-2021"/>
    <d v="2021-05-07T00:00:00"/>
    <s v="W19-2021"/>
    <s v="May-2021"/>
    <d v="2021-05-20T00:00:00"/>
    <x v="46"/>
    <s v="May-2021"/>
    <d v="2021-05-20T00:00:00"/>
    <x v="45"/>
    <s v="May-2021"/>
    <s v="MW"/>
    <d v="2021-11-16T00:00:00"/>
    <m/>
    <n v="520013335752"/>
    <m/>
    <m/>
    <m/>
    <m/>
    <m/>
    <d v="2021-06-30T00:00:00"/>
    <s v="W27-2021"/>
    <m/>
    <m/>
    <m/>
    <x v="2"/>
    <s v="21.RFI"/>
    <x v="13"/>
    <s v="06.28.2021 : Power Connection Process, plan connect multiguna 29 Jun_x000a_06.24.2021 : 06.21.2021 :06.17.2021 : Power Connection Process, Registrasi PLN NY Released revisi plan RFI 25 Jun_x000a_06.14.2021 : 06.10.2021 : ME Grounding System Process_x000a_06.07.2021 : 06.02.2021 : Comecase Open, CME Start, BTS RBS Foundation_x000a_05.26.2021 : 05.23.2021 : 05.23.2021 : 05.19.2021 : 05.17.2021 : 05.10.21 : 05.06.2021 : CME Hold karena Issue Access Block by LO_x000a_05.03.2021 CME PREPARATION"/>
  </r>
  <r>
    <s v="IBS NGUMBUL TODANAN"/>
    <x v="9"/>
    <s v="TB"/>
    <s v="E°8.19.36'E"/>
    <s v="S°57.4.64'S"/>
    <n v="50"/>
    <s v="100/140/255"/>
    <n v="2021"/>
    <x v="1"/>
    <s v="Dukuh Manggir RT.003 RW.01, Desa Ngumbul, Kecamatan Todanan, Kabupaten Blora, Provinsi Jawa Tengah"/>
    <x v="2"/>
    <s v="JAW-JT-BLA-0139"/>
    <s v="BADAR NGUMBUL"/>
    <x v="1"/>
    <x v="0"/>
    <x v="2"/>
    <s v="JATENG"/>
    <s v="Jawa Tengah"/>
    <s v="Kab. Blora"/>
    <n v="6616739"/>
    <d v="2021-03-18T00:00:00"/>
    <m/>
    <n v="82"/>
    <x v="2"/>
    <d v="2021-04-17T00:00:00"/>
    <s v="W16-2021"/>
    <s v="Apr-2021"/>
    <d v="2021-05-07T00:00:00"/>
    <s v="W19-2021"/>
    <s v="May-2021"/>
    <d v="2021-05-20T00:00:00"/>
    <x v="46"/>
    <s v="May-2021"/>
    <d v="2021-05-20T00:00:00"/>
    <x v="45"/>
    <s v="May-2021"/>
    <s v="MW"/>
    <m/>
    <m/>
    <s v="520071594307"/>
    <n v="7.7"/>
    <m/>
    <m/>
    <m/>
    <m/>
    <d v="2021-06-08T00:00:00"/>
    <s v="W24-2021"/>
    <m/>
    <m/>
    <m/>
    <x v="2"/>
    <s v="21.RFI"/>
    <x v="13"/>
    <s v="06.02.2021 : 05.31.2021 : 05.26.2021 : 05.23.2021 : 05.19.2021 : Power Connection Prosess, Proses Register PLN_x000a_05.17.2021 : 05.10.2021 : 05.06.2021 RBS/BTS FOUNDATION OG _x000a_05.03.2021 CME PREPARATION"/>
  </r>
  <r>
    <s v="IBS PUCUNG BEDUG"/>
    <x v="9"/>
    <s v="TB"/>
    <s v="E°35.15.36'E"/>
    <s v="S°28.19.6'S"/>
    <n v="50"/>
    <s v="65/170/265/330"/>
    <n v="2021"/>
    <x v="1"/>
    <s v="Desa Pucungbedug RT. 002 / RW. 004, Desa Pucungbedug, Kecamatan Purwanegara, Kabupaten Banjarnegara, Propinsi Jawa Tengah"/>
    <x v="2"/>
    <s v="JAW-JT-BNR-0263"/>
    <s v="MANDIRAJA SADANG PUCUNGBEDUG"/>
    <x v="1"/>
    <x v="0"/>
    <x v="2"/>
    <s v="JATENG"/>
    <s v="Jawa Tengah"/>
    <s v="Kab. Banjarnegara"/>
    <n v="6616739"/>
    <d v="2021-03-18T00:00:00"/>
    <m/>
    <n v="82"/>
    <x v="2"/>
    <d v="2021-04-17T00:00:00"/>
    <s v="W16-2021"/>
    <s v="Apr-2021"/>
    <d v="2021-05-07T00:00:00"/>
    <s v="W19-2021"/>
    <s v="May-2021"/>
    <d v="2021-05-20T00:00:00"/>
    <x v="46"/>
    <s v="May-2021"/>
    <d v="2021-05-20T00:00:00"/>
    <x v="45"/>
    <s v="May-2021"/>
    <s v="MW"/>
    <m/>
    <m/>
    <s v="522042889330"/>
    <n v="7.7"/>
    <m/>
    <m/>
    <m/>
    <m/>
    <d v="2021-06-08T00:00:00"/>
    <s v="W24-2021"/>
    <m/>
    <m/>
    <m/>
    <x v="2"/>
    <s v="21.RFI"/>
    <x v="13"/>
    <s v="06.02.2021 : 05.31.2021 : 05.26.2021 :05.23.2021 : 05.19.2021 : 05.17.2021 : 05.10.2021 : 05.06.2021 RBS/BTS FOUNDATION OG WAITING MATERIAL ON SITE PLAN MOS 22 MAY_x000a_05.03.2021 CME PREPARATION"/>
  </r>
  <r>
    <s v="IBS MERTASARI"/>
    <x v="9"/>
    <s v="TB"/>
    <s v="E°33.19.51'E"/>
    <s v="S°27.10.94'S"/>
    <n v="50"/>
    <s v="30/210/300"/>
    <n v="2021"/>
    <x v="1"/>
    <s v="Mertasari RT.002 RW.002, Desa Mertasari, Kec. Purwanegara, Kab. Banjarnegara, Prop. Jawa Tengah"/>
    <x v="2"/>
    <s v="JAW-JT-BNR-0269"/>
    <s v="MERTASARI PURWANEGARA"/>
    <x v="1"/>
    <x v="0"/>
    <x v="2"/>
    <s v="JATENG"/>
    <s v="Jawa Tengah"/>
    <s v="Kab. Banjarnegara"/>
    <n v="6616739"/>
    <d v="2021-03-18T00:00:00"/>
    <m/>
    <n v="82"/>
    <x v="2"/>
    <d v="2021-04-17T00:00:00"/>
    <s v="W16-2021"/>
    <s v="Apr-2021"/>
    <d v="2021-05-07T00:00:00"/>
    <s v="W19-2021"/>
    <s v="May-2021"/>
    <d v="2021-05-20T00:00:00"/>
    <x v="46"/>
    <s v="May-2021"/>
    <d v="2021-05-20T00:00:00"/>
    <x v="45"/>
    <s v="May-2021"/>
    <s v="MW"/>
    <m/>
    <m/>
    <s v="522042889720"/>
    <n v="7.7"/>
    <m/>
    <m/>
    <m/>
    <m/>
    <d v="2021-06-08T00:00:00"/>
    <s v="W24-2021"/>
    <m/>
    <m/>
    <m/>
    <x v="2"/>
    <s v="21.RFI"/>
    <x v="13"/>
    <s v="06.02.2021 : Power Connection Process_x000a_05.31.2021 : 05.26.2021 : 05.23.2021 : 05.17.2021 : 05.10.2021 : 05.06.2021 RBS/BTS FOUNDATION OG WAITING MATERIAL ON SITE PLAN MOS 22 MAY_x000a_05.03.2021 CME PREPARATION"/>
  </r>
  <r>
    <s v="IBS ZSMG_1524"/>
    <x v="9"/>
    <s v="TB"/>
    <s v="E°45.28.73'E"/>
    <s v="S°33.50.87'S"/>
    <n v="42"/>
    <s v="45/130/230/300"/>
    <n v="2021"/>
    <x v="1"/>
    <s v="Guyangan rt 2 rw 5 Desa Guyangan kec Bangsri"/>
    <x v="2"/>
    <s v="JAW-JT-JPA-0702"/>
    <s v="NURUL HIKMAH GUYANGAN"/>
    <x v="1"/>
    <x v="0"/>
    <x v="2"/>
    <s v="JATENG"/>
    <s v="Jawa Tengah"/>
    <s v="Kab. Jepara"/>
    <n v="6616739"/>
    <d v="2021-03-18T00:00:00"/>
    <m/>
    <n v="82"/>
    <x v="2"/>
    <d v="2021-04-17T00:00:00"/>
    <s v="W16-2021"/>
    <s v="Apr-2021"/>
    <d v="2021-05-07T00:00:00"/>
    <s v="W19-2021"/>
    <s v="May-2021"/>
    <d v="2021-05-20T00:00:00"/>
    <x v="46"/>
    <s v="May-2021"/>
    <d v="2021-05-20T00:00:00"/>
    <x v="45"/>
    <s v="May-2021"/>
    <s v="MW"/>
    <m/>
    <m/>
    <s v="MULTIGUNA"/>
    <m/>
    <m/>
    <m/>
    <m/>
    <m/>
    <d v="2021-06-08T00:00:00"/>
    <s v="W24-2021"/>
    <m/>
    <m/>
    <m/>
    <x v="2"/>
    <s v="21.RFI"/>
    <x v="13"/>
    <s v="06.02.2021 : 05.31.2021 : 05.26.2021 : Power Connection Prosess, Proses Register PLN_x000a_05.23.2021 : 05.23.2021 : 05.19.2021 : POWER CONNECTION PROSESS_x000a_05.17.2021 : 05.10.2021 : 05.06.2021 RBS/BTS FOUNDATION OG _x000a_05.03.2021 CME PREPARATION"/>
  </r>
  <r>
    <s v="IBS KERAJAN KARANGSARI"/>
    <x v="9"/>
    <s v="TB"/>
    <s v="E°34.24.42'E"/>
    <s v="S°21.15.37'S"/>
    <n v="50"/>
    <s v="80/140/260"/>
    <n v="2021"/>
    <x v="1"/>
    <s v="Kerajan RT 06 RW 01 Desa Karangsari Kecamatan Punggelan Kabupaten Banjarnegara PropinsiJawa Barat"/>
    <x v="2"/>
    <s v="JAW-JT-BNR-0266"/>
    <s v="PUNGGELAN KARANGSARI"/>
    <x v="1"/>
    <x v="0"/>
    <x v="2"/>
    <s v="JATENG"/>
    <s v="Jawa Tengah"/>
    <s v="Kab. Banjarnegara"/>
    <n v="6616739"/>
    <d v="2021-03-18T00:00:00"/>
    <m/>
    <n v="82"/>
    <x v="2"/>
    <d v="2021-04-17T00:00:00"/>
    <s v="W16-2021"/>
    <s v="Apr-2021"/>
    <d v="2021-05-07T00:00:00"/>
    <s v="W19-2021"/>
    <s v="May-2021"/>
    <d v="2021-05-20T00:00:00"/>
    <x v="46"/>
    <s v="May-2021"/>
    <d v="2021-05-20T00:00:00"/>
    <x v="45"/>
    <s v="May-2021"/>
    <s v="MW"/>
    <m/>
    <m/>
    <s v="522042889609"/>
    <n v="7.7"/>
    <m/>
    <m/>
    <m/>
    <m/>
    <d v="2021-06-08T00:00:00"/>
    <s v="W24-2021"/>
    <m/>
    <m/>
    <m/>
    <x v="2"/>
    <s v="21.RFI"/>
    <x v="13"/>
    <s v="06.02.2021 : 05.31.2021 : 05.26.2021 : Power Connection Prosess, Proses Register PLN_x000a_05.26.2021 : ME and Grounding system process_x000a_05.23.2021 : 05.19.2021 : 05.17.2021 : 05.10.2021 : 05.06.2021 RBS/BTS FOUNDATION OG WAITING MATERIAL ON SITE PLAN MOS 22 MAY_x000a_05.03.2021 CME PREPARATION"/>
  </r>
  <r>
    <s v="IBS TARUMAN"/>
    <x v="9"/>
    <s v="TB"/>
    <s v="E°50.46.42'E"/>
    <s v="S°0.55.56'S"/>
    <n v="50"/>
    <s v="70/190/300"/>
    <n v="2021"/>
    <x v="1"/>
    <s v="Dsn. Taruman RT 003 RW 002 Desa Taruman Kecamatan Klambu Kabuaten Grobogan Propinsi Jawa Tengah"/>
    <x v="2"/>
    <s v="JAW-JT-PWD-0031"/>
    <s v="RAYA TARUMAN KUDUS"/>
    <x v="1"/>
    <x v="0"/>
    <x v="2"/>
    <s v="JATENG"/>
    <s v="Jawa Tengah"/>
    <s v="Kab. Grobogan"/>
    <n v="6616739"/>
    <d v="2021-03-18T00:00:00"/>
    <m/>
    <n v="82"/>
    <x v="2"/>
    <d v="2021-04-17T00:00:00"/>
    <s v="W16-2021"/>
    <s v="Apr-2021"/>
    <d v="2021-05-07T00:00:00"/>
    <s v="W19-2021"/>
    <s v="May-2021"/>
    <d v="2021-05-20T00:00:00"/>
    <x v="46"/>
    <s v="May-2021"/>
    <d v="2021-05-20T00:00:00"/>
    <x v="45"/>
    <s v="May-2021"/>
    <s v="MW"/>
    <m/>
    <m/>
    <s v="525530241829"/>
    <n v="7.7"/>
    <m/>
    <m/>
    <m/>
    <m/>
    <d v="2021-06-08T00:00:00"/>
    <s v="W24-2021"/>
    <m/>
    <m/>
    <m/>
    <x v="2"/>
    <s v="21.RFI"/>
    <x v="13"/>
    <s v="06.02.2021 :05.31.2021 : 05.26.2021 : Power Connection Prosess, Proses Register PLN_x000a_05.23.2021 : 05.23.2021 : 05.19.2021 : 05.17.2021 : 05.10.2021 : 05.06.2021 RBS/BTS FOUNDATION OG PLAN MOS 22 MAY 2021_x000a_05.03.2021 CME PREPARATION"/>
  </r>
  <r>
    <s v="IBS SEM0347"/>
    <x v="9"/>
    <s v="TB"/>
    <s v="E°7.12.0'E"/>
    <s v="S°8.54.24'S"/>
    <n v="50"/>
    <s v="10/90/240"/>
    <n v="2021"/>
    <x v="1"/>
    <s v="Dusun Banyu Urip, Rt.02 Rw.06, Desa BanjarSari, Kecamatan Kradenan Kab Grobogan"/>
    <x v="2"/>
    <s v="JAW-JT-PWD-0021"/>
    <s v="TUKO JALUR REL"/>
    <x v="1"/>
    <x v="0"/>
    <x v="2"/>
    <s v="JATENG"/>
    <s v="Jawa Tengah"/>
    <s v="Kab. Grobogan"/>
    <n v="6616739"/>
    <d v="2021-03-18T00:00:00"/>
    <m/>
    <n v="82"/>
    <x v="2"/>
    <d v="2021-04-17T00:00:00"/>
    <s v="W16-2021"/>
    <s v="Apr-2021"/>
    <d v="2021-05-07T00:00:00"/>
    <s v="W19-2021"/>
    <s v="May-2021"/>
    <d v="2021-05-20T00:00:00"/>
    <x v="46"/>
    <s v="May-2021"/>
    <d v="2021-05-20T00:00:00"/>
    <x v="45"/>
    <s v="May-2021"/>
    <s v="MW"/>
    <m/>
    <m/>
    <s v="525540179638"/>
    <n v="7.7"/>
    <m/>
    <m/>
    <m/>
    <m/>
    <d v="2021-06-08T00:00:00"/>
    <s v="W24-2021"/>
    <m/>
    <m/>
    <m/>
    <x v="2"/>
    <s v="21.RFI"/>
    <x v="13"/>
    <s v="06.02.2021 : 05.31.2021 : 05.26.2021 : 05.23.2021 : Power Connection Prosess, Proses Register PLN_x000a_05.19.2021 : 05.17.2021 : 05.10.2021 : 05.06.2021 RBS/BTS FOUNDATION OG PLAN MOS 22 MAY_x000a_05.03.2021 CME PREPARATION"/>
  </r>
  <r>
    <s v="IBS JENAR KIDUL"/>
    <x v="9"/>
    <s v="TB"/>
    <s v="E°59.43.03'E"/>
    <s v="S°48.30.88'S"/>
    <n v="50"/>
    <s v="90/170/280/345"/>
    <n v="2021"/>
    <x v="1"/>
    <s v="Dusun Kauman, RT 002/001 Desa Jenar Kidul, Kec.Purwodadi, Kabupaten Purworejo, Provinsi Jawa Tengah."/>
    <x v="2"/>
    <s v="JAW-JT-PWR-1671"/>
    <s v="SANGUBANYU JENAR KIDUL"/>
    <x v="1"/>
    <x v="0"/>
    <x v="2"/>
    <s v="JATENG"/>
    <s v="Jawa Tengah"/>
    <s v="Kab. Purworejo"/>
    <n v="6616739"/>
    <d v="2021-03-18T00:00:00"/>
    <m/>
    <n v="79"/>
    <x v="2"/>
    <d v="2021-04-17T00:00:00"/>
    <s v="W16-2021"/>
    <s v="Apr-2021"/>
    <d v="2021-05-07T00:00:00"/>
    <s v="W19-2021"/>
    <s v="May-2021"/>
    <d v="2021-05-20T00:00:00"/>
    <x v="46"/>
    <s v="May-2021"/>
    <d v="2021-05-20T00:00:00"/>
    <x v="45"/>
    <s v="May-2021"/>
    <s v="MW"/>
    <m/>
    <m/>
    <s v="MULTIGUNA"/>
    <m/>
    <m/>
    <m/>
    <m/>
    <m/>
    <d v="2021-06-05T00:00:00"/>
    <s v="W23-2021"/>
    <m/>
    <m/>
    <m/>
    <x v="2"/>
    <s v="21.RFI"/>
    <x v="13"/>
    <s v="06.02.2021 : 05.31.2021 : 05.26.2021 : 05.23.2021 : 05.19.2021 : Power Connection Prosess, Proses Register PLN_x000a_05.17.2021 : 05.10.2021 : 05.06.2021 RBS/BTS FOUNDATION OG _x000a_05.03.2021 CME PREPARATION"/>
  </r>
  <r>
    <s v="IBS BODEH WETAN"/>
    <x v="9"/>
    <s v="TB"/>
    <s v="E°33.30.82'E"/>
    <s v="S°36.40.72'S"/>
    <n v="50"/>
    <s v="110/200/290"/>
    <n v="2021"/>
    <x v="1"/>
    <s v="Bodeh Wetan RT. 03 RW. 01, Kelurahan Wonorejo, Kecamatan Karanganyar, Kabupaten Kebumen, Provinsi Jawa Tengah"/>
    <x v="2"/>
    <s v="JAW-JT-KBM-0632"/>
    <s v="WONOREJO KARANGANYAR"/>
    <x v="1"/>
    <x v="0"/>
    <x v="2"/>
    <s v="JATENG"/>
    <s v="Jawa Tengah"/>
    <s v="Kab. Kebumen"/>
    <n v="6616739"/>
    <d v="2021-03-18T00:00:00"/>
    <m/>
    <n v="70"/>
    <x v="2"/>
    <d v="2021-04-17T00:00:00"/>
    <s v="W16-2021"/>
    <s v="Apr-2021"/>
    <d v="2021-05-07T00:00:00"/>
    <s v="W19-2021"/>
    <s v="May-2021"/>
    <d v="2021-05-20T00:00:00"/>
    <x v="46"/>
    <s v="May-2021"/>
    <d v="2021-05-20T00:00:00"/>
    <x v="45"/>
    <s v="May-2021"/>
    <s v="MW"/>
    <m/>
    <m/>
    <s v="525031599037"/>
    <n v="7.7"/>
    <m/>
    <m/>
    <m/>
    <m/>
    <d v="2021-05-27T00:00:00"/>
    <s v="W22-2021"/>
    <m/>
    <m/>
    <m/>
    <x v="2"/>
    <s v="21.RFI"/>
    <x v="13"/>
    <s v="05.26.2021 : Power Connection Prosess_x000a_05.23.2021 : 05.17.2021 : 05.10.2021 : 05.06.2021 RBS/BTS FOUNDATION OG WAITING MATERIAL ON SITE PLAN MOS 22 MAY_x000a_05.03.2021 CME PREPARATION"/>
  </r>
  <r>
    <s v="IBS SEMAYU - KERTEK"/>
    <x v="9"/>
    <s v="TB"/>
    <s v="E°56.2.4'E"/>
    <s v="S°24.30.17'S"/>
    <n v="50"/>
    <s v="0/60/160/225"/>
    <n v="2021"/>
    <x v="1"/>
    <s v="Jalan Semayu-Kertek , RT 02/RW 02 . Kel Semayu , Kec Selomerto , Kab Wonosobo Jawa Tengah"/>
    <x v="2"/>
    <s v="JAW-JT-WSB-2944"/>
    <s v="PANDAN KELAYANG SEMAYU"/>
    <x v="1"/>
    <x v="0"/>
    <x v="2"/>
    <s v="JATENG"/>
    <s v="Jawa Tengah"/>
    <s v="Kab. Wonosobo"/>
    <n v="6616739"/>
    <d v="2021-03-18T00:00:00"/>
    <m/>
    <n v="69"/>
    <x v="2"/>
    <d v="2021-04-17T00:00:00"/>
    <s v="W16-2021"/>
    <s v="Apr-2021"/>
    <d v="2021-05-07T00:00:00"/>
    <s v="W19-2021"/>
    <s v="May-2021"/>
    <d v="2021-05-20T00:00:00"/>
    <x v="46"/>
    <s v="May-2021"/>
    <d v="2021-05-20T00:00:00"/>
    <x v="45"/>
    <s v="May-2021"/>
    <s v="MW"/>
    <m/>
    <m/>
    <s v="522052411547"/>
    <n v="7.7"/>
    <m/>
    <m/>
    <m/>
    <m/>
    <d v="2021-05-26T00:00:00"/>
    <s v="W22-2021"/>
    <m/>
    <m/>
    <m/>
    <x v="2"/>
    <s v="21.RFI"/>
    <x v="13"/>
    <s v="05.26.2021 : RFI_x000a_05.23.2021 : 05.19.2021 : 05.17.2021 : 05.10.2021 : 05.06.2021 RBS/BTS FOUNDATION OG WAITING MATERIAL ON SITE PLAN MOS 22 MAY 2021_x000a_05.03.2021 CME PREPARATION"/>
  </r>
  <r>
    <s v="IBS TEGALISER KLIWONAN"/>
    <x v="9"/>
    <s v="TB"/>
    <s v="E°57.12.96'E"/>
    <s v="S°45.23.94'S"/>
    <n v="50"/>
    <s v="15/95/185/260"/>
    <n v="2021"/>
    <x v="1"/>
    <s v="Dusun Tegaliser, RT 001/003 Desa Kliwonan, Kec Banyuurip, Kabupaten Purworejo, Provinsi Jawa Tengah."/>
    <x v="2"/>
    <s v="JAW-JT-PWR-1672"/>
    <s v="TAQWA KLIWONAN"/>
    <x v="1"/>
    <x v="0"/>
    <x v="2"/>
    <s v="JATENG"/>
    <s v="Jawa Tengah"/>
    <s v="Kab. Purworejo"/>
    <n v="6616739"/>
    <d v="2021-03-18T00:00:00"/>
    <m/>
    <n v="67"/>
    <x v="2"/>
    <d v="2021-04-17T00:00:00"/>
    <s v="W16-2021"/>
    <s v="Apr-2021"/>
    <d v="2021-05-07T00:00:00"/>
    <s v="W19-2021"/>
    <s v="May-2021"/>
    <d v="2021-05-20T00:00:00"/>
    <x v="46"/>
    <s v="May-2021"/>
    <d v="2021-05-20T00:00:00"/>
    <x v="45"/>
    <s v="May-2021"/>
    <s v="MW"/>
    <m/>
    <m/>
    <s v="521521358172"/>
    <n v="7.7"/>
    <m/>
    <m/>
    <m/>
    <m/>
    <d v="2021-05-24T00:00:00"/>
    <s v="W22-2021"/>
    <m/>
    <m/>
    <m/>
    <x v="2"/>
    <s v="21.RFI"/>
    <x v="13"/>
    <s v="05.26.2021 : RFI_x000a_05.23.2021 : 05.19.2021 : POWER CONNECTION PROSESS_x000a_05.17.2021 : 05.10.2021 : 05.06.2021 RBS/BTS FOUNDATION OG _x000a_05.03.2021 CME PREPARATION"/>
  </r>
  <r>
    <s v="IBS WONOSUKO KEMIRI"/>
    <x v="9"/>
    <s v="TB"/>
    <s v="E°55.16.41'E"/>
    <s v="S°39.10.22'S"/>
    <n v="50"/>
    <s v="20/160/260"/>
    <n v="2021"/>
    <x v="1"/>
    <s v="Dusun Panunggalan RT.03 RW.02, Desa Wonosuko, Kecamatan Kemiri, Kabupaten Purworejo, Provinsi Jawa Tengah"/>
    <x v="2"/>
    <s v="JAW-JT-PWR-1668"/>
    <s v="WONOSUKO KEMIRI"/>
    <x v="1"/>
    <x v="0"/>
    <x v="2"/>
    <s v="JATENG"/>
    <s v="Jawa Tengah"/>
    <s v="Kab. Purworejo"/>
    <n v="6616739"/>
    <d v="2021-03-18T00:00:00"/>
    <m/>
    <n v="63"/>
    <x v="2"/>
    <d v="2021-04-17T00:00:00"/>
    <s v="W16-2021"/>
    <s v="Apr-2021"/>
    <d v="2021-05-07T00:00:00"/>
    <s v="W19-2021"/>
    <s v="May-2021"/>
    <d v="2021-05-20T00:00:00"/>
    <x v="46"/>
    <s v="May-2021"/>
    <d v="2021-05-20T00:00:00"/>
    <x v="45"/>
    <s v="May-2021"/>
    <s v="MW"/>
    <m/>
    <m/>
    <s v="521531192282"/>
    <n v="7.7"/>
    <m/>
    <m/>
    <m/>
    <m/>
    <d v="2021-05-20T00:00:00"/>
    <s v="W21-2021"/>
    <m/>
    <m/>
    <m/>
    <x v="2"/>
    <s v="21.RFI"/>
    <x v="13"/>
    <s v="05.19.2021 : POWER CONNECTION PROSES_x000a_05.17.2021 : 05.10.2021 : 05.06.2021 RBS/BTS FOUNDATION OG _x000a_05.03.2021 CME PREPARATION"/>
  </r>
  <r>
    <s v="IBS BOJONGLOA - LEMBUR SITU"/>
    <x v="9"/>
    <s v="TB"/>
    <s v="E°53.17.22'E"/>
    <s v="S°57.57.63'S"/>
    <n v="40"/>
    <s v="0/90/280"/>
    <n v="2021"/>
    <x v="1"/>
    <s v="Jl. Nanggerang, RT. 01 RW. 12, Kelurahan Lembursitu, Kecamatan Lembursitu, Kota Sukabumi, Provinsi Jawa Barat"/>
    <x v="2"/>
    <s v="JAW-JB-SKB-2382"/>
    <s v="NANGARENG LEMBURSITU"/>
    <x v="1"/>
    <x v="0"/>
    <x v="3"/>
    <s v="JABODETABEK (OUTER)"/>
    <s v="Jawa Barat"/>
    <s v="Kota Sukabumi"/>
    <n v="6616739"/>
    <d v="2021-03-18T00:00:00"/>
    <m/>
    <n v="55"/>
    <x v="1"/>
    <d v="2021-04-17T00:00:00"/>
    <s v="W16-2021"/>
    <s v="Apr-2021"/>
    <d v="2021-05-07T00:00:00"/>
    <s v="W19-2021"/>
    <s v="May-2021"/>
    <d v="2021-05-20T00:00:00"/>
    <x v="46"/>
    <s v="May-2021"/>
    <d v="2021-05-20T00:00:00"/>
    <x v="45"/>
    <s v="May-2021"/>
    <s v="MW"/>
    <m/>
    <m/>
    <s v="536112268555"/>
    <s v="6.6 Kva"/>
    <m/>
    <m/>
    <m/>
    <m/>
    <d v="2021-05-12T00:00:00"/>
    <s v="W20-2021"/>
    <m/>
    <m/>
    <m/>
    <x v="2"/>
    <s v="21.RFI"/>
    <x v="13"/>
    <s v="05.17.2021 RFI_x000a_05.10.2021 Power Connection Process, menunggu PLN_x000a_05.06.2021 RBS/BTS FOUNDATION OG _x000a_05.03.2021 CME PREPARATION"/>
  </r>
  <r>
    <s v="SRIWIJAYA"/>
    <x v="5"/>
    <s v="SKP"/>
    <s v="103°34.4.58'E"/>
    <s v="1°37.40.4'S"/>
    <n v="33"/>
    <s v="90/210/330"/>
    <m/>
    <x v="14"/>
    <s v="Jl. TP. Sriwijaya LR Kejayaan RT 19/05 Desa Rawasari Kota Baru Jambi 36125"/>
    <x v="0"/>
    <s v="SUM-JA-JMB-0495"/>
    <s v="PAGARDRUM RELOCATION"/>
    <x v="1"/>
    <x v="0"/>
    <x v="1"/>
    <s v="SUMBAGSEL"/>
    <s v="Jambi"/>
    <s v="Kota Jambi"/>
    <n v="6617090"/>
    <d v="2021-03-09T00:00:00"/>
    <m/>
    <n v="143"/>
    <x v="5"/>
    <d v="2021-04-08T00:00:00"/>
    <s v="W15-2021"/>
    <s v="Apr-2021"/>
    <d v="2021-04-18T00:00:00"/>
    <s v="W17-2021"/>
    <s v="Apr-2021"/>
    <d v="2021-04-08T00:00:00"/>
    <x v="92"/>
    <s v="Apr-2021"/>
    <d v="2021-04-08T00:00:00"/>
    <x v="99"/>
    <s v="Apr-2021"/>
    <s v="MW"/>
    <m/>
    <m/>
    <s v="143105944428"/>
    <n v="6.6"/>
    <m/>
    <m/>
    <m/>
    <m/>
    <d v="2021-07-30T00:00:00"/>
    <s v="W31-2021"/>
    <m/>
    <m/>
    <m/>
    <x v="2"/>
    <s v="21.RFI"/>
    <x v="13"/>
    <s v="02:08:21: RFI MULTIGUNA, RFIN SEND 30 JUL_x000a_07:29:21: PROSES CONNECT PLN AKAN DI MULTIGUNAKAN_x000a_07:26:21: Connect PLN Proses menunggu ketersediaan distribusi KWH dari PLN_x000a_07:22:21 : Power Connection Prosess, SK PLN Released_x000a_07:19:21 : Confirm Connect PLN By XL, Need SK PLN, SK NY Released_x000a_07:15:21 : 07.08.21 : 07.05.21 : 06.28.21 : 06.21.21 : 19.04.21 : SRFIN sent, PLN connection hold (menunggu plan relokasi perangkat XL)_x000a_19.04.21 : SRFIN sent_x000a_15.04.21 : ME OG, plan SRFI 16 Apr_x000a_08.04.21 : CME preparation_x000a_01.04.21 : STO announced _x000a_09.03.21 : SPK release"/>
  </r>
  <r>
    <s v="SIMATUPANG REP"/>
    <x v="5"/>
    <s v="SKP"/>
    <s v="106°46.50.16'E"/>
    <s v="6°17.47.18'S"/>
    <n v="25"/>
    <s v="90/210/330"/>
    <m/>
    <x v="1"/>
    <s v="Jl. Adhiyaksa VII, Kel. Lebak Bulus RT.03 RW.05 Kec. Cilandak, Kota Jakarta Selatan Prov. DKI Jakarta"/>
    <x v="2"/>
    <s v="JAW-JK-KYB-0280"/>
    <s v="TAMAN LEBAK BULUS RELOCATION"/>
    <x v="1"/>
    <x v="2"/>
    <x v="3"/>
    <s v="JABODETABEK (INNER)"/>
    <s v="DKI Jakarta"/>
    <s v="JAKARTA SELATAN"/>
    <n v="6616762"/>
    <d v="2021-01-22T00:00:00"/>
    <m/>
    <n v="94"/>
    <x v="3"/>
    <d v="2021-02-21T00:00:00"/>
    <s v="W09-2021"/>
    <s v="Feb-2021"/>
    <d v="2021-03-12T00:00:00"/>
    <s v="W11-2021"/>
    <s v="Mar-2021"/>
    <d v="2021-04-30T00:00:00"/>
    <x v="75"/>
    <s v="Apr-2021"/>
    <d v="2021-04-30T00:00:00"/>
    <x v="77"/>
    <s v="Apr-2021"/>
    <s v="MW"/>
    <m/>
    <m/>
    <s v="543602649171"/>
    <n v="6.6"/>
    <m/>
    <m/>
    <m/>
    <m/>
    <d v="2021-04-26T00:00:00"/>
    <s v="W18-2021"/>
    <m/>
    <m/>
    <m/>
    <x v="2"/>
    <s v="21.RFI"/>
    <x v="13"/>
    <s v="26.04.21 : RFIN sent_x000a_26.04.21 : PLN Connected_x000a_22.04.21 : PLN process, RFI Plan 30 Apr_x000a_19.04.21 : PSB released, proses register PLN_x000a_15.04.21 : email konfirmasi konek PLN 14/04, waiting SK PLN release_x000a_08.03.21 : erection stacking OG_x000a_01.03.21 : curring time pondasi stacking, waiting fabrikasi stacking _x000a_22.02.21 : 18.02.21 : 15.02.21 : fabrikasi material stacking OG_x000a_08.02.21 : RNP TNP OK_x000a_28.01.21 : ESR submitted, under RNP review_x000a_22.01.21 : SPK COLO release"/>
  </r>
  <r>
    <m/>
    <x v="5"/>
    <s v=""/>
    <s v="123°4.5.3'E"/>
    <s v="0°33.56.77'N"/>
    <n v="50"/>
    <s v="90/210/330"/>
    <m/>
    <x v="14"/>
    <s v=""/>
    <x v="0"/>
    <s v="SUL-GO-GTO-0171"/>
    <s v="KOTA UTARA GORONTALO RELOCATION"/>
    <x v="0"/>
    <x v="0"/>
    <x v="0"/>
    <s v="SULAWESI"/>
    <s v="Gorontalo"/>
    <s v="Kota Gorontalo"/>
    <n v="6616689"/>
    <d v="2021-01-15T00:00:00"/>
    <m/>
    <n v="35"/>
    <x v="1"/>
    <d v="2021-06-14T00:00:00"/>
    <s v="W25-2021"/>
    <s v="Jun-2021"/>
    <d v="2021-06-13T00:00:00"/>
    <s v="W25-2021"/>
    <s v="Jun-2021"/>
    <d v="2021-02-20T00:00:00"/>
    <x v="71"/>
    <s v="Feb-2021"/>
    <d v="2021-02-20T00:00:00"/>
    <x v="46"/>
    <s v="Feb-2021"/>
    <s v="MW"/>
    <d v="2021-02-04T00:00:00"/>
    <m/>
    <m/>
    <m/>
    <m/>
    <m/>
    <m/>
    <m/>
    <d v="2021-02-19T00:00:00"/>
    <s v="W08-2021"/>
    <m/>
    <m/>
    <m/>
    <x v="2"/>
    <s v="21.RFI"/>
    <x v="13"/>
    <s v="11.02.21 : PLN connection OG_x000a_08.02.21 : erection OG, PSB released_x000a_15.01.21 : SPK B2S release"/>
  </r>
  <r>
    <s v="BARANANG SIANG II"/>
    <x v="5"/>
    <s v="TB"/>
    <s v="106°49.37.24'E"/>
    <s v="6°36.16.85'S"/>
    <n v="38"/>
    <s v="90/210/300"/>
    <m/>
    <x v="1"/>
    <s v="Kel. Cimahpar Kp. Pasir RT. 01 RW.012, Kec. Bogor Utara, Kota Bogor Prov. Jawa Barat"/>
    <x v="2"/>
    <s v="JAW-JB-BGR-0233"/>
    <s v="KATULAMPANG TOL RELOCATION"/>
    <x v="1"/>
    <x v="2"/>
    <x v="3"/>
    <s v="JABODETABEK (OUTER)"/>
    <s v="Jawa Barat"/>
    <s v="Kota Bogor"/>
    <n v="6616657"/>
    <d v="2021-01-08T00:00:00"/>
    <m/>
    <n v="20"/>
    <x v="4"/>
    <d v="2021-02-07T00:00:00"/>
    <s v="W07-2021"/>
    <s v="Feb-2021"/>
    <d v="2021-02-06T00:00:00"/>
    <s v="W06-2021"/>
    <s v="Feb-2021"/>
    <d v="2021-03-18T00:00:00"/>
    <x v="93"/>
    <s v="Mar-2021"/>
    <d v="2021-03-18T00:00:00"/>
    <x v="55"/>
    <s v="Mar-2021"/>
    <s v="MW"/>
    <m/>
    <m/>
    <n v="538216372240"/>
    <n v="6.6"/>
    <m/>
    <m/>
    <m/>
    <m/>
    <d v="2021-01-28T00:00:00"/>
    <s v="W05-2021"/>
    <m/>
    <m/>
    <m/>
    <x v="2"/>
    <s v="21.RFI"/>
    <x v="13"/>
    <s v="04.03.21 : PSB released, PLN connection OG_x000a_28.01.21 : ESR done_x000a_14.01.21 : waiting RNP approval_x000a_08.01.21 : SPK release"/>
  </r>
  <r>
    <s v="PAGELARAN"/>
    <x v="5"/>
    <s v="SKP"/>
    <s v="106°47.1.93'E"/>
    <s v="6°37.25.07'S"/>
    <n v="40"/>
    <s v="90/210/330"/>
    <m/>
    <x v="1"/>
    <s v="Jl. Sakura, Kel. Kotabatu RT.02/09 Kec. Ciomas, Kab. Bogor Prov. Jawa Barat"/>
    <x v="2"/>
    <s v="JAW-JB-CBI-0094"/>
    <s v="YUSUP_CIAPUS_RELOCATION"/>
    <x v="1"/>
    <x v="2"/>
    <x v="3"/>
    <s v="JABODETABEK (OUTER)"/>
    <s v="Jawa Barat"/>
    <s v="Kab. Bogor"/>
    <n v="6616573"/>
    <d v="2020-12-14T00:00:00"/>
    <m/>
    <n v="154"/>
    <x v="0"/>
    <d v="2021-01-13T00:00:00"/>
    <s v="W03-2021"/>
    <s v="Jan-2021"/>
    <d v="2021-02-06T00:00:00"/>
    <s v="W06-2021"/>
    <s v="Feb-2021"/>
    <d v="2021-05-20T00:00:00"/>
    <x v="46"/>
    <s v="May-2021"/>
    <d v="2021-05-20T00:00:00"/>
    <x v="45"/>
    <s v="May-2021"/>
    <s v="MW"/>
    <m/>
    <m/>
    <s v="538315745780"/>
    <n v="6.6"/>
    <m/>
    <m/>
    <m/>
    <m/>
    <d v="2021-05-17T00:00:00"/>
    <s v="W21-2021"/>
    <m/>
    <m/>
    <m/>
    <x v="2"/>
    <s v="21.RFI"/>
    <x v="13"/>
    <s v="05.21.21 : RFI_x000a_05.17.21 : 05.10.21 : 05.06.21 : Power Connection Process_x000a_03.05.21 : 29.04.21 : Konfirmasi Lanjut PLN Connection, Waiting PSB Released_x000a_19.04.21 : SRFIN sent, PLN connection hold (menunggu plan relokasi perangkat XL)_x000a_11.01.21 : CME preparation_x000a_14.12.20 : SPK COLO release"/>
  </r>
  <r>
    <s v="TAMAN GOLF BOULEVARD"/>
    <x v="12"/>
    <s v="TB"/>
    <n v="106.649175"/>
    <n v="-6.1934760000000004"/>
    <n v="35"/>
    <s v="0/90/180/270"/>
    <m/>
    <x v="1"/>
    <s v="Jl. Raya Bukit golf RT. 04 Rw.014 Kel. Poris pelawad Indah kec. cipondoh Kota Tangerang"/>
    <x v="2"/>
    <s v="JAW-BT-TNG-1458"/>
    <s v="Taman Golf Boulevard"/>
    <x v="0"/>
    <x v="0"/>
    <x v="3"/>
    <s v="JABODETABEK (INNER)"/>
    <s v="Banten"/>
    <s v="KOTA TANGERANG"/>
    <n v="6616544"/>
    <d v="2020-12-03T00:00:00"/>
    <m/>
    <n v="89"/>
    <x v="2"/>
    <d v="2021-05-02T00:00:00"/>
    <s v="W19-2021"/>
    <s v="May-2021"/>
    <d v="2021-02-26T00:00:00"/>
    <s v="W09-2021"/>
    <s v="Feb-2021"/>
    <d v="2021-02-26T00:00:00"/>
    <x v="94"/>
    <s v="Feb-2021"/>
    <d v="2021-02-26T00:00:00"/>
    <x v="49"/>
    <s v="Feb-2021"/>
    <s v="MW"/>
    <d v="2021-02-02T00:00:00"/>
    <m/>
    <n v="566100979353"/>
    <n v="6.6"/>
    <m/>
    <m/>
    <m/>
    <m/>
    <d v="2021-03-02T00:00:00"/>
    <s v="W10-2021"/>
    <m/>
    <m/>
    <m/>
    <x v="2"/>
    <s v="21.RFI"/>
    <x v="13"/>
    <s v="01.03.21 : PLN connected, prepare RFIN_x000a_22.02.21 : 18.02.21 : PLN connection OG_x000a_15.02.21 : ME installation, waiting PSB release_x000a_11.02.21 : pouring OG_x000a_08.02.21 : galian done, plan pouring 8 Jan_x000a_04.02.21 : galian OG_x000a_01.02.21 : CME preparation, plan start 02 Feb_x000a_28.01.21 : rekom done, plan CME start W1 Feb_x000a_14.01.21 : target penyelesaian rekom PUPR W4 Jan_x000a_11.01.21 : 21.12.20 : rekom L/C ongoing, need rekom PUPR_x000a_03.12.20 : SPK release"/>
  </r>
  <r>
    <s v="POLE_KAWASAN_INDUSTRI_RELOCATION"/>
    <x v="5"/>
    <s v="TB"/>
    <s v="106°42.54.56'E"/>
    <s v="6°6.2.65'S"/>
    <n v="21"/>
    <s v="90/210/330"/>
    <m/>
    <x v="1"/>
    <s v="Jl. Kapuk Kamal Raya, Kel. Kamal Muara RT.12 RW.01, Kec. Penjaringan, Kota Jakarta Utara Prov. DKI Jakarta"/>
    <x v="2"/>
    <s v="JAW-JK-TJP-0653"/>
    <s v="POLE_KAWASAN_INDUSTRI_RELOCATION"/>
    <x v="0"/>
    <x v="0"/>
    <x v="3"/>
    <s v="JABODETABEK (INNER)"/>
    <s v="DKI Jakarta"/>
    <s v="Kota Adm. Jakarta Utara"/>
    <n v="6616516"/>
    <d v="2020-11-25T00:00:00"/>
    <m/>
    <n v="167"/>
    <x v="0"/>
    <d v="2021-04-24T00:00:00"/>
    <s v="W17-2021"/>
    <s v="Apr-2021"/>
    <d v="2021-04-23T00:00:00"/>
    <s v="W17-2021"/>
    <s v="Apr-2021"/>
    <d v="2021-05-20T00:00:00"/>
    <x v="46"/>
    <s v="May-2021"/>
    <d v="2021-05-20T00:00:00"/>
    <x v="45"/>
    <s v="May-2021"/>
    <s v="MW"/>
    <m/>
    <m/>
    <n v="542103852978"/>
    <s v="6.6Kva"/>
    <m/>
    <m/>
    <m/>
    <m/>
    <d v="2021-05-11T00:00:00"/>
    <s v="W20-2021"/>
    <m/>
    <m/>
    <m/>
    <x v="2"/>
    <s v="21.RFI"/>
    <x v="13"/>
    <s v="05.11.21 : RFI_x000a_05.10.21 : 05.06.21 : Power Connection Process_x000a_03.05.21 : 29.04.21 : Konfirmasi Lanjut PLN Connection, Waiting PSB Released_x000a_19.04.21 : SRFIN sent, PLN connection hold (menunggu plan relokasi perangkat XL)_x000a__x000a_25.01.21 : SRFIN sent, PLN waiting confirmation from XL_x000a__x000a_18.01.21 : pouring OG_x000a_14.01.21 : CME preparation_x000a_11.01.21 : rekom ongoing_x000a_04.01.21 : kand D RF TX OK, IW ongoing_x000a_21.12.20 : 17.12.20 : submit kand A,B,C, under RNP review"/>
  </r>
  <r>
    <s v="BULAK 22 MC-T-GF"/>
    <x v="12"/>
    <s v="TB"/>
    <s v="107°1.35.87'null"/>
    <s v="6°15.18.94'S"/>
    <n v="18"/>
    <s v="30/240/320"/>
    <m/>
    <x v="1"/>
    <s v="Jalan Bulak Kapal Permai No.22-36, Tambun Selatan, Bekasi, Jawa Barat 17510"/>
    <x v="2"/>
    <s v="JAW-JB-BKS-0710"/>
    <s v="Joyomartono Bekasi Timur"/>
    <x v="1"/>
    <x v="2"/>
    <x v="3"/>
    <s v="JABODETABEK (OUTER)"/>
    <s v="Jawa Barat"/>
    <s v="Kota Bekasi"/>
    <n v="6616509"/>
    <d v="2020-11-24T00:00:00"/>
    <m/>
    <n v="133"/>
    <x v="5"/>
    <d v="2020-12-24T00:00:00"/>
    <s v="W52-2020"/>
    <s v="Dec-2020"/>
    <d v="2021-01-23T00:00:00"/>
    <s v="W04-2021"/>
    <s v="Jan-2021"/>
    <s v="TBD"/>
    <x v="0"/>
    <s v="TBD"/>
    <d v="2021-04-02T00:00:00"/>
    <x v="53"/>
    <s v="Apr-2021"/>
    <s v="FO"/>
    <m/>
    <m/>
    <n v="537116695042"/>
    <n v="6.6"/>
    <m/>
    <m/>
    <m/>
    <m/>
    <d v="2021-04-06T00:00:00"/>
    <s v="W15-2021"/>
    <m/>
    <m/>
    <m/>
    <x v="2"/>
    <s v="21.RFI"/>
    <x v="13"/>
    <s v="05.04.21 : aktual RFI, plan submit RFIN 8 Apr_x000a_07.01.21 : SRFI sent_x000a_28.12.20 : 21.12.20 : 14.12.20 : fabrikasi material bracket dudukan BTS, mounting_x000a_07.12.20 : ESR done, proses input stip_x000a_03.12.20 : under power-civil review_x000a_30.11.20 : ESR submitted, under RNP review_x000a_24.11.20 : SPK colo release"/>
  </r>
  <r>
    <s v="GIRIASIH"/>
    <x v="12"/>
    <s v="TB"/>
    <s v="110°20.55.72'E"/>
    <s v="7°59.50.32'S"/>
    <n v="65"/>
    <s v="80/220/290"/>
    <m/>
    <x v="1"/>
    <s v="Jl. Parangtritis KM.6 RT.22/RW.06, Girijati, Kec. Purwosari, Kab. Gunung Kidul"/>
    <x v="2"/>
    <s v="JAW-YO-WNO-0008"/>
    <s v="Giriasih Purwosari"/>
    <x v="1"/>
    <x v="2"/>
    <x v="2"/>
    <s v="JATENG"/>
    <s v="DI Yogyakarta"/>
    <s v="Kab. Gunungkidul"/>
    <n v="6616476"/>
    <d v="2020-11-19T00:00:00"/>
    <m/>
    <n v="57"/>
    <x v="1"/>
    <d v="2020-12-19T00:00:00"/>
    <s v="W51-2020"/>
    <s v="Dec-2020"/>
    <d v="2020-12-30T00:00:00"/>
    <s v="W53-2020"/>
    <s v="Dec-2020"/>
    <d v="2020-12-30T00:00:00"/>
    <x v="58"/>
    <s v="Dec-2020"/>
    <d v="2021-01-18T00:00:00"/>
    <x v="80"/>
    <s v="Jan-2021"/>
    <s v="MW"/>
    <d v="2020-12-08T00:00:00"/>
    <m/>
    <n v="521052269553"/>
    <n v="7.7"/>
    <m/>
    <m/>
    <m/>
    <m/>
    <d v="2021-01-15T00:00:00"/>
    <s v="W03-2021"/>
    <m/>
    <m/>
    <m/>
    <x v="2"/>
    <s v="21.RFI"/>
    <x v="13"/>
    <s v="14.01.21 : plan PLN connect 16 Jan_x000a_28.12.20 : 21.12.20 : 14.12.20 : SRFI, proses pln connection_x000a__x000a_10.12.20 : 07.12.20 : survey site, prepare start CME_x000a_03.12.20 : ESR done, proses input STIP_x000a_30.11.20 : RNP TNP OK, reject by power-civil dengan remark reheight 57m -&gt; 50m_x000a_26.11.20 : ESR submitted, under RNP review_x000a_19.11.20 : SPK colo release"/>
  </r>
  <r>
    <s v="JALAN DESA PEGADUNGAN"/>
    <x v="5"/>
    <s v="SKP"/>
    <s v="106°42.46.73'E"/>
    <s v="6°8.45.96'S"/>
    <n v="27"/>
    <s v="90/210/330"/>
    <m/>
    <x v="1"/>
    <s v="Jl. Utan Jati No.27, Kel. Pegadungan RT.009 RW.11 Kec. KaliDeres, Kota Jakarta Barat Prov. DKI Jakarta"/>
    <x v="2"/>
    <s v="JAW-JK-GGP-0500"/>
    <s v="TAMPAK_SIRING_PEGADUNGAN_RELOCATION"/>
    <x v="1"/>
    <x v="2"/>
    <x v="3"/>
    <s v="JABODETABEK (INNER)"/>
    <s v="DKI Jakarta"/>
    <s v="Kota Adm. Jakarta Barat"/>
    <n v="6616399"/>
    <d v="2020-11-19T00:00:00"/>
    <m/>
    <n v="188"/>
    <x v="0"/>
    <d v="2020-12-19T00:00:00"/>
    <s v="W51-2020"/>
    <s v="Dec-2020"/>
    <d v="2021-01-15T00:00:00"/>
    <s v="W03-2021"/>
    <s v="Jan-2021"/>
    <d v="2021-05-20T00:00:00"/>
    <x v="46"/>
    <s v="May-2021"/>
    <d v="2021-05-20T00:00:00"/>
    <x v="45"/>
    <s v="May-2021"/>
    <s v="MW"/>
    <m/>
    <m/>
    <s v="546303217777"/>
    <n v="6.6"/>
    <m/>
    <m/>
    <m/>
    <m/>
    <d v="2021-05-26T00:00:00"/>
    <s v="W22-2021"/>
    <m/>
    <m/>
    <m/>
    <x v="2"/>
    <s v="21.RFI"/>
    <x v="13"/>
    <s v="05.26.2021 : RFI_x000a_05.23.21 : 05.19.21 : Power Connection Prosess, Plan connect PLN 20 May_x000a_05.17.21 : 05.10.21 : 05.06.21 : PSB Done Released, Power Connection Process_x000a_03.05.21 : 29.04.21 : Konfirmasi Lanjut PLN Connection, Waiting PSB Released_x000a_19.04.21 : SRFIN sent, PLN connection hold (menunggu plan relokasi perangkat XL)_x000a_07.01.21 : SRFI_x000a_28.12.20 : pondasi done, ME installation_x000a_21.12.20 : pondasi BTS ongoing_x000a_17.12.20 : cme preparation_x000a_30.11.20 : 26.11.20 : ESR submitted, under RNP review_x000a_19.11.20 : SPK colo release"/>
  </r>
  <r>
    <s v="BUMI CENGKARENG INDAH"/>
    <x v="5"/>
    <s v="SKP"/>
    <s v="106°44.11.33'E"/>
    <s v="6°8.20.04'S"/>
    <n v="27"/>
    <s v="90/210/330"/>
    <m/>
    <x v="1"/>
    <s v="Kel. Cengkareng, Kampung Rawa Kedaung Rt.06 RW.04 Kec. Cengkareng, Kota Jakarta Barat Prov. DKI Jakarta"/>
    <x v="2"/>
    <s v="JAW-JK-GGP-0496"/>
    <s v="PERUM_CENGKARENG_INDAH_RELOCATION"/>
    <x v="1"/>
    <x v="2"/>
    <x v="3"/>
    <s v="JABODETABEK (INNER)"/>
    <s v="DKI Jakarta"/>
    <s v="Kota Adm. Jakarta Barat"/>
    <n v="6616399"/>
    <d v="2020-11-19T00:00:00"/>
    <m/>
    <n v="183"/>
    <x v="0"/>
    <d v="2020-12-19T00:00:00"/>
    <s v="W51-2020"/>
    <s v="Dec-2020"/>
    <d v="2021-01-22T00:00:00"/>
    <s v="W04-2021"/>
    <s v="Jan-2021"/>
    <d v="2021-05-20T00:00:00"/>
    <x v="46"/>
    <s v="May-2021"/>
    <d v="2021-05-20T00:00:00"/>
    <x v="45"/>
    <s v="May-2021"/>
    <s v="MW"/>
    <m/>
    <m/>
    <s v="546303217769"/>
    <n v="6.6"/>
    <m/>
    <m/>
    <m/>
    <m/>
    <d v="2021-05-21T00:00:00"/>
    <s v="W21-2021"/>
    <m/>
    <m/>
    <m/>
    <x v="2"/>
    <s v="21.RFI"/>
    <x v="13"/>
    <s v="05.24.21 : RFI_x000a_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1.01.21 : SRFIN sent_x000a_18.01.21 : 11.01.21 : 07.01.21 : pondasi stacking ongoing_x000a_28.12.20 : 21.12.20 : fabrikasi material stacking baseframe_x000a_17.12.20 : cme preparation_x000a_30.11.20 : 26.11.20 : ESR submitted, under RNP review_x000a_19.11.20 : SPK colo release"/>
  </r>
  <r>
    <s v="PURI GANDUL ASRI"/>
    <x v="5"/>
    <s v="TB"/>
    <s v="106°47.34.87'E"/>
    <s v="6°20.36.46'S"/>
    <n v="35"/>
    <s v="90/210/330"/>
    <m/>
    <x v="1"/>
    <s v="Jl. Jamhur No.4, Kel. Gandul RT.004 RW.01, Kec. Cinere, Kota Depok Prov. Jawa Barat"/>
    <x v="2"/>
    <s v="JAW-JB-DPK-0464"/>
    <s v="DAMAI_GANDUL_RELOCATION"/>
    <x v="1"/>
    <x v="2"/>
    <x v="3"/>
    <s v="JABODETABEK (OUTER)"/>
    <s v="Jawa Barat"/>
    <s v="Kota Depok"/>
    <n v="6616402"/>
    <d v="2020-11-19T00:00:00"/>
    <m/>
    <n v="182"/>
    <x v="0"/>
    <d v="2020-12-19T00:00:00"/>
    <s v="W51-2020"/>
    <s v="Dec-2020"/>
    <d v="2021-01-22T00:00:00"/>
    <s v="W04-2021"/>
    <s v="Jan-2021"/>
    <d v="2021-05-20T00:00:00"/>
    <x v="46"/>
    <s v="May-2021"/>
    <d v="2021-05-20T00:00:00"/>
    <x v="45"/>
    <s v="May-2021"/>
    <s v="MW"/>
    <m/>
    <m/>
    <s v="543602655218"/>
    <n v="6.6"/>
    <m/>
    <m/>
    <m/>
    <m/>
    <d v="2021-05-20T00:00:00"/>
    <s v="W21-2021"/>
    <m/>
    <m/>
    <m/>
    <x v="2"/>
    <s v="21.RFI"/>
    <x v="13"/>
    <s v="05.19.21 : PLN Connect FU mitra terkait RFIN plan RFIN 20 May_x000a_05.17.21 : 05.10.21 : 05.06.21 : PSB Done Released, Power Connection Process_x000a_03.05.21 : 29.04.21 : Konfirmasi Lanjut PLN Connection, Waiting PSB Released_x000a_19.04.21 : SRFIN sent, PLN connection hold (menunggu plan relokasi perangkat XL)_x000a_25.01.21 : SRFIN sent_x000a_11.01.21 : pondasi stacking ongoing_x000a_28.12.20 : fabrikasi material stacking single row_x000a_21.12.20 : 17.12.20 : cme preparation_x000a_30.11.20 : 26.11.20 : ESR submitted, under RNP review_x000a_19.11.20 : SPK colo release"/>
  </r>
  <r>
    <s v="SEMPER BARAT"/>
    <x v="5"/>
    <s v="BK"/>
    <s v="106°55.33.24'E"/>
    <s v="6°7.39.94'S"/>
    <n v="35"/>
    <s v="90/210/330"/>
    <m/>
    <x v="1"/>
    <s v="Jl. Semper Barat I, Kel. Semper Barat RT.008 RW.006 Kec. Cilincing, Kota Jakarta Utara Prov. DKI Jakarta"/>
    <x v="2"/>
    <s v="JAW-JK-TJP-0670"/>
    <s v="BRANTAS_SEMPER_BARAT_RELOCATION"/>
    <x v="1"/>
    <x v="2"/>
    <x v="3"/>
    <s v="JABODETABEK (INNER)"/>
    <s v="DKI Jakarta"/>
    <s v="Kota Adm. Jakarta Utara"/>
    <n v="6616406"/>
    <d v="2020-11-19T00:00:00"/>
    <m/>
    <n v="181"/>
    <x v="0"/>
    <d v="2020-12-19T00:00:00"/>
    <s v="W51-2020"/>
    <s v="Dec-2020"/>
    <d v="2021-01-23T00:00:00"/>
    <s v="W04-2021"/>
    <s v="Jan-2021"/>
    <d v="2021-05-20T00:00:00"/>
    <x v="46"/>
    <s v="May-2021"/>
    <d v="2021-05-20T00:00:00"/>
    <x v="45"/>
    <s v="May-2021"/>
    <s v="MW"/>
    <m/>
    <m/>
    <s v="545302846613"/>
    <s v="6.6"/>
    <m/>
    <m/>
    <m/>
    <m/>
    <d v="2021-05-19T00:00:00"/>
    <s v="W21-2021"/>
    <m/>
    <m/>
    <m/>
    <x v="2"/>
    <s v="21.RFI"/>
    <x v="13"/>
    <s v="05.19.21 : RFI _x000a_05.17.21 : 05.10.21 : 05.06.21 : PSB Done Released, Power Connection Process_x000a_03.05.21 : 29.04.21 : Konfirmasi Lanjut PLN Connection, Waiting PSB Released_x000a_19.04.21 : SRFIN sent, PLN connection hold (menunggu plan relokasi perangkat XL)_x000a_11.01.21 : SRFI sent_x000a_28.12.20 : CME preparation_x000a_19.11.20 : SPK colo release"/>
  </r>
  <r>
    <s v="JOGLO BARU"/>
    <x v="5"/>
    <s v="SKP"/>
    <s v="106°43.18.62'E"/>
    <s v="6°12.58.1'S"/>
    <n v="23"/>
    <s v="90/210/330"/>
    <m/>
    <x v="1"/>
    <s v="Jl. Masjid Darul hikmah , Joglo Baru RT.05 RW.06 Kel. Joglo, Kec. Kembangan, Kota Jakarta Barat Prov. DKI Jakarta"/>
    <x v="2"/>
    <s v="JAW-JK-GGP-0497"/>
    <s v="KOMP._WALIKOTA_JOGLO_RELOCATION"/>
    <x v="1"/>
    <x v="2"/>
    <x v="3"/>
    <s v="JABODETABEK (INNER)"/>
    <s v="DKI Jakarta"/>
    <s v="Kota Adm. Jakarta Barat"/>
    <n v="6616399"/>
    <d v="2020-11-19T00:00:00"/>
    <m/>
    <n v="180"/>
    <x v="0"/>
    <d v="2020-12-19T00:00:00"/>
    <s v="W51-2020"/>
    <s v="Dec-2020"/>
    <d v="2021-01-22T00:00:00"/>
    <s v="W04-2021"/>
    <s v="Jan-2021"/>
    <d v="2021-05-20T00:00:00"/>
    <x v="46"/>
    <s v="May-2021"/>
    <d v="2021-05-20T00:00:00"/>
    <x v="45"/>
    <s v="May-2021"/>
    <s v="MW"/>
    <m/>
    <m/>
    <s v="543301815499"/>
    <n v="6.6"/>
    <m/>
    <m/>
    <m/>
    <m/>
    <d v="2021-05-18T00:00:00"/>
    <s v="W21-2021"/>
    <m/>
    <m/>
    <m/>
    <x v="2"/>
    <s v="21.RFI"/>
    <x v="13"/>
    <s v="05.19.21 : RFI_x000a_05.17.21 : 05.10.21 : 05.06.21 : PSB Done Released, Power Connection Process_x000a_03.05.21 : 29.04.21 : Konfirmasi Lanjut PLN Connection, Waiting PSB Released_x000a_19.04.21 : SRFIN sent, PLN connection hold (menunggu plan relokasi perangkat XL)_x000a__x000a_28.01.21 : SRFIN sent_x000a_18.01.21 : 11.01.21 : pondasi stacking ongoing, plan material stacking ready 13 Jan_x000a_28.12.20 : 21.12.20 : 17.12.20 : fabrikasi material stacking baseframe_x000a_30.11.20 : 26.11.20 : ESR submitted, under RNP review_x000a_19.11.20 : SPK colo release"/>
  </r>
  <r>
    <s v="HPINDAHBEKASIMW"/>
    <x v="5"/>
    <s v="SKP"/>
    <s v="106°59.24.25'E"/>
    <s v="6°11.32.64'S"/>
    <n v="32"/>
    <s v="90/210/330"/>
    <m/>
    <x v="1"/>
    <s v="Kel. Pejuang Kp. Kaliabang Bahagia RT.001 RW.004, Kec. Medan Satria, Kota Bekasi Prov. Jawa Barat"/>
    <x v="2"/>
    <s v="JAW-JB-BKS-0695"/>
    <s v="MESJID_PEJUANG_RELOCATION"/>
    <x v="1"/>
    <x v="2"/>
    <x v="3"/>
    <s v="JABODETABEK (OUTER)"/>
    <s v="Jawa Barat"/>
    <s v="Kota Bekasi"/>
    <n v="6616399"/>
    <d v="2020-11-19T00:00:00"/>
    <m/>
    <n v="173"/>
    <x v="0"/>
    <d v="2020-12-19T00:00:00"/>
    <s v="W51-2020"/>
    <s v="Dec-2020"/>
    <d v="2021-01-22T00:00:00"/>
    <s v="W04-2021"/>
    <s v="Jan-2021"/>
    <d v="2021-05-20T00:00:00"/>
    <x v="46"/>
    <s v="May-2021"/>
    <d v="2021-05-20T00:00:00"/>
    <x v="45"/>
    <s v="May-2021"/>
    <s v="MW"/>
    <m/>
    <m/>
    <n v="545302845296"/>
    <s v="6.6Kva"/>
    <m/>
    <m/>
    <m/>
    <m/>
    <d v="2021-05-11T00:00:00"/>
    <s v="W20-2021"/>
    <m/>
    <m/>
    <m/>
    <x v="2"/>
    <s v="21.RFI"/>
    <x v="13"/>
    <s v="05.10.21 : 05.06.21 : PSB Done Released, Power Connection Process_x000a_03.05.21 : 29.04.21 : Konfirmasi Lanjut PLN Connection, Waiting PSB Released_x000a_19.04.21 : SRFIN sent, PLN connection hold (menunggu plan relokasi perangkat XL)_x000a_14.01.21 : SRFIN sent_x000a_07.01.21 : SRFI_x000a_28.12.20 : 21.12.20 : CME preparation_x000a_30.11.20 : 26.11.20 : ESR submitted, under RNP review_x000a_19.11.20 : SPK colo release"/>
  </r>
  <r>
    <s v="SUKAMANTRI"/>
    <x v="5"/>
    <s v="MSI"/>
    <s v="107° 9' 59.98&quot; E"/>
    <s v="6° 8' 36.31&quot; S"/>
    <n v="47"/>
    <s v="90/210/330"/>
    <m/>
    <x v="1"/>
    <s v="Jl. Desa Sukakarya RT.13 RW.01, Kec. Sukakarya, Kab. Bekasi Prov. Jawa Barat"/>
    <x v="2"/>
    <s v="JAW-JB-CKR-0065"/>
    <s v="SUKAMANTRI_BEKASI_RELOCATION"/>
    <x v="1"/>
    <x v="2"/>
    <x v="3"/>
    <s v="JABODETABEK (OUTER)"/>
    <s v="Jawa Barat"/>
    <s v="Kab. Bekasi"/>
    <n v="6616403"/>
    <d v="2020-11-19T00:00:00"/>
    <m/>
    <n v="173"/>
    <x v="0"/>
    <d v="2020-12-19T00:00:00"/>
    <s v="W51-2020"/>
    <s v="Dec-2020"/>
    <d v="2021-01-21T00:00:00"/>
    <s v="W04-2021"/>
    <s v="Jan-2021"/>
    <d v="2021-05-20T00:00:00"/>
    <x v="46"/>
    <s v="May-2021"/>
    <d v="2021-05-20T00:00:00"/>
    <x v="45"/>
    <s v="May-2021"/>
    <s v="MW"/>
    <m/>
    <m/>
    <n v="5370411044558"/>
    <s v="6.6Kva"/>
    <m/>
    <m/>
    <m/>
    <m/>
    <d v="2021-05-11T00:00:00"/>
    <s v="W20-2021"/>
    <m/>
    <m/>
    <m/>
    <x v="2"/>
    <s v="21.RFI"/>
    <x v="13"/>
    <s v="05.11.21 : RFI_x000a_05.10.21 : 05.10.2021 : 05.06.21 : Power Connection Process_x000a_03.05.21 : 29.04.21 : Konfirmasi Lanjut PLN Connection, Waiting PSB Released_x000a_19.04.21 : SRFIN sent, PLN connection hold (menunggu plan relokasi perangkat XL)_x000a_07.01.21 : SRFIN sent_x000a_28.12.20 : CME preparation_x000a_16.12.20 : STO announced_x000a_19.11.20 : SPK colo release"/>
  </r>
  <r>
    <s v="CENGKARENG"/>
    <x v="5"/>
    <s v="TI"/>
    <s v="106°44.38.47'E"/>
    <s v="6°8.53.52'S"/>
    <n v="38"/>
    <s v="90/210/330"/>
    <m/>
    <x v="1"/>
    <s v="Jl. Mawar, Kel. Kapuk RT.07 RW.09 Kec. Cengkareng, Kota Jakarta Barat Prov. DKI Jakarta"/>
    <x v="2"/>
    <s v="JAW-JK-GGP-0493"/>
    <s v="WARU_RAYA_KAPUK_RELOCATION"/>
    <x v="1"/>
    <x v="2"/>
    <x v="3"/>
    <s v="JABODETABEK (INNER)"/>
    <s v="DKI Jakarta"/>
    <s v="JAKARTA BARAT"/>
    <n v="6616407"/>
    <d v="2020-11-16T00:00:00"/>
    <m/>
    <n v="273"/>
    <x v="0"/>
    <d v="2020-12-16T00:00:00"/>
    <s v="W51-2020"/>
    <s v="Dec-2020"/>
    <d v="2021-01-12T00:00:00"/>
    <s v="W03-2021"/>
    <s v="Jan-2021"/>
    <d v="2020-12-16T00:00:00"/>
    <x v="11"/>
    <s v="Dec-2020"/>
    <d v="2020-12-16T00:00:00"/>
    <x v="9"/>
    <s v="Dec-2020"/>
    <s v="MW"/>
    <m/>
    <m/>
    <s v="MULTIGUNA"/>
    <n v="5.5"/>
    <m/>
    <m/>
    <m/>
    <m/>
    <d v="2021-08-16T00:00:00"/>
    <s v="W34-2021"/>
    <m/>
    <m/>
    <m/>
    <x v="2"/>
    <s v="21.RFI"/>
    <x v="13"/>
    <s v="08:16:21: RFI MULTIGUNA_x000a_08:10:21: 08:04:21: 08:02:21 : Proses Connect PLN, SK PLN RELEASED, BPUJL PAID, WAITING SPK PENYAMBUNGAN RELEASED_x000a_07.29.21 : Confirm Connect PLN By Pak Hakim Plan 15 Aug_x000a_07.22.21: 07:19:21: 07:15:21: 07.08.21 : 07.05.21 : 06.24.21 : 06.21.21 : 06.16.21 : XL Req Hold PLN Connection ( Pak Hakim )_x000a_19.04.21 : SRFIN sent, PLN connection hold (menunggu plan relokasi perangkat XL)_x000a_07.01.21 : SRFI sent_x000a_28.12.20 : pondasi BTS done, instalasi tray _x000a_21.12.20 : 17.12.20 : pondasi ongoing_x000a_07.12.20 : RNP TNP OK, rejected by civil, proses upload APD_x000a_30.11.20 : 23.11.20 : ESR submitted, under RNP review_x000a_16.11.20 : SPK colo release"/>
  </r>
  <r>
    <s v="BENER NGRAMPAL"/>
    <x v="5"/>
    <s v="TB"/>
    <s v="111°4.4.12'E"/>
    <s v="°24.53.17'S"/>
    <n v="45"/>
    <s v="90/210/330"/>
    <m/>
    <x v="1"/>
    <s v="Desa Bener Dukuh Mentir RT.07 RW.03 Kec. Ngrampal, Kab. Sragen Prov. Jawa Tengah"/>
    <x v="2"/>
    <s v="JAW-JT-SGN-1836"/>
    <s v="WONOTOLO_GONDANG_RELOCATION"/>
    <x v="1"/>
    <x v="2"/>
    <x v="2"/>
    <s v="JATENG"/>
    <s v="Jawa Tengah"/>
    <s v="Kab. Sragen"/>
    <n v="6616433"/>
    <d v="2020-11-16T00:00:00"/>
    <m/>
    <n v="288"/>
    <x v="0"/>
    <d v="2020-12-16T00:00:00"/>
    <s v="W51-2020"/>
    <s v="Dec-2020"/>
    <d v="2021-01-21T00:00:00"/>
    <s v="W04-2021"/>
    <s v="Jan-2021"/>
    <d v="2021-05-20T00:00:00"/>
    <x v="46"/>
    <s v="May-2021"/>
    <d v="2021-08-30T00:00:00"/>
    <x v="42"/>
    <s v="Aug-2021"/>
    <s v="MW"/>
    <m/>
    <m/>
    <s v="520582110815"/>
    <n v="11"/>
    <m/>
    <m/>
    <m/>
    <m/>
    <d v="2021-08-31T00:00:00"/>
    <s v="W36-2021"/>
    <m/>
    <m/>
    <m/>
    <x v="2"/>
    <s v="21.RFI"/>
    <x v="13"/>
    <s v="08:30:2021:08:25:2021:08:18:2021: BPUJL PAID, PROSES CONNECTION PLN, PENAMBAHAN JARINGAN 11 KVa, CONFIRM BY PAK IMAM XL, PLAN CONNECT 30 AUG_x000a_08:16:2021: 08:10:2021: 08:09:2021: 08:04:2021: PLN ON PROGRESS, PLAN 9 AUG REGISTER RELEASED, NEED APPROVAL EMS DAN KELENGKAPAN DOK PLN_x000a_07:29:2021: 07.26.2021 :  distri busi travo Ny ready, terkendala oleh PPKM, PLN belum bisa melayani pengajuan PLN dengan Jaringan_x000a_07.22.2021: 07:19:2021: 07:15:2021: 07:12:2021: 07.08.2021 : 07.05.2021 : 07.01.2021 : 06.28.2021 : 06.24.2021 : OB Travo, proses eskalasi distribusi travo, travo Ny Ready masih menunggu antrian pemasangan dari PLN Seragen, revisi plan RFI 23 Jul, proses terkendala karena lockdown di seragen_x000a_06.21.2021 : 06.17.2021 : Waiting Material Travo, masih dalam antrian PLN Revisi Plan 25 Jun_x000a_06.14.2021 : 06.10.2021 : Survey PLN Done, Proses Perhitungan Register_x000a_06.07.2021 : 06.02.2021 : Overblast Travo  menunggu approval UP3 Penggantian Travo_x000a_05.31.21 : 05.26.21 : 05.23.21 : 05.19.21 : 05.17.21 : Power Connection Process, Proses Register_x000a_05.10.21 : 03.06.21 : 29.04.21 : Konfirmasi Lanjut PLN Connection, Waiting PSB Released_x000a_19.04.21 : SRFIN sent, PLN connection hold (menunggu plan relokasi perangkat XL)_x000a__x000a_07.01.21 : aktual SRFI_x000a_28.12.20 : CME preparation_x000a_03.12.20 : 23.11.20 : ESR submitted, under RNP review_x000a_16.11.20 : SPK colo release"/>
  </r>
  <r>
    <s v="PLTUCILACAP"/>
    <x v="5"/>
    <s v="SMI"/>
    <s v="109°4.54.95'E"/>
    <s v="7°40.37.98'S"/>
    <n v="47"/>
    <s v="90/210/330"/>
    <m/>
    <x v="1"/>
    <s v="Jl. Nanas RT.02/01, Ds. Karang Kandri Kec. Kesugihan, Kab. Cilacap Prov. Jawa Tengah"/>
    <x v="2"/>
    <s v="JAW-JT-CLP-0552"/>
    <s v="MERTASINGA_RELOCATION"/>
    <x v="1"/>
    <x v="2"/>
    <x v="2"/>
    <s v="JATENG"/>
    <s v="Jawa Tengah"/>
    <s v="Cilacap"/>
    <n v="6616432"/>
    <d v="2020-11-16T00:00:00"/>
    <m/>
    <n v="204"/>
    <x v="0"/>
    <d v="2020-12-16T00:00:00"/>
    <s v="W51-2020"/>
    <s v="Dec-2020"/>
    <d v="2021-01-11T00:00:00"/>
    <s v="W03-2021"/>
    <s v="Jan-2021"/>
    <d v="2021-05-20T00:00:00"/>
    <x v="46"/>
    <s v="May-2021"/>
    <d v="2021-06-07T00:00:00"/>
    <x v="100"/>
    <s v="Jun-2021"/>
    <s v="MW"/>
    <d v="2020-12-08T00:00:00"/>
    <m/>
    <s v="525011382041"/>
    <n v="7.7"/>
    <m/>
    <m/>
    <m/>
    <m/>
    <d v="2021-06-08T00:00:00"/>
    <s v="W24-2021"/>
    <m/>
    <m/>
    <m/>
    <x v="2"/>
    <s v="21.RFI"/>
    <x v="13"/>
    <s v="06.07.2021 : 06.02.2021 : 05.31.21 : 05.26.21 : 05.23.21 : 05.19.21 : 05.17.21 : Power Connection Process, Proses Register_x000a_05.10.21 : 03.06.21 : 29.04.21 : Konfirmasi Lanjut PLN Connection, Waiting PSB Released_x000a_19.04.21 : SRFIN sent, PLN connection hold (menunggu plan relokasi perangkat XL)_x000a__x000a_11.01.21 : PLN connection need confirmation from XL, actual SRFI_x000a_28.12.20 : aktual SRFI, proses PLN connection_x000a_21.12.20 : 17.12.20 : pondasi BTS ongoing_x000a_14.12.20 : start CME_x000a_10.12.20 : prepare start CME_x000a_07.12.20 : ESR done_x000a_03.12.20 : under power-civil review_x000a_30.11.20 : 23.11.20 : ESR submitted, under RNP review_x000a_16.11.20 : SPK colo release"/>
  </r>
  <r>
    <s v="SUKARESMIBOGORMW"/>
    <x v="12"/>
    <s v="SKP"/>
    <s v="106°48.19.8'E"/>
    <s v="6°32.43.55'S"/>
    <n v="40"/>
    <s v="10/150/220"/>
    <m/>
    <x v="1"/>
    <s v="KAMPUNG TUNGGILIS RT,01 RW,013 KEL,KEDUNG HALANG ,KEC,KOTA BOGOR UTARA,KATAMADYA BOGOR JAWA BARATKel. Kedung Halang Kec. Kota Bogor UtamaKotamadya Bogor Jawa Barat"/>
    <x v="2"/>
    <s v="JAW-JB-BGR-0203"/>
    <s v="Sukaresmi Bogor Utara"/>
    <x v="1"/>
    <x v="2"/>
    <x v="3"/>
    <s v="JABODETABEK (INNER)"/>
    <s v="Jawa Barat"/>
    <s v="Kota Bogor"/>
    <n v="6616452"/>
    <d v="2020-11-12T00:00:00"/>
    <m/>
    <n v="70"/>
    <x v="2"/>
    <d v="2020-12-12T00:00:00"/>
    <s v="W50-2020"/>
    <s v="Dec-2020"/>
    <d v="2020-12-23T00:00:00"/>
    <s v="W52-2020"/>
    <s v="Dec-2020"/>
    <d v="2020-12-30T00:00:00"/>
    <x v="58"/>
    <s v="Dec-2020"/>
    <d v="2021-01-22T00:00:00"/>
    <x v="80"/>
    <s v="Jan-2021"/>
    <s v="MW"/>
    <d v="2020-12-08T00:00:00"/>
    <m/>
    <n v="538216361734"/>
    <n v="6.6"/>
    <m/>
    <m/>
    <m/>
    <m/>
    <d v="2021-01-21T00:00:00"/>
    <s v="W04-2021"/>
    <m/>
    <m/>
    <m/>
    <x v="2"/>
    <s v="21.RFI"/>
    <x v="13"/>
    <s v="21.01.21 : RFIN sent_x000a_18.01.21 : PLN connection process_x000a_14.01.21 : plan RFI 25 Jan_x000a_11.01.21 : 07.01.21 : curring time pondasi stacking, plan material stacking ready 13 Jan_x000a_28.12.20 : 21.12.20 : 17.12.20 : proses fabrikasi material stacking baseframe_x000a_10.12.20 : cme preparation_x000a_07.12.20 : ESR done, proses input stip_x000a__x000a_03.12.20 : under power-civil review_x000a_30.11.20 : 23.11.20 : ESR submitted_x000a_16.11.20 : ESR preparation_x000a_12.11.20 : SPK colo release"/>
  </r>
  <r>
    <s v="GEMPOL_RAGAS"/>
    <x v="12"/>
    <s v="SMI"/>
    <s v="107°3.56.34'E"/>
    <s v="6°9.54.5'S"/>
    <n v="50"/>
    <s v="180/270/350"/>
    <m/>
    <x v="1"/>
    <s v="Jl. Raya Gabus Gedong, Desa Srimukti RT.01 RW.06, Kec. Tambun Utara, Kab. Bekasi Prov. Jawa Barat"/>
    <x v="2"/>
    <s v="JAW-JB-BKS-0680"/>
    <s v="SRIAMUR BEKASI"/>
    <x v="1"/>
    <x v="2"/>
    <x v="3"/>
    <s v="JABODETABEK (OUTER)"/>
    <s v="Jawa Barat"/>
    <s v="Kab. Bekasi"/>
    <n v="6616417"/>
    <d v="2020-11-04T00:00:00"/>
    <m/>
    <n v="147"/>
    <x v="5"/>
    <d v="2020-12-04T00:00:00"/>
    <s v="W49-2020"/>
    <s v="Dec-2020"/>
    <s v="CME BY XL"/>
    <s v=""/>
    <s v=""/>
    <s v="TBD"/>
    <x v="0"/>
    <s v="TBD"/>
    <d v="2021-03-30T00:00:00"/>
    <x v="53"/>
    <s v="Mar-2021"/>
    <s v="MW"/>
    <m/>
    <m/>
    <n v="537321689024"/>
    <n v="6.6"/>
    <m/>
    <m/>
    <m/>
    <m/>
    <d v="2021-03-31T00:00:00"/>
    <s v="W14-2021"/>
    <m/>
    <m/>
    <m/>
    <x v="2"/>
    <s v="21.RFI"/>
    <x v="13"/>
    <s v="01.04.21 : RFIN sent_x000a_29.03.21 : 18.03.21 : SRFIN sent, OG PLN connection_x000a_15.03.21 : stacking baseframe OG, issue CME distop oleh pengurus DKM masjid (commcase)_x000a_08.03.21 : Perubahan komitmen menjadi CME by TBG, CME preparation_x000a_28.01.21 : STO announced CME by XL_x000a_19.01.21 : ESR submitted_x000a_04.11.20 : SPK COLO release"/>
  </r>
  <r>
    <s v="GN. TUGU"/>
    <x v="12"/>
    <s v="TB"/>
    <s v="109°27.47.45'E"/>
    <s v="7°38.58.16'S"/>
    <n v="56"/>
    <s v="0/90/270"/>
    <m/>
    <x v="1"/>
    <s v="Dkh Tugu Rt4/Rw5 Banyumudal Buayan Kebumenayan Kebumen"/>
    <x v="2"/>
    <s v="JAW-JT-KBM-0625"/>
    <s v="Gn. TUGU BUAYAN II"/>
    <x v="1"/>
    <x v="2"/>
    <x v="2"/>
    <s v="JATENG"/>
    <s v="Jawa Tengah"/>
    <s v="Kab. Kebumen"/>
    <n v="6616366"/>
    <d v="2020-10-28T00:00:00"/>
    <m/>
    <n v="52"/>
    <x v="1"/>
    <d v="2020-11-27T00:00:00"/>
    <s v="W48-2020"/>
    <s v="Nov-2020"/>
    <d v="2020-11-26T00:00:00"/>
    <s v="W48-2020"/>
    <s v="Nov-2020"/>
    <d v="2020-11-26T00:00:00"/>
    <x v="49"/>
    <s v="Nov-2020"/>
    <d v="2020-12-30T00:00:00"/>
    <x v="59"/>
    <s v="Dec-2020"/>
    <m/>
    <m/>
    <m/>
    <m/>
    <m/>
    <m/>
    <m/>
    <m/>
    <m/>
    <d v="2020-12-19T00:00:00"/>
    <s v="W51-2020"/>
    <m/>
    <m/>
    <m/>
    <x v="2"/>
    <s v="21.RFI"/>
    <x v="13"/>
    <s v="21.12.20 : RFIN sent_x000a_07.12.20 : prepare start CME_x000a_03.12.20 : ESR done, proses input stip_x000a_26.11.20 : under power-civil review, data azimuth berbeda dengan data XL_x000a_09.11.20 : 05.11.20 : proses upload ulang ESR karena revisi koordinat, under RNP review_x000a_02.11.20 : review RNP, prepare upload ESR_x000a_28.10.20 : SPK COLO release"/>
  </r>
  <r>
    <s v="BEKASI"/>
    <x v="12"/>
    <s v="TB"/>
    <s v="107°0.21.71'E"/>
    <s v="6°14.34.01'S"/>
    <n v="32"/>
    <s v="90/210/330"/>
    <m/>
    <x v="1"/>
    <s v="Jl. Ir. H. Juanda, Kel. Bekasi Jaya RT.001 RW.004, Kec. Bekasi Timur, Kota Bekasi Prov. Jawa Barat"/>
    <x v="2"/>
    <s v="JAW-JB-BKS-0665"/>
    <s v="Ir. JUANDA BEKASI II"/>
    <x v="1"/>
    <x v="2"/>
    <x v="3"/>
    <s v="JABODETABEK (OUTER)"/>
    <s v="Jawa Barat"/>
    <s v="Kota Bekasi"/>
    <n v="6616366"/>
    <d v="2020-10-28T00:00:00"/>
    <m/>
    <n v="47"/>
    <x v="1"/>
    <d v="2020-11-27T00:00:00"/>
    <s v="W48-2020"/>
    <s v="Nov-2020"/>
    <d v="2020-11-26T00:00:00"/>
    <s v="W48-2020"/>
    <s v="Nov-2020"/>
    <d v="2020-11-26T00:00:00"/>
    <x v="49"/>
    <s v="Nov-2020"/>
    <d v="2020-12-12T00:00:00"/>
    <x v="62"/>
    <s v="Dec-2020"/>
    <s v="MW"/>
    <m/>
    <m/>
    <m/>
    <m/>
    <m/>
    <m/>
    <m/>
    <m/>
    <d v="2020-12-14T00:00:00"/>
    <s v="W51-2020"/>
    <m/>
    <m/>
    <m/>
    <x v="2"/>
    <s v="21.RFI"/>
    <x v="13"/>
    <s v="14.12.20 : RFIN sent_x000a_07.12.20 : CME preparation_x000a_03.12.20 : proses input STIP, cme preparation_x000a_30.11.20 : ESR done_x000a_23.11.20 : ESR approved, APD ongoing_x000a_12.11.20 : 09.11.20 : 05.11.20 : ESR uploaded, proses review oleh RNP_x000a_02.11.20 : review RNP, prepare upload ESR_x000a_28.10.20 : SPK COLO release"/>
  </r>
  <r>
    <s v="JALAN PANTAI INDAH SELATAN 2"/>
    <x v="12"/>
    <s v="TB"/>
    <s v="106°45.38.24'E"/>
    <s v="6°7.41.17'S"/>
    <n v="20"/>
    <s v="60/180/270"/>
    <m/>
    <x v="1"/>
    <s v="Jalan Mandara Indah VII RT.10 RW.06 Kel. Kapuk Muara Kec.Penjaringan Jakarta Utara."/>
    <x v="2"/>
    <s v="JAW-JK-TJP-0625"/>
    <s v="Jalan Pantai Indah Selatan 2"/>
    <x v="0"/>
    <x v="0"/>
    <x v="3"/>
    <s v="JABODETABEK (INNER)"/>
    <s v="DKI Jakarta"/>
    <s v="JAKARTA UTARA"/>
    <n v="6616353"/>
    <d v="2020-10-23T00:00:00"/>
    <m/>
    <n v="95"/>
    <x v="3"/>
    <d v="2021-03-22T00:00:00"/>
    <s v="W13-2021"/>
    <s v="Mar-2021"/>
    <d v="2020-11-30T00:00:00"/>
    <s v="W49-2020"/>
    <s v="Nov-2020"/>
    <d v="2020-11-30T00:00:00"/>
    <x v="10"/>
    <s v="Nov-2020"/>
    <d v="2021-01-25T00:00:00"/>
    <x v="52"/>
    <s v="Jan-2021"/>
    <s v="MW"/>
    <d v="2020-12-01T00:00:00"/>
    <m/>
    <n v="542103806359"/>
    <n v="6.6"/>
    <m/>
    <m/>
    <m/>
    <m/>
    <d v="2021-01-26T00:00:00"/>
    <s v="W05-2021"/>
    <m/>
    <m/>
    <m/>
    <x v="2"/>
    <s v="21.RFI"/>
    <x v="13"/>
    <s v="21.01.21 : 18.01.21 : galian kabel OG_x000a_14.01.21 : 28.12.20 : menunggu konfirmasi pihak PIK terkait kabel bawah tanah_x000a_21.12.20 : 03.12.20 : proses connect PLN_x000a_30.11.20 : aktual SRFI, need PSB release untuk proses connect PLN_x000a_26.11.20 : erection ongoing, plan SRFI 28 Nov_x000a_23.11.20 : galian pondasi_x000a_19.11.20 : 16.11.20 : 12.11.20 : proses rekom ongoing, plan W3 Nov RFC_x000a_09.11.20 : realisasi IW ongoing_x000a_23.10.20 : SPK reaktivasi release"/>
  </r>
  <r>
    <s v="PONDOK CABE RAYA"/>
    <x v="12"/>
    <s v="TB"/>
    <s v="106°45.58.48'E"/>
    <s v="6°19.52.62'S"/>
    <n v="35"/>
    <s v="45/130/200/330"/>
    <m/>
    <x v="1"/>
    <s v="Jl. Cabe III/6, Kel. Pondok Cabe Ilir RT.001 RW.005 Kec. Pamulang, Kota Tangerang Selatan Prov. Banten"/>
    <x v="2"/>
    <s v="JAW-BT-CPT-0476"/>
    <s v="Pondok Cabe Raya"/>
    <x v="0"/>
    <x v="0"/>
    <x v="3"/>
    <s v="JABODETABEK (OUTER)"/>
    <s v="Banten"/>
    <s v="Kota Tangerang Selatan"/>
    <n v="6616353"/>
    <d v="2020-10-23T00:00:00"/>
    <m/>
    <n v="91"/>
    <x v="3"/>
    <d v="2021-03-22T00:00:00"/>
    <s v="W13-2021"/>
    <s v="Mar-2021"/>
    <d v="2020-12-10T00:00:00"/>
    <s v="W50-2020"/>
    <s v="Dec-2020"/>
    <d v="2021-01-31T00:00:00"/>
    <x v="53"/>
    <s v="Jan-2021"/>
    <d v="2021-01-31T00:00:00"/>
    <x v="50"/>
    <s v="Jan-2021"/>
    <s v="FO"/>
    <d v="2021-01-15T00:00:00"/>
    <m/>
    <n v="543602613018"/>
    <n v="6.6"/>
    <m/>
    <m/>
    <m/>
    <m/>
    <d v="2021-01-22T00:00:00"/>
    <s v="W04-2021"/>
    <m/>
    <m/>
    <m/>
    <x v="2"/>
    <s v="21.RFI"/>
    <x v="13"/>
    <s v="25.01.21 : RFIN sent_x000a_03.12.20 : SRFIN sent_x000a_30.11.20 : pouring done_x000a_23.11.20 : CME start, galian ongoing_x000a_19.11.20 : rekom lurah done, rekom camat ongoing_x000a_16.11.20 : 12.11.20 : proses rekom, plan W3 Nov RFC_x000a_09.11.20 : proses approval sitac_x000a_23.10.20 : SPK reaktivasi release"/>
  </r>
  <r>
    <s v="MASJID PULO GEBANG"/>
    <x v="12"/>
    <s v="SKP"/>
    <s v="106°58.1.45'E"/>
    <s v="6°12.32.9'S"/>
    <n v="30"/>
    <s v="90/210/330"/>
    <m/>
    <x v="1"/>
    <s v="Jl.Apel Raya No.01,Perum.Harapan Baru,kel.Kota baru Kec.Bekasi Barat Prop.Jawa Barat"/>
    <x v="2"/>
    <s v="JAW-JB-BKS-0673"/>
    <s v="DELIMA HARAPAN BARU"/>
    <x v="1"/>
    <x v="2"/>
    <x v="3"/>
    <s v="JABODETABEK (OUTER)"/>
    <s v="Jawa Barat"/>
    <s v="Kota Bekasi"/>
    <n v="6616313"/>
    <d v="2020-10-09T00:00:00"/>
    <m/>
    <n v="132"/>
    <x v="5"/>
    <d v="2020-11-08T00:00:00"/>
    <s v="W46-2020"/>
    <s v="Nov-2020"/>
    <d v="2020-12-18T00:00:00"/>
    <s v="W51-2020"/>
    <s v="Dec-2020"/>
    <d v="2021-02-28T00:00:00"/>
    <x v="95"/>
    <s v="Feb-2021"/>
    <d v="2021-02-28T00:00:00"/>
    <x v="87"/>
    <s v="Feb-2021"/>
    <s v="FO (Change to MW as temp solution)"/>
    <d v="2021-02-11T00:00:00"/>
    <m/>
    <s v="544204794340_x000a_"/>
    <n v="6.6"/>
    <m/>
    <m/>
    <m/>
    <m/>
    <d v="2021-02-18T00:00:00"/>
    <s v="W08-2021"/>
    <m/>
    <m/>
    <m/>
    <x v="2"/>
    <s v="21.RFI"/>
    <x v="13"/>
    <s v="11.02.21 : perubahan transport FO to MW per 22 Jan_x000a_10.12.20 : SRFIN sent_x000a_03.12.20 : aktual SRFI_x000a_30.11.20 : fabrikasi material_x000a_26.11.20 : material on delivery, plan MOS 26 Nov_x000a_23.11.20 : site preparetion_x000a_19.11.20 : proses survey dan CME preparation_x000a_16.11.20 : plan CME start 21 Nov_x000a_12.11.20 : STO announced, prepare CME_x000a_05.11.20 : re-upload ESR karena terdapat reject civil (space kurang), proses review RNP_x000a_09.10.20 : SPK COLO release"/>
  </r>
  <r>
    <s v="JALAN R. A. FADILLAH"/>
    <x v="12"/>
    <s v="TB"/>
    <s v="106°51.29.84'E"/>
    <s v="6°19.1.53'S"/>
    <n v="30"/>
    <s v="0/90/180/270"/>
    <m/>
    <x v="1"/>
    <s v="Jl. RA. Fadillah, Kel. Cijantung Kec. Pasar Rebo, Kota Jakarta Timur Prov. DKI Jakarta"/>
    <x v="2"/>
    <s v="JAW-JK-CKG-0669"/>
    <s v="Jalan R. A. Fadillah"/>
    <x v="0"/>
    <x v="0"/>
    <x v="3"/>
    <s v="JABODETABEK (INNER)"/>
    <s v="DKI Jakarta"/>
    <s v="Kota Adm. Jakarta Timur"/>
    <n v="6616272"/>
    <d v="2020-09-25T00:00:00"/>
    <m/>
    <n v="122"/>
    <x v="5"/>
    <d v="2021-02-22T00:00:00"/>
    <s v="W09-2021"/>
    <s v="Feb-2021"/>
    <d v="2021-01-22T00:00:00"/>
    <s v="W04-2021"/>
    <s v="Jan-2021"/>
    <d v="2020-11-30T00:00:00"/>
    <x v="10"/>
    <s v="Nov-2020"/>
    <d v="2021-01-31T00:00:00"/>
    <x v="50"/>
    <s v="Jan-2021"/>
    <s v="MW"/>
    <m/>
    <m/>
    <n v="547202236017"/>
    <n v="6.6"/>
    <m/>
    <m/>
    <m/>
    <m/>
    <d v="2021-01-25T00:00:00"/>
    <s v="W05-2021"/>
    <m/>
    <m/>
    <m/>
    <x v="2"/>
    <s v="21.RFI"/>
    <x v="13"/>
    <s v="25.01.21 : SRFI_x000a_18.01.21 : erection OG_x000a_11.01.21 : curring time_x000a_07.01.21 : galian OG_x000a_28.12.20 : 21.12.20 : PKS Kopassus done, CME preparation -&gt; plan CME start 28 Dec_x000a_17.12.20 : 13.12.20 : 07.12.20 : 03.12.20 : PKS under kopassur review (birokrasi panjang), plan issue PKS clear W3 Dec_x000a_26.11.20 : target RFC W5 Nov _x000a_19.11.20 : menunggu release surat jawaban resmi dari Kopassus _x000a_12.11.20 : 09.11.20 : 05.11.20 : 02.11.20 : review PKS dengan Kopassus_x000a_26.10.20 : 22.10.20 : 19.10.20 : 15.10.20 : 12.10.20 : 08.10.20 : 05.10.20 : 01.10.20 : Proses PKS dengan pihak Kopassus, Join Survey done, Approval dari bagian Aslog_x000a_28.09.20 : IW clear (PKS process)_x000a_28.09.20 : SPK reaktivasi release, kandidat melanjutkan SPK lama dengan menggunakan STIP lama"/>
  </r>
  <r>
    <s v="JALAN CIPINANG GADING"/>
    <x v="12"/>
    <s v="SKP"/>
    <s v="106°48.8.75'E"/>
    <s v="6°37.26.58'S"/>
    <n v="40"/>
    <s v="60/150/240/340"/>
    <m/>
    <x v="1"/>
    <s v="JI. Cipinang Gading, Kel. Rangga Mekar RT.01 RW.03, Kec. Kota Bogor Selatan, Kota Bogor Prov. Jawa Barat"/>
    <x v="2"/>
    <s v="JAW-JB-BGR-0198"/>
    <s v="Ranggamekar Bogor Selatan"/>
    <x v="1"/>
    <x v="2"/>
    <x v="3"/>
    <s v="JABODETABEK (INNER)"/>
    <s v="Jawa Barat"/>
    <s v="Kota Bogor"/>
    <n v="6616262"/>
    <d v="2020-09-23T00:00:00"/>
    <m/>
    <n v="63"/>
    <x v="2"/>
    <d v="2020-10-23T00:00:00"/>
    <s v="W43-2020"/>
    <s v="Oct-2020"/>
    <d v="2020-10-22T00:00:00"/>
    <s v="W43-2020"/>
    <s v="Oct-2020"/>
    <d v="2020-10-22T00:00:00"/>
    <x v="61"/>
    <s v="Oct-2020"/>
    <d v="2020-11-24T00:00:00"/>
    <x v="56"/>
    <s v="Nov-2020"/>
    <s v="MW"/>
    <d v="2020-11-06T00:00:00"/>
    <m/>
    <n v="538315692100"/>
    <n v="6.6"/>
    <m/>
    <m/>
    <m/>
    <m/>
    <d v="2020-11-25T00:00:00"/>
    <s v="W48-2020"/>
    <m/>
    <m/>
    <m/>
    <x v="2"/>
    <s v="21.RFI"/>
    <x v="13"/>
    <s v="26.11.20 : RFIN sent_x000a_23.11.20 : plan connect PLN 24 Nov_x000a_19.11.20 : 12.11.20 : proses connect PLN_x000a_09.11.20 : SRFIN sent_x000a_05.11.20 : 02.11.20 : 29.10.20 : 26.10.20 :22.10.20 : STO done, preparation CME, shelter installation_x000a_19.10.20 : 15.10.20 : TNP review_x000a_12.10.20 : 08.10.20 : 05.10.20 : waiting review RND EID_x000a_01.10.20 : ERM process_x000a_"/>
  </r>
  <r>
    <s v="Tol Pelabuhan Ancol"/>
    <x v="12"/>
    <s v="TB"/>
    <s v="106°50.4.01'null"/>
    <s v="6°7.50.05'S"/>
    <n v="20"/>
    <s v="0/90/160"/>
    <m/>
    <x v="1"/>
    <s v="R.E MARTADINATA RT.01 RW.013 Kel. PADEMANGAN BARTA  KEC.PADEMANGAN KOTA.JAKARTA UTARA"/>
    <x v="2"/>
    <s v="JAW-JK-TJP-0622"/>
    <s v="Tol Pelabuhan Ancol"/>
    <x v="1"/>
    <x v="2"/>
    <x v="3"/>
    <s v="JABODETABEK (INNER)"/>
    <s v="DKI Jakarta"/>
    <m/>
    <n v="6616240"/>
    <d v="2020-09-17T00:00:00"/>
    <m/>
    <n v="35"/>
    <x v="1"/>
    <d v="2020-10-17T00:00:00"/>
    <s v="W42-2020"/>
    <s v="Oct-2020"/>
    <d v="2019-10-10T00:00:00"/>
    <s v="W41-2019"/>
    <s v="Oct-2019"/>
    <d v="2020-10-10T00:00:00"/>
    <x v="62"/>
    <s v="Oct-2020"/>
    <d v="2020-10-16T00:00:00"/>
    <x v="63"/>
    <s v="Oct-2020"/>
    <s v="MW"/>
    <d v="2020-10-01T00:00:00"/>
    <m/>
    <n v="542103760990"/>
    <n v="6.6"/>
    <m/>
    <m/>
    <m/>
    <m/>
    <d v="2020-10-22T00:00:00"/>
    <s v="W43-2020"/>
    <m/>
    <m/>
    <m/>
    <x v="2"/>
    <s v="21.RFI"/>
    <x v="13"/>
    <s v="26.10.20 : RFIN sent tgl 22 Oct _x000a_22.10.20 : aktual RFI, hari ini submit doc RFIN_x000a_15.10.20 : 12.10.20 : revisi PLN connection 16 oct 20_x000a_05.10.20 : 01.10.20 : proses PLN connection_x000a_28.09.20 : SRFI actual_x000a_24.09.20 : ME on going_x000a_21.09.20 : 17.09.20 : SPK COLO reaktivasi release 17 sep 20 sebagai pengganti SPK B2S Terurn pada site yg sama_x000a_09.07.20 : 06.07.20 : 18.06.20 : Propose reaktivasi SPK, progress start excavation_x000a_11.06.20 : excavation, actual status di Tower rental sudah return_x000a_08.06.20 : 04.06.20 : 01.06.20 : sudah galian, plan balik ke galian awal (ada pipa PDAM 4) geser ada pipa GAS --&gt; prosesredesign dg borepile, sudah diajukan_x000a_28.05.20 : 25.05.20 : 21.05.20 : 18.05.20 : kand D RND NOK krn near existing, paralel penyelesaian comcase site sebelumnya_x000a_16.05.20 : submit kand D, pindah lokasi karena comcase_x000a_14.05.20 : excavation geser titik, galian pondasi ketemu pipa gas_x000a_08.05.20 : excavation on going_x000a_30.04.20 : preparation start CME_x000a_23.04.20 : 16.04.20 : Plan Start CME 17/04_x000a_09.04.20 : IW clear, RT RW, Lurah Clear, Plan start CME 15/04_x000a_02.04.20 : under review RND_x000a_25.03.20 : Candidat NOK, Rehunting_x000a_19.03.20 : validasi RND_x000a_20.02.20 : rehunting_x000a_06.02.20 : Hunting kandidat"/>
  </r>
  <r>
    <s v="SMPN 14 Tangerang"/>
    <x v="12"/>
    <s v="TB"/>
    <s v="106°38.32.93'null"/>
    <s v="6°13.3.72'S"/>
    <n v="20"/>
    <s v="90/240/350"/>
    <m/>
    <x v="1"/>
    <s v="Kp. Sawah Dalam RT 003 RW 004, Kelurahan Panunggangan Utara, Kecamatan Pinang, Kota Tangerang"/>
    <x v="2"/>
    <s v="JAW-BT-TNG-1456"/>
    <s v="SMPN 14 Tangerang"/>
    <x v="0"/>
    <x v="0"/>
    <x v="3"/>
    <s v="JABODETABEK (INNER)"/>
    <s v="Banten"/>
    <s v="KOTA TANGERANG"/>
    <n v="6616232"/>
    <d v="2020-09-14T00:00:00"/>
    <m/>
    <n v="35"/>
    <x v="1"/>
    <d v="2021-02-11T00:00:00"/>
    <s v="W07-2021"/>
    <s v="Feb-2021"/>
    <d v="2020-11-10T00:00:00"/>
    <s v="W46-2020"/>
    <s v="Nov-2020"/>
    <d v="2020-11-30T00:00:00"/>
    <x v="10"/>
    <s v="Nov-2020"/>
    <d v="2020-11-10T00:00:00"/>
    <x v="66"/>
    <s v="Nov-2020"/>
    <s v="MW"/>
    <d v="2020-10-01T00:00:00"/>
    <m/>
    <n v="566100924444"/>
    <n v="6.6"/>
    <m/>
    <m/>
    <m/>
    <m/>
    <d v="2020-10-19T00:00:00"/>
    <s v="W43-2020"/>
    <m/>
    <m/>
    <m/>
    <x v="2"/>
    <s v="21.RFI"/>
    <x v="13"/>
    <s v="22.10.20 : RFIN sent 19 Oct_x000a_19.10.20 : erection ongoing_x000a_15.10.20 : 12.10.20 : OG Curing Time, Plan Start Erection 17/10, Finish 20/10, S RFI 23/10_x000a_08.10.20 : Galian finish, plan pouring 09/10_x000a_05.10.20 : 01.10.20 : Plan Bowplank 01/10_x000a_28.09.20 : 24.09.20 : REKOM LURCAM OG_x000a_NEW SPK B2S released menggunakan STIP yang lama"/>
  </r>
  <r>
    <s v="CIDAHUPARAKANSALAKTBG"/>
    <x v="12"/>
    <s v="TB"/>
    <s v="106°44.40.7'E"/>
    <s v="6°45.34.2'S"/>
    <n v="40"/>
    <s v="60/140/260"/>
    <m/>
    <x v="1"/>
    <s v="Kp.Tenjolaya RT 004 RW 002 Desa Girijaya Kec.Cidahu Kab.Sukabumi"/>
    <x v="2"/>
    <s v="JAW-JB-SBM-2104"/>
    <s v="Girijaya Cidahu Sukabumi"/>
    <x v="1"/>
    <x v="2"/>
    <x v="3"/>
    <s v="JABODETABEK (OUTER)"/>
    <s v="Jawa Barat"/>
    <s v="Kab. Sukabumi"/>
    <n v="6616193"/>
    <d v="2020-09-07T00:00:00"/>
    <m/>
    <n v="94"/>
    <x v="3"/>
    <d v="2020-10-07T00:00:00"/>
    <s v="W41-2020"/>
    <s v="Oct-2020"/>
    <d v="2020-10-15T00:00:00"/>
    <s v="W42-2020"/>
    <s v="Oct-2020"/>
    <d v="2020-12-23T00:00:00"/>
    <x v="47"/>
    <s v="Dec-2020"/>
    <d v="2020-12-23T00:00:00"/>
    <x v="58"/>
    <s v="Dec-2020"/>
    <s v="FO"/>
    <d v="2020-12-01T00:00:00"/>
    <m/>
    <n v="536590552783"/>
    <n v="6.6"/>
    <m/>
    <m/>
    <m/>
    <m/>
    <d v="2020-12-10T00:00:00"/>
    <s v="W50-2020"/>
    <m/>
    <m/>
    <m/>
    <x v="2"/>
    <s v="21.RFI"/>
    <x v="13"/>
    <s v="10.12.20 : RFIN sent_x000a_07.12.20 : PLN connection process_x000a_09.11.20 : SRFIN sent_x000a_05.11.20 : aktual SFRI_x000a_02.11.20 : 26.10.20 : 22.10.20 : 19.10.20 : erection ongoing, proses permanenisasi_x000a_15.10.20 : 12.10.20 : 08.10.20 : Permanenisasi tower, on going galian pondasi tower_x000a_05.10.20 : 01.10.20 : preparation CME_x000a_28.09.20 : 25.09.20 : ERM done, request input STIP by Marketing_x000a_24.09.20 : prepare STO dan preparation CME start_x000a_21.09.20 : 18.09.20 : 17.09.20 : TNP OK, wait review RND EID_x000a_14.09.20 : ERM"/>
  </r>
  <r>
    <s v="GANG INDUK PASAR REBO"/>
    <x v="12"/>
    <s v="TB"/>
    <s v="106°51.47.64'null"/>
    <s v="6°17.36.84'S"/>
    <n v="20"/>
    <s v="50/120/210/340"/>
    <m/>
    <x v="1"/>
    <s v=" JL. H. Ali Gang Mundu II, RT.04 RW.04, Kel. Tengah, Kec. Keramat Jati, Kota Jakarta Timur"/>
    <x v="2"/>
    <s v="JAW-JK-CKG-0668"/>
    <s v="Gang Induk Pasar Rebo"/>
    <x v="1"/>
    <x v="2"/>
    <x v="3"/>
    <s v=" JABODETABEK (INNER)"/>
    <s v="DKI Jakarta"/>
    <s v="Kota Adm. Jakarta Timur"/>
    <n v="6616188"/>
    <d v="2020-09-04T00:00:00"/>
    <m/>
    <n v="19"/>
    <x v="4"/>
    <d v="2020-10-04T00:00:00"/>
    <s v="W41-2020"/>
    <s v="Oct-2020"/>
    <d v="2020-09-20T00:00:00"/>
    <s v="W39-2020"/>
    <s v="Sep-2020"/>
    <d v="2020-09-20T00:00:00"/>
    <x v="96"/>
    <s v="Sep-2020"/>
    <d v="2020-09-20T00:00:00"/>
    <x v="71"/>
    <s v="Sep-2020"/>
    <s v="MW"/>
    <d v="2020-09-10T00:00:00"/>
    <m/>
    <n v="547104785433"/>
    <n v="6.6"/>
    <m/>
    <m/>
    <m/>
    <d v="2020-08-19T00:00:00"/>
    <d v="2020-09-23T00:00:00"/>
    <s v="W39-2020"/>
    <m/>
    <d v="2020-09-25T00:00:00"/>
    <m/>
    <x v="2"/>
    <s v="21.RFI"/>
    <x v="13"/>
    <s v="23.09.20 : RFIN sent_x000a_21.09.20 : SRFI, proses PLN connection_x000a_14.09.20 : 10.09.20 : SRFI, reaktivasi SPK B2S menjadi SPK Colo"/>
  </r>
  <r>
    <m/>
    <x v="24"/>
    <s v=""/>
    <s v="107°26.44.64'E"/>
    <s v="6°29.33.48'S"/>
    <n v="40"/>
    <s v="90/210/330"/>
    <m/>
    <x v="14"/>
    <m/>
    <x v="0"/>
    <s v="JAW-JB-PWK-4062"/>
    <s v="CIBENING PURWAKARTA RELOCATION"/>
    <x v="0"/>
    <x v="0"/>
    <x v="2"/>
    <s v="JABAR"/>
    <s v="Jawa Barat"/>
    <s v="Kab. Purwakarta"/>
    <n v="6616184"/>
    <d v="2020-09-03T00:00:00"/>
    <m/>
    <n v="312"/>
    <x v="0"/>
    <d v="2021-01-31T00:00:00"/>
    <s v="W06-2021"/>
    <s v="Jan-2021"/>
    <d v="2021-02-22T00:00:00"/>
    <s v="W09-2021"/>
    <s v="Feb-2021"/>
    <d v="2020-10-03T00:00:00"/>
    <x v="64"/>
    <s v="Oct-2020"/>
    <d v="2020-10-03T00:00:00"/>
    <x v="68"/>
    <s v="Oct-2020"/>
    <s v="MW"/>
    <m/>
    <m/>
    <s v="534443844470"/>
    <n v="6.6"/>
    <m/>
    <m/>
    <m/>
    <m/>
    <d v="2021-07-12T00:00:00"/>
    <s v="W29-2021"/>
    <m/>
    <m/>
    <m/>
    <x v="2"/>
    <s v="21.RFI"/>
    <x v="13"/>
    <s v="07:15:2021: Proses Reloc Perangkat _x000a_07.12.21 : 07.08.21 : Plan Reloc Perangkat 12 Jul_x000a_07.05.21 : 07.01.21 : 06.24.21 : 06.21.21 : 06.17.21 : 06.14.21 : Power Connection Prosess_x000a_06.10.21 : Instalasi Mounting _x000a_06.07.21 : 06.02.21 : 05.31.21 : 05.26.21 : 05.23.21: Proses Connected PLN, Connect PLN OG, Waiting Mounting Plan Mounting &amp; Connect Pln W1 Jun_x000a_05:19:21 : 05.10.21 : PSB PLN Released, Power Connection Proses_x000a_11.02.21 : CME done, SRFI, PLN connection waiting confirmation from XL_x000a_21.12.20 : rebaring, plan pengecoran start 23 Dec_x000a_30.11.20 : 19.11.20 : pondasi ongoing_x000a_15.10.20 : 12.10.20 : 08.10.20 : 05.10.20 : 01.10.20 : 28.09.20 : start CME menunggu proses perijinan, existing site akan di didmantle setelah site reloc RFI_x000a_24.09.20 : 21.09.20 : 17.09.20 : 14.09.20 : prepare start CME by Waskita Karya, existing site terkena gusur proyek jalan tol_x000a_"/>
  </r>
  <r>
    <m/>
    <x v="5"/>
    <s v=""/>
    <s v="98°25.47.92'E"/>
    <s v="3°6.58.24'N"/>
    <n v="60"/>
    <s v="70/170/325 "/>
    <m/>
    <x v="14"/>
    <s v="Desa Beganding, Kec. Simpang Empat, Kab. Karo, Prov. Sumatera Utara "/>
    <x v="0"/>
    <s v="SUM-SU-KBJ-2226"/>
    <s v="SURBAKTI RELOCATION"/>
    <x v="0"/>
    <x v="0"/>
    <x v="1"/>
    <s v="SUMBAGUT"/>
    <s v="Sumatera Utara"/>
    <s v="Kab. Karo"/>
    <n v="6616153"/>
    <d v="2020-08-31T00:00:00"/>
    <m/>
    <n v="81"/>
    <x v="2"/>
    <d v="2021-01-28T00:00:00"/>
    <s v="W05-2021"/>
    <s v="Jan-2021"/>
    <d v="2020-11-30T00:00:00"/>
    <s v="W49-2020"/>
    <s v="Nov-2020"/>
    <d v="2020-11-20T00:00:00"/>
    <x v="56"/>
    <s v="Nov-2020"/>
    <d v="2020-11-30T00:00:00"/>
    <x v="8"/>
    <s v="Nov-2020"/>
    <s v="MW"/>
    <d v="2020-10-07T00:00:00"/>
    <m/>
    <n v="129030036001"/>
    <n v="10.6"/>
    <m/>
    <m/>
    <m/>
    <m/>
    <d v="2020-11-20T00:00:00"/>
    <s v="W47-2020"/>
    <m/>
    <m/>
    <m/>
    <x v="2"/>
    <s v="21.RFI"/>
    <x v="13"/>
    <s v="17.12.20 : RFIN sent_x000a_30.11.20 : site on air, proses announce RFIN_x000a_19.11.20 : RFI done, proses reloc perangkat_x000a_22.10.20 : 19.10.20 : 15.10.20 : SK PLN release, proses PLN connection_x000a_12.10.20 : SRFI, wait SK PLN release dari XL_x000a_07.10.20 : request SK PLN_x000a_05.10.20 : waiting review TNP_x000a_21.09.20 : 17.09.20 : 14.09.20 : under review RND Huawei_x000a_"/>
  </r>
  <r>
    <m/>
    <x v="5"/>
    <s v=""/>
    <s v="107°0.20.23'E"/>
    <s v="6°20.4.81'S"/>
    <n v="40"/>
    <s v="30/160/300"/>
    <m/>
    <x v="1"/>
    <s v="Jalan Lingkungan, RT.01, RW.02, Kel. Sumur Batu, Kec. Bantar Gebang, Kota. Bekasi, Prov. Jawa Barat"/>
    <x v="2"/>
    <s v="JAW-JB-BKS-0670"/>
    <s v="SUMUR BATU BANTARGEBANG RELOCATION"/>
    <x v="0"/>
    <x v="0"/>
    <x v="3"/>
    <s v="JABODETABEK"/>
    <s v="Jawa Barat"/>
    <s v="Kota Bekasi"/>
    <n v="6616154"/>
    <d v="2020-08-31T00:00:00"/>
    <m/>
    <n v="91"/>
    <x v="3"/>
    <d v="2021-01-28T00:00:00"/>
    <s v="W05-2021"/>
    <s v="Jan-2021"/>
    <d v="2020-10-30T00:00:00"/>
    <s v="W44-2020"/>
    <s v="Oct-2020"/>
    <d v="2020-10-30T00:00:00"/>
    <x v="59"/>
    <s v="Oct-2020"/>
    <d v="2020-11-30T00:00:00"/>
    <x v="8"/>
    <s v="Nov-2020"/>
    <s v="MW"/>
    <d v="2020-10-01T00:00:00"/>
    <m/>
    <n v="537421849056"/>
    <n v="10.6"/>
    <m/>
    <m/>
    <m/>
    <m/>
    <d v="2020-11-30T00:00:00"/>
    <s v="W49-2020"/>
    <m/>
    <m/>
    <m/>
    <x v="2"/>
    <s v="21.RFI"/>
    <x v="13"/>
    <s v="30.11.20 : site on air, proses announce RFIN _x000a_19.11.20 : aktual RFI, proses reloc perangkat_x000a_22.10.20 : 19.10.20 : 15.10.20 : 12.10.20 : 08.10.20 :05.10.20 : 01.10.20 : 28.09.20 : preparation &amp; mob demob_x000a_24.09.20 : prepare STO dan preparation CME start_x000a_21.09.20 : 18.09.20 : 17.09.20 : TNP OK, wait review RND EID_x000a_14.09.20 : ERM"/>
  </r>
  <r>
    <s v="ERMAWAR RELOCATION"/>
    <x v="12"/>
    <s v="TB"/>
    <s v="107°37.14.35'E"/>
    <s v="6°54.41.4'S"/>
    <n v="30"/>
    <s v="90/210/330"/>
    <m/>
    <x v="14"/>
    <s v="Jl. lombok No. 10 Kelurahan Merdeka kecamatan sumur Bandung Kota Bandung"/>
    <x v="0"/>
    <s v="JAW-JB-BDG-4060"/>
    <s v="ERMAWAR RELOCATION"/>
    <x v="0"/>
    <x v="0"/>
    <x v="2"/>
    <s v="JABAR"/>
    <s v="Jawa Barat"/>
    <s v="Kota Bandung"/>
    <n v="6615569"/>
    <d v="2020-08-18T00:00:00"/>
    <m/>
    <n v="291"/>
    <x v="0"/>
    <d v="2021-01-15T00:00:00"/>
    <s v="W03-2021"/>
    <s v="Jan-2021"/>
    <d v="2021-03-22T00:00:00"/>
    <s v="W13-2021"/>
    <s v="Mar-2021"/>
    <d v="2020-10-20T00:00:00"/>
    <x v="61"/>
    <s v="Oct-2020"/>
    <d v="2021-06-15T00:00:00"/>
    <x v="101"/>
    <s v="Jun-2021"/>
    <s v="MW"/>
    <m/>
    <m/>
    <s v="535635861701"/>
    <n v="6.6"/>
    <m/>
    <m/>
    <m/>
    <m/>
    <d v="2021-06-05T00:00:00"/>
    <s v="W23-2021"/>
    <m/>
    <m/>
    <m/>
    <x v="2"/>
    <s v="21.RFI"/>
    <x v="13"/>
    <s v="06.02.21 : ERECTION OG, BPUJL Paid_x000a_05.31.2021 : 05.26.21 : 05.23.21 : CURRING TIME, PLAN ERECTION 1 JUN_x000a_05.19.21 : 05.17.21 : Rebaring Plan Cor 21 May 2021_x000a_05.10.21 : Proses Galian _x000a_05.06.21 : Rekom Proses, Paralel Bowplank_x000a_05.04.21 : PKS done review by KODAM, proses sirkules ttd aslogkodam estimasi sampai dengan end of April_x000a_23.03.21 : proses negosiasi PKS dengan JASDAM dan KODAM karena masing2 instansi meminta PKS dengan poin ketentuan yang berbeda_x000a_08.03.21 : re-plan target PKS done W2 Mar_x000a_11.02.21 : estimasi PKS fully signed W4 Feb_x000a_01.02.21 : kandidat MCP approved, BAK process_x000a_28.01.21 : 21.01.21 : submit TSSR (panoramic view) kandidat MCP, under RND review_x000a_14.01.21 : note -&gt; target RFC Feb, target RFI akhir Mar 2021_x000a_11.01.21 : rehunting, isu ketinggian menara max 20m_x000a_28.12.20 : 21.12.20 : pole milik JASDAM kondisi aktual tidak memungkinkan untuk relokasi perangkat (keropos) dan dilakukan perkuatan. kandidat MCP 20 yang diajukan rejected by RNP_x000a_26.11.20 : kandidat E propose MCP 20 proses review oleh planning XL karena kandidat dekat dengan kawasan militer, menunggu konfirmasi dari instansi terkait_x000a_12.11.20 : proses nego dengan JASDAM, paralel submit kandidat baru propose tower MCP 20 (perda kota Bandung)_x000a_09.11.20 : 05.11.20 : 02.11.20 : kembali ke kand A, proses negosiasi ulang dengan JASDAM terkait instalasi pole _x000a_26.10.20 : 22.10.20 : 19.10.20 : kand A failed, proses rehunting_x000a_15.10.20 : menunggu approval kodam untuk start CME dan paralel proses approval eskalasi sitac_x000a_12.10.20 : 08.10.20 : menunggu approval kodam untuk start CME_x000a_05.10.20 : RFC, menunggu review TNP CAA_x000a_05.10.20 : 01.10.20 : realisasi IW done, rekom done, waiting review TNP_x000a_28.09.20 : plan hari ini atau besok finalisasi harga sewa, wait info status TNP review_x000a_24.09.20 : 21.09.20 : 18.09.20 : proses review TNP CAA (Pak Said), angka sudah ada dari KODAM, proses eskalasi_x000a_17.09.20 : proses finalisasi dengan KODAM, hari ini plan menghadap jasdam utk biayanya_x000a_14.09.20 : kembali ke kandidat A, proses review TNP, paralel finalisasi dengan KODAM_x000a_10.09.20 : kandidat A failed, proses rehunting_x000a_07.09.20 : 03.09.20 : propose pasang di pole milik TNI, proses review RND_x000a_28.08.20 : submit kand A, B, C, D ditiang stadion, kand E max 25m sesual Perwal"/>
  </r>
  <r>
    <s v="MCP TNG TANAH TINGGI 1"/>
    <x v="12"/>
    <s v="TB"/>
    <s v="106°38.38.08'"/>
    <s v="6°10.16.68'S"/>
    <n v="18"/>
    <s v="0/90/180/270"/>
    <m/>
    <x v="1"/>
    <s v="Jl. Jend. Sudirman (samping jembatan penyebrangan depan komp kehakiman), Kota Tangerang Prov. Banten"/>
    <x v="2"/>
    <s v="JAW-BT-TNG-2111"/>
    <s v="SHOAIB ABDUL AZIZ Relocation"/>
    <x v="1"/>
    <x v="2"/>
    <x v="3"/>
    <s v="JABODETABEK (INNER)"/>
    <s v="Banten"/>
    <s v="Kota Tangerang"/>
    <n v="6615567"/>
    <d v="2020-08-18T00:00:00"/>
    <m/>
    <n v="101"/>
    <x v="3"/>
    <d v="2020-09-17T00:00:00"/>
    <s v="W38-2020"/>
    <s v="Sep-2020"/>
    <d v="2020-11-30T00:00:00"/>
    <s v="W49-2020"/>
    <s v="Nov-2020"/>
    <d v="2020-11-30T00:00:00"/>
    <x v="10"/>
    <s v="Nov-2020"/>
    <d v="2020-11-30T00:00:00"/>
    <x v="8"/>
    <s v="Nov-2020"/>
    <s v="MW"/>
    <m/>
    <m/>
    <n v="566100942289"/>
    <n v="6.6"/>
    <m/>
    <m/>
    <m/>
    <m/>
    <d v="2020-11-27T00:00:00"/>
    <s v="W48-2020"/>
    <m/>
    <m/>
    <m/>
    <x v="2"/>
    <s v="21.RFI"/>
    <x v="13"/>
    <s v="30.11.20 : RFIN sent_x000a_23.11.20 : plan connect PLN 27 Nov_x000a_09.11.20 : SRFIN sent_x000a_05.11.20 : 02.11.20 : 29.10.20 : proses fabrikasi material  (colo mcp)_x000a_16.10.20 : STIP release"/>
  </r>
  <r>
    <s v="TAWANG ARGO"/>
    <x v="12"/>
    <s v="PMS"/>
    <n v="112.57120999999999"/>
    <n v="-7.8720999999999997"/>
    <n v="48"/>
    <s v="90/210/330"/>
    <m/>
    <x v="14"/>
    <s v="Jl. Dusun Leban RT.17 RW. 05 Kel.Tawang argo Kec.Karang ploso Kab. Malangel.Tawang argo Kec.Karang ploso Kab. Malang"/>
    <x v="0"/>
    <s v="JAW-JI-KPN-4378"/>
    <s v="TAWANG ARGO RELOCATION"/>
    <x v="1"/>
    <x v="0"/>
    <x v="0"/>
    <s v="JATIM"/>
    <s v="Jawa Timur"/>
    <s v="MALANG"/>
    <n v="6614896"/>
    <d v="2020-07-14T00:00:00"/>
    <m/>
    <n v="156"/>
    <x v="0"/>
    <d v="2020-08-13T00:00:00"/>
    <s v="W33-2020"/>
    <s v="Aug-2020"/>
    <d v="2020-11-28T00:00:00"/>
    <s v="W48-2020"/>
    <s v="Nov-2020"/>
    <d v="2020-11-28T00:00:00"/>
    <x v="49"/>
    <s v="Nov-2020"/>
    <d v="2020-12-14T00:00:00"/>
    <x v="9"/>
    <s v="Dec-2020"/>
    <s v="MW"/>
    <d v="2020-11-09T00:00:00"/>
    <m/>
    <n v="513031025522"/>
    <n v="6.6"/>
    <m/>
    <m/>
    <m/>
    <m/>
    <d v="2020-12-17T00:00:00"/>
    <s v="W51-2020"/>
    <m/>
    <m/>
    <m/>
    <x v="2"/>
    <s v="21.RFI"/>
    <x v="13"/>
    <s v="21.12.20 : RFIN sent_x000a_17.12.20 : 14.12.20 : 10.12.20 : isu stock kwh meter kosong (area distribusi PLN Malang)_x000a_26.11.20 : proses PLN connection (no register)_x000a_12.09.20 : aktual SRFI, need PSB PLN_x000a_09.11.20 : 05.11.20 : pondasi done, ME installation_x000a_02.11.20 : prepare start CME_x000a_29.10.20 : 19.10.20 : STIP release"/>
  </r>
  <r>
    <s v="BOJONGSARI KEMBARAN"/>
    <x v="12"/>
    <s v="TB"/>
    <n v="109.282781"/>
    <n v="-7.4225329999999996"/>
    <n v="50"/>
    <s v="35/130/210/320"/>
    <m/>
    <x v="1"/>
    <s v="JL. Raya Bojongsari RT 01 RW 08 Desa Bojongsari, Kecamatan Kembaran, Kabupaten Banyumas"/>
    <x v="2"/>
    <s v="JAW-JT-PWT-0553"/>
    <s v="Bojongsari Kembaran"/>
    <x v="0"/>
    <x v="0"/>
    <x v="2"/>
    <s v="JATENG"/>
    <s v="DI Yogyakarta"/>
    <s v="BANYUMAS"/>
    <n v="6614888"/>
    <d v="2020-07-14T00:00:00"/>
    <m/>
    <n v="136"/>
    <x v="5"/>
    <d v="2020-12-11T00:00:00"/>
    <s v="W50-2020"/>
    <s v="Dec-2020"/>
    <d v="2020-11-25T00:00:00"/>
    <s v="W48-2020"/>
    <s v="Nov-2020"/>
    <d v="2020-12-10T00:00:00"/>
    <x v="51"/>
    <s v="Dec-2020"/>
    <d v="2020-11-30T00:00:00"/>
    <x v="8"/>
    <s v="Nov-2020"/>
    <s v="MW"/>
    <d v="2020-11-03T00:00:00"/>
    <m/>
    <n v="522012429848"/>
    <s v="7,7"/>
    <m/>
    <m/>
    <m/>
    <m/>
    <d v="2020-11-27T00:00:00"/>
    <s v="W48-2020"/>
    <m/>
    <m/>
    <m/>
    <x v="2"/>
    <s v="21.RFI"/>
    <x v="13"/>
    <s v="27.11.20 : RFIN sent_x000a_26.11.20 : PLN connected, proses finishing site dan collect doc RFIN_x000a_23.11.20 : ongoing PLN survey_x000a_19.11.20 : erection done, pondasi BTS done, ME installation ongoing_x000a_16.11.20 : 12.09.20 : erection ongoing_x000a_09.11.20 : pondasi ongoing_x000a_05.11.20 : rebaring, plan pengecoran start 6 Nov_x000a_02.11.20 : 29.10.20 : 26.10.20 : proses analisa ulang terkait design pondasi karena berada di lahan timbunan sampah _x000a_22.10.20 : 19.10.20 : proses galian_x000a_15.10.20 : bouwplank, plan start CME hari ini_x000a_12.10.20 : plan start CME kamis 15 oct 20_x000a_08.10.20 : 05.10.20 : 01.10.20 : rekom lurah &amp; camat done, proses perijinan_x000a_28.09.20 : realisasi IW done, on going proses rekom_x000a_24.09.20 : eskalasi approved, plan realisasi IW 25 Sep_x000a_21.09.20 : TNP OK 50m/0.3, IW CLEAR, proses eskalasi sitac_x000a_17.09.20 : kand C RNP OK, RF 50 50/120/200/280, proses review TNP paralel IW _x000a_14.09.20 : kand B gagal IW, kandidat baru under review RNP (cand C 109.278069, -7.423286)_x000a_10.09.20 : 09.09.20 : plan IW clear 14 Sep_x000a_07.09.20 : IW ongoing, minus 3KK_x000a_03.09.20 : 01.09.20 : TNP OK, IW on going_x000a_31.08.20 : 28.08.20 : kand B RND OK, review TNP_x000a_27.08.20 : kandidat B (koordinat 109.28651, -7.42448) under RNP review_x000a_24.08.20 : IW failed, rehunting kand B, plan submit kand B selasa 25 Aug_x000a_17.08.20 : TNP OK, MW height 50m/0.3, IW on going, plan IW clear 20 Aug 20_x000a_13.08.20 : paralel IW on going, dari 64KK kurang 7 kk, plan IW clear 20 Aug 20_x000a_10.08.20 : 06.08.20 : proses review TNP, IW ongoing di kandidat A_x000a_03.08.20 : 30.07.20 : kandidat A sedang dijalankan proses IW sesuai request RND tower 52 (TBG propose tower 42 untuk menghindari penolakan warga sekitar NOM)_x000a_27.07.20 : 23.07.20 : kandidat A koordinat  109.284361, -7.424769 approved by RND dengan RF 50m, waiting TNP review_x000a_20.07.20 : hunting"/>
  </r>
  <r>
    <s v="GAJAH MADA PURWODADI"/>
    <x v="12"/>
    <s v="TB"/>
    <n v="110.9037939"/>
    <n v="-7.0908397000000001"/>
    <n v="50"/>
    <s v="75/140/310"/>
    <m/>
    <x v="1"/>
    <s v="Jl. Gajah Mada RT 06 RW 01 Kelurahan Kuripan Kecamatan Purwodadi Kabupaten Grobogan Jawa Tengah "/>
    <x v="2"/>
    <s v="JAW-JT-PWD-0014"/>
    <s v="Gajah Mada Purwodadi"/>
    <x v="0"/>
    <x v="0"/>
    <x v="2"/>
    <s v="JATENG"/>
    <s v="DI Yogyakarta"/>
    <s v="GROBOGAN"/>
    <n v="6614888"/>
    <d v="2020-07-14T00:00:00"/>
    <m/>
    <n v="255"/>
    <x v="0"/>
    <d v="2020-12-11T00:00:00"/>
    <s v="W50-2020"/>
    <s v="Dec-2020"/>
    <d v="2020-10-25T00:00:00"/>
    <s v="W44-2020"/>
    <s v="Oct-2020"/>
    <d v="2021-02-28T00:00:00"/>
    <x v="95"/>
    <s v="Feb-2021"/>
    <d v="2021-03-13T00:00:00"/>
    <x v="48"/>
    <s v="Mar-2021"/>
    <s v="FO (Change to MW as temp solution)"/>
    <d v="2021-02-11T00:00:00"/>
    <m/>
    <n v="525530230524"/>
    <n v="7.7"/>
    <m/>
    <m/>
    <m/>
    <m/>
    <d v="2021-03-26T00:00:00"/>
    <s v="W13-2021"/>
    <m/>
    <m/>
    <m/>
    <x v="2"/>
    <s v="21.RFI"/>
    <x v="13"/>
    <s v="25.03.21 : PLN connected, plan submit RFIN hari ini_x000a_25.02.21 : OG PLN connection_x000a_11.02.21 : perubahan transport FO -&gt; MW, waiting PSB release_x000a_19.10.20 : doc SRFI sent_x000a_15.10.20 : SRFI actual, preparing doc SRFIN, plan submit latest 16 oct 20_x000a_12.10.20 : ME on going, finishing F &amp; Y_x000a_08.10.20 : erection done, ME dan F&amp;Y on going_x000a_05.10.20 : erection on going, plan besok top section_x000a_01.10.20 : pouring done, curing time, plan start erection minggu 4 oct 20_x000a_28.09.20 : rebarring, plan cor 28 sep 20_x000a_24.09.20 : on going pondasi sumuran, progress terkendala galian longsor, plan cor 28 sep 20_x000a_21.09.20 : revisi design done 19 sep, pekerjaan pondasi start dengan new design (pondasi sumuran)_x000a_17.09.20 : proses revisi design pondasi karena borepile longsor terus_x000a_14.09.20 : 10.09.20 : start excavation_x000a_07.09.20 : plan sudah bisa start CME minggu depan, paralel dengan proses perijinan_x000a_03.09.20 : status RFC, proses perijinan_x000a_31.08.20 : 27.08.20 : rekom camat done, soiltest done, proses design pack_x000a_24.08.20 : realisasi IW done, proses rekom_x000a_17.08.20 : 13.08.20 : IW clear, proses eskalasi biaya sitac_x000a_06.08.20 : kandidat B approved by TNP, MW height 50m/0.6, proses IW ongoing_x000a_03.08.20 : kandidat B OK RF 50m, proses review TNP _x000a_30.07.20 : kandidat A terkendala issue penolakan warga, submit kandidat baru bergeser 30m (cand B koordinat 110.903722, -7.091994) under RNP review_x000a_27.07.20 : 23.07.20 : kandidat A koordinat 110.903722, -7.09175 approved by RND dengan RF 50m, waiting TNP review_x000a_20.07.20 : hunting"/>
  </r>
  <r>
    <s v="CIPARAGE"/>
    <x v="12"/>
    <s v="SMI"/>
    <n v="107.489"/>
    <n v="-6.17333"/>
    <n v="40"/>
    <s v="10/145/240"/>
    <m/>
    <x v="1"/>
    <s v=" Dusun Banjar RT 16 RW 05. Desa Ciparage Jaya. Kec. Tempuran. Kab.Karawang"/>
    <x v="2"/>
    <s v="JAW-JB-KWG-1073"/>
    <s v="Sumurgede Karawang"/>
    <x v="1"/>
    <x v="2"/>
    <x v="3"/>
    <s v=" JABODETABEK (OUTER)"/>
    <s v="Jawa Barat"/>
    <s v="Kab. Karawang"/>
    <n v="6614852"/>
    <d v="2020-07-06T00:00:00"/>
    <m/>
    <n v="50"/>
    <x v="1"/>
    <d v="2020-08-05T00:00:00"/>
    <s v="W32-2020"/>
    <s v="Aug-2020"/>
    <d v="2020-08-15T00:00:00"/>
    <s v="W33-2020"/>
    <s v="Aug-2020"/>
    <d v="2020-08-15T00:00:00"/>
    <x v="20"/>
    <s v="Aug-2020"/>
    <d v="2020-08-28T00:00:00"/>
    <x v="72"/>
    <s v="Aug-2020"/>
    <s v="MW"/>
    <d v="2020-08-10T00:00:00"/>
    <m/>
    <n v="534685915150"/>
    <n v="6.6"/>
    <m/>
    <m/>
    <m/>
    <m/>
    <d v="2020-08-25T00:00:00"/>
    <s v="W35-2020"/>
    <m/>
    <m/>
    <m/>
    <x v="2"/>
    <s v="21.RFI"/>
    <x v="13"/>
    <s v="25.08.20 : RFIN sent_x000a_24.08.20 : SK PLN release 18 Aug 20, revisi plan RFI 28 Aug 20_x000a_18.08.20 : SRFI, PLN connection menunggu SK PLN release dari XL_x000a_10.08.20 : 06.08.20 : SRFI_x000a_30.07.20 : mobilisasi"/>
  </r>
  <r>
    <s v="CANGKRING"/>
    <x v="12"/>
    <s v="SKP"/>
    <n v="109.15694000000001"/>
    <n v="-6.9073900000000004"/>
    <n v="50"/>
    <s v="25/165/265"/>
    <m/>
    <x v="1"/>
    <s v="CANGKRING RT 013 RW 03 DESA CANGKRING KEC.TALANG, KAB.TEGAL, JAWA TENGAH"/>
    <x v="2"/>
    <s v="JAW-JT-SLW-2320"/>
    <s v="DAWUHAN TALANG"/>
    <x v="1"/>
    <x v="2"/>
    <x v="2"/>
    <s v="JATENG"/>
    <s v="DI Yogyakarta"/>
    <s v="TEGAL"/>
    <n v="6614810"/>
    <d v="2020-07-01T00:00:00"/>
    <m/>
    <n v="239"/>
    <x v="0"/>
    <d v="2020-07-31T00:00:00"/>
    <s v="W31-2020"/>
    <s v="Jul-2020"/>
    <d v="2020-07-30T00:00:00"/>
    <s v="W31-2020"/>
    <s v="Jul-2020"/>
    <d v="2021-02-28T00:00:00"/>
    <x v="95"/>
    <s v="Feb-2021"/>
    <d v="2021-02-28T00:00:00"/>
    <x v="87"/>
    <s v="Feb-2021"/>
    <s v="FO (Change to MW as temp solution)"/>
    <d v="2021-02-11T00:00:00"/>
    <m/>
    <n v="522521737122"/>
    <n v="7.7"/>
    <m/>
    <m/>
    <m/>
    <d v="2020-07-28T00:00:00"/>
    <d v="2021-02-25T00:00:00"/>
    <s v="W09-2021"/>
    <m/>
    <m/>
    <m/>
    <x v="2"/>
    <s v="21.RFI"/>
    <x v="13"/>
    <s v="25.02.21 : PLN connected, RFIN ongoing collect document_x000a_11.02.21 : perubahan transport FO -&gt; MW, waiting PSB release_x000a_28.07.20 : email SRFI-N sent_x000a_27.07.20 : actual SRFI, collecting doc SRFIN_x000a_20.07.20 : 19.07.20 : start RBS foundation_x000a_13.07.20 : STIP done &amp; CME preparation_x000a_10.07.20 : RND &amp; TNP OK, GO CME_x000a_09.07.20 : under review RND EID_x000a_01.07.20 : SPK release"/>
  </r>
  <r>
    <s v="SUKARAJA CILEBUT"/>
    <x v="12"/>
    <s v="TB"/>
    <n v="106.79885"/>
    <n v="-6.5219500000000004"/>
    <n v="30"/>
    <s v="90/190/330"/>
    <m/>
    <x v="1"/>
    <s v="Kp. Bojong Sempu RT 03/06, Desa Cilebut Barat, Kecamatan Sukaraja, Kab. Bogor"/>
    <x v="2"/>
    <s v="JAW-JB-CBI-0108"/>
    <s v="BOJONG_GEDE_RAYA"/>
    <x v="1"/>
    <x v="2"/>
    <x v="3"/>
    <s v="JABODETABEK (OUTER)"/>
    <s v="Jawa Barat"/>
    <s v="Kab. Bogor"/>
    <n v="6614797"/>
    <d v="2020-06-26T00:00:00"/>
    <m/>
    <n v="56"/>
    <x v="1"/>
    <d v="2020-07-26T00:00:00"/>
    <s v="W31-2020"/>
    <s v="Jul-2020"/>
    <d v="2020-07-25T00:00:00"/>
    <s v="W30-2020"/>
    <s v="Jul-2020"/>
    <d v="2020-07-25T00:00:00"/>
    <x v="65"/>
    <s v="Jul-2020"/>
    <d v="2020-08-12T00:00:00"/>
    <x v="17"/>
    <s v="Aug-2020"/>
    <s v="MW"/>
    <d v="2020-08-10T00:00:00"/>
    <m/>
    <n v="538414576873"/>
    <n v="6.6"/>
    <m/>
    <m/>
    <m/>
    <d v="2020-07-30T00:00:00"/>
    <d v="2020-08-21T00:00:00"/>
    <s v="W34-2020"/>
    <m/>
    <d v="2020-09-05T00:00:00"/>
    <m/>
    <x v="2"/>
    <s v="21.RFI"/>
    <x v="13"/>
    <s v="24.08.20 : 21.08.20 : RFIN sent_x000a_18.08.20 : SRFI, PLN connection menunggu SK PLN release dari XL_x000a_30.07.20 : SRFIN sent_x000a_20.07.20 : 16.07.20 : 13.07.20 : 09.07.20 : 02.07.20 : under review RND EID_x000a_26.06.20 : SPK Release 26 jun 20"/>
  </r>
  <r>
    <s v="SUKADAMAI"/>
    <x v="12"/>
    <s v="SMI"/>
    <n v="107.05654"/>
    <n v="-6.55755"/>
    <n v="50"/>
    <s v="135/240/340"/>
    <m/>
    <x v="1"/>
    <s v=" Kp.Waru RT.02 RW.03, Ds.Sukadamai, Kec.Sukamakmur, Kab.Bogor"/>
    <x v="2"/>
    <s v="JAW-JB-BGR-0226"/>
    <s v="Sukadamai Sukamakmur Bogor"/>
    <x v="1"/>
    <x v="2"/>
    <x v="3"/>
    <s v="JABODETABEK (OUTER)"/>
    <s v="Jawa Barat"/>
    <s v="Kab. Bogor"/>
    <n v="6614795"/>
    <d v="2020-06-26T00:00:00"/>
    <m/>
    <n v="66"/>
    <x v="2"/>
    <d v="2020-07-26T00:00:00"/>
    <s v="W31-2020"/>
    <s v="Jul-2020"/>
    <d v="2020-07-25T00:00:00"/>
    <s v="W30-2020"/>
    <s v="Jul-2020"/>
    <d v="2020-07-31T00:00:00"/>
    <x v="50"/>
    <s v="Jul-2020"/>
    <d v="2020-09-05T00:00:00"/>
    <x v="70"/>
    <s v="Sep-2020"/>
    <s v="MW"/>
    <d v="2020-07-16T00:00:00"/>
    <m/>
    <n v="538671118910"/>
    <n v="6.6"/>
    <m/>
    <m/>
    <m/>
    <d v="2020-08-05T00:00:00"/>
    <d v="2020-08-31T00:00:00"/>
    <s v="W36-2020"/>
    <m/>
    <m/>
    <m/>
    <x v="2"/>
    <s v="21.RFI"/>
    <x v="13"/>
    <s v="31.08.20 : RFIN sent_x000a_27.08.20 : proses PLN connection, SK PLN release 24 Aug_x000a_24.08.20 : PLN connection masih menunggu SK PLN yang belum release dari XL/EID, rev plan RFI 5 Sep_x000a_18.08.20 : SRFI, PLN connection menunggu SK PLN release dari XL_x000a_10.08.20 : revisi plan RFI 25 Aug_x000a_06.08.20 : 05.08.20 : email SRFI-N sent_x000a_20.07.20 : start RBS foundation_x000a_16.07.20 : 13.07.20 : 09.07.20 : STO, CME preparation_x000a_02.07.20 : Go CME_x000a_26.06.20 : SPK Release 26 jun 20"/>
  </r>
  <r>
    <s v="SUNGAITERONG"/>
    <x v="12"/>
    <s v="SMI"/>
    <n v="107.19755000000001"/>
    <n v="-6.0455100000000002"/>
    <n v="50"/>
    <s v="90/200/270"/>
    <m/>
    <x v="1"/>
    <s v="Dsn. Kobak Gabus RT. 02 RW. 05 Ds. Karya Bhakti _x000a_Kec. Batu Jaya Kab. Karawang"/>
    <x v="2"/>
    <s v="JAW-JB-KWG-1065"/>
    <s v="Karyabakti Batujaya Karawang"/>
    <x v="1"/>
    <x v="2"/>
    <x v="3"/>
    <s v="JABODETABEK (OUTER)"/>
    <s v="Jawa Barat"/>
    <s v="Kab. Karawang"/>
    <n v="6614793"/>
    <d v="2020-06-26T00:00:00"/>
    <m/>
    <n v="167"/>
    <x v="0"/>
    <d v="2020-07-26T00:00:00"/>
    <s v="W31-2020"/>
    <s v="Jul-2020"/>
    <d v="2020-07-25T00:00:00"/>
    <s v="W30-2020"/>
    <s v="Jul-2020"/>
    <d v="2020-12-23T00:00:00"/>
    <x v="47"/>
    <s v="Dec-2020"/>
    <d v="2020-12-23T00:00:00"/>
    <x v="58"/>
    <s v="Dec-2020"/>
    <s v="FO"/>
    <d v="2020-12-01T00:00:00"/>
    <m/>
    <n v="534826726240"/>
    <n v="6.6"/>
    <m/>
    <m/>
    <m/>
    <d v="2020-07-24T00:00:00"/>
    <d v="2020-12-10T00:00:00"/>
    <s v="W50-2020"/>
    <m/>
    <m/>
    <m/>
    <x v="2"/>
    <s v="21.RFI"/>
    <x v="13"/>
    <s v="10.12.20 : RFIN sent_x000a_07.12.20 : PLN connection process_x000a_27.07.20 : 24.07.20 : email SRFI-N sent_x000a_20.07.20 : SRFI actual_x000a_16.07.20 : mobilisasi team &amp; material_x000a_13.07.20 : preparation_x000a_09.07.20 : 02.07.20 : Go CME_x000a_26.06.20 : SPK Release 26 jun 20"/>
  </r>
  <r>
    <s v="KLAMIK KUPANG BARAT"/>
    <x v="12"/>
    <s v="MSI"/>
    <n v="123.497"/>
    <n v="-10.320499999999999"/>
    <n v="50"/>
    <s v="45/125/285"/>
    <m/>
    <x v="1"/>
    <s v="Jl. Kupang-Tablolong, Nufeleu Kelamik, Kec. Kupang Tengah, Kab. Kupang"/>
    <x v="4"/>
    <s v="NUS-NT-KPG-0286"/>
    <s v="KLAMIK RATBA"/>
    <x v="1"/>
    <x v="2"/>
    <x v="0"/>
    <s v="BALINUSRA"/>
    <s v="Nusa Tenggara Timur"/>
    <s v="Kab. Kupang"/>
    <n v="6614783"/>
    <d v="2020-06-24T00:00:00"/>
    <m/>
    <n v="43"/>
    <x v="1"/>
    <d v="2020-07-24T00:00:00"/>
    <s v="W30-2020"/>
    <s v="Jul-2020"/>
    <d v="2020-07-23T00:00:00"/>
    <s v="W30-2020"/>
    <s v="Jul-2020"/>
    <d v="2020-07-31T00:00:00"/>
    <x v="50"/>
    <s v="Jul-2020"/>
    <d v="2020-08-07T00:00:00"/>
    <x v="75"/>
    <s v="Aug-2020"/>
    <s v="MW"/>
    <d v="2020-07-11T00:00:00"/>
    <m/>
    <m/>
    <m/>
    <m/>
    <m/>
    <m/>
    <m/>
    <d v="2020-08-06T00:00:00"/>
    <s v="W32-2020"/>
    <m/>
    <m/>
    <m/>
    <x v="2"/>
    <s v="21.RFI"/>
    <x v="13"/>
    <s v="06.08.20 : RFIN sent _x000a_06.08.20 :  plan declare RFIN 7 Aug_x000a_03.08.20 : RFI actual dengan Multiguna, plan declare RFIN 5 Aug_x000a_23.07.20 : 22.07.20 : SRFI actual, proses PLN connection_x000a_09.07.20 : delivery material dan preparation team_x000a_02.07.20 : Go CME_x000a_02.07.20 : Preparation team dan material_x000a_29.06.20 : proses STIP dan preparation_x000a_27.06.20 : STO done_x000a_24.06.20 : SPK Release 24 jun 20"/>
  </r>
  <r>
    <s v="TALOETAN"/>
    <x v="12"/>
    <s v="TB"/>
    <n v="123.605"/>
    <n v="-10.3163"/>
    <n v="50"/>
    <s v="110/180/310"/>
    <m/>
    <x v="1"/>
    <s v="Dusun 3 RT. 09 RW. 05 Desa Taloetan Kecamatan Nekamese Kabupaten Kupang Propinsi Nusa Tenggara Timur"/>
    <x v="4"/>
    <s v="NUS-NT-KPG-0282"/>
    <s v="BONE TALOETAN"/>
    <x v="1"/>
    <x v="2"/>
    <x v="0"/>
    <s v="BALINUSRA"/>
    <s v="Nusa Tenggara Timur"/>
    <s v="Kab. Kupang"/>
    <n v="6614781"/>
    <d v="2020-06-24T00:00:00"/>
    <m/>
    <n v="131"/>
    <x v="5"/>
    <d v="2020-07-24T00:00:00"/>
    <s v="W30-2020"/>
    <s v="Jul-2020"/>
    <d v="2020-07-31T00:00:00"/>
    <s v="W31-2020"/>
    <s v="Jul-2020"/>
    <d v="2020-09-10T00:00:00"/>
    <x v="87"/>
    <s v="Sep-2020"/>
    <d v="2020-10-15T00:00:00"/>
    <x v="63"/>
    <s v="Oct-2020"/>
    <s v="MW"/>
    <d v="2020-07-11T00:00:00"/>
    <m/>
    <m/>
    <m/>
    <m/>
    <m/>
    <m/>
    <m/>
    <d v="2020-11-02T00:00:00"/>
    <s v="W45-2020"/>
    <m/>
    <m/>
    <m/>
    <x v="2"/>
    <s v="21.RFI"/>
    <x v="13"/>
    <s v="02.11.20 : RFIN sent_x000a_29.10.20 : 26.10.20 : PLN sudah connect, proses penyusunan doc RFIN_x000a_22.10.20 :19.10.20 : 15.10.20 : ME on going &amp; proses PLN connection_x000a_12.10.20 : Permanenisasi : F &amp; Y on going, CME colo XL : ME on going_x000a_08.10.20 : Permanenisasi ME on going, CME colo XL : Pondasi RBS on going, material ME, tray &amp; mounting on site, No reg PLN release &amp; proses bayar BP_x000a_05.10.20 : erection on going, plan top erection besok_x000a_01.10.20 : pouring done, curingtime, plan start erection sabtu 3 oct 20_x000a_28.09.20 : rebarring_x000a_24.09.20 : lantai kerja dan barbending_x000a_21.09.20 : 17.09.20 : on going galian pondasi tower, material sudah sampai kupang_x000a_14.09.20 : 10.09.20 : galian pondasi tower permanent SST 42m, delivery material, plan RFI 15 oct 20_x000a_07.09.20 : 03.09.20 : 31.08.20 : 27.08.20 : 17.08.20 : 13.08.20 : Start CME terkendala isu pengiriman material_x000a_10.08.20 : 06.08.20 : 03.08.20 : preparation CME permanenisasi tower_x000a_23.07.20 : 20.07.20 : permanenisasi : proses soiltest dan APD, plan percepatan permanenisasi end og Aug_x000a_10.07.20 : TNP OK, prepare STO_x000a_09.07.20 : RND, Power &amp; Civil OK, under review TNP ALITA_x000a_02.07.20 : under review TNP ALITA_x000a_29.06.20 : ERM on going, RND review, site GM_x000a_24.06.20 : SPK Release 24 jun 20"/>
  </r>
  <r>
    <s v="BABAKAN MADANG BOGOR"/>
    <x v="12"/>
    <s v="TB"/>
    <n v="106.902"/>
    <n v="-6.6183800000000002"/>
    <n v="40"/>
    <s v="155/250/330"/>
    <m/>
    <x v="1"/>
    <s v="Desa Bojong Koneng Kp. Curug RT.001 RW.009, Kec. Babakan Madang, Kab. Bogor Prov. Jawa Barat"/>
    <x v="2"/>
    <s v="JAW-JB-BGR-0222"/>
    <s v="Babakan Madang Bogor"/>
    <x v="0"/>
    <x v="0"/>
    <x v="3"/>
    <s v="JABODETABEK (OUTER)"/>
    <s v="Jawa Barat"/>
    <s v="Kab. Bogor"/>
    <n v="6614778"/>
    <d v="2020-06-24T00:00:00"/>
    <m/>
    <n v="155"/>
    <x v="0"/>
    <d v="2020-11-21T00:00:00"/>
    <s v="W47-2020"/>
    <s v="Nov-2020"/>
    <d v="2020-11-20T00:00:00"/>
    <s v="W47-2020"/>
    <s v="Nov-2020"/>
    <d v="2020-11-20T00:00:00"/>
    <x v="56"/>
    <s v="Nov-2020"/>
    <d v="2020-11-25T00:00:00"/>
    <x v="56"/>
    <s v="Nov-2020"/>
    <s v="MW"/>
    <d v="2020-11-06T00:00:00"/>
    <m/>
    <n v="538614702053"/>
    <n v="6.6"/>
    <m/>
    <m/>
    <m/>
    <m/>
    <d v="2020-11-26T00:00:00"/>
    <s v="W48-2020"/>
    <m/>
    <m/>
    <m/>
    <x v="2"/>
    <s v="21.RFI"/>
    <x v="13"/>
    <s v="26.11.20 : aktual RFI, proses collect doc RFIN_x000a_23.11.20 : erection done, ME installation ongoing_x000a_19.11.20 : 16.11.20 : erection ongoing_x000a_12.11.20 : curring time_x000a_09.11.20 : rebaring pondasi_x000a_05.11.20 : start galian_x000a_02.11.20 : 26.10.20 : bouwplank, start CME_x000a_22.10.20 : prepare start CME W5 Oct_x000a_19.10.20 : rekom done, RFC_x000a_15.10.20 : 12.10.20 : rekom ongoing, Soil Test OG, Plan Design dan APD done 15/10_x000a_08.10.20 : IW clear kand E, realisasi IW done, proses soiltest paralel rekom _x000a_05.10.20 : 01.10.20 : submit kandidat baru, kand E RF OK 50m, MW 49m/0.6, proses negosiasi BAN/BAK, plan IW clear 6 oct_x000a_28.09.20 : 24.09.20 : IW on going_x000a_21.09.20 : TNP OK MW 39m/0.6, proses BAN/BAK &amp; IW on going_x000a_17.09.20 : proses negosiasi BAN/BAK, paralel review TNP ALITA_x000a_14.09.20 : kandidat D RND propose RF 50m, koordinat OK, proses review TNP_x000a_10.09.20 : Approval kandidat_x000a_07.09.20 : IW on going_x000a_03.09.20 : 31.08.20 : 27.08.20 : submit kand baru (cand C 106.90206, -6.61829) under RNP review_x000a_27.08.20 : submit kand baru (cand C 106.90206, -6.61829) under RNP review_x000a_24.08.20 : 18.08.20 : IW failed, rehunting B_x000a_13.08.20 : IW on going kand A, paralel submit kandidat baru, kand B RF OK 40m_x000a_10.08.20 : IW on going_x000a_06.08.20 : kandidat A TX OK , MW height 39m/0.6_x000a_03.08.20 : 30.07.20 : 27.07.20 : kandidat A approved by RNP dgn RF 40m, proses validasi TNP_x000a_27.07.20 : kandidat A approved by RNP dgn RF 40m, proses validasi TNP_x000a_23.07.20 : 20.07.20 : 16.07.20 : kandidat A koordinat 106.9017, -6.61767 under RNP review_x000a_16.07.20 : 13.07.20 : 02.07.20 : 29.06.20 : hunting_x000a_24.06.20 : SPK Release 24 jun 20"/>
  </r>
  <r>
    <s v="BERINGIN BATULAYANG"/>
    <x v="12"/>
    <s v="TB"/>
    <n v="106.943237"/>
    <n v="-6.6747240000000003"/>
    <n v="50"/>
    <s v="15/90/190/295"/>
    <m/>
    <x v="1"/>
    <s v="Kp. Batukasur Rt 002 RW 003 Desa Batulayang Kecamatan Cisarua Kabupaten Bogor."/>
    <x v="2"/>
    <s v="JAW-JB-BGR-0210"/>
    <s v="Beringin Batulayang"/>
    <x v="0"/>
    <x v="0"/>
    <x v="3"/>
    <s v="JABODETABEK (OUTER)"/>
    <s v="Jawa Barat"/>
    <s v="Kab. Bogor"/>
    <n v="6614778"/>
    <d v="2020-06-24T00:00:00"/>
    <m/>
    <n v="117"/>
    <x v="3"/>
    <d v="2020-11-21T00:00:00"/>
    <s v="W47-2020"/>
    <s v="Nov-2020"/>
    <d v="2020-11-20T00:00:00"/>
    <s v="W47-2020"/>
    <s v="Nov-2020"/>
    <d v="2020-11-20T00:00:00"/>
    <x v="56"/>
    <s v="Nov-2020"/>
    <d v="2020-10-30T00:00:00"/>
    <x v="64"/>
    <s v="Oct-2020"/>
    <s v="MW"/>
    <d v="2020-10-01T00:00:00"/>
    <m/>
    <n v="538114210549"/>
    <n v="6.6"/>
    <m/>
    <m/>
    <m/>
    <m/>
    <d v="2020-10-19T00:00:00"/>
    <s v="W43-2020"/>
    <m/>
    <m/>
    <m/>
    <x v="2"/>
    <s v="21.RFI"/>
    <x v="13"/>
    <s v="22.10.20 : RFIN sent_x000a_19.10.20 : SRFI_x000a_15.10.20 : 12.10.20 : Erection Tower OG, Plan Finish 15/10, Plan S RFI 19/10_x000a_08.10.20 : curingtime_x000a_05.10.20 : 01.10.20 : Galian OG, Plan Pouring 05/10, Erection start 12/10 finish 17/10, S RFI 20/10_x000a_28.09.20 : 24.09.20 : excavation_x000a_21.09.20 : 18.09.20 : bouwplank_x000a_17.09.20 : soiltest on going_x000a_14.09.20 : rekom on going_x000a_10.09.20 : Soiltest_x000a_07.09.20 : Proses realisasi, collect dokumen IW dan Lahan_x000a_03.09.20 : Proses collect dokumen IW dan Lahan_x000a_31.08.20 :27.08.20 : kembali ke kandidat A, proses eskalasi SITAC_x000a_24.08.20 : 18.08.20 : menunggu konfirmasi dari RND, tbg provide SST 52 sesuai permintaan (pergeseran 15m), IW clear_x000a_10.08.20 : 06.08.20 : menunggu konfirmasi dari RND, tbg provide SST 52 sesuai permintaan (pergeseran 15m)_x000a_03.08.20 : 30.07.20 : submit kandidat baru (cand C koordinat 106.94575, -6.67345) propose tower SST 42, under RNP review_x000a_27.07.20 : 23.07.20 : 20.07.20 : kandidat A under TNP review_x000a_16.07.20 : kembali ke kandidat A koordinat 106.94588, -6.6734 dengan RF 50m RND OK_x000a_13.07.20 : 09.07.20 : RND not OK kand A dan B, rehunting C_x000a_08.07.20 : submit kand A dan B_x000a_02.07.20 : 29.06.20 : hunting_x000a_24.06.20 : SPK Release 24 jun 20"/>
  </r>
  <r>
    <s v="JALAN RAYA CARIU JONGGOL"/>
    <x v="12"/>
    <s v="TB"/>
    <n v="107.110128"/>
    <n v="-6.4873279999999998"/>
    <n v="40"/>
    <s v="100/175/350"/>
    <m/>
    <x v="1"/>
    <s v="Kampung Seredang RT. 010 RW. 003, Desa Tegal Panjang, Kecamatan Cariu, Kabupaten Bogor, Provinsi Jawa Barat_x0009__x0009__x0009__x0009__x000a_"/>
    <x v="2"/>
    <s v="JAW-JB-BGR-0223"/>
    <s v="Jalan Raya Cariu Jonggol"/>
    <x v="0"/>
    <x v="0"/>
    <x v="3"/>
    <s v="JABODETABEK (OUTER)"/>
    <s v="Jawa Barat"/>
    <s v="Kab. Bogor"/>
    <n v="6614778"/>
    <d v="2020-06-24T00:00:00"/>
    <m/>
    <n v="98"/>
    <x v="3"/>
    <d v="2020-11-21T00:00:00"/>
    <s v="W47-2020"/>
    <s v="Nov-2020"/>
    <d v="2020-11-20T00:00:00"/>
    <s v="W47-2020"/>
    <s v="Nov-2020"/>
    <d v="2020-11-20T00:00:00"/>
    <x v="56"/>
    <s v="Nov-2020"/>
    <d v="2020-09-30T00:00:00"/>
    <x v="68"/>
    <s v="Sep-2020"/>
    <s v="MW"/>
    <d v="2020-09-10T00:00:00"/>
    <m/>
    <n v="538671124640"/>
    <n v="6.6"/>
    <m/>
    <m/>
    <m/>
    <d v="2020-09-30T00:00:00"/>
    <d v="2020-09-30T00:00:00"/>
    <s v="W40-2020"/>
    <m/>
    <m/>
    <m/>
    <x v="2"/>
    <s v="21.RFI"/>
    <x v="13"/>
    <s v="30.09.20 : RFIN sent_x000a_28.09.20 : plan submit RFIN paling lambat 30 sep 20_x000a_24.09.20 : RFI actual, collecting doc RFIN_x000a_21.09.20 : on going ME installation_x000a_17.09.20 : Rebaring OG, Plan Pouring 14/09_x000a_14.09.20 : 10.09.20 : Rebaring OG, Plan Pouring 14/09_x000a_07.09.20 : Galian Pondasi OG_x000a_03.09.20 : 31.08.20 : RFC, proses perijinan_x000a_27.08.20 : Plan REKOM  done 28/08_x000a_24.08.20 : 18.08.20 : proses realisasi IW_x000a_10.08.20 : 06.08.20 : 30.07.20 : proses eskalasi sitac, plan RFC 7 Agustus 2020_x000a_23.07.20 : 22.07.20 : TNP OK kand A 40 0.6 127.9_x000a_20.07.20 : 16.07.20 : wait TNP review kandidat A (1 minggu)_x000a_13.07.20 : wait TNP review A_x000a_09.07.20 : RND OK A_x000a_02.07.20 : 29.06.20 : hunting_x000a_24.06.20 : SPK Release 24 jun 20"/>
  </r>
  <r>
    <s v="MEKARWANGI BOGOR"/>
    <x v="12"/>
    <s v="TB"/>
    <n v="107.11877800000001"/>
    <n v="-6.5215810000000003"/>
    <n v="40"/>
    <s v="30/165/240"/>
    <m/>
    <x v="1"/>
    <s v="Kampung Jangkar RT. 001 RW. 001, Desa Mekarwangi, Kecamatan Cariu Kabupaten Bogor, Provinsi Jawa Barat_x0009__x0009__x0009__x0009__x000a__x0009__x0009__x0009__x000a_"/>
    <x v="2"/>
    <s v="JAW-JB-BGR-0214"/>
    <s v="Mekarwangi Bogor"/>
    <x v="0"/>
    <x v="0"/>
    <x v="3"/>
    <s v="JABODETABEK (OUTER)"/>
    <s v="Jawa Barat"/>
    <s v="Kab. Bogor"/>
    <n v="6614778"/>
    <d v="2020-06-24T00:00:00"/>
    <m/>
    <n v="98"/>
    <x v="3"/>
    <d v="2020-11-21T00:00:00"/>
    <s v="W47-2020"/>
    <s v="Nov-2020"/>
    <d v="2020-09-30T00:00:00"/>
    <s v="W40-2020"/>
    <s v="Sep-2020"/>
    <d v="2020-11-20T00:00:00"/>
    <x v="56"/>
    <s v="Nov-2020"/>
    <d v="2020-09-30T00:00:00"/>
    <x v="68"/>
    <s v="Sep-2020"/>
    <s v="MW"/>
    <d v="2020-09-10T00:00:00"/>
    <m/>
    <n v="538671124632"/>
    <n v="6.6"/>
    <m/>
    <m/>
    <m/>
    <d v="2020-09-30T00:00:00"/>
    <d v="2020-09-30T00:00:00"/>
    <s v="W40-2020"/>
    <m/>
    <m/>
    <m/>
    <x v="2"/>
    <s v="21.RFI"/>
    <x v="13"/>
    <s v="30.09.20 : RFIN sent_x000a_28.09.20 : plan submit RFIN paling lambat 30 sep 20_x000a_24.09.20 : RFI actual, collecting doc RFIN_x000a_21.09.20 : SRFI, proses PLN connection_x000a_17.09.20 : Plan finish 21/09, Plan S RFI 24/09_x000a_14.09.20 : 10.09.20 : Curing Time, Plan start Erection 14/09 finish 21/09, Plan S RFI 24/09_x000a_07.09.20 : Galian Pondasi_x000a_03.09.20 : Galian pondasi, plan finish 31/08, plan pouring 07/09_x000a_31.08.20 : 27.08.20 : Galian pondasi, plan finish 31/08, plan pouring 07/09_x000a_24.08.20 : 18.08.20 : rekom on going_x000a_10.08.20 : IW clear, proses eskalasi sitac_x000a_06.08.20 : 30.07.20 : proses eskalasi sitac, IW on going_x000a_23.07.20 : 22.07.20 : TNP OK kand A 40 0.6 33.87_x000a_20.07.20 : 16.07.20 : 13.07.20 : wait TNP review A_x000a_09.07.20 : Kandidat A &amp; B propose 42 m, namun RND meminta ketinggian min. 50m, paralel dilakukan IW radius 52m untuk kandidat A koordinat 107.11858, -6.521_x000a_02.07.20 : 29.06.20 : hunting_x000a_24.06.20 : SPK Release 24 jun 20"/>
  </r>
  <r>
    <s v="CIPINANG RUMPIN BOGOR"/>
    <x v="12"/>
    <s v="TB"/>
    <n v="106.61955"/>
    <n v="-6.441103"/>
    <n v="40"/>
    <s v="35/170/315"/>
    <m/>
    <x v="1"/>
    <s v="Kp. GN. Cabe, RT 001 RW 004, Desa Cipinang, Kec Rumpin, Kab.Bogor_x0009__x0009__x0009__x0009__x000a_"/>
    <x v="2"/>
    <s v="JAW-JB-BGR-0224"/>
    <s v="Cipinang Rumpin Bogor"/>
    <x v="0"/>
    <x v="0"/>
    <x v="3"/>
    <s v="JABODETABEK (OUTER)"/>
    <s v="Jawa Barat"/>
    <s v="Kab. Bogor"/>
    <n v="6614778"/>
    <d v="2020-06-24T00:00:00"/>
    <m/>
    <n v="96"/>
    <x v="3"/>
    <d v="2020-11-21T00:00:00"/>
    <s v="W47-2020"/>
    <s v="Nov-2020"/>
    <d v="2020-10-15T00:00:00"/>
    <s v="W42-2020"/>
    <s v="Oct-2020"/>
    <d v="2020-11-20T00:00:00"/>
    <x v="56"/>
    <s v="Nov-2020"/>
    <d v="2020-09-30T00:00:00"/>
    <x v="68"/>
    <s v="Sep-2020"/>
    <s v="MW"/>
    <d v="2020-09-10T00:00:00"/>
    <m/>
    <n v="538531101128"/>
    <n v="6.6"/>
    <m/>
    <m/>
    <m/>
    <m/>
    <d v="2020-09-28T00:00:00"/>
    <s v="W40-2020"/>
    <m/>
    <m/>
    <m/>
    <x v="2"/>
    <s v="21.RFI"/>
    <x v="13"/>
    <s v="28.09.20 : RFIN sent_x000a_24.09.20 : RFI actual, collecting doc RFIN_x000a_21.09.20 : on going ME installation_x000a_17.09.20 : Plan Erection Finish 22/09, ME Finish 24/09, Plan RFI 28/09_x000a_14.09.20 : borepole done, sor pondasi done_x000a_10.09.20 : Borepile, plan Finish 11/09, Plan Pouring pondasi 15/09_x000a_07.09.20 : Pengecoran Bore pile_x000a_03.09.20 : 31.08.20 : RFC, proses perijinan_x000a_27.08.20 : Plan REKOM  done 28/08_x000a_24.08.20 : 18.08.20 : proses realisasi IW_x000a_17.08.20 : kandidat C TNP OK MW 49m/0.6, IW on going_x000a_13.08.20 : 10.08.20 : 06.08.20 : 03.08.20 : 30.07.20 : 27.07.20 : kandidat C apprved by RNP dengan ketinggian tower 52m (RF 50m), menunggu review TNP_x000a_23.07.20 : submit kandidat baru dengan tinggi tower 42m (cand C koordinat -6.440028 106.617667), proses review RND_x000a_20.07.20 : kandidat A koordinat OK, RNP request 50m_x000a_16.07.20 : 14 jul submit kandidat B koordinat 106.61789, -6.4397 propose SST 42, waiting RNP review_x000a_13.07.20 : 09.07.20 : RND NOT OK kand A, arahan geser ke -6.440318, 106.617316 Propose SST 52, rehunting B_x000a_08.07.20 : submit kand A_x000a_02.07.20 : 29.06.20 : hunting_x000a_24.06.20 : SPK Release 24 jun 20"/>
  </r>
  <r>
    <s v="PARUNG PANJANG BOGOR"/>
    <x v="12"/>
    <s v="TB"/>
    <n v="106.58800100000001"/>
    <n v="-6.416201"/>
    <n v="40"/>
    <s v="20/155/320"/>
    <m/>
    <x v="1"/>
    <s v="Jl. Raya Dago-Parung Panjang, RT. 003 RW. 003, Desa Dago, Kecamatan Parung Panjang, Kabupaten Bogor"/>
    <x v="2"/>
    <s v="JAW-JB-BGR-0220"/>
    <s v="Parung Panjang Bogor"/>
    <x v="0"/>
    <x v="0"/>
    <x v="3"/>
    <s v="JABODETABEK (OUTER)"/>
    <s v="Jawa Barat"/>
    <s v="Kab. Bogor"/>
    <n v="6614778"/>
    <d v="2020-06-24T00:00:00"/>
    <m/>
    <n v="79"/>
    <x v="2"/>
    <d v="2020-11-21T00:00:00"/>
    <s v="W47-2020"/>
    <s v="Nov-2020"/>
    <d v="2020-11-20T00:00:00"/>
    <s v="W47-2020"/>
    <s v="Nov-2020"/>
    <d v="2020-11-20T00:00:00"/>
    <x v="56"/>
    <s v="Nov-2020"/>
    <d v="2020-09-25T00:00:00"/>
    <x v="71"/>
    <s v="Sep-2020"/>
    <s v="MW"/>
    <d v="2020-08-16T00:00:00"/>
    <m/>
    <n v="538531094526"/>
    <n v="6.6"/>
    <m/>
    <m/>
    <m/>
    <m/>
    <d v="2020-09-11T00:00:00"/>
    <s v="W37-2020"/>
    <m/>
    <d v="2020-09-26T00:00:00"/>
    <m/>
    <x v="2"/>
    <s v="21.RFI"/>
    <x v="13"/>
    <s v="11.09.20 : RFIN sent_x000a_10.09.20 : Finishing ME dan Pagar_x000a_07.09.20 : ME on going_x000a_03.09.20 : 31.08.20 : erection on going_x000a_27.08.20 : Plan Start Erection 28/08, Finish 04/09, Plan S RFI 09/09_x000a_24.08.20 : rebarring on going_x000a_18.08.20 : TNP review, paralel iW_x000a_10.08.20 : 06.08.20 : menunggu konfirmasi RND request tower 52_x000a_03.08.20 : 30.07.20 : under TNP review untuk kandidat C (koordinat 106.58765, -6.4141), target RFC 7 Agustus_x000a_20.07.20 : kandidat B &amp; C koordinat OK, RNP request 50m _x000a_16.07.20 : RND propose RF 50m untuk kandidat A, paralel submit kandidat baru (B dan C)_x000a_13.07.20 : wait TNP review A_x000a_09.07.20 : RND OK A_x000a_29.06.20 : hunting_x000a_24.06.20 : SPK Release 24 jun 20"/>
  </r>
  <r>
    <s v="CIBEBER BARENGKOK"/>
    <x v="12"/>
    <s v="TB"/>
    <n v="106.64"/>
    <n v="-6.6055299999999999"/>
    <n v="40"/>
    <s v="10/170/300"/>
    <m/>
    <x v="1"/>
    <s v="Kp. Citeureup I RT.005 RW 004, Desa Barengkok, Kecamatan, Leuwiliang, Kabupaten Bogor"/>
    <x v="2"/>
    <s v="JAW-JB-BGR-0213"/>
    <s v="Cibeber Barengkok"/>
    <x v="0"/>
    <x v="0"/>
    <x v="3"/>
    <s v="JABODETABEK (OUTER)"/>
    <s v="Jawa Barat"/>
    <s v="Kab. Bogor"/>
    <n v="6614778"/>
    <d v="2020-06-24T00:00:00"/>
    <m/>
    <n v="65"/>
    <x v="2"/>
    <d v="2020-11-21T00:00:00"/>
    <s v="W47-2020"/>
    <s v="Nov-2020"/>
    <d v="2020-09-10T00:00:00"/>
    <s v="W37-2020"/>
    <s v="Sep-2020"/>
    <d v="2020-11-20T00:00:00"/>
    <x v="56"/>
    <s v="Nov-2020"/>
    <d v="2020-08-31T00:00:00"/>
    <x v="70"/>
    <s v="Aug-2020"/>
    <s v="MW"/>
    <d v="2020-08-10T00:00:00"/>
    <m/>
    <n v="538515841787"/>
    <n v="6.6"/>
    <m/>
    <m/>
    <m/>
    <m/>
    <d v="2020-08-28T00:00:00"/>
    <s v="W35-2020"/>
    <m/>
    <m/>
    <m/>
    <x v="2"/>
    <s v="21.RFI"/>
    <x v="13"/>
    <s v="28.08.20 : RFIN sent_x000a_27.08.20 : RFI actual, cpllecting doc RFIN_x000a_24.08.20 : 18.08.20 : erection on going_x000a_10.08.20 : start rebarring, plan cor kamis 13 Aug_x000a_06.08.20 : galian_x000a_30.07.20 : proses eskalasi sitac, IW on going_x000a_23.07.20 : 22.07.20 : TNP OK kand A 40 0.6 115.12_x000a_20.07.20 : 16.07.20 : wait TNP review A ( 1 minggu)_x000a_13.07.20 : wait TNP review A_x000a_09.07.20 : RND OK kand A_x000a_29.06.20 : hunting_x000a_24.06.20 : SPK Release 24 jun 20"/>
  </r>
  <r>
    <s v="BINTARA KENCANA TIMUR"/>
    <x v="12"/>
    <s v="TB"/>
    <n v="106.95843000000001"/>
    <n v="-6.2245210000000002"/>
    <n v="30"/>
    <s v="30/150/280"/>
    <m/>
    <x v="1"/>
    <s v="Jl. Bintara 8 RT 04 RW 03 Kel. Bintara Kec. Bekasi Barat Kota Bekasi"/>
    <x v="2"/>
    <s v="JAW-JB-BKS-0708"/>
    <s v="BINTARA KENCANA TIMUR"/>
    <x v="0"/>
    <x v="0"/>
    <x v="3"/>
    <s v="JABODETABEK (OUTER)"/>
    <s v="Jawa Barat"/>
    <s v="KOTA BEKASI"/>
    <n v="6614768"/>
    <d v="2020-06-23T00:00:00"/>
    <m/>
    <n v="262"/>
    <x v="0"/>
    <d v="2020-11-20T00:00:00"/>
    <s v="W47-2020"/>
    <s v="Nov-2020"/>
    <d v="2021-02-22T00:00:00"/>
    <s v="W09-2021"/>
    <s v="Feb-2021"/>
    <d v="2020-11-19T00:00:00"/>
    <x v="56"/>
    <s v="Nov-2020"/>
    <d v="2021-03-10T00:00:00"/>
    <x v="48"/>
    <s v="Mar-2021"/>
    <s v="MW"/>
    <d v="2021-02-02T00:00:00"/>
    <m/>
    <n v="544204798116"/>
    <n v="6.6"/>
    <m/>
    <m/>
    <m/>
    <m/>
    <d v="2021-03-12T00:00:00"/>
    <s v="W11-2021"/>
    <m/>
    <m/>
    <m/>
    <x v="2"/>
    <s v="21.RFI"/>
    <x v="13"/>
    <s v="08.03.21 : erection OG_x000a_04.03.21 : 01.03.21 : Curring time, erection tower start tgl 04/02 finish 07/02, RFI 10/02_x000a_15.02.21 : pouring raft foundation OG_x000a_08.02.21 : borepile done_x000a_01.02.21 : 28.01.21 : borepile stacking OG, plan pengecoran 30 Jan_x000a_21.01.21 : 14.01.21 : galian OG_x000a_07.01.21 : bouwplank_x000a_28.12.20 : soiltest done, waiting APD _x000a_21.12.20 : 10.12.20 : soiltest dan APD ongoing_x000a_07.12.20 : 03.12.20 : 26.11.20 : rekom PUPR done, minus rekom camat, target clear minggu ini_x000a_23.11.20 : 19.11.20 : plan RFC W5 Nov, proses rekom PUPR ongoing_x000a_16.11.20 : proses rekom PUPR terkait zonasi tower, hammer test done_x000a_12.11.20 : 09.11.20 : confirm dijalankan kand D, IW clear, proses approval sitac_x000a_05.11.20 : 02.11.20 : 26.10.20 : 22.10.20 : re-validasi kandidat D dengan ketinggian tower 25m, under RNP review_x000a_19.10.20 : proses review design pole+stacking , TNP approved dengan MCP21_x000a_15.10.20 : 12.10.20 : RND NOK dengan penurunan tinggi tower menjadi 24m, jika ketinggian tetap 25m IW not secure_x000a_08.10.20 : 05.10.20 : proses nego RND untuk penurunan tinggi tower menjadi SST 24 karena isu penolakan warga di radius 26m_x000a_03.10.20 : RND EID propose di top 25m_x000a_02.10.20 : request revalidasi propose penurunan ketinggian tower menjadi 24m krn comcase/penolakan warga di radius 26m_x000a_01.10.20 : IW Clear, Proses Collect Dokumen IW. Plan REKOM LURCAM done 07/10_x000a_28.09.20 : 24.09.20 : IW on going_x000a_21.09.20 : 17.09.20 : Plan IW Clear 27/09, Terkendala 1 warga (+) Covid_x000a_14.09.20 : 10.09.20 : IW on going, Plan IW Clear 15/09_x000a_07.09.20 : IW on going_x000a_03.09.20 : submit kandidat baru inSAR (cand D 106.95764, -6.22488) under RNP review_x000a_31.08.20 : 27.08.20 : 24.08.20 : kand C (106.961380, -6.224510) NOK dekat dgn existing, proses rehunting arahan -6.225014, 106.958019_x000a_18.08.20 : IW failed, rehunting C_x000a_10.08.20 : 06.08.20 : Propose change SoW SPK B2S to SPK Colo _x000a_06.08.20 : submit kandidat B (106.959620 -6.226520) under RNP review_x000a_03.08.20 : 30.07.20 : 27.07.20 : 20.07.20 : 16.07.20 : kandidat A NOK near existing, proses rehunting_x000a_13.07.20 : 02.07.20 : 29.06.20 : hunting_x000a_25.06.20 : RND XL (Pak Siro) NOT OK CHANGE TO COLO karena dekat ke existing XL (300m).arahan propose B2S di titik (-6.224461, 106.957705)_x000a_24.06.20 : propose colo dg jarak 258m ke site 120820109 JATIKRAMAT INDAH 2 / MASJID ASYIFA, Tower kamuflase GF 31m_x000a_23.06.20 : SPK Release 23 jun 20"/>
  </r>
  <r>
    <s v="SWASEMBADA TANJUNG PRIOK"/>
    <x v="12"/>
    <s v="TB"/>
    <n v="106.88795"/>
    <n v="-6.1217649999999999"/>
    <n v="30"/>
    <s v="20/190/295"/>
    <m/>
    <x v="1"/>
    <s v="Jl. Swasembada Barat XII No.60B RT.011 RW.013 Kel. Kebon Bawang Kec. Tanjung Priok Kota Jakarta Utara"/>
    <x v="2"/>
    <s v="JAW-JK-TJP-0677"/>
    <s v="SWASEMBADA TANJUNG PRIOK"/>
    <x v="0"/>
    <x v="0"/>
    <x v="3"/>
    <s v="JABODETABEK (INNER)"/>
    <s v="DKI Jakarta"/>
    <s v="Jakarta Utara"/>
    <n v="6614768"/>
    <d v="2020-06-23T00:00:00"/>
    <m/>
    <n v="196"/>
    <x v="0"/>
    <d v="2020-11-20T00:00:00"/>
    <s v="W47-2020"/>
    <s v="Nov-2020"/>
    <d v="2020-11-19T00:00:00"/>
    <s v="W47-2020"/>
    <s v="Nov-2020"/>
    <d v="2020-11-19T00:00:00"/>
    <x v="56"/>
    <s v="Nov-2020"/>
    <d v="2021-01-15T00:00:00"/>
    <x v="54"/>
    <s v="Jan-2021"/>
    <s v="MW"/>
    <d v="2020-12-16T00:00:00"/>
    <m/>
    <n v="545103565214"/>
    <n v="6.6"/>
    <m/>
    <m/>
    <m/>
    <m/>
    <d v="2021-01-05T00:00:00"/>
    <s v="W02-2021"/>
    <m/>
    <m/>
    <m/>
    <x v="2"/>
    <s v="21.RFI"/>
    <x v="13"/>
    <s v="04.01.21 : RFIN sent_x000a_28.12.20 : pouring ongoing_x000a_21.12.20 : 17.12.20 : galian ongoing_x000a_14.12.20 : 10.12.20 : CME belum bisa start, issue LL meminta DP lahan, plan pembayaran minggu ini -&gt; 15 Dec CME start_x000a_07.12.20 : 30.11.20 : RFC, prepare start CME W1 Dec_x000a_26.11.20 : rekom ongoing, target minggu ini clear_x000a_23.11.20 : 19.11.20 : IW clear , proses realisasi IW_x000a_16.11.20 : IW clear, plan 21 Nov _x000a_12.11.20 : 09.11.20 : 02.11.20 : 19.10.20 : 15.10.20 : 12.10.20 : IW on going, plan IW clear 18 oct 20_x000a_08.10.20 : 05.10.20 : 01.10.20 : Ijin warga masih terkendala adanya warga yang + COVID_x000a_28.09.20 : 24.09.20 : IW on going_x000a_24.09.20 : 21.09.20 : IW on going_x000a_17.09.20 : Rehunting site, plan submit kandidat 18/09_x000a_14.09.20 : rehunting_x000a_10.09.20 : Rehunting site, plan submit kandidat 12/09_x000a_07.09.20 : rehunting_x000a_03.09.20 : 31.08.20 : SITAC HOLD, Change Planning dari RND XL_x000a_27.08.20 : 24.08.20 : IW on going_x000a_18.08.20 : 13.08.20 : proses cek existing kooordinat kand C_x000a_10.08.20 : 06.08.20 : submit kandidat baru (cand C 106.888540 -6.120390) under RNP review_x000a_03.08.20 : 30.07.20 : 27.07.20 : kandidat B approved by RND XL untuk ketinggian 20m (RF 20m), under TNP review_x000a_20.07.20 : kandidat B koordinat OK, menunggu konfirmasi Pak Siro untuk ketinggian 20m_x000a_16.07.20 : submit kandidat B koordinat 106.88721, -6.12183 propose MCP 20 , menunggu review RND_x000a_13.07.20 : 09.07.20 : RND not OK kand A krn near existing_x000a_08.07.20 : submit kand A_x000a_29.06.20 : hunting_x000a_23.06.20 : SPK Release 23 jun 20, confirm by RND XL (Pak Siro) untuk lanjut di ketinggian 20m sesuai regulasi pemerintah"/>
  </r>
  <r>
    <s v="KAMPUNG JAMBAK KOTA PADANG RELOCATION"/>
    <x v="5"/>
    <s v="TB"/>
    <n v="100.389455"/>
    <n v="-0.88468599999999997"/>
    <n v="40"/>
    <s v="100/210/330"/>
    <m/>
    <x v="14"/>
    <s v="Jl. Diklat Sungai Sapih RT 005 RW 003 ,kelurahan Sungai Sapih, Kecamatan Kuranji, Kota Padang"/>
    <x v="0"/>
    <s v="SUM-SB-PAD-0857"/>
    <s v="KAMPUNG JAMBAK KOTA PADANG RELOCATION"/>
    <x v="0"/>
    <x v="0"/>
    <x v="1"/>
    <s v="SUMBAGTENG"/>
    <s v="Sumatera Barat"/>
    <s v="Kota Padang"/>
    <n v="6614774"/>
    <d v="2020-06-23T00:00:00"/>
    <m/>
    <n v="203"/>
    <x v="0"/>
    <d v="2020-11-20T00:00:00"/>
    <s v="W47-2020"/>
    <s v="Nov-2020"/>
    <d v="2020-11-19T00:00:00"/>
    <s v="W47-2020"/>
    <s v="Nov-2020"/>
    <d v="2020-11-19T00:00:00"/>
    <x v="56"/>
    <s v="Nov-2020"/>
    <d v="2021-01-09T00:00:00"/>
    <x v="57"/>
    <s v="Jan-2021"/>
    <s v="MW"/>
    <d v="2020-11-12T00:00:00"/>
    <m/>
    <n v="131123877781"/>
    <n v="6.6"/>
    <m/>
    <m/>
    <m/>
    <m/>
    <d v="2021-01-12T00:00:00"/>
    <s v="W03-2021"/>
    <m/>
    <m/>
    <m/>
    <x v="2"/>
    <s v="21.RFI"/>
    <x v="13"/>
    <s v="14.01.21 : RFIN sent_x000a_11.01.21 : plan hari ini announce RFI_x000a_07.01.21 : erection done, PLN connection on process_x000a_04.01.21 : 28.12.20 : 21.12.20 : erection ongoing_x000a_17.12.20 : pondasi done, curring time, plan erection tower start 17 Dec_x000a_14.12.20 : rebaring, plan pouring start 14 Dec_x000a_03.12.20 : perbaikan galian karena genangan air _x000a_30.11.20 : lean concrete ongoing, pengecoran start 30 Nov_x000a_26.11.20 : 23.11.20 : plan pouring start 25 Nov_x000a_19.11.20 : pembesian ongoing_x000a_16.11.20 : start galian_x000a_12.09.20 : preparation, start CME 14 Nov_x000a_09.11.20 : 05.11.20 : proses SIOP untuk start CME_x000a_02.11.20 : 29.10.20 : 26.10.20 : aktual site RFC, plan start CME W5 Oct_x000a_22.10.20 : proses rekom LH, plan RFC minggu ini_x000a_19.10.20 : plan start CME W3 Oct_x000a_15.10.20 : 12.10.20 : proses perijinan_x000a_08.10.20 : 05.10.20 : plan submit berkas perijinan_x000a_01.10.20 : Rekom Camat Done Prepare Dokumen submit ke Perijinan, plan RFC 7 Okt_x000a_Rekom Camat Done Prepare Dokumen submit ke Perijinan_x000a_28.09.20 : 21.09.20 : IW Done, proses rekom ongoing_x000a_17.09.20 : TNP ok, IW on going_x000a_14.09.20 : 10.09.20 : 07.09.20 : 03.09.20 : 31.08.20 : kand C under review CAA (site relocation)_x000a_27.08.20 : kand C under review CAA (site relocation)_x000a_24.08.20 : kandidat C RF 40m OK, proses review TNP, paralel IW clear dan proses eskalasi sitac_x000a_17.08.20 : prepare submit kandidat baru _x000a_13.08.20 : kandidat B IW failed, proses rehunting_x000a_10.08.20 : IW failed, dilakukan pergeseran dg status IW clear, wait koordinat untuk di validasikan_x000a_06.08.20 : IW ongoing kandidat B _x000a_30.07.20 : kandidat B (koordinat 100.39053, -0.88336) reviewed by RNP OK -&gt; RF 40m, TNP OK -&gt; MW Height 40m/0.6, IW Ongoing_x000a_27.07.20 : IW failed, rehunting_x000a_23.07.20 : kandidat A TNP reviewed dengan MW height 40m, diameter 0.6m_x000a_20.07.20 : kandidat A RNP OK dengan RF 40m, waiting TNP review_x000a_16.07.20 : Ok candidate A, tower 42_x000a_16.07.20 : 13 jul submit kandidat A koordinat 100.38828, -0.88424 propose SST 42, masih menunggu review RNP_x000a_09.07.20 : on going hunting, plan submit kand minggu ini atau senin depan_x000a_02.07.20 : 29.06.20 : hunting_x000a_25.06.20 : RND XL (Pak Doddy) NOT OK CHANGE TO COLO karena need tinggi tower 30m_x000a_24.06.20 : propose colo dg jarak 352m ke site 30460109 TERMINAL BINGKUANG ROOF TOP 8m + pole 12 = 20m_x000a_23.06.20 : SPK Release 23 jun 20"/>
  </r>
  <r>
    <s v="JALAN MENTAWAI TOL"/>
    <x v="12"/>
    <s v="TB"/>
    <n v="106.695322"/>
    <n v="-6.300262"/>
    <n v="30"/>
    <s v="60/150/220/310"/>
    <m/>
    <x v="1"/>
    <s v="Kel. Jombang Kp. Rawa Lele RT.006 RW.010 Kec. Ciputat, Kota Tangerang Selatan Prov. Banten"/>
    <x v="2"/>
    <s v="JAW-BT-CPT-0447"/>
    <s v="Jalan Mentawai Tol"/>
    <x v="0"/>
    <x v="0"/>
    <x v="3"/>
    <s v="JABODETABEK (OUTER)"/>
    <s v="Banten"/>
    <s v="KOTA TANGERANG SELAT"/>
    <n v="6614768"/>
    <d v="2020-06-23T00:00:00"/>
    <m/>
    <n v="160"/>
    <x v="0"/>
    <d v="2020-11-20T00:00:00"/>
    <s v="W47-2020"/>
    <s v="Nov-2020"/>
    <d v="2020-11-19T00:00:00"/>
    <s v="W47-2020"/>
    <s v="Nov-2020"/>
    <d v="2020-11-19T00:00:00"/>
    <x v="56"/>
    <s v="Nov-2020"/>
    <d v="2020-11-30T00:00:00"/>
    <x v="8"/>
    <s v="Nov-2020"/>
    <s v="MW"/>
    <d v="2020-11-16T00:00:00"/>
    <m/>
    <n v="543802940322"/>
    <n v="6.6"/>
    <m/>
    <m/>
    <m/>
    <m/>
    <d v="2020-11-30T00:00:00"/>
    <s v="W49-2020"/>
    <m/>
    <m/>
    <m/>
    <x v="2"/>
    <s v="21.RFI"/>
    <x v="13"/>
    <s v="03.12.20 : RFIN sent_x000a_30.11.20 : PLN connected, finishing site_x000a_26.11.20 : prepare start erection_x000a_23.11.20 : curring time, plan SRFI 29 Nov_x000a_19.11.20 : pembesian ongoing_x000a_16.11.20 : start galian_x000a_12.11.20 : prepare start CME 14 Nov_x000a_09.11.20 : 05.11.20 : 02.11.20 : 26.10.20 : 22.10.20 : 19.10.20 : rekom done, site RFC_x000a_15.10.20 : 12.10.20 : proses rekom lurah camat menunggu rekom zonasi release_x000a_08.10.20 : 05.10.20 : 01.10.20 : IW Clear, proses collecting dokumen IW dan REKOM_x000a_28.09.20 : 24.09.20 :  IW clear OG, Pengajuan cost SITAC, NOM berada di kompleks perumahan pemukiman padat, kandidat site berada di lahan fasum milik PEMKOT_x000a_21.09.20 : 17.09.20 : IW Clear, proses collecting dokumen IW dan REKOM_x000a_14.09.20 : 10.09.20 : IW Clear, proses collecting dokumen IW dan REKOM_x000a_07.09.20 : IW on going_x000a_03.09.20 : 31.08.20 : 27.08.20 : Proses pengajuan pemanfaatan lahan fasum PEMKOT_x000a_24.08.20 : 18.08.20 : Proses Pemanfaatan lahan fasum PEMKOT_x000a_10.08.20 : 06.08.20 : kandidat A TX OK, MW height 20m/0.3, IW on going_x000a_03.08.20 : 30.07.20 : 27.07.20 : kandidat A RF OK ketinggian 20m, proses validasi TNP_x000a_20.07.20 : kandidat A submit tgl 15 Jul (koordinat 106.69608,-6.30106 propose MCP 20) waiting RNP review_x000a_16.07.20 : 13.07.20 : 02.07.20 : 29.06.20 : hunting_x000a_23.06.20 : SPK Release 23 jun 20"/>
  </r>
  <r>
    <s v="LONTAR DALAM KOJA"/>
    <x v="12"/>
    <s v="TB"/>
    <n v="106.91330000000001"/>
    <n v="-6.119008"/>
    <n v="30"/>
    <s v="10/80/290"/>
    <m/>
    <x v="1"/>
    <s v="Jl. Mahoni Blok F No. 1A Kel. Tugu Utara, Kec. Koja, Jakarta Utara"/>
    <x v="2"/>
    <s v="JAW-JK-TJP-0679"/>
    <s v="LONTAR DALAM KOJA"/>
    <x v="0"/>
    <x v="0"/>
    <x v="3"/>
    <s v="JABODETABEK (INNER)"/>
    <s v="DKI Jakarta"/>
    <s v="Jakarta Utara"/>
    <n v="6614768"/>
    <d v="2020-06-23T00:00:00"/>
    <m/>
    <n v="121"/>
    <x v="5"/>
    <d v="2020-11-20T00:00:00"/>
    <s v="W47-2020"/>
    <s v="Nov-2020"/>
    <d v="2020-11-19T00:00:00"/>
    <s v="W47-2020"/>
    <s v="Nov-2020"/>
    <d v="2020-11-19T00:00:00"/>
    <x v="56"/>
    <s v="Nov-2020"/>
    <d v="2020-11-19T00:00:00"/>
    <x v="61"/>
    <s v="Nov-2020"/>
    <s v="MW"/>
    <d v="2020-10-06T00:00:00"/>
    <m/>
    <n v="545302759851"/>
    <n v="6.6"/>
    <m/>
    <m/>
    <m/>
    <m/>
    <d v="2020-10-22T00:00:00"/>
    <s v="W43-2020"/>
    <m/>
    <m/>
    <m/>
    <x v="2"/>
    <s v="21.RFI"/>
    <x v="13"/>
    <s v="25.10.20 : RFIN sent tgl 22 Oct_x000a_22.10.20 : aktual RFI, prepare doc RFIN plan submit hari ini_x000a_19.10.20 : ME installed_x000a_15.10.20 : prepare erection tower, plan start 17 oct_x000a_12.10.20 : 08.10.20 : curingtime, cor done_x000a_05.10.20 : 01.10.20 : Galian Pondasi OG_x000a_28.09.20 : 24.09.20 : eskalasi sitac approved, , need rekom PTSP, plan RFC 7 Okt, realisasi IW on going_x000a_21.09.20 : IW on going, need rekom PTSP_x000a_17.09.20 : Need REKOM PTSP_x000a_14.09.20 : rehunting_x000a_10.09.20 : 07.09.20 : perizinan PTSP_x000a_03.09.20 : Ijin warga OG, Plan IW Clear 05/09_x000a_31.08.20 : 27.08.20 : Ijin warga OG, Plan IW Clear 31/08_x000a_24.08.20 : 18.08.20 : IW on going_x000a_10.08.20 : 06.08.20 : 03.08.20 : 30.07.20 : 27.07.20 : proses nego (re-validasi) kandidat A dgn pertimbangan inSAR dan IW secure, menunggu konfirmasi RND_x000a_20.07.20 : 16.07.20 : 13.07.20 : 09.07.20 : RND not OK kand A, arahan -6.118543 106.913458_x000a_08.07.20 : submit kand A_x000a_02.07.20 : 29.06.20 : hunting_x000a_23.06.20 : SPK Release 23 jun 20, confirm by RND XL (Pak Siro) untuk lanjut di ketinggian 20m sesuai regulasi pemerintah"/>
  </r>
  <r>
    <m/>
    <x v="17"/>
    <s v=""/>
    <m/>
    <m/>
    <m/>
    <m/>
    <m/>
    <x v="1"/>
    <m/>
    <x v="2"/>
    <s v="JAW-BT-TGR-1180"/>
    <s v="Jengkol"/>
    <x v="1"/>
    <x v="2"/>
    <x v="3"/>
    <s v="JABODETABEK (OUTER)"/>
    <s v="Banten"/>
    <s v="TANGERANG"/>
    <n v="6614757"/>
    <d v="2020-06-19T00:00:00"/>
    <m/>
    <n v="678"/>
    <x v="0"/>
    <d v="2020-07-19T00:00:00"/>
    <s v="W30-2020"/>
    <s v="Jul-2020"/>
    <m/>
    <s v=""/>
    <s v=""/>
    <s v="TBD"/>
    <x v="0"/>
    <s v="TBD"/>
    <m/>
    <x v="10"/>
    <s v=""/>
    <m/>
    <m/>
    <m/>
    <m/>
    <m/>
    <m/>
    <m/>
    <m/>
    <m/>
    <m/>
    <m/>
    <m/>
    <m/>
    <m/>
    <x v="2"/>
    <s v="21.RFI"/>
    <x v="13"/>
    <m/>
  </r>
  <r>
    <m/>
    <x v="17"/>
    <s v=""/>
    <m/>
    <m/>
    <m/>
    <m/>
    <m/>
    <x v="1"/>
    <m/>
    <x v="2"/>
    <s v="JAW-JK-TJP-2504"/>
    <s v="KBN (Kawasan Berikat Nusantara) Cakung"/>
    <x v="1"/>
    <x v="0"/>
    <x v="3"/>
    <s v="JABODETABEK (INNER)"/>
    <s v="DKI Jakarta"/>
    <s v="JAKARTA UTARA"/>
    <n v="6614758"/>
    <d v="2020-06-19T00:00:00"/>
    <m/>
    <n v="678"/>
    <x v="0"/>
    <d v="2020-07-19T00:00:00"/>
    <s v="W30-2020"/>
    <s v="Jul-2020"/>
    <m/>
    <s v=""/>
    <s v=""/>
    <s v="TBD"/>
    <x v="0"/>
    <s v="TBD"/>
    <m/>
    <x v="10"/>
    <s v=""/>
    <m/>
    <m/>
    <m/>
    <m/>
    <m/>
    <m/>
    <m/>
    <m/>
    <m/>
    <m/>
    <m/>
    <m/>
    <m/>
    <m/>
    <x v="2"/>
    <s v="21.RFI"/>
    <x v="13"/>
    <s v="19.06.20 : SPK XL release_x000a_"/>
  </r>
  <r>
    <m/>
    <x v="17"/>
    <s v=""/>
    <m/>
    <m/>
    <m/>
    <m/>
    <m/>
    <x v="1"/>
    <m/>
    <x v="0"/>
    <s v="JAW-JB-CKR-1085"/>
    <s v="Setu Taman Rahayu"/>
    <x v="0"/>
    <x v="0"/>
    <x v="3"/>
    <s v="JABODETABEK (OUTER)"/>
    <s v="Jawa Barat"/>
    <s v="BEKASI"/>
    <n v="6614757"/>
    <d v="2020-06-19T00:00:00"/>
    <m/>
    <n v="678"/>
    <x v="0"/>
    <d v="2020-11-16T00:00:00"/>
    <s v="W47-2020"/>
    <s v="Nov-2020"/>
    <m/>
    <s v=""/>
    <s v=""/>
    <s v="TBD"/>
    <x v="0"/>
    <s v="TBD"/>
    <m/>
    <x v="10"/>
    <s v=""/>
    <m/>
    <m/>
    <m/>
    <m/>
    <m/>
    <m/>
    <m/>
    <m/>
    <m/>
    <m/>
    <m/>
    <m/>
    <m/>
    <m/>
    <x v="2"/>
    <s v="21.RFI"/>
    <x v="13"/>
    <m/>
  </r>
  <r>
    <m/>
    <x v="17"/>
    <s v=""/>
    <m/>
    <m/>
    <m/>
    <m/>
    <m/>
    <x v="1"/>
    <m/>
    <x v="2"/>
    <s v="JAW-JT-SKH-1990"/>
    <s v="Sukoharjo Timur"/>
    <x v="1"/>
    <x v="2"/>
    <x v="2"/>
    <s v="JATENG"/>
    <s v="Jawa Tengah"/>
    <s v="SUKOHARJO"/>
    <n v="6614759"/>
    <d v="2020-06-19T00:00:00"/>
    <m/>
    <n v="678"/>
    <x v="0"/>
    <d v="2020-07-19T00:00:00"/>
    <s v="W30-2020"/>
    <s v="Jul-2020"/>
    <m/>
    <s v=""/>
    <s v=""/>
    <s v="TBD"/>
    <x v="0"/>
    <s v="TBD"/>
    <m/>
    <x v="10"/>
    <s v=""/>
    <m/>
    <m/>
    <m/>
    <m/>
    <m/>
    <m/>
    <m/>
    <m/>
    <m/>
    <m/>
    <m/>
    <m/>
    <m/>
    <m/>
    <x v="2"/>
    <s v="21.RFI"/>
    <x v="13"/>
    <s v="19.06.20 : SPK XL release_x000a_"/>
  </r>
  <r>
    <s v="TAMBAK PINGGIR RELOCATION"/>
    <x v="5"/>
    <s v="TB"/>
    <n v="112.76071"/>
    <n v="-7.3535899999999996"/>
    <n v="30"/>
    <s v="90/210/330"/>
    <m/>
    <x v="14"/>
    <s v="Ngeni Rt 03 Rw 02 Desa Kepuhkiriman Kec Waru Kab Sidoarjo "/>
    <x v="0"/>
    <s v="JAW-JI-SDA-4296"/>
    <s v="TAMBAK PINGGIR RELOCATION"/>
    <x v="0"/>
    <x v="0"/>
    <x v="0"/>
    <s v="JATIM"/>
    <s v="Jawa Timur"/>
    <s v="Kab. Sidoarjo"/>
    <n v="6614727"/>
    <d v="2020-06-13T00:00:00"/>
    <m/>
    <n v="338"/>
    <x v="0"/>
    <d v="2020-11-10T00:00:00"/>
    <s v="W46-2020"/>
    <s v="Nov-2020"/>
    <d v="2021-01-15T00:00:00"/>
    <s v="W03-2021"/>
    <s v="Jan-2021"/>
    <d v="2021-05-20T00:00:00"/>
    <x v="46"/>
    <s v="May-2021"/>
    <d v="2021-05-24T00:00:00"/>
    <x v="98"/>
    <s v="May-2021"/>
    <s v="MW"/>
    <m/>
    <m/>
    <n v="511464354400"/>
    <n v="6.6"/>
    <m/>
    <m/>
    <m/>
    <m/>
    <d v="2021-05-17T00:00:00"/>
    <s v="W21-2021"/>
    <m/>
    <m/>
    <m/>
    <x v="2"/>
    <s v="21.RFI"/>
    <x v="13"/>
    <s v="05.19.21 : RFI_x000a_05.10.21 : 05.06.21 : 03.05.21 : Power Connection Process_x000a_29.04.21 : Konfirmasi Lanjut PLN Connection, Waiting PSB Released_x000a_19.04.21 : SRFIN sent, PLN connection hold (menunggu plan relokasi perangkat XL)_x000a_07.01.21 : SRFI sent_x000a_04.01.21 : prepare erection_x000a_28.12.20 : curring time_x000a_21.12.20 : 14.12.20 : galian ongoing_x000a_10.12.20 : 7.12.20 : 03.12.20 : 30.11.20 : 26.11.20 : plan start CME 1 Dec, menunggu IMB release , estimasi CME start 14 Dec_x000a_12.11.20 : rekom done, paralel proses review design tower kamuflase_x000a_09.11.20 : 05.11.20 : proses review design tower kamuflase_x000a_02.11.20 : 29.10.20 : kand D CAA approved dengan tinggi tower 25m, IW Clear, proses realisasi IW_x000a_26.10.20 : menunggu approval CAA terkait reduce ketinggian tower menjadi 25m_x000a_22.10.20 : 19.10.20 : IW clear di ketinggian 25m, propose penurunan ketinggian ke CAA dari tower 32 ke 25m_x000a_15.10.20 : proses IW ongoing pada kand E dalam radius untuk tower 25m, CAA OK tinggi tower 25m_x000a_13.10.20 : IW radius 25m done, plan sore ini pengajuan validasi tinggi 25m ke RND XL Pak Fikky dan Bu Dina (CAA)_x000a_12.10.20 : 08.10.20 : CAA NOK kand D dgn ketinggian 20m (dekat existing), proses IW di kand D dengan ketinggian tower 25m, paralel hunting alternatif kandidat_x000a_05.10.20 : proses nego ketinggian + submit JR, under review CAA_x000a_01.10.20 : hasil review CAA koordinat OK, namun request ketinggian tower mendekati existing min. 30m_x000a_28.09.20 : 24.09.20 : 21.09.20 : 18.09.20 : proses review RND CAA (Pak Kustriono/Bu Dhina), paralel IW clear, XL meminta 32m tetapi hanya bisa 20m (RT)_x000a_17.09.20 : MOM ; Soswar done tadi malam, IW clear_x000a_17.09.20 : kand C gagal IW, proses review RNP kandidat baru (kand D) propose RT total 20m karena kandidat di dalam cellplan sehingga tidak diijinkan mendirikan tower macro (Perwali Kab Sidoarjo) , sekitar NOM terkendala isu provokasi warga di tower dismantle milik XL _x000a_14.09.20 : 10.09.20 : 07.09.20 : IW ongoing (kurang 2kk), mediasi dengan warga yang menolak, plan IW Clear 9 Sep _x000a_31.08.20 : 27.08.20 : reschedule resoswar forum malam ini._x000a_24.08.20 : 23.08.20 : malam ini akan di lakukan resoswar lagi_x000a_17.08.20 : proses resoswar minggu ini_x000a_13.08.20 : IW ongoing, plan sabtu 15 Jul 20 clear soswar forum_x000a_10.08.20 : IW on going_x000a_06.08.20 : kandidat C TX OK, MW height 28m, diameter 0.6m, IW on going_x000a_03.08.20 : 30.07.20 : kandidat C proses review TNP oleh CAA XL , paralel on going IW_x000a_23.07.20 :20.07.20 : 16.07.20 : kandidat C menunggu review TNP (sudah 1 minggu)_x000a_13.07.20 : 09.07.20 : kandidat C approved by RNP koordinat 112.76121, -7.35448 propose MP 30 m (RF 28.5m OK)_x000a_29.06.20 : Hunting_x000a_23.06.20 : RND XL (Pak Fikky) not OK, kedua kandidat tsb mendekati existing XL lainnya. arahan rehunting ke selatan radius 100m dr NOM Existing XL._x000a_23.06.20 : hasil analisa sitac :_x000a_NOM berada pada existing XL  Issue Penolakan &amp; provokasi dari batas lahan existing yang menjadi Penyebab dismantle existing tersebut. Tower Dismantle 22/6/20 dikarenakan Perbup Kab Sidoarjo No. 34 Tahun 2018, bahwasanya titik nominal dan kandidat berada di zona penataan menara_x000a_Mengacu Perda tersebut jarak antar menara  300m &gt;&gt; Potensi dari hasil penjajakan di area NOM yang possible ada candidate yang bisa kita propose dengan Camuflase dan reduce ke 20 / 18 m MCP dan Rooftop  9/12m &gt;&gt; InSAR 300m dari NOM terdapat 2 Eksisting dengan tenant XL dan Indosat. _x000a_Submit kand A --&gt; Need REDUCE &gt;&gt; Regulasi Jarak Antar Menara, Areal Pemukiman Padat, (Komplek Kepuh Permai , Potensial IW 50% ± 40KK , Cand GF (Bongkar Rumah)_x000a_Submit kand B --&gt; Areal Pemukiman Padat, (Komplek Kepuh Permai , Potensial IW 50% ± 40KK , Cand RT tinggi bangunan 6m + Stacking 4m Propose Pole 9/12m . _x000a__x000a_22.06.20 : STIP 8 survey release_x000a_16.06.20 : ketinggian 17.5m Not OK by RND XL (pak Fikky)_x000a_15.06.20 : berdasarkan hasil assessment/desktop analisis, NOM berada di pemukiman padat, SAR 100m tidak ada space utk proposes GF MCP atau 30m, max tinggi bangunan 2 lantai (RT 7.5m + stacking 4m + pole 6M = 17.5m)_x000a_13.06.20 : SPK release_x000a_"/>
  </r>
  <r>
    <m/>
    <x v="13"/>
    <s v=""/>
    <n v="106.0689"/>
    <n v="-6.0529000000000002"/>
    <n v="40"/>
    <s v="0/90/200"/>
    <m/>
    <x v="1"/>
    <s v="Kp. Jalumprit RT 06 RW 01 desa waringinkurung kecamatan waringinkurung kabupaten serang-banten"/>
    <x v="2"/>
    <s v="JAW-BT-SRG-0037"/>
    <s v="JELUMPIT KIDUL RELOCATION"/>
    <x v="1"/>
    <x v="2"/>
    <x v="3"/>
    <s v="JABODETABEK (OUTER)"/>
    <s v="Banten"/>
    <s v="Serang"/>
    <n v="6614689"/>
    <d v="2020-04-24T00:00:00"/>
    <m/>
    <n v="734"/>
    <x v="0"/>
    <d v="2020-05-24T00:00:00"/>
    <s v="W22-2020"/>
    <s v="May-2020"/>
    <s v="RFI"/>
    <s v=""/>
    <s v=""/>
    <s v="TBD"/>
    <x v="0"/>
    <s v="TBD"/>
    <s v="RFI"/>
    <x v="10"/>
    <s v=""/>
    <s v="MW"/>
    <m/>
    <m/>
    <m/>
    <m/>
    <m/>
    <m/>
    <m/>
    <m/>
    <m/>
    <m/>
    <m/>
    <m/>
    <m/>
    <x v="2"/>
    <s v="21.RFI"/>
    <x v="13"/>
    <s v="04.06.20 : 01.06.20 : 29.05.20 : RFI"/>
  </r>
  <r>
    <m/>
    <x v="13"/>
    <s v=""/>
    <n v="105.7784"/>
    <n v="-1.62832"/>
    <n v="50"/>
    <s v="100/200/310"/>
    <m/>
    <x v="14"/>
    <s v="jalan Lurus RT 01 Lingkungan I  "/>
    <x v="0"/>
    <s v="SUM-BB-SGL-0534"/>
    <s v="BUKIT KETOK BELINYU RELOCATION"/>
    <x v="1"/>
    <x v="0"/>
    <x v="1"/>
    <s v="SUMBAGSEL"/>
    <s v="Kep. Bangka Belitung"/>
    <s v="Kab. Bangka Induk"/>
    <n v="6614692"/>
    <d v="2020-04-24T00:00:00"/>
    <m/>
    <n v="734"/>
    <x v="0"/>
    <d v="2020-05-24T00:00:00"/>
    <s v="W22-2020"/>
    <s v="May-2020"/>
    <m/>
    <s v=""/>
    <s v=""/>
    <s v="TBD"/>
    <x v="0"/>
    <s v="TBD"/>
    <m/>
    <x v="10"/>
    <s v=""/>
    <s v="MW"/>
    <m/>
    <m/>
    <m/>
    <m/>
    <m/>
    <m/>
    <m/>
    <m/>
    <m/>
    <m/>
    <m/>
    <m/>
    <m/>
    <x v="2"/>
    <s v="21.RFI"/>
    <x v="13"/>
    <m/>
  </r>
  <r>
    <s v="SURAJAYA"/>
    <x v="5"/>
    <s v="TI"/>
    <n v="109.37846"/>
    <n v="-6.9922199999999997"/>
    <n v="50"/>
    <s v="90/210/330"/>
    <m/>
    <x v="1"/>
    <s v="Desa Lenggrong RT.04 RW.01 Kec.Bantarbolang, Kab.Pemalang Prov. Jawa Tengah"/>
    <x v="2"/>
    <s v="JAW-JT-PML-0955"/>
    <s v="Surajaya Relocation"/>
    <x v="1"/>
    <x v="2"/>
    <x v="2"/>
    <s v="JATENG"/>
    <s v="Jawa Tengah"/>
    <s v="Kab. Pemalang"/>
    <n v="6614590"/>
    <d v="2020-03-27T00:00:00"/>
    <m/>
    <n v="123"/>
    <x v="5"/>
    <d v="2020-04-26T00:00:00"/>
    <s v="W18-2020"/>
    <s v="Apr-2020"/>
    <d v="2020-05-28T00:00:00"/>
    <s v="W22-2020"/>
    <s v="May-2020"/>
    <d v="2020-07-23T00:00:00"/>
    <x v="65"/>
    <s v="Jul-2020"/>
    <d v="2020-07-29T00:00:00"/>
    <x v="76"/>
    <s v="Jul-2020"/>
    <s v="MW"/>
    <d v="2020-07-08T00:00:00"/>
    <m/>
    <n v="522531764667"/>
    <s v="7,7"/>
    <m/>
    <m/>
    <m/>
    <d v="2020-05-28T00:00:00"/>
    <d v="2020-07-28T00:00:00"/>
    <s v="W31-2020"/>
    <m/>
    <m/>
    <m/>
    <x v="2"/>
    <s v="21.RFI"/>
    <x v="13"/>
    <s v="28.07.20 : RFIN sent _x000a_23.07.20 : nomor register PLN release, plan bayar BP besok 24 jul, plan connect PLM/RFI 29 jul 20_x000a_20.07.20 : 16.07.20 : 13.07.20 : SK PLN release_x000a_09.07.20 : 08.07.20 : email konfirmasi request PLN connection from XL, SK PLN request done, plan connect 23 juli_x000a_02.07.20 : 29.06.20 : PLN Connection menunggu konfirmasi dari XL, plan RFI adalah SK PLN release+14 hari_x000a_28.05.20 : SRFIN sent, wait XL confirmation untuk connect PLN nya "/>
  </r>
  <r>
    <s v="JL TELADAN GARUT"/>
    <x v="5"/>
    <s v="SKP"/>
    <n v="107.90526"/>
    <n v="-7.2139800000000003"/>
    <n v="33"/>
    <s v="100/235/310"/>
    <m/>
    <x v="14"/>
    <s v="Jl. Kenanga, Kel. Pakuwon RT.002 RW.007, Kec. Garut Kota, Kab. Garut Prov. Jawa Barat"/>
    <x v="0"/>
    <s v="JAW-JB-GRT-3975"/>
    <s v="GARUT RELOCATION"/>
    <x v="1"/>
    <x v="0"/>
    <x v="2"/>
    <s v="JABAR"/>
    <s v="Jawa Barat"/>
    <s v="Garut"/>
    <n v="6614537"/>
    <d v="2020-03-13T00:00:00"/>
    <m/>
    <n v="87"/>
    <x v="2"/>
    <d v="2020-04-12T00:00:00"/>
    <s v="W16-2020"/>
    <s v="Apr-2020"/>
    <d v="2020-05-28T00:00:00"/>
    <s v="W22-2020"/>
    <s v="May-2020"/>
    <d v="2020-07-27T00:00:00"/>
    <x v="50"/>
    <s v="Jul-2020"/>
    <d v="2020-07-27T00:00:00"/>
    <x v="76"/>
    <s v="Jul-2020"/>
    <s v="MW"/>
    <d v="2020-04-16T00:00:00"/>
    <m/>
    <s v="532711684787"/>
    <s v="6.6"/>
    <m/>
    <m/>
    <m/>
    <d v="2020-05-10T00:00:00"/>
    <d v="2020-06-08T00:00:00"/>
    <s v="W24-2020"/>
    <m/>
    <m/>
    <m/>
    <x v="2"/>
    <s v="21.RFI"/>
    <x v="13"/>
    <s v="08.06.20 : RFIN sent _x000a_07.06.20 : actual RFI, PLN connect 7 jun 20, plan submit RFIN 8 jun_x000a_14.05.20 : 10.05.20 : SRFIN sent, wait plan MOS &amp; konfirmasi permintaan PLN connection dari XL/tech part_x000a_06.05.20 : email konfirmasi permintaan PLN connection dari XL (Pak Ari F)_x000a_06.05.20 : ME on going_x000a_30.04.20 : pabrikasi material baseframe_x000a_23.04.20 : 16.04.20 : STIP input, CME preparation_x000a_09.04.20 : 02.04.20 : 25.03.20 : under TNP review HTI"/>
  </r>
  <r>
    <m/>
    <x v="13"/>
    <s v=""/>
    <n v="107.60964"/>
    <n v="-6.9634999999999998"/>
    <n v="50"/>
    <s v="90/120/330"/>
    <m/>
    <x v="14"/>
    <s v="Komp. Perumahan Cibiuk Indah Kel.Pesawahan Bandungel.Pesawahan Bandung"/>
    <x v="0"/>
    <s v="JAW-JB-BDG-3982"/>
    <s v="NARADIREJABANDUN RELOCATION"/>
    <x v="1"/>
    <x v="0"/>
    <x v="2"/>
    <s v="JABAR"/>
    <s v="Jawa Barat"/>
    <s v="Bandung"/>
    <n v="6614512"/>
    <d v="2020-02-26T00:00:00"/>
    <m/>
    <n v="792"/>
    <x v="0"/>
    <d v="2020-03-27T00:00:00"/>
    <s v="W13-2020"/>
    <s v="Mar-2020"/>
    <d v="2020-04-22T00:00:00"/>
    <s v="W17-2020"/>
    <s v="Apr-2020"/>
    <d v="2020-04-11T00:00:00"/>
    <x v="79"/>
    <s v="Apr-2020"/>
    <d v="2020-06-21T00:00:00"/>
    <x v="102"/>
    <s v="Jun-2020"/>
    <s v="MW"/>
    <m/>
    <m/>
    <m/>
    <m/>
    <m/>
    <m/>
    <m/>
    <m/>
    <m/>
    <m/>
    <m/>
    <m/>
    <m/>
    <x v="2"/>
    <s v="21.RFI"/>
    <x v="13"/>
    <s v="30.04.20 : RFI done dan OA_x000a_23.04.20 : mob demob"/>
  </r>
  <r>
    <s v="TAMBANG BATU GRANIT RELOCATION"/>
    <x v="5"/>
    <s v="TB"/>
    <n v="103.34054"/>
    <n v="1.1138999999999999"/>
    <n v="50"/>
    <s v="90/120/330"/>
    <m/>
    <x v="14"/>
    <s v="Kawasan Perumahan PT. Karimun Granite Desa Pasir Panjang Kecamatan Meral Barat Kabupaten Karimun Provinsi Kepuluan Riau"/>
    <x v="0"/>
    <s v="SUM-KR-TBK-0587"/>
    <s v="TAMBANG BATU GRANIT RELOCATION"/>
    <x v="0"/>
    <x v="0"/>
    <x v="1"/>
    <s v="SUMBAGTENG"/>
    <s v="Kep. Riau"/>
    <s v="Kab. Karimun"/>
    <n v="6614468"/>
    <d v="2020-02-10T00:00:00"/>
    <m/>
    <n v="272"/>
    <x v="0"/>
    <d v="2020-07-09T00:00:00"/>
    <s v="W28-2020"/>
    <s v="Jul-2020"/>
    <d v="2020-10-30T00:00:00"/>
    <s v="W44-2020"/>
    <s v="Oct-2020"/>
    <d v="2020-07-31T00:00:00"/>
    <x v="50"/>
    <s v="Jul-2020"/>
    <d v="2020-11-09T00:00:00"/>
    <x v="66"/>
    <s v="Nov-2020"/>
    <s v="MW"/>
    <d v="2020-10-26T00:00:00"/>
    <m/>
    <n v="183051486670"/>
    <n v="6.6"/>
    <m/>
    <m/>
    <m/>
    <m/>
    <d v="2020-11-08T00:00:00"/>
    <s v="W46-2020"/>
    <m/>
    <m/>
    <m/>
    <x v="2"/>
    <s v="21.RFI"/>
    <x v="13"/>
    <s v="09.11.20 : RFIN sent_x000a_05.11.20 : proses collect dokumen RFIN_x000a_02.11.20 : ME done, PSB released, proses konek PLN_x000a_29.10.20 : 26.10.20 : 22.10.20 : Erection 6 section, Pondasi bts done, Pagar OG. _x000a_19.10.20 : erection 5 section, pondasi BTS done, need PSB PLN_x000a_15.10.20 : prepare erection, PLN connection menunggu konfirmasi XL karena site relocation_x000a_12.10.20 : 08.10.20 : curingtime, material tower ready, plan start erection 12 oct_x000a_07.10.20 : pouring concrete foundation done_x000a_05.10.20 : rebarring_x000a_01.10.20 : plan start CME 3 oct 20_x000a_28.09.20 : 21.09.20 : 14.09.20 : rekom done, proses perijinan _x000a_07.09.20 : 03.09.20 : rekom on going_x000a_31.08.20 : 27.08.20 : 24.08.20 : rekom L/C, Dependency doc Legal PT Karimun Granite _x000a_17.08.20 :13.08.20 : proses review pengajuan biaya Sitac_x000a_10.08.20 : plan RFC minggu ini_x000a_06.08.20 : 03.08.20 : 30.07.20 : proses perijinan dari managemen pusat PT Karimun Granite _x000a_23.07.20 : kandidat A approved dengan RF 50m, MW height 45m/1.2m, proses pengiriman surat ke PT Karimun Granite konfirmasi persetujuan dari pihak XL _x000a_09.07.20 : proses disposisi dari OSO pusat ke Regional terkait plan survey_x000a_02.07.20 : 29.06.20 : sdh ada jawaban verbal bahwa bisa survey, hari ini dikejar jawaban tertulisnya untuk selanjutnya dilakukan join visit dilapangan untuk penentuan titik yg diizinkan_x000a_22.06.20 : 18.06.20 : 15.06.20 : TBG mengirim ulang surat kepada OSO Group untuk follow up/meminta konfirmasi_x000a_11.06.20 : 08.06.20 : 04.06.20 : 01.06.20 : 28.05.20 : masih menunggu jawaban dari OSO Group_x000a_25.05.20 : BAN on going_x000a_15.05.20 : 30.04.20 : rehunting_x000a_23.04.20 : 16.04.20 : paralel rehunting, Proses Persetujuan dr PT Karimun Granite jakarta_x000a_09.04.20 : 02.04.20 : Proses Persetujuan dr PT Karimun Granite jakarta_x000a_25.03.20 : rehunting_x000a_19.03.20 : 26.02.20 : hasil survey dan hunting, NOM berada di kawasan hutan lindung dan daerah sengketa lahan antara warga dan PT. Karimun Granite_x000a_20.02.20 : hunting, on going survey_x000a_10.02.20 : SPK released"/>
  </r>
  <r>
    <s v="JALAN RAYA PEMUDA"/>
    <x v="25"/>
    <s v="SKP"/>
    <n v="106.81206"/>
    <n v="-6.5442"/>
    <n v="50"/>
    <s v="90/210/330"/>
    <m/>
    <x v="1"/>
    <s v="Jl. Pembangunan Kaum RT 04 RW 11 Kel. Ciparigi Kec. Bogor Utara, Kota Bogor Prov. Jawa Barat"/>
    <x v="2"/>
    <s v="JAW-JB-BGR-0400"/>
    <s v="VILLA BOGOR RELOCATION"/>
    <x v="1"/>
    <x v="1"/>
    <x v="3"/>
    <s v="JABODETABEK (OUTER)"/>
    <s v="Jawa Barat"/>
    <s v="Bogor"/>
    <n v="6614459"/>
    <d v="2020-02-04T00:00:00"/>
    <m/>
    <n v="275"/>
    <x v="0"/>
    <d v="2020-03-05T00:00:00"/>
    <s v="W10-2020"/>
    <s v="Mar-2020"/>
    <s v="CME BY XL"/>
    <s v=""/>
    <s v=""/>
    <s v="TBD"/>
    <x v="0"/>
    <s v="TBD"/>
    <s v="CME BY XL"/>
    <x v="10"/>
    <s v=""/>
    <s v="MW"/>
    <m/>
    <m/>
    <m/>
    <m/>
    <m/>
    <m/>
    <m/>
    <m/>
    <d v="2020-11-05T00:00:00"/>
    <s v="W45-2020"/>
    <m/>
    <m/>
    <m/>
    <x v="2"/>
    <s v="21.RFI"/>
    <x v="13"/>
    <s v="05.11.20 : aktual RFI_x000a_31.08.20 : 27.08.20 : CME BY XL, Soft RFI_x000a_11.03.20 : CME BY XL_x000a_06.02.20 : ERM, under review RND EID"/>
  </r>
  <r>
    <s v="PPA DEPSOS"/>
    <x v="12"/>
    <s v="SKP"/>
    <n v="106.89842"/>
    <n v="-6.3189900000000003"/>
    <n v="36"/>
    <s v="30/100/210/290"/>
    <m/>
    <x v="1"/>
    <s v="Jl. Swadaya II Rt.003/01, Kel. Bambu Apus, Kec. Cipayung"/>
    <x v="2"/>
    <s v="JAW-JK-CKG-0247"/>
    <s v="Jalan Beringin Raya"/>
    <x v="1"/>
    <x v="2"/>
    <x v="3"/>
    <s v="JABODETABEK (INNER)"/>
    <s v="DKI Jakarta"/>
    <s v="JAKARTA TIMUR"/>
    <n v="6614409"/>
    <d v="2020-01-16T00:00:00"/>
    <m/>
    <n v="27"/>
    <x v="4"/>
    <d v="2020-02-15T00:00:00"/>
    <s v="W07-2020"/>
    <s v="Feb-2020"/>
    <s v="RFI"/>
    <s v=""/>
    <s v=""/>
    <d v="2020-02-17T00:00:00"/>
    <x v="86"/>
    <s v="Feb-2020"/>
    <d v="2020-02-17T00:00:00"/>
    <x v="94"/>
    <s v="Feb-2020"/>
    <s v="MW"/>
    <d v="2020-01-27T00:00:00"/>
    <m/>
    <n v="547202154524"/>
    <n v="6.6"/>
    <m/>
    <m/>
    <m/>
    <m/>
    <d v="2020-02-12T00:00:00"/>
    <s v="W07-2020"/>
    <m/>
    <d v="2020-09-05T00:00:00"/>
    <m/>
    <x v="2"/>
    <s v="21.RFI"/>
    <x v="13"/>
    <s v="13.02.20 : 12.02.20 : RFIN sent_x000a_06.02.20 : CME done/Soft RFI, wait PLN connection plan 12 feb_x000a_30.01.20 : OG RBS Foundation"/>
  </r>
  <r>
    <s v="TELAGA KAHURIPAN2"/>
    <x v="12"/>
    <s v="SKP"/>
    <n v="106.7187"/>
    <n v="-6.4801799999999998"/>
    <n v="42"/>
    <s v="70/150/250/330"/>
    <m/>
    <x v="1"/>
    <s v=" Jl. Kampung Kandang, Rt.05/ Rw.02, Kel. Tegal / Kec. Kemang, Bogor-Jawa Barat"/>
    <x v="2"/>
    <s v="JAW-JB-CBI-0083"/>
    <s v="Kahuripan Kemang"/>
    <x v="1"/>
    <x v="2"/>
    <x v="3"/>
    <s v="JABODETABEK (OUTER)"/>
    <s v="Jawa Barat"/>
    <s v="BOGOR"/>
    <n v="6614409"/>
    <d v="2020-01-16T00:00:00"/>
    <m/>
    <n v="29"/>
    <x v="4"/>
    <d v="2020-02-15T00:00:00"/>
    <s v="W07-2020"/>
    <s v="Feb-2020"/>
    <s v="RFI"/>
    <s v=""/>
    <s v=""/>
    <d v="2020-02-18T00:00:00"/>
    <x v="86"/>
    <s v="Feb-2020"/>
    <d v="2020-02-18T00:00:00"/>
    <x v="94"/>
    <s v="Feb-2020"/>
    <s v="MW"/>
    <d v="2020-01-27T00:00:00"/>
    <m/>
    <n v="538414539858"/>
    <n v="6.6"/>
    <m/>
    <m/>
    <m/>
    <m/>
    <d v="2020-02-14T00:00:00"/>
    <s v="W07-2020"/>
    <m/>
    <d v="2020-06-26T00:00:00"/>
    <m/>
    <x v="2"/>
    <s v="21.RFI"/>
    <x v="13"/>
    <s v="14.02.20 : RFIN sent_x000a_13.02.20 : CME done/Soft RFI, wait PLN connection_x000a_06.02.20 : OG ME installation_x000a_30.01.20 : OG RBS Foundation"/>
  </r>
  <r>
    <s v="PETA SEMANGAN TANEGRANG"/>
    <x v="12"/>
    <s v="SKP"/>
    <n v="106.69766"/>
    <n v="-6.1720800000000002"/>
    <n v="25"/>
    <s v="90/180/270"/>
    <m/>
    <x v="1"/>
    <s v="Jl. Gaga Utama (Samping SMP N 187) kp. Gaga Rt. 01/03, Kel. Semanan, Kec. Kalideres Jakarta Barat"/>
    <x v="2"/>
    <s v="JAW-JK-GGP-0526"/>
    <s v="Jalan Haji Aseni"/>
    <x v="1"/>
    <x v="2"/>
    <x v="3"/>
    <s v="JABODETABEK (INNER)"/>
    <s v="DKI Jakarta"/>
    <s v="JAKARTA BARAT"/>
    <n v="6614409"/>
    <d v="2020-01-16T00:00:00"/>
    <m/>
    <n v="33"/>
    <x v="1"/>
    <d v="2020-02-15T00:00:00"/>
    <s v="W07-2020"/>
    <s v="Feb-2020"/>
    <s v="RFI"/>
    <s v=""/>
    <s v=""/>
    <d v="2020-02-24T00:00:00"/>
    <x v="85"/>
    <s v="Feb-2020"/>
    <d v="2020-02-24T00:00:00"/>
    <x v="95"/>
    <s v="Feb-2020"/>
    <s v="MW"/>
    <d v="2020-01-28T00:00:00"/>
    <m/>
    <n v="546303032728"/>
    <n v="6.6"/>
    <m/>
    <m/>
    <m/>
    <m/>
    <d v="2020-02-18T00:00:00"/>
    <s v="W08-2020"/>
    <m/>
    <d v="2020-07-04T00:00:00"/>
    <m/>
    <x v="2"/>
    <s v="21.RFI"/>
    <x v="13"/>
    <s v="18.02.20 : RFIN sent_x000a_13.02.20 : OG Baseframe installation, material on site_x000a_06.02.20 : OG pabrikasi baseframe (RT), plan material baseframe on site 11 Feb_x000a_30.01.20 : OG pabrikasi baseframe (RT)"/>
  </r>
  <r>
    <s v="TUAPUKAN KUPANG TIMUR"/>
    <x v="12"/>
    <s v="TB"/>
    <n v="123.773"/>
    <n v="-10.109"/>
    <n v="40"/>
    <s v="70/150/260"/>
    <m/>
    <x v="1"/>
    <s v="Jl Timor Raya Desa Tuapukan , RT 003 / RW 002 , Dusun 1 "/>
    <x v="4"/>
    <s v="NUS-NT-KPG-0265"/>
    <s v="Tuapukan"/>
    <x v="1"/>
    <x v="2"/>
    <x v="0"/>
    <s v="BALINUSRA"/>
    <s v="Nusa Tenggara Timur"/>
    <s v="Kab. Kupang"/>
    <n v="6614398"/>
    <d v="2020-01-15T00:00:00"/>
    <m/>
    <n v="42"/>
    <x v="1"/>
    <d v="2020-02-14T00:00:00"/>
    <s v="W07-2020"/>
    <s v="Feb-2020"/>
    <s v="RFI"/>
    <s v=""/>
    <s v=""/>
    <d v="2020-02-13T00:00:00"/>
    <x v="84"/>
    <s v="Feb-2020"/>
    <d v="2020-02-25T00:00:00"/>
    <x v="95"/>
    <s v="Feb-2020"/>
    <s v="MW"/>
    <d v="2020-01-27T00:00:00"/>
    <m/>
    <m/>
    <m/>
    <m/>
    <m/>
    <m/>
    <m/>
    <d v="2020-02-26T00:00:00"/>
    <s v="W09-2020"/>
    <m/>
    <m/>
    <m/>
    <x v="2"/>
    <s v="21.RFI"/>
    <x v="13"/>
    <s v="26.02.20 : RFIN sent_x000a_25.02.20 : RFIcatual. collec doc RFIN_x000a_20.02.20 : 17.02.20 : XL approved KWH pra bayar dengan pengisian token awal 1 juta by TBG, plan RFI 25 feb 20_x000a_13.02.20 : eskalasi terkait surat jawaban PLN yang melayani sambungan PRA BAYAR (Token), need approval XL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r>
  <r>
    <s v="NOELBAKI 2"/>
    <x v="12"/>
    <s v="SKP"/>
    <n v="123.7"/>
    <n v="-10.1319"/>
    <n v="40"/>
    <s v="60/130/245"/>
    <m/>
    <x v="1"/>
    <s v="JL. TIMOR RAYA KM 15 RT 003/01, DESA NOELBAKI KEC. KUPANG TENGAH, NUSA TENGGARA TIMUR"/>
    <x v="4"/>
    <s v="NUS-NT-KPG-0257"/>
    <s v="Timor Noelbaki"/>
    <x v="1"/>
    <x v="2"/>
    <x v="0"/>
    <s v="BALINUSRA"/>
    <s v="Nusa Tenggara Timur"/>
    <s v="Kab. Kupang"/>
    <n v="6614393"/>
    <d v="2020-01-15T00:00:00"/>
    <m/>
    <n v="33"/>
    <x v="1"/>
    <d v="2020-02-14T00:00:00"/>
    <s v="W07-2020"/>
    <s v="Feb-2020"/>
    <s v="RFI"/>
    <s v=""/>
    <s v=""/>
    <d v="2020-02-13T00:00:00"/>
    <x v="84"/>
    <s v="Feb-2020"/>
    <d v="2020-02-25T00:00:00"/>
    <x v="95"/>
    <s v="Feb-2020"/>
    <s v="MW"/>
    <d v="2020-01-27T00:00:00"/>
    <m/>
    <m/>
    <m/>
    <m/>
    <m/>
    <m/>
    <m/>
    <d v="2020-02-17T00:00:00"/>
    <s v="W08-2020"/>
    <m/>
    <m/>
    <m/>
    <x v="2"/>
    <s v="21.RFI"/>
    <x v="13"/>
    <s v="17.02.20 : RFIN sent_x000a_13.02.20 : actual RFI, collecting doc RFIN_x000a_06.02.20 : CME done (Soft RFI), PLN connection terkendala isu stock kwh meter pasca bayar, jika pra bayar kwh ready (menunggu surat jawab PLN terkait istu stock KWH meter pasca bayar)_x000a_30.01.19 : OG RBS Foundation, delivery material, isu stock kwh meter pasca bayar, jika pra bayar kwh ready (need approval XL)"/>
  </r>
  <r>
    <s v="GAMONG"/>
    <x v="12"/>
    <s v="TB"/>
    <n v="110.77287"/>
    <n v="-6.7907900000000003"/>
    <n v="50"/>
    <s v="15/150/295"/>
    <m/>
    <x v="1"/>
    <s v="Jl Raya Jetak Blimbing Kidul RT 01 RW 02 Kel.Banget Kec.Kaliwungu Kab.Kudus, Jawa Tengah"/>
    <x v="2"/>
    <s v="JAW-JT-KDS-0872"/>
    <s v="BANGET KALIWUNGU"/>
    <x v="1"/>
    <x v="2"/>
    <x v="2"/>
    <s v="JATENG"/>
    <s v="Jawa Tengah"/>
    <s v="KUDUS"/>
    <n v="6614397"/>
    <d v="2020-01-15T00:00:00"/>
    <m/>
    <n v="71"/>
    <x v="2"/>
    <d v="2020-02-14T00:00:00"/>
    <s v="W07-2020"/>
    <s v="Feb-2020"/>
    <s v="RFI"/>
    <s v=""/>
    <s v=""/>
    <d v="2020-02-14T00:00:00"/>
    <x v="84"/>
    <s v="Feb-2020"/>
    <d v="2020-03-27T00:00:00"/>
    <x v="91"/>
    <s v="Mar-2020"/>
    <s v="FO"/>
    <d v="2020-01-27T00:00:00"/>
    <m/>
    <n v="520013233917"/>
    <n v="7.7"/>
    <m/>
    <m/>
    <m/>
    <m/>
    <d v="2020-03-26T00:00:00"/>
    <s v="W13-2020"/>
    <m/>
    <m/>
    <m/>
    <x v="2"/>
    <s v="21.RFI"/>
    <x v="13"/>
    <s v="26.03.20 : RFIN sent_x000a_25.03.20 : ACTUAL RFI, collecting doc RFIN_x000a_11.03.20 : 03.04.20 : plan RFIN 03.05.20_x000a_26.02.20 : SRFI, plan RFI+ MG 28 Feb_x000a_20.02.20 : 13.02.20 : RBS Foundation done_x000a_06.02.20 : OG RBS Foundation_x000a_30.01.19 : Mobilisasi team, delivery material, plan start CME 1 Feb"/>
  </r>
  <r>
    <s v="JRAKAH BOYOLALI"/>
    <x v="12"/>
    <s v="TB"/>
    <n v="110.41707"/>
    <n v="-7.4981169999999997"/>
    <n v="50"/>
    <s v="25/85/285"/>
    <m/>
    <x v="1"/>
    <s v="Dsn. Bangunrejo RT.03/02 Ds. Jrakah, Kec. Selo, Kab. Boyolali"/>
    <x v="2"/>
    <s v="JAW-JT-BYL-0233"/>
    <s v="JRAKAH BOYOLALI"/>
    <x v="1"/>
    <x v="2"/>
    <x v="2"/>
    <s v="JATENG"/>
    <s v="Jawa Tengah"/>
    <s v="BOYOLALI"/>
    <n v="6614397"/>
    <d v="2020-01-15T00:00:00"/>
    <m/>
    <n v="71"/>
    <x v="2"/>
    <d v="2020-02-14T00:00:00"/>
    <s v="W07-2020"/>
    <s v="Feb-2020"/>
    <s v="RFI"/>
    <s v=""/>
    <s v=""/>
    <d v="2020-02-14T00:00:00"/>
    <x v="84"/>
    <s v="Feb-2020"/>
    <d v="2020-03-27T00:00:00"/>
    <x v="91"/>
    <s v="Mar-2020"/>
    <s v="MW"/>
    <d v="2020-01-28T00:00:00"/>
    <m/>
    <n v="521541317303"/>
    <s v="7,7"/>
    <m/>
    <m/>
    <m/>
    <m/>
    <d v="2020-03-26T00:00:00"/>
    <s v="W13-2020"/>
    <m/>
    <d v="2020-07-17T00:00:00"/>
    <m/>
    <x v="2"/>
    <s v="21.RFI"/>
    <x v="13"/>
    <s v="26.03.20 : RFIN sent_x000a_25.03.20 : ACTUAL RFI, collecting doc RFIN_x000a_11.03.20 : 03.04.20 : plan RFIN 03.05.20_x000a_26.02.20 : SRFI, plan RFI+ MG 28 Feb_x000a_20.02.20 : 13.02.20 : ME &amp; Grounding installataion_x000a_06.02.20 : 30.01.19 : Mobilisasi team, delivery material, plan start CME 1 Feb"/>
  </r>
  <r>
    <s v="MENDEN RANDUBLATUNG"/>
    <x v="12"/>
    <s v="TB"/>
    <n v="111.42236"/>
    <n v="-7.23081"/>
    <n v="40"/>
    <s v="30/100/300"/>
    <m/>
    <x v="1"/>
    <s v="Ds Ngampon RT.01 RW.04 Desa Mendenrejo Kecamatan Kradenan Kabupaten Blora"/>
    <x v="2"/>
    <s v="JAW-JT-BLA-0146"/>
    <s v="Temulus Randublatung"/>
    <x v="1"/>
    <x v="2"/>
    <x v="2"/>
    <s v="JATENG"/>
    <s v="Jawa Tengah"/>
    <s v="BLORA"/>
    <n v="6614397"/>
    <d v="2020-01-15T00:00:00"/>
    <m/>
    <n v="47"/>
    <x v="1"/>
    <d v="2020-02-14T00:00:00"/>
    <s v="W07-2020"/>
    <s v="Feb-2020"/>
    <s v="RFI"/>
    <s v=""/>
    <s v=""/>
    <d v="2020-02-14T00:00:00"/>
    <x v="84"/>
    <s v="Feb-2020"/>
    <d v="2020-02-25T00:00:00"/>
    <x v="95"/>
    <s v="Feb-2020"/>
    <s v="FO"/>
    <d v="2020-01-27T00:00:00"/>
    <m/>
    <n v="520081224655"/>
    <s v="7,7"/>
    <m/>
    <m/>
    <m/>
    <m/>
    <d v="2020-03-02T00:00:00"/>
    <s v="W10-2020"/>
    <m/>
    <m/>
    <m/>
    <x v="2"/>
    <s v="21.RFI"/>
    <x v="13"/>
    <s v="02.03.20 : RFIN sent_x000a_20.02.20 : 13.02.20 : RBS Foundation done_x000a_06.02.20 : OG RBS Foundation, delivery material_x000a_30.01.19 : Mobilisasi team, delivery material, plan start CME 1 Feb"/>
  </r>
  <r>
    <s v="TIMBULHARJO"/>
    <x v="12"/>
    <s v="SMI"/>
    <n v="110.371"/>
    <n v="-7.8630399999999998"/>
    <n v="40"/>
    <s v="95/190/270/350"/>
    <m/>
    <x v="1"/>
    <s v="KLEGEN RT.01/RW.36, KEL. BANGUNHARJO, KEC. SEWON, KAB. BANTUL."/>
    <x v="2"/>
    <s v="JAW-YO-BTL-0124"/>
    <s v="Semar Bangunharjo"/>
    <x v="1"/>
    <x v="2"/>
    <x v="2"/>
    <s v="JATENG"/>
    <s v="DI Yogyakarta"/>
    <s v="BANTUL"/>
    <n v="6614395"/>
    <d v="2020-01-15T00:00:00"/>
    <m/>
    <n v="41"/>
    <x v="1"/>
    <d v="2020-02-14T00:00:00"/>
    <s v="W07-2020"/>
    <s v="Feb-2020"/>
    <s v="RFI"/>
    <s v=""/>
    <s v=""/>
    <d v="2020-02-14T00:00:00"/>
    <x v="84"/>
    <s v="Feb-2020"/>
    <d v="2020-02-21T00:00:00"/>
    <x v="94"/>
    <s v="Feb-2020"/>
    <s v="MW"/>
    <d v="2020-01-27T00:00:00"/>
    <m/>
    <n v="521032412856"/>
    <s v="7,7"/>
    <m/>
    <m/>
    <m/>
    <m/>
    <d v="2020-02-25T00:00:00"/>
    <s v="W09-2020"/>
    <m/>
    <d v="2020-07-23T00:00:00"/>
    <m/>
    <x v="2"/>
    <s v="21.RFI"/>
    <x v="13"/>
    <s v="25.02.20 : RFIN sent_x000a_20.02.20 : plan RFI 21 feb_x000a_13.02.20 : CME done/Soft RFI, _x000a_06.02.20 : 30.01.19 : OG RBS Foundation, delivery material"/>
  </r>
  <r>
    <s v="BALEREJO"/>
    <x v="12"/>
    <s v="SKP"/>
    <n v="110.12820000000001"/>
    <n v="-7.4366700000000003"/>
    <n v="50"/>
    <s v="80/170/350"/>
    <m/>
    <x v="1"/>
    <s v="Dsn Tempel RT001 RW001, Ds Balerejo, Kec Kaliangkrik, Kab Magelang, JAWA TENGAH"/>
    <x v="2"/>
    <s v="JAW-JT-MKD-1150"/>
    <s v="Balerejo Kaliangkrik"/>
    <x v="1"/>
    <x v="2"/>
    <x v="2"/>
    <s v="JATENG"/>
    <s v="Jawa Tengah"/>
    <s v="MAGELANG"/>
    <n v="6614392"/>
    <d v="2020-01-15T00:00:00"/>
    <m/>
    <n v="41"/>
    <x v="1"/>
    <d v="2020-02-14T00:00:00"/>
    <s v="W07-2020"/>
    <s v="Feb-2020"/>
    <s v="RFI"/>
    <s v=""/>
    <s v=""/>
    <d v="2020-02-14T00:00:00"/>
    <x v="84"/>
    <s v="Feb-2020"/>
    <d v="2020-02-20T00:00:00"/>
    <x v="94"/>
    <s v="Feb-2020"/>
    <s v="FO"/>
    <d v="2020-01-27T00:00:00"/>
    <m/>
    <n v="521512290165"/>
    <s v="7,7"/>
    <m/>
    <m/>
    <m/>
    <m/>
    <d v="2020-02-25T00:00:00"/>
    <s v="W09-2020"/>
    <m/>
    <m/>
    <m/>
    <x v="2"/>
    <s v="21.RFI"/>
    <x v="13"/>
    <s v="25.02.20 : RFIN sent_x000a_20.02.20 : CME done/Soft RFI, plan RFI 21 feb_x000a_13.02.20 : ME &amp; Grounding installataion_x000a_06.02.20 : OG RBS Foundation, delivery material_x000a_30.01.19 : Mobilisasi team, delivery material"/>
  </r>
  <r>
    <s v="MARUNGAN"/>
    <x v="12"/>
    <s v="SKP"/>
    <n v="110.07404"/>
    <n v="-7.4537699999999996"/>
    <n v="50"/>
    <s v="125/180/280"/>
    <m/>
    <x v="1"/>
    <s v="Jl.Raya Marungan-Kaliangkrik, Ds. Tenggalar, Kel. Sutopati, Kec. Kajoran, Kab. Magelang, Jawa Tengah_x000a_"/>
    <x v="2"/>
    <s v="JAW-JT-MKD-1158"/>
    <s v="Marungan Kajoran Magelang"/>
    <x v="1"/>
    <x v="2"/>
    <x v="2"/>
    <s v="JATENG"/>
    <s v="Jawa Tengah"/>
    <s v="MAGELANG"/>
    <n v="6614392"/>
    <d v="2020-01-15T00:00:00"/>
    <m/>
    <n v="41"/>
    <x v="1"/>
    <d v="2020-02-14T00:00:00"/>
    <s v="W07-2020"/>
    <s v="Feb-2020"/>
    <s v="RFI"/>
    <s v=""/>
    <s v=""/>
    <d v="2020-02-14T00:00:00"/>
    <x v="84"/>
    <s v="Feb-2020"/>
    <d v="2020-02-20T00:00:00"/>
    <x v="94"/>
    <s v="Feb-2020"/>
    <s v="FO"/>
    <d v="2020-01-27T00:00:00"/>
    <m/>
    <n v="5215111091097"/>
    <n v="7.7"/>
    <m/>
    <m/>
    <m/>
    <m/>
    <d v="2020-02-25T00:00:00"/>
    <s v="W09-2020"/>
    <m/>
    <m/>
    <m/>
    <x v="2"/>
    <s v="21.RFI"/>
    <x v="13"/>
    <s v="25.02.20 : RFIN sent (MG)_x000a_20.02.20 : CME done/Soft RFI, plan RFI 21 feb_x000a_13.02.20 : RBS Foundation done_x000a_06.02.20 : OG RBS Foundation, delivery material_x000a_30.01.19 : Mobilisasi team, delivery material"/>
  </r>
  <r>
    <s v="SURATMO TBG"/>
    <x v="12"/>
    <s v="TB"/>
    <n v="110.37931"/>
    <n v="-6.9963600000000001"/>
    <n v="30"/>
    <s v="110/240/325"/>
    <m/>
    <x v="1"/>
    <s v="Jl. Muradi No.78, RT.07 RW.07, Kel. Kembang Arum, Kec.Semarang Barat, Kota Semarang"/>
    <x v="2"/>
    <s v="JAW-JT-SMG-0552"/>
    <s v="WOLOGITO TENGAH"/>
    <x v="1"/>
    <x v="2"/>
    <x v="2"/>
    <s v="JATENG"/>
    <s v="Jawa Tengah"/>
    <s v="KOTA SEMARANG"/>
    <n v="6614397"/>
    <d v="2020-01-15T00:00:00"/>
    <m/>
    <n v="41"/>
    <x v="1"/>
    <d v="2020-02-14T00:00:00"/>
    <s v="W07-2020"/>
    <s v="Feb-2020"/>
    <s v="RFI"/>
    <s v=""/>
    <s v=""/>
    <d v="2020-02-14T00:00:00"/>
    <x v="84"/>
    <s v="Feb-2020"/>
    <d v="2020-02-20T00:00:00"/>
    <x v="94"/>
    <s v="Feb-2020"/>
    <s v="MW"/>
    <d v="2020-01-27T00:00:00"/>
    <m/>
    <n v="523024822053"/>
    <s v="7,7"/>
    <m/>
    <m/>
    <m/>
    <m/>
    <d v="2020-02-25T00:00:00"/>
    <s v="W09-2020"/>
    <m/>
    <d v="2020-08-28T00:00:00"/>
    <m/>
    <x v="2"/>
    <s v="21.RFI"/>
    <x v="13"/>
    <s v="25.02.20 : RFIN sent_x000a_20.02.20 : CME done/Soft RFI, plan RFI 24 feb_x000a_13.02.20 : 06.02.20 : OG RBS Foundation, delivery material_x000a_30.01.19 : Mobilisasi team, delivery material"/>
  </r>
  <r>
    <s v="KDSARI TIMUR (WONOKERTO)"/>
    <x v="12"/>
    <s v="SKP"/>
    <n v="110.24014"/>
    <n v="-7.4528800000000004"/>
    <n v="50"/>
    <s v="50/160/235/335"/>
    <m/>
    <x v="1"/>
    <s v="JL. Geger I Kel. Girirejo, Kec Tegalrejo, Kab Magelang"/>
    <x v="2"/>
    <s v="JAW-JT-MKD-1159"/>
    <s v="Girirejo Magelang"/>
    <x v="1"/>
    <x v="2"/>
    <x v="2"/>
    <s v="JATENG"/>
    <s v="Jawa Tengah"/>
    <s v="MAGELANG"/>
    <n v="6614392"/>
    <d v="2020-01-15T00:00:00"/>
    <m/>
    <n v="33"/>
    <x v="1"/>
    <d v="2020-02-14T00:00:00"/>
    <s v="W07-2020"/>
    <s v="Feb-2020"/>
    <s v="RFI"/>
    <s v=""/>
    <s v=""/>
    <d v="2020-02-14T00:00:00"/>
    <x v="84"/>
    <s v="Feb-2020"/>
    <d v="2020-02-18T00:00:00"/>
    <x v="94"/>
    <s v="Feb-2020"/>
    <s v="MW"/>
    <d v="2020-01-27T00:00:00"/>
    <m/>
    <n v="521570915045"/>
    <s v="7,7"/>
    <m/>
    <m/>
    <m/>
    <m/>
    <d v="2020-02-17T00:00:00"/>
    <s v="W08-2020"/>
    <m/>
    <d v="2020-09-09T00:00:00"/>
    <m/>
    <x v="2"/>
    <s v="21.RFI"/>
    <x v="13"/>
    <s v="17.02.20 : RFI done, RFIN sent_x000a_13.02.20 : ME &amp; Grounding installataion_x000a_06.02.20 : OG RBS Foundation, delivery material_x000a_30.01.19 : Mobilisasi team, delivery material"/>
  </r>
  <r>
    <s v="GEBANG"/>
    <x v="12"/>
    <s v="SMI"/>
    <n v="110.01321"/>
    <n v="-7.615221"/>
    <n v="50"/>
    <s v="10/150/230"/>
    <m/>
    <x v="1"/>
    <s v="Ds. Redin RT.01/01 Kec. Gebang Kab.Purworejo"/>
    <x v="2"/>
    <s v="JAW-JT-PWR-1657"/>
    <s v="Redin Raya Purworejo"/>
    <x v="1"/>
    <x v="2"/>
    <x v="2"/>
    <s v="JATENG"/>
    <s v="Jawa Tengah"/>
    <s v="PURWOREJO"/>
    <n v="6614395"/>
    <d v="2020-01-15T00:00:00"/>
    <m/>
    <n v="30"/>
    <x v="4"/>
    <d v="2020-02-14T00:00:00"/>
    <s v="W07-2020"/>
    <s v="Feb-2020"/>
    <s v="RFI"/>
    <s v=""/>
    <s v=""/>
    <d v="2020-02-14T00:00:00"/>
    <x v="84"/>
    <s v="Feb-2020"/>
    <d v="2020-02-14T00:00:00"/>
    <x v="93"/>
    <s v="Feb-2020"/>
    <s v="MW"/>
    <d v="2020-01-27T00:00:00"/>
    <m/>
    <n v="521521300613"/>
    <s v="7,7"/>
    <m/>
    <m/>
    <m/>
    <m/>
    <d v="2020-02-14T00:00:00"/>
    <s v="W07-2020"/>
    <m/>
    <d v="2020-07-24T00:00:00"/>
    <m/>
    <x v="2"/>
    <s v="21.RFI"/>
    <x v="13"/>
    <s v="14.02.20 : RFIN sent_x000a_13.02.20 : actual RFI, collecting doc RFIN_x000a_06.02.20 : 30.01.19 : OG RBS Foundation, delivery material"/>
  </r>
  <r>
    <s v="BLUE NGLAJI KEMUSU"/>
    <x v="12"/>
    <s v="TB"/>
    <n v="110.7596234"/>
    <n v="-7.2785720500000002"/>
    <n v="40"/>
    <s v="60/115/200"/>
    <m/>
    <x v="1"/>
    <s v="Rejosari RT.01 RW.03 Kel. Kedungmulyo Kec. Kemusu Kab. Boyolali"/>
    <x v="2"/>
    <s v="JAW-JT-BYL-0232"/>
    <s v="NGLAJI KEMUSU"/>
    <x v="1"/>
    <x v="2"/>
    <x v="2"/>
    <s v="JATENG"/>
    <s v="Jawa Tengah"/>
    <s v="BOYOLALI"/>
    <n v="6614397"/>
    <d v="2020-01-15T00:00:00"/>
    <m/>
    <n v="32"/>
    <x v="1"/>
    <d v="2020-02-14T00:00:00"/>
    <s v="W07-2020"/>
    <s v="Feb-2020"/>
    <s v="RFI"/>
    <s v=""/>
    <s v=""/>
    <d v="2020-02-15T00:00:00"/>
    <x v="84"/>
    <s v="Feb-2020"/>
    <d v="2020-02-15T00:00:00"/>
    <x v="93"/>
    <s v="Feb-2020"/>
    <s v="MW"/>
    <d v="2020-01-27T00:00:00"/>
    <m/>
    <n v="520592156890"/>
    <s v="7,7"/>
    <m/>
    <m/>
    <m/>
    <m/>
    <d v="2020-02-16T00:00:00"/>
    <s v="W08-2020"/>
    <m/>
    <m/>
    <m/>
    <x v="2"/>
    <s v="21.RFI"/>
    <x v="13"/>
    <s v="16.02.20 : RFIN sent_x000a_13.02.20 : CME done/Soft RFI_x000a_06.02.20 : RBS Foundation done_x000a_30.01.19 : OG RBS Foundation, material ME Grounding tray dan mounting on site"/>
  </r>
  <r>
    <s v="DALUNGRAYACIPETIR"/>
    <x v="12"/>
    <s v="SKP"/>
    <n v="106.17494000000001"/>
    <n v="-6.1436599999999997"/>
    <n v="40"/>
    <s v="0/90/210"/>
    <m/>
    <x v="1"/>
    <s v="Jl. Raya Petir KM 4 RT 02/RW 04 Kel. Cipocok Kec. Cipocok Jaya, Kota Serang"/>
    <x v="2"/>
    <s v="JAW-BT-SRG-0020"/>
    <s v="DALUNG RAYA CIPETIR"/>
    <x v="1"/>
    <x v="2"/>
    <x v="3"/>
    <s v="JABODETABEK (OUTER)"/>
    <s v="Banten"/>
    <s v="KOTA SERANG"/>
    <n v="6614392"/>
    <d v="2020-01-15T00:00:00"/>
    <m/>
    <n v="30"/>
    <x v="4"/>
    <d v="2020-02-14T00:00:00"/>
    <s v="W07-2020"/>
    <s v="Feb-2020"/>
    <s v="RFI"/>
    <s v=""/>
    <s v=""/>
    <d v="2020-02-17T00:00:00"/>
    <x v="86"/>
    <s v="Feb-2020"/>
    <d v="2020-02-17T00:00:00"/>
    <x v="94"/>
    <s v="Feb-2020"/>
    <s v="FO"/>
    <d v="2020-12-08T00:00:00"/>
    <m/>
    <n v="561100613208"/>
    <n v="6.6"/>
    <m/>
    <m/>
    <m/>
    <m/>
    <d v="2020-02-14T00:00:00"/>
    <s v="W07-2020"/>
    <m/>
    <m/>
    <m/>
    <x v="2"/>
    <s v="21.RFI"/>
    <x v="13"/>
    <s v="14.02.20 : RFIN sent_x000a_13.02.20 : 06.02.20 : CME done/Soft RFI, wait PLN connection_x000a_30.01.20 : OG RBS foundation"/>
  </r>
  <r>
    <s v="CITRA2 UTAMAI4THW_HBTS"/>
    <x v="12"/>
    <s v="SKP"/>
    <n v="106.70219400000001"/>
    <n v="-6.1351959999999996"/>
    <n v="36"/>
    <s v="15/140/230/295"/>
    <m/>
    <x v="1"/>
    <s v="JL Peta Utara Kampung Maja RT.004 RW.002 Kel. Pegadungan Kec.Kalideres Jakarta Barat"/>
    <x v="2"/>
    <s v="JAW-JK-GGP-0523"/>
    <s v="Pegadungan Kali Deres"/>
    <x v="1"/>
    <x v="2"/>
    <x v="3"/>
    <s v="JABODETABEK (INNER)"/>
    <s v="DKI Jakarta"/>
    <s v="JAKARTA BARAT"/>
    <n v="6614392"/>
    <d v="2020-01-15T00:00:00"/>
    <m/>
    <n v="30"/>
    <x v="4"/>
    <d v="2020-02-14T00:00:00"/>
    <s v="W07-2020"/>
    <s v="Feb-2020"/>
    <s v="RFI"/>
    <s v=""/>
    <s v=""/>
    <d v="2020-02-17T00:00:00"/>
    <x v="86"/>
    <s v="Feb-2020"/>
    <d v="2020-02-17T00:00:00"/>
    <x v="94"/>
    <s v="Feb-2020"/>
    <s v="MW"/>
    <d v="2020-01-27T00:00:00"/>
    <m/>
    <n v="546303033292"/>
    <n v="6.6"/>
    <m/>
    <m/>
    <m/>
    <m/>
    <d v="2020-02-14T00:00:00"/>
    <s v="W07-2020"/>
    <m/>
    <d v="2020-09-07T00:00:00"/>
    <m/>
    <x v="2"/>
    <s v="21.RFI"/>
    <x v="13"/>
    <s v="14.02.20 : RFIN sent_x000a_13.02.20 : 06.02.20 : CME done/Soft RFI, wait PLN connection_x000a_30.01.20 : OG RBS foundation"/>
  </r>
  <r>
    <s v="PURIANGGREKSERANG"/>
    <x v="12"/>
    <s v="TB"/>
    <n v="106.20934"/>
    <n v="-6.1101700000000001"/>
    <n v="50"/>
    <s v="120/190/300"/>
    <m/>
    <x v="1"/>
    <s v="Kp.Kewunen RW02 Kel.Teritih Kec. Walantaka"/>
    <x v="2"/>
    <s v="JAW-BT-SRG-0023"/>
    <s v="PURI ANGGREK SERANG"/>
    <x v="1"/>
    <x v="2"/>
    <x v="3"/>
    <s v="JABODETABEK (OUTER)"/>
    <s v="Banten"/>
    <s v="KOTA SERANG"/>
    <n v="6614397"/>
    <d v="2020-01-15T00:00:00"/>
    <m/>
    <n v="30"/>
    <x v="4"/>
    <d v="2020-02-14T00:00:00"/>
    <s v="W07-2020"/>
    <s v="Feb-2020"/>
    <s v="RFI"/>
    <s v=""/>
    <s v=""/>
    <d v="2020-02-17T00:00:00"/>
    <x v="86"/>
    <s v="Feb-2020"/>
    <d v="2020-02-17T00:00:00"/>
    <x v="94"/>
    <s v="Feb-2020"/>
    <s v="MW"/>
    <d v="2020-01-27T00:00:00"/>
    <m/>
    <n v="561100613224"/>
    <n v="6.6"/>
    <m/>
    <m/>
    <m/>
    <m/>
    <d v="2020-02-14T00:00:00"/>
    <s v="W07-2020"/>
    <m/>
    <d v="2020-05-26T00:00:00"/>
    <m/>
    <x v="2"/>
    <s v="21.RFI"/>
    <x v="13"/>
    <s v="14.02.20 : RFIN sent_x000a_13.02.20 : 06.02.20 : CME done/Soft RFI, wait PLN connection_x000a_30.01.20 : OG RBS foundation"/>
  </r>
  <r>
    <s v="SUMBERHARJO"/>
    <x v="12"/>
    <s v="SMI"/>
    <n v="110.4833"/>
    <n v="-7.8110299999999997"/>
    <n v="40"/>
    <s v="130/245/350"/>
    <m/>
    <x v="1"/>
    <s v="Dsn. Jlatren, Ds. Jogoroto, Kec.Berbah, Kab. Sleman, Daerah Istimewa Yogyakarta"/>
    <x v="2"/>
    <s v="JAW-YO-SMN-0032"/>
    <s v="JLATREN JOGOTIRTO"/>
    <x v="1"/>
    <x v="2"/>
    <x v="2"/>
    <s v="JATENG"/>
    <s v="DI Yogyakarta"/>
    <s v="SLEMAN"/>
    <n v="6614395"/>
    <d v="2020-01-15T00:00:00"/>
    <m/>
    <n v="71"/>
    <x v="2"/>
    <d v="2020-02-14T00:00:00"/>
    <s v="W07-2020"/>
    <s v="Feb-2020"/>
    <s v="RFI"/>
    <s v=""/>
    <s v=""/>
    <d v="2020-02-18T00:00:00"/>
    <x v="86"/>
    <s v="Feb-2020"/>
    <d v="2020-03-27T00:00:00"/>
    <x v="91"/>
    <s v="Mar-2020"/>
    <s v="MW"/>
    <d v="2020-01-27T00:00:00"/>
    <m/>
    <n v="521012878127"/>
    <s v="5,5"/>
    <m/>
    <m/>
    <m/>
    <m/>
    <d v="2020-03-26T00:00:00"/>
    <s v="W13-2020"/>
    <m/>
    <d v="2020-09-07T00:00:00"/>
    <m/>
    <x v="2"/>
    <s v="21.RFI"/>
    <x v="13"/>
    <s v="26.03.20 : RFIN sent_x000a_25.03.20 : ACTUAL RFI, daya PLN 5.5 kVA sesuai approval XL_x000a_11.03.20 : OVB_x000a_20.02.20 : plan RFI 21 Feb_x000a_13.02.20 : CME done/Soft RFI_x000a_06.02.20 : OG RBS Foundation_x000a_30.01.19 : Mobilisasi team, delivery material, plan start CME 1 Feb"/>
  </r>
  <r>
    <s v="BLUE KARANG BOGOREJO"/>
    <x v="12"/>
    <s v="TB"/>
    <n v="111.4966"/>
    <n v="-6.9479300000000004"/>
    <n v="50"/>
    <s v="70/250/345"/>
    <m/>
    <x v="1"/>
    <s v="Prantaan, RT.005 RW.001 Desa Prantaan, Kecamatan Bogorejo, Kabupaten Blora"/>
    <x v="2"/>
    <s v="JAW-JT-BLA-0145"/>
    <s v="Prantaan Bogorejo"/>
    <x v="1"/>
    <x v="2"/>
    <x v="2"/>
    <s v="JATENG"/>
    <s v="Jawa Tengah"/>
    <s v="BLORA"/>
    <n v="6614397"/>
    <d v="2020-01-15T00:00:00"/>
    <m/>
    <n v="64"/>
    <x v="2"/>
    <d v="2020-02-14T00:00:00"/>
    <s v="W07-2020"/>
    <s v="Feb-2020"/>
    <s v="RFI"/>
    <s v=""/>
    <s v=""/>
    <d v="2020-02-18T00:00:00"/>
    <x v="86"/>
    <s v="Feb-2020"/>
    <d v="2020-03-15T00:00:00"/>
    <x v="89"/>
    <s v="Mar-2020"/>
    <s v="FO"/>
    <d v="2020-01-29T00:00:00"/>
    <m/>
    <n v="520071553061"/>
    <s v="7,7"/>
    <m/>
    <m/>
    <m/>
    <m/>
    <d v="2020-03-19T00:00:00"/>
    <s v="W12-2020"/>
    <m/>
    <m/>
    <m/>
    <x v="2"/>
    <s v="21.RFI"/>
    <x v="13"/>
    <s v="15.06.20 : SPK FO/MMP release_x000a_19.03.20 : RFIN sent_x000a_11.03.20 : 03.04.20 : plan RFIN 03.05.20_x000a_26.02.20 : SRFI, plan RFI+ MG 28 Feb_x000a_20.02.20 :  : RBS Foundation done_x000a_13.02.20 : OG RBS Foundation_x000a_06.02.20 : 30.01.19 : Mobilisasi team, delivery material"/>
  </r>
  <r>
    <s v="BALONG"/>
    <x v="12"/>
    <s v="TB"/>
    <n v="110.44179"/>
    <n v="-8.0334199999999996"/>
    <n v="50"/>
    <s v="40/125/230"/>
    <m/>
    <x v="1"/>
    <s v="Jl.Wonosari - Panggang Km.3 RT 02/ RW 05 Girimulyo, Kec.Panggang - Kab.Gunung Kidul Prop.Daerah Istimewa Yogyakarta"/>
    <x v="2"/>
    <s v="JAW-YO-WNO-0010"/>
    <s v="Balong Panggang"/>
    <x v="1"/>
    <x v="2"/>
    <x v="2"/>
    <s v="JATENG"/>
    <s v="DI Yogyakarta"/>
    <s v="GUNUNGKIDUL"/>
    <n v="6614397"/>
    <d v="2020-01-15T00:00:00"/>
    <m/>
    <n v="41"/>
    <x v="1"/>
    <d v="2020-02-14T00:00:00"/>
    <s v="W07-2020"/>
    <s v="Feb-2020"/>
    <s v="RFI"/>
    <s v=""/>
    <s v=""/>
    <d v="2020-02-18T00:00:00"/>
    <x v="86"/>
    <s v="Feb-2020"/>
    <d v="2020-02-21T00:00:00"/>
    <x v="94"/>
    <s v="Feb-2020"/>
    <s v="MW"/>
    <d v="2020-01-27T00:00:00"/>
    <m/>
    <n v="521052206026"/>
    <s v="7,7"/>
    <m/>
    <m/>
    <m/>
    <m/>
    <d v="2020-02-25T00:00:00"/>
    <s v="W09-2020"/>
    <m/>
    <d v="2020-07-23T00:00:00"/>
    <m/>
    <x v="2"/>
    <s v="21.RFI"/>
    <x v="13"/>
    <s v="25.02.20 : RFIN sent_x000a_20.02.20 : CME done/Soft RFI, plan RFI 21 Feb_x000a_13.02.20 : RBS Foundation done_x000a_06.02.20 : OG RBS Foundation_x000a_30.01.19 : Mobilisasi team, delivery material, plan start CME 1 Feb"/>
  </r>
  <r>
    <s v="KANIGORO"/>
    <x v="12"/>
    <s v="TB"/>
    <n v="110.52279"/>
    <n v="-8.0907599999999995"/>
    <n v="50"/>
    <s v="85/225/320"/>
    <m/>
    <x v="1"/>
    <s v="Dusun Mendak RT 6/RW 3 Desa Kanigoro Kec.Saptosari Kab.Gunung Kidul Prop Daerah Ostimewa"/>
    <x v="2"/>
    <s v="JAW-YO-WNO-0011"/>
    <s v="Kanigoro Saptosari"/>
    <x v="1"/>
    <x v="2"/>
    <x v="2"/>
    <s v="JATENG"/>
    <s v="DI Yogyakarta"/>
    <s v="GUNUNGKIDUL"/>
    <n v="6614397"/>
    <d v="2020-01-15T00:00:00"/>
    <m/>
    <n v="41"/>
    <x v="1"/>
    <d v="2020-02-14T00:00:00"/>
    <s v="W07-2020"/>
    <s v="Feb-2020"/>
    <s v="RFI"/>
    <s v=""/>
    <s v=""/>
    <d v="2020-02-18T00:00:00"/>
    <x v="86"/>
    <s v="Feb-2020"/>
    <d v="2020-02-21T00:00:00"/>
    <x v="94"/>
    <s v="Feb-2020"/>
    <s v="MW"/>
    <d v="2020-01-27T00:00:00"/>
    <m/>
    <n v="521052206018"/>
    <s v="7,7"/>
    <m/>
    <m/>
    <m/>
    <m/>
    <d v="2020-02-25T00:00:00"/>
    <s v="W09-2020"/>
    <m/>
    <d v="2020-08-27T00:00:00"/>
    <m/>
    <x v="2"/>
    <s v="21.RFI"/>
    <x v="13"/>
    <s v="25.02.20 : RFIN sent_x000a_20.02.20 : CME done/Soft RFI, plan RFI 21 Feb_x000a_13.02.20 : RBS Foundation done_x000a_06.02.20 : OG RBS Foundation_x000a_30.01.19 : Mobilisasi team, delivery material, plan start CME 1 Feb"/>
  </r>
  <r>
    <s v="GRUGU"/>
    <x v="12"/>
    <s v="SKP"/>
    <n v="108.91168"/>
    <n v="-7.6552199999999999"/>
    <n v="50"/>
    <s v="40/170/330"/>
    <m/>
    <x v="1"/>
    <s v="Desa Grugu Karangsalam RT/RW 03/03, Kec.Kawunganten, Kabupaten Cilacap, Jawa Tengah"/>
    <x v="2"/>
    <s v="JAW-JT-CLP-0538"/>
    <s v="Bayaragas Grugu"/>
    <x v="1"/>
    <x v="2"/>
    <x v="2"/>
    <s v="JATENG"/>
    <s v="Jawa Tengah"/>
    <s v="CILACAP"/>
    <n v="6614392"/>
    <d v="2020-01-15T00:00:00"/>
    <m/>
    <n v="40"/>
    <x v="1"/>
    <d v="2020-02-14T00:00:00"/>
    <s v="W07-2020"/>
    <s v="Feb-2020"/>
    <s v="RFI"/>
    <s v=""/>
    <s v=""/>
    <d v="2020-02-18T00:00:00"/>
    <x v="86"/>
    <s v="Feb-2020"/>
    <d v="2020-02-21T00:00:00"/>
    <x v="94"/>
    <s v="Feb-2020"/>
    <s v="MW"/>
    <d v="2020-01-27T00:00:00"/>
    <m/>
    <n v="525061472821"/>
    <s v="7,7"/>
    <m/>
    <m/>
    <m/>
    <m/>
    <d v="2020-02-24T00:00:00"/>
    <s v="W09-2020"/>
    <m/>
    <d v="2020-07-24T00:00:00"/>
    <m/>
    <x v="2"/>
    <s v="21.RFI"/>
    <x v="13"/>
    <s v="20.02.20 : RFIN sent_x000a_20.02.20 : actual RFI, collecting doc RFIN_x000a_13.02.20 : CME done/Soft RFI_x000a_06.02.20 : RBS Foundation done_x000a_30.01.19 : OG RBS Foundation, material ME Grounding tray dan mounting on site"/>
  </r>
  <r>
    <s v="KALIKAJAR BANYUMAS"/>
    <x v="12"/>
    <s v="SKP"/>
    <n v="109.42142"/>
    <n v="-7.3600539999999999"/>
    <n v="50"/>
    <s v="85/185/270"/>
    <m/>
    <x v="1"/>
    <s v="Jl. Ds. Sidanegara RT 01 RW 03, Ds. Sidanegara, Kec. Kaligondang, Kab. Purbalingga"/>
    <x v="2"/>
    <s v="JAW-JT-PBG-1250"/>
    <s v="KALIKAJAR BANYUMAS"/>
    <x v="1"/>
    <x v="2"/>
    <x v="2"/>
    <s v="JATENG"/>
    <s v="Jawa Tengah"/>
    <s v="PURBALINGGA"/>
    <n v="6614392"/>
    <d v="2020-01-15T00:00:00"/>
    <m/>
    <n v="40"/>
    <x v="1"/>
    <d v="2020-02-14T00:00:00"/>
    <s v="W07-2020"/>
    <s v="Feb-2020"/>
    <s v="RFI"/>
    <s v=""/>
    <s v=""/>
    <d v="2020-02-18T00:00:00"/>
    <x v="86"/>
    <s v="Feb-2020"/>
    <d v="2020-02-21T00:00:00"/>
    <x v="94"/>
    <s v="Feb-2020"/>
    <s v="FO"/>
    <d v="2020-01-27T00:00:00"/>
    <m/>
    <n v="522032553260"/>
    <s v="7,7"/>
    <m/>
    <m/>
    <m/>
    <m/>
    <d v="2020-02-24T00:00:00"/>
    <s v="W09-2020"/>
    <m/>
    <m/>
    <m/>
    <x v="2"/>
    <s v="21.RFI"/>
    <x v="13"/>
    <s v="20.02.20 : RFIN sent_x000a_20.02.20 : 13.02.20 : actual RFI, collecting doc RFIN_x000a_06.02.20 : RBS Foundation done_x000a_30.01.19 : OG RBS Foundation, material ME Grounding tray dan mounting on site"/>
  </r>
  <r>
    <s v="PEKUNCEN"/>
    <x v="12"/>
    <s v="SMI"/>
    <n v="109.06356"/>
    <n v="-7.3481399999999999"/>
    <n v="50"/>
    <s v="45/125/260"/>
    <m/>
    <x v="1"/>
    <s v="KAMPUNG SINDANG, DS KARANGKEMIRI, KEC. PEKUNCEN, KAB. BANYUMAS"/>
    <x v="2"/>
    <s v="JAW-JT-PWT-0543"/>
    <s v="Karangkemiri Pekuncen"/>
    <x v="1"/>
    <x v="2"/>
    <x v="2"/>
    <s v="JATENG"/>
    <s v="Jawa Tengah"/>
    <s v="BANYUMAS"/>
    <n v="6614395"/>
    <d v="2020-01-15T00:00:00"/>
    <m/>
    <n v="40"/>
    <x v="1"/>
    <d v="2020-02-14T00:00:00"/>
    <s v="W07-2020"/>
    <s v="Feb-2020"/>
    <s v="RFI"/>
    <s v=""/>
    <s v=""/>
    <d v="2020-02-18T00:00:00"/>
    <x v="86"/>
    <s v="Feb-2020"/>
    <d v="2020-02-21T00:00:00"/>
    <x v="94"/>
    <s v="Feb-2020"/>
    <s v="MW"/>
    <d v="2020-01-27T00:00:00"/>
    <m/>
    <n v="522060957324"/>
    <s v="7,7"/>
    <m/>
    <m/>
    <m/>
    <m/>
    <d v="2020-02-24T00:00:00"/>
    <s v="W09-2020"/>
    <m/>
    <d v="2020-06-08T00:00:00"/>
    <m/>
    <x v="2"/>
    <s v="21.RFI"/>
    <x v="13"/>
    <s v="20.02.20 : RFIN sent_x000a_20.02.20 : 13.02.20 : actual RFI, collecting doc RFIN_x000a_06.02.20 : RBS Foundation done_x000a_30.01.19 : OG RBS Foundation, material ME Grounding tray dan mounting on site"/>
  </r>
  <r>
    <s v="WANADRI"/>
    <x v="12"/>
    <s v="SKP"/>
    <n v="109.605547"/>
    <n v="-7.4574340000000001"/>
    <n v="50"/>
    <s v="70/180/270/320"/>
    <m/>
    <x v="1"/>
    <s v="Desa Wiramastra RT 04 RW 06, kec. Bawang, Kabupaten Banjarnegara, Jawa Tengah"/>
    <x v="2"/>
    <s v="JAW-JT-BNR-0257"/>
    <s v="Wiramastra Bawang"/>
    <x v="1"/>
    <x v="2"/>
    <x v="2"/>
    <s v="JATENG"/>
    <s v="Jawa Tengah"/>
    <s v="BANJARNEGARA"/>
    <n v="6614392"/>
    <d v="2020-01-15T00:00:00"/>
    <m/>
    <n v="40"/>
    <x v="1"/>
    <d v="2020-02-14T00:00:00"/>
    <s v="W07-2020"/>
    <s v="Feb-2020"/>
    <s v="RFI"/>
    <s v=""/>
    <s v=""/>
    <d v="2020-02-18T00:00:00"/>
    <x v="86"/>
    <s v="Feb-2020"/>
    <d v="2020-02-21T00:00:00"/>
    <x v="94"/>
    <s v="Feb-2020"/>
    <s v="FO"/>
    <d v="2020-01-27T00:00:00"/>
    <m/>
    <n v="522042745265"/>
    <s v="7,7"/>
    <m/>
    <m/>
    <m/>
    <m/>
    <d v="2020-02-24T00:00:00"/>
    <s v="W09-2020"/>
    <m/>
    <m/>
    <m/>
    <x v="2"/>
    <s v="21.RFI"/>
    <x v="13"/>
    <s v="20.02.20 : RFIN sent_x000a_20.02.20 : 13.02.20 : actual RFI, collecting doc RFIN_x000a_06.02.20 : RBS Foundation done_x000a_30.01.19 : OG RBS Foundation, material ME Grounding tray dan mounting on site"/>
  </r>
  <r>
    <s v="BNTNG_ALAM_KRWNG"/>
    <x v="12"/>
    <s v="TB"/>
    <n v="107.321522"/>
    <n v="-6.3341399999999997"/>
    <n v="30"/>
    <s v="0/90/160/250"/>
    <m/>
    <x v="1"/>
    <s v="Dsn. Bintang Alam RT 06 / 012 Desa Teluk Jambe Kec. Teluk Jambe Timur Kab. Karawang"/>
    <x v="2"/>
    <s v="JAW-JB-KWG-1046"/>
    <s v="Telukjambe Telukjambe Timur"/>
    <x v="1"/>
    <x v="2"/>
    <x v="3"/>
    <s v="JABODETABEK (OUTER)"/>
    <s v="Jawa Barat"/>
    <s v="KARAWANG"/>
    <n v="6614397"/>
    <d v="2020-01-15T00:00:00"/>
    <m/>
    <n v="37"/>
    <x v="1"/>
    <d v="2020-02-14T00:00:00"/>
    <s v="W07-2020"/>
    <s v="Feb-2020"/>
    <s v="RFI"/>
    <s v=""/>
    <s v=""/>
    <d v="2020-02-18T00:00:00"/>
    <x v="86"/>
    <s v="Feb-2020"/>
    <d v="2020-02-21T00:00:00"/>
    <x v="94"/>
    <s v="Feb-2020"/>
    <s v="MW"/>
    <d v="2020-01-27T00:00:00"/>
    <m/>
    <n v="534757708232"/>
    <n v="6.6"/>
    <m/>
    <m/>
    <m/>
    <m/>
    <d v="2020-02-21T00:00:00"/>
    <s v="W08-2020"/>
    <m/>
    <d v="2020-07-04T00:00:00"/>
    <m/>
    <x v="2"/>
    <s v="21.RFI"/>
    <x v="13"/>
    <s v="20.02.20 : RFI hanya minus mounting, plan 21 Feb pasang mounting, plan RFI 21 Feb_x000a_13.02.20 : actual RFI, collecting doc RFIN_x000a_11.02.20 : SRFI_x000a_06.02.20 : RBS Foundation done, plan material ME on site 8 Feb_x000a_30.01.20 : OG RBS Foundation"/>
  </r>
  <r>
    <s v="PERMATA PAMULANG"/>
    <x v="12"/>
    <s v="BK"/>
    <n v="106.700816"/>
    <n v="-6.3429960000000003"/>
    <n v="42"/>
    <s v="90/215/320"/>
    <m/>
    <x v="1"/>
    <s v=" Jl. H. Jamat Kp. Jati RT. 14/05 Ds. Buaran Serpong"/>
    <x v="2"/>
    <s v="JAW-BT-CPT-0477"/>
    <s v="Bumi Serpong Residence"/>
    <x v="1"/>
    <x v="2"/>
    <x v="3"/>
    <s v="JABODETABEK (OUTER)"/>
    <s v="Banten"/>
    <s v="KOTA TANGERANG SELAT"/>
    <n v="6614376"/>
    <d v="2020-01-15T00:00:00"/>
    <m/>
    <n v="35"/>
    <x v="1"/>
    <d v="2020-02-14T00:00:00"/>
    <s v="W07-2020"/>
    <s v="Feb-2020"/>
    <s v="RFI"/>
    <s v=""/>
    <s v=""/>
    <d v="2020-02-18T00:00:00"/>
    <x v="86"/>
    <s v="Feb-2020"/>
    <d v="2020-02-18T00:00:00"/>
    <x v="94"/>
    <s v="Feb-2020"/>
    <s v="FO"/>
    <d v="2020-12-08T00:00:00"/>
    <m/>
    <n v="543602474960"/>
    <n v="6.6"/>
    <m/>
    <m/>
    <m/>
    <m/>
    <d v="2020-02-19T00:00:00"/>
    <s v="W08-2020"/>
    <m/>
    <m/>
    <m/>
    <x v="2"/>
    <s v="21.RFI"/>
    <x v="13"/>
    <s v="19.02.20 : RFI actual, RFIN sent_x000a_13.02.20 : CME done/Soft RFI, wait PLN connection_x000a_06.02.20 : 30.01.20 : OG RBS Foundation"/>
  </r>
  <r>
    <s v="INDRAJAYA"/>
    <x v="12"/>
    <s v="SMI"/>
    <n v="108.774889"/>
    <n v="-7.1751389999999997"/>
    <n v="50"/>
    <s v="65/220/260"/>
    <m/>
    <x v="1"/>
    <s v=" DESA INDRA JAYA, KEC.SALEM, KAB.BREBES "/>
    <x v="2"/>
    <s v="JAW-JT-BBS-0157"/>
    <s v="Indrajaya Salem Brebes"/>
    <x v="1"/>
    <x v="2"/>
    <x v="2"/>
    <s v="JATENG"/>
    <s v="Jawa Tengah"/>
    <s v="BREBES"/>
    <n v="6614395"/>
    <d v="2020-01-15T00:00:00"/>
    <m/>
    <n v="35"/>
    <x v="1"/>
    <d v="2020-02-14T00:00:00"/>
    <s v="W07-2020"/>
    <s v="Feb-2020"/>
    <s v="RFI"/>
    <s v=""/>
    <s v=""/>
    <d v="2020-02-18T00:00:00"/>
    <x v="86"/>
    <s v="Feb-2020"/>
    <d v="2020-02-18T00:00:00"/>
    <x v="94"/>
    <s v="Feb-2020"/>
    <s v="FO"/>
    <d v="2020-01-27T00:00:00"/>
    <m/>
    <n v="522561313226"/>
    <s v="7,7"/>
    <m/>
    <m/>
    <m/>
    <m/>
    <d v="2020-02-19T00:00:00"/>
    <s v="W08-2020"/>
    <m/>
    <m/>
    <m/>
    <x v="2"/>
    <s v="21.RFI"/>
    <x v="13"/>
    <s v="19.02.20 :  RFI sent_x000a_13.02.20 : actual RFI, collecting doc RFIN_x000a_06.02.20 : RBS Foundation done_x000a_30.01.19 : OG RBS Foundation, material ME Grounding tray dan mounting on site"/>
  </r>
  <r>
    <s v="PAGEDONGAN2"/>
    <x v="12"/>
    <s v="SKP"/>
    <n v="109.66264"/>
    <n v="-7.4219200000000001"/>
    <n v="50"/>
    <s v="70/205/290"/>
    <m/>
    <x v="1"/>
    <s v="Dusun Semayun RT.01 RW. 03, Desa Gentansari, Kec. Pagedongan, Kab. Banjarnegara"/>
    <x v="2"/>
    <s v="JAW-JT-BNR-0258"/>
    <s v="Pucang Gentansari"/>
    <x v="1"/>
    <x v="2"/>
    <x v="2"/>
    <s v="JATENG"/>
    <s v="Jawa Tengah"/>
    <s v="BANJARNEGARA"/>
    <n v="6614392"/>
    <d v="2020-01-15T00:00:00"/>
    <m/>
    <n v="35"/>
    <x v="1"/>
    <d v="2020-02-14T00:00:00"/>
    <s v="W07-2020"/>
    <s v="Feb-2020"/>
    <s v="RFI"/>
    <s v=""/>
    <s v=""/>
    <d v="2020-02-18T00:00:00"/>
    <x v="86"/>
    <s v="Feb-2020"/>
    <d v="2020-02-18T00:00:00"/>
    <x v="94"/>
    <s v="Feb-2020"/>
    <s v="FO"/>
    <d v="2020-01-27T00:00:00"/>
    <m/>
    <n v="522042745257"/>
    <s v="7,7"/>
    <m/>
    <m/>
    <m/>
    <m/>
    <d v="2020-02-19T00:00:00"/>
    <s v="W08-2020"/>
    <m/>
    <m/>
    <m/>
    <x v="2"/>
    <s v="21.RFI"/>
    <x v="13"/>
    <s v="19.02.20 :  RFI sent_x000a_13.02.20 : actual RFI, collecting doc RFIN_x000a_06.02.20 : RBS Foundation done_x000a_30.01.19 : OG RBS Foundation, material ME Grounding tray dan mounting on site"/>
  </r>
  <r>
    <s v="SAMPORA"/>
    <x v="12"/>
    <s v="SMI"/>
    <n v="106.58199999999999"/>
    <n v="-7.3310000000000004"/>
    <n v="50"/>
    <s v="15/100/260"/>
    <m/>
    <x v="1"/>
    <s v="Kp. Cimahi Rt.02/Rw.02 , Ds. Citanglar, Kec. Surade, Kab. Sukabumi."/>
    <x v="2"/>
    <s v="JAW-JB-SBM-2102"/>
    <s v="CITANGLAR SURADE"/>
    <x v="1"/>
    <x v="2"/>
    <x v="3"/>
    <s v="JABODETABEK (OUTER)"/>
    <s v="Jawa Barat"/>
    <s v="SUKABUMI"/>
    <n v="6614395"/>
    <d v="2020-01-15T00:00:00"/>
    <m/>
    <n v="30"/>
    <x v="4"/>
    <d v="2020-02-14T00:00:00"/>
    <s v="W07-2020"/>
    <s v="Feb-2020"/>
    <s v="RFI"/>
    <s v=""/>
    <s v=""/>
    <d v="2020-02-18T00:00:00"/>
    <x v="86"/>
    <s v="Feb-2020"/>
    <d v="2020-02-18T00:00:00"/>
    <x v="94"/>
    <s v="Feb-2020"/>
    <s v="MW"/>
    <d v="2020-01-27T00:00:00"/>
    <m/>
    <n v="536311975714"/>
    <n v="6.6"/>
    <m/>
    <m/>
    <m/>
    <m/>
    <d v="2020-02-14T00:00:00"/>
    <s v="W07-2020"/>
    <m/>
    <d v="2020-06-18T00:00:00"/>
    <m/>
    <x v="2"/>
    <s v="21.RFI"/>
    <x v="13"/>
    <s v="14.02.20 : RFIN sent_x000a_13.02.20 : actual RFI, collecting doc RFIN_x000a_06.02.20 : CME done/Soft RFI, wait PLN connection_x000a_30.01.20 : OG RBS Foundation"/>
  </r>
  <r>
    <s v="JAMPANG JABON MEKAR"/>
    <x v="12"/>
    <s v="SKP"/>
    <n v="106.72118"/>
    <n v="-6.4572500000000002"/>
    <n v="50"/>
    <s v="30/160/350"/>
    <m/>
    <x v="1"/>
    <s v="Jln. Lengkong Barang Rt.003 Rw.002, Kel. Iwul / Kec. Parung, Bogor-Jawa Barat"/>
    <x v="2"/>
    <s v="JAW-JB-CBI-0074"/>
    <s v="Iwul Parung"/>
    <x v="1"/>
    <x v="2"/>
    <x v="3"/>
    <s v="JABODETABEK (OUTER)"/>
    <s v="Jawa Barat"/>
    <s v="BOGOR"/>
    <n v="6614392"/>
    <d v="2020-01-15T00:00:00"/>
    <m/>
    <n v="30"/>
    <x v="4"/>
    <d v="2020-02-14T00:00:00"/>
    <s v="W07-2020"/>
    <s v="Feb-2020"/>
    <s v="RFI"/>
    <s v=""/>
    <s v=""/>
    <d v="2020-02-18T00:00:00"/>
    <x v="86"/>
    <s v="Feb-2020"/>
    <d v="2020-02-18T00:00:00"/>
    <x v="94"/>
    <s v="Feb-2020"/>
    <s v="FO"/>
    <d v="2020-12-08T00:00:00"/>
    <m/>
    <n v="538414539841"/>
    <n v="6.6"/>
    <m/>
    <m/>
    <m/>
    <m/>
    <d v="2020-02-14T00:00:00"/>
    <s v="W07-2020"/>
    <m/>
    <m/>
    <m/>
    <x v="2"/>
    <s v="21.RFI"/>
    <x v="13"/>
    <s v="14.02.20 : RFIN sent_x000a_13.02.20 : CME done/Soft RFI, wait PLN connection_x000a_06.02.20 : OG ME installation_x000a_30.01.20 : OG RBS Foundation"/>
  </r>
  <r>
    <s v="CI RANGGON"/>
    <x v="12"/>
    <s v="TB"/>
    <n v="107.08089"/>
    <n v="-6.3607399999999998"/>
    <n v="50"/>
    <s v="0/90/180/270"/>
    <m/>
    <x v="1"/>
    <s v="Kp. Jati RT04/02, Ds. Sukasejati, Kec. Cikarang Selatan, Bekasi"/>
    <x v="2"/>
    <s v="JAW-JB-CKR-0043"/>
    <s v="Cibening Cikarang Selatan"/>
    <x v="1"/>
    <x v="2"/>
    <x v="3"/>
    <s v="JABODETABEK (OUTER)"/>
    <s v="Jawa Barat"/>
    <s v="BEKASI"/>
    <n v="6614397"/>
    <d v="2020-01-15T00:00:00"/>
    <m/>
    <n v="29"/>
    <x v="4"/>
    <d v="2020-02-14T00:00:00"/>
    <s v="W07-2020"/>
    <s v="Feb-2020"/>
    <s v="RFI"/>
    <s v=""/>
    <s v=""/>
    <d v="2020-02-18T00:00:00"/>
    <x v="86"/>
    <s v="Feb-2020"/>
    <d v="2020-02-18T00:00:00"/>
    <x v="94"/>
    <s v="Feb-2020"/>
    <s v="MW"/>
    <d v="2020-01-27T00:00:00"/>
    <m/>
    <n v="537030212576"/>
    <n v="6.6"/>
    <m/>
    <m/>
    <m/>
    <m/>
    <d v="2020-02-13T00:00:00"/>
    <s v="W07-2020"/>
    <m/>
    <d v="2020-06-22T00:00:00"/>
    <m/>
    <x v="2"/>
    <s v="21.RFI"/>
    <x v="13"/>
    <s v="13.02.20 : actual RFI, RFIN done_x000a_06.02.20 : RBS Foundation done, plan material ME on site 8 Feb_x000a_30.01.20 : OG RBS Foundation"/>
  </r>
  <r>
    <s v="MANGGAH_DUA"/>
    <x v="12"/>
    <s v="SMI"/>
    <n v="106.744114"/>
    <n v="-6.9824719999999996"/>
    <n v="50"/>
    <s v="0/80/170"/>
    <m/>
    <x v="1"/>
    <s v="Jl Bojong Kerta, Kp Sindang Resmi, Ds Bojongkerta, RT02/10, Kec Warung Kiara, Kab Sukabumi"/>
    <x v="2"/>
    <s v="JAW-JB-SBM-2103"/>
    <s v="BOJONGKERTA"/>
    <x v="1"/>
    <x v="2"/>
    <x v="3"/>
    <s v="JABODETABEK (OUTER)"/>
    <s v="Jawa Barat"/>
    <s v="SUKABUMI"/>
    <n v="6614395"/>
    <d v="2020-01-15T00:00:00"/>
    <m/>
    <n v="28"/>
    <x v="4"/>
    <d v="2020-02-14T00:00:00"/>
    <s v="W07-2020"/>
    <s v="Feb-2020"/>
    <s v="RFI"/>
    <s v=""/>
    <s v=""/>
    <d v="2020-02-18T00:00:00"/>
    <x v="86"/>
    <s v="Feb-2020"/>
    <d v="2020-02-18T00:00:00"/>
    <x v="94"/>
    <s v="Feb-2020"/>
    <s v="MW"/>
    <d v="2020-01-27T00:00:00"/>
    <m/>
    <n v="536411512282"/>
    <n v="6.6"/>
    <m/>
    <m/>
    <m/>
    <m/>
    <d v="2020-02-12T00:00:00"/>
    <s v="W07-2020"/>
    <m/>
    <d v="2020-07-01T00:00:00"/>
    <m/>
    <x v="2"/>
    <s v="21.RFI"/>
    <x v="13"/>
    <s v="13.02.20 : 12.02.20 : RFIN sent_x000a_06.02.20 : CME done/Soft RFI, wait PLN connection_x000a_30.01.20 : OG RBS Foundation"/>
  </r>
  <r>
    <s v="CIBUNTU"/>
    <x v="12"/>
    <s v="SKP"/>
    <n v="106.73296999999999"/>
    <n v="-6.8041600000000004"/>
    <n v="40"/>
    <s v="60/130/330"/>
    <m/>
    <x v="1"/>
    <s v="Kp.Pasir Muncang, Rt 16/05, Desa Cipanengah, Kec.Bojonggenteng, SUKABUMI, Jawa Barat"/>
    <x v="2"/>
    <s v="JAW-JB-SBM-2107"/>
    <s v="CIPANENGAH BOJONGGENTENG"/>
    <x v="1"/>
    <x v="2"/>
    <x v="3"/>
    <s v="JABODETABEK (OUTER)"/>
    <s v="Jawa Barat"/>
    <s v="SUKABUMI"/>
    <n v="6614392"/>
    <d v="2020-01-15T00:00:00"/>
    <m/>
    <n v="28"/>
    <x v="4"/>
    <d v="2020-02-14T00:00:00"/>
    <s v="W07-2020"/>
    <s v="Feb-2020"/>
    <s v="RFI"/>
    <s v=""/>
    <s v=""/>
    <d v="2020-02-18T00:00:00"/>
    <x v="86"/>
    <s v="Feb-2020"/>
    <d v="2020-02-18T00:00:00"/>
    <x v="94"/>
    <s v="Feb-2020"/>
    <s v="MW"/>
    <d v="2020-01-27T00:00:00"/>
    <m/>
    <n v="536211817024"/>
    <n v="6.6"/>
    <m/>
    <m/>
    <m/>
    <m/>
    <d v="2020-02-12T00:00:00"/>
    <s v="W07-2020"/>
    <m/>
    <d v="2020-05-23T00:00:00"/>
    <m/>
    <x v="2"/>
    <s v="21.RFI"/>
    <x v="13"/>
    <s v="13.02.20 : 12.02.20 : RFIN sent_x000a_06.02.20 : CME done/Soft RFI, wait PLN connection_x000a_30.01.20 : OG RBS Foundation"/>
  </r>
  <r>
    <s v="CISAUKBANTEN"/>
    <x v="12"/>
    <s v="SKP"/>
    <n v="106.63211"/>
    <n v="-6.3285609999999997"/>
    <n v="36"/>
    <s v="0/70/190/270"/>
    <m/>
    <x v="1"/>
    <s v="Jl. Cisauk Girang, Cisauk, Tangerang, Banten 15341"/>
    <x v="2"/>
    <s v="JAW-BT-TGR-0034"/>
    <s v="Padat Karya Cisauk"/>
    <x v="1"/>
    <x v="2"/>
    <x v="3"/>
    <s v="JABODETABEK (OUTER)"/>
    <s v="Banten"/>
    <s v="TANGERANG"/>
    <n v="6614392"/>
    <d v="2020-01-15T00:00:00"/>
    <m/>
    <n v="44"/>
    <x v="1"/>
    <d v="2020-02-14T00:00:00"/>
    <s v="W07-2020"/>
    <s v="Feb-2020"/>
    <s v="RFI"/>
    <s v=""/>
    <s v=""/>
    <d v="2020-02-22T00:00:00"/>
    <x v="86"/>
    <s v="Feb-2020"/>
    <d v="2020-02-22T00:00:00"/>
    <x v="94"/>
    <s v="Feb-2020"/>
    <s v="MW"/>
    <d v="2020-02-17T00:00:00"/>
    <m/>
    <n v="566201353287"/>
    <n v="6.6"/>
    <m/>
    <m/>
    <m/>
    <m/>
    <d v="2020-02-28T00:00:00"/>
    <s v="W09-2020"/>
    <m/>
    <d v="2020-07-28T00:00:00"/>
    <m/>
    <x v="2"/>
    <s v="21.RFI"/>
    <x v="13"/>
    <s v="28.02.20 : RFIN sent_x000a_26.02.20 : plan connect PLN &amp; RFI 29 Feb 20_x000a_13.02.20 : Pondasi done, OG ME Grounding_x000a_06.02.20 : preparation_x000a_04.02.20 : ERM done"/>
  </r>
  <r>
    <s v="NDEBLAG KOBER"/>
    <x v="12"/>
    <s v="TB"/>
    <n v="109.01022"/>
    <n v="-7.2413299999999996"/>
    <n v="50"/>
    <s v="85/240/355"/>
    <m/>
    <x v="1"/>
    <s v="Talok RT003 RW005, Kel Dukuh Turi, Kec Bumi Ayu, Kab Brebes"/>
    <x v="2"/>
    <s v="JAW-JT-BBS-0151"/>
    <s v="Diponegoro Dukuhturi"/>
    <x v="1"/>
    <x v="2"/>
    <x v="2"/>
    <s v="JATENG"/>
    <s v="Jawa Tengah"/>
    <s v="BREBES"/>
    <n v="6614397"/>
    <d v="2020-01-15T00:00:00"/>
    <m/>
    <n v="35"/>
    <x v="1"/>
    <d v="2020-02-14T00:00:00"/>
    <s v="W07-2020"/>
    <s v="Feb-2020"/>
    <s v="RFI"/>
    <s v=""/>
    <s v=""/>
    <d v="2020-02-23T00:00:00"/>
    <x v="85"/>
    <s v="Feb-2020"/>
    <d v="2020-02-23T00:00:00"/>
    <x v="95"/>
    <s v="Feb-2020"/>
    <s v="FO"/>
    <d v="2020-01-27T00:00:00"/>
    <m/>
    <n v="522561313234"/>
    <n v="7.7"/>
    <m/>
    <m/>
    <m/>
    <m/>
    <d v="2020-02-19T00:00:00"/>
    <s v="W08-2020"/>
    <m/>
    <m/>
    <m/>
    <x v="2"/>
    <s v="21.RFI"/>
    <x v="13"/>
    <s v="19.02.20 :  RFI sent_x000a_13.02.20 : CME done/Soft RFI_x000a_06.02.20 : 30.01.19 : Mobilisasi team, delivery material"/>
  </r>
  <r>
    <s v="JAWILANCIKANDE"/>
    <x v="12"/>
    <s v="TB"/>
    <n v="106.33856"/>
    <n v="-6.2395699999999996"/>
    <n v="42"/>
    <s v="75/185/320"/>
    <m/>
    <x v="1"/>
    <s v="Kp. Mandung, Rt.004 Rw.002, Desa Junti, Kec.Jawilan, Kab.Serang, PROP. BANTEN"/>
    <x v="2"/>
    <s v="JAW-BT-SRG-0017"/>
    <s v="Penamping Jawilan"/>
    <x v="1"/>
    <x v="2"/>
    <x v="3"/>
    <s v="JABODETABEK (OUTER)"/>
    <s v="Banten"/>
    <s v="SERANG"/>
    <n v="6614397"/>
    <d v="2020-01-15T00:00:00"/>
    <m/>
    <n v="125"/>
    <x v="5"/>
    <d v="2020-02-14T00:00:00"/>
    <s v="W07-2020"/>
    <s v="Feb-2020"/>
    <d v="2020-03-10T00:00:00"/>
    <s v="W11-2020"/>
    <s v="Mar-2020"/>
    <d v="2020-03-10T00:00:00"/>
    <x v="18"/>
    <s v="Mar-2020"/>
    <d v="2020-05-20T00:00:00"/>
    <x v="103"/>
    <s v="May-2020"/>
    <s v="MW"/>
    <d v="2020-05-06T00:00:00"/>
    <m/>
    <n v="561400702269"/>
    <n v="6.6"/>
    <m/>
    <m/>
    <m/>
    <d v="2020-03-27T00:00:00"/>
    <d v="2020-05-19T00:00:00"/>
    <s v="W21-2020"/>
    <m/>
    <d v="2020-05-26T00:00:00"/>
    <m/>
    <x v="2"/>
    <s v="21.RFI"/>
    <x v="13"/>
    <s v="06.05.20 : email konfirmasi XL request connect PLN PLN (Pak Wawan), plan connect 20 may if besok SK PLN nya release_x000a_27.03.20 : email SRFIN sent_x000a_25.03.20 : collecting SRFIN doc_x000a_19.03.20 : SRFI, plan RFI dengan FO 2 bulan dari tgl SRFI_x000a_11.03.20 : Soft RFI, Plan FO target hanya sampai SRFI, collecting doc SRFI Notification_x000a_13.02.20 : progress tower permanent rebarring pondasi, plan cor sabtu 15 Feb_x000a_06.02.20 : progress tower permanent galian pondasi_x000a_30.01.20 : start CME Colo XL menunggu site permanent RFI akhir Feb, start CME tower permanen 7 feb, plan RFI Colo XL 10 Mar_x000a_24.01.20 : DRM OK, site GM,  Colo XL menunggu site permanent RFI"/>
  </r>
  <r>
    <s v="BANDUNGBANDUNG"/>
    <x v="12"/>
    <s v="TB"/>
    <n v="106.3022"/>
    <n v="-6.23217"/>
    <n v="42"/>
    <s v="40/195/310"/>
    <m/>
    <x v="1"/>
    <s v=" Kamp Pasir Ampo RT.011 RW.03, Desa Bandung, Kecamatan Bandung, Kab/Kotamadya, Serang Prov. Banten"/>
    <x v="2"/>
    <s v="JAW-BT-SRG-0018"/>
    <s v="Babakan Bandung"/>
    <x v="1"/>
    <x v="2"/>
    <x v="3"/>
    <s v="JABODETABEK (OUTER)"/>
    <s v="Banten"/>
    <s v="SERANG"/>
    <n v="6614397"/>
    <d v="2020-01-15T00:00:00"/>
    <m/>
    <n v="125"/>
    <x v="5"/>
    <d v="2020-02-14T00:00:00"/>
    <s v="W07-2020"/>
    <s v="Feb-2020"/>
    <d v="2020-05-06T00:00:00"/>
    <s v="W19-2020"/>
    <s v="May-2020"/>
    <d v="2020-05-06T00:00:00"/>
    <x v="97"/>
    <s v="May-2020"/>
    <d v="2020-05-20T00:00:00"/>
    <x v="103"/>
    <s v="May-2020"/>
    <s v="MW"/>
    <d v="2020-05-06T00:00:00"/>
    <m/>
    <n v="561400702277"/>
    <n v="6.6"/>
    <m/>
    <m/>
    <m/>
    <d v="2020-03-27T00:00:00"/>
    <d v="2020-05-19T00:00:00"/>
    <s v="W21-2020"/>
    <m/>
    <d v="2020-05-26T00:00:00"/>
    <m/>
    <x v="2"/>
    <s v="21.RFI"/>
    <x v="13"/>
    <s v="19.05.20 : email RFIN sent_x000a_06.05.20 : email konfirmasi XL request connect PLN PLN (Pak Wawan), plan connect 20 may if besok SK PLN nya release_x000a_22.04.20 : email permintaan connect PLN oleh Bu Anggie, email request PSB PLN, plan RFI = SK PLN + 14 days (6 may 20) tp SK PLN belum di rilis EID krn material NY ready_x000a_02.04.20 : 27.03.20 : SRFIN sent_x000a_25.03.20 : ME Installation, plan SOFT RFI 27 Mar 20_x000a_19.03.20 : 11.03.20 :  curingtime pondasi tower permanen, No FO plan, plan RFI 30 Mar_x000a_13.02.20 : 06.02.20 : progress tower permanen preparation start galian pondasi_x000a_30.01.20 : start CME Colo XL menunggu site permanent RFI akhir Feb, start CME tower permanen 7 feb, plan RFI Colo XL 10 Mar_x000a_24.01.20 : DRM OK, site GM,  Colo XL menunggu site permanent RFI"/>
  </r>
  <r>
    <s v="KAYUMANIS KELAPA DUA"/>
    <x v="12"/>
    <s v="TB"/>
    <n v="106.765368"/>
    <n v="-6.2064310000000003"/>
    <n v="30"/>
    <s v="0/90/160/270"/>
    <m/>
    <x v="1"/>
    <s v="Jalan Inpeksi Kali Pesanggrahan Barat RT 01 RW 06 Kel Srengseng Kec Kembangan Jakarta Barat 11510"/>
    <x v="2"/>
    <s v="JAW-JK-GGP-0515"/>
    <s v="Kayumanis Kelapa Dua"/>
    <x v="0"/>
    <x v="0"/>
    <x v="3"/>
    <s v="JABODETABEK (INNER)"/>
    <s v="DKI Jakarta"/>
    <s v="JAKARTA BARAT"/>
    <n v="6614397"/>
    <d v="2020-01-15T00:00:00"/>
    <m/>
    <n v="182"/>
    <x v="0"/>
    <d v="2020-06-13T00:00:00"/>
    <s v="W24-2020"/>
    <s v="Jun-2020"/>
    <d v="2020-05-20T00:00:00"/>
    <s v="W21-2020"/>
    <s v="May-2020"/>
    <d v="2020-07-06T00:00:00"/>
    <x v="66"/>
    <s v="Jul-2020"/>
    <d v="2020-07-06T00:00:00"/>
    <x v="81"/>
    <s v="Jul-2020"/>
    <s v="MW"/>
    <s v="19-Jun-20_x000a_18-May-20"/>
    <m/>
    <n v="543301728527"/>
    <n v="6.6"/>
    <m/>
    <m/>
    <m/>
    <d v="2020-05-08T00:00:00"/>
    <d v="2020-07-15T00:00:00"/>
    <s v="W29-2020"/>
    <m/>
    <d v="2020-07-28T00:00:00"/>
    <m/>
    <x v="2"/>
    <s v="21.RFI"/>
    <x v="13"/>
    <s v="15.07.20 : RFIN sent_x000a_13.07.20 : 29.06.20 : Proses PLN connection_x000a_19.06.20 : SK PLN release, plan RFI 6 Jul 20_x000a_08.05.20 : SRFIN sent_x000a_30.04.20 : SRFI actual_x000a_23.04.20 : 16.04.20 : on going excavation_x000a_09.04.20 : preparation CME_x000a_02.04.20 : IW Clear_x000a_25.03.20 : Candidat NOK, Rehunting_x000a_19.03.20 : validasi RND_x000a_20.02.20 : 13.02.20 : 06.02.20 : Hunting kandidat, hard sitac_x000a_17.01.20 : hasil assessment PDI done (email arief), propose change to colo (email sherly), proses input STIP 1 B2S"/>
  </r>
  <r>
    <s v="DUKUH5MD"/>
    <x v="12"/>
    <s v="SKP"/>
    <n v="106.876682"/>
    <n v="-6.2930159999999997"/>
    <n v="30"/>
    <s v="0/120/190/300"/>
    <m/>
    <x v="1"/>
    <s v="Jl. Dukuh 5, Gang Mesjid Al Madinah, RT 002 RW 05, Kel. Dukuh, Kec. Kramat Jati, Jakarta Timur"/>
    <x v="2"/>
    <s v="JAW-JK-CKG-0671"/>
    <s v="Dukuh Kramatjati"/>
    <x v="1"/>
    <x v="2"/>
    <x v="3"/>
    <s v="JABODETABEK (INNER)"/>
    <s v="DKI Jakarta"/>
    <s v="JAKARTA TIMUR"/>
    <n v="6614392"/>
    <d v="2020-01-15T00:00:00"/>
    <m/>
    <n v="163"/>
    <x v="0"/>
    <d v="2020-02-14T00:00:00"/>
    <s v="W07-2020"/>
    <s v="Feb-2020"/>
    <d v="2020-04-17T00:00:00"/>
    <s v="W16-2020"/>
    <s v="Apr-2020"/>
    <d v="2020-07-06T00:00:00"/>
    <x v="66"/>
    <s v="Jul-2020"/>
    <d v="2020-07-06T00:00:00"/>
    <x v="81"/>
    <s v="Jul-2020"/>
    <s v="MW"/>
    <s v="19-Jun-20_x000a_18-May-20"/>
    <m/>
    <n v="547104770304"/>
    <n v="6.6"/>
    <m/>
    <m/>
    <m/>
    <d v="2020-05-22T00:00:00"/>
    <d v="2020-06-26T00:00:00"/>
    <s v="W26-2020"/>
    <m/>
    <d v="2020-07-18T00:00:00"/>
    <m/>
    <x v="2"/>
    <s v="21.RFI"/>
    <x v="13"/>
    <s v="26.06.20 : RFIN sent _x000a_19.06.20 : SK PLN release, plan RFI 6 Jul 20_x000a_22.05.20 : email SRFI-N sent_x000a_14.05.20 : SRFI actual_x000a_08.05.20 : tray OG_x000a_30.04.20 : start CME_x000a_23.04.20 : 16.04.20 : ME NY start, Proses ijin lingkungan terkait COVID_x000a_09.04.20 : CME NY start, team mitra belum mendapatkan ijin kerja karena kawasan RED ZONE_x000a_02.04.20 : 25.03.20 : 19.03.20 : 11.03.20 : limited space, pabrikasi stacking baseframe (revisi design), plan RFI 17 Apr_x000a_29.02.20 : revisi RFI plan 29 Feb 20_x000a_13.02.20 : pabrikasi material stacking_x000a_06.02.20 : 30.01.20 : limited space sehingga menggunakan stacking baseframe, OG pabrikasi stacking baseframe 2 minggu"/>
  </r>
  <r>
    <s v="SITU BABAKAN SRENGSENG SAWAH"/>
    <x v="12"/>
    <s v="TB"/>
    <n v="106.827324"/>
    <n v="-6.3401139999999998"/>
    <n v="25"/>
    <s v="0/100/190/270"/>
    <m/>
    <x v="1"/>
    <s v="Jl. Desa Putra RT 01 RW 06, Kel. Srengseng Sawah Kec. Jagakarsa, Kota Jakarta Selatan, DKI JAKARTA"/>
    <x v="2"/>
    <s v="JAW-JK-KYB-0101"/>
    <s v="Situ Babakan Srengseng Sawah"/>
    <x v="0"/>
    <x v="0"/>
    <x v="3"/>
    <s v="JABODETABEK (INNER)"/>
    <s v="DKI Jakarta"/>
    <s v="JAKARTA SELATAN"/>
    <n v="6614397"/>
    <d v="2020-01-15T00:00:00"/>
    <m/>
    <n v="169"/>
    <x v="0"/>
    <d v="2020-06-13T00:00:00"/>
    <s v="W24-2020"/>
    <s v="Jun-2020"/>
    <d v="2020-06-02T00:00:00"/>
    <s v="W23-2020"/>
    <s v="Jun-2020"/>
    <d v="2020-07-10T00:00:00"/>
    <x v="66"/>
    <s v="Jul-2020"/>
    <d v="2020-07-10T00:00:00"/>
    <x v="81"/>
    <s v="Jul-2020"/>
    <s v="MW"/>
    <d v="2020-06-12T00:00:00"/>
    <m/>
    <n v="547401708346"/>
    <n v="6.6"/>
    <m/>
    <m/>
    <m/>
    <d v="2020-06-17T00:00:00"/>
    <d v="2020-07-02T00:00:00"/>
    <s v="W27-2020"/>
    <m/>
    <d v="2020-08-18T00:00:00"/>
    <m/>
    <x v="2"/>
    <s v="21.RFI"/>
    <x v="13"/>
    <s v="02.07.20 : RFIN sent _x000a_29.06.20 : Proses PLN Connection_x000a_18.06.20 : 17.06.20 : email SRFI-N sent_x000a_15.06.20 : ME on going_x000a_11.06.20 : prepare erection_x000a_08.06.20 : excavation on going_x000a_04.06.20 : excavation on going_x000a_01.06.20 : 29.05.20 : plan start galian besok_x000a_28.05.20 : 26.05.20 : plan start gali besok 27 May 20_x000a_14.05.20 : 08.05.20 : rekom, RFC_x000a_30.04.20 : IW OG, Terbatasnya komunikasi dengan perangkat kelurahan karena WFH_x000a_23.04.20 : 16.04.20 : IW OG, Terbatasnya komunikasi dengan perangkat kelurahan karena WFH_x000a_09.04.20 : Proses perijinan lingkungan dan Kelurahan, info pelayanan kelurahan sementara masih tutup terkait wabah corona._x000a_02.04.20 : 25.03.20 : IW on going_x000a_19.03.20 :  validasi TNP_x000a_20.02.20 : kand A =  kandidat A, waiting approval menjadi MCP 20m_x000a_13.02.20 : 06.02.20 : Kand A = Candidate A Submit_x000a_17.01.20 : hasil assessment PDI done (email arief), propose change to colo (email sherly), proses input STIP 1 B2S"/>
  </r>
  <r>
    <s v="KADIPIRO 3"/>
    <x v="12"/>
    <s v="TB"/>
    <n v="110.80978"/>
    <n v="-7.5301299999999998"/>
    <n v="30"/>
    <s v="90/220/315"/>
    <m/>
    <x v="1"/>
    <s v="Dusun Padokan, RT.001 Rw.005, Desa Sawahan, Kec Ngemplak, Kab Boyolali"/>
    <x v="2"/>
    <s v="JAW-JT-BYL-0208"/>
    <s v="KARANGMOJO NGEMPLAK"/>
    <x v="1"/>
    <x v="2"/>
    <x v="2"/>
    <s v="JATENG"/>
    <s v="Jawa Tengah"/>
    <s v="BOYOLALI"/>
    <n v="6614397"/>
    <d v="2020-01-15T00:00:00"/>
    <m/>
    <n v="161"/>
    <x v="0"/>
    <d v="2020-02-14T00:00:00"/>
    <s v="W07-2020"/>
    <s v="Feb-2020"/>
    <d v="2020-04-12T00:00:00"/>
    <s v="W16-2020"/>
    <s v="Apr-2020"/>
    <d v="2020-07-10T00:00:00"/>
    <x v="66"/>
    <s v="Jul-2020"/>
    <d v="2020-07-10T00:00:00"/>
    <x v="81"/>
    <s v="Jul-2020"/>
    <s v="MW"/>
    <s v="12-Jun-20_x000a_18-May-20"/>
    <m/>
    <n v="520551237236"/>
    <s v="7,7"/>
    <m/>
    <m/>
    <m/>
    <d v="2020-04-17T00:00:00"/>
    <d v="2020-06-24T00:00:00"/>
    <s v="W26-2020"/>
    <m/>
    <d v="2020-09-03T00:00:00"/>
    <m/>
    <x v="2"/>
    <s v="21.RFI"/>
    <x v="13"/>
    <s v="24.06.20 : RFIN sent _x000a_28.05.20 : 21.05.20 : waiting plan MOS &amp; konfirmasi request PLN connection dari XL/Tech part_x000a_17.04.20 : email SRFI-N sent_x000a_16.04.20 : plan Soft RFI_x000a_09.04.20 : comcase clear, lanjut on going pondasi_x000a_02.04.20 : 25.03.20 : progress pondasi 50%, stop karena comcase, proses penyelesain comcase plan solve W4 Mar, plan RFI W2 Apr_x000a_12.03.20 : penyelesaian comcase, plan RFI 18 Mar_x000a_25.02.20 : Comecase LL minta kompensasi 10Jt/operator, saat ini sedang proses pengajuan dana di Arcom, area Banjir, pondasi type 3 (tinggi 2 m)_x000a_20.02.20 : RBS Foundation done, plan RFI W11_x000a_13.02.20 : RBS Foundation done_x000a_06.02.20 : 30.01.19 : OG RBS Foundation, material ME Grounding tray dan mounting on site"/>
  </r>
  <r>
    <s v="KOTABUMICILEGON"/>
    <x v="12"/>
    <s v="TB"/>
    <n v="106.04225"/>
    <n v="-5.9876300000000002"/>
    <n v="42"/>
    <s v="10/190/270"/>
    <m/>
    <x v="1"/>
    <s v="LINK SERDAG BARU, RT 004 RW 008, KELURAHAN KOTABUMI, KECAMATAN PURWAKARTA, KOTA CILEGON"/>
    <x v="2"/>
    <s v="JAW-BT-CLG-0142"/>
    <s v="SERDAG BARU SUKABUMI"/>
    <x v="1"/>
    <x v="2"/>
    <x v="3"/>
    <s v="JABODETABEK (OUTER)"/>
    <s v="Banten"/>
    <s v="KOTA CILEGON"/>
    <n v="6614397"/>
    <d v="2020-01-15T00:00:00"/>
    <m/>
    <n v="188"/>
    <x v="0"/>
    <d v="2020-02-14T00:00:00"/>
    <s v="W07-2020"/>
    <s v="Feb-2020"/>
    <d v="2020-06-29T00:00:00"/>
    <s v="W27-2020"/>
    <s v="Jun-2020"/>
    <d v="2020-07-15T00:00:00"/>
    <x v="68"/>
    <s v="Jul-2020"/>
    <d v="2020-07-15T00:00:00"/>
    <x v="79"/>
    <s v="Jul-2020"/>
    <s v="MW"/>
    <s v="24-Jun-20_x000a_27-Jan-20"/>
    <m/>
    <n v="561200383422"/>
    <n v="6.6"/>
    <m/>
    <m/>
    <m/>
    <d v="2020-06-29T00:00:00"/>
    <d v="2020-07-21T00:00:00"/>
    <s v="W30-2020"/>
    <m/>
    <d v="2020-08-21T00:00:00"/>
    <m/>
    <x v="2"/>
    <s v="21.RFI"/>
    <x v="13"/>
    <s v="21.07.20 : RFIN sent _x000a_20.07.20 : proses PLN connection_x000a_13.07.20 : 29.06.20 : email SRFI-N sent_x000a_22.06.20 : 18.06.20 : on going cor stacking baseframe (untuk RBS foundation)_x000a_15.06.20 : on going RBS foundation_x000a_11.06.20 : 08.06.20 : 04.06.20 : open akses, start CME_x000a_29.05.20 : open, proses negosiasi_x000a_28.05.20 : 25.05.20 : 14.05.20 : commcase, warga dan ormas, meminta kompensasi_x000a_08.05.20 : 30.04.20 : CME Colo waiting perkuatan tower dan memerlukan stacking baseframe_x000a_23.04.20 : 16.04.20 : 09.04.20 : CME Colo waiting perkuatan tower dan memerlukan stacking baseframe_x000a_02.04.20 : 25.03.20 : 19.03.20 : 11.03.20 : on going perkuatan tower_x000a_13.02.20 : preparation perkuatan, on going pabrikasi material perkuatan_x000a_06.02.20 : 03.02.20 : Tower permanent 3legs sudah RFI tetapi menunggu proses perkuatan karena sudah overcapacity_x000a_30.01.20 : start CME Colo XL menunggu site permanent RFI akhir Mar, start CME tower permanen 20 Mar, plan RFI Colo XL 10 Apr_x000a_24.01.20 : DRM OK, site GM,  Colo XL menunggu site permanent RFI"/>
  </r>
  <r>
    <s v="PASIR WETAN"/>
    <x v="12"/>
    <s v="TB"/>
    <n v="109.20116"/>
    <n v="-7.4083300000000003"/>
    <n v="40"/>
    <s v="0/125/265"/>
    <m/>
    <x v="1"/>
    <s v="RT.01 RW.05 Pasir Kulon, Kec. Karanglewas, Kab. Banyumas "/>
    <x v="2"/>
    <s v="JAW-JT-PWT-0544"/>
    <s v="Pasir Kulon Karanglewas"/>
    <x v="1"/>
    <x v="2"/>
    <x v="2"/>
    <s v="JATENG"/>
    <s v="Jawa Tengah"/>
    <s v="BANYUMAS"/>
    <n v="6614397"/>
    <d v="2020-01-15T00:00:00"/>
    <m/>
    <n v="217"/>
    <x v="0"/>
    <d v="2020-02-14T00:00:00"/>
    <s v="W07-2020"/>
    <s v="Feb-2020"/>
    <d v="2020-04-30T00:00:00"/>
    <s v="W18-2020"/>
    <s v="Apr-2020"/>
    <d v="2020-07-25T00:00:00"/>
    <x v="65"/>
    <s v="Jul-2020"/>
    <d v="2020-08-19T00:00:00"/>
    <x v="78"/>
    <s v="Aug-2020"/>
    <s v="MW"/>
    <s v="24-Jun-20_x000a_18-May-20"/>
    <m/>
    <n v="522012406238"/>
    <n v="7.7"/>
    <m/>
    <m/>
    <m/>
    <d v="2020-04-16T00:00:00"/>
    <d v="2020-08-19T00:00:00"/>
    <s v="W34-2020"/>
    <m/>
    <d v="2020-09-17T00:00:00"/>
    <m/>
    <x v="2"/>
    <s v="21.RFI"/>
    <x v="13"/>
    <s v="24.08.20 : 19.08.20 : RFIN sent_x000a_18.08.20 : actual RFI, plan submit RFIN 19 Aug_x000a_13.08.20 : isu ketersediaan stock KWH meter sehingga PLN belum mengeluarkan nomor register, plan PLN connect Selasa 18 Aug 20_x000a_10.08.20 : isu KWH meter, masih belum ready minggu lalu, fu kembali ke PLN hari ini_x000a_06.08.20 : plan KWH meter ready minggu ini_x000a_03.08.20 : 27.07.20 : isu stock KWH meter kosong, estimasi KWH meter ready minggu ini_x000a_20.07.20 : 16.07.20 : SK PLN release 15 jul_x000a_13.07.20 : 09.07.20 : SK PLN masih belum release from XL_x000a_02.07.20 : 29.06.20 : Menunggu SK PLN release dari XL, plan RFI menyesuaikan kembali dg SK release (SK date+14 hari)_x000a_29.06.20 : PLN Connection menunggu konfirmasi dari XL_x000a_28.05.20 : 21.05.20 : waiting plan MOS &amp; konfirmasi request PLN connection dari XL/Tech part_x000a_16.04.20 : email SRFI-N sent_x000a_09.04.20 : on going install tray dan ME, erection done, permanenisasi_x000a_02.04.20 : on going bore pile site permanent_x000a_25.03.20 : survey dan prepare start CME permanent tower_x000a_12.03.20 : comcase_x000a_11.03.20 : 13.02.20 : proses permanenisasi on going_x000a_06.02.20 : 30.01.19 : Mobilisasi team, delivery material"/>
  </r>
  <r>
    <s v="KENCANA TIMUR CENGKARENG"/>
    <x v="12"/>
    <s v="TB"/>
    <n v="106.729597"/>
    <n v="-6.1266509999999998"/>
    <n v="22"/>
    <s v="70/130/280"/>
    <m/>
    <x v="1"/>
    <s v="Jalan Outer luar RT 11 RW 11, Kel. Cengkareng Timur, Kec . Cengkareng,  Kota Jakarta Barat"/>
    <x v="2"/>
    <s v="JAW-JK-GGP-0524"/>
    <s v="Kencana Timur Cengkareng"/>
    <x v="0"/>
    <x v="0"/>
    <x v="3"/>
    <s v="JABODETABEK (INNER)"/>
    <s v="DKI Jakarta"/>
    <s v="JAKARTA BARAT"/>
    <n v="6614397"/>
    <d v="2020-01-15T00:00:00"/>
    <m/>
    <n v="195"/>
    <x v="0"/>
    <d v="2020-06-13T00:00:00"/>
    <s v="W24-2020"/>
    <s v="Jun-2020"/>
    <d v="2020-06-19T00:00:00"/>
    <s v="W25-2020"/>
    <s v="Jun-2020"/>
    <d v="2020-07-25T00:00:00"/>
    <x v="65"/>
    <s v="Jul-2020"/>
    <d v="2020-08-07T00:00:00"/>
    <x v="75"/>
    <s v="Aug-2020"/>
    <s v="MW"/>
    <d v="2020-07-10T00:00:00"/>
    <m/>
    <n v="546303095396"/>
    <n v="6.6"/>
    <m/>
    <m/>
    <m/>
    <d v="2020-06-19T00:00:00"/>
    <d v="2020-07-28T00:00:00"/>
    <s v="W31-2020"/>
    <m/>
    <d v="2020-08-15T00:00:00"/>
    <m/>
    <x v="2"/>
    <s v="21.RFI"/>
    <x v="13"/>
    <s v="28.07.20 : RFIN sent _x000a_23.07.20 : 20.07.20 : proses PLN connection_x000a_13.07.20 : 09.07.20 : 06.07.20 : 29.06.20 : 19.06.20 : email SRFI-N sent, PLN connection menunggu konfirmasi XL/Tech partner_x000a_18.06.20 : SRFI, collecting doc SRFIN_x000a_15.06.20 : ME on going_x000a_11.06.20 : 08.06.20 : 04.06.20 : 04.06.20 : erection on going_x000a_01.06.20 : 29.05.20 : erection_x000a_28.05.20 : 25.05.20 : curingtime_x000a_14.05.20 : 08.05.20 : 30.04.20 : IW on going_x000a_23.04.20 : TNP review_x000a_16.04.20 : under review RND_x000a_09.04.20 : 02.04.20 : iw on going_x000a_25.03.2020 : 23.03.2020 : Kandidat OG, OG pengajuan surat ke AGUNG SEDAYU GROUP, IW on going_x000a_19.03.20 : validasi TNP_x000a_20.02.20 : kand A =  kandidat A, waiting approval menjadi MCP 20m_x000a_13.02.20 : 06.02.20 : Kand A = Candidate A Submit_x000a_17.01.20 : hasil assessment PDI done (email arief), propose change to colo (email sherly), proses input STIP 1 B2S"/>
  </r>
  <r>
    <s v="BANGBAYANTANGKIL"/>
    <x v="12"/>
    <s v="TB"/>
    <n v="106.7662"/>
    <n v="-6.77989"/>
    <n v="40"/>
    <s v="10/90/160/280"/>
    <m/>
    <x v="1"/>
    <s v="Kp. Cibarigbeg RT005 RW001, Desa Caringin, Kec. Cicurug, Kab. Sukabumi"/>
    <x v="2"/>
    <s v="JAW-JB-SBM-2105"/>
    <s v="CARINGIN CICURUG"/>
    <x v="1"/>
    <x v="2"/>
    <x v="3"/>
    <s v="JABODETABEK (OUTER)"/>
    <s v="Jawa Barat"/>
    <s v="SUKABUMI"/>
    <n v="6614397"/>
    <d v="2020-01-15T00:00:00"/>
    <m/>
    <n v="335"/>
    <x v="0"/>
    <d v="2020-02-14T00:00:00"/>
    <s v="W07-2020"/>
    <s v="Feb-2020"/>
    <d v="2020-07-15T00:00:00"/>
    <s v="W29-2020"/>
    <s v="Jul-2020"/>
    <d v="2020-12-23T00:00:00"/>
    <x v="47"/>
    <s v="Dec-2020"/>
    <d v="2020-12-23T00:00:00"/>
    <x v="58"/>
    <s v="Dec-2020"/>
    <s v="FO"/>
    <d v="2020-12-01T00:00:00"/>
    <m/>
    <n v="536590552917"/>
    <n v="6.6"/>
    <m/>
    <m/>
    <m/>
    <d v="2020-07-16T00:00:00"/>
    <d v="2020-12-15T00:00:00"/>
    <s v="W51-2020"/>
    <m/>
    <m/>
    <m/>
    <x v="2"/>
    <s v="21.RFI"/>
    <x v="13"/>
    <s v="17.12.20 : RFIN sent_x000a_07.12.20 : PLN connection process_x000a_06.08.20 : 27.07.20 : 16.07.20 : email SRFI-N sent_x000a_13.07.20 : 02.07.20 : erection_x000a_29.06.20 : 22.06.20 : Borepile done, OG lantai kerja, Plan pouring 25/06, Erection start 30/06 Finish 07/07, S RFI 10/07_x000a_18.06.20 : pondasi tower permanen (borepile done)_x000a_15.06.20 : on going RBS foundation_x000a_11.06.20 : 08.06.20 : 04.06.20 : BTS foundation on going_x000a_29.05.20 : plan survey untuk start CME Selasa 2 jun, isu close_x000a_28.05.20 : 25.05.20 : 14.05.20 : 08.05.20 : 30.04.20 : CME NY Start commcase, Waiting tower permanen RFI_x000a_23.04.20 : 16.04.20 : 09.04.20 : CME NY Start commcase, Permintaan biaya pembinaan karang taruna dan kepala desa_x000a_02.04.20 : 25.03.20 : 19.03.20 : 11.03.20 : COMCASE tower permanen, CME colo ny start, Kepala desa meminta kompensasi tambahan_x000a_13.02.20 : progress tower permanent plan start minggu depan_x000a_06.02.20 : 04.02.20 : under review Power_x000a_21.01.20 : belum permanenisasi, IMB release, plan RFI permanent W4 maret"/>
  </r>
  <r>
    <s v="CURUG SERANG"/>
    <x v="12"/>
    <s v="TB"/>
    <n v="106.19908"/>
    <n v="-6.16777"/>
    <n v="42"/>
    <s v="65/170/310"/>
    <m/>
    <x v="1"/>
    <s v="Jl. Cigemuk, Kampung Lingsangku, RT.11/RW.03, Kel.Curug Manis Kec. CurugKel.Curug Manis Kec. Curug"/>
    <x v="2"/>
    <s v="JAW-BT-SRG-0019"/>
    <s v="Banjarsari Curug"/>
    <x v="1"/>
    <x v="2"/>
    <x v="3"/>
    <s v="JABODETABEK (OUTER)"/>
    <s v="Banten"/>
    <s v="KOTA SERANG"/>
    <n v="6614397"/>
    <d v="2020-01-15T00:00:00"/>
    <m/>
    <n v="334"/>
    <x v="0"/>
    <d v="2020-02-14T00:00:00"/>
    <s v="W07-2020"/>
    <s v="Feb-2020"/>
    <d v="2020-03-27T00:00:00"/>
    <s v="W13-2020"/>
    <s v="Mar-2020"/>
    <d v="2020-12-23T00:00:00"/>
    <x v="47"/>
    <s v="Dec-2020"/>
    <d v="2020-12-23T00:00:00"/>
    <x v="58"/>
    <s v="Dec-2020"/>
    <s v="FO"/>
    <d v="2020-12-01T00:00:00"/>
    <m/>
    <n v="561400778225"/>
    <n v="6.6"/>
    <m/>
    <m/>
    <m/>
    <d v="2020-03-27T00:00:00"/>
    <d v="2020-12-14T00:00:00"/>
    <s v="W51-2020"/>
    <m/>
    <m/>
    <m/>
    <x v="2"/>
    <s v="21.RFI"/>
    <x v="13"/>
    <s v="14.12.20 : RFIN sent_x000a_07.12.20 : PLN connection process_x000a_29.06.20 : PLN Connection menunggu konfirmasi XL_x000a_27.03.20 : email SRFIN sent_x000a_19.03.20 : SOFT RFI, plan RFI dengan FO 2 bulan dari tgl SRFI_x000a_11.03.20 : Tower permanen RFI, colo XL ME on going, FO plan, plan SOFT RFI 13 Mar_x000a_13.02.20 : progress tower permanent rebarring pondasi, plan cor minggu depan_x000a_06.02.20 : progress tower permanent galian pondasi_x000a_30.01.20 : start CME Colo XL menunggu site permanent RFI akhir Feb, start CME tower permanen 6 feb, plan RFI Colo XL 10 Mar_x000a_24.01.20 : DRM OK, site GM,  Colo XL menunggu site permanent RFI"/>
  </r>
  <r>
    <s v="GENUKSURAN PURWODADI"/>
    <x v="12"/>
    <s v="TB"/>
    <n v="110.8823"/>
    <n v="-7.10806"/>
    <n v="50"/>
    <s v="20/95/185/270"/>
    <m/>
    <x v="1"/>
    <s v="Dusun Doplang, RT.001 RW.004, Kelurahan Genuksuran, Kecamatan Purwodadi, Kabupaten Grobogan"/>
    <x v="2"/>
    <s v="JAW-JT-PWD-0016"/>
    <s v="GENUKSURAN PURWODADI"/>
    <x v="1"/>
    <x v="2"/>
    <x v="2"/>
    <s v="JATENG"/>
    <s v="Jawa Tengah"/>
    <s v="GROBOGAN"/>
    <n v="6614397"/>
    <d v="2020-01-15T00:00:00"/>
    <m/>
    <n v="534"/>
    <x v="0"/>
    <d v="2020-02-14T00:00:00"/>
    <s v="W07-2020"/>
    <s v="Feb-2020"/>
    <d v="2020-04-03T00:00:00"/>
    <s v="W14-2020"/>
    <s v="Apr-2020"/>
    <d v="2021-02-28T00:00:00"/>
    <x v="95"/>
    <s v="Feb-2021"/>
    <d v="2021-07-05T00:00:00"/>
    <x v="104"/>
    <s v="Jul-2021"/>
    <s v="FO (Change to MW as temp solution)"/>
    <d v="2021-02-11T00:00:00"/>
    <m/>
    <s v="525530246280"/>
    <n v="7.7"/>
    <m/>
    <m/>
    <m/>
    <d v="2020-04-02T00:00:00"/>
    <d v="2021-07-02T00:00:00"/>
    <s v="W27-2021"/>
    <m/>
    <m/>
    <m/>
    <x v="2"/>
    <s v="21.RFI"/>
    <x v="13"/>
    <s v="07.01.21 : 06.28.21 : 06.24.21 : Power Connection Prosess, BPUJL Paid, revisi Plan RFI 5 Jul_x000a_06.21.21 : 06.17.21 : 06.14.21 : Register Released, Plan Connect 21 Jun_x000a_06.10.21 : Register Paid, Proses Persiapan instalasi Travo_x000a_06.07.21 : 06.02.21  :05.31.21 : 05.26.21 : 05.26.21 : 05.23.21 : 05.19.21 : FU PLN Terkair ketersedian Travo, revise RFI Plan W2 Jun_x000a_05.17.21 : 05.10.21 : 05.06.21 : 26.04.21 : 22.04.21 : OG pengadaan material trafo by PLN, estimasi s.d End of May_x000a_15.04.21 : waiting approval pembagian beban trafo PLN_x000a_12.04.21 : 05.04.21 : koordinasi dengan UP lain untuk peminjaman stock Trafo, plan RFI 25 Apr_x000a_01.04.21 : 29.03.21 : OG register PLN_x000a_25.03.21 : overblast tarfo, propose connect Multiguna (waiting info PLN)_x000a_25.02.21 : OG PLN connection_x000a_11.02.21 : perubahan transport FO -&gt; MW, waiting PSB release_x000a_03.08.20 : 20.07.20 : 16.07.20 : 09.07.20 : 02.07.20 : 29.06.20 : PLN Connection menunggu konfirmasi dari XL, plan RFI adalah SK PLN release+14 hari_x000a_28.05.20 : 21.05.20 : waiting plan MOS &amp; konfirmasi request PLN connection dari XL/Tech part_x000a_02.04.20 : email SRFIN sent_x000a_25.03.20 : SRFI_x000a_11.03.20 : 03.04.20 : plan RFIN 03.05.20_x000a_26.02.20 : SRFI, plan RFI+ MG 28 Feb_x000a_20.02.20 : RBS Foundation done_x000a_13.02.20 : OG RBS Foundation_x000a_06.02.20 : 30.01.19 : Mobilisasi team, delivery material, plan start CME 1 Feb"/>
  </r>
  <r>
    <s v="CIRUMPAK TANGERANG"/>
    <x v="12"/>
    <s v="TB"/>
    <n v="106.43962000000001"/>
    <n v="-6.1057030000000001"/>
    <n v="50"/>
    <s v="50/245/310"/>
    <m/>
    <x v="1"/>
    <s v="Kp. Pasir, RT.06/03, Desa Pasir Kec. Kronjo Kabupaten Tangerang "/>
    <x v="2"/>
    <s v="JAW-BT-TGR-0026"/>
    <s v="Cirumpak Tangerang"/>
    <x v="0"/>
    <x v="0"/>
    <x v="3"/>
    <s v="JABODETABEK (OUTER)"/>
    <s v="Banten"/>
    <s v="TANGERANG"/>
    <n v="6614368"/>
    <d v="2020-01-13T00:00:00"/>
    <m/>
    <n v="114"/>
    <x v="3"/>
    <d v="2020-06-11T00:00:00"/>
    <s v="W24-2020"/>
    <s v="Jun-2020"/>
    <d v="2020-04-15T00:00:00"/>
    <s v="W16-2020"/>
    <s v="Apr-2020"/>
    <d v="2020-05-06T00:00:00"/>
    <x v="97"/>
    <s v="May-2020"/>
    <d v="2020-05-06T00:00:00"/>
    <x v="84"/>
    <s v="May-2020"/>
    <s v="MW"/>
    <m/>
    <m/>
    <n v="566401480561"/>
    <n v="6.6"/>
    <m/>
    <m/>
    <m/>
    <d v="2020-03-31T00:00:00"/>
    <d v="2020-05-06T00:00:00"/>
    <s v="W19-2020"/>
    <m/>
    <d v="2020-05-18T00:00:00"/>
    <m/>
    <x v="2"/>
    <s v="21.RFI"/>
    <x v="13"/>
    <s v="06.05.20 : RFIN sent _x000a_22.04.20 : email permintaan connect PLN oleh Bu Anggie, email request PSB PLN, plan RFI = SK PLN + 14 days (6 may 20)_x000a_31.03.20 : email SRFI-N sent_x000a_09.04.20 : SRFI, wait SRFIN _x000a_02.04.20 : 25.03.20 : Erection Tower OG_x000a_23.03.20 : Erection Tower OG_x000a_19.03.20 : galian pondasi_x000a_11.03.20 : galian pondasi OG, Plan Done 14/03_x000a_06.03.20 : Bowplank done, Galian plan start 07/03_x000a_20.02.20 : OG rekom lurah camat_x000a_13.02.20 : IW on going/realisasi IW_x000a_06.02.20 : kand A, B, C = validasi done, Candidate A, B &amp; C RF TX OK_x000a_24.01.20 : kand A = RND _x000a_A OK (50m) 50 Prio 1_x000a_B OK (50m) 50 Prio 2_x000a_C OK (50m) 50 Prio 3_x000a_"/>
  </r>
  <r>
    <s v="MEKAR WANGI TANGERANG"/>
    <x v="12"/>
    <s v="TB"/>
    <n v="106.590694"/>
    <n v="-6.3461189999999998"/>
    <n v="40"/>
    <s v="80/170/250/320"/>
    <m/>
    <x v="1"/>
    <s v=" Kp.Panyirapan 008/004, Desa Mekarwangi, Kec. Cisauk, Tangerang, Banten"/>
    <x v="2"/>
    <s v="JAW-BT-TGR-0021"/>
    <s v="Mekar Wangi Tangerang"/>
    <x v="0"/>
    <x v="0"/>
    <x v="3"/>
    <s v="JABODETABEK (OUTER)"/>
    <s v="Banten"/>
    <s v="TANGERANG"/>
    <n v="6614368"/>
    <d v="2020-01-13T00:00:00"/>
    <m/>
    <n v="140"/>
    <x v="5"/>
    <d v="2020-06-11T00:00:00"/>
    <s v="W24-2020"/>
    <s v="Jun-2020"/>
    <d v="2020-04-15T00:00:00"/>
    <s v="W16-2020"/>
    <s v="Apr-2020"/>
    <d v="2020-05-12T00:00:00"/>
    <x v="74"/>
    <s v="May-2020"/>
    <d v="2020-05-20T00:00:00"/>
    <x v="103"/>
    <s v="May-2020"/>
    <s v="MW"/>
    <d v="2020-05-06T00:00:00"/>
    <m/>
    <n v="566201406819"/>
    <n v="6.6"/>
    <m/>
    <m/>
    <m/>
    <d v="2020-05-12T00:00:00"/>
    <d v="2020-06-01T00:00:00"/>
    <s v="W23-2020"/>
    <m/>
    <d v="2020-05-22T00:00:00"/>
    <m/>
    <x v="2"/>
    <s v="21.RFI"/>
    <x v="13"/>
    <s v="01.06.290 : RFIN sent_x000a_12.05.20 : email Soft RFIN sent _x000a_06.05.20 : email konfirmasi XL request connect PLN PLN (Pak Wawan), plan connect 20 may if besok SK PLN nya release_x000a_23.04.20 : SRFI actual_x000a_16.04.20 : ME on going_x000a_09.04.20 : Erection Towet OG, Issue Missing material plat kopel_x000a_02.04.20 : erection on going_x000a_25.03.20 : Plan start Erection 26/03_x000a_23.03.20 : Waiting team erector onsite_x000a_19.03.20 : Curing time_x000a_11.03.20 : galian pondasi OG, Plan galian Done 14/03_x000a_06.03.20 : Bowplank done, Galian plan start 07/03_x000a_20.02.20 : OG rekom lurah camat_x000a_13.02.20 : IW on going/realisasi IW_x000a_06.02.20 : kand A = validasi done, Candidate A RF TX OK_x000a_24.01.20 : kand A = RND OK 40"/>
  </r>
  <r>
    <s v="CIBITUNG_RONGGA"/>
    <x v="12"/>
    <s v="TB"/>
    <n v="107.305003"/>
    <n v="-6.9284059999999998"/>
    <n v="50"/>
    <s v="0/100/200"/>
    <n v="2020"/>
    <x v="0"/>
    <s v="KP PASIR GOMBONG, RT 01 RW 07, DESA CIBITUNG, KECAMATAN RONGGA, KABUPATEN BANDUNG BARAT"/>
    <x v="0"/>
    <s v="JAW-JB-NPH-3704"/>
    <s v="CIBITUNG_RONGGA"/>
    <x v="0"/>
    <x v="0"/>
    <x v="2"/>
    <s v="JABAR"/>
    <s v="Jawa Barat"/>
    <s v="KAB. BANDUNG BARAT"/>
    <n v="6614369"/>
    <d v="2020-01-13T00:00:00"/>
    <m/>
    <n v="114"/>
    <x v="3"/>
    <d v="2020-06-11T00:00:00"/>
    <s v="W24-2020"/>
    <s v="Jun-2020"/>
    <d v="2020-04-27T00:00:00"/>
    <s v="W18-2020"/>
    <s v="Apr-2020"/>
    <d v="2020-05-15T00:00:00"/>
    <x v="74"/>
    <s v="May-2020"/>
    <d v="2020-05-06T00:00:00"/>
    <x v="84"/>
    <s v="May-2020"/>
    <s v="MW"/>
    <d v="2020-04-22T00:00:00"/>
    <m/>
    <s v="535950876137"/>
    <s v="6.6"/>
    <m/>
    <m/>
    <m/>
    <m/>
    <d v="2020-05-06T00:00:00"/>
    <s v="W19-2020"/>
    <m/>
    <m/>
    <m/>
    <x v="2"/>
    <s v="21.RFI"/>
    <x v="13"/>
    <s v="06.05.20 : RFIN sent _x000a_23.04.20 : SRFI actual_x000a_22.04.20 : erection done, start ME grounding_x000a_22.04.20 : email konfirmasi RFI/request PLN Connection dari XL (Pak Bayu), request SK PLN ke XL_x000a_20.04.20 : tower painting_x000a_16.04.20 : erection on going _x000a_09.04.20 : curingtime_x000a_02.04.20 : 01.04.20 : rebarring done, plan cor 4 apr, SST 52m_x000a_19.03.20 : galian on going, bsk stop krn ada survey KBB (pemkot bandung barat), wait GDL tower_x000a_11.03.20 : Rekom done, RFC, proses perijinan_x000a_20.02.20 : rekom L/C_x000a_13.02.20 : IW on going_x000a_06.02.20 : Kand A = RF OK, TX review_x000a_22.01.20 : kand A = RND 50 80/140/215 22Jan20 : RND ok candidate A, tower 52_x000a_20.01.20 : Kand A = submit kand A di -6,92756 107,30578"/>
  </r>
  <r>
    <s v="MEJING BAMBU APUS"/>
    <x v="12"/>
    <s v="TB"/>
    <n v="106.897835"/>
    <n v="-6.3104339999999999"/>
    <n v="30"/>
    <s v="0/90/180/270"/>
    <m/>
    <x v="1"/>
    <s v="Bambu kuning selatan RT 13 , RW 02, Kel. Baambu apus, kec. Cipayung, kota jakarta Timur"/>
    <x v="2"/>
    <s v="JAW-JK-CKG-0354"/>
    <s v="Mejing Bambu Apus"/>
    <x v="0"/>
    <x v="0"/>
    <x v="3"/>
    <s v="JABODETABEK (INNER)"/>
    <s v="DKI Jakarta"/>
    <s v="JAKARTA TIMUR"/>
    <n v="6614368"/>
    <d v="2020-01-13T00:00:00"/>
    <m/>
    <n v="128"/>
    <x v="5"/>
    <d v="2020-06-11T00:00:00"/>
    <s v="W24-2020"/>
    <s v="Jun-2020"/>
    <d v="2020-05-20T00:00:00"/>
    <s v="W21-2020"/>
    <s v="May-2020"/>
    <d v="2020-06-06T00:00:00"/>
    <x v="72"/>
    <s v="Jun-2020"/>
    <d v="2020-05-20T00:00:00"/>
    <x v="103"/>
    <s v="May-2020"/>
    <s v="MW"/>
    <d v="2020-05-06T00:00:00"/>
    <m/>
    <n v="547202173233"/>
    <n v="6.6"/>
    <m/>
    <m/>
    <m/>
    <d v="2020-04-16T00:00:00"/>
    <d v="2020-05-20T00:00:00"/>
    <s v="W21-2020"/>
    <m/>
    <d v="2020-07-03T00:00:00"/>
    <m/>
    <x v="2"/>
    <s v="21.RFI"/>
    <x v="13"/>
    <s v="20.05.20 : RFIN sent _x000a_06.05.20 : email konfirmasi XL request connect PLN PLN (Pak Wawan), plan connect 20 may if besok SK PLN nya release_x000a_16.04.20 : PLN Connection, SRFIN sent_x000a_09.04.20 : ME on going_x000a_02.04.20 : 25.03.20 : Curing Time OG_x000a_23.30.20 : Curing Time, Pondasi Done_x000a_19.03.20 : IW clear_x000a_20.02.20 : IW on going_x000a_13.02.20 : 06.02.20 : Kand A = Rehunting, Candidate A RF NOK"/>
  </r>
  <r>
    <s v="JATAKE RANGKASBITUNG"/>
    <x v="12"/>
    <s v="TB"/>
    <n v="106.59964100000001"/>
    <n v="-6.3373470000000003"/>
    <n v="40"/>
    <s v="70/190/260/340"/>
    <m/>
    <x v="1"/>
    <s v="Kampung Kandang RT.05 RW.01  Kelurahan Jatake Kecamatan Pagedangan"/>
    <x v="2"/>
    <s v="JAW-BT-TGR-0027"/>
    <s v="Jatake Rangkasbitung"/>
    <x v="0"/>
    <x v="0"/>
    <x v="3"/>
    <s v="JABODETABEK (OUTER)"/>
    <s v="Banten"/>
    <s v="TANGERANG"/>
    <n v="6614368"/>
    <d v="2020-01-13T00:00:00"/>
    <m/>
    <n v="177"/>
    <x v="0"/>
    <d v="2020-06-11T00:00:00"/>
    <s v="W24-2020"/>
    <s v="Jun-2020"/>
    <d v="2020-05-12T00:00:00"/>
    <s v="W20-2020"/>
    <s v="May-2020"/>
    <d v="2020-07-06T00:00:00"/>
    <x v="66"/>
    <s v="Jul-2020"/>
    <d v="2020-07-06T00:00:00"/>
    <x v="81"/>
    <s v="Jul-2020"/>
    <s v="MW"/>
    <s v="19-Jun-20_x000a_18-May-20"/>
    <m/>
    <n v="566201432938"/>
    <n v="6.6"/>
    <m/>
    <m/>
    <m/>
    <d v="2020-05-14T00:00:00"/>
    <d v="2020-07-08T00:00:00"/>
    <s v="W28-2020"/>
    <m/>
    <d v="2020-07-11T00:00:00"/>
    <m/>
    <x v="2"/>
    <s v="21.RFI"/>
    <x v="13"/>
    <s v="08.07.20 : RFIN sent _x000a_29.06.20 : Proses PLN connection_x000a_19.06.20 : SK PLN release, plan RFI 6 Jul 20_x000a_14.05.20 : SRFIN sent_x000a_08.05.20 : ME og_x000a_30.04.20 : CURING TIME_x000a_23.04.20 : 16.04.20 : on going excavation_x000a_09.04.20 : REKOM LURCAM done, Soil test done, Plan Start CME 11/04_x000a_02.04.20 : rekom on going_x000a_25.03.20 : 20.03.20 : IW Clear, Proses approval Eskalasi SITAC_x000a_20.02.20 : IW on going_x000a_13.02.20 : IW on going_x000a_06.02.20 : kand A = validasi done, Candidate A RF TX OK_x000a_24.01.20 : kand A = RND OK 40"/>
  </r>
  <r>
    <s v="CIBUGEL CISOKA"/>
    <x v="12"/>
    <s v="TB"/>
    <n v="106.422922"/>
    <n v="-6.2508970000000001"/>
    <n v="35"/>
    <s v="75/160/275"/>
    <m/>
    <x v="1"/>
    <s v="Kp. Cibugel RT.009 RW.004, Desa. Cibugel, Kec. Cisoka, Kab. Tangerang"/>
    <x v="2"/>
    <s v="JAW-BT-TGR-0040"/>
    <s v="Cibugel Cisoka"/>
    <x v="0"/>
    <x v="0"/>
    <x v="3"/>
    <s v="JABODETABEK (OUTER)"/>
    <s v="Banten"/>
    <s v="TANGERANG"/>
    <n v="6614368"/>
    <d v="2020-01-13T00:00:00"/>
    <m/>
    <n v="172"/>
    <x v="0"/>
    <d v="2020-06-11T00:00:00"/>
    <s v="W24-2020"/>
    <s v="Jun-2020"/>
    <d v="2020-05-12T00:00:00"/>
    <s v="W20-2020"/>
    <s v="May-2020"/>
    <d v="2020-07-06T00:00:00"/>
    <x v="66"/>
    <s v="Jul-2020"/>
    <d v="2020-07-06T00:00:00"/>
    <x v="81"/>
    <s v="Jul-2020"/>
    <s v="MW"/>
    <s v="19-Jun-20_x000a_18-May-20"/>
    <m/>
    <n v="566401509439"/>
    <n v="6.6"/>
    <m/>
    <m/>
    <m/>
    <d v="2020-05-06T00:00:00"/>
    <d v="2020-07-03T00:00:00"/>
    <s v="W27-2020"/>
    <m/>
    <d v="2020-06-30T00:00:00"/>
    <m/>
    <x v="2"/>
    <s v="21.RFI"/>
    <x v="13"/>
    <s v="03.07.20 : RFIN sent _x000a_29.06.20 : Proses PLN connection_x000a_19.06.20 : SK PLN release, plan RFI 6 Jul 20_x000a_06.05.20 : SRFIN sent_x000a_22.04.20 : email permintaan connect PLN oleh Bu Anggie, email request PSB PLN_x000a_16.04.20 : Soft RFI actual_x000a_16.04.20 : ME on going, plan SRFI_x000a_09.04.20 : Erection Tower OG_x000a_02.04.20 : rebarring_x000a_25.03.20 : Galian Pondasi OG_x000a_20.03.20 : Galian pondasi OG_x000a_19.03.20 : rekom lc on going_x000a_20.02.20 : IW on going_x000a_13.02.20 : IW on going_x000a_06.02.20 : Kand A, B = validasi done RF TX OK_x000a_24.01.20 : kand A = RND _x000a_A OK 35 Prio 2_x000a_B OK 35 Prio 1_x000a_"/>
  </r>
  <r>
    <s v="RAYA CISAUK BSD"/>
    <x v="12"/>
    <s v="TB"/>
    <n v="106.656092"/>
    <n v="-6.3103550000000004"/>
    <n v="30"/>
    <s v="90/180/290"/>
    <m/>
    <x v="1"/>
    <s v="Kp.Sampora RT.02 RW.02 Desa Sampora Kecamatan Cisauk Kabupaten Tangerang"/>
    <x v="2"/>
    <s v="JAW-BT-TGR-0024"/>
    <s v="Raya Cisauk BSD"/>
    <x v="0"/>
    <x v="0"/>
    <x v="3"/>
    <s v="JABODETABEK (OUTER)"/>
    <s v="Banten"/>
    <s v="TANGERANG"/>
    <n v="6614368"/>
    <d v="2020-01-13T00:00:00"/>
    <m/>
    <n v="170"/>
    <x v="0"/>
    <d v="2020-06-11T00:00:00"/>
    <s v="W24-2020"/>
    <s v="Jun-2020"/>
    <d v="2020-05-12T00:00:00"/>
    <s v="W20-2020"/>
    <s v="May-2020"/>
    <d v="2020-07-06T00:00:00"/>
    <x v="66"/>
    <s v="Jul-2020"/>
    <d v="2020-07-06T00:00:00"/>
    <x v="81"/>
    <s v="Jul-2020"/>
    <s v="MW"/>
    <s v="19-Jun-20_x000a_18-May-20"/>
    <m/>
    <n v="566201431275"/>
    <n v="6.6"/>
    <m/>
    <m/>
    <m/>
    <d v="2020-05-16T00:00:00"/>
    <d v="2020-07-01T00:00:00"/>
    <s v="W27-2020"/>
    <m/>
    <d v="2020-07-11T00:00:00"/>
    <m/>
    <x v="2"/>
    <s v="21.RFI"/>
    <x v="13"/>
    <s v="01.07.20 : RFIN sent_x000a_29.06.20 : Proses PLN connection_x000a_19.06.20 : SK PLN release, plan RFI 6 Jul 20_x000a_16.05.20 : SRFIN sent _x000a_14.05.20 : ME &amp; Grounding system process_x000a_08.05.20 : curingtime_x000a_30.04.20 : Galian pondasi OG_x000a_23.04.20 : 16.04.20 : on going excavation_x000a_09.04.20 : Proses REKOM LURCAM Done, proses perijinan_x000a_02.04.20 : rekom on going_x000a_25.03.20 : 20.03.20 : IW Clear, Proses approval Eskalasi SITAC_x000a_20.02.20 : IW on going_x000a_13.02.20 : IW on going_x000a_06.02.20 : Kand A, B = validasi done RF TX OK_x000a_24.01.20 : kand A, B = A OK 30 Prio 2 dan B OK 30 Prio 1_x000a_"/>
  </r>
  <r>
    <s v="GANG MERPATI KEBANTENAN"/>
    <x v="12"/>
    <s v="TB"/>
    <n v="106.926828"/>
    <n v="-6.1107719999999999"/>
    <n v="25"/>
    <s v="0/90/210/330"/>
    <m/>
    <x v="1"/>
    <s v="Jl. Kebantenan RT.001, RW 02, Kel. Semper timur, Kec. Cilincing, Jakarta Utara"/>
    <x v="2"/>
    <s v="JAW-JK-TJP-0615"/>
    <s v="Gang Merpati Kebantenan"/>
    <x v="0"/>
    <x v="0"/>
    <x v="3"/>
    <s v="JABODETABEK (INNER)"/>
    <s v="DKI Jakarta"/>
    <s v="JAKARTA UTARA"/>
    <n v="6614368"/>
    <d v="2020-01-13T00:00:00"/>
    <m/>
    <n v="169"/>
    <x v="0"/>
    <d v="2020-06-11T00:00:00"/>
    <s v="W24-2020"/>
    <s v="Jun-2020"/>
    <d v="2020-04-15T00:00:00"/>
    <s v="W16-2020"/>
    <s v="Apr-2020"/>
    <d v="2020-07-06T00:00:00"/>
    <x v="66"/>
    <s v="Jul-2020"/>
    <d v="2020-07-06T00:00:00"/>
    <x v="81"/>
    <s v="Jul-2020"/>
    <s v="MW"/>
    <s v="19-Jun-20_x000a_18-May-20"/>
    <m/>
    <n v="545302712469"/>
    <n v="6.6"/>
    <m/>
    <m/>
    <m/>
    <d v="2020-04-16T00:00:00"/>
    <d v="2020-06-30T00:00:00"/>
    <s v="W27-2020"/>
    <m/>
    <d v="2020-07-18T00:00:00"/>
    <m/>
    <x v="2"/>
    <s v="21.RFI"/>
    <x v="13"/>
    <s v="29.06.20 : RFIN sent _x000a_19.06.20 : SK PLN release, plan RFI 6 Jul 20_x000a_16.04.20 : SRFIN sent_x000a_09.04.20 : ME on going_x000a_02.04.20 : 25.03.20 : rebarring_x000a_19.03.20 : galian pondasi_x000a_11.03.20 : Galian pondasi OG, plan pouring 13/03_x000a_06.03.20 : Plan Bowplank 07/03_x000a_20.02.20 : IW on going_x000a_13.02.20 : IW on going_x000a_06.02.20 : kand A = validasi done, Candidate A RF TX OK_x000a_30.01.20 : kand A = submit A 106°55'32.16&quot;E 6°06'40.43&quot;S/106.9256 -6.111231 OK, Center Antenna 20m"/>
  </r>
  <r>
    <s v="JALAN MANGGA UBI"/>
    <x v="12"/>
    <s v="TB"/>
    <n v="106.75560400000001"/>
    <n v="-6.145651"/>
    <n v="35"/>
    <s v="0/70/200/310"/>
    <m/>
    <x v="1"/>
    <s v="Jalan Mangga Ubi RT. 6 RW. 7, Kel. Kapuk, Kec. Cengkareng, Jakarta Barat, DKI Jakarta"/>
    <x v="2"/>
    <s v="JAW-JK-GGP-0527"/>
    <s v="Jalan Mangga Ubi"/>
    <x v="0"/>
    <x v="0"/>
    <x v="3"/>
    <s v="JABODETABEK (INNER)"/>
    <s v="DKI Jakarta"/>
    <s v="JAKARTA BARAT"/>
    <n v="6614368"/>
    <d v="2020-01-13T00:00:00"/>
    <m/>
    <n v="169"/>
    <x v="0"/>
    <d v="2020-06-11T00:00:00"/>
    <s v="W24-2020"/>
    <s v="Jun-2020"/>
    <d v="2020-05-12T00:00:00"/>
    <s v="W20-2020"/>
    <s v="May-2020"/>
    <d v="2020-07-06T00:00:00"/>
    <x v="66"/>
    <s v="Jul-2020"/>
    <d v="2020-07-06T00:00:00"/>
    <x v="81"/>
    <s v="Jul-2020"/>
    <s v="MW"/>
    <s v="19-Jun-20_x000a_18-May-20"/>
    <m/>
    <n v="542103703114"/>
    <n v="6.6"/>
    <m/>
    <m/>
    <m/>
    <d v="2020-04-17T00:00:00"/>
    <d v="2020-06-30T00:00:00"/>
    <s v="W27-2020"/>
    <m/>
    <d v="2020-07-15T00:00:00"/>
    <m/>
    <x v="2"/>
    <s v="21.RFI"/>
    <x v="13"/>
    <s v="29.06.20 : RFIN sent _x000a_19.06.20 : SK PLN release, plan RFI 6 Jul 20_x000a_17.04.20 : SRFIN sent_x000a_16.04.20 : PLN Connection_x000a_09.04.20 : ME on going_x000a_02.04.20 : RFC, proses perijinan_x000a_25.03.20 : 23.03.20 : IW Clear, Cand B_x000a_19.03.20 : 11.03.20 : 20.02.20 : IW on going_x000a_13.02.20 : IW on going_x000a_06.02.20 : kand A = validasi done, Candidate A RF TX OK_x000a_30.01.20 : kand A = submit A 106°45'22.08&quot;E 6°08'44.56&quot;S/106.756133 -6.145711 OK, Center Antenna 20m"/>
  </r>
  <r>
    <s v="JALAN PURNAWARMAN"/>
    <x v="12"/>
    <s v="TB"/>
    <n v="106.80523100000001"/>
    <n v="-6.234369"/>
    <n v="30"/>
    <s v="0/90/180/270"/>
    <m/>
    <x v="1"/>
    <s v="Jl. Daksa II RT.06 RW. 02, Kel. Selong, Kec. Kebayoran Baru, Jakarta pusat"/>
    <x v="2"/>
    <s v="JAW-JK-KYB-0110"/>
    <s v="Jalan Purnawarman"/>
    <x v="0"/>
    <x v="0"/>
    <x v="3"/>
    <s v="JABODETABEK (INNER)"/>
    <s v="DKI Jakarta"/>
    <s v="JAKARTA SELATAN"/>
    <n v="6614368"/>
    <d v="2020-01-13T00:00:00"/>
    <m/>
    <n v="169"/>
    <x v="0"/>
    <d v="2020-06-11T00:00:00"/>
    <s v="W24-2020"/>
    <s v="Jun-2020"/>
    <d v="2020-04-15T00:00:00"/>
    <s v="W16-2020"/>
    <s v="Apr-2020"/>
    <d v="2020-07-06T00:00:00"/>
    <x v="66"/>
    <s v="Jul-2020"/>
    <d v="2020-07-06T00:00:00"/>
    <x v="81"/>
    <s v="Jul-2020"/>
    <s v="MW"/>
    <s v="19-Jun-20_x000a_18-May-20"/>
    <m/>
    <n v="543105613735"/>
    <n v="6.6"/>
    <m/>
    <m/>
    <m/>
    <d v="2020-04-16T00:00:00"/>
    <d v="2020-06-30T00:00:00"/>
    <s v="W27-2020"/>
    <m/>
    <d v="2020-07-22T00:00:00"/>
    <m/>
    <x v="2"/>
    <s v="21.RFI"/>
    <x v="13"/>
    <s v="29.06.20 : RFIN sent _x000a_19.06.20 : SK PLN release, plan RFI 6 Jul 20_x000a_16.04.20 : SRFIN sent_x000a_16.04.20 : erection on going_x000a_09.04.20 : Curing time, Erection proses ijin lingkungan_x000a_02.04.20 : 25.03.20 : Curing Time, Plan erection 26/03_x000a_19.03.20 : Curing TIme_x000a_19.03.20 : galian pondasi_x000a_11.03.20 : Galian pondasi OG, plan pouring 13/03_x000a_06.03.20 : Plan Bowplank 07/03_x000a_20.02.20 : 13.02.20 : IW on going/realisasi IW_x000a_06.02.20 : kand A = validasi done, Candidate A RF TX OK_x000a_30.01.20 : kand A = submit A 106°48'19.48&quot;E 6°14'32.7&quot;S/106.80541 -6.234241 OK, Center Antenna 20m_x000a_16.01.20 : Proses input STIP 1 B2S_x000a_15.01.20 : propose change to colo (email Rudi), konfirmasi NOK dari XL (Pak Siro)"/>
  </r>
  <r>
    <s v="Kebon Bawang Tanjung Priok"/>
    <x v="12"/>
    <s v="TB"/>
    <n v="106.88880399999999"/>
    <n v="-6.1142529999999997"/>
    <n v="30"/>
    <s v="20/170/280"/>
    <m/>
    <x v="1"/>
    <s v="Jl. Bugis  RT. 01 RW. 01, Kel. Kebon Bawang, Kec. Tanjung Priok, Jakarta Utara"/>
    <x v="2"/>
    <s v="JAW-JK-TJP-0626"/>
    <s v="Kebon Bawang Tanjung Priok"/>
    <x v="0"/>
    <x v="0"/>
    <x v="3"/>
    <s v="JABODETABEK (INNER)"/>
    <s v="DKI Jakarta"/>
    <s v="JAKARTA UTARA"/>
    <n v="6614368"/>
    <d v="2020-01-13T00:00:00"/>
    <m/>
    <n v="169"/>
    <x v="0"/>
    <d v="2020-06-11T00:00:00"/>
    <s v="W24-2020"/>
    <s v="Jun-2020"/>
    <d v="2020-06-06T00:00:00"/>
    <s v="W23-2020"/>
    <s v="Jun-2020"/>
    <d v="2020-07-06T00:00:00"/>
    <x v="66"/>
    <s v="Jul-2020"/>
    <d v="2020-07-06T00:00:00"/>
    <x v="81"/>
    <s v="Jul-2020"/>
    <s v="MW"/>
    <s v="19-Jun-20_x000a_18-May-20"/>
    <m/>
    <n v="545103527637"/>
    <n v="6.6"/>
    <m/>
    <m/>
    <m/>
    <d v="2020-05-16T00:00:00"/>
    <d v="2020-06-30T00:00:00"/>
    <s v="W27-2020"/>
    <m/>
    <d v="2020-07-15T00:00:00"/>
    <m/>
    <x v="2"/>
    <s v="21.RFI"/>
    <x v="13"/>
    <s v="29.06.20 : RFIN sent _x000a_19.06.20 : SK PLN release, plan RFI 6 Jul 20_x000a_16.05.20 : SRFIN sent _x000a_14.05.20 : erection_x000a_08.05.20 : excavation on going_x000a_30.04.20 : Lingkungan clear, proses perijinan kelurahan, staf dan lurah WFH_x000a_23.04.20 : 16.04.20 : Lingkungan clear, proses perijinan kelurahan sementara tutup terkait isu corona_x000a_09.04.20 : 02.04.20 : 25.03.20 : 23.03.20 : Lingkungan clear, proses perijinan kelurahan sementara tutup terkait isu corona_x000a_19.03.20 : IW on going_x000a_20.02.20 : IW on going_x000a_13.02.20 : 06.02.20 : Kand A = Rehunting, Candidate A RF NOK"/>
  </r>
  <r>
    <s v="KENANGA TERUSAN PASMING"/>
    <x v="12"/>
    <s v="TB"/>
    <n v="106.815724"/>
    <n v="-6.2870059999999999"/>
    <n v="25"/>
    <s v="0/90/180/270"/>
    <m/>
    <x v="1"/>
    <s v="Kenanga RT.012 RW 02, Kel. Cilandak timur, Kec. Pasar Minggu "/>
    <x v="2"/>
    <s v="JAW-JK-KYB-0107"/>
    <s v="Kenanga Terusan Pasming"/>
    <x v="0"/>
    <x v="0"/>
    <x v="3"/>
    <s v="JABODETABEK (INNER)"/>
    <s v="DKI Jakarta"/>
    <s v="JAKARTA SELATAN"/>
    <n v="6614368"/>
    <d v="2020-01-13T00:00:00"/>
    <m/>
    <n v="169"/>
    <x v="0"/>
    <d v="2020-06-11T00:00:00"/>
    <s v="W24-2020"/>
    <s v="Jun-2020"/>
    <d v="2020-03-31T00:00:00"/>
    <s v="W14-2020"/>
    <s v="Mar-2020"/>
    <d v="2020-07-06T00:00:00"/>
    <x v="66"/>
    <s v="Jul-2020"/>
    <d v="2020-07-06T00:00:00"/>
    <x v="81"/>
    <s v="Jul-2020"/>
    <s v="MW"/>
    <s v="19-Jun-20_x000a_18-May-20"/>
    <m/>
    <n v="543105613743"/>
    <n v="6.6"/>
    <m/>
    <m/>
    <m/>
    <d v="2020-03-31T00:00:00"/>
    <d v="2020-06-30T00:00:00"/>
    <s v="W27-2020"/>
    <m/>
    <d v="2020-07-23T00:00:00"/>
    <m/>
    <x v="2"/>
    <s v="21.RFI"/>
    <x v="13"/>
    <s v="29.06.20 : RFIN sent _x000a_19.06.20 : SK PLN release, plan RFI 6 Jul 20_x000a_31.03.20 : email SRFI-N sent_x000a_02.04.20 : SRFI, collecting doc RFIN_x000a_25.03.20 : ME installation_x000a_19.03.20 : galian pondasi_x000a_11.03.20 : Galian pondasi OG, plan pouring 13/03_x000a_06.03.20 : Plan Bowplank 07/03_x000a_20.02.20 : IW on going_x000a_13.02.20 : IW on going_x000a_06.02.20 : kand A = validasi done, Candidate A RF TX OK_x000a_30.01.20 : kand A = submit A 106°49'00.85&quot;E 6°17'13.35&quot;S/106.816903 -6.287042 OK, Center Antenna 20m"/>
  </r>
  <r>
    <s v="JALAN RAYA KUKUN DAUN"/>
    <x v="12"/>
    <s v="TB"/>
    <n v="106.44488699999999"/>
    <n v="-6.1460100000000004"/>
    <n v="50"/>
    <s v="50/125/190/270"/>
    <m/>
    <x v="1"/>
    <s v="Kp.Tegal Murni, RT 001 RW 002, Desa Benda, Kecamatan Sukamulya, Kabupaten Tangerang - Banten"/>
    <x v="2"/>
    <s v="JAW-BT-TGR-0030"/>
    <s v="Jalan Raya Kukun Daun"/>
    <x v="0"/>
    <x v="0"/>
    <x v="3"/>
    <s v="JABODETABEK (OUTER)"/>
    <s v="Banten"/>
    <s v="TANGERANG"/>
    <n v="6614368"/>
    <d v="2020-01-13T00:00:00"/>
    <m/>
    <n v="165"/>
    <x v="0"/>
    <d v="2020-06-11T00:00:00"/>
    <s v="W24-2020"/>
    <s v="Jun-2020"/>
    <d v="2020-03-31T00:00:00"/>
    <s v="W14-2020"/>
    <s v="Mar-2020"/>
    <d v="2020-07-06T00:00:00"/>
    <x v="66"/>
    <s v="Jul-2020"/>
    <d v="2020-07-06T00:00:00"/>
    <x v="81"/>
    <s v="Jul-2020"/>
    <s v="MW"/>
    <s v="19-Jun-20_x000a_18-May-20"/>
    <m/>
    <n v="566401509462"/>
    <n v="6.6"/>
    <m/>
    <m/>
    <m/>
    <d v="2020-03-31T00:00:00"/>
    <d v="2020-06-26T00:00:00"/>
    <s v="W26-2020"/>
    <m/>
    <d v="2020-08-08T00:00:00"/>
    <m/>
    <x v="2"/>
    <s v="21.RFI"/>
    <x v="13"/>
    <s v="26.06.20 : RFIN sent _x000a_19.06.20 : SK PLN release, plan RFI 6 Jul 20_x000a_]31.03.20 : email SRFI-N sent_x000a_25.03.20 : Soft RFI_x000a_19.03.20 : ME installation_x000a_11.03.20 : Erection OG_x000a_06.03.20 : Erecton OG_x000a_19.02.20 : Plan start bowplank 22/02_x000a_20.02.20 : rekom lurah done, land clearing_x000a_13.02.20 : IW on going_x000a_06.02.20 : kand A, B, C = validasi done, Candidate A, B &amp; C RF TX OK_x000a_24.01.20 : kand A, B, C = RND _x000a_A OK (50m) 50 Prio 2_x000a_B OK (50m) 50 Prio 3_x000a_C OK (50m) 50 Prio 1_x000a_"/>
  </r>
  <r>
    <s v="PATRASANA KRESEK"/>
    <x v="12"/>
    <s v="TB"/>
    <n v="106.404211"/>
    <n v="-6.1554820000000001"/>
    <n v="40"/>
    <s v="0/90/275"/>
    <m/>
    <x v="1"/>
    <s v="Jl. Raya Kresek RT 001 RW 001 Desa Patrasana Kecamatan Kresek Kabupaten Tangerang - Banten."/>
    <x v="2"/>
    <s v="JAW-BT-TGR-0025"/>
    <s v="Patrasana Kresek"/>
    <x v="0"/>
    <x v="0"/>
    <x v="3"/>
    <s v="JABODETABEK (OUTER)"/>
    <s v="Banten"/>
    <s v="TANGERANG"/>
    <n v="6614368"/>
    <d v="2020-01-13T00:00:00"/>
    <m/>
    <n v="165"/>
    <x v="0"/>
    <d v="2020-06-11T00:00:00"/>
    <s v="W24-2020"/>
    <s v="Jun-2020"/>
    <d v="2020-05-12T00:00:00"/>
    <s v="W20-2020"/>
    <s v="May-2020"/>
    <d v="2020-07-06T00:00:00"/>
    <x v="66"/>
    <s v="Jul-2020"/>
    <d v="2020-07-06T00:00:00"/>
    <x v="81"/>
    <s v="Jul-2020"/>
    <s v="MW"/>
    <s v="19-Jun-20_x000a_18-May-20"/>
    <m/>
    <n v="566401509454"/>
    <n v="6.6"/>
    <m/>
    <m/>
    <m/>
    <d v="2020-05-06T00:00:00"/>
    <d v="2020-06-26T00:00:00"/>
    <s v="W26-2020"/>
    <m/>
    <d v="2020-07-11T00:00:00"/>
    <m/>
    <x v="2"/>
    <s v="21.RFI"/>
    <x v="13"/>
    <s v="26.06.20 : RFIN sent _x000a_19.06.20 : SK PLN release, plan RFI 6 Jul 20_x000a_06.05.20 : SRFIN sent_x000a_30.04.20 : ERECTION OG_x000a_23.04.20 : curingtime_x000a_16.04.20 : on going excavation_x000a_09.04.20 : Team CME Onsite, BOwplank OG_x000a_02.04.20 : 25.03.20 : 19.03.20 : 20.02.20 : OG rekom lurah camat_x000a_13.02.20 : IW on going/realisasi IW_x000a_06.02.20 : kand A, B, C = validasi done, Candidate A, B &amp; C RF TX OK_x000a_24.01.20 : kand A = RND _x000a_A OK 40 Prio 1 _x000a_B OK 40 Prio 2_x000a_C NOK     _x000a_"/>
  </r>
  <r>
    <s v="SERANG CIKANDE"/>
    <x v="12"/>
    <s v="TB"/>
    <n v="106.382614"/>
    <n v="-6.1869699999999996"/>
    <n v="50"/>
    <s v="95/175/320"/>
    <m/>
    <x v="1"/>
    <s v="Kp.Babakan, RT 012 RW 002, Desa Pasir Gintung, Kecamatan Jayanti, Kabupaten Tangerang-Banten"/>
    <x v="2"/>
    <s v="JAW-BT-TGR-0032"/>
    <s v="Serang Cikande"/>
    <x v="0"/>
    <x v="0"/>
    <x v="3"/>
    <s v="JABODETABEK (OUTER)"/>
    <s v="Banten"/>
    <s v="TANGERANG"/>
    <n v="6614368"/>
    <d v="2020-01-13T00:00:00"/>
    <m/>
    <n v="165"/>
    <x v="0"/>
    <d v="2020-06-11T00:00:00"/>
    <s v="W24-2020"/>
    <s v="Jun-2020"/>
    <d v="2020-03-31T00:00:00"/>
    <s v="W14-2020"/>
    <s v="Mar-2020"/>
    <d v="2020-07-06T00:00:00"/>
    <x v="66"/>
    <s v="Jul-2020"/>
    <d v="2020-07-06T00:00:00"/>
    <x v="81"/>
    <s v="Jul-2020"/>
    <s v="MW"/>
    <s v="19-Jun-20_x000a_18-May-20"/>
    <m/>
    <n v="566401509916"/>
    <n v="6.6"/>
    <m/>
    <m/>
    <m/>
    <d v="2020-04-01T00:00:00"/>
    <d v="2020-06-26T00:00:00"/>
    <s v="W26-2020"/>
    <m/>
    <d v="2020-08-13T00:00:00"/>
    <m/>
    <x v="2"/>
    <s v="21.RFI"/>
    <x v="13"/>
    <s v="26.06.20 : RFIN sent _x000a_19.06.20 : SK PLN release, plan RFI 6 Jul 20_x000a_01.04.20 : email SRFI-N sent_x000a_25.03.20 : Soft RFI_x000a_19.03.20 : Curing time_x000a_11.03.20 : Curing Time, Pouring done 11/03_x000a_06.03.20 : Galian Pondasi OG, Plan galian done 10/03_x000a_20.02.20 : galian pondasi_x000a_13.02.20 : IW on going_x000a_06.02.20 : kand A = validasi done, Candidate A RF TX OK_x000a_24.01.20 : kand A = RND OK 40"/>
  </r>
  <r>
    <s v="CIPEMALI BREBES"/>
    <x v="12"/>
    <s v="TB"/>
    <n v="109.036351"/>
    <n v="-6.8063320000000003"/>
    <n v="50"/>
    <s v="100/290/340"/>
    <m/>
    <x v="1"/>
    <s v="KALIWLINGI RT 003/ RW 005, DESA KALIWLINGI, KEC. BREBES, KAB. BREBES"/>
    <x v="2"/>
    <s v="JAW-JT-BBS-0153"/>
    <s v="Cipemali Brebes"/>
    <x v="0"/>
    <x v="0"/>
    <x v="2"/>
    <s v="JATENG"/>
    <s v="DI Yogyakarta"/>
    <s v="BREBES"/>
    <n v="6614368"/>
    <d v="2020-01-13T00:00:00"/>
    <m/>
    <n v="245"/>
    <x v="0"/>
    <d v="2020-06-11T00:00:00"/>
    <s v="W24-2020"/>
    <s v="Jun-2020"/>
    <d v="2020-05-15T00:00:00"/>
    <s v="W20-2020"/>
    <s v="May-2020"/>
    <d v="2020-07-10T00:00:00"/>
    <x v="66"/>
    <s v="Jul-2020"/>
    <d v="2020-09-14T00:00:00"/>
    <x v="73"/>
    <s v="Sep-2020"/>
    <s v="MW"/>
    <d v="2020-06-12T00:00:00"/>
    <m/>
    <n v="522551431936"/>
    <n v="11"/>
    <m/>
    <m/>
    <m/>
    <d v="2020-06-15T00:00:00"/>
    <d v="2020-09-14T00:00:00"/>
    <s v="W38-2020"/>
    <m/>
    <m/>
    <m/>
    <x v="2"/>
    <s v="21.RFI"/>
    <x v="13"/>
    <s v="14.09.20 : RFIN sent (MULTIGUNA)_x000a_14.09.20 : plan submit RFIN hari ini_x000a_12.09.20 : RFI actual dengan PLN Multiguna, collecting doc RFIN_x000a_10.09.20 : proses koneksi PLN Multiguna, plan RFI minggu ini 12 sep 20_x000a_07.09.20 : plan register Multiguna terbit hari ini dan plan connect PLN MG besok 8 Sept_x000a_03.09.20 : plan connect PLN diusahakan minggu ini 5 sep 20, proses prepare material pole PLN oleh AKLI_x000a_31.08.20 : 27.08.20 : proses perluasan jaringan PLN terkendala material, plan connect 3 sept_x000a_24.08.20 : 17.08.20 : plan PLN connect jumat 24 Aug 20_x000a_13.08.20 : plan PLN connect jumat 14 Aug 20_x000a_10.08.20 : 06.08.20 : BP paid, plan PLN connect Rabu 12 Aug 20_x000a_03.08.20 : 20.07.20 : 16.07.20 : 13.07.20 : ada perluasan jaringan penambahan 5 tiang PLN,saat ini sedang menunggu approval PLN untuk penambhan jaringannya, terkendala aturan baru yg sekarang jaringan/investasinya dibebankan ke Pelanggan dlm bentuk BPUJL, dari PLN rayon setempat masih menghitung nilai investasinya, besok akan di update kembali, plan connect PLN 25 jul_x000a_09.07.20 : 02.07.20 : 29.06.20 : Proses PLN Connection_x000a_15.06.20 : email SRFIN sent_x000a_04.06.20 : SRFI actual, collecting doc SRFIN_x000a_01.06.20 : 28.05.20 : 21.05.20 : ME on going_x000a_14.05.20 : erection on going_x000a_30.04.20 : curingtime_x000a_23.04.20 : 16.04.20 : borepile done, rebarring_x000a_09.04.20 : on going borepil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 submit kand A di 109.03506 -6.80666 (147m) proposes Tower 52m"/>
  </r>
  <r>
    <s v="JALAN GARUDA MAS"/>
    <x v="12"/>
    <s v="TB"/>
    <n v="106.84451799999999"/>
    <n v="-6.3109890000000002"/>
    <n v="30"/>
    <s v="40/150/300"/>
    <m/>
    <x v="1"/>
    <s v="Jl. Nangka, GG. H. Nawi No. 7 RT.002 RW.006, Kel. Tanjung Barat, Kec. Jagakarsa, Jakarta Selatan"/>
    <x v="2"/>
    <s v="JAW-JK-KYB-0096"/>
    <s v="Jalan Garuda Mas"/>
    <x v="0"/>
    <x v="0"/>
    <x v="3"/>
    <s v="JABODETABEK (INNER)"/>
    <s v="DKI Jakarta"/>
    <s v="JAKARTA SELATAN"/>
    <n v="6614368"/>
    <d v="2020-01-13T00:00:00"/>
    <m/>
    <n v="207"/>
    <x v="0"/>
    <d v="2020-06-11T00:00:00"/>
    <s v="W24-2020"/>
    <s v="Jun-2020"/>
    <d v="2020-06-30T00:00:00"/>
    <s v="W27-2020"/>
    <s v="Jun-2020"/>
    <d v="2020-07-15T00:00:00"/>
    <x v="68"/>
    <s v="Jul-2020"/>
    <d v="2020-08-10T00:00:00"/>
    <x v="17"/>
    <s v="Aug-2020"/>
    <s v="MW"/>
    <d v="2020-06-29T00:00:00"/>
    <m/>
    <n v="547401723708"/>
    <n v="6.6"/>
    <m/>
    <m/>
    <m/>
    <d v="2020-06-29T00:00:00"/>
    <d v="2020-08-07T00:00:00"/>
    <s v="W32-2020"/>
    <m/>
    <d v="2020-08-28T00:00:00"/>
    <m/>
    <x v="2"/>
    <s v="21.RFI"/>
    <x v="13"/>
    <s v="07.08.20 : RFIN sent _x000a_06.08.20 : 23.07.20 : 20.07.20 : proses PLN connection_x000a_13.07.20 : 09.07.20 : 06.07.20 : 02.07.20 : email SRFI-N sent, wait SK PLN release from XL_x000a_29.06.20 : email SRFI-N sent_x000a_25.06.20 : curingtime_x000a_22.06.20 : cor done, paralel rekom on going_x000a_22.06.20 : Pouring 20/06, Erection start 27/06, Finish 29/06, S RFI 30/06_x000a_18.06.20 : on going excavation, Plan SRFI/RFI end of June_x000a_15.06.20 : 11.06.20 : proses validasi, paralel IW clear_x000a_08.06.20 : RND review_x000a_04.06.20 : 01.06.20 : 29.05.20 : waiting RND review, paralel IW on going_x000a_28.05.20 : 25.05.20 : 22.05.20 : RND review_x000a_21.05.20 : 18.05.20 : RND propose ketinggian 25 m_x000a_16.05.20 : submit kand D_x000a_15.05.20 : RND review_x000a_14.05.20 : RF review_x000a_08.05.20 : 30.04.20 : rehunting_x000a_23.04.20 : 16.04.20 : Rehunting site, NOM berada di dalam kawasan developer PT. TCP INTERNUSA,_x000a_09.04.20 : kand NOK_x000a_02.04.20 : 25.03.20 : Candidat NOK, Rehunting_x000a_19.03.20 :  validasi RND_x000a_20.02.20 : IW on going_x000a_13.02.20 : IW on going_x000a_06.02.20 : kand A = validasi done, Candidate A RF TX OK_x000a_30.01.20 : kand A = submit A 106°50'38.77&quot;E 6°18'38.09&quot;S/106.844103 -6.310581 OK, Center Antenna 20m"/>
  </r>
  <r>
    <s v="KLAPANUNGGAL CILEUNGSI"/>
    <x v="12"/>
    <s v="TB"/>
    <n v="106.957925"/>
    <n v="-6.4440390000000001"/>
    <n v="50"/>
    <s v="30/140/290"/>
    <m/>
    <x v="1"/>
    <s v="Kampung Sindanglengo, RT. 006 RW. 004, Desa Klapanunggal, Kecamatan Klapanunggal, Kabupaten Bogor, Provinsi Jawa Barat"/>
    <x v="2"/>
    <s v="JAW-JB-CBI-0068"/>
    <s v="Klapanunggal Cileungsi"/>
    <x v="0"/>
    <x v="0"/>
    <x v="3"/>
    <s v="JABODETABEK (OUTER)"/>
    <s v="Jawa Barat"/>
    <s v="BOGOR"/>
    <n v="6614368"/>
    <d v="2020-01-13T00:00:00"/>
    <m/>
    <n v="193"/>
    <x v="0"/>
    <d v="2020-06-11T00:00:00"/>
    <s v="W24-2020"/>
    <s v="Jun-2020"/>
    <d v="2020-05-21T00:00:00"/>
    <s v="W21-2020"/>
    <s v="May-2020"/>
    <d v="2020-07-15T00:00:00"/>
    <x v="68"/>
    <s v="Jul-2020"/>
    <d v="2020-07-28T00:00:00"/>
    <x v="76"/>
    <s v="Jul-2020"/>
    <s v="MW"/>
    <d v="2020-06-24T00:00:00"/>
    <m/>
    <n v="538657233015"/>
    <n v="6.6"/>
    <m/>
    <m/>
    <m/>
    <d v="2020-05-21T00:00:00"/>
    <d v="2020-07-24T00:00:00"/>
    <s v="W30-2020"/>
    <m/>
    <d v="2020-08-13T00:00:00"/>
    <m/>
    <x v="2"/>
    <s v="21.RFI"/>
    <x v="13"/>
    <s v="24.07.20 : RFIN sent_x000a_20.07.20 : proses PLN connection_x000a_13.07.20 : 29.06.20 : PLN Connection menunggu konfirmasi XL_x000a_21.05.20 : email SRFI-N sent_x000a_14.05.20 : Erection_x000a_08.05.20 : rebarring_x000a_30.04.20 : preparation start CME_x000a_23.04.20 : 16.04.20 : Realisasi done, Proses REKOM_x000a_09.04.20 : realisasi IW, rekom_x000a_02.04.20 : IW Clear_x000a_25.03.20 : TNP review_x000a_19.03.20 :  validasi RND_x000a_13.02.20 : IW on going_x000a_06.02.20 : Kand A, B = validasi done RF TX OK_x000a_24.01.20 : kand A = RND OK 40_x000a_A OK 40 Prio 2_x000a_B OK 40 Prio 1_x000a_16.01.20 : Proses input STIP 1 B2S_x000a_15.01.20 : propose change to colo (email Rudi), konfirmasi NOK dari XL (Pak Siro)"/>
  </r>
  <r>
    <s v="PABUARAN KEMANG"/>
    <x v="12"/>
    <s v="TB"/>
    <n v="106.751299"/>
    <n v="-6.5032269999999999"/>
    <n v="50"/>
    <s v="90/190/290"/>
    <m/>
    <x v="1"/>
    <s v="KP. KEMANG, RT.001 RW.003, DS. KEMANG, KEC. KEMANG, KAB. BOGOR, JAWA BARAT"/>
    <x v="2"/>
    <s v="JAW-JB-CBI-0071"/>
    <s v="Pabuaran Kemang"/>
    <x v="0"/>
    <x v="0"/>
    <x v="3"/>
    <s v="JABODETABEK (OUTER)"/>
    <s v="Jawa Barat"/>
    <s v="BOGOR"/>
    <n v="6614368"/>
    <d v="2020-01-13T00:00:00"/>
    <m/>
    <n v="189"/>
    <x v="0"/>
    <d v="2020-06-11T00:00:00"/>
    <s v="W24-2020"/>
    <s v="Jun-2020"/>
    <d v="2020-06-11T00:00:00"/>
    <s v="W24-2020"/>
    <s v="Jun-2020"/>
    <d v="2020-07-15T00:00:00"/>
    <x v="68"/>
    <s v="Jul-2020"/>
    <d v="2020-07-15T00:00:00"/>
    <x v="79"/>
    <s v="Jul-2020"/>
    <s v="MW"/>
    <d v="2020-06-24T00:00:00"/>
    <m/>
    <n v="538414568448"/>
    <n v="6.6"/>
    <m/>
    <m/>
    <m/>
    <d v="2020-06-11T00:00:00"/>
    <d v="2020-07-20T00:00:00"/>
    <s v="W30-2020"/>
    <m/>
    <d v="2020-07-24T00:00:00"/>
    <m/>
    <x v="2"/>
    <s v="21.RFI"/>
    <x v="13"/>
    <s v="20.07.20 : RFIN sent _x000a_20.07.20 : proses PLN connection_x000a_13.07.20 : 09.07.20 : 06.07.20 : 02.07.20 : email SRFI-N sent, wait SK PLN release from XL_x000a_29.06.20 : 18.06.20 : 11.06.20 : email SRFI-N sent_x000a_08.06.20 : ME on going_x000a_04.06.20 : erection on going_x000a_01.06.20 : 29.05.20 : erection_x000a_28.05.20 : 25.05.20 : curingtime_x000a_14.05.20 : Rebaring_x000a_08.05.20 : excavation on going_x000a_30.04.20 : preparation start CME_x000a_23.04.20 : 16.04.20 : Plan Start CME 18/04_x000a_09.04.20 : RFC done, Plan Start CME 12/04_x000a_02.04.20 : rekom on going_x000a_25.03.20 : 19.03.20 : rekom l/c on going_x000a_11.03.20 : 20.02.20 : IW on going_x000a_13.02.20 : IW on going_x000a_06.02.20 : kand A = validasi done, Candidate A RF TX OK_x000a_24.01.20 : kand A = RND OK 40"/>
  </r>
  <r>
    <s v="JALAN KUBUR ISLAM"/>
    <x v="12"/>
    <s v="TB"/>
    <n v="106.781724"/>
    <n v="-6.2316269999999996"/>
    <n v="25"/>
    <s v="0/60/250"/>
    <m/>
    <x v="1"/>
    <s v="Jl. Kubur Islam Kel. Grogol Selatan Kec. Kebayoran Lama Jakarta Selatan_x0009__x0009__x0009__x000a_"/>
    <x v="2"/>
    <s v="JAW-JK-KYB-0105"/>
    <s v="Jalan Kubur Islam"/>
    <x v="0"/>
    <x v="0"/>
    <x v="3"/>
    <s v="JABODETABEK (INNER)"/>
    <s v="DKI Jakarta"/>
    <s v="JAKARTA SELATAN"/>
    <n v="6614368"/>
    <d v="2020-01-13T00:00:00"/>
    <m/>
    <n v="358"/>
    <x v="0"/>
    <d v="2020-06-11T00:00:00"/>
    <s v="W24-2020"/>
    <s v="Jun-2020"/>
    <d v="2020-07-15T00:00:00"/>
    <s v="W29-2020"/>
    <s v="Jul-2020"/>
    <d v="2020-07-25T00:00:00"/>
    <x v="65"/>
    <s v="Jul-2020"/>
    <d v="2021-01-11T00:00:00"/>
    <x v="54"/>
    <s v="Jan-2021"/>
    <s v="MW"/>
    <d v="2020-12-16T00:00:00"/>
    <m/>
    <n v="543105663905"/>
    <n v="6.6"/>
    <m/>
    <m/>
    <m/>
    <m/>
    <d v="2021-01-05T00:00:00"/>
    <s v="W02-2021"/>
    <m/>
    <m/>
    <m/>
    <x v="2"/>
    <s v="21.RFI"/>
    <x v="13"/>
    <s v="05.01.21 : RFIN sent_x000a_28.12.20 : erection ongoing_x000a_21.12.20 : 17.12.20 : galian ongoing_x000a_14.12.20 : 10.12.20 : issue commcase clear, IW clear, target CME start W3 Dec_x000a_07.12.20 : 03.12.20 : proses sosialisasi warga dilaksanakan 4 Nov, target RFC W2 Dec_x000a_26.11.20 : 23.11.20 : 19.11.20 : penyelesaian issue commcase warga dalam radius, target issue closed dan RFC W5 Nov_x000a_16.11.20 : IW clear, proses negosiasi LL untuk realisasi IW_x000a_12.11.20 : minus 1 IW bangunan gudang kosong, proses follow up ke pemilik gudang _x000a_09.11.20 : IW ongoing _x000a_05.11.20 : target solved minggu depan, target RFI diupayakan end of Nov_x000a_02.11.20 : commcase sehingga kandidat bergeser 20m, prose IW ulang_x000a_22.10.20 : 19.10.20 : 15.10.20 : 12.10.20 : 08.10.20 : 05.10.20 : 01.10.20 : 28.09.20 : 24.09.20 : Commcase warga radius, mengadu ke PTSP JAKARTA SELATAN meminta lokasi pole di geser, plan RFI revisi dari 25 sep menjadi 10 oct_x000a_21.09.20 : 17.09.20 : CME Stop, Commcase warga provokasi ORMAS. Menarik persetujuan IW, Plan mediasi dengan Dinas perijinan_x000a_14.09.20 : ME on going, paralel penyelesaian comcase warga luar radius_x000a_10.09.20 : 07.09.20 : ME on going_x000a_03.09.20 : Commcase, warga radius masih di follow up ke PTSP terkait pengaduan warga, Plan Solved 04/09, geser 20m, plan start gali minggu depan_x000a_31.08.20 : 27.08.20 : Commcase, warga radius masih di follow up ke PTSP terkait pengaduan warga, Plan Solved 04/09_x000a_24.08.20 : 17.08.20 : proses penyelesaian isu, plan clear dan lanjut CME minggu ini, plan perijinan clear minggu ini_x000a_13.08.20 : 10.08.20 : CME Stop, Commcase warga provokasi ORMAS. Menarik persetujuan IW, Plan mediasi dengan Dinas perijinan, tokoh masyarakat, plan clear 12/08_x000a_06.08.20 : proses negosiasi dilakukan secara personal, plan clear 12 Aug_x000a_03.08.20 : 30.07.20 : CME Stop (ME installation), Commcase warga provokasi ORMAS. Meminta posisi pole digeser_x000a_27.07.20 : 23.07.20 : CME Stop, Commcase warga provokasi ORMAS. Mediasi dengan PTSP masih belum menemui kata sepakat, sedang dilakukan pendekatan personal terhadap warga yang vokal dengan penolakan_x000a_20.07.20 : 16.07.20 : 13.07.20 : 09.07.20 : ME on going_x000a_06.07.20 : cor done, curing time_x000a_02.07.20 : rebarring_x000a_29.06.20 : on going excavation_x000a_25.06.20 : Risk RFC Juni,on going excavation_x000a_22.06.20 : 18.06.20 : on going excavation, plan percepatan RFI mid July_x000a_15.06.20 : 11.06.20 : IW clear, proses pengajuan eskalasi sitac _x000a_08.06.20 : IW on going_x000a_04.06.20 : 01.06.20 : IW on going_x000a_28.05.20 : 25.05.20 : rehunting_x000a_21.05.20 : 20.05.20 : RND NOK krn near existing, rehunting sesuai arahan RND_x000a_15.05.20 : RND review_x000a_13.05.20 : submit kand C_x000a_08.05.20 : 30.04.20 : IW on going_x000a_23.04.20 : 16.04.20 : IW OG, Terbatasnya komunikasi dengan perangkat kelurahan karena WFH_x000a_09.04.20 : Proses perijinan lingkungan dan Kelurahan, info pelayanan kelurahan sementara masih tutup terkait wabah corona._x000a_02.04.20 : 25.03.20 : 23.03.20 : Proses IW OG_x000a_19.03.20 : 20.02.20 : IW on going_x000a_13.02.20 : IW on going_x000a_06.02.20 : kand A = validasi done, Candidate A RF TX OK_x000a_30.01.20 : kand A = submit A 106°46'55.69&quot;E 6°13'52.70&quot;S/106.782136 -6.231306 OK, Center Antenna 20m"/>
  </r>
  <r>
    <s v="BABAKAN ASEM TELUK NAGA"/>
    <x v="12"/>
    <s v="TB"/>
    <n v="106.663191"/>
    <n v="-6.0862879999999997"/>
    <n v="50"/>
    <s v="90/210/330"/>
    <m/>
    <x v="1"/>
    <s v="Kp. Rawa Rotan, RT 02 RW 04, Desa Babakan Asem, Kec. Teluk Naga, Kab Tangerang"/>
    <x v="2"/>
    <s v="JAW-BT-TGR-0042"/>
    <s v="BABAKAN ASEM TELUK NAGA"/>
    <x v="0"/>
    <x v="0"/>
    <x v="3"/>
    <s v="JABODETABEK (OUTER)"/>
    <s v="Banten"/>
    <s v="TANGERANG"/>
    <n v="6614368"/>
    <d v="2020-01-13T00:00:00"/>
    <m/>
    <n v="232"/>
    <x v="0"/>
    <d v="2020-06-11T00:00:00"/>
    <s v="W24-2020"/>
    <s v="Jun-2020"/>
    <d v="2020-07-04T00:00:00"/>
    <s v="W27-2020"/>
    <s v="Jul-2020"/>
    <d v="2020-07-25T00:00:00"/>
    <x v="65"/>
    <s v="Jul-2020"/>
    <d v="2020-08-28T00:00:00"/>
    <x v="72"/>
    <s v="Aug-2020"/>
    <s v="MW"/>
    <d v="2020-07-10T00:00:00"/>
    <m/>
    <n v="566601622819"/>
    <n v="6.6"/>
    <m/>
    <m/>
    <m/>
    <d v="2020-07-30T00:00:00"/>
    <d v="2020-09-01T00:00:00"/>
    <s v="W36-2020"/>
    <m/>
    <d v="2020-08-28T00:00:00"/>
    <m/>
    <x v="2"/>
    <s v="21.RFI"/>
    <x v="13"/>
    <s v="01.09.20 : RFIN sent_x000a_31.08.20 : 27.08.20 : RFI actual, collecting doc RFIN_x000a_24.08.20 : rev plan RFI 28 Aug_x000a_17.08.20 : plan RFI 25 Aug 20_x000a_13.08.20 : 06.08.20 : 03.08.20 : 30.07.20 : SRFIN sent, proses PLN connection_x000a_23.07.20 : 20.07.20 : proses PLN connection_x000a_16.07.20 : 13.07.20 : SRFI actual_x000a_09.07.20 : 06.07.20 : 02.07.20 : ME on going, Tower Done, Plan Announce SRFI on 4 Juli 2020 _x000a_29.06.20 : 25.06.20 : curingtime, prepare erection_x000a_22.06.20 : cor done, curingtime &amp; backfilling_x000a_18.06.20 : 15.06.20 : rebarring_x000a_11.06.20 : 08.06.20 : excavation on going_x000a_04.06.20 : preparation start CME_x000a_01.06.20 : plan start cme 2 jun_x000a_28.05.20 : 25.05.20 : 14.05.20 : soiltest 08.05.20 : rekom on going_x000a_30.04.20 : Proses verifikasi eskalasi COST SITAC, High price cost SITAC_x000a_23.04.20 : TNP review_x000a_16.04.20 : under review RND, IW clear_x000a_09.04.20 : review RND, iw clear_x000a_08.04.20 : submit kand_x000a_02.04.20 : 25.03.20 : 20.03.20 : IW Clear, Proses approval Eskalasi SITAC_x000a_19.03.20 : IW clear_x000a_11.03.20 : 20.02.20 : IW on going_x000a_13.02.20 : IW on going_x000a_06.02.20 : kand A = validasi done, Candidate A RF TX OK_x000a_24.01.20 : kand A = RND OK 40"/>
  </r>
  <r>
    <s v="INSPEKSI SUKAPURA"/>
    <x v="12"/>
    <s v="TB"/>
    <n v="106.934352"/>
    <n v="-6.1492230000000001"/>
    <n v="25"/>
    <s v="20/90/210/330"/>
    <m/>
    <x v="1"/>
    <s v="Jl. Pal 2, RT.004 RW.003, Kel. Sukapura, KEC. Cilincing, JAKARTA UTARA, DKI JAKARTA"/>
    <x v="2"/>
    <s v="JAW-JK-TJP-0617"/>
    <s v="Inspeksi Sukapura"/>
    <x v="0"/>
    <x v="0"/>
    <x v="3"/>
    <s v="JABODETABEK (INNER)"/>
    <s v="DKI Jakarta"/>
    <s v="JAKARTA UTARA"/>
    <n v="6614368"/>
    <d v="2020-01-13T00:00:00"/>
    <m/>
    <n v="218"/>
    <x v="0"/>
    <d v="2020-06-11T00:00:00"/>
    <s v="W24-2020"/>
    <s v="Jun-2020"/>
    <d v="2020-07-25T00:00:00"/>
    <s v="W30-2020"/>
    <s v="Jul-2020"/>
    <d v="2020-07-25T00:00:00"/>
    <x v="65"/>
    <s v="Jul-2020"/>
    <d v="2020-08-25T00:00:00"/>
    <x v="72"/>
    <s v="Aug-2020"/>
    <s v="MW"/>
    <d v="2020-08-30T00:00:00"/>
    <m/>
    <n v="545302733444"/>
    <n v="6.6"/>
    <m/>
    <m/>
    <m/>
    <d v="2020-07-14T00:00:00"/>
    <d v="2020-08-18T00:00:00"/>
    <s v="W34-2020"/>
    <m/>
    <d v="2020-08-29T00:00:00"/>
    <m/>
    <x v="2"/>
    <s v="21.RFI"/>
    <x v="13"/>
    <s v="24.08.20 : 18.08.20 : RFIN sent_x000a_17.08.20 : RFI actual 16 aug 20_x000a_13.08.20 : 10.08.20 : revisi plan RFI 19 Aug_x000a_06.08.20 : 27.07.20 : 23.07.20 : 20.07.20 : proses PLN connection_x000a_14.07.20 : email SRFI-N sent_x000a_13.07.20 : ME on going_x000a_09.07.20 :  Propose reaktivasi, erection on going_x000a_06.07.20 : Propose reaktivasi, progress CME cor pondasi done dan sedang curingtime_x000a_18.06.20 : Propose reaktivasi SPK, progress start excavation_x000a_11.06.20 : IW clear, actual status di Tower rental sudah return_x000a_08.06.20 : 04.06.20 : 01.06.20 : lahan KOMATSU, plan submit kand 4 jun._x000a_29.05.20 : email return dari XL, site tetap continue dan need reaktivasi jika tower sudah berdiri/erection done_x000a_28.05.20 : 25.05.20 : 15.05.20 : IW on going_x000a_14.05.20 : 08.05.20 : 30.04.20 : rehunting_x000a_23.04.20 : 16.04.20 : Rehunting site, NOM berada di kawasan industri Komatsu_x000a_09.04.20 : kand NOK_x000a_02.04.20 : 25.03.20 : Candidat NOK, Rehunting_x000a_19.03.20 :  validasi RND_x000a_20.02.20 : IW on going_x000a_13.02.20 : IW on going_x000a_06.02.20 : kand A = validasi done, Candidate A RF TX OK_x000a_30.01.20 : kand A = submit A 106°56'04.40&quot;E 6°08'57.20&quot;S/106.934556 -6.149222 OK, Center Antenna 20m"/>
  </r>
  <r>
    <s v="KESATRIAN KEBON MANGGIS"/>
    <x v="12"/>
    <s v="TB"/>
    <n v="106.855108"/>
    <n v="-6.2084409999999997"/>
    <n v="25"/>
    <s v="0/90/180/300"/>
    <m/>
    <x v="1"/>
    <s v="JL. Manggarai Utara 2,  RT.01, RW 04, Kel. Manggarai, Kec. Tebet Jakarta Selatan"/>
    <x v="2"/>
    <s v="JAW-JK-CKG-0667"/>
    <s v="Kesatrian Kebon Manggis"/>
    <x v="0"/>
    <x v="0"/>
    <x v="3"/>
    <s v="JABODETABEK (INNER)"/>
    <s v="DKI Jakarta"/>
    <s v="JAKARTA TIMUR"/>
    <n v="6614368"/>
    <d v="2020-01-13T00:00:00"/>
    <m/>
    <n v="213"/>
    <x v="0"/>
    <d v="2020-06-11T00:00:00"/>
    <s v="W24-2020"/>
    <s v="Jun-2020"/>
    <d v="2020-06-29T00:00:00"/>
    <s v="W27-2020"/>
    <s v="Jun-2020"/>
    <d v="2020-07-25T00:00:00"/>
    <x v="65"/>
    <s v="Jul-2020"/>
    <d v="2020-08-19T00:00:00"/>
    <x v="78"/>
    <s v="Aug-2020"/>
    <s v="MW"/>
    <d v="2020-08-30T00:00:00"/>
    <m/>
    <n v="544104322022"/>
    <n v="6.6"/>
    <m/>
    <m/>
    <m/>
    <d v="2020-06-29T00:00:00"/>
    <d v="2020-08-13T00:00:00"/>
    <s v="W33-2020"/>
    <m/>
    <d v="2020-08-18T00:00:00"/>
    <m/>
    <x v="2"/>
    <s v="21.RFI"/>
    <x v="13"/>
    <s v="13.08.20 : RFIN sent_x000a_10.08.20 : revisi plan RFI 19 Aug_x000a_06.08.20 : 23.07.20 : 20.07.20 : proses PLN connection_x000a_13.07.20 : 09.07.20 : 06.07.20 : 02.07.20 : 29.06.20 : email SRFI-N sent, PLN connection menunggu konfirmasi XL/Tech partner_x000a_29.06.20 : SRFI, collecting doc SRFIN_x000a_25.06.20 : ME on going_x000a_22.06.20 : 18.06.20 : curingtime_x000a_15.06.20 : start CME_x000a_11.06.20 : proses validasi, paralel IW clear_x000a_08.06.20 : RND review_x000a_04.06.20 : 01.06.20 : 29.05.20 : waiting RND review_x000a_28.05.20 : 25.05.20 : 22.05.20 : RND review_x000a_15.05.20 : RND review_x000a_08.05.20 : 30.04.20 : IW on going_x000a_23.04.20 : 16.04.20 : _x000a_09.04.20 : kand NOK_x000a_02.04.20 : 25.03.20 : Candidat NOK, Rehunting_x000a_19.03.20 :  validasi RND_x000a_20.02.20 : IW on going_x000a_13.02.20 : IW on going_x000a_06.02.20 : kand A = validasi done, Candidate A RF TX OK_x000a_30.01.20 : kand A = submit A 106°51'18.24&quot;E 6°12'27.32&quot;S/106.855067 -6.207589 OK, Center Antenna 20m"/>
  </r>
  <r>
    <s v="STASIUN CIKOYA"/>
    <x v="12"/>
    <s v="TB"/>
    <n v="106.412449"/>
    <n v="-6.3356640000000004"/>
    <n v="30"/>
    <s v="25/110/180/265"/>
    <m/>
    <x v="1"/>
    <s v="Kp. Pos Cikoya Rt.002 Rw.001, Desa Cikasungka, Kec. Solear, Kab. Tangerang"/>
    <x v="2"/>
    <s v="JAW-BT-TGR-0051"/>
    <s v="Stasiun Cikoya"/>
    <x v="0"/>
    <x v="0"/>
    <x v="3"/>
    <s v="JABODETABEK (OUTER)"/>
    <s v="Banten"/>
    <s v="TANGERANG"/>
    <n v="6614368"/>
    <d v="2020-01-13T00:00:00"/>
    <m/>
    <n v="206"/>
    <x v="0"/>
    <d v="2020-06-11T00:00:00"/>
    <s v="W24-2020"/>
    <s v="Jun-2020"/>
    <d v="2020-07-02T00:00:00"/>
    <s v="W27-2020"/>
    <s v="Jul-2020"/>
    <d v="2020-07-25T00:00:00"/>
    <x v="65"/>
    <s v="Jul-2020"/>
    <d v="2020-08-07T00:00:00"/>
    <x v="75"/>
    <s v="Aug-2020"/>
    <s v="MW"/>
    <d v="2020-07-10T00:00:00"/>
    <m/>
    <n v="566401536248"/>
    <n v="6.6"/>
    <m/>
    <m/>
    <m/>
    <d v="2020-07-02T00:00:00"/>
    <d v="2020-08-06T00:00:00"/>
    <s v="W32-2020"/>
    <m/>
    <d v="2020-08-29T00:00:00"/>
    <m/>
    <x v="2"/>
    <s v="21.RFI"/>
    <x v="13"/>
    <s v="06.08.20 : RFIN sent _x000a_03.08.20 : 30.07.20 : RFI actual, collecting doc_x000a_27.07.20 : 23.07.20 : 20.07.20 : proses PLN connection_x000a_16.07.20 : 13.07.20 : 09.07.20 : 06.07.20 : 02.07.20 : email SRFI-N sent, PLN connection menunggu konfirmasi XL/Tech partner_x000a_29.06.20 : 25.06.20 : curingtime, prepare erection_x000a_22.06.20 : curingtime_x000a_19.06.20 : pouring_x000a_18.06.20 : on going excavation_x000a_15.06.20 : 11.06.20 : excavation start_x000a_08.06.20 : 04.06.20 : preparation start CME_x000a_01.06.20 : RFC, plan start CME minggu depan _x000a_28.05.20 : 25.05.20 : 14.05.20 : 08.05.20 : Plan Start CME 10/05_x000a_30.04.20 : Rekom Lurah done, Issue REKOM CAMAT, karena camat tidak mau mengeluarkan rekomendasi_x000a_23.04.20 : 16.04.20 : IW clear, proses pengajuan ulang eskalasi SITAC_x000a_09.04.20 : IW clear, proses pengajuan ulang eskalasi SITAC_x000a_02.04.20 : rekom on going_x000a_25.03.20 : 19.03.20 : 20.02.20 : Rekom lurah on going. Terkendala lurah akibat commcase tower existing_x000a_13.02.20 : IW on going_x000a_06.02.20 : kand A = validasi done, Candidate A RF TX OK_x000a_24.01.20 : kand A = Ok 30"/>
  </r>
  <r>
    <s v="JALAN ASEM CIPEDAK"/>
    <x v="12"/>
    <s v="TB"/>
    <n v="106.80364"/>
    <n v="-6.352951"/>
    <n v="30"/>
    <s v="0/90/180/270"/>
    <m/>
    <x v="1"/>
    <s v="Jl.Timbul III B RT.08, RW 04, Kel. Cipedak,  Kec. Jagakarsa, Jakarta Selatan"/>
    <x v="2"/>
    <s v="JAW-JK-KYB-0097"/>
    <s v="Jalan Asem Cipedak"/>
    <x v="0"/>
    <x v="0"/>
    <x v="3"/>
    <s v="JABODETABEK (INNER)"/>
    <s v="DKI Jakarta"/>
    <s v="JAKARTA SELATAN"/>
    <n v="6614368"/>
    <d v="2020-01-13T00:00:00"/>
    <m/>
    <n v="192"/>
    <x v="0"/>
    <d v="2020-06-11T00:00:00"/>
    <s v="W24-2020"/>
    <s v="Jun-2020"/>
    <d v="2020-06-30T00:00:00"/>
    <s v="W27-2020"/>
    <s v="Jun-2020"/>
    <d v="2020-07-25T00:00:00"/>
    <x v="65"/>
    <s v="Jul-2020"/>
    <d v="2020-08-07T00:00:00"/>
    <x v="75"/>
    <s v="Aug-2020"/>
    <s v="MW"/>
    <d v="2020-07-10T00:00:00"/>
    <m/>
    <n v="547401717015"/>
    <n v="6.6"/>
    <m/>
    <m/>
    <m/>
    <d v="2020-06-30T00:00:00"/>
    <d v="2020-07-23T00:00:00"/>
    <s v="W30-2020"/>
    <m/>
    <m/>
    <m/>
    <x v="2"/>
    <s v="21.RFI"/>
    <x v="13"/>
    <s v="27.07.20 : 23.07.20 : RFIN sent _x000a_20.07.20 : proses PLN connection_x000a_13.07.20 : 09.07.20 : 06.07.20 : 30.06.20 : email SRFI-N sent, PLN connection menunggu konfirmasi XL/Tech partner_x000a_29.06.20 : 25.06.20 : curingtime_x000a_22.06.20 : 18.06.20 : on going excavation_x000a_15.06.20 : start CME_x000a_11.06.20 : IW clear, proses pengajuan eskalasi sitac _x000a_08.06.20 : IW on going_x000a_04.06.20 : 01.06.20 : IW clear kand B_x000a_28.05.20 : 25.05.20 : 21.05.20 : IW on going_x000a_14.05.20 : TNP ok C, tower 25_x000a_08.05.20 : 30.04.20 : IW on going, terkendala RT sebelah warga radius yang belum setuju_x000a_23.04.20 : RND review_x000a_16.04.20 : proses eskalasi sitac_x000a_09.04.20 : 02.04.20 : IW Clear_x000a_25.03.20 : Candidat NOK, Rehunting_x000a_19.03.20 : 20.02.20 : IW on going_x000a_20.02.20 : IW on going_x000a_13.02.20 : 06.02.20 : Kand A = Rehunting, Candidate A RF NOK"/>
  </r>
  <r>
    <s v="SABAR RAYA KEMAJUAN"/>
    <x v="12"/>
    <s v="TB"/>
    <n v="106.752678"/>
    <n v="-6.2405910000000002"/>
    <n v="25"/>
    <s v="0/90/180/270"/>
    <m/>
    <x v="1"/>
    <s v="Jl.Sabar II No.43 RT.07, RW.04, Kel.Petukangan Selatan, Kec.Pesanggrahan, Jakarta Selatan"/>
    <x v="2"/>
    <s v="JAW-JK-KYB-0027"/>
    <s v="Sabar Raya Kemajuan"/>
    <x v="0"/>
    <x v="0"/>
    <x v="3"/>
    <s v="JABODETABEK (INNER)"/>
    <s v="DKI Jakarta"/>
    <s v="JAKARTA SELATAN"/>
    <n v="6614368"/>
    <d v="2020-01-13T00:00:00"/>
    <m/>
    <n v="191"/>
    <x v="0"/>
    <d v="2020-06-11T00:00:00"/>
    <s v="W24-2020"/>
    <s v="Jun-2020"/>
    <d v="2020-06-24T00:00:00"/>
    <s v="W26-2020"/>
    <s v="Jun-2020"/>
    <d v="2020-07-25T00:00:00"/>
    <x v="65"/>
    <s v="Jul-2020"/>
    <d v="2020-08-07T00:00:00"/>
    <x v="75"/>
    <s v="Aug-2020"/>
    <s v="MW"/>
    <d v="2020-07-10T00:00:00"/>
    <m/>
    <n v="543802871087"/>
    <n v="6.6"/>
    <m/>
    <m/>
    <m/>
    <d v="2020-06-24T00:00:00"/>
    <d v="2020-07-22T00:00:00"/>
    <s v="W30-2020"/>
    <m/>
    <d v="2020-08-18T00:00:00"/>
    <m/>
    <x v="2"/>
    <s v="21.RFI"/>
    <x v="13"/>
    <s v="22.07.20 : RFIN sent _x000a_20.07.20 : proses PLN connection_x000a_13.07.20 : 09.07.20 : 06.07.20 : 29.06.20 : 24.06.20 : email SRFI-N sent, PLN connection menunggu konfirmasi XL/Tech partner_x000a_22.06.20 : ME on going_x000a_18.06.20 : curingtime, prepare erection_x000a_15.06.20 : 11.06.20 : 08.06.20 : 04.06.20 : curingtime_x000a_28.05.20 : 25.05.20 : curingtime_x000a_14.05.20 : 08.05.20 : rekom on going_x000a_30.04.20 : Proses IW OG, terkendala pembatasan lingkungan_x000a_23.04.20 : 16.04.20 : IW OG, Terbatasnya komunikasi dengan perangkat kelurahan karena WFH_x000a_09.04.20 : validasi done, IW on going_x000a_02.04.20 : under review RND_x000a_25.03.20 : IW on going_x000a_19.03.20 :  validasi RND_x000a_20.02.20 :06.02.20 : Hunting kandidat_x000a_"/>
  </r>
  <r>
    <s v="KARET SEPATAN TANGERANG"/>
    <x v="12"/>
    <s v="TB"/>
    <n v="106.58039100000001"/>
    <n v="-6.1466989999999999"/>
    <n v="50"/>
    <s v="40/140/320"/>
    <m/>
    <x v="1"/>
    <s v="Kp. Karet RT 02 Rw 03, Desa Karet, Kecamatan Sepatan, Kabupaten Tangerang - Banten."/>
    <x v="2"/>
    <s v="JAW-BT-TGR-0029"/>
    <s v="Karet Sepatan Tangerang"/>
    <x v="0"/>
    <x v="0"/>
    <x v="3"/>
    <s v="JABODETABEK (OUTER)"/>
    <s v="Banten"/>
    <s v="TANGERANG"/>
    <n v="6614368"/>
    <d v="2020-01-13T00:00:00"/>
    <m/>
    <n v="185"/>
    <x v="0"/>
    <d v="2020-06-11T00:00:00"/>
    <s v="W24-2020"/>
    <s v="Jun-2020"/>
    <d v="2020-07-02T00:00:00"/>
    <s v="W27-2020"/>
    <s v="Jul-2020"/>
    <d v="2020-07-25T00:00:00"/>
    <x v="65"/>
    <s v="Jul-2020"/>
    <d v="2020-08-07T00:00:00"/>
    <x v="75"/>
    <s v="Aug-2020"/>
    <s v="MW"/>
    <d v="2020-07-10T00:00:00"/>
    <m/>
    <n v="566601592387"/>
    <n v="6.6"/>
    <m/>
    <m/>
    <m/>
    <d v="2020-07-02T00:00:00"/>
    <d v="2020-07-16T00:00:00"/>
    <s v="W29-2020"/>
    <m/>
    <d v="2020-08-07T00:00:00"/>
    <m/>
    <x v="2"/>
    <s v="21.RFI"/>
    <x v="13"/>
    <s v="20.07.20 : 16.07.20 : RFIN sent_x000a_13.07.20 : 09.07.20 : 06.07.20 : 02.07.20 : email SRFI-N sent, PLN connection menunggu konfirmasi XL/Tech partner_x000a_29.06.20 : 25.06.20 : SRFI, collecting doc SRFIN_x000a_22.06.20 : 18.06.20 : curingtime, prepare erection_x000a_15.06.20 : 11.06.20 : rebarring_x000a_08.06.20 : 04.06.20 : excavation on going_x000a_01.06.20 : excavation start_x000a_28.05.20 : 25.05.20 : 14.05.20 : 08.05.20 : rekom on going_x000a_30.04.20 : Proses negosiasi ke lingkungan untuk realisasi IW_x000a_23.04.20 : 16.04.20 : 09.04.20 : 02.04.20 : rekom on going_x000a_25.03.20 : 19.03.20 : rekon l/c on going_x000a_20.02.20 : IW on going_x000a_13.02.20 : IW on going_x000a_06.02.20 : kand A, B, C = validasi done, Candidate A, B &amp; C RF TX OK_x000a_24.01.20 : kand A, B, C = RND _x000a_A OK 40 Prio 2_x000a_B OK 40 Prio 3_x000a_C OK 40 Prio 1_x000a_"/>
  </r>
  <r>
    <s v="PEGADUNGAN TEGAL ALUR"/>
    <x v="12"/>
    <s v="TB"/>
    <n v="106.70290799999999"/>
    <n v="-6.1179069999999998"/>
    <n v="30"/>
    <s v="50/140/190"/>
    <m/>
    <x v="1"/>
    <s v="Jalan Prepedan Dalam RT. 006 / RW. 009, Kel. Kamal, Kec. Kali Deres - Jakarta Barat"/>
    <x v="2"/>
    <s v="JAW-JK-GGP-0529"/>
    <s v="Pegadungan Tegal Alur"/>
    <x v="0"/>
    <x v="0"/>
    <x v="3"/>
    <s v="JABODETABEK (INNER)"/>
    <s v="DKI Jakarta"/>
    <s v="JAKARTA BARAT"/>
    <n v="6614368"/>
    <d v="2020-01-13T00:00:00"/>
    <m/>
    <n v="196"/>
    <x v="0"/>
    <d v="2020-06-11T00:00:00"/>
    <s v="W24-2020"/>
    <s v="Jun-2020"/>
    <d v="2020-06-29T00:00:00"/>
    <s v="W27-2020"/>
    <s v="Jun-2020"/>
    <d v="2020-07-25T00:00:00"/>
    <x v="65"/>
    <s v="Jul-2020"/>
    <d v="2020-07-28T00:00:00"/>
    <x v="76"/>
    <s v="Jul-2020"/>
    <s v="MW"/>
    <d v="2020-07-10T00:00:00"/>
    <m/>
    <n v="546303095490"/>
    <n v="6.6"/>
    <m/>
    <m/>
    <m/>
    <d v="2020-06-29T00:00:00"/>
    <d v="2020-07-27T00:00:00"/>
    <s v="W31-2020"/>
    <m/>
    <d v="2020-08-06T00:00:00"/>
    <m/>
    <x v="2"/>
    <s v="21.RFI"/>
    <x v="13"/>
    <s v="27.07.20 : RFIN sent _x000a_23.07.20 : 20.07.20 : proses PLN connection_x000a_13.07.20 : 09.07.20 : 06.07.20 : 29.06.20 : email SRFI-N sent, PLN connection menunggu konfirmasi XL/Tech partner_x000a_25.06.20 : curingtime_x000a_22.06.20 : P[MIM] optimis RFI Jun_x000a_22.06.20 : Pouring done 20/06, Erection start 26/06 finish 28/06, S RFI 29/06_x000a_18.06.20 : on going excavation_x000a_15.06.20 : proses perijinan, APD &amp; bouwplank_x000a_11.06.20 : IW clear, proses pengajuan eskalasi sitac_x000a_08.06.20 : RND review_x000a_04.06.20 : IW clear_x000a_01.06.20 : 29.05.20 : waiting RND review, paralel IW on going_x000a_28.05.20 : 25.05.20 : 22.05.20 : RND review_x000a_21.05.20 : 20.05.20 : Apakah bisa tinggi RF 25m? Menjauh dari yg mau dicover_x000a_15.05.20 : RND review_x000a_13.05.20 : submit kand C_x000a_14.05.20 : 08.05.20 : 30.04.20 : rehunting_x000a_23.04.20 : 16.04.20 : _x000a_09.04.20 : kand NOK_x000a_02.04.20 : 25.03.20 : Candidat NOK, Rehunting_x000a_19.03.20 : validasi RND_x000a_20.02.20 : IW on going_x000a_13.02.20 : 06.02.20 : Kand A = Rehunting, Candidate A RF NOK"/>
  </r>
  <r>
    <s v="KEMUNING MATRAMAN"/>
    <x v="12"/>
    <s v="TB"/>
    <n v="106.863326"/>
    <n v="-6.1976459999999998"/>
    <n v="25"/>
    <s v="0/90/180/270"/>
    <m/>
    <x v="1"/>
    <s v="Jl. Kemuning II RT 004 RW 004 kel. Utan Kayu Utara kec. Matraman Jakarta Timur."/>
    <x v="2"/>
    <s v="JAW-JK-CKG-0666"/>
    <s v="Kemuning Matraman"/>
    <x v="0"/>
    <x v="0"/>
    <x v="3"/>
    <s v="JABODETABEK (INNER)"/>
    <s v="DKI Jakarta"/>
    <s v="JAKARTA TIMUR"/>
    <n v="6614368"/>
    <d v="2020-01-13T00:00:00"/>
    <m/>
    <n v="254"/>
    <x v="0"/>
    <d v="2020-06-11T00:00:00"/>
    <s v="W24-2020"/>
    <s v="Jun-2020"/>
    <d v="2020-07-31T00:00:00"/>
    <s v="W31-2020"/>
    <s v="Jul-2020"/>
    <d v="2020-07-31T00:00:00"/>
    <x v="50"/>
    <s v="Jul-2020"/>
    <d v="2020-09-22T00:00:00"/>
    <x v="71"/>
    <s v="Sep-2020"/>
    <s v="MW"/>
    <d v="2020-06-12T00:00:00"/>
    <m/>
    <n v="541301474411"/>
    <n v="6.6"/>
    <m/>
    <m/>
    <m/>
    <m/>
    <d v="2020-09-23T00:00:00"/>
    <s v="W39-2020"/>
    <m/>
    <m/>
    <m/>
    <x v="2"/>
    <s v="21.RFI"/>
    <x v="13"/>
    <s v="23.09.20 : RFIN sent_x000a_21.09.20 : 17.09.20 : 14.09.20 : 07.09.20 : 03.09.20 : 02.09.20 : XL approved dg Prabayar (Token) dan pengisisn token 1 jt by TBG, proses PLN Connection_x000a_31.08.20 : 25.08.20 : SRFIN sent, waiting approval daya 16.5 kVA rayon cempaka putih_x000a_27.08.20 : 24.08.20 : revisi plan RFI 28 Aug_x000a_17.08.20 : plan RFI 21 Aug 20_x000a_13.08.20 : 10.08.20 : SRFI, proses PLN connection_x000a_06.08.20 : Plan Finish Erection 08/08, Plan S RFI 10/08_x000a_03.08.20 : on going erection, plan erection done 8 aug_x000a_30.07.20 : Erection start 30/07_x000a_27.07.20 : curingtimec_x000a_23.07.20 : Galian pondasi OG, Re design pondasi terkait perubahan type Pole MCP, plan Pouring 25/07_x000a_20.07.20 : Galian pondasi OG, Re design pondasi terkait perubahan type Pole MCP_x000a_16.07.20 : 13.07.20 : excavation_x000a_09.07.20 : 06.07.20 : On Going Excavation_x000a_02.07.20 : On Going Excavation, Due to need Process Permit Issue (Done Solve)_x000a_29.06.20 : on going rekom_x000a_25.06.20 : Plan IW Done Jun 2020_x000a_22.06.20 : Risk RFC Juni, tiba2 muncul  penolakan warga, plan geser dan proses  nego ke XL, paralel pengajuan kand baru ke XL_x000a_22.06.20 : 18.06.20 : 15.06.20 : 11.06.20 : excavation start_x000a_08.06.20 : proses rekom_x000a_04.06.20 : IW on going_x000a_01.06.20 : 29.05.20 : IW on going, paralel validasi kand alternatif, waiting TNP review, kand geser 15m, plan start minggu depan, plan RFI 15 juni (KLS)_x000a_28.05.20 : 25.05.20 : 21.05.20 : IW on going_x000a_14.05.20 : TNP ok B, tower 20_x000a_08.05.20 : 30.04.20 : 30.04.20 : IW on going_x000a_23.04.20 : 16.04.20 : IW OG, Terbatasnya komunikasi dengan perangkat kelurahan karena WFH_x000a_09.04.20 : Proses perijinan lingkungan dan Kelurahan, info pelayanan kelurahan sementara masih tutup terkait wabah corona._x000a_- sampai dengan saat ini pihak kelurahan masih belum bisa membantu proses ijin lingkungan di karenakan dengan _x000a_  adanya issue corona._x000a_02.04.20 : 25.03.20 : 23.03.20 : Proses IW,  kelurahan pelayanan tutup sementara terkait isu corona_x000a_19.03.20 : IW on going_x000a_20.02.20 : IW on going_x000a_13.02.20 : 06.02.20 : Kand A = Rehunting, Candidate A RF NOK"/>
  </r>
  <r>
    <s v="MENTENG LENTENG AGUNG"/>
    <x v="12"/>
    <s v="TB"/>
    <n v="106.830691"/>
    <n v="-6.3285479999999996"/>
    <n v="25"/>
    <s v="0/180/290"/>
    <m/>
    <x v="1"/>
    <s v="Jl.Menteng, RT.07 RW.06 Kel. Lenteng Agung, Kec. Jagakarsa, Jakarta Selatan "/>
    <x v="2"/>
    <s v="JAW-JK-KYB-0102"/>
    <s v="Menteng Lenteng Agung"/>
    <x v="0"/>
    <x v="0"/>
    <x v="3"/>
    <s v="JABODETABEK (INNER)"/>
    <s v="DKI Jakarta"/>
    <s v="JAKARTA SELATAN"/>
    <n v="6614368"/>
    <d v="2020-01-13T00:00:00"/>
    <m/>
    <n v="246"/>
    <x v="0"/>
    <d v="2020-06-11T00:00:00"/>
    <s v="W24-2020"/>
    <s v="Jun-2020"/>
    <d v="2020-07-31T00:00:00"/>
    <s v="W31-2020"/>
    <s v="Jul-2020"/>
    <d v="2020-07-31T00:00:00"/>
    <x v="50"/>
    <s v="Jul-2020"/>
    <d v="2020-09-15T00:00:00"/>
    <x v="73"/>
    <s v="Sep-2020"/>
    <s v="MW"/>
    <d v="2020-06-12T00:00:00"/>
    <m/>
    <n v="547401737021"/>
    <n v="6.6"/>
    <m/>
    <m/>
    <m/>
    <d v="2020-07-23T00:00:00"/>
    <d v="2020-09-15T00:00:00"/>
    <s v="W38-2020"/>
    <m/>
    <d v="2020-09-25T00:00:00"/>
    <m/>
    <x v="2"/>
    <s v="21.RFI"/>
    <x v="13"/>
    <s v="15.09.20 : RFIN sent_x000a_14.09.20 : 07.09.20 : 03.09.20 : 31.08.20 : 27.08.20 : 24.08.20 : Proses Ijin ke Dinas Pertamanan, karena menggunakan kabel bawah tanah, rev plan RFI 5 sep (W1 sep)_x000a_17.08.20 : Need kabel bawah tanah, plan Connect 19/08_x000a_13.08.20 : 10.08.20 : revisi plan RFI 19 Aug_x000a_06.08.20 : 27.07.20 : 23.07.20 : email SRFI-N sent_x000a_23.07.20 : Finishing ME Istallation_x000a_20.07.20 : Erection OG_x000a_16.07.20 : 13.07.20 : 09.07.20 : erection on going_x000a_06.07.20 : cor done, curing time_x000a_02.07.20 : excavation start,  On Going Excavation Due to late in Process Permit Dinas Pertanaman Jaksel (Issue Solve)_x000a_29.06.20 : bouwplank, paralel proses perijinan_x000a_25.06.20 : bouwplank, Plan RFI Jul 2020_x000a_22.06.20 : Risk RFC Juni,_x000a_22.06.20 : 18.06.20 : 15.06.20 : proses perijinan, APD &amp; bouwplank_x000a_11.06.20 : design pack &amp; bouwplank, proses perijinan, menunggu perijinan dinas pertamanan_x000a_08.06.20 : 04.06.20 : proses perijinan, preparation start CME_x000a_01.06.20 : rekom _x000a_28.05.20 : 25.05.20 : 08.05.20 : IW on going_x000a_30.04.20 : Negosiasi BAN_x000a_23.04.20 : 16.04.20 : IW OG, Terbatasnya komunikasi dengan perangkat kelurahan karena WFH_x000a_09.04.20 : 02.04.20 : 25.03.20 : 19.03.20 : 20.02.20 : IW on going_x000a_13.02.20 : IW on going_x000a_06.02.20 : kand A = validasi done, Candidate A RF TX OK_x000a_30.01.20 : kand A = submit A 106°49'50.74&quot;E 6°19'41.56&quot;S/106.830761 -6.328211 OK, Center Antenna 20m"/>
  </r>
  <r>
    <s v="KESADARAN CIPINANG"/>
    <x v="12"/>
    <s v="TB"/>
    <n v="106.886275"/>
    <n v="-6.236713"/>
    <n v="25"/>
    <s v="0/70/180/275"/>
    <m/>
    <x v="1"/>
    <s v="Bambu kuning selatan, RT 13, RW 02 , Kel. BAMBU Apus, Kec. Cipayung, Kota jakarta timur"/>
    <x v="2"/>
    <s v="JAW-JK-CKG-0664"/>
    <s v="Kesadaran Cipinang"/>
    <x v="0"/>
    <x v="0"/>
    <x v="3"/>
    <s v="JABODETABEK (INNER)"/>
    <s v="DKI Jakarta"/>
    <s v="JAKARTA TIMUR"/>
    <n v="6614368"/>
    <d v="2020-01-13T00:00:00"/>
    <m/>
    <n v="197"/>
    <x v="0"/>
    <d v="2020-06-11T00:00:00"/>
    <s v="W24-2020"/>
    <s v="Jun-2020"/>
    <d v="2020-06-30T00:00:00"/>
    <s v="W27-2020"/>
    <s v="Jun-2020"/>
    <d v="2020-07-31T00:00:00"/>
    <x v="50"/>
    <s v="Jul-2020"/>
    <d v="2020-08-07T00:00:00"/>
    <x v="75"/>
    <s v="Aug-2020"/>
    <s v="MW"/>
    <d v="2020-06-24T00:00:00"/>
    <m/>
    <n v="544104319788"/>
    <n v="6.6"/>
    <m/>
    <m/>
    <m/>
    <d v="2020-06-26T00:00:00"/>
    <d v="2020-07-28T00:00:00"/>
    <s v="W31-2020"/>
    <m/>
    <d v="2020-08-18T00:00:00"/>
    <m/>
    <x v="2"/>
    <s v="21.RFI"/>
    <x v="13"/>
    <s v="28.07.20 : RFIN sent _x000a_23.07.20 : actual RFI20.07.20 : proses PLN connection_x000a_13.07.20 : 09.07.20 : 06.07.20 : 02.07.20 : email SRFI-N sent, wait SK PLN release from XL_x000a_29.06.20 : 25.06.20 : email SRFI-N sent_x000a_25.06.20 : ME on going_x000a_22.06.20 : [MIM] optimis RFI Jun_x000a_22.06.20 : Erection Plan start 23/06, Plan S RFI 26/06_x000a_18.06.20 : curingtime, plan RFI end June_x000a_15.06.20 : proses perijinan, APD &amp; bouwplank_x000a_11.06.20 : IW clear, proses pengajuan eskalasi sitac_x000a_08.06.20 : IW on going_x000a_04.06.20 : 01.06.20 : kand approved, IW on going_x000a_28.05.20 : 25.05.20 : 15.05.20 : TNP review_x000a_14.05.20 : approval kandidat, kabdidat sebelumnya commcase_x000a_08.05.20 : 30.04.20 : Galian Pondasi Block akses warga_x000a_30.04.20 : need cek status RND validationnya_x000a_23.04.20 : 16.04.20 : on going excavation_x000a_09.04.20 : Galian pondasi OG_x000a_02.04.20 : RFC, proses perijinan_x000a_25.03.20 : 23.03.20 : IW Clear_x000a_19.03.20 : IW on going_x000a_20.02.20 : IW on going_x000a_13.02.20 : 06.02.20 : Kand A = Rehunting, Candidate A RF NOK"/>
  </r>
  <r>
    <s v="KAYU AGUNG SEPATAN"/>
    <x v="12"/>
    <s v="TB"/>
    <n v="106.59191800000001"/>
    <n v="-6.0966300000000002"/>
    <n v="40"/>
    <s v="15/90/280"/>
    <m/>
    <x v="1"/>
    <s v="Jalan Mangga 2  RT 05 RW 05 Desa Kayu Agung Kecamatan Sepatan Kabupaten Tangerang-Banten"/>
    <x v="2"/>
    <s v="JAW-BT-TGR-0031"/>
    <s v="Kayu Agung Sepatan"/>
    <x v="0"/>
    <x v="0"/>
    <x v="3"/>
    <s v="JABODETABEK (OUTER)"/>
    <s v="Banten"/>
    <s v="TANGERANG"/>
    <n v="6614368"/>
    <d v="2020-01-13T00:00:00"/>
    <m/>
    <n v="170"/>
    <x v="0"/>
    <d v="2020-06-11T00:00:00"/>
    <s v="W24-2020"/>
    <s v="Jun-2020"/>
    <d v="2020-05-12T00:00:00"/>
    <s v="W20-2020"/>
    <s v="May-2020"/>
    <d v="2020-07-31T00:00:00"/>
    <x v="50"/>
    <s v="Jul-2020"/>
    <d v="2020-08-07T00:00:00"/>
    <x v="75"/>
    <s v="Aug-2020"/>
    <s v="MW"/>
    <d v="2020-06-12T00:00:00"/>
    <m/>
    <n v="566601578127"/>
    <n v="6.6"/>
    <m/>
    <m/>
    <m/>
    <m/>
    <d v="2020-07-01T00:00:00"/>
    <s v="W27-2020"/>
    <m/>
    <d v="2020-07-23T00:00:00"/>
    <m/>
    <x v="2"/>
    <s v="21.RFI"/>
    <x v="13"/>
    <s v="01.07.20 : RFIN sent _x000a_29.06.20 : Proses PLN Connection_x000a_22.06.20 : 18.06.20 : curingtime, prepare erection_x000a_15.06.20 : prepare cor_x000a_11.06.20 : rebarring_x000a_08.06.20 : excavation on going_x000a_04.06.20 : proses perijinan, preparation start CME_x000a_28.05.20 : 25.05.20 : 14.05.20 : 08.05.20 : 30.04.20 :  Proses REKOM, terkendala permintaan biaya LURCAM yang tinggi_x000a_23.04.20 : 16.04.20 : 09.04.20 : 02.04.20 : rekom on going_x000a_25.03.20 : 19.03.20 : rekom l/c on going_x000a_11.03.20 : 09.03.20 : IW CLear, Realisasi OG_x000a_20.02.20 : IW on going_x000a_13.02.20 : IW on going_x000a_06.02.20 : kand A, B, C = validasi done, Candidate A, B &amp; C RF TX OK_x000a_24.01.20 : kand A = RND _x000a_A OK 40 Prio 2_x000a_B OK 40 Prio 3_x000a_C OK 40 Prio 1_x000a_"/>
  </r>
  <r>
    <s v="PULO BUARAN JATINEGARA"/>
    <x v="12"/>
    <s v="TB"/>
    <n v="106.917751"/>
    <n v="-6.2062569999999999"/>
    <n v="30"/>
    <s v="0/65/140/240"/>
    <m/>
    <x v="1"/>
    <s v="JL. Pulobuaran I (komplek Pergudangan) PT. JIEP RT.004 RW.006, Kelurahan Jatinegara, Kecamatan Cakung, Kota Jakarta Timur, Provinsi DKI Jakarta"/>
    <x v="2"/>
    <s v="JAW-JK-CKG-0155"/>
    <s v="Pulo Buaran Jatinegara"/>
    <x v="0"/>
    <x v="0"/>
    <x v="3"/>
    <s v="JABODETABEK (INNER)"/>
    <s v="DKI Jakarta"/>
    <s v="JAKARTA TIMUR"/>
    <n v="6614368"/>
    <d v="2020-01-13T00:00:00"/>
    <m/>
    <n v="291"/>
    <x v="0"/>
    <d v="2020-06-11T00:00:00"/>
    <s v="W24-2020"/>
    <s v="Jun-2020"/>
    <d v="2020-08-04T00:00:00"/>
    <s v="W32-2020"/>
    <s v="Aug-2020"/>
    <d v="2020-08-04T00:00:00"/>
    <x v="67"/>
    <s v="Aug-2020"/>
    <d v="2020-10-16T00:00:00"/>
    <x v="63"/>
    <s v="Oct-2020"/>
    <s v="MW"/>
    <d v="2020-10-01T00:00:00"/>
    <m/>
    <n v="541301488450"/>
    <n v="6.6"/>
    <m/>
    <m/>
    <m/>
    <d v="2020-09-30T00:00:00"/>
    <d v="2020-10-30T00:00:00"/>
    <s v="W44-2020"/>
    <m/>
    <m/>
    <m/>
    <x v="2"/>
    <s v="21.RFI"/>
    <x v="13"/>
    <s v="02.11.20 : RFIN sent_x000a_26.10.20 : proses penyambungan PLN_x000a_22.10.20 : 19.10.20 : 15.10.20 : 12.10.20 : revisi PLN connection 16 oct 20, waiting approval Power Eng XL terkait isu Rayon PLN Cempaka Putih (Daya 13.5 kVA kebawah dilayani dg Pra bayar, Daya 16.5 kVA keatas dengan Pasca Bayar)_x000a_05.10.20 : 01.10.20 : proses PLN connection, plan 10 oct_x000a_30.09.20 : email SRFI-N sent_x000a_28.09.20 :  Finishing ME, on going Pagar &amp; halaman_x000a_24.09.20 : ME Installation OG_x000a_21.09.20 : 17.09.20 : Curing Time OG, Plan Erection 24/09 finish 26/09, Plan S RFI 28/09_x000a_14.09.20 : rebarring, plan cor besok menunggu usrat ijin dari PT. JIEP_x000a_10.09.20 : Plan galian Finish 10/09, Plan Pouring 12/09, Plan S RFI 20/09_x000a_07.09.20 : galian on going, PKS signed dan rekom lurcam, proses perijinan_x000a_03.09.20 : MOM : start galian_x000a_31.08.20 : 27.08.20 : 24.08.20 : menunggu rilis Surat ijin kerja dr PT JIP untuk start CME_x000a_17.08.20 : proses BA jaminan dari JIP (Jakarta Idustrial Estate PuloGadung) untuk syarat start CME, plan start CME paling lmabat 20 AUG_x000a_13.08.20 : Survey done, PT. JIEP meminta digeser sitenya 200m untuk mendekati utilitas kabel power dan FO_x000a_10.08.20 : OG Join Survey dengan PT JIEP, untuk penempatan posisi Pole MCP (kand A)_x000a_06.08.20 : kembali kand A, plan bouwplank minggu depan_x000a_30.07.20 : 23.07.20 : 20.07.20 : Mediasi pertama belum menemui titik temu, plan mediasi kedua melibatkan Lurah, MUSPIKA, dan tokoh masyarkat 18/07_x000a_16.07.20 : 13.07.20 : 09.07.20 : MOM : ada comcase, sudah IW clear tetapi ada provokasi warga luar radius, besok malam diadakan mediasi dengan tokoh masyarakat, jika isu clear maka proses realisasi dilanjutkan minggu depan._x000a_06.07.20 : 02.07.20 : IW clear, plan rekom release 6 juli, plan start CME 10 jul, Plan RFI 4 aug_x000a_29.06.20 : IW clear_x000a_25.06.20 : IW kurang 3 kk dari 20 kk, pole MCP 20m_x000a_22.06.20 : 18.06.20 : XL ok 20 m, kembali ke kand awal, proses rekom_x000a_15.06.20 : 11.06.20 : rehunting, plan IW done jun 20_x000a_08.06.20 : RND review_x000a_04.06.20 : 01.06.20 : 29.05.20 : waiting RND review, paralel IW on going_x000a_28.05.20 : 25.05.20 : 22.05.20 : RND review_x000a_21.05.20 : 20.05.20 : remark RND Apakah bisa tinggi RF 25m? Menjauh dari yg mau dicover_x000a_15.05.20 : RND review_x000a_13.05.20 : submit kand C_x000a_14.05.20 : 08.05.20 : 30.04.20 : rehunting_x000a_23.04.20 : 16.04.20 : Rehunting site, NOM berada dikawasan Industri JIP, high price sewa lahan PT.JIEP, rehunting hard space 300 meter. Mohon arahan_x000a_09.04.20 : kand NOK_x000a_02.04.20 : 25.03.20 : Candidat NOK, Rehunting_x000a_19.03.20 :  validasi RND_x000a_20.02.20 : IW on going_x000a_13.02.20 : IW on going_x000a_06.02.20 : kand A = validasi done, Candidate A RF TX OK_x000a_30.01.20 : kand A = submit A 106°55'03.87&quot;E 6°12'22.44&quot;S/106.917742 -6.206233 OK, Center Antenna 20m"/>
  </r>
  <r>
    <s v="KRAMA YUDHA CAKUNG"/>
    <x v="12"/>
    <s v="TB"/>
    <n v="106.92259"/>
    <n v="-6.1792239999999996"/>
    <n v="30"/>
    <s v="0/90/180/270"/>
    <m/>
    <x v="1"/>
    <s v="Jl. Krama Yudha, RT.006 RW.005, Kel. Rawa Terate, Kec.Cakung, Jakarta Timur."/>
    <x v="2"/>
    <s v="JAW-JK-CKG-0665"/>
    <s v="Krama Yudha Cakung"/>
    <x v="0"/>
    <x v="0"/>
    <x v="3"/>
    <s v="JABODETABEK (INNER)"/>
    <s v="DKI Jakarta"/>
    <s v="JAKARTA TIMUR"/>
    <n v="6614368"/>
    <d v="2020-01-13T00:00:00"/>
    <m/>
    <n v="256"/>
    <x v="0"/>
    <d v="2020-06-11T00:00:00"/>
    <s v="W24-2020"/>
    <s v="Jun-2020"/>
    <d v="2020-08-08T00:00:00"/>
    <s v="W32-2020"/>
    <s v="Aug-2020"/>
    <d v="2020-08-08T00:00:00"/>
    <x v="67"/>
    <s v="Aug-2020"/>
    <d v="2020-09-22T00:00:00"/>
    <x v="71"/>
    <s v="Sep-2020"/>
    <s v="MW"/>
    <d v="2020-09-10T00:00:00"/>
    <m/>
    <n v="545302748868"/>
    <n v="6.6"/>
    <m/>
    <m/>
    <m/>
    <d v="2020-09-08T00:00:00"/>
    <d v="2020-09-25T00:00:00"/>
    <s v="W39-2020"/>
    <m/>
    <m/>
    <m/>
    <x v="2"/>
    <s v="21.RFI"/>
    <x v="13"/>
    <s v="25.09.20 : RFIN sent_x000a_24.09.20 : RFI actual, collecting doc RFIN_x000a_21.09.20 : 17.09.20 : 08.09.20 : SRFI N sent, proses PLN Connection_x000a_10.09.20 : Erection Done, ME Installation OG_x000a_07.09.20 : erection OG_x000a_03.09.20 : erection on going_x000a_31.08.20 : curingtime_x000a_27.08.20 : GALIAN Pondasi OG, Plan Finish 27/08, Plan pouring 30/08_x000a_24.08.20 : 17.08.20 : bouwplang, Plan Start CME 22/08_x000a_13.08.20 : Plan Start CME 15/08_x000a_10.08.20 : rekom l/c on going, revisi plan RFI 19 Aug_x000a_06.08.20 : IW kandidat C Clear, REKOM plan done 12/08, plan realisasi IW minggu ini_x000a_03.08.20 : 30.07.20 : 23.07.20 : 20.07.20 : Proses PKS dengan PT. Mitsubishi Motors, Direksi PT. Mitsubishi motors masih belum bisa ditemui, paralel sedang di follow re IW kandidat A_x000a_16.07.20 : 13.07.20 : 09.07.20 : MOM : menunggu feedback pengajukan kerjasama/PKS dg PT. Mitsubishi, wait persetujuan PKS dari dirut operational, lokasi di kawasan industri (area mitsubishi), plan minggu depan ketemu management Mitsubishi_x000a_06.07.20 : 02.07.20 : IW clear, proses pembahasan PKS dengan PT.Mitsubishi Motor dengan plan clear PKS minggu depan, plan start CME 15 jul, plan RFI 8 aug_x000a_29.06.20 : 25.06.20 : IW clear, pole MCP 25m, pengambilan foto panoramic by drone_x000a_22.06.20 : 18.06.20 : akan diukur ketinggian existing (25m) untuk referensi approval_x000a_15.06.20 : 11.06.20 : rehunting, plan IW done jun 20_x000a_08.06.20 : RND review_x000a_04.06.20 : 01.06.20 : 29.05.20 : waiting RND review_x000a_28.05.20 : 25.05.20 : 22.05.20 : RND review_x000a_15.05.20 : RND review_x000a_08.05.20 : 30.04.20 : 30.04.20 : IW on going_x000a_23.04.20 : 16.04.20 : _x000a_09.04.20 : 02.04.20 : IW on going_x000a_25.03.20 : IW on going_x000a_19.03.20 : validasi RND_x000a_20.02.20 : IW on going_x000a_13.02.20 : IW on going_x000a_06.02.20 : kand A = validasi done, Candidate A RF TX OK_x000a_30.01.20 : kand A = submit A 106°55'20.39&quot;E 6°10'41.38&quot;S/106.922331 -6.178161 OK, Center Antenna 20m"/>
  </r>
  <r>
    <s v="GLONGGONG"/>
    <x v="12"/>
    <s v="TB"/>
    <n v="109.03215400000001"/>
    <n v="-6.9241299999999999"/>
    <n v="50"/>
    <s v="20/110/190/290"/>
    <m/>
    <x v="1"/>
    <s v="GLONGGONG, RT 004/ RW 004, DESA GLONGGONG, KEC. WANASARI, KAB. BREBES"/>
    <x v="2"/>
    <s v="JAW-JT-BBS-0156"/>
    <s v="GLONGGONG"/>
    <x v="0"/>
    <x v="0"/>
    <x v="2"/>
    <s v="JATENG"/>
    <s v="DI Yogyakarta"/>
    <s v="BREBES"/>
    <n v="6614368"/>
    <d v="2020-01-13T00:00:00"/>
    <m/>
    <n v="219"/>
    <x v="0"/>
    <d v="2020-06-11T00:00:00"/>
    <s v="W24-2020"/>
    <s v="Jun-2020"/>
    <d v="2020-05-15T00:00:00"/>
    <s v="W20-2020"/>
    <s v="May-2020"/>
    <d v="2020-08-14T00:00:00"/>
    <x v="20"/>
    <s v="Aug-2020"/>
    <d v="2020-08-19T00:00:00"/>
    <x v="78"/>
    <s v="Aug-2020"/>
    <s v="MW"/>
    <d v="2020-06-24T00:00:00"/>
    <m/>
    <n v="522582398996"/>
    <s v="7,7"/>
    <m/>
    <m/>
    <m/>
    <d v="2020-06-15T00:00:00"/>
    <d v="2020-08-19T00:00:00"/>
    <s v="W34-2020"/>
    <m/>
    <m/>
    <m/>
    <x v="2"/>
    <s v="21.RFI"/>
    <x v="13"/>
    <s v="19.08.20 : RFIN sent_x000a_18.08.20 : actual RFI, plan submit RFIN 19 Aug_x000a_13.08.20 : plan PLN connect jumat 14 Aug 20_x000a_10.08.20 : 06.08.20 : BP paid, plan PLN connect Rabu 12 Aug 20_x000a_03.08.20 : 27.07.20 : SLO released_x000a_20.07.20 : 16.07.20 : SK PLN release 15 jul_x000a_13.07.20 : 09.07.20 : SK PLN masih belum release from XLz02.07.20 : 29.06.20 : Menunggu SK PLN release dari XL, plan RFI menyesuaikan kembali dg SK release (SK date+14 hari)_x000a_15.06.20 : email SRFI-N sent_x000a_04.06.20 : SRFI actual, collecting doc SRFIN _x000a_01.06.20 : 28.05.20 : erection done, ME on going_x000a_21.05.20 : ME on going_x000a_14.05.20 : erection on going_x000a_30.04.20 : curingtime_x000a_23.04.20 : 16.04.20 : rebarring, plan cor besok 17 Apr_x000a_09.04.20 : on going rebarring dan bekisting, prepare for pouring concrete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9.03193 -6.9246 (58m) propose Tower 52m, submit kand B di 109.03233 -6.92281 (148m) propose Tower 52m"/>
  </r>
  <r>
    <s v="KAMPUNG BESAR TELUK NAGA"/>
    <x v="12"/>
    <s v="TB"/>
    <n v="106.654578"/>
    <n v="-6.0612830000000004"/>
    <n v="50"/>
    <s v="90/210/330"/>
    <m/>
    <x v="1"/>
    <s v="Kp Kampung Besar, RT. 12 RW. 06, Kel. Kampung Besar, Kec. Teluk Naga, Kab. Tangerang"/>
    <x v="2"/>
    <s v="JAW-BT-TGR-0045"/>
    <s v="KAMPUNG BESAR TELUK NAGA"/>
    <x v="0"/>
    <x v="0"/>
    <x v="3"/>
    <s v="JABODETABEK (OUTER)"/>
    <s v="Banten"/>
    <s v="TANGERANG"/>
    <n v="6614368"/>
    <d v="2020-01-13T00:00:00"/>
    <m/>
    <n v="215"/>
    <x v="0"/>
    <d v="2020-06-11T00:00:00"/>
    <s v="W24-2020"/>
    <s v="Jun-2020"/>
    <d v="2020-07-31T00:00:00"/>
    <s v="W31-2020"/>
    <s v="Jul-2020"/>
    <d v="2020-08-15T00:00:00"/>
    <x v="20"/>
    <s v="Aug-2020"/>
    <d v="2020-08-15T00:00:00"/>
    <x v="17"/>
    <s v="Aug-2020"/>
    <s v="MW"/>
    <d v="2020-08-30T00:00:00"/>
    <m/>
    <n v="566601624992"/>
    <n v="6.6"/>
    <m/>
    <m/>
    <m/>
    <d v="2020-08-10T00:00:00"/>
    <d v="2020-08-15T00:00:00"/>
    <s v="W33-2020"/>
    <m/>
    <d v="2020-08-31T00:00:00"/>
    <m/>
    <x v="2"/>
    <s v="21.RFI"/>
    <x v="13"/>
    <s v="15.08.20 : RFIN sent_x000a_14.08.20 : actual RFI, collecting doc RFIN_x000a_13.08.20 : 10.08.20 : SRFIN sent_x000a_06.08.20 : ME Installation OG, Plan S RFI 09/08_x000a_03.08.20 : 30.07.20 : Tower Erection, Plan Finish 02/08, Plan S RFI 08/08_x000a_27.07.20 : 23.07.20 : rebarring_x000a_20.07.20 : Borpile done, OG perapihan lantai kerja_x000a_16.07.20 : rebarring_x000a_13.07.20 : 09.07.20 : excavation_x000a_06.07.20 : 02.07.20 : RFC, plan start CME 6 juli, plan SRFI 31 jul_x000a_29.06.20 : soiltest done, plan APD senin/selasa 30 jun_x000a_25.06.20 : plan sabtu soiltest, rekom done, plan APD senin/selasa 30 jun_x000a_22.06.20 : 18.06.20 : on going rekom process,realisasi IW dan soiltest, Plan start CME Jun 2020_x000a_15.06.20 : IW done, proses rekom_x000a_11.06.20 : IW clear, proses pengajuan eskalasi sitac_x000a_08.06.20 : 04.06.20 : 01.06.20 : IW clear, proses eskalasi sitac_x000a_28.05.20 : 25.05.20 : 08.05.20 : IW on going_x000a_30.04.20 : Rehunting OG_x000a_23.04.20 : 16.04.20 : 09.04.20 : 02.04.20 : IW on going_x000a_25.03.20 : TNP review_x000a_19.03.20 : 19.03.20 : Rehunting_x000a_11.03.20 : 20.02.20 : IW on going_x000a_13.02.20 : IW on going_x000a_06.02.20 : kand A = validasi done, Candidate A RF TX OK_x000a_24.01.20 : kand A = RND OK 50"/>
  </r>
  <r>
    <s v="PANTAI DADAP"/>
    <x v="12"/>
    <s v="TB"/>
    <n v="106.713751"/>
    <n v="-6.0893649999999999"/>
    <n v="50"/>
    <s v="90/210/330"/>
    <m/>
    <x v="1"/>
    <s v="Kp. Dadap Gili, RT. 003 RW.001, Desa Dadap, Kecamatan Kosambi, Kabupaten Tangerang "/>
    <x v="2"/>
    <s v="JAW-BT-TGR-0044"/>
    <s v="PANTAI DADAP"/>
    <x v="0"/>
    <x v="0"/>
    <x v="3"/>
    <s v="JABODETABEK (OUTER)"/>
    <s v="Banten"/>
    <s v="TANGERANG"/>
    <n v="6614368"/>
    <d v="2020-01-13T00:00:00"/>
    <m/>
    <n v="259"/>
    <x v="0"/>
    <d v="2020-06-11T00:00:00"/>
    <s v="W24-2020"/>
    <s v="Jun-2020"/>
    <d v="2020-09-30T00:00:00"/>
    <s v="W40-2020"/>
    <s v="Sep-2020"/>
    <d v="2020-08-20T00:00:00"/>
    <x v="60"/>
    <s v="Aug-2020"/>
    <d v="2020-09-30T00:00:00"/>
    <x v="68"/>
    <s v="Sep-2020"/>
    <s v="MW"/>
    <d v="2020-08-30T00:00:00"/>
    <m/>
    <n v="566601649407"/>
    <n v="6.6"/>
    <m/>
    <m/>
    <m/>
    <m/>
    <d v="2020-09-28T00:00:00"/>
    <s v="W40-2020"/>
    <m/>
    <m/>
    <m/>
    <x v="2"/>
    <s v="21.RFI"/>
    <x v="13"/>
    <s v="28.09.20 : RFIN sent_x000a_28.09.20 :  Finishing ME, on going Pagar &amp; halaman_x000a_24.09.20 : Finishing ME, Plan S RFI 26/09_x000a_21.09.20 : 18.09.20 : erection on going_x000a_17.09.20 : plan finish 21/09, Plan S RFI 24/09, Plan RFI 25/09_x000a_14.09.20 : erection on going_x000a_10.09.20 : Erection start 10/09 finish 17/09, Plan S RFI 21/09_x000a_07.09.20 : Curing time _x000a_03.09.20 : re design penambahan sumuran menjadi 9 titik, Cor Sumuran done 1/9_x000a_31.08.20 : OG Rebaring pondasi sumuran, Plan Pouring sumuran done 03/09_x000a_27.08.20 : OG Galian sumuran, re design penambahan sumuran menjadi 9 titik_x000a_24.08.20 : 17.08.20 : OG Galian pondasi sumuran, terkendala debit air yang tinggi_x000a_13.08.20 : OG Galian pondasi sumuran, Plan pengecoran pondasi sumuran 19/08_x000a_10.08.20 : 06.08.20 : Galian pondasi OG, Plan Pengecoran sumuran 15/08, Plan pengecoran pondasi tower 21/08_x000a_03.08.20 : 30.07.20 : Galian pondasi, terkendala galian berbatu dan beton, Re design Done, Plan Re start CME 02/08_x000a_27.07.20 : 23.07.20 : 20.07.20 : Galian pondasi, terkendala galian berbatu dan beton_x000a_16.07.20 :13.07.20 : 09.07.20 : excavation_x000a_02.07.20 : rekom process, plan rekom done 7 juli, on going soiltest, plan design done 10 Aug, plan start CME 13 juli, plan RFI 7 aug 20_x000a_29.06.20 : IW clear_x000a_25.06.20 : Plan IW clear, SST 52m, plan start CME minggu depan 2 jul_x000a_22.06.20 : 18.06.20 : IW clear dg tinggi twr 35 m (RT + MT 25), propose RND 50m (tidak ada design tower&gt;25m utk RT). Plan rehunting di seberang possibility SST GF 50m, plan update minggu ini_x000a_15.06.20 : 11.06.20 : rehunting, plan IW done jun 20, sudah ada kandidat (plan re-IW), propose tinggi tower 35m_x000a_08.06.20 : RND review_x000a_04.06.20 : 01.06.20 : 29.05.20 : waiting RND review_x000a_28.05.20 : 25.05.20 : 14.05.20 : BAK_x000a_08.05.20 : 30.04.20 : Rehunting OG_x000a_23.04.20 : 16.04.20 : 09.04.20 : kand NOK_x000a_02.04.20 : under review RND_x000a_25.03.20 : rehunting_x000a_19.03.20 : 19.03.20 : Rehunting_x000a_11.03.20 : 20.02.20 : Hunting, area NOM berada di kawasan pegudangan Mutiara Kosambi_x000a_13.02.20 : 06.02.20 : Hunting kandidat_x000a_"/>
  </r>
  <r>
    <s v="SALEMBARAN JAYA KOSAMBI"/>
    <x v="12"/>
    <s v="TB"/>
    <n v="106.66601"/>
    <n v="-6.0789150000000003"/>
    <n v="50"/>
    <s v="90/210/330"/>
    <m/>
    <x v="1"/>
    <s v="Pemukiman GG Putri V, RT 02 RW 15, Kel. Salembaran Jaya, Kec. Kosambi, Kab Tangerang"/>
    <x v="2"/>
    <s v="JAW-BT-TGR-0043"/>
    <s v="SALEMBARAN JAYA KOSAMBI"/>
    <x v="0"/>
    <x v="0"/>
    <x v="3"/>
    <s v="JABODETABEK (OUTER)"/>
    <s v="Banten"/>
    <s v="TANGERANG"/>
    <n v="6614368"/>
    <d v="2020-01-13T00:00:00"/>
    <m/>
    <n v="232"/>
    <x v="0"/>
    <d v="2020-06-11T00:00:00"/>
    <s v="W24-2020"/>
    <s v="Jun-2020"/>
    <d v="2020-08-15T00:00:00"/>
    <s v="W33-2020"/>
    <s v="Aug-2020"/>
    <d v="2020-08-20T00:00:00"/>
    <x v="60"/>
    <s v="Aug-2020"/>
    <d v="2020-09-04T00:00:00"/>
    <x v="70"/>
    <s v="Sep-2020"/>
    <s v="MW"/>
    <d v="2020-07-10T00:00:00"/>
    <m/>
    <n v="566601627916"/>
    <n v="6.6"/>
    <m/>
    <m/>
    <m/>
    <m/>
    <d v="2020-09-01T00:00:00"/>
    <s v="W36-2020"/>
    <m/>
    <d v="2020-09-19T00:00:00"/>
    <m/>
    <x v="2"/>
    <s v="21.RFI"/>
    <x v="13"/>
    <s v="01.09.20 : RFIN sent_x000a_31.08.20 : ME on going_x000a_27.08.20 : Plan Finish erection 30/08, Plan RFI 04/09_x000a_24.08.20 : 17.08.20 : Erection tower OG, Plan Finish 20/08, Plan S RFI 24/08_x000a_13.08.20 : Erection tower OG, Plan Finish 20/08, Plan S RFI 24/08_x000a_10.08.20 : erection on going_x000a_06.08.20 : curingtime, plan start erection 7 Aug 20_x000a_03.08.20 : curingtime_x000a_30.07.20 : Pengecoran Pondasi Tower_x000a_23.07.20 : 20.07.20 : Lean concrete, pembesian di ulang kembali karena longsor galian_x000a_16.07.20 : 13.07.20 : rebarring_x000a_09.07.20 : galian done, lantai kerja, prepare rebarring_x000a_06.07.20 : 02.07.20 : On Going Lean Concrete due to Problem Hard Community Issue (Already Solve on 30 June 2020) _x000a_29.06.20 : 25.06.20 : 22.06.20 : curingtime_x000a_18.06.20 : rebarring, Plan Pouring 19/06_x000a_15.06.20 : 11.06.20 : excavation_x000a_08.06.20 : 04.06.20 : preparation start CME_x000a_01.06.20 : RFC, plan start CME minggu depan_x000a_28.05.20 : 25.05.20 : soiltest_x000a_14.05.20 : 08.05.20 : iw clear_x000a_30.04.20 : OG negosiaisi eskalasi SITAC_x000a_23.04.20 : 16.04.20 : OG negosiaisi eskalasi SITAC, high price_x000a_09.04.20 : 02.04.20 : 25.03.20 : 20.03.20 : IW Clear, Proses approval Eskalasi SITAC_x000a_19.03.20 : IW clear_x000a_11.03.20 : 20.02.20 : IW on going_x000a_13.02.20 : IW on going_x000a_06.02.20 : kand A = validasi done, Candidate A RF TX OK_x000a_24.01.20 : kand A = RND OK 40"/>
  </r>
  <r>
    <s v="WIJAYAKUSUMA CEGER"/>
    <x v="12"/>
    <s v="TB"/>
    <n v="106.7286"/>
    <n v="-6.2614109999999998"/>
    <n v="35"/>
    <s v="90/210/330"/>
    <m/>
    <x v="1"/>
    <s v="KP.Blok kelapa Rt.06,Rw.05,Kelurahan.jurang Mangu Barat,Kecamatan.pondok Aren,kota tangerang selatan,Provinsi Banten"/>
    <x v="2"/>
    <s v="JAW-BT-CPT-0472"/>
    <s v="WIJAYAKUSUMA CEGER"/>
    <x v="0"/>
    <x v="0"/>
    <x v="3"/>
    <s v="JABODETABEK (OUTER)"/>
    <s v="Banten"/>
    <s v="KOTA TANGERANG SELAT"/>
    <n v="6614368"/>
    <d v="2020-01-13T00:00:00"/>
    <m/>
    <n v="444"/>
    <x v="0"/>
    <d v="2020-06-11T00:00:00"/>
    <s v="W24-2020"/>
    <s v="Jun-2020"/>
    <d v="2021-02-25T00:00:00"/>
    <s v="W09-2021"/>
    <s v="Feb-2021"/>
    <d v="2020-08-25T00:00:00"/>
    <x v="98"/>
    <s v="Aug-2020"/>
    <d v="2021-03-31T00:00:00"/>
    <x v="53"/>
    <s v="Mar-2021"/>
    <s v="MW"/>
    <d v="2020-08-30T00:00:00"/>
    <m/>
    <m/>
    <m/>
    <m/>
    <m/>
    <m/>
    <m/>
    <d v="2021-04-01T00:00:00"/>
    <s v="W14-2021"/>
    <m/>
    <m/>
    <m/>
    <x v="2"/>
    <s v="21.RFI"/>
    <x v="13"/>
    <s v="01.04.21 : RFIN sent_x000a_29.03.21 : CME done, OG PLN connection_x000a_23.03.21 : galian OG_x000a_15.03.21 : rekom camat done, CME preparation_x000a_04.03.21 : rekom OG, plan CME start W2 Mar_x000a_22.02.21 : IW CLEAR, realisasi IW OG, plan CME start W2 Mar_x000a_18.02.21 : target IW clear 20 Feb_x000a_11.02.21 : target penyelesaian mediasi warga 15 Feb, paralel IW OG di kandidat alternatif _x000a_28.02.21 : proses mediasi warga yg menolak dengan bantuan BABINSA dilaksanakan 29 Jan, plan IW clear 30 Jan_x000a_18.01.21 : 14.01.21 : CME belum bisa start karena ada 1 warga yg menyatakan belum clear (IW terlewat) -&gt; note : start CME latest W4 Jan_x000a_28.12.20 : CME preparation_x000a_21.12.20 : realisasi IW done, plan CME start 23 Dec_x000a_17.14.20 : isu commcase clear, proses realisasi IW _x000a_10.12.20 : penyelesaian mediasi lanjutan 11 Dec_x000a_07.12.20 : 03.12.20 : plan issue clear W2 Dec_x000a_26.11.20 : 23.11.20 : 19.11.20 : penyelesaian issue commcase warga luar radius, plan issue closed dan RFC W5 Nov_x000a_16.11.20 : proses IW ongoing karena ada pergeseran kandidat_x000a_05.11.20 : plan solved minggu depan, target RFI diupayakan end of Nov_x000a_02.11.20 : 22.10.20 : 19.10.20 : 15.10.20 : 12.10.20 : 08.10.20 : 05.10.20 : erection masih stop, proses renegosiasi dan pendekatan dengan warga yang luar radius_x000a_01.10.20 : Pekerjaan erection di STOP kembali oleh warga, Plan dilakukan mediasi kembali tgl 03/10, rev RFI plan 15 oct_x000a_28.09.20 : 24.09.20 : Erection OG, Plan Finish 27/09, ME Done 28/09, Plan RFI 30/09_x000a_21.09.20 : Erection Stop Commcase warga radius_x000a_17.09.20 : penyelesaian COMCASE warga radius, pencabutan BAP ke kepolisian, plan Start Erection 21/09, Finish 23/09, Plan S RFI 25/09_x000a_14.09.20 : plan isu clear dan lanjut ME 18 sep 20_x000a_10.09.20 : 07.09.20 : 03.09.20 : erection STOP, minus 1 section &amp; mounting, proses penyelesaian isu commcase, plan solve minggu depan_x000a_31.08.20 : 27.08.20 : comcase, erection on going_x000a_24.08.20 : 17.08.20 : 13.08.20 : COMCASE warga radius, Plan Mediasi dengan perangkat lingkungan Done, OG FU permintaan warga_x000a_10.08.20 : comcase, revisi plan RFI 28 Aug_x000a_06.08.20 : erection on going, COMCASE warga radius, Plan Mediasi dengan perangkat lingkungan 08/08_x000a_03.08.20 : 30.07.20 : Plan erection Tower Done 31/07_x000a_23.07.20 : Erection Tower Start 23/07, Finish 25/07, S RFI 29/07_x000a_20.07.20 : Curing Time_x000a_16.07.20 : rebarring_x000a_13.07.20 : 09.07.20 : excavation_x000a_02.07.20 : rekom process, plan rekom done 7 jul, plan start CME 9 jul, plan SRFI 5 aug 20_x000a_29.06.20 : IW clear_x000a_25.06.20 : IW on going, kurang 2kk, MCP 25m, , plan IW clear paling lambat Senin 29 Juni or drop by XL_x000a_25.06.20 : submit kandidat C , RNP approved RF 24m, Plan IW Done Jun 2020_x000a_22.06.20 : 18.06.20 : IW on going, Plan IW Done Jun 2020_x000a_15.06.20 : 11.06.20 : rehunting, plan IW done jun 20 ,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13.02.20 : 06.02.20 : Hunting kandidat_x000a_"/>
  </r>
  <r>
    <s v="BENDA CIGANJUR"/>
    <x v="12"/>
    <s v="TB"/>
    <n v="106.804638"/>
    <n v="-6.3272469999999998"/>
    <n v="30"/>
    <s v="20/180/280"/>
    <m/>
    <x v="1"/>
    <s v="Jl. Manggis Dalam No 1, RT 01, RW 01, Kel. Ciganjur, Kec. Jagakarsa, Jakarta Selatan "/>
    <x v="2"/>
    <s v="JAW-JK-KYB-0103"/>
    <s v="Benda Ciganjur"/>
    <x v="0"/>
    <x v="0"/>
    <x v="3"/>
    <s v="JABODETABEK (INNER)"/>
    <s v="DKI Jakarta"/>
    <s v="JAKARTA SELATAN"/>
    <n v="6614368"/>
    <d v="2020-01-13T00:00:00"/>
    <m/>
    <n v="212"/>
    <x v="0"/>
    <d v="2020-06-11T00:00:00"/>
    <s v="W24-2020"/>
    <s v="Jun-2020"/>
    <d v="2020-08-05T00:00:00"/>
    <s v="W32-2020"/>
    <s v="Aug-2020"/>
    <d v="2020-08-25T00:00:00"/>
    <x v="98"/>
    <s v="Aug-2020"/>
    <d v="2020-08-19T00:00:00"/>
    <x v="78"/>
    <s v="Aug-2020"/>
    <s v="MW"/>
    <d v="2020-08-30T00:00:00"/>
    <m/>
    <n v="547401725305"/>
    <n v="6.6"/>
    <m/>
    <m/>
    <m/>
    <m/>
    <d v="2020-08-12T00:00:00"/>
    <s v="W33-2020"/>
    <m/>
    <d v="2020-09-08T00:00:00"/>
    <m/>
    <x v="2"/>
    <s v="21.RFI"/>
    <x v="13"/>
    <s v="12.08.20 : RFIN sent _x000a_10.08.20 : revisi plan RFI 19 Aug_x000a_06.08.20 : 03.08.20 : SRFI actual_x000a_27.07.20 : ME on going_x000a_23.07.20 : ERECTion Tower Start 22/07, Finish 23/07_x000a_20.07.20 : Curing Time_x000a_16.07.20 : curingtime_x000a_13.07.20 : start excavation_x000a_09.07.20 : MOM : on going realisasi, sebelumnya terkendala peribahan permintaan warga_x000a_06.07.20 : 02.07.20 : plan rekom done selasa 7 jul, plan start CME 10 juli, plan SRFI 5 Aug_x000a_29.06.20 : on going rekom_x000a_25.06.20 : IW kurang 1 kk, pole MCP 20m_x000a_22.06.20 : 18.06.20 : IW on going, plan RFC end of June_x000a_15.06.20 : 11.06.20 : IW on going_x000a_08.06.20 : RND review_x000a_04.06.20 : 01.06.20 : 29.05.20 : waiting RND review, paralel IW on going_x000a_28.05.20 : 25.05.20 : 22.05.20 : RND review_x000a_21.05.20 : 20.05.20 : RND note minta ketinggian 27m (atau minimal 25m)_x000a_15.05.20 : RND review_x000a_13.05.20 : submit kand B_x000a_08.05.20 : 30.04.20 : Terbatasnya komunikasi dengan LL karena belum mau ditemui_x000a_23.04.20 : 16.04.20 : terbatasnya komunikasi dengan LL karena belum mau ditemui_x000a_09.04.20 : Lahan private,  proses BAN, saat ini LL menunda pertemuan negosiasi harga sampai issu corona selesai.alternatif rehunting , info tim sar 200 meter hard space_x000a_02.04.20 : 25.03.20 : rehunting_x000a_19.03.20 : 20.02.20 : 06.02.20 : Hunting kandidat_x000a_16.01.20 : Proses input STIP 1 B2S_x000a_15.01.20 : propose change to colo (email Rudi), konfirmasi NOK dari XL (Pak Siro)"/>
  </r>
  <r>
    <s v="CILLIWUNG PONDOK RAJEG"/>
    <x v="12"/>
    <s v="TB"/>
    <n v="106.818971"/>
    <n v="-6.4630380000000001"/>
    <n v="50"/>
    <s v="80/170/250/310"/>
    <m/>
    <x v="1"/>
    <s v="Jl. Penjara Pondok Rajeg RT 001 RW 005, Kelurahan Pondok Rajeg, Kecamatan Cibinong, Kabupaten  Bogor"/>
    <x v="2"/>
    <s v="JAW-JB-CBI-0085"/>
    <s v="Cilliwung Pondok Rajeg"/>
    <x v="0"/>
    <x v="0"/>
    <x v="3"/>
    <s v="JABODETABEK (OUTER)"/>
    <s v="Jawa Barat"/>
    <s v="BOGOR"/>
    <n v="6614368"/>
    <d v="2020-01-13T00:00:00"/>
    <m/>
    <n v="239"/>
    <x v="0"/>
    <d v="2020-06-11T00:00:00"/>
    <s v="W24-2020"/>
    <s v="Jun-2020"/>
    <d v="2020-08-12T00:00:00"/>
    <s v="W33-2020"/>
    <s v="Aug-2020"/>
    <d v="2020-08-31T00:00:00"/>
    <x v="69"/>
    <s v="Aug-2020"/>
    <d v="2020-08-31T00:00:00"/>
    <x v="70"/>
    <s v="Aug-2020"/>
    <s v="MW"/>
    <d v="2020-08-10T00:00:00"/>
    <m/>
    <n v="538722643487"/>
    <n v="6.6"/>
    <m/>
    <m/>
    <m/>
    <m/>
    <d v="2020-09-08T00:00:00"/>
    <s v="W37-2020"/>
    <m/>
    <m/>
    <m/>
    <x v="2"/>
    <s v="21.RFI"/>
    <x v="13"/>
    <s v="08.09.20 : RFIN sent_x000a_07.09.20 : 03.09.20 : SRFI actual_x000a_31.08.20 : 27.08.20 : ME on going_x000a_24.08.20 : curingtime_x000a_18.08.20 : Plan Pouring Today_x000a_13.08.20 : perapihan/pembersihan galian krn tanah longsor_x000a_10.08.20 : 06.08.20 : Rebaring OG, Plan Pouring 13/08_x000a_03.08.20 : Rebaring OG, Plan Pouring 10/08_x000a_23.07.20 : Design OG, Plan design released 24/07_x000a_20.07.20 : on going APD/design pack_x000a_16.07.20 : proses design pack/APD_x000a_13.07.20 : 09.07.20 : MOM : soiltest. plan APD selasa 14 jul, plan start CME 15 jul_x000a_06.07.20 : 02.07.20 : plan rekom selesai 10 jul, plan start CME 15 jul, plan RFI 12 aug_x000a_29.06.20 : on going rekom_x000a_25.06.20 : IW clear, plan realisasi besok sabtu 27 jun, tower SST 42m_x000a_22.06.20 : 18.06.20 : IW on going, IW OG kurang 1 kk, plan start CME end of June_x000a_15.06.20 : 11.06.20 : IW clear_x000a_08.06.20 : 04.06.20 : 01.06.20 : 28.05.20 : 25.05.20 : 08.05.20 : IW on going_x000a_30.04.20 : IW on going_x000a_23.04.20 : 16.04.20 : _x000a_09.04.20 : 02.04.20 : IW on going_x000a_25.03.20 : 19.03.20 : 12.03.20 : IW on going_x000a_20.02.20 : rehunting_x000a_13.02.20 : IW on going_x000a_06.02.20 : kand A = validasi done, Candidate A RF TX OK_x000a_24.01.20 : kand A = RND OK 40"/>
  </r>
  <r>
    <s v="GN RAYA CIREUNDEU"/>
    <x v="12"/>
    <s v="TB"/>
    <n v="106.765427"/>
    <n v="-6.3061670000000003"/>
    <n v="35"/>
    <s v="90/210/330"/>
    <m/>
    <x v="1"/>
    <s v="Jl. Gunung Raya Indah IV, Rt.04/Rw.11, Kel. Cirendeu, Kec. Ciputat timur, Kota Tangerang Selatan"/>
    <x v="2"/>
    <s v="JAW-BT-CPT-0468"/>
    <s v="GN RAYA CIREUNDEU"/>
    <x v="0"/>
    <x v="0"/>
    <x v="3"/>
    <s v="JABODETABEK (OUTER)"/>
    <s v="Banten"/>
    <s v="KOTA TANGERANG SELAT"/>
    <n v="6614368"/>
    <d v="2020-01-13T00:00:00"/>
    <m/>
    <n v="253"/>
    <x v="0"/>
    <d v="2020-06-11T00:00:00"/>
    <s v="W24-2020"/>
    <s v="Jun-2020"/>
    <d v="2020-08-30T00:00:00"/>
    <s v="W36-2020"/>
    <s v="Aug-2020"/>
    <d v="2020-09-15T00:00:00"/>
    <x v="99"/>
    <s v="Sep-2020"/>
    <d v="2020-09-15T00:00:00"/>
    <x v="73"/>
    <s v="Sep-2020"/>
    <s v="MW"/>
    <d v="2020-08-16T00:00:00"/>
    <m/>
    <n v="543602552495"/>
    <n v="6.6"/>
    <m/>
    <m/>
    <m/>
    <m/>
    <d v="2020-09-22T00:00:00"/>
    <s v="W39-2020"/>
    <m/>
    <m/>
    <m/>
    <x v="2"/>
    <s v="21.RFI"/>
    <x v="13"/>
    <s v="22.09.20 : RFIN sent_x000a_21.09.20 : 17.09.20 : RFI actual, collecting doc RFIN_x000a_14.09.20 : 07.09.20 : 03.09.20 : SRFI actual_x000a_31.08.20 : ME on going_x000a_27.08.20 : Plan Start Erection 27/08, Plan S RFI 30/08_x000a_24.08.20 : cor done 22 Aug, curingtime_x000a_18.08.20 : Galian pondasi OG, Plan pouring 20/08_x000a_13.08.20 : Galian pondasi OG, Plan pouring 15/08_x000a_10.08.20 : Plan Realisasi 12/08_x000a_06.08.20 : Realisasi OG, REKOM plan done 11/08_x000a_03.08.20 : 30.07.20 : IW Clear, OG Collecting doc. SITAC_x000a_23.07.20 : OG IW 12kk, sudah tanda tangan 09kk, plan clear 26/07_x000a_20.07.20 : Og Re IW Kandidat A, sudah bisa diajak komunikasi_x000a_16.07.20 : 13.07.20 : 09.07.20 : MOM : target IW clear minggu ini_x000a_06.07.20 : 02.07.20 : 02.07.20 : IW minus 1 kk, plan IW clear 4 jul, plan start CME paling lambat weekly meeting minggu depan 9 juli, plan SRFI 5 Aug 20._x000a_29.06.20 : 25.06.20 : IW on going, kurang 3kk dari 7 kk, MCP 25m, , plan IW clear paling lambat Senin 29 Juni or drop by XL_x000a_22.06.20 : 18.06.20 : IW on going, Plan start CME Jun 2020_x000a_15.06.20 : 11.06.20 : Proses kerjasama corporate_x000a_08.06.20 : rehunting_x000a_04.06.20 : 01.06.20 : IW on going, paralel rehunting kand alternatif dengan plan submit kandidat 4 jun_x000a_28.05.20 : 25.05.20 : 15.05.20 : IW on going_x000a_14.05.20 : 08.05.20 : rehunting_x000a_30.04.20 : rehunting_x000a_23.04.20 : 16.04.20 : rehunting_x000a_09.04.20 : 02.04.20 : 25.03.20 : rehunting_x000a_19.03.20 : 19.03.20 : Rehunting_x000a_11.03.20 : 20.02.20 : rehunting, makesure regulasi tangsel_x000a_06.02.20 : Hunting kandidat_x000a_"/>
  </r>
  <r>
    <s v="JALAN PEMUDA CIPEDAK"/>
    <x v="12"/>
    <s v="TB"/>
    <n v="106.81219900000001"/>
    <n v="-6.3594840000000001"/>
    <n v="30"/>
    <s v="0/90/200/270"/>
    <m/>
    <x v="1"/>
    <s v="Kp. Cipedak No.8, RT.08 RW.09, Kel. Srengseng Sawah, Kec. Jagakarsa, Jakarta Selatan"/>
    <x v="2"/>
    <s v="JAW-JK-KYB-0098"/>
    <s v="Jalan Pemuda Cipedak"/>
    <x v="0"/>
    <x v="0"/>
    <x v="3"/>
    <s v="JABODETABEK (INNER)"/>
    <s v="DKI Jakarta"/>
    <s v="JAKARTA SELATAN"/>
    <n v="6614368"/>
    <d v="2020-01-13T00:00:00"/>
    <m/>
    <n v="247"/>
    <x v="0"/>
    <d v="2020-06-11T00:00:00"/>
    <s v="W24-2020"/>
    <s v="Jun-2020"/>
    <d v="2020-07-31T00:00:00"/>
    <s v="W31-2020"/>
    <s v="Jul-2020"/>
    <d v="2020-09-15T00:00:00"/>
    <x v="99"/>
    <s v="Sep-2020"/>
    <d v="2020-09-15T00:00:00"/>
    <x v="73"/>
    <s v="Sep-2020"/>
    <s v="MW"/>
    <d v="2020-08-30T00:00:00"/>
    <m/>
    <n v="547401761272"/>
    <n v="6.6"/>
    <m/>
    <m/>
    <m/>
    <d v="2020-07-22T00:00:00"/>
    <d v="2020-09-16T00:00:00"/>
    <s v="W38-2020"/>
    <m/>
    <m/>
    <m/>
    <x v="2"/>
    <s v="21.RFI"/>
    <x v="13"/>
    <s v="17.09.20 : 16.09.20 : RFIN sent_x000a_14.09.20 : 11.09.20 : RFI actual_x000a_07.09.20 : 03.09.20 : 31.08.20 : 27.08.20 : 24.08.20 : Proses PLN connection terkendala Comcase, plan solve akhir bulan Aug, rev plan RFI W1 Sep (5 sept)_x000a_17.08.20 : 13.08.20 : 10.08.20 : revisi plan RFI 19 Aug_x000a_06.08.20 : 23.07.20 : 22.07.20 : email SRFI-N sent_x000a_20.07.20 : ME on going_x000a_16.07.20 : 13.07.20 : 09.07.20 : erection on going_x000a_06.07.20 : On Going Excavation_x000a_02.07.20 : rekom process, plan start CME 8 juli, plan SRFI 31 jul 20_x000a_29.06.20 : IW clear_x000a_25.06.20 : IW kurang 2 kk, pole MCP 20m_x000a_22.06.20 : 18.06.20 : IW on going, plan RFC end of June_x000a_15.06.20 : 11.06.20 : IW clear_x000a_08.06.20 : IW on going_x000a_04.06.20 : 01.06.20 : kand approved, IW on going_x000a_28.05.20 : 25.05.20 : 21.05.20 : 20.05.20 : RND OK, TNP review_x000a_15.05.20 : RND review_x000a_13.05.20 : submit kand C_x000a_08.05.20 : 30.04.20 : Negosiasi BAN_x000a_23.04.20 : 16.04.20 : IW OG, Terbatasnya komunikasi dengan perangkat kelurahan karena WFH_x000a_09.04.20 : Lahan private, waiting approval BAN, IW og_x000a_02.04.20 : 25.03.20 : validasi done kand B, IW OG_x000a_19.03.20 : rehunting kand B_x000a_20.02.20 : IW on going_x000a_20.02.20 : IW on going_x000a_13.02.20 : 06.02.20 : Kand A = Rehunting, Candidate A RF NOK"/>
  </r>
  <r>
    <s v="BELIMBING KOSAMBI"/>
    <x v="12"/>
    <s v="TB"/>
    <n v="106.67757"/>
    <n v="-6.0827090000000004"/>
    <n v="50"/>
    <s v="90/210/330"/>
    <m/>
    <x v="1"/>
    <s v="Kp. Belimbing RT 023 RW 012, Desa Belimbing, Kec. Kosambi, Kab. Tangerang, Prov. Banten "/>
    <x v="2"/>
    <s v="JAW-BT-TGR-0041"/>
    <s v="BELIMBING KOSAMBI"/>
    <x v="0"/>
    <x v="0"/>
    <x v="3"/>
    <s v="JABODETABEK (OUTER)"/>
    <s v="Banten"/>
    <s v="TANGERANG"/>
    <n v="6614368"/>
    <d v="2020-01-13T00:00:00"/>
    <m/>
    <n v="254"/>
    <x v="0"/>
    <d v="2020-06-11T00:00:00"/>
    <s v="W24-2020"/>
    <s v="Jun-2020"/>
    <d v="2020-09-24T00:00:00"/>
    <s v="W39-2020"/>
    <s v="Sep-2020"/>
    <d v="2020-09-24T00:00:00"/>
    <x v="96"/>
    <s v="Sep-2020"/>
    <d v="2020-09-24T00:00:00"/>
    <x v="71"/>
    <s v="Sep-2020"/>
    <s v="MW"/>
    <d v="2020-08-10T00:00:00"/>
    <m/>
    <n v="566601655232"/>
    <n v="6.6"/>
    <m/>
    <m/>
    <m/>
    <m/>
    <d v="2020-09-23T00:00:00"/>
    <s v="W39-2020"/>
    <m/>
    <m/>
    <m/>
    <x v="2"/>
    <s v="21.RFI"/>
    <x v="13"/>
    <s v="23.09.20 : RFIN sent_x000a_21.09.20 : on going ME installation_x000a_17.09.20 : Curing Time Starcking BTS, Plan S RFI 24/09/09_x000a_14.09.20 : 10.09.20 : ME on going_x000a_07.09.20 : 07.09.20 : erection og_x000a_03.09.20 : curingtime, cor done 31 aug _x000a_31.08.20 :  Pengecoran pondasi sumuran done_x000a_27.08.20 : OG pembesian sumuran, Plan Pouring sumuran 28/08_x000a_24.08.20 : 18.08.20 : Galian pondasi sumuran, plan pouring pndasi sumuran 28/08_x000a_13.08.20 : Revisi design Done, Plan Mobilisasi team 14/08_x000a_10.08.20 : start excavation_x000a_06.08.20 : redesign pondasi, Plan start CME 09/08_x000a_03.08.20 : Plan start galian 05/08_x000a_23.07.20 : Design OG, Plan design released 24/07_x000a_20.07.20 : on going APD/design pack_x000a_16.07.20 : Proses APD_x000a_13.07.20 : 09.07.20 : MOM : IW clear plan soiltest 15 jul, realisasi IW akhir minggu ini_x000a_06.07.20 : 02.07.20 : plan iW done minggu ini, plan soiltest 7 juli, plan design done 10 juli, plan start CME 13 juli, plan SRFI 8 Aug_x000a_29.06.20 : 25.06.20 : kandidat approved, IW on going, plan IW clear minggu ini (kurang 4 kk dari 28kk)_x000a_22.06.20 : 18.06.20 : 15.06.20 : 11.06.20 : IW on going_x000a_08.06.20 : 04.06.20 : 01.06.20 : IW on going, proses negosiasi harga_x000a_28.05.20 : 25.05.20 : 08.05.20 : IW on going_x000a_30.04.20 :  Proses BAN terkendala LL tidak mau ditemui karena COVID_x000a_23.04.20 : 16.04.20 :  IW OG, Terbatasnya komunikasi untuk melakukan Soswar_x000a_09.04.20 : 02.04.20 : 25.03.20 : 19.03.20 : 11.03.20 : 20.02.20 : IW on going_x000a_13.02.20 : IW on going_x000a_06.02.20 : kand A = validasi done, Candidate A RF TX OK_x000a_24.01.20 : kand A = RND OK 40_x000a_16.01.20 : Proses input STIP 1 B2S_x000a_15.01.20 : propose change to colo (email Rudi), konfirmasi NOK dari XL (Pak Siro)"/>
  </r>
  <r>
    <s v="KEDAUNG BARU TANGERANG"/>
    <x v="12"/>
    <s v="TB"/>
    <n v="106.614987"/>
    <n v="-6.1323619999999996"/>
    <n v="40"/>
    <s v="60/130/200/320"/>
    <m/>
    <x v="1"/>
    <s v="Kp. Pulo Indah, RT 06, RW 01, Desa Kedaung Barat, Kecamatan Sepatan Timur, Kabupaten Tangerang, Provinsi Banten"/>
    <x v="2"/>
    <s v="JAW-BT-TNG-1450"/>
    <s v="Kedaung Baru Tangerang"/>
    <x v="0"/>
    <x v="0"/>
    <x v="3"/>
    <s v="JABODETABEK (INNER)"/>
    <s v="Banten"/>
    <s v="KOTA TANGERANG"/>
    <n v="6614368"/>
    <d v="2020-01-13T00:00:00"/>
    <m/>
    <n v="261"/>
    <x v="0"/>
    <d v="2020-06-11T00:00:00"/>
    <s v="W24-2020"/>
    <s v="Jun-2020"/>
    <d v="2020-09-18T00:00:00"/>
    <s v="W38-2020"/>
    <s v="Sep-2020"/>
    <d v="2020-09-29T00:00:00"/>
    <x v="64"/>
    <s v="Sep-2020"/>
    <d v="2020-09-29T00:00:00"/>
    <x v="68"/>
    <s v="Sep-2020"/>
    <s v="MW"/>
    <d v="2020-08-16T00:00:00"/>
    <m/>
    <n v="566601657125"/>
    <n v="6.6"/>
    <m/>
    <m/>
    <m/>
    <d v="2020-09-30T00:00:00"/>
    <d v="2020-09-30T00:00:00"/>
    <s v="W40-2020"/>
    <m/>
    <m/>
    <m/>
    <x v="2"/>
    <s v="21.RFI"/>
    <x v="13"/>
    <s v="30.09.20 : RFIN sent_x000a_28.09.20 : 24.09.20 : ME Installation OG_x000a_21.09.20 : erection on going_x000a_18.09.20 : start erection_x000a_17.09.20 : Rebaring OG, Plan Pouring 14/09_x000a_14.09.20 : cor done hari ini, curingtime_x000a_10.09.20 : Rebaring OG, Plan Pouring 14/09_x000a_07.09.20 : 03.09.20 : Galian Pondasi OG, Plan Finish 04/08, Plan Pouring 06/09, Erection start 12/09 finish 18/09, Plan S RFI 21/09_x000a_31.08.20 : 27.08.20 : Galian Pondasi OG, Plan Finish 30/08, Plan Pouring 03/09, Erection start 08/09 finish 15/09, Plan S RFI 18/09_x000a_24.08.20 : 17.08.20 : bouwplang, Plan Start CME 22/08_x000a_13.08.20 : bouwplang, Plan Start CME 15/08_x000a_10.08.20 : 06.08.20 : OG REKOM KKOP, Plan REKOM KKOP released 12/08_x000a_03.08.20 : 30.07.20 : OG REKOM KKOP_x000a_23.07.20 : OG Realisasi IW, Plan REKOM LURCAM done 29/07_x000a_20.07.20 : OG Collect dokumen SITAC_x000a_16.07.20 : 13.07.20 : IW OG, terkendala provokasi ORMAS luar radius_x000a_09.07.20 : MOM : IW on going, kurang 4 kk yang terprovokasi ormas_x000a_06.07.20 : 02.07.20 : plan IW done 7 juli, plan rekom 10 juli, plan start CME 15 jul, plan SRFI 10 Aug_x000a_29.06.20 : 25.06.20 : IW kurang 4 kk, plan IW clear minggu ini, tidak ada isu ketinggian_x000a_25.06.20 : kandidat D approved by RND, RF height 40m OK , Plan IW Done Jun 2020_x000a_22.06.20 : 18.06.20 :  area tangkot, outcell dan depan landasan bandara, max tower heigh 20m (sesuai Perda, max diusahakan 25m), req XL 35 m._x000a_Akan di xcheck kembali hari ini. Revisi email Propose tinggi tower (not MCP 20), continue site dengan tinggi tower sesuai propose XL 35/40m_x000a_15.06.20 : 11.06.20 : rehunting, plan IW done jun 20, sudah ada kandidat (plan re-IW)_x000a_08.06.20 : 04.06.20 : 28.05.20 : 25.05.20 : 08.05.20 : IW on going_x000a_30.04.20 : Rehunting OG_x000a_23.04.20 : 16.04.20 : 09.04.20 : 02.04.20 : IW on going_x000a_25.03.20 : 19.03.20 : IW on going_x000a_12.03.20 : waiting RND validation_x000a_20.02.20 : 13.02.20 : 06.02.20 : Kand A = Rehunting, Candidate A RF NOK"/>
  </r>
  <r>
    <s v="JALAN RAYA KORELET"/>
    <x v="12"/>
    <s v="TB"/>
    <n v="106.540755"/>
    <n v="-6.288786"/>
    <n v="40"/>
    <s v="70/140/240/340"/>
    <m/>
    <x v="1"/>
    <s v="Kp. Serdang Rt.008 Rw.004 Ds. Serdang Kulon Kec. Panongan Kab. Tangerang"/>
    <x v="2"/>
    <s v="JAW-BT-TGR-0028"/>
    <s v="Jalan Raya Korelet"/>
    <x v="0"/>
    <x v="0"/>
    <x v="3"/>
    <s v="JABODETABEK (OUTER)"/>
    <s v="Banten"/>
    <s v="TANGERANG"/>
    <n v="6614368"/>
    <d v="2020-01-13T00:00:00"/>
    <m/>
    <n v="380"/>
    <x v="0"/>
    <d v="2020-06-11T00:00:00"/>
    <s v="W24-2020"/>
    <s v="Jun-2020"/>
    <d v="2020-08-15T00:00:00"/>
    <s v="W33-2020"/>
    <s v="Aug-2020"/>
    <d v="2020-12-23T00:00:00"/>
    <x v="47"/>
    <s v="Dec-2020"/>
    <d v="2021-01-27T00:00:00"/>
    <x v="52"/>
    <s v="Jan-2021"/>
    <s v="FO"/>
    <d v="2020-12-01T00:00:00"/>
    <m/>
    <n v="566401713414"/>
    <n v="6.6"/>
    <m/>
    <m/>
    <m/>
    <d v="2020-09-03T00:00:00"/>
    <d v="2021-01-27T00:00:00"/>
    <s v="W05-2021"/>
    <m/>
    <m/>
    <m/>
    <x v="2"/>
    <s v="21.RFI"/>
    <x v="13"/>
    <s v="28.01.21 : PLN connected, prepare RFIN _x000a_21.01.21 : 18.01.21 : perluasan jaringan og penarikan kabel dan penambahan tiang_x000a_28.12.20 : 21.12.20 : 07.12.20 : PLN connection process_x000a_14.09.20 : 07.09.20 : 03.09.20 : SRFI actual, SRFIN sent_x000a_31.08.20 : 27.08.20 :24.08.20 : 17.08.20 : SRFI actual, collecting doc SRFIN_x000a_13.08.20 : ME Installation OG, Plan S RFI 16/08_x000a_10.08.20 : Erection tower OG, Plan Finish 15/08, Plan S RFI 20/08_x000a_06.08.20 : curingtime, plan start erection 7 Aug 20_x000a_03.08.20 : curingtime_x000a_30.07.20 : Pengecoran Pondasi Tower_x000a_27.07.20 : 23.07.20 : Rebaring OG, Plan Pouring 27/07_x000a_20.07.20 : 16.07.20 : rebarring_x000a_13.07.20 : 09.07.20 : excavation_x000a_06.07.20 : 02.07.20 : on going rekom, paralel soiltest, plan APD done 7 juli, plan start CME 9 juli, plan SRFI 8 Aug 20_x000a_29.06.20 : on going rekom_x000a_25.06.20 : IW clear, realisasi IW done hari ini, plan rekom l/c besok jumat, plan start CME minggu depan_x000a_22.06.20 : 18.06.20 : IW on going, Plan IW Done Jun 2020_x000a_15.06.20 : 11.06.20 : rehunting, plan IW done jun 20, sudah ada kandidat (plan re-IW)_x000a_08.06.20 : 04.06.20 : 01.06.20 : IW clear, negosiasi harga_x000a_28.05.20 : 25.05.20 : 08.05.20 : IW on going_x000a_30.04.20 : Rehunting OG_x000a_23.04.20 : 16.04.20 : 09.04.20 : 02.04.20 : 25.03.20 : 19.03.20 : 11.03.20 : 20.02.20 : 13.02.20 : IW on going_x000a_06.02.20 : Kand A, B = validasi done RF TX OK_x000a_24.01.20 : kand A = RND _x000a_A OK 40 Prio 1_x000a_B OK 40 Prio 2_x000a_"/>
  </r>
  <r>
    <s v="JALAN RAYA PUSPITEK"/>
    <x v="12"/>
    <s v="TB"/>
    <n v="106.68165399999999"/>
    <n v="-6.3703180000000001"/>
    <n v="50"/>
    <s v="40/130/210/275"/>
    <m/>
    <x v="1"/>
    <s v="Kp. Jeletreng RT. 05 RW 04 Desa Pengasinan Kecamatan Gunung Sindur Kab. Bogor - Jawa Barat"/>
    <x v="2"/>
    <s v="JAW-JB-CBI-0063"/>
    <s v="Jalan Raya Puspitek"/>
    <x v="0"/>
    <x v="0"/>
    <x v="3"/>
    <s v="JABODETABEK (OUTER)"/>
    <s v="Jawa Barat"/>
    <s v="BOGOR"/>
    <n v="6614368"/>
    <d v="2020-01-13T00:00:00"/>
    <m/>
    <n v="379"/>
    <x v="0"/>
    <d v="2020-06-11T00:00:00"/>
    <s v="W24-2020"/>
    <s v="Jun-2020"/>
    <d v="2020-06-23T00:00:00"/>
    <s v="W26-2020"/>
    <s v="Jun-2020"/>
    <d v="2020-12-23T00:00:00"/>
    <x v="47"/>
    <s v="Dec-2020"/>
    <d v="2021-01-25T00:00:00"/>
    <x v="52"/>
    <s v="Jan-2021"/>
    <s v="FO"/>
    <d v="2020-12-01T00:00:00"/>
    <m/>
    <n v="538733551408"/>
    <n v="6.6"/>
    <m/>
    <m/>
    <m/>
    <d v="2020-06-23T00:00:00"/>
    <d v="2021-01-26T00:00:00"/>
    <s v="W05-2021"/>
    <m/>
    <m/>
    <m/>
    <x v="2"/>
    <s v="21.RFI"/>
    <x v="13"/>
    <s v="21.01.21 : PLN connected, prepare RFIN_x000a_18.01.21 : perluasan jaringan og penarikan kabel dan penambahan tiang_x000a_28.12.20 : 21.12.20 : 07.12.20 : PLN connection process_x000a_06.08.20 : 23.07.20 : 20.07.20 : 09.07.20 : 06.07.20 : 02.07.20 : 29.06.20 : 23.06.20 : email SRFI-N sent, PLN connection menunggu konfirmasi XL/Tech partner_x000a_18.06.20 : 11.06.20 : SRFI, collecting doc SRFIN_x000a_08.06.20 : ME on going_x000a_04.06.20 : erection on going_x000a_01.06.20 : 29.05.20 : erection_x000a_28.05.20 : 25.05.20 : curingtime_x000a_14.05.20 : 08.05.20 : borepile OG, Plan Borepile done 10/05, Pouring 15/05, Erection Start 18/05 Finish 23/05_x000a_30.04.20 : preparation start CME_x000a_23.04.20 : 16.04.20 : OG proses ijin lingkungan untuk start CME_x000a_09.04.20 : RFC DONE, CME START terkendala issue COVID_x000a_02.04.20 : APD design_x000a_25.03.20 : rekom process_x000a_19.03.20 : IW clear_x000a_20.02.20 : IW on going_x000a_13.02.20 : Kand C = Rehunting_x000a_06.02.20 : Kand B = Candidate B Submit_x000a_24.01.20 : kand A = RND OK 40"/>
  </r>
  <r>
    <s v="VILLA MELATI MAS RAYA"/>
    <x v="12"/>
    <s v="TB"/>
    <n v="106.66507900000001"/>
    <n v="-6.2582409999999999"/>
    <n v="35"/>
    <s v="70/140/240/340"/>
    <m/>
    <x v="1"/>
    <s v="Jl Jati, RT 12 RW 08 Kel. Pondok Jagung, Kec. Serpong Utara, Kota Tangerang Selatan"/>
    <x v="2"/>
    <s v="JAW-BT-CPT-0460"/>
    <s v="VILLA MELATI MAS RAYA"/>
    <x v="0"/>
    <x v="0"/>
    <x v="3"/>
    <s v="JABODETABEK (OUTER)"/>
    <s v="Banten"/>
    <s v="KOTA TANGERANG SELAT"/>
    <n v="6614368"/>
    <d v="2020-01-13T00:00:00"/>
    <m/>
    <n v="379"/>
    <x v="0"/>
    <d v="2020-06-11T00:00:00"/>
    <s v="W24-2020"/>
    <s v="Jun-2020"/>
    <d v="2020-08-08T00:00:00"/>
    <s v="W32-2020"/>
    <s v="Aug-2020"/>
    <d v="2020-12-23T00:00:00"/>
    <x v="47"/>
    <s v="Dec-2020"/>
    <d v="2021-01-18T00:00:00"/>
    <x v="80"/>
    <s v="Jan-2021"/>
    <s v="FO"/>
    <d v="2020-12-01T00:00:00"/>
    <m/>
    <n v="566201562878"/>
    <n v="6.6"/>
    <m/>
    <m/>
    <m/>
    <d v="2020-09-03T00:00:00"/>
    <d v="2021-01-26T00:00:00"/>
    <s v="W05-2021"/>
    <m/>
    <m/>
    <m/>
    <x v="2"/>
    <s v="21.RFI"/>
    <x v="13"/>
    <s v="18.01.21 : PLN connected, minus RFIN_x000a_28.12.20 : 21.12.20 : 07.12.20 : PLN connection process_x000a_03.09.20 : SRFIN sent_x000a_06.08.20 : 03.08.20 : SRFI actual_x000a_30.07.20 : ME on going_x000a_27.07.20 : on going erection_x000a_23.07.20 : Erection Start 24/07, Finish 26/07_x000a_20.07.20 : 16.07.20 : rebarring_x000a_13.07.20 : 09.07.20 : excavation_x000a_02.07.20 : rekom done, plan SRFI W1 Aug (8 Aug 20)_x000a_29.06.20 : 25.06.20 : rekom done, MCP 25m, plan start CME minggu depan menunggu green light dari perijinan (PUPR), sudah register dan submit berkas ke KOMINFO, plan rekom KOMINFO release senin 29/selasa 30 jun_x000a_22.06.20 : 18.06.20 : on going rekom process, plan start CME minggu depan_x000a_15.06.20 : IW done, proses rekom_x000a_11.06.20 : IW clear, proses pengajuan eskalasi sitac_x000a_08.06.20 : IW on going_x000a_04.06.20 : 01.06.20 : 29.05.20 : waiting RND review_x000a_28.05.20 : 25.05.20 : 08.05.20 : IW on going_x000a_30.04.20 : 30.04.20 : IW on going_x000a_23.04.20 : TNP review_x000a_16.04.20 : under review RND_x000a_09.04.20 : review RND_x000a_08.04.20 : submit kand_x000a_02.04.20 : 25.03.20 : rehunting_x000a_19.03.20 : rehunting_x000a_11.03.20 : 20.02.20 : rehunting, makesure regulasi tangsel_x000a_06.02.20 : Hunting kandidat_x000a_"/>
  </r>
  <r>
    <s v="ELANG SAWAH"/>
    <x v="12"/>
    <s v="TB"/>
    <n v="106.737146"/>
    <n v="-6.3009060000000003"/>
    <n v="35"/>
    <s v="30/150/220/340"/>
    <m/>
    <x v="1"/>
    <s v="Jalan Ki Hajar dewantara,Rt.04/Rw.11,Komplek DEPKES,Keluarahan Sawah,Kecamatan Ciputat"/>
    <x v="2"/>
    <s v="JAW-BT-CPT-0474"/>
    <s v="Elang Sawah"/>
    <x v="0"/>
    <x v="0"/>
    <x v="3"/>
    <s v="JABODETABEK (OUTER)"/>
    <s v="Banten"/>
    <s v="KOTA TANGERANG SELAT"/>
    <n v="6614368"/>
    <d v="2020-01-13T00:00:00"/>
    <m/>
    <n v="350"/>
    <x v="0"/>
    <d v="2020-06-11T00:00:00"/>
    <s v="W24-2020"/>
    <s v="Jun-2020"/>
    <d v="2020-08-15T00:00:00"/>
    <s v="W33-2020"/>
    <s v="Aug-2020"/>
    <d v="2020-12-23T00:00:00"/>
    <x v="47"/>
    <s v="Dec-2020"/>
    <d v="2020-12-23T00:00:00"/>
    <x v="58"/>
    <s v="Dec-2020"/>
    <s v="FO"/>
    <d v="2020-12-01T00:00:00"/>
    <m/>
    <n v="543602595959"/>
    <n v="6.6"/>
    <m/>
    <m/>
    <m/>
    <d v="2020-09-03T00:00:00"/>
    <d v="2020-12-28T00:00:00"/>
    <s v="W53-2020"/>
    <m/>
    <m/>
    <m/>
    <x v="2"/>
    <s v="21.RFI"/>
    <x v="13"/>
    <s v="28.12.20 : 21.12.20 : 07.12.20 : PLN connection process_x000a_03.09.20 : SRFIN sent_x000a_31.08.20 : 27.08.20 : SRFI actual, PLN connection waing confirmation XL_x000a_24.08.20 : 18.08.20 : ME Installation OG_x000a_13.08.20 : Erection Tower OG, Plan Finish 15/08_x000a_10.08.20 : Erection Tower OG_x000a_06.08.20 : curingtime, plan start erection  8 Aug 20_x000a_03.08.20 : curingtime_x000a_30.07.20 : Rebaring Pondasi, Plan Pouring 01/08_x000a_23.07.20 : 20.07.20 : 16.07.20 : rebarring_x000a_13.07.20 : 09.07.20 : excavation_x000a_02.07.20 : plan rekom done, 6 juli, plan start CME 9 juli, plan SRFI 5 Aug_x000a_29.06.20 : on going rekom_x000a_25.06.20 : realisasi IW, submit berkas IW dan proses rekom, paralel register perijinan, plan start CME minggu depan 3 juli 20_x000a_22.06.20 : 18.06.20 : IW on going, plan IW clear minggu ini, propose RND 25m, Perda 20m dan diusahakan 25m_x000a_15.06.20 : 11.06.20 : rehunting, plan IW done jun 20, sudah ada kandidat (plan re-IW)_x000a_08.06.20 : rehunting_x000a_04.06.20 : 01.06.20 : 29.05.20 : waiting RND review_x000a_28.05.20 : 25.05.20 : 15.05.20 : IW on going_x000a_14.05.20 : 08.05.20 : rehunting_x000a_30.04.20 : Rehunting OG_x000a_23.04.20 : 16.04.20 : _x000a_09.04.20 : kand NOK_x000a_02.04.20 : 25.03.20 : Candidat NOK, Rehunting_x000a_19.03.20 : validasi RND_x000a_12.03.20 : rehunting_x000a_20.02.20 : 13.02.20 : 06.02.20 : Kand A = Rehunting, Candidate A RF NOK_x000a_20.01.20 : Kand A = Titik OK, Ketinggian NOK, sesuai arahan RND XL minimal Ketinggian RF 25m_x000a_16.01.20 : Kand A = submit kand A (136m, Propose MCP 20m) di 106°44'10.43&quot;E // 106.736230° 6°17'59.50&quot;S //  -6.299860°_x000a_"/>
  </r>
  <r>
    <s v="Karang Timur Tangerang"/>
    <x v="12"/>
    <s v="TB"/>
    <n v="106.717221"/>
    <n v="-6.2213050000000001"/>
    <n v="40"/>
    <s v="0/90/180/270"/>
    <m/>
    <x v="1"/>
    <s v="Jl. H. Mean V, RT.004, RW.010, Kelurahan Karang Timur, Kecamatan Karang Tengah, Kota Tangerang, Provinsi Banten"/>
    <x v="2"/>
    <s v="JAW-BT-TNG-1492"/>
    <s v="Karang Timur Tangerang"/>
    <x v="0"/>
    <x v="0"/>
    <x v="3"/>
    <s v="JABODETABEK (INNER)"/>
    <s v="Banten"/>
    <s v="KOTA TANGERANG"/>
    <n v="6614368"/>
    <d v="2020-01-13T00:00:00"/>
    <m/>
    <n v="345"/>
    <x v="0"/>
    <d v="2020-06-11T00:00:00"/>
    <s v="W24-2020"/>
    <s v="Jun-2020"/>
    <d v="2020-09-28T00:00:00"/>
    <s v="W40-2020"/>
    <s v="Sep-2020"/>
    <d v="2020-12-23T00:00:00"/>
    <x v="47"/>
    <s v="Dec-2020"/>
    <d v="2020-12-23T00:00:00"/>
    <x v="58"/>
    <s v="Dec-2020"/>
    <s v="FO"/>
    <d v="2020-12-01T00:00:00"/>
    <m/>
    <n v="543802945748"/>
    <n v="6.6"/>
    <m/>
    <m/>
    <m/>
    <d v="2020-09-30T00:00:00"/>
    <d v="2020-12-23T00:00:00"/>
    <s v="W52-2020"/>
    <m/>
    <m/>
    <m/>
    <x v="2"/>
    <s v="21.RFI"/>
    <x v="13"/>
    <s v="28.12.20 : RFIN sent_x000a_21.12.20 : 07.12.20 : PLN connection process_x000a_30.09.20 : email SRFI-N sent_x000a_28.09.20 : 24.09.20 : Finishing ME, on going Pagar &amp; halaman_x000a_21.09.20 : on going ME installation_x000a_17.09.20 : Plan finish 21/09, Plan S RFI 24/09_x000a_14.09.20 : start erection_x000a_10.09.20 : Curing Time, Erection start 15/09 finish 21/09, Plan S RFI 24/09_x000a_07.09.20 : rebaring pondasi, cor sumuran done_x000a_03.09.20 : Galian Pondasi Done, Rebaring Sumuran OG, Plan Pouring 05/09, Erection start 10/09 finish 17/09, Plan S RFI 20/09_x000a_31.08.20 : 27.08.20 : Galian Pondasi sumuran OG, Plan Finish 30/08, Plan Pouring 03/09, Erection start 08/09 finish 15/09, Plan S RFI 18/09_x000a_24.08.20 : 24.08.20 : 17.08.20 : 13.08.20 : bongkar existing_x000a_10.08.20 : 06.08.20 : Proses pengajuan perijinan PUPR, CME Stop perijinan, Perijinan released 13/08_x000a_03.08.20 : Proses pengajuan perijinan PUPR, CME Stop_x000a_30.07.20 : 23.07.20 : CME (rebarring) Stop, Proses pengajuan perijinan PUPR_x000a_20.07.20 : 16.07.20 : rebarring_x000a_13.07.20 : 09.07.20 : excavation_x000a_06.07.20 : rekom process_x000a_02.07.20 : proses review legal dan ada ahli waris yang diluar kota, plan minggu ini clear dan start rekom, plan CME start 12juli, plan SRFI 7 Aug_x000a_29.06.20 : IW clear_x000a_25.06.20 : IW kurang 3 kk dari 11 kk, SST 42m (Incell)_x000a_22.06.20 : 18.06.20 : kand tower 20m not OK, konfirmasi bisa/tidak plan 25m max akhir Juni (Confirm by RND OK), jika gagal 25m maka risk return_x000a_15.06.20 : 11.06.20 : IW clear_x000a_08.06.20 : 04.06.20 : 28.05.20 : 25.05.20 : 08.05.20 : IW on going_x000a_30.04.20 : IW on going_x000a_23.04.20 : 16.04.20 : _x000a_09.04.20 : 02.04.20 : 25.03.20 : Proses IW 2kk, Tanah Kosong_x000a_19.03.20 : IW on going_x000a_11.03.20 : 20.02.20 : IW on going_x000a_13.02.20 : IW on going_x000a_06.02.20 : kand A = validasi done, Candidate A RF TX OK_x000a_"/>
  </r>
  <r>
    <s v="BERANDA SERPONG"/>
    <x v="12"/>
    <s v="TB"/>
    <n v="106.70718599999999"/>
    <n v="-6.3170039999999998"/>
    <n v="35"/>
    <s v="90/210/330"/>
    <m/>
    <x v="1"/>
    <s v="jl.raya serua,RT.04/Rw.04,kelurahan serua,kecamatan ciputat,kota tangerang selatan,provinsi banten"/>
    <x v="2"/>
    <s v="JAW-BT-CPT-0465"/>
    <s v="BERANDA SERPONG"/>
    <x v="0"/>
    <x v="0"/>
    <x v="3"/>
    <s v="JABODETABEK (OUTER)"/>
    <s v="Banten"/>
    <s v="KOTA TANGERANG SELAT"/>
    <n v="6614368"/>
    <d v="2020-01-13T00:00:00"/>
    <m/>
    <n v="340"/>
    <x v="0"/>
    <d v="2020-06-11T00:00:00"/>
    <s v="W24-2020"/>
    <s v="Jun-2020"/>
    <d v="2020-08-31T00:00:00"/>
    <s v="W36-2020"/>
    <s v="Aug-2020"/>
    <d v="2020-12-23T00:00:00"/>
    <x v="47"/>
    <s v="Dec-2020"/>
    <d v="2020-12-23T00:00:00"/>
    <x v="58"/>
    <s v="Dec-2020"/>
    <s v="FO"/>
    <d v="2020-12-01T00:00:00"/>
    <m/>
    <n v="543602592363"/>
    <n v="6.6"/>
    <m/>
    <m/>
    <m/>
    <d v="2020-09-03T00:00:00"/>
    <d v="2020-12-18T00:00:00"/>
    <s v="W51-2020"/>
    <m/>
    <m/>
    <m/>
    <x v="2"/>
    <s v="21.RFI"/>
    <x v="13"/>
    <s v="21.12.20 : RFIN sent_x000a_07.12.20 : PLN connection process_x000a_14.09.20 : 07.09.20 : 03.09.20 : SRFI actual, SRFIN sent_x000a_31.08.20 : erection done, on going install mounting dan bracket_x000a_27.08.20 : Plan Start Erection 29/08, Plan S RFI 31/08_x000a_24.08.20 : rebarring on going_x000a_18.08.20 : Galian pondasi OG, Plan pouring 20/08_x000a_13.08.20 : 10.08.20 : on going excavation_x000a_06.08.20 : Plan Bowplank 06/08_x000a_30.07.20 : 27.07.20 : 23.07.20 : REKOM Lurah done, OG REKOM Camat, plan release 24/07_x000a_20.07.20 : Iw clear, plan realisasi IW 18/07, REKOM LURCAM released 21/07_x000a_16.07.20 : IW clear, proses eskalasi sitac_x000a_13.07.20 : Proses pendekatan terhadap warga yang belum memberikan approval_x000a_09.07.20 : MOM : IW kurang 1 kk, warga sulit ditemui, plan selesai minggu ini, plan IW clear minggu ini_x000a_06.07.20 : 02.07.20 : IW on going kurang 1 kk, plan IW clear minggu ini, plan rekom minggu depan, plan start CME akhir minggu depan 12 jul 20, plan SRFI 7 aug 20_x000a_29.06.20 : 25.06.20 : validasi RNP kandidat B OK , ketinggian 25m, Plan IW Done Jun 2020, plan IW clear paling lambat senin 29 jun, ada tambahan IW 6 kk karena penambahan tinggi pole dari 20m menjadi 25 m, XL meminta sketsa layout penambahan IW tersebut_x000a_22.06.20 : 18.06.20 : propose RND 25m, perda 20, sedang di updayakan nego ketinggian _x000a_15.06.20 : 11.06.20 : IW clear_x000a_08.06.20 : 04.06.20 : IW on going_x000a_28.05.20 : 25.05.20 : 08.05.20 : IW on going_x000a_30.04.20 : IW on going_x000a_23.04.20 : TNP review_x000a_16.04.20 : under review RND,  terbatasnya komunikasi dengan PIC developer dikarenakan WFH_x000a_09.04.20 : 02.04.20 : under review RND_x000a_31.03.20 : submit kand_x000a_25.03.20 : rehunting_x000a_19.03.20 : 19.03.20 : Rehunting_x000a_11.03.20 : 20.02.20 : rehunrting, makesure regulasi tangsel_x000a_06.02.20 : Hunting kandidat_x000a_"/>
  </r>
  <r>
    <s v="CIATER SERPONG"/>
    <x v="12"/>
    <s v="TB"/>
    <n v="106.696282"/>
    <n v="-6.321428"/>
    <n v="35"/>
    <s v="0/90/180/270"/>
    <m/>
    <x v="1"/>
    <s v="Jl. Ciateer Tengah RT 009/007 Kel Ciater Kec Serpong Kota Tangerang Selatan BANTEN"/>
    <x v="2"/>
    <s v="JAW-BT-CPT-0451"/>
    <s v="Ciater Serpong"/>
    <x v="0"/>
    <x v="0"/>
    <x v="3"/>
    <s v="JABODETABEK (OUTER)"/>
    <s v="Banten"/>
    <s v="KOTA TANGERANG SELAT"/>
    <n v="6614368"/>
    <d v="2020-01-13T00:00:00"/>
    <m/>
    <n v="340"/>
    <x v="0"/>
    <d v="2020-06-11T00:00:00"/>
    <s v="W24-2020"/>
    <s v="Jun-2020"/>
    <d v="2020-07-31T00:00:00"/>
    <s v="W31-2020"/>
    <s v="Jul-2020"/>
    <d v="2020-12-23T00:00:00"/>
    <x v="47"/>
    <s v="Dec-2020"/>
    <d v="2020-12-23T00:00:00"/>
    <x v="58"/>
    <s v="Dec-2020"/>
    <s v="FO"/>
    <d v="2020-12-01T00:00:00"/>
    <m/>
    <n v="543602593324"/>
    <n v="6.6"/>
    <m/>
    <m/>
    <m/>
    <d v="2020-08-25T00:00:00"/>
    <d v="2020-12-18T00:00:00"/>
    <s v="W51-2020"/>
    <m/>
    <m/>
    <m/>
    <x v="2"/>
    <s v="21.RFI"/>
    <x v="13"/>
    <s v="21.12.20 : RFIN sent_x000a_07.12.20 : PLN connection process_x000a_25.08.20 : SRFIN sent_x000a_06.08.20 : 03.08.20 : SRFI actual_x000a_30.07.20 : Erection tower, Plan Finish 30/07_x000a_27.07.20 : 23.07.20 : 20.07.20 : 16.07.20 : excavation_x000a_13.07.20 : 09.07.20 : MOM : isu kompensasi warga luar radius, tangsel 25m OK, plan solve sabtu ini pertemuan dengan warga luar radius yang menolak. wait isu clear untuk start CME._x000a_06.07.20 : 02.07.20 : IW clear, wait approval PEMDA untuk Tinggi 25m (area Tangsel), target solve dengan Pemda minggu depan, plan CME start paling lambat 9 jul 20/weekly minggu depan, plan SRFI W1 Aug (8 Aug 20)_x000a_29.06.20 : 25.06.20 : existing pole TBG 18m, maximal diusahakan 21m plan submit foto panoramic by drone, need segera email JR ke XL mengenai isu ketinggian kandidat ini, jika pproved need revisi SPK menjadi SPK colo._x000a_22.06.20 : Kand OK propose RND di 25 m (req 27-30m), need Negosiasi ke PEMDA Tinggi 25m, TBG ok di 21m IW clear_x000a_18.06.20 : Kand OK propose RND di 25 m (req 27-30m), need Negosiasi ke PEMDA Tinggi 25m, TBG ok di 21m IW clear_x000a_15.06.20 : 11.06.20 : IW clear_x000a_08.06.20 : 04.06.20 : IW clear, proses eskalasi, paralel rekom_x000a_01.06.20 : IW clear, proses eskalasi_x000a_28.05.20 : 25.05.20 : 22.05.20 : TNP review_x000a_21.05.20 : 20.05.20 : need cek koordinat, beda DMS dg desimal_x000a_13.05.20 : submit kand D_x000a_08.05.20 : 30.04.20 : IW clear_x000a_23.04.20 : TNP review_x000a_16.04.20 : Negosiasi BAN, IW CLear_x000a_09.04.20 : 02.04.20 : under review RND_x000a_31.03.20 : submit kand_x000a_25.03.20 : rehunting_x000a_19.03.20 : rehunting_x000a_11.03.20 : 20.02.20 : rehunting, makesure regulasi tangsel_x000a_06.02.20 : Hunting kandidat_x000a_16.01.20 : Proses input STIP 1 B2S_x000a_15.01.20 : propose change to colo (email Rudi), konfirmasi NOK dari XL (Pak Siro)"/>
  </r>
  <r>
    <s v="DISCOVERY CONSERVA"/>
    <x v="12"/>
    <s v="TB"/>
    <n v="106.69726199999999"/>
    <n v="-6.2616930000000002"/>
    <n v="35"/>
    <s v="90/210/330"/>
    <m/>
    <x v="1"/>
    <s v="KP PONDOK KACANG,RT02/RW07,KEL,PONDOK KACANG TIMUR,KEC.PONDOK AREN,TANGERANG SELATAN,PROVINSI BANTEN"/>
    <x v="2"/>
    <s v="JAW-BT-CPT-0469"/>
    <s v="DISCOVERY CONSERVA"/>
    <x v="0"/>
    <x v="0"/>
    <x v="3"/>
    <s v="JABODETABEK (OUTER)"/>
    <s v="Banten"/>
    <s v="KOTA TANGERANG SELAT"/>
    <n v="6614368"/>
    <d v="2020-01-13T00:00:00"/>
    <m/>
    <n v="340"/>
    <x v="0"/>
    <d v="2020-06-11T00:00:00"/>
    <s v="W24-2020"/>
    <s v="Jun-2020"/>
    <d v="2020-08-28T00:00:00"/>
    <s v="W35-2020"/>
    <s v="Aug-2020"/>
    <d v="2020-12-23T00:00:00"/>
    <x v="47"/>
    <s v="Dec-2020"/>
    <d v="2020-12-23T00:00:00"/>
    <x v="58"/>
    <s v="Dec-2020"/>
    <s v="FO"/>
    <d v="2020-12-01T00:00:00"/>
    <m/>
    <n v="543802946645"/>
    <n v="6.6"/>
    <m/>
    <m/>
    <m/>
    <d v="2020-09-03T00:00:00"/>
    <d v="2020-12-18T00:00:00"/>
    <s v="W51-2020"/>
    <m/>
    <m/>
    <m/>
    <x v="2"/>
    <s v="21.RFI"/>
    <x v="13"/>
    <s v="21.12.20 : RFIN sent_x000a_07.12.20 : PLN connection process_x000a_14.09.20 : 07.09.20 : 03.09.20 : SRFI actual, SRFIN sent_x000a_31.08.20 : 27.08.20 : Plan ME Finsih 27/08, Plan S RFI 28/08_x000a_18.08.20 : Plan Erection start 22/08_x000a_13.08.20 : excavation on going_x000a_10.08.20 : bouwplank_x000a_06.08.20 : Plan Bowplank 06/08_x000a_30.07.20 : rekom process_x000a_23.07.20 : 20.07.20 : OG Collect dokumen SITAC_x000a_16.07.20 : IW clear, proses eskalasi sitac_x000a_13.07.20 : Masih terkendala 2kk yang belum setuju_x000a_09.07.20 : MoM : plan IW clear minggu ini_x000a_06.07.20 : 02.07.20 : plan IW done 5 jul, plan start CME 13 jul, plan SRFI 7 aug_x000a_29.06.20 : 25.06.20 : IW on going, kurang 2kk, MCP 25m, , plan IW clear paling lambat Senin 29 Juni or drop by XL_x000a_25.06.20 : Plan IW Done Jun 2020_x000a_22.06.20 : 18.06.20 : IW on going, Plan IW Done Jun 2020_x000a_15.06.20 : 11.06.20 : rehunting, plan IW done jun 20,, sudah ada kandidat (plan re-IW)_x000a_08.06.20 : 04.06.20 : 01.06.20 : IW on going, paralel validasi new kand alternatif_x000a_28.05.20 : 25.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r>
  <r>
    <s v="DJUNA RAYA PAKUJAYA"/>
    <x v="12"/>
    <s v="TB"/>
    <n v="106.691057"/>
    <n v="-6.2297789999999997"/>
    <n v="35"/>
    <s v="90/180/270"/>
    <m/>
    <x v="1"/>
    <s v="Kp. Kayu Gede Rt 008 RW 04 Kelurahan Pakujaya Kecamatan Serpong Utara Kota Tangerang Selatan"/>
    <x v="2"/>
    <s v="JAW-BT-CPT-0473"/>
    <s v="Djuna Raya Pakujaya"/>
    <x v="0"/>
    <x v="0"/>
    <x v="3"/>
    <s v="JABODETABEK (OUTER)"/>
    <s v="Banten"/>
    <s v="KOTA TANGERANG SELAT"/>
    <n v="6614368"/>
    <d v="2020-01-13T00:00:00"/>
    <m/>
    <n v="340"/>
    <x v="0"/>
    <d v="2020-06-11T00:00:00"/>
    <s v="W24-2020"/>
    <s v="Jun-2020"/>
    <d v="2020-08-05T00:00:00"/>
    <s v="W32-2020"/>
    <s v="Aug-2020"/>
    <d v="2020-12-23T00:00:00"/>
    <x v="47"/>
    <s v="Dec-2020"/>
    <d v="2020-12-23T00:00:00"/>
    <x v="58"/>
    <s v="Dec-2020"/>
    <s v="FO"/>
    <d v="2020-12-01T00:00:00"/>
    <m/>
    <n v="566201558459"/>
    <n v="6.6"/>
    <m/>
    <m/>
    <m/>
    <m/>
    <d v="2020-12-18T00:00:00"/>
    <s v="W51-2020"/>
    <m/>
    <m/>
    <m/>
    <x v="2"/>
    <s v="21.RFI"/>
    <x v="13"/>
    <s v="21.12.20 : RFIN sent_x000a_07.12.20 : PLN connection process_x000a_25.08.20 : SRFIN sent_x000a_06.08.20 : 03.08.20 : SRFI actual_x000a_30.07.20 : Erection tower, Plan Finish 30/07_x000a_23.07.20 : 20.07.20 : 16.07.20 : rebarring_x000a_13.07.20 : 09.07.20 : excavation_x000a_02.07.20 : rekom process, plan rekom done 7 jul, plan start CME 9 jul, plan SRFI 5 aug 20_x000a_29.06.20 : IW clear_x000a_25.06.20 : IW on going, kurang 3kk dari 15kk, MCP 25m, , plan IW clear paling lambat Senin 29 Juni or drop by XL_x000a_25.06.20 : Plan IW Done Jun 2020_x000a_22.06.20 : 18.06.20 : kand approved, IW on going, Plan IW Done Jun 2020_x000a_15.06.20 : 11.06.20 : rehunting, plan IW done jun 20, sudah ada kandidat (plan re-IW)_x000a_08.06.20 : 04.06.20 : 01.06.20 : IW on going_x000a_28.05.20 : 25.05.20 : 14.05.20 : 08.05.20 : 30.04.20 : IW on going_x000a_23.04.20 : TNP review_x000a_16.04.20 : under review RND_x000a_09.04.20 : review RND_x000a_08.04.20 : submit kand_x000a_02.04.20 : 25.03.20 : rehunting_x000a_19.03.20 : 19.03.20 : Rehunting_x000a_11.03.20 : 20.02.20 : rehunting, makesure regulasi tangsel_x000a_06.02.20 : Hunting kandidat_x000a_"/>
  </r>
  <r>
    <s v="KOMPLEKS SASMITA LOKA PAMULANG BARAT"/>
    <x v="12"/>
    <s v="TB"/>
    <n v="106.732573"/>
    <n v="-6.3526879999999997"/>
    <n v="35"/>
    <s v="90/210/330"/>
    <m/>
    <x v="1"/>
    <s v="Jl. Ketapang II Rt 007/005 Kel. Pamulang Barat_x000a_Kec. Pamulang Kota Tangerang Selatan"/>
    <x v="2"/>
    <s v="JAW-BT-CPT-0461"/>
    <s v="KOMPLEKS SASMITA LOKA PAMULANG BARAT"/>
    <x v="0"/>
    <x v="0"/>
    <x v="3"/>
    <s v="JABODETABEK (OUTER)"/>
    <s v="Banten"/>
    <s v="KOTA TANGERANG SELAT"/>
    <n v="6614368"/>
    <d v="2020-01-13T00:00:00"/>
    <m/>
    <n v="340"/>
    <x v="0"/>
    <d v="2020-06-11T00:00:00"/>
    <s v="W24-2020"/>
    <s v="Jun-2020"/>
    <d v="2020-07-02T00:00:00"/>
    <s v="W27-2020"/>
    <s v="Jul-2020"/>
    <d v="2020-12-23T00:00:00"/>
    <x v="47"/>
    <s v="Dec-2020"/>
    <d v="2020-12-23T00:00:00"/>
    <x v="58"/>
    <s v="Dec-2020"/>
    <s v="FO"/>
    <d v="2020-12-01T00:00:00"/>
    <m/>
    <n v="543602591889"/>
    <n v="6.6"/>
    <m/>
    <m/>
    <m/>
    <d v="2020-07-02T00:00:00"/>
    <d v="2020-12-18T00:00:00"/>
    <s v="W51-2020"/>
    <m/>
    <m/>
    <m/>
    <x v="2"/>
    <s v="21.RFI"/>
    <x v="13"/>
    <s v="21.12.20 : RFIN sent_x000a_07.12.20 : PLN connection process_x000a_06.08.20 - 02.07.20 : email SRFI-N sent, PLN connection menunggu konfirmasi XL/Tech partner_x000a_29.06.20 : SRFI, collecting doc SRFIN_x000a_25.06.20 : 22.06.20 : ME on going_x000a_18.06.20 : 15.06.20 : prepare erection_x000a_11.06.20 : 08.06.20 : curing time_x000a_04.06.20 : start excavation_x000a_01.06.20 : 29.05.20 : RFC, plan start minggu _x000a_28.05.20 : 25.05.20 : 14.05.20 : 08.05.20 : rekom on going_x000a_30.04.20 : IW clear_x000a_23.04.20 : 16.04.20 : IW on going, Proses negosiasi BAN_x000a_09.04.20 : 02.04.20 : under review RND_x000a_31.03.20 : submit kand_x000a_25.03.20 : rehunting_x000a_19.03.20 : Rehunting_x000a_11.03.20 : 20.02.20 : rehunting, makesure regulasi tangsel_x000a_06.02.20 : Hunting kandidat_x000a_"/>
  </r>
  <r>
    <s v="PASIRMUKTI CITEUREUP"/>
    <x v="12"/>
    <s v="TB"/>
    <n v="106.89931300000001"/>
    <n v="-6.5056459999999996"/>
    <n v="31"/>
    <s v="30/180/270"/>
    <m/>
    <x v="1"/>
    <s v="KP. RAWABOGO, RT. 004 RW. 006, DESA, PASIRMUKTI, KECAMATAN. CITEUREUP, KAB. BOGOR, JAWA BARAT"/>
    <x v="2"/>
    <s v="JAW-JB-CBI-0066"/>
    <s v="Pasirmukti Citeureup"/>
    <x v="0"/>
    <x v="0"/>
    <x v="3"/>
    <s v="JABODETABEK (OUTER)"/>
    <s v="Jawa Barat"/>
    <s v="BOGOR"/>
    <n v="6614368"/>
    <d v="2020-01-13T00:00:00"/>
    <m/>
    <n v="340"/>
    <x v="0"/>
    <d v="2020-06-11T00:00:00"/>
    <s v="W24-2020"/>
    <s v="Jun-2020"/>
    <d v="2020-05-12T00:00:00"/>
    <s v="W20-2020"/>
    <s v="May-2020"/>
    <d v="2020-12-23T00:00:00"/>
    <x v="47"/>
    <s v="Dec-2020"/>
    <d v="2020-12-23T00:00:00"/>
    <x v="58"/>
    <s v="Dec-2020"/>
    <s v="FO"/>
    <d v="2020-12-01T00:00:00"/>
    <m/>
    <n v="538614708734"/>
    <n v="6.6"/>
    <m/>
    <m/>
    <m/>
    <d v="2020-05-06T00:00:00"/>
    <d v="2020-12-18T00:00:00"/>
    <s v="W51-2020"/>
    <m/>
    <m/>
    <m/>
    <x v="2"/>
    <s v="21.RFI"/>
    <x v="13"/>
    <s v="21.12.20 : RFIN sent_x000a_07.12.20 : PLN connection process_x000a_29.06.20 : PLN Connection menunggu konfirmasi XL_x000a_06.05.20 : SRFIN sent_x000a_30.04.20 : Lean concrete, Plan Pouring_x000a_23.04.20 : 16.04.20 : on going excavation_x000a_09.04.20 : Galian pondasi OG_x000a_02.04.20 : 25.03.20 : 19.03.20 : rekom l/c on going_x000a_11.03.20 : 20.02.20 : IW on going_x000a_13.02.20 : IW on going_x000a_06.02.20 : Kand B = RF OK, TX review_x000a_28.01.20 : Kand B = RND OK 40 80/180/270 tower 42m,  wait TNP review_x000a_28.01.20 : Kand B = submit 106°53'59.34&quot;E 6°30'20.20&quot;S_x000a_20.01.20 : Kand A = RND OK 40m 80/180/270 --&gt; CEK krn proposes hanya tower 32m_x000a_16.01.20 : Kand A = submit kand A (84m) di 106°53'58.95&quot;E // 106.899708° 6°30'21.52&quot;S // -6.505978°, Propose 32m_x000a_"/>
  </r>
  <r>
    <s v="SITU GINTUNG CIREUNDEU"/>
    <x v="12"/>
    <s v="TB"/>
    <n v="106.76304500000001"/>
    <n v="-6.3003470000000004"/>
    <n v="35"/>
    <s v="90/210/330"/>
    <m/>
    <x v="1"/>
    <s v="Jl.IrH.juanda,Rt.01/Rw.08,kelurahan.Cirendeu,kecamatan.Ciputat Timur,kota tangerang selatan,Provinsi Banten"/>
    <x v="2"/>
    <s v="JAW-BT-CPT-0467"/>
    <s v="SITU GINTUNG CIREUNDEU"/>
    <x v="0"/>
    <x v="0"/>
    <x v="3"/>
    <s v="JABODETABEK (OUTER)"/>
    <s v="Banten"/>
    <s v="KOTA TANGERANG SELAT"/>
    <n v="6614368"/>
    <d v="2020-01-13T00:00:00"/>
    <m/>
    <n v="340"/>
    <x v="0"/>
    <d v="2020-06-11T00:00:00"/>
    <s v="W24-2020"/>
    <s v="Jun-2020"/>
    <d v="2020-08-28T00:00:00"/>
    <s v="W35-2020"/>
    <s v="Aug-2020"/>
    <d v="2020-12-23T00:00:00"/>
    <x v="47"/>
    <s v="Dec-2020"/>
    <d v="2020-12-23T00:00:00"/>
    <x v="58"/>
    <s v="Dec-2020"/>
    <s v="FO"/>
    <d v="2020-12-01T00:00:00"/>
    <m/>
    <n v="543602592355"/>
    <n v="6.6"/>
    <m/>
    <m/>
    <m/>
    <d v="2020-09-03T00:00:00"/>
    <d v="2020-12-18T00:00:00"/>
    <s v="W51-2020"/>
    <m/>
    <m/>
    <m/>
    <x v="2"/>
    <s v="21.RFI"/>
    <x v="13"/>
    <s v="21.12.20 : RFIN sent_x000a_07.12.20 : PLN connection process_x000a_14.09.20 : 07.09.20 : 03.09.20 : SRFI actual, SRFIN sent_x000a_31.08.20 : 27.08.20 : Plan erection done 27/08, Plan S RFI 28/08_x000a_24.08.20 : rebarring on going_x000a_17.08.20 : Galian pondasi OG, Plan pouring 20/08_x000a_13.08.20 : Galian pondasi OG, Plan pouring 14/08_x000a_10.08.20 : Plan Realisasi 12/08_x000a_06.08.20 : Realisasi OG, REKOM plan done 11/08_x000a_03.08.20 : 30.07.20 : IW Clear, OG Collecting doc. SITAC_x000a_23.07.20 : Proses IW, masih dikejar 1 kk Kepsek SMK Muhammadiyah, plan released surat kuasa penandatangan IW ke bagian Tata usaha 24/07_x000a_20.07.20 : Proses IW, masih dikejar 1 kk Kepsek SMK Muhammadiyah_x000a_16.07.20 : 13.07.20 : Proses IW, masih dikejar 1 kk Kepsek SMK Muhammadiyah_x000a_09.07.20 : MOM : 06.07.20 : 02.07.20 : IW minus 1 kk, plan IW clear 4 jul, plan start CME paling lambat weekly meeting minggu depan 9 juli, plan SRFI 5 Aug 20._x000a_29.06.20 : 25.06.20 : IW minus 1 kk (area sekolah, IW dengan kepsek Muhammadiyah, proses negosiasi), plan IW clear paling lambat Senin 29 Juni or drop by XL_x000a_25.06.20 : submit kandidat D propose RT (building 12m + pole 12m) , validasi RNP approved RF 24m,_x000a_22.06.20 : 18.06.20 : 15.06.20 : 11.06.20 : rehunting, plan IW done jun 20, sudah ada kandidat (plan re-IW)_x000a_08.06.20 : 04.06.20 : 01.06.20 : IW on going, paralel approval kand B_x000a_28.05.20 : 25.05.20 : 14.05.20 : IW on going_x000a_08.05.20 : TNP review_x000a_30.04.20 : RND review_x000a_23.04.20 : RND review_x000a_16.04.20 : under review RND, Proses negosiasi BAN_x000a_09.04.20 : 02.04.20 : under review RND_x000a_31.03.20 : submit kand_x000a_25.03.20 : Candidat NOK, Rehunting_x000a_19.03.20 :  validasi RND_x000a_20.02.20 : rehunrting, makesure regulasi tangsel_x000a_06.02.20 : Hunting kandidat_x000a_"/>
  </r>
  <r>
    <s v="UNIVERSITAS TERBUKA PAMULANG"/>
    <x v="12"/>
    <s v="TB"/>
    <n v="106.75941899999999"/>
    <n v="-6.3415059999999999"/>
    <n v="35"/>
    <s v="90/210/330"/>
    <m/>
    <x v="1"/>
    <s v="JL.TALAS III NO.37,RT.03/RW.02,KEL.PONDOK CABE ILIR,KEC.PAMULANG,TANGERANG SELATAN,PROVINSI BANTEN"/>
    <x v="2"/>
    <s v="JAW-BT-CPT-0463"/>
    <s v="UNIVERSITAS TERBUKA PAMULANG"/>
    <x v="0"/>
    <x v="0"/>
    <x v="3"/>
    <s v="JABODETABEK (OUTER)"/>
    <s v="Banten"/>
    <s v="KOTA TANGERANG SELAT"/>
    <n v="6614368"/>
    <d v="2020-01-13T00:00:00"/>
    <m/>
    <n v="340"/>
    <x v="0"/>
    <d v="2020-06-11T00:00:00"/>
    <s v="W24-2020"/>
    <s v="Jun-2020"/>
    <d v="2020-09-15T00:00:00"/>
    <s v="W38-2020"/>
    <s v="Sep-2020"/>
    <d v="2020-12-23T00:00:00"/>
    <x v="47"/>
    <s v="Dec-2020"/>
    <d v="2020-12-23T00:00:00"/>
    <x v="58"/>
    <s v="Dec-2020"/>
    <s v="FO"/>
    <d v="2020-12-01T00:00:00"/>
    <m/>
    <n v="543602591897"/>
    <n v="6.6"/>
    <m/>
    <m/>
    <m/>
    <d v="2020-09-03T00:00:00"/>
    <d v="2020-12-18T00:00:00"/>
    <s v="W51-2020"/>
    <m/>
    <m/>
    <m/>
    <x v="2"/>
    <s v="21.RFI"/>
    <x v="13"/>
    <s v="21.12.20 : RFIN sent_x000a_07.12.20 : PLN connection process_x000a_14.09.20 : 07.09.20 : 03.09.20 : SRFI actual, SRFIN sent_x000a_31.08.20 : start erection_x000a_27.08.20 : Plan Start Erection 29/08, Plan S RFI 31/08_x000a_24.08.20 : cor hari ini_x000a_17.08.20 : Galian Pondasi Pole, Plan Pouring 20/08_x000a_13.08.20 : Og pembongkaran bangunan existing_x000a_10.08.20 : 06.08.20 : Plan Start pembongkaran bangunan existing 08/08_x000a_03.08.20 : 30.07.20 : Plan Start CME 07/08_x000a_27.07.20 : preparation CME_x000a_23.07.20 : Plan Start CME 26/07_x000a_20.07.20 : 16.07.20 : RFC, proses perijinan_x000a_13.07.20 : rekom_x000a_09.07.20 : MOM : IW clear, collecting doc legal dan doc IW, plan sabtu realisasi, plan rekom minggu depan, plan CME start rabu minggu depan, plan SRFI juli_x000a_06.07.20 : 02.07.20 : IW clear, review PKS (isu 2 poin PKS) plan clear PKS minggu ini, plan rekom minggu depan, plan SRFI W2 Aug/15 Aug 20_x000a_29.06.20 : IW clear_x000a_25.06.20 : kandidat B approved by RND, IW Done Jun 2020, tetapi ada isu anak LL yang mempermasalahkan, TBG akan segera mengirimkan email pengajuan kandidat yang sudah di approved by meeting minggu lalu_x000a_22.06.20 : 18.06.20 : IW clear, proses PKS dengan kampus (butuh waktu), submit 2 kand MCP alternatif yang lebih cepat secara perijinan, propose RND 25-30m, akan diupayakan tinggi 25m (kand Ok)_x000a_15.06.20 : 11.06.20 : IW clear, proses pengajuan eskalasi sitac_x000a_08.06.20 : 04.06.20 : Proses BAN terkendala karena pihak Universitas WFH dan ada staff yg positif COVID_x000a_28.05.20 : 25.05.20 : 14.05.20 : 08.05.20 : 30.04.20 : 23.04.20 : 16.04.20 : Proses BAN terkendala karena pihak Universitas WFH dan ada staff yg positif COVID_x000a_09.04.20 : 02.04.20 : under review RND_x000a_31.03.20 : submit kand_x000a_25.03.20 : rehunting_x000a_19.03.20 : Rehunting_x000a_11.03.20 : 20.02.20 : rehunting, makesure regulasi tangsel_x000a_06.02.20 : Hunting kandidat_x000a_"/>
  </r>
  <r>
    <s v="DUKUH CUKANGGALIH"/>
    <x v="12"/>
    <s v="TB"/>
    <n v="106.541568"/>
    <n v="-6.2438630000000002"/>
    <n v="40"/>
    <s v="20/150/290"/>
    <m/>
    <x v="1"/>
    <s v="Kp. Ranca Balok RT 08 RW 013 Desa Cukanggalih Kecamatan Curug Kabupaten Tangerang"/>
    <x v="2"/>
    <s v="JAW-BT-TGR-0023"/>
    <s v="Dukuh Cukanggalih"/>
    <x v="0"/>
    <x v="0"/>
    <x v="3"/>
    <s v="JABODETABEK (OUTER)"/>
    <s v="Banten"/>
    <s v="TANGERANG"/>
    <n v="6614368"/>
    <d v="2020-01-13T00:00:00"/>
    <m/>
    <n v="339"/>
    <x v="0"/>
    <d v="2020-06-11T00:00:00"/>
    <s v="W24-2020"/>
    <s v="Jun-2020"/>
    <d v="2020-07-02T00:00:00"/>
    <s v="W27-2020"/>
    <s v="Jul-2020"/>
    <d v="2020-12-23T00:00:00"/>
    <x v="47"/>
    <s v="Dec-2020"/>
    <d v="2020-12-23T00:00:00"/>
    <x v="58"/>
    <s v="Dec-2020"/>
    <s v="FO"/>
    <d v="2020-12-01T00:00:00"/>
    <m/>
    <n v="566201554597"/>
    <n v="6.6"/>
    <m/>
    <m/>
    <m/>
    <d v="2020-07-02T00:00:00"/>
    <d v="2020-12-17T00:00:00"/>
    <s v="W51-2020"/>
    <m/>
    <m/>
    <m/>
    <x v="2"/>
    <s v="21.RFI"/>
    <x v="13"/>
    <s v="21.12.20 : RFIN sent_x000a_07.12.20 : PLN connection process_x000a_06.08.20 : 23.07.20 : 20.07.20 : 16.07.20 : 09.07.20 : 06.07.20 : 02.07.20 : email SRFI-N sent, PLN connection menunggu konfirmasi XL/Tech partner_x000a_29.06.20 : ME on going_x000a_25.06.20 : curingtime, prepare erection_x000a_22.06.20 : cor done, curingtime &amp; backfilling_x000a_18.06.20 : rebarring_x000a_11.06.20 : excavation_x000a_08.06.20 : site preparation, proses perijinan_x000a_04.06.20 : on going rekom_x000a_01.06.20 : plan rekom dane minggu depan _x000a_28.05.20 : 25.05.20 : rekom on going_x000a_14.05.20 : 08.05.20 : iw clear_x000a_30.04.20 :  IW OG, Terbatasnya komunikasi untuk melakukan Soswar_x000a_23.04.20 : 16.04.20 :  IW OG, Terbatasnya komunikasi untuk melakukan Soswar_x000a_09.04.20 : IW OG, Soswar masih terkendala COVID_x000a_02.04.20 : 25.03.20 : IW on going_x000a_19.03.20 : validasi RND_x000a_11.03.20 : 20.02.20 : 13.02.20 : IW on going_x000a_06.02.20 : Kand A, B = validasi done RF TX OK_x000a_24.01.20 : kand A = RND _x000a_A OK 40 Prio 1_x000a_B OK 40 Prio 2_x000a_"/>
  </r>
  <r>
    <s v="PENGASINAN GUNUNG SINDUR"/>
    <x v="12"/>
    <s v="TB"/>
    <n v="106.69279299999999"/>
    <n v="-6.376773"/>
    <n v="50"/>
    <s v="60/140/230/320"/>
    <m/>
    <x v="1"/>
    <s v="Kp Kebon Kopi RT. 05 RW. 06 Desa Pengasinan Kec. Gunung Sindur, Kab. Bogor Jawa Barat"/>
    <x v="2"/>
    <s v="JAW-JB-CBI-0082"/>
    <s v="Pengasinan Gunung Sindur"/>
    <x v="0"/>
    <x v="0"/>
    <x v="3"/>
    <s v="JABODETABEK (OUTER)"/>
    <s v="Jawa Barat"/>
    <s v="BOGOR"/>
    <n v="6614368"/>
    <d v="2020-01-13T00:00:00"/>
    <m/>
    <n v="336"/>
    <x v="0"/>
    <d v="2020-06-11T00:00:00"/>
    <s v="W24-2020"/>
    <s v="Jun-2020"/>
    <d v="2020-07-02T00:00:00"/>
    <s v="W27-2020"/>
    <s v="Jul-2020"/>
    <d v="2020-12-23T00:00:00"/>
    <x v="47"/>
    <s v="Dec-2020"/>
    <d v="2020-12-23T00:00:00"/>
    <x v="58"/>
    <s v="Dec-2020"/>
    <s v="FO"/>
    <d v="2020-12-01T00:00:00"/>
    <m/>
    <n v="538733551416"/>
    <n v="6.6"/>
    <m/>
    <m/>
    <m/>
    <d v="2020-07-16T00:00:00"/>
    <d v="2020-12-14T00:00:00"/>
    <s v="W51-2020"/>
    <m/>
    <m/>
    <m/>
    <x v="2"/>
    <s v="21.RFI"/>
    <x v="13"/>
    <s v="14.12.20 : RFIN sent_x000a_07.12.20 : PLN connection process_x000a_06.08.20 : 23.07.20 : 20.07.20 : 16.07.20 : email SRFI-N sent_x000a_09.07.20 : 06.07.20 : 02.07.20 : SRFI, Optimis Sent SRFI Announce today, PLN connection menunggu konfirmasi XL/Tech partner_x000a_29.06.20 : ME on going_x000a_25.06.20 : curingtime, prepare erection_x000a_22.06.20 : 18.06.20 : curingtime, prepare start erection_x000a_15.06.20 : excavation on going_x000a_11.06.20 : excavation_x000a_08.06.20 : bouwplank_x000a_04.06.20 : preparation start CME_x000a_01.06.20 : RFC, plan start CME 5 jun_x000a_28.05.20 : 25.05.20 : 14.05.20 : soiltest_x000a_08.05.20 : rekom on going_x000a_30.04.20 : IW OG, Revisi pengajuan cost SITAC_x000a_23.04.20 : 16.04.20 : under review RND, IW clear_x000a_09.04.20 : review RND, iw clear_x000a_08.04.20 : submit kand_x000a_02.04.20 : 25.03.20 : 19.03.20 : IW on going_x000a_11.03.20 : 09.03.20 : IW CLear, Realisasi OG_x000a_20.02.20 : IW on going_x000a_13.02.20 : IW on going_x000a_06.02.20 : Kand B = Candidate B Submit_x000a_24.01.20 : kand A = RND OK 40"/>
  </r>
  <r>
    <s v="SABILILAH CITEUREUP"/>
    <x v="12"/>
    <s v="TB"/>
    <n v="106.89156"/>
    <n v="-6.4876290000000001"/>
    <n v="50"/>
    <s v="10/150/220"/>
    <m/>
    <x v="1"/>
    <s v="Kp. Lemper Rt 002 Rw 006 Desa Citeureup Kecamtan Citeureup Kabupaten Bogor"/>
    <x v="2"/>
    <s v="JAW-JB-CBI-0084"/>
    <s v="Sabililah Citeureup"/>
    <x v="0"/>
    <x v="0"/>
    <x v="3"/>
    <s v="JABODETABEK (OUTER)"/>
    <s v="Jawa Barat"/>
    <s v="BOGOR"/>
    <n v="6614368"/>
    <d v="2020-01-13T00:00:00"/>
    <m/>
    <n v="336"/>
    <x v="0"/>
    <d v="2020-06-11T00:00:00"/>
    <s v="W24-2020"/>
    <s v="Jun-2020"/>
    <d v="2020-08-28T00:00:00"/>
    <s v="W35-2020"/>
    <s v="Aug-2020"/>
    <d v="2020-12-23T00:00:00"/>
    <x v="47"/>
    <s v="Dec-2020"/>
    <d v="2020-12-23T00:00:00"/>
    <x v="58"/>
    <s v="Dec-2020"/>
    <s v="FO"/>
    <d v="2020-12-01T00:00:00"/>
    <m/>
    <n v="538614708742"/>
    <n v="6.6"/>
    <m/>
    <m/>
    <m/>
    <d v="2020-09-03T00:00:00"/>
    <d v="2020-12-14T00:00:00"/>
    <s v="W51-2020"/>
    <m/>
    <m/>
    <m/>
    <x v="2"/>
    <s v="21.RFI"/>
    <x v="13"/>
    <s v="14.12.20 : RFIN sent_x000a_07.12.20 : PLN connection process_x000a_14.09.20 : 07.09.20 : 03.09.20 : SRFI actual, SRFIN sent_x000a_31.08.20 : SRFI actual_x000a_27.08.20 : ME on going, Plan S RFI 28/08_x000a_24.08.20 : 17.08.20 : ME Installation OG_x000a_13.08.20 : Erection Tower OG, Plan Finish 16/08, Plan S RFI 22/08_x000a_10.08.20 : pouring concrete done, Curing Time, Plan start Erection 13/08_x000a_06.08.20 : Rebaring OG, Plan Pouring 10/08_x000a_03.08.20 : Rebaring OG, Plan Pouring 10/08_x000a_30.07.20 : Galian pondasi done, Plan Pouring 10/08_x000a_23.07.20 : Plan Start CME 26/07_x000a_20.07.20 : on going APD/design pack_x000a_16.07.20 : proses design pack/APD_x000a_13.07.20 : 09.07.20 : MOM : soiltest, on going realisasi hari ini, plan start CME 16 jul_x000a_06.07.20 : 02.07.20 : plan rekom selesai 10 jul, plan start CME 15 jul, plan RFI 12 aug_x000a_29.06.20 : on going rekom_x000a_25.06.20 : IW clear, plan realisasi besok sabtu 27 jun, tower SST 42m_x000a_22.06.20 : 18.06.20 : Submit kand OK tinggi 40m, IW clear, proses eskalasi, plan realisasi IW minggu depan_x000a_15.06.20 : 11.06.20 : rehunting, plan IW done jun 20_x000a_08.06.20 : 04.06.20 : 01.06.20 : 28.05.20 : 25.05.20 : 08.05.20 : IW on going_x000a_30.04.20 : IW on going_x000a_23.04.20 : 16.04.20 : rehunting karena penolakan warga radius_x000a_09.04.20 : validasi done, IW on going_x000a_02.04.20 : under review RND_x000a_25.03.20 : plan soswar terkendala wabah corona_x000a_18.03.20 : Plan Soswar 18/03_x000a_19.03.20 : IW on going_x000a_11.03.20 : 20.02.20 : IW on going_x000a_13.02.20 : IW on going_x000a_06.02.20 : Kand A, B = validasi done RF TX OK_x000a_20.01.20 : Kand A, B,  Propose tower 42m = kand A OK 40 0/150/220 Prio 1, kand B OK 40 10/150/220 Prio 2_x000a_16.01.20 : Kand A, B,  Propose tower 42m = submit kand A (136m) di 106°53'33.45&quot;E // 106.892625° 6°29' 17.44&quot;S //  -6.488178° dan_x000a_submit kand B (127m)  106°53'26.36&quot;E // 106.890656° 6°29' 12.77&quot;S //  -6.486881°_x000a__x000a__x000a_"/>
  </r>
  <r>
    <s v="SITU COGARONGSONG PENGASINAN"/>
    <x v="12"/>
    <s v="TB"/>
    <n v="106.689207"/>
    <n v="-6.3597619999999999"/>
    <n v="50"/>
    <s v="0/140/220"/>
    <m/>
    <x v="1"/>
    <s v="Kp Cibarengkok RT 05 RW 02 Desa Pengasinan Kecamatan GUnung Sindur Kabupaten Bogor"/>
    <x v="2"/>
    <s v="JAW-JB-CBI-0086"/>
    <s v="Situ Cogarongsong Pengasinan"/>
    <x v="0"/>
    <x v="0"/>
    <x v="3"/>
    <s v="JABODETABEK (OUTER)"/>
    <s v="Jawa Barat"/>
    <s v="BOGOR"/>
    <n v="6614368"/>
    <d v="2020-01-13T00:00:00"/>
    <m/>
    <n v="336"/>
    <x v="0"/>
    <d v="2020-06-11T00:00:00"/>
    <s v="W24-2020"/>
    <s v="Jun-2020"/>
    <d v="2020-07-02T00:00:00"/>
    <s v="W27-2020"/>
    <s v="Jul-2020"/>
    <d v="2020-12-23T00:00:00"/>
    <x v="47"/>
    <s v="Dec-2020"/>
    <d v="2020-12-23T00:00:00"/>
    <x v="58"/>
    <s v="Dec-2020"/>
    <s v="FO"/>
    <d v="2020-12-01T00:00:00"/>
    <m/>
    <n v="538733551424"/>
    <n v="6.6"/>
    <m/>
    <m/>
    <m/>
    <d v="2020-07-15T00:00:00"/>
    <d v="2020-12-14T00:00:00"/>
    <s v="W51-2020"/>
    <m/>
    <m/>
    <m/>
    <x v="2"/>
    <s v="21.RFI"/>
    <x v="13"/>
    <s v="14.12.20 : RFIN sent_x000a_07.12.20 : PLN connection process_x000a_15.07.20 :  SRFIN sent_x000a_ 02.07.20 : SRFI, Optimis Sent SRFI Announce today, PLN connection menunggu konfirmasi XL/Tech partner_x000a_29.06.20 : ME on going_x000a_25.06.20 : curingtime, prepare erection_x000a_22.06.20 : 18.06.20 : curingtime, prepare erection_x000a_15.06.20 : 11.06.20 : 08.06.20 : borepile on going_x000a_04.06.20 : excavation on going_x000a_01.06.20 : 29.05.20 : plan start galian besok _x000a_28.05.20 : 25.05.20 : 14.05.20 : 08.05.20 : rekom, RFC_x000a_30.04.20 : Soil test OG_x000a_23.04.20 : 16.04.20 : realisasi IW, start rekom process_x000a_09.04.20 : validasi done, IW clear_x000a_02.04.20 : under review RND_x000a_25.03.20 : 20.03.20 : IW OG, Minus 1 kk_x000a_19.03.20 : 20.02.20 : IW on going_x000a_13.02.20 : IW on going_x000a_06.02.20 : Kand B = Candidate B Submit_x000a_24.01.20 : kand A = RND OK 40"/>
  </r>
  <r>
    <s v="ALAM JAYA JATIUWUNG"/>
    <x v="12"/>
    <s v="TB"/>
    <n v="106.57797100000001"/>
    <n v="-6.1933170000000004"/>
    <n v="35"/>
    <s v="90/210/330"/>
    <m/>
    <x v="1"/>
    <s v="KP.LEDUG,RT.03/RW.01,KELURAHAN.ALAM JAYA,KECAMATAN.JATIUWUNG,KOTA TANGGERANG,PROVINSI BANTEN"/>
    <x v="2"/>
    <s v="JAW-BT-TNG-1464"/>
    <s v="ALAM JAYA JATIUWUNG"/>
    <x v="0"/>
    <x v="0"/>
    <x v="3"/>
    <s v="JABODETABEK (INNER)"/>
    <s v="Banten"/>
    <s v="KOTA TANGERANG"/>
    <n v="6614368"/>
    <d v="2020-01-13T00:00:00"/>
    <m/>
    <n v="332"/>
    <x v="0"/>
    <d v="2020-06-11T00:00:00"/>
    <s v="W24-2020"/>
    <s v="Jun-2020"/>
    <d v="2020-10-01T00:00:00"/>
    <s v="W40-2020"/>
    <s v="Oct-2020"/>
    <d v="2020-12-23T00:00:00"/>
    <x v="47"/>
    <s v="Dec-2020"/>
    <d v="2020-12-23T00:00:00"/>
    <x v="58"/>
    <s v="Dec-2020"/>
    <s v="FO"/>
    <d v="2020-12-01T00:00:00"/>
    <m/>
    <n v="566100948050"/>
    <n v="6.6"/>
    <m/>
    <m/>
    <m/>
    <d v="2020-10-05T00:00:00"/>
    <d v="2020-12-10T00:00:00"/>
    <s v="W50-2020"/>
    <m/>
    <m/>
    <m/>
    <x v="2"/>
    <s v="21.RFI"/>
    <x v="13"/>
    <s v="10.12.20 : RFIN sent_x000a_07.12.20 : PLN connection process_x000a_05.10.20 : SRFIN sent_x000a_01.10.20 : 30.09.20 : SRFI actual, plan email SRFIN 2 oct_x000a_28.09.20 : site continue, progress curingtime, plan SRFI 30 sep_x000a_14.09.20 : 03.09.20 : MOM : XL PROPOSE RETURN SPK_x000a_03.09.20 : 31.08.20 : 27.08.20 : bouwplank, start CME menunggu rekom PUPR release_x000a_24.08.20 : start CME menunggu rekom PUPR release_x000a_17.08.20 : 13.08.20 : MoM : Bouwplank_x000a_13.08.20 : Proses REKOM PUPR untuk Start CME_x000a_10.08.20 : 06.08.20 : MoM : plan start CME paling lamabat weekly minggu depan 13 Aug 20, Rekom Camat memerlukan rekomendasi dari REKOM PUPR_x000a_30.07.20 : 23.07.20 : 20.07.20 : OG Collect dokumen SITAC_x000a_16.07.20 : 13.07.20 : 09.07.20 : MOM : masih koordinasi dengan pemda utk 25m, tangkot, outcell, plan minggu depan diundang presentasi oleh pemda/PUPR, IW clear_x000a_06.07.20 : 02.07.20 : IW clear, proses pengajuan ke PEMDA Tinggi 25m (area Tangkot), target solve dengan Pemda minggu depan, plan CME start paling lambat 9 jul 20/weekly minggu depan, plan SRFI W1 Aug (8 Aug 20)_x000a_29.06.20 : 25.06.20 : Cand Approved, proses negosiasi ke PEMDA Tinggi 25m, paralel pengambilan foto panoramic by drone, paralel proses rekom. plan Start CME paling lambat senin 29 Jun 2020_x000a_22.06.20 : 18.06.20 : 15.06.20 : 11.06.20 : proses validasi, paralel IW clear_x000a_08.06.20 : RND review, site Alam Jawa Jatiuwung, berada di outcell. Maksimum yang dijinkan maksimal 20m._x000a_04.06.20 : 01.06.20 : 29.05.20 : waiting RND review_x000a_28.05.20 : 25.05.20 : 30.04.20 : Rehunting OG, propose return by XL krn durasi 108 hari (MoM 30 Apr 20)_x000a_23.04.20 : 16.04.20 : _x000a_09.04.20 : kand NOK_x000a_02.04.20 : 25.03.20 : Candidat NOK, Rehunting_x000a_19.03.20 : IW on going_x000a_12.03.20 : rehunting_x000a_20.02.20 : 13.02.20 : 06.02.20 : Kand A = Rehunting, Candidate A RF NOK"/>
  </r>
  <r>
    <s v="PANDAWA CIBODAS"/>
    <x v="12"/>
    <s v="TB"/>
    <n v="106.604086"/>
    <n v="-6.1983639999999998"/>
    <n v="30"/>
    <s v="60/140/200/270"/>
    <m/>
    <x v="1"/>
    <s v="JL.RAHWANA II UJUNG,RT.05/RW.02,KEL.CIBODAS BARU,KEC.CIBODAS,KOTA TANGGERANG"/>
    <x v="2"/>
    <s v="JAW-BT-TNG-1452"/>
    <s v="Pandawa Cibodas"/>
    <x v="0"/>
    <x v="0"/>
    <x v="3"/>
    <s v="JABODETABEK (INNER)"/>
    <s v="Banten"/>
    <s v="KOTA TANGERANG"/>
    <n v="6614368"/>
    <d v="2020-01-13T00:00:00"/>
    <m/>
    <n v="332"/>
    <x v="0"/>
    <d v="2020-06-11T00:00:00"/>
    <s v="W24-2020"/>
    <s v="Jun-2020"/>
    <d v="2020-10-01T00:00:00"/>
    <s v="W40-2020"/>
    <s v="Oct-2020"/>
    <d v="2020-12-23T00:00:00"/>
    <x v="47"/>
    <s v="Dec-2020"/>
    <d v="2020-12-23T00:00:00"/>
    <x v="58"/>
    <s v="Dec-2020"/>
    <s v="FO"/>
    <d v="2020-12-01T00:00:00"/>
    <m/>
    <n v="566100948068"/>
    <n v="6.6"/>
    <m/>
    <m/>
    <m/>
    <d v="2020-10-05T00:00:00"/>
    <d v="2020-12-10T00:00:00"/>
    <s v="W50-2020"/>
    <m/>
    <m/>
    <m/>
    <x v="2"/>
    <s v="21.RFI"/>
    <x v="13"/>
    <s v="10.12.20 : RFIN sent_x000a_07.12.20 : PLN connection process_x000a_05.10.20 : SRFIN sent_x000a_01.10.20 : 30.09.20 : SRFI actual, plan email SRFIN 2 oct_x000a_28.09.20 : erection done, on going ME_x000a_24.09.20 : Curing Time, Plan Start Erection 25/09_x000a_21.09.20 : curingtime_x000a_20.09.20 : prouring concrete on going_x000a_17.09.20 : galian on going, Plan Pouring 19/09, Erection Pole 25/09, ME Finish 27/09, Plan S RFI 27/09_x000a_14.09.20 : CME Preparation, menunggu PUPR release_x000a_10.09.20 : 07.09.20 : 03.09.20 : MOM : start CME minggu depan, jika tidak akan di return_x000a_31.08.20 : 27.08.20 : bouwplank, start CME menunggu rekom PUPR release_x000a_24.08.20 : 17.08.20 : Proses REKOM Camat, REKOM Lurah done 12/08, Plan rekom Camat released 21/08_x000a_13.08.20 : MOM : SPK SUDAH RETURN 4 AUG 20, NEED AKTIVASI SPK, progress hari ini bouwplank_x000a_13.08.20 : 10.08.20 : 04.08.20 : email SPK return, Category Return ommunity Issue, Return By XL, Remark Mediasi pertama belum bisa dilaksanakan, karena warga _x000a_03.08.20 : OG Collection dokumen SITAC, Plan realisasi IW 12/08, REKOM LURCAM done 14/08_x000a_06.08.20 : mediasi done, collecting doc SITAC, plan realisasi 9 Aug_x000a_03.08.20 : 30.07.20 : Mediasi pertama belum bisa dilaksanakan, karena warga yang terkena provokasi tidak hadir semua, jadwal ulang pertemuan tgl 01/08_x000a_27.07.20 : 23.07.20 : 20.07.20 : Mediasi pertama belum bisa dilaksanakan, karena warga yang terkena provokasi tidak hadir semua, jadwal ulang pertemuan tgl 18/07_x000a_16.07.20 : 13.07.20 : 09.07.20 : MOM : proses realisasi terkendala provokasi warga luar radius, perlu extratime untuk penyelesainnya, plan start CME minggu depan_x000a_06.07.20 : 02.07.20 : IW clear, proses realisasi IW, plan SRFI W1 Aug (8 Aug 20)_x000a_29.06.20 : IW clear_x000a_25.06.20 : need konfirmasi request ketinggian min. 27 m, Plan IW Done Jun 2020_x000a_22.06.20 : 18.06.20 : IW on going, plan RFC end of June_x000a_15.06.20 : 11.06.20 : rehunting, plan IW done jun 20_x000a_08.06.20 : rehunting_x000a_04.06.20 : 01.06.20 : plan submit kand 2 jun_x000a_29.05.20 : plan submit kand 30 May_x000a_28.05.20 : 25.05.20 : 30.04.20 : Rehunting OG, propose return by XL krn durasi 108 hari (MoM 30 Apr 20)_x000a_23.04.20 : 16.04.20 : _x000a_09.04.20 : kand NOK_x000a_02.04.20 : 25.03.20 : rehunting_x000a_19.03.20 : Rehunting_x000a_12.03.20 : rehunting_x000a_20.02.20 : 13.02.20 : 06.02.20 : Kand A = Rehunting, Candidate A RF NOK"/>
  </r>
  <r>
    <s v="GRIYA SUKATANI MEKARSARI"/>
    <x v="12"/>
    <s v="TB"/>
    <n v="106.532484"/>
    <n v="-6.127154"/>
    <n v="50"/>
    <s v="60/150/290"/>
    <m/>
    <x v="1"/>
    <s v="Kp.Pondok Cikurus RT.07/02, Desa Mekarsari,  Kec. Rajeg Kabupaten Tangerang - Banten"/>
    <x v="2"/>
    <s v="JAW-BT-TGR-0049"/>
    <s v="Griya Sukatani Mekarsari"/>
    <x v="0"/>
    <x v="0"/>
    <x v="3"/>
    <s v="JABODETABEK (OUTER)"/>
    <s v="Banten"/>
    <s v="TANGERANG"/>
    <n v="6614368"/>
    <d v="2020-01-13T00:00:00"/>
    <m/>
    <n v="329"/>
    <x v="0"/>
    <d v="2020-06-11T00:00:00"/>
    <s v="W24-2020"/>
    <s v="Jun-2020"/>
    <d v="2020-07-31T00:00:00"/>
    <s v="W31-2020"/>
    <s v="Jul-2020"/>
    <d v="2020-12-23T00:00:00"/>
    <x v="47"/>
    <s v="Dec-2020"/>
    <d v="2020-12-23T00:00:00"/>
    <x v="58"/>
    <s v="Dec-2020"/>
    <s v="FO"/>
    <d v="2020-12-01T00:00:00"/>
    <m/>
    <n v="566601731346"/>
    <n v="6.6"/>
    <m/>
    <m/>
    <m/>
    <d v="2020-07-22T00:00:00"/>
    <d v="2020-12-07T00:00:00"/>
    <s v="W50-2020"/>
    <m/>
    <m/>
    <m/>
    <x v="2"/>
    <s v="21.RFI"/>
    <x v="13"/>
    <s v="10.12.20 : RFIN sent_x000a_06.08.20 : 27.07.20 : 23.07.20 : 22.07.20 : email SRFI-N sent_x000a_20.07.20 : SRFI actual, collecting doc_x000a_16.07.20 : ME on going_x000a_13.07.20 : 09.07.20 : erection on going_x000a_06.07.20 : on going rebarring_x000a_02.07.20 : galian done, prepare rebarring_x000a_29.06.20 : excavation on going_x000a_25.06.20 : RFC done, rekom done, plan start CME sabtu 27 jul, plan RFI jul_x000a_22.06.20 : on going rekom process_x000a_22.06.20 : 18.06.20 : on going rekom process, isu rekom terkendala surat cerai LL, plan start CME Juni (minggu depan)_x000a_15.06.20 : IW done, proses rekom_x000a_11.06.20 : IW clear, proses pengajuan eskalasi sitac, proses rekom_x000a_08.06.20 : IW clear, proses rekom_x000a_04.06.20 : 01.06.20 : comcase (1 warga narik IW)_x000a_28.05.20 : 25.05.20 : 08.05.20 : IW on going_x000a_30.04.20 : Proses negosiasi ke lingkungan untuk realisasi IW_x000a_23.04.20 : 16.04.20 : 09.04.20 : 02.04.20 : 25.03.20 : 19.03.20 : rekom l/c on going_x000a_11.03.20 : 20.02.20 : IW on going_x000a_13.02.20 : IW on going_x000a_06.02.20 : kand A = validasi done, Candidate A RF TX OK_x000a_24.01.20 : kand A = RND OK 40"/>
  </r>
  <r>
    <s v="MAWI KUNCIRAN INDAH"/>
    <x v="12"/>
    <s v="TB"/>
    <n v="106.68134499999999"/>
    <n v="-6.2279210000000003"/>
    <n v="35"/>
    <s v="20/90/180/280"/>
    <m/>
    <x v="1"/>
    <s v="Jl.K.H.Mas Mansyur,Gang H Mawi,RT.05/RW.15,Kelurahan.kunciran indah,Kecamatan Pinang,Kota Tangerang,Provinsi Banten"/>
    <x v="2"/>
    <s v="JAW-BT-TNG-1470"/>
    <s v="Mawi Kunciran Indah"/>
    <x v="0"/>
    <x v="0"/>
    <x v="3"/>
    <s v="JABODETABEK (INNER)"/>
    <s v="Banten"/>
    <s v="KOTA TANGERANG"/>
    <n v="6614368"/>
    <d v="2020-01-13T00:00:00"/>
    <m/>
    <n v="399"/>
    <x v="0"/>
    <d v="2020-06-11T00:00:00"/>
    <s v="W24-2020"/>
    <s v="Jun-2020"/>
    <d v="2020-08-28T00:00:00"/>
    <s v="W35-2020"/>
    <s v="Aug-2020"/>
    <d v="2021-02-18T00:00:00"/>
    <x v="71"/>
    <s v="Feb-2021"/>
    <d v="2021-02-18T00:00:00"/>
    <x v="46"/>
    <s v="Feb-2021"/>
    <s v="FO (Change to MW as temp solution)"/>
    <d v="2020-12-08T00:00:00"/>
    <m/>
    <s v="566201597566"/>
    <n v="6.6"/>
    <m/>
    <m/>
    <m/>
    <d v="2020-09-03T00:00:00"/>
    <d v="2021-02-15T00:00:00"/>
    <s v="W08-2021"/>
    <m/>
    <m/>
    <m/>
    <x v="2"/>
    <s v="21.RFI"/>
    <x v="13"/>
    <s v="15.02.21 : PLN connected, prepare RFIN_x000a_04.02.21 : PLN connection process_x000a_03.09.20 : SRFIN sent_x000a_31.08.20 : SRFI actual_x000a_27.08.20 : ME on going, Plan S RFI 28/08_x000a_24.08.20 : curingtime_x000a_17.08.20 : cor done, curing time, Plan start Erection 22/08 Finish 25/08, S RFI 28/08_x000a_13.08.20 : Rebaring pondasi, Plan Pouring 13/08_x000a_10.08.20 : start excavation_x000a_06.08.20 : Plan start CME 09/08_x000a_03.08.20 : 30.07.20 : Plan Start CME 03/08_x000a_23.07.20 : Plan Start CME 26/07_x000a_20.07.20 : 16.07.20 : RFC, proses perijinan_x000a_13.07.20 : rekom on going, Follow up dokumen pendukung legal tanah, Kuasa waris_x000a_09.07.20 : MOM : IW clear, isu PKS dg LL ada 2 pasal PKS yg blm clear, plan isu clear besok_x000a_06.07.20 : 02.07.20 : on going rekom, plan CME start 9 juli, plan SRFI 4 Aug_x000a_29.06.20 : on going rekom_x000a_25.06.20 : IW clear, besok realisasi, MCP 20m, plan rekom selesai senin/selasa 30 jun, plan start CME minggu depan_x000a_22.06.20 : 18.06.20 : IW clear 20m, RND OK 20m, plan start CME end of June_x000a_15.06.20 : 11.06.20 : IW clear, proses pengajuan eskalasi sitac_x000a_08.06.20 : 04.06.20 : 01.06.20 : IW on going_x000a_28.05.20 : 25.05.20 : 21.05.20 : IW on going_x000a_14.05.20 : TNP ok B, tower 20_x000a_08.05.20 : IW on going_x000a_30.04.20 : 23.04.20 : 16.04.20 : _x000a_09.04.20 : 02.04.20 : 25.03.20 : 19.03.20 : IW on going_x000a_11.03.20 : 20.02.20 : IW on going_x000a_13.02.20 : IW on going_x000a_06.02.20 : kand A = validasi done, Candidate A RF TX OK_x000a_"/>
  </r>
  <r>
    <s v="PASIR JAYA JATIUWUNG"/>
    <x v="12"/>
    <s v="TB"/>
    <n v="106.566101"/>
    <n v="-6.1922040000000003"/>
    <n v="35"/>
    <s v="90/210/330"/>
    <m/>
    <x v="1"/>
    <s v="Kel. Pasir Jaya Kp. Pasir Rt.001 Rw.002 Kec. Jatiuwung, Kota Tangerang Prov. Banten"/>
    <x v="2"/>
    <s v="JAW-BT-TNG-1465"/>
    <s v="PASIR JAYA JATIUWUNG"/>
    <x v="0"/>
    <x v="0"/>
    <x v="3"/>
    <s v="JABODETABEK (INNER)"/>
    <s v="Banten"/>
    <s v="KOTA TANGERANG"/>
    <n v="6614368"/>
    <d v="2020-01-13T00:00:00"/>
    <m/>
    <n v="399"/>
    <x v="0"/>
    <d v="2020-06-11T00:00:00"/>
    <s v="W24-2020"/>
    <s v="Jun-2020"/>
    <d v="2020-11-30T00:00:00"/>
    <s v="W49-2020"/>
    <s v="Nov-2020"/>
    <d v="2021-02-18T00:00:00"/>
    <x v="71"/>
    <s v="Feb-2021"/>
    <d v="2021-02-18T00:00:00"/>
    <x v="46"/>
    <s v="Feb-2021"/>
    <s v="FO (Change to MW as temp solution)"/>
    <d v="2020-12-08T00:00:00"/>
    <m/>
    <n v="566100973014"/>
    <n v="6.6"/>
    <m/>
    <m/>
    <m/>
    <m/>
    <d v="2021-02-15T00:00:00"/>
    <s v="W08-2021"/>
    <m/>
    <m/>
    <m/>
    <x v="2"/>
    <s v="21.RFI"/>
    <x v="13"/>
    <s v="15.02.21 : PLN connected, prepare RFIN_x000a_11.02.21 : perubahan transport FO to MW per 22 Jan_x000a_04.02.21 : PLN connection process_x000a_03.12.20 : SRIN sent_x000a_26.11.20 : ME ongoing, plan SRFI 29 Nov_x000a_23.11.20 : ME installation ongoing_x000a_16.11.20 : 12.11.20 : erection done_x000a_09.11.20 : erection ongoing_x000a_05.11.20 : 02.11.20 : 26.10.20 : plan hari ini start pengecoran_x000a_22.10.20 : rebaring_x000a_19.10.20 : 15.10.20 : OG Borepile 9 Titik, kedalaman 6m_x000a_12.10.20 : plan start borepile 14 oct_x000a_08.10.20 : bouwplank, Plan MOS team Borepile 10/10_x000a_05.10.20 : 01.10.20 : CME Start memerlukan REKOM PUPR, Plan start CME 08/10_x000a_28.09.20 : SPK confirm lanjut, proses perijinan, bouwplank, plan start CME minggu ini, target SRFI 30 oct 20_x000a_14.09.20 : 03.09.20 : MOM : XL PROPOSE RETURN SPK_x000a_03.09.20 : 31.08.20 : 27.08.20 : 24.08.20 : start CME menunggu rekom PUPR release_x000a_17.08.20 : plan start CME  20 AUG_x000a_13.08.20 : MOM : fu rekom PUPR, paln start CME minggu depan_x000a_13.08.20 : 10.08.20 : 06.08.20 : MoM : plan start CME paling lamabat weekly minggu depan 13 Aug 20_x000a_06.08.20 : Need rekomendasi PUPR untuk start CME, Plan start CME 18/08_x000a_03.08.20 : 30.07.20 : 23.07.20 : 20.07.20 : Need rekomendasi PUPR untuk start CME, Plan start CME 24/07_x000a_16.07.20 : IW clear, proses perijinan_x000a_13.07.20 : 09.07.20 : MOM : IW clear, plan realisasi IW akhir minggu ini_x000a_06.07.20 : 02.07.20 : plan IW done 7 juli, plan start CME 15 jul, plan SRFI 12 Aug_x000a_29.06.20 : 25.06.20 : IW kurang 2 kk, SST 42m_x000a_25.06.20 : paralel submit kandidat E, RNP approved RF 40m, Plan IW Done Jun 2020_x000a_22.06.20 : 18.06.20 : IW on going, plan RFC end of June_x000a_15.06.20 : 11.06.20 : IW clear_x000a_08.06.20 : rehunting_x000a_04.06.20 : 01.06.20 : 29.05.20 : waiting RND review_x000a_28.05.20 : 25.05.20 : 08.05.20 : IW on going_x000a_30.04.20 : IW on going_x000a_23.04.20 : 16.04.20 : _x000a_09.04.20 : 02.04.20 : IW on going_x000a_25.03.20 : 19.03.20 : IW on going_x000a_12.03.20 : waiting RND validation_x000a_20.02.20 : 13.02.20 : 06.02.20 : Kand A = Rehunting, Candidate A RF NOK"/>
  </r>
  <r>
    <s v="TEMANGGUNG BULU"/>
    <x v="12"/>
    <s v="TB"/>
    <n v="110.152"/>
    <n v="-7.3059700000000003"/>
    <n v="50"/>
    <s v="15/145/275"/>
    <m/>
    <x v="1"/>
    <s v="JOHO SELATAN RT 001/ RW 001 DESA JOHO, KEC. TEMANGGUNG, KAB. TEMANGGUNG"/>
    <x v="2"/>
    <s v="JAW-JT-TMG-2656"/>
    <s v="TEMANGGUNG BULU"/>
    <x v="0"/>
    <x v="0"/>
    <x v="2"/>
    <s v="JATENG"/>
    <s v="Jawa Tengah"/>
    <s v="TEMANGGUNG"/>
    <n v="6614368"/>
    <d v="2020-01-13T00:00:00"/>
    <m/>
    <n v="536"/>
    <x v="0"/>
    <d v="2020-06-11T00:00:00"/>
    <s v="W24-2020"/>
    <s v="Jun-2020"/>
    <d v="2020-05-15T00:00:00"/>
    <s v="W20-2020"/>
    <s v="May-2020"/>
    <d v="2021-02-28T00:00:00"/>
    <x v="95"/>
    <s v="Feb-2021"/>
    <d v="2021-07-06T00:00:00"/>
    <x v="104"/>
    <s v="Jul-2021"/>
    <s v="FO (Change to MW as temp solution)"/>
    <d v="2021-02-11T00:00:00"/>
    <m/>
    <s v="521552117528"/>
    <n v="7.7"/>
    <m/>
    <m/>
    <m/>
    <d v="2020-06-25T00:00:00"/>
    <d v="2021-07-02T00:00:00"/>
    <s v="W27-2021"/>
    <m/>
    <m/>
    <m/>
    <x v="2"/>
    <s v="21.RFI"/>
    <x v="13"/>
    <s v="07.01.21 : BPUJL Paid, plan connect 6 Jul, revisi RFI 6 Jul_x000a_06.24.21 : Registrasi PLN NY Released, plan Released 1 Jul, replan RFI 3 Jul_x000a_06.24.21: proses rekom PLN Released, Revisi Plan RFI 28 JUN_x000a_06.21.21 : 06.17.21 : 06.14.21 : 06.10.21 : Percepatan Pengurusan OPSIC (Ganti mitra OPSIC) estimasi 25 Jun_x000a_06.07.21 : 06.02.21 : 05.31.21 : 05.23.21 : 05.26.21 : 05.23.21 : 05.19.21 : Percepatan Pengurusan OPSIC estimasi solve W2 Jun Revise RFI W2 Jun_x000a_05.17.21 : 05.10.21 : 05.05.21 : 22.04.21 : 12.04.21 : hasil Surat Jawaban PLN connection akan dilayani jika IMB sudah release, OG percepatan ijin permit, revise RFI Plan W2 Jun_x000a_05.04.21 : 01.04.21 : plan PLN connect W2 Apr, waiting register released_x000a_29.03.21 : OG register PLN_x000a_25.03.21 : propose percepatan connect Multiguna, revise RFI plan end of Mar _x000a_25.02.21 : OG PLN connection_x000a_25.02.21 : OG PLN connection_x000a_11.02.21 : perubahan transport FO -&gt; MW, waiting PSB release_x000a_03.08.20 : 20.07.20 : 29.06.20 : PLN Connection menunggu konfirmasi dari XL, plan RFI adalah SK PLN release+14 hari_x000a_25.06.20 : email SRFI-N sent_x000a_25.06.20 : erection on going (top), plan SRFI today_x000a_22.06.20 : erection on going 3 section_x000a_18.06.20 : curingtime_x000a_15.06.20 : pouring concrete_x000a_11.06.20 : 08.06.20 : 04.06.20 : rebarring on going, tim baru start lg 2 jun_x000a_01.06.20 : rebarring on going_x000a_28.05.20 : excavation done_x000a_21.05.20 : excavation on going_x000a_14.05.20 : excavation on going_x000a_08.05.20 : stop isu perijinan_x000a_30.04.20 : excavation_x000a_23.04.20 : 16.04.20 : 09.04.20 : proses perijinan_x000a_02.04.20 : 25.03.20 : start CME masih menunggu konfirmasi perijinan area Temanggung_x000a_19.03.20 : prepare start CME, plan minggu ini_x000a_28.02.20 : proses perijinan, proses design pack (APD), plan design done minggu depan, material tower ready_x000a_20.02.20 : proses rekom L/C dan penjadwalan soiltest_x000a_13.02.20 : IW on going_x000a_06.02.20 : kand A = validasi done, Candidate A RF TX OK_x000a__x000a_"/>
  </r>
  <r>
    <s v="CIPAJANG BANJARHARJO"/>
    <x v="12"/>
    <s v="TB"/>
    <n v="108.810023"/>
    <n v="-7.0626600000000002"/>
    <n v="50"/>
    <s v="70/140/280"/>
    <m/>
    <x v="1"/>
    <s v="PENANGGAPAN RT 001 RW 007 DESA PENANGGAPAN KEC. BANJARHARJO KAB. BREBES PROVINSI JAWA TENGAH"/>
    <x v="2"/>
    <s v="JAW-JT-BBS-0155"/>
    <s v="Cipajang Banjarharjo"/>
    <x v="0"/>
    <x v="0"/>
    <x v="2"/>
    <s v="JATENG"/>
    <s v="DI Yogyakarta"/>
    <s v="BREBES"/>
    <n v="6614368"/>
    <d v="2020-01-13T00:00:00"/>
    <m/>
    <n v="420"/>
    <x v="0"/>
    <d v="2020-06-11T00:00:00"/>
    <s v="W24-2020"/>
    <s v="Jun-2020"/>
    <d v="2020-05-15T00:00:00"/>
    <s v="W20-2020"/>
    <s v="May-2020"/>
    <d v="2021-02-28T00:00:00"/>
    <x v="95"/>
    <s v="Feb-2021"/>
    <d v="2021-03-06T00:00:00"/>
    <x v="87"/>
    <s v="Mar-2021"/>
    <s v="FO (Change to MW as temp solution)"/>
    <d v="2021-02-11T00:00:00"/>
    <m/>
    <n v="522582439529"/>
    <n v="7.7"/>
    <m/>
    <m/>
    <m/>
    <d v="2020-06-25T00:00:00"/>
    <d v="2021-03-08T00:00:00"/>
    <s v="W11-2021"/>
    <m/>
    <m/>
    <m/>
    <x v="2"/>
    <s v="21.RFI"/>
    <x v="13"/>
    <s v="08.03.21 : PLN connected, NY RFIN -&gt; plan 08/3_x000a_25.02.21 : OG PLN connection_x000a_11.02.21 : perubahan transport FO -&gt; MW, waiting PSB release_x000a_03.08.20 : 20.07.20 : 16.07.20 : 09.07.20 : 02.07.20 : 29.06.20 : PLN Connection menunggu konfirmasi dari XL, plan RFI adalah SK PLN release+14 hari_x000a_25.06.20 : email SRFI-N sent_x000a_25.06.20 : SRFI, collecting doc SRFIN _x000a_22.06.20 : erection done, finishing,ME grounding OG_x000a_18.06.20 : erection on going_x000a_15.06.20 : STOP isu perijinan, proses negosiasi_x000a_11.06.20 : tower painting_x000a_04.06.20 : erection top_x000a_01.06.20 : 28.05.20 : 21.05.20 : 14.05.20 : erection on going_x000a_30.04.20 : curingtime_x000a_23.04.20 : 16.04.20 : galian done, lantai kerja, prepare rebarring_x000a_09.04.20 : on going galian_x000a_02.04.20 : 25.03.20 :  start excavation_x000a_19.03.20 : prepare start CME, plan minggu ini_x000a_28.02.20 : proses perijinan, proses design pack (APD), plan design done minggu depan, material tower ready_x000a_20.02.20 : rekom done, submit berkas proses perijinan_x000a_13.02.20 : IW on going_x000a_06.02.20 : kand A = validasi done, Candidate A RF TX OK_x000a_20.01.20 : Kand A, B = submit kand A di 108.80813 -7.06279 (209m) propose Tower 52m, submit kand B di 108.80984 -7.06365 (112m) propose Tower 52m"/>
  </r>
  <r>
    <s v="SIBREH"/>
    <x v="5"/>
    <s v="SKP"/>
    <n v="95.361310000000003"/>
    <n v="5.5114999999999998"/>
    <n v="50"/>
    <s v="90/210/330"/>
    <m/>
    <x v="14"/>
    <s v="Jl. Sultan Iskandar Muda"/>
    <x v="0"/>
    <s v="SUM-AC-JTH-0720"/>
    <s v="SUKA MAKMUR RELOCATION"/>
    <x v="1"/>
    <x v="0"/>
    <x v="1"/>
    <s v="SUMBAGUT"/>
    <m/>
    <m/>
    <n v="6614363"/>
    <d v="2020-01-10T00:00:00"/>
    <m/>
    <n v="320"/>
    <x v="0"/>
    <d v="2020-02-09T00:00:00"/>
    <s v="W07-2020"/>
    <s v="Feb-2020"/>
    <d v="2020-02-06T00:00:00"/>
    <s v="W06-2020"/>
    <s v="Feb-2020"/>
    <d v="2020-04-06T00:00:00"/>
    <x v="79"/>
    <s v="Apr-2020"/>
    <d v="2020-11-25T00:00:00"/>
    <x v="56"/>
    <s v="Nov-2020"/>
    <s v="MW"/>
    <d v="2020-10-26T00:00:00"/>
    <m/>
    <n v="111120242916"/>
    <n v="6.6"/>
    <m/>
    <m/>
    <m/>
    <d v="2020-02-06T00:00:00"/>
    <d v="2020-11-25T00:00:00"/>
    <s v="W48-2020"/>
    <m/>
    <m/>
    <m/>
    <x v="2"/>
    <s v="21.RFI"/>
    <x v="13"/>
    <s v="25.11.20 : RFIN sent_x000a_03.08.20 : 07.07.20 : email konfirmasi untuk TIDAK CONNECT PLN nya dulu dari XL (Pak Roy)_x000a_20.07.20 : 29.06.20 : 25.06.20 : 22.06.20 : wait confirmation from XL for PLN connection"/>
  </r>
  <r>
    <s v="PAPPANG"/>
    <x v="26"/>
    <s v="TRB"/>
    <m/>
    <m/>
    <m/>
    <m/>
    <m/>
    <x v="14"/>
    <s v="Jl. Cepa Kel. Pappang Kec. Campalagian,Kab.Polewali Mandar Sulawesi Barat "/>
    <x v="0"/>
    <s v="SUL-SR-PLW-0166"/>
    <s v="CAMPALAGIAN RELOCATION"/>
    <x v="1"/>
    <x v="0"/>
    <x v="0"/>
    <s v="SULAWESI"/>
    <s v="Sulawesi Barat"/>
    <s v="Kab. Polewali Mandar"/>
    <n v="6614296"/>
    <d v="2019-12-06T00:00:00"/>
    <m/>
    <n v="62"/>
    <x v="2"/>
    <d v="2020-01-05T00:00:00"/>
    <s v="W02-2020"/>
    <s v="Jan-2020"/>
    <d v="2020-01-04T00:00:00"/>
    <s v="W01-2020"/>
    <s v="Jan-2020"/>
    <d v="2020-01-04T00:00:00"/>
    <x v="100"/>
    <s v="Jan-2020"/>
    <d v="2020-01-04T00:00:00"/>
    <x v="105"/>
    <s v="Jan-2020"/>
    <s v="MW"/>
    <m/>
    <m/>
    <m/>
    <m/>
    <m/>
    <m/>
    <m/>
    <m/>
    <d v="2020-02-06T00:00:00"/>
    <m/>
    <m/>
    <m/>
    <m/>
    <x v="2"/>
    <s v="21.RFI"/>
    <x v="13"/>
    <s v="06.02.20 : RFIN email done_x000a_21.01.20 : RBS foundation done, plan minggu ini material ME on site, wait konfirmasi permintaan PLN connection dari XL. Request PR CME done."/>
  </r>
  <r>
    <m/>
    <x v="8"/>
    <m/>
    <m/>
    <m/>
    <m/>
    <m/>
    <m/>
    <x v="1"/>
    <m/>
    <x v="5"/>
    <m/>
    <m/>
    <x v="2"/>
    <x v="2"/>
    <x v="5"/>
    <m/>
    <m/>
    <m/>
    <m/>
    <m/>
    <m/>
    <m/>
    <x v="6"/>
    <m/>
    <m/>
    <m/>
    <m/>
    <m/>
    <m/>
    <m/>
    <x v="101"/>
    <m/>
    <m/>
    <x v="106"/>
    <m/>
    <m/>
    <m/>
    <m/>
    <m/>
    <m/>
    <m/>
    <m/>
    <m/>
    <m/>
    <m/>
    <m/>
    <m/>
    <m/>
    <m/>
    <x v="32"/>
    <m/>
    <x v="0"/>
    <m/>
  </r>
  <r>
    <m/>
    <x v="8"/>
    <m/>
    <m/>
    <m/>
    <m/>
    <m/>
    <m/>
    <x v="1"/>
    <m/>
    <x v="5"/>
    <m/>
    <m/>
    <x v="2"/>
    <x v="2"/>
    <x v="5"/>
    <m/>
    <m/>
    <m/>
    <m/>
    <m/>
    <m/>
    <m/>
    <x v="6"/>
    <m/>
    <m/>
    <m/>
    <m/>
    <m/>
    <m/>
    <m/>
    <x v="101"/>
    <m/>
    <m/>
    <x v="106"/>
    <m/>
    <m/>
    <m/>
    <m/>
    <m/>
    <m/>
    <m/>
    <m/>
    <m/>
    <m/>
    <m/>
    <s v="X"/>
    <m/>
    <m/>
    <m/>
    <x v="32"/>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92" applyNumberFormats="0" applyBorderFormats="0" applyFontFormats="0" applyPatternFormats="0" applyAlignmentFormats="0" applyWidthHeightFormats="1" dataCaption="Values" updatedVersion="5" minRefreshableVersion="3" itemPrintTitles="1" createdVersion="5" indent="0" compact="0" compactData="0" gridDropZones="1" multipleFieldFilters="0" fieldListSortAscending="1">
  <location ref="B7:S139" firstHeaderRow="1" firstDataRow="2" firstDataCol="5" rowPageCount="3" colPageCount="1"/>
  <pivotFields count="54">
    <pivotField compact="0" outline="0" showAll="0"/>
    <pivotField axis="axisPage" compact="0" outline="0" multipleItemSelectionAllowed="1" showAll="0" defaultSubtotal="0">
      <items count="34">
        <item x="12"/>
        <item x="9"/>
        <item x="6"/>
        <item x="22"/>
        <item x="23"/>
        <item x="25"/>
        <item x="11"/>
        <item x="5"/>
        <item x="24"/>
        <item x="2"/>
        <item x="3"/>
        <item h="1" x="0"/>
        <item h="1" x="10"/>
        <item h="1" x="1"/>
        <item h="1" x="15"/>
        <item h="1" x="26"/>
        <item h="1" x="13"/>
        <item h="1" x="17"/>
        <item x="8"/>
        <item x="7"/>
        <item m="1" x="30"/>
        <item m="1" x="28"/>
        <item m="1" x="32"/>
        <item x="4"/>
        <item x="16"/>
        <item x="18"/>
        <item m="1" x="31"/>
        <item x="21"/>
        <item m="1" x="33"/>
        <item m="1" x="29"/>
        <item m="1" x="27"/>
        <item h="1" x="14"/>
        <item x="19"/>
        <item x="20"/>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multipleItemSelectionAllowed="1" showAll="0">
      <items count="29">
        <item x="11"/>
        <item x="0"/>
        <item x="2"/>
        <item x="14"/>
        <item x="3"/>
        <item x="1"/>
        <item x="26"/>
        <item x="8"/>
        <item x="7"/>
        <item x="13"/>
        <item x="4"/>
        <item x="25"/>
        <item x="6"/>
        <item x="21"/>
        <item x="16"/>
        <item x="17"/>
        <item x="20"/>
        <item x="19"/>
        <item x="18"/>
        <item x="10"/>
        <item x="5"/>
        <item x="15"/>
        <item x="27"/>
        <item x="24"/>
        <item x="9"/>
        <item x="12"/>
        <item x="23"/>
        <item x="22"/>
        <item t="default"/>
      </items>
    </pivotField>
    <pivotField compact="0" outline="0" showAll="0"/>
    <pivotField axis="axisPage" compact="0" outline="0" multipleItemSelectionAllowed="1" showAll="0">
      <items count="8">
        <item m="1" x="6"/>
        <item x="2"/>
        <item x="0"/>
        <item x="5"/>
        <item x="1"/>
        <item x="4"/>
        <item x="3"/>
        <item t="default"/>
      </items>
    </pivotField>
    <pivotField compact="0" outline="0" showAll="0"/>
    <pivotField dataField="1" compact="0" outline="0" showAll="0"/>
    <pivotField axis="axisRow" compact="0" outline="0" multipleItemSelectionAllowed="1" showAll="0">
      <items count="4">
        <item x="1"/>
        <item x="0"/>
        <item x="2"/>
        <item t="default"/>
      </items>
    </pivotField>
    <pivotField axis="axisRow" compact="0" outline="0" multipleItemSelectionAllowed="1" showAll="0">
      <items count="5">
        <item x="3"/>
        <item x="0"/>
        <item x="1"/>
        <item x="2"/>
        <item t="default"/>
      </items>
    </pivotField>
    <pivotField axis="axisPage" compact="0" outline="0" showAll="0">
      <items count="7">
        <item x="2"/>
        <item x="0"/>
        <item x="3"/>
        <item x="1"/>
        <item x="4"/>
        <item x="5"/>
        <item t="default"/>
      </items>
    </pivotField>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axis="axisRow" compact="0" outline="0" multipleItemSelectionAllowed="1" showAll="0" sortType="ascending">
      <items count="8">
        <item x="4"/>
        <item x="0"/>
        <item x="5"/>
        <item x="1"/>
        <item x="2"/>
        <item x="3"/>
        <item x="6"/>
        <item t="default"/>
      </items>
    </pivotField>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6">
        <item x="0"/>
        <item x="100"/>
        <item x="57"/>
        <item x="54"/>
        <item x="53"/>
        <item x="84"/>
        <item x="86"/>
        <item x="71"/>
        <item x="85"/>
        <item x="94"/>
        <item x="83"/>
        <item x="95"/>
        <item x="18"/>
        <item x="81"/>
        <item x="82"/>
        <item x="93"/>
        <item x="79"/>
        <item x="78"/>
        <item x="80"/>
        <item x="48"/>
        <item x="76"/>
        <item x="75"/>
        <item x="97"/>
        <item x="74"/>
        <item x="52"/>
        <item x="46"/>
        <item x="72"/>
        <item x="77"/>
        <item x="73"/>
        <item x="70"/>
        <item x="66"/>
        <item x="68"/>
        <item x="65"/>
        <item x="50"/>
        <item x="67"/>
        <item x="20"/>
        <item x="60"/>
        <item x="98"/>
        <item x="69"/>
        <item x="87"/>
        <item x="43"/>
        <item x="44"/>
        <item x="99"/>
        <item x="42"/>
        <item x="96"/>
        <item x="41"/>
        <item x="64"/>
        <item x="37"/>
        <item x="62"/>
        <item x="63"/>
        <item x="61"/>
        <item x="59"/>
        <item x="56"/>
        <item x="49"/>
        <item x="10"/>
        <item x="51"/>
        <item x="11"/>
        <item x="47"/>
        <item x="58"/>
        <item x="23"/>
        <item x="30"/>
        <item x="36"/>
        <item x="22"/>
        <item x="39"/>
        <item x="38"/>
        <item x="29"/>
        <item x="40"/>
        <item x="45"/>
        <item x="55"/>
        <item x="92"/>
        <item x="91"/>
        <item x="33"/>
        <item x="89"/>
        <item x="27"/>
        <item x="8"/>
        <item x="4"/>
        <item x="88"/>
        <item x="101"/>
        <item x="34"/>
        <item x="19"/>
        <item x="32"/>
        <item x="1"/>
        <item m="1" x="104"/>
        <item m="1" x="103"/>
        <item x="3"/>
        <item x="90"/>
        <item x="28"/>
        <item x="21"/>
        <item x="31"/>
        <item x="35"/>
        <item x="26"/>
        <item x="2"/>
        <item x="7"/>
        <item m="1" x="102"/>
        <item x="6"/>
        <item x="25"/>
        <item x="5"/>
        <item x="9"/>
        <item x="13"/>
        <item x="14"/>
        <item x="15"/>
        <item x="24"/>
        <item x="16"/>
        <item x="17"/>
        <item x="12"/>
        <item t="default"/>
      </items>
    </pivotField>
    <pivotField compact="0" outline="0" multipleItemSelectionAllowed="1" showAll="0"/>
    <pivotField compact="0" outline="0" showAll="0"/>
    <pivotField axis="axisCol" compact="0" outline="0" showAll="0">
      <items count="111">
        <item x="10"/>
        <item x="105"/>
        <item x="57"/>
        <item x="26"/>
        <item x="33"/>
        <item x="80"/>
        <item x="50"/>
        <item x="93"/>
        <item x="60"/>
        <item x="94"/>
        <item x="46"/>
        <item x="95"/>
        <item x="49"/>
        <item x="92"/>
        <item x="87"/>
        <item x="90"/>
        <item x="48"/>
        <item x="89"/>
        <item x="55"/>
        <item x="91"/>
        <item x="53"/>
        <item x="88"/>
        <item x="99"/>
        <item x="47"/>
        <item x="77"/>
        <item x="84"/>
        <item x="51"/>
        <item x="85"/>
        <item x="103"/>
        <item x="45"/>
        <item x="98"/>
        <item x="83"/>
        <item x="82"/>
        <item x="100"/>
        <item x="101"/>
        <item x="102"/>
        <item x="86"/>
        <item x="81"/>
        <item x="104"/>
        <item x="79"/>
        <item x="74"/>
        <item x="97"/>
        <item x="76"/>
        <item x="75"/>
        <item x="17"/>
        <item x="44"/>
        <item x="78"/>
        <item x="72"/>
        <item x="70"/>
        <item x="42"/>
        <item x="69"/>
        <item x="43"/>
        <item x="73"/>
        <item x="41"/>
        <item x="71"/>
        <item x="40"/>
        <item x="68"/>
        <item x="39"/>
        <item x="67"/>
        <item x="37"/>
        <item x="63"/>
        <item x="38"/>
        <item x="65"/>
        <item x="25"/>
        <item x="64"/>
        <item x="20"/>
        <item x="36"/>
        <item x="66"/>
        <item x="61"/>
        <item x="56"/>
        <item x="34"/>
        <item x="8"/>
        <item x="30"/>
        <item x="62"/>
        <item x="9"/>
        <item x="58"/>
        <item x="59"/>
        <item x="24"/>
        <item m="1" x="107"/>
        <item x="31"/>
        <item x="32"/>
        <item x="29"/>
        <item x="28"/>
        <item x="3"/>
        <item x="52"/>
        <item x="54"/>
        <item m="1" x="108"/>
        <item x="106"/>
        <item x="35"/>
        <item x="96"/>
        <item m="1" x="109"/>
        <item x="27"/>
        <item x="18"/>
        <item x="22"/>
        <item x="4"/>
        <item x="1"/>
        <item x="19"/>
        <item x="21"/>
        <item x="23"/>
        <item x="2"/>
        <item x="6"/>
        <item x="5"/>
        <item x="7"/>
        <item x="11"/>
        <item x="12"/>
        <item x="13"/>
        <item x="14"/>
        <item x="15"/>
        <item x="16"/>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defaultSubtotal="0"/>
    <pivotField axis="axisRow" compact="0" outline="0" showAll="0" sortType="ascending" defaultSubtotal="0">
      <items count="38">
        <item x="0"/>
        <item h="1" x="1"/>
        <item x="24"/>
        <item x="8"/>
        <item x="10"/>
        <item x="26"/>
        <item x="4"/>
        <item x="29"/>
        <item x="16"/>
        <item m="1" x="34"/>
        <item x="18"/>
        <item x="31"/>
        <item x="17"/>
        <item x="28"/>
        <item x="7"/>
        <item x="27"/>
        <item m="1" x="37"/>
        <item x="22"/>
        <item m="1" x="33"/>
        <item x="11"/>
        <item x="19"/>
        <item x="20"/>
        <item x="21"/>
        <item x="15"/>
        <item x="25"/>
        <item x="14"/>
        <item x="12"/>
        <item x="13"/>
        <item x="9"/>
        <item m="1" x="36"/>
        <item x="6"/>
        <item x="23"/>
        <item m="1" x="35"/>
        <item x="30"/>
        <item x="3"/>
        <item x="5"/>
        <item h="1" x="2"/>
        <item h="1" x="32"/>
      </items>
    </pivotField>
    <pivotField compact="0" outline="0" showAll="0"/>
    <pivotField axis="axisRow" compact="0" outline="0" showAll="0" defaultSubtotal="0">
      <items count="147">
        <item x="48"/>
        <item x="16"/>
        <item x="40"/>
        <item x="12"/>
        <item x="5"/>
        <item x="34"/>
        <item x="30"/>
        <item x="33"/>
        <item x="6"/>
        <item x="32"/>
        <item x="37"/>
        <item x="42"/>
        <item x="44"/>
        <item x="47"/>
        <item x="45"/>
        <item x="43"/>
        <item x="49"/>
        <item x="38"/>
        <item x="39"/>
        <item x="36"/>
        <item x="46"/>
        <item x="14"/>
        <item x="3"/>
        <item x="7"/>
        <item x="41"/>
        <item x="2"/>
        <item x="31"/>
        <item x="21"/>
        <item x="15"/>
        <item x="35"/>
        <item x="0"/>
        <item x="13"/>
        <item m="1" x="99"/>
        <item x="29"/>
        <item m="1" x="108"/>
        <item x="8"/>
        <item m="1" x="94"/>
        <item m="1" x="136"/>
        <item m="1" x="133"/>
        <item x="28"/>
        <item m="1" x="105"/>
        <item m="1" x="97"/>
        <item m="1" x="117"/>
        <item m="1" x="111"/>
        <item x="27"/>
        <item m="1" x="120"/>
        <item m="1" x="122"/>
        <item m="1" x="113"/>
        <item m="1" x="101"/>
        <item x="71"/>
        <item m="1" x="100"/>
        <item m="1" x="110"/>
        <item m="1" x="96"/>
        <item m="1" x="103"/>
        <item m="1" x="134"/>
        <item m="1" x="124"/>
        <item m="1" x="126"/>
        <item x="55"/>
        <item m="1" x="123"/>
        <item m="1" x="90"/>
        <item x="26"/>
        <item m="1" x="141"/>
        <item m="1" x="139"/>
        <item m="1" x="142"/>
        <item x="11"/>
        <item m="1" x="106"/>
        <item x="23"/>
        <item x="82"/>
        <item m="1" x="92"/>
        <item x="22"/>
        <item m="1" x="138"/>
        <item x="75"/>
        <item x="24"/>
        <item x="80"/>
        <item m="1" x="118"/>
        <item m="1" x="135"/>
        <item m="1" x="146"/>
        <item m="1" x="131"/>
        <item m="1" x="125"/>
        <item x="77"/>
        <item m="1" x="98"/>
        <item x="85"/>
        <item m="1" x="114"/>
        <item x="86"/>
        <item x="69"/>
        <item m="1" x="112"/>
        <item m="1" x="109"/>
        <item m="1" x="128"/>
        <item x="20"/>
        <item x="18"/>
        <item m="1" x="95"/>
        <item m="1" x="132"/>
        <item x="50"/>
        <item x="53"/>
        <item m="1" x="93"/>
        <item x="62"/>
        <item m="1" x="104"/>
        <item m="1" x="119"/>
        <item m="1" x="140"/>
        <item m="1" x="144"/>
        <item x="67"/>
        <item m="1" x="127"/>
        <item x="25"/>
        <item x="57"/>
        <item m="1" x="129"/>
        <item x="73"/>
        <item x="19"/>
        <item m="1" x="137"/>
        <item m="1" x="102"/>
        <item m="1" x="145"/>
        <item x="10"/>
        <item x="89"/>
        <item x="88"/>
        <item x="61"/>
        <item x="56"/>
        <item m="1" x="130"/>
        <item x="72"/>
        <item m="1" x="107"/>
        <item m="1" x="91"/>
        <item x="51"/>
        <item m="1" x="115"/>
        <item x="81"/>
        <item x="87"/>
        <item x="17"/>
        <item x="65"/>
        <item x="68"/>
        <item m="1" x="121"/>
        <item x="70"/>
        <item x="66"/>
        <item x="4"/>
        <item m="1" x="143"/>
        <item x="63"/>
        <item x="54"/>
        <item x="52"/>
        <item x="59"/>
        <item m="1" x="116"/>
        <item x="9"/>
        <item x="1"/>
        <item x="74"/>
        <item x="76"/>
        <item x="78"/>
        <item x="79"/>
        <item x="58"/>
        <item x="64"/>
        <item x="60"/>
        <item x="83"/>
        <item x="84"/>
      </items>
    </pivotField>
    <pivotField compact="0" outline="0" showAll="0" defaultSubtotal="0"/>
  </pivotFields>
  <rowFields count="5">
    <field x="14"/>
    <field x="13"/>
    <field x="50"/>
    <field x="52"/>
    <field x="23"/>
  </rowFields>
  <rowItems count="131">
    <i>
      <x v="1"/>
      <x/>
      <x v="6"/>
      <x v="3"/>
      <x/>
    </i>
    <i r="2">
      <x v="8"/>
      <x v="3"/>
      <x/>
    </i>
    <i r="4">
      <x v="3"/>
    </i>
    <i r="3">
      <x v="92"/>
      <x/>
    </i>
    <i r="3">
      <x v="100"/>
      <x v="3"/>
    </i>
    <i r="2">
      <x v="10"/>
      <x v="3"/>
      <x/>
    </i>
    <i r="2">
      <x v="11"/>
      <x v="93"/>
      <x/>
    </i>
    <i r="2">
      <x v="12"/>
      <x v="3"/>
      <x v="3"/>
    </i>
    <i r="3">
      <x v="92"/>
      <x v="3"/>
    </i>
    <i r="2">
      <x v="19"/>
      <x v="3"/>
      <x/>
    </i>
    <i r="3">
      <x v="92"/>
      <x/>
    </i>
    <i r="4">
      <x v="3"/>
    </i>
    <i r="3">
      <x v="124"/>
      <x v="3"/>
    </i>
    <i r="3">
      <x v="128"/>
      <x v="3"/>
    </i>
    <i r="2">
      <x v="30"/>
      <x v="3"/>
      <x/>
    </i>
    <i r="3">
      <x v="95"/>
      <x v="4"/>
    </i>
    <i r="3">
      <x v="113"/>
      <x/>
    </i>
    <i r="3">
      <x v="124"/>
      <x v="3"/>
    </i>
    <i r="3">
      <x v="132"/>
      <x v="4"/>
    </i>
    <i r="2">
      <x v="34"/>
      <x v="2"/>
      <x v="4"/>
    </i>
    <i r="3">
      <x v="3"/>
      <x v="4"/>
    </i>
    <i r="3">
      <x v="92"/>
      <x v="4"/>
    </i>
    <i r="3">
      <x v="93"/>
      <x v="3"/>
    </i>
    <i r="3">
      <x v="103"/>
      <x v="4"/>
    </i>
    <i r="3">
      <x v="119"/>
      <x v="4"/>
    </i>
    <i r="3">
      <x v="133"/>
      <x v="4"/>
    </i>
    <i r="3">
      <x v="134"/>
      <x v="4"/>
    </i>
    <i r="3">
      <x v="144"/>
      <x v="4"/>
    </i>
    <i r="2">
      <x v="35"/>
      <x v="2"/>
      <x v="4"/>
    </i>
    <i r="3">
      <x v="3"/>
      <x v="3"/>
    </i>
    <i r="3">
      <x v="93"/>
      <x v="3"/>
    </i>
    <i r="4">
      <x v="4"/>
    </i>
    <i r="3">
      <x v="103"/>
      <x v="4"/>
    </i>
    <i r="3">
      <x v="114"/>
      <x v="4"/>
    </i>
    <i r="3">
      <x v="119"/>
      <x v="4"/>
    </i>
    <i r="3">
      <x v="142"/>
      <x v="4"/>
    </i>
    <i t="default" r="1">
      <x/>
    </i>
    <i r="1">
      <x v="1"/>
      <x v="2"/>
      <x v="3"/>
      <x/>
    </i>
    <i r="3">
      <x v="71"/>
      <x/>
    </i>
    <i r="3">
      <x v="105"/>
      <x/>
    </i>
    <i r="2">
      <x v="3"/>
      <x v="3"/>
      <x/>
    </i>
    <i r="4">
      <x v="3"/>
    </i>
    <i r="3">
      <x v="105"/>
      <x v="3"/>
    </i>
    <i r="3">
      <x v="121"/>
      <x/>
    </i>
    <i r="2">
      <x v="4"/>
      <x v="3"/>
      <x/>
    </i>
    <i r="2">
      <x v="5"/>
      <x v="3"/>
      <x/>
    </i>
    <i r="4">
      <x v="3"/>
    </i>
    <i r="4">
      <x v="4"/>
    </i>
    <i r="4">
      <x v="5"/>
    </i>
    <i r="3">
      <x v="73"/>
      <x v="5"/>
    </i>
    <i r="3">
      <x v="79"/>
      <x v="4"/>
    </i>
    <i r="3">
      <x v="81"/>
      <x v="5"/>
    </i>
    <i r="3">
      <x v="127"/>
      <x v="3"/>
    </i>
    <i r="3">
      <x v="139"/>
      <x v="3"/>
    </i>
    <i r="2">
      <x v="7"/>
      <x v="3"/>
      <x v="5"/>
    </i>
    <i r="2">
      <x v="8"/>
      <x v="2"/>
      <x v="3"/>
    </i>
    <i r="3">
      <x v="3"/>
      <x v="3"/>
    </i>
    <i r="4">
      <x v="5"/>
    </i>
    <i r="3">
      <x v="57"/>
      <x v="5"/>
    </i>
    <i r="3">
      <x v="146"/>
      <x v="5"/>
    </i>
    <i r="2">
      <x v="10"/>
      <x v="3"/>
      <x/>
    </i>
    <i r="4">
      <x v="3"/>
    </i>
    <i r="3">
      <x v="89"/>
      <x v="3"/>
    </i>
    <i r="2">
      <x v="13"/>
      <x v="67"/>
      <x v="5"/>
    </i>
    <i r="3">
      <x v="140"/>
      <x v="5"/>
    </i>
    <i r="2">
      <x v="14"/>
      <x v="2"/>
      <x v="5"/>
    </i>
    <i r="3">
      <x v="3"/>
      <x/>
    </i>
    <i r="4">
      <x v="2"/>
    </i>
    <i r="4">
      <x v="3"/>
    </i>
    <i r="4">
      <x v="4"/>
    </i>
    <i r="4">
      <x v="5"/>
    </i>
    <i r="3">
      <x v="57"/>
      <x v="1"/>
    </i>
    <i r="3">
      <x v="116"/>
      <x v="3"/>
    </i>
    <i r="3">
      <x v="127"/>
      <x v="3"/>
    </i>
    <i r="3">
      <x v="141"/>
      <x v="3"/>
    </i>
    <i r="2">
      <x v="15"/>
      <x v="3"/>
      <x v="3"/>
    </i>
    <i r="4">
      <x v="5"/>
    </i>
    <i r="3">
      <x v="127"/>
      <x v="3"/>
    </i>
    <i r="3">
      <x v="145"/>
      <x v="5"/>
    </i>
    <i r="2">
      <x v="17"/>
      <x v="3"/>
      <x v="3"/>
    </i>
    <i r="2">
      <x v="19"/>
      <x v="3"/>
      <x/>
    </i>
    <i r="4">
      <x v="1"/>
    </i>
    <i r="4">
      <x v="3"/>
    </i>
    <i r="4">
      <x v="5"/>
    </i>
    <i r="3">
      <x v="125"/>
      <x v="5"/>
    </i>
    <i r="3">
      <x v="138"/>
      <x v="4"/>
    </i>
    <i r="2">
      <x v="20"/>
      <x v="3"/>
      <x/>
    </i>
    <i r="4">
      <x v="3"/>
    </i>
    <i r="2">
      <x v="21"/>
      <x v="3"/>
      <x v="3"/>
    </i>
    <i r="4">
      <x v="5"/>
    </i>
    <i r="2">
      <x v="22"/>
      <x v="3"/>
      <x v="3"/>
    </i>
    <i r="4">
      <x v="4"/>
    </i>
    <i r="4">
      <x v="5"/>
    </i>
    <i r="3">
      <x v="125"/>
      <x v="3"/>
    </i>
    <i r="2">
      <x v="23"/>
      <x v="3"/>
      <x v="3"/>
    </i>
    <i r="4">
      <x v="5"/>
    </i>
    <i r="2">
      <x v="24"/>
      <x v="3"/>
      <x v="3"/>
    </i>
    <i r="4">
      <x v="5"/>
    </i>
    <i r="3">
      <x v="125"/>
      <x v="3"/>
    </i>
    <i r="2">
      <x v="25"/>
      <x v="131"/>
      <x v="3"/>
    </i>
    <i r="2">
      <x v="26"/>
      <x v="3"/>
      <x v="5"/>
    </i>
    <i r="2">
      <x v="27"/>
      <x v="3"/>
      <x v="3"/>
    </i>
    <i r="4">
      <x v="5"/>
    </i>
    <i r="2">
      <x v="28"/>
      <x v="2"/>
      <x/>
    </i>
    <i r="4">
      <x v="5"/>
    </i>
    <i r="3">
      <x v="3"/>
      <x v="3"/>
    </i>
    <i r="4">
      <x v="5"/>
    </i>
    <i r="2">
      <x v="31"/>
      <x v="3"/>
      <x v="5"/>
    </i>
    <i r="2">
      <x v="34"/>
      <x v="3"/>
      <x v="3"/>
    </i>
    <i r="4">
      <x v="5"/>
    </i>
    <i r="3">
      <x v="143"/>
      <x v="3"/>
    </i>
    <i r="2">
      <x v="35"/>
      <x v="2"/>
      <x/>
    </i>
    <i r="3">
      <x v="3"/>
      <x v="3"/>
    </i>
    <i r="4">
      <x v="5"/>
    </i>
    <i r="3">
      <x v="125"/>
      <x v="3"/>
    </i>
    <i r="4">
      <x v="5"/>
    </i>
    <i t="default" r="1">
      <x v="1"/>
    </i>
    <i t="default">
      <x v="1"/>
    </i>
    <i>
      <x v="2"/>
      <x/>
      <x/>
      <x v="137"/>
      <x v="3"/>
    </i>
    <i r="2">
      <x v="6"/>
      <x v="3"/>
      <x/>
    </i>
    <i r="2">
      <x v="19"/>
      <x v="3"/>
      <x v="1"/>
    </i>
    <i r="4">
      <x v="3"/>
    </i>
    <i r="3">
      <x v="49"/>
      <x v="1"/>
    </i>
    <i r="3">
      <x v="84"/>
      <x v="5"/>
    </i>
    <i r="2">
      <x v="33"/>
      <x v="2"/>
      <x v="1"/>
    </i>
    <i r="2">
      <x v="35"/>
      <x v="3"/>
      <x v="1"/>
    </i>
    <i r="4">
      <x v="2"/>
    </i>
    <i r="3">
      <x v="83"/>
      <x v="1"/>
    </i>
    <i t="default" r="1">
      <x/>
    </i>
    <i t="default">
      <x v="2"/>
    </i>
    <i t="grand">
      <x/>
    </i>
  </rowItems>
  <colFields count="1">
    <field x="34"/>
  </colFields>
  <colItems count="13">
    <i>
      <x v="92"/>
    </i>
    <i>
      <x v="99"/>
    </i>
    <i>
      <x v="100"/>
    </i>
    <i>
      <x v="101"/>
    </i>
    <i>
      <x v="102"/>
    </i>
    <i>
      <x v="103"/>
    </i>
    <i>
      <x v="104"/>
    </i>
    <i>
      <x v="105"/>
    </i>
    <i>
      <x v="106"/>
    </i>
    <i>
      <x v="107"/>
    </i>
    <i>
      <x v="108"/>
    </i>
    <i>
      <x v="109"/>
    </i>
    <i t="grand">
      <x/>
    </i>
  </colItems>
  <pageFields count="3">
    <pageField fld="1" hier="-1"/>
    <pageField fld="10" hier="-1"/>
    <pageField fld="15" hier="-1"/>
  </pageFields>
  <dataFields count="1">
    <dataField name="Count of SITE NAME XL" fld="12" subtotal="count" baseField="0" baseItem="0"/>
  </dataFields>
  <formats count="217">
    <format dxfId="2840">
      <pivotArea field="8" type="button" dataOnly="0" labelOnly="1" outline="0"/>
    </format>
    <format dxfId="2839">
      <pivotArea field="8" type="button" dataOnly="0" labelOnly="1" outline="0"/>
    </format>
    <format dxfId="2838">
      <pivotArea field="52" type="button" dataOnly="0" labelOnly="1" outline="0" axis="axisRow" fieldPosition="3"/>
    </format>
    <format dxfId="2837">
      <pivotArea field="52" type="button" dataOnly="0" labelOnly="1" outline="0" axis="axisRow" fieldPosition="3"/>
    </format>
    <format dxfId="2836">
      <pivotArea field="8" type="button" dataOnly="0" labelOnly="1" outline="0"/>
    </format>
    <format dxfId="2835">
      <pivotArea field="50" type="button" dataOnly="0" labelOnly="1" outline="0" axis="axisRow" fieldPosition="2"/>
    </format>
    <format dxfId="2834">
      <pivotArea dataOnly="0" labelOnly="1" grandCol="1" outline="0" fieldPosition="0"/>
    </format>
    <format dxfId="2833">
      <pivotArea field="50" type="button" dataOnly="0" labelOnly="1" outline="0" axis="axisRow" fieldPosition="2"/>
    </format>
    <format dxfId="2832">
      <pivotArea dataOnly="0" labelOnly="1" grandCol="1" outline="0" fieldPosition="0"/>
    </format>
    <format dxfId="2831">
      <pivotArea field="50" type="button" dataOnly="0" labelOnly="1" outline="0" axis="axisRow" fieldPosition="2"/>
    </format>
    <format dxfId="2830">
      <pivotArea dataOnly="0" labelOnly="1" grandCol="1" outline="0" fieldPosition="0"/>
    </format>
    <format dxfId="2829">
      <pivotArea outline="0" collapsedLevelsAreSubtotals="1" fieldPosition="0"/>
    </format>
    <format dxfId="2828">
      <pivotArea field="50" type="button" dataOnly="0" labelOnly="1" outline="0" axis="axisRow" fieldPosition="2"/>
    </format>
    <format dxfId="2827">
      <pivotArea dataOnly="0" labelOnly="1" outline="0" fieldPosition="0">
        <references count="1">
          <reference field="50" count="4">
            <x v="6"/>
            <x v="19"/>
            <x v="35"/>
            <x v="36"/>
          </reference>
        </references>
      </pivotArea>
    </format>
    <format dxfId="2826">
      <pivotArea dataOnly="0" labelOnly="1" grandRow="1" outline="0" fieldPosition="0"/>
    </format>
    <format dxfId="2825">
      <pivotArea dataOnly="0" labelOnly="1" grandCol="1" outline="0" fieldPosition="0"/>
    </format>
    <format dxfId="2824">
      <pivotArea field="15" type="button" dataOnly="0" labelOnly="1" outline="0" axis="axisPage" fieldPosition="2"/>
    </format>
    <format dxfId="2823">
      <pivotArea field="15" type="button" dataOnly="0" labelOnly="1" outline="0" axis="axisPage" fieldPosition="2"/>
    </format>
    <format dxfId="2822">
      <pivotArea outline="0" collapsedLevelsAreSubtotals="1" fieldPosition="0"/>
    </format>
    <format dxfId="2821">
      <pivotArea field="15" type="button" dataOnly="0" labelOnly="1" outline="0" axis="axisPage" fieldPosition="2"/>
    </format>
    <format dxfId="2820">
      <pivotArea field="50" type="button" dataOnly="0" labelOnly="1" outline="0" axis="axisRow" fieldPosition="2"/>
    </format>
    <format dxfId="2819">
      <pivotArea field="52" type="button" dataOnly="0" labelOnly="1" outline="0" axis="axisRow" fieldPosition="3"/>
    </format>
    <format dxfId="2818">
      <pivotArea dataOnly="0" labelOnly="1" outline="0" fieldPosition="0">
        <references count="1">
          <reference field="15" count="0"/>
        </references>
      </pivotArea>
    </format>
    <format dxfId="2817">
      <pivotArea dataOnly="0" labelOnly="1" outline="0" fieldPosition="0">
        <references count="1">
          <reference field="15" count="0" defaultSubtotal="1"/>
        </references>
      </pivotArea>
    </format>
    <format dxfId="2816">
      <pivotArea dataOnly="0" labelOnly="1" grandRow="1" outline="0" fieldPosition="0"/>
    </format>
    <format dxfId="2815">
      <pivotArea dataOnly="0" labelOnly="1" outline="0" fieldPosition="0">
        <references count="2">
          <reference field="15" count="1" selected="0">
            <x v="0"/>
          </reference>
          <reference field="50" count="2">
            <x v="19"/>
            <x v="36"/>
          </reference>
        </references>
      </pivotArea>
    </format>
    <format dxfId="2814">
      <pivotArea dataOnly="0" labelOnly="1" outline="0" fieldPosition="0">
        <references count="2">
          <reference field="15" count="1" selected="0">
            <x v="1"/>
          </reference>
          <reference field="50" count="3">
            <x v="6"/>
            <x v="35"/>
            <x v="36"/>
          </reference>
        </references>
      </pivotArea>
    </format>
    <format dxfId="2813">
      <pivotArea dataOnly="0" labelOnly="1" outline="0" fieldPosition="0">
        <references count="2">
          <reference field="15" count="1" selected="0">
            <x v="3"/>
          </reference>
          <reference field="50" count="2">
            <x v="35"/>
            <x v="36"/>
          </reference>
        </references>
      </pivotArea>
    </format>
    <format dxfId="2812">
      <pivotArea dataOnly="0" labelOnly="1" outline="0" fieldPosition="0">
        <references count="3">
          <reference field="15" count="1" selected="0">
            <x v="0"/>
          </reference>
          <reference field="50" count="1" selected="0">
            <x v="19"/>
          </reference>
          <reference field="52" count="1">
            <x v="2"/>
          </reference>
        </references>
      </pivotArea>
    </format>
    <format dxfId="2811">
      <pivotArea dataOnly="0" labelOnly="1" outline="0" fieldPosition="0">
        <references count="3">
          <reference field="15" count="1" selected="0">
            <x v="0"/>
          </reference>
          <reference field="50" count="1" selected="0">
            <x v="36"/>
          </reference>
          <reference field="52" count="1">
            <x v="31"/>
          </reference>
        </references>
      </pivotArea>
    </format>
    <format dxfId="2810">
      <pivotArea dataOnly="0" labelOnly="1" outline="0" fieldPosition="0">
        <references count="3">
          <reference field="15" count="1" selected="0">
            <x v="1"/>
          </reference>
          <reference field="50" count="1" selected="0">
            <x v="35"/>
          </reference>
          <reference field="52" count="1">
            <x v="3"/>
          </reference>
        </references>
      </pivotArea>
    </format>
    <format dxfId="2809">
      <pivotArea dataOnly="0" labelOnly="1" outline="0" fieldPosition="0">
        <references count="3">
          <reference field="15" count="1" selected="0">
            <x v="1"/>
          </reference>
          <reference field="50" count="1" selected="0">
            <x v="36"/>
          </reference>
          <reference field="52" count="1">
            <x v="31"/>
          </reference>
        </references>
      </pivotArea>
    </format>
    <format dxfId="2808">
      <pivotArea dataOnly="0" labelOnly="1" outline="0" fieldPosition="0">
        <references count="3">
          <reference field="15" count="1" selected="0">
            <x v="3"/>
          </reference>
          <reference field="50" count="1" selected="0">
            <x v="35"/>
          </reference>
          <reference field="52" count="1">
            <x v="3"/>
          </reference>
        </references>
      </pivotArea>
    </format>
    <format dxfId="2807">
      <pivotArea dataOnly="0" labelOnly="1" outline="0" fieldPosition="0">
        <references count="3">
          <reference field="15" count="1" selected="0">
            <x v="3"/>
          </reference>
          <reference field="50" count="1" selected="0">
            <x v="36"/>
          </reference>
          <reference field="52" count="1">
            <x v="31"/>
          </reference>
        </references>
      </pivotArea>
    </format>
    <format dxfId="2806">
      <pivotArea dataOnly="0" labelOnly="1" grandCol="1" outline="0" fieldPosition="0"/>
    </format>
    <format dxfId="2805">
      <pivotArea dataOnly="0" outline="0" fieldPosition="0">
        <references count="1">
          <reference field="15" count="0" defaultSubtotal="1"/>
        </references>
      </pivotArea>
    </format>
    <format dxfId="2804">
      <pivotArea outline="0" collapsedLevelsAreSubtotals="1" fieldPosition="0"/>
    </format>
    <format dxfId="2803">
      <pivotArea dataOnly="0" labelOnly="1" outline="0" fieldPosition="0">
        <references count="1">
          <reference field="15" count="0"/>
        </references>
      </pivotArea>
    </format>
    <format dxfId="2802">
      <pivotArea dataOnly="0" labelOnly="1" outline="0" fieldPosition="0">
        <references count="1">
          <reference field="15" count="0" defaultSubtotal="1"/>
        </references>
      </pivotArea>
    </format>
    <format dxfId="2801">
      <pivotArea dataOnly="0" labelOnly="1" grandRow="1" outline="0" fieldPosition="0"/>
    </format>
    <format dxfId="2800">
      <pivotArea dataOnly="0" labelOnly="1" outline="0" fieldPosition="0">
        <references count="2">
          <reference field="15" count="1" selected="0">
            <x v="0"/>
          </reference>
          <reference field="50" count="4">
            <x v="6"/>
            <x v="19"/>
            <x v="35"/>
            <x v="36"/>
          </reference>
        </references>
      </pivotArea>
    </format>
    <format dxfId="2799">
      <pivotArea dataOnly="0" labelOnly="1" outline="0" fieldPosition="0">
        <references count="2">
          <reference field="15" count="1" selected="0">
            <x v="1"/>
          </reference>
          <reference field="50" count="3">
            <x v="6"/>
            <x v="35"/>
            <x v="36"/>
          </reference>
        </references>
      </pivotArea>
    </format>
    <format dxfId="2798">
      <pivotArea dataOnly="0" labelOnly="1" outline="0" fieldPosition="0">
        <references count="2">
          <reference field="15" count="1" selected="0">
            <x v="3"/>
          </reference>
          <reference field="50" count="2">
            <x v="35"/>
            <x v="36"/>
          </reference>
        </references>
      </pivotArea>
    </format>
    <format dxfId="2797">
      <pivotArea dataOnly="0" labelOnly="1" outline="0" fieldPosition="0">
        <references count="3">
          <reference field="15" count="1" selected="0">
            <x v="0"/>
          </reference>
          <reference field="50" count="1" selected="0">
            <x v="19"/>
          </reference>
          <reference field="52" count="1">
            <x v="2"/>
          </reference>
        </references>
      </pivotArea>
    </format>
    <format dxfId="2796">
      <pivotArea dataOnly="0" labelOnly="1" outline="0" fieldPosition="0">
        <references count="3">
          <reference field="15" count="1" selected="0">
            <x v="0"/>
          </reference>
          <reference field="50" count="1" selected="0">
            <x v="35"/>
          </reference>
          <reference field="52" count="1">
            <x v="30"/>
          </reference>
        </references>
      </pivotArea>
    </format>
    <format dxfId="2795">
      <pivotArea dataOnly="0" labelOnly="1" outline="0" fieldPosition="0">
        <references count="3">
          <reference field="15" count="1" selected="0">
            <x v="0"/>
          </reference>
          <reference field="50" count="1" selected="0">
            <x v="36"/>
          </reference>
          <reference field="52" count="1">
            <x v="31"/>
          </reference>
        </references>
      </pivotArea>
    </format>
    <format dxfId="2794">
      <pivotArea dataOnly="0" labelOnly="1" outline="0" fieldPosition="0">
        <references count="3">
          <reference field="15" count="1" selected="0">
            <x v="1"/>
          </reference>
          <reference field="50" count="1" selected="0">
            <x v="35"/>
          </reference>
          <reference field="52" count="1">
            <x v="3"/>
          </reference>
        </references>
      </pivotArea>
    </format>
    <format dxfId="2793">
      <pivotArea dataOnly="0" labelOnly="1" outline="0" fieldPosition="0">
        <references count="3">
          <reference field="15" count="1" selected="0">
            <x v="1"/>
          </reference>
          <reference field="50" count="1" selected="0">
            <x v="36"/>
          </reference>
          <reference field="52" count="1">
            <x v="31"/>
          </reference>
        </references>
      </pivotArea>
    </format>
    <format dxfId="2792">
      <pivotArea dataOnly="0" labelOnly="1" outline="0" fieldPosition="0">
        <references count="3">
          <reference field="15" count="1" selected="0">
            <x v="3"/>
          </reference>
          <reference field="50" count="1" selected="0">
            <x v="35"/>
          </reference>
          <reference field="52" count="1">
            <x v="3"/>
          </reference>
        </references>
      </pivotArea>
    </format>
    <format dxfId="2791">
      <pivotArea dataOnly="0" labelOnly="1" outline="0" fieldPosition="0">
        <references count="3">
          <reference field="15" count="1" selected="0">
            <x v="3"/>
          </reference>
          <reference field="50" count="1" selected="0">
            <x v="36"/>
          </reference>
          <reference field="52" count="1">
            <x v="31"/>
          </reference>
        </references>
      </pivotArea>
    </format>
    <format dxfId="2790">
      <pivotArea dataOnly="0" labelOnly="1" grandCol="1" outline="0" fieldPosition="0"/>
    </format>
    <format dxfId="2789">
      <pivotArea type="all" dataOnly="0" outline="0" fieldPosition="0"/>
    </format>
    <format dxfId="2788">
      <pivotArea outline="0" collapsedLevelsAreSubtotals="1" fieldPosition="0"/>
    </format>
    <format dxfId="2787">
      <pivotArea dataOnly="0" labelOnly="1" outline="0" fieldPosition="0">
        <references count="1">
          <reference field="15" count="0"/>
        </references>
      </pivotArea>
    </format>
    <format dxfId="2786">
      <pivotArea dataOnly="0" labelOnly="1" outline="0" fieldPosition="0">
        <references count="1">
          <reference field="15" count="0" defaultSubtotal="1"/>
        </references>
      </pivotArea>
    </format>
    <format dxfId="2785">
      <pivotArea dataOnly="0" labelOnly="1" grandRow="1" outline="0" fieldPosition="0"/>
    </format>
    <format dxfId="2784">
      <pivotArea dataOnly="0" labelOnly="1" outline="0" fieldPosition="0">
        <references count="2">
          <reference field="15" count="1" selected="0">
            <x v="0"/>
          </reference>
          <reference field="50" count="4">
            <x v="6"/>
            <x v="19"/>
            <x v="35"/>
            <x v="36"/>
          </reference>
        </references>
      </pivotArea>
    </format>
    <format dxfId="2783">
      <pivotArea dataOnly="0" labelOnly="1" outline="0" fieldPosition="0">
        <references count="2">
          <reference field="15" count="1" selected="0">
            <x v="1"/>
          </reference>
          <reference field="50" count="3">
            <x v="6"/>
            <x v="35"/>
            <x v="36"/>
          </reference>
        </references>
      </pivotArea>
    </format>
    <format dxfId="2782">
      <pivotArea dataOnly="0" labelOnly="1" outline="0" fieldPosition="0">
        <references count="2">
          <reference field="15" count="1" selected="0">
            <x v="3"/>
          </reference>
          <reference field="50" count="2">
            <x v="35"/>
            <x v="36"/>
          </reference>
        </references>
      </pivotArea>
    </format>
    <format dxfId="2781">
      <pivotArea dataOnly="0" labelOnly="1" outline="0" fieldPosition="0">
        <references count="3">
          <reference field="15" count="1" selected="0">
            <x v="0"/>
          </reference>
          <reference field="50" count="1" selected="0">
            <x v="19"/>
          </reference>
          <reference field="52" count="1">
            <x v="2"/>
          </reference>
        </references>
      </pivotArea>
    </format>
    <format dxfId="2780">
      <pivotArea dataOnly="0" labelOnly="1" outline="0" fieldPosition="0">
        <references count="3">
          <reference field="15" count="1" selected="0">
            <x v="0"/>
          </reference>
          <reference field="50" count="1" selected="0">
            <x v="35"/>
          </reference>
          <reference field="52" count="1">
            <x v="30"/>
          </reference>
        </references>
      </pivotArea>
    </format>
    <format dxfId="2779">
      <pivotArea dataOnly="0" labelOnly="1" outline="0" fieldPosition="0">
        <references count="3">
          <reference field="15" count="1" selected="0">
            <x v="0"/>
          </reference>
          <reference field="50" count="1" selected="0">
            <x v="36"/>
          </reference>
          <reference field="52" count="1">
            <x v="31"/>
          </reference>
        </references>
      </pivotArea>
    </format>
    <format dxfId="2778">
      <pivotArea dataOnly="0" labelOnly="1" outline="0" fieldPosition="0">
        <references count="3">
          <reference field="15" count="1" selected="0">
            <x v="1"/>
          </reference>
          <reference field="50" count="1" selected="0">
            <x v="35"/>
          </reference>
          <reference field="52" count="1">
            <x v="3"/>
          </reference>
        </references>
      </pivotArea>
    </format>
    <format dxfId="2777">
      <pivotArea dataOnly="0" labelOnly="1" outline="0" fieldPosition="0">
        <references count="3">
          <reference field="15" count="1" selected="0">
            <x v="1"/>
          </reference>
          <reference field="50" count="1" selected="0">
            <x v="36"/>
          </reference>
          <reference field="52" count="1">
            <x v="31"/>
          </reference>
        </references>
      </pivotArea>
    </format>
    <format dxfId="2776">
      <pivotArea dataOnly="0" labelOnly="1" outline="0" fieldPosition="0">
        <references count="3">
          <reference field="15" count="1" selected="0">
            <x v="3"/>
          </reference>
          <reference field="50" count="1" selected="0">
            <x v="35"/>
          </reference>
          <reference field="52" count="1">
            <x v="3"/>
          </reference>
        </references>
      </pivotArea>
    </format>
    <format dxfId="2775">
      <pivotArea dataOnly="0" labelOnly="1" outline="0" fieldPosition="0">
        <references count="3">
          <reference field="15" count="1" selected="0">
            <x v="3"/>
          </reference>
          <reference field="50" count="1" selected="0">
            <x v="36"/>
          </reference>
          <reference field="52" count="1">
            <x v="31"/>
          </reference>
        </references>
      </pivotArea>
    </format>
    <format dxfId="2774">
      <pivotArea dataOnly="0" labelOnly="1" grandCol="1" outline="0" fieldPosition="0"/>
    </format>
    <format dxfId="2773">
      <pivotArea outline="0" collapsedLevelsAreSubtotals="1" fieldPosition="0"/>
    </format>
    <format dxfId="2772">
      <pivotArea outline="0" collapsedLevelsAreSubtotals="1" fieldPosition="0"/>
    </format>
    <format dxfId="2771">
      <pivotArea field="15" type="button" dataOnly="0" labelOnly="1" outline="0" axis="axisPage" fieldPosition="2"/>
    </format>
    <format dxfId="2770">
      <pivotArea field="50" type="button" dataOnly="0" labelOnly="1" outline="0" axis="axisRow" fieldPosition="2"/>
    </format>
    <format dxfId="2769">
      <pivotArea field="52" type="button" dataOnly="0" labelOnly="1" outline="0" axis="axisRow" fieldPosition="3"/>
    </format>
    <format dxfId="2768">
      <pivotArea dataOnly="0" labelOnly="1" outline="0" fieldPosition="0">
        <references count="1">
          <reference field="15" count="0"/>
        </references>
      </pivotArea>
    </format>
    <format dxfId="2767">
      <pivotArea dataOnly="0" labelOnly="1" outline="0" fieldPosition="0">
        <references count="1">
          <reference field="15" count="0" defaultSubtotal="1"/>
        </references>
      </pivotArea>
    </format>
    <format dxfId="2766">
      <pivotArea dataOnly="0" labelOnly="1" grandRow="1" outline="0" fieldPosition="0"/>
    </format>
    <format dxfId="2765">
      <pivotArea dataOnly="0" labelOnly="1" outline="0" fieldPosition="0">
        <references count="2">
          <reference field="15" count="1" selected="0">
            <x v="0"/>
          </reference>
          <reference field="50" count="4">
            <x v="6"/>
            <x v="19"/>
            <x v="35"/>
            <x v="36"/>
          </reference>
        </references>
      </pivotArea>
    </format>
    <format dxfId="2764">
      <pivotArea dataOnly="0" labelOnly="1" outline="0" fieldPosition="0">
        <references count="2">
          <reference field="15" count="1" selected="0">
            <x v="1"/>
          </reference>
          <reference field="50" count="3">
            <x v="6"/>
            <x v="35"/>
            <x v="36"/>
          </reference>
        </references>
      </pivotArea>
    </format>
    <format dxfId="2763">
      <pivotArea dataOnly="0" labelOnly="1" outline="0" fieldPosition="0">
        <references count="2">
          <reference field="15" count="1" selected="0">
            <x v="3"/>
          </reference>
          <reference field="50" count="2">
            <x v="35"/>
            <x v="36"/>
          </reference>
        </references>
      </pivotArea>
    </format>
    <format dxfId="2762">
      <pivotArea dataOnly="0" labelOnly="1" outline="0" fieldPosition="0">
        <references count="3">
          <reference field="15" count="1" selected="0">
            <x v="0"/>
          </reference>
          <reference field="50" count="1" selected="0">
            <x v="19"/>
          </reference>
          <reference field="52" count="1">
            <x v="2"/>
          </reference>
        </references>
      </pivotArea>
    </format>
    <format dxfId="2761">
      <pivotArea dataOnly="0" labelOnly="1" outline="0" fieldPosition="0">
        <references count="3">
          <reference field="15" count="1" selected="0">
            <x v="0"/>
          </reference>
          <reference field="50" count="1" selected="0">
            <x v="35"/>
          </reference>
          <reference field="52" count="1">
            <x v="30"/>
          </reference>
        </references>
      </pivotArea>
    </format>
    <format dxfId="2760">
      <pivotArea dataOnly="0" labelOnly="1" outline="0" fieldPosition="0">
        <references count="3">
          <reference field="15" count="1" selected="0">
            <x v="0"/>
          </reference>
          <reference field="50" count="1" selected="0">
            <x v="36"/>
          </reference>
          <reference field="52" count="1">
            <x v="31"/>
          </reference>
        </references>
      </pivotArea>
    </format>
    <format dxfId="2759">
      <pivotArea dataOnly="0" labelOnly="1" outline="0" fieldPosition="0">
        <references count="3">
          <reference field="15" count="1" selected="0">
            <x v="1"/>
          </reference>
          <reference field="50" count="1" selected="0">
            <x v="35"/>
          </reference>
          <reference field="52" count="1">
            <x v="3"/>
          </reference>
        </references>
      </pivotArea>
    </format>
    <format dxfId="2758">
      <pivotArea dataOnly="0" labelOnly="1" outline="0" fieldPosition="0">
        <references count="3">
          <reference field="15" count="1" selected="0">
            <x v="1"/>
          </reference>
          <reference field="50" count="1" selected="0">
            <x v="36"/>
          </reference>
          <reference field="52" count="1">
            <x v="31"/>
          </reference>
        </references>
      </pivotArea>
    </format>
    <format dxfId="2757">
      <pivotArea dataOnly="0" labelOnly="1" outline="0" fieldPosition="0">
        <references count="3">
          <reference field="15" count="1" selected="0">
            <x v="3"/>
          </reference>
          <reference field="50" count="1" selected="0">
            <x v="35"/>
          </reference>
          <reference field="52" count="1">
            <x v="3"/>
          </reference>
        </references>
      </pivotArea>
    </format>
    <format dxfId="2756">
      <pivotArea dataOnly="0" labelOnly="1" outline="0" fieldPosition="0">
        <references count="3">
          <reference field="15" count="1" selected="0">
            <x v="3"/>
          </reference>
          <reference field="50" count="1" selected="0">
            <x v="36"/>
          </reference>
          <reference field="52" count="1">
            <x v="31"/>
          </reference>
        </references>
      </pivotArea>
    </format>
    <format dxfId="2755">
      <pivotArea dataOnly="0" labelOnly="1" grandCol="1" outline="0" fieldPosition="0"/>
    </format>
    <format dxfId="2754">
      <pivotArea outline="0" collapsedLevelsAreSubtotals="1" fieldPosition="0"/>
    </format>
    <format dxfId="2753">
      <pivotArea dataOnly="0" labelOnly="1" outline="0" fieldPosition="0">
        <references count="1">
          <reference field="15" count="0"/>
        </references>
      </pivotArea>
    </format>
    <format dxfId="2752">
      <pivotArea dataOnly="0" labelOnly="1" outline="0" fieldPosition="0">
        <references count="1">
          <reference field="15" count="0" defaultSubtotal="1"/>
        </references>
      </pivotArea>
    </format>
    <format dxfId="2751">
      <pivotArea dataOnly="0" labelOnly="1" grandRow="1" outline="0" fieldPosition="0"/>
    </format>
    <format dxfId="2750">
      <pivotArea dataOnly="0" labelOnly="1" outline="0" fieldPosition="0">
        <references count="2">
          <reference field="15" count="1" selected="0">
            <x v="0"/>
          </reference>
          <reference field="50" count="4">
            <x v="6"/>
            <x v="19"/>
            <x v="35"/>
            <x v="36"/>
          </reference>
        </references>
      </pivotArea>
    </format>
    <format dxfId="2749">
      <pivotArea dataOnly="0" labelOnly="1" outline="0" fieldPosition="0">
        <references count="2">
          <reference field="15" count="1" selected="0">
            <x v="1"/>
          </reference>
          <reference field="50" count="2">
            <x v="35"/>
            <x v="36"/>
          </reference>
        </references>
      </pivotArea>
    </format>
    <format dxfId="2748">
      <pivotArea dataOnly="0" labelOnly="1" outline="0" fieldPosition="0">
        <references count="2">
          <reference field="15" count="1" selected="0">
            <x v="2"/>
          </reference>
          <reference field="50" count="1">
            <x v="35"/>
          </reference>
        </references>
      </pivotArea>
    </format>
    <format dxfId="2747">
      <pivotArea dataOnly="0" labelOnly="1" outline="0" fieldPosition="0">
        <references count="2">
          <reference field="15" count="1" selected="0">
            <x v="3"/>
          </reference>
          <reference field="50" count="2">
            <x v="35"/>
            <x v="36"/>
          </reference>
        </references>
      </pivotArea>
    </format>
    <format dxfId="2746">
      <pivotArea dataOnly="0" labelOnly="1" outline="0" fieldPosition="0">
        <references count="3">
          <reference field="15" count="1" selected="0">
            <x v="0"/>
          </reference>
          <reference field="50" count="1" selected="0">
            <x v="19"/>
          </reference>
          <reference field="52" count="1">
            <x v="2"/>
          </reference>
        </references>
      </pivotArea>
    </format>
    <format dxfId="2745">
      <pivotArea dataOnly="0" labelOnly="1" outline="0" fieldPosition="0">
        <references count="3">
          <reference field="15" count="1" selected="0">
            <x v="0"/>
          </reference>
          <reference field="50" count="1" selected="0">
            <x v="35"/>
          </reference>
          <reference field="52" count="1">
            <x v="30"/>
          </reference>
        </references>
      </pivotArea>
    </format>
    <format dxfId="2744">
      <pivotArea dataOnly="0" labelOnly="1" outline="0" fieldPosition="0">
        <references count="3">
          <reference field="15" count="1" selected="0">
            <x v="0"/>
          </reference>
          <reference field="50" count="1" selected="0">
            <x v="36"/>
          </reference>
          <reference field="52" count="1">
            <x v="31"/>
          </reference>
        </references>
      </pivotArea>
    </format>
    <format dxfId="2743">
      <pivotArea dataOnly="0" labelOnly="1" outline="0" fieldPosition="0">
        <references count="3">
          <reference field="15" count="1" selected="0">
            <x v="1"/>
          </reference>
          <reference field="50" count="1" selected="0">
            <x v="35"/>
          </reference>
          <reference field="52" count="1">
            <x v="30"/>
          </reference>
        </references>
      </pivotArea>
    </format>
    <format dxfId="2742">
      <pivotArea dataOnly="0" labelOnly="1" outline="0" fieldPosition="0">
        <references count="3">
          <reference field="15" count="1" selected="0">
            <x v="1"/>
          </reference>
          <reference field="50" count="1" selected="0">
            <x v="36"/>
          </reference>
          <reference field="52" count="2">
            <x v="3"/>
            <x v="31"/>
          </reference>
        </references>
      </pivotArea>
    </format>
    <format dxfId="2741">
      <pivotArea dataOnly="0" labelOnly="1" outline="0" fieldPosition="0">
        <references count="3">
          <reference field="15" count="1" selected="0">
            <x v="3"/>
          </reference>
          <reference field="50" count="1" selected="0">
            <x v="35"/>
          </reference>
          <reference field="52" count="1">
            <x v="3"/>
          </reference>
        </references>
      </pivotArea>
    </format>
    <format dxfId="2740">
      <pivotArea dataOnly="0" labelOnly="1" outline="0" fieldPosition="0">
        <references count="3">
          <reference field="15" count="1" selected="0">
            <x v="3"/>
          </reference>
          <reference field="50" count="1" selected="0">
            <x v="36"/>
          </reference>
          <reference field="52" count="2">
            <x v="3"/>
            <x v="31"/>
          </reference>
        </references>
      </pivotArea>
    </format>
    <format dxfId="2739">
      <pivotArea outline="0" collapsedLevelsAreSubtotals="1" fieldPosition="0"/>
    </format>
    <format dxfId="2738">
      <pivotArea field="15" type="button" dataOnly="0" labelOnly="1" outline="0" axis="axisPage" fieldPosition="2"/>
    </format>
    <format dxfId="2737">
      <pivotArea field="50" type="button" dataOnly="0" labelOnly="1" outline="0" axis="axisRow" fieldPosition="2"/>
    </format>
    <format dxfId="2736">
      <pivotArea field="52" type="button" dataOnly="0" labelOnly="1" outline="0" axis="axisRow" fieldPosition="3"/>
    </format>
    <format dxfId="2735">
      <pivotArea dataOnly="0" labelOnly="1" outline="0" fieldPosition="0">
        <references count="1">
          <reference field="15" count="0"/>
        </references>
      </pivotArea>
    </format>
    <format dxfId="2734">
      <pivotArea dataOnly="0" labelOnly="1" outline="0" fieldPosition="0">
        <references count="1">
          <reference field="15" count="0" defaultSubtotal="1"/>
        </references>
      </pivotArea>
    </format>
    <format dxfId="2733">
      <pivotArea dataOnly="0" labelOnly="1" grandRow="1" outline="0" fieldPosition="0"/>
    </format>
    <format dxfId="2732">
      <pivotArea dataOnly="0" labelOnly="1" outline="0" fieldPosition="0">
        <references count="2">
          <reference field="15" count="1" selected="0">
            <x v="0"/>
          </reference>
          <reference field="50" count="4">
            <x v="6"/>
            <x v="19"/>
            <x v="35"/>
            <x v="36"/>
          </reference>
        </references>
      </pivotArea>
    </format>
    <format dxfId="2731">
      <pivotArea dataOnly="0" labelOnly="1" outline="0" fieldPosition="0">
        <references count="2">
          <reference field="15" count="1" selected="0">
            <x v="1"/>
          </reference>
          <reference field="50" count="2">
            <x v="35"/>
            <x v="36"/>
          </reference>
        </references>
      </pivotArea>
    </format>
    <format dxfId="2730">
      <pivotArea dataOnly="0" labelOnly="1" outline="0" fieldPosition="0">
        <references count="2">
          <reference field="15" count="1" selected="0">
            <x v="2"/>
          </reference>
          <reference field="50" count="1">
            <x v="35"/>
          </reference>
        </references>
      </pivotArea>
    </format>
    <format dxfId="2729">
      <pivotArea dataOnly="0" labelOnly="1" outline="0" fieldPosition="0">
        <references count="2">
          <reference field="15" count="1" selected="0">
            <x v="3"/>
          </reference>
          <reference field="50" count="2">
            <x v="35"/>
            <x v="36"/>
          </reference>
        </references>
      </pivotArea>
    </format>
    <format dxfId="2728">
      <pivotArea dataOnly="0" labelOnly="1" outline="0" fieldPosition="0">
        <references count="3">
          <reference field="15" count="1" selected="0">
            <x v="0"/>
          </reference>
          <reference field="50" count="1" selected="0">
            <x v="19"/>
          </reference>
          <reference field="52" count="1">
            <x v="2"/>
          </reference>
        </references>
      </pivotArea>
    </format>
    <format dxfId="2727">
      <pivotArea dataOnly="0" labelOnly="1" outline="0" fieldPosition="0">
        <references count="3">
          <reference field="15" count="1" selected="0">
            <x v="0"/>
          </reference>
          <reference field="50" count="1" selected="0">
            <x v="35"/>
          </reference>
          <reference field="52" count="1">
            <x v="30"/>
          </reference>
        </references>
      </pivotArea>
    </format>
    <format dxfId="2726">
      <pivotArea dataOnly="0" labelOnly="1" outline="0" fieldPosition="0">
        <references count="3">
          <reference field="15" count="1" selected="0">
            <x v="0"/>
          </reference>
          <reference field="50" count="1" selected="0">
            <x v="36"/>
          </reference>
          <reference field="52" count="1">
            <x v="31"/>
          </reference>
        </references>
      </pivotArea>
    </format>
    <format dxfId="2725">
      <pivotArea dataOnly="0" labelOnly="1" outline="0" fieldPosition="0">
        <references count="3">
          <reference field="15" count="1" selected="0">
            <x v="1"/>
          </reference>
          <reference field="50" count="1" selected="0">
            <x v="35"/>
          </reference>
          <reference field="52" count="1">
            <x v="30"/>
          </reference>
        </references>
      </pivotArea>
    </format>
    <format dxfId="2724">
      <pivotArea dataOnly="0" labelOnly="1" outline="0" fieldPosition="0">
        <references count="3">
          <reference field="15" count="1" selected="0">
            <x v="1"/>
          </reference>
          <reference field="50" count="1" selected="0">
            <x v="36"/>
          </reference>
          <reference field="52" count="2">
            <x v="3"/>
            <x v="31"/>
          </reference>
        </references>
      </pivotArea>
    </format>
    <format dxfId="2723">
      <pivotArea dataOnly="0" labelOnly="1" outline="0" fieldPosition="0">
        <references count="3">
          <reference field="15" count="1" selected="0">
            <x v="3"/>
          </reference>
          <reference field="50" count="1" selected="0">
            <x v="35"/>
          </reference>
          <reference field="52" count="1">
            <x v="3"/>
          </reference>
        </references>
      </pivotArea>
    </format>
    <format dxfId="2722">
      <pivotArea dataOnly="0" labelOnly="1" outline="0" fieldPosition="0">
        <references count="3">
          <reference field="15" count="1" selected="0">
            <x v="3"/>
          </reference>
          <reference field="50" count="1" selected="0">
            <x v="36"/>
          </reference>
          <reference field="52" count="2">
            <x v="3"/>
            <x v="31"/>
          </reference>
        </references>
      </pivotArea>
    </format>
    <format dxfId="2721">
      <pivotArea dataOnly="0" labelOnly="1" grandCol="1" outline="0" fieldPosition="0"/>
    </format>
    <format dxfId="2720">
      <pivotArea outline="0" collapsedLevelsAreSubtotals="1" fieldPosition="0"/>
    </format>
    <format dxfId="2719">
      <pivotArea field="15" type="button" dataOnly="0" labelOnly="1" outline="0" axis="axisPage" fieldPosition="2"/>
    </format>
    <format dxfId="2718">
      <pivotArea field="50" type="button" dataOnly="0" labelOnly="1" outline="0" axis="axisRow" fieldPosition="2"/>
    </format>
    <format dxfId="2717">
      <pivotArea field="52" type="button" dataOnly="0" labelOnly="1" outline="0" axis="axisRow" fieldPosition="3"/>
    </format>
    <format dxfId="2716">
      <pivotArea dataOnly="0" labelOnly="1" outline="0" fieldPosition="0">
        <references count="1">
          <reference field="15" count="4">
            <x v="0"/>
            <x v="1"/>
            <x v="2"/>
            <x v="3"/>
          </reference>
        </references>
      </pivotArea>
    </format>
    <format dxfId="2715">
      <pivotArea dataOnly="0" labelOnly="1" outline="0" fieldPosition="0">
        <references count="1">
          <reference field="15" count="4" defaultSubtotal="1">
            <x v="0"/>
            <x v="1"/>
            <x v="2"/>
            <x v="3"/>
          </reference>
        </references>
      </pivotArea>
    </format>
    <format dxfId="2714">
      <pivotArea dataOnly="0" labelOnly="1" grandRow="1" outline="0" fieldPosition="0"/>
    </format>
    <format dxfId="2713">
      <pivotArea dataOnly="0" labelOnly="1" outline="0" fieldPosition="0">
        <references count="2">
          <reference field="15" count="1" selected="0">
            <x v="0"/>
          </reference>
          <reference field="50" count="4">
            <x v="6"/>
            <x v="19"/>
            <x v="35"/>
            <x v="36"/>
          </reference>
        </references>
      </pivotArea>
    </format>
    <format dxfId="2712">
      <pivotArea dataOnly="0" labelOnly="1" outline="0" fieldPosition="0">
        <references count="2">
          <reference field="15" count="1" selected="0">
            <x v="1"/>
          </reference>
          <reference field="50" count="2">
            <x v="35"/>
            <x v="36"/>
          </reference>
        </references>
      </pivotArea>
    </format>
    <format dxfId="2711">
      <pivotArea dataOnly="0" labelOnly="1" outline="0" fieldPosition="0">
        <references count="2">
          <reference field="15" count="1" selected="0">
            <x v="2"/>
          </reference>
          <reference field="50" count="1">
            <x v="35"/>
          </reference>
        </references>
      </pivotArea>
    </format>
    <format dxfId="2710">
      <pivotArea dataOnly="0" labelOnly="1" outline="0" fieldPosition="0">
        <references count="2">
          <reference field="15" count="1" selected="0">
            <x v="3"/>
          </reference>
          <reference field="50" count="2">
            <x v="35"/>
            <x v="36"/>
          </reference>
        </references>
      </pivotArea>
    </format>
    <format dxfId="2709">
      <pivotArea dataOnly="0" labelOnly="1" outline="0" fieldPosition="0">
        <references count="3">
          <reference field="15" count="1" selected="0">
            <x v="0"/>
          </reference>
          <reference field="50" count="1" selected="0">
            <x v="19"/>
          </reference>
          <reference field="52" count="1">
            <x v="2"/>
          </reference>
        </references>
      </pivotArea>
    </format>
    <format dxfId="2708">
      <pivotArea dataOnly="0" labelOnly="1" outline="0" fieldPosition="0">
        <references count="3">
          <reference field="15" count="1" selected="0">
            <x v="0"/>
          </reference>
          <reference field="50" count="1" selected="0">
            <x v="35"/>
          </reference>
          <reference field="52" count="1">
            <x v="3"/>
          </reference>
        </references>
      </pivotArea>
    </format>
    <format dxfId="2707">
      <pivotArea dataOnly="0" labelOnly="1" outline="0" fieldPosition="0">
        <references count="3">
          <reference field="15" count="1" selected="0">
            <x v="0"/>
          </reference>
          <reference field="50" count="1" selected="0">
            <x v="36"/>
          </reference>
          <reference field="52" count="1">
            <x v="31"/>
          </reference>
        </references>
      </pivotArea>
    </format>
    <format dxfId="2706">
      <pivotArea dataOnly="0" labelOnly="1" outline="0" fieldPosition="0">
        <references count="3">
          <reference field="15" count="1" selected="0">
            <x v="1"/>
          </reference>
          <reference field="50" count="1" selected="0">
            <x v="35"/>
          </reference>
          <reference field="52" count="1">
            <x v="3"/>
          </reference>
        </references>
      </pivotArea>
    </format>
    <format dxfId="2705">
      <pivotArea dataOnly="0" labelOnly="1" outline="0" fieldPosition="0">
        <references count="3">
          <reference field="15" count="1" selected="0">
            <x v="1"/>
          </reference>
          <reference field="50" count="1" selected="0">
            <x v="36"/>
          </reference>
          <reference field="52" count="1">
            <x v="31"/>
          </reference>
        </references>
      </pivotArea>
    </format>
    <format dxfId="2704">
      <pivotArea dataOnly="0" labelOnly="1" outline="0" fieldPosition="0">
        <references count="3">
          <reference field="15" count="1" selected="0">
            <x v="3"/>
          </reference>
          <reference field="50" count="1" selected="0">
            <x v="35"/>
          </reference>
          <reference field="52" count="1">
            <x v="3"/>
          </reference>
        </references>
      </pivotArea>
    </format>
    <format dxfId="2703">
      <pivotArea dataOnly="0" labelOnly="1" outline="0" fieldPosition="0">
        <references count="3">
          <reference field="15" count="1" selected="0">
            <x v="3"/>
          </reference>
          <reference field="50" count="1" selected="0">
            <x v="36"/>
          </reference>
          <reference field="52" count="1">
            <x v="31"/>
          </reference>
        </references>
      </pivotArea>
    </format>
    <format dxfId="2702">
      <pivotArea dataOnly="0" labelOnly="1" grandCol="1" outline="0" fieldPosition="0"/>
    </format>
    <format dxfId="2701">
      <pivotArea outline="0" collapsedLevelsAreSubtotals="1" fieldPosition="0"/>
    </format>
    <format dxfId="2700">
      <pivotArea dataOnly="0" labelOnly="1" grandCol="1" outline="0" fieldPosition="0"/>
    </format>
    <format dxfId="2699">
      <pivotArea type="all" dataOnly="0" outline="0" fieldPosition="0"/>
    </format>
    <format dxfId="2698">
      <pivotArea outline="0" collapsedLevelsAreSubtotals="1" fieldPosition="0"/>
    </format>
    <format dxfId="2697">
      <pivotArea type="origin" dataOnly="0" labelOnly="1" outline="0" fieldPosition="0"/>
    </format>
    <format dxfId="2696">
      <pivotArea field="31" type="button" dataOnly="0" labelOnly="1" outline="0"/>
    </format>
    <format dxfId="2695">
      <pivotArea type="topRight" dataOnly="0" labelOnly="1" outline="0" fieldPosition="0"/>
    </format>
    <format dxfId="2694">
      <pivotArea field="15" type="button" dataOnly="0" labelOnly="1" outline="0" axis="axisPage" fieldPosition="2"/>
    </format>
    <format dxfId="2693">
      <pivotArea field="50" type="button" dataOnly="0" labelOnly="1" outline="0" axis="axisRow" fieldPosition="2"/>
    </format>
    <format dxfId="2692">
      <pivotArea field="52" type="button" dataOnly="0" labelOnly="1" outline="0" axis="axisRow" fieldPosition="3"/>
    </format>
    <format dxfId="2691">
      <pivotArea dataOnly="0" labelOnly="1" outline="0" fieldPosition="0">
        <references count="1">
          <reference field="15" count="4">
            <x v="0"/>
            <x v="1"/>
            <x v="2"/>
            <x v="3"/>
          </reference>
        </references>
      </pivotArea>
    </format>
    <format dxfId="2690">
      <pivotArea dataOnly="0" labelOnly="1" outline="0" fieldPosition="0">
        <references count="1">
          <reference field="15" count="4" defaultSubtotal="1">
            <x v="0"/>
            <x v="1"/>
            <x v="2"/>
            <x v="3"/>
          </reference>
        </references>
      </pivotArea>
    </format>
    <format dxfId="2689">
      <pivotArea dataOnly="0" labelOnly="1" grandRow="1" outline="0" fieldPosition="0"/>
    </format>
    <format dxfId="2688">
      <pivotArea dataOnly="0" labelOnly="1" outline="0" fieldPosition="0">
        <references count="2">
          <reference field="15" count="1" selected="0">
            <x v="0"/>
          </reference>
          <reference field="50" count="5">
            <x v="6"/>
            <x v="14"/>
            <x v="19"/>
            <x v="35"/>
            <x v="36"/>
          </reference>
        </references>
      </pivotArea>
    </format>
    <format dxfId="2687">
      <pivotArea dataOnly="0" labelOnly="1" outline="0" fieldPosition="0">
        <references count="2">
          <reference field="15" count="1" selected="0">
            <x v="1"/>
          </reference>
          <reference field="50" count="3">
            <x v="19"/>
            <x v="35"/>
            <x v="36"/>
          </reference>
        </references>
      </pivotArea>
    </format>
    <format dxfId="2686">
      <pivotArea dataOnly="0" labelOnly="1" outline="0" fieldPosition="0">
        <references count="2">
          <reference field="15" count="1" selected="0">
            <x v="2"/>
          </reference>
          <reference field="50" count="2">
            <x v="35"/>
            <x v="36"/>
          </reference>
        </references>
      </pivotArea>
    </format>
    <format dxfId="2685">
      <pivotArea dataOnly="0" labelOnly="1" outline="0" fieldPosition="0">
        <references count="2">
          <reference field="15" count="1" selected="0">
            <x v="3"/>
          </reference>
          <reference field="50" count="3">
            <x v="19"/>
            <x v="35"/>
            <x v="36"/>
          </reference>
        </references>
      </pivotArea>
    </format>
    <format dxfId="2684">
      <pivotArea dataOnly="0" labelOnly="1" outline="0" fieldPosition="0">
        <references count="3">
          <reference field="15" count="1" selected="0">
            <x v="0"/>
          </reference>
          <reference field="50" count="1" selected="0">
            <x v="6"/>
          </reference>
          <reference field="52" count="1">
            <x v="3"/>
          </reference>
        </references>
      </pivotArea>
    </format>
    <format dxfId="2683">
      <pivotArea dataOnly="0" labelOnly="1" outline="0" fieldPosition="0">
        <references count="3">
          <reference field="15" count="1" selected="0">
            <x v="0"/>
          </reference>
          <reference field="50" count="1" selected="0">
            <x v="14"/>
          </reference>
          <reference field="52" count="1">
            <x v="3"/>
          </reference>
        </references>
      </pivotArea>
    </format>
    <format dxfId="2682">
      <pivotArea dataOnly="0" labelOnly="1" outline="0" fieldPosition="0">
        <references count="3">
          <reference field="15" count="1" selected="0">
            <x v="0"/>
          </reference>
          <reference field="50" count="1" selected="0">
            <x v="19"/>
          </reference>
          <reference field="52" count="1">
            <x v="2"/>
          </reference>
        </references>
      </pivotArea>
    </format>
    <format dxfId="2681">
      <pivotArea dataOnly="0" labelOnly="1" outline="0" fieldPosition="0">
        <references count="3">
          <reference field="15" count="1" selected="0">
            <x v="0"/>
          </reference>
          <reference field="50" count="1" selected="0">
            <x v="35"/>
          </reference>
          <reference field="52" count="1">
            <x v="3"/>
          </reference>
        </references>
      </pivotArea>
    </format>
    <format dxfId="2680">
      <pivotArea dataOnly="0" labelOnly="1" outline="0" fieldPosition="0">
        <references count="3">
          <reference field="15" count="1" selected="0">
            <x v="0"/>
          </reference>
          <reference field="50" count="1" selected="0">
            <x v="36"/>
          </reference>
          <reference field="52" count="1">
            <x v="31"/>
          </reference>
        </references>
      </pivotArea>
    </format>
    <format dxfId="2679">
      <pivotArea dataOnly="0" labelOnly="1" outline="0" fieldPosition="0">
        <references count="3">
          <reference field="15" count="1" selected="0">
            <x v="1"/>
          </reference>
          <reference field="50" count="1" selected="0">
            <x v="19"/>
          </reference>
          <reference field="52" count="1">
            <x v="30"/>
          </reference>
        </references>
      </pivotArea>
    </format>
    <format dxfId="2678">
      <pivotArea dataOnly="0" labelOnly="1" outline="0" fieldPosition="0">
        <references count="3">
          <reference field="15" count="1" selected="0">
            <x v="1"/>
          </reference>
          <reference field="50" count="1" selected="0">
            <x v="35"/>
          </reference>
          <reference field="52" count="2">
            <x v="2"/>
            <x v="3"/>
          </reference>
        </references>
      </pivotArea>
    </format>
    <format dxfId="2677">
      <pivotArea dataOnly="0" labelOnly="1" outline="0" fieldPosition="0">
        <references count="3">
          <reference field="15" count="1" selected="0">
            <x v="1"/>
          </reference>
          <reference field="50" count="1" selected="0">
            <x v="36"/>
          </reference>
          <reference field="52" count="2">
            <x v="3"/>
            <x v="31"/>
          </reference>
        </references>
      </pivotArea>
    </format>
    <format dxfId="2676">
      <pivotArea dataOnly="0" labelOnly="1" outline="0" fieldPosition="0">
        <references count="3">
          <reference field="15" count="1" selected="0">
            <x v="2"/>
          </reference>
          <reference field="50" count="1" selected="0">
            <x v="36"/>
          </reference>
          <reference field="52" count="1">
            <x v="31"/>
          </reference>
        </references>
      </pivotArea>
    </format>
    <format dxfId="2675">
      <pivotArea dataOnly="0" labelOnly="1" outline="0" fieldPosition="0">
        <references count="3">
          <reference field="15" count="1" selected="0">
            <x v="3"/>
          </reference>
          <reference field="50" count="1" selected="0">
            <x v="36"/>
          </reference>
          <reference field="52" count="1">
            <x v="31"/>
          </reference>
        </references>
      </pivotArea>
    </format>
    <format dxfId="2674">
      <pivotArea dataOnly="0" labelOnly="1" grandCol="1" outline="0" fieldPosition="0"/>
    </format>
    <format dxfId="2673">
      <pivotArea field="13" grandCol="1" outline="0" collapsedLevelsAreSubtotals="1" axis="axisRow" fieldPosition="1">
        <references count="1">
          <reference field="13" count="1" selected="0" defaultSubtotal="1">
            <x v="0"/>
          </reference>
        </references>
      </pivotArea>
    </format>
    <format dxfId="2672">
      <pivotArea outline="0" collapsedLevelsAreSubtotals="1" fieldPosition="0">
        <references count="1">
          <reference field="13" count="1" selected="0" defaultSubtotal="1">
            <x v="0"/>
          </reference>
        </references>
      </pivotArea>
    </format>
    <format dxfId="2671">
      <pivotArea outline="0" collapsedLevelsAreSubtotals="1" fieldPosition="0">
        <references count="1">
          <reference field="13" count="1" selected="0" defaultSubtotal="1">
            <x v="1"/>
          </reference>
        </references>
      </pivotArea>
    </format>
    <format dxfId="2670">
      <pivotArea dataOnly="0" labelOnly="1" outline="0" fieldPosition="0">
        <references count="1">
          <reference field="13" count="1" defaultSubtotal="1">
            <x v="1"/>
          </reference>
        </references>
      </pivotArea>
    </format>
    <format dxfId="2669">
      <pivotArea field="23" type="button" dataOnly="0" labelOnly="1" outline="0" axis="axisRow" fieldPosition="4"/>
    </format>
    <format dxfId="2668">
      <pivotArea dataOnly="0" labelOnly="1" outline="0" fieldPosition="0">
        <references count="1">
          <reference field="34" count="5">
            <x v="3"/>
            <x v="4"/>
            <x v="70"/>
            <x v="72"/>
            <x v="109"/>
          </reference>
        </references>
      </pivotArea>
    </format>
    <format dxfId="2667">
      <pivotArea dataOnly="0" labelOnly="1" outline="0" fieldPosition="0">
        <references count="1">
          <reference field="34" count="5">
            <x v="3"/>
            <x v="4"/>
            <x v="70"/>
            <x v="72"/>
            <x v="109"/>
          </reference>
        </references>
      </pivotArea>
    </format>
    <format dxfId="2666">
      <pivotArea dataOnly="0" labelOnly="1" outline="0" fieldPosition="0">
        <references count="1">
          <reference field="34" count="5">
            <x v="3"/>
            <x v="4"/>
            <x v="70"/>
            <x v="72"/>
            <x v="109"/>
          </reference>
        </references>
      </pivotArea>
    </format>
    <format dxfId="2665">
      <pivotArea dataOnly="0" labelOnly="1" outline="0" fieldPosition="0">
        <references count="1">
          <reference field="34" count="5">
            <x v="3"/>
            <x v="4"/>
            <x v="70"/>
            <x v="72"/>
            <x v="80"/>
          </reference>
        </references>
      </pivotArea>
    </format>
    <format dxfId="2664">
      <pivotArea dataOnly="0" labelOnly="1" outline="0" fieldPosition="0">
        <references count="1">
          <reference field="34" count="5">
            <x v="3"/>
            <x v="4"/>
            <x v="70"/>
            <x v="72"/>
            <x v="80"/>
          </reference>
        </references>
      </pivotArea>
    </format>
    <format dxfId="2663">
      <pivotArea dataOnly="0" labelOnly="1" outline="0" fieldPosition="0">
        <references count="1">
          <reference field="34" count="5">
            <x v="3"/>
            <x v="4"/>
            <x v="70"/>
            <x v="72"/>
            <x v="80"/>
          </reference>
        </references>
      </pivotArea>
    </format>
    <format dxfId="2662">
      <pivotArea dataOnly="0" labelOnly="1" outline="0" fieldPosition="0">
        <references count="1">
          <reference field="34" count="6">
            <x v="4"/>
            <x v="70"/>
            <x v="72"/>
            <x v="77"/>
            <x v="78"/>
            <x v="80"/>
          </reference>
        </references>
      </pivotArea>
    </format>
    <format dxfId="2661">
      <pivotArea dataOnly="0" labelOnly="1" outline="0" fieldPosition="0">
        <references count="1">
          <reference field="34" count="6">
            <x v="70"/>
            <x v="72"/>
            <x v="77"/>
            <x v="78"/>
            <x v="79"/>
            <x v="80"/>
          </reference>
        </references>
      </pivotArea>
    </format>
    <format dxfId="2660">
      <pivotArea dataOnly="0" labelOnly="1" outline="0" fieldPosition="0">
        <references count="1">
          <reference field="34" count="8">
            <x v="72"/>
            <x v="77"/>
            <x v="78"/>
            <x v="79"/>
            <x v="80"/>
            <x v="82"/>
            <x v="86"/>
            <x v="109"/>
          </reference>
        </references>
      </pivotArea>
    </format>
    <format dxfId="2659">
      <pivotArea dataOnly="0" labelOnly="1" outline="0" fieldPosition="0">
        <references count="1">
          <reference field="34" count="11">
            <x v="77"/>
            <x v="78"/>
            <x v="79"/>
            <x v="80"/>
            <x v="82"/>
            <x v="83"/>
            <x v="86"/>
            <x v="87"/>
            <x v="94"/>
            <x v="95"/>
            <x v="109"/>
          </reference>
        </references>
      </pivotArea>
    </format>
    <format dxfId="2658">
      <pivotArea dataOnly="0" labelOnly="1" outline="0" fieldPosition="0">
        <references count="1">
          <reference field="34" count="10">
            <x v="77"/>
            <x v="78"/>
            <x v="79"/>
            <x v="80"/>
            <x v="82"/>
            <x v="83"/>
            <x v="86"/>
            <x v="94"/>
            <x v="95"/>
            <x v="109"/>
          </reference>
        </references>
      </pivotArea>
    </format>
    <format dxfId="2657">
      <pivotArea dataOnly="0" labelOnly="1" outline="0" fieldPosition="0">
        <references count="1">
          <reference field="34" count="10">
            <x v="77"/>
            <x v="78"/>
            <x v="79"/>
            <x v="80"/>
            <x v="82"/>
            <x v="83"/>
            <x v="86"/>
            <x v="94"/>
            <x v="95"/>
            <x v="109"/>
          </reference>
        </references>
      </pivotArea>
    </format>
    <format dxfId="2656">
      <pivotArea dataOnly="0" outline="0" fieldPosition="0">
        <references count="1">
          <reference field="34" count="1">
            <x v="88"/>
          </reference>
        </references>
      </pivotArea>
    </format>
    <format dxfId="2655">
      <pivotArea dataOnly="0" labelOnly="1" outline="0" fieldPosition="0">
        <references count="1">
          <reference field="34" count="11">
            <x v="77"/>
            <x v="78"/>
            <x v="79"/>
            <x v="80"/>
            <x v="82"/>
            <x v="83"/>
            <x v="84"/>
            <x v="86"/>
            <x v="88"/>
            <x v="94"/>
            <x v="95"/>
          </reference>
        </references>
      </pivotArea>
    </format>
    <format dxfId="2654">
      <pivotArea dataOnly="0" labelOnly="1" outline="0" fieldPosition="0">
        <references count="1">
          <reference field="34" count="4">
            <x v="77"/>
            <x v="78"/>
            <x v="79"/>
            <x v="80"/>
          </reference>
        </references>
      </pivotArea>
    </format>
    <format dxfId="2653">
      <pivotArea dataOnly="0" labelOnly="1" outline="0" fieldPosition="0">
        <references count="1">
          <reference field="34" count="1">
            <x v="109"/>
          </reference>
        </references>
      </pivotArea>
    </format>
    <format dxfId="2652">
      <pivotArea dataOnly="0" labelOnly="1" outline="0" fieldPosition="0">
        <references count="1">
          <reference field="34" count="4">
            <x v="77"/>
            <x v="78"/>
            <x v="79"/>
            <x v="80"/>
          </reference>
        </references>
      </pivotArea>
    </format>
    <format dxfId="2651">
      <pivotArea dataOnly="0" labelOnly="1" outline="0" fieldPosition="0">
        <references count="1">
          <reference field="34" count="0"/>
        </references>
      </pivotArea>
    </format>
    <format dxfId="2650">
      <pivotArea dataOnly="0" labelOnly="1" grandCol="1" outline="0" fieldPosition="0"/>
    </format>
    <format dxfId="2649">
      <pivotArea dataOnly="0" labelOnly="1" outline="0" fieldPosition="0">
        <references count="1">
          <reference field="34" count="0"/>
        </references>
      </pivotArea>
    </format>
    <format dxfId="2648">
      <pivotArea dataOnly="0" labelOnly="1" outline="0" fieldPosition="0">
        <references count="1">
          <reference field="34" count="0"/>
        </references>
      </pivotArea>
    </format>
    <format dxfId="2647">
      <pivotArea dataOnly="0" labelOnly="1" outline="0" fieldPosition="0">
        <references count="1">
          <reference field="34" count="0"/>
        </references>
      </pivotArea>
    </format>
    <format dxfId="2646">
      <pivotArea dataOnly="0" labelOnly="1" outline="0" fieldPosition="0">
        <references count="1">
          <reference field="34" count="0"/>
        </references>
      </pivotArea>
    </format>
    <format dxfId="2645">
      <pivotArea dataOnly="0" labelOnly="1" outline="0" fieldPosition="0">
        <references count="1">
          <reference field="34" count="9">
            <x v="78"/>
            <x v="79"/>
            <x v="80"/>
            <x v="82"/>
            <x v="83"/>
            <x v="86"/>
            <x v="88"/>
            <x v="94"/>
            <x v="95"/>
          </reference>
        </references>
      </pivotArea>
    </format>
    <format dxfId="2644">
      <pivotArea dataOnly="0" outline="0" fieldPosition="0">
        <references count="1">
          <reference field="14" count="0" defaultSubtotal="1"/>
        </references>
      </pivotArea>
    </format>
    <format dxfId="2643">
      <pivotArea dataOnly="0" outline="0" fieldPosition="0">
        <references count="1">
          <reference field="13" count="0" defaultSubtotal="1"/>
        </references>
      </pivotArea>
    </format>
    <format dxfId="2642">
      <pivotArea outline="0" collapsedLevelsAreSubtotals="1" fieldPosition="0">
        <references count="1">
          <reference field="14" count="1" selected="0" defaultSubtotal="1">
            <x v="2"/>
          </reference>
        </references>
      </pivotArea>
    </format>
    <format dxfId="2641">
      <pivotArea dataOnly="0" labelOnly="1" outline="0" fieldPosition="0">
        <references count="1">
          <reference field="14" count="1" defaultSubtotal="1">
            <x v="2"/>
          </reference>
        </references>
      </pivotArea>
    </format>
    <format dxfId="2640">
      <pivotArea outline="0" collapsedLevelsAreSubtotals="1" fieldPosition="0">
        <references count="2">
          <reference field="13" count="1" selected="0" defaultSubtotal="1">
            <x v="0"/>
          </reference>
          <reference field="14" count="1" selected="0">
            <x v="2"/>
          </reference>
        </references>
      </pivotArea>
    </format>
    <format dxfId="2639">
      <pivotArea dataOnly="0" labelOnly="1" outline="0" fieldPosition="0">
        <references count="2">
          <reference field="13" count="1" defaultSubtotal="1">
            <x v="0"/>
          </reference>
          <reference field="14" count="1" selected="0">
            <x v="2"/>
          </reference>
        </references>
      </pivotArea>
    </format>
    <format dxfId="2638">
      <pivotArea dataOnly="0" labelOnly="1" outline="0" fieldPosition="0">
        <references count="1">
          <reference field="34" count="8">
            <x v="79"/>
            <x v="80"/>
            <x v="82"/>
            <x v="83"/>
            <x v="86"/>
            <x v="88"/>
            <x v="95"/>
            <x v="109"/>
          </reference>
        </references>
      </pivotArea>
    </format>
    <format dxfId="2637">
      <pivotArea dataOnly="0" labelOnly="1" outline="0" fieldPosition="0">
        <references count="1">
          <reference field="34" count="8">
            <x v="79"/>
            <x v="80"/>
            <x v="82"/>
            <x v="83"/>
            <x v="86"/>
            <x v="88"/>
            <x v="95"/>
            <x v="109"/>
          </reference>
        </references>
      </pivotArea>
    </format>
    <format dxfId="2636">
      <pivotArea dataOnly="0" labelOnly="1" outline="0" fieldPosition="0">
        <references count="1">
          <reference field="34" count="8">
            <x v="79"/>
            <x v="80"/>
            <x v="82"/>
            <x v="83"/>
            <x v="86"/>
            <x v="88"/>
            <x v="95"/>
            <x v="109"/>
          </reference>
        </references>
      </pivotArea>
    </format>
    <format dxfId="2635">
      <pivotArea dataOnly="0" labelOnly="1" outline="0" fieldPosition="0">
        <references count="1">
          <reference field="34" count="5">
            <x v="82"/>
            <x v="86"/>
            <x v="88"/>
            <x v="91"/>
            <x v="109"/>
          </reference>
        </references>
      </pivotArea>
    </format>
    <format dxfId="2634">
      <pivotArea dataOnly="0" labelOnly="1" outline="0" fieldPosition="0">
        <references count="1">
          <reference field="34" count="5">
            <x v="82"/>
            <x v="86"/>
            <x v="88"/>
            <x v="91"/>
            <x v="109"/>
          </reference>
        </references>
      </pivotArea>
    </format>
    <format dxfId="2633">
      <pivotArea dataOnly="0" labelOnly="1" outline="0" fieldPosition="0">
        <references count="1">
          <reference field="34" count="8">
            <x v="89"/>
            <x v="90"/>
            <x v="91"/>
            <x v="92"/>
            <x v="93"/>
            <x v="94"/>
            <x v="95"/>
            <x v="109"/>
          </reference>
        </references>
      </pivotArea>
    </format>
    <format dxfId="2632">
      <pivotArea dataOnly="0" labelOnly="1" outline="0" fieldPosition="0">
        <references count="1">
          <reference field="34" count="8">
            <x v="89"/>
            <x v="90"/>
            <x v="91"/>
            <x v="92"/>
            <x v="93"/>
            <x v="94"/>
            <x v="95"/>
            <x v="109"/>
          </reference>
        </references>
      </pivotArea>
    </format>
    <format dxfId="2631">
      <pivotArea dataOnly="0" labelOnly="1" outline="0" fieldPosition="0">
        <references count="1">
          <reference field="34" count="8">
            <x v="92"/>
            <x v="93"/>
            <x v="94"/>
            <x v="95"/>
            <x v="96"/>
            <x v="98"/>
            <x v="99"/>
            <x v="109"/>
          </reference>
        </references>
      </pivotArea>
    </format>
    <format dxfId="2630">
      <pivotArea dataOnly="0" labelOnly="1" outline="0" fieldPosition="0">
        <references count="1">
          <reference field="34" count="8">
            <x v="92"/>
            <x v="93"/>
            <x v="94"/>
            <x v="95"/>
            <x v="96"/>
            <x v="98"/>
            <x v="99"/>
            <x v="109"/>
          </reference>
        </references>
      </pivotArea>
    </format>
    <format dxfId="2629">
      <pivotArea dataOnly="0" labelOnly="1" outline="0" fieldPosition="0">
        <references count="1">
          <reference field="34" count="6">
            <x v="92"/>
            <x v="95"/>
            <x v="96"/>
            <x v="98"/>
            <x v="99"/>
            <x v="109"/>
          </reference>
        </references>
      </pivotArea>
    </format>
    <format dxfId="2628">
      <pivotArea dataOnly="0" labelOnly="1" outline="0" fieldPosition="0">
        <references count="1">
          <reference field="34" count="6">
            <x v="92"/>
            <x v="95"/>
            <x v="96"/>
            <x v="98"/>
            <x v="99"/>
            <x v="109"/>
          </reference>
        </references>
      </pivotArea>
    </format>
    <format dxfId="2627">
      <pivotArea dataOnly="0" labelOnly="1" outline="0" fieldPosition="0">
        <references count="1">
          <reference field="34" count="13">
            <x v="92"/>
            <x v="97"/>
            <x v="98"/>
            <x v="99"/>
            <x v="100"/>
            <x v="101"/>
            <x v="102"/>
            <x v="104"/>
            <x v="105"/>
            <x v="106"/>
            <x v="107"/>
            <x v="108"/>
            <x v="109"/>
          </reference>
        </references>
      </pivotArea>
    </format>
    <format dxfId="2626">
      <pivotArea dataOnly="0" labelOnly="1" grandCol="1" outline="0" fieldPosition="0"/>
    </format>
    <format dxfId="2625">
      <pivotArea dataOnly="0" labelOnly="1" outline="0" fieldPosition="0">
        <references count="1">
          <reference field="34" count="13">
            <x v="92"/>
            <x v="97"/>
            <x v="98"/>
            <x v="99"/>
            <x v="100"/>
            <x v="101"/>
            <x v="102"/>
            <x v="104"/>
            <x v="105"/>
            <x v="106"/>
            <x v="107"/>
            <x v="108"/>
            <x v="109"/>
          </reference>
        </references>
      </pivotArea>
    </format>
    <format dxfId="2624">
      <pivotArea dataOnly="0" labelOnly="1" grandCol="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compact="0" compactData="0" gridDropZones="1" multipleFieldFilters="0">
  <location ref="A4:F14" firstHeaderRow="1" firstDataRow="2" firstDataCol="2" rowPageCount="2" colPageCount="1"/>
  <pivotFields count="55">
    <pivotField compact="0" outline="0" showAll="0"/>
    <pivotField compact="0" outline="0" showAll="0"/>
    <pivotField axis="axisRow" compact="0" outline="0" showAll="0">
      <items count="24">
        <item h="1" x="9"/>
        <item x="7"/>
        <item x="3"/>
        <item x="8"/>
        <item x="12"/>
        <item x="13"/>
        <item h="1" x="20"/>
        <item x="10"/>
        <item x="11"/>
        <item m="1" x="21"/>
        <item x="0"/>
        <item x="4"/>
        <item h="1" x="14"/>
        <item h="1" x="17"/>
        <item h="1" x="15"/>
        <item m="1" x="22"/>
        <item x="16"/>
        <item h="1" x="18"/>
        <item x="19"/>
        <item h="1" x="1"/>
        <item h="1" x="2"/>
        <item h="1" x="5"/>
        <item h="1" x="6"/>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axis="axisPage" compact="0" outline="0" multipleItemSelectionAllowed="1" showAll="0">
      <items count="4">
        <item x="1"/>
        <item h="1" x="0"/>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29">
        <item x="22"/>
        <item x="12"/>
        <item x="16"/>
        <item x="10"/>
        <item x="26"/>
        <item x="14"/>
        <item x="27"/>
        <item x="15"/>
        <item x="19"/>
        <item x="20"/>
        <item x="23"/>
        <item x="18"/>
        <item x="25"/>
        <item x="9"/>
        <item x="17"/>
        <item x="7"/>
        <item x="6"/>
        <item x="4"/>
        <item x="13"/>
        <item x="24"/>
        <item x="1"/>
        <item x="8"/>
        <item x="11"/>
        <item x="0"/>
        <item x="21"/>
        <item x="5"/>
        <item x="2"/>
        <item x="3"/>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axis="axisRow" compact="0" outline="0" multipleItemSelectionAllowed="1" showAll="0">
      <items count="28">
        <item h="1" x="17"/>
        <item x="9"/>
        <item h="1" x="2"/>
        <item x="18"/>
        <item x="15"/>
        <item x="1"/>
        <item x="11"/>
        <item x="14"/>
        <item x="16"/>
        <item x="7"/>
        <item x="13"/>
        <item x="0"/>
        <item m="1" x="24"/>
        <item x="6"/>
        <item h="1" x="8"/>
        <item h="1" m="1" x="26"/>
        <item h="1" m="1" x="20"/>
        <item h="1" m="1" x="22"/>
        <item h="1" m="1" x="23"/>
        <item h="1" m="1" x="19"/>
        <item h="1" m="1" x="21"/>
        <item h="1" m="1" x="25"/>
        <item h="1" x="3"/>
        <item h="1" x="4"/>
        <item h="1" x="5"/>
        <item h="1" x="10"/>
        <item h="1" x="12"/>
        <item t="default"/>
      </items>
    </pivotField>
    <pivotField axis="axisPage" compact="0" outline="0" multipleItemSelectionAllowed="1" showAll="0">
      <items count="20">
        <item x="12"/>
        <item x="8"/>
        <item x="2"/>
        <item x="13"/>
        <item x="11"/>
        <item x="1"/>
        <item x="10"/>
        <item x="6"/>
        <item x="0"/>
        <item x="4"/>
        <item x="5"/>
        <item x="7"/>
        <item m="1" x="14"/>
        <item m="1" x="18"/>
        <item m="1" x="15"/>
        <item m="1" x="17"/>
        <item m="1" x="16"/>
        <item x="3"/>
        <item x="9"/>
        <item t="default"/>
      </items>
    </pivotField>
    <pivotField compact="0" outline="0" showAll="0"/>
    <pivotField compact="0" outline="0" showAll="0"/>
  </pivotFields>
  <rowFields count="2">
    <field x="2"/>
    <field x="51"/>
  </rowFields>
  <rowItems count="9">
    <i>
      <x v="2"/>
      <x v="1"/>
    </i>
    <i r="1">
      <x v="4"/>
    </i>
    <i r="1">
      <x v="7"/>
    </i>
    <i r="1">
      <x v="10"/>
    </i>
    <i t="default">
      <x v="2"/>
    </i>
    <i>
      <x v="10"/>
      <x v="1"/>
    </i>
    <i r="1">
      <x v="7"/>
    </i>
    <i t="default">
      <x v="10"/>
    </i>
    <i t="grand">
      <x/>
    </i>
  </rowItems>
  <colFields count="1">
    <field x="33"/>
  </colFields>
  <colItems count="4">
    <i>
      <x v="20"/>
    </i>
    <i>
      <x v="24"/>
    </i>
    <i>
      <x v="26"/>
    </i>
    <i t="grand">
      <x/>
    </i>
  </colItems>
  <pageFields count="2">
    <pageField fld="14" hier="-1"/>
    <pageField fld="52" hier="-1"/>
  </pageFields>
  <dataFields count="1">
    <dataField name="Count of SITE ID XL" fld="12" subtotal="count" baseField="0" baseItem="0"/>
  </dataFields>
  <formats count="8">
    <format dxfId="2623">
      <pivotArea outline="0" collapsedLevelsAreSubtotals="1" fieldPosition="0"/>
    </format>
    <format dxfId="2622">
      <pivotArea outline="0" collapsedLevelsAreSubtotals="1" fieldPosition="0"/>
    </format>
    <format dxfId="2621">
      <pivotArea outline="0" collapsedLevelsAreSubtotals="1" fieldPosition="0"/>
    </format>
    <format dxfId="2620">
      <pivotArea dataOnly="0" labelOnly="1" fieldPosition="0">
        <references count="1">
          <reference field="33" count="3">
            <x v="15"/>
            <x v="16"/>
            <x v="17"/>
          </reference>
        </references>
      </pivotArea>
    </format>
    <format dxfId="2619">
      <pivotArea dataOnly="0" labelOnly="1" grandCol="1" outline="0" fieldPosition="0"/>
    </format>
    <format dxfId="2618">
      <pivotArea outline="0" collapsedLevelsAreSubtotals="1" fieldPosition="0"/>
    </format>
    <format dxfId="2617">
      <pivotArea dataOnly="0" labelOnly="1" fieldPosition="0">
        <references count="1">
          <reference field="33" count="3">
            <x v="15"/>
            <x v="16"/>
            <x v="17"/>
          </reference>
        </references>
      </pivotArea>
    </format>
    <format dxfId="261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 firstHeaderRow="1" firstDataRow="1" firstDataCol="1" rowPageCount="1" colPageCount="1"/>
  <pivotFields count="71">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axis="axisRow" showAll="0">
      <items count="19">
        <item x="16"/>
        <item x="17"/>
        <item x="4"/>
        <item x="8"/>
        <item x="0"/>
        <item x="10"/>
        <item x="14"/>
        <item x="5"/>
        <item x="6"/>
        <item x="12"/>
        <item x="7"/>
        <item x="13"/>
        <item x="2"/>
        <item x="1"/>
        <item x="9"/>
        <item x="3"/>
        <item x="11"/>
        <item x="15"/>
        <item t="default"/>
      </items>
    </pivotField>
    <pivotField showAll="0"/>
    <pivotField showAll="0"/>
    <pivotField showAll="0"/>
    <pivotField axis="axisPage" showAll="0">
      <items count="169">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33"/>
        <item x="86"/>
        <item x="85"/>
        <item x="84"/>
        <item x="83"/>
        <item x="82"/>
        <item x="81"/>
        <item x="80"/>
        <item x="79"/>
        <item x="78"/>
        <item x="77"/>
        <item x="76"/>
        <item x="75"/>
        <item x="74"/>
        <item x="73"/>
        <item x="38"/>
        <item x="71"/>
        <item x="70"/>
        <item x="69"/>
        <item x="68"/>
        <item x="36"/>
        <item x="67"/>
        <item x="66"/>
        <item x="0"/>
        <item x="65"/>
        <item x="64"/>
        <item x="63"/>
        <item x="62"/>
        <item x="61"/>
        <item x="35"/>
        <item x="60"/>
        <item x="59"/>
        <item x="58"/>
        <item x="57"/>
        <item x="56"/>
        <item x="34"/>
        <item x="2"/>
        <item x="54"/>
        <item x="53"/>
        <item x="52"/>
        <item x="16"/>
        <item x="25"/>
        <item x="51"/>
        <item x="50"/>
        <item x="49"/>
        <item x="48"/>
        <item x="47"/>
        <item x="46"/>
        <item x="6"/>
        <item x="45"/>
        <item x="44"/>
        <item x="43"/>
        <item x="42"/>
        <item x="41"/>
        <item x="40"/>
        <item x="7"/>
        <item x="1"/>
        <item x="8"/>
        <item x="30"/>
        <item x="20"/>
        <item x="23"/>
        <item x="21"/>
        <item x="9"/>
        <item x="22"/>
        <item x="24"/>
        <item x="29"/>
        <item x="28"/>
        <item x="27"/>
        <item x="32"/>
        <item x="15"/>
        <item x="19"/>
        <item x="17"/>
        <item x="5"/>
        <item x="10"/>
        <item x="31"/>
        <item x="11"/>
        <item x="13"/>
        <item x="14"/>
        <item x="37"/>
        <item x="39"/>
        <item x="12"/>
        <item x="55"/>
        <item x="26"/>
        <item x="3"/>
        <item x="18"/>
        <item x="7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s>
  <rowFields count="1">
    <field x="21"/>
  </rowFields>
  <rowItems count="10">
    <i>
      <x v="2"/>
    </i>
    <i>
      <x v="3"/>
    </i>
    <i>
      <x v="4"/>
    </i>
    <i>
      <x v="7"/>
    </i>
    <i>
      <x v="8"/>
    </i>
    <i>
      <x v="10"/>
    </i>
    <i>
      <x v="13"/>
    </i>
    <i>
      <x v="14"/>
    </i>
    <i>
      <x v="15"/>
    </i>
    <i t="grand">
      <x/>
    </i>
  </rowItems>
  <colItems count="1">
    <i/>
  </colItems>
  <pageFields count="1">
    <pageField fld="25" item="150" hier="-1"/>
  </pageFields>
  <dataFields count="1">
    <dataField name="Count of SITE ID XL" fld="2" subtotal="count" baseField="0" baseItem="0"/>
  </dataFields>
  <formats count="17">
    <format dxfId="2615">
      <pivotArea type="all" dataOnly="0" outline="0" fieldPosition="0"/>
    </format>
    <format dxfId="2614">
      <pivotArea dataOnly="0" labelOnly="1" fieldPosition="0">
        <references count="1">
          <reference field="21" count="9">
            <x v="2"/>
            <x v="3"/>
            <x v="4"/>
            <x v="7"/>
            <x v="8"/>
            <x v="10"/>
            <x v="13"/>
            <x v="14"/>
            <x v="15"/>
          </reference>
        </references>
      </pivotArea>
    </format>
    <format dxfId="2613">
      <pivotArea dataOnly="0" labelOnly="1" grandRow="1" outline="0" fieldPosition="0"/>
    </format>
    <format dxfId="2612">
      <pivotArea outline="0" collapsedLevelsAreSubtotals="1" fieldPosition="0"/>
    </format>
    <format dxfId="2611">
      <pivotArea outline="0" collapsedLevelsAreSubtotals="1" fieldPosition="0"/>
    </format>
    <format dxfId="2610">
      <pivotArea field="21" type="button" dataOnly="0" labelOnly="1" outline="0" axis="axisRow" fieldPosition="0"/>
    </format>
    <format dxfId="2609">
      <pivotArea dataOnly="0" labelOnly="1" outline="0" axis="axisValues" fieldPosition="0"/>
    </format>
    <format dxfId="2608">
      <pivotArea field="21" type="button" dataOnly="0" labelOnly="1" outline="0" axis="axisRow" fieldPosition="0"/>
    </format>
    <format dxfId="2607">
      <pivotArea dataOnly="0" labelOnly="1" outline="0" axis="axisValues" fieldPosition="0"/>
    </format>
    <format dxfId="2606">
      <pivotArea field="21" type="button" dataOnly="0" labelOnly="1" outline="0" axis="axisRow" fieldPosition="0"/>
    </format>
    <format dxfId="2605">
      <pivotArea dataOnly="0" labelOnly="1" outline="0" axis="axisValues" fieldPosition="0"/>
    </format>
    <format dxfId="2604">
      <pivotArea type="all" dataOnly="0" outline="0" fieldPosition="0"/>
    </format>
    <format dxfId="2603">
      <pivotArea outline="0" collapsedLevelsAreSubtotals="1" fieldPosition="0"/>
    </format>
    <format dxfId="2602">
      <pivotArea field="21" type="button" dataOnly="0" labelOnly="1" outline="0" axis="axisRow" fieldPosition="0"/>
    </format>
    <format dxfId="2601">
      <pivotArea dataOnly="0" labelOnly="1" outline="0" axis="axisValues" fieldPosition="0"/>
    </format>
    <format dxfId="2600">
      <pivotArea dataOnly="0" labelOnly="1" fieldPosition="0">
        <references count="1">
          <reference field="21" count="9">
            <x v="2"/>
            <x v="3"/>
            <x v="4"/>
            <x v="7"/>
            <x v="8"/>
            <x v="10"/>
            <x v="13"/>
            <x v="14"/>
            <x v="15"/>
          </reference>
        </references>
      </pivotArea>
    </format>
    <format dxfId="259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5"/>
  <sheetViews>
    <sheetView zoomScaleNormal="100" workbookViewId="0">
      <selection activeCell="C6" sqref="C6"/>
    </sheetView>
  </sheetViews>
  <sheetFormatPr defaultRowHeight="15"/>
  <cols>
    <col min="2" max="2" width="4.28515625" customWidth="1"/>
    <col min="3" max="3" width="40.140625" bestFit="1" customWidth="1"/>
    <col min="4" max="4" width="34.85546875" customWidth="1"/>
    <col min="5" max="5" width="2.42578125" style="1" customWidth="1"/>
    <col min="6" max="6" width="32" style="1" customWidth="1"/>
    <col min="7" max="7" width="25.28515625" customWidth="1"/>
    <col min="9" max="9" width="4.140625" customWidth="1"/>
    <col min="10" max="10" width="25.28515625" bestFit="1" customWidth="1"/>
  </cols>
  <sheetData>
    <row r="3" spans="2:10">
      <c r="B3" s="6"/>
      <c r="C3" s="7" t="s">
        <v>0</v>
      </c>
      <c r="D3" s="7" t="s">
        <v>0</v>
      </c>
      <c r="E3" s="2"/>
      <c r="F3" s="7" t="s">
        <v>41</v>
      </c>
      <c r="G3" s="7" t="s">
        <v>41</v>
      </c>
      <c r="J3" s="10" t="s">
        <v>41</v>
      </c>
    </row>
    <row r="4" spans="2:10">
      <c r="B4" s="8" t="s">
        <v>42</v>
      </c>
      <c r="C4" s="12" t="str">
        <f>B4&amp;"."&amp;D4</f>
        <v>01.SPK propossed return</v>
      </c>
      <c r="D4" s="4" t="s">
        <v>29</v>
      </c>
      <c r="E4" s="8" t="s">
        <v>42</v>
      </c>
      <c r="F4" s="12" t="str">
        <f>E4&amp;"."&amp;G4</f>
        <v>01.SPK PROPOSSED RETURN</v>
      </c>
      <c r="G4" s="4" t="s">
        <v>35</v>
      </c>
      <c r="I4" s="8" t="s">
        <v>42</v>
      </c>
      <c r="J4" s="4" t="s">
        <v>35</v>
      </c>
    </row>
    <row r="5" spans="2:10">
      <c r="B5" s="8" t="s">
        <v>43</v>
      </c>
      <c r="C5" s="12" t="str">
        <f t="shared" ref="C5:C45" si="0">B5&amp;"."&amp;D5</f>
        <v>02.SPK returned</v>
      </c>
      <c r="D5" s="4" t="s">
        <v>22</v>
      </c>
      <c r="E5" s="8" t="s">
        <v>43</v>
      </c>
      <c r="F5" s="12" t="str">
        <f t="shared" ref="F5:F45" si="1">E5&amp;"."&amp;G5</f>
        <v>02.SPK RETURNED</v>
      </c>
      <c r="G5" s="4" t="s">
        <v>34</v>
      </c>
      <c r="I5" s="8" t="s">
        <v>43</v>
      </c>
      <c r="J5" s="4" t="s">
        <v>34</v>
      </c>
    </row>
    <row r="6" spans="2:10">
      <c r="B6" s="8" t="s">
        <v>44</v>
      </c>
      <c r="C6" s="12" t="str">
        <f t="shared" si="0"/>
        <v>03.Survey ny start</v>
      </c>
      <c r="D6" s="4" t="s">
        <v>27</v>
      </c>
      <c r="E6" s="8" t="s">
        <v>44</v>
      </c>
      <c r="F6" s="12" t="str">
        <f t="shared" si="1"/>
        <v>03.SURVEY PROCESS</v>
      </c>
      <c r="G6" s="4" t="s">
        <v>57</v>
      </c>
      <c r="I6" s="8" t="s">
        <v>44</v>
      </c>
      <c r="J6" s="4" t="s">
        <v>57</v>
      </c>
    </row>
    <row r="7" spans="2:10">
      <c r="B7" s="8" t="s">
        <v>45</v>
      </c>
      <c r="C7" s="12" t="str">
        <f t="shared" si="0"/>
        <v>04.Survey OG</v>
      </c>
      <c r="D7" s="4" t="s">
        <v>26</v>
      </c>
      <c r="E7" s="8" t="s">
        <v>44</v>
      </c>
      <c r="F7" s="12" t="str">
        <f t="shared" si="1"/>
        <v>03.SURVEY PROCESS</v>
      </c>
      <c r="G7" s="4" t="s">
        <v>57</v>
      </c>
      <c r="I7" s="8" t="s">
        <v>45</v>
      </c>
      <c r="J7" s="4" t="s">
        <v>54</v>
      </c>
    </row>
    <row r="8" spans="2:10">
      <c r="B8" s="8" t="s">
        <v>46</v>
      </c>
      <c r="C8" s="12" t="str">
        <f t="shared" si="0"/>
        <v>05.Hunting OG</v>
      </c>
      <c r="D8" s="4" t="s">
        <v>32</v>
      </c>
      <c r="E8" s="8" t="s">
        <v>45</v>
      </c>
      <c r="F8" s="12" t="str">
        <f t="shared" si="1"/>
        <v>04.HUNTING</v>
      </c>
      <c r="G8" s="4" t="s">
        <v>54</v>
      </c>
      <c r="I8" s="8" t="s">
        <v>46</v>
      </c>
      <c r="J8" s="4" t="s">
        <v>55</v>
      </c>
    </row>
    <row r="9" spans="2:10">
      <c r="B9" s="8" t="s">
        <v>47</v>
      </c>
      <c r="C9" s="12" t="str">
        <f t="shared" si="0"/>
        <v>06.Rehunting OG</v>
      </c>
      <c r="D9" s="4" t="s">
        <v>33</v>
      </c>
      <c r="E9" s="8" t="s">
        <v>46</v>
      </c>
      <c r="F9" s="12" t="str">
        <f t="shared" si="1"/>
        <v>05.REHUNTING</v>
      </c>
      <c r="G9" s="4" t="s">
        <v>55</v>
      </c>
      <c r="I9" s="8" t="s">
        <v>47</v>
      </c>
      <c r="J9" s="4" t="s">
        <v>21</v>
      </c>
    </row>
    <row r="10" spans="2:10">
      <c r="B10" s="8" t="s">
        <v>48</v>
      </c>
      <c r="C10" s="12" t="str">
        <f t="shared" si="0"/>
        <v>07.ESR preparation</v>
      </c>
      <c r="D10" s="4" t="s">
        <v>28</v>
      </c>
      <c r="E10" s="8" t="s">
        <v>47</v>
      </c>
      <c r="F10" s="12" t="str">
        <f t="shared" si="1"/>
        <v>06.ERM PROCESS</v>
      </c>
      <c r="G10" s="4" t="s">
        <v>21</v>
      </c>
      <c r="I10" s="8" t="s">
        <v>48</v>
      </c>
      <c r="J10" s="4" t="s">
        <v>60</v>
      </c>
    </row>
    <row r="11" spans="2:10">
      <c r="B11" s="79" t="s">
        <v>49</v>
      </c>
      <c r="C11" s="12" t="str">
        <f t="shared" si="0"/>
        <v>08.Under RNP review</v>
      </c>
      <c r="D11" s="9" t="s">
        <v>23</v>
      </c>
      <c r="E11" s="8" t="s">
        <v>47</v>
      </c>
      <c r="F11" s="12" t="str">
        <f t="shared" si="1"/>
        <v>06.ERM PROCESS</v>
      </c>
      <c r="G11" s="4" t="s">
        <v>21</v>
      </c>
      <c r="I11" s="8" t="s">
        <v>49</v>
      </c>
      <c r="J11" s="5" t="s">
        <v>61</v>
      </c>
    </row>
    <row r="12" spans="2:10">
      <c r="B12" s="79" t="s">
        <v>49</v>
      </c>
      <c r="C12" s="12" t="str">
        <f>B12&amp;"."&amp;D12</f>
        <v>08.RNP review nok</v>
      </c>
      <c r="D12" s="9" t="s">
        <v>370</v>
      </c>
      <c r="E12" s="8" t="s">
        <v>47</v>
      </c>
      <c r="F12" s="12" t="str">
        <f>E12&amp;"."&amp;G12</f>
        <v>06.ERM PROCESS</v>
      </c>
      <c r="G12" s="4" t="s">
        <v>21</v>
      </c>
      <c r="I12" s="8" t="s">
        <v>49</v>
      </c>
      <c r="J12" s="5" t="s">
        <v>61</v>
      </c>
    </row>
    <row r="13" spans="2:10">
      <c r="B13" s="79" t="s">
        <v>50</v>
      </c>
      <c r="C13" s="12" t="str">
        <f t="shared" si="0"/>
        <v>09.Under TNP review</v>
      </c>
      <c r="D13" s="9" t="s">
        <v>24</v>
      </c>
      <c r="E13" s="8" t="s">
        <v>47</v>
      </c>
      <c r="F13" s="12" t="str">
        <f t="shared" si="1"/>
        <v>06.ERM PROCESS</v>
      </c>
      <c r="G13" s="4" t="s">
        <v>21</v>
      </c>
      <c r="I13" s="8" t="s">
        <v>50</v>
      </c>
      <c r="J13" s="5" t="s">
        <v>93</v>
      </c>
    </row>
    <row r="14" spans="2:10">
      <c r="B14" s="79" t="s">
        <v>50</v>
      </c>
      <c r="C14" s="12" t="str">
        <f>B14&amp;"."&amp;D14</f>
        <v>09.TNP review nok</v>
      </c>
      <c r="D14" s="9" t="s">
        <v>371</v>
      </c>
      <c r="E14" s="8" t="s">
        <v>47</v>
      </c>
      <c r="F14" s="12" t="str">
        <f>E14&amp;"."&amp;G14</f>
        <v>06.ERM PROCESS</v>
      </c>
      <c r="G14" s="4" t="s">
        <v>21</v>
      </c>
      <c r="I14" s="8" t="s">
        <v>50</v>
      </c>
      <c r="J14" s="5" t="s">
        <v>93</v>
      </c>
    </row>
    <row r="15" spans="2:10">
      <c r="B15" s="79" t="s">
        <v>64</v>
      </c>
      <c r="C15" s="12" t="str">
        <f t="shared" si="0"/>
        <v>10.Under PWR review</v>
      </c>
      <c r="D15" s="9" t="s">
        <v>25</v>
      </c>
      <c r="E15" s="8" t="s">
        <v>47</v>
      </c>
      <c r="F15" s="12" t="str">
        <f t="shared" si="1"/>
        <v>06.ERM PROCESS</v>
      </c>
      <c r="G15" s="4" t="s">
        <v>21</v>
      </c>
      <c r="I15" s="8" t="s">
        <v>64</v>
      </c>
      <c r="J15" s="5" t="s">
        <v>1</v>
      </c>
    </row>
    <row r="16" spans="2:10">
      <c r="B16" s="79" t="s">
        <v>64</v>
      </c>
      <c r="C16" s="12" t="str">
        <f>B16&amp;"."&amp;D16</f>
        <v>10.Under CIVIL review</v>
      </c>
      <c r="D16" s="9" t="s">
        <v>372</v>
      </c>
      <c r="E16" s="8" t="s">
        <v>47</v>
      </c>
      <c r="F16" s="12" t="str">
        <f>E16&amp;"."&amp;G16</f>
        <v>06.ERM PROCESS</v>
      </c>
      <c r="G16" s="4" t="s">
        <v>21</v>
      </c>
      <c r="I16" s="8" t="s">
        <v>64</v>
      </c>
      <c r="J16" s="5" t="s">
        <v>1</v>
      </c>
    </row>
    <row r="17" spans="2:10" ht="15" customHeight="1">
      <c r="B17" s="8" t="s">
        <v>65</v>
      </c>
      <c r="C17" s="12" t="str">
        <f t="shared" si="0"/>
        <v>11.BAN / BAK Process</v>
      </c>
      <c r="D17" s="4" t="s">
        <v>31</v>
      </c>
      <c r="E17" s="8" t="s">
        <v>48</v>
      </c>
      <c r="F17" s="12" t="str">
        <f t="shared" si="1"/>
        <v>07.SITAC PROCESS</v>
      </c>
      <c r="G17" s="4" t="s">
        <v>60</v>
      </c>
      <c r="I17" s="8" t="s">
        <v>65</v>
      </c>
      <c r="J17" s="5" t="s">
        <v>2</v>
      </c>
    </row>
    <row r="18" spans="2:10">
      <c r="B18" s="8" t="s">
        <v>66</v>
      </c>
      <c r="C18" s="12" t="str">
        <f t="shared" si="0"/>
        <v>12.CP Process</v>
      </c>
      <c r="D18" s="4" t="s">
        <v>56</v>
      </c>
      <c r="E18" s="8" t="s">
        <v>48</v>
      </c>
      <c r="F18" s="12" t="str">
        <f t="shared" si="1"/>
        <v>07.SITAC PROCESS</v>
      </c>
      <c r="G18" s="4" t="s">
        <v>60</v>
      </c>
      <c r="I18" s="8" t="s">
        <v>66</v>
      </c>
      <c r="J18" s="5" t="s">
        <v>18</v>
      </c>
    </row>
    <row r="19" spans="2:10">
      <c r="B19" s="8" t="s">
        <v>67</v>
      </c>
      <c r="C19" s="12" t="str">
        <f t="shared" si="0"/>
        <v>13.Rekom L/C process</v>
      </c>
      <c r="D19" s="4" t="s">
        <v>30</v>
      </c>
      <c r="E19" s="8" t="s">
        <v>48</v>
      </c>
      <c r="F19" s="12" t="str">
        <f t="shared" si="1"/>
        <v>07.SITAC PROCESS</v>
      </c>
      <c r="G19" s="4" t="s">
        <v>60</v>
      </c>
      <c r="I19" s="8" t="s">
        <v>67</v>
      </c>
      <c r="J19" s="5" t="s">
        <v>37</v>
      </c>
    </row>
    <row r="20" spans="2:10">
      <c r="B20" s="8" t="s">
        <v>68</v>
      </c>
      <c r="C20" s="12" t="str">
        <f t="shared" si="0"/>
        <v>14.Waiting Government disposition</v>
      </c>
      <c r="D20" s="4" t="s">
        <v>62</v>
      </c>
      <c r="E20" s="8" t="s">
        <v>49</v>
      </c>
      <c r="F20" s="12" t="str">
        <f t="shared" si="1"/>
        <v>08.GOVERNMENT PERMIT PROCESS</v>
      </c>
      <c r="G20" s="5" t="s">
        <v>61</v>
      </c>
      <c r="I20" s="8" t="s">
        <v>68</v>
      </c>
      <c r="J20" s="5" t="s">
        <v>36</v>
      </c>
    </row>
    <row r="21" spans="2:10">
      <c r="B21" s="8" t="s">
        <v>69</v>
      </c>
      <c r="C21" s="12" t="str">
        <f t="shared" si="0"/>
        <v>15.IMB Apply</v>
      </c>
      <c r="D21" s="4" t="s">
        <v>58</v>
      </c>
      <c r="E21" s="8" t="s">
        <v>49</v>
      </c>
      <c r="F21" s="12" t="str">
        <f t="shared" si="1"/>
        <v>08.GOVERNMENT PERMIT PROCESS</v>
      </c>
      <c r="G21" s="5" t="s">
        <v>61</v>
      </c>
      <c r="I21" s="8" t="s">
        <v>69</v>
      </c>
      <c r="J21" s="5" t="s">
        <v>39</v>
      </c>
    </row>
    <row r="22" spans="2:10">
      <c r="B22" s="8" t="s">
        <v>70</v>
      </c>
      <c r="C22" s="12" t="str">
        <f t="shared" si="0"/>
        <v>16.IMB waiting survey</v>
      </c>
      <c r="D22" s="4" t="s">
        <v>59</v>
      </c>
      <c r="E22" s="8" t="s">
        <v>49</v>
      </c>
      <c r="F22" s="12" t="str">
        <f t="shared" si="1"/>
        <v>08.GOVERNMENT PERMIT PROCESS</v>
      </c>
      <c r="G22" s="5" t="s">
        <v>61</v>
      </c>
      <c r="I22" s="8" t="s">
        <v>70</v>
      </c>
      <c r="J22" s="5" t="s">
        <v>6</v>
      </c>
    </row>
    <row r="23" spans="2:10">
      <c r="B23" s="8" t="s">
        <v>71</v>
      </c>
      <c r="C23" s="12" t="str">
        <f t="shared" si="0"/>
        <v>17.Waiting IPBP released</v>
      </c>
      <c r="D23" s="4" t="s">
        <v>102</v>
      </c>
      <c r="E23" s="8" t="s">
        <v>49</v>
      </c>
      <c r="F23" s="12" t="str">
        <f t="shared" si="1"/>
        <v>08.GOVERNMENT PERMIT PROCESS</v>
      </c>
      <c r="G23" s="5" t="s">
        <v>61</v>
      </c>
      <c r="I23" s="8" t="s">
        <v>71</v>
      </c>
      <c r="J23" s="5" t="s">
        <v>9</v>
      </c>
    </row>
    <row r="24" spans="2:10">
      <c r="B24" s="8" t="s">
        <v>72</v>
      </c>
      <c r="C24" s="12" t="str">
        <f t="shared" si="0"/>
        <v>18.CME Hold</v>
      </c>
      <c r="D24" s="3" t="s">
        <v>96</v>
      </c>
      <c r="E24" s="8" t="s">
        <v>50</v>
      </c>
      <c r="F24" s="12" t="str">
        <f t="shared" si="1"/>
        <v>09.CME HOLD</v>
      </c>
      <c r="G24" s="5" t="s">
        <v>93</v>
      </c>
      <c r="I24" s="8" t="s">
        <v>72</v>
      </c>
      <c r="J24" s="5" t="s">
        <v>53</v>
      </c>
    </row>
    <row r="25" spans="2:10">
      <c r="B25" s="8" t="s">
        <v>73</v>
      </c>
      <c r="C25" s="12" t="str">
        <f t="shared" si="0"/>
        <v>19.Mobilisasi dan Demobilisasi</v>
      </c>
      <c r="D25" s="3" t="s">
        <v>5856</v>
      </c>
      <c r="E25" s="8" t="s">
        <v>64</v>
      </c>
      <c r="F25" s="12" t="str">
        <f t="shared" si="1"/>
        <v>10.CME PREPARATION</v>
      </c>
      <c r="G25" s="5" t="s">
        <v>1</v>
      </c>
      <c r="I25" s="8" t="s">
        <v>73</v>
      </c>
      <c r="J25" s="5" t="s">
        <v>10</v>
      </c>
    </row>
    <row r="26" spans="2:10">
      <c r="B26" s="8" t="s">
        <v>74</v>
      </c>
      <c r="C26" s="12" t="str">
        <f t="shared" si="0"/>
        <v>20.APD &amp; Design Process</v>
      </c>
      <c r="D26" s="3" t="s">
        <v>63</v>
      </c>
      <c r="E26" s="8" t="s">
        <v>64</v>
      </c>
      <c r="F26" s="12" t="str">
        <f t="shared" si="1"/>
        <v>10.CME PREPARATION</v>
      </c>
      <c r="G26" s="5" t="s">
        <v>1</v>
      </c>
      <c r="I26" s="8" t="s">
        <v>74</v>
      </c>
      <c r="J26" s="5" t="s">
        <v>14</v>
      </c>
    </row>
    <row r="27" spans="2:10">
      <c r="B27" s="8" t="s">
        <v>75</v>
      </c>
      <c r="C27" s="12" t="str">
        <f t="shared" si="0"/>
        <v>21.Bouwplank</v>
      </c>
      <c r="D27" s="3" t="s">
        <v>17</v>
      </c>
      <c r="E27" s="8" t="s">
        <v>64</v>
      </c>
      <c r="F27" s="12" t="str">
        <f t="shared" si="1"/>
        <v>10.CME PREPARATION</v>
      </c>
      <c r="G27" s="5" t="s">
        <v>1</v>
      </c>
      <c r="I27" s="8" t="s">
        <v>75</v>
      </c>
      <c r="J27" s="5" t="s">
        <v>16</v>
      </c>
    </row>
    <row r="28" spans="2:10">
      <c r="B28" s="8" t="s">
        <v>76</v>
      </c>
      <c r="C28" s="12" t="str">
        <f>B28&amp;"."&amp;D28</f>
        <v>22.Excavation</v>
      </c>
      <c r="D28" s="3" t="s">
        <v>19</v>
      </c>
      <c r="E28" s="8" t="s">
        <v>66</v>
      </c>
      <c r="F28" s="12" t="str">
        <f>E28&amp;"."&amp;G28</f>
        <v>12.EXCAVATION OG</v>
      </c>
      <c r="G28" s="5" t="s">
        <v>18</v>
      </c>
    </row>
    <row r="29" spans="2:10">
      <c r="B29" s="8" t="s">
        <v>77</v>
      </c>
      <c r="C29" s="12" t="str">
        <f>B29&amp;"."&amp;D29</f>
        <v xml:space="preserve">23.Bore pile Rebaring &amp; Pouring </v>
      </c>
      <c r="D29" s="3" t="s">
        <v>3</v>
      </c>
      <c r="E29" s="8" t="s">
        <v>65</v>
      </c>
      <c r="F29" s="12" t="str">
        <f>E29&amp;"."&amp;G29</f>
        <v>11.BORE PILE OG</v>
      </c>
      <c r="G29" s="5" t="s">
        <v>2</v>
      </c>
    </row>
    <row r="30" spans="2:10">
      <c r="B30" s="8" t="s">
        <v>78</v>
      </c>
      <c r="C30" s="12" t="str">
        <f t="shared" si="0"/>
        <v>24.Rebaring</v>
      </c>
      <c r="D30" s="3" t="s">
        <v>20</v>
      </c>
      <c r="E30" s="8" t="s">
        <v>67</v>
      </c>
      <c r="F30" s="12" t="str">
        <f t="shared" si="1"/>
        <v>13.REBARING OG</v>
      </c>
      <c r="G30" s="5" t="s">
        <v>37</v>
      </c>
    </row>
    <row r="31" spans="2:10">
      <c r="B31" s="8" t="s">
        <v>79</v>
      </c>
      <c r="C31" s="12" t="str">
        <f t="shared" si="0"/>
        <v>25.Pouring Concrete</v>
      </c>
      <c r="D31" s="3" t="s">
        <v>4</v>
      </c>
      <c r="E31" s="8" t="s">
        <v>68</v>
      </c>
      <c r="F31" s="12" t="str">
        <f t="shared" si="1"/>
        <v>14.POURING CONCRETE OG</v>
      </c>
      <c r="G31" s="5" t="s">
        <v>36</v>
      </c>
    </row>
    <row r="32" spans="2:10">
      <c r="B32" s="8" t="s">
        <v>80</v>
      </c>
      <c r="C32" s="12" t="str">
        <f t="shared" si="0"/>
        <v>26.Back Filling</v>
      </c>
      <c r="D32" s="3" t="s">
        <v>5</v>
      </c>
      <c r="E32" s="8" t="s">
        <v>68</v>
      </c>
      <c r="F32" s="12" t="str">
        <f t="shared" si="1"/>
        <v>14.POURING CONCRETE OG</v>
      </c>
      <c r="G32" s="5" t="s">
        <v>36</v>
      </c>
    </row>
    <row r="33" spans="2:7">
      <c r="B33" s="8" t="s">
        <v>81</v>
      </c>
      <c r="C33" s="12" t="str">
        <f t="shared" si="0"/>
        <v>27.Curring Time</v>
      </c>
      <c r="D33" s="11" t="s">
        <v>38</v>
      </c>
      <c r="E33" s="8" t="s">
        <v>69</v>
      </c>
      <c r="F33" s="12" t="str">
        <f t="shared" si="1"/>
        <v>15.CURRING TIME</v>
      </c>
      <c r="G33" s="5" t="s">
        <v>39</v>
      </c>
    </row>
    <row r="34" spans="2:7">
      <c r="B34" s="8" t="s">
        <v>82</v>
      </c>
      <c r="C34" s="12" t="str">
        <f t="shared" si="0"/>
        <v>28.Baseframe Installation (RT)</v>
      </c>
      <c r="D34" s="11" t="s">
        <v>95</v>
      </c>
      <c r="E34" s="8" t="s">
        <v>70</v>
      </c>
      <c r="F34" s="12" t="str">
        <f t="shared" si="1"/>
        <v>16.TOWER ERECTION OG</v>
      </c>
      <c r="G34" s="5" t="s">
        <v>6</v>
      </c>
    </row>
    <row r="35" spans="2:7">
      <c r="B35" s="8" t="s">
        <v>83</v>
      </c>
      <c r="C35" s="12" t="str">
        <f t="shared" si="0"/>
        <v>29.Erection</v>
      </c>
      <c r="D35" s="11" t="s">
        <v>7</v>
      </c>
      <c r="E35" s="8" t="s">
        <v>70</v>
      </c>
      <c r="F35" s="12" t="str">
        <f t="shared" si="1"/>
        <v>16.TOWER ERECTION OG</v>
      </c>
      <c r="G35" s="5" t="s">
        <v>6</v>
      </c>
    </row>
    <row r="36" spans="2:7">
      <c r="B36" s="8" t="s">
        <v>84</v>
      </c>
      <c r="C36" s="12" t="str">
        <f t="shared" si="0"/>
        <v>30.VCT &amp; HCT Instalation</v>
      </c>
      <c r="D36" s="11" t="s">
        <v>8</v>
      </c>
      <c r="E36" s="8" t="s">
        <v>70</v>
      </c>
      <c r="F36" s="12" t="str">
        <f t="shared" si="1"/>
        <v>16.TOWER ERECTION OG</v>
      </c>
      <c r="G36" s="5" t="s">
        <v>6</v>
      </c>
    </row>
    <row r="37" spans="2:7">
      <c r="B37" s="8" t="s">
        <v>85</v>
      </c>
      <c r="C37" s="12" t="str">
        <f t="shared" si="0"/>
        <v xml:space="preserve">31.RBS/BTS Foundation </v>
      </c>
      <c r="D37" s="11" t="s">
        <v>40</v>
      </c>
      <c r="E37" s="8" t="s">
        <v>71</v>
      </c>
      <c r="F37" s="12" t="str">
        <f t="shared" si="1"/>
        <v>17.RBS/BTS FOUNDATION OG</v>
      </c>
      <c r="G37" s="5" t="s">
        <v>9</v>
      </c>
    </row>
    <row r="38" spans="2:7">
      <c r="B38" s="8" t="s">
        <v>86</v>
      </c>
      <c r="C38" s="12" t="str">
        <f t="shared" si="0"/>
        <v>32.F &amp; Y process</v>
      </c>
      <c r="D38" s="11" t="s">
        <v>52</v>
      </c>
      <c r="E38" s="8" t="s">
        <v>72</v>
      </c>
      <c r="F38" s="12" t="str">
        <f t="shared" si="1"/>
        <v>18.F &amp; Y  OG</v>
      </c>
      <c r="G38" s="5" t="s">
        <v>53</v>
      </c>
    </row>
    <row r="39" spans="2:7">
      <c r="B39" s="8" t="s">
        <v>87</v>
      </c>
      <c r="C39" s="12" t="str">
        <f t="shared" si="0"/>
        <v>33.ME &amp; Grounding system process</v>
      </c>
      <c r="D39" s="11" t="s">
        <v>51</v>
      </c>
      <c r="E39" s="8" t="s">
        <v>73</v>
      </c>
      <c r="F39" s="12" t="str">
        <f t="shared" si="1"/>
        <v>19.MECHANICAL &amp; ELECTRICAL OG</v>
      </c>
      <c r="G39" s="5" t="s">
        <v>10</v>
      </c>
    </row>
    <row r="40" spans="2:7">
      <c r="B40" s="8" t="s">
        <v>88</v>
      </c>
      <c r="C40" s="12" t="str">
        <f t="shared" si="0"/>
        <v>34.Pemasangan &amp; Instalasi Panel KWH &amp; ACPDB</v>
      </c>
      <c r="D40" s="11" t="s">
        <v>11</v>
      </c>
      <c r="E40" s="8" t="s">
        <v>73</v>
      </c>
      <c r="F40" s="12" t="str">
        <f t="shared" si="1"/>
        <v>19.MECHANICAL &amp; ELECTRICAL OG</v>
      </c>
      <c r="G40" s="5" t="s">
        <v>10</v>
      </c>
    </row>
    <row r="41" spans="2:7">
      <c r="B41" s="8" t="s">
        <v>89</v>
      </c>
      <c r="C41" s="12" t="str">
        <f t="shared" si="0"/>
        <v>35.Pemasangan KWH Box dan pole</v>
      </c>
      <c r="D41" s="11" t="s">
        <v>12</v>
      </c>
      <c r="E41" s="8" t="s">
        <v>73</v>
      </c>
      <c r="F41" s="12" t="str">
        <f t="shared" si="1"/>
        <v>19.MECHANICAL &amp; ELECTRICAL OG</v>
      </c>
      <c r="G41" s="5" t="s">
        <v>10</v>
      </c>
    </row>
    <row r="42" spans="2:7">
      <c r="B42" s="8" t="s">
        <v>90</v>
      </c>
      <c r="C42" s="12" t="str">
        <f t="shared" si="0"/>
        <v>36.PLN application</v>
      </c>
      <c r="D42" s="11" t="s">
        <v>13</v>
      </c>
      <c r="E42" s="8" t="s">
        <v>74</v>
      </c>
      <c r="F42" s="12" t="str">
        <f t="shared" si="1"/>
        <v>20.SRFI</v>
      </c>
      <c r="G42" s="5" t="s">
        <v>14</v>
      </c>
    </row>
    <row r="43" spans="2:7">
      <c r="B43" s="8" t="s">
        <v>91</v>
      </c>
      <c r="C43" s="12" t="str">
        <f t="shared" si="0"/>
        <v>37.Power connection process</v>
      </c>
      <c r="D43" s="11" t="s">
        <v>15</v>
      </c>
      <c r="E43" s="8" t="s">
        <v>74</v>
      </c>
      <c r="F43" s="12" t="str">
        <f t="shared" si="1"/>
        <v>20.SRFI</v>
      </c>
      <c r="G43" s="5" t="s">
        <v>14</v>
      </c>
    </row>
    <row r="44" spans="2:7">
      <c r="B44" s="8" t="s">
        <v>92</v>
      </c>
      <c r="C44" s="12" t="str">
        <f t="shared" si="0"/>
        <v>38.RFI</v>
      </c>
      <c r="D44" s="11" t="s">
        <v>16</v>
      </c>
      <c r="E44" s="8" t="s">
        <v>75</v>
      </c>
      <c r="F44" s="12" t="str">
        <f t="shared" si="1"/>
        <v>21.RFI</v>
      </c>
      <c r="G44" s="5" t="s">
        <v>16</v>
      </c>
    </row>
    <row r="45" spans="2:7">
      <c r="B45" s="8" t="s">
        <v>94</v>
      </c>
      <c r="C45" s="12" t="str">
        <f t="shared" si="0"/>
        <v>39.CME By XL</v>
      </c>
      <c r="D45" s="3" t="s">
        <v>107</v>
      </c>
      <c r="E45" s="8" t="s">
        <v>75</v>
      </c>
      <c r="F45" s="12" t="str">
        <f t="shared" si="1"/>
        <v>21.CME By XL</v>
      </c>
      <c r="G45" s="3" t="s">
        <v>107</v>
      </c>
    </row>
  </sheetData>
  <autoFilter ref="B3:J44"/>
  <phoneticPr fontId="6" type="noConversion"/>
  <pageMargins left="0.7" right="0.7" top="0.75" bottom="0.75" header="0.3" footer="0.3"/>
  <ignoredErrors>
    <ignoredError sqref="B16:B45 E17:E27 I17:I1048576 E48:E1048576 E30:E46 I1:I11 E1:E11 I13 I15 B4:B15 E15 E13 E12 E14 E16 E28:E2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G2198"/>
  <sheetViews>
    <sheetView workbookViewId="0"/>
  </sheetViews>
  <sheetFormatPr defaultRowHeight="15"/>
  <cols>
    <col min="1" max="7" width="11" customWidth="1"/>
  </cols>
  <sheetData>
    <row r="4" spans="1:7">
      <c r="A4" s="30">
        <v>42736</v>
      </c>
      <c r="B4" s="31" t="s">
        <v>109</v>
      </c>
      <c r="C4" s="32" t="s">
        <v>42</v>
      </c>
      <c r="D4" s="32" t="s">
        <v>110</v>
      </c>
      <c r="E4" s="31">
        <v>2017</v>
      </c>
      <c r="F4" s="33" t="s">
        <v>209</v>
      </c>
      <c r="G4" s="34" t="s">
        <v>111</v>
      </c>
    </row>
    <row r="5" spans="1:7">
      <c r="A5" s="30">
        <v>42737</v>
      </c>
      <c r="B5" s="31" t="s">
        <v>109</v>
      </c>
      <c r="C5" s="32" t="s">
        <v>42</v>
      </c>
      <c r="D5" s="32" t="s">
        <v>110</v>
      </c>
      <c r="E5" s="31">
        <v>2017</v>
      </c>
      <c r="F5" s="33" t="s">
        <v>209</v>
      </c>
      <c r="G5" s="34" t="s">
        <v>111</v>
      </c>
    </row>
    <row r="6" spans="1:7">
      <c r="A6" s="30">
        <v>42738</v>
      </c>
      <c r="B6" s="31" t="s">
        <v>109</v>
      </c>
      <c r="C6" s="32" t="s">
        <v>42</v>
      </c>
      <c r="D6" s="32" t="s">
        <v>110</v>
      </c>
      <c r="E6" s="31">
        <v>2017</v>
      </c>
      <c r="F6" s="33" t="s">
        <v>209</v>
      </c>
      <c r="G6" s="34" t="s">
        <v>111</v>
      </c>
    </row>
    <row r="7" spans="1:7">
      <c r="A7" s="30">
        <v>42739</v>
      </c>
      <c r="B7" s="31" t="s">
        <v>109</v>
      </c>
      <c r="C7" s="32" t="s">
        <v>42</v>
      </c>
      <c r="D7" s="32" t="s">
        <v>110</v>
      </c>
      <c r="E7" s="31">
        <v>2017</v>
      </c>
      <c r="F7" s="33" t="s">
        <v>209</v>
      </c>
      <c r="G7" s="34" t="s">
        <v>111</v>
      </c>
    </row>
    <row r="8" spans="1:7">
      <c r="A8" s="30">
        <v>42740</v>
      </c>
      <c r="B8" s="31" t="s">
        <v>109</v>
      </c>
      <c r="C8" s="32" t="s">
        <v>42</v>
      </c>
      <c r="D8" s="32" t="s">
        <v>110</v>
      </c>
      <c r="E8" s="31">
        <v>2017</v>
      </c>
      <c r="F8" s="33" t="s">
        <v>209</v>
      </c>
      <c r="G8" s="34" t="s">
        <v>111</v>
      </c>
    </row>
    <row r="9" spans="1:7">
      <c r="A9" s="30">
        <v>42741</v>
      </c>
      <c r="B9" s="31" t="s">
        <v>109</v>
      </c>
      <c r="C9" s="32" t="s">
        <v>42</v>
      </c>
      <c r="D9" s="32" t="s">
        <v>110</v>
      </c>
      <c r="E9" s="31">
        <v>2017</v>
      </c>
      <c r="F9" s="33" t="s">
        <v>209</v>
      </c>
      <c r="G9" s="34" t="s">
        <v>111</v>
      </c>
    </row>
    <row r="10" spans="1:7">
      <c r="A10" s="35">
        <v>42742</v>
      </c>
      <c r="B10" s="36" t="s">
        <v>109</v>
      </c>
      <c r="C10" s="37" t="s">
        <v>43</v>
      </c>
      <c r="D10" s="37" t="s">
        <v>110</v>
      </c>
      <c r="E10" s="36">
        <v>2017</v>
      </c>
      <c r="F10" s="38" t="s">
        <v>210</v>
      </c>
      <c r="G10" s="39" t="s">
        <v>111</v>
      </c>
    </row>
    <row r="11" spans="1:7">
      <c r="A11" s="35">
        <v>42743</v>
      </c>
      <c r="B11" s="36" t="s">
        <v>109</v>
      </c>
      <c r="C11" s="37" t="s">
        <v>43</v>
      </c>
      <c r="D11" s="37" t="s">
        <v>110</v>
      </c>
      <c r="E11" s="36">
        <v>2017</v>
      </c>
      <c r="F11" s="38" t="s">
        <v>210</v>
      </c>
      <c r="G11" s="39" t="s">
        <v>111</v>
      </c>
    </row>
    <row r="12" spans="1:7">
      <c r="A12" s="35">
        <v>42744</v>
      </c>
      <c r="B12" s="36" t="s">
        <v>109</v>
      </c>
      <c r="C12" s="37" t="s">
        <v>43</v>
      </c>
      <c r="D12" s="37" t="s">
        <v>110</v>
      </c>
      <c r="E12" s="36">
        <v>2017</v>
      </c>
      <c r="F12" s="38" t="s">
        <v>210</v>
      </c>
      <c r="G12" s="39" t="s">
        <v>111</v>
      </c>
    </row>
    <row r="13" spans="1:7">
      <c r="A13" s="35">
        <v>42745</v>
      </c>
      <c r="B13" s="36" t="s">
        <v>109</v>
      </c>
      <c r="C13" s="37" t="s">
        <v>43</v>
      </c>
      <c r="D13" s="37" t="s">
        <v>110</v>
      </c>
      <c r="E13" s="36">
        <v>2017</v>
      </c>
      <c r="F13" s="38" t="s">
        <v>210</v>
      </c>
      <c r="G13" s="39" t="s">
        <v>111</v>
      </c>
    </row>
    <row r="14" spans="1:7">
      <c r="A14" s="35">
        <v>42746</v>
      </c>
      <c r="B14" s="36" t="s">
        <v>109</v>
      </c>
      <c r="C14" s="37" t="s">
        <v>43</v>
      </c>
      <c r="D14" s="37" t="s">
        <v>110</v>
      </c>
      <c r="E14" s="36">
        <v>2017</v>
      </c>
      <c r="F14" s="38" t="s">
        <v>210</v>
      </c>
      <c r="G14" s="39" t="s">
        <v>111</v>
      </c>
    </row>
    <row r="15" spans="1:7">
      <c r="A15" s="35">
        <v>42747</v>
      </c>
      <c r="B15" s="36" t="s">
        <v>109</v>
      </c>
      <c r="C15" s="37" t="s">
        <v>43</v>
      </c>
      <c r="D15" s="37" t="s">
        <v>110</v>
      </c>
      <c r="E15" s="36">
        <v>2017</v>
      </c>
      <c r="F15" s="38" t="s">
        <v>210</v>
      </c>
      <c r="G15" s="39" t="s">
        <v>111</v>
      </c>
    </row>
    <row r="16" spans="1:7">
      <c r="A16" s="35">
        <v>42748</v>
      </c>
      <c r="B16" s="36" t="s">
        <v>109</v>
      </c>
      <c r="C16" s="37" t="s">
        <v>43</v>
      </c>
      <c r="D16" s="37" t="s">
        <v>110</v>
      </c>
      <c r="E16" s="36">
        <v>2017</v>
      </c>
      <c r="F16" s="38" t="s">
        <v>210</v>
      </c>
      <c r="G16" s="39" t="s">
        <v>111</v>
      </c>
    </row>
    <row r="17" spans="1:7">
      <c r="A17" s="40">
        <v>42749</v>
      </c>
      <c r="B17" s="41" t="s">
        <v>109</v>
      </c>
      <c r="C17" s="42" t="s">
        <v>44</v>
      </c>
      <c r="D17" s="42" t="s">
        <v>110</v>
      </c>
      <c r="E17" s="41">
        <v>2017</v>
      </c>
      <c r="F17" s="43" t="s">
        <v>211</v>
      </c>
      <c r="G17" s="44" t="s">
        <v>111</v>
      </c>
    </row>
    <row r="18" spans="1:7">
      <c r="A18" s="40">
        <v>42750</v>
      </c>
      <c r="B18" s="41" t="s">
        <v>109</v>
      </c>
      <c r="C18" s="42" t="s">
        <v>44</v>
      </c>
      <c r="D18" s="42" t="s">
        <v>110</v>
      </c>
      <c r="E18" s="41">
        <v>2017</v>
      </c>
      <c r="F18" s="43" t="s">
        <v>211</v>
      </c>
      <c r="G18" s="44" t="s">
        <v>111</v>
      </c>
    </row>
    <row r="19" spans="1:7">
      <c r="A19" s="40">
        <v>42751</v>
      </c>
      <c r="B19" s="41" t="s">
        <v>109</v>
      </c>
      <c r="C19" s="42" t="s">
        <v>44</v>
      </c>
      <c r="D19" s="42" t="s">
        <v>110</v>
      </c>
      <c r="E19" s="41">
        <v>2017</v>
      </c>
      <c r="F19" s="43" t="s">
        <v>211</v>
      </c>
      <c r="G19" s="44" t="s">
        <v>111</v>
      </c>
    </row>
    <row r="20" spans="1:7">
      <c r="A20" s="40">
        <v>42752</v>
      </c>
      <c r="B20" s="41" t="s">
        <v>109</v>
      </c>
      <c r="C20" s="42" t="s">
        <v>44</v>
      </c>
      <c r="D20" s="42" t="s">
        <v>110</v>
      </c>
      <c r="E20" s="41">
        <v>2017</v>
      </c>
      <c r="F20" s="43" t="s">
        <v>211</v>
      </c>
      <c r="G20" s="44" t="s">
        <v>111</v>
      </c>
    </row>
    <row r="21" spans="1:7">
      <c r="A21" s="40">
        <v>42753</v>
      </c>
      <c r="B21" s="41" t="s">
        <v>109</v>
      </c>
      <c r="C21" s="42" t="s">
        <v>44</v>
      </c>
      <c r="D21" s="42" t="s">
        <v>110</v>
      </c>
      <c r="E21" s="41">
        <v>2017</v>
      </c>
      <c r="F21" s="43" t="s">
        <v>211</v>
      </c>
      <c r="G21" s="44" t="s">
        <v>111</v>
      </c>
    </row>
    <row r="22" spans="1:7">
      <c r="A22" s="40">
        <v>42754</v>
      </c>
      <c r="B22" s="41" t="s">
        <v>109</v>
      </c>
      <c r="C22" s="42" t="s">
        <v>44</v>
      </c>
      <c r="D22" s="42" t="s">
        <v>110</v>
      </c>
      <c r="E22" s="41">
        <v>2017</v>
      </c>
      <c r="F22" s="43" t="s">
        <v>211</v>
      </c>
      <c r="G22" s="44" t="s">
        <v>111</v>
      </c>
    </row>
    <row r="23" spans="1:7">
      <c r="A23" s="40">
        <v>42755</v>
      </c>
      <c r="B23" s="41" t="s">
        <v>109</v>
      </c>
      <c r="C23" s="42" t="s">
        <v>44</v>
      </c>
      <c r="D23" s="42" t="s">
        <v>110</v>
      </c>
      <c r="E23" s="41">
        <v>2017</v>
      </c>
      <c r="F23" s="43" t="s">
        <v>211</v>
      </c>
      <c r="G23" s="44" t="s">
        <v>111</v>
      </c>
    </row>
    <row r="24" spans="1:7">
      <c r="A24" s="45">
        <v>42756</v>
      </c>
      <c r="B24" s="46" t="s">
        <v>109</v>
      </c>
      <c r="C24" s="47" t="s">
        <v>45</v>
      </c>
      <c r="D24" s="47" t="s">
        <v>110</v>
      </c>
      <c r="E24" s="46">
        <v>2017</v>
      </c>
      <c r="F24" s="48" t="s">
        <v>212</v>
      </c>
      <c r="G24" s="49" t="s">
        <v>111</v>
      </c>
    </row>
    <row r="25" spans="1:7">
      <c r="A25" s="45">
        <v>42757</v>
      </c>
      <c r="B25" s="46" t="s">
        <v>109</v>
      </c>
      <c r="C25" s="47" t="s">
        <v>45</v>
      </c>
      <c r="D25" s="47" t="s">
        <v>110</v>
      </c>
      <c r="E25" s="46">
        <v>2017</v>
      </c>
      <c r="F25" s="48" t="s">
        <v>212</v>
      </c>
      <c r="G25" s="49" t="s">
        <v>111</v>
      </c>
    </row>
    <row r="26" spans="1:7">
      <c r="A26" s="45">
        <v>42758</v>
      </c>
      <c r="B26" s="46" t="s">
        <v>109</v>
      </c>
      <c r="C26" s="47" t="s">
        <v>45</v>
      </c>
      <c r="D26" s="47" t="s">
        <v>110</v>
      </c>
      <c r="E26" s="46">
        <v>2017</v>
      </c>
      <c r="F26" s="48" t="s">
        <v>212</v>
      </c>
      <c r="G26" s="49" t="s">
        <v>111</v>
      </c>
    </row>
    <row r="27" spans="1:7">
      <c r="A27" s="45">
        <v>42759</v>
      </c>
      <c r="B27" s="46" t="s">
        <v>109</v>
      </c>
      <c r="C27" s="47" t="s">
        <v>45</v>
      </c>
      <c r="D27" s="47" t="s">
        <v>110</v>
      </c>
      <c r="E27" s="46">
        <v>2017</v>
      </c>
      <c r="F27" s="48" t="s">
        <v>212</v>
      </c>
      <c r="G27" s="49" t="s">
        <v>111</v>
      </c>
    </row>
    <row r="28" spans="1:7">
      <c r="A28" s="45">
        <v>42760</v>
      </c>
      <c r="B28" s="46" t="s">
        <v>109</v>
      </c>
      <c r="C28" s="47" t="s">
        <v>45</v>
      </c>
      <c r="D28" s="47" t="s">
        <v>110</v>
      </c>
      <c r="E28" s="46">
        <v>2017</v>
      </c>
      <c r="F28" s="48" t="s">
        <v>212</v>
      </c>
      <c r="G28" s="49" t="s">
        <v>111</v>
      </c>
    </row>
    <row r="29" spans="1:7">
      <c r="A29" s="45">
        <v>42761</v>
      </c>
      <c r="B29" s="46" t="s">
        <v>109</v>
      </c>
      <c r="C29" s="47" t="s">
        <v>45</v>
      </c>
      <c r="D29" s="47" t="s">
        <v>110</v>
      </c>
      <c r="E29" s="46">
        <v>2017</v>
      </c>
      <c r="F29" s="48" t="s">
        <v>212</v>
      </c>
      <c r="G29" s="49" t="s">
        <v>111</v>
      </c>
    </row>
    <row r="30" spans="1:7">
      <c r="A30" s="45">
        <v>42762</v>
      </c>
      <c r="B30" s="46" t="s">
        <v>109</v>
      </c>
      <c r="C30" s="47" t="s">
        <v>45</v>
      </c>
      <c r="D30" s="47" t="s">
        <v>110</v>
      </c>
      <c r="E30" s="46">
        <v>2017</v>
      </c>
      <c r="F30" s="48" t="s">
        <v>212</v>
      </c>
      <c r="G30" s="49" t="s">
        <v>111</v>
      </c>
    </row>
    <row r="31" spans="1:7">
      <c r="A31" s="50">
        <v>42763</v>
      </c>
      <c r="B31" s="51" t="s">
        <v>109</v>
      </c>
      <c r="C31" s="52" t="s">
        <v>46</v>
      </c>
      <c r="D31" s="52" t="s">
        <v>110</v>
      </c>
      <c r="E31" s="51">
        <v>2017</v>
      </c>
      <c r="F31" s="53" t="s">
        <v>213</v>
      </c>
      <c r="G31" s="54" t="s">
        <v>111</v>
      </c>
    </row>
    <row r="32" spans="1:7">
      <c r="A32" s="50">
        <v>42764</v>
      </c>
      <c r="B32" s="51" t="s">
        <v>109</v>
      </c>
      <c r="C32" s="52" t="s">
        <v>46</v>
      </c>
      <c r="D32" s="52" t="s">
        <v>110</v>
      </c>
      <c r="E32" s="51">
        <v>2017</v>
      </c>
      <c r="F32" s="53" t="s">
        <v>213</v>
      </c>
      <c r="G32" s="54" t="s">
        <v>111</v>
      </c>
    </row>
    <row r="33" spans="1:7">
      <c r="A33" s="50">
        <v>42765</v>
      </c>
      <c r="B33" s="51" t="s">
        <v>109</v>
      </c>
      <c r="C33" s="52" t="s">
        <v>46</v>
      </c>
      <c r="D33" s="52" t="s">
        <v>110</v>
      </c>
      <c r="E33" s="51">
        <v>2017</v>
      </c>
      <c r="F33" s="53" t="s">
        <v>213</v>
      </c>
      <c r="G33" s="54" t="s">
        <v>111</v>
      </c>
    </row>
    <row r="34" spans="1:7">
      <c r="A34" s="50">
        <v>42766</v>
      </c>
      <c r="B34" s="51" t="s">
        <v>109</v>
      </c>
      <c r="C34" s="52" t="s">
        <v>46</v>
      </c>
      <c r="D34" s="52" t="s">
        <v>110</v>
      </c>
      <c r="E34" s="51">
        <v>2017</v>
      </c>
      <c r="F34" s="53" t="s">
        <v>213</v>
      </c>
      <c r="G34" s="54" t="s">
        <v>112</v>
      </c>
    </row>
    <row r="35" spans="1:7">
      <c r="A35" s="50">
        <v>42767</v>
      </c>
      <c r="B35" s="51" t="s">
        <v>109</v>
      </c>
      <c r="C35" s="52" t="s">
        <v>46</v>
      </c>
      <c r="D35" s="52" t="s">
        <v>110</v>
      </c>
      <c r="E35" s="51">
        <v>2017</v>
      </c>
      <c r="F35" s="53" t="s">
        <v>213</v>
      </c>
      <c r="G35" s="54" t="s">
        <v>112</v>
      </c>
    </row>
    <row r="36" spans="1:7">
      <c r="A36" s="50">
        <v>42768</v>
      </c>
      <c r="B36" s="51" t="s">
        <v>109</v>
      </c>
      <c r="C36" s="52" t="s">
        <v>46</v>
      </c>
      <c r="D36" s="52" t="s">
        <v>110</v>
      </c>
      <c r="E36" s="51">
        <v>2017</v>
      </c>
      <c r="F36" s="53" t="s">
        <v>213</v>
      </c>
      <c r="G36" s="54" t="s">
        <v>112</v>
      </c>
    </row>
    <row r="37" spans="1:7">
      <c r="A37" s="50">
        <v>42769</v>
      </c>
      <c r="B37" s="51" t="s">
        <v>109</v>
      </c>
      <c r="C37" s="52" t="s">
        <v>46</v>
      </c>
      <c r="D37" s="52" t="s">
        <v>110</v>
      </c>
      <c r="E37" s="51">
        <v>2017</v>
      </c>
      <c r="F37" s="53" t="s">
        <v>213</v>
      </c>
      <c r="G37" s="54" t="s">
        <v>112</v>
      </c>
    </row>
    <row r="38" spans="1:7">
      <c r="A38" s="30">
        <v>42770</v>
      </c>
      <c r="B38" s="31" t="s">
        <v>109</v>
      </c>
      <c r="C38" s="32" t="s">
        <v>47</v>
      </c>
      <c r="D38" s="32" t="s">
        <v>110</v>
      </c>
      <c r="E38" s="31">
        <v>2017</v>
      </c>
      <c r="F38" s="33" t="s">
        <v>214</v>
      </c>
      <c r="G38" s="34" t="s">
        <v>112</v>
      </c>
    </row>
    <row r="39" spans="1:7">
      <c r="A39" s="30">
        <v>42771</v>
      </c>
      <c r="B39" s="31" t="s">
        <v>109</v>
      </c>
      <c r="C39" s="32" t="s">
        <v>47</v>
      </c>
      <c r="D39" s="32" t="s">
        <v>110</v>
      </c>
      <c r="E39" s="31">
        <v>2017</v>
      </c>
      <c r="F39" s="33" t="s">
        <v>214</v>
      </c>
      <c r="G39" s="34" t="s">
        <v>112</v>
      </c>
    </row>
    <row r="40" spans="1:7">
      <c r="A40" s="30">
        <v>42772</v>
      </c>
      <c r="B40" s="31" t="s">
        <v>109</v>
      </c>
      <c r="C40" s="32" t="s">
        <v>47</v>
      </c>
      <c r="D40" s="32" t="s">
        <v>110</v>
      </c>
      <c r="E40" s="31">
        <v>2017</v>
      </c>
      <c r="F40" s="33" t="s">
        <v>214</v>
      </c>
      <c r="G40" s="34" t="s">
        <v>112</v>
      </c>
    </row>
    <row r="41" spans="1:7">
      <c r="A41" s="30">
        <v>42773</v>
      </c>
      <c r="B41" s="31" t="s">
        <v>109</v>
      </c>
      <c r="C41" s="32" t="s">
        <v>47</v>
      </c>
      <c r="D41" s="32" t="s">
        <v>110</v>
      </c>
      <c r="E41" s="31">
        <v>2017</v>
      </c>
      <c r="F41" s="33" t="s">
        <v>214</v>
      </c>
      <c r="G41" s="34" t="s">
        <v>112</v>
      </c>
    </row>
    <row r="42" spans="1:7">
      <c r="A42" s="30">
        <v>42774</v>
      </c>
      <c r="B42" s="31" t="s">
        <v>109</v>
      </c>
      <c r="C42" s="32" t="s">
        <v>47</v>
      </c>
      <c r="D42" s="32" t="s">
        <v>110</v>
      </c>
      <c r="E42" s="31">
        <v>2017</v>
      </c>
      <c r="F42" s="33" t="s">
        <v>214</v>
      </c>
      <c r="G42" s="34" t="s">
        <v>112</v>
      </c>
    </row>
    <row r="43" spans="1:7">
      <c r="A43" s="30">
        <v>42775</v>
      </c>
      <c r="B43" s="31" t="s">
        <v>109</v>
      </c>
      <c r="C43" s="32" t="s">
        <v>47</v>
      </c>
      <c r="D43" s="32" t="s">
        <v>110</v>
      </c>
      <c r="E43" s="31">
        <v>2017</v>
      </c>
      <c r="F43" s="33" t="s">
        <v>214</v>
      </c>
      <c r="G43" s="34" t="s">
        <v>112</v>
      </c>
    </row>
    <row r="44" spans="1:7">
      <c r="A44" s="30">
        <v>42776</v>
      </c>
      <c r="B44" s="31" t="s">
        <v>109</v>
      </c>
      <c r="C44" s="32" t="s">
        <v>47</v>
      </c>
      <c r="D44" s="32" t="s">
        <v>110</v>
      </c>
      <c r="E44" s="31">
        <v>2017</v>
      </c>
      <c r="F44" s="33" t="s">
        <v>214</v>
      </c>
      <c r="G44" s="34" t="s">
        <v>112</v>
      </c>
    </row>
    <row r="45" spans="1:7">
      <c r="A45" s="30">
        <v>42777</v>
      </c>
      <c r="B45" s="31" t="s">
        <v>109</v>
      </c>
      <c r="C45" s="32" t="s">
        <v>48</v>
      </c>
      <c r="D45" s="32" t="s">
        <v>110</v>
      </c>
      <c r="E45" s="31">
        <v>2017</v>
      </c>
      <c r="F45" s="33" t="s">
        <v>215</v>
      </c>
      <c r="G45" s="34" t="s">
        <v>112</v>
      </c>
    </row>
    <row r="46" spans="1:7">
      <c r="A46" s="30">
        <v>42778</v>
      </c>
      <c r="B46" s="31" t="s">
        <v>109</v>
      </c>
      <c r="C46" s="32" t="s">
        <v>48</v>
      </c>
      <c r="D46" s="32" t="s">
        <v>110</v>
      </c>
      <c r="E46" s="31">
        <v>2017</v>
      </c>
      <c r="F46" s="33" t="s">
        <v>215</v>
      </c>
      <c r="G46" s="34" t="s">
        <v>112</v>
      </c>
    </row>
    <row r="47" spans="1:7">
      <c r="A47" s="30">
        <v>42779</v>
      </c>
      <c r="B47" s="31" t="s">
        <v>109</v>
      </c>
      <c r="C47" s="32" t="s">
        <v>48</v>
      </c>
      <c r="D47" s="32" t="s">
        <v>110</v>
      </c>
      <c r="E47" s="31">
        <v>2017</v>
      </c>
      <c r="F47" s="33" t="s">
        <v>215</v>
      </c>
      <c r="G47" s="34" t="s">
        <v>112</v>
      </c>
    </row>
    <row r="48" spans="1:7">
      <c r="A48" s="30">
        <v>42780</v>
      </c>
      <c r="B48" s="31" t="s">
        <v>109</v>
      </c>
      <c r="C48" s="32" t="s">
        <v>48</v>
      </c>
      <c r="D48" s="32" t="s">
        <v>110</v>
      </c>
      <c r="E48" s="31">
        <v>2017</v>
      </c>
      <c r="F48" s="33" t="s">
        <v>215</v>
      </c>
      <c r="G48" s="34" t="s">
        <v>112</v>
      </c>
    </row>
    <row r="49" spans="1:7">
      <c r="A49" s="30">
        <v>42781</v>
      </c>
      <c r="B49" s="31" t="s">
        <v>109</v>
      </c>
      <c r="C49" s="32" t="s">
        <v>48</v>
      </c>
      <c r="D49" s="32" t="s">
        <v>110</v>
      </c>
      <c r="E49" s="31">
        <v>2017</v>
      </c>
      <c r="F49" s="33" t="s">
        <v>215</v>
      </c>
      <c r="G49" s="34" t="s">
        <v>112</v>
      </c>
    </row>
    <row r="50" spans="1:7">
      <c r="A50" s="30">
        <v>42782</v>
      </c>
      <c r="B50" s="31" t="s">
        <v>109</v>
      </c>
      <c r="C50" s="32" t="s">
        <v>48</v>
      </c>
      <c r="D50" s="32" t="s">
        <v>110</v>
      </c>
      <c r="E50" s="31">
        <v>2017</v>
      </c>
      <c r="F50" s="33" t="s">
        <v>215</v>
      </c>
      <c r="G50" s="34" t="s">
        <v>112</v>
      </c>
    </row>
    <row r="51" spans="1:7">
      <c r="A51" s="30">
        <v>42783</v>
      </c>
      <c r="B51" s="31" t="s">
        <v>109</v>
      </c>
      <c r="C51" s="32" t="s">
        <v>48</v>
      </c>
      <c r="D51" s="32" t="s">
        <v>110</v>
      </c>
      <c r="E51" s="31">
        <v>2017</v>
      </c>
      <c r="F51" s="33" t="s">
        <v>215</v>
      </c>
      <c r="G51" s="34" t="s">
        <v>112</v>
      </c>
    </row>
    <row r="52" spans="1:7">
      <c r="A52" s="30">
        <v>42784</v>
      </c>
      <c r="B52" s="31" t="s">
        <v>109</v>
      </c>
      <c r="C52" s="32" t="s">
        <v>49</v>
      </c>
      <c r="D52" s="32" t="s">
        <v>110</v>
      </c>
      <c r="E52" s="31">
        <v>2017</v>
      </c>
      <c r="F52" s="33" t="s">
        <v>216</v>
      </c>
      <c r="G52" s="34" t="s">
        <v>112</v>
      </c>
    </row>
    <row r="53" spans="1:7">
      <c r="A53" s="30">
        <v>42785</v>
      </c>
      <c r="B53" s="31" t="s">
        <v>109</v>
      </c>
      <c r="C53" s="32" t="s">
        <v>49</v>
      </c>
      <c r="D53" s="32" t="s">
        <v>110</v>
      </c>
      <c r="E53" s="31">
        <v>2017</v>
      </c>
      <c r="F53" s="33" t="s">
        <v>216</v>
      </c>
      <c r="G53" s="34" t="s">
        <v>112</v>
      </c>
    </row>
    <row r="54" spans="1:7">
      <c r="A54" s="30">
        <v>42786</v>
      </c>
      <c r="B54" s="31" t="s">
        <v>109</v>
      </c>
      <c r="C54" s="32" t="s">
        <v>49</v>
      </c>
      <c r="D54" s="32" t="s">
        <v>110</v>
      </c>
      <c r="E54" s="31">
        <v>2017</v>
      </c>
      <c r="F54" s="33" t="s">
        <v>216</v>
      </c>
      <c r="G54" s="34" t="s">
        <v>112</v>
      </c>
    </row>
    <row r="55" spans="1:7">
      <c r="A55" s="30">
        <v>42787</v>
      </c>
      <c r="B55" s="31" t="s">
        <v>109</v>
      </c>
      <c r="C55" s="32" t="s">
        <v>49</v>
      </c>
      <c r="D55" s="32" t="s">
        <v>110</v>
      </c>
      <c r="E55" s="31">
        <v>2017</v>
      </c>
      <c r="F55" s="33" t="s">
        <v>216</v>
      </c>
      <c r="G55" s="34" t="s">
        <v>112</v>
      </c>
    </row>
    <row r="56" spans="1:7">
      <c r="A56" s="30">
        <v>42788</v>
      </c>
      <c r="B56" s="31" t="s">
        <v>109</v>
      </c>
      <c r="C56" s="32" t="s">
        <v>49</v>
      </c>
      <c r="D56" s="32" t="s">
        <v>110</v>
      </c>
      <c r="E56" s="31">
        <v>2017</v>
      </c>
      <c r="F56" s="33" t="s">
        <v>216</v>
      </c>
      <c r="G56" s="34" t="s">
        <v>112</v>
      </c>
    </row>
    <row r="57" spans="1:7">
      <c r="A57" s="30">
        <v>42789</v>
      </c>
      <c r="B57" s="31" t="s">
        <v>109</v>
      </c>
      <c r="C57" s="32" t="s">
        <v>49</v>
      </c>
      <c r="D57" s="32" t="s">
        <v>110</v>
      </c>
      <c r="E57" s="31">
        <v>2017</v>
      </c>
      <c r="F57" s="33" t="s">
        <v>216</v>
      </c>
      <c r="G57" s="34" t="s">
        <v>112</v>
      </c>
    </row>
    <row r="58" spans="1:7">
      <c r="A58" s="30">
        <v>42790</v>
      </c>
      <c r="B58" s="31" t="s">
        <v>109</v>
      </c>
      <c r="C58" s="32" t="s">
        <v>49</v>
      </c>
      <c r="D58" s="32" t="s">
        <v>110</v>
      </c>
      <c r="E58" s="31">
        <v>2017</v>
      </c>
      <c r="F58" s="33" t="s">
        <v>216</v>
      </c>
      <c r="G58" s="34" t="s">
        <v>112</v>
      </c>
    </row>
    <row r="59" spans="1:7">
      <c r="A59" s="30">
        <v>42791</v>
      </c>
      <c r="B59" s="31" t="s">
        <v>109</v>
      </c>
      <c r="C59" s="32" t="s">
        <v>50</v>
      </c>
      <c r="D59" s="32" t="s">
        <v>110</v>
      </c>
      <c r="E59" s="31">
        <v>2017</v>
      </c>
      <c r="F59" s="33" t="s">
        <v>217</v>
      </c>
      <c r="G59" s="34" t="s">
        <v>112</v>
      </c>
    </row>
    <row r="60" spans="1:7">
      <c r="A60" s="30">
        <v>42792</v>
      </c>
      <c r="B60" s="31" t="s">
        <v>109</v>
      </c>
      <c r="C60" s="32" t="s">
        <v>50</v>
      </c>
      <c r="D60" s="32" t="s">
        <v>110</v>
      </c>
      <c r="E60" s="31">
        <v>2017</v>
      </c>
      <c r="F60" s="33" t="s">
        <v>217</v>
      </c>
      <c r="G60" s="34" t="s">
        <v>112</v>
      </c>
    </row>
    <row r="61" spans="1:7">
      <c r="A61" s="30">
        <v>42793</v>
      </c>
      <c r="B61" s="31" t="s">
        <v>109</v>
      </c>
      <c r="C61" s="32" t="s">
        <v>50</v>
      </c>
      <c r="D61" s="32" t="s">
        <v>110</v>
      </c>
      <c r="E61" s="31">
        <v>2017</v>
      </c>
      <c r="F61" s="33" t="s">
        <v>217</v>
      </c>
      <c r="G61" s="34" t="s">
        <v>112</v>
      </c>
    </row>
    <row r="62" spans="1:7">
      <c r="A62" s="30">
        <v>42794</v>
      </c>
      <c r="B62" s="31" t="s">
        <v>109</v>
      </c>
      <c r="C62" s="32" t="s">
        <v>50</v>
      </c>
      <c r="D62" s="32" t="s">
        <v>110</v>
      </c>
      <c r="E62" s="31">
        <v>2017</v>
      </c>
      <c r="F62" s="33" t="s">
        <v>217</v>
      </c>
      <c r="G62" s="32" t="s">
        <v>113</v>
      </c>
    </row>
    <row r="63" spans="1:7">
      <c r="A63" s="30">
        <v>42795</v>
      </c>
      <c r="B63" s="31" t="s">
        <v>109</v>
      </c>
      <c r="C63" s="32" t="s">
        <v>50</v>
      </c>
      <c r="D63" s="32" t="s">
        <v>110</v>
      </c>
      <c r="E63" s="31">
        <v>2017</v>
      </c>
      <c r="F63" s="33" t="s">
        <v>217</v>
      </c>
      <c r="G63" s="32" t="s">
        <v>113</v>
      </c>
    </row>
    <row r="64" spans="1:7">
      <c r="A64" s="30">
        <v>42796</v>
      </c>
      <c r="B64" s="31" t="s">
        <v>109</v>
      </c>
      <c r="C64" s="32" t="s">
        <v>50</v>
      </c>
      <c r="D64" s="32" t="s">
        <v>110</v>
      </c>
      <c r="E64" s="31">
        <v>2017</v>
      </c>
      <c r="F64" s="33" t="s">
        <v>217</v>
      </c>
      <c r="G64" s="32" t="s">
        <v>113</v>
      </c>
    </row>
    <row r="65" spans="1:7">
      <c r="A65" s="30">
        <v>42797</v>
      </c>
      <c r="B65" s="31" t="s">
        <v>109</v>
      </c>
      <c r="C65" s="32" t="s">
        <v>50</v>
      </c>
      <c r="D65" s="32" t="s">
        <v>110</v>
      </c>
      <c r="E65" s="31">
        <v>2017</v>
      </c>
      <c r="F65" s="33" t="s">
        <v>217</v>
      </c>
      <c r="G65" s="32" t="s">
        <v>113</v>
      </c>
    </row>
    <row r="66" spans="1:7">
      <c r="A66" s="30">
        <v>42798</v>
      </c>
      <c r="B66" s="31" t="s">
        <v>109</v>
      </c>
      <c r="C66" s="31">
        <v>10</v>
      </c>
      <c r="D66" s="32" t="s">
        <v>110</v>
      </c>
      <c r="E66" s="31">
        <v>2017</v>
      </c>
      <c r="F66" s="33" t="s">
        <v>218</v>
      </c>
      <c r="G66" s="32" t="s">
        <v>113</v>
      </c>
    </row>
    <row r="67" spans="1:7">
      <c r="A67" s="30">
        <v>42799</v>
      </c>
      <c r="B67" s="31" t="s">
        <v>109</v>
      </c>
      <c r="C67" s="31">
        <v>10</v>
      </c>
      <c r="D67" s="32" t="s">
        <v>110</v>
      </c>
      <c r="E67" s="31">
        <v>2017</v>
      </c>
      <c r="F67" s="33" t="s">
        <v>218</v>
      </c>
      <c r="G67" s="32" t="s">
        <v>113</v>
      </c>
    </row>
    <row r="68" spans="1:7">
      <c r="A68" s="30">
        <v>42800</v>
      </c>
      <c r="B68" s="31" t="s">
        <v>109</v>
      </c>
      <c r="C68" s="31">
        <v>10</v>
      </c>
      <c r="D68" s="32" t="s">
        <v>110</v>
      </c>
      <c r="E68" s="31">
        <v>2017</v>
      </c>
      <c r="F68" s="33" t="s">
        <v>218</v>
      </c>
      <c r="G68" s="32" t="s">
        <v>113</v>
      </c>
    </row>
    <row r="69" spans="1:7">
      <c r="A69" s="30">
        <v>42801</v>
      </c>
      <c r="B69" s="31" t="s">
        <v>109</v>
      </c>
      <c r="C69" s="31">
        <v>10</v>
      </c>
      <c r="D69" s="32" t="s">
        <v>110</v>
      </c>
      <c r="E69" s="31">
        <v>2017</v>
      </c>
      <c r="F69" s="33" t="s">
        <v>218</v>
      </c>
      <c r="G69" s="32" t="s">
        <v>113</v>
      </c>
    </row>
    <row r="70" spans="1:7">
      <c r="A70" s="30">
        <v>42802</v>
      </c>
      <c r="B70" s="31" t="s">
        <v>109</v>
      </c>
      <c r="C70" s="31">
        <v>10</v>
      </c>
      <c r="D70" s="32" t="s">
        <v>110</v>
      </c>
      <c r="E70" s="31">
        <v>2017</v>
      </c>
      <c r="F70" s="33" t="s">
        <v>218</v>
      </c>
      <c r="G70" s="32" t="s">
        <v>113</v>
      </c>
    </row>
    <row r="71" spans="1:7">
      <c r="A71" s="30">
        <v>42803</v>
      </c>
      <c r="B71" s="31" t="s">
        <v>109</v>
      </c>
      <c r="C71" s="31">
        <v>10</v>
      </c>
      <c r="D71" s="32" t="s">
        <v>110</v>
      </c>
      <c r="E71" s="31">
        <v>2017</v>
      </c>
      <c r="F71" s="33" t="s">
        <v>218</v>
      </c>
      <c r="G71" s="32" t="s">
        <v>113</v>
      </c>
    </row>
    <row r="72" spans="1:7">
      <c r="A72" s="30">
        <v>42804</v>
      </c>
      <c r="B72" s="31" t="s">
        <v>109</v>
      </c>
      <c r="C72" s="31">
        <v>10</v>
      </c>
      <c r="D72" s="32" t="s">
        <v>110</v>
      </c>
      <c r="E72" s="31">
        <v>2017</v>
      </c>
      <c r="F72" s="33" t="s">
        <v>218</v>
      </c>
      <c r="G72" s="32" t="s">
        <v>113</v>
      </c>
    </row>
    <row r="73" spans="1:7">
      <c r="A73" s="30">
        <v>42805</v>
      </c>
      <c r="B73" s="31" t="s">
        <v>109</v>
      </c>
      <c r="C73" s="31">
        <v>11</v>
      </c>
      <c r="D73" s="32" t="s">
        <v>110</v>
      </c>
      <c r="E73" s="31">
        <v>2017</v>
      </c>
      <c r="F73" s="33" t="s">
        <v>219</v>
      </c>
      <c r="G73" s="32" t="s">
        <v>113</v>
      </c>
    </row>
    <row r="74" spans="1:7">
      <c r="A74" s="30">
        <v>42806</v>
      </c>
      <c r="B74" s="31" t="s">
        <v>109</v>
      </c>
      <c r="C74" s="31">
        <v>11</v>
      </c>
      <c r="D74" s="32" t="s">
        <v>110</v>
      </c>
      <c r="E74" s="31">
        <v>2017</v>
      </c>
      <c r="F74" s="33" t="s">
        <v>219</v>
      </c>
      <c r="G74" s="32" t="s">
        <v>113</v>
      </c>
    </row>
    <row r="75" spans="1:7">
      <c r="A75" s="30">
        <v>42807</v>
      </c>
      <c r="B75" s="31" t="s">
        <v>109</v>
      </c>
      <c r="C75" s="31">
        <v>11</v>
      </c>
      <c r="D75" s="32" t="s">
        <v>110</v>
      </c>
      <c r="E75" s="31">
        <v>2017</v>
      </c>
      <c r="F75" s="33" t="s">
        <v>219</v>
      </c>
      <c r="G75" s="32" t="s">
        <v>113</v>
      </c>
    </row>
    <row r="76" spans="1:7">
      <c r="A76" s="30">
        <v>42808</v>
      </c>
      <c r="B76" s="31" t="s">
        <v>109</v>
      </c>
      <c r="C76" s="31">
        <v>11</v>
      </c>
      <c r="D76" s="32" t="s">
        <v>110</v>
      </c>
      <c r="E76" s="31">
        <v>2017</v>
      </c>
      <c r="F76" s="33" t="s">
        <v>219</v>
      </c>
      <c r="G76" s="32" t="s">
        <v>113</v>
      </c>
    </row>
    <row r="77" spans="1:7">
      <c r="A77" s="30">
        <v>42809</v>
      </c>
      <c r="B77" s="31" t="s">
        <v>109</v>
      </c>
      <c r="C77" s="31">
        <v>11</v>
      </c>
      <c r="D77" s="32" t="s">
        <v>110</v>
      </c>
      <c r="E77" s="31">
        <v>2017</v>
      </c>
      <c r="F77" s="33" t="s">
        <v>219</v>
      </c>
      <c r="G77" s="32" t="s">
        <v>113</v>
      </c>
    </row>
    <row r="78" spans="1:7">
      <c r="A78" s="30">
        <v>42810</v>
      </c>
      <c r="B78" s="31" t="s">
        <v>109</v>
      </c>
      <c r="C78" s="31">
        <v>11</v>
      </c>
      <c r="D78" s="32" t="s">
        <v>110</v>
      </c>
      <c r="E78" s="31">
        <v>2017</v>
      </c>
      <c r="F78" s="33" t="s">
        <v>219</v>
      </c>
      <c r="G78" s="32" t="s">
        <v>113</v>
      </c>
    </row>
    <row r="79" spans="1:7">
      <c r="A79" s="30">
        <v>42811</v>
      </c>
      <c r="B79" s="31" t="s">
        <v>109</v>
      </c>
      <c r="C79" s="31">
        <v>11</v>
      </c>
      <c r="D79" s="32" t="s">
        <v>110</v>
      </c>
      <c r="E79" s="31">
        <v>2017</v>
      </c>
      <c r="F79" s="33" t="s">
        <v>219</v>
      </c>
      <c r="G79" s="32" t="s">
        <v>113</v>
      </c>
    </row>
    <row r="80" spans="1:7">
      <c r="A80" s="30">
        <v>42812</v>
      </c>
      <c r="B80" s="31" t="s">
        <v>109</v>
      </c>
      <c r="C80" s="31">
        <v>12</v>
      </c>
      <c r="D80" s="32" t="s">
        <v>110</v>
      </c>
      <c r="E80" s="31">
        <v>2017</v>
      </c>
      <c r="F80" s="33" t="s">
        <v>220</v>
      </c>
      <c r="G80" s="32" t="s">
        <v>113</v>
      </c>
    </row>
    <row r="81" spans="1:7">
      <c r="A81" s="30">
        <v>42813</v>
      </c>
      <c r="B81" s="31" t="s">
        <v>109</v>
      </c>
      <c r="C81" s="31">
        <v>12</v>
      </c>
      <c r="D81" s="32" t="s">
        <v>110</v>
      </c>
      <c r="E81" s="31">
        <v>2017</v>
      </c>
      <c r="F81" s="33" t="s">
        <v>220</v>
      </c>
      <c r="G81" s="32" t="s">
        <v>113</v>
      </c>
    </row>
    <row r="82" spans="1:7">
      <c r="A82" s="30">
        <v>42814</v>
      </c>
      <c r="B82" s="31" t="s">
        <v>109</v>
      </c>
      <c r="C82" s="31">
        <v>12</v>
      </c>
      <c r="D82" s="32" t="s">
        <v>110</v>
      </c>
      <c r="E82" s="31">
        <v>2017</v>
      </c>
      <c r="F82" s="33" t="s">
        <v>220</v>
      </c>
      <c r="G82" s="32" t="s">
        <v>113</v>
      </c>
    </row>
    <row r="83" spans="1:7">
      <c r="A83" s="30">
        <v>42815</v>
      </c>
      <c r="B83" s="31" t="s">
        <v>109</v>
      </c>
      <c r="C83" s="31">
        <v>12</v>
      </c>
      <c r="D83" s="32" t="s">
        <v>110</v>
      </c>
      <c r="E83" s="31">
        <v>2017</v>
      </c>
      <c r="F83" s="33" t="s">
        <v>220</v>
      </c>
      <c r="G83" s="32" t="s">
        <v>113</v>
      </c>
    </row>
    <row r="84" spans="1:7">
      <c r="A84" s="30">
        <v>42816</v>
      </c>
      <c r="B84" s="31" t="s">
        <v>109</v>
      </c>
      <c r="C84" s="31">
        <v>12</v>
      </c>
      <c r="D84" s="32" t="s">
        <v>110</v>
      </c>
      <c r="E84" s="31">
        <v>2017</v>
      </c>
      <c r="F84" s="33" t="s">
        <v>220</v>
      </c>
      <c r="G84" s="32" t="s">
        <v>113</v>
      </c>
    </row>
    <row r="85" spans="1:7">
      <c r="A85" s="30">
        <v>42817</v>
      </c>
      <c r="B85" s="31" t="s">
        <v>109</v>
      </c>
      <c r="C85" s="31">
        <v>12</v>
      </c>
      <c r="D85" s="32" t="s">
        <v>110</v>
      </c>
      <c r="E85" s="31">
        <v>2017</v>
      </c>
      <c r="F85" s="33" t="s">
        <v>220</v>
      </c>
      <c r="G85" s="32" t="s">
        <v>113</v>
      </c>
    </row>
    <row r="86" spans="1:7">
      <c r="A86" s="30">
        <v>42818</v>
      </c>
      <c r="B86" s="31" t="s">
        <v>109</v>
      </c>
      <c r="C86" s="31">
        <v>12</v>
      </c>
      <c r="D86" s="32" t="s">
        <v>110</v>
      </c>
      <c r="E86" s="31">
        <v>2017</v>
      </c>
      <c r="F86" s="33" t="s">
        <v>220</v>
      </c>
      <c r="G86" s="32" t="s">
        <v>113</v>
      </c>
    </row>
    <row r="87" spans="1:7">
      <c r="A87" s="30">
        <v>42819</v>
      </c>
      <c r="B87" s="31" t="s">
        <v>109</v>
      </c>
      <c r="C87" s="31">
        <v>13</v>
      </c>
      <c r="D87" s="32" t="s">
        <v>110</v>
      </c>
      <c r="E87" s="31">
        <v>2017</v>
      </c>
      <c r="F87" s="33" t="s">
        <v>221</v>
      </c>
      <c r="G87" s="32" t="s">
        <v>113</v>
      </c>
    </row>
    <row r="88" spans="1:7">
      <c r="A88" s="30">
        <v>42820</v>
      </c>
      <c r="B88" s="31" t="s">
        <v>109</v>
      </c>
      <c r="C88" s="31">
        <v>13</v>
      </c>
      <c r="D88" s="32" t="s">
        <v>110</v>
      </c>
      <c r="E88" s="31">
        <v>2017</v>
      </c>
      <c r="F88" s="33" t="s">
        <v>221</v>
      </c>
      <c r="G88" s="32" t="s">
        <v>113</v>
      </c>
    </row>
    <row r="89" spans="1:7">
      <c r="A89" s="30">
        <v>42821</v>
      </c>
      <c r="B89" s="31" t="s">
        <v>109</v>
      </c>
      <c r="C89" s="31">
        <v>13</v>
      </c>
      <c r="D89" s="32" t="s">
        <v>110</v>
      </c>
      <c r="E89" s="31">
        <v>2017</v>
      </c>
      <c r="F89" s="33" t="s">
        <v>221</v>
      </c>
      <c r="G89" s="32" t="s">
        <v>113</v>
      </c>
    </row>
    <row r="90" spans="1:7">
      <c r="A90" s="30">
        <v>42822</v>
      </c>
      <c r="B90" s="31" t="s">
        <v>109</v>
      </c>
      <c r="C90" s="31">
        <v>13</v>
      </c>
      <c r="D90" s="32" t="s">
        <v>110</v>
      </c>
      <c r="E90" s="31">
        <v>2017</v>
      </c>
      <c r="F90" s="33" t="s">
        <v>221</v>
      </c>
      <c r="G90" s="32" t="s">
        <v>113</v>
      </c>
    </row>
    <row r="91" spans="1:7">
      <c r="A91" s="30">
        <v>42823</v>
      </c>
      <c r="B91" s="31" t="s">
        <v>109</v>
      </c>
      <c r="C91" s="31">
        <v>13</v>
      </c>
      <c r="D91" s="32" t="s">
        <v>110</v>
      </c>
      <c r="E91" s="31">
        <v>2017</v>
      </c>
      <c r="F91" s="33" t="s">
        <v>221</v>
      </c>
      <c r="G91" s="32" t="s">
        <v>113</v>
      </c>
    </row>
    <row r="92" spans="1:7">
      <c r="A92" s="30">
        <v>42824</v>
      </c>
      <c r="B92" s="31" t="s">
        <v>109</v>
      </c>
      <c r="C92" s="31">
        <v>13</v>
      </c>
      <c r="D92" s="32" t="s">
        <v>110</v>
      </c>
      <c r="E92" s="31">
        <v>2017</v>
      </c>
      <c r="F92" s="33" t="s">
        <v>221</v>
      </c>
      <c r="G92" s="32" t="s">
        <v>113</v>
      </c>
    </row>
    <row r="93" spans="1:7">
      <c r="A93" s="30">
        <v>42825</v>
      </c>
      <c r="B93" s="31" t="s">
        <v>109</v>
      </c>
      <c r="C93" s="31">
        <v>13</v>
      </c>
      <c r="D93" s="32" t="s">
        <v>110</v>
      </c>
      <c r="E93" s="31">
        <v>2017</v>
      </c>
      <c r="F93" s="33" t="s">
        <v>221</v>
      </c>
      <c r="G93" s="32" t="s">
        <v>114</v>
      </c>
    </row>
    <row r="94" spans="1:7">
      <c r="A94" s="30">
        <v>42826</v>
      </c>
      <c r="B94" s="31" t="s">
        <v>109</v>
      </c>
      <c r="C94" s="31">
        <v>14</v>
      </c>
      <c r="D94" s="32" t="s">
        <v>110</v>
      </c>
      <c r="E94" s="31">
        <v>2017</v>
      </c>
      <c r="F94" s="33" t="s">
        <v>222</v>
      </c>
      <c r="G94" s="32" t="s">
        <v>114</v>
      </c>
    </row>
    <row r="95" spans="1:7">
      <c r="A95" s="30">
        <v>42827</v>
      </c>
      <c r="B95" s="31" t="s">
        <v>109</v>
      </c>
      <c r="C95" s="31">
        <v>14</v>
      </c>
      <c r="D95" s="32" t="s">
        <v>110</v>
      </c>
      <c r="E95" s="31">
        <v>2017</v>
      </c>
      <c r="F95" s="33" t="s">
        <v>222</v>
      </c>
      <c r="G95" s="32" t="s">
        <v>114</v>
      </c>
    </row>
    <row r="96" spans="1:7">
      <c r="A96" s="30">
        <v>42828</v>
      </c>
      <c r="B96" s="31" t="s">
        <v>109</v>
      </c>
      <c r="C96" s="31">
        <v>14</v>
      </c>
      <c r="D96" s="32" t="s">
        <v>110</v>
      </c>
      <c r="E96" s="31">
        <v>2017</v>
      </c>
      <c r="F96" s="33" t="s">
        <v>222</v>
      </c>
      <c r="G96" s="32" t="s">
        <v>114</v>
      </c>
    </row>
    <row r="97" spans="1:7">
      <c r="A97" s="30">
        <v>42829</v>
      </c>
      <c r="B97" s="31" t="s">
        <v>109</v>
      </c>
      <c r="C97" s="31">
        <v>14</v>
      </c>
      <c r="D97" s="32" t="s">
        <v>110</v>
      </c>
      <c r="E97" s="31">
        <v>2017</v>
      </c>
      <c r="F97" s="33" t="s">
        <v>222</v>
      </c>
      <c r="G97" s="32" t="s">
        <v>114</v>
      </c>
    </row>
    <row r="98" spans="1:7">
      <c r="A98" s="30">
        <v>42830</v>
      </c>
      <c r="B98" s="31" t="s">
        <v>109</v>
      </c>
      <c r="C98" s="31">
        <v>14</v>
      </c>
      <c r="D98" s="32" t="s">
        <v>110</v>
      </c>
      <c r="E98" s="31">
        <v>2017</v>
      </c>
      <c r="F98" s="33" t="s">
        <v>222</v>
      </c>
      <c r="G98" s="32" t="s">
        <v>114</v>
      </c>
    </row>
    <row r="99" spans="1:7">
      <c r="A99" s="30">
        <v>42831</v>
      </c>
      <c r="B99" s="31" t="s">
        <v>109</v>
      </c>
      <c r="C99" s="31">
        <v>14</v>
      </c>
      <c r="D99" s="32" t="s">
        <v>110</v>
      </c>
      <c r="E99" s="31">
        <v>2017</v>
      </c>
      <c r="F99" s="33" t="s">
        <v>222</v>
      </c>
      <c r="G99" s="32" t="s">
        <v>114</v>
      </c>
    </row>
    <row r="100" spans="1:7">
      <c r="A100" s="30">
        <v>42832</v>
      </c>
      <c r="B100" s="31" t="s">
        <v>109</v>
      </c>
      <c r="C100" s="31">
        <v>14</v>
      </c>
      <c r="D100" s="32" t="s">
        <v>110</v>
      </c>
      <c r="E100" s="31">
        <v>2017</v>
      </c>
      <c r="F100" s="33" t="s">
        <v>222</v>
      </c>
      <c r="G100" s="32" t="s">
        <v>114</v>
      </c>
    </row>
    <row r="101" spans="1:7">
      <c r="A101" s="30">
        <v>42833</v>
      </c>
      <c r="B101" s="31" t="s">
        <v>109</v>
      </c>
      <c r="C101" s="31">
        <v>15</v>
      </c>
      <c r="D101" s="32" t="s">
        <v>110</v>
      </c>
      <c r="E101" s="31">
        <v>2017</v>
      </c>
      <c r="F101" s="33" t="s">
        <v>223</v>
      </c>
      <c r="G101" s="32" t="s">
        <v>114</v>
      </c>
    </row>
    <row r="102" spans="1:7">
      <c r="A102" s="30">
        <v>42834</v>
      </c>
      <c r="B102" s="31" t="s">
        <v>109</v>
      </c>
      <c r="C102" s="31">
        <v>15</v>
      </c>
      <c r="D102" s="32" t="s">
        <v>110</v>
      </c>
      <c r="E102" s="31">
        <v>2017</v>
      </c>
      <c r="F102" s="33" t="s">
        <v>223</v>
      </c>
      <c r="G102" s="32" t="s">
        <v>114</v>
      </c>
    </row>
    <row r="103" spans="1:7">
      <c r="A103" s="30">
        <v>42835</v>
      </c>
      <c r="B103" s="31" t="s">
        <v>109</v>
      </c>
      <c r="C103" s="31">
        <v>15</v>
      </c>
      <c r="D103" s="32" t="s">
        <v>110</v>
      </c>
      <c r="E103" s="31">
        <v>2017</v>
      </c>
      <c r="F103" s="33" t="s">
        <v>223</v>
      </c>
      <c r="G103" s="32" t="s">
        <v>114</v>
      </c>
    </row>
    <row r="104" spans="1:7">
      <c r="A104" s="30">
        <v>42836</v>
      </c>
      <c r="B104" s="31" t="s">
        <v>109</v>
      </c>
      <c r="C104" s="31">
        <v>15</v>
      </c>
      <c r="D104" s="32" t="s">
        <v>110</v>
      </c>
      <c r="E104" s="31">
        <v>2017</v>
      </c>
      <c r="F104" s="33" t="s">
        <v>223</v>
      </c>
      <c r="G104" s="32" t="s">
        <v>114</v>
      </c>
    </row>
    <row r="105" spans="1:7">
      <c r="A105" s="30">
        <v>42837</v>
      </c>
      <c r="B105" s="31" t="s">
        <v>109</v>
      </c>
      <c r="C105" s="31">
        <v>15</v>
      </c>
      <c r="D105" s="32" t="s">
        <v>110</v>
      </c>
      <c r="E105" s="31">
        <v>2017</v>
      </c>
      <c r="F105" s="33" t="s">
        <v>223</v>
      </c>
      <c r="G105" s="32" t="s">
        <v>114</v>
      </c>
    </row>
    <row r="106" spans="1:7">
      <c r="A106" s="30">
        <v>42838</v>
      </c>
      <c r="B106" s="31" t="s">
        <v>109</v>
      </c>
      <c r="C106" s="31">
        <v>15</v>
      </c>
      <c r="D106" s="32" t="s">
        <v>110</v>
      </c>
      <c r="E106" s="31">
        <v>2017</v>
      </c>
      <c r="F106" s="33" t="s">
        <v>223</v>
      </c>
      <c r="G106" s="32" t="s">
        <v>114</v>
      </c>
    </row>
    <row r="107" spans="1:7">
      <c r="A107" s="30">
        <v>42839</v>
      </c>
      <c r="B107" s="31" t="s">
        <v>109</v>
      </c>
      <c r="C107" s="31">
        <v>15</v>
      </c>
      <c r="D107" s="32" t="s">
        <v>110</v>
      </c>
      <c r="E107" s="31">
        <v>2017</v>
      </c>
      <c r="F107" s="33" t="s">
        <v>223</v>
      </c>
      <c r="G107" s="32" t="s">
        <v>114</v>
      </c>
    </row>
    <row r="108" spans="1:7">
      <c r="A108" s="30">
        <v>42840</v>
      </c>
      <c r="B108" s="31" t="s">
        <v>109</v>
      </c>
      <c r="C108" s="31">
        <v>16</v>
      </c>
      <c r="D108" s="32" t="s">
        <v>110</v>
      </c>
      <c r="E108" s="31">
        <v>2017</v>
      </c>
      <c r="F108" s="33" t="s">
        <v>224</v>
      </c>
      <c r="G108" s="32" t="s">
        <v>114</v>
      </c>
    </row>
    <row r="109" spans="1:7">
      <c r="A109" s="30">
        <v>42841</v>
      </c>
      <c r="B109" s="31" t="s">
        <v>109</v>
      </c>
      <c r="C109" s="31">
        <v>16</v>
      </c>
      <c r="D109" s="32" t="s">
        <v>110</v>
      </c>
      <c r="E109" s="31">
        <v>2017</v>
      </c>
      <c r="F109" s="33" t="s">
        <v>224</v>
      </c>
      <c r="G109" s="32" t="s">
        <v>114</v>
      </c>
    </row>
    <row r="110" spans="1:7">
      <c r="A110" s="30">
        <v>42842</v>
      </c>
      <c r="B110" s="31" t="s">
        <v>109</v>
      </c>
      <c r="C110" s="31">
        <v>16</v>
      </c>
      <c r="D110" s="32" t="s">
        <v>110</v>
      </c>
      <c r="E110" s="31">
        <v>2017</v>
      </c>
      <c r="F110" s="33" t="s">
        <v>224</v>
      </c>
      <c r="G110" s="32" t="s">
        <v>114</v>
      </c>
    </row>
    <row r="111" spans="1:7">
      <c r="A111" s="30">
        <v>42843</v>
      </c>
      <c r="B111" s="31" t="s">
        <v>109</v>
      </c>
      <c r="C111" s="31">
        <v>16</v>
      </c>
      <c r="D111" s="32" t="s">
        <v>110</v>
      </c>
      <c r="E111" s="31">
        <v>2017</v>
      </c>
      <c r="F111" s="33" t="s">
        <v>224</v>
      </c>
      <c r="G111" s="32" t="s">
        <v>114</v>
      </c>
    </row>
    <row r="112" spans="1:7">
      <c r="A112" s="30">
        <v>42844</v>
      </c>
      <c r="B112" s="31" t="s">
        <v>109</v>
      </c>
      <c r="C112" s="31">
        <v>16</v>
      </c>
      <c r="D112" s="32" t="s">
        <v>110</v>
      </c>
      <c r="E112" s="31">
        <v>2017</v>
      </c>
      <c r="F112" s="33" t="s">
        <v>224</v>
      </c>
      <c r="G112" s="32" t="s">
        <v>114</v>
      </c>
    </row>
    <row r="113" spans="1:7">
      <c r="A113" s="30">
        <v>42845</v>
      </c>
      <c r="B113" s="31" t="s">
        <v>109</v>
      </c>
      <c r="C113" s="31">
        <v>16</v>
      </c>
      <c r="D113" s="32" t="s">
        <v>110</v>
      </c>
      <c r="E113" s="31">
        <v>2017</v>
      </c>
      <c r="F113" s="33" t="s">
        <v>224</v>
      </c>
      <c r="G113" s="32" t="s">
        <v>114</v>
      </c>
    </row>
    <row r="114" spans="1:7">
      <c r="A114" s="30">
        <v>42846</v>
      </c>
      <c r="B114" s="31" t="s">
        <v>109</v>
      </c>
      <c r="C114" s="31">
        <v>16</v>
      </c>
      <c r="D114" s="32" t="s">
        <v>110</v>
      </c>
      <c r="E114" s="31">
        <v>2017</v>
      </c>
      <c r="F114" s="33" t="s">
        <v>224</v>
      </c>
      <c r="G114" s="32" t="s">
        <v>114</v>
      </c>
    </row>
    <row r="115" spans="1:7">
      <c r="A115" s="30">
        <v>42847</v>
      </c>
      <c r="B115" s="31" t="s">
        <v>109</v>
      </c>
      <c r="C115" s="31">
        <v>17</v>
      </c>
      <c r="D115" s="32" t="s">
        <v>110</v>
      </c>
      <c r="E115" s="31">
        <v>2017</v>
      </c>
      <c r="F115" s="33" t="s">
        <v>225</v>
      </c>
      <c r="G115" s="32" t="s">
        <v>114</v>
      </c>
    </row>
    <row r="116" spans="1:7">
      <c r="A116" s="30">
        <v>42848</v>
      </c>
      <c r="B116" s="31" t="s">
        <v>109</v>
      </c>
      <c r="C116" s="31">
        <v>17</v>
      </c>
      <c r="D116" s="32" t="s">
        <v>110</v>
      </c>
      <c r="E116" s="31">
        <v>2017</v>
      </c>
      <c r="F116" s="33" t="s">
        <v>225</v>
      </c>
      <c r="G116" s="32" t="s">
        <v>114</v>
      </c>
    </row>
    <row r="117" spans="1:7">
      <c r="A117" s="30">
        <v>42849</v>
      </c>
      <c r="B117" s="31" t="s">
        <v>109</v>
      </c>
      <c r="C117" s="31">
        <v>17</v>
      </c>
      <c r="D117" s="32" t="s">
        <v>110</v>
      </c>
      <c r="E117" s="31">
        <v>2017</v>
      </c>
      <c r="F117" s="33" t="s">
        <v>225</v>
      </c>
      <c r="G117" s="32" t="s">
        <v>114</v>
      </c>
    </row>
    <row r="118" spans="1:7">
      <c r="A118" s="30">
        <v>42850</v>
      </c>
      <c r="B118" s="31" t="s">
        <v>109</v>
      </c>
      <c r="C118" s="31">
        <v>17</v>
      </c>
      <c r="D118" s="32" t="s">
        <v>110</v>
      </c>
      <c r="E118" s="31">
        <v>2017</v>
      </c>
      <c r="F118" s="33" t="s">
        <v>225</v>
      </c>
      <c r="G118" s="32" t="s">
        <v>114</v>
      </c>
    </row>
    <row r="119" spans="1:7">
      <c r="A119" s="30">
        <v>42851</v>
      </c>
      <c r="B119" s="31" t="s">
        <v>109</v>
      </c>
      <c r="C119" s="31">
        <v>17</v>
      </c>
      <c r="D119" s="32" t="s">
        <v>110</v>
      </c>
      <c r="E119" s="31">
        <v>2017</v>
      </c>
      <c r="F119" s="33" t="s">
        <v>225</v>
      </c>
      <c r="G119" s="32" t="s">
        <v>114</v>
      </c>
    </row>
    <row r="120" spans="1:7">
      <c r="A120" s="30">
        <v>42852</v>
      </c>
      <c r="B120" s="31" t="s">
        <v>109</v>
      </c>
      <c r="C120" s="31">
        <v>17</v>
      </c>
      <c r="D120" s="32" t="s">
        <v>110</v>
      </c>
      <c r="E120" s="31">
        <v>2017</v>
      </c>
      <c r="F120" s="33" t="s">
        <v>225</v>
      </c>
      <c r="G120" s="32" t="s">
        <v>114</v>
      </c>
    </row>
    <row r="121" spans="1:7">
      <c r="A121" s="30">
        <v>42853</v>
      </c>
      <c r="B121" s="31" t="s">
        <v>109</v>
      </c>
      <c r="C121" s="31">
        <v>17</v>
      </c>
      <c r="D121" s="32" t="s">
        <v>110</v>
      </c>
      <c r="E121" s="31">
        <v>2017</v>
      </c>
      <c r="F121" s="33" t="s">
        <v>225</v>
      </c>
      <c r="G121" s="32" t="s">
        <v>114</v>
      </c>
    </row>
    <row r="122" spans="1:7">
      <c r="A122" s="30">
        <v>42854</v>
      </c>
      <c r="B122" s="31" t="s">
        <v>109</v>
      </c>
      <c r="C122" s="31">
        <v>18</v>
      </c>
      <c r="D122" s="32" t="s">
        <v>110</v>
      </c>
      <c r="E122" s="31">
        <v>2017</v>
      </c>
      <c r="F122" s="33" t="s">
        <v>226</v>
      </c>
      <c r="G122" s="32" t="s">
        <v>114</v>
      </c>
    </row>
    <row r="123" spans="1:7">
      <c r="A123" s="30">
        <v>42855</v>
      </c>
      <c r="B123" s="31" t="s">
        <v>109</v>
      </c>
      <c r="C123" s="31">
        <v>18</v>
      </c>
      <c r="D123" s="32" t="s">
        <v>110</v>
      </c>
      <c r="E123" s="31">
        <v>2017</v>
      </c>
      <c r="F123" s="33" t="s">
        <v>226</v>
      </c>
      <c r="G123" s="32" t="s">
        <v>115</v>
      </c>
    </row>
    <row r="124" spans="1:7">
      <c r="A124" s="30">
        <v>42856</v>
      </c>
      <c r="B124" s="31" t="s">
        <v>109</v>
      </c>
      <c r="C124" s="31">
        <v>18</v>
      </c>
      <c r="D124" s="32" t="s">
        <v>110</v>
      </c>
      <c r="E124" s="31">
        <v>2017</v>
      </c>
      <c r="F124" s="33" t="s">
        <v>226</v>
      </c>
      <c r="G124" s="32" t="s">
        <v>115</v>
      </c>
    </row>
    <row r="125" spans="1:7">
      <c r="A125" s="30">
        <v>42857</v>
      </c>
      <c r="B125" s="31" t="s">
        <v>109</v>
      </c>
      <c r="C125" s="31">
        <v>18</v>
      </c>
      <c r="D125" s="32" t="s">
        <v>110</v>
      </c>
      <c r="E125" s="31">
        <v>2017</v>
      </c>
      <c r="F125" s="33" t="s">
        <v>226</v>
      </c>
      <c r="G125" s="32" t="s">
        <v>115</v>
      </c>
    </row>
    <row r="126" spans="1:7">
      <c r="A126" s="30">
        <v>42858</v>
      </c>
      <c r="B126" s="31" t="s">
        <v>109</v>
      </c>
      <c r="C126" s="31">
        <v>18</v>
      </c>
      <c r="D126" s="32" t="s">
        <v>110</v>
      </c>
      <c r="E126" s="31">
        <v>2017</v>
      </c>
      <c r="F126" s="33" t="s">
        <v>226</v>
      </c>
      <c r="G126" s="32" t="s">
        <v>115</v>
      </c>
    </row>
    <row r="127" spans="1:7">
      <c r="A127" s="30">
        <v>42859</v>
      </c>
      <c r="B127" s="31" t="s">
        <v>109</v>
      </c>
      <c r="C127" s="31">
        <v>18</v>
      </c>
      <c r="D127" s="32" t="s">
        <v>110</v>
      </c>
      <c r="E127" s="31">
        <v>2017</v>
      </c>
      <c r="F127" s="33" t="s">
        <v>226</v>
      </c>
      <c r="G127" s="32" t="s">
        <v>115</v>
      </c>
    </row>
    <row r="128" spans="1:7">
      <c r="A128" s="30">
        <v>42860</v>
      </c>
      <c r="B128" s="31" t="s">
        <v>109</v>
      </c>
      <c r="C128" s="31">
        <v>18</v>
      </c>
      <c r="D128" s="32" t="s">
        <v>110</v>
      </c>
      <c r="E128" s="31">
        <v>2017</v>
      </c>
      <c r="F128" s="33" t="s">
        <v>226</v>
      </c>
      <c r="G128" s="32" t="s">
        <v>115</v>
      </c>
    </row>
    <row r="129" spans="1:7">
      <c r="A129" s="30">
        <v>42861</v>
      </c>
      <c r="B129" s="31" t="s">
        <v>109</v>
      </c>
      <c r="C129" s="31">
        <v>19</v>
      </c>
      <c r="D129" s="32" t="s">
        <v>110</v>
      </c>
      <c r="E129" s="31">
        <v>2017</v>
      </c>
      <c r="F129" s="33" t="s">
        <v>227</v>
      </c>
      <c r="G129" s="32" t="s">
        <v>115</v>
      </c>
    </row>
    <row r="130" spans="1:7">
      <c r="A130" s="30">
        <v>42862</v>
      </c>
      <c r="B130" s="31" t="s">
        <v>109</v>
      </c>
      <c r="C130" s="31">
        <v>19</v>
      </c>
      <c r="D130" s="32" t="s">
        <v>110</v>
      </c>
      <c r="E130" s="31">
        <v>2017</v>
      </c>
      <c r="F130" s="33" t="s">
        <v>227</v>
      </c>
      <c r="G130" s="32" t="s">
        <v>115</v>
      </c>
    </row>
    <row r="131" spans="1:7">
      <c r="A131" s="30">
        <v>42863</v>
      </c>
      <c r="B131" s="31" t="s">
        <v>109</v>
      </c>
      <c r="C131" s="31">
        <v>19</v>
      </c>
      <c r="D131" s="32" t="s">
        <v>110</v>
      </c>
      <c r="E131" s="31">
        <v>2017</v>
      </c>
      <c r="F131" s="33" t="s">
        <v>227</v>
      </c>
      <c r="G131" s="32" t="s">
        <v>115</v>
      </c>
    </row>
    <row r="132" spans="1:7">
      <c r="A132" s="30">
        <v>42864</v>
      </c>
      <c r="B132" s="31" t="s">
        <v>109</v>
      </c>
      <c r="C132" s="31">
        <v>19</v>
      </c>
      <c r="D132" s="32" t="s">
        <v>110</v>
      </c>
      <c r="E132" s="31">
        <v>2017</v>
      </c>
      <c r="F132" s="33" t="s">
        <v>227</v>
      </c>
      <c r="G132" s="32" t="s">
        <v>115</v>
      </c>
    </row>
    <row r="133" spans="1:7">
      <c r="A133" s="30">
        <v>42865</v>
      </c>
      <c r="B133" s="31" t="s">
        <v>109</v>
      </c>
      <c r="C133" s="31">
        <v>19</v>
      </c>
      <c r="D133" s="32" t="s">
        <v>110</v>
      </c>
      <c r="E133" s="31">
        <v>2017</v>
      </c>
      <c r="F133" s="33" t="s">
        <v>227</v>
      </c>
      <c r="G133" s="32" t="s">
        <v>115</v>
      </c>
    </row>
    <row r="134" spans="1:7">
      <c r="A134" s="30">
        <v>42866</v>
      </c>
      <c r="B134" s="31" t="s">
        <v>109</v>
      </c>
      <c r="C134" s="31">
        <v>19</v>
      </c>
      <c r="D134" s="32" t="s">
        <v>110</v>
      </c>
      <c r="E134" s="31">
        <v>2017</v>
      </c>
      <c r="F134" s="33" t="s">
        <v>227</v>
      </c>
      <c r="G134" s="32" t="s">
        <v>115</v>
      </c>
    </row>
    <row r="135" spans="1:7">
      <c r="A135" s="30">
        <v>42867</v>
      </c>
      <c r="B135" s="31" t="s">
        <v>109</v>
      </c>
      <c r="C135" s="31">
        <v>19</v>
      </c>
      <c r="D135" s="32" t="s">
        <v>110</v>
      </c>
      <c r="E135" s="31">
        <v>2017</v>
      </c>
      <c r="F135" s="33" t="s">
        <v>227</v>
      </c>
      <c r="G135" s="32" t="s">
        <v>115</v>
      </c>
    </row>
    <row r="136" spans="1:7">
      <c r="A136" s="30">
        <v>42868</v>
      </c>
      <c r="B136" s="31" t="s">
        <v>109</v>
      </c>
      <c r="C136" s="31">
        <v>20</v>
      </c>
      <c r="D136" s="32" t="s">
        <v>110</v>
      </c>
      <c r="E136" s="31">
        <v>2017</v>
      </c>
      <c r="F136" s="33" t="s">
        <v>228</v>
      </c>
      <c r="G136" s="32" t="s">
        <v>115</v>
      </c>
    </row>
    <row r="137" spans="1:7">
      <c r="A137" s="30">
        <v>42869</v>
      </c>
      <c r="B137" s="31" t="s">
        <v>109</v>
      </c>
      <c r="C137" s="31">
        <v>20</v>
      </c>
      <c r="D137" s="32" t="s">
        <v>110</v>
      </c>
      <c r="E137" s="31">
        <v>2017</v>
      </c>
      <c r="F137" s="33" t="s">
        <v>228</v>
      </c>
      <c r="G137" s="32" t="s">
        <v>115</v>
      </c>
    </row>
    <row r="138" spans="1:7">
      <c r="A138" s="30">
        <v>42870</v>
      </c>
      <c r="B138" s="31" t="s">
        <v>109</v>
      </c>
      <c r="C138" s="31">
        <v>20</v>
      </c>
      <c r="D138" s="32" t="s">
        <v>110</v>
      </c>
      <c r="E138" s="31">
        <v>2017</v>
      </c>
      <c r="F138" s="33" t="s">
        <v>228</v>
      </c>
      <c r="G138" s="32" t="s">
        <v>115</v>
      </c>
    </row>
    <row r="139" spans="1:7">
      <c r="A139" s="30">
        <v>42871</v>
      </c>
      <c r="B139" s="31" t="s">
        <v>109</v>
      </c>
      <c r="C139" s="31">
        <v>20</v>
      </c>
      <c r="D139" s="32" t="s">
        <v>110</v>
      </c>
      <c r="E139" s="31">
        <v>2017</v>
      </c>
      <c r="F139" s="33" t="s">
        <v>228</v>
      </c>
      <c r="G139" s="32" t="s">
        <v>115</v>
      </c>
    </row>
    <row r="140" spans="1:7">
      <c r="A140" s="30">
        <v>42872</v>
      </c>
      <c r="B140" s="31" t="s">
        <v>109</v>
      </c>
      <c r="C140" s="31">
        <v>20</v>
      </c>
      <c r="D140" s="32" t="s">
        <v>110</v>
      </c>
      <c r="E140" s="31">
        <v>2017</v>
      </c>
      <c r="F140" s="33" t="s">
        <v>228</v>
      </c>
      <c r="G140" s="32" t="s">
        <v>115</v>
      </c>
    </row>
    <row r="141" spans="1:7">
      <c r="A141" s="30">
        <v>42873</v>
      </c>
      <c r="B141" s="31" t="s">
        <v>109</v>
      </c>
      <c r="C141" s="31">
        <v>20</v>
      </c>
      <c r="D141" s="32" t="s">
        <v>110</v>
      </c>
      <c r="E141" s="31">
        <v>2017</v>
      </c>
      <c r="F141" s="33" t="s">
        <v>228</v>
      </c>
      <c r="G141" s="32" t="s">
        <v>115</v>
      </c>
    </row>
    <row r="142" spans="1:7">
      <c r="A142" s="30">
        <v>42874</v>
      </c>
      <c r="B142" s="31" t="s">
        <v>109</v>
      </c>
      <c r="C142" s="31">
        <v>20</v>
      </c>
      <c r="D142" s="32" t="s">
        <v>110</v>
      </c>
      <c r="E142" s="31">
        <v>2017</v>
      </c>
      <c r="F142" s="33" t="s">
        <v>228</v>
      </c>
      <c r="G142" s="32" t="s">
        <v>115</v>
      </c>
    </row>
    <row r="143" spans="1:7">
      <c r="A143" s="30">
        <v>42875</v>
      </c>
      <c r="B143" s="31" t="s">
        <v>109</v>
      </c>
      <c r="C143" s="31">
        <v>21</v>
      </c>
      <c r="D143" s="32" t="s">
        <v>110</v>
      </c>
      <c r="E143" s="31">
        <v>2017</v>
      </c>
      <c r="F143" s="33" t="s">
        <v>229</v>
      </c>
      <c r="G143" s="32" t="s">
        <v>115</v>
      </c>
    </row>
    <row r="144" spans="1:7">
      <c r="A144" s="30">
        <v>42876</v>
      </c>
      <c r="B144" s="31" t="s">
        <v>109</v>
      </c>
      <c r="C144" s="31">
        <v>21</v>
      </c>
      <c r="D144" s="32" t="s">
        <v>110</v>
      </c>
      <c r="E144" s="31">
        <v>2017</v>
      </c>
      <c r="F144" s="33" t="s">
        <v>229</v>
      </c>
      <c r="G144" s="32" t="s">
        <v>115</v>
      </c>
    </row>
    <row r="145" spans="1:7">
      <c r="A145" s="30">
        <v>42877</v>
      </c>
      <c r="B145" s="31" t="s">
        <v>109</v>
      </c>
      <c r="C145" s="31">
        <v>21</v>
      </c>
      <c r="D145" s="32" t="s">
        <v>110</v>
      </c>
      <c r="E145" s="31">
        <v>2017</v>
      </c>
      <c r="F145" s="33" t="s">
        <v>229</v>
      </c>
      <c r="G145" s="32" t="s">
        <v>115</v>
      </c>
    </row>
    <row r="146" spans="1:7">
      <c r="A146" s="30">
        <v>42878</v>
      </c>
      <c r="B146" s="31" t="s">
        <v>109</v>
      </c>
      <c r="C146" s="31">
        <v>21</v>
      </c>
      <c r="D146" s="32" t="s">
        <v>110</v>
      </c>
      <c r="E146" s="31">
        <v>2017</v>
      </c>
      <c r="F146" s="33" t="s">
        <v>229</v>
      </c>
      <c r="G146" s="32" t="s">
        <v>115</v>
      </c>
    </row>
    <row r="147" spans="1:7">
      <c r="A147" s="30">
        <v>42879</v>
      </c>
      <c r="B147" s="31" t="s">
        <v>109</v>
      </c>
      <c r="C147" s="31">
        <v>21</v>
      </c>
      <c r="D147" s="32" t="s">
        <v>110</v>
      </c>
      <c r="E147" s="31">
        <v>2017</v>
      </c>
      <c r="F147" s="33" t="s">
        <v>229</v>
      </c>
      <c r="G147" s="32" t="s">
        <v>115</v>
      </c>
    </row>
    <row r="148" spans="1:7">
      <c r="A148" s="30">
        <v>42880</v>
      </c>
      <c r="B148" s="31" t="s">
        <v>109</v>
      </c>
      <c r="C148" s="31">
        <v>21</v>
      </c>
      <c r="D148" s="32" t="s">
        <v>110</v>
      </c>
      <c r="E148" s="31">
        <v>2017</v>
      </c>
      <c r="F148" s="33" t="s">
        <v>229</v>
      </c>
      <c r="G148" s="32" t="s">
        <v>115</v>
      </c>
    </row>
    <row r="149" spans="1:7">
      <c r="A149" s="30">
        <v>42881</v>
      </c>
      <c r="B149" s="31" t="s">
        <v>109</v>
      </c>
      <c r="C149" s="31">
        <v>21</v>
      </c>
      <c r="D149" s="32" t="s">
        <v>110</v>
      </c>
      <c r="E149" s="31">
        <v>2017</v>
      </c>
      <c r="F149" s="33" t="s">
        <v>229</v>
      </c>
      <c r="G149" s="32" t="s">
        <v>115</v>
      </c>
    </row>
    <row r="150" spans="1:7">
      <c r="A150" s="30">
        <v>42882</v>
      </c>
      <c r="B150" s="31" t="s">
        <v>109</v>
      </c>
      <c r="C150" s="31">
        <v>22</v>
      </c>
      <c r="D150" s="32" t="s">
        <v>110</v>
      </c>
      <c r="E150" s="31">
        <v>2017</v>
      </c>
      <c r="F150" s="33" t="s">
        <v>230</v>
      </c>
      <c r="G150" s="32" t="s">
        <v>115</v>
      </c>
    </row>
    <row r="151" spans="1:7">
      <c r="A151" s="30">
        <v>42883</v>
      </c>
      <c r="B151" s="31" t="s">
        <v>109</v>
      </c>
      <c r="C151" s="31">
        <v>22</v>
      </c>
      <c r="D151" s="32" t="s">
        <v>110</v>
      </c>
      <c r="E151" s="31">
        <v>2017</v>
      </c>
      <c r="F151" s="33" t="s">
        <v>230</v>
      </c>
      <c r="G151" s="32" t="s">
        <v>115</v>
      </c>
    </row>
    <row r="152" spans="1:7">
      <c r="A152" s="30">
        <v>42884</v>
      </c>
      <c r="B152" s="31" t="s">
        <v>109</v>
      </c>
      <c r="C152" s="31">
        <v>22</v>
      </c>
      <c r="D152" s="32" t="s">
        <v>110</v>
      </c>
      <c r="E152" s="31">
        <v>2017</v>
      </c>
      <c r="F152" s="33" t="s">
        <v>230</v>
      </c>
      <c r="G152" s="32" t="s">
        <v>115</v>
      </c>
    </row>
    <row r="153" spans="1:7">
      <c r="A153" s="30">
        <v>42885</v>
      </c>
      <c r="B153" s="31" t="s">
        <v>109</v>
      </c>
      <c r="C153" s="31">
        <v>22</v>
      </c>
      <c r="D153" s="32" t="s">
        <v>110</v>
      </c>
      <c r="E153" s="31">
        <v>2017</v>
      </c>
      <c r="F153" s="33" t="s">
        <v>230</v>
      </c>
      <c r="G153" s="32" t="s">
        <v>115</v>
      </c>
    </row>
    <row r="154" spans="1:7">
      <c r="A154" s="30">
        <v>42886</v>
      </c>
      <c r="B154" s="31" t="s">
        <v>109</v>
      </c>
      <c r="C154" s="31">
        <v>22</v>
      </c>
      <c r="D154" s="32" t="s">
        <v>110</v>
      </c>
      <c r="E154" s="31">
        <v>2017</v>
      </c>
      <c r="F154" s="33" t="s">
        <v>230</v>
      </c>
      <c r="G154" s="32" t="s">
        <v>115</v>
      </c>
    </row>
    <row r="155" spans="1:7">
      <c r="A155" s="30">
        <v>42887</v>
      </c>
      <c r="B155" s="31" t="s">
        <v>109</v>
      </c>
      <c r="C155" s="31">
        <v>22</v>
      </c>
      <c r="D155" s="32" t="s">
        <v>110</v>
      </c>
      <c r="E155" s="31">
        <v>2017</v>
      </c>
      <c r="F155" s="33" t="s">
        <v>230</v>
      </c>
      <c r="G155" s="32" t="s">
        <v>115</v>
      </c>
    </row>
    <row r="156" spans="1:7">
      <c r="A156" s="30">
        <v>42888</v>
      </c>
      <c r="B156" s="31" t="s">
        <v>109</v>
      </c>
      <c r="C156" s="31">
        <v>22</v>
      </c>
      <c r="D156" s="32" t="s">
        <v>110</v>
      </c>
      <c r="E156" s="31">
        <v>2017</v>
      </c>
      <c r="F156" s="33" t="s">
        <v>230</v>
      </c>
      <c r="G156" s="32" t="s">
        <v>115</v>
      </c>
    </row>
    <row r="157" spans="1:7">
      <c r="A157" s="30">
        <v>42889</v>
      </c>
      <c r="B157" s="31" t="s">
        <v>109</v>
      </c>
      <c r="C157" s="31">
        <v>23</v>
      </c>
      <c r="D157" s="32" t="s">
        <v>110</v>
      </c>
      <c r="E157" s="31">
        <v>2017</v>
      </c>
      <c r="F157" s="33" t="s">
        <v>231</v>
      </c>
      <c r="G157" s="32" t="s">
        <v>116</v>
      </c>
    </row>
    <row r="158" spans="1:7">
      <c r="A158" s="30">
        <v>42890</v>
      </c>
      <c r="B158" s="31" t="s">
        <v>109</v>
      </c>
      <c r="C158" s="31">
        <v>23</v>
      </c>
      <c r="D158" s="32" t="s">
        <v>110</v>
      </c>
      <c r="E158" s="31">
        <v>2017</v>
      </c>
      <c r="F158" s="33" t="s">
        <v>231</v>
      </c>
      <c r="G158" s="32" t="s">
        <v>116</v>
      </c>
    </row>
    <row r="159" spans="1:7">
      <c r="A159" s="30">
        <v>42891</v>
      </c>
      <c r="B159" s="31" t="s">
        <v>109</v>
      </c>
      <c r="C159" s="31">
        <v>23</v>
      </c>
      <c r="D159" s="32" t="s">
        <v>110</v>
      </c>
      <c r="E159" s="31">
        <v>2017</v>
      </c>
      <c r="F159" s="33" t="s">
        <v>231</v>
      </c>
      <c r="G159" s="32" t="s">
        <v>116</v>
      </c>
    </row>
    <row r="160" spans="1:7">
      <c r="A160" s="30">
        <v>42892</v>
      </c>
      <c r="B160" s="31" t="s">
        <v>109</v>
      </c>
      <c r="C160" s="31">
        <v>23</v>
      </c>
      <c r="D160" s="32" t="s">
        <v>110</v>
      </c>
      <c r="E160" s="31">
        <v>2017</v>
      </c>
      <c r="F160" s="33" t="s">
        <v>231</v>
      </c>
      <c r="G160" s="32" t="s">
        <v>116</v>
      </c>
    </row>
    <row r="161" spans="1:7">
      <c r="A161" s="30">
        <v>42893</v>
      </c>
      <c r="B161" s="31" t="s">
        <v>109</v>
      </c>
      <c r="C161" s="31">
        <v>23</v>
      </c>
      <c r="D161" s="32" t="s">
        <v>110</v>
      </c>
      <c r="E161" s="31">
        <v>2017</v>
      </c>
      <c r="F161" s="33" t="s">
        <v>231</v>
      </c>
      <c r="G161" s="32" t="s">
        <v>116</v>
      </c>
    </row>
    <row r="162" spans="1:7">
      <c r="A162" s="30">
        <v>42894</v>
      </c>
      <c r="B162" s="31" t="s">
        <v>109</v>
      </c>
      <c r="C162" s="31">
        <v>23</v>
      </c>
      <c r="D162" s="32" t="s">
        <v>110</v>
      </c>
      <c r="E162" s="31">
        <v>2017</v>
      </c>
      <c r="F162" s="33" t="s">
        <v>231</v>
      </c>
      <c r="G162" s="32" t="s">
        <v>116</v>
      </c>
    </row>
    <row r="163" spans="1:7">
      <c r="A163" s="30">
        <v>42895</v>
      </c>
      <c r="B163" s="31" t="s">
        <v>109</v>
      </c>
      <c r="C163" s="31">
        <v>23</v>
      </c>
      <c r="D163" s="32" t="s">
        <v>110</v>
      </c>
      <c r="E163" s="31">
        <v>2017</v>
      </c>
      <c r="F163" s="33" t="s">
        <v>231</v>
      </c>
      <c r="G163" s="32" t="s">
        <v>116</v>
      </c>
    </row>
    <row r="164" spans="1:7">
      <c r="A164" s="30">
        <v>42896</v>
      </c>
      <c r="B164" s="31" t="s">
        <v>109</v>
      </c>
      <c r="C164" s="31">
        <v>24</v>
      </c>
      <c r="D164" s="32" t="s">
        <v>110</v>
      </c>
      <c r="E164" s="31">
        <v>2017</v>
      </c>
      <c r="F164" s="33" t="s">
        <v>232</v>
      </c>
      <c r="G164" s="32" t="s">
        <v>116</v>
      </c>
    </row>
    <row r="165" spans="1:7">
      <c r="A165" s="30">
        <v>42897</v>
      </c>
      <c r="B165" s="31" t="s">
        <v>109</v>
      </c>
      <c r="C165" s="31">
        <v>24</v>
      </c>
      <c r="D165" s="32" t="s">
        <v>110</v>
      </c>
      <c r="E165" s="31">
        <v>2017</v>
      </c>
      <c r="F165" s="33" t="s">
        <v>232</v>
      </c>
      <c r="G165" s="32" t="s">
        <v>116</v>
      </c>
    </row>
    <row r="166" spans="1:7">
      <c r="A166" s="30">
        <v>42898</v>
      </c>
      <c r="B166" s="31" t="s">
        <v>109</v>
      </c>
      <c r="C166" s="31">
        <v>24</v>
      </c>
      <c r="D166" s="32" t="s">
        <v>110</v>
      </c>
      <c r="E166" s="31">
        <v>2017</v>
      </c>
      <c r="F166" s="33" t="s">
        <v>232</v>
      </c>
      <c r="G166" s="32" t="s">
        <v>116</v>
      </c>
    </row>
    <row r="167" spans="1:7">
      <c r="A167" s="30">
        <v>42899</v>
      </c>
      <c r="B167" s="31" t="s">
        <v>109</v>
      </c>
      <c r="C167" s="31">
        <v>24</v>
      </c>
      <c r="D167" s="32" t="s">
        <v>110</v>
      </c>
      <c r="E167" s="31">
        <v>2017</v>
      </c>
      <c r="F167" s="33" t="s">
        <v>232</v>
      </c>
      <c r="G167" s="32" t="s">
        <v>116</v>
      </c>
    </row>
    <row r="168" spans="1:7">
      <c r="A168" s="30">
        <v>42900</v>
      </c>
      <c r="B168" s="31" t="s">
        <v>109</v>
      </c>
      <c r="C168" s="31">
        <v>24</v>
      </c>
      <c r="D168" s="32" t="s">
        <v>110</v>
      </c>
      <c r="E168" s="31">
        <v>2017</v>
      </c>
      <c r="F168" s="33" t="s">
        <v>232</v>
      </c>
      <c r="G168" s="32" t="s">
        <v>116</v>
      </c>
    </row>
    <row r="169" spans="1:7">
      <c r="A169" s="30">
        <v>42901</v>
      </c>
      <c r="B169" s="31" t="s">
        <v>109</v>
      </c>
      <c r="C169" s="31">
        <v>24</v>
      </c>
      <c r="D169" s="32" t="s">
        <v>110</v>
      </c>
      <c r="E169" s="31">
        <v>2017</v>
      </c>
      <c r="F169" s="33" t="s">
        <v>232</v>
      </c>
      <c r="G169" s="32" t="s">
        <v>116</v>
      </c>
    </row>
    <row r="170" spans="1:7">
      <c r="A170" s="30">
        <v>42902</v>
      </c>
      <c r="B170" s="31" t="s">
        <v>109</v>
      </c>
      <c r="C170" s="31">
        <v>24</v>
      </c>
      <c r="D170" s="32" t="s">
        <v>110</v>
      </c>
      <c r="E170" s="31">
        <v>2017</v>
      </c>
      <c r="F170" s="33" t="s">
        <v>232</v>
      </c>
      <c r="G170" s="32" t="s">
        <v>116</v>
      </c>
    </row>
    <row r="171" spans="1:7">
      <c r="A171" s="30">
        <v>42903</v>
      </c>
      <c r="B171" s="31" t="s">
        <v>109</v>
      </c>
      <c r="C171" s="31">
        <v>25</v>
      </c>
      <c r="D171" s="32" t="s">
        <v>110</v>
      </c>
      <c r="E171" s="31">
        <v>2017</v>
      </c>
      <c r="F171" s="33" t="s">
        <v>233</v>
      </c>
      <c r="G171" s="32" t="s">
        <v>116</v>
      </c>
    </row>
    <row r="172" spans="1:7">
      <c r="A172" s="30">
        <v>42904</v>
      </c>
      <c r="B172" s="31" t="s">
        <v>109</v>
      </c>
      <c r="C172" s="31">
        <v>25</v>
      </c>
      <c r="D172" s="32" t="s">
        <v>110</v>
      </c>
      <c r="E172" s="31">
        <v>2017</v>
      </c>
      <c r="F172" s="33" t="s">
        <v>233</v>
      </c>
      <c r="G172" s="32" t="s">
        <v>116</v>
      </c>
    </row>
    <row r="173" spans="1:7">
      <c r="A173" s="30">
        <v>42905</v>
      </c>
      <c r="B173" s="31" t="s">
        <v>109</v>
      </c>
      <c r="C173" s="31">
        <v>25</v>
      </c>
      <c r="D173" s="32" t="s">
        <v>110</v>
      </c>
      <c r="E173" s="31">
        <v>2017</v>
      </c>
      <c r="F173" s="33" t="s">
        <v>233</v>
      </c>
      <c r="G173" s="32" t="s">
        <v>116</v>
      </c>
    </row>
    <row r="174" spans="1:7">
      <c r="A174" s="30">
        <v>42906</v>
      </c>
      <c r="B174" s="31" t="s">
        <v>109</v>
      </c>
      <c r="C174" s="31">
        <v>25</v>
      </c>
      <c r="D174" s="32" t="s">
        <v>110</v>
      </c>
      <c r="E174" s="31">
        <v>2017</v>
      </c>
      <c r="F174" s="33" t="s">
        <v>233</v>
      </c>
      <c r="G174" s="32" t="s">
        <v>116</v>
      </c>
    </row>
    <row r="175" spans="1:7">
      <c r="A175" s="30">
        <v>42907</v>
      </c>
      <c r="B175" s="31" t="s">
        <v>109</v>
      </c>
      <c r="C175" s="31">
        <v>25</v>
      </c>
      <c r="D175" s="32" t="s">
        <v>110</v>
      </c>
      <c r="E175" s="31">
        <v>2017</v>
      </c>
      <c r="F175" s="33" t="s">
        <v>233</v>
      </c>
      <c r="G175" s="32" t="s">
        <v>116</v>
      </c>
    </row>
    <row r="176" spans="1:7">
      <c r="A176" s="30">
        <v>42908</v>
      </c>
      <c r="B176" s="31" t="s">
        <v>109</v>
      </c>
      <c r="C176" s="31">
        <v>25</v>
      </c>
      <c r="D176" s="32" t="s">
        <v>110</v>
      </c>
      <c r="E176" s="31">
        <v>2017</v>
      </c>
      <c r="F176" s="33" t="s">
        <v>233</v>
      </c>
      <c r="G176" s="32" t="s">
        <v>116</v>
      </c>
    </row>
    <row r="177" spans="1:7">
      <c r="A177" s="30">
        <v>42909</v>
      </c>
      <c r="B177" s="31" t="s">
        <v>109</v>
      </c>
      <c r="C177" s="31">
        <v>25</v>
      </c>
      <c r="D177" s="32" t="s">
        <v>110</v>
      </c>
      <c r="E177" s="31">
        <v>2017</v>
      </c>
      <c r="F177" s="33" t="s">
        <v>233</v>
      </c>
      <c r="G177" s="32" t="s">
        <v>116</v>
      </c>
    </row>
    <row r="178" spans="1:7">
      <c r="A178" s="30">
        <v>42910</v>
      </c>
      <c r="B178" s="31" t="s">
        <v>109</v>
      </c>
      <c r="C178" s="31">
        <v>26</v>
      </c>
      <c r="D178" s="32" t="s">
        <v>110</v>
      </c>
      <c r="E178" s="31">
        <v>2017</v>
      </c>
      <c r="F178" s="33" t="s">
        <v>234</v>
      </c>
      <c r="G178" s="32" t="s">
        <v>116</v>
      </c>
    </row>
    <row r="179" spans="1:7">
      <c r="A179" s="30">
        <v>42911</v>
      </c>
      <c r="B179" s="31" t="s">
        <v>109</v>
      </c>
      <c r="C179" s="31">
        <v>26</v>
      </c>
      <c r="D179" s="32" t="s">
        <v>110</v>
      </c>
      <c r="E179" s="31">
        <v>2017</v>
      </c>
      <c r="F179" s="33" t="s">
        <v>234</v>
      </c>
      <c r="G179" s="32" t="s">
        <v>116</v>
      </c>
    </row>
    <row r="180" spans="1:7">
      <c r="A180" s="30">
        <v>42912</v>
      </c>
      <c r="B180" s="31" t="s">
        <v>109</v>
      </c>
      <c r="C180" s="31">
        <v>26</v>
      </c>
      <c r="D180" s="32" t="s">
        <v>110</v>
      </c>
      <c r="E180" s="31">
        <v>2017</v>
      </c>
      <c r="F180" s="33" t="s">
        <v>234</v>
      </c>
      <c r="G180" s="32" t="s">
        <v>116</v>
      </c>
    </row>
    <row r="181" spans="1:7">
      <c r="A181" s="30">
        <v>42913</v>
      </c>
      <c r="B181" s="31" t="s">
        <v>109</v>
      </c>
      <c r="C181" s="31">
        <v>26</v>
      </c>
      <c r="D181" s="32" t="s">
        <v>110</v>
      </c>
      <c r="E181" s="31">
        <v>2017</v>
      </c>
      <c r="F181" s="33" t="s">
        <v>234</v>
      </c>
      <c r="G181" s="32" t="s">
        <v>116</v>
      </c>
    </row>
    <row r="182" spans="1:7">
      <c r="A182" s="30">
        <v>42914</v>
      </c>
      <c r="B182" s="31" t="s">
        <v>109</v>
      </c>
      <c r="C182" s="31">
        <v>26</v>
      </c>
      <c r="D182" s="32" t="s">
        <v>110</v>
      </c>
      <c r="E182" s="31">
        <v>2017</v>
      </c>
      <c r="F182" s="33" t="s">
        <v>234</v>
      </c>
      <c r="G182" s="32" t="s">
        <v>116</v>
      </c>
    </row>
    <row r="183" spans="1:7">
      <c r="A183" s="30">
        <v>42915</v>
      </c>
      <c r="B183" s="31" t="s">
        <v>109</v>
      </c>
      <c r="C183" s="31">
        <v>26</v>
      </c>
      <c r="D183" s="32" t="s">
        <v>110</v>
      </c>
      <c r="E183" s="31">
        <v>2017</v>
      </c>
      <c r="F183" s="33" t="s">
        <v>234</v>
      </c>
      <c r="G183" s="32" t="s">
        <v>116</v>
      </c>
    </row>
    <row r="184" spans="1:7">
      <c r="A184" s="30">
        <v>42916</v>
      </c>
      <c r="B184" s="31" t="s">
        <v>109</v>
      </c>
      <c r="C184" s="31">
        <v>26</v>
      </c>
      <c r="D184" s="32" t="s">
        <v>110</v>
      </c>
      <c r="E184" s="31">
        <v>2017</v>
      </c>
      <c r="F184" s="33" t="s">
        <v>234</v>
      </c>
      <c r="G184" s="32" t="s">
        <v>117</v>
      </c>
    </row>
    <row r="185" spans="1:7">
      <c r="A185" s="30">
        <v>42917</v>
      </c>
      <c r="B185" s="31" t="s">
        <v>109</v>
      </c>
      <c r="C185" s="31">
        <v>27</v>
      </c>
      <c r="D185" s="32" t="s">
        <v>110</v>
      </c>
      <c r="E185" s="31">
        <v>2017</v>
      </c>
      <c r="F185" s="33" t="s">
        <v>235</v>
      </c>
      <c r="G185" s="32" t="s">
        <v>117</v>
      </c>
    </row>
    <row r="186" spans="1:7">
      <c r="A186" s="30">
        <v>42918</v>
      </c>
      <c r="B186" s="31" t="s">
        <v>109</v>
      </c>
      <c r="C186" s="31">
        <v>27</v>
      </c>
      <c r="D186" s="32" t="s">
        <v>110</v>
      </c>
      <c r="E186" s="31">
        <v>2017</v>
      </c>
      <c r="F186" s="33" t="s">
        <v>235</v>
      </c>
      <c r="G186" s="32" t="s">
        <v>117</v>
      </c>
    </row>
    <row r="187" spans="1:7">
      <c r="A187" s="30">
        <v>42919</v>
      </c>
      <c r="B187" s="31" t="s">
        <v>109</v>
      </c>
      <c r="C187" s="31">
        <v>27</v>
      </c>
      <c r="D187" s="32" t="s">
        <v>110</v>
      </c>
      <c r="E187" s="31">
        <v>2017</v>
      </c>
      <c r="F187" s="33" t="s">
        <v>235</v>
      </c>
      <c r="G187" s="32" t="s">
        <v>117</v>
      </c>
    </row>
    <row r="188" spans="1:7">
      <c r="A188" s="30">
        <v>42920</v>
      </c>
      <c r="B188" s="31" t="s">
        <v>109</v>
      </c>
      <c r="C188" s="31">
        <v>27</v>
      </c>
      <c r="D188" s="32" t="s">
        <v>110</v>
      </c>
      <c r="E188" s="31">
        <v>2017</v>
      </c>
      <c r="F188" s="33" t="s">
        <v>235</v>
      </c>
      <c r="G188" s="32" t="s">
        <v>117</v>
      </c>
    </row>
    <row r="189" spans="1:7">
      <c r="A189" s="30">
        <v>42921</v>
      </c>
      <c r="B189" s="31" t="s">
        <v>109</v>
      </c>
      <c r="C189" s="31">
        <v>27</v>
      </c>
      <c r="D189" s="32" t="s">
        <v>110</v>
      </c>
      <c r="E189" s="31">
        <v>2017</v>
      </c>
      <c r="F189" s="33" t="s">
        <v>235</v>
      </c>
      <c r="G189" s="32" t="s">
        <v>117</v>
      </c>
    </row>
    <row r="190" spans="1:7">
      <c r="A190" s="30">
        <v>42922</v>
      </c>
      <c r="B190" s="31" t="s">
        <v>109</v>
      </c>
      <c r="C190" s="31">
        <v>27</v>
      </c>
      <c r="D190" s="32" t="s">
        <v>110</v>
      </c>
      <c r="E190" s="31">
        <v>2017</v>
      </c>
      <c r="F190" s="33" t="s">
        <v>235</v>
      </c>
      <c r="G190" s="32" t="s">
        <v>117</v>
      </c>
    </row>
    <row r="191" spans="1:7">
      <c r="A191" s="30">
        <v>42923</v>
      </c>
      <c r="B191" s="31" t="s">
        <v>109</v>
      </c>
      <c r="C191" s="31">
        <v>27</v>
      </c>
      <c r="D191" s="32" t="s">
        <v>110</v>
      </c>
      <c r="E191" s="31">
        <v>2017</v>
      </c>
      <c r="F191" s="33" t="s">
        <v>235</v>
      </c>
      <c r="G191" s="32" t="s">
        <v>117</v>
      </c>
    </row>
    <row r="192" spans="1:7">
      <c r="A192" s="30">
        <v>42924</v>
      </c>
      <c r="B192" s="31" t="s">
        <v>109</v>
      </c>
      <c r="C192" s="31">
        <v>28</v>
      </c>
      <c r="D192" s="32" t="s">
        <v>110</v>
      </c>
      <c r="E192" s="31">
        <v>2017</v>
      </c>
      <c r="F192" s="33" t="s">
        <v>236</v>
      </c>
      <c r="G192" s="32" t="s">
        <v>117</v>
      </c>
    </row>
    <row r="193" spans="1:7">
      <c r="A193" s="30">
        <v>42925</v>
      </c>
      <c r="B193" s="31" t="s">
        <v>109</v>
      </c>
      <c r="C193" s="31">
        <v>28</v>
      </c>
      <c r="D193" s="32" t="s">
        <v>110</v>
      </c>
      <c r="E193" s="31">
        <v>2017</v>
      </c>
      <c r="F193" s="33" t="s">
        <v>236</v>
      </c>
      <c r="G193" s="32" t="s">
        <v>117</v>
      </c>
    </row>
    <row r="194" spans="1:7">
      <c r="A194" s="30">
        <v>42926</v>
      </c>
      <c r="B194" s="31" t="s">
        <v>109</v>
      </c>
      <c r="C194" s="31">
        <v>28</v>
      </c>
      <c r="D194" s="32" t="s">
        <v>110</v>
      </c>
      <c r="E194" s="31">
        <v>2017</v>
      </c>
      <c r="F194" s="33" t="s">
        <v>236</v>
      </c>
      <c r="G194" s="32" t="s">
        <v>117</v>
      </c>
    </row>
    <row r="195" spans="1:7">
      <c r="A195" s="30">
        <v>42927</v>
      </c>
      <c r="B195" s="31" t="s">
        <v>109</v>
      </c>
      <c r="C195" s="31">
        <v>28</v>
      </c>
      <c r="D195" s="32" t="s">
        <v>110</v>
      </c>
      <c r="E195" s="31">
        <v>2017</v>
      </c>
      <c r="F195" s="33" t="s">
        <v>236</v>
      </c>
      <c r="G195" s="32" t="s">
        <v>117</v>
      </c>
    </row>
    <row r="196" spans="1:7">
      <c r="A196" s="30">
        <v>42928</v>
      </c>
      <c r="B196" s="31" t="s">
        <v>109</v>
      </c>
      <c r="C196" s="31">
        <v>28</v>
      </c>
      <c r="D196" s="32" t="s">
        <v>110</v>
      </c>
      <c r="E196" s="31">
        <v>2017</v>
      </c>
      <c r="F196" s="33" t="s">
        <v>236</v>
      </c>
      <c r="G196" s="32" t="s">
        <v>117</v>
      </c>
    </row>
    <row r="197" spans="1:7">
      <c r="A197" s="30">
        <v>42929</v>
      </c>
      <c r="B197" s="31" t="s">
        <v>109</v>
      </c>
      <c r="C197" s="31">
        <v>28</v>
      </c>
      <c r="D197" s="32" t="s">
        <v>110</v>
      </c>
      <c r="E197" s="31">
        <v>2017</v>
      </c>
      <c r="F197" s="33" t="s">
        <v>236</v>
      </c>
      <c r="G197" s="32" t="s">
        <v>117</v>
      </c>
    </row>
    <row r="198" spans="1:7">
      <c r="A198" s="30">
        <v>42930</v>
      </c>
      <c r="B198" s="31" t="s">
        <v>109</v>
      </c>
      <c r="C198" s="31">
        <v>28</v>
      </c>
      <c r="D198" s="32" t="s">
        <v>110</v>
      </c>
      <c r="E198" s="31">
        <v>2017</v>
      </c>
      <c r="F198" s="33" t="s">
        <v>236</v>
      </c>
      <c r="G198" s="32" t="s">
        <v>117</v>
      </c>
    </row>
    <row r="199" spans="1:7">
      <c r="A199" s="30">
        <v>42931</v>
      </c>
      <c r="B199" s="31" t="s">
        <v>109</v>
      </c>
      <c r="C199" s="31">
        <v>29</v>
      </c>
      <c r="D199" s="32" t="s">
        <v>110</v>
      </c>
      <c r="E199" s="31">
        <v>2017</v>
      </c>
      <c r="F199" s="33" t="s">
        <v>237</v>
      </c>
      <c r="G199" s="32" t="s">
        <v>117</v>
      </c>
    </row>
    <row r="200" spans="1:7">
      <c r="A200" s="30">
        <v>42932</v>
      </c>
      <c r="B200" s="31" t="s">
        <v>109</v>
      </c>
      <c r="C200" s="31">
        <v>29</v>
      </c>
      <c r="D200" s="32" t="s">
        <v>110</v>
      </c>
      <c r="E200" s="31">
        <v>2017</v>
      </c>
      <c r="F200" s="33" t="s">
        <v>237</v>
      </c>
      <c r="G200" s="32" t="s">
        <v>117</v>
      </c>
    </row>
    <row r="201" spans="1:7">
      <c r="A201" s="30">
        <v>42933</v>
      </c>
      <c r="B201" s="31" t="s">
        <v>109</v>
      </c>
      <c r="C201" s="31">
        <v>29</v>
      </c>
      <c r="D201" s="32" t="s">
        <v>110</v>
      </c>
      <c r="E201" s="31">
        <v>2017</v>
      </c>
      <c r="F201" s="33" t="s">
        <v>237</v>
      </c>
      <c r="G201" s="32" t="s">
        <v>117</v>
      </c>
    </row>
    <row r="202" spans="1:7">
      <c r="A202" s="30">
        <v>42934</v>
      </c>
      <c r="B202" s="31" t="s">
        <v>109</v>
      </c>
      <c r="C202" s="31">
        <v>29</v>
      </c>
      <c r="D202" s="32" t="s">
        <v>110</v>
      </c>
      <c r="E202" s="31">
        <v>2017</v>
      </c>
      <c r="F202" s="33" t="s">
        <v>237</v>
      </c>
      <c r="G202" s="32" t="s">
        <v>117</v>
      </c>
    </row>
    <row r="203" spans="1:7">
      <c r="A203" s="30">
        <v>42935</v>
      </c>
      <c r="B203" s="31" t="s">
        <v>109</v>
      </c>
      <c r="C203" s="31">
        <v>29</v>
      </c>
      <c r="D203" s="32" t="s">
        <v>110</v>
      </c>
      <c r="E203" s="31">
        <v>2017</v>
      </c>
      <c r="F203" s="33" t="s">
        <v>237</v>
      </c>
      <c r="G203" s="32" t="s">
        <v>117</v>
      </c>
    </row>
    <row r="204" spans="1:7">
      <c r="A204" s="30">
        <v>42936</v>
      </c>
      <c r="B204" s="31" t="s">
        <v>109</v>
      </c>
      <c r="C204" s="31">
        <v>29</v>
      </c>
      <c r="D204" s="32" t="s">
        <v>110</v>
      </c>
      <c r="E204" s="31">
        <v>2017</v>
      </c>
      <c r="F204" s="33" t="s">
        <v>237</v>
      </c>
      <c r="G204" s="32" t="s">
        <v>117</v>
      </c>
    </row>
    <row r="205" spans="1:7">
      <c r="A205" s="30">
        <v>42937</v>
      </c>
      <c r="B205" s="31" t="s">
        <v>109</v>
      </c>
      <c r="C205" s="31">
        <v>29</v>
      </c>
      <c r="D205" s="32" t="s">
        <v>110</v>
      </c>
      <c r="E205" s="31">
        <v>2017</v>
      </c>
      <c r="F205" s="33" t="s">
        <v>237</v>
      </c>
      <c r="G205" s="32" t="s">
        <v>117</v>
      </c>
    </row>
    <row r="206" spans="1:7">
      <c r="A206" s="30">
        <v>42938</v>
      </c>
      <c r="B206" s="31" t="s">
        <v>109</v>
      </c>
      <c r="C206" s="31">
        <v>30</v>
      </c>
      <c r="D206" s="32" t="s">
        <v>110</v>
      </c>
      <c r="E206" s="31">
        <v>2017</v>
      </c>
      <c r="F206" s="33" t="s">
        <v>238</v>
      </c>
      <c r="G206" s="32" t="s">
        <v>117</v>
      </c>
    </row>
    <row r="207" spans="1:7">
      <c r="A207" s="30">
        <v>42939</v>
      </c>
      <c r="B207" s="31" t="s">
        <v>109</v>
      </c>
      <c r="C207" s="31">
        <v>30</v>
      </c>
      <c r="D207" s="32" t="s">
        <v>110</v>
      </c>
      <c r="E207" s="31">
        <v>2017</v>
      </c>
      <c r="F207" s="33" t="s">
        <v>238</v>
      </c>
      <c r="G207" s="32" t="s">
        <v>117</v>
      </c>
    </row>
    <row r="208" spans="1:7">
      <c r="A208" s="30">
        <v>42940</v>
      </c>
      <c r="B208" s="31" t="s">
        <v>109</v>
      </c>
      <c r="C208" s="31">
        <v>30</v>
      </c>
      <c r="D208" s="32" t="s">
        <v>110</v>
      </c>
      <c r="E208" s="31">
        <v>2017</v>
      </c>
      <c r="F208" s="33" t="s">
        <v>238</v>
      </c>
      <c r="G208" s="32" t="s">
        <v>117</v>
      </c>
    </row>
    <row r="209" spans="1:7">
      <c r="A209" s="30">
        <v>42941</v>
      </c>
      <c r="B209" s="31" t="s">
        <v>109</v>
      </c>
      <c r="C209" s="31">
        <v>30</v>
      </c>
      <c r="D209" s="32" t="s">
        <v>110</v>
      </c>
      <c r="E209" s="31">
        <v>2017</v>
      </c>
      <c r="F209" s="33" t="s">
        <v>238</v>
      </c>
      <c r="G209" s="32" t="s">
        <v>117</v>
      </c>
    </row>
    <row r="210" spans="1:7">
      <c r="A210" s="30">
        <v>42942</v>
      </c>
      <c r="B210" s="31" t="s">
        <v>109</v>
      </c>
      <c r="C210" s="31">
        <v>30</v>
      </c>
      <c r="D210" s="32" t="s">
        <v>110</v>
      </c>
      <c r="E210" s="31">
        <v>2017</v>
      </c>
      <c r="F210" s="33" t="s">
        <v>238</v>
      </c>
      <c r="G210" s="32" t="s">
        <v>117</v>
      </c>
    </row>
    <row r="211" spans="1:7">
      <c r="A211" s="30">
        <v>42943</v>
      </c>
      <c r="B211" s="31" t="s">
        <v>109</v>
      </c>
      <c r="C211" s="31">
        <v>30</v>
      </c>
      <c r="D211" s="32" t="s">
        <v>110</v>
      </c>
      <c r="E211" s="31">
        <v>2017</v>
      </c>
      <c r="F211" s="33" t="s">
        <v>238</v>
      </c>
      <c r="G211" s="32" t="s">
        <v>117</v>
      </c>
    </row>
    <row r="212" spans="1:7">
      <c r="A212" s="30">
        <v>42944</v>
      </c>
      <c r="B212" s="31" t="s">
        <v>109</v>
      </c>
      <c r="C212" s="31">
        <v>30</v>
      </c>
      <c r="D212" s="32" t="s">
        <v>110</v>
      </c>
      <c r="E212" s="31">
        <v>2017</v>
      </c>
      <c r="F212" s="33" t="s">
        <v>238</v>
      </c>
      <c r="G212" s="32" t="s">
        <v>117</v>
      </c>
    </row>
    <row r="213" spans="1:7">
      <c r="A213" s="30">
        <v>42945</v>
      </c>
      <c r="B213" s="31" t="s">
        <v>109</v>
      </c>
      <c r="C213" s="31">
        <v>31</v>
      </c>
      <c r="D213" s="32" t="s">
        <v>110</v>
      </c>
      <c r="E213" s="31">
        <v>2017</v>
      </c>
      <c r="F213" s="33" t="s">
        <v>239</v>
      </c>
      <c r="G213" s="32" t="s">
        <v>117</v>
      </c>
    </row>
    <row r="214" spans="1:7">
      <c r="A214" s="30">
        <v>42946</v>
      </c>
      <c r="B214" s="31" t="s">
        <v>109</v>
      </c>
      <c r="C214" s="31">
        <v>31</v>
      </c>
      <c r="D214" s="32" t="s">
        <v>110</v>
      </c>
      <c r="E214" s="31">
        <v>2017</v>
      </c>
      <c r="F214" s="33" t="s">
        <v>239</v>
      </c>
      <c r="G214" s="32" t="s">
        <v>117</v>
      </c>
    </row>
    <row r="215" spans="1:7">
      <c r="A215" s="30">
        <v>42947</v>
      </c>
      <c r="B215" s="31" t="s">
        <v>109</v>
      </c>
      <c r="C215" s="31">
        <v>31</v>
      </c>
      <c r="D215" s="32" t="s">
        <v>110</v>
      </c>
      <c r="E215" s="31">
        <v>2017</v>
      </c>
      <c r="F215" s="33" t="s">
        <v>239</v>
      </c>
      <c r="G215" s="32" t="s">
        <v>118</v>
      </c>
    </row>
    <row r="216" spans="1:7">
      <c r="A216" s="30">
        <v>42948</v>
      </c>
      <c r="B216" s="31" t="s">
        <v>109</v>
      </c>
      <c r="C216" s="31">
        <v>31</v>
      </c>
      <c r="D216" s="32" t="s">
        <v>110</v>
      </c>
      <c r="E216" s="31">
        <v>2017</v>
      </c>
      <c r="F216" s="33" t="s">
        <v>239</v>
      </c>
      <c r="G216" s="32" t="s">
        <v>118</v>
      </c>
    </row>
    <row r="217" spans="1:7">
      <c r="A217" s="30">
        <v>42949</v>
      </c>
      <c r="B217" s="31" t="s">
        <v>109</v>
      </c>
      <c r="C217" s="31">
        <v>31</v>
      </c>
      <c r="D217" s="32" t="s">
        <v>110</v>
      </c>
      <c r="E217" s="31">
        <v>2017</v>
      </c>
      <c r="F217" s="33" t="s">
        <v>239</v>
      </c>
      <c r="G217" s="32" t="s">
        <v>118</v>
      </c>
    </row>
    <row r="218" spans="1:7">
      <c r="A218" s="30">
        <v>42950</v>
      </c>
      <c r="B218" s="31" t="s">
        <v>109</v>
      </c>
      <c r="C218" s="31">
        <v>31</v>
      </c>
      <c r="D218" s="32" t="s">
        <v>110</v>
      </c>
      <c r="E218" s="31">
        <v>2017</v>
      </c>
      <c r="F218" s="33" t="s">
        <v>239</v>
      </c>
      <c r="G218" s="32" t="s">
        <v>118</v>
      </c>
    </row>
    <row r="219" spans="1:7">
      <c r="A219" s="30">
        <v>42951</v>
      </c>
      <c r="B219" s="31" t="s">
        <v>109</v>
      </c>
      <c r="C219" s="31">
        <v>31</v>
      </c>
      <c r="D219" s="32" t="s">
        <v>110</v>
      </c>
      <c r="E219" s="31">
        <v>2017</v>
      </c>
      <c r="F219" s="33" t="s">
        <v>239</v>
      </c>
      <c r="G219" s="32" t="s">
        <v>118</v>
      </c>
    </row>
    <row r="220" spans="1:7">
      <c r="A220" s="30">
        <v>42952</v>
      </c>
      <c r="B220" s="31" t="s">
        <v>109</v>
      </c>
      <c r="C220" s="31">
        <v>32</v>
      </c>
      <c r="D220" s="32" t="s">
        <v>110</v>
      </c>
      <c r="E220" s="31">
        <v>2017</v>
      </c>
      <c r="F220" s="33" t="s">
        <v>240</v>
      </c>
      <c r="G220" s="32" t="s">
        <v>118</v>
      </c>
    </row>
    <row r="221" spans="1:7">
      <c r="A221" s="30">
        <v>42953</v>
      </c>
      <c r="B221" s="31" t="s">
        <v>109</v>
      </c>
      <c r="C221" s="31">
        <v>32</v>
      </c>
      <c r="D221" s="32" t="s">
        <v>110</v>
      </c>
      <c r="E221" s="31">
        <v>2017</v>
      </c>
      <c r="F221" s="33" t="s">
        <v>240</v>
      </c>
      <c r="G221" s="32" t="s">
        <v>118</v>
      </c>
    </row>
    <row r="222" spans="1:7">
      <c r="A222" s="30">
        <v>42954</v>
      </c>
      <c r="B222" s="31" t="s">
        <v>109</v>
      </c>
      <c r="C222" s="31">
        <v>32</v>
      </c>
      <c r="D222" s="32" t="s">
        <v>110</v>
      </c>
      <c r="E222" s="31">
        <v>2017</v>
      </c>
      <c r="F222" s="33" t="s">
        <v>240</v>
      </c>
      <c r="G222" s="32" t="s">
        <v>118</v>
      </c>
    </row>
    <row r="223" spans="1:7">
      <c r="A223" s="30">
        <v>42955</v>
      </c>
      <c r="B223" s="31" t="s">
        <v>109</v>
      </c>
      <c r="C223" s="31">
        <v>32</v>
      </c>
      <c r="D223" s="32" t="s">
        <v>110</v>
      </c>
      <c r="E223" s="31">
        <v>2017</v>
      </c>
      <c r="F223" s="33" t="s">
        <v>240</v>
      </c>
      <c r="G223" s="32" t="s">
        <v>118</v>
      </c>
    </row>
    <row r="224" spans="1:7">
      <c r="A224" s="30">
        <v>42956</v>
      </c>
      <c r="B224" s="31" t="s">
        <v>109</v>
      </c>
      <c r="C224" s="31">
        <v>32</v>
      </c>
      <c r="D224" s="32" t="s">
        <v>110</v>
      </c>
      <c r="E224" s="31">
        <v>2017</v>
      </c>
      <c r="F224" s="33" t="s">
        <v>240</v>
      </c>
      <c r="G224" s="32" t="s">
        <v>118</v>
      </c>
    </row>
    <row r="225" spans="1:7">
      <c r="A225" s="30">
        <v>42957</v>
      </c>
      <c r="B225" s="31" t="s">
        <v>109</v>
      </c>
      <c r="C225" s="31">
        <v>32</v>
      </c>
      <c r="D225" s="32" t="s">
        <v>110</v>
      </c>
      <c r="E225" s="31">
        <v>2017</v>
      </c>
      <c r="F225" s="33" t="s">
        <v>240</v>
      </c>
      <c r="G225" s="32" t="s">
        <v>118</v>
      </c>
    </row>
    <row r="226" spans="1:7">
      <c r="A226" s="30">
        <v>42958</v>
      </c>
      <c r="B226" s="31" t="s">
        <v>109</v>
      </c>
      <c r="C226" s="31">
        <v>32</v>
      </c>
      <c r="D226" s="32" t="s">
        <v>110</v>
      </c>
      <c r="E226" s="31">
        <v>2017</v>
      </c>
      <c r="F226" s="33" t="s">
        <v>240</v>
      </c>
      <c r="G226" s="32" t="s">
        <v>118</v>
      </c>
    </row>
    <row r="227" spans="1:7">
      <c r="A227" s="30">
        <v>42959</v>
      </c>
      <c r="B227" s="31" t="s">
        <v>109</v>
      </c>
      <c r="C227" s="31">
        <v>33</v>
      </c>
      <c r="D227" s="32" t="s">
        <v>110</v>
      </c>
      <c r="E227" s="31">
        <v>2017</v>
      </c>
      <c r="F227" s="33" t="s">
        <v>241</v>
      </c>
      <c r="G227" s="32" t="s">
        <v>118</v>
      </c>
    </row>
    <row r="228" spans="1:7">
      <c r="A228" s="30">
        <v>42960</v>
      </c>
      <c r="B228" s="31" t="s">
        <v>109</v>
      </c>
      <c r="C228" s="31">
        <v>33</v>
      </c>
      <c r="D228" s="32" t="s">
        <v>110</v>
      </c>
      <c r="E228" s="31">
        <v>2017</v>
      </c>
      <c r="F228" s="33" t="s">
        <v>241</v>
      </c>
      <c r="G228" s="32" t="s">
        <v>118</v>
      </c>
    </row>
    <row r="229" spans="1:7">
      <c r="A229" s="30">
        <v>42961</v>
      </c>
      <c r="B229" s="31" t="s">
        <v>109</v>
      </c>
      <c r="C229" s="31">
        <v>33</v>
      </c>
      <c r="D229" s="32" t="s">
        <v>110</v>
      </c>
      <c r="E229" s="31">
        <v>2017</v>
      </c>
      <c r="F229" s="33" t="s">
        <v>241</v>
      </c>
      <c r="G229" s="32" t="s">
        <v>118</v>
      </c>
    </row>
    <row r="230" spans="1:7">
      <c r="A230" s="30">
        <v>42962</v>
      </c>
      <c r="B230" s="31" t="s">
        <v>109</v>
      </c>
      <c r="C230" s="31">
        <v>33</v>
      </c>
      <c r="D230" s="32" t="s">
        <v>110</v>
      </c>
      <c r="E230" s="31">
        <v>2017</v>
      </c>
      <c r="F230" s="33" t="s">
        <v>241</v>
      </c>
      <c r="G230" s="32" t="s">
        <v>118</v>
      </c>
    </row>
    <row r="231" spans="1:7">
      <c r="A231" s="30">
        <v>42963</v>
      </c>
      <c r="B231" s="31" t="s">
        <v>109</v>
      </c>
      <c r="C231" s="31">
        <v>33</v>
      </c>
      <c r="D231" s="32" t="s">
        <v>110</v>
      </c>
      <c r="E231" s="31">
        <v>2017</v>
      </c>
      <c r="F231" s="33" t="s">
        <v>241</v>
      </c>
      <c r="G231" s="32" t="s">
        <v>118</v>
      </c>
    </row>
    <row r="232" spans="1:7">
      <c r="A232" s="30">
        <v>42964</v>
      </c>
      <c r="B232" s="31" t="s">
        <v>109</v>
      </c>
      <c r="C232" s="31">
        <v>33</v>
      </c>
      <c r="D232" s="32" t="s">
        <v>110</v>
      </c>
      <c r="E232" s="31">
        <v>2017</v>
      </c>
      <c r="F232" s="33" t="s">
        <v>241</v>
      </c>
      <c r="G232" s="32" t="s">
        <v>118</v>
      </c>
    </row>
    <row r="233" spans="1:7">
      <c r="A233" s="30">
        <v>42965</v>
      </c>
      <c r="B233" s="31" t="s">
        <v>109</v>
      </c>
      <c r="C233" s="31">
        <v>33</v>
      </c>
      <c r="D233" s="32" t="s">
        <v>110</v>
      </c>
      <c r="E233" s="31">
        <v>2017</v>
      </c>
      <c r="F233" s="33" t="s">
        <v>241</v>
      </c>
      <c r="G233" s="32" t="s">
        <v>118</v>
      </c>
    </row>
    <row r="234" spans="1:7">
      <c r="A234" s="30">
        <v>42966</v>
      </c>
      <c r="B234" s="31" t="s">
        <v>109</v>
      </c>
      <c r="C234" s="31">
        <v>34</v>
      </c>
      <c r="D234" s="32" t="s">
        <v>110</v>
      </c>
      <c r="E234" s="31">
        <v>2017</v>
      </c>
      <c r="F234" s="33" t="s">
        <v>242</v>
      </c>
      <c r="G234" s="32" t="s">
        <v>118</v>
      </c>
    </row>
    <row r="235" spans="1:7">
      <c r="A235" s="30">
        <v>42967</v>
      </c>
      <c r="B235" s="31" t="s">
        <v>109</v>
      </c>
      <c r="C235" s="31">
        <v>34</v>
      </c>
      <c r="D235" s="32" t="s">
        <v>110</v>
      </c>
      <c r="E235" s="31">
        <v>2017</v>
      </c>
      <c r="F235" s="33" t="s">
        <v>242</v>
      </c>
      <c r="G235" s="32" t="s">
        <v>118</v>
      </c>
    </row>
    <row r="236" spans="1:7">
      <c r="A236" s="30">
        <v>42968</v>
      </c>
      <c r="B236" s="31" t="s">
        <v>109</v>
      </c>
      <c r="C236" s="31">
        <v>34</v>
      </c>
      <c r="D236" s="32" t="s">
        <v>110</v>
      </c>
      <c r="E236" s="31">
        <v>2017</v>
      </c>
      <c r="F236" s="33" t="s">
        <v>242</v>
      </c>
      <c r="G236" s="32" t="s">
        <v>118</v>
      </c>
    </row>
    <row r="237" spans="1:7">
      <c r="A237" s="30">
        <v>42969</v>
      </c>
      <c r="B237" s="31" t="s">
        <v>109</v>
      </c>
      <c r="C237" s="31">
        <v>34</v>
      </c>
      <c r="D237" s="32" t="s">
        <v>110</v>
      </c>
      <c r="E237" s="31">
        <v>2017</v>
      </c>
      <c r="F237" s="33" t="s">
        <v>242</v>
      </c>
      <c r="G237" s="32" t="s">
        <v>118</v>
      </c>
    </row>
    <row r="238" spans="1:7">
      <c r="A238" s="30">
        <v>42970</v>
      </c>
      <c r="B238" s="31" t="s">
        <v>109</v>
      </c>
      <c r="C238" s="31">
        <v>34</v>
      </c>
      <c r="D238" s="32" t="s">
        <v>110</v>
      </c>
      <c r="E238" s="31">
        <v>2017</v>
      </c>
      <c r="F238" s="33" t="s">
        <v>242</v>
      </c>
      <c r="G238" s="32" t="s">
        <v>118</v>
      </c>
    </row>
    <row r="239" spans="1:7">
      <c r="A239" s="30">
        <v>42971</v>
      </c>
      <c r="B239" s="31" t="s">
        <v>109</v>
      </c>
      <c r="C239" s="31">
        <v>34</v>
      </c>
      <c r="D239" s="32" t="s">
        <v>110</v>
      </c>
      <c r="E239" s="31">
        <v>2017</v>
      </c>
      <c r="F239" s="33" t="s">
        <v>242</v>
      </c>
      <c r="G239" s="32" t="s">
        <v>118</v>
      </c>
    </row>
    <row r="240" spans="1:7">
      <c r="A240" s="30">
        <v>42972</v>
      </c>
      <c r="B240" s="31" t="s">
        <v>109</v>
      </c>
      <c r="C240" s="31">
        <v>34</v>
      </c>
      <c r="D240" s="32" t="s">
        <v>110</v>
      </c>
      <c r="E240" s="31">
        <v>2017</v>
      </c>
      <c r="F240" s="33" t="s">
        <v>242</v>
      </c>
      <c r="G240" s="32" t="s">
        <v>118</v>
      </c>
    </row>
    <row r="241" spans="1:7">
      <c r="A241" s="30">
        <v>42973</v>
      </c>
      <c r="B241" s="31" t="s">
        <v>109</v>
      </c>
      <c r="C241" s="31">
        <v>35</v>
      </c>
      <c r="D241" s="32" t="s">
        <v>110</v>
      </c>
      <c r="E241" s="31">
        <v>2017</v>
      </c>
      <c r="F241" s="33" t="s">
        <v>243</v>
      </c>
      <c r="G241" s="32" t="s">
        <v>118</v>
      </c>
    </row>
    <row r="242" spans="1:7">
      <c r="A242" s="30">
        <v>42974</v>
      </c>
      <c r="B242" s="31" t="s">
        <v>109</v>
      </c>
      <c r="C242" s="31">
        <v>35</v>
      </c>
      <c r="D242" s="32" t="s">
        <v>110</v>
      </c>
      <c r="E242" s="31">
        <v>2017</v>
      </c>
      <c r="F242" s="33" t="s">
        <v>243</v>
      </c>
      <c r="G242" s="32" t="s">
        <v>118</v>
      </c>
    </row>
    <row r="243" spans="1:7">
      <c r="A243" s="30">
        <v>42975</v>
      </c>
      <c r="B243" s="31" t="s">
        <v>109</v>
      </c>
      <c r="C243" s="31">
        <v>35</v>
      </c>
      <c r="D243" s="32" t="s">
        <v>110</v>
      </c>
      <c r="E243" s="31">
        <v>2017</v>
      </c>
      <c r="F243" s="33" t="s">
        <v>243</v>
      </c>
      <c r="G243" s="32" t="s">
        <v>118</v>
      </c>
    </row>
    <row r="244" spans="1:7">
      <c r="A244" s="30">
        <v>42976</v>
      </c>
      <c r="B244" s="31" t="s">
        <v>109</v>
      </c>
      <c r="C244" s="31">
        <v>35</v>
      </c>
      <c r="D244" s="32" t="s">
        <v>110</v>
      </c>
      <c r="E244" s="31">
        <v>2017</v>
      </c>
      <c r="F244" s="33" t="s">
        <v>243</v>
      </c>
      <c r="G244" s="32" t="s">
        <v>118</v>
      </c>
    </row>
    <row r="245" spans="1:7">
      <c r="A245" s="30">
        <v>42977</v>
      </c>
      <c r="B245" s="31" t="s">
        <v>109</v>
      </c>
      <c r="C245" s="31">
        <v>35</v>
      </c>
      <c r="D245" s="32" t="s">
        <v>110</v>
      </c>
      <c r="E245" s="31">
        <v>2017</v>
      </c>
      <c r="F245" s="33" t="s">
        <v>243</v>
      </c>
      <c r="G245" s="32" t="s">
        <v>118</v>
      </c>
    </row>
    <row r="246" spans="1:7">
      <c r="A246" s="30">
        <v>42978</v>
      </c>
      <c r="B246" s="31" t="s">
        <v>109</v>
      </c>
      <c r="C246" s="31">
        <v>35</v>
      </c>
      <c r="D246" s="32" t="s">
        <v>110</v>
      </c>
      <c r="E246" s="31">
        <v>2017</v>
      </c>
      <c r="F246" s="33" t="s">
        <v>243</v>
      </c>
      <c r="G246" s="32" t="s">
        <v>119</v>
      </c>
    </row>
    <row r="247" spans="1:7">
      <c r="A247" s="30">
        <v>42979</v>
      </c>
      <c r="B247" s="31" t="s">
        <v>109</v>
      </c>
      <c r="C247" s="31">
        <v>35</v>
      </c>
      <c r="D247" s="32" t="s">
        <v>110</v>
      </c>
      <c r="E247" s="31">
        <v>2017</v>
      </c>
      <c r="F247" s="33" t="s">
        <v>243</v>
      </c>
      <c r="G247" s="32" t="s">
        <v>119</v>
      </c>
    </row>
    <row r="248" spans="1:7">
      <c r="A248" s="30">
        <v>42980</v>
      </c>
      <c r="B248" s="31" t="s">
        <v>109</v>
      </c>
      <c r="C248" s="31">
        <v>36</v>
      </c>
      <c r="D248" s="32" t="s">
        <v>110</v>
      </c>
      <c r="E248" s="31">
        <v>2017</v>
      </c>
      <c r="F248" s="33" t="s">
        <v>244</v>
      </c>
      <c r="G248" s="32" t="s">
        <v>119</v>
      </c>
    </row>
    <row r="249" spans="1:7">
      <c r="A249" s="30">
        <v>42981</v>
      </c>
      <c r="B249" s="31" t="s">
        <v>109</v>
      </c>
      <c r="C249" s="31">
        <v>36</v>
      </c>
      <c r="D249" s="32" t="s">
        <v>110</v>
      </c>
      <c r="E249" s="31">
        <v>2017</v>
      </c>
      <c r="F249" s="33" t="s">
        <v>244</v>
      </c>
      <c r="G249" s="32" t="s">
        <v>119</v>
      </c>
    </row>
    <row r="250" spans="1:7">
      <c r="A250" s="30">
        <v>42982</v>
      </c>
      <c r="B250" s="31" t="s">
        <v>109</v>
      </c>
      <c r="C250" s="31">
        <v>36</v>
      </c>
      <c r="D250" s="32" t="s">
        <v>110</v>
      </c>
      <c r="E250" s="31">
        <v>2017</v>
      </c>
      <c r="F250" s="33" t="s">
        <v>244</v>
      </c>
      <c r="G250" s="32" t="s">
        <v>119</v>
      </c>
    </row>
    <row r="251" spans="1:7">
      <c r="A251" s="30">
        <v>42983</v>
      </c>
      <c r="B251" s="31" t="s">
        <v>109</v>
      </c>
      <c r="C251" s="31">
        <v>36</v>
      </c>
      <c r="D251" s="32" t="s">
        <v>110</v>
      </c>
      <c r="E251" s="31">
        <v>2017</v>
      </c>
      <c r="F251" s="33" t="s">
        <v>244</v>
      </c>
      <c r="G251" s="32" t="s">
        <v>119</v>
      </c>
    </row>
    <row r="252" spans="1:7">
      <c r="A252" s="30">
        <v>42984</v>
      </c>
      <c r="B252" s="31" t="s">
        <v>109</v>
      </c>
      <c r="C252" s="31">
        <v>36</v>
      </c>
      <c r="D252" s="32" t="s">
        <v>110</v>
      </c>
      <c r="E252" s="31">
        <v>2017</v>
      </c>
      <c r="F252" s="33" t="s">
        <v>244</v>
      </c>
      <c r="G252" s="32" t="s">
        <v>119</v>
      </c>
    </row>
    <row r="253" spans="1:7">
      <c r="A253" s="30">
        <v>42985</v>
      </c>
      <c r="B253" s="31" t="s">
        <v>109</v>
      </c>
      <c r="C253" s="31">
        <v>36</v>
      </c>
      <c r="D253" s="32" t="s">
        <v>110</v>
      </c>
      <c r="E253" s="31">
        <v>2017</v>
      </c>
      <c r="F253" s="33" t="s">
        <v>244</v>
      </c>
      <c r="G253" s="32" t="s">
        <v>119</v>
      </c>
    </row>
    <row r="254" spans="1:7">
      <c r="A254" s="30">
        <v>42986</v>
      </c>
      <c r="B254" s="31" t="s">
        <v>109</v>
      </c>
      <c r="C254" s="31">
        <v>36</v>
      </c>
      <c r="D254" s="32" t="s">
        <v>110</v>
      </c>
      <c r="E254" s="31">
        <v>2017</v>
      </c>
      <c r="F254" s="33" t="s">
        <v>244</v>
      </c>
      <c r="G254" s="32" t="s">
        <v>119</v>
      </c>
    </row>
    <row r="255" spans="1:7">
      <c r="A255" s="30">
        <v>42987</v>
      </c>
      <c r="B255" s="31" t="s">
        <v>109</v>
      </c>
      <c r="C255" s="31">
        <v>37</v>
      </c>
      <c r="D255" s="32" t="s">
        <v>110</v>
      </c>
      <c r="E255" s="31">
        <v>2017</v>
      </c>
      <c r="F255" s="33" t="s">
        <v>245</v>
      </c>
      <c r="G255" s="32" t="s">
        <v>119</v>
      </c>
    </row>
    <row r="256" spans="1:7">
      <c r="A256" s="30">
        <v>42988</v>
      </c>
      <c r="B256" s="31" t="s">
        <v>109</v>
      </c>
      <c r="C256" s="31">
        <v>37</v>
      </c>
      <c r="D256" s="32" t="s">
        <v>110</v>
      </c>
      <c r="E256" s="31">
        <v>2017</v>
      </c>
      <c r="F256" s="33" t="s">
        <v>245</v>
      </c>
      <c r="G256" s="32" t="s">
        <v>119</v>
      </c>
    </row>
    <row r="257" spans="1:7">
      <c r="A257" s="30">
        <v>42989</v>
      </c>
      <c r="B257" s="31" t="s">
        <v>109</v>
      </c>
      <c r="C257" s="31">
        <v>37</v>
      </c>
      <c r="D257" s="32" t="s">
        <v>110</v>
      </c>
      <c r="E257" s="31">
        <v>2017</v>
      </c>
      <c r="F257" s="33" t="s">
        <v>245</v>
      </c>
      <c r="G257" s="32" t="s">
        <v>119</v>
      </c>
    </row>
    <row r="258" spans="1:7">
      <c r="A258" s="30">
        <v>42990</v>
      </c>
      <c r="B258" s="31" t="s">
        <v>109</v>
      </c>
      <c r="C258" s="31">
        <v>37</v>
      </c>
      <c r="D258" s="32" t="s">
        <v>110</v>
      </c>
      <c r="E258" s="31">
        <v>2017</v>
      </c>
      <c r="F258" s="33" t="s">
        <v>245</v>
      </c>
      <c r="G258" s="32" t="s">
        <v>119</v>
      </c>
    </row>
    <row r="259" spans="1:7">
      <c r="A259" s="30">
        <v>42991</v>
      </c>
      <c r="B259" s="31" t="s">
        <v>109</v>
      </c>
      <c r="C259" s="31">
        <v>37</v>
      </c>
      <c r="D259" s="32" t="s">
        <v>110</v>
      </c>
      <c r="E259" s="31">
        <v>2017</v>
      </c>
      <c r="F259" s="33" t="s">
        <v>245</v>
      </c>
      <c r="G259" s="32" t="s">
        <v>119</v>
      </c>
    </row>
    <row r="260" spans="1:7">
      <c r="A260" s="30">
        <v>42992</v>
      </c>
      <c r="B260" s="31" t="s">
        <v>109</v>
      </c>
      <c r="C260" s="31">
        <v>37</v>
      </c>
      <c r="D260" s="32" t="s">
        <v>110</v>
      </c>
      <c r="E260" s="31">
        <v>2017</v>
      </c>
      <c r="F260" s="33" t="s">
        <v>245</v>
      </c>
      <c r="G260" s="32" t="s">
        <v>119</v>
      </c>
    </row>
    <row r="261" spans="1:7">
      <c r="A261" s="30">
        <v>42993</v>
      </c>
      <c r="B261" s="31" t="s">
        <v>109</v>
      </c>
      <c r="C261" s="31">
        <v>37</v>
      </c>
      <c r="D261" s="32" t="s">
        <v>110</v>
      </c>
      <c r="E261" s="31">
        <v>2017</v>
      </c>
      <c r="F261" s="33" t="s">
        <v>245</v>
      </c>
      <c r="G261" s="32" t="s">
        <v>119</v>
      </c>
    </row>
    <row r="262" spans="1:7">
      <c r="A262" s="30">
        <v>42994</v>
      </c>
      <c r="B262" s="31" t="s">
        <v>109</v>
      </c>
      <c r="C262" s="31">
        <v>38</v>
      </c>
      <c r="D262" s="32" t="s">
        <v>110</v>
      </c>
      <c r="E262" s="31">
        <v>2017</v>
      </c>
      <c r="F262" s="33" t="s">
        <v>246</v>
      </c>
      <c r="G262" s="32" t="s">
        <v>119</v>
      </c>
    </row>
    <row r="263" spans="1:7">
      <c r="A263" s="30">
        <v>42995</v>
      </c>
      <c r="B263" s="31" t="s">
        <v>109</v>
      </c>
      <c r="C263" s="31">
        <v>38</v>
      </c>
      <c r="D263" s="32" t="s">
        <v>110</v>
      </c>
      <c r="E263" s="31">
        <v>2017</v>
      </c>
      <c r="F263" s="33" t="s">
        <v>246</v>
      </c>
      <c r="G263" s="32" t="s">
        <v>119</v>
      </c>
    </row>
    <row r="264" spans="1:7">
      <c r="A264" s="30">
        <v>42996</v>
      </c>
      <c r="B264" s="31" t="s">
        <v>109</v>
      </c>
      <c r="C264" s="31">
        <v>38</v>
      </c>
      <c r="D264" s="32" t="s">
        <v>110</v>
      </c>
      <c r="E264" s="31">
        <v>2017</v>
      </c>
      <c r="F264" s="33" t="s">
        <v>246</v>
      </c>
      <c r="G264" s="32" t="s">
        <v>119</v>
      </c>
    </row>
    <row r="265" spans="1:7">
      <c r="A265" s="30">
        <v>42997</v>
      </c>
      <c r="B265" s="31" t="s">
        <v>109</v>
      </c>
      <c r="C265" s="31">
        <v>38</v>
      </c>
      <c r="D265" s="32" t="s">
        <v>110</v>
      </c>
      <c r="E265" s="31">
        <v>2017</v>
      </c>
      <c r="F265" s="33" t="s">
        <v>246</v>
      </c>
      <c r="G265" s="32" t="s">
        <v>119</v>
      </c>
    </row>
    <row r="266" spans="1:7">
      <c r="A266" s="30">
        <v>42998</v>
      </c>
      <c r="B266" s="31" t="s">
        <v>109</v>
      </c>
      <c r="C266" s="31">
        <v>38</v>
      </c>
      <c r="D266" s="32" t="s">
        <v>110</v>
      </c>
      <c r="E266" s="31">
        <v>2017</v>
      </c>
      <c r="F266" s="33" t="s">
        <v>246</v>
      </c>
      <c r="G266" s="32" t="s">
        <v>119</v>
      </c>
    </row>
    <row r="267" spans="1:7">
      <c r="A267" s="30">
        <v>42999</v>
      </c>
      <c r="B267" s="31" t="s">
        <v>109</v>
      </c>
      <c r="C267" s="31">
        <v>38</v>
      </c>
      <c r="D267" s="32" t="s">
        <v>110</v>
      </c>
      <c r="E267" s="31">
        <v>2017</v>
      </c>
      <c r="F267" s="33" t="s">
        <v>246</v>
      </c>
      <c r="G267" s="32" t="s">
        <v>119</v>
      </c>
    </row>
    <row r="268" spans="1:7">
      <c r="A268" s="30">
        <v>43000</v>
      </c>
      <c r="B268" s="31" t="s">
        <v>109</v>
      </c>
      <c r="C268" s="31">
        <v>38</v>
      </c>
      <c r="D268" s="32" t="s">
        <v>110</v>
      </c>
      <c r="E268" s="31">
        <v>2017</v>
      </c>
      <c r="F268" s="33" t="s">
        <v>246</v>
      </c>
      <c r="G268" s="32" t="s">
        <v>119</v>
      </c>
    </row>
    <row r="269" spans="1:7">
      <c r="A269" s="30">
        <v>43001</v>
      </c>
      <c r="B269" s="31" t="s">
        <v>109</v>
      </c>
      <c r="C269" s="31">
        <v>39</v>
      </c>
      <c r="D269" s="32" t="s">
        <v>110</v>
      </c>
      <c r="E269" s="31">
        <v>2017</v>
      </c>
      <c r="F269" s="33" t="s">
        <v>247</v>
      </c>
      <c r="G269" s="32" t="s">
        <v>119</v>
      </c>
    </row>
    <row r="270" spans="1:7">
      <c r="A270" s="30">
        <v>43002</v>
      </c>
      <c r="B270" s="31" t="s">
        <v>109</v>
      </c>
      <c r="C270" s="31">
        <v>39</v>
      </c>
      <c r="D270" s="32" t="s">
        <v>110</v>
      </c>
      <c r="E270" s="31">
        <v>2017</v>
      </c>
      <c r="F270" s="33" t="s">
        <v>247</v>
      </c>
      <c r="G270" s="32" t="s">
        <v>119</v>
      </c>
    </row>
    <row r="271" spans="1:7">
      <c r="A271" s="30">
        <v>43003</v>
      </c>
      <c r="B271" s="31" t="s">
        <v>109</v>
      </c>
      <c r="C271" s="31">
        <v>39</v>
      </c>
      <c r="D271" s="32" t="s">
        <v>110</v>
      </c>
      <c r="E271" s="31">
        <v>2017</v>
      </c>
      <c r="F271" s="33" t="s">
        <v>247</v>
      </c>
      <c r="G271" s="32" t="s">
        <v>119</v>
      </c>
    </row>
    <row r="272" spans="1:7">
      <c r="A272" s="30">
        <v>43004</v>
      </c>
      <c r="B272" s="31" t="s">
        <v>109</v>
      </c>
      <c r="C272" s="31">
        <v>39</v>
      </c>
      <c r="D272" s="32" t="s">
        <v>110</v>
      </c>
      <c r="E272" s="31">
        <v>2017</v>
      </c>
      <c r="F272" s="33" t="s">
        <v>247</v>
      </c>
      <c r="G272" s="32" t="s">
        <v>119</v>
      </c>
    </row>
    <row r="273" spans="1:7">
      <c r="A273" s="30">
        <v>43005</v>
      </c>
      <c r="B273" s="31" t="s">
        <v>109</v>
      </c>
      <c r="C273" s="31">
        <v>39</v>
      </c>
      <c r="D273" s="32" t="s">
        <v>110</v>
      </c>
      <c r="E273" s="31">
        <v>2017</v>
      </c>
      <c r="F273" s="33" t="s">
        <v>247</v>
      </c>
      <c r="G273" s="32" t="s">
        <v>119</v>
      </c>
    </row>
    <row r="274" spans="1:7">
      <c r="A274" s="30">
        <v>43006</v>
      </c>
      <c r="B274" s="31" t="s">
        <v>109</v>
      </c>
      <c r="C274" s="31">
        <v>39</v>
      </c>
      <c r="D274" s="32" t="s">
        <v>110</v>
      </c>
      <c r="E274" s="31">
        <v>2017</v>
      </c>
      <c r="F274" s="33" t="s">
        <v>247</v>
      </c>
      <c r="G274" s="32" t="s">
        <v>119</v>
      </c>
    </row>
    <row r="275" spans="1:7">
      <c r="A275" s="30">
        <v>43007</v>
      </c>
      <c r="B275" s="31" t="s">
        <v>109</v>
      </c>
      <c r="C275" s="31">
        <v>39</v>
      </c>
      <c r="D275" s="32" t="s">
        <v>110</v>
      </c>
      <c r="E275" s="31">
        <v>2017</v>
      </c>
      <c r="F275" s="33" t="s">
        <v>247</v>
      </c>
      <c r="G275" s="32" t="s">
        <v>119</v>
      </c>
    </row>
    <row r="276" spans="1:7">
      <c r="A276" s="30">
        <v>43008</v>
      </c>
      <c r="B276" s="31" t="s">
        <v>109</v>
      </c>
      <c r="C276" s="31">
        <v>39</v>
      </c>
      <c r="D276" s="32" t="s">
        <v>110</v>
      </c>
      <c r="E276" s="31">
        <v>2017</v>
      </c>
      <c r="F276" s="33" t="s">
        <v>247</v>
      </c>
      <c r="G276" s="32" t="s">
        <v>119</v>
      </c>
    </row>
    <row r="277" spans="1:7">
      <c r="A277" s="30">
        <v>43009</v>
      </c>
      <c r="B277" s="31" t="s">
        <v>109</v>
      </c>
      <c r="C277" s="31">
        <v>40</v>
      </c>
      <c r="D277" s="32" t="s">
        <v>110</v>
      </c>
      <c r="E277" s="31">
        <v>2017</v>
      </c>
      <c r="F277" s="33" t="s">
        <v>248</v>
      </c>
      <c r="G277" s="32" t="s">
        <v>120</v>
      </c>
    </row>
    <row r="278" spans="1:7">
      <c r="A278" s="30">
        <v>43010</v>
      </c>
      <c r="B278" s="31" t="s">
        <v>109</v>
      </c>
      <c r="C278" s="31">
        <v>40</v>
      </c>
      <c r="D278" s="32" t="s">
        <v>110</v>
      </c>
      <c r="E278" s="31">
        <v>2017</v>
      </c>
      <c r="F278" s="33" t="s">
        <v>248</v>
      </c>
      <c r="G278" s="32" t="s">
        <v>120</v>
      </c>
    </row>
    <row r="279" spans="1:7">
      <c r="A279" s="30">
        <v>43011</v>
      </c>
      <c r="B279" s="31" t="s">
        <v>109</v>
      </c>
      <c r="C279" s="31">
        <v>40</v>
      </c>
      <c r="D279" s="32" t="s">
        <v>110</v>
      </c>
      <c r="E279" s="31">
        <v>2017</v>
      </c>
      <c r="F279" s="33" t="s">
        <v>248</v>
      </c>
      <c r="G279" s="32" t="s">
        <v>120</v>
      </c>
    </row>
    <row r="280" spans="1:7">
      <c r="A280" s="30">
        <v>43012</v>
      </c>
      <c r="B280" s="31" t="s">
        <v>109</v>
      </c>
      <c r="C280" s="31">
        <v>40</v>
      </c>
      <c r="D280" s="32" t="s">
        <v>110</v>
      </c>
      <c r="E280" s="31">
        <v>2017</v>
      </c>
      <c r="F280" s="33" t="s">
        <v>248</v>
      </c>
      <c r="G280" s="32" t="s">
        <v>120</v>
      </c>
    </row>
    <row r="281" spans="1:7">
      <c r="A281" s="30">
        <v>43013</v>
      </c>
      <c r="B281" s="31" t="s">
        <v>109</v>
      </c>
      <c r="C281" s="31">
        <v>40</v>
      </c>
      <c r="D281" s="32" t="s">
        <v>110</v>
      </c>
      <c r="E281" s="31">
        <v>2017</v>
      </c>
      <c r="F281" s="33" t="s">
        <v>248</v>
      </c>
      <c r="G281" s="32" t="s">
        <v>120</v>
      </c>
    </row>
    <row r="282" spans="1:7">
      <c r="A282" s="30">
        <v>43014</v>
      </c>
      <c r="B282" s="31" t="s">
        <v>109</v>
      </c>
      <c r="C282" s="31">
        <v>40</v>
      </c>
      <c r="D282" s="32" t="s">
        <v>110</v>
      </c>
      <c r="E282" s="31">
        <v>2017</v>
      </c>
      <c r="F282" s="33" t="s">
        <v>248</v>
      </c>
      <c r="G282" s="32" t="s">
        <v>120</v>
      </c>
    </row>
    <row r="283" spans="1:7">
      <c r="A283" s="30">
        <v>43015</v>
      </c>
      <c r="B283" s="31" t="s">
        <v>109</v>
      </c>
      <c r="C283" s="31">
        <v>41</v>
      </c>
      <c r="D283" s="32" t="s">
        <v>110</v>
      </c>
      <c r="E283" s="31">
        <v>2017</v>
      </c>
      <c r="F283" s="33" t="s">
        <v>249</v>
      </c>
      <c r="G283" s="32" t="s">
        <v>120</v>
      </c>
    </row>
    <row r="284" spans="1:7">
      <c r="A284" s="30">
        <v>43016</v>
      </c>
      <c r="B284" s="31" t="s">
        <v>109</v>
      </c>
      <c r="C284" s="31">
        <v>41</v>
      </c>
      <c r="D284" s="32" t="s">
        <v>110</v>
      </c>
      <c r="E284" s="31">
        <v>2017</v>
      </c>
      <c r="F284" s="33" t="s">
        <v>249</v>
      </c>
      <c r="G284" s="32" t="s">
        <v>120</v>
      </c>
    </row>
    <row r="285" spans="1:7">
      <c r="A285" s="30">
        <v>43017</v>
      </c>
      <c r="B285" s="31" t="s">
        <v>109</v>
      </c>
      <c r="C285" s="31">
        <v>41</v>
      </c>
      <c r="D285" s="32" t="s">
        <v>110</v>
      </c>
      <c r="E285" s="31">
        <v>2017</v>
      </c>
      <c r="F285" s="33" t="s">
        <v>249</v>
      </c>
      <c r="G285" s="32" t="s">
        <v>120</v>
      </c>
    </row>
    <row r="286" spans="1:7">
      <c r="A286" s="30">
        <v>43018</v>
      </c>
      <c r="B286" s="31" t="s">
        <v>109</v>
      </c>
      <c r="C286" s="31">
        <v>41</v>
      </c>
      <c r="D286" s="32" t="s">
        <v>110</v>
      </c>
      <c r="E286" s="31">
        <v>2017</v>
      </c>
      <c r="F286" s="33" t="s">
        <v>249</v>
      </c>
      <c r="G286" s="32" t="s">
        <v>120</v>
      </c>
    </row>
    <row r="287" spans="1:7">
      <c r="A287" s="30">
        <v>43019</v>
      </c>
      <c r="B287" s="31" t="s">
        <v>109</v>
      </c>
      <c r="C287" s="31">
        <v>41</v>
      </c>
      <c r="D287" s="32" t="s">
        <v>110</v>
      </c>
      <c r="E287" s="31">
        <v>2017</v>
      </c>
      <c r="F287" s="33" t="s">
        <v>249</v>
      </c>
      <c r="G287" s="32" t="s">
        <v>120</v>
      </c>
    </row>
    <row r="288" spans="1:7">
      <c r="A288" s="30">
        <v>43020</v>
      </c>
      <c r="B288" s="31" t="s">
        <v>109</v>
      </c>
      <c r="C288" s="31">
        <v>41</v>
      </c>
      <c r="D288" s="32" t="s">
        <v>110</v>
      </c>
      <c r="E288" s="31">
        <v>2017</v>
      </c>
      <c r="F288" s="33" t="s">
        <v>249</v>
      </c>
      <c r="G288" s="32" t="s">
        <v>120</v>
      </c>
    </row>
    <row r="289" spans="1:7">
      <c r="A289" s="30">
        <v>43021</v>
      </c>
      <c r="B289" s="31" t="s">
        <v>109</v>
      </c>
      <c r="C289" s="31">
        <v>41</v>
      </c>
      <c r="D289" s="32" t="s">
        <v>110</v>
      </c>
      <c r="E289" s="31">
        <v>2017</v>
      </c>
      <c r="F289" s="33" t="s">
        <v>249</v>
      </c>
      <c r="G289" s="32" t="s">
        <v>120</v>
      </c>
    </row>
    <row r="290" spans="1:7">
      <c r="A290" s="30">
        <v>43022</v>
      </c>
      <c r="B290" s="31" t="s">
        <v>109</v>
      </c>
      <c r="C290" s="31">
        <v>42</v>
      </c>
      <c r="D290" s="32" t="s">
        <v>110</v>
      </c>
      <c r="E290" s="31">
        <v>2017</v>
      </c>
      <c r="F290" s="33" t="s">
        <v>250</v>
      </c>
      <c r="G290" s="32" t="s">
        <v>120</v>
      </c>
    </row>
    <row r="291" spans="1:7">
      <c r="A291" s="30">
        <v>43023</v>
      </c>
      <c r="B291" s="31" t="s">
        <v>109</v>
      </c>
      <c r="C291" s="31">
        <v>42</v>
      </c>
      <c r="D291" s="32" t="s">
        <v>110</v>
      </c>
      <c r="E291" s="31">
        <v>2017</v>
      </c>
      <c r="F291" s="33" t="s">
        <v>250</v>
      </c>
      <c r="G291" s="32" t="s">
        <v>120</v>
      </c>
    </row>
    <row r="292" spans="1:7">
      <c r="A292" s="30">
        <v>43024</v>
      </c>
      <c r="B292" s="31" t="s">
        <v>109</v>
      </c>
      <c r="C292" s="31">
        <v>42</v>
      </c>
      <c r="D292" s="32" t="s">
        <v>110</v>
      </c>
      <c r="E292" s="31">
        <v>2017</v>
      </c>
      <c r="F292" s="33" t="s">
        <v>250</v>
      </c>
      <c r="G292" s="32" t="s">
        <v>120</v>
      </c>
    </row>
    <row r="293" spans="1:7">
      <c r="A293" s="30">
        <v>43025</v>
      </c>
      <c r="B293" s="31" t="s">
        <v>109</v>
      </c>
      <c r="C293" s="31">
        <v>42</v>
      </c>
      <c r="D293" s="32" t="s">
        <v>110</v>
      </c>
      <c r="E293" s="31">
        <v>2017</v>
      </c>
      <c r="F293" s="33" t="s">
        <v>250</v>
      </c>
      <c r="G293" s="32" t="s">
        <v>120</v>
      </c>
    </row>
    <row r="294" spans="1:7">
      <c r="A294" s="30">
        <v>43026</v>
      </c>
      <c r="B294" s="31" t="s">
        <v>109</v>
      </c>
      <c r="C294" s="31">
        <v>42</v>
      </c>
      <c r="D294" s="32" t="s">
        <v>110</v>
      </c>
      <c r="E294" s="31">
        <v>2017</v>
      </c>
      <c r="F294" s="33" t="s">
        <v>250</v>
      </c>
      <c r="G294" s="32" t="s">
        <v>120</v>
      </c>
    </row>
    <row r="295" spans="1:7">
      <c r="A295" s="30">
        <v>43027</v>
      </c>
      <c r="B295" s="31" t="s">
        <v>109</v>
      </c>
      <c r="C295" s="31">
        <v>42</v>
      </c>
      <c r="D295" s="32" t="s">
        <v>110</v>
      </c>
      <c r="E295" s="31">
        <v>2017</v>
      </c>
      <c r="F295" s="33" t="s">
        <v>250</v>
      </c>
      <c r="G295" s="32" t="s">
        <v>120</v>
      </c>
    </row>
    <row r="296" spans="1:7">
      <c r="A296" s="30">
        <v>43028</v>
      </c>
      <c r="B296" s="31" t="s">
        <v>109</v>
      </c>
      <c r="C296" s="31">
        <v>42</v>
      </c>
      <c r="D296" s="32" t="s">
        <v>110</v>
      </c>
      <c r="E296" s="31">
        <v>2017</v>
      </c>
      <c r="F296" s="33" t="s">
        <v>250</v>
      </c>
      <c r="G296" s="32" t="s">
        <v>120</v>
      </c>
    </row>
    <row r="297" spans="1:7">
      <c r="A297" s="30">
        <v>43029</v>
      </c>
      <c r="B297" s="31" t="s">
        <v>109</v>
      </c>
      <c r="C297" s="31">
        <v>43</v>
      </c>
      <c r="D297" s="32" t="s">
        <v>110</v>
      </c>
      <c r="E297" s="31">
        <v>2017</v>
      </c>
      <c r="F297" s="33" t="s">
        <v>251</v>
      </c>
      <c r="G297" s="32" t="s">
        <v>120</v>
      </c>
    </row>
    <row r="298" spans="1:7">
      <c r="A298" s="30">
        <v>43030</v>
      </c>
      <c r="B298" s="31" t="s">
        <v>109</v>
      </c>
      <c r="C298" s="31">
        <v>43</v>
      </c>
      <c r="D298" s="32" t="s">
        <v>110</v>
      </c>
      <c r="E298" s="31">
        <v>2017</v>
      </c>
      <c r="F298" s="33" t="s">
        <v>251</v>
      </c>
      <c r="G298" s="32" t="s">
        <v>120</v>
      </c>
    </row>
    <row r="299" spans="1:7">
      <c r="A299" s="30">
        <v>43031</v>
      </c>
      <c r="B299" s="31" t="s">
        <v>109</v>
      </c>
      <c r="C299" s="31">
        <v>43</v>
      </c>
      <c r="D299" s="32" t="s">
        <v>110</v>
      </c>
      <c r="E299" s="31">
        <v>2017</v>
      </c>
      <c r="F299" s="33" t="s">
        <v>251</v>
      </c>
      <c r="G299" s="32" t="s">
        <v>120</v>
      </c>
    </row>
    <row r="300" spans="1:7">
      <c r="A300" s="30">
        <v>43032</v>
      </c>
      <c r="B300" s="31" t="s">
        <v>109</v>
      </c>
      <c r="C300" s="31">
        <v>43</v>
      </c>
      <c r="D300" s="32" t="s">
        <v>110</v>
      </c>
      <c r="E300" s="31">
        <v>2017</v>
      </c>
      <c r="F300" s="33" t="s">
        <v>251</v>
      </c>
      <c r="G300" s="32" t="s">
        <v>120</v>
      </c>
    </row>
    <row r="301" spans="1:7">
      <c r="A301" s="30">
        <v>43033</v>
      </c>
      <c r="B301" s="31" t="s">
        <v>109</v>
      </c>
      <c r="C301" s="31">
        <v>43</v>
      </c>
      <c r="D301" s="32" t="s">
        <v>110</v>
      </c>
      <c r="E301" s="31">
        <v>2017</v>
      </c>
      <c r="F301" s="33" t="s">
        <v>251</v>
      </c>
      <c r="G301" s="32" t="s">
        <v>120</v>
      </c>
    </row>
    <row r="302" spans="1:7">
      <c r="A302" s="30">
        <v>43034</v>
      </c>
      <c r="B302" s="31" t="s">
        <v>109</v>
      </c>
      <c r="C302" s="31">
        <v>43</v>
      </c>
      <c r="D302" s="32" t="s">
        <v>110</v>
      </c>
      <c r="E302" s="31">
        <v>2017</v>
      </c>
      <c r="F302" s="33" t="s">
        <v>251</v>
      </c>
      <c r="G302" s="32" t="s">
        <v>120</v>
      </c>
    </row>
    <row r="303" spans="1:7">
      <c r="A303" s="30">
        <v>43035</v>
      </c>
      <c r="B303" s="31" t="s">
        <v>109</v>
      </c>
      <c r="C303" s="31">
        <v>43</v>
      </c>
      <c r="D303" s="32" t="s">
        <v>110</v>
      </c>
      <c r="E303" s="31">
        <v>2017</v>
      </c>
      <c r="F303" s="33" t="s">
        <v>251</v>
      </c>
      <c r="G303" s="32" t="s">
        <v>120</v>
      </c>
    </row>
    <row r="304" spans="1:7">
      <c r="A304" s="30">
        <v>43036</v>
      </c>
      <c r="B304" s="31" t="s">
        <v>109</v>
      </c>
      <c r="C304" s="31">
        <v>44</v>
      </c>
      <c r="D304" s="32" t="s">
        <v>110</v>
      </c>
      <c r="E304" s="31">
        <v>2017</v>
      </c>
      <c r="F304" s="33" t="s">
        <v>252</v>
      </c>
      <c r="G304" s="32" t="s">
        <v>120</v>
      </c>
    </row>
    <row r="305" spans="1:7">
      <c r="A305" s="30">
        <v>43037</v>
      </c>
      <c r="B305" s="31" t="s">
        <v>109</v>
      </c>
      <c r="C305" s="31">
        <v>44</v>
      </c>
      <c r="D305" s="32" t="s">
        <v>110</v>
      </c>
      <c r="E305" s="31">
        <v>2017</v>
      </c>
      <c r="F305" s="33" t="s">
        <v>252</v>
      </c>
      <c r="G305" s="32" t="s">
        <v>120</v>
      </c>
    </row>
    <row r="306" spans="1:7">
      <c r="A306" s="30">
        <v>43038</v>
      </c>
      <c r="B306" s="31" t="s">
        <v>109</v>
      </c>
      <c r="C306" s="31">
        <v>44</v>
      </c>
      <c r="D306" s="32" t="s">
        <v>110</v>
      </c>
      <c r="E306" s="31">
        <v>2017</v>
      </c>
      <c r="F306" s="33" t="s">
        <v>252</v>
      </c>
      <c r="G306" s="32" t="s">
        <v>120</v>
      </c>
    </row>
    <row r="307" spans="1:7">
      <c r="A307" s="30">
        <v>43039</v>
      </c>
      <c r="B307" s="31" t="s">
        <v>109</v>
      </c>
      <c r="C307" s="31">
        <v>44</v>
      </c>
      <c r="D307" s="32" t="s">
        <v>110</v>
      </c>
      <c r="E307" s="31">
        <v>2017</v>
      </c>
      <c r="F307" s="33" t="s">
        <v>252</v>
      </c>
      <c r="G307" s="32" t="s">
        <v>121</v>
      </c>
    </row>
    <row r="308" spans="1:7">
      <c r="A308" s="30">
        <v>43040</v>
      </c>
      <c r="B308" s="31" t="s">
        <v>109</v>
      </c>
      <c r="C308" s="31">
        <v>44</v>
      </c>
      <c r="D308" s="32" t="s">
        <v>110</v>
      </c>
      <c r="E308" s="31">
        <v>2017</v>
      </c>
      <c r="F308" s="33" t="s">
        <v>252</v>
      </c>
      <c r="G308" s="32" t="s">
        <v>121</v>
      </c>
    </row>
    <row r="309" spans="1:7">
      <c r="A309" s="30">
        <v>43041</v>
      </c>
      <c r="B309" s="31" t="s">
        <v>109</v>
      </c>
      <c r="C309" s="31">
        <v>44</v>
      </c>
      <c r="D309" s="32" t="s">
        <v>110</v>
      </c>
      <c r="E309" s="31">
        <v>2017</v>
      </c>
      <c r="F309" s="33" t="s">
        <v>252</v>
      </c>
      <c r="G309" s="32" t="s">
        <v>121</v>
      </c>
    </row>
    <row r="310" spans="1:7">
      <c r="A310" s="30">
        <v>43042</v>
      </c>
      <c r="B310" s="31" t="s">
        <v>109</v>
      </c>
      <c r="C310" s="31">
        <v>44</v>
      </c>
      <c r="D310" s="32" t="s">
        <v>110</v>
      </c>
      <c r="E310" s="31">
        <v>2017</v>
      </c>
      <c r="F310" s="33" t="s">
        <v>252</v>
      </c>
      <c r="G310" s="32" t="s">
        <v>121</v>
      </c>
    </row>
    <row r="311" spans="1:7">
      <c r="A311" s="30">
        <v>43043</v>
      </c>
      <c r="B311" s="31" t="s">
        <v>109</v>
      </c>
      <c r="C311" s="31">
        <v>45</v>
      </c>
      <c r="D311" s="32" t="s">
        <v>110</v>
      </c>
      <c r="E311" s="31">
        <v>2017</v>
      </c>
      <c r="F311" s="33" t="s">
        <v>253</v>
      </c>
      <c r="G311" s="32" t="s">
        <v>121</v>
      </c>
    </row>
    <row r="312" spans="1:7">
      <c r="A312" s="30">
        <v>43044</v>
      </c>
      <c r="B312" s="31" t="s">
        <v>109</v>
      </c>
      <c r="C312" s="31">
        <v>45</v>
      </c>
      <c r="D312" s="32" t="s">
        <v>110</v>
      </c>
      <c r="E312" s="31">
        <v>2017</v>
      </c>
      <c r="F312" s="33" t="s">
        <v>253</v>
      </c>
      <c r="G312" s="32" t="s">
        <v>121</v>
      </c>
    </row>
    <row r="313" spans="1:7">
      <c r="A313" s="30">
        <v>43045</v>
      </c>
      <c r="B313" s="31" t="s">
        <v>109</v>
      </c>
      <c r="C313" s="31">
        <v>45</v>
      </c>
      <c r="D313" s="32" t="s">
        <v>110</v>
      </c>
      <c r="E313" s="31">
        <v>2017</v>
      </c>
      <c r="F313" s="33" t="s">
        <v>253</v>
      </c>
      <c r="G313" s="32" t="s">
        <v>121</v>
      </c>
    </row>
    <row r="314" spans="1:7">
      <c r="A314" s="30">
        <v>43046</v>
      </c>
      <c r="B314" s="31" t="s">
        <v>109</v>
      </c>
      <c r="C314" s="31">
        <v>45</v>
      </c>
      <c r="D314" s="32" t="s">
        <v>110</v>
      </c>
      <c r="E314" s="31">
        <v>2017</v>
      </c>
      <c r="F314" s="33" t="s">
        <v>253</v>
      </c>
      <c r="G314" s="32" t="s">
        <v>121</v>
      </c>
    </row>
    <row r="315" spans="1:7">
      <c r="A315" s="30">
        <v>43047</v>
      </c>
      <c r="B315" s="31" t="s">
        <v>109</v>
      </c>
      <c r="C315" s="31">
        <v>45</v>
      </c>
      <c r="D315" s="32" t="s">
        <v>110</v>
      </c>
      <c r="E315" s="31">
        <v>2017</v>
      </c>
      <c r="F315" s="33" t="s">
        <v>253</v>
      </c>
      <c r="G315" s="32" t="s">
        <v>121</v>
      </c>
    </row>
    <row r="316" spans="1:7">
      <c r="A316" s="30">
        <v>43048</v>
      </c>
      <c r="B316" s="31" t="s">
        <v>109</v>
      </c>
      <c r="C316" s="31">
        <v>45</v>
      </c>
      <c r="D316" s="32" t="s">
        <v>110</v>
      </c>
      <c r="E316" s="31">
        <v>2017</v>
      </c>
      <c r="F316" s="33" t="s">
        <v>253</v>
      </c>
      <c r="G316" s="32" t="s">
        <v>121</v>
      </c>
    </row>
    <row r="317" spans="1:7">
      <c r="A317" s="30">
        <v>43049</v>
      </c>
      <c r="B317" s="31" t="s">
        <v>109</v>
      </c>
      <c r="C317" s="31">
        <v>45</v>
      </c>
      <c r="D317" s="32" t="s">
        <v>110</v>
      </c>
      <c r="E317" s="31">
        <v>2017</v>
      </c>
      <c r="F317" s="33" t="s">
        <v>253</v>
      </c>
      <c r="G317" s="32" t="s">
        <v>121</v>
      </c>
    </row>
    <row r="318" spans="1:7">
      <c r="A318" s="30">
        <v>43050</v>
      </c>
      <c r="B318" s="31" t="s">
        <v>109</v>
      </c>
      <c r="C318" s="31">
        <v>46</v>
      </c>
      <c r="D318" s="32" t="s">
        <v>110</v>
      </c>
      <c r="E318" s="31">
        <v>2017</v>
      </c>
      <c r="F318" s="33" t="s">
        <v>254</v>
      </c>
      <c r="G318" s="32" t="s">
        <v>121</v>
      </c>
    </row>
    <row r="319" spans="1:7">
      <c r="A319" s="30">
        <v>43051</v>
      </c>
      <c r="B319" s="31" t="s">
        <v>109</v>
      </c>
      <c r="C319" s="31">
        <v>46</v>
      </c>
      <c r="D319" s="32" t="s">
        <v>110</v>
      </c>
      <c r="E319" s="31">
        <v>2017</v>
      </c>
      <c r="F319" s="33" t="s">
        <v>254</v>
      </c>
      <c r="G319" s="32" t="s">
        <v>121</v>
      </c>
    </row>
    <row r="320" spans="1:7">
      <c r="A320" s="30">
        <v>43052</v>
      </c>
      <c r="B320" s="31" t="s">
        <v>109</v>
      </c>
      <c r="C320" s="31">
        <v>46</v>
      </c>
      <c r="D320" s="32" t="s">
        <v>110</v>
      </c>
      <c r="E320" s="31">
        <v>2017</v>
      </c>
      <c r="F320" s="33" t="s">
        <v>254</v>
      </c>
      <c r="G320" s="32" t="s">
        <v>121</v>
      </c>
    </row>
    <row r="321" spans="1:7">
      <c r="A321" s="30">
        <v>43053</v>
      </c>
      <c r="B321" s="31" t="s">
        <v>109</v>
      </c>
      <c r="C321" s="31">
        <v>46</v>
      </c>
      <c r="D321" s="32" t="s">
        <v>110</v>
      </c>
      <c r="E321" s="31">
        <v>2017</v>
      </c>
      <c r="F321" s="33" t="s">
        <v>254</v>
      </c>
      <c r="G321" s="32" t="s">
        <v>121</v>
      </c>
    </row>
    <row r="322" spans="1:7">
      <c r="A322" s="30">
        <v>43054</v>
      </c>
      <c r="B322" s="31" t="s">
        <v>109</v>
      </c>
      <c r="C322" s="31">
        <v>46</v>
      </c>
      <c r="D322" s="32" t="s">
        <v>110</v>
      </c>
      <c r="E322" s="31">
        <v>2017</v>
      </c>
      <c r="F322" s="33" t="s">
        <v>254</v>
      </c>
      <c r="G322" s="32" t="s">
        <v>121</v>
      </c>
    </row>
    <row r="323" spans="1:7">
      <c r="A323" s="30">
        <v>43055</v>
      </c>
      <c r="B323" s="31" t="s">
        <v>109</v>
      </c>
      <c r="C323" s="31">
        <v>46</v>
      </c>
      <c r="D323" s="32" t="s">
        <v>110</v>
      </c>
      <c r="E323" s="31">
        <v>2017</v>
      </c>
      <c r="F323" s="33" t="s">
        <v>254</v>
      </c>
      <c r="G323" s="32" t="s">
        <v>121</v>
      </c>
    </row>
    <row r="324" spans="1:7">
      <c r="A324" s="30">
        <v>43056</v>
      </c>
      <c r="B324" s="31" t="s">
        <v>109</v>
      </c>
      <c r="C324" s="31">
        <v>46</v>
      </c>
      <c r="D324" s="32" t="s">
        <v>110</v>
      </c>
      <c r="E324" s="31">
        <v>2017</v>
      </c>
      <c r="F324" s="33" t="s">
        <v>254</v>
      </c>
      <c r="G324" s="32" t="s">
        <v>121</v>
      </c>
    </row>
    <row r="325" spans="1:7">
      <c r="A325" s="30">
        <v>43057</v>
      </c>
      <c r="B325" s="31" t="s">
        <v>109</v>
      </c>
      <c r="C325" s="31">
        <v>47</v>
      </c>
      <c r="D325" s="32" t="s">
        <v>110</v>
      </c>
      <c r="E325" s="31">
        <v>2017</v>
      </c>
      <c r="F325" s="33" t="s">
        <v>255</v>
      </c>
      <c r="G325" s="32" t="s">
        <v>121</v>
      </c>
    </row>
    <row r="326" spans="1:7">
      <c r="A326" s="30">
        <v>43058</v>
      </c>
      <c r="B326" s="31" t="s">
        <v>109</v>
      </c>
      <c r="C326" s="31">
        <v>47</v>
      </c>
      <c r="D326" s="32" t="s">
        <v>110</v>
      </c>
      <c r="E326" s="31">
        <v>2017</v>
      </c>
      <c r="F326" s="33" t="s">
        <v>255</v>
      </c>
      <c r="G326" s="32" t="s">
        <v>121</v>
      </c>
    </row>
    <row r="327" spans="1:7">
      <c r="A327" s="30">
        <v>43059</v>
      </c>
      <c r="B327" s="31" t="s">
        <v>109</v>
      </c>
      <c r="C327" s="31">
        <v>47</v>
      </c>
      <c r="D327" s="32" t="s">
        <v>110</v>
      </c>
      <c r="E327" s="31">
        <v>2017</v>
      </c>
      <c r="F327" s="33" t="s">
        <v>255</v>
      </c>
      <c r="G327" s="32" t="s">
        <v>121</v>
      </c>
    </row>
    <row r="328" spans="1:7">
      <c r="A328" s="30">
        <v>43060</v>
      </c>
      <c r="B328" s="31" t="s">
        <v>109</v>
      </c>
      <c r="C328" s="31">
        <v>47</v>
      </c>
      <c r="D328" s="32" t="s">
        <v>110</v>
      </c>
      <c r="E328" s="31">
        <v>2017</v>
      </c>
      <c r="F328" s="33" t="s">
        <v>255</v>
      </c>
      <c r="G328" s="32" t="s">
        <v>121</v>
      </c>
    </row>
    <row r="329" spans="1:7">
      <c r="A329" s="30">
        <v>43061</v>
      </c>
      <c r="B329" s="31" t="s">
        <v>109</v>
      </c>
      <c r="C329" s="31">
        <v>47</v>
      </c>
      <c r="D329" s="32" t="s">
        <v>110</v>
      </c>
      <c r="E329" s="31">
        <v>2017</v>
      </c>
      <c r="F329" s="33" t="s">
        <v>255</v>
      </c>
      <c r="G329" s="32" t="s">
        <v>121</v>
      </c>
    </row>
    <row r="330" spans="1:7">
      <c r="A330" s="30">
        <v>43062</v>
      </c>
      <c r="B330" s="31" t="s">
        <v>109</v>
      </c>
      <c r="C330" s="31">
        <v>47</v>
      </c>
      <c r="D330" s="32" t="s">
        <v>110</v>
      </c>
      <c r="E330" s="31">
        <v>2017</v>
      </c>
      <c r="F330" s="33" t="s">
        <v>255</v>
      </c>
      <c r="G330" s="32" t="s">
        <v>121</v>
      </c>
    </row>
    <row r="331" spans="1:7">
      <c r="A331" s="30">
        <v>43063</v>
      </c>
      <c r="B331" s="31" t="s">
        <v>109</v>
      </c>
      <c r="C331" s="31">
        <v>47</v>
      </c>
      <c r="D331" s="32" t="s">
        <v>110</v>
      </c>
      <c r="E331" s="31">
        <v>2017</v>
      </c>
      <c r="F331" s="33" t="s">
        <v>255</v>
      </c>
      <c r="G331" s="32" t="s">
        <v>121</v>
      </c>
    </row>
    <row r="332" spans="1:7">
      <c r="A332" s="30">
        <v>43064</v>
      </c>
      <c r="B332" s="31" t="s">
        <v>109</v>
      </c>
      <c r="C332" s="31">
        <v>48</v>
      </c>
      <c r="D332" s="32" t="s">
        <v>110</v>
      </c>
      <c r="E332" s="31">
        <v>2017</v>
      </c>
      <c r="F332" s="33" t="s">
        <v>256</v>
      </c>
      <c r="G332" s="32" t="s">
        <v>121</v>
      </c>
    </row>
    <row r="333" spans="1:7">
      <c r="A333" s="30">
        <v>43065</v>
      </c>
      <c r="B333" s="31" t="s">
        <v>109</v>
      </c>
      <c r="C333" s="31">
        <v>48</v>
      </c>
      <c r="D333" s="32" t="s">
        <v>110</v>
      </c>
      <c r="E333" s="31">
        <v>2017</v>
      </c>
      <c r="F333" s="33" t="s">
        <v>256</v>
      </c>
      <c r="G333" s="32" t="s">
        <v>121</v>
      </c>
    </row>
    <row r="334" spans="1:7">
      <c r="A334" s="30">
        <v>43066</v>
      </c>
      <c r="B334" s="31" t="s">
        <v>109</v>
      </c>
      <c r="C334" s="31">
        <v>48</v>
      </c>
      <c r="D334" s="32" t="s">
        <v>110</v>
      </c>
      <c r="E334" s="31">
        <v>2017</v>
      </c>
      <c r="F334" s="33" t="s">
        <v>256</v>
      </c>
      <c r="G334" s="32" t="s">
        <v>121</v>
      </c>
    </row>
    <row r="335" spans="1:7">
      <c r="A335" s="30">
        <v>43067</v>
      </c>
      <c r="B335" s="31" t="s">
        <v>109</v>
      </c>
      <c r="C335" s="31">
        <v>48</v>
      </c>
      <c r="D335" s="32" t="s">
        <v>110</v>
      </c>
      <c r="E335" s="31">
        <v>2017</v>
      </c>
      <c r="F335" s="33" t="s">
        <v>256</v>
      </c>
      <c r="G335" s="32" t="s">
        <v>121</v>
      </c>
    </row>
    <row r="336" spans="1:7">
      <c r="A336" s="30">
        <v>43068</v>
      </c>
      <c r="B336" s="31" t="s">
        <v>109</v>
      </c>
      <c r="C336" s="31">
        <v>48</v>
      </c>
      <c r="D336" s="32" t="s">
        <v>110</v>
      </c>
      <c r="E336" s="31">
        <v>2017</v>
      </c>
      <c r="F336" s="33" t="s">
        <v>256</v>
      </c>
      <c r="G336" s="32" t="s">
        <v>121</v>
      </c>
    </row>
    <row r="337" spans="1:7">
      <c r="A337" s="30">
        <v>43069</v>
      </c>
      <c r="B337" s="31" t="s">
        <v>109</v>
      </c>
      <c r="C337" s="31">
        <v>48</v>
      </c>
      <c r="D337" s="32" t="s">
        <v>110</v>
      </c>
      <c r="E337" s="31">
        <v>2017</v>
      </c>
      <c r="F337" s="33" t="s">
        <v>256</v>
      </c>
      <c r="G337" s="32" t="s">
        <v>122</v>
      </c>
    </row>
    <row r="338" spans="1:7">
      <c r="A338" s="30">
        <v>43070</v>
      </c>
      <c r="B338" s="31" t="s">
        <v>109</v>
      </c>
      <c r="C338" s="31">
        <v>48</v>
      </c>
      <c r="D338" s="32" t="s">
        <v>110</v>
      </c>
      <c r="E338" s="31">
        <v>2017</v>
      </c>
      <c r="F338" s="33" t="s">
        <v>256</v>
      </c>
      <c r="G338" s="32" t="s">
        <v>122</v>
      </c>
    </row>
    <row r="339" spans="1:7">
      <c r="A339" s="30">
        <v>43071</v>
      </c>
      <c r="B339" s="31" t="s">
        <v>109</v>
      </c>
      <c r="C339" s="31">
        <v>49</v>
      </c>
      <c r="D339" s="32" t="s">
        <v>110</v>
      </c>
      <c r="E339" s="31">
        <v>2017</v>
      </c>
      <c r="F339" s="33" t="s">
        <v>257</v>
      </c>
      <c r="G339" s="32" t="s">
        <v>122</v>
      </c>
    </row>
    <row r="340" spans="1:7">
      <c r="A340" s="30">
        <v>43072</v>
      </c>
      <c r="B340" s="31" t="s">
        <v>109</v>
      </c>
      <c r="C340" s="31">
        <v>49</v>
      </c>
      <c r="D340" s="32" t="s">
        <v>110</v>
      </c>
      <c r="E340" s="31">
        <v>2017</v>
      </c>
      <c r="F340" s="33" t="s">
        <v>257</v>
      </c>
      <c r="G340" s="32" t="s">
        <v>122</v>
      </c>
    </row>
    <row r="341" spans="1:7">
      <c r="A341" s="30">
        <v>43073</v>
      </c>
      <c r="B341" s="31" t="s">
        <v>109</v>
      </c>
      <c r="C341" s="31">
        <v>49</v>
      </c>
      <c r="D341" s="32" t="s">
        <v>110</v>
      </c>
      <c r="E341" s="31">
        <v>2017</v>
      </c>
      <c r="F341" s="33" t="s">
        <v>257</v>
      </c>
      <c r="G341" s="32" t="s">
        <v>122</v>
      </c>
    </row>
    <row r="342" spans="1:7">
      <c r="A342" s="30">
        <v>43074</v>
      </c>
      <c r="B342" s="31" t="s">
        <v>109</v>
      </c>
      <c r="C342" s="31">
        <v>49</v>
      </c>
      <c r="D342" s="32" t="s">
        <v>110</v>
      </c>
      <c r="E342" s="31">
        <v>2017</v>
      </c>
      <c r="F342" s="33" t="s">
        <v>257</v>
      </c>
      <c r="G342" s="32" t="s">
        <v>122</v>
      </c>
    </row>
    <row r="343" spans="1:7">
      <c r="A343" s="30">
        <v>43075</v>
      </c>
      <c r="B343" s="31" t="s">
        <v>109</v>
      </c>
      <c r="C343" s="31">
        <v>49</v>
      </c>
      <c r="D343" s="32" t="s">
        <v>110</v>
      </c>
      <c r="E343" s="31">
        <v>2017</v>
      </c>
      <c r="F343" s="33" t="s">
        <v>257</v>
      </c>
      <c r="G343" s="32" t="s">
        <v>122</v>
      </c>
    </row>
    <row r="344" spans="1:7">
      <c r="A344" s="30">
        <v>43076</v>
      </c>
      <c r="B344" s="31" t="s">
        <v>109</v>
      </c>
      <c r="C344" s="31">
        <v>49</v>
      </c>
      <c r="D344" s="32" t="s">
        <v>110</v>
      </c>
      <c r="E344" s="31">
        <v>2017</v>
      </c>
      <c r="F344" s="33" t="s">
        <v>257</v>
      </c>
      <c r="G344" s="32" t="s">
        <v>122</v>
      </c>
    </row>
    <row r="345" spans="1:7">
      <c r="A345" s="30">
        <v>43077</v>
      </c>
      <c r="B345" s="31" t="s">
        <v>109</v>
      </c>
      <c r="C345" s="31">
        <v>49</v>
      </c>
      <c r="D345" s="32" t="s">
        <v>110</v>
      </c>
      <c r="E345" s="31">
        <v>2017</v>
      </c>
      <c r="F345" s="33" t="s">
        <v>257</v>
      </c>
      <c r="G345" s="32" t="s">
        <v>122</v>
      </c>
    </row>
    <row r="346" spans="1:7">
      <c r="A346" s="30">
        <v>43078</v>
      </c>
      <c r="B346" s="31" t="s">
        <v>109</v>
      </c>
      <c r="C346" s="31">
        <v>50</v>
      </c>
      <c r="D346" s="32" t="s">
        <v>110</v>
      </c>
      <c r="E346" s="31">
        <v>2017</v>
      </c>
      <c r="F346" s="33" t="s">
        <v>258</v>
      </c>
      <c r="G346" s="32" t="s">
        <v>122</v>
      </c>
    </row>
    <row r="347" spans="1:7">
      <c r="A347" s="30">
        <v>43079</v>
      </c>
      <c r="B347" s="31" t="s">
        <v>109</v>
      </c>
      <c r="C347" s="31">
        <v>50</v>
      </c>
      <c r="D347" s="32" t="s">
        <v>110</v>
      </c>
      <c r="E347" s="31">
        <v>2017</v>
      </c>
      <c r="F347" s="33" t="s">
        <v>258</v>
      </c>
      <c r="G347" s="32" t="s">
        <v>122</v>
      </c>
    </row>
    <row r="348" spans="1:7">
      <c r="A348" s="30">
        <v>43080</v>
      </c>
      <c r="B348" s="31" t="s">
        <v>109</v>
      </c>
      <c r="C348" s="31">
        <v>50</v>
      </c>
      <c r="D348" s="32" t="s">
        <v>110</v>
      </c>
      <c r="E348" s="31">
        <v>2017</v>
      </c>
      <c r="F348" s="33" t="s">
        <v>258</v>
      </c>
      <c r="G348" s="32" t="s">
        <v>122</v>
      </c>
    </row>
    <row r="349" spans="1:7">
      <c r="A349" s="30">
        <v>43081</v>
      </c>
      <c r="B349" s="31" t="s">
        <v>109</v>
      </c>
      <c r="C349" s="31">
        <v>50</v>
      </c>
      <c r="D349" s="32" t="s">
        <v>110</v>
      </c>
      <c r="E349" s="31">
        <v>2017</v>
      </c>
      <c r="F349" s="33" t="s">
        <v>258</v>
      </c>
      <c r="G349" s="32" t="s">
        <v>122</v>
      </c>
    </row>
    <row r="350" spans="1:7">
      <c r="A350" s="30">
        <v>43082</v>
      </c>
      <c r="B350" s="31" t="s">
        <v>109</v>
      </c>
      <c r="C350" s="31">
        <v>50</v>
      </c>
      <c r="D350" s="32" t="s">
        <v>110</v>
      </c>
      <c r="E350" s="31">
        <v>2017</v>
      </c>
      <c r="F350" s="33" t="s">
        <v>258</v>
      </c>
      <c r="G350" s="32" t="s">
        <v>122</v>
      </c>
    </row>
    <row r="351" spans="1:7">
      <c r="A351" s="30">
        <v>43083</v>
      </c>
      <c r="B351" s="31" t="s">
        <v>109</v>
      </c>
      <c r="C351" s="31">
        <v>50</v>
      </c>
      <c r="D351" s="32" t="s">
        <v>110</v>
      </c>
      <c r="E351" s="31">
        <v>2017</v>
      </c>
      <c r="F351" s="33" t="s">
        <v>258</v>
      </c>
      <c r="G351" s="32" t="s">
        <v>122</v>
      </c>
    </row>
    <row r="352" spans="1:7">
      <c r="A352" s="30">
        <v>43084</v>
      </c>
      <c r="B352" s="31" t="s">
        <v>109</v>
      </c>
      <c r="C352" s="31">
        <v>50</v>
      </c>
      <c r="D352" s="32" t="s">
        <v>110</v>
      </c>
      <c r="E352" s="31">
        <v>2017</v>
      </c>
      <c r="F352" s="33" t="s">
        <v>258</v>
      </c>
      <c r="G352" s="32" t="s">
        <v>122</v>
      </c>
    </row>
    <row r="353" spans="1:7">
      <c r="A353" s="30">
        <v>43085</v>
      </c>
      <c r="B353" s="31" t="s">
        <v>109</v>
      </c>
      <c r="C353" s="31">
        <v>51</v>
      </c>
      <c r="D353" s="32" t="s">
        <v>110</v>
      </c>
      <c r="E353" s="31">
        <v>2017</v>
      </c>
      <c r="F353" s="33" t="s">
        <v>259</v>
      </c>
      <c r="G353" s="32" t="s">
        <v>122</v>
      </c>
    </row>
    <row r="354" spans="1:7">
      <c r="A354" s="30">
        <v>43086</v>
      </c>
      <c r="B354" s="31" t="s">
        <v>109</v>
      </c>
      <c r="C354" s="31">
        <v>51</v>
      </c>
      <c r="D354" s="32" t="s">
        <v>110</v>
      </c>
      <c r="E354" s="31">
        <v>2017</v>
      </c>
      <c r="F354" s="33" t="s">
        <v>259</v>
      </c>
      <c r="G354" s="32" t="s">
        <v>122</v>
      </c>
    </row>
    <row r="355" spans="1:7">
      <c r="A355" s="30">
        <v>43087</v>
      </c>
      <c r="B355" s="31" t="s">
        <v>109</v>
      </c>
      <c r="C355" s="31">
        <v>51</v>
      </c>
      <c r="D355" s="32" t="s">
        <v>110</v>
      </c>
      <c r="E355" s="31">
        <v>2017</v>
      </c>
      <c r="F355" s="33" t="s">
        <v>259</v>
      </c>
      <c r="G355" s="32" t="s">
        <v>122</v>
      </c>
    </row>
    <row r="356" spans="1:7">
      <c r="A356" s="30">
        <v>43088</v>
      </c>
      <c r="B356" s="31" t="s">
        <v>109</v>
      </c>
      <c r="C356" s="31">
        <v>51</v>
      </c>
      <c r="D356" s="32" t="s">
        <v>110</v>
      </c>
      <c r="E356" s="31">
        <v>2017</v>
      </c>
      <c r="F356" s="33" t="s">
        <v>259</v>
      </c>
      <c r="G356" s="32" t="s">
        <v>122</v>
      </c>
    </row>
    <row r="357" spans="1:7">
      <c r="A357" s="30">
        <v>43089</v>
      </c>
      <c r="B357" s="31" t="s">
        <v>109</v>
      </c>
      <c r="C357" s="31">
        <v>51</v>
      </c>
      <c r="D357" s="32" t="s">
        <v>110</v>
      </c>
      <c r="E357" s="31">
        <v>2017</v>
      </c>
      <c r="F357" s="33" t="s">
        <v>259</v>
      </c>
      <c r="G357" s="32" t="s">
        <v>122</v>
      </c>
    </row>
    <row r="358" spans="1:7">
      <c r="A358" s="30">
        <v>43090</v>
      </c>
      <c r="B358" s="31" t="s">
        <v>109</v>
      </c>
      <c r="C358" s="31">
        <v>51</v>
      </c>
      <c r="D358" s="32" t="s">
        <v>110</v>
      </c>
      <c r="E358" s="31">
        <v>2017</v>
      </c>
      <c r="F358" s="33" t="s">
        <v>259</v>
      </c>
      <c r="G358" s="32" t="s">
        <v>122</v>
      </c>
    </row>
    <row r="359" spans="1:7">
      <c r="A359" s="30">
        <v>43091</v>
      </c>
      <c r="B359" s="31" t="s">
        <v>109</v>
      </c>
      <c r="C359" s="31">
        <v>51</v>
      </c>
      <c r="D359" s="32" t="s">
        <v>110</v>
      </c>
      <c r="E359" s="31">
        <v>2017</v>
      </c>
      <c r="F359" s="33" t="s">
        <v>259</v>
      </c>
      <c r="G359" s="32" t="s">
        <v>122</v>
      </c>
    </row>
    <row r="360" spans="1:7">
      <c r="A360" s="30">
        <v>43092</v>
      </c>
      <c r="B360" s="31" t="s">
        <v>109</v>
      </c>
      <c r="C360" s="31">
        <v>52</v>
      </c>
      <c r="D360" s="32" t="s">
        <v>110</v>
      </c>
      <c r="E360" s="31">
        <v>2017</v>
      </c>
      <c r="F360" s="33" t="s">
        <v>260</v>
      </c>
      <c r="G360" s="32" t="s">
        <v>122</v>
      </c>
    </row>
    <row r="361" spans="1:7">
      <c r="A361" s="30">
        <v>43093</v>
      </c>
      <c r="B361" s="31" t="s">
        <v>109</v>
      </c>
      <c r="C361" s="31">
        <v>52</v>
      </c>
      <c r="D361" s="32" t="s">
        <v>110</v>
      </c>
      <c r="E361" s="31">
        <v>2017</v>
      </c>
      <c r="F361" s="33" t="s">
        <v>260</v>
      </c>
      <c r="G361" s="32" t="s">
        <v>122</v>
      </c>
    </row>
    <row r="362" spans="1:7">
      <c r="A362" s="30">
        <v>43094</v>
      </c>
      <c r="B362" s="31" t="s">
        <v>109</v>
      </c>
      <c r="C362" s="31">
        <v>52</v>
      </c>
      <c r="D362" s="32" t="s">
        <v>110</v>
      </c>
      <c r="E362" s="31">
        <v>2017</v>
      </c>
      <c r="F362" s="33" t="s">
        <v>260</v>
      </c>
      <c r="G362" s="32" t="s">
        <v>122</v>
      </c>
    </row>
    <row r="363" spans="1:7">
      <c r="A363" s="30">
        <v>43095</v>
      </c>
      <c r="B363" s="31" t="s">
        <v>109</v>
      </c>
      <c r="C363" s="31">
        <v>52</v>
      </c>
      <c r="D363" s="32" t="s">
        <v>110</v>
      </c>
      <c r="E363" s="31">
        <v>2017</v>
      </c>
      <c r="F363" s="33" t="s">
        <v>260</v>
      </c>
      <c r="G363" s="32" t="s">
        <v>122</v>
      </c>
    </row>
    <row r="364" spans="1:7">
      <c r="A364" s="30">
        <v>43096</v>
      </c>
      <c r="B364" s="31" t="s">
        <v>109</v>
      </c>
      <c r="C364" s="31">
        <v>52</v>
      </c>
      <c r="D364" s="32" t="s">
        <v>110</v>
      </c>
      <c r="E364" s="31">
        <v>2017</v>
      </c>
      <c r="F364" s="33" t="s">
        <v>260</v>
      </c>
      <c r="G364" s="32" t="s">
        <v>122</v>
      </c>
    </row>
    <row r="365" spans="1:7">
      <c r="A365" s="30">
        <v>43097</v>
      </c>
      <c r="B365" s="31" t="s">
        <v>109</v>
      </c>
      <c r="C365" s="31">
        <v>52</v>
      </c>
      <c r="D365" s="32" t="s">
        <v>110</v>
      </c>
      <c r="E365" s="31">
        <v>2017</v>
      </c>
      <c r="F365" s="33" t="s">
        <v>260</v>
      </c>
      <c r="G365" s="32" t="s">
        <v>122</v>
      </c>
    </row>
    <row r="366" spans="1:7">
      <c r="A366" s="30">
        <v>43098</v>
      </c>
      <c r="B366" s="31" t="s">
        <v>109</v>
      </c>
      <c r="C366" s="31">
        <v>52</v>
      </c>
      <c r="D366" s="32" t="s">
        <v>110</v>
      </c>
      <c r="E366" s="31">
        <v>2017</v>
      </c>
      <c r="F366" s="33" t="s">
        <v>260</v>
      </c>
      <c r="G366" s="32" t="s">
        <v>122</v>
      </c>
    </row>
    <row r="367" spans="1:7">
      <c r="A367" s="30">
        <v>43099</v>
      </c>
      <c r="B367" s="31" t="s">
        <v>109</v>
      </c>
      <c r="C367" s="31">
        <v>52</v>
      </c>
      <c r="D367" s="32" t="s">
        <v>110</v>
      </c>
      <c r="E367" s="31">
        <v>2017</v>
      </c>
      <c r="F367" s="33" t="s">
        <v>260</v>
      </c>
      <c r="G367" s="32" t="s">
        <v>122</v>
      </c>
    </row>
    <row r="368" spans="1:7">
      <c r="A368" s="50">
        <v>43100</v>
      </c>
      <c r="B368" s="51" t="s">
        <v>109</v>
      </c>
      <c r="C368" s="31">
        <v>52</v>
      </c>
      <c r="D368" s="52" t="s">
        <v>110</v>
      </c>
      <c r="E368" s="31">
        <v>2017</v>
      </c>
      <c r="F368" s="33" t="s">
        <v>260</v>
      </c>
      <c r="G368" s="32" t="s">
        <v>122</v>
      </c>
    </row>
    <row r="369" spans="1:7">
      <c r="A369" s="50">
        <v>43101</v>
      </c>
      <c r="B369" s="51" t="s">
        <v>109</v>
      </c>
      <c r="C369" s="52" t="s">
        <v>42</v>
      </c>
      <c r="D369" s="52" t="s">
        <v>110</v>
      </c>
      <c r="E369" s="51">
        <v>2018</v>
      </c>
      <c r="F369" s="53" t="s">
        <v>261</v>
      </c>
      <c r="G369" s="52" t="s">
        <v>123</v>
      </c>
    </row>
    <row r="370" spans="1:7">
      <c r="A370" s="50">
        <v>43102</v>
      </c>
      <c r="B370" s="51" t="s">
        <v>109</v>
      </c>
      <c r="C370" s="52" t="s">
        <v>42</v>
      </c>
      <c r="D370" s="52" t="s">
        <v>110</v>
      </c>
      <c r="E370" s="51">
        <v>2018</v>
      </c>
      <c r="F370" s="53" t="s">
        <v>261</v>
      </c>
      <c r="G370" s="52" t="s">
        <v>123</v>
      </c>
    </row>
    <row r="371" spans="1:7">
      <c r="A371" s="50">
        <v>43103</v>
      </c>
      <c r="B371" s="51" t="s">
        <v>109</v>
      </c>
      <c r="C371" s="52" t="s">
        <v>42</v>
      </c>
      <c r="D371" s="52" t="s">
        <v>110</v>
      </c>
      <c r="E371" s="51">
        <v>2018</v>
      </c>
      <c r="F371" s="53" t="s">
        <v>261</v>
      </c>
      <c r="G371" s="52" t="s">
        <v>123</v>
      </c>
    </row>
    <row r="372" spans="1:7">
      <c r="A372" s="50">
        <v>43104</v>
      </c>
      <c r="B372" s="51" t="s">
        <v>109</v>
      </c>
      <c r="C372" s="52" t="s">
        <v>42</v>
      </c>
      <c r="D372" s="52" t="s">
        <v>110</v>
      </c>
      <c r="E372" s="51">
        <v>2018</v>
      </c>
      <c r="F372" s="53" t="s">
        <v>261</v>
      </c>
      <c r="G372" s="52" t="s">
        <v>123</v>
      </c>
    </row>
    <row r="373" spans="1:7">
      <c r="A373" s="50">
        <v>43105</v>
      </c>
      <c r="B373" s="51" t="s">
        <v>109</v>
      </c>
      <c r="C373" s="52" t="s">
        <v>42</v>
      </c>
      <c r="D373" s="52" t="s">
        <v>110</v>
      </c>
      <c r="E373" s="51">
        <v>2018</v>
      </c>
      <c r="F373" s="53" t="s">
        <v>261</v>
      </c>
      <c r="G373" s="52" t="s">
        <v>123</v>
      </c>
    </row>
    <row r="374" spans="1:7">
      <c r="A374" s="50">
        <v>43106</v>
      </c>
      <c r="B374" s="51" t="s">
        <v>109</v>
      </c>
      <c r="C374" s="52" t="s">
        <v>42</v>
      </c>
      <c r="D374" s="52" t="s">
        <v>110</v>
      </c>
      <c r="E374" s="51">
        <v>2018</v>
      </c>
      <c r="F374" s="53" t="s">
        <v>261</v>
      </c>
      <c r="G374" s="52" t="s">
        <v>123</v>
      </c>
    </row>
    <row r="375" spans="1:7">
      <c r="A375" s="35">
        <v>43107</v>
      </c>
      <c r="B375" s="36" t="s">
        <v>109</v>
      </c>
      <c r="C375" s="37" t="s">
        <v>43</v>
      </c>
      <c r="D375" s="37" t="s">
        <v>110</v>
      </c>
      <c r="E375" s="36">
        <v>2018</v>
      </c>
      <c r="F375" s="38" t="s">
        <v>262</v>
      </c>
      <c r="G375" s="37" t="s">
        <v>123</v>
      </c>
    </row>
    <row r="376" spans="1:7">
      <c r="A376" s="35">
        <v>43108</v>
      </c>
      <c r="B376" s="36" t="s">
        <v>109</v>
      </c>
      <c r="C376" s="37" t="s">
        <v>43</v>
      </c>
      <c r="D376" s="37" t="s">
        <v>110</v>
      </c>
      <c r="E376" s="36">
        <v>2018</v>
      </c>
      <c r="F376" s="38" t="s">
        <v>262</v>
      </c>
      <c r="G376" s="37" t="s">
        <v>123</v>
      </c>
    </row>
    <row r="377" spans="1:7">
      <c r="A377" s="35">
        <v>43109</v>
      </c>
      <c r="B377" s="36" t="s">
        <v>109</v>
      </c>
      <c r="C377" s="37" t="s">
        <v>43</v>
      </c>
      <c r="D377" s="37" t="s">
        <v>110</v>
      </c>
      <c r="E377" s="36">
        <v>2018</v>
      </c>
      <c r="F377" s="38" t="s">
        <v>262</v>
      </c>
      <c r="G377" s="37" t="s">
        <v>123</v>
      </c>
    </row>
    <row r="378" spans="1:7">
      <c r="A378" s="35">
        <v>43110</v>
      </c>
      <c r="B378" s="36" t="s">
        <v>109</v>
      </c>
      <c r="C378" s="37" t="s">
        <v>43</v>
      </c>
      <c r="D378" s="37" t="s">
        <v>110</v>
      </c>
      <c r="E378" s="36">
        <v>2018</v>
      </c>
      <c r="F378" s="38" t="s">
        <v>262</v>
      </c>
      <c r="G378" s="37" t="s">
        <v>123</v>
      </c>
    </row>
    <row r="379" spans="1:7">
      <c r="A379" s="35">
        <v>43111</v>
      </c>
      <c r="B379" s="36" t="s">
        <v>109</v>
      </c>
      <c r="C379" s="37" t="s">
        <v>43</v>
      </c>
      <c r="D379" s="37" t="s">
        <v>110</v>
      </c>
      <c r="E379" s="36">
        <v>2018</v>
      </c>
      <c r="F379" s="38" t="s">
        <v>262</v>
      </c>
      <c r="G379" s="37" t="s">
        <v>123</v>
      </c>
    </row>
    <row r="380" spans="1:7">
      <c r="A380" s="35">
        <v>43112</v>
      </c>
      <c r="B380" s="36" t="s">
        <v>109</v>
      </c>
      <c r="C380" s="37" t="s">
        <v>43</v>
      </c>
      <c r="D380" s="37" t="s">
        <v>110</v>
      </c>
      <c r="E380" s="36">
        <v>2018</v>
      </c>
      <c r="F380" s="38" t="s">
        <v>262</v>
      </c>
      <c r="G380" s="37" t="s">
        <v>123</v>
      </c>
    </row>
    <row r="381" spans="1:7">
      <c r="A381" s="35">
        <v>43113</v>
      </c>
      <c r="B381" s="36" t="s">
        <v>109</v>
      </c>
      <c r="C381" s="37" t="s">
        <v>43</v>
      </c>
      <c r="D381" s="37" t="s">
        <v>110</v>
      </c>
      <c r="E381" s="36">
        <v>2018</v>
      </c>
      <c r="F381" s="38" t="s">
        <v>262</v>
      </c>
      <c r="G381" s="37" t="s">
        <v>123</v>
      </c>
    </row>
    <row r="382" spans="1:7">
      <c r="A382" s="40">
        <v>43114</v>
      </c>
      <c r="B382" s="41" t="s">
        <v>109</v>
      </c>
      <c r="C382" s="42" t="s">
        <v>44</v>
      </c>
      <c r="D382" s="42" t="s">
        <v>110</v>
      </c>
      <c r="E382" s="41">
        <v>2018</v>
      </c>
      <c r="F382" s="43" t="s">
        <v>263</v>
      </c>
      <c r="G382" s="42" t="s">
        <v>123</v>
      </c>
    </row>
    <row r="383" spans="1:7">
      <c r="A383" s="40">
        <v>43115</v>
      </c>
      <c r="B383" s="41" t="s">
        <v>109</v>
      </c>
      <c r="C383" s="42" t="s">
        <v>44</v>
      </c>
      <c r="D383" s="42" t="s">
        <v>110</v>
      </c>
      <c r="E383" s="41">
        <v>2018</v>
      </c>
      <c r="F383" s="43" t="s">
        <v>263</v>
      </c>
      <c r="G383" s="42" t="s">
        <v>123</v>
      </c>
    </row>
    <row r="384" spans="1:7">
      <c r="A384" s="40">
        <v>43116</v>
      </c>
      <c r="B384" s="41" t="s">
        <v>109</v>
      </c>
      <c r="C384" s="42" t="s">
        <v>44</v>
      </c>
      <c r="D384" s="42" t="s">
        <v>110</v>
      </c>
      <c r="E384" s="41">
        <v>2018</v>
      </c>
      <c r="F384" s="43" t="s">
        <v>263</v>
      </c>
      <c r="G384" s="42" t="s">
        <v>123</v>
      </c>
    </row>
    <row r="385" spans="1:7">
      <c r="A385" s="40">
        <v>43117</v>
      </c>
      <c r="B385" s="41" t="s">
        <v>109</v>
      </c>
      <c r="C385" s="42" t="s">
        <v>44</v>
      </c>
      <c r="D385" s="42" t="s">
        <v>110</v>
      </c>
      <c r="E385" s="41">
        <v>2018</v>
      </c>
      <c r="F385" s="43" t="s">
        <v>263</v>
      </c>
      <c r="G385" s="42" t="s">
        <v>123</v>
      </c>
    </row>
    <row r="386" spans="1:7">
      <c r="A386" s="40">
        <v>43118</v>
      </c>
      <c r="B386" s="41" t="s">
        <v>109</v>
      </c>
      <c r="C386" s="42" t="s">
        <v>44</v>
      </c>
      <c r="D386" s="42" t="s">
        <v>110</v>
      </c>
      <c r="E386" s="41">
        <v>2018</v>
      </c>
      <c r="F386" s="43" t="s">
        <v>263</v>
      </c>
      <c r="G386" s="42" t="s">
        <v>123</v>
      </c>
    </row>
    <row r="387" spans="1:7">
      <c r="A387" s="40">
        <v>43119</v>
      </c>
      <c r="B387" s="41" t="s">
        <v>109</v>
      </c>
      <c r="C387" s="42" t="s">
        <v>44</v>
      </c>
      <c r="D387" s="42" t="s">
        <v>110</v>
      </c>
      <c r="E387" s="41">
        <v>2018</v>
      </c>
      <c r="F387" s="43" t="s">
        <v>263</v>
      </c>
      <c r="G387" s="42" t="s">
        <v>123</v>
      </c>
    </row>
    <row r="388" spans="1:7">
      <c r="A388" s="40">
        <v>43120</v>
      </c>
      <c r="B388" s="41" t="s">
        <v>109</v>
      </c>
      <c r="C388" s="42" t="s">
        <v>44</v>
      </c>
      <c r="D388" s="42" t="s">
        <v>110</v>
      </c>
      <c r="E388" s="41">
        <v>2018</v>
      </c>
      <c r="F388" s="43" t="s">
        <v>263</v>
      </c>
      <c r="G388" s="42" t="s">
        <v>123</v>
      </c>
    </row>
    <row r="389" spans="1:7">
      <c r="A389" s="55">
        <v>43121</v>
      </c>
      <c r="B389" s="56" t="s">
        <v>109</v>
      </c>
      <c r="C389" s="57" t="s">
        <v>45</v>
      </c>
      <c r="D389" s="57" t="s">
        <v>110</v>
      </c>
      <c r="E389" s="56">
        <v>2018</v>
      </c>
      <c r="F389" s="58" t="s">
        <v>264</v>
      </c>
      <c r="G389" s="57" t="s">
        <v>123</v>
      </c>
    </row>
    <row r="390" spans="1:7">
      <c r="A390" s="55">
        <v>43122</v>
      </c>
      <c r="B390" s="56" t="s">
        <v>109</v>
      </c>
      <c r="C390" s="57" t="s">
        <v>45</v>
      </c>
      <c r="D390" s="57" t="s">
        <v>110</v>
      </c>
      <c r="E390" s="56">
        <v>2018</v>
      </c>
      <c r="F390" s="58" t="s">
        <v>264</v>
      </c>
      <c r="G390" s="57" t="s">
        <v>123</v>
      </c>
    </row>
    <row r="391" spans="1:7">
      <c r="A391" s="55">
        <v>43123</v>
      </c>
      <c r="B391" s="56" t="s">
        <v>109</v>
      </c>
      <c r="C391" s="57" t="s">
        <v>45</v>
      </c>
      <c r="D391" s="57" t="s">
        <v>110</v>
      </c>
      <c r="E391" s="56">
        <v>2018</v>
      </c>
      <c r="F391" s="58" t="s">
        <v>264</v>
      </c>
      <c r="G391" s="57" t="s">
        <v>123</v>
      </c>
    </row>
    <row r="392" spans="1:7">
      <c r="A392" s="55">
        <v>43124</v>
      </c>
      <c r="B392" s="56" t="s">
        <v>109</v>
      </c>
      <c r="C392" s="57" t="s">
        <v>45</v>
      </c>
      <c r="D392" s="57" t="s">
        <v>110</v>
      </c>
      <c r="E392" s="56">
        <v>2018</v>
      </c>
      <c r="F392" s="58" t="s">
        <v>264</v>
      </c>
      <c r="G392" s="57" t="s">
        <v>123</v>
      </c>
    </row>
    <row r="393" spans="1:7">
      <c r="A393" s="55">
        <v>43125</v>
      </c>
      <c r="B393" s="56" t="s">
        <v>109</v>
      </c>
      <c r="C393" s="57" t="s">
        <v>45</v>
      </c>
      <c r="D393" s="57" t="s">
        <v>110</v>
      </c>
      <c r="E393" s="56">
        <v>2018</v>
      </c>
      <c r="F393" s="58" t="s">
        <v>264</v>
      </c>
      <c r="G393" s="57" t="s">
        <v>123</v>
      </c>
    </row>
    <row r="394" spans="1:7">
      <c r="A394" s="55">
        <v>43126</v>
      </c>
      <c r="B394" s="56" t="s">
        <v>109</v>
      </c>
      <c r="C394" s="57" t="s">
        <v>45</v>
      </c>
      <c r="D394" s="57" t="s">
        <v>110</v>
      </c>
      <c r="E394" s="56">
        <v>2018</v>
      </c>
      <c r="F394" s="58" t="s">
        <v>264</v>
      </c>
      <c r="G394" s="57" t="s">
        <v>123</v>
      </c>
    </row>
    <row r="395" spans="1:7">
      <c r="A395" s="55">
        <v>43127</v>
      </c>
      <c r="B395" s="56" t="s">
        <v>109</v>
      </c>
      <c r="C395" s="57" t="s">
        <v>45</v>
      </c>
      <c r="D395" s="57" t="s">
        <v>110</v>
      </c>
      <c r="E395" s="56">
        <v>2018</v>
      </c>
      <c r="F395" s="58" t="s">
        <v>264</v>
      </c>
      <c r="G395" s="57" t="s">
        <v>123</v>
      </c>
    </row>
    <row r="396" spans="1:7">
      <c r="A396" s="35">
        <v>43128</v>
      </c>
      <c r="B396" s="36" t="s">
        <v>109</v>
      </c>
      <c r="C396" s="37" t="s">
        <v>46</v>
      </c>
      <c r="D396" s="37" t="s">
        <v>110</v>
      </c>
      <c r="E396" s="36">
        <v>2018</v>
      </c>
      <c r="F396" s="38" t="s">
        <v>265</v>
      </c>
      <c r="G396" s="37" t="s">
        <v>123</v>
      </c>
    </row>
    <row r="397" spans="1:7">
      <c r="A397" s="35">
        <v>43129</v>
      </c>
      <c r="B397" s="36" t="s">
        <v>109</v>
      </c>
      <c r="C397" s="37" t="s">
        <v>46</v>
      </c>
      <c r="D397" s="37" t="s">
        <v>110</v>
      </c>
      <c r="E397" s="36">
        <v>2018</v>
      </c>
      <c r="F397" s="38" t="s">
        <v>265</v>
      </c>
      <c r="G397" s="37" t="s">
        <v>123</v>
      </c>
    </row>
    <row r="398" spans="1:7">
      <c r="A398" s="35">
        <v>43130</v>
      </c>
      <c r="B398" s="36" t="s">
        <v>109</v>
      </c>
      <c r="C398" s="37" t="s">
        <v>46</v>
      </c>
      <c r="D398" s="37" t="s">
        <v>110</v>
      </c>
      <c r="E398" s="36">
        <v>2018</v>
      </c>
      <c r="F398" s="38" t="s">
        <v>265</v>
      </c>
      <c r="G398" s="37" t="s">
        <v>123</v>
      </c>
    </row>
    <row r="399" spans="1:7">
      <c r="A399" s="35">
        <v>43131</v>
      </c>
      <c r="B399" s="36" t="s">
        <v>109</v>
      </c>
      <c r="C399" s="37" t="s">
        <v>46</v>
      </c>
      <c r="D399" s="37" t="s">
        <v>110</v>
      </c>
      <c r="E399" s="36">
        <v>2018</v>
      </c>
      <c r="F399" s="38" t="s">
        <v>265</v>
      </c>
      <c r="G399" s="37" t="s">
        <v>123</v>
      </c>
    </row>
    <row r="400" spans="1:7">
      <c r="A400" s="35">
        <v>43132</v>
      </c>
      <c r="B400" s="36" t="s">
        <v>109</v>
      </c>
      <c r="C400" s="37" t="s">
        <v>46</v>
      </c>
      <c r="D400" s="37" t="s">
        <v>110</v>
      </c>
      <c r="E400" s="36">
        <v>2018</v>
      </c>
      <c r="F400" s="38" t="s">
        <v>265</v>
      </c>
      <c r="G400" s="37" t="s">
        <v>124</v>
      </c>
    </row>
    <row r="401" spans="1:7">
      <c r="A401" s="35">
        <v>43133</v>
      </c>
      <c r="B401" s="36" t="s">
        <v>109</v>
      </c>
      <c r="C401" s="37" t="s">
        <v>46</v>
      </c>
      <c r="D401" s="37" t="s">
        <v>110</v>
      </c>
      <c r="E401" s="36">
        <v>2018</v>
      </c>
      <c r="F401" s="38" t="s">
        <v>265</v>
      </c>
      <c r="G401" s="37" t="s">
        <v>124</v>
      </c>
    </row>
    <row r="402" spans="1:7">
      <c r="A402" s="35">
        <v>43134</v>
      </c>
      <c r="B402" s="36" t="s">
        <v>109</v>
      </c>
      <c r="C402" s="37" t="s">
        <v>46</v>
      </c>
      <c r="D402" s="37" t="s">
        <v>110</v>
      </c>
      <c r="E402" s="36">
        <v>2018</v>
      </c>
      <c r="F402" s="38" t="s">
        <v>265</v>
      </c>
      <c r="G402" s="37" t="s">
        <v>124</v>
      </c>
    </row>
    <row r="403" spans="1:7">
      <c r="A403" s="59">
        <v>43135</v>
      </c>
      <c r="B403" s="60" t="s">
        <v>109</v>
      </c>
      <c r="C403" s="61" t="s">
        <v>47</v>
      </c>
      <c r="D403" s="61" t="s">
        <v>110</v>
      </c>
      <c r="E403" s="60">
        <v>2018</v>
      </c>
      <c r="F403" s="62" t="s">
        <v>266</v>
      </c>
      <c r="G403" s="61" t="s">
        <v>124</v>
      </c>
    </row>
    <row r="404" spans="1:7">
      <c r="A404" s="59">
        <v>43136</v>
      </c>
      <c r="B404" s="60" t="s">
        <v>109</v>
      </c>
      <c r="C404" s="61" t="s">
        <v>47</v>
      </c>
      <c r="D404" s="61" t="s">
        <v>110</v>
      </c>
      <c r="E404" s="60">
        <v>2018</v>
      </c>
      <c r="F404" s="62" t="s">
        <v>266</v>
      </c>
      <c r="G404" s="61" t="s">
        <v>124</v>
      </c>
    </row>
    <row r="405" spans="1:7">
      <c r="A405" s="59">
        <v>43137</v>
      </c>
      <c r="B405" s="60" t="s">
        <v>109</v>
      </c>
      <c r="C405" s="61" t="s">
        <v>47</v>
      </c>
      <c r="D405" s="61" t="s">
        <v>110</v>
      </c>
      <c r="E405" s="60">
        <v>2018</v>
      </c>
      <c r="F405" s="62" t="s">
        <v>266</v>
      </c>
      <c r="G405" s="61" t="s">
        <v>124</v>
      </c>
    </row>
    <row r="406" spans="1:7">
      <c r="A406" s="59">
        <v>43138</v>
      </c>
      <c r="B406" s="60" t="s">
        <v>109</v>
      </c>
      <c r="C406" s="61" t="s">
        <v>47</v>
      </c>
      <c r="D406" s="61" t="s">
        <v>110</v>
      </c>
      <c r="E406" s="60">
        <v>2018</v>
      </c>
      <c r="F406" s="62" t="s">
        <v>266</v>
      </c>
      <c r="G406" s="61" t="s">
        <v>124</v>
      </c>
    </row>
    <row r="407" spans="1:7">
      <c r="A407" s="59">
        <v>43139</v>
      </c>
      <c r="B407" s="60" t="s">
        <v>109</v>
      </c>
      <c r="C407" s="61" t="s">
        <v>47</v>
      </c>
      <c r="D407" s="61" t="s">
        <v>110</v>
      </c>
      <c r="E407" s="60">
        <v>2018</v>
      </c>
      <c r="F407" s="62" t="s">
        <v>266</v>
      </c>
      <c r="G407" s="61" t="s">
        <v>124</v>
      </c>
    </row>
    <row r="408" spans="1:7">
      <c r="A408" s="59">
        <v>43140</v>
      </c>
      <c r="B408" s="60" t="s">
        <v>109</v>
      </c>
      <c r="C408" s="61" t="s">
        <v>47</v>
      </c>
      <c r="D408" s="61" t="s">
        <v>110</v>
      </c>
      <c r="E408" s="60">
        <v>2018</v>
      </c>
      <c r="F408" s="62" t="s">
        <v>266</v>
      </c>
      <c r="G408" s="61" t="s">
        <v>124</v>
      </c>
    </row>
    <row r="409" spans="1:7">
      <c r="A409" s="59">
        <v>43141</v>
      </c>
      <c r="B409" s="60" t="s">
        <v>109</v>
      </c>
      <c r="C409" s="61" t="s">
        <v>47</v>
      </c>
      <c r="D409" s="61" t="s">
        <v>110</v>
      </c>
      <c r="E409" s="60">
        <v>2018</v>
      </c>
      <c r="F409" s="62" t="s">
        <v>266</v>
      </c>
      <c r="G409" s="61" t="s">
        <v>124</v>
      </c>
    </row>
    <row r="410" spans="1:7">
      <c r="A410" s="50">
        <v>43142</v>
      </c>
      <c r="B410" s="51" t="s">
        <v>109</v>
      </c>
      <c r="C410" s="52" t="s">
        <v>48</v>
      </c>
      <c r="D410" s="52" t="s">
        <v>110</v>
      </c>
      <c r="E410" s="51">
        <v>2018</v>
      </c>
      <c r="F410" s="53" t="s">
        <v>267</v>
      </c>
      <c r="G410" s="52" t="s">
        <v>124</v>
      </c>
    </row>
    <row r="411" spans="1:7">
      <c r="A411" s="50">
        <v>43143</v>
      </c>
      <c r="B411" s="51" t="s">
        <v>109</v>
      </c>
      <c r="C411" s="52" t="s">
        <v>48</v>
      </c>
      <c r="D411" s="52" t="s">
        <v>110</v>
      </c>
      <c r="E411" s="51">
        <v>2018</v>
      </c>
      <c r="F411" s="53" t="s">
        <v>267</v>
      </c>
      <c r="G411" s="52" t="s">
        <v>124</v>
      </c>
    </row>
    <row r="412" spans="1:7">
      <c r="A412" s="50">
        <v>43144</v>
      </c>
      <c r="B412" s="51" t="s">
        <v>109</v>
      </c>
      <c r="C412" s="52" t="s">
        <v>48</v>
      </c>
      <c r="D412" s="52" t="s">
        <v>110</v>
      </c>
      <c r="E412" s="51">
        <v>2018</v>
      </c>
      <c r="F412" s="53" t="s">
        <v>267</v>
      </c>
      <c r="G412" s="52" t="s">
        <v>124</v>
      </c>
    </row>
    <row r="413" spans="1:7">
      <c r="A413" s="50">
        <v>43145</v>
      </c>
      <c r="B413" s="51" t="s">
        <v>109</v>
      </c>
      <c r="C413" s="52" t="s">
        <v>48</v>
      </c>
      <c r="D413" s="52" t="s">
        <v>110</v>
      </c>
      <c r="E413" s="51">
        <v>2018</v>
      </c>
      <c r="F413" s="53" t="s">
        <v>267</v>
      </c>
      <c r="G413" s="52" t="s">
        <v>124</v>
      </c>
    </row>
    <row r="414" spans="1:7">
      <c r="A414" s="50">
        <v>43146</v>
      </c>
      <c r="B414" s="51" t="s">
        <v>109</v>
      </c>
      <c r="C414" s="52" t="s">
        <v>48</v>
      </c>
      <c r="D414" s="52" t="s">
        <v>110</v>
      </c>
      <c r="E414" s="51">
        <v>2018</v>
      </c>
      <c r="F414" s="53" t="s">
        <v>267</v>
      </c>
      <c r="G414" s="52" t="s">
        <v>124</v>
      </c>
    </row>
    <row r="415" spans="1:7">
      <c r="A415" s="50">
        <v>43147</v>
      </c>
      <c r="B415" s="51" t="s">
        <v>109</v>
      </c>
      <c r="C415" s="52" t="s">
        <v>48</v>
      </c>
      <c r="D415" s="52" t="s">
        <v>110</v>
      </c>
      <c r="E415" s="51">
        <v>2018</v>
      </c>
      <c r="F415" s="53" t="s">
        <v>267</v>
      </c>
      <c r="G415" s="52" t="s">
        <v>124</v>
      </c>
    </row>
    <row r="416" spans="1:7">
      <c r="A416" s="50">
        <v>43148</v>
      </c>
      <c r="B416" s="51" t="s">
        <v>109</v>
      </c>
      <c r="C416" s="52" t="s">
        <v>48</v>
      </c>
      <c r="D416" s="52" t="s">
        <v>110</v>
      </c>
      <c r="E416" s="51">
        <v>2018</v>
      </c>
      <c r="F416" s="53" t="s">
        <v>267</v>
      </c>
      <c r="G416" s="52" t="s">
        <v>124</v>
      </c>
    </row>
    <row r="417" spans="1:7">
      <c r="A417" s="59">
        <v>43149</v>
      </c>
      <c r="B417" s="60" t="s">
        <v>109</v>
      </c>
      <c r="C417" s="61" t="s">
        <v>49</v>
      </c>
      <c r="D417" s="61" t="s">
        <v>110</v>
      </c>
      <c r="E417" s="60">
        <v>2018</v>
      </c>
      <c r="F417" s="62" t="s">
        <v>268</v>
      </c>
      <c r="G417" s="61" t="s">
        <v>124</v>
      </c>
    </row>
    <row r="418" spans="1:7">
      <c r="A418" s="59">
        <v>43150</v>
      </c>
      <c r="B418" s="60" t="s">
        <v>109</v>
      </c>
      <c r="C418" s="61" t="s">
        <v>49</v>
      </c>
      <c r="D418" s="61" t="s">
        <v>110</v>
      </c>
      <c r="E418" s="60">
        <v>2018</v>
      </c>
      <c r="F418" s="62" t="s">
        <v>268</v>
      </c>
      <c r="G418" s="61" t="s">
        <v>124</v>
      </c>
    </row>
    <row r="419" spans="1:7">
      <c r="A419" s="59">
        <v>43151</v>
      </c>
      <c r="B419" s="60" t="s">
        <v>109</v>
      </c>
      <c r="C419" s="61" t="s">
        <v>49</v>
      </c>
      <c r="D419" s="61" t="s">
        <v>110</v>
      </c>
      <c r="E419" s="60">
        <v>2018</v>
      </c>
      <c r="F419" s="62" t="s">
        <v>268</v>
      </c>
      <c r="G419" s="61" t="s">
        <v>124</v>
      </c>
    </row>
    <row r="420" spans="1:7">
      <c r="A420" s="59">
        <v>43152</v>
      </c>
      <c r="B420" s="60" t="s">
        <v>109</v>
      </c>
      <c r="C420" s="61" t="s">
        <v>49</v>
      </c>
      <c r="D420" s="61" t="s">
        <v>110</v>
      </c>
      <c r="E420" s="60">
        <v>2018</v>
      </c>
      <c r="F420" s="62" t="s">
        <v>268</v>
      </c>
      <c r="G420" s="61" t="s">
        <v>124</v>
      </c>
    </row>
    <row r="421" spans="1:7">
      <c r="A421" s="59">
        <v>43153</v>
      </c>
      <c r="B421" s="60" t="s">
        <v>109</v>
      </c>
      <c r="C421" s="61" t="s">
        <v>49</v>
      </c>
      <c r="D421" s="61" t="s">
        <v>110</v>
      </c>
      <c r="E421" s="60">
        <v>2018</v>
      </c>
      <c r="F421" s="62" t="s">
        <v>268</v>
      </c>
      <c r="G421" s="61" t="s">
        <v>124</v>
      </c>
    </row>
    <row r="422" spans="1:7">
      <c r="A422" s="59">
        <v>43154</v>
      </c>
      <c r="B422" s="60" t="s">
        <v>109</v>
      </c>
      <c r="C422" s="61" t="s">
        <v>49</v>
      </c>
      <c r="D422" s="61" t="s">
        <v>110</v>
      </c>
      <c r="E422" s="60">
        <v>2018</v>
      </c>
      <c r="F422" s="62" t="s">
        <v>268</v>
      </c>
      <c r="G422" s="61" t="s">
        <v>124</v>
      </c>
    </row>
    <row r="423" spans="1:7">
      <c r="A423" s="59">
        <v>43155</v>
      </c>
      <c r="B423" s="60" t="s">
        <v>109</v>
      </c>
      <c r="C423" s="61" t="s">
        <v>49</v>
      </c>
      <c r="D423" s="61" t="s">
        <v>110</v>
      </c>
      <c r="E423" s="60">
        <v>2018</v>
      </c>
      <c r="F423" s="62" t="s">
        <v>268</v>
      </c>
      <c r="G423" s="61" t="s">
        <v>124</v>
      </c>
    </row>
    <row r="424" spans="1:7">
      <c r="A424" s="40">
        <v>43156</v>
      </c>
      <c r="B424" s="41" t="s">
        <v>109</v>
      </c>
      <c r="C424" s="42" t="s">
        <v>50</v>
      </c>
      <c r="D424" s="42" t="s">
        <v>110</v>
      </c>
      <c r="E424" s="41">
        <v>2018</v>
      </c>
      <c r="F424" s="43" t="s">
        <v>269</v>
      </c>
      <c r="G424" s="42" t="s">
        <v>124</v>
      </c>
    </row>
    <row r="425" spans="1:7">
      <c r="A425" s="40">
        <v>43157</v>
      </c>
      <c r="B425" s="41" t="s">
        <v>109</v>
      </c>
      <c r="C425" s="42" t="s">
        <v>50</v>
      </c>
      <c r="D425" s="42" t="s">
        <v>110</v>
      </c>
      <c r="E425" s="41">
        <v>2018</v>
      </c>
      <c r="F425" s="43" t="s">
        <v>269</v>
      </c>
      <c r="G425" s="42" t="s">
        <v>124</v>
      </c>
    </row>
    <row r="426" spans="1:7">
      <c r="A426" s="40">
        <v>43158</v>
      </c>
      <c r="B426" s="41" t="s">
        <v>109</v>
      </c>
      <c r="C426" s="42" t="s">
        <v>50</v>
      </c>
      <c r="D426" s="42" t="s">
        <v>110</v>
      </c>
      <c r="E426" s="41">
        <v>2018</v>
      </c>
      <c r="F426" s="43" t="s">
        <v>269</v>
      </c>
      <c r="G426" s="42" t="s">
        <v>124</v>
      </c>
    </row>
    <row r="427" spans="1:7">
      <c r="A427" s="40">
        <v>43159</v>
      </c>
      <c r="B427" s="41" t="s">
        <v>109</v>
      </c>
      <c r="C427" s="42" t="s">
        <v>50</v>
      </c>
      <c r="D427" s="42" t="s">
        <v>110</v>
      </c>
      <c r="E427" s="41">
        <v>2018</v>
      </c>
      <c r="F427" s="43" t="s">
        <v>269</v>
      </c>
      <c r="G427" s="42" t="s">
        <v>124</v>
      </c>
    </row>
    <row r="428" spans="1:7">
      <c r="A428" s="40">
        <v>43160</v>
      </c>
      <c r="B428" s="41" t="s">
        <v>109</v>
      </c>
      <c r="C428" s="42" t="s">
        <v>50</v>
      </c>
      <c r="D428" s="42" t="s">
        <v>110</v>
      </c>
      <c r="E428" s="41">
        <v>2018</v>
      </c>
      <c r="F428" s="43" t="s">
        <v>269</v>
      </c>
      <c r="G428" s="42" t="s">
        <v>125</v>
      </c>
    </row>
    <row r="429" spans="1:7">
      <c r="A429" s="40">
        <v>43161</v>
      </c>
      <c r="B429" s="41" t="s">
        <v>109</v>
      </c>
      <c r="C429" s="42" t="s">
        <v>50</v>
      </c>
      <c r="D429" s="42" t="s">
        <v>110</v>
      </c>
      <c r="E429" s="41">
        <v>2018</v>
      </c>
      <c r="F429" s="43" t="s">
        <v>269</v>
      </c>
      <c r="G429" s="42" t="s">
        <v>125</v>
      </c>
    </row>
    <row r="430" spans="1:7">
      <c r="A430" s="40">
        <v>43162</v>
      </c>
      <c r="B430" s="41" t="s">
        <v>109</v>
      </c>
      <c r="C430" s="42" t="s">
        <v>50</v>
      </c>
      <c r="D430" s="42" t="s">
        <v>110</v>
      </c>
      <c r="E430" s="41">
        <v>2018</v>
      </c>
      <c r="F430" s="43" t="s">
        <v>269</v>
      </c>
      <c r="G430" s="42" t="s">
        <v>125</v>
      </c>
    </row>
    <row r="431" spans="1:7">
      <c r="A431" s="55">
        <v>43163</v>
      </c>
      <c r="B431" s="56" t="s">
        <v>109</v>
      </c>
      <c r="C431" s="56">
        <v>10</v>
      </c>
      <c r="D431" s="57" t="s">
        <v>110</v>
      </c>
      <c r="E431" s="56">
        <v>2018</v>
      </c>
      <c r="F431" s="58" t="s">
        <v>270</v>
      </c>
      <c r="G431" s="57" t="s">
        <v>125</v>
      </c>
    </row>
    <row r="432" spans="1:7">
      <c r="A432" s="55">
        <v>43164</v>
      </c>
      <c r="B432" s="56" t="s">
        <v>109</v>
      </c>
      <c r="C432" s="56">
        <v>10</v>
      </c>
      <c r="D432" s="57" t="s">
        <v>110</v>
      </c>
      <c r="E432" s="56">
        <v>2018</v>
      </c>
      <c r="F432" s="58" t="s">
        <v>270</v>
      </c>
      <c r="G432" s="57" t="s">
        <v>125</v>
      </c>
    </row>
    <row r="433" spans="1:7">
      <c r="A433" s="55">
        <v>43165</v>
      </c>
      <c r="B433" s="56" t="s">
        <v>109</v>
      </c>
      <c r="C433" s="56">
        <v>10</v>
      </c>
      <c r="D433" s="57" t="s">
        <v>110</v>
      </c>
      <c r="E433" s="56">
        <v>2018</v>
      </c>
      <c r="F433" s="58" t="s">
        <v>270</v>
      </c>
      <c r="G433" s="57" t="s">
        <v>125</v>
      </c>
    </row>
    <row r="434" spans="1:7">
      <c r="A434" s="55">
        <v>43166</v>
      </c>
      <c r="B434" s="56" t="s">
        <v>109</v>
      </c>
      <c r="C434" s="56">
        <v>10</v>
      </c>
      <c r="D434" s="57" t="s">
        <v>110</v>
      </c>
      <c r="E434" s="56">
        <v>2018</v>
      </c>
      <c r="F434" s="58" t="s">
        <v>270</v>
      </c>
      <c r="G434" s="57" t="s">
        <v>125</v>
      </c>
    </row>
    <row r="435" spans="1:7">
      <c r="A435" s="55">
        <v>43167</v>
      </c>
      <c r="B435" s="56" t="s">
        <v>109</v>
      </c>
      <c r="C435" s="56">
        <v>10</v>
      </c>
      <c r="D435" s="57" t="s">
        <v>110</v>
      </c>
      <c r="E435" s="56">
        <v>2018</v>
      </c>
      <c r="F435" s="58" t="s">
        <v>270</v>
      </c>
      <c r="G435" s="57" t="s">
        <v>125</v>
      </c>
    </row>
    <row r="436" spans="1:7">
      <c r="A436" s="55">
        <v>43168</v>
      </c>
      <c r="B436" s="56" t="s">
        <v>109</v>
      </c>
      <c r="C436" s="56">
        <v>10</v>
      </c>
      <c r="D436" s="57" t="s">
        <v>110</v>
      </c>
      <c r="E436" s="56">
        <v>2018</v>
      </c>
      <c r="F436" s="58" t="s">
        <v>270</v>
      </c>
      <c r="G436" s="57" t="s">
        <v>125</v>
      </c>
    </row>
    <row r="437" spans="1:7">
      <c r="A437" s="55">
        <v>43169</v>
      </c>
      <c r="B437" s="56" t="s">
        <v>109</v>
      </c>
      <c r="C437" s="56">
        <v>10</v>
      </c>
      <c r="D437" s="57" t="s">
        <v>110</v>
      </c>
      <c r="E437" s="56">
        <v>2018</v>
      </c>
      <c r="F437" s="58" t="s">
        <v>270</v>
      </c>
      <c r="G437" s="57" t="s">
        <v>125</v>
      </c>
    </row>
    <row r="438" spans="1:7">
      <c r="A438" s="63">
        <v>43170</v>
      </c>
      <c r="B438" s="64" t="s">
        <v>109</v>
      </c>
      <c r="C438" s="64">
        <v>11</v>
      </c>
      <c r="D438" s="65" t="s">
        <v>110</v>
      </c>
      <c r="E438" s="64">
        <v>2018</v>
      </c>
      <c r="F438" s="66" t="s">
        <v>271</v>
      </c>
      <c r="G438" s="65" t="s">
        <v>125</v>
      </c>
    </row>
    <row r="439" spans="1:7">
      <c r="A439" s="63">
        <v>43171</v>
      </c>
      <c r="B439" s="64" t="s">
        <v>109</v>
      </c>
      <c r="C439" s="64">
        <v>11</v>
      </c>
      <c r="D439" s="65" t="s">
        <v>110</v>
      </c>
      <c r="E439" s="64">
        <v>2018</v>
      </c>
      <c r="F439" s="66" t="s">
        <v>271</v>
      </c>
      <c r="G439" s="65" t="s">
        <v>125</v>
      </c>
    </row>
    <row r="440" spans="1:7">
      <c r="A440" s="63">
        <v>43172</v>
      </c>
      <c r="B440" s="64" t="s">
        <v>109</v>
      </c>
      <c r="C440" s="64">
        <v>11</v>
      </c>
      <c r="D440" s="65" t="s">
        <v>110</v>
      </c>
      <c r="E440" s="64">
        <v>2018</v>
      </c>
      <c r="F440" s="66" t="s">
        <v>271</v>
      </c>
      <c r="G440" s="65" t="s">
        <v>125</v>
      </c>
    </row>
    <row r="441" spans="1:7">
      <c r="A441" s="63">
        <v>43173</v>
      </c>
      <c r="B441" s="64" t="s">
        <v>109</v>
      </c>
      <c r="C441" s="64">
        <v>11</v>
      </c>
      <c r="D441" s="65" t="s">
        <v>110</v>
      </c>
      <c r="E441" s="64">
        <v>2018</v>
      </c>
      <c r="F441" s="66" t="s">
        <v>271</v>
      </c>
      <c r="G441" s="65" t="s">
        <v>125</v>
      </c>
    </row>
    <row r="442" spans="1:7">
      <c r="A442" s="63">
        <v>43174</v>
      </c>
      <c r="B442" s="64" t="s">
        <v>109</v>
      </c>
      <c r="C442" s="64">
        <v>11</v>
      </c>
      <c r="D442" s="65" t="s">
        <v>110</v>
      </c>
      <c r="E442" s="64">
        <v>2018</v>
      </c>
      <c r="F442" s="66" t="s">
        <v>271</v>
      </c>
      <c r="G442" s="65" t="s">
        <v>125</v>
      </c>
    </row>
    <row r="443" spans="1:7">
      <c r="A443" s="63">
        <v>43175</v>
      </c>
      <c r="B443" s="64" t="s">
        <v>109</v>
      </c>
      <c r="C443" s="64">
        <v>11</v>
      </c>
      <c r="D443" s="65" t="s">
        <v>110</v>
      </c>
      <c r="E443" s="64">
        <v>2018</v>
      </c>
      <c r="F443" s="66" t="s">
        <v>271</v>
      </c>
      <c r="G443" s="65" t="s">
        <v>125</v>
      </c>
    </row>
    <row r="444" spans="1:7">
      <c r="A444" s="63">
        <v>43176</v>
      </c>
      <c r="B444" s="64" t="s">
        <v>109</v>
      </c>
      <c r="C444" s="64">
        <v>11</v>
      </c>
      <c r="D444" s="65" t="s">
        <v>110</v>
      </c>
      <c r="E444" s="64">
        <v>2018</v>
      </c>
      <c r="F444" s="66" t="s">
        <v>271</v>
      </c>
      <c r="G444" s="65" t="s">
        <v>125</v>
      </c>
    </row>
    <row r="445" spans="1:7">
      <c r="A445" s="50">
        <v>43177</v>
      </c>
      <c r="B445" s="51" t="s">
        <v>109</v>
      </c>
      <c r="C445" s="51">
        <v>12</v>
      </c>
      <c r="D445" s="52" t="s">
        <v>110</v>
      </c>
      <c r="E445" s="51">
        <v>2018</v>
      </c>
      <c r="F445" s="53" t="s">
        <v>272</v>
      </c>
      <c r="G445" s="52" t="s">
        <v>125</v>
      </c>
    </row>
    <row r="446" spans="1:7">
      <c r="A446" s="50">
        <v>43178</v>
      </c>
      <c r="B446" s="51" t="s">
        <v>109</v>
      </c>
      <c r="C446" s="51">
        <v>12</v>
      </c>
      <c r="D446" s="52" t="s">
        <v>110</v>
      </c>
      <c r="E446" s="51">
        <v>2018</v>
      </c>
      <c r="F446" s="53" t="s">
        <v>272</v>
      </c>
      <c r="G446" s="52" t="s">
        <v>125</v>
      </c>
    </row>
    <row r="447" spans="1:7">
      <c r="A447" s="50">
        <v>43179</v>
      </c>
      <c r="B447" s="51" t="s">
        <v>109</v>
      </c>
      <c r="C447" s="51">
        <v>12</v>
      </c>
      <c r="D447" s="52" t="s">
        <v>110</v>
      </c>
      <c r="E447" s="51">
        <v>2018</v>
      </c>
      <c r="F447" s="53" t="s">
        <v>272</v>
      </c>
      <c r="G447" s="52" t="s">
        <v>125</v>
      </c>
    </row>
    <row r="448" spans="1:7">
      <c r="A448" s="50">
        <v>43180</v>
      </c>
      <c r="B448" s="51" t="s">
        <v>109</v>
      </c>
      <c r="C448" s="51">
        <v>12</v>
      </c>
      <c r="D448" s="52" t="s">
        <v>110</v>
      </c>
      <c r="E448" s="51">
        <v>2018</v>
      </c>
      <c r="F448" s="53" t="s">
        <v>272</v>
      </c>
      <c r="G448" s="52" t="s">
        <v>125</v>
      </c>
    </row>
    <row r="449" spans="1:7">
      <c r="A449" s="50">
        <v>43181</v>
      </c>
      <c r="B449" s="51" t="s">
        <v>109</v>
      </c>
      <c r="C449" s="51">
        <v>12</v>
      </c>
      <c r="D449" s="52" t="s">
        <v>110</v>
      </c>
      <c r="E449" s="51">
        <v>2018</v>
      </c>
      <c r="F449" s="53" t="s">
        <v>272</v>
      </c>
      <c r="G449" s="52" t="s">
        <v>125</v>
      </c>
    </row>
    <row r="450" spans="1:7">
      <c r="A450" s="50">
        <v>43182</v>
      </c>
      <c r="B450" s="51" t="s">
        <v>109</v>
      </c>
      <c r="C450" s="51">
        <v>12</v>
      </c>
      <c r="D450" s="52" t="s">
        <v>110</v>
      </c>
      <c r="E450" s="51">
        <v>2018</v>
      </c>
      <c r="F450" s="53" t="s">
        <v>272</v>
      </c>
      <c r="G450" s="52" t="s">
        <v>125</v>
      </c>
    </row>
    <row r="451" spans="1:7">
      <c r="A451" s="50">
        <v>43183</v>
      </c>
      <c r="B451" s="51" t="s">
        <v>109</v>
      </c>
      <c r="C451" s="51">
        <v>12</v>
      </c>
      <c r="D451" s="52" t="s">
        <v>110</v>
      </c>
      <c r="E451" s="51">
        <v>2018</v>
      </c>
      <c r="F451" s="53" t="s">
        <v>272</v>
      </c>
      <c r="G451" s="52" t="s">
        <v>125</v>
      </c>
    </row>
    <row r="452" spans="1:7">
      <c r="A452" s="40">
        <v>43184</v>
      </c>
      <c r="B452" s="41" t="s">
        <v>109</v>
      </c>
      <c r="C452" s="41">
        <v>13</v>
      </c>
      <c r="D452" s="42" t="s">
        <v>110</v>
      </c>
      <c r="E452" s="41">
        <v>2018</v>
      </c>
      <c r="F452" s="43" t="s">
        <v>273</v>
      </c>
      <c r="G452" s="42" t="s">
        <v>125</v>
      </c>
    </row>
    <row r="453" spans="1:7">
      <c r="A453" s="40">
        <v>43185</v>
      </c>
      <c r="B453" s="41" t="s">
        <v>109</v>
      </c>
      <c r="C453" s="41">
        <v>13</v>
      </c>
      <c r="D453" s="42" t="s">
        <v>110</v>
      </c>
      <c r="E453" s="41">
        <v>2018</v>
      </c>
      <c r="F453" s="43" t="s">
        <v>273</v>
      </c>
      <c r="G453" s="42" t="s">
        <v>125</v>
      </c>
    </row>
    <row r="454" spans="1:7">
      <c r="A454" s="40">
        <v>43186</v>
      </c>
      <c r="B454" s="41" t="s">
        <v>109</v>
      </c>
      <c r="C454" s="41">
        <v>13</v>
      </c>
      <c r="D454" s="42" t="s">
        <v>110</v>
      </c>
      <c r="E454" s="41">
        <v>2018</v>
      </c>
      <c r="F454" s="43" t="s">
        <v>273</v>
      </c>
      <c r="G454" s="42" t="s">
        <v>125</v>
      </c>
    </row>
    <row r="455" spans="1:7">
      <c r="A455" s="40">
        <v>43187</v>
      </c>
      <c r="B455" s="41" t="s">
        <v>109</v>
      </c>
      <c r="C455" s="41">
        <v>13</v>
      </c>
      <c r="D455" s="42" t="s">
        <v>110</v>
      </c>
      <c r="E455" s="41">
        <v>2018</v>
      </c>
      <c r="F455" s="43" t="s">
        <v>273</v>
      </c>
      <c r="G455" s="42" t="s">
        <v>125</v>
      </c>
    </row>
    <row r="456" spans="1:7">
      <c r="A456" s="40">
        <v>43188</v>
      </c>
      <c r="B456" s="41" t="s">
        <v>109</v>
      </c>
      <c r="C456" s="41">
        <v>13</v>
      </c>
      <c r="D456" s="42" t="s">
        <v>110</v>
      </c>
      <c r="E456" s="41">
        <v>2018</v>
      </c>
      <c r="F456" s="43" t="s">
        <v>273</v>
      </c>
      <c r="G456" s="42" t="s">
        <v>125</v>
      </c>
    </row>
    <row r="457" spans="1:7">
      <c r="A457" s="40">
        <v>43189</v>
      </c>
      <c r="B457" s="41" t="s">
        <v>109</v>
      </c>
      <c r="C457" s="41">
        <v>13</v>
      </c>
      <c r="D457" s="42" t="s">
        <v>110</v>
      </c>
      <c r="E457" s="41">
        <v>2018</v>
      </c>
      <c r="F457" s="43" t="s">
        <v>273</v>
      </c>
      <c r="G457" s="42" t="s">
        <v>125</v>
      </c>
    </row>
    <row r="458" spans="1:7">
      <c r="A458" s="40">
        <v>43190</v>
      </c>
      <c r="B458" s="41" t="s">
        <v>109</v>
      </c>
      <c r="C458" s="41">
        <v>13</v>
      </c>
      <c r="D458" s="42" t="s">
        <v>110</v>
      </c>
      <c r="E458" s="41">
        <v>2018</v>
      </c>
      <c r="F458" s="43" t="s">
        <v>273</v>
      </c>
      <c r="G458" s="42" t="s">
        <v>125</v>
      </c>
    </row>
    <row r="459" spans="1:7">
      <c r="A459" s="55">
        <v>43191</v>
      </c>
      <c r="B459" s="56" t="s">
        <v>109</v>
      </c>
      <c r="C459" s="56">
        <v>14</v>
      </c>
      <c r="D459" s="57" t="s">
        <v>110</v>
      </c>
      <c r="E459" s="56">
        <v>2018</v>
      </c>
      <c r="F459" s="58" t="s">
        <v>274</v>
      </c>
      <c r="G459" s="57" t="s">
        <v>126</v>
      </c>
    </row>
    <row r="460" spans="1:7">
      <c r="A460" s="55">
        <v>43192</v>
      </c>
      <c r="B460" s="56" t="s">
        <v>109</v>
      </c>
      <c r="C460" s="56">
        <v>14</v>
      </c>
      <c r="D460" s="57" t="s">
        <v>110</v>
      </c>
      <c r="E460" s="56">
        <v>2018</v>
      </c>
      <c r="F460" s="58" t="s">
        <v>274</v>
      </c>
      <c r="G460" s="57" t="s">
        <v>126</v>
      </c>
    </row>
    <row r="461" spans="1:7">
      <c r="A461" s="55">
        <v>43193</v>
      </c>
      <c r="B461" s="56" t="s">
        <v>109</v>
      </c>
      <c r="C461" s="56">
        <v>14</v>
      </c>
      <c r="D461" s="57" t="s">
        <v>110</v>
      </c>
      <c r="E461" s="56">
        <v>2018</v>
      </c>
      <c r="F461" s="58" t="s">
        <v>274</v>
      </c>
      <c r="G461" s="57" t="s">
        <v>126</v>
      </c>
    </row>
    <row r="462" spans="1:7">
      <c r="A462" s="55">
        <v>43194</v>
      </c>
      <c r="B462" s="56" t="s">
        <v>109</v>
      </c>
      <c r="C462" s="56">
        <v>14</v>
      </c>
      <c r="D462" s="57" t="s">
        <v>110</v>
      </c>
      <c r="E462" s="56">
        <v>2018</v>
      </c>
      <c r="F462" s="58" t="s">
        <v>274</v>
      </c>
      <c r="G462" s="57" t="s">
        <v>126</v>
      </c>
    </row>
    <row r="463" spans="1:7">
      <c r="A463" s="55">
        <v>43195</v>
      </c>
      <c r="B463" s="56" t="s">
        <v>109</v>
      </c>
      <c r="C463" s="56">
        <v>14</v>
      </c>
      <c r="D463" s="57" t="s">
        <v>110</v>
      </c>
      <c r="E463" s="56">
        <v>2018</v>
      </c>
      <c r="F463" s="58" t="s">
        <v>274</v>
      </c>
      <c r="G463" s="57" t="s">
        <v>126</v>
      </c>
    </row>
    <row r="464" spans="1:7">
      <c r="A464" s="55">
        <v>43196</v>
      </c>
      <c r="B464" s="56" t="s">
        <v>109</v>
      </c>
      <c r="C464" s="56">
        <v>14</v>
      </c>
      <c r="D464" s="57" t="s">
        <v>110</v>
      </c>
      <c r="E464" s="56">
        <v>2018</v>
      </c>
      <c r="F464" s="58" t="s">
        <v>274</v>
      </c>
      <c r="G464" s="57" t="s">
        <v>126</v>
      </c>
    </row>
    <row r="465" spans="1:7">
      <c r="A465" s="55">
        <v>43197</v>
      </c>
      <c r="B465" s="56" t="s">
        <v>109</v>
      </c>
      <c r="C465" s="56">
        <v>14</v>
      </c>
      <c r="D465" s="57" t="s">
        <v>110</v>
      </c>
      <c r="E465" s="56">
        <v>2018</v>
      </c>
      <c r="F465" s="58" t="s">
        <v>274</v>
      </c>
      <c r="G465" s="57" t="s">
        <v>126</v>
      </c>
    </row>
    <row r="466" spans="1:7">
      <c r="A466" s="67">
        <v>43198</v>
      </c>
      <c r="B466" s="68" t="s">
        <v>109</v>
      </c>
      <c r="C466" s="68">
        <v>15</v>
      </c>
      <c r="D466" s="69" t="s">
        <v>110</v>
      </c>
      <c r="E466" s="68">
        <v>2018</v>
      </c>
      <c r="F466" s="70" t="s">
        <v>275</v>
      </c>
      <c r="G466" s="69" t="s">
        <v>126</v>
      </c>
    </row>
    <row r="467" spans="1:7">
      <c r="A467" s="67">
        <v>43199</v>
      </c>
      <c r="B467" s="68" t="s">
        <v>109</v>
      </c>
      <c r="C467" s="68">
        <v>15</v>
      </c>
      <c r="D467" s="69" t="s">
        <v>110</v>
      </c>
      <c r="E467" s="68">
        <v>2018</v>
      </c>
      <c r="F467" s="70" t="s">
        <v>275</v>
      </c>
      <c r="G467" s="69" t="s">
        <v>126</v>
      </c>
    </row>
    <row r="468" spans="1:7">
      <c r="A468" s="67">
        <v>43200</v>
      </c>
      <c r="B468" s="68" t="s">
        <v>109</v>
      </c>
      <c r="C468" s="68">
        <v>15</v>
      </c>
      <c r="D468" s="69" t="s">
        <v>110</v>
      </c>
      <c r="E468" s="68">
        <v>2018</v>
      </c>
      <c r="F468" s="70" t="s">
        <v>275</v>
      </c>
      <c r="G468" s="69" t="s">
        <v>126</v>
      </c>
    </row>
    <row r="469" spans="1:7">
      <c r="A469" s="67">
        <v>43201</v>
      </c>
      <c r="B469" s="68" t="s">
        <v>109</v>
      </c>
      <c r="C469" s="68">
        <v>15</v>
      </c>
      <c r="D469" s="69" t="s">
        <v>110</v>
      </c>
      <c r="E469" s="68">
        <v>2018</v>
      </c>
      <c r="F469" s="70" t="s">
        <v>275</v>
      </c>
      <c r="G469" s="69" t="s">
        <v>126</v>
      </c>
    </row>
    <row r="470" spans="1:7">
      <c r="A470" s="67">
        <v>43202</v>
      </c>
      <c r="B470" s="68" t="s">
        <v>109</v>
      </c>
      <c r="C470" s="68">
        <v>15</v>
      </c>
      <c r="D470" s="69" t="s">
        <v>110</v>
      </c>
      <c r="E470" s="68">
        <v>2018</v>
      </c>
      <c r="F470" s="70" t="s">
        <v>275</v>
      </c>
      <c r="G470" s="69" t="s">
        <v>126</v>
      </c>
    </row>
    <row r="471" spans="1:7">
      <c r="A471" s="67">
        <v>43203</v>
      </c>
      <c r="B471" s="68" t="s">
        <v>109</v>
      </c>
      <c r="C471" s="68">
        <v>15</v>
      </c>
      <c r="D471" s="69" t="s">
        <v>110</v>
      </c>
      <c r="E471" s="68">
        <v>2018</v>
      </c>
      <c r="F471" s="70" t="s">
        <v>275</v>
      </c>
      <c r="G471" s="69" t="s">
        <v>126</v>
      </c>
    </row>
    <row r="472" spans="1:7">
      <c r="A472" s="67">
        <v>43204</v>
      </c>
      <c r="B472" s="68" t="s">
        <v>109</v>
      </c>
      <c r="C472" s="68">
        <v>15</v>
      </c>
      <c r="D472" s="69" t="s">
        <v>110</v>
      </c>
      <c r="E472" s="68">
        <v>2018</v>
      </c>
      <c r="F472" s="70" t="s">
        <v>275</v>
      </c>
      <c r="G472" s="69" t="s">
        <v>126</v>
      </c>
    </row>
    <row r="473" spans="1:7">
      <c r="A473" s="50">
        <v>43205</v>
      </c>
      <c r="B473" s="51" t="s">
        <v>109</v>
      </c>
      <c r="C473" s="51">
        <v>16</v>
      </c>
      <c r="D473" s="52" t="s">
        <v>110</v>
      </c>
      <c r="E473" s="51">
        <v>2018</v>
      </c>
      <c r="F473" s="53" t="s">
        <v>276</v>
      </c>
      <c r="G473" s="52" t="s">
        <v>126</v>
      </c>
    </row>
    <row r="474" spans="1:7">
      <c r="A474" s="50">
        <v>43206</v>
      </c>
      <c r="B474" s="51" t="s">
        <v>109</v>
      </c>
      <c r="C474" s="51">
        <v>16</v>
      </c>
      <c r="D474" s="52" t="s">
        <v>110</v>
      </c>
      <c r="E474" s="51">
        <v>2018</v>
      </c>
      <c r="F474" s="53" t="s">
        <v>276</v>
      </c>
      <c r="G474" s="52" t="s">
        <v>126</v>
      </c>
    </row>
    <row r="475" spans="1:7">
      <c r="A475" s="50">
        <v>43207</v>
      </c>
      <c r="B475" s="51" t="s">
        <v>109</v>
      </c>
      <c r="C475" s="51">
        <v>16</v>
      </c>
      <c r="D475" s="52" t="s">
        <v>110</v>
      </c>
      <c r="E475" s="51">
        <v>2018</v>
      </c>
      <c r="F475" s="53" t="s">
        <v>276</v>
      </c>
      <c r="G475" s="52" t="s">
        <v>126</v>
      </c>
    </row>
    <row r="476" spans="1:7">
      <c r="A476" s="50">
        <v>43208</v>
      </c>
      <c r="B476" s="51" t="s">
        <v>109</v>
      </c>
      <c r="C476" s="51">
        <v>16</v>
      </c>
      <c r="D476" s="52" t="s">
        <v>110</v>
      </c>
      <c r="E476" s="51">
        <v>2018</v>
      </c>
      <c r="F476" s="53" t="s">
        <v>276</v>
      </c>
      <c r="G476" s="52" t="s">
        <v>126</v>
      </c>
    </row>
    <row r="477" spans="1:7">
      <c r="A477" s="50">
        <v>43209</v>
      </c>
      <c r="B477" s="51" t="s">
        <v>109</v>
      </c>
      <c r="C477" s="51">
        <v>16</v>
      </c>
      <c r="D477" s="52" t="s">
        <v>110</v>
      </c>
      <c r="E477" s="51">
        <v>2018</v>
      </c>
      <c r="F477" s="53" t="s">
        <v>276</v>
      </c>
      <c r="G477" s="52" t="s">
        <v>126</v>
      </c>
    </row>
    <row r="478" spans="1:7">
      <c r="A478" s="50">
        <v>43210</v>
      </c>
      <c r="B478" s="51" t="s">
        <v>109</v>
      </c>
      <c r="C478" s="51">
        <v>16</v>
      </c>
      <c r="D478" s="52" t="s">
        <v>110</v>
      </c>
      <c r="E478" s="51">
        <v>2018</v>
      </c>
      <c r="F478" s="53" t="s">
        <v>276</v>
      </c>
      <c r="G478" s="52" t="s">
        <v>126</v>
      </c>
    </row>
    <row r="479" spans="1:7">
      <c r="A479" s="50">
        <v>43211</v>
      </c>
      <c r="B479" s="51" t="s">
        <v>109</v>
      </c>
      <c r="C479" s="51">
        <v>16</v>
      </c>
      <c r="D479" s="52" t="s">
        <v>110</v>
      </c>
      <c r="E479" s="51">
        <v>2018</v>
      </c>
      <c r="F479" s="53" t="s">
        <v>276</v>
      </c>
      <c r="G479" s="52" t="s">
        <v>126</v>
      </c>
    </row>
    <row r="480" spans="1:7">
      <c r="A480" s="40">
        <v>43212</v>
      </c>
      <c r="B480" s="41" t="s">
        <v>109</v>
      </c>
      <c r="C480" s="41">
        <v>17</v>
      </c>
      <c r="D480" s="42" t="s">
        <v>110</v>
      </c>
      <c r="E480" s="41">
        <v>2018</v>
      </c>
      <c r="F480" s="43" t="s">
        <v>277</v>
      </c>
      <c r="G480" s="42" t="s">
        <v>126</v>
      </c>
    </row>
    <row r="481" spans="1:7">
      <c r="A481" s="40">
        <v>43213</v>
      </c>
      <c r="B481" s="41" t="s">
        <v>109</v>
      </c>
      <c r="C481" s="41">
        <v>17</v>
      </c>
      <c r="D481" s="42" t="s">
        <v>110</v>
      </c>
      <c r="E481" s="41">
        <v>2018</v>
      </c>
      <c r="F481" s="43" t="s">
        <v>277</v>
      </c>
      <c r="G481" s="42" t="s">
        <v>126</v>
      </c>
    </row>
    <row r="482" spans="1:7">
      <c r="A482" s="40">
        <v>43214</v>
      </c>
      <c r="B482" s="41" t="s">
        <v>109</v>
      </c>
      <c r="C482" s="41">
        <v>17</v>
      </c>
      <c r="D482" s="42" t="s">
        <v>110</v>
      </c>
      <c r="E482" s="41">
        <v>2018</v>
      </c>
      <c r="F482" s="43" t="s">
        <v>277</v>
      </c>
      <c r="G482" s="42" t="s">
        <v>126</v>
      </c>
    </row>
    <row r="483" spans="1:7">
      <c r="A483" s="40">
        <v>43215</v>
      </c>
      <c r="B483" s="41" t="s">
        <v>109</v>
      </c>
      <c r="C483" s="41">
        <v>17</v>
      </c>
      <c r="D483" s="42" t="s">
        <v>110</v>
      </c>
      <c r="E483" s="41">
        <v>2018</v>
      </c>
      <c r="F483" s="43" t="s">
        <v>277</v>
      </c>
      <c r="G483" s="42" t="s">
        <v>126</v>
      </c>
    </row>
    <row r="484" spans="1:7">
      <c r="A484" s="40">
        <v>43216</v>
      </c>
      <c r="B484" s="41" t="s">
        <v>109</v>
      </c>
      <c r="C484" s="41">
        <v>17</v>
      </c>
      <c r="D484" s="42" t="s">
        <v>110</v>
      </c>
      <c r="E484" s="41">
        <v>2018</v>
      </c>
      <c r="F484" s="43" t="s">
        <v>277</v>
      </c>
      <c r="G484" s="42" t="s">
        <v>126</v>
      </c>
    </row>
    <row r="485" spans="1:7">
      <c r="A485" s="40">
        <v>43217</v>
      </c>
      <c r="B485" s="41" t="s">
        <v>109</v>
      </c>
      <c r="C485" s="41">
        <v>17</v>
      </c>
      <c r="D485" s="42" t="s">
        <v>110</v>
      </c>
      <c r="E485" s="41">
        <v>2018</v>
      </c>
      <c r="F485" s="43" t="s">
        <v>277</v>
      </c>
      <c r="G485" s="42" t="s">
        <v>126</v>
      </c>
    </row>
    <row r="486" spans="1:7">
      <c r="A486" s="40">
        <v>43218</v>
      </c>
      <c r="B486" s="41" t="s">
        <v>109</v>
      </c>
      <c r="C486" s="41">
        <v>17</v>
      </c>
      <c r="D486" s="42" t="s">
        <v>110</v>
      </c>
      <c r="E486" s="41">
        <v>2018</v>
      </c>
      <c r="F486" s="43" t="s">
        <v>277</v>
      </c>
      <c r="G486" s="42" t="s">
        <v>126</v>
      </c>
    </row>
    <row r="487" spans="1:7">
      <c r="A487" s="59">
        <v>43219</v>
      </c>
      <c r="B487" s="60" t="s">
        <v>109</v>
      </c>
      <c r="C487" s="60">
        <v>18</v>
      </c>
      <c r="D487" s="61" t="s">
        <v>110</v>
      </c>
      <c r="E487" s="60">
        <v>2018</v>
      </c>
      <c r="F487" s="62" t="s">
        <v>278</v>
      </c>
      <c r="G487" s="61" t="s">
        <v>126</v>
      </c>
    </row>
    <row r="488" spans="1:7">
      <c r="A488" s="59">
        <v>43220</v>
      </c>
      <c r="B488" s="60" t="s">
        <v>109</v>
      </c>
      <c r="C488" s="60">
        <v>18</v>
      </c>
      <c r="D488" s="61" t="s">
        <v>110</v>
      </c>
      <c r="E488" s="60">
        <v>2018</v>
      </c>
      <c r="F488" s="62" t="s">
        <v>278</v>
      </c>
      <c r="G488" s="61" t="s">
        <v>126</v>
      </c>
    </row>
    <row r="489" spans="1:7">
      <c r="A489" s="59">
        <v>43221</v>
      </c>
      <c r="B489" s="60" t="s">
        <v>109</v>
      </c>
      <c r="C489" s="60">
        <v>18</v>
      </c>
      <c r="D489" s="61" t="s">
        <v>110</v>
      </c>
      <c r="E489" s="60">
        <v>2018</v>
      </c>
      <c r="F489" s="62" t="s">
        <v>278</v>
      </c>
      <c r="G489" s="61" t="s">
        <v>127</v>
      </c>
    </row>
    <row r="490" spans="1:7">
      <c r="A490" s="59">
        <v>43222</v>
      </c>
      <c r="B490" s="60" t="s">
        <v>109</v>
      </c>
      <c r="C490" s="60">
        <v>18</v>
      </c>
      <c r="D490" s="61" t="s">
        <v>110</v>
      </c>
      <c r="E490" s="60">
        <v>2018</v>
      </c>
      <c r="F490" s="62" t="s">
        <v>278</v>
      </c>
      <c r="G490" s="61" t="s">
        <v>127</v>
      </c>
    </row>
    <row r="491" spans="1:7">
      <c r="A491" s="59">
        <v>43223</v>
      </c>
      <c r="B491" s="60" t="s">
        <v>109</v>
      </c>
      <c r="C491" s="60">
        <v>18</v>
      </c>
      <c r="D491" s="61" t="s">
        <v>110</v>
      </c>
      <c r="E491" s="60">
        <v>2018</v>
      </c>
      <c r="F491" s="62" t="s">
        <v>278</v>
      </c>
      <c r="G491" s="61" t="s">
        <v>127</v>
      </c>
    </row>
    <row r="492" spans="1:7">
      <c r="A492" s="59">
        <v>43224</v>
      </c>
      <c r="B492" s="60" t="s">
        <v>109</v>
      </c>
      <c r="C492" s="60">
        <v>18</v>
      </c>
      <c r="D492" s="61" t="s">
        <v>110</v>
      </c>
      <c r="E492" s="60">
        <v>2018</v>
      </c>
      <c r="F492" s="62" t="s">
        <v>278</v>
      </c>
      <c r="G492" s="61" t="s">
        <v>127</v>
      </c>
    </row>
    <row r="493" spans="1:7">
      <c r="A493" s="59">
        <v>43225</v>
      </c>
      <c r="B493" s="60" t="s">
        <v>109</v>
      </c>
      <c r="C493" s="60">
        <v>18</v>
      </c>
      <c r="D493" s="61" t="s">
        <v>110</v>
      </c>
      <c r="E493" s="60">
        <v>2018</v>
      </c>
      <c r="F493" s="62" t="s">
        <v>278</v>
      </c>
      <c r="G493" s="61" t="s">
        <v>127</v>
      </c>
    </row>
    <row r="494" spans="1:7">
      <c r="A494" s="67">
        <v>43226</v>
      </c>
      <c r="B494" s="68" t="s">
        <v>109</v>
      </c>
      <c r="C494" s="68">
        <v>19</v>
      </c>
      <c r="D494" s="69" t="s">
        <v>110</v>
      </c>
      <c r="E494" s="68">
        <v>2018</v>
      </c>
      <c r="F494" s="70" t="s">
        <v>279</v>
      </c>
      <c r="G494" s="69" t="s">
        <v>127</v>
      </c>
    </row>
    <row r="495" spans="1:7">
      <c r="A495" s="67">
        <v>43227</v>
      </c>
      <c r="B495" s="68" t="s">
        <v>109</v>
      </c>
      <c r="C495" s="68">
        <v>19</v>
      </c>
      <c r="D495" s="69" t="s">
        <v>110</v>
      </c>
      <c r="E495" s="68">
        <v>2018</v>
      </c>
      <c r="F495" s="70" t="s">
        <v>279</v>
      </c>
      <c r="G495" s="69" t="s">
        <v>127</v>
      </c>
    </row>
    <row r="496" spans="1:7">
      <c r="A496" s="67">
        <v>43228</v>
      </c>
      <c r="B496" s="68" t="s">
        <v>109</v>
      </c>
      <c r="C496" s="68">
        <v>19</v>
      </c>
      <c r="D496" s="69" t="s">
        <v>110</v>
      </c>
      <c r="E496" s="68">
        <v>2018</v>
      </c>
      <c r="F496" s="70" t="s">
        <v>279</v>
      </c>
      <c r="G496" s="69" t="s">
        <v>127</v>
      </c>
    </row>
    <row r="497" spans="1:7">
      <c r="A497" s="67">
        <v>43229</v>
      </c>
      <c r="B497" s="68" t="s">
        <v>109</v>
      </c>
      <c r="C497" s="68">
        <v>19</v>
      </c>
      <c r="D497" s="69" t="s">
        <v>110</v>
      </c>
      <c r="E497" s="68">
        <v>2018</v>
      </c>
      <c r="F497" s="70" t="s">
        <v>279</v>
      </c>
      <c r="G497" s="69" t="s">
        <v>127</v>
      </c>
    </row>
    <row r="498" spans="1:7">
      <c r="A498" s="67">
        <v>43230</v>
      </c>
      <c r="B498" s="68" t="s">
        <v>109</v>
      </c>
      <c r="C498" s="68">
        <v>19</v>
      </c>
      <c r="D498" s="69" t="s">
        <v>110</v>
      </c>
      <c r="E498" s="68">
        <v>2018</v>
      </c>
      <c r="F498" s="70" t="s">
        <v>279</v>
      </c>
      <c r="G498" s="69" t="s">
        <v>127</v>
      </c>
    </row>
    <row r="499" spans="1:7">
      <c r="A499" s="67">
        <v>43231</v>
      </c>
      <c r="B499" s="68" t="s">
        <v>109</v>
      </c>
      <c r="C499" s="68">
        <v>19</v>
      </c>
      <c r="D499" s="69" t="s">
        <v>110</v>
      </c>
      <c r="E499" s="68">
        <v>2018</v>
      </c>
      <c r="F499" s="70" t="s">
        <v>279</v>
      </c>
      <c r="G499" s="69" t="s">
        <v>127</v>
      </c>
    </row>
    <row r="500" spans="1:7">
      <c r="A500" s="67">
        <v>43232</v>
      </c>
      <c r="B500" s="68" t="s">
        <v>109</v>
      </c>
      <c r="C500" s="68">
        <v>19</v>
      </c>
      <c r="D500" s="69" t="s">
        <v>110</v>
      </c>
      <c r="E500" s="68">
        <v>2018</v>
      </c>
      <c r="F500" s="70" t="s">
        <v>279</v>
      </c>
      <c r="G500" s="69" t="s">
        <v>127</v>
      </c>
    </row>
    <row r="501" spans="1:7">
      <c r="A501" s="55">
        <v>43233</v>
      </c>
      <c r="B501" s="56" t="s">
        <v>109</v>
      </c>
      <c r="C501" s="56">
        <v>20</v>
      </c>
      <c r="D501" s="57" t="s">
        <v>110</v>
      </c>
      <c r="E501" s="56">
        <v>2018</v>
      </c>
      <c r="F501" s="58" t="s">
        <v>280</v>
      </c>
      <c r="G501" s="57" t="s">
        <v>127</v>
      </c>
    </row>
    <row r="502" spans="1:7">
      <c r="A502" s="55">
        <v>43234</v>
      </c>
      <c r="B502" s="56" t="s">
        <v>109</v>
      </c>
      <c r="C502" s="56">
        <v>20</v>
      </c>
      <c r="D502" s="57" t="s">
        <v>110</v>
      </c>
      <c r="E502" s="56">
        <v>2018</v>
      </c>
      <c r="F502" s="58" t="s">
        <v>280</v>
      </c>
      <c r="G502" s="57" t="s">
        <v>127</v>
      </c>
    </row>
    <row r="503" spans="1:7">
      <c r="A503" s="55">
        <v>43235</v>
      </c>
      <c r="B503" s="56" t="s">
        <v>109</v>
      </c>
      <c r="C503" s="56">
        <v>20</v>
      </c>
      <c r="D503" s="57" t="s">
        <v>110</v>
      </c>
      <c r="E503" s="56">
        <v>2018</v>
      </c>
      <c r="F503" s="58" t="s">
        <v>280</v>
      </c>
      <c r="G503" s="57" t="s">
        <v>127</v>
      </c>
    </row>
    <row r="504" spans="1:7">
      <c r="A504" s="55">
        <v>43236</v>
      </c>
      <c r="B504" s="56" t="s">
        <v>109</v>
      </c>
      <c r="C504" s="56">
        <v>20</v>
      </c>
      <c r="D504" s="57" t="s">
        <v>110</v>
      </c>
      <c r="E504" s="56">
        <v>2018</v>
      </c>
      <c r="F504" s="58" t="s">
        <v>280</v>
      </c>
      <c r="G504" s="57" t="s">
        <v>127</v>
      </c>
    </row>
    <row r="505" spans="1:7">
      <c r="A505" s="55">
        <v>43237</v>
      </c>
      <c r="B505" s="56" t="s">
        <v>109</v>
      </c>
      <c r="C505" s="56">
        <v>20</v>
      </c>
      <c r="D505" s="57" t="s">
        <v>110</v>
      </c>
      <c r="E505" s="56">
        <v>2018</v>
      </c>
      <c r="F505" s="58" t="s">
        <v>280</v>
      </c>
      <c r="G505" s="57" t="s">
        <v>127</v>
      </c>
    </row>
    <row r="506" spans="1:7">
      <c r="A506" s="55">
        <v>43238</v>
      </c>
      <c r="B506" s="56" t="s">
        <v>109</v>
      </c>
      <c r="C506" s="56">
        <v>20</v>
      </c>
      <c r="D506" s="57" t="s">
        <v>110</v>
      </c>
      <c r="E506" s="56">
        <v>2018</v>
      </c>
      <c r="F506" s="58" t="s">
        <v>280</v>
      </c>
      <c r="G506" s="57" t="s">
        <v>127</v>
      </c>
    </row>
    <row r="507" spans="1:7">
      <c r="A507" s="55">
        <v>43239</v>
      </c>
      <c r="B507" s="56" t="s">
        <v>109</v>
      </c>
      <c r="C507" s="56">
        <v>20</v>
      </c>
      <c r="D507" s="57" t="s">
        <v>110</v>
      </c>
      <c r="E507" s="56">
        <v>2018</v>
      </c>
      <c r="F507" s="58" t="s">
        <v>280</v>
      </c>
      <c r="G507" s="57" t="s">
        <v>127</v>
      </c>
    </row>
    <row r="508" spans="1:7">
      <c r="A508" s="40">
        <v>43240</v>
      </c>
      <c r="B508" s="41" t="s">
        <v>109</v>
      </c>
      <c r="C508" s="41">
        <v>21</v>
      </c>
      <c r="D508" s="42" t="s">
        <v>110</v>
      </c>
      <c r="E508" s="41">
        <v>2018</v>
      </c>
      <c r="F508" s="43" t="s">
        <v>281</v>
      </c>
      <c r="G508" s="42" t="s">
        <v>127</v>
      </c>
    </row>
    <row r="509" spans="1:7">
      <c r="A509" s="40">
        <v>43241</v>
      </c>
      <c r="B509" s="41" t="s">
        <v>109</v>
      </c>
      <c r="C509" s="41">
        <v>21</v>
      </c>
      <c r="D509" s="42" t="s">
        <v>110</v>
      </c>
      <c r="E509" s="41">
        <v>2018</v>
      </c>
      <c r="F509" s="43" t="s">
        <v>281</v>
      </c>
      <c r="G509" s="42" t="s">
        <v>127</v>
      </c>
    </row>
    <row r="510" spans="1:7">
      <c r="A510" s="40">
        <v>43242</v>
      </c>
      <c r="B510" s="41" t="s">
        <v>109</v>
      </c>
      <c r="C510" s="41">
        <v>21</v>
      </c>
      <c r="D510" s="42" t="s">
        <v>110</v>
      </c>
      <c r="E510" s="41">
        <v>2018</v>
      </c>
      <c r="F510" s="43" t="s">
        <v>281</v>
      </c>
      <c r="G510" s="42" t="s">
        <v>127</v>
      </c>
    </row>
    <row r="511" spans="1:7">
      <c r="A511" s="40">
        <v>43243</v>
      </c>
      <c r="B511" s="41" t="s">
        <v>109</v>
      </c>
      <c r="C511" s="41">
        <v>21</v>
      </c>
      <c r="D511" s="42" t="s">
        <v>110</v>
      </c>
      <c r="E511" s="41">
        <v>2018</v>
      </c>
      <c r="F511" s="43" t="s">
        <v>281</v>
      </c>
      <c r="G511" s="42" t="s">
        <v>127</v>
      </c>
    </row>
    <row r="512" spans="1:7">
      <c r="A512" s="40">
        <v>43244</v>
      </c>
      <c r="B512" s="41" t="s">
        <v>109</v>
      </c>
      <c r="C512" s="41">
        <v>21</v>
      </c>
      <c r="D512" s="42" t="s">
        <v>110</v>
      </c>
      <c r="E512" s="41">
        <v>2018</v>
      </c>
      <c r="F512" s="43" t="s">
        <v>281</v>
      </c>
      <c r="G512" s="42" t="s">
        <v>127</v>
      </c>
    </row>
    <row r="513" spans="1:7">
      <c r="A513" s="40">
        <v>43245</v>
      </c>
      <c r="B513" s="41" t="s">
        <v>109</v>
      </c>
      <c r="C513" s="41">
        <v>21</v>
      </c>
      <c r="D513" s="42" t="s">
        <v>110</v>
      </c>
      <c r="E513" s="41">
        <v>2018</v>
      </c>
      <c r="F513" s="43" t="s">
        <v>281</v>
      </c>
      <c r="G513" s="42" t="s">
        <v>127</v>
      </c>
    </row>
    <row r="514" spans="1:7">
      <c r="A514" s="40">
        <v>43246</v>
      </c>
      <c r="B514" s="41" t="s">
        <v>109</v>
      </c>
      <c r="C514" s="41">
        <v>21</v>
      </c>
      <c r="D514" s="42" t="s">
        <v>110</v>
      </c>
      <c r="E514" s="41">
        <v>2018</v>
      </c>
      <c r="F514" s="43" t="s">
        <v>281</v>
      </c>
      <c r="G514" s="42" t="s">
        <v>127</v>
      </c>
    </row>
    <row r="515" spans="1:7">
      <c r="A515" s="67">
        <v>43247</v>
      </c>
      <c r="B515" s="68" t="s">
        <v>109</v>
      </c>
      <c r="C515" s="68">
        <v>22</v>
      </c>
      <c r="D515" s="69" t="s">
        <v>110</v>
      </c>
      <c r="E515" s="68">
        <v>2018</v>
      </c>
      <c r="F515" s="70" t="s">
        <v>282</v>
      </c>
      <c r="G515" s="69" t="s">
        <v>127</v>
      </c>
    </row>
    <row r="516" spans="1:7">
      <c r="A516" s="67">
        <v>43248</v>
      </c>
      <c r="B516" s="68" t="s">
        <v>109</v>
      </c>
      <c r="C516" s="68">
        <v>22</v>
      </c>
      <c r="D516" s="69" t="s">
        <v>110</v>
      </c>
      <c r="E516" s="68">
        <v>2018</v>
      </c>
      <c r="F516" s="70" t="s">
        <v>282</v>
      </c>
      <c r="G516" s="69" t="s">
        <v>127</v>
      </c>
    </row>
    <row r="517" spans="1:7">
      <c r="A517" s="67">
        <v>43249</v>
      </c>
      <c r="B517" s="68" t="s">
        <v>109</v>
      </c>
      <c r="C517" s="68">
        <v>22</v>
      </c>
      <c r="D517" s="69" t="s">
        <v>110</v>
      </c>
      <c r="E517" s="68">
        <v>2018</v>
      </c>
      <c r="F517" s="70" t="s">
        <v>282</v>
      </c>
      <c r="G517" s="69" t="s">
        <v>127</v>
      </c>
    </row>
    <row r="518" spans="1:7">
      <c r="A518" s="67">
        <v>43250</v>
      </c>
      <c r="B518" s="68" t="s">
        <v>109</v>
      </c>
      <c r="C518" s="68">
        <v>22</v>
      </c>
      <c r="D518" s="69" t="s">
        <v>110</v>
      </c>
      <c r="E518" s="68">
        <v>2018</v>
      </c>
      <c r="F518" s="70" t="s">
        <v>282</v>
      </c>
      <c r="G518" s="69" t="s">
        <v>127</v>
      </c>
    </row>
    <row r="519" spans="1:7">
      <c r="A519" s="67">
        <v>43251</v>
      </c>
      <c r="B519" s="68" t="s">
        <v>109</v>
      </c>
      <c r="C519" s="68">
        <v>22</v>
      </c>
      <c r="D519" s="69" t="s">
        <v>110</v>
      </c>
      <c r="E519" s="68">
        <v>2018</v>
      </c>
      <c r="F519" s="70" t="s">
        <v>282</v>
      </c>
      <c r="G519" s="69" t="s">
        <v>127</v>
      </c>
    </row>
    <row r="520" spans="1:7">
      <c r="A520" s="67">
        <v>43252</v>
      </c>
      <c r="B520" s="68" t="s">
        <v>109</v>
      </c>
      <c r="C520" s="68">
        <v>22</v>
      </c>
      <c r="D520" s="69" t="s">
        <v>110</v>
      </c>
      <c r="E520" s="68">
        <v>2018</v>
      </c>
      <c r="F520" s="70" t="s">
        <v>282</v>
      </c>
      <c r="G520" s="69" t="s">
        <v>128</v>
      </c>
    </row>
    <row r="521" spans="1:7">
      <c r="A521" s="67">
        <v>43253</v>
      </c>
      <c r="B521" s="68" t="s">
        <v>109</v>
      </c>
      <c r="C521" s="68">
        <v>22</v>
      </c>
      <c r="D521" s="69" t="s">
        <v>110</v>
      </c>
      <c r="E521" s="68">
        <v>2018</v>
      </c>
      <c r="F521" s="70" t="s">
        <v>282</v>
      </c>
      <c r="G521" s="69" t="s">
        <v>128</v>
      </c>
    </row>
    <row r="522" spans="1:7">
      <c r="A522" s="50">
        <v>43254</v>
      </c>
      <c r="B522" s="51" t="s">
        <v>109</v>
      </c>
      <c r="C522" s="51">
        <v>23</v>
      </c>
      <c r="D522" s="52" t="s">
        <v>110</v>
      </c>
      <c r="E522" s="51">
        <v>2018</v>
      </c>
      <c r="F522" s="53" t="s">
        <v>283</v>
      </c>
      <c r="G522" s="52" t="s">
        <v>128</v>
      </c>
    </row>
    <row r="523" spans="1:7">
      <c r="A523" s="50">
        <v>43255</v>
      </c>
      <c r="B523" s="51" t="s">
        <v>109</v>
      </c>
      <c r="C523" s="51">
        <v>23</v>
      </c>
      <c r="D523" s="52" t="s">
        <v>110</v>
      </c>
      <c r="E523" s="51">
        <v>2018</v>
      </c>
      <c r="F523" s="53" t="s">
        <v>283</v>
      </c>
      <c r="G523" s="52" t="s">
        <v>128</v>
      </c>
    </row>
    <row r="524" spans="1:7">
      <c r="A524" s="50">
        <v>43256</v>
      </c>
      <c r="B524" s="51" t="s">
        <v>109</v>
      </c>
      <c r="C524" s="51">
        <v>23</v>
      </c>
      <c r="D524" s="52" t="s">
        <v>110</v>
      </c>
      <c r="E524" s="51">
        <v>2018</v>
      </c>
      <c r="F524" s="53" t="s">
        <v>283</v>
      </c>
      <c r="G524" s="52" t="s">
        <v>128</v>
      </c>
    </row>
    <row r="525" spans="1:7">
      <c r="A525" s="50">
        <v>43257</v>
      </c>
      <c r="B525" s="51" t="s">
        <v>109</v>
      </c>
      <c r="C525" s="51">
        <v>23</v>
      </c>
      <c r="D525" s="52" t="s">
        <v>110</v>
      </c>
      <c r="E525" s="51">
        <v>2018</v>
      </c>
      <c r="F525" s="53" t="s">
        <v>283</v>
      </c>
      <c r="G525" s="52" t="s">
        <v>128</v>
      </c>
    </row>
    <row r="526" spans="1:7">
      <c r="A526" s="50">
        <v>43258</v>
      </c>
      <c r="B526" s="51" t="s">
        <v>109</v>
      </c>
      <c r="C526" s="51">
        <v>23</v>
      </c>
      <c r="D526" s="52" t="s">
        <v>110</v>
      </c>
      <c r="E526" s="51">
        <v>2018</v>
      </c>
      <c r="F526" s="53" t="s">
        <v>283</v>
      </c>
      <c r="G526" s="52" t="s">
        <v>128</v>
      </c>
    </row>
    <row r="527" spans="1:7">
      <c r="A527" s="50">
        <v>43259</v>
      </c>
      <c r="B527" s="51" t="s">
        <v>109</v>
      </c>
      <c r="C527" s="51">
        <v>23</v>
      </c>
      <c r="D527" s="52" t="s">
        <v>110</v>
      </c>
      <c r="E527" s="51">
        <v>2018</v>
      </c>
      <c r="F527" s="53" t="s">
        <v>283</v>
      </c>
      <c r="G527" s="52" t="s">
        <v>128</v>
      </c>
    </row>
    <row r="528" spans="1:7">
      <c r="A528" s="50">
        <v>43260</v>
      </c>
      <c r="B528" s="51" t="s">
        <v>109</v>
      </c>
      <c r="C528" s="51">
        <v>23</v>
      </c>
      <c r="D528" s="52" t="s">
        <v>110</v>
      </c>
      <c r="E528" s="51">
        <v>2018</v>
      </c>
      <c r="F528" s="53" t="s">
        <v>283</v>
      </c>
      <c r="G528" s="52" t="s">
        <v>128</v>
      </c>
    </row>
    <row r="529" spans="1:7">
      <c r="A529" s="63">
        <v>43261</v>
      </c>
      <c r="B529" s="64" t="s">
        <v>109</v>
      </c>
      <c r="C529" s="64">
        <v>24</v>
      </c>
      <c r="D529" s="65" t="s">
        <v>110</v>
      </c>
      <c r="E529" s="64">
        <v>2018</v>
      </c>
      <c r="F529" s="66" t="s">
        <v>284</v>
      </c>
      <c r="G529" s="65" t="s">
        <v>128</v>
      </c>
    </row>
    <row r="530" spans="1:7">
      <c r="A530" s="63">
        <v>43262</v>
      </c>
      <c r="B530" s="64" t="s">
        <v>109</v>
      </c>
      <c r="C530" s="64">
        <v>24</v>
      </c>
      <c r="D530" s="65" t="s">
        <v>110</v>
      </c>
      <c r="E530" s="64">
        <v>2018</v>
      </c>
      <c r="F530" s="66" t="s">
        <v>284</v>
      </c>
      <c r="G530" s="65" t="s">
        <v>128</v>
      </c>
    </row>
    <row r="531" spans="1:7">
      <c r="A531" s="63">
        <v>43263</v>
      </c>
      <c r="B531" s="64" t="s">
        <v>109</v>
      </c>
      <c r="C531" s="64">
        <v>24</v>
      </c>
      <c r="D531" s="65" t="s">
        <v>110</v>
      </c>
      <c r="E531" s="64">
        <v>2018</v>
      </c>
      <c r="F531" s="66" t="s">
        <v>284</v>
      </c>
      <c r="G531" s="65" t="s">
        <v>128</v>
      </c>
    </row>
    <row r="532" spans="1:7">
      <c r="A532" s="63">
        <v>43264</v>
      </c>
      <c r="B532" s="64" t="s">
        <v>109</v>
      </c>
      <c r="C532" s="64">
        <v>24</v>
      </c>
      <c r="D532" s="65" t="s">
        <v>110</v>
      </c>
      <c r="E532" s="64">
        <v>2018</v>
      </c>
      <c r="F532" s="66" t="s">
        <v>284</v>
      </c>
      <c r="G532" s="65" t="s">
        <v>128</v>
      </c>
    </row>
    <row r="533" spans="1:7">
      <c r="A533" s="63">
        <v>43265</v>
      </c>
      <c r="B533" s="64" t="s">
        <v>109</v>
      </c>
      <c r="C533" s="64">
        <v>24</v>
      </c>
      <c r="D533" s="65" t="s">
        <v>110</v>
      </c>
      <c r="E533" s="64">
        <v>2018</v>
      </c>
      <c r="F533" s="66" t="s">
        <v>284</v>
      </c>
      <c r="G533" s="65" t="s">
        <v>128</v>
      </c>
    </row>
    <row r="534" spans="1:7">
      <c r="A534" s="63">
        <v>43266</v>
      </c>
      <c r="B534" s="64" t="s">
        <v>109</v>
      </c>
      <c r="C534" s="64">
        <v>24</v>
      </c>
      <c r="D534" s="65" t="s">
        <v>110</v>
      </c>
      <c r="E534" s="64">
        <v>2018</v>
      </c>
      <c r="F534" s="66" t="s">
        <v>284</v>
      </c>
      <c r="G534" s="65" t="s">
        <v>128</v>
      </c>
    </row>
    <row r="535" spans="1:7">
      <c r="A535" s="63">
        <v>43267</v>
      </c>
      <c r="B535" s="64" t="s">
        <v>109</v>
      </c>
      <c r="C535" s="64">
        <v>24</v>
      </c>
      <c r="D535" s="65" t="s">
        <v>110</v>
      </c>
      <c r="E535" s="64">
        <v>2018</v>
      </c>
      <c r="F535" s="66" t="s">
        <v>284</v>
      </c>
      <c r="G535" s="65" t="s">
        <v>128</v>
      </c>
    </row>
    <row r="536" spans="1:7">
      <c r="A536" s="40">
        <v>43268</v>
      </c>
      <c r="B536" s="41" t="s">
        <v>109</v>
      </c>
      <c r="C536" s="41">
        <v>25</v>
      </c>
      <c r="D536" s="42" t="s">
        <v>110</v>
      </c>
      <c r="E536" s="41">
        <v>2018</v>
      </c>
      <c r="F536" s="43" t="s">
        <v>285</v>
      </c>
      <c r="G536" s="42" t="s">
        <v>128</v>
      </c>
    </row>
    <row r="537" spans="1:7">
      <c r="A537" s="40">
        <v>43269</v>
      </c>
      <c r="B537" s="41" t="s">
        <v>109</v>
      </c>
      <c r="C537" s="41">
        <v>25</v>
      </c>
      <c r="D537" s="42" t="s">
        <v>110</v>
      </c>
      <c r="E537" s="41">
        <v>2018</v>
      </c>
      <c r="F537" s="43" t="s">
        <v>285</v>
      </c>
      <c r="G537" s="42" t="s">
        <v>128</v>
      </c>
    </row>
    <row r="538" spans="1:7">
      <c r="A538" s="40">
        <v>43270</v>
      </c>
      <c r="B538" s="41" t="s">
        <v>109</v>
      </c>
      <c r="C538" s="41">
        <v>25</v>
      </c>
      <c r="D538" s="42" t="s">
        <v>110</v>
      </c>
      <c r="E538" s="41">
        <v>2018</v>
      </c>
      <c r="F538" s="43" t="s">
        <v>285</v>
      </c>
      <c r="G538" s="42" t="s">
        <v>128</v>
      </c>
    </row>
    <row r="539" spans="1:7">
      <c r="A539" s="40">
        <v>43271</v>
      </c>
      <c r="B539" s="41" t="s">
        <v>109</v>
      </c>
      <c r="C539" s="41">
        <v>25</v>
      </c>
      <c r="D539" s="42" t="s">
        <v>110</v>
      </c>
      <c r="E539" s="41">
        <v>2018</v>
      </c>
      <c r="F539" s="43" t="s">
        <v>285</v>
      </c>
      <c r="G539" s="42" t="s">
        <v>128</v>
      </c>
    </row>
    <row r="540" spans="1:7">
      <c r="A540" s="40">
        <v>43272</v>
      </c>
      <c r="B540" s="41" t="s">
        <v>109</v>
      </c>
      <c r="C540" s="41">
        <v>25</v>
      </c>
      <c r="D540" s="42" t="s">
        <v>110</v>
      </c>
      <c r="E540" s="41">
        <v>2018</v>
      </c>
      <c r="F540" s="43" t="s">
        <v>285</v>
      </c>
      <c r="G540" s="42" t="s">
        <v>128</v>
      </c>
    </row>
    <row r="541" spans="1:7">
      <c r="A541" s="40">
        <v>43273</v>
      </c>
      <c r="B541" s="41" t="s">
        <v>109</v>
      </c>
      <c r="C541" s="41">
        <v>25</v>
      </c>
      <c r="D541" s="42" t="s">
        <v>110</v>
      </c>
      <c r="E541" s="41">
        <v>2018</v>
      </c>
      <c r="F541" s="43" t="s">
        <v>285</v>
      </c>
      <c r="G541" s="42" t="s">
        <v>128</v>
      </c>
    </row>
    <row r="542" spans="1:7">
      <c r="A542" s="40">
        <v>43274</v>
      </c>
      <c r="B542" s="41" t="s">
        <v>109</v>
      </c>
      <c r="C542" s="41">
        <v>25</v>
      </c>
      <c r="D542" s="42" t="s">
        <v>110</v>
      </c>
      <c r="E542" s="41">
        <v>2018</v>
      </c>
      <c r="F542" s="43" t="s">
        <v>285</v>
      </c>
      <c r="G542" s="42" t="s">
        <v>128</v>
      </c>
    </row>
    <row r="543" spans="1:7">
      <c r="A543" s="67">
        <v>43275</v>
      </c>
      <c r="B543" s="68" t="s">
        <v>109</v>
      </c>
      <c r="C543" s="68">
        <v>26</v>
      </c>
      <c r="D543" s="69" t="s">
        <v>110</v>
      </c>
      <c r="E543" s="68">
        <v>2018</v>
      </c>
      <c r="F543" s="70" t="s">
        <v>286</v>
      </c>
      <c r="G543" s="69" t="s">
        <v>128</v>
      </c>
    </row>
    <row r="544" spans="1:7">
      <c r="A544" s="67">
        <v>43276</v>
      </c>
      <c r="B544" s="68" t="s">
        <v>109</v>
      </c>
      <c r="C544" s="68">
        <v>26</v>
      </c>
      <c r="D544" s="69" t="s">
        <v>110</v>
      </c>
      <c r="E544" s="68">
        <v>2018</v>
      </c>
      <c r="F544" s="70" t="s">
        <v>286</v>
      </c>
      <c r="G544" s="69" t="s">
        <v>128</v>
      </c>
    </row>
    <row r="545" spans="1:7">
      <c r="A545" s="67">
        <v>43277</v>
      </c>
      <c r="B545" s="68" t="s">
        <v>109</v>
      </c>
      <c r="C545" s="68">
        <v>26</v>
      </c>
      <c r="D545" s="69" t="s">
        <v>110</v>
      </c>
      <c r="E545" s="68">
        <v>2018</v>
      </c>
      <c r="F545" s="70" t="s">
        <v>286</v>
      </c>
      <c r="G545" s="69" t="s">
        <v>128</v>
      </c>
    </row>
    <row r="546" spans="1:7">
      <c r="A546" s="67">
        <v>43278</v>
      </c>
      <c r="B546" s="68" t="s">
        <v>109</v>
      </c>
      <c r="C546" s="68">
        <v>26</v>
      </c>
      <c r="D546" s="69" t="s">
        <v>110</v>
      </c>
      <c r="E546" s="68">
        <v>2018</v>
      </c>
      <c r="F546" s="70" t="s">
        <v>286</v>
      </c>
      <c r="G546" s="69" t="s">
        <v>128</v>
      </c>
    </row>
    <row r="547" spans="1:7">
      <c r="A547" s="67">
        <v>43279</v>
      </c>
      <c r="B547" s="68" t="s">
        <v>109</v>
      </c>
      <c r="C547" s="68">
        <v>26</v>
      </c>
      <c r="D547" s="69" t="s">
        <v>110</v>
      </c>
      <c r="E547" s="68">
        <v>2018</v>
      </c>
      <c r="F547" s="70" t="s">
        <v>286</v>
      </c>
      <c r="G547" s="69" t="s">
        <v>128</v>
      </c>
    </row>
    <row r="548" spans="1:7">
      <c r="A548" s="67">
        <v>43280</v>
      </c>
      <c r="B548" s="68" t="s">
        <v>109</v>
      </c>
      <c r="C548" s="68">
        <v>26</v>
      </c>
      <c r="D548" s="69" t="s">
        <v>110</v>
      </c>
      <c r="E548" s="68">
        <v>2018</v>
      </c>
      <c r="F548" s="70" t="s">
        <v>286</v>
      </c>
      <c r="G548" s="69" t="s">
        <v>128</v>
      </c>
    </row>
    <row r="549" spans="1:7">
      <c r="A549" s="67">
        <v>43281</v>
      </c>
      <c r="B549" s="68" t="s">
        <v>109</v>
      </c>
      <c r="C549" s="68">
        <v>26</v>
      </c>
      <c r="D549" s="69" t="s">
        <v>110</v>
      </c>
      <c r="E549" s="68">
        <v>2018</v>
      </c>
      <c r="F549" s="70" t="s">
        <v>286</v>
      </c>
      <c r="G549" s="69" t="s">
        <v>128</v>
      </c>
    </row>
    <row r="550" spans="1:7">
      <c r="A550" s="55">
        <v>43282</v>
      </c>
      <c r="B550" s="56" t="s">
        <v>109</v>
      </c>
      <c r="C550" s="56">
        <v>27</v>
      </c>
      <c r="D550" s="57" t="s">
        <v>110</v>
      </c>
      <c r="E550" s="56">
        <v>2018</v>
      </c>
      <c r="F550" s="58" t="s">
        <v>287</v>
      </c>
      <c r="G550" s="57" t="s">
        <v>129</v>
      </c>
    </row>
    <row r="551" spans="1:7">
      <c r="A551" s="55">
        <v>43283</v>
      </c>
      <c r="B551" s="56" t="s">
        <v>109</v>
      </c>
      <c r="C551" s="56">
        <v>27</v>
      </c>
      <c r="D551" s="57" t="s">
        <v>110</v>
      </c>
      <c r="E551" s="56">
        <v>2018</v>
      </c>
      <c r="F551" s="58" t="s">
        <v>287</v>
      </c>
      <c r="G551" s="57" t="s">
        <v>129</v>
      </c>
    </row>
    <row r="552" spans="1:7">
      <c r="A552" s="55">
        <v>43284</v>
      </c>
      <c r="B552" s="56" t="s">
        <v>109</v>
      </c>
      <c r="C552" s="56">
        <v>27</v>
      </c>
      <c r="D552" s="57" t="s">
        <v>110</v>
      </c>
      <c r="E552" s="56">
        <v>2018</v>
      </c>
      <c r="F552" s="58" t="s">
        <v>287</v>
      </c>
      <c r="G552" s="57" t="s">
        <v>129</v>
      </c>
    </row>
    <row r="553" spans="1:7">
      <c r="A553" s="55">
        <v>43285</v>
      </c>
      <c r="B553" s="56" t="s">
        <v>109</v>
      </c>
      <c r="C553" s="56">
        <v>27</v>
      </c>
      <c r="D553" s="57" t="s">
        <v>110</v>
      </c>
      <c r="E553" s="56">
        <v>2018</v>
      </c>
      <c r="F553" s="58" t="s">
        <v>287</v>
      </c>
      <c r="G553" s="57" t="s">
        <v>129</v>
      </c>
    </row>
    <row r="554" spans="1:7">
      <c r="A554" s="55">
        <v>43286</v>
      </c>
      <c r="B554" s="56" t="s">
        <v>109</v>
      </c>
      <c r="C554" s="56">
        <v>27</v>
      </c>
      <c r="D554" s="57" t="s">
        <v>110</v>
      </c>
      <c r="E554" s="56">
        <v>2018</v>
      </c>
      <c r="F554" s="58" t="s">
        <v>287</v>
      </c>
      <c r="G554" s="57" t="s">
        <v>129</v>
      </c>
    </row>
    <row r="555" spans="1:7">
      <c r="A555" s="55">
        <v>43287</v>
      </c>
      <c r="B555" s="56" t="s">
        <v>109</v>
      </c>
      <c r="C555" s="56">
        <v>27</v>
      </c>
      <c r="D555" s="57" t="s">
        <v>110</v>
      </c>
      <c r="E555" s="56">
        <v>2018</v>
      </c>
      <c r="F555" s="58" t="s">
        <v>287</v>
      </c>
      <c r="G555" s="57" t="s">
        <v>129</v>
      </c>
    </row>
    <row r="556" spans="1:7">
      <c r="A556" s="55">
        <v>43288</v>
      </c>
      <c r="B556" s="56" t="s">
        <v>109</v>
      </c>
      <c r="C556" s="56">
        <v>27</v>
      </c>
      <c r="D556" s="57" t="s">
        <v>110</v>
      </c>
      <c r="E556" s="56">
        <v>2018</v>
      </c>
      <c r="F556" s="58" t="s">
        <v>287</v>
      </c>
      <c r="G556" s="57" t="s">
        <v>129</v>
      </c>
    </row>
    <row r="557" spans="1:7">
      <c r="A557" s="63">
        <v>43289</v>
      </c>
      <c r="B557" s="64" t="s">
        <v>109</v>
      </c>
      <c r="C557" s="64">
        <v>28</v>
      </c>
      <c r="D557" s="65" t="s">
        <v>110</v>
      </c>
      <c r="E557" s="64">
        <v>2018</v>
      </c>
      <c r="F557" s="66" t="s">
        <v>288</v>
      </c>
      <c r="G557" s="65" t="s">
        <v>129</v>
      </c>
    </row>
    <row r="558" spans="1:7">
      <c r="A558" s="63">
        <v>43290</v>
      </c>
      <c r="B558" s="64" t="s">
        <v>109</v>
      </c>
      <c r="C558" s="64">
        <v>28</v>
      </c>
      <c r="D558" s="65" t="s">
        <v>110</v>
      </c>
      <c r="E558" s="64">
        <v>2018</v>
      </c>
      <c r="F558" s="66" t="s">
        <v>288</v>
      </c>
      <c r="G558" s="65" t="s">
        <v>129</v>
      </c>
    </row>
    <row r="559" spans="1:7">
      <c r="A559" s="63">
        <v>43291</v>
      </c>
      <c r="B559" s="64" t="s">
        <v>109</v>
      </c>
      <c r="C559" s="64">
        <v>28</v>
      </c>
      <c r="D559" s="65" t="s">
        <v>110</v>
      </c>
      <c r="E559" s="64">
        <v>2018</v>
      </c>
      <c r="F559" s="66" t="s">
        <v>288</v>
      </c>
      <c r="G559" s="65" t="s">
        <v>129</v>
      </c>
    </row>
    <row r="560" spans="1:7">
      <c r="A560" s="63">
        <v>43292</v>
      </c>
      <c r="B560" s="64" t="s">
        <v>109</v>
      </c>
      <c r="C560" s="64">
        <v>28</v>
      </c>
      <c r="D560" s="65" t="s">
        <v>110</v>
      </c>
      <c r="E560" s="64">
        <v>2018</v>
      </c>
      <c r="F560" s="66" t="s">
        <v>288</v>
      </c>
      <c r="G560" s="65" t="s">
        <v>129</v>
      </c>
    </row>
    <row r="561" spans="1:7">
      <c r="A561" s="63">
        <v>43293</v>
      </c>
      <c r="B561" s="64" t="s">
        <v>109</v>
      </c>
      <c r="C561" s="64">
        <v>28</v>
      </c>
      <c r="D561" s="65" t="s">
        <v>110</v>
      </c>
      <c r="E561" s="64">
        <v>2018</v>
      </c>
      <c r="F561" s="66" t="s">
        <v>288</v>
      </c>
      <c r="G561" s="65" t="s">
        <v>129</v>
      </c>
    </row>
    <row r="562" spans="1:7">
      <c r="A562" s="63">
        <v>43294</v>
      </c>
      <c r="B562" s="64" t="s">
        <v>109</v>
      </c>
      <c r="C562" s="64">
        <v>28</v>
      </c>
      <c r="D562" s="65" t="s">
        <v>110</v>
      </c>
      <c r="E562" s="64">
        <v>2018</v>
      </c>
      <c r="F562" s="66" t="s">
        <v>288</v>
      </c>
      <c r="G562" s="65" t="s">
        <v>129</v>
      </c>
    </row>
    <row r="563" spans="1:7">
      <c r="A563" s="63">
        <v>43295</v>
      </c>
      <c r="B563" s="64" t="s">
        <v>109</v>
      </c>
      <c r="C563" s="64">
        <v>28</v>
      </c>
      <c r="D563" s="65" t="s">
        <v>110</v>
      </c>
      <c r="E563" s="64">
        <v>2018</v>
      </c>
      <c r="F563" s="66" t="s">
        <v>288</v>
      </c>
      <c r="G563" s="65" t="s">
        <v>129</v>
      </c>
    </row>
    <row r="564" spans="1:7">
      <c r="A564" s="67">
        <v>43296</v>
      </c>
      <c r="B564" s="68" t="s">
        <v>109</v>
      </c>
      <c r="C564" s="68">
        <v>29</v>
      </c>
      <c r="D564" s="69" t="s">
        <v>110</v>
      </c>
      <c r="E564" s="68">
        <v>2018</v>
      </c>
      <c r="F564" s="70" t="s">
        <v>289</v>
      </c>
      <c r="G564" s="69" t="s">
        <v>129</v>
      </c>
    </row>
    <row r="565" spans="1:7">
      <c r="A565" s="67">
        <v>43297</v>
      </c>
      <c r="B565" s="68" t="s">
        <v>109</v>
      </c>
      <c r="C565" s="68">
        <v>29</v>
      </c>
      <c r="D565" s="69" t="s">
        <v>110</v>
      </c>
      <c r="E565" s="68">
        <v>2018</v>
      </c>
      <c r="F565" s="70" t="s">
        <v>289</v>
      </c>
      <c r="G565" s="69" t="s">
        <v>129</v>
      </c>
    </row>
    <row r="566" spans="1:7">
      <c r="A566" s="67">
        <v>43298</v>
      </c>
      <c r="B566" s="68" t="s">
        <v>109</v>
      </c>
      <c r="C566" s="68">
        <v>29</v>
      </c>
      <c r="D566" s="69" t="s">
        <v>110</v>
      </c>
      <c r="E566" s="68">
        <v>2018</v>
      </c>
      <c r="F566" s="70" t="s">
        <v>289</v>
      </c>
      <c r="G566" s="69" t="s">
        <v>129</v>
      </c>
    </row>
    <row r="567" spans="1:7">
      <c r="A567" s="67">
        <v>43299</v>
      </c>
      <c r="B567" s="68" t="s">
        <v>109</v>
      </c>
      <c r="C567" s="68">
        <v>29</v>
      </c>
      <c r="D567" s="69" t="s">
        <v>110</v>
      </c>
      <c r="E567" s="68">
        <v>2018</v>
      </c>
      <c r="F567" s="70" t="s">
        <v>289</v>
      </c>
      <c r="G567" s="69" t="s">
        <v>129</v>
      </c>
    </row>
    <row r="568" spans="1:7">
      <c r="A568" s="67">
        <v>43300</v>
      </c>
      <c r="B568" s="68" t="s">
        <v>109</v>
      </c>
      <c r="C568" s="68">
        <v>29</v>
      </c>
      <c r="D568" s="69" t="s">
        <v>110</v>
      </c>
      <c r="E568" s="68">
        <v>2018</v>
      </c>
      <c r="F568" s="70" t="s">
        <v>289</v>
      </c>
      <c r="G568" s="69" t="s">
        <v>129</v>
      </c>
    </row>
    <row r="569" spans="1:7">
      <c r="A569" s="67">
        <v>43301</v>
      </c>
      <c r="B569" s="68" t="s">
        <v>109</v>
      </c>
      <c r="C569" s="68">
        <v>29</v>
      </c>
      <c r="D569" s="69" t="s">
        <v>110</v>
      </c>
      <c r="E569" s="68">
        <v>2018</v>
      </c>
      <c r="F569" s="70" t="s">
        <v>289</v>
      </c>
      <c r="G569" s="69" t="s">
        <v>129</v>
      </c>
    </row>
    <row r="570" spans="1:7">
      <c r="A570" s="67">
        <v>43302</v>
      </c>
      <c r="B570" s="68" t="s">
        <v>109</v>
      </c>
      <c r="C570" s="68">
        <v>29</v>
      </c>
      <c r="D570" s="69" t="s">
        <v>110</v>
      </c>
      <c r="E570" s="68">
        <v>2018</v>
      </c>
      <c r="F570" s="70" t="s">
        <v>289</v>
      </c>
      <c r="G570" s="69" t="s">
        <v>129</v>
      </c>
    </row>
    <row r="571" spans="1:7">
      <c r="A571" s="40">
        <v>43303</v>
      </c>
      <c r="B571" s="41" t="s">
        <v>109</v>
      </c>
      <c r="C571" s="41">
        <v>30</v>
      </c>
      <c r="D571" s="42" t="s">
        <v>110</v>
      </c>
      <c r="E571" s="41">
        <v>2018</v>
      </c>
      <c r="F571" s="43" t="s">
        <v>290</v>
      </c>
      <c r="G571" s="42" t="s">
        <v>129</v>
      </c>
    </row>
    <row r="572" spans="1:7">
      <c r="A572" s="40">
        <v>43304</v>
      </c>
      <c r="B572" s="41" t="s">
        <v>109</v>
      </c>
      <c r="C572" s="41">
        <v>30</v>
      </c>
      <c r="D572" s="42" t="s">
        <v>110</v>
      </c>
      <c r="E572" s="41">
        <v>2018</v>
      </c>
      <c r="F572" s="43" t="s">
        <v>290</v>
      </c>
      <c r="G572" s="42" t="s">
        <v>129</v>
      </c>
    </row>
    <row r="573" spans="1:7">
      <c r="A573" s="40">
        <v>43305</v>
      </c>
      <c r="B573" s="41" t="s">
        <v>109</v>
      </c>
      <c r="C573" s="41">
        <v>30</v>
      </c>
      <c r="D573" s="42" t="s">
        <v>110</v>
      </c>
      <c r="E573" s="41">
        <v>2018</v>
      </c>
      <c r="F573" s="43" t="s">
        <v>290</v>
      </c>
      <c r="G573" s="42" t="s">
        <v>129</v>
      </c>
    </row>
    <row r="574" spans="1:7">
      <c r="A574" s="40">
        <v>43306</v>
      </c>
      <c r="B574" s="41" t="s">
        <v>109</v>
      </c>
      <c r="C574" s="41">
        <v>30</v>
      </c>
      <c r="D574" s="42" t="s">
        <v>110</v>
      </c>
      <c r="E574" s="41">
        <v>2018</v>
      </c>
      <c r="F574" s="43" t="s">
        <v>290</v>
      </c>
      <c r="G574" s="42" t="s">
        <v>129</v>
      </c>
    </row>
    <row r="575" spans="1:7">
      <c r="A575" s="40">
        <v>43307</v>
      </c>
      <c r="B575" s="41" t="s">
        <v>109</v>
      </c>
      <c r="C575" s="41">
        <v>30</v>
      </c>
      <c r="D575" s="42" t="s">
        <v>110</v>
      </c>
      <c r="E575" s="41">
        <v>2018</v>
      </c>
      <c r="F575" s="43" t="s">
        <v>290</v>
      </c>
      <c r="G575" s="42" t="s">
        <v>129</v>
      </c>
    </row>
    <row r="576" spans="1:7">
      <c r="A576" s="40">
        <v>43308</v>
      </c>
      <c r="B576" s="41" t="s">
        <v>109</v>
      </c>
      <c r="C576" s="41">
        <v>30</v>
      </c>
      <c r="D576" s="42" t="s">
        <v>110</v>
      </c>
      <c r="E576" s="41">
        <v>2018</v>
      </c>
      <c r="F576" s="43" t="s">
        <v>290</v>
      </c>
      <c r="G576" s="42" t="s">
        <v>129</v>
      </c>
    </row>
    <row r="577" spans="1:7">
      <c r="A577" s="40">
        <v>43309</v>
      </c>
      <c r="B577" s="41" t="s">
        <v>109</v>
      </c>
      <c r="C577" s="41">
        <v>30</v>
      </c>
      <c r="D577" s="42" t="s">
        <v>110</v>
      </c>
      <c r="E577" s="41">
        <v>2018</v>
      </c>
      <c r="F577" s="43" t="s">
        <v>290</v>
      </c>
      <c r="G577" s="42" t="s">
        <v>129</v>
      </c>
    </row>
    <row r="578" spans="1:7">
      <c r="A578" s="55">
        <v>43310</v>
      </c>
      <c r="B578" s="56" t="s">
        <v>109</v>
      </c>
      <c r="C578" s="56">
        <v>31</v>
      </c>
      <c r="D578" s="57" t="s">
        <v>110</v>
      </c>
      <c r="E578" s="56">
        <v>2018</v>
      </c>
      <c r="F578" s="58" t="s">
        <v>291</v>
      </c>
      <c r="G578" s="57" t="s">
        <v>129</v>
      </c>
    </row>
    <row r="579" spans="1:7">
      <c r="A579" s="55">
        <v>43311</v>
      </c>
      <c r="B579" s="56" t="s">
        <v>109</v>
      </c>
      <c r="C579" s="56">
        <v>31</v>
      </c>
      <c r="D579" s="57" t="s">
        <v>110</v>
      </c>
      <c r="E579" s="56">
        <v>2018</v>
      </c>
      <c r="F579" s="58" t="s">
        <v>291</v>
      </c>
      <c r="G579" s="57" t="s">
        <v>129</v>
      </c>
    </row>
    <row r="580" spans="1:7">
      <c r="A580" s="55">
        <v>43312</v>
      </c>
      <c r="B580" s="56" t="s">
        <v>109</v>
      </c>
      <c r="C580" s="56">
        <v>31</v>
      </c>
      <c r="D580" s="57" t="s">
        <v>110</v>
      </c>
      <c r="E580" s="56">
        <v>2018</v>
      </c>
      <c r="F580" s="58" t="s">
        <v>291</v>
      </c>
      <c r="G580" s="57" t="s">
        <v>129</v>
      </c>
    </row>
    <row r="581" spans="1:7">
      <c r="A581" s="55">
        <v>43313</v>
      </c>
      <c r="B581" s="56" t="s">
        <v>109</v>
      </c>
      <c r="C581" s="56">
        <v>31</v>
      </c>
      <c r="D581" s="57" t="s">
        <v>110</v>
      </c>
      <c r="E581" s="56">
        <v>2018</v>
      </c>
      <c r="F581" s="58" t="s">
        <v>291</v>
      </c>
      <c r="G581" s="57" t="s">
        <v>130</v>
      </c>
    </row>
    <row r="582" spans="1:7">
      <c r="A582" s="55">
        <v>43314</v>
      </c>
      <c r="B582" s="56" t="s">
        <v>109</v>
      </c>
      <c r="C582" s="56">
        <v>31</v>
      </c>
      <c r="D582" s="57" t="s">
        <v>110</v>
      </c>
      <c r="E582" s="56">
        <v>2018</v>
      </c>
      <c r="F582" s="58" t="s">
        <v>291</v>
      </c>
      <c r="G582" s="57" t="s">
        <v>130</v>
      </c>
    </row>
    <row r="583" spans="1:7">
      <c r="A583" s="55">
        <v>43315</v>
      </c>
      <c r="B583" s="56" t="s">
        <v>109</v>
      </c>
      <c r="C583" s="56">
        <v>31</v>
      </c>
      <c r="D583" s="57" t="s">
        <v>110</v>
      </c>
      <c r="E583" s="56">
        <v>2018</v>
      </c>
      <c r="F583" s="58" t="s">
        <v>291</v>
      </c>
      <c r="G583" s="57" t="s">
        <v>130</v>
      </c>
    </row>
    <row r="584" spans="1:7">
      <c r="A584" s="55">
        <v>43316</v>
      </c>
      <c r="B584" s="56" t="s">
        <v>109</v>
      </c>
      <c r="C584" s="56">
        <v>31</v>
      </c>
      <c r="D584" s="57" t="s">
        <v>110</v>
      </c>
      <c r="E584" s="56">
        <v>2018</v>
      </c>
      <c r="F584" s="58" t="s">
        <v>291</v>
      </c>
      <c r="G584" s="57" t="s">
        <v>130</v>
      </c>
    </row>
    <row r="585" spans="1:7">
      <c r="A585" s="63">
        <v>43317</v>
      </c>
      <c r="B585" s="64" t="s">
        <v>109</v>
      </c>
      <c r="C585" s="64">
        <v>32</v>
      </c>
      <c r="D585" s="65" t="s">
        <v>110</v>
      </c>
      <c r="E585" s="64">
        <v>2018</v>
      </c>
      <c r="F585" s="66" t="s">
        <v>292</v>
      </c>
      <c r="G585" s="65" t="s">
        <v>130</v>
      </c>
    </row>
    <row r="586" spans="1:7">
      <c r="A586" s="63">
        <v>43318</v>
      </c>
      <c r="B586" s="64" t="s">
        <v>109</v>
      </c>
      <c r="C586" s="64">
        <v>32</v>
      </c>
      <c r="D586" s="65" t="s">
        <v>110</v>
      </c>
      <c r="E586" s="64">
        <v>2018</v>
      </c>
      <c r="F586" s="66" t="s">
        <v>292</v>
      </c>
      <c r="G586" s="65" t="s">
        <v>130</v>
      </c>
    </row>
    <row r="587" spans="1:7">
      <c r="A587" s="63">
        <v>43319</v>
      </c>
      <c r="B587" s="64" t="s">
        <v>109</v>
      </c>
      <c r="C587" s="64">
        <v>32</v>
      </c>
      <c r="D587" s="65" t="s">
        <v>110</v>
      </c>
      <c r="E587" s="64">
        <v>2018</v>
      </c>
      <c r="F587" s="66" t="s">
        <v>292</v>
      </c>
      <c r="G587" s="65" t="s">
        <v>130</v>
      </c>
    </row>
    <row r="588" spans="1:7">
      <c r="A588" s="63">
        <v>43320</v>
      </c>
      <c r="B588" s="64" t="s">
        <v>109</v>
      </c>
      <c r="C588" s="64">
        <v>32</v>
      </c>
      <c r="D588" s="65" t="s">
        <v>110</v>
      </c>
      <c r="E588" s="64">
        <v>2018</v>
      </c>
      <c r="F588" s="66" t="s">
        <v>292</v>
      </c>
      <c r="G588" s="65" t="s">
        <v>130</v>
      </c>
    </row>
    <row r="589" spans="1:7">
      <c r="A589" s="63">
        <v>43321</v>
      </c>
      <c r="B589" s="64" t="s">
        <v>109</v>
      </c>
      <c r="C589" s="64">
        <v>32</v>
      </c>
      <c r="D589" s="65" t="s">
        <v>110</v>
      </c>
      <c r="E589" s="64">
        <v>2018</v>
      </c>
      <c r="F589" s="66" t="s">
        <v>292</v>
      </c>
      <c r="G589" s="65" t="s">
        <v>130</v>
      </c>
    </row>
    <row r="590" spans="1:7">
      <c r="A590" s="63">
        <v>43322</v>
      </c>
      <c r="B590" s="64" t="s">
        <v>109</v>
      </c>
      <c r="C590" s="64">
        <v>32</v>
      </c>
      <c r="D590" s="65" t="s">
        <v>110</v>
      </c>
      <c r="E590" s="64">
        <v>2018</v>
      </c>
      <c r="F590" s="66" t="s">
        <v>292</v>
      </c>
      <c r="G590" s="65" t="s">
        <v>130</v>
      </c>
    </row>
    <row r="591" spans="1:7">
      <c r="A591" s="63">
        <v>43323</v>
      </c>
      <c r="B591" s="64" t="s">
        <v>109</v>
      </c>
      <c r="C591" s="64">
        <v>32</v>
      </c>
      <c r="D591" s="65" t="s">
        <v>110</v>
      </c>
      <c r="E591" s="64">
        <v>2018</v>
      </c>
      <c r="F591" s="66" t="s">
        <v>292</v>
      </c>
      <c r="G591" s="65" t="s">
        <v>130</v>
      </c>
    </row>
    <row r="592" spans="1:7">
      <c r="A592" s="40">
        <v>43324</v>
      </c>
      <c r="B592" s="41" t="s">
        <v>109</v>
      </c>
      <c r="C592" s="41">
        <v>33</v>
      </c>
      <c r="D592" s="42" t="s">
        <v>110</v>
      </c>
      <c r="E592" s="41">
        <v>2018</v>
      </c>
      <c r="F592" s="43" t="s">
        <v>293</v>
      </c>
      <c r="G592" s="42" t="s">
        <v>130</v>
      </c>
    </row>
    <row r="593" spans="1:7">
      <c r="A593" s="40">
        <v>43325</v>
      </c>
      <c r="B593" s="41" t="s">
        <v>109</v>
      </c>
      <c r="C593" s="41">
        <v>33</v>
      </c>
      <c r="D593" s="42" t="s">
        <v>110</v>
      </c>
      <c r="E593" s="41">
        <v>2018</v>
      </c>
      <c r="F593" s="43" t="s">
        <v>293</v>
      </c>
      <c r="G593" s="42" t="s">
        <v>130</v>
      </c>
    </row>
    <row r="594" spans="1:7">
      <c r="A594" s="40">
        <v>43326</v>
      </c>
      <c r="B594" s="41" t="s">
        <v>109</v>
      </c>
      <c r="C594" s="41">
        <v>33</v>
      </c>
      <c r="D594" s="42" t="s">
        <v>110</v>
      </c>
      <c r="E594" s="41">
        <v>2018</v>
      </c>
      <c r="F594" s="43" t="s">
        <v>293</v>
      </c>
      <c r="G594" s="42" t="s">
        <v>130</v>
      </c>
    </row>
    <row r="595" spans="1:7">
      <c r="A595" s="40">
        <v>43327</v>
      </c>
      <c r="B595" s="41" t="s">
        <v>109</v>
      </c>
      <c r="C595" s="41">
        <v>33</v>
      </c>
      <c r="D595" s="42" t="s">
        <v>110</v>
      </c>
      <c r="E595" s="41">
        <v>2018</v>
      </c>
      <c r="F595" s="43" t="s">
        <v>293</v>
      </c>
      <c r="G595" s="42" t="s">
        <v>130</v>
      </c>
    </row>
    <row r="596" spans="1:7">
      <c r="A596" s="40">
        <v>43328</v>
      </c>
      <c r="B596" s="41" t="s">
        <v>109</v>
      </c>
      <c r="C596" s="41">
        <v>33</v>
      </c>
      <c r="D596" s="42" t="s">
        <v>110</v>
      </c>
      <c r="E596" s="41">
        <v>2018</v>
      </c>
      <c r="F596" s="43" t="s">
        <v>293</v>
      </c>
      <c r="G596" s="42" t="s">
        <v>130</v>
      </c>
    </row>
    <row r="597" spans="1:7">
      <c r="A597" s="40">
        <v>43329</v>
      </c>
      <c r="B597" s="41" t="s">
        <v>109</v>
      </c>
      <c r="C597" s="41">
        <v>33</v>
      </c>
      <c r="D597" s="42" t="s">
        <v>110</v>
      </c>
      <c r="E597" s="41">
        <v>2018</v>
      </c>
      <c r="F597" s="43" t="s">
        <v>293</v>
      </c>
      <c r="G597" s="42" t="s">
        <v>130</v>
      </c>
    </row>
    <row r="598" spans="1:7">
      <c r="A598" s="40">
        <v>43330</v>
      </c>
      <c r="B598" s="41" t="s">
        <v>109</v>
      </c>
      <c r="C598" s="41">
        <v>33</v>
      </c>
      <c r="D598" s="42" t="s">
        <v>110</v>
      </c>
      <c r="E598" s="41">
        <v>2018</v>
      </c>
      <c r="F598" s="43" t="s">
        <v>293</v>
      </c>
      <c r="G598" s="42" t="s">
        <v>130</v>
      </c>
    </row>
    <row r="599" spans="1:7">
      <c r="A599" s="59">
        <v>43331</v>
      </c>
      <c r="B599" s="31" t="s">
        <v>109</v>
      </c>
      <c r="C599" s="31">
        <v>34</v>
      </c>
      <c r="D599" s="32" t="s">
        <v>110</v>
      </c>
      <c r="E599" s="31">
        <v>2018</v>
      </c>
      <c r="F599" s="33" t="s">
        <v>294</v>
      </c>
      <c r="G599" s="32" t="s">
        <v>130</v>
      </c>
    </row>
    <row r="600" spans="1:7">
      <c r="A600" s="59">
        <v>43332</v>
      </c>
      <c r="B600" s="31" t="s">
        <v>109</v>
      </c>
      <c r="C600" s="31">
        <v>34</v>
      </c>
      <c r="D600" s="32" t="s">
        <v>110</v>
      </c>
      <c r="E600" s="31">
        <v>2018</v>
      </c>
      <c r="F600" s="33" t="s">
        <v>294</v>
      </c>
      <c r="G600" s="32" t="s">
        <v>130</v>
      </c>
    </row>
    <row r="601" spans="1:7">
      <c r="A601" s="59">
        <v>43333</v>
      </c>
      <c r="B601" s="31" t="s">
        <v>109</v>
      </c>
      <c r="C601" s="31">
        <v>34</v>
      </c>
      <c r="D601" s="32" t="s">
        <v>110</v>
      </c>
      <c r="E601" s="31">
        <v>2018</v>
      </c>
      <c r="F601" s="33" t="s">
        <v>294</v>
      </c>
      <c r="G601" s="32" t="s">
        <v>130</v>
      </c>
    </row>
    <row r="602" spans="1:7">
      <c r="A602" s="59">
        <v>43334</v>
      </c>
      <c r="B602" s="31" t="s">
        <v>109</v>
      </c>
      <c r="C602" s="31">
        <v>34</v>
      </c>
      <c r="D602" s="32" t="s">
        <v>110</v>
      </c>
      <c r="E602" s="31">
        <v>2018</v>
      </c>
      <c r="F602" s="33" t="s">
        <v>294</v>
      </c>
      <c r="G602" s="32" t="s">
        <v>130</v>
      </c>
    </row>
    <row r="603" spans="1:7">
      <c r="A603" s="59">
        <v>43335</v>
      </c>
      <c r="B603" s="31" t="s">
        <v>109</v>
      </c>
      <c r="C603" s="31">
        <v>34</v>
      </c>
      <c r="D603" s="32" t="s">
        <v>110</v>
      </c>
      <c r="E603" s="31">
        <v>2018</v>
      </c>
      <c r="F603" s="33" t="s">
        <v>294</v>
      </c>
      <c r="G603" s="32" t="s">
        <v>130</v>
      </c>
    </row>
    <row r="604" spans="1:7">
      <c r="A604" s="59">
        <v>43336</v>
      </c>
      <c r="B604" s="31" t="s">
        <v>109</v>
      </c>
      <c r="C604" s="31">
        <v>34</v>
      </c>
      <c r="D604" s="32" t="s">
        <v>110</v>
      </c>
      <c r="E604" s="31">
        <v>2018</v>
      </c>
      <c r="F604" s="33" t="s">
        <v>294</v>
      </c>
      <c r="G604" s="32" t="s">
        <v>130</v>
      </c>
    </row>
    <row r="605" spans="1:7">
      <c r="A605" s="59">
        <v>43337</v>
      </c>
      <c r="B605" s="31" t="s">
        <v>109</v>
      </c>
      <c r="C605" s="31">
        <v>34</v>
      </c>
      <c r="D605" s="32" t="s">
        <v>110</v>
      </c>
      <c r="E605" s="31">
        <v>2018</v>
      </c>
      <c r="F605" s="33" t="s">
        <v>294</v>
      </c>
      <c r="G605" s="32" t="s">
        <v>130</v>
      </c>
    </row>
    <row r="606" spans="1:7">
      <c r="A606" s="55">
        <v>43338</v>
      </c>
      <c r="B606" s="31" t="s">
        <v>109</v>
      </c>
      <c r="C606" s="31">
        <v>35</v>
      </c>
      <c r="D606" s="32" t="s">
        <v>110</v>
      </c>
      <c r="E606" s="31">
        <v>2018</v>
      </c>
      <c r="F606" s="33" t="s">
        <v>295</v>
      </c>
      <c r="G606" s="32" t="s">
        <v>130</v>
      </c>
    </row>
    <row r="607" spans="1:7">
      <c r="A607" s="55">
        <v>43339</v>
      </c>
      <c r="B607" s="31" t="s">
        <v>109</v>
      </c>
      <c r="C607" s="31">
        <v>35</v>
      </c>
      <c r="D607" s="32" t="s">
        <v>110</v>
      </c>
      <c r="E607" s="31">
        <v>2018</v>
      </c>
      <c r="F607" s="33" t="s">
        <v>295</v>
      </c>
      <c r="G607" s="32" t="s">
        <v>130</v>
      </c>
    </row>
    <row r="608" spans="1:7">
      <c r="A608" s="55">
        <v>43340</v>
      </c>
      <c r="B608" s="31" t="s">
        <v>109</v>
      </c>
      <c r="C608" s="31">
        <v>35</v>
      </c>
      <c r="D608" s="32" t="s">
        <v>110</v>
      </c>
      <c r="E608" s="31">
        <v>2018</v>
      </c>
      <c r="F608" s="33" t="s">
        <v>295</v>
      </c>
      <c r="G608" s="32" t="s">
        <v>130</v>
      </c>
    </row>
    <row r="609" spans="1:7">
      <c r="A609" s="55">
        <v>43341</v>
      </c>
      <c r="B609" s="31" t="s">
        <v>109</v>
      </c>
      <c r="C609" s="31">
        <v>35</v>
      </c>
      <c r="D609" s="32" t="s">
        <v>110</v>
      </c>
      <c r="E609" s="31">
        <v>2018</v>
      </c>
      <c r="F609" s="33" t="s">
        <v>295</v>
      </c>
      <c r="G609" s="32" t="s">
        <v>130</v>
      </c>
    </row>
    <row r="610" spans="1:7">
      <c r="A610" s="55">
        <v>43342</v>
      </c>
      <c r="B610" s="31" t="s">
        <v>109</v>
      </c>
      <c r="C610" s="31">
        <v>35</v>
      </c>
      <c r="D610" s="32" t="s">
        <v>110</v>
      </c>
      <c r="E610" s="31">
        <v>2018</v>
      </c>
      <c r="F610" s="33" t="s">
        <v>295</v>
      </c>
      <c r="G610" s="32" t="s">
        <v>130</v>
      </c>
    </row>
    <row r="611" spans="1:7">
      <c r="A611" s="55">
        <v>43343</v>
      </c>
      <c r="B611" s="31" t="s">
        <v>109</v>
      </c>
      <c r="C611" s="31">
        <v>35</v>
      </c>
      <c r="D611" s="32" t="s">
        <v>110</v>
      </c>
      <c r="E611" s="31">
        <v>2018</v>
      </c>
      <c r="F611" s="33" t="s">
        <v>295</v>
      </c>
      <c r="G611" s="32" t="s">
        <v>130</v>
      </c>
    </row>
    <row r="612" spans="1:7">
      <c r="A612" s="55">
        <v>43344</v>
      </c>
      <c r="B612" s="31" t="s">
        <v>109</v>
      </c>
      <c r="C612" s="31">
        <v>35</v>
      </c>
      <c r="D612" s="32" t="s">
        <v>110</v>
      </c>
      <c r="E612" s="31">
        <v>2018</v>
      </c>
      <c r="F612" s="33" t="s">
        <v>295</v>
      </c>
      <c r="G612" s="32" t="s">
        <v>131</v>
      </c>
    </row>
    <row r="613" spans="1:7">
      <c r="A613" s="40">
        <v>43345</v>
      </c>
      <c r="B613" s="31" t="s">
        <v>109</v>
      </c>
      <c r="C613" s="31">
        <v>36</v>
      </c>
      <c r="D613" s="32" t="s">
        <v>110</v>
      </c>
      <c r="E613" s="31">
        <v>2018</v>
      </c>
      <c r="F613" s="33" t="s">
        <v>296</v>
      </c>
      <c r="G613" s="32" t="s">
        <v>131</v>
      </c>
    </row>
    <row r="614" spans="1:7">
      <c r="A614" s="40">
        <v>43346</v>
      </c>
      <c r="B614" s="31" t="s">
        <v>109</v>
      </c>
      <c r="C614" s="31">
        <v>36</v>
      </c>
      <c r="D614" s="32" t="s">
        <v>110</v>
      </c>
      <c r="E614" s="31">
        <v>2018</v>
      </c>
      <c r="F614" s="33" t="s">
        <v>296</v>
      </c>
      <c r="G614" s="32" t="s">
        <v>131</v>
      </c>
    </row>
    <row r="615" spans="1:7">
      <c r="A615" s="40">
        <v>43347</v>
      </c>
      <c r="B615" s="31" t="s">
        <v>109</v>
      </c>
      <c r="C615" s="31">
        <v>36</v>
      </c>
      <c r="D615" s="32" t="s">
        <v>110</v>
      </c>
      <c r="E615" s="31">
        <v>2018</v>
      </c>
      <c r="F615" s="33" t="s">
        <v>296</v>
      </c>
      <c r="G615" s="32" t="s">
        <v>131</v>
      </c>
    </row>
    <row r="616" spans="1:7">
      <c r="A616" s="40">
        <v>43348</v>
      </c>
      <c r="B616" s="31" t="s">
        <v>109</v>
      </c>
      <c r="C616" s="31">
        <v>36</v>
      </c>
      <c r="D616" s="32" t="s">
        <v>110</v>
      </c>
      <c r="E616" s="31">
        <v>2018</v>
      </c>
      <c r="F616" s="33" t="s">
        <v>296</v>
      </c>
      <c r="G616" s="32" t="s">
        <v>131</v>
      </c>
    </row>
    <row r="617" spans="1:7">
      <c r="A617" s="40">
        <v>43349</v>
      </c>
      <c r="B617" s="31" t="s">
        <v>109</v>
      </c>
      <c r="C617" s="31">
        <v>36</v>
      </c>
      <c r="D617" s="32" t="s">
        <v>110</v>
      </c>
      <c r="E617" s="31">
        <v>2018</v>
      </c>
      <c r="F617" s="33" t="s">
        <v>296</v>
      </c>
      <c r="G617" s="32" t="s">
        <v>131</v>
      </c>
    </row>
    <row r="618" spans="1:7">
      <c r="A618" s="40">
        <v>43350</v>
      </c>
      <c r="B618" s="31" t="s">
        <v>109</v>
      </c>
      <c r="C618" s="31">
        <v>36</v>
      </c>
      <c r="D618" s="32" t="s">
        <v>110</v>
      </c>
      <c r="E618" s="31">
        <v>2018</v>
      </c>
      <c r="F618" s="33" t="s">
        <v>296</v>
      </c>
      <c r="G618" s="32" t="s">
        <v>131</v>
      </c>
    </row>
    <row r="619" spans="1:7">
      <c r="A619" s="40">
        <v>43351</v>
      </c>
      <c r="B619" s="31" t="s">
        <v>109</v>
      </c>
      <c r="C619" s="31">
        <v>36</v>
      </c>
      <c r="D619" s="32" t="s">
        <v>110</v>
      </c>
      <c r="E619" s="31">
        <v>2018</v>
      </c>
      <c r="F619" s="33" t="s">
        <v>296</v>
      </c>
      <c r="G619" s="32" t="s">
        <v>131</v>
      </c>
    </row>
    <row r="620" spans="1:7">
      <c r="A620" s="67">
        <v>43352</v>
      </c>
      <c r="B620" s="31" t="s">
        <v>109</v>
      </c>
      <c r="C620" s="31">
        <v>37</v>
      </c>
      <c r="D620" s="32" t="s">
        <v>110</v>
      </c>
      <c r="E620" s="31">
        <v>2018</v>
      </c>
      <c r="F620" s="33" t="s">
        <v>297</v>
      </c>
      <c r="G620" s="32" t="s">
        <v>131</v>
      </c>
    </row>
    <row r="621" spans="1:7">
      <c r="A621" s="67">
        <v>43353</v>
      </c>
      <c r="B621" s="31" t="s">
        <v>109</v>
      </c>
      <c r="C621" s="31">
        <v>37</v>
      </c>
      <c r="D621" s="32" t="s">
        <v>110</v>
      </c>
      <c r="E621" s="31">
        <v>2018</v>
      </c>
      <c r="F621" s="33" t="s">
        <v>297</v>
      </c>
      <c r="G621" s="32" t="s">
        <v>131</v>
      </c>
    </row>
    <row r="622" spans="1:7">
      <c r="A622" s="67">
        <v>43354</v>
      </c>
      <c r="B622" s="31" t="s">
        <v>109</v>
      </c>
      <c r="C622" s="31">
        <v>37</v>
      </c>
      <c r="D622" s="32" t="s">
        <v>110</v>
      </c>
      <c r="E622" s="31">
        <v>2018</v>
      </c>
      <c r="F622" s="33" t="s">
        <v>297</v>
      </c>
      <c r="G622" s="32" t="s">
        <v>131</v>
      </c>
    </row>
    <row r="623" spans="1:7">
      <c r="A623" s="67">
        <v>43355</v>
      </c>
      <c r="B623" s="31" t="s">
        <v>109</v>
      </c>
      <c r="C623" s="31">
        <v>37</v>
      </c>
      <c r="D623" s="32" t="s">
        <v>110</v>
      </c>
      <c r="E623" s="31">
        <v>2018</v>
      </c>
      <c r="F623" s="33" t="s">
        <v>297</v>
      </c>
      <c r="G623" s="32" t="s">
        <v>131</v>
      </c>
    </row>
    <row r="624" spans="1:7">
      <c r="A624" s="67">
        <v>43356</v>
      </c>
      <c r="B624" s="31" t="s">
        <v>109</v>
      </c>
      <c r="C624" s="31">
        <v>37</v>
      </c>
      <c r="D624" s="32" t="s">
        <v>110</v>
      </c>
      <c r="E624" s="31">
        <v>2018</v>
      </c>
      <c r="F624" s="33" t="s">
        <v>297</v>
      </c>
      <c r="G624" s="32" t="s">
        <v>131</v>
      </c>
    </row>
    <row r="625" spans="1:7">
      <c r="A625" s="67">
        <v>43357</v>
      </c>
      <c r="B625" s="31" t="s">
        <v>109</v>
      </c>
      <c r="C625" s="31">
        <v>37</v>
      </c>
      <c r="D625" s="32" t="s">
        <v>110</v>
      </c>
      <c r="E625" s="31">
        <v>2018</v>
      </c>
      <c r="F625" s="33" t="s">
        <v>297</v>
      </c>
      <c r="G625" s="32" t="s">
        <v>131</v>
      </c>
    </row>
    <row r="626" spans="1:7">
      <c r="A626" s="67">
        <v>43358</v>
      </c>
      <c r="B626" s="31" t="s">
        <v>109</v>
      </c>
      <c r="C626" s="31">
        <v>37</v>
      </c>
      <c r="D626" s="32" t="s">
        <v>110</v>
      </c>
      <c r="E626" s="31">
        <v>2018</v>
      </c>
      <c r="F626" s="33" t="s">
        <v>297</v>
      </c>
      <c r="G626" s="32" t="s">
        <v>131</v>
      </c>
    </row>
    <row r="627" spans="1:7">
      <c r="A627" s="55">
        <v>43359</v>
      </c>
      <c r="B627" s="31" t="s">
        <v>109</v>
      </c>
      <c r="C627" s="31">
        <v>38</v>
      </c>
      <c r="D627" s="32" t="s">
        <v>110</v>
      </c>
      <c r="E627" s="31">
        <v>2018</v>
      </c>
      <c r="F627" s="33" t="s">
        <v>298</v>
      </c>
      <c r="G627" s="32" t="s">
        <v>131</v>
      </c>
    </row>
    <row r="628" spans="1:7">
      <c r="A628" s="55">
        <v>43360</v>
      </c>
      <c r="B628" s="31" t="s">
        <v>109</v>
      </c>
      <c r="C628" s="31">
        <v>38</v>
      </c>
      <c r="D628" s="32" t="s">
        <v>110</v>
      </c>
      <c r="E628" s="31">
        <v>2018</v>
      </c>
      <c r="F628" s="33" t="s">
        <v>298</v>
      </c>
      <c r="G628" s="32" t="s">
        <v>131</v>
      </c>
    </row>
    <row r="629" spans="1:7">
      <c r="A629" s="55">
        <v>43361</v>
      </c>
      <c r="B629" s="31" t="s">
        <v>109</v>
      </c>
      <c r="C629" s="31">
        <v>38</v>
      </c>
      <c r="D629" s="32" t="s">
        <v>110</v>
      </c>
      <c r="E629" s="31">
        <v>2018</v>
      </c>
      <c r="F629" s="33" t="s">
        <v>298</v>
      </c>
      <c r="G629" s="32" t="s">
        <v>131</v>
      </c>
    </row>
    <row r="630" spans="1:7">
      <c r="A630" s="55">
        <v>43362</v>
      </c>
      <c r="B630" s="31" t="s">
        <v>109</v>
      </c>
      <c r="C630" s="31">
        <v>38</v>
      </c>
      <c r="D630" s="32" t="s">
        <v>110</v>
      </c>
      <c r="E630" s="31">
        <v>2018</v>
      </c>
      <c r="F630" s="33" t="s">
        <v>298</v>
      </c>
      <c r="G630" s="32" t="s">
        <v>131</v>
      </c>
    </row>
    <row r="631" spans="1:7">
      <c r="A631" s="55">
        <v>43363</v>
      </c>
      <c r="B631" s="31" t="s">
        <v>109</v>
      </c>
      <c r="C631" s="31">
        <v>38</v>
      </c>
      <c r="D631" s="32" t="s">
        <v>110</v>
      </c>
      <c r="E631" s="31">
        <v>2018</v>
      </c>
      <c r="F631" s="33" t="s">
        <v>298</v>
      </c>
      <c r="G631" s="32" t="s">
        <v>131</v>
      </c>
    </row>
    <row r="632" spans="1:7">
      <c r="A632" s="55">
        <v>43364</v>
      </c>
      <c r="B632" s="31" t="s">
        <v>109</v>
      </c>
      <c r="C632" s="31">
        <v>38</v>
      </c>
      <c r="D632" s="32" t="s">
        <v>110</v>
      </c>
      <c r="E632" s="31">
        <v>2018</v>
      </c>
      <c r="F632" s="33" t="s">
        <v>298</v>
      </c>
      <c r="G632" s="32" t="s">
        <v>131</v>
      </c>
    </row>
    <row r="633" spans="1:7">
      <c r="A633" s="55">
        <v>43365</v>
      </c>
      <c r="B633" s="31" t="s">
        <v>109</v>
      </c>
      <c r="C633" s="31">
        <v>38</v>
      </c>
      <c r="D633" s="32" t="s">
        <v>110</v>
      </c>
      <c r="E633" s="31">
        <v>2018</v>
      </c>
      <c r="F633" s="33" t="s">
        <v>298</v>
      </c>
      <c r="G633" s="32" t="s">
        <v>131</v>
      </c>
    </row>
    <row r="634" spans="1:7">
      <c r="A634" s="50">
        <v>43366</v>
      </c>
      <c r="B634" s="31" t="s">
        <v>109</v>
      </c>
      <c r="C634" s="31">
        <v>39</v>
      </c>
      <c r="D634" s="32" t="s">
        <v>110</v>
      </c>
      <c r="E634" s="31">
        <v>2018</v>
      </c>
      <c r="F634" s="33" t="s">
        <v>299</v>
      </c>
      <c r="G634" s="32" t="s">
        <v>131</v>
      </c>
    </row>
    <row r="635" spans="1:7">
      <c r="A635" s="50">
        <v>43367</v>
      </c>
      <c r="B635" s="31" t="s">
        <v>109</v>
      </c>
      <c r="C635" s="31">
        <v>39</v>
      </c>
      <c r="D635" s="32" t="s">
        <v>110</v>
      </c>
      <c r="E635" s="31">
        <v>2018</v>
      </c>
      <c r="F635" s="33" t="s">
        <v>299</v>
      </c>
      <c r="G635" s="32" t="s">
        <v>131</v>
      </c>
    </row>
    <row r="636" spans="1:7">
      <c r="A636" s="50">
        <v>43368</v>
      </c>
      <c r="B636" s="31" t="s">
        <v>109</v>
      </c>
      <c r="C636" s="31">
        <v>39</v>
      </c>
      <c r="D636" s="32" t="s">
        <v>110</v>
      </c>
      <c r="E636" s="31">
        <v>2018</v>
      </c>
      <c r="F636" s="33" t="s">
        <v>299</v>
      </c>
      <c r="G636" s="32" t="s">
        <v>131</v>
      </c>
    </row>
    <row r="637" spans="1:7">
      <c r="A637" s="50">
        <v>43369</v>
      </c>
      <c r="B637" s="31" t="s">
        <v>109</v>
      </c>
      <c r="C637" s="31">
        <v>39</v>
      </c>
      <c r="D637" s="32" t="s">
        <v>110</v>
      </c>
      <c r="E637" s="31">
        <v>2018</v>
      </c>
      <c r="F637" s="33" t="s">
        <v>299</v>
      </c>
      <c r="G637" s="32" t="s">
        <v>131</v>
      </c>
    </row>
    <row r="638" spans="1:7">
      <c r="A638" s="50">
        <v>43370</v>
      </c>
      <c r="B638" s="31" t="s">
        <v>109</v>
      </c>
      <c r="C638" s="31">
        <v>39</v>
      </c>
      <c r="D638" s="32" t="s">
        <v>110</v>
      </c>
      <c r="E638" s="31">
        <v>2018</v>
      </c>
      <c r="F638" s="33" t="s">
        <v>299</v>
      </c>
      <c r="G638" s="32" t="s">
        <v>131</v>
      </c>
    </row>
    <row r="639" spans="1:7">
      <c r="A639" s="50">
        <v>43371</v>
      </c>
      <c r="B639" s="31" t="s">
        <v>109</v>
      </c>
      <c r="C639" s="31">
        <v>39</v>
      </c>
      <c r="D639" s="32" t="s">
        <v>110</v>
      </c>
      <c r="E639" s="31">
        <v>2018</v>
      </c>
      <c r="F639" s="33" t="s">
        <v>299</v>
      </c>
      <c r="G639" s="32" t="s">
        <v>131</v>
      </c>
    </row>
    <row r="640" spans="1:7">
      <c r="A640" s="50">
        <v>43372</v>
      </c>
      <c r="B640" s="31" t="s">
        <v>109</v>
      </c>
      <c r="C640" s="31">
        <v>39</v>
      </c>
      <c r="D640" s="32" t="s">
        <v>110</v>
      </c>
      <c r="E640" s="31">
        <v>2018</v>
      </c>
      <c r="F640" s="33" t="s">
        <v>299</v>
      </c>
      <c r="G640" s="32" t="s">
        <v>131</v>
      </c>
    </row>
    <row r="641" spans="1:7">
      <c r="A641" s="45">
        <v>43373</v>
      </c>
      <c r="B641" s="31" t="s">
        <v>109</v>
      </c>
      <c r="C641" s="31">
        <v>40</v>
      </c>
      <c r="D641" s="32" t="s">
        <v>110</v>
      </c>
      <c r="E641" s="31">
        <v>2018</v>
      </c>
      <c r="F641" s="33" t="s">
        <v>300</v>
      </c>
      <c r="G641" s="32" t="s">
        <v>131</v>
      </c>
    </row>
    <row r="642" spans="1:7">
      <c r="A642" s="45">
        <v>43374</v>
      </c>
      <c r="B642" s="31" t="s">
        <v>109</v>
      </c>
      <c r="C642" s="31">
        <v>40</v>
      </c>
      <c r="D642" s="32" t="s">
        <v>110</v>
      </c>
      <c r="E642" s="31">
        <v>2018</v>
      </c>
      <c r="F642" s="33" t="s">
        <v>300</v>
      </c>
      <c r="G642" s="32" t="s">
        <v>132</v>
      </c>
    </row>
    <row r="643" spans="1:7">
      <c r="A643" s="45">
        <v>43375</v>
      </c>
      <c r="B643" s="31" t="s">
        <v>109</v>
      </c>
      <c r="C643" s="31">
        <v>40</v>
      </c>
      <c r="D643" s="32" t="s">
        <v>110</v>
      </c>
      <c r="E643" s="31">
        <v>2018</v>
      </c>
      <c r="F643" s="33" t="s">
        <v>300</v>
      </c>
      <c r="G643" s="32" t="s">
        <v>132</v>
      </c>
    </row>
    <row r="644" spans="1:7">
      <c r="A644" s="45">
        <v>43376</v>
      </c>
      <c r="B644" s="31" t="s">
        <v>109</v>
      </c>
      <c r="C644" s="31">
        <v>40</v>
      </c>
      <c r="D644" s="32" t="s">
        <v>110</v>
      </c>
      <c r="E644" s="31">
        <v>2018</v>
      </c>
      <c r="F644" s="33" t="s">
        <v>300</v>
      </c>
      <c r="G644" s="32" t="s">
        <v>132</v>
      </c>
    </row>
    <row r="645" spans="1:7">
      <c r="A645" s="45">
        <v>43377</v>
      </c>
      <c r="B645" s="31" t="s">
        <v>109</v>
      </c>
      <c r="C645" s="31">
        <v>40</v>
      </c>
      <c r="D645" s="32" t="s">
        <v>110</v>
      </c>
      <c r="E645" s="31">
        <v>2018</v>
      </c>
      <c r="F645" s="33" t="s">
        <v>300</v>
      </c>
      <c r="G645" s="32" t="s">
        <v>132</v>
      </c>
    </row>
    <row r="646" spans="1:7">
      <c r="A646" s="45">
        <v>43378</v>
      </c>
      <c r="B646" s="31" t="s">
        <v>109</v>
      </c>
      <c r="C646" s="31">
        <v>40</v>
      </c>
      <c r="D646" s="32" t="s">
        <v>110</v>
      </c>
      <c r="E646" s="31">
        <v>2018</v>
      </c>
      <c r="F646" s="33" t="s">
        <v>300</v>
      </c>
      <c r="G646" s="32" t="s">
        <v>132</v>
      </c>
    </row>
    <row r="647" spans="1:7">
      <c r="A647" s="45">
        <v>43379</v>
      </c>
      <c r="B647" s="31" t="s">
        <v>109</v>
      </c>
      <c r="C647" s="31">
        <v>40</v>
      </c>
      <c r="D647" s="32" t="s">
        <v>110</v>
      </c>
      <c r="E647" s="31">
        <v>2018</v>
      </c>
      <c r="F647" s="33" t="s">
        <v>300</v>
      </c>
      <c r="G647" s="32" t="s">
        <v>132</v>
      </c>
    </row>
    <row r="648" spans="1:7">
      <c r="A648" s="40">
        <v>43380</v>
      </c>
      <c r="B648" s="31" t="s">
        <v>109</v>
      </c>
      <c r="C648" s="31">
        <v>41</v>
      </c>
      <c r="D648" s="32" t="s">
        <v>110</v>
      </c>
      <c r="E648" s="31">
        <v>2018</v>
      </c>
      <c r="F648" s="33" t="s">
        <v>301</v>
      </c>
      <c r="G648" s="32" t="s">
        <v>132</v>
      </c>
    </row>
    <row r="649" spans="1:7">
      <c r="A649" s="40">
        <v>43381</v>
      </c>
      <c r="B649" s="31" t="s">
        <v>109</v>
      </c>
      <c r="C649" s="31">
        <v>41</v>
      </c>
      <c r="D649" s="32" t="s">
        <v>110</v>
      </c>
      <c r="E649" s="31">
        <v>2018</v>
      </c>
      <c r="F649" s="33" t="s">
        <v>301</v>
      </c>
      <c r="G649" s="32" t="s">
        <v>132</v>
      </c>
    </row>
    <row r="650" spans="1:7">
      <c r="A650" s="40">
        <v>43382</v>
      </c>
      <c r="B650" s="31" t="s">
        <v>109</v>
      </c>
      <c r="C650" s="31">
        <v>41</v>
      </c>
      <c r="D650" s="32" t="s">
        <v>110</v>
      </c>
      <c r="E650" s="31">
        <v>2018</v>
      </c>
      <c r="F650" s="33" t="s">
        <v>301</v>
      </c>
      <c r="G650" s="32" t="s">
        <v>132</v>
      </c>
    </row>
    <row r="651" spans="1:7">
      <c r="A651" s="40">
        <v>43383</v>
      </c>
      <c r="B651" s="31" t="s">
        <v>109</v>
      </c>
      <c r="C651" s="31">
        <v>41</v>
      </c>
      <c r="D651" s="32" t="s">
        <v>110</v>
      </c>
      <c r="E651" s="31">
        <v>2018</v>
      </c>
      <c r="F651" s="33" t="s">
        <v>301</v>
      </c>
      <c r="G651" s="32" t="s">
        <v>132</v>
      </c>
    </row>
    <row r="652" spans="1:7">
      <c r="A652" s="40">
        <v>43384</v>
      </c>
      <c r="B652" s="31" t="s">
        <v>109</v>
      </c>
      <c r="C652" s="31">
        <v>41</v>
      </c>
      <c r="D652" s="32" t="s">
        <v>110</v>
      </c>
      <c r="E652" s="31">
        <v>2018</v>
      </c>
      <c r="F652" s="33" t="s">
        <v>301</v>
      </c>
      <c r="G652" s="32" t="s">
        <v>132</v>
      </c>
    </row>
    <row r="653" spans="1:7">
      <c r="A653" s="40">
        <v>43385</v>
      </c>
      <c r="B653" s="31" t="s">
        <v>109</v>
      </c>
      <c r="C653" s="31">
        <v>41</v>
      </c>
      <c r="D653" s="32" t="s">
        <v>110</v>
      </c>
      <c r="E653" s="31">
        <v>2018</v>
      </c>
      <c r="F653" s="33" t="s">
        <v>301</v>
      </c>
      <c r="G653" s="32" t="s">
        <v>132</v>
      </c>
    </row>
    <row r="654" spans="1:7">
      <c r="A654" s="40">
        <v>43386</v>
      </c>
      <c r="B654" s="31" t="s">
        <v>109</v>
      </c>
      <c r="C654" s="31">
        <v>41</v>
      </c>
      <c r="D654" s="32" t="s">
        <v>110</v>
      </c>
      <c r="E654" s="31">
        <v>2018</v>
      </c>
      <c r="F654" s="33" t="s">
        <v>301</v>
      </c>
      <c r="G654" s="32" t="s">
        <v>132</v>
      </c>
    </row>
    <row r="655" spans="1:7">
      <c r="A655" s="67">
        <v>43387</v>
      </c>
      <c r="B655" s="31" t="s">
        <v>109</v>
      </c>
      <c r="C655" s="31">
        <v>42</v>
      </c>
      <c r="D655" s="32" t="s">
        <v>110</v>
      </c>
      <c r="E655" s="31">
        <v>2018</v>
      </c>
      <c r="F655" s="33" t="s">
        <v>302</v>
      </c>
      <c r="G655" s="32" t="s">
        <v>132</v>
      </c>
    </row>
    <row r="656" spans="1:7">
      <c r="A656" s="67">
        <v>43388</v>
      </c>
      <c r="B656" s="31" t="s">
        <v>109</v>
      </c>
      <c r="C656" s="31">
        <v>42</v>
      </c>
      <c r="D656" s="32" t="s">
        <v>110</v>
      </c>
      <c r="E656" s="31">
        <v>2018</v>
      </c>
      <c r="F656" s="33" t="s">
        <v>302</v>
      </c>
      <c r="G656" s="32" t="s">
        <v>132</v>
      </c>
    </row>
    <row r="657" spans="1:7">
      <c r="A657" s="67">
        <v>43389</v>
      </c>
      <c r="B657" s="31" t="s">
        <v>109</v>
      </c>
      <c r="C657" s="31">
        <v>42</v>
      </c>
      <c r="D657" s="32" t="s">
        <v>110</v>
      </c>
      <c r="E657" s="31">
        <v>2018</v>
      </c>
      <c r="F657" s="33" t="s">
        <v>302</v>
      </c>
      <c r="G657" s="32" t="s">
        <v>132</v>
      </c>
    </row>
    <row r="658" spans="1:7">
      <c r="A658" s="67">
        <v>43390</v>
      </c>
      <c r="B658" s="31" t="s">
        <v>109</v>
      </c>
      <c r="C658" s="31">
        <v>42</v>
      </c>
      <c r="D658" s="32" t="s">
        <v>110</v>
      </c>
      <c r="E658" s="31">
        <v>2018</v>
      </c>
      <c r="F658" s="33" t="s">
        <v>302</v>
      </c>
      <c r="G658" s="32" t="s">
        <v>132</v>
      </c>
    </row>
    <row r="659" spans="1:7">
      <c r="A659" s="67">
        <v>43391</v>
      </c>
      <c r="B659" s="31" t="s">
        <v>109</v>
      </c>
      <c r="C659" s="31">
        <v>42</v>
      </c>
      <c r="D659" s="32" t="s">
        <v>110</v>
      </c>
      <c r="E659" s="31">
        <v>2018</v>
      </c>
      <c r="F659" s="33" t="s">
        <v>302</v>
      </c>
      <c r="G659" s="32" t="s">
        <v>132</v>
      </c>
    </row>
    <row r="660" spans="1:7">
      <c r="A660" s="67">
        <v>43392</v>
      </c>
      <c r="B660" s="31" t="s">
        <v>109</v>
      </c>
      <c r="C660" s="31">
        <v>42</v>
      </c>
      <c r="D660" s="32" t="s">
        <v>110</v>
      </c>
      <c r="E660" s="31">
        <v>2018</v>
      </c>
      <c r="F660" s="33" t="s">
        <v>302</v>
      </c>
      <c r="G660" s="32" t="s">
        <v>132</v>
      </c>
    </row>
    <row r="661" spans="1:7">
      <c r="A661" s="67">
        <v>43393</v>
      </c>
      <c r="B661" s="31" t="s">
        <v>109</v>
      </c>
      <c r="C661" s="31">
        <v>42</v>
      </c>
      <c r="D661" s="32" t="s">
        <v>110</v>
      </c>
      <c r="E661" s="31">
        <v>2018</v>
      </c>
      <c r="F661" s="33" t="s">
        <v>302</v>
      </c>
      <c r="G661" s="32" t="s">
        <v>132</v>
      </c>
    </row>
    <row r="662" spans="1:7">
      <c r="A662" s="40">
        <v>43394</v>
      </c>
      <c r="B662" s="31" t="s">
        <v>109</v>
      </c>
      <c r="C662" s="31">
        <v>43</v>
      </c>
      <c r="D662" s="32" t="s">
        <v>110</v>
      </c>
      <c r="E662" s="31">
        <v>2018</v>
      </c>
      <c r="F662" s="33" t="s">
        <v>303</v>
      </c>
      <c r="G662" s="32" t="s">
        <v>132</v>
      </c>
    </row>
    <row r="663" spans="1:7">
      <c r="A663" s="40">
        <v>43395</v>
      </c>
      <c r="B663" s="31" t="s">
        <v>109</v>
      </c>
      <c r="C663" s="31">
        <v>43</v>
      </c>
      <c r="D663" s="32" t="s">
        <v>110</v>
      </c>
      <c r="E663" s="31">
        <v>2018</v>
      </c>
      <c r="F663" s="33" t="s">
        <v>303</v>
      </c>
      <c r="G663" s="32" t="s">
        <v>132</v>
      </c>
    </row>
    <row r="664" spans="1:7">
      <c r="A664" s="40">
        <v>43396</v>
      </c>
      <c r="B664" s="31" t="s">
        <v>109</v>
      </c>
      <c r="C664" s="31">
        <v>43</v>
      </c>
      <c r="D664" s="32" t="s">
        <v>110</v>
      </c>
      <c r="E664" s="31">
        <v>2018</v>
      </c>
      <c r="F664" s="33" t="s">
        <v>303</v>
      </c>
      <c r="G664" s="32" t="s">
        <v>132</v>
      </c>
    </row>
    <row r="665" spans="1:7">
      <c r="A665" s="40">
        <v>43397</v>
      </c>
      <c r="B665" s="31" t="s">
        <v>109</v>
      </c>
      <c r="C665" s="31">
        <v>43</v>
      </c>
      <c r="D665" s="32" t="s">
        <v>110</v>
      </c>
      <c r="E665" s="31">
        <v>2018</v>
      </c>
      <c r="F665" s="33" t="s">
        <v>303</v>
      </c>
      <c r="G665" s="32" t="s">
        <v>132</v>
      </c>
    </row>
    <row r="666" spans="1:7">
      <c r="A666" s="40">
        <v>43398</v>
      </c>
      <c r="B666" s="31" t="s">
        <v>109</v>
      </c>
      <c r="C666" s="31">
        <v>43</v>
      </c>
      <c r="D666" s="32" t="s">
        <v>110</v>
      </c>
      <c r="E666" s="31">
        <v>2018</v>
      </c>
      <c r="F666" s="33" t="s">
        <v>303</v>
      </c>
      <c r="G666" s="32" t="s">
        <v>132</v>
      </c>
    </row>
    <row r="667" spans="1:7">
      <c r="A667" s="40">
        <v>43399</v>
      </c>
      <c r="B667" s="31" t="s">
        <v>109</v>
      </c>
      <c r="C667" s="31">
        <v>43</v>
      </c>
      <c r="D667" s="32" t="s">
        <v>110</v>
      </c>
      <c r="E667" s="31">
        <v>2018</v>
      </c>
      <c r="F667" s="33" t="s">
        <v>303</v>
      </c>
      <c r="G667" s="32" t="s">
        <v>132</v>
      </c>
    </row>
    <row r="668" spans="1:7">
      <c r="A668" s="40">
        <v>43400</v>
      </c>
      <c r="B668" s="31" t="s">
        <v>109</v>
      </c>
      <c r="C668" s="31">
        <v>43</v>
      </c>
      <c r="D668" s="32" t="s">
        <v>110</v>
      </c>
      <c r="E668" s="31">
        <v>2018</v>
      </c>
      <c r="F668" s="33" t="s">
        <v>303</v>
      </c>
      <c r="G668" s="32" t="s">
        <v>132</v>
      </c>
    </row>
    <row r="669" spans="1:7">
      <c r="A669" s="55">
        <v>43401</v>
      </c>
      <c r="B669" s="31" t="s">
        <v>109</v>
      </c>
      <c r="C669" s="31">
        <v>44</v>
      </c>
      <c r="D669" s="32" t="s">
        <v>110</v>
      </c>
      <c r="E669" s="31">
        <v>2018</v>
      </c>
      <c r="F669" s="33" t="s">
        <v>304</v>
      </c>
      <c r="G669" s="32" t="s">
        <v>132</v>
      </c>
    </row>
    <row r="670" spans="1:7">
      <c r="A670" s="55">
        <v>43402</v>
      </c>
      <c r="B670" s="31" t="s">
        <v>109</v>
      </c>
      <c r="C670" s="31">
        <v>44</v>
      </c>
      <c r="D670" s="32" t="s">
        <v>110</v>
      </c>
      <c r="E670" s="31">
        <v>2018</v>
      </c>
      <c r="F670" s="33" t="s">
        <v>304</v>
      </c>
      <c r="G670" s="32" t="s">
        <v>132</v>
      </c>
    </row>
    <row r="671" spans="1:7">
      <c r="A671" s="55">
        <v>43403</v>
      </c>
      <c r="B671" s="31" t="s">
        <v>109</v>
      </c>
      <c r="C671" s="31">
        <v>44</v>
      </c>
      <c r="D671" s="32" t="s">
        <v>110</v>
      </c>
      <c r="E671" s="31">
        <v>2018</v>
      </c>
      <c r="F671" s="33" t="s">
        <v>304</v>
      </c>
      <c r="G671" s="32" t="s">
        <v>132</v>
      </c>
    </row>
    <row r="672" spans="1:7">
      <c r="A672" s="55">
        <v>43404</v>
      </c>
      <c r="B672" s="31" t="s">
        <v>109</v>
      </c>
      <c r="C672" s="31">
        <v>44</v>
      </c>
      <c r="D672" s="32" t="s">
        <v>110</v>
      </c>
      <c r="E672" s="31">
        <v>2018</v>
      </c>
      <c r="F672" s="33" t="s">
        <v>304</v>
      </c>
      <c r="G672" s="32" t="s">
        <v>132</v>
      </c>
    </row>
    <row r="673" spans="1:7">
      <c r="A673" s="55">
        <v>43405</v>
      </c>
      <c r="B673" s="31" t="s">
        <v>109</v>
      </c>
      <c r="C673" s="31">
        <v>44</v>
      </c>
      <c r="D673" s="32" t="s">
        <v>110</v>
      </c>
      <c r="E673" s="31">
        <v>2018</v>
      </c>
      <c r="F673" s="33" t="s">
        <v>304</v>
      </c>
      <c r="G673" s="32" t="s">
        <v>133</v>
      </c>
    </row>
    <row r="674" spans="1:7">
      <c r="A674" s="55">
        <v>43406</v>
      </c>
      <c r="B674" s="31" t="s">
        <v>109</v>
      </c>
      <c r="C674" s="31">
        <v>44</v>
      </c>
      <c r="D674" s="32" t="s">
        <v>110</v>
      </c>
      <c r="E674" s="31">
        <v>2018</v>
      </c>
      <c r="F674" s="33" t="s">
        <v>304</v>
      </c>
      <c r="G674" s="32" t="s">
        <v>133</v>
      </c>
    </row>
    <row r="675" spans="1:7">
      <c r="A675" s="55">
        <v>43407</v>
      </c>
      <c r="B675" s="31" t="s">
        <v>109</v>
      </c>
      <c r="C675" s="31">
        <v>44</v>
      </c>
      <c r="D675" s="32" t="s">
        <v>110</v>
      </c>
      <c r="E675" s="31">
        <v>2018</v>
      </c>
      <c r="F675" s="33" t="s">
        <v>304</v>
      </c>
      <c r="G675" s="32" t="s">
        <v>133</v>
      </c>
    </row>
    <row r="676" spans="1:7">
      <c r="A676" s="67">
        <v>43408</v>
      </c>
      <c r="B676" s="31" t="s">
        <v>109</v>
      </c>
      <c r="C676" s="31">
        <v>45</v>
      </c>
      <c r="D676" s="32" t="s">
        <v>110</v>
      </c>
      <c r="E676" s="31">
        <v>2018</v>
      </c>
      <c r="F676" s="33" t="s">
        <v>305</v>
      </c>
      <c r="G676" s="32" t="s">
        <v>133</v>
      </c>
    </row>
    <row r="677" spans="1:7">
      <c r="A677" s="67">
        <v>43409</v>
      </c>
      <c r="B677" s="31" t="s">
        <v>109</v>
      </c>
      <c r="C677" s="31">
        <v>45</v>
      </c>
      <c r="D677" s="32" t="s">
        <v>110</v>
      </c>
      <c r="E677" s="31">
        <v>2018</v>
      </c>
      <c r="F677" s="33" t="s">
        <v>305</v>
      </c>
      <c r="G677" s="32" t="s">
        <v>133</v>
      </c>
    </row>
    <row r="678" spans="1:7">
      <c r="A678" s="67">
        <v>43410</v>
      </c>
      <c r="B678" s="31" t="s">
        <v>109</v>
      </c>
      <c r="C678" s="31">
        <v>45</v>
      </c>
      <c r="D678" s="32" t="s">
        <v>110</v>
      </c>
      <c r="E678" s="31">
        <v>2018</v>
      </c>
      <c r="F678" s="33" t="s">
        <v>305</v>
      </c>
      <c r="G678" s="32" t="s">
        <v>133</v>
      </c>
    </row>
    <row r="679" spans="1:7">
      <c r="A679" s="67">
        <v>43411</v>
      </c>
      <c r="B679" s="31" t="s">
        <v>109</v>
      </c>
      <c r="C679" s="31">
        <v>45</v>
      </c>
      <c r="D679" s="32" t="s">
        <v>110</v>
      </c>
      <c r="E679" s="31">
        <v>2018</v>
      </c>
      <c r="F679" s="33" t="s">
        <v>305</v>
      </c>
      <c r="G679" s="32" t="s">
        <v>133</v>
      </c>
    </row>
    <row r="680" spans="1:7">
      <c r="A680" s="67">
        <v>43412</v>
      </c>
      <c r="B680" s="31" t="s">
        <v>109</v>
      </c>
      <c r="C680" s="31">
        <v>45</v>
      </c>
      <c r="D680" s="32" t="s">
        <v>110</v>
      </c>
      <c r="E680" s="31">
        <v>2018</v>
      </c>
      <c r="F680" s="33" t="s">
        <v>305</v>
      </c>
      <c r="G680" s="32" t="s">
        <v>133</v>
      </c>
    </row>
    <row r="681" spans="1:7">
      <c r="A681" s="67">
        <v>43413</v>
      </c>
      <c r="B681" s="31" t="s">
        <v>109</v>
      </c>
      <c r="C681" s="31">
        <v>45</v>
      </c>
      <c r="D681" s="32" t="s">
        <v>110</v>
      </c>
      <c r="E681" s="31">
        <v>2018</v>
      </c>
      <c r="F681" s="33" t="s">
        <v>305</v>
      </c>
      <c r="G681" s="32" t="s">
        <v>133</v>
      </c>
    </row>
    <row r="682" spans="1:7">
      <c r="A682" s="67">
        <v>43414</v>
      </c>
      <c r="B682" s="31" t="s">
        <v>109</v>
      </c>
      <c r="C682" s="31">
        <v>45</v>
      </c>
      <c r="D682" s="32" t="s">
        <v>110</v>
      </c>
      <c r="E682" s="31">
        <v>2018</v>
      </c>
      <c r="F682" s="33" t="s">
        <v>305</v>
      </c>
      <c r="G682" s="32" t="s">
        <v>133</v>
      </c>
    </row>
    <row r="683" spans="1:7">
      <c r="A683" s="50">
        <v>43415</v>
      </c>
      <c r="B683" s="31" t="s">
        <v>109</v>
      </c>
      <c r="C683" s="31">
        <v>46</v>
      </c>
      <c r="D683" s="32" t="s">
        <v>110</v>
      </c>
      <c r="E683" s="31">
        <v>2018</v>
      </c>
      <c r="F683" s="33" t="s">
        <v>306</v>
      </c>
      <c r="G683" s="32" t="s">
        <v>133</v>
      </c>
    </row>
    <row r="684" spans="1:7">
      <c r="A684" s="50">
        <v>43416</v>
      </c>
      <c r="B684" s="31" t="s">
        <v>109</v>
      </c>
      <c r="C684" s="31">
        <v>46</v>
      </c>
      <c r="D684" s="32" t="s">
        <v>110</v>
      </c>
      <c r="E684" s="31">
        <v>2018</v>
      </c>
      <c r="F684" s="33" t="s">
        <v>306</v>
      </c>
      <c r="G684" s="32" t="s">
        <v>133</v>
      </c>
    </row>
    <row r="685" spans="1:7">
      <c r="A685" s="50">
        <v>43417</v>
      </c>
      <c r="B685" s="31" t="s">
        <v>109</v>
      </c>
      <c r="C685" s="31">
        <v>46</v>
      </c>
      <c r="D685" s="32" t="s">
        <v>110</v>
      </c>
      <c r="E685" s="31">
        <v>2018</v>
      </c>
      <c r="F685" s="33" t="s">
        <v>306</v>
      </c>
      <c r="G685" s="32" t="s">
        <v>133</v>
      </c>
    </row>
    <row r="686" spans="1:7">
      <c r="A686" s="50">
        <v>43418</v>
      </c>
      <c r="B686" s="31" t="s">
        <v>109</v>
      </c>
      <c r="C686" s="31">
        <v>46</v>
      </c>
      <c r="D686" s="32" t="s">
        <v>110</v>
      </c>
      <c r="E686" s="31">
        <v>2018</v>
      </c>
      <c r="F686" s="33" t="s">
        <v>306</v>
      </c>
      <c r="G686" s="32" t="s">
        <v>133</v>
      </c>
    </row>
    <row r="687" spans="1:7">
      <c r="A687" s="50">
        <v>43419</v>
      </c>
      <c r="B687" s="31" t="s">
        <v>109</v>
      </c>
      <c r="C687" s="31">
        <v>46</v>
      </c>
      <c r="D687" s="32" t="s">
        <v>110</v>
      </c>
      <c r="E687" s="31">
        <v>2018</v>
      </c>
      <c r="F687" s="33" t="s">
        <v>306</v>
      </c>
      <c r="G687" s="32" t="s">
        <v>133</v>
      </c>
    </row>
    <row r="688" spans="1:7">
      <c r="A688" s="50">
        <v>43420</v>
      </c>
      <c r="B688" s="31" t="s">
        <v>109</v>
      </c>
      <c r="C688" s="31">
        <v>46</v>
      </c>
      <c r="D688" s="32" t="s">
        <v>110</v>
      </c>
      <c r="E688" s="31">
        <v>2018</v>
      </c>
      <c r="F688" s="33" t="s">
        <v>306</v>
      </c>
      <c r="G688" s="32" t="s">
        <v>133</v>
      </c>
    </row>
    <row r="689" spans="1:7">
      <c r="A689" s="50">
        <v>43421</v>
      </c>
      <c r="B689" s="31" t="s">
        <v>109</v>
      </c>
      <c r="C689" s="31">
        <v>46</v>
      </c>
      <c r="D689" s="32" t="s">
        <v>110</v>
      </c>
      <c r="E689" s="31">
        <v>2018</v>
      </c>
      <c r="F689" s="33" t="s">
        <v>306</v>
      </c>
      <c r="G689" s="32" t="s">
        <v>133</v>
      </c>
    </row>
    <row r="690" spans="1:7">
      <c r="A690" s="40">
        <v>43422</v>
      </c>
      <c r="B690" s="31" t="s">
        <v>109</v>
      </c>
      <c r="C690" s="31">
        <v>47</v>
      </c>
      <c r="D690" s="32" t="s">
        <v>110</v>
      </c>
      <c r="E690" s="31">
        <v>2018</v>
      </c>
      <c r="F690" s="33" t="s">
        <v>307</v>
      </c>
      <c r="G690" s="32" t="s">
        <v>133</v>
      </c>
    </row>
    <row r="691" spans="1:7">
      <c r="A691" s="40">
        <v>43423</v>
      </c>
      <c r="B691" s="31" t="s">
        <v>109</v>
      </c>
      <c r="C691" s="31">
        <v>47</v>
      </c>
      <c r="D691" s="32" t="s">
        <v>110</v>
      </c>
      <c r="E691" s="31">
        <v>2018</v>
      </c>
      <c r="F691" s="33" t="s">
        <v>307</v>
      </c>
      <c r="G691" s="32" t="s">
        <v>133</v>
      </c>
    </row>
    <row r="692" spans="1:7">
      <c r="A692" s="40">
        <v>43424</v>
      </c>
      <c r="B692" s="31" t="s">
        <v>109</v>
      </c>
      <c r="C692" s="31">
        <v>47</v>
      </c>
      <c r="D692" s="32" t="s">
        <v>110</v>
      </c>
      <c r="E692" s="31">
        <v>2018</v>
      </c>
      <c r="F692" s="33" t="s">
        <v>307</v>
      </c>
      <c r="G692" s="32" t="s">
        <v>133</v>
      </c>
    </row>
    <row r="693" spans="1:7">
      <c r="A693" s="40">
        <v>43425</v>
      </c>
      <c r="B693" s="31" t="s">
        <v>109</v>
      </c>
      <c r="C693" s="31">
        <v>47</v>
      </c>
      <c r="D693" s="32" t="s">
        <v>110</v>
      </c>
      <c r="E693" s="31">
        <v>2018</v>
      </c>
      <c r="F693" s="33" t="s">
        <v>307</v>
      </c>
      <c r="G693" s="32" t="s">
        <v>133</v>
      </c>
    </row>
    <row r="694" spans="1:7">
      <c r="A694" s="40">
        <v>43426</v>
      </c>
      <c r="B694" s="31" t="s">
        <v>109</v>
      </c>
      <c r="C694" s="31">
        <v>47</v>
      </c>
      <c r="D694" s="32" t="s">
        <v>110</v>
      </c>
      <c r="E694" s="31">
        <v>2018</v>
      </c>
      <c r="F694" s="33" t="s">
        <v>307</v>
      </c>
      <c r="G694" s="32" t="s">
        <v>133</v>
      </c>
    </row>
    <row r="695" spans="1:7">
      <c r="A695" s="40">
        <v>43427</v>
      </c>
      <c r="B695" s="31" t="s">
        <v>109</v>
      </c>
      <c r="C695" s="31">
        <v>47</v>
      </c>
      <c r="D695" s="32" t="s">
        <v>110</v>
      </c>
      <c r="E695" s="31">
        <v>2018</v>
      </c>
      <c r="F695" s="33" t="s">
        <v>307</v>
      </c>
      <c r="G695" s="32" t="s">
        <v>133</v>
      </c>
    </row>
    <row r="696" spans="1:7">
      <c r="A696" s="40">
        <v>43428</v>
      </c>
      <c r="B696" s="31" t="s">
        <v>109</v>
      </c>
      <c r="C696" s="31">
        <v>47</v>
      </c>
      <c r="D696" s="32" t="s">
        <v>110</v>
      </c>
      <c r="E696" s="31">
        <v>2018</v>
      </c>
      <c r="F696" s="33" t="s">
        <v>307</v>
      </c>
      <c r="G696" s="32" t="s">
        <v>133</v>
      </c>
    </row>
    <row r="697" spans="1:7">
      <c r="A697" s="55">
        <v>43429</v>
      </c>
      <c r="B697" s="31" t="s">
        <v>109</v>
      </c>
      <c r="C697" s="31">
        <v>48</v>
      </c>
      <c r="D697" s="32" t="s">
        <v>110</v>
      </c>
      <c r="E697" s="31">
        <v>2018</v>
      </c>
      <c r="F697" s="33" t="s">
        <v>308</v>
      </c>
      <c r="G697" s="32" t="s">
        <v>133</v>
      </c>
    </row>
    <row r="698" spans="1:7">
      <c r="A698" s="55">
        <v>43430</v>
      </c>
      <c r="B698" s="31" t="s">
        <v>109</v>
      </c>
      <c r="C698" s="31">
        <v>48</v>
      </c>
      <c r="D698" s="32" t="s">
        <v>110</v>
      </c>
      <c r="E698" s="31">
        <v>2018</v>
      </c>
      <c r="F698" s="33" t="s">
        <v>308</v>
      </c>
      <c r="G698" s="32" t="s">
        <v>133</v>
      </c>
    </row>
    <row r="699" spans="1:7">
      <c r="A699" s="55">
        <v>43431</v>
      </c>
      <c r="B699" s="31" t="s">
        <v>109</v>
      </c>
      <c r="C699" s="31">
        <v>48</v>
      </c>
      <c r="D699" s="32" t="s">
        <v>110</v>
      </c>
      <c r="E699" s="31">
        <v>2018</v>
      </c>
      <c r="F699" s="33" t="s">
        <v>308</v>
      </c>
      <c r="G699" s="32" t="s">
        <v>133</v>
      </c>
    </row>
    <row r="700" spans="1:7">
      <c r="A700" s="55">
        <v>43432</v>
      </c>
      <c r="B700" s="31" t="s">
        <v>109</v>
      </c>
      <c r="C700" s="31">
        <v>48</v>
      </c>
      <c r="D700" s="32" t="s">
        <v>110</v>
      </c>
      <c r="E700" s="31">
        <v>2018</v>
      </c>
      <c r="F700" s="33" t="s">
        <v>308</v>
      </c>
      <c r="G700" s="32" t="s">
        <v>133</v>
      </c>
    </row>
    <row r="701" spans="1:7">
      <c r="A701" s="55">
        <v>43433</v>
      </c>
      <c r="B701" s="31" t="s">
        <v>109</v>
      </c>
      <c r="C701" s="31">
        <v>48</v>
      </c>
      <c r="D701" s="32" t="s">
        <v>110</v>
      </c>
      <c r="E701" s="31">
        <v>2018</v>
      </c>
      <c r="F701" s="33" t="s">
        <v>308</v>
      </c>
      <c r="G701" s="32" t="s">
        <v>133</v>
      </c>
    </row>
    <row r="702" spans="1:7">
      <c r="A702" s="55">
        <v>43434</v>
      </c>
      <c r="B702" s="31" t="s">
        <v>109</v>
      </c>
      <c r="C702" s="31">
        <v>48</v>
      </c>
      <c r="D702" s="32" t="s">
        <v>110</v>
      </c>
      <c r="E702" s="31">
        <v>2018</v>
      </c>
      <c r="F702" s="33" t="s">
        <v>308</v>
      </c>
      <c r="G702" s="32" t="s">
        <v>133</v>
      </c>
    </row>
    <row r="703" spans="1:7">
      <c r="A703" s="55">
        <v>43435</v>
      </c>
      <c r="B703" s="31" t="s">
        <v>109</v>
      </c>
      <c r="C703" s="31">
        <v>48</v>
      </c>
      <c r="D703" s="32" t="s">
        <v>110</v>
      </c>
      <c r="E703" s="31">
        <v>2018</v>
      </c>
      <c r="F703" s="33" t="s">
        <v>308</v>
      </c>
      <c r="G703" s="32" t="s">
        <v>134</v>
      </c>
    </row>
    <row r="704" spans="1:7">
      <c r="A704" s="59">
        <v>43436</v>
      </c>
      <c r="B704" s="31" t="s">
        <v>109</v>
      </c>
      <c r="C704" s="31">
        <v>49</v>
      </c>
      <c r="D704" s="32" t="s">
        <v>110</v>
      </c>
      <c r="E704" s="31">
        <v>2018</v>
      </c>
      <c r="F704" s="33" t="s">
        <v>309</v>
      </c>
      <c r="G704" s="32" t="s">
        <v>134</v>
      </c>
    </row>
    <row r="705" spans="1:7">
      <c r="A705" s="59">
        <v>43437</v>
      </c>
      <c r="B705" s="31" t="s">
        <v>109</v>
      </c>
      <c r="C705" s="31">
        <v>49</v>
      </c>
      <c r="D705" s="32" t="s">
        <v>110</v>
      </c>
      <c r="E705" s="31">
        <v>2018</v>
      </c>
      <c r="F705" s="33" t="s">
        <v>309</v>
      </c>
      <c r="G705" s="32" t="s">
        <v>134</v>
      </c>
    </row>
    <row r="706" spans="1:7">
      <c r="A706" s="59">
        <v>43438</v>
      </c>
      <c r="B706" s="31" t="s">
        <v>109</v>
      </c>
      <c r="C706" s="31">
        <v>49</v>
      </c>
      <c r="D706" s="32" t="s">
        <v>110</v>
      </c>
      <c r="E706" s="31">
        <v>2018</v>
      </c>
      <c r="F706" s="33" t="s">
        <v>309</v>
      </c>
      <c r="G706" s="32" t="s">
        <v>134</v>
      </c>
    </row>
    <row r="707" spans="1:7">
      <c r="A707" s="59">
        <v>43439</v>
      </c>
      <c r="B707" s="31" t="s">
        <v>109</v>
      </c>
      <c r="C707" s="31">
        <v>49</v>
      </c>
      <c r="D707" s="32" t="s">
        <v>110</v>
      </c>
      <c r="E707" s="31">
        <v>2018</v>
      </c>
      <c r="F707" s="33" t="s">
        <v>309</v>
      </c>
      <c r="G707" s="32" t="s">
        <v>134</v>
      </c>
    </row>
    <row r="708" spans="1:7">
      <c r="A708" s="59">
        <v>43440</v>
      </c>
      <c r="B708" s="31" t="s">
        <v>109</v>
      </c>
      <c r="C708" s="31">
        <v>49</v>
      </c>
      <c r="D708" s="32" t="s">
        <v>110</v>
      </c>
      <c r="E708" s="31">
        <v>2018</v>
      </c>
      <c r="F708" s="33" t="s">
        <v>309</v>
      </c>
      <c r="G708" s="32" t="s">
        <v>134</v>
      </c>
    </row>
    <row r="709" spans="1:7">
      <c r="A709" s="59">
        <v>43441</v>
      </c>
      <c r="B709" s="31" t="s">
        <v>109</v>
      </c>
      <c r="C709" s="31">
        <v>49</v>
      </c>
      <c r="D709" s="32" t="s">
        <v>110</v>
      </c>
      <c r="E709" s="31">
        <v>2018</v>
      </c>
      <c r="F709" s="33" t="s">
        <v>309</v>
      </c>
      <c r="G709" s="32" t="s">
        <v>134</v>
      </c>
    </row>
    <row r="710" spans="1:7">
      <c r="A710" s="59">
        <v>43442</v>
      </c>
      <c r="B710" s="31" t="s">
        <v>109</v>
      </c>
      <c r="C710" s="31">
        <v>49</v>
      </c>
      <c r="D710" s="32" t="s">
        <v>110</v>
      </c>
      <c r="E710" s="31">
        <v>2018</v>
      </c>
      <c r="F710" s="33" t="s">
        <v>309</v>
      </c>
      <c r="G710" s="32" t="s">
        <v>134</v>
      </c>
    </row>
    <row r="711" spans="1:7">
      <c r="A711" s="67">
        <v>43443</v>
      </c>
      <c r="B711" s="31" t="s">
        <v>109</v>
      </c>
      <c r="C711" s="31">
        <v>50</v>
      </c>
      <c r="D711" s="32" t="s">
        <v>110</v>
      </c>
      <c r="E711" s="31">
        <v>2018</v>
      </c>
      <c r="F711" s="33" t="s">
        <v>310</v>
      </c>
      <c r="G711" s="32" t="s">
        <v>134</v>
      </c>
    </row>
    <row r="712" spans="1:7">
      <c r="A712" s="67">
        <v>43444</v>
      </c>
      <c r="B712" s="31" t="s">
        <v>109</v>
      </c>
      <c r="C712" s="31">
        <v>50</v>
      </c>
      <c r="D712" s="32" t="s">
        <v>110</v>
      </c>
      <c r="E712" s="31">
        <v>2018</v>
      </c>
      <c r="F712" s="33" t="s">
        <v>310</v>
      </c>
      <c r="G712" s="32" t="s">
        <v>134</v>
      </c>
    </row>
    <row r="713" spans="1:7">
      <c r="A713" s="67">
        <v>43445</v>
      </c>
      <c r="B713" s="31" t="s">
        <v>109</v>
      </c>
      <c r="C713" s="31">
        <v>50</v>
      </c>
      <c r="D713" s="32" t="s">
        <v>110</v>
      </c>
      <c r="E713" s="31">
        <v>2018</v>
      </c>
      <c r="F713" s="33" t="s">
        <v>310</v>
      </c>
      <c r="G713" s="32" t="s">
        <v>134</v>
      </c>
    </row>
    <row r="714" spans="1:7">
      <c r="A714" s="67">
        <v>43446</v>
      </c>
      <c r="B714" s="31" t="s">
        <v>109</v>
      </c>
      <c r="C714" s="31">
        <v>50</v>
      </c>
      <c r="D714" s="32" t="s">
        <v>110</v>
      </c>
      <c r="E714" s="31">
        <v>2018</v>
      </c>
      <c r="F714" s="33" t="s">
        <v>310</v>
      </c>
      <c r="G714" s="32" t="s">
        <v>134</v>
      </c>
    </row>
    <row r="715" spans="1:7">
      <c r="A715" s="67">
        <v>43447</v>
      </c>
      <c r="B715" s="31" t="s">
        <v>109</v>
      </c>
      <c r="C715" s="31">
        <v>50</v>
      </c>
      <c r="D715" s="32" t="s">
        <v>110</v>
      </c>
      <c r="E715" s="31">
        <v>2018</v>
      </c>
      <c r="F715" s="33" t="s">
        <v>310</v>
      </c>
      <c r="G715" s="32" t="s">
        <v>134</v>
      </c>
    </row>
    <row r="716" spans="1:7">
      <c r="A716" s="67">
        <v>43448</v>
      </c>
      <c r="B716" s="31" t="s">
        <v>109</v>
      </c>
      <c r="C716" s="31">
        <v>50</v>
      </c>
      <c r="D716" s="32" t="s">
        <v>110</v>
      </c>
      <c r="E716" s="31">
        <v>2018</v>
      </c>
      <c r="F716" s="33" t="s">
        <v>310</v>
      </c>
      <c r="G716" s="32" t="s">
        <v>134</v>
      </c>
    </row>
    <row r="717" spans="1:7">
      <c r="A717" s="67">
        <v>43449</v>
      </c>
      <c r="B717" s="31" t="s">
        <v>109</v>
      </c>
      <c r="C717" s="31">
        <v>50</v>
      </c>
      <c r="D717" s="32" t="s">
        <v>110</v>
      </c>
      <c r="E717" s="31">
        <v>2018</v>
      </c>
      <c r="F717" s="33" t="s">
        <v>310</v>
      </c>
      <c r="G717" s="32" t="s">
        <v>134</v>
      </c>
    </row>
    <row r="718" spans="1:7">
      <c r="A718" s="63">
        <v>43450</v>
      </c>
      <c r="B718" s="31" t="s">
        <v>109</v>
      </c>
      <c r="C718" s="31">
        <v>51</v>
      </c>
      <c r="D718" s="32" t="s">
        <v>110</v>
      </c>
      <c r="E718" s="31">
        <v>2018</v>
      </c>
      <c r="F718" s="33" t="s">
        <v>311</v>
      </c>
      <c r="G718" s="32" t="s">
        <v>134</v>
      </c>
    </row>
    <row r="719" spans="1:7">
      <c r="A719" s="63">
        <v>43451</v>
      </c>
      <c r="B719" s="31" t="s">
        <v>109</v>
      </c>
      <c r="C719" s="31">
        <v>51</v>
      </c>
      <c r="D719" s="32" t="s">
        <v>110</v>
      </c>
      <c r="E719" s="31">
        <v>2018</v>
      </c>
      <c r="F719" s="33" t="s">
        <v>311</v>
      </c>
      <c r="G719" s="32" t="s">
        <v>134</v>
      </c>
    </row>
    <row r="720" spans="1:7">
      <c r="A720" s="63">
        <v>43452</v>
      </c>
      <c r="B720" s="31" t="s">
        <v>109</v>
      </c>
      <c r="C720" s="31">
        <v>51</v>
      </c>
      <c r="D720" s="32" t="s">
        <v>110</v>
      </c>
      <c r="E720" s="31">
        <v>2018</v>
      </c>
      <c r="F720" s="33" t="s">
        <v>311</v>
      </c>
      <c r="G720" s="32" t="s">
        <v>134</v>
      </c>
    </row>
    <row r="721" spans="1:7">
      <c r="A721" s="63">
        <v>43453</v>
      </c>
      <c r="B721" s="31" t="s">
        <v>109</v>
      </c>
      <c r="C721" s="31">
        <v>51</v>
      </c>
      <c r="D721" s="32" t="s">
        <v>110</v>
      </c>
      <c r="E721" s="31">
        <v>2018</v>
      </c>
      <c r="F721" s="33" t="s">
        <v>311</v>
      </c>
      <c r="G721" s="32" t="s">
        <v>134</v>
      </c>
    </row>
    <row r="722" spans="1:7">
      <c r="A722" s="63">
        <v>43454</v>
      </c>
      <c r="B722" s="31" t="s">
        <v>109</v>
      </c>
      <c r="C722" s="31">
        <v>51</v>
      </c>
      <c r="D722" s="32" t="s">
        <v>110</v>
      </c>
      <c r="E722" s="31">
        <v>2018</v>
      </c>
      <c r="F722" s="33" t="s">
        <v>311</v>
      </c>
      <c r="G722" s="32" t="s">
        <v>134</v>
      </c>
    </row>
    <row r="723" spans="1:7">
      <c r="A723" s="63">
        <v>43455</v>
      </c>
      <c r="B723" s="31" t="s">
        <v>109</v>
      </c>
      <c r="C723" s="31">
        <v>51</v>
      </c>
      <c r="D723" s="32" t="s">
        <v>110</v>
      </c>
      <c r="E723" s="31">
        <v>2018</v>
      </c>
      <c r="F723" s="33" t="s">
        <v>311</v>
      </c>
      <c r="G723" s="32" t="s">
        <v>134</v>
      </c>
    </row>
    <row r="724" spans="1:7">
      <c r="A724" s="63">
        <v>43456</v>
      </c>
      <c r="B724" s="31" t="s">
        <v>109</v>
      </c>
      <c r="C724" s="31">
        <v>51</v>
      </c>
      <c r="D724" s="32" t="s">
        <v>110</v>
      </c>
      <c r="E724" s="31">
        <v>2018</v>
      </c>
      <c r="F724" s="33" t="s">
        <v>311</v>
      </c>
      <c r="G724" s="32" t="s">
        <v>134</v>
      </c>
    </row>
    <row r="725" spans="1:7">
      <c r="A725" s="55">
        <v>43457</v>
      </c>
      <c r="B725" s="56" t="s">
        <v>109</v>
      </c>
      <c r="C725" s="56">
        <v>52</v>
      </c>
      <c r="D725" s="57" t="s">
        <v>110</v>
      </c>
      <c r="E725" s="56">
        <v>2018</v>
      </c>
      <c r="F725" s="58" t="s">
        <v>312</v>
      </c>
      <c r="G725" s="57" t="s">
        <v>134</v>
      </c>
    </row>
    <row r="726" spans="1:7">
      <c r="A726" s="55">
        <v>43458</v>
      </c>
      <c r="B726" s="56" t="s">
        <v>109</v>
      </c>
      <c r="C726" s="56">
        <v>52</v>
      </c>
      <c r="D726" s="57" t="s">
        <v>110</v>
      </c>
      <c r="E726" s="56">
        <v>2018</v>
      </c>
      <c r="F726" s="58" t="s">
        <v>312</v>
      </c>
      <c r="G726" s="57" t="s">
        <v>134</v>
      </c>
    </row>
    <row r="727" spans="1:7">
      <c r="A727" s="55">
        <v>43459</v>
      </c>
      <c r="B727" s="56" t="s">
        <v>109</v>
      </c>
      <c r="C727" s="56">
        <v>52</v>
      </c>
      <c r="D727" s="57" t="s">
        <v>110</v>
      </c>
      <c r="E727" s="56">
        <v>2018</v>
      </c>
      <c r="F727" s="58" t="s">
        <v>312</v>
      </c>
      <c r="G727" s="57" t="s">
        <v>134</v>
      </c>
    </row>
    <row r="728" spans="1:7">
      <c r="A728" s="55">
        <v>43460</v>
      </c>
      <c r="B728" s="56" t="s">
        <v>109</v>
      </c>
      <c r="C728" s="56">
        <v>52</v>
      </c>
      <c r="D728" s="57" t="s">
        <v>110</v>
      </c>
      <c r="E728" s="56">
        <v>2018</v>
      </c>
      <c r="F728" s="58" t="s">
        <v>312</v>
      </c>
      <c r="G728" s="57" t="s">
        <v>134</v>
      </c>
    </row>
    <row r="729" spans="1:7">
      <c r="A729" s="55">
        <v>43461</v>
      </c>
      <c r="B729" s="56" t="s">
        <v>109</v>
      </c>
      <c r="C729" s="56">
        <v>52</v>
      </c>
      <c r="D729" s="57" t="s">
        <v>110</v>
      </c>
      <c r="E729" s="56">
        <v>2018</v>
      </c>
      <c r="F729" s="58" t="s">
        <v>312</v>
      </c>
      <c r="G729" s="57" t="s">
        <v>134</v>
      </c>
    </row>
    <row r="730" spans="1:7">
      <c r="A730" s="55">
        <v>43462</v>
      </c>
      <c r="B730" s="56" t="s">
        <v>109</v>
      </c>
      <c r="C730" s="56">
        <v>52</v>
      </c>
      <c r="D730" s="57" t="s">
        <v>110</v>
      </c>
      <c r="E730" s="56">
        <v>2018</v>
      </c>
      <c r="F730" s="58" t="s">
        <v>312</v>
      </c>
      <c r="G730" s="57" t="s">
        <v>134</v>
      </c>
    </row>
    <row r="731" spans="1:7">
      <c r="A731" s="55">
        <v>43463</v>
      </c>
      <c r="B731" s="56" t="s">
        <v>109</v>
      </c>
      <c r="C731" s="56">
        <v>52</v>
      </c>
      <c r="D731" s="57" t="s">
        <v>110</v>
      </c>
      <c r="E731" s="56">
        <v>2018</v>
      </c>
      <c r="F731" s="58" t="s">
        <v>312</v>
      </c>
      <c r="G731" s="57" t="s">
        <v>134</v>
      </c>
    </row>
    <row r="732" spans="1:7">
      <c r="A732" s="30">
        <v>43464</v>
      </c>
      <c r="B732" s="31" t="s">
        <v>109</v>
      </c>
      <c r="C732" s="56">
        <v>52</v>
      </c>
      <c r="D732" s="32" t="s">
        <v>110</v>
      </c>
      <c r="E732" s="31">
        <v>2018</v>
      </c>
      <c r="F732" s="58" t="s">
        <v>312</v>
      </c>
      <c r="G732" s="57" t="s">
        <v>134</v>
      </c>
    </row>
    <row r="733" spans="1:7">
      <c r="A733" s="30">
        <v>43465</v>
      </c>
      <c r="B733" s="31" t="s">
        <v>109</v>
      </c>
      <c r="C733" s="56">
        <v>52</v>
      </c>
      <c r="D733" s="32" t="s">
        <v>110</v>
      </c>
      <c r="E733" s="31">
        <v>2018</v>
      </c>
      <c r="F733" s="58" t="s">
        <v>312</v>
      </c>
      <c r="G733" s="57" t="s">
        <v>134</v>
      </c>
    </row>
    <row r="734" spans="1:7">
      <c r="A734" s="71" t="s">
        <v>135</v>
      </c>
      <c r="B734" s="72" t="s">
        <v>109</v>
      </c>
      <c r="C734" s="72" t="s">
        <v>135</v>
      </c>
      <c r="D734" s="73"/>
      <c r="E734" s="72" t="s">
        <v>135</v>
      </c>
      <c r="F734" s="74" t="s">
        <v>135</v>
      </c>
      <c r="G734" s="73" t="s">
        <v>135</v>
      </c>
    </row>
    <row r="735" spans="1:7">
      <c r="A735" s="72" t="s">
        <v>136</v>
      </c>
      <c r="B735" s="72" t="s">
        <v>109</v>
      </c>
      <c r="C735" s="72" t="s">
        <v>136</v>
      </c>
      <c r="D735" s="73" t="s">
        <v>110</v>
      </c>
      <c r="E735" s="72" t="s">
        <v>136</v>
      </c>
      <c r="F735" s="74" t="s">
        <v>136</v>
      </c>
      <c r="G735" s="72" t="s">
        <v>136</v>
      </c>
    </row>
    <row r="736" spans="1:7">
      <c r="A736" s="30">
        <v>43466</v>
      </c>
      <c r="B736" s="31" t="s">
        <v>109</v>
      </c>
      <c r="C736" s="32" t="s">
        <v>42</v>
      </c>
      <c r="D736" s="32" t="s">
        <v>110</v>
      </c>
      <c r="E736" s="31">
        <v>2019</v>
      </c>
      <c r="F736" s="33" t="s">
        <v>313</v>
      </c>
      <c r="G736" s="32" t="s">
        <v>137</v>
      </c>
    </row>
    <row r="737" spans="1:7">
      <c r="A737" s="30">
        <v>43467</v>
      </c>
      <c r="B737" s="31" t="s">
        <v>109</v>
      </c>
      <c r="C737" s="32" t="s">
        <v>42</v>
      </c>
      <c r="D737" s="32" t="s">
        <v>110</v>
      </c>
      <c r="E737" s="31">
        <v>2019</v>
      </c>
      <c r="F737" s="33" t="s">
        <v>313</v>
      </c>
      <c r="G737" s="32" t="s">
        <v>137</v>
      </c>
    </row>
    <row r="738" spans="1:7">
      <c r="A738" s="30">
        <v>43468</v>
      </c>
      <c r="B738" s="31" t="s">
        <v>109</v>
      </c>
      <c r="C738" s="32" t="s">
        <v>42</v>
      </c>
      <c r="D738" s="32" t="s">
        <v>110</v>
      </c>
      <c r="E738" s="31">
        <v>2019</v>
      </c>
      <c r="F738" s="33" t="s">
        <v>313</v>
      </c>
      <c r="G738" s="32" t="s">
        <v>137</v>
      </c>
    </row>
    <row r="739" spans="1:7">
      <c r="A739" s="30">
        <v>43469</v>
      </c>
      <c r="B739" s="31" t="s">
        <v>109</v>
      </c>
      <c r="C739" s="32" t="s">
        <v>42</v>
      </c>
      <c r="D739" s="32" t="s">
        <v>110</v>
      </c>
      <c r="E739" s="31">
        <v>2019</v>
      </c>
      <c r="F739" s="33" t="s">
        <v>313</v>
      </c>
      <c r="G739" s="32" t="s">
        <v>137</v>
      </c>
    </row>
    <row r="740" spans="1:7">
      <c r="A740" s="30">
        <v>43470</v>
      </c>
      <c r="B740" s="31" t="s">
        <v>109</v>
      </c>
      <c r="C740" s="32" t="s">
        <v>42</v>
      </c>
      <c r="D740" s="32" t="s">
        <v>110</v>
      </c>
      <c r="E740" s="31">
        <v>2019</v>
      </c>
      <c r="F740" s="33" t="s">
        <v>313</v>
      </c>
      <c r="G740" s="32" t="s">
        <v>137</v>
      </c>
    </row>
    <row r="741" spans="1:7">
      <c r="A741" s="30">
        <v>43471</v>
      </c>
      <c r="B741" s="31" t="s">
        <v>109</v>
      </c>
      <c r="C741" s="32" t="s">
        <v>43</v>
      </c>
      <c r="D741" s="32" t="s">
        <v>110</v>
      </c>
      <c r="E741" s="31">
        <v>2019</v>
      </c>
      <c r="F741" s="33" t="s">
        <v>314</v>
      </c>
      <c r="G741" s="32" t="s">
        <v>137</v>
      </c>
    </row>
    <row r="742" spans="1:7">
      <c r="A742" s="30">
        <v>43472</v>
      </c>
      <c r="B742" s="31" t="s">
        <v>109</v>
      </c>
      <c r="C742" s="32" t="s">
        <v>43</v>
      </c>
      <c r="D742" s="32" t="s">
        <v>110</v>
      </c>
      <c r="E742" s="31">
        <v>2019</v>
      </c>
      <c r="F742" s="33" t="s">
        <v>314</v>
      </c>
      <c r="G742" s="32" t="s">
        <v>137</v>
      </c>
    </row>
    <row r="743" spans="1:7">
      <c r="A743" s="30">
        <v>43473</v>
      </c>
      <c r="B743" s="31" t="s">
        <v>109</v>
      </c>
      <c r="C743" s="32" t="s">
        <v>43</v>
      </c>
      <c r="D743" s="32" t="s">
        <v>110</v>
      </c>
      <c r="E743" s="31">
        <v>2019</v>
      </c>
      <c r="F743" s="33" t="s">
        <v>314</v>
      </c>
      <c r="G743" s="32" t="s">
        <v>137</v>
      </c>
    </row>
    <row r="744" spans="1:7">
      <c r="A744" s="30">
        <v>43474</v>
      </c>
      <c r="B744" s="31" t="s">
        <v>109</v>
      </c>
      <c r="C744" s="32" t="s">
        <v>43</v>
      </c>
      <c r="D744" s="32" t="s">
        <v>110</v>
      </c>
      <c r="E744" s="31">
        <v>2019</v>
      </c>
      <c r="F744" s="33" t="s">
        <v>314</v>
      </c>
      <c r="G744" s="32" t="s">
        <v>137</v>
      </c>
    </row>
    <row r="745" spans="1:7">
      <c r="A745" s="30">
        <v>43475</v>
      </c>
      <c r="B745" s="31" t="s">
        <v>109</v>
      </c>
      <c r="C745" s="32" t="s">
        <v>43</v>
      </c>
      <c r="D745" s="32" t="s">
        <v>110</v>
      </c>
      <c r="E745" s="31">
        <v>2019</v>
      </c>
      <c r="F745" s="33" t="s">
        <v>314</v>
      </c>
      <c r="G745" s="32" t="s">
        <v>137</v>
      </c>
    </row>
    <row r="746" spans="1:7">
      <c r="A746" s="30">
        <v>43476</v>
      </c>
      <c r="B746" s="31" t="s">
        <v>109</v>
      </c>
      <c r="C746" s="32" t="s">
        <v>43</v>
      </c>
      <c r="D746" s="32" t="s">
        <v>110</v>
      </c>
      <c r="E746" s="31">
        <v>2019</v>
      </c>
      <c r="F746" s="33" t="s">
        <v>314</v>
      </c>
      <c r="G746" s="32" t="s">
        <v>137</v>
      </c>
    </row>
    <row r="747" spans="1:7">
      <c r="A747" s="30">
        <v>43477</v>
      </c>
      <c r="B747" s="31" t="s">
        <v>109</v>
      </c>
      <c r="C747" s="32" t="s">
        <v>43</v>
      </c>
      <c r="D747" s="32" t="s">
        <v>110</v>
      </c>
      <c r="E747" s="31">
        <v>2019</v>
      </c>
      <c r="F747" s="33" t="s">
        <v>314</v>
      </c>
      <c r="G747" s="32" t="s">
        <v>137</v>
      </c>
    </row>
    <row r="748" spans="1:7">
      <c r="A748" s="30">
        <v>43478</v>
      </c>
      <c r="B748" s="31" t="s">
        <v>109</v>
      </c>
      <c r="C748" s="32" t="s">
        <v>44</v>
      </c>
      <c r="D748" s="32" t="s">
        <v>110</v>
      </c>
      <c r="E748" s="31">
        <v>2019</v>
      </c>
      <c r="F748" s="33" t="s">
        <v>315</v>
      </c>
      <c r="G748" s="32" t="s">
        <v>137</v>
      </c>
    </row>
    <row r="749" spans="1:7">
      <c r="A749" s="30">
        <v>43479</v>
      </c>
      <c r="B749" s="31" t="s">
        <v>109</v>
      </c>
      <c r="C749" s="32" t="s">
        <v>44</v>
      </c>
      <c r="D749" s="32" t="s">
        <v>110</v>
      </c>
      <c r="E749" s="31">
        <v>2019</v>
      </c>
      <c r="F749" s="33" t="s">
        <v>315</v>
      </c>
      <c r="G749" s="32" t="s">
        <v>137</v>
      </c>
    </row>
    <row r="750" spans="1:7">
      <c r="A750" s="30">
        <v>43480</v>
      </c>
      <c r="B750" s="31" t="s">
        <v>109</v>
      </c>
      <c r="C750" s="32" t="s">
        <v>44</v>
      </c>
      <c r="D750" s="32" t="s">
        <v>110</v>
      </c>
      <c r="E750" s="31">
        <v>2019</v>
      </c>
      <c r="F750" s="33" t="s">
        <v>315</v>
      </c>
      <c r="G750" s="32" t="s">
        <v>137</v>
      </c>
    </row>
    <row r="751" spans="1:7">
      <c r="A751" s="30">
        <v>43481</v>
      </c>
      <c r="B751" s="31" t="s">
        <v>109</v>
      </c>
      <c r="C751" s="32" t="s">
        <v>44</v>
      </c>
      <c r="D751" s="32" t="s">
        <v>110</v>
      </c>
      <c r="E751" s="31">
        <v>2019</v>
      </c>
      <c r="F751" s="33" t="s">
        <v>315</v>
      </c>
      <c r="G751" s="32" t="s">
        <v>137</v>
      </c>
    </row>
    <row r="752" spans="1:7">
      <c r="A752" s="30">
        <v>43482</v>
      </c>
      <c r="B752" s="31" t="s">
        <v>109</v>
      </c>
      <c r="C752" s="32" t="s">
        <v>44</v>
      </c>
      <c r="D752" s="32" t="s">
        <v>110</v>
      </c>
      <c r="E752" s="31">
        <v>2019</v>
      </c>
      <c r="F752" s="33" t="s">
        <v>315</v>
      </c>
      <c r="G752" s="32" t="s">
        <v>137</v>
      </c>
    </row>
    <row r="753" spans="1:7">
      <c r="A753" s="30">
        <v>43483</v>
      </c>
      <c r="B753" s="31" t="s">
        <v>109</v>
      </c>
      <c r="C753" s="32" t="s">
        <v>44</v>
      </c>
      <c r="D753" s="32" t="s">
        <v>110</v>
      </c>
      <c r="E753" s="31">
        <v>2019</v>
      </c>
      <c r="F753" s="33" t="s">
        <v>315</v>
      </c>
      <c r="G753" s="32" t="s">
        <v>137</v>
      </c>
    </row>
    <row r="754" spans="1:7">
      <c r="A754" s="30">
        <v>43484</v>
      </c>
      <c r="B754" s="31" t="s">
        <v>109</v>
      </c>
      <c r="C754" s="32" t="s">
        <v>44</v>
      </c>
      <c r="D754" s="32" t="s">
        <v>110</v>
      </c>
      <c r="E754" s="31">
        <v>2019</v>
      </c>
      <c r="F754" s="33" t="s">
        <v>315</v>
      </c>
      <c r="G754" s="32" t="s">
        <v>137</v>
      </c>
    </row>
    <row r="755" spans="1:7">
      <c r="A755" s="30">
        <v>43485</v>
      </c>
      <c r="B755" s="31" t="s">
        <v>109</v>
      </c>
      <c r="C755" s="32" t="s">
        <v>45</v>
      </c>
      <c r="D755" s="32" t="s">
        <v>110</v>
      </c>
      <c r="E755" s="31">
        <v>2019</v>
      </c>
      <c r="F755" s="33" t="s">
        <v>316</v>
      </c>
      <c r="G755" s="32" t="s">
        <v>137</v>
      </c>
    </row>
    <row r="756" spans="1:7">
      <c r="A756" s="30">
        <v>43486</v>
      </c>
      <c r="B756" s="31" t="s">
        <v>109</v>
      </c>
      <c r="C756" s="32" t="s">
        <v>45</v>
      </c>
      <c r="D756" s="32" t="s">
        <v>110</v>
      </c>
      <c r="E756" s="31">
        <v>2019</v>
      </c>
      <c r="F756" s="33" t="s">
        <v>316</v>
      </c>
      <c r="G756" s="32" t="s">
        <v>137</v>
      </c>
    </row>
    <row r="757" spans="1:7">
      <c r="A757" s="30">
        <v>43487</v>
      </c>
      <c r="B757" s="31" t="s">
        <v>109</v>
      </c>
      <c r="C757" s="32" t="s">
        <v>45</v>
      </c>
      <c r="D757" s="32" t="s">
        <v>110</v>
      </c>
      <c r="E757" s="31">
        <v>2019</v>
      </c>
      <c r="F757" s="33" t="s">
        <v>316</v>
      </c>
      <c r="G757" s="32" t="s">
        <v>137</v>
      </c>
    </row>
    <row r="758" spans="1:7">
      <c r="A758" s="30">
        <v>43488</v>
      </c>
      <c r="B758" s="31" t="s">
        <v>109</v>
      </c>
      <c r="C758" s="32" t="s">
        <v>45</v>
      </c>
      <c r="D758" s="32" t="s">
        <v>110</v>
      </c>
      <c r="E758" s="31">
        <v>2019</v>
      </c>
      <c r="F758" s="33" t="s">
        <v>316</v>
      </c>
      <c r="G758" s="32" t="s">
        <v>137</v>
      </c>
    </row>
    <row r="759" spans="1:7">
      <c r="A759" s="30">
        <v>43489</v>
      </c>
      <c r="B759" s="31" t="s">
        <v>109</v>
      </c>
      <c r="C759" s="32" t="s">
        <v>45</v>
      </c>
      <c r="D759" s="32" t="s">
        <v>110</v>
      </c>
      <c r="E759" s="31">
        <v>2019</v>
      </c>
      <c r="F759" s="33" t="s">
        <v>316</v>
      </c>
      <c r="G759" s="32" t="s">
        <v>137</v>
      </c>
    </row>
    <row r="760" spans="1:7">
      <c r="A760" s="30">
        <v>43490</v>
      </c>
      <c r="B760" s="31" t="s">
        <v>109</v>
      </c>
      <c r="C760" s="32" t="s">
        <v>45</v>
      </c>
      <c r="D760" s="32" t="s">
        <v>110</v>
      </c>
      <c r="E760" s="31">
        <v>2019</v>
      </c>
      <c r="F760" s="33" t="s">
        <v>316</v>
      </c>
      <c r="G760" s="32" t="s">
        <v>137</v>
      </c>
    </row>
    <row r="761" spans="1:7">
      <c r="A761" s="30">
        <v>43491</v>
      </c>
      <c r="B761" s="31" t="s">
        <v>109</v>
      </c>
      <c r="C761" s="32" t="s">
        <v>45</v>
      </c>
      <c r="D761" s="32" t="s">
        <v>110</v>
      </c>
      <c r="E761" s="31">
        <v>2019</v>
      </c>
      <c r="F761" s="33" t="s">
        <v>316</v>
      </c>
      <c r="G761" s="32" t="s">
        <v>137</v>
      </c>
    </row>
    <row r="762" spans="1:7">
      <c r="A762" s="30">
        <v>43492</v>
      </c>
      <c r="B762" s="31" t="s">
        <v>109</v>
      </c>
      <c r="C762" s="32" t="s">
        <v>46</v>
      </c>
      <c r="D762" s="32" t="s">
        <v>110</v>
      </c>
      <c r="E762" s="31">
        <v>2019</v>
      </c>
      <c r="F762" s="33" t="s">
        <v>317</v>
      </c>
      <c r="G762" s="32" t="s">
        <v>137</v>
      </c>
    </row>
    <row r="763" spans="1:7">
      <c r="A763" s="30">
        <v>43493</v>
      </c>
      <c r="B763" s="31" t="s">
        <v>109</v>
      </c>
      <c r="C763" s="32" t="s">
        <v>46</v>
      </c>
      <c r="D763" s="32" t="s">
        <v>110</v>
      </c>
      <c r="E763" s="31">
        <v>2019</v>
      </c>
      <c r="F763" s="33" t="s">
        <v>317</v>
      </c>
      <c r="G763" s="32" t="s">
        <v>137</v>
      </c>
    </row>
    <row r="764" spans="1:7">
      <c r="A764" s="30">
        <v>43494</v>
      </c>
      <c r="B764" s="31" t="s">
        <v>109</v>
      </c>
      <c r="C764" s="32" t="s">
        <v>46</v>
      </c>
      <c r="D764" s="32" t="s">
        <v>110</v>
      </c>
      <c r="E764" s="31">
        <v>2019</v>
      </c>
      <c r="F764" s="33" t="s">
        <v>317</v>
      </c>
      <c r="G764" s="32" t="s">
        <v>137</v>
      </c>
    </row>
    <row r="765" spans="1:7">
      <c r="A765" s="30">
        <v>43495</v>
      </c>
      <c r="B765" s="31" t="s">
        <v>109</v>
      </c>
      <c r="C765" s="32" t="s">
        <v>46</v>
      </c>
      <c r="D765" s="32" t="s">
        <v>110</v>
      </c>
      <c r="E765" s="31">
        <v>2019</v>
      </c>
      <c r="F765" s="33" t="s">
        <v>317</v>
      </c>
      <c r="G765" s="32" t="s">
        <v>137</v>
      </c>
    </row>
    <row r="766" spans="1:7">
      <c r="A766" s="30">
        <v>43496</v>
      </c>
      <c r="B766" s="31" t="s">
        <v>109</v>
      </c>
      <c r="C766" s="32" t="s">
        <v>46</v>
      </c>
      <c r="D766" s="32" t="s">
        <v>110</v>
      </c>
      <c r="E766" s="31">
        <v>2019</v>
      </c>
      <c r="F766" s="33" t="s">
        <v>317</v>
      </c>
      <c r="G766" s="32" t="s">
        <v>137</v>
      </c>
    </row>
    <row r="767" spans="1:7">
      <c r="A767" s="30">
        <v>43497</v>
      </c>
      <c r="B767" s="31" t="s">
        <v>109</v>
      </c>
      <c r="C767" s="32" t="s">
        <v>46</v>
      </c>
      <c r="D767" s="32" t="s">
        <v>110</v>
      </c>
      <c r="E767" s="31">
        <v>2019</v>
      </c>
      <c r="F767" s="33" t="s">
        <v>317</v>
      </c>
      <c r="G767" s="32" t="s">
        <v>138</v>
      </c>
    </row>
    <row r="768" spans="1:7">
      <c r="A768" s="30">
        <v>43498</v>
      </c>
      <c r="B768" s="31" t="s">
        <v>109</v>
      </c>
      <c r="C768" s="32" t="s">
        <v>46</v>
      </c>
      <c r="D768" s="32" t="s">
        <v>110</v>
      </c>
      <c r="E768" s="31">
        <v>2019</v>
      </c>
      <c r="F768" s="33" t="s">
        <v>317</v>
      </c>
      <c r="G768" s="32" t="s">
        <v>138</v>
      </c>
    </row>
    <row r="769" spans="1:7">
      <c r="A769" s="30">
        <v>43499</v>
      </c>
      <c r="B769" s="31" t="s">
        <v>109</v>
      </c>
      <c r="C769" s="32" t="s">
        <v>47</v>
      </c>
      <c r="D769" s="32" t="s">
        <v>110</v>
      </c>
      <c r="E769" s="31">
        <v>2019</v>
      </c>
      <c r="F769" s="33" t="s">
        <v>318</v>
      </c>
      <c r="G769" s="32" t="s">
        <v>138</v>
      </c>
    </row>
    <row r="770" spans="1:7">
      <c r="A770" s="30">
        <v>43500</v>
      </c>
      <c r="B770" s="31" t="s">
        <v>109</v>
      </c>
      <c r="C770" s="32" t="s">
        <v>47</v>
      </c>
      <c r="D770" s="32" t="s">
        <v>110</v>
      </c>
      <c r="E770" s="31">
        <v>2019</v>
      </c>
      <c r="F770" s="33" t="s">
        <v>318</v>
      </c>
      <c r="G770" s="32" t="s">
        <v>138</v>
      </c>
    </row>
    <row r="771" spans="1:7">
      <c r="A771" s="30">
        <v>43501</v>
      </c>
      <c r="B771" s="31" t="s">
        <v>109</v>
      </c>
      <c r="C771" s="32" t="s">
        <v>47</v>
      </c>
      <c r="D771" s="32" t="s">
        <v>110</v>
      </c>
      <c r="E771" s="31">
        <v>2019</v>
      </c>
      <c r="F771" s="33" t="s">
        <v>318</v>
      </c>
      <c r="G771" s="32" t="s">
        <v>138</v>
      </c>
    </row>
    <row r="772" spans="1:7">
      <c r="A772" s="30">
        <v>43502</v>
      </c>
      <c r="B772" s="31" t="s">
        <v>109</v>
      </c>
      <c r="C772" s="32" t="s">
        <v>47</v>
      </c>
      <c r="D772" s="32" t="s">
        <v>110</v>
      </c>
      <c r="E772" s="31">
        <v>2019</v>
      </c>
      <c r="F772" s="33" t="s">
        <v>318</v>
      </c>
      <c r="G772" s="32" t="s">
        <v>138</v>
      </c>
    </row>
    <row r="773" spans="1:7">
      <c r="A773" s="30">
        <v>43503</v>
      </c>
      <c r="B773" s="31" t="s">
        <v>109</v>
      </c>
      <c r="C773" s="32" t="s">
        <v>47</v>
      </c>
      <c r="D773" s="32" t="s">
        <v>110</v>
      </c>
      <c r="E773" s="31">
        <v>2019</v>
      </c>
      <c r="F773" s="33" t="s">
        <v>318</v>
      </c>
      <c r="G773" s="32" t="s">
        <v>138</v>
      </c>
    </row>
    <row r="774" spans="1:7">
      <c r="A774" s="30">
        <v>43504</v>
      </c>
      <c r="B774" s="31" t="s">
        <v>109</v>
      </c>
      <c r="C774" s="32" t="s">
        <v>47</v>
      </c>
      <c r="D774" s="32" t="s">
        <v>110</v>
      </c>
      <c r="E774" s="31">
        <v>2019</v>
      </c>
      <c r="F774" s="33" t="s">
        <v>318</v>
      </c>
      <c r="G774" s="32" t="s">
        <v>138</v>
      </c>
    </row>
    <row r="775" spans="1:7">
      <c r="A775" s="30">
        <v>43505</v>
      </c>
      <c r="B775" s="31" t="s">
        <v>109</v>
      </c>
      <c r="C775" s="32" t="s">
        <v>47</v>
      </c>
      <c r="D775" s="32" t="s">
        <v>110</v>
      </c>
      <c r="E775" s="31">
        <v>2019</v>
      </c>
      <c r="F775" s="33" t="s">
        <v>318</v>
      </c>
      <c r="G775" s="32" t="s">
        <v>138</v>
      </c>
    </row>
    <row r="776" spans="1:7">
      <c r="A776" s="30">
        <v>43506</v>
      </c>
      <c r="B776" s="31" t="s">
        <v>109</v>
      </c>
      <c r="C776" s="32" t="s">
        <v>48</v>
      </c>
      <c r="D776" s="32" t="s">
        <v>110</v>
      </c>
      <c r="E776" s="31">
        <v>2019</v>
      </c>
      <c r="F776" s="33" t="s">
        <v>319</v>
      </c>
      <c r="G776" s="32" t="s">
        <v>138</v>
      </c>
    </row>
    <row r="777" spans="1:7">
      <c r="A777" s="30">
        <v>43507</v>
      </c>
      <c r="B777" s="31" t="s">
        <v>109</v>
      </c>
      <c r="C777" s="32" t="s">
        <v>48</v>
      </c>
      <c r="D777" s="32" t="s">
        <v>110</v>
      </c>
      <c r="E777" s="31">
        <v>2019</v>
      </c>
      <c r="F777" s="33" t="s">
        <v>319</v>
      </c>
      <c r="G777" s="32" t="s">
        <v>138</v>
      </c>
    </row>
    <row r="778" spans="1:7">
      <c r="A778" s="30">
        <v>43508</v>
      </c>
      <c r="B778" s="31" t="s">
        <v>109</v>
      </c>
      <c r="C778" s="32" t="s">
        <v>48</v>
      </c>
      <c r="D778" s="32" t="s">
        <v>110</v>
      </c>
      <c r="E778" s="31">
        <v>2019</v>
      </c>
      <c r="F778" s="33" t="s">
        <v>319</v>
      </c>
      <c r="G778" s="32" t="s">
        <v>138</v>
      </c>
    </row>
    <row r="779" spans="1:7">
      <c r="A779" s="30">
        <v>43509</v>
      </c>
      <c r="B779" s="31" t="s">
        <v>109</v>
      </c>
      <c r="C779" s="32" t="s">
        <v>48</v>
      </c>
      <c r="D779" s="32" t="s">
        <v>110</v>
      </c>
      <c r="E779" s="31">
        <v>2019</v>
      </c>
      <c r="F779" s="33" t="s">
        <v>319</v>
      </c>
      <c r="G779" s="32" t="s">
        <v>138</v>
      </c>
    </row>
    <row r="780" spans="1:7">
      <c r="A780" s="30">
        <v>43510</v>
      </c>
      <c r="B780" s="31" t="s">
        <v>109</v>
      </c>
      <c r="C780" s="32" t="s">
        <v>48</v>
      </c>
      <c r="D780" s="32" t="s">
        <v>110</v>
      </c>
      <c r="E780" s="31">
        <v>2019</v>
      </c>
      <c r="F780" s="33" t="s">
        <v>319</v>
      </c>
      <c r="G780" s="32" t="s">
        <v>138</v>
      </c>
    </row>
    <row r="781" spans="1:7">
      <c r="A781" s="30">
        <v>43511</v>
      </c>
      <c r="B781" s="31" t="s">
        <v>109</v>
      </c>
      <c r="C781" s="32" t="s">
        <v>48</v>
      </c>
      <c r="D781" s="32" t="s">
        <v>110</v>
      </c>
      <c r="E781" s="31">
        <v>2019</v>
      </c>
      <c r="F781" s="33" t="s">
        <v>319</v>
      </c>
      <c r="G781" s="32" t="s">
        <v>138</v>
      </c>
    </row>
    <row r="782" spans="1:7">
      <c r="A782" s="30">
        <v>43512</v>
      </c>
      <c r="B782" s="31" t="s">
        <v>109</v>
      </c>
      <c r="C782" s="32" t="s">
        <v>48</v>
      </c>
      <c r="D782" s="32" t="s">
        <v>110</v>
      </c>
      <c r="E782" s="31">
        <v>2019</v>
      </c>
      <c r="F782" s="33" t="s">
        <v>319</v>
      </c>
      <c r="G782" s="32" t="s">
        <v>138</v>
      </c>
    </row>
    <row r="783" spans="1:7">
      <c r="A783" s="30">
        <v>43513</v>
      </c>
      <c r="B783" s="31" t="s">
        <v>109</v>
      </c>
      <c r="C783" s="32" t="s">
        <v>49</v>
      </c>
      <c r="D783" s="32" t="s">
        <v>110</v>
      </c>
      <c r="E783" s="31">
        <v>2019</v>
      </c>
      <c r="F783" s="33" t="s">
        <v>320</v>
      </c>
      <c r="G783" s="32" t="s">
        <v>138</v>
      </c>
    </row>
    <row r="784" spans="1:7">
      <c r="A784" s="30">
        <v>43514</v>
      </c>
      <c r="B784" s="31" t="s">
        <v>109</v>
      </c>
      <c r="C784" s="32" t="s">
        <v>49</v>
      </c>
      <c r="D784" s="32" t="s">
        <v>110</v>
      </c>
      <c r="E784" s="31">
        <v>2019</v>
      </c>
      <c r="F784" s="33" t="s">
        <v>320</v>
      </c>
      <c r="G784" s="32" t="s">
        <v>138</v>
      </c>
    </row>
    <row r="785" spans="1:7">
      <c r="A785" s="30">
        <v>43515</v>
      </c>
      <c r="B785" s="31" t="s">
        <v>109</v>
      </c>
      <c r="C785" s="32" t="s">
        <v>49</v>
      </c>
      <c r="D785" s="32" t="s">
        <v>110</v>
      </c>
      <c r="E785" s="31">
        <v>2019</v>
      </c>
      <c r="F785" s="33" t="s">
        <v>320</v>
      </c>
      <c r="G785" s="32" t="s">
        <v>138</v>
      </c>
    </row>
    <row r="786" spans="1:7">
      <c r="A786" s="30">
        <v>43516</v>
      </c>
      <c r="B786" s="31" t="s">
        <v>109</v>
      </c>
      <c r="C786" s="32" t="s">
        <v>49</v>
      </c>
      <c r="D786" s="32" t="s">
        <v>110</v>
      </c>
      <c r="E786" s="31">
        <v>2019</v>
      </c>
      <c r="F786" s="33" t="s">
        <v>320</v>
      </c>
      <c r="G786" s="32" t="s">
        <v>138</v>
      </c>
    </row>
    <row r="787" spans="1:7">
      <c r="A787" s="30">
        <v>43517</v>
      </c>
      <c r="B787" s="31" t="s">
        <v>109</v>
      </c>
      <c r="C787" s="32" t="s">
        <v>49</v>
      </c>
      <c r="D787" s="32" t="s">
        <v>110</v>
      </c>
      <c r="E787" s="31">
        <v>2019</v>
      </c>
      <c r="F787" s="33" t="s">
        <v>320</v>
      </c>
      <c r="G787" s="32" t="s">
        <v>138</v>
      </c>
    </row>
    <row r="788" spans="1:7">
      <c r="A788" s="30">
        <v>43518</v>
      </c>
      <c r="B788" s="31" t="s">
        <v>109</v>
      </c>
      <c r="C788" s="32" t="s">
        <v>49</v>
      </c>
      <c r="D788" s="32" t="s">
        <v>110</v>
      </c>
      <c r="E788" s="31">
        <v>2019</v>
      </c>
      <c r="F788" s="33" t="s">
        <v>320</v>
      </c>
      <c r="G788" s="32" t="s">
        <v>138</v>
      </c>
    </row>
    <row r="789" spans="1:7">
      <c r="A789" s="30">
        <v>43519</v>
      </c>
      <c r="B789" s="31" t="s">
        <v>109</v>
      </c>
      <c r="C789" s="32" t="s">
        <v>49</v>
      </c>
      <c r="D789" s="32" t="s">
        <v>110</v>
      </c>
      <c r="E789" s="31">
        <v>2019</v>
      </c>
      <c r="F789" s="33" t="s">
        <v>320</v>
      </c>
      <c r="G789" s="32" t="s">
        <v>138</v>
      </c>
    </row>
    <row r="790" spans="1:7">
      <c r="A790" s="30">
        <v>43520</v>
      </c>
      <c r="B790" s="31" t="s">
        <v>109</v>
      </c>
      <c r="C790" s="32" t="s">
        <v>50</v>
      </c>
      <c r="D790" s="32" t="s">
        <v>110</v>
      </c>
      <c r="E790" s="31">
        <v>2019</v>
      </c>
      <c r="F790" s="33" t="s">
        <v>321</v>
      </c>
      <c r="G790" s="32" t="s">
        <v>138</v>
      </c>
    </row>
    <row r="791" spans="1:7">
      <c r="A791" s="30">
        <v>43521</v>
      </c>
      <c r="B791" s="31" t="s">
        <v>109</v>
      </c>
      <c r="C791" s="32" t="s">
        <v>50</v>
      </c>
      <c r="D791" s="32" t="s">
        <v>110</v>
      </c>
      <c r="E791" s="31">
        <v>2019</v>
      </c>
      <c r="F791" s="33" t="s">
        <v>321</v>
      </c>
      <c r="G791" s="32" t="s">
        <v>138</v>
      </c>
    </row>
    <row r="792" spans="1:7">
      <c r="A792" s="30">
        <v>43522</v>
      </c>
      <c r="B792" s="31" t="s">
        <v>109</v>
      </c>
      <c r="C792" s="32" t="s">
        <v>50</v>
      </c>
      <c r="D792" s="32" t="s">
        <v>110</v>
      </c>
      <c r="E792" s="31">
        <v>2019</v>
      </c>
      <c r="F792" s="33" t="s">
        <v>321</v>
      </c>
      <c r="G792" s="32" t="s">
        <v>138</v>
      </c>
    </row>
    <row r="793" spans="1:7">
      <c r="A793" s="30">
        <v>43523</v>
      </c>
      <c r="B793" s="31" t="s">
        <v>109</v>
      </c>
      <c r="C793" s="32" t="s">
        <v>50</v>
      </c>
      <c r="D793" s="32" t="s">
        <v>110</v>
      </c>
      <c r="E793" s="31">
        <v>2019</v>
      </c>
      <c r="F793" s="33" t="s">
        <v>321</v>
      </c>
      <c r="G793" s="32" t="s">
        <v>138</v>
      </c>
    </row>
    <row r="794" spans="1:7">
      <c r="A794" s="30">
        <v>43524</v>
      </c>
      <c r="B794" s="31" t="s">
        <v>109</v>
      </c>
      <c r="C794" s="32" t="s">
        <v>50</v>
      </c>
      <c r="D794" s="32" t="s">
        <v>110</v>
      </c>
      <c r="E794" s="31">
        <v>2019</v>
      </c>
      <c r="F794" s="33" t="s">
        <v>321</v>
      </c>
      <c r="G794" s="32" t="s">
        <v>138</v>
      </c>
    </row>
    <row r="795" spans="1:7">
      <c r="A795" s="30">
        <v>43525</v>
      </c>
      <c r="B795" s="31" t="s">
        <v>109</v>
      </c>
      <c r="C795" s="32" t="s">
        <v>50</v>
      </c>
      <c r="D795" s="32" t="s">
        <v>110</v>
      </c>
      <c r="E795" s="31">
        <v>2019</v>
      </c>
      <c r="F795" s="33" t="s">
        <v>321</v>
      </c>
      <c r="G795" s="32" t="s">
        <v>139</v>
      </c>
    </row>
    <row r="796" spans="1:7">
      <c r="A796" s="30">
        <v>43526</v>
      </c>
      <c r="B796" s="31" t="s">
        <v>109</v>
      </c>
      <c r="C796" s="32" t="s">
        <v>50</v>
      </c>
      <c r="D796" s="32" t="s">
        <v>110</v>
      </c>
      <c r="E796" s="31">
        <v>2019</v>
      </c>
      <c r="F796" s="33" t="s">
        <v>321</v>
      </c>
      <c r="G796" s="32" t="s">
        <v>139</v>
      </c>
    </row>
    <row r="797" spans="1:7">
      <c r="A797" s="30">
        <v>43527</v>
      </c>
      <c r="B797" s="31" t="s">
        <v>109</v>
      </c>
      <c r="C797" s="31">
        <v>10</v>
      </c>
      <c r="D797" s="32" t="s">
        <v>110</v>
      </c>
      <c r="E797" s="31">
        <v>2019</v>
      </c>
      <c r="F797" s="33" t="s">
        <v>322</v>
      </c>
      <c r="G797" s="32" t="s">
        <v>139</v>
      </c>
    </row>
    <row r="798" spans="1:7">
      <c r="A798" s="30">
        <v>43528</v>
      </c>
      <c r="B798" s="31" t="s">
        <v>109</v>
      </c>
      <c r="C798" s="31">
        <v>10</v>
      </c>
      <c r="D798" s="32" t="s">
        <v>110</v>
      </c>
      <c r="E798" s="31">
        <v>2019</v>
      </c>
      <c r="F798" s="33" t="s">
        <v>322</v>
      </c>
      <c r="G798" s="32" t="s">
        <v>139</v>
      </c>
    </row>
    <row r="799" spans="1:7">
      <c r="A799" s="30">
        <v>43529</v>
      </c>
      <c r="B799" s="31" t="s">
        <v>109</v>
      </c>
      <c r="C799" s="31">
        <v>10</v>
      </c>
      <c r="D799" s="32" t="s">
        <v>110</v>
      </c>
      <c r="E799" s="31">
        <v>2019</v>
      </c>
      <c r="F799" s="33" t="s">
        <v>322</v>
      </c>
      <c r="G799" s="32" t="s">
        <v>139</v>
      </c>
    </row>
    <row r="800" spans="1:7">
      <c r="A800" s="30">
        <v>43530</v>
      </c>
      <c r="B800" s="31" t="s">
        <v>109</v>
      </c>
      <c r="C800" s="31">
        <v>10</v>
      </c>
      <c r="D800" s="32" t="s">
        <v>110</v>
      </c>
      <c r="E800" s="31">
        <v>2019</v>
      </c>
      <c r="F800" s="33" t="s">
        <v>322</v>
      </c>
      <c r="G800" s="32" t="s">
        <v>139</v>
      </c>
    </row>
    <row r="801" spans="1:7">
      <c r="A801" s="30">
        <v>43531</v>
      </c>
      <c r="B801" s="31" t="s">
        <v>109</v>
      </c>
      <c r="C801" s="31">
        <v>10</v>
      </c>
      <c r="D801" s="32" t="s">
        <v>110</v>
      </c>
      <c r="E801" s="31">
        <v>2019</v>
      </c>
      <c r="F801" s="33" t="s">
        <v>322</v>
      </c>
      <c r="G801" s="32" t="s">
        <v>139</v>
      </c>
    </row>
    <row r="802" spans="1:7">
      <c r="A802" s="30">
        <v>43532</v>
      </c>
      <c r="B802" s="31" t="s">
        <v>109</v>
      </c>
      <c r="C802" s="31">
        <v>10</v>
      </c>
      <c r="D802" s="32" t="s">
        <v>110</v>
      </c>
      <c r="E802" s="31">
        <v>2019</v>
      </c>
      <c r="F802" s="33" t="s">
        <v>322</v>
      </c>
      <c r="G802" s="32" t="s">
        <v>139</v>
      </c>
    </row>
    <row r="803" spans="1:7">
      <c r="A803" s="30">
        <v>43533</v>
      </c>
      <c r="B803" s="31" t="s">
        <v>109</v>
      </c>
      <c r="C803" s="31">
        <v>10</v>
      </c>
      <c r="D803" s="32" t="s">
        <v>110</v>
      </c>
      <c r="E803" s="31">
        <v>2019</v>
      </c>
      <c r="F803" s="33" t="s">
        <v>322</v>
      </c>
      <c r="G803" s="32" t="s">
        <v>139</v>
      </c>
    </row>
    <row r="804" spans="1:7">
      <c r="A804" s="30">
        <v>43534</v>
      </c>
      <c r="B804" s="31" t="s">
        <v>109</v>
      </c>
      <c r="C804" s="31">
        <v>11</v>
      </c>
      <c r="D804" s="32" t="s">
        <v>110</v>
      </c>
      <c r="E804" s="31">
        <v>2019</v>
      </c>
      <c r="F804" s="33" t="s">
        <v>323</v>
      </c>
      <c r="G804" s="32" t="s">
        <v>139</v>
      </c>
    </row>
    <row r="805" spans="1:7">
      <c r="A805" s="30">
        <v>43535</v>
      </c>
      <c r="B805" s="31" t="s">
        <v>109</v>
      </c>
      <c r="C805" s="31">
        <v>11</v>
      </c>
      <c r="D805" s="32" t="s">
        <v>110</v>
      </c>
      <c r="E805" s="31">
        <v>2019</v>
      </c>
      <c r="F805" s="33" t="s">
        <v>323</v>
      </c>
      <c r="G805" s="32" t="s">
        <v>139</v>
      </c>
    </row>
    <row r="806" spans="1:7">
      <c r="A806" s="30">
        <v>43536</v>
      </c>
      <c r="B806" s="31" t="s">
        <v>109</v>
      </c>
      <c r="C806" s="31">
        <v>11</v>
      </c>
      <c r="D806" s="32" t="s">
        <v>110</v>
      </c>
      <c r="E806" s="31">
        <v>2019</v>
      </c>
      <c r="F806" s="33" t="s">
        <v>323</v>
      </c>
      <c r="G806" s="32" t="s">
        <v>139</v>
      </c>
    </row>
    <row r="807" spans="1:7">
      <c r="A807" s="30">
        <v>43537</v>
      </c>
      <c r="B807" s="31" t="s">
        <v>109</v>
      </c>
      <c r="C807" s="31">
        <v>11</v>
      </c>
      <c r="D807" s="32" t="s">
        <v>110</v>
      </c>
      <c r="E807" s="31">
        <v>2019</v>
      </c>
      <c r="F807" s="33" t="s">
        <v>323</v>
      </c>
      <c r="G807" s="32" t="s">
        <v>139</v>
      </c>
    </row>
    <row r="808" spans="1:7">
      <c r="A808" s="30">
        <v>43538</v>
      </c>
      <c r="B808" s="31" t="s">
        <v>109</v>
      </c>
      <c r="C808" s="31">
        <v>11</v>
      </c>
      <c r="D808" s="32" t="s">
        <v>110</v>
      </c>
      <c r="E808" s="31">
        <v>2019</v>
      </c>
      <c r="F808" s="33" t="s">
        <v>323</v>
      </c>
      <c r="G808" s="32" t="s">
        <v>139</v>
      </c>
    </row>
    <row r="809" spans="1:7">
      <c r="A809" s="30">
        <v>43539</v>
      </c>
      <c r="B809" s="31" t="s">
        <v>109</v>
      </c>
      <c r="C809" s="31">
        <v>11</v>
      </c>
      <c r="D809" s="32" t="s">
        <v>110</v>
      </c>
      <c r="E809" s="31">
        <v>2019</v>
      </c>
      <c r="F809" s="33" t="s">
        <v>323</v>
      </c>
      <c r="G809" s="32" t="s">
        <v>139</v>
      </c>
    </row>
    <row r="810" spans="1:7">
      <c r="A810" s="30">
        <v>43540</v>
      </c>
      <c r="B810" s="31" t="s">
        <v>109</v>
      </c>
      <c r="C810" s="31">
        <v>11</v>
      </c>
      <c r="D810" s="32" t="s">
        <v>110</v>
      </c>
      <c r="E810" s="31">
        <v>2019</v>
      </c>
      <c r="F810" s="33" t="s">
        <v>323</v>
      </c>
      <c r="G810" s="32" t="s">
        <v>139</v>
      </c>
    </row>
    <row r="811" spans="1:7">
      <c r="A811" s="30">
        <v>43541</v>
      </c>
      <c r="B811" s="31" t="s">
        <v>109</v>
      </c>
      <c r="C811" s="31">
        <v>12</v>
      </c>
      <c r="D811" s="32" t="s">
        <v>110</v>
      </c>
      <c r="E811" s="31">
        <v>2019</v>
      </c>
      <c r="F811" s="33" t="s">
        <v>324</v>
      </c>
      <c r="G811" s="32" t="s">
        <v>139</v>
      </c>
    </row>
    <row r="812" spans="1:7">
      <c r="A812" s="30">
        <v>43542</v>
      </c>
      <c r="B812" s="31" t="s">
        <v>109</v>
      </c>
      <c r="C812" s="31">
        <v>12</v>
      </c>
      <c r="D812" s="32" t="s">
        <v>110</v>
      </c>
      <c r="E812" s="31">
        <v>2019</v>
      </c>
      <c r="F812" s="33" t="s">
        <v>324</v>
      </c>
      <c r="G812" s="32" t="s">
        <v>139</v>
      </c>
    </row>
    <row r="813" spans="1:7">
      <c r="A813" s="30">
        <v>43543</v>
      </c>
      <c r="B813" s="31" t="s">
        <v>109</v>
      </c>
      <c r="C813" s="31">
        <v>12</v>
      </c>
      <c r="D813" s="32" t="s">
        <v>110</v>
      </c>
      <c r="E813" s="31">
        <v>2019</v>
      </c>
      <c r="F813" s="33" t="s">
        <v>324</v>
      </c>
      <c r="G813" s="32" t="s">
        <v>139</v>
      </c>
    </row>
    <row r="814" spans="1:7">
      <c r="A814" s="30">
        <v>43544</v>
      </c>
      <c r="B814" s="31" t="s">
        <v>109</v>
      </c>
      <c r="C814" s="31">
        <v>12</v>
      </c>
      <c r="D814" s="32" t="s">
        <v>110</v>
      </c>
      <c r="E814" s="31">
        <v>2019</v>
      </c>
      <c r="F814" s="33" t="s">
        <v>324</v>
      </c>
      <c r="G814" s="32" t="s">
        <v>139</v>
      </c>
    </row>
    <row r="815" spans="1:7">
      <c r="A815" s="30">
        <v>43545</v>
      </c>
      <c r="B815" s="31" t="s">
        <v>109</v>
      </c>
      <c r="C815" s="31">
        <v>12</v>
      </c>
      <c r="D815" s="32" t="s">
        <v>110</v>
      </c>
      <c r="E815" s="31">
        <v>2019</v>
      </c>
      <c r="F815" s="33" t="s">
        <v>324</v>
      </c>
      <c r="G815" s="32" t="s">
        <v>139</v>
      </c>
    </row>
    <row r="816" spans="1:7">
      <c r="A816" s="30">
        <v>43546</v>
      </c>
      <c r="B816" s="31" t="s">
        <v>109</v>
      </c>
      <c r="C816" s="31">
        <v>12</v>
      </c>
      <c r="D816" s="32" t="s">
        <v>110</v>
      </c>
      <c r="E816" s="31">
        <v>2019</v>
      </c>
      <c r="F816" s="33" t="s">
        <v>324</v>
      </c>
      <c r="G816" s="32" t="s">
        <v>139</v>
      </c>
    </row>
    <row r="817" spans="1:7">
      <c r="A817" s="30">
        <v>43547</v>
      </c>
      <c r="B817" s="31" t="s">
        <v>109</v>
      </c>
      <c r="C817" s="31">
        <v>12</v>
      </c>
      <c r="D817" s="32" t="s">
        <v>110</v>
      </c>
      <c r="E817" s="31">
        <v>2019</v>
      </c>
      <c r="F817" s="33" t="s">
        <v>324</v>
      </c>
      <c r="G817" s="32" t="s">
        <v>139</v>
      </c>
    </row>
    <row r="818" spans="1:7">
      <c r="A818" s="30">
        <v>43548</v>
      </c>
      <c r="B818" s="31" t="s">
        <v>109</v>
      </c>
      <c r="C818" s="31">
        <v>13</v>
      </c>
      <c r="D818" s="32" t="s">
        <v>110</v>
      </c>
      <c r="E818" s="31">
        <v>2019</v>
      </c>
      <c r="F818" s="33" t="s">
        <v>325</v>
      </c>
      <c r="G818" s="32" t="s">
        <v>139</v>
      </c>
    </row>
    <row r="819" spans="1:7">
      <c r="A819" s="30">
        <v>43549</v>
      </c>
      <c r="B819" s="31" t="s">
        <v>109</v>
      </c>
      <c r="C819" s="31">
        <v>13</v>
      </c>
      <c r="D819" s="32" t="s">
        <v>110</v>
      </c>
      <c r="E819" s="31">
        <v>2019</v>
      </c>
      <c r="F819" s="33" t="s">
        <v>325</v>
      </c>
      <c r="G819" s="32" t="s">
        <v>139</v>
      </c>
    </row>
    <row r="820" spans="1:7">
      <c r="A820" s="30">
        <v>43550</v>
      </c>
      <c r="B820" s="31" t="s">
        <v>109</v>
      </c>
      <c r="C820" s="31">
        <v>13</v>
      </c>
      <c r="D820" s="32" t="s">
        <v>110</v>
      </c>
      <c r="E820" s="31">
        <v>2019</v>
      </c>
      <c r="F820" s="33" t="s">
        <v>325</v>
      </c>
      <c r="G820" s="32" t="s">
        <v>139</v>
      </c>
    </row>
    <row r="821" spans="1:7">
      <c r="A821" s="30">
        <v>43551</v>
      </c>
      <c r="B821" s="31" t="s">
        <v>109</v>
      </c>
      <c r="C821" s="31">
        <v>13</v>
      </c>
      <c r="D821" s="32" t="s">
        <v>110</v>
      </c>
      <c r="E821" s="31">
        <v>2019</v>
      </c>
      <c r="F821" s="33" t="s">
        <v>325</v>
      </c>
      <c r="G821" s="32" t="s">
        <v>139</v>
      </c>
    </row>
    <row r="822" spans="1:7">
      <c r="A822" s="30">
        <v>43552</v>
      </c>
      <c r="B822" s="31" t="s">
        <v>109</v>
      </c>
      <c r="C822" s="31">
        <v>13</v>
      </c>
      <c r="D822" s="32" t="s">
        <v>110</v>
      </c>
      <c r="E822" s="31">
        <v>2019</v>
      </c>
      <c r="F822" s="33" t="s">
        <v>325</v>
      </c>
      <c r="G822" s="32" t="s">
        <v>139</v>
      </c>
    </row>
    <row r="823" spans="1:7">
      <c r="A823" s="30">
        <v>43553</v>
      </c>
      <c r="B823" s="31" t="s">
        <v>109</v>
      </c>
      <c r="C823" s="31">
        <v>13</v>
      </c>
      <c r="D823" s="32" t="s">
        <v>110</v>
      </c>
      <c r="E823" s="31">
        <v>2019</v>
      </c>
      <c r="F823" s="33" t="s">
        <v>325</v>
      </c>
      <c r="G823" s="32" t="s">
        <v>139</v>
      </c>
    </row>
    <row r="824" spans="1:7">
      <c r="A824" s="30">
        <v>43554</v>
      </c>
      <c r="B824" s="31" t="s">
        <v>109</v>
      </c>
      <c r="C824" s="31">
        <v>13</v>
      </c>
      <c r="D824" s="32" t="s">
        <v>110</v>
      </c>
      <c r="E824" s="31">
        <v>2019</v>
      </c>
      <c r="F824" s="33" t="s">
        <v>325</v>
      </c>
      <c r="G824" s="32" t="s">
        <v>139</v>
      </c>
    </row>
    <row r="825" spans="1:7">
      <c r="A825" s="30">
        <v>43555</v>
      </c>
      <c r="B825" s="31" t="s">
        <v>109</v>
      </c>
      <c r="C825" s="31">
        <v>14</v>
      </c>
      <c r="D825" s="32" t="s">
        <v>110</v>
      </c>
      <c r="E825" s="31">
        <v>2019</v>
      </c>
      <c r="F825" s="33" t="s">
        <v>326</v>
      </c>
      <c r="G825" s="32" t="s">
        <v>139</v>
      </c>
    </row>
    <row r="826" spans="1:7">
      <c r="A826" s="30">
        <v>43556</v>
      </c>
      <c r="B826" s="31" t="s">
        <v>109</v>
      </c>
      <c r="C826" s="31">
        <v>14</v>
      </c>
      <c r="D826" s="32" t="s">
        <v>110</v>
      </c>
      <c r="E826" s="31">
        <v>2019</v>
      </c>
      <c r="F826" s="33" t="s">
        <v>326</v>
      </c>
      <c r="G826" s="32" t="s">
        <v>140</v>
      </c>
    </row>
    <row r="827" spans="1:7">
      <c r="A827" s="30">
        <v>43557</v>
      </c>
      <c r="B827" s="31" t="s">
        <v>109</v>
      </c>
      <c r="C827" s="31">
        <v>14</v>
      </c>
      <c r="D827" s="32" t="s">
        <v>110</v>
      </c>
      <c r="E827" s="31">
        <v>2019</v>
      </c>
      <c r="F827" s="33" t="s">
        <v>326</v>
      </c>
      <c r="G827" s="32" t="s">
        <v>140</v>
      </c>
    </row>
    <row r="828" spans="1:7">
      <c r="A828" s="30">
        <v>43558</v>
      </c>
      <c r="B828" s="31" t="s">
        <v>109</v>
      </c>
      <c r="C828" s="31">
        <v>14</v>
      </c>
      <c r="D828" s="32" t="s">
        <v>110</v>
      </c>
      <c r="E828" s="31">
        <v>2019</v>
      </c>
      <c r="F828" s="33" t="s">
        <v>326</v>
      </c>
      <c r="G828" s="32" t="s">
        <v>140</v>
      </c>
    </row>
    <row r="829" spans="1:7">
      <c r="A829" s="30">
        <v>43559</v>
      </c>
      <c r="B829" s="31" t="s">
        <v>109</v>
      </c>
      <c r="C829" s="31">
        <v>14</v>
      </c>
      <c r="D829" s="32" t="s">
        <v>110</v>
      </c>
      <c r="E829" s="31">
        <v>2019</v>
      </c>
      <c r="F829" s="33" t="s">
        <v>326</v>
      </c>
      <c r="G829" s="32" t="s">
        <v>140</v>
      </c>
    </row>
    <row r="830" spans="1:7">
      <c r="A830" s="30">
        <v>43560</v>
      </c>
      <c r="B830" s="31" t="s">
        <v>109</v>
      </c>
      <c r="C830" s="31">
        <v>14</v>
      </c>
      <c r="D830" s="32" t="s">
        <v>110</v>
      </c>
      <c r="E830" s="31">
        <v>2019</v>
      </c>
      <c r="F830" s="33" t="s">
        <v>326</v>
      </c>
      <c r="G830" s="32" t="s">
        <v>140</v>
      </c>
    </row>
    <row r="831" spans="1:7">
      <c r="A831" s="30">
        <v>43561</v>
      </c>
      <c r="B831" s="31" t="s">
        <v>109</v>
      </c>
      <c r="C831" s="31">
        <v>14</v>
      </c>
      <c r="D831" s="32" t="s">
        <v>110</v>
      </c>
      <c r="E831" s="31">
        <v>2019</v>
      </c>
      <c r="F831" s="33" t="s">
        <v>326</v>
      </c>
      <c r="G831" s="32" t="s">
        <v>140</v>
      </c>
    </row>
    <row r="832" spans="1:7">
      <c r="A832" s="30">
        <v>43562</v>
      </c>
      <c r="B832" s="31" t="s">
        <v>109</v>
      </c>
      <c r="C832" s="31">
        <v>15</v>
      </c>
      <c r="D832" s="32" t="s">
        <v>110</v>
      </c>
      <c r="E832" s="31">
        <v>2019</v>
      </c>
      <c r="F832" s="33" t="s">
        <v>327</v>
      </c>
      <c r="G832" s="32" t="s">
        <v>140</v>
      </c>
    </row>
    <row r="833" spans="1:7">
      <c r="A833" s="30">
        <v>43563</v>
      </c>
      <c r="B833" s="31" t="s">
        <v>109</v>
      </c>
      <c r="C833" s="31">
        <v>15</v>
      </c>
      <c r="D833" s="32" t="s">
        <v>110</v>
      </c>
      <c r="E833" s="31">
        <v>2019</v>
      </c>
      <c r="F833" s="33" t="s">
        <v>327</v>
      </c>
      <c r="G833" s="32" t="s">
        <v>140</v>
      </c>
    </row>
    <row r="834" spans="1:7">
      <c r="A834" s="30">
        <v>43564</v>
      </c>
      <c r="B834" s="31" t="s">
        <v>109</v>
      </c>
      <c r="C834" s="31">
        <v>15</v>
      </c>
      <c r="D834" s="32" t="s">
        <v>110</v>
      </c>
      <c r="E834" s="31">
        <v>2019</v>
      </c>
      <c r="F834" s="33" t="s">
        <v>327</v>
      </c>
      <c r="G834" s="32" t="s">
        <v>140</v>
      </c>
    </row>
    <row r="835" spans="1:7">
      <c r="A835" s="30">
        <v>43565</v>
      </c>
      <c r="B835" s="31" t="s">
        <v>109</v>
      </c>
      <c r="C835" s="31">
        <v>15</v>
      </c>
      <c r="D835" s="32" t="s">
        <v>110</v>
      </c>
      <c r="E835" s="31">
        <v>2019</v>
      </c>
      <c r="F835" s="33" t="s">
        <v>327</v>
      </c>
      <c r="G835" s="32" t="s">
        <v>140</v>
      </c>
    </row>
    <row r="836" spans="1:7">
      <c r="A836" s="30">
        <v>43566</v>
      </c>
      <c r="B836" s="31" t="s">
        <v>109</v>
      </c>
      <c r="C836" s="31">
        <v>15</v>
      </c>
      <c r="D836" s="32" t="s">
        <v>110</v>
      </c>
      <c r="E836" s="31">
        <v>2019</v>
      </c>
      <c r="F836" s="33" t="s">
        <v>327</v>
      </c>
      <c r="G836" s="32" t="s">
        <v>140</v>
      </c>
    </row>
    <row r="837" spans="1:7">
      <c r="A837" s="30">
        <v>43567</v>
      </c>
      <c r="B837" s="31" t="s">
        <v>109</v>
      </c>
      <c r="C837" s="31">
        <v>15</v>
      </c>
      <c r="D837" s="32" t="s">
        <v>110</v>
      </c>
      <c r="E837" s="31">
        <v>2019</v>
      </c>
      <c r="F837" s="33" t="s">
        <v>327</v>
      </c>
      <c r="G837" s="32" t="s">
        <v>140</v>
      </c>
    </row>
    <row r="838" spans="1:7">
      <c r="A838" s="30">
        <v>43568</v>
      </c>
      <c r="B838" s="31" t="s">
        <v>109</v>
      </c>
      <c r="C838" s="31">
        <v>15</v>
      </c>
      <c r="D838" s="32" t="s">
        <v>110</v>
      </c>
      <c r="E838" s="31">
        <v>2019</v>
      </c>
      <c r="F838" s="33" t="s">
        <v>327</v>
      </c>
      <c r="G838" s="32" t="s">
        <v>140</v>
      </c>
    </row>
    <row r="839" spans="1:7">
      <c r="A839" s="30">
        <v>43569</v>
      </c>
      <c r="B839" s="31" t="s">
        <v>109</v>
      </c>
      <c r="C839" s="31">
        <v>16</v>
      </c>
      <c r="D839" s="32" t="s">
        <v>110</v>
      </c>
      <c r="E839" s="31">
        <v>2019</v>
      </c>
      <c r="F839" s="33" t="s">
        <v>328</v>
      </c>
      <c r="G839" s="32" t="s">
        <v>140</v>
      </c>
    </row>
    <row r="840" spans="1:7">
      <c r="A840" s="30">
        <v>43570</v>
      </c>
      <c r="B840" s="31" t="s">
        <v>109</v>
      </c>
      <c r="C840" s="31">
        <v>16</v>
      </c>
      <c r="D840" s="32" t="s">
        <v>110</v>
      </c>
      <c r="E840" s="31">
        <v>2019</v>
      </c>
      <c r="F840" s="33" t="s">
        <v>328</v>
      </c>
      <c r="G840" s="32" t="s">
        <v>140</v>
      </c>
    </row>
    <row r="841" spans="1:7">
      <c r="A841" s="30">
        <v>43571</v>
      </c>
      <c r="B841" s="31" t="s">
        <v>109</v>
      </c>
      <c r="C841" s="31">
        <v>16</v>
      </c>
      <c r="D841" s="32" t="s">
        <v>110</v>
      </c>
      <c r="E841" s="31">
        <v>2019</v>
      </c>
      <c r="F841" s="33" t="s">
        <v>328</v>
      </c>
      <c r="G841" s="32" t="s">
        <v>140</v>
      </c>
    </row>
    <row r="842" spans="1:7">
      <c r="A842" s="30">
        <v>43572</v>
      </c>
      <c r="B842" s="31" t="s">
        <v>109</v>
      </c>
      <c r="C842" s="31">
        <v>16</v>
      </c>
      <c r="D842" s="32" t="s">
        <v>110</v>
      </c>
      <c r="E842" s="31">
        <v>2019</v>
      </c>
      <c r="F842" s="33" t="s">
        <v>328</v>
      </c>
      <c r="G842" s="32" t="s">
        <v>140</v>
      </c>
    </row>
    <row r="843" spans="1:7">
      <c r="A843" s="30">
        <v>43573</v>
      </c>
      <c r="B843" s="31" t="s">
        <v>109</v>
      </c>
      <c r="C843" s="31">
        <v>16</v>
      </c>
      <c r="D843" s="32" t="s">
        <v>110</v>
      </c>
      <c r="E843" s="31">
        <v>2019</v>
      </c>
      <c r="F843" s="33" t="s">
        <v>328</v>
      </c>
      <c r="G843" s="32" t="s">
        <v>140</v>
      </c>
    </row>
    <row r="844" spans="1:7">
      <c r="A844" s="30">
        <v>43574</v>
      </c>
      <c r="B844" s="31" t="s">
        <v>109</v>
      </c>
      <c r="C844" s="31">
        <v>16</v>
      </c>
      <c r="D844" s="32" t="s">
        <v>110</v>
      </c>
      <c r="E844" s="31">
        <v>2019</v>
      </c>
      <c r="F844" s="33" t="s">
        <v>328</v>
      </c>
      <c r="G844" s="32" t="s">
        <v>140</v>
      </c>
    </row>
    <row r="845" spans="1:7">
      <c r="A845" s="30">
        <v>43575</v>
      </c>
      <c r="B845" s="31" t="s">
        <v>109</v>
      </c>
      <c r="C845" s="31">
        <v>16</v>
      </c>
      <c r="D845" s="32" t="s">
        <v>110</v>
      </c>
      <c r="E845" s="31">
        <v>2019</v>
      </c>
      <c r="F845" s="33" t="s">
        <v>328</v>
      </c>
      <c r="G845" s="32" t="s">
        <v>140</v>
      </c>
    </row>
    <row r="846" spans="1:7">
      <c r="A846" s="30">
        <v>43576</v>
      </c>
      <c r="B846" s="31" t="s">
        <v>109</v>
      </c>
      <c r="C846" s="31">
        <v>17</v>
      </c>
      <c r="D846" s="32" t="s">
        <v>110</v>
      </c>
      <c r="E846" s="31">
        <v>2019</v>
      </c>
      <c r="F846" s="33" t="s">
        <v>329</v>
      </c>
      <c r="G846" s="32" t="s">
        <v>140</v>
      </c>
    </row>
    <row r="847" spans="1:7">
      <c r="A847" s="30">
        <v>43577</v>
      </c>
      <c r="B847" s="31" t="s">
        <v>109</v>
      </c>
      <c r="C847" s="31">
        <v>17</v>
      </c>
      <c r="D847" s="32" t="s">
        <v>110</v>
      </c>
      <c r="E847" s="31">
        <v>2019</v>
      </c>
      <c r="F847" s="33" t="s">
        <v>329</v>
      </c>
      <c r="G847" s="32" t="s">
        <v>140</v>
      </c>
    </row>
    <row r="848" spans="1:7">
      <c r="A848" s="30">
        <v>43578</v>
      </c>
      <c r="B848" s="31" t="s">
        <v>109</v>
      </c>
      <c r="C848" s="31">
        <v>17</v>
      </c>
      <c r="D848" s="32" t="s">
        <v>110</v>
      </c>
      <c r="E848" s="31">
        <v>2019</v>
      </c>
      <c r="F848" s="33" t="s">
        <v>329</v>
      </c>
      <c r="G848" s="32" t="s">
        <v>140</v>
      </c>
    </row>
    <row r="849" spans="1:7">
      <c r="A849" s="30">
        <v>43579</v>
      </c>
      <c r="B849" s="31" t="s">
        <v>109</v>
      </c>
      <c r="C849" s="31">
        <v>17</v>
      </c>
      <c r="D849" s="32" t="s">
        <v>110</v>
      </c>
      <c r="E849" s="31">
        <v>2019</v>
      </c>
      <c r="F849" s="33" t="s">
        <v>329</v>
      </c>
      <c r="G849" s="32" t="s">
        <v>140</v>
      </c>
    </row>
    <row r="850" spans="1:7">
      <c r="A850" s="30">
        <v>43580</v>
      </c>
      <c r="B850" s="31" t="s">
        <v>109</v>
      </c>
      <c r="C850" s="31">
        <v>17</v>
      </c>
      <c r="D850" s="32" t="s">
        <v>110</v>
      </c>
      <c r="E850" s="31">
        <v>2019</v>
      </c>
      <c r="F850" s="33" t="s">
        <v>329</v>
      </c>
      <c r="G850" s="32" t="s">
        <v>140</v>
      </c>
    </row>
    <row r="851" spans="1:7">
      <c r="A851" s="30">
        <v>43581</v>
      </c>
      <c r="B851" s="31" t="s">
        <v>109</v>
      </c>
      <c r="C851" s="31">
        <v>17</v>
      </c>
      <c r="D851" s="32" t="s">
        <v>110</v>
      </c>
      <c r="E851" s="31">
        <v>2019</v>
      </c>
      <c r="F851" s="33" t="s">
        <v>329</v>
      </c>
      <c r="G851" s="32" t="s">
        <v>140</v>
      </c>
    </row>
    <row r="852" spans="1:7">
      <c r="A852" s="30">
        <v>43582</v>
      </c>
      <c r="B852" s="31" t="s">
        <v>109</v>
      </c>
      <c r="C852" s="31">
        <v>17</v>
      </c>
      <c r="D852" s="32" t="s">
        <v>110</v>
      </c>
      <c r="E852" s="31">
        <v>2019</v>
      </c>
      <c r="F852" s="33" t="s">
        <v>329</v>
      </c>
      <c r="G852" s="32" t="s">
        <v>140</v>
      </c>
    </row>
    <row r="853" spans="1:7">
      <c r="A853" s="30">
        <v>43583</v>
      </c>
      <c r="B853" s="31" t="s">
        <v>109</v>
      </c>
      <c r="C853" s="31">
        <v>18</v>
      </c>
      <c r="D853" s="32" t="s">
        <v>110</v>
      </c>
      <c r="E853" s="31">
        <v>2019</v>
      </c>
      <c r="F853" s="33" t="s">
        <v>330</v>
      </c>
      <c r="G853" s="32" t="s">
        <v>140</v>
      </c>
    </row>
    <row r="854" spans="1:7">
      <c r="A854" s="30">
        <v>43584</v>
      </c>
      <c r="B854" s="31" t="s">
        <v>109</v>
      </c>
      <c r="C854" s="31">
        <v>18</v>
      </c>
      <c r="D854" s="32" t="s">
        <v>110</v>
      </c>
      <c r="E854" s="31">
        <v>2019</v>
      </c>
      <c r="F854" s="33" t="s">
        <v>330</v>
      </c>
      <c r="G854" s="32" t="s">
        <v>140</v>
      </c>
    </row>
    <row r="855" spans="1:7">
      <c r="A855" s="30">
        <v>43585</v>
      </c>
      <c r="B855" s="31" t="s">
        <v>109</v>
      </c>
      <c r="C855" s="31">
        <v>18</v>
      </c>
      <c r="D855" s="32" t="s">
        <v>110</v>
      </c>
      <c r="E855" s="31">
        <v>2019</v>
      </c>
      <c r="F855" s="33" t="s">
        <v>330</v>
      </c>
      <c r="G855" s="32" t="s">
        <v>140</v>
      </c>
    </row>
    <row r="856" spans="1:7">
      <c r="A856" s="30">
        <v>43586</v>
      </c>
      <c r="B856" s="31" t="s">
        <v>109</v>
      </c>
      <c r="C856" s="31">
        <v>18</v>
      </c>
      <c r="D856" s="32" t="s">
        <v>110</v>
      </c>
      <c r="E856" s="31">
        <v>2019</v>
      </c>
      <c r="F856" s="33" t="s">
        <v>330</v>
      </c>
      <c r="G856" s="32" t="s">
        <v>141</v>
      </c>
    </row>
    <row r="857" spans="1:7">
      <c r="A857" s="30">
        <v>43587</v>
      </c>
      <c r="B857" s="31" t="s">
        <v>109</v>
      </c>
      <c r="C857" s="31">
        <v>18</v>
      </c>
      <c r="D857" s="32" t="s">
        <v>110</v>
      </c>
      <c r="E857" s="31">
        <v>2019</v>
      </c>
      <c r="F857" s="33" t="s">
        <v>330</v>
      </c>
      <c r="G857" s="32" t="s">
        <v>141</v>
      </c>
    </row>
    <row r="858" spans="1:7">
      <c r="A858" s="30">
        <v>43588</v>
      </c>
      <c r="B858" s="31" t="s">
        <v>109</v>
      </c>
      <c r="C858" s="31">
        <v>18</v>
      </c>
      <c r="D858" s="32" t="s">
        <v>110</v>
      </c>
      <c r="E858" s="31">
        <v>2019</v>
      </c>
      <c r="F858" s="33" t="s">
        <v>330</v>
      </c>
      <c r="G858" s="32" t="s">
        <v>141</v>
      </c>
    </row>
    <row r="859" spans="1:7">
      <c r="A859" s="30">
        <v>43589</v>
      </c>
      <c r="B859" s="31" t="s">
        <v>109</v>
      </c>
      <c r="C859" s="31">
        <v>18</v>
      </c>
      <c r="D859" s="32" t="s">
        <v>110</v>
      </c>
      <c r="E859" s="31">
        <v>2019</v>
      </c>
      <c r="F859" s="33" t="s">
        <v>330</v>
      </c>
      <c r="G859" s="32" t="s">
        <v>141</v>
      </c>
    </row>
    <row r="860" spans="1:7">
      <c r="A860" s="30">
        <v>43590</v>
      </c>
      <c r="B860" s="31" t="s">
        <v>109</v>
      </c>
      <c r="C860" s="31">
        <v>19</v>
      </c>
      <c r="D860" s="32" t="s">
        <v>110</v>
      </c>
      <c r="E860" s="31">
        <v>2019</v>
      </c>
      <c r="F860" s="33" t="s">
        <v>331</v>
      </c>
      <c r="G860" s="32" t="s">
        <v>141</v>
      </c>
    </row>
    <row r="861" spans="1:7">
      <c r="A861" s="30">
        <v>43591</v>
      </c>
      <c r="B861" s="31" t="s">
        <v>109</v>
      </c>
      <c r="C861" s="31">
        <v>19</v>
      </c>
      <c r="D861" s="32" t="s">
        <v>110</v>
      </c>
      <c r="E861" s="31">
        <v>2019</v>
      </c>
      <c r="F861" s="33" t="s">
        <v>331</v>
      </c>
      <c r="G861" s="32" t="s">
        <v>141</v>
      </c>
    </row>
    <row r="862" spans="1:7">
      <c r="A862" s="30">
        <v>43592</v>
      </c>
      <c r="B862" s="31" t="s">
        <v>109</v>
      </c>
      <c r="C862" s="31">
        <v>19</v>
      </c>
      <c r="D862" s="32" t="s">
        <v>110</v>
      </c>
      <c r="E862" s="31">
        <v>2019</v>
      </c>
      <c r="F862" s="33" t="s">
        <v>331</v>
      </c>
      <c r="G862" s="32" t="s">
        <v>141</v>
      </c>
    </row>
    <row r="863" spans="1:7">
      <c r="A863" s="30">
        <v>43593</v>
      </c>
      <c r="B863" s="31" t="s">
        <v>109</v>
      </c>
      <c r="C863" s="31">
        <v>19</v>
      </c>
      <c r="D863" s="32" t="s">
        <v>110</v>
      </c>
      <c r="E863" s="31">
        <v>2019</v>
      </c>
      <c r="F863" s="33" t="s">
        <v>331</v>
      </c>
      <c r="G863" s="32" t="s">
        <v>141</v>
      </c>
    </row>
    <row r="864" spans="1:7">
      <c r="A864" s="30">
        <v>43594</v>
      </c>
      <c r="B864" s="31" t="s">
        <v>109</v>
      </c>
      <c r="C864" s="31">
        <v>19</v>
      </c>
      <c r="D864" s="32" t="s">
        <v>110</v>
      </c>
      <c r="E864" s="31">
        <v>2019</v>
      </c>
      <c r="F864" s="33" t="s">
        <v>331</v>
      </c>
      <c r="G864" s="32" t="s">
        <v>141</v>
      </c>
    </row>
    <row r="865" spans="1:7">
      <c r="A865" s="30">
        <v>43595</v>
      </c>
      <c r="B865" s="31" t="s">
        <v>109</v>
      </c>
      <c r="C865" s="31">
        <v>19</v>
      </c>
      <c r="D865" s="32" t="s">
        <v>110</v>
      </c>
      <c r="E865" s="31">
        <v>2019</v>
      </c>
      <c r="F865" s="33" t="s">
        <v>331</v>
      </c>
      <c r="G865" s="32" t="s">
        <v>141</v>
      </c>
    </row>
    <row r="866" spans="1:7">
      <c r="A866" s="30">
        <v>43596</v>
      </c>
      <c r="B866" s="31" t="s">
        <v>109</v>
      </c>
      <c r="C866" s="31">
        <v>19</v>
      </c>
      <c r="D866" s="32" t="s">
        <v>110</v>
      </c>
      <c r="E866" s="31">
        <v>2019</v>
      </c>
      <c r="F866" s="33" t="s">
        <v>331</v>
      </c>
      <c r="G866" s="32" t="s">
        <v>141</v>
      </c>
    </row>
    <row r="867" spans="1:7">
      <c r="A867" s="30">
        <v>43597</v>
      </c>
      <c r="B867" s="31" t="s">
        <v>109</v>
      </c>
      <c r="C867" s="31">
        <v>20</v>
      </c>
      <c r="D867" s="32" t="s">
        <v>110</v>
      </c>
      <c r="E867" s="31">
        <v>2019</v>
      </c>
      <c r="F867" s="33" t="s">
        <v>332</v>
      </c>
      <c r="G867" s="32" t="s">
        <v>141</v>
      </c>
    </row>
    <row r="868" spans="1:7">
      <c r="A868" s="30">
        <v>43598</v>
      </c>
      <c r="B868" s="31" t="s">
        <v>109</v>
      </c>
      <c r="C868" s="31">
        <v>20</v>
      </c>
      <c r="D868" s="32" t="s">
        <v>110</v>
      </c>
      <c r="E868" s="31">
        <v>2019</v>
      </c>
      <c r="F868" s="33" t="s">
        <v>332</v>
      </c>
      <c r="G868" s="32" t="s">
        <v>141</v>
      </c>
    </row>
    <row r="869" spans="1:7">
      <c r="A869" s="30">
        <v>43599</v>
      </c>
      <c r="B869" s="31" t="s">
        <v>109</v>
      </c>
      <c r="C869" s="31">
        <v>20</v>
      </c>
      <c r="D869" s="32" t="s">
        <v>110</v>
      </c>
      <c r="E869" s="31">
        <v>2019</v>
      </c>
      <c r="F869" s="33" t="s">
        <v>332</v>
      </c>
      <c r="G869" s="32" t="s">
        <v>141</v>
      </c>
    </row>
    <row r="870" spans="1:7">
      <c r="A870" s="30">
        <v>43600</v>
      </c>
      <c r="B870" s="31" t="s">
        <v>109</v>
      </c>
      <c r="C870" s="31">
        <v>20</v>
      </c>
      <c r="D870" s="32" t="s">
        <v>110</v>
      </c>
      <c r="E870" s="31">
        <v>2019</v>
      </c>
      <c r="F870" s="33" t="s">
        <v>332</v>
      </c>
      <c r="G870" s="32" t="s">
        <v>141</v>
      </c>
    </row>
    <row r="871" spans="1:7">
      <c r="A871" s="30">
        <v>43601</v>
      </c>
      <c r="B871" s="31" t="s">
        <v>109</v>
      </c>
      <c r="C871" s="31">
        <v>20</v>
      </c>
      <c r="D871" s="32" t="s">
        <v>110</v>
      </c>
      <c r="E871" s="31">
        <v>2019</v>
      </c>
      <c r="F871" s="33" t="s">
        <v>332</v>
      </c>
      <c r="G871" s="32" t="s">
        <v>141</v>
      </c>
    </row>
    <row r="872" spans="1:7">
      <c r="A872" s="30">
        <v>43602</v>
      </c>
      <c r="B872" s="31" t="s">
        <v>109</v>
      </c>
      <c r="C872" s="31">
        <v>20</v>
      </c>
      <c r="D872" s="32" t="s">
        <v>110</v>
      </c>
      <c r="E872" s="31">
        <v>2019</v>
      </c>
      <c r="F872" s="33" t="s">
        <v>332</v>
      </c>
      <c r="G872" s="32" t="s">
        <v>141</v>
      </c>
    </row>
    <row r="873" spans="1:7">
      <c r="A873" s="30">
        <v>43603</v>
      </c>
      <c r="B873" s="31" t="s">
        <v>109</v>
      </c>
      <c r="C873" s="31">
        <v>20</v>
      </c>
      <c r="D873" s="32" t="s">
        <v>110</v>
      </c>
      <c r="E873" s="31">
        <v>2019</v>
      </c>
      <c r="F873" s="33" t="s">
        <v>332</v>
      </c>
      <c r="G873" s="32" t="s">
        <v>141</v>
      </c>
    </row>
    <row r="874" spans="1:7">
      <c r="A874" s="30">
        <v>43604</v>
      </c>
      <c r="B874" s="31" t="s">
        <v>109</v>
      </c>
      <c r="C874" s="31">
        <v>21</v>
      </c>
      <c r="D874" s="32" t="s">
        <v>110</v>
      </c>
      <c r="E874" s="31">
        <v>2019</v>
      </c>
      <c r="F874" s="33" t="s">
        <v>333</v>
      </c>
      <c r="G874" s="32" t="s">
        <v>141</v>
      </c>
    </row>
    <row r="875" spans="1:7">
      <c r="A875" s="30">
        <v>43605</v>
      </c>
      <c r="B875" s="31" t="s">
        <v>109</v>
      </c>
      <c r="C875" s="31">
        <v>21</v>
      </c>
      <c r="D875" s="32" t="s">
        <v>110</v>
      </c>
      <c r="E875" s="31">
        <v>2019</v>
      </c>
      <c r="F875" s="33" t="s">
        <v>333</v>
      </c>
      <c r="G875" s="32" t="s">
        <v>141</v>
      </c>
    </row>
    <row r="876" spans="1:7">
      <c r="A876" s="30">
        <v>43606</v>
      </c>
      <c r="B876" s="31" t="s">
        <v>109</v>
      </c>
      <c r="C876" s="31">
        <v>21</v>
      </c>
      <c r="D876" s="32" t="s">
        <v>110</v>
      </c>
      <c r="E876" s="31">
        <v>2019</v>
      </c>
      <c r="F876" s="33" t="s">
        <v>333</v>
      </c>
      <c r="G876" s="32" t="s">
        <v>141</v>
      </c>
    </row>
    <row r="877" spans="1:7">
      <c r="A877" s="30">
        <v>43607</v>
      </c>
      <c r="B877" s="31" t="s">
        <v>109</v>
      </c>
      <c r="C877" s="31">
        <v>21</v>
      </c>
      <c r="D877" s="32" t="s">
        <v>110</v>
      </c>
      <c r="E877" s="31">
        <v>2019</v>
      </c>
      <c r="F877" s="33" t="s">
        <v>333</v>
      </c>
      <c r="G877" s="32" t="s">
        <v>141</v>
      </c>
    </row>
    <row r="878" spans="1:7">
      <c r="A878" s="30">
        <v>43608</v>
      </c>
      <c r="B878" s="31" t="s">
        <v>109</v>
      </c>
      <c r="C878" s="31">
        <v>21</v>
      </c>
      <c r="D878" s="32" t="s">
        <v>110</v>
      </c>
      <c r="E878" s="31">
        <v>2019</v>
      </c>
      <c r="F878" s="33" t="s">
        <v>333</v>
      </c>
      <c r="G878" s="32" t="s">
        <v>141</v>
      </c>
    </row>
    <row r="879" spans="1:7">
      <c r="A879" s="30">
        <v>43609</v>
      </c>
      <c r="B879" s="31" t="s">
        <v>109</v>
      </c>
      <c r="C879" s="31">
        <v>21</v>
      </c>
      <c r="D879" s="32" t="s">
        <v>110</v>
      </c>
      <c r="E879" s="31">
        <v>2019</v>
      </c>
      <c r="F879" s="33" t="s">
        <v>333</v>
      </c>
      <c r="G879" s="32" t="s">
        <v>141</v>
      </c>
    </row>
    <row r="880" spans="1:7">
      <c r="A880" s="30">
        <v>43610</v>
      </c>
      <c r="B880" s="31" t="s">
        <v>109</v>
      </c>
      <c r="C880" s="31">
        <v>21</v>
      </c>
      <c r="D880" s="32" t="s">
        <v>110</v>
      </c>
      <c r="E880" s="31">
        <v>2019</v>
      </c>
      <c r="F880" s="33" t="s">
        <v>333</v>
      </c>
      <c r="G880" s="32" t="s">
        <v>141</v>
      </c>
    </row>
    <row r="881" spans="1:7">
      <c r="A881" s="30">
        <v>43611</v>
      </c>
      <c r="B881" s="31" t="s">
        <v>109</v>
      </c>
      <c r="C881" s="31">
        <v>22</v>
      </c>
      <c r="D881" s="32" t="s">
        <v>110</v>
      </c>
      <c r="E881" s="31">
        <v>2019</v>
      </c>
      <c r="F881" s="33" t="s">
        <v>334</v>
      </c>
      <c r="G881" s="32" t="s">
        <v>141</v>
      </c>
    </row>
    <row r="882" spans="1:7">
      <c r="A882" s="30">
        <v>43612</v>
      </c>
      <c r="B882" s="31" t="s">
        <v>109</v>
      </c>
      <c r="C882" s="31">
        <v>22</v>
      </c>
      <c r="D882" s="32" t="s">
        <v>110</v>
      </c>
      <c r="E882" s="31">
        <v>2019</v>
      </c>
      <c r="F882" s="33" t="s">
        <v>334</v>
      </c>
      <c r="G882" s="32" t="s">
        <v>141</v>
      </c>
    </row>
    <row r="883" spans="1:7">
      <c r="A883" s="30">
        <v>43613</v>
      </c>
      <c r="B883" s="31" t="s">
        <v>109</v>
      </c>
      <c r="C883" s="31">
        <v>22</v>
      </c>
      <c r="D883" s="32" t="s">
        <v>110</v>
      </c>
      <c r="E883" s="31">
        <v>2019</v>
      </c>
      <c r="F883" s="33" t="s">
        <v>334</v>
      </c>
      <c r="G883" s="32" t="s">
        <v>141</v>
      </c>
    </row>
    <row r="884" spans="1:7">
      <c r="A884" s="30">
        <v>43614</v>
      </c>
      <c r="B884" s="31" t="s">
        <v>109</v>
      </c>
      <c r="C884" s="31">
        <v>22</v>
      </c>
      <c r="D884" s="32" t="s">
        <v>110</v>
      </c>
      <c r="E884" s="31">
        <v>2019</v>
      </c>
      <c r="F884" s="33" t="s">
        <v>334</v>
      </c>
      <c r="G884" s="32" t="s">
        <v>141</v>
      </c>
    </row>
    <row r="885" spans="1:7">
      <c r="A885" s="30">
        <v>43615</v>
      </c>
      <c r="B885" s="31" t="s">
        <v>109</v>
      </c>
      <c r="C885" s="31">
        <v>22</v>
      </c>
      <c r="D885" s="32" t="s">
        <v>110</v>
      </c>
      <c r="E885" s="31">
        <v>2019</v>
      </c>
      <c r="F885" s="33" t="s">
        <v>334</v>
      </c>
      <c r="G885" s="32" t="s">
        <v>141</v>
      </c>
    </row>
    <row r="886" spans="1:7">
      <c r="A886" s="30">
        <v>43616</v>
      </c>
      <c r="B886" s="31" t="s">
        <v>109</v>
      </c>
      <c r="C886" s="31">
        <v>22</v>
      </c>
      <c r="D886" s="32" t="s">
        <v>110</v>
      </c>
      <c r="E886" s="31">
        <v>2019</v>
      </c>
      <c r="F886" s="33" t="s">
        <v>334</v>
      </c>
      <c r="G886" s="32" t="s">
        <v>141</v>
      </c>
    </row>
    <row r="887" spans="1:7">
      <c r="A887" s="30">
        <v>43617</v>
      </c>
      <c r="B887" s="31" t="s">
        <v>109</v>
      </c>
      <c r="C887" s="31">
        <v>22</v>
      </c>
      <c r="D887" s="32" t="s">
        <v>110</v>
      </c>
      <c r="E887" s="31">
        <v>2019</v>
      </c>
      <c r="F887" s="33" t="s">
        <v>334</v>
      </c>
      <c r="G887" s="32" t="s">
        <v>142</v>
      </c>
    </row>
    <row r="888" spans="1:7">
      <c r="A888" s="30">
        <v>43618</v>
      </c>
      <c r="B888" s="31" t="s">
        <v>109</v>
      </c>
      <c r="C888" s="31">
        <v>23</v>
      </c>
      <c r="D888" s="32" t="s">
        <v>110</v>
      </c>
      <c r="E888" s="31">
        <v>2019</v>
      </c>
      <c r="F888" s="33" t="s">
        <v>335</v>
      </c>
      <c r="G888" s="32" t="s">
        <v>142</v>
      </c>
    </row>
    <row r="889" spans="1:7">
      <c r="A889" s="30">
        <v>43619</v>
      </c>
      <c r="B889" s="31" t="s">
        <v>109</v>
      </c>
      <c r="C889" s="31">
        <v>23</v>
      </c>
      <c r="D889" s="32" t="s">
        <v>110</v>
      </c>
      <c r="E889" s="31">
        <v>2019</v>
      </c>
      <c r="F889" s="33" t="s">
        <v>335</v>
      </c>
      <c r="G889" s="32" t="s">
        <v>142</v>
      </c>
    </row>
    <row r="890" spans="1:7">
      <c r="A890" s="30">
        <v>43620</v>
      </c>
      <c r="B890" s="31" t="s">
        <v>109</v>
      </c>
      <c r="C890" s="31">
        <v>23</v>
      </c>
      <c r="D890" s="32" t="s">
        <v>110</v>
      </c>
      <c r="E890" s="31">
        <v>2019</v>
      </c>
      <c r="F890" s="33" t="s">
        <v>335</v>
      </c>
      <c r="G890" s="32" t="s">
        <v>142</v>
      </c>
    </row>
    <row r="891" spans="1:7">
      <c r="A891" s="30">
        <v>43621</v>
      </c>
      <c r="B891" s="31" t="s">
        <v>109</v>
      </c>
      <c r="C891" s="31">
        <v>23</v>
      </c>
      <c r="D891" s="32" t="s">
        <v>110</v>
      </c>
      <c r="E891" s="31">
        <v>2019</v>
      </c>
      <c r="F891" s="33" t="s">
        <v>335</v>
      </c>
      <c r="G891" s="32" t="s">
        <v>142</v>
      </c>
    </row>
    <row r="892" spans="1:7">
      <c r="A892" s="30">
        <v>43622</v>
      </c>
      <c r="B892" s="31" t="s">
        <v>109</v>
      </c>
      <c r="C892" s="31">
        <v>23</v>
      </c>
      <c r="D892" s="32" t="s">
        <v>110</v>
      </c>
      <c r="E892" s="31">
        <v>2019</v>
      </c>
      <c r="F892" s="33" t="s">
        <v>335</v>
      </c>
      <c r="G892" s="32" t="s">
        <v>142</v>
      </c>
    </row>
    <row r="893" spans="1:7">
      <c r="A893" s="30">
        <v>43623</v>
      </c>
      <c r="B893" s="31" t="s">
        <v>109</v>
      </c>
      <c r="C893" s="31">
        <v>23</v>
      </c>
      <c r="D893" s="32" t="s">
        <v>110</v>
      </c>
      <c r="E893" s="31">
        <v>2019</v>
      </c>
      <c r="F893" s="33" t="s">
        <v>335</v>
      </c>
      <c r="G893" s="32" t="s">
        <v>142</v>
      </c>
    </row>
    <row r="894" spans="1:7">
      <c r="A894" s="30">
        <v>43624</v>
      </c>
      <c r="B894" s="31" t="s">
        <v>109</v>
      </c>
      <c r="C894" s="31">
        <v>23</v>
      </c>
      <c r="D894" s="32" t="s">
        <v>110</v>
      </c>
      <c r="E894" s="31">
        <v>2019</v>
      </c>
      <c r="F894" s="33" t="s">
        <v>335</v>
      </c>
      <c r="G894" s="32" t="s">
        <v>142</v>
      </c>
    </row>
    <row r="895" spans="1:7">
      <c r="A895" s="30">
        <v>43625</v>
      </c>
      <c r="B895" s="31" t="s">
        <v>109</v>
      </c>
      <c r="C895" s="31">
        <v>24</v>
      </c>
      <c r="D895" s="32" t="s">
        <v>110</v>
      </c>
      <c r="E895" s="31">
        <v>2019</v>
      </c>
      <c r="F895" s="33" t="s">
        <v>336</v>
      </c>
      <c r="G895" s="32" t="s">
        <v>142</v>
      </c>
    </row>
    <row r="896" spans="1:7">
      <c r="A896" s="30">
        <v>43626</v>
      </c>
      <c r="B896" s="31" t="s">
        <v>109</v>
      </c>
      <c r="C896" s="31">
        <v>24</v>
      </c>
      <c r="D896" s="32" t="s">
        <v>110</v>
      </c>
      <c r="E896" s="31">
        <v>2019</v>
      </c>
      <c r="F896" s="33" t="s">
        <v>336</v>
      </c>
      <c r="G896" s="32" t="s">
        <v>142</v>
      </c>
    </row>
    <row r="897" spans="1:7">
      <c r="A897" s="30">
        <v>43627</v>
      </c>
      <c r="B897" s="31" t="s">
        <v>109</v>
      </c>
      <c r="C897" s="31">
        <v>24</v>
      </c>
      <c r="D897" s="32" t="s">
        <v>110</v>
      </c>
      <c r="E897" s="31">
        <v>2019</v>
      </c>
      <c r="F897" s="33" t="s">
        <v>336</v>
      </c>
      <c r="G897" s="32" t="s">
        <v>142</v>
      </c>
    </row>
    <row r="898" spans="1:7">
      <c r="A898" s="30">
        <v>43628</v>
      </c>
      <c r="B898" s="31" t="s">
        <v>109</v>
      </c>
      <c r="C898" s="31">
        <v>24</v>
      </c>
      <c r="D898" s="32" t="s">
        <v>110</v>
      </c>
      <c r="E898" s="31">
        <v>2019</v>
      </c>
      <c r="F898" s="33" t="s">
        <v>336</v>
      </c>
      <c r="G898" s="32" t="s">
        <v>142</v>
      </c>
    </row>
    <row r="899" spans="1:7">
      <c r="A899" s="30">
        <v>43629</v>
      </c>
      <c r="B899" s="31" t="s">
        <v>109</v>
      </c>
      <c r="C899" s="31">
        <v>24</v>
      </c>
      <c r="D899" s="32" t="s">
        <v>110</v>
      </c>
      <c r="E899" s="31">
        <v>2019</v>
      </c>
      <c r="F899" s="33" t="s">
        <v>336</v>
      </c>
      <c r="G899" s="32" t="s">
        <v>142</v>
      </c>
    </row>
    <row r="900" spans="1:7">
      <c r="A900" s="30">
        <v>43630</v>
      </c>
      <c r="B900" s="31" t="s">
        <v>109</v>
      </c>
      <c r="C900" s="31">
        <v>24</v>
      </c>
      <c r="D900" s="32" t="s">
        <v>110</v>
      </c>
      <c r="E900" s="31">
        <v>2019</v>
      </c>
      <c r="F900" s="33" t="s">
        <v>336</v>
      </c>
      <c r="G900" s="32" t="s">
        <v>142</v>
      </c>
    </row>
    <row r="901" spans="1:7">
      <c r="A901" s="30">
        <v>43631</v>
      </c>
      <c r="B901" s="31" t="s">
        <v>109</v>
      </c>
      <c r="C901" s="31">
        <v>24</v>
      </c>
      <c r="D901" s="32" t="s">
        <v>110</v>
      </c>
      <c r="E901" s="31">
        <v>2019</v>
      </c>
      <c r="F901" s="33" t="s">
        <v>336</v>
      </c>
      <c r="G901" s="32" t="s">
        <v>142</v>
      </c>
    </row>
    <row r="902" spans="1:7">
      <c r="A902" s="30">
        <v>43632</v>
      </c>
      <c r="B902" s="31" t="s">
        <v>109</v>
      </c>
      <c r="C902" s="31">
        <v>25</v>
      </c>
      <c r="D902" s="32" t="s">
        <v>110</v>
      </c>
      <c r="E902" s="31">
        <v>2019</v>
      </c>
      <c r="F902" s="33" t="s">
        <v>337</v>
      </c>
      <c r="G902" s="32" t="s">
        <v>142</v>
      </c>
    </row>
    <row r="903" spans="1:7">
      <c r="A903" s="30">
        <v>43633</v>
      </c>
      <c r="B903" s="31" t="s">
        <v>109</v>
      </c>
      <c r="C903" s="31">
        <v>25</v>
      </c>
      <c r="D903" s="32" t="s">
        <v>110</v>
      </c>
      <c r="E903" s="31">
        <v>2019</v>
      </c>
      <c r="F903" s="33" t="s">
        <v>337</v>
      </c>
      <c r="G903" s="32" t="s">
        <v>142</v>
      </c>
    </row>
    <row r="904" spans="1:7">
      <c r="A904" s="30">
        <v>43634</v>
      </c>
      <c r="B904" s="31" t="s">
        <v>109</v>
      </c>
      <c r="C904" s="31">
        <v>25</v>
      </c>
      <c r="D904" s="32" t="s">
        <v>110</v>
      </c>
      <c r="E904" s="31">
        <v>2019</v>
      </c>
      <c r="F904" s="33" t="s">
        <v>337</v>
      </c>
      <c r="G904" s="32" t="s">
        <v>142</v>
      </c>
    </row>
    <row r="905" spans="1:7">
      <c r="A905" s="30">
        <v>43635</v>
      </c>
      <c r="B905" s="31" t="s">
        <v>109</v>
      </c>
      <c r="C905" s="31">
        <v>25</v>
      </c>
      <c r="D905" s="32" t="s">
        <v>110</v>
      </c>
      <c r="E905" s="31">
        <v>2019</v>
      </c>
      <c r="F905" s="33" t="s">
        <v>337</v>
      </c>
      <c r="G905" s="32" t="s">
        <v>142</v>
      </c>
    </row>
    <row r="906" spans="1:7">
      <c r="A906" s="30">
        <v>43636</v>
      </c>
      <c r="B906" s="31" t="s">
        <v>109</v>
      </c>
      <c r="C906" s="31">
        <v>25</v>
      </c>
      <c r="D906" s="32" t="s">
        <v>110</v>
      </c>
      <c r="E906" s="31">
        <v>2019</v>
      </c>
      <c r="F906" s="33" t="s">
        <v>337</v>
      </c>
      <c r="G906" s="32" t="s">
        <v>142</v>
      </c>
    </row>
    <row r="907" spans="1:7">
      <c r="A907" s="30">
        <v>43637</v>
      </c>
      <c r="B907" s="31" t="s">
        <v>109</v>
      </c>
      <c r="C907" s="31">
        <v>25</v>
      </c>
      <c r="D907" s="32" t="s">
        <v>110</v>
      </c>
      <c r="E907" s="31">
        <v>2019</v>
      </c>
      <c r="F907" s="33" t="s">
        <v>337</v>
      </c>
      <c r="G907" s="32" t="s">
        <v>142</v>
      </c>
    </row>
    <row r="908" spans="1:7">
      <c r="A908" s="30">
        <v>43638</v>
      </c>
      <c r="B908" s="31" t="s">
        <v>109</v>
      </c>
      <c r="C908" s="31">
        <v>25</v>
      </c>
      <c r="D908" s="32" t="s">
        <v>110</v>
      </c>
      <c r="E908" s="31">
        <v>2019</v>
      </c>
      <c r="F908" s="33" t="s">
        <v>337</v>
      </c>
      <c r="G908" s="32" t="s">
        <v>142</v>
      </c>
    </row>
    <row r="909" spans="1:7">
      <c r="A909" s="30">
        <v>43639</v>
      </c>
      <c r="B909" s="31" t="s">
        <v>109</v>
      </c>
      <c r="C909" s="31">
        <v>26</v>
      </c>
      <c r="D909" s="32" t="s">
        <v>110</v>
      </c>
      <c r="E909" s="31">
        <v>2019</v>
      </c>
      <c r="F909" s="33" t="s">
        <v>338</v>
      </c>
      <c r="G909" s="32" t="s">
        <v>142</v>
      </c>
    </row>
    <row r="910" spans="1:7">
      <c r="A910" s="30">
        <v>43640</v>
      </c>
      <c r="B910" s="31" t="s">
        <v>109</v>
      </c>
      <c r="C910" s="31">
        <v>26</v>
      </c>
      <c r="D910" s="32" t="s">
        <v>110</v>
      </c>
      <c r="E910" s="31">
        <v>2019</v>
      </c>
      <c r="F910" s="33" t="s">
        <v>338</v>
      </c>
      <c r="G910" s="32" t="s">
        <v>142</v>
      </c>
    </row>
    <row r="911" spans="1:7">
      <c r="A911" s="30">
        <v>43641</v>
      </c>
      <c r="B911" s="31" t="s">
        <v>109</v>
      </c>
      <c r="C911" s="31">
        <v>26</v>
      </c>
      <c r="D911" s="32" t="s">
        <v>110</v>
      </c>
      <c r="E911" s="31">
        <v>2019</v>
      </c>
      <c r="F911" s="33" t="s">
        <v>338</v>
      </c>
      <c r="G911" s="32" t="s">
        <v>142</v>
      </c>
    </row>
    <row r="912" spans="1:7">
      <c r="A912" s="30">
        <v>43642</v>
      </c>
      <c r="B912" s="31" t="s">
        <v>109</v>
      </c>
      <c r="C912" s="31">
        <v>26</v>
      </c>
      <c r="D912" s="32" t="s">
        <v>110</v>
      </c>
      <c r="E912" s="31">
        <v>2019</v>
      </c>
      <c r="F912" s="33" t="s">
        <v>338</v>
      </c>
      <c r="G912" s="32" t="s">
        <v>142</v>
      </c>
    </row>
    <row r="913" spans="1:7">
      <c r="A913" s="30">
        <v>43643</v>
      </c>
      <c r="B913" s="31" t="s">
        <v>109</v>
      </c>
      <c r="C913" s="31">
        <v>26</v>
      </c>
      <c r="D913" s="32" t="s">
        <v>110</v>
      </c>
      <c r="E913" s="31">
        <v>2019</v>
      </c>
      <c r="F913" s="33" t="s">
        <v>338</v>
      </c>
      <c r="G913" s="32" t="s">
        <v>142</v>
      </c>
    </row>
    <row r="914" spans="1:7">
      <c r="A914" s="30">
        <v>43644</v>
      </c>
      <c r="B914" s="31" t="s">
        <v>109</v>
      </c>
      <c r="C914" s="31">
        <v>26</v>
      </c>
      <c r="D914" s="32" t="s">
        <v>110</v>
      </c>
      <c r="E914" s="31">
        <v>2019</v>
      </c>
      <c r="F914" s="33" t="s">
        <v>338</v>
      </c>
      <c r="G914" s="32" t="s">
        <v>142</v>
      </c>
    </row>
    <row r="915" spans="1:7">
      <c r="A915" s="30">
        <v>43645</v>
      </c>
      <c r="B915" s="31" t="s">
        <v>109</v>
      </c>
      <c r="C915" s="31">
        <v>26</v>
      </c>
      <c r="D915" s="32" t="s">
        <v>110</v>
      </c>
      <c r="E915" s="31">
        <v>2019</v>
      </c>
      <c r="F915" s="33" t="s">
        <v>338</v>
      </c>
      <c r="G915" s="32" t="s">
        <v>142</v>
      </c>
    </row>
    <row r="916" spans="1:7">
      <c r="A916" s="30">
        <v>43646</v>
      </c>
      <c r="B916" s="31" t="s">
        <v>109</v>
      </c>
      <c r="C916" s="31">
        <v>27</v>
      </c>
      <c r="D916" s="32" t="s">
        <v>110</v>
      </c>
      <c r="E916" s="31">
        <v>2019</v>
      </c>
      <c r="F916" s="33" t="s">
        <v>339</v>
      </c>
      <c r="G916" s="32" t="s">
        <v>142</v>
      </c>
    </row>
    <row r="917" spans="1:7">
      <c r="A917" s="30">
        <v>43647</v>
      </c>
      <c r="B917" s="31" t="s">
        <v>109</v>
      </c>
      <c r="C917" s="31">
        <v>27</v>
      </c>
      <c r="D917" s="32" t="s">
        <v>110</v>
      </c>
      <c r="E917" s="31">
        <v>2019</v>
      </c>
      <c r="F917" s="33" t="s">
        <v>339</v>
      </c>
      <c r="G917" s="32" t="s">
        <v>143</v>
      </c>
    </row>
    <row r="918" spans="1:7">
      <c r="A918" s="30">
        <v>43648</v>
      </c>
      <c r="B918" s="31" t="s">
        <v>109</v>
      </c>
      <c r="C918" s="31">
        <v>27</v>
      </c>
      <c r="D918" s="32" t="s">
        <v>110</v>
      </c>
      <c r="E918" s="31">
        <v>2019</v>
      </c>
      <c r="F918" s="33" t="s">
        <v>339</v>
      </c>
      <c r="G918" s="32" t="s">
        <v>143</v>
      </c>
    </row>
    <row r="919" spans="1:7">
      <c r="A919" s="30">
        <v>43649</v>
      </c>
      <c r="B919" s="31" t="s">
        <v>109</v>
      </c>
      <c r="C919" s="31">
        <v>27</v>
      </c>
      <c r="D919" s="32" t="s">
        <v>110</v>
      </c>
      <c r="E919" s="31">
        <v>2019</v>
      </c>
      <c r="F919" s="33" t="s">
        <v>339</v>
      </c>
      <c r="G919" s="32" t="s">
        <v>143</v>
      </c>
    </row>
    <row r="920" spans="1:7">
      <c r="A920" s="30">
        <v>43650</v>
      </c>
      <c r="B920" s="31" t="s">
        <v>109</v>
      </c>
      <c r="C920" s="31">
        <v>27</v>
      </c>
      <c r="D920" s="32" t="s">
        <v>110</v>
      </c>
      <c r="E920" s="31">
        <v>2019</v>
      </c>
      <c r="F920" s="33" t="s">
        <v>339</v>
      </c>
      <c r="G920" s="32" t="s">
        <v>143</v>
      </c>
    </row>
    <row r="921" spans="1:7">
      <c r="A921" s="30">
        <v>43651</v>
      </c>
      <c r="B921" s="31" t="s">
        <v>109</v>
      </c>
      <c r="C921" s="31">
        <v>27</v>
      </c>
      <c r="D921" s="32" t="s">
        <v>110</v>
      </c>
      <c r="E921" s="31">
        <v>2019</v>
      </c>
      <c r="F921" s="33" t="s">
        <v>339</v>
      </c>
      <c r="G921" s="32" t="s">
        <v>143</v>
      </c>
    </row>
    <row r="922" spans="1:7">
      <c r="A922" s="30">
        <v>43652</v>
      </c>
      <c r="B922" s="31" t="s">
        <v>109</v>
      </c>
      <c r="C922" s="31">
        <v>27</v>
      </c>
      <c r="D922" s="32" t="s">
        <v>110</v>
      </c>
      <c r="E922" s="31">
        <v>2019</v>
      </c>
      <c r="F922" s="33" t="s">
        <v>339</v>
      </c>
      <c r="G922" s="32" t="s">
        <v>143</v>
      </c>
    </row>
    <row r="923" spans="1:7">
      <c r="A923" s="30">
        <v>43653</v>
      </c>
      <c r="B923" s="31" t="s">
        <v>109</v>
      </c>
      <c r="C923" s="31">
        <v>28</v>
      </c>
      <c r="D923" s="32" t="s">
        <v>110</v>
      </c>
      <c r="E923" s="31">
        <v>2019</v>
      </c>
      <c r="F923" s="33" t="s">
        <v>340</v>
      </c>
      <c r="G923" s="32" t="s">
        <v>143</v>
      </c>
    </row>
    <row r="924" spans="1:7">
      <c r="A924" s="30">
        <v>43654</v>
      </c>
      <c r="B924" s="31" t="s">
        <v>109</v>
      </c>
      <c r="C924" s="31">
        <v>28</v>
      </c>
      <c r="D924" s="32" t="s">
        <v>110</v>
      </c>
      <c r="E924" s="31">
        <v>2019</v>
      </c>
      <c r="F924" s="33" t="s">
        <v>340</v>
      </c>
      <c r="G924" s="32" t="s">
        <v>143</v>
      </c>
    </row>
    <row r="925" spans="1:7">
      <c r="A925" s="30">
        <v>43655</v>
      </c>
      <c r="B925" s="31" t="s">
        <v>109</v>
      </c>
      <c r="C925" s="31">
        <v>28</v>
      </c>
      <c r="D925" s="32" t="s">
        <v>110</v>
      </c>
      <c r="E925" s="31">
        <v>2019</v>
      </c>
      <c r="F925" s="33" t="s">
        <v>340</v>
      </c>
      <c r="G925" s="32" t="s">
        <v>143</v>
      </c>
    </row>
    <row r="926" spans="1:7">
      <c r="A926" s="30">
        <v>43656</v>
      </c>
      <c r="B926" s="31" t="s">
        <v>109</v>
      </c>
      <c r="C926" s="31">
        <v>28</v>
      </c>
      <c r="D926" s="32" t="s">
        <v>110</v>
      </c>
      <c r="E926" s="31">
        <v>2019</v>
      </c>
      <c r="F926" s="33" t="s">
        <v>340</v>
      </c>
      <c r="G926" s="32" t="s">
        <v>143</v>
      </c>
    </row>
    <row r="927" spans="1:7">
      <c r="A927" s="30">
        <v>43657</v>
      </c>
      <c r="B927" s="31" t="s">
        <v>109</v>
      </c>
      <c r="C927" s="31">
        <v>28</v>
      </c>
      <c r="D927" s="32" t="s">
        <v>110</v>
      </c>
      <c r="E927" s="31">
        <v>2019</v>
      </c>
      <c r="F927" s="33" t="s">
        <v>340</v>
      </c>
      <c r="G927" s="32" t="s">
        <v>143</v>
      </c>
    </row>
    <row r="928" spans="1:7">
      <c r="A928" s="30">
        <v>43658</v>
      </c>
      <c r="B928" s="31" t="s">
        <v>109</v>
      </c>
      <c r="C928" s="31">
        <v>28</v>
      </c>
      <c r="D928" s="32" t="s">
        <v>110</v>
      </c>
      <c r="E928" s="31">
        <v>2019</v>
      </c>
      <c r="F928" s="33" t="s">
        <v>340</v>
      </c>
      <c r="G928" s="32" t="s">
        <v>143</v>
      </c>
    </row>
    <row r="929" spans="1:7">
      <c r="A929" s="30">
        <v>43659</v>
      </c>
      <c r="B929" s="31" t="s">
        <v>109</v>
      </c>
      <c r="C929" s="31">
        <v>28</v>
      </c>
      <c r="D929" s="32" t="s">
        <v>110</v>
      </c>
      <c r="E929" s="31">
        <v>2019</v>
      </c>
      <c r="F929" s="33" t="s">
        <v>340</v>
      </c>
      <c r="G929" s="32" t="s">
        <v>143</v>
      </c>
    </row>
    <row r="930" spans="1:7">
      <c r="A930" s="30">
        <v>43660</v>
      </c>
      <c r="B930" s="31" t="s">
        <v>109</v>
      </c>
      <c r="C930" s="31">
        <v>29</v>
      </c>
      <c r="D930" s="32" t="s">
        <v>110</v>
      </c>
      <c r="E930" s="31">
        <v>2019</v>
      </c>
      <c r="F930" s="33" t="s">
        <v>341</v>
      </c>
      <c r="G930" s="32" t="s">
        <v>143</v>
      </c>
    </row>
    <row r="931" spans="1:7">
      <c r="A931" s="30">
        <v>43661</v>
      </c>
      <c r="B931" s="31" t="s">
        <v>109</v>
      </c>
      <c r="C931" s="31">
        <v>29</v>
      </c>
      <c r="D931" s="32" t="s">
        <v>110</v>
      </c>
      <c r="E931" s="31">
        <v>2019</v>
      </c>
      <c r="F931" s="33" t="s">
        <v>341</v>
      </c>
      <c r="G931" s="32" t="s">
        <v>143</v>
      </c>
    </row>
    <row r="932" spans="1:7">
      <c r="A932" s="30">
        <v>43662</v>
      </c>
      <c r="B932" s="31" t="s">
        <v>109</v>
      </c>
      <c r="C932" s="31">
        <v>29</v>
      </c>
      <c r="D932" s="32" t="s">
        <v>110</v>
      </c>
      <c r="E932" s="31">
        <v>2019</v>
      </c>
      <c r="F932" s="33" t="s">
        <v>341</v>
      </c>
      <c r="G932" s="32" t="s">
        <v>143</v>
      </c>
    </row>
    <row r="933" spans="1:7">
      <c r="A933" s="30">
        <v>43663</v>
      </c>
      <c r="B933" s="31" t="s">
        <v>109</v>
      </c>
      <c r="C933" s="31">
        <v>29</v>
      </c>
      <c r="D933" s="32" t="s">
        <v>110</v>
      </c>
      <c r="E933" s="31">
        <v>2019</v>
      </c>
      <c r="F933" s="33" t="s">
        <v>341</v>
      </c>
      <c r="G933" s="32" t="s">
        <v>143</v>
      </c>
    </row>
    <row r="934" spans="1:7">
      <c r="A934" s="30">
        <v>43664</v>
      </c>
      <c r="B934" s="31" t="s">
        <v>109</v>
      </c>
      <c r="C934" s="31">
        <v>29</v>
      </c>
      <c r="D934" s="32" t="s">
        <v>110</v>
      </c>
      <c r="E934" s="31">
        <v>2019</v>
      </c>
      <c r="F934" s="33" t="s">
        <v>341</v>
      </c>
      <c r="G934" s="32" t="s">
        <v>143</v>
      </c>
    </row>
    <row r="935" spans="1:7">
      <c r="A935" s="30">
        <v>43665</v>
      </c>
      <c r="B935" s="31" t="s">
        <v>109</v>
      </c>
      <c r="C935" s="31">
        <v>29</v>
      </c>
      <c r="D935" s="32" t="s">
        <v>110</v>
      </c>
      <c r="E935" s="31">
        <v>2019</v>
      </c>
      <c r="F935" s="33" t="s">
        <v>341</v>
      </c>
      <c r="G935" s="32" t="s">
        <v>143</v>
      </c>
    </row>
    <row r="936" spans="1:7">
      <c r="A936" s="30">
        <v>43666</v>
      </c>
      <c r="B936" s="31" t="s">
        <v>109</v>
      </c>
      <c r="C936" s="31">
        <v>29</v>
      </c>
      <c r="D936" s="32" t="s">
        <v>110</v>
      </c>
      <c r="E936" s="31">
        <v>2019</v>
      </c>
      <c r="F936" s="33" t="s">
        <v>341</v>
      </c>
      <c r="G936" s="32" t="s">
        <v>143</v>
      </c>
    </row>
    <row r="937" spans="1:7">
      <c r="A937" s="30">
        <v>43667</v>
      </c>
      <c r="B937" s="31" t="s">
        <v>109</v>
      </c>
      <c r="C937" s="31">
        <v>30</v>
      </c>
      <c r="D937" s="32" t="s">
        <v>110</v>
      </c>
      <c r="E937" s="31">
        <v>2019</v>
      </c>
      <c r="F937" s="33" t="s">
        <v>342</v>
      </c>
      <c r="G937" s="32" t="s">
        <v>143</v>
      </c>
    </row>
    <row r="938" spans="1:7">
      <c r="A938" s="30">
        <v>43668</v>
      </c>
      <c r="B938" s="31" t="s">
        <v>109</v>
      </c>
      <c r="C938" s="31">
        <v>30</v>
      </c>
      <c r="D938" s="32" t="s">
        <v>110</v>
      </c>
      <c r="E938" s="31">
        <v>2019</v>
      </c>
      <c r="F938" s="33" t="s">
        <v>342</v>
      </c>
      <c r="G938" s="32" t="s">
        <v>143</v>
      </c>
    </row>
    <row r="939" spans="1:7">
      <c r="A939" s="30">
        <v>43669</v>
      </c>
      <c r="B939" s="31" t="s">
        <v>109</v>
      </c>
      <c r="C939" s="31">
        <v>30</v>
      </c>
      <c r="D939" s="32" t="s">
        <v>110</v>
      </c>
      <c r="E939" s="31">
        <v>2019</v>
      </c>
      <c r="F939" s="33" t="s">
        <v>342</v>
      </c>
      <c r="G939" s="32" t="s">
        <v>143</v>
      </c>
    </row>
    <row r="940" spans="1:7">
      <c r="A940" s="30">
        <v>43670</v>
      </c>
      <c r="B940" s="31" t="s">
        <v>109</v>
      </c>
      <c r="C940" s="31">
        <v>30</v>
      </c>
      <c r="D940" s="32" t="s">
        <v>110</v>
      </c>
      <c r="E940" s="31">
        <v>2019</v>
      </c>
      <c r="F940" s="33" t="s">
        <v>342</v>
      </c>
      <c r="G940" s="32" t="s">
        <v>143</v>
      </c>
    </row>
    <row r="941" spans="1:7">
      <c r="A941" s="30">
        <v>43671</v>
      </c>
      <c r="B941" s="31" t="s">
        <v>109</v>
      </c>
      <c r="C941" s="31">
        <v>30</v>
      </c>
      <c r="D941" s="32" t="s">
        <v>110</v>
      </c>
      <c r="E941" s="31">
        <v>2019</v>
      </c>
      <c r="F941" s="33" t="s">
        <v>342</v>
      </c>
      <c r="G941" s="32" t="s">
        <v>143</v>
      </c>
    </row>
    <row r="942" spans="1:7">
      <c r="A942" s="30">
        <v>43672</v>
      </c>
      <c r="B942" s="31" t="s">
        <v>109</v>
      </c>
      <c r="C942" s="31">
        <v>30</v>
      </c>
      <c r="D942" s="32" t="s">
        <v>110</v>
      </c>
      <c r="E942" s="31">
        <v>2019</v>
      </c>
      <c r="F942" s="33" t="s">
        <v>342</v>
      </c>
      <c r="G942" s="32" t="s">
        <v>143</v>
      </c>
    </row>
    <row r="943" spans="1:7">
      <c r="A943" s="30">
        <v>43673</v>
      </c>
      <c r="B943" s="31" t="s">
        <v>109</v>
      </c>
      <c r="C943" s="31">
        <v>30</v>
      </c>
      <c r="D943" s="32" t="s">
        <v>110</v>
      </c>
      <c r="E943" s="31">
        <v>2019</v>
      </c>
      <c r="F943" s="33" t="s">
        <v>342</v>
      </c>
      <c r="G943" s="32" t="s">
        <v>143</v>
      </c>
    </row>
    <row r="944" spans="1:7">
      <c r="A944" s="30">
        <v>43674</v>
      </c>
      <c r="B944" s="31" t="s">
        <v>109</v>
      </c>
      <c r="C944" s="31">
        <v>31</v>
      </c>
      <c r="D944" s="32" t="s">
        <v>110</v>
      </c>
      <c r="E944" s="31">
        <v>2019</v>
      </c>
      <c r="F944" s="33" t="s">
        <v>343</v>
      </c>
      <c r="G944" s="32" t="s">
        <v>143</v>
      </c>
    </row>
    <row r="945" spans="1:7">
      <c r="A945" s="30">
        <v>43675</v>
      </c>
      <c r="B945" s="31" t="s">
        <v>109</v>
      </c>
      <c r="C945" s="31">
        <v>31</v>
      </c>
      <c r="D945" s="32" t="s">
        <v>110</v>
      </c>
      <c r="E945" s="31">
        <v>2019</v>
      </c>
      <c r="F945" s="33" t="s">
        <v>343</v>
      </c>
      <c r="G945" s="32" t="s">
        <v>143</v>
      </c>
    </row>
    <row r="946" spans="1:7">
      <c r="A946" s="30">
        <v>43676</v>
      </c>
      <c r="B946" s="31" t="s">
        <v>109</v>
      </c>
      <c r="C946" s="31">
        <v>31</v>
      </c>
      <c r="D946" s="32" t="s">
        <v>110</v>
      </c>
      <c r="E946" s="31">
        <v>2019</v>
      </c>
      <c r="F946" s="33" t="s">
        <v>343</v>
      </c>
      <c r="G946" s="32" t="s">
        <v>143</v>
      </c>
    </row>
    <row r="947" spans="1:7">
      <c r="A947" s="30">
        <v>43677</v>
      </c>
      <c r="B947" s="31" t="s">
        <v>109</v>
      </c>
      <c r="C947" s="31">
        <v>31</v>
      </c>
      <c r="D947" s="32" t="s">
        <v>110</v>
      </c>
      <c r="E947" s="31">
        <v>2019</v>
      </c>
      <c r="F947" s="33" t="s">
        <v>343</v>
      </c>
      <c r="G947" s="32" t="s">
        <v>143</v>
      </c>
    </row>
    <row r="948" spans="1:7">
      <c r="A948" s="30">
        <v>43678</v>
      </c>
      <c r="B948" s="31" t="s">
        <v>109</v>
      </c>
      <c r="C948" s="31">
        <f>WEEKNUM(A948)</f>
        <v>31</v>
      </c>
      <c r="D948" s="32" t="s">
        <v>110</v>
      </c>
      <c r="E948" s="31">
        <v>2019</v>
      </c>
      <c r="F948" s="33" t="str">
        <f>B948&amp;C948&amp;D948&amp;E948</f>
        <v>W31-2019</v>
      </c>
      <c r="G948" s="34" t="s">
        <v>144</v>
      </c>
    </row>
    <row r="949" spans="1:7">
      <c r="A949" s="30">
        <v>43679</v>
      </c>
      <c r="B949" s="31" t="s">
        <v>109</v>
      </c>
      <c r="C949" s="31">
        <f t="shared" ref="C949:C1012" si="0">WEEKNUM(A949)</f>
        <v>31</v>
      </c>
      <c r="D949" s="32" t="s">
        <v>110</v>
      </c>
      <c r="E949" s="31">
        <v>2019</v>
      </c>
      <c r="F949" s="33" t="str">
        <f t="shared" ref="F949:F1012" si="1">B949&amp;C949&amp;D949&amp;E949</f>
        <v>W31-2019</v>
      </c>
      <c r="G949" s="34" t="s">
        <v>144</v>
      </c>
    </row>
    <row r="950" spans="1:7">
      <c r="A950" s="30">
        <v>43680</v>
      </c>
      <c r="B950" s="31" t="s">
        <v>109</v>
      </c>
      <c r="C950" s="31">
        <f t="shared" si="0"/>
        <v>31</v>
      </c>
      <c r="D950" s="32" t="s">
        <v>110</v>
      </c>
      <c r="E950" s="31">
        <v>2019</v>
      </c>
      <c r="F950" s="33" t="str">
        <f t="shared" si="1"/>
        <v>W31-2019</v>
      </c>
      <c r="G950" s="34" t="s">
        <v>144</v>
      </c>
    </row>
    <row r="951" spans="1:7">
      <c r="A951" s="30">
        <v>43681</v>
      </c>
      <c r="B951" s="31" t="s">
        <v>109</v>
      </c>
      <c r="C951" s="31">
        <f t="shared" si="0"/>
        <v>32</v>
      </c>
      <c r="D951" s="32" t="s">
        <v>110</v>
      </c>
      <c r="E951" s="31">
        <v>2019</v>
      </c>
      <c r="F951" s="33" t="str">
        <f t="shared" si="1"/>
        <v>W32-2019</v>
      </c>
      <c r="G951" s="34" t="s">
        <v>144</v>
      </c>
    </row>
    <row r="952" spans="1:7">
      <c r="A952" s="30">
        <v>43682</v>
      </c>
      <c r="B952" s="31" t="s">
        <v>109</v>
      </c>
      <c r="C952" s="31">
        <f t="shared" si="0"/>
        <v>32</v>
      </c>
      <c r="D952" s="32" t="s">
        <v>110</v>
      </c>
      <c r="E952" s="31">
        <v>2019</v>
      </c>
      <c r="F952" s="33" t="str">
        <f t="shared" si="1"/>
        <v>W32-2019</v>
      </c>
      <c r="G952" s="34" t="s">
        <v>144</v>
      </c>
    </row>
    <row r="953" spans="1:7">
      <c r="A953" s="30">
        <v>43683</v>
      </c>
      <c r="B953" s="31" t="s">
        <v>109</v>
      </c>
      <c r="C953" s="31">
        <f t="shared" si="0"/>
        <v>32</v>
      </c>
      <c r="D953" s="32" t="s">
        <v>110</v>
      </c>
      <c r="E953" s="31">
        <v>2019</v>
      </c>
      <c r="F953" s="33" t="str">
        <f t="shared" si="1"/>
        <v>W32-2019</v>
      </c>
      <c r="G953" s="34" t="s">
        <v>144</v>
      </c>
    </row>
    <row r="954" spans="1:7">
      <c r="A954" s="30">
        <v>43684</v>
      </c>
      <c r="B954" s="31" t="s">
        <v>109</v>
      </c>
      <c r="C954" s="31">
        <f t="shared" si="0"/>
        <v>32</v>
      </c>
      <c r="D954" s="32" t="s">
        <v>110</v>
      </c>
      <c r="E954" s="31">
        <v>2019</v>
      </c>
      <c r="F954" s="33" t="str">
        <f t="shared" si="1"/>
        <v>W32-2019</v>
      </c>
      <c r="G954" s="34" t="s">
        <v>144</v>
      </c>
    </row>
    <row r="955" spans="1:7">
      <c r="A955" s="30">
        <v>43685</v>
      </c>
      <c r="B955" s="31" t="s">
        <v>109</v>
      </c>
      <c r="C955" s="31">
        <f t="shared" si="0"/>
        <v>32</v>
      </c>
      <c r="D955" s="32" t="s">
        <v>110</v>
      </c>
      <c r="E955" s="31">
        <v>2019</v>
      </c>
      <c r="F955" s="33" t="str">
        <f t="shared" si="1"/>
        <v>W32-2019</v>
      </c>
      <c r="G955" s="34" t="s">
        <v>144</v>
      </c>
    </row>
    <row r="956" spans="1:7">
      <c r="A956" s="30">
        <v>43686</v>
      </c>
      <c r="B956" s="31" t="s">
        <v>109</v>
      </c>
      <c r="C956" s="31">
        <f t="shared" si="0"/>
        <v>32</v>
      </c>
      <c r="D956" s="32" t="s">
        <v>110</v>
      </c>
      <c r="E956" s="31">
        <v>2019</v>
      </c>
      <c r="F956" s="33" t="str">
        <f t="shared" si="1"/>
        <v>W32-2019</v>
      </c>
      <c r="G956" s="34" t="s">
        <v>144</v>
      </c>
    </row>
    <row r="957" spans="1:7">
      <c r="A957" s="30">
        <v>43687</v>
      </c>
      <c r="B957" s="31" t="s">
        <v>109</v>
      </c>
      <c r="C957" s="31">
        <f t="shared" si="0"/>
        <v>32</v>
      </c>
      <c r="D957" s="32" t="s">
        <v>110</v>
      </c>
      <c r="E957" s="31">
        <v>2019</v>
      </c>
      <c r="F957" s="33" t="str">
        <f t="shared" si="1"/>
        <v>W32-2019</v>
      </c>
      <c r="G957" s="34" t="s">
        <v>144</v>
      </c>
    </row>
    <row r="958" spans="1:7">
      <c r="A958" s="30">
        <v>43688</v>
      </c>
      <c r="B958" s="31" t="s">
        <v>109</v>
      </c>
      <c r="C958" s="31">
        <f t="shared" si="0"/>
        <v>33</v>
      </c>
      <c r="D958" s="32" t="s">
        <v>110</v>
      </c>
      <c r="E958" s="31">
        <v>2019</v>
      </c>
      <c r="F958" s="33" t="str">
        <f t="shared" si="1"/>
        <v>W33-2019</v>
      </c>
      <c r="G958" s="34" t="s">
        <v>144</v>
      </c>
    </row>
    <row r="959" spans="1:7">
      <c r="A959" s="30">
        <v>43689</v>
      </c>
      <c r="B959" s="31" t="s">
        <v>109</v>
      </c>
      <c r="C959" s="31">
        <f t="shared" si="0"/>
        <v>33</v>
      </c>
      <c r="D959" s="32" t="s">
        <v>110</v>
      </c>
      <c r="E959" s="31">
        <v>2019</v>
      </c>
      <c r="F959" s="33" t="str">
        <f t="shared" si="1"/>
        <v>W33-2019</v>
      </c>
      <c r="G959" s="34" t="s">
        <v>144</v>
      </c>
    </row>
    <row r="960" spans="1:7">
      <c r="A960" s="30">
        <v>43690</v>
      </c>
      <c r="B960" s="31" t="s">
        <v>109</v>
      </c>
      <c r="C960" s="31">
        <f t="shared" si="0"/>
        <v>33</v>
      </c>
      <c r="D960" s="32" t="s">
        <v>110</v>
      </c>
      <c r="E960" s="31">
        <v>2019</v>
      </c>
      <c r="F960" s="33" t="str">
        <f t="shared" si="1"/>
        <v>W33-2019</v>
      </c>
      <c r="G960" s="34" t="s">
        <v>144</v>
      </c>
    </row>
    <row r="961" spans="1:7">
      <c r="A961" s="30">
        <v>43691</v>
      </c>
      <c r="B961" s="31" t="s">
        <v>109</v>
      </c>
      <c r="C961" s="31">
        <f t="shared" si="0"/>
        <v>33</v>
      </c>
      <c r="D961" s="32" t="s">
        <v>110</v>
      </c>
      <c r="E961" s="31">
        <v>2019</v>
      </c>
      <c r="F961" s="33" t="str">
        <f t="shared" si="1"/>
        <v>W33-2019</v>
      </c>
      <c r="G961" s="34" t="s">
        <v>144</v>
      </c>
    </row>
    <row r="962" spans="1:7">
      <c r="A962" s="30">
        <v>43692</v>
      </c>
      <c r="B962" s="31" t="s">
        <v>109</v>
      </c>
      <c r="C962" s="31">
        <f t="shared" si="0"/>
        <v>33</v>
      </c>
      <c r="D962" s="32" t="s">
        <v>110</v>
      </c>
      <c r="E962" s="31">
        <v>2019</v>
      </c>
      <c r="F962" s="33" t="str">
        <f t="shared" si="1"/>
        <v>W33-2019</v>
      </c>
      <c r="G962" s="34" t="s">
        <v>144</v>
      </c>
    </row>
    <row r="963" spans="1:7">
      <c r="A963" s="30">
        <v>43693</v>
      </c>
      <c r="B963" s="31" t="s">
        <v>109</v>
      </c>
      <c r="C963" s="31">
        <f t="shared" si="0"/>
        <v>33</v>
      </c>
      <c r="D963" s="32" t="s">
        <v>110</v>
      </c>
      <c r="E963" s="31">
        <v>2019</v>
      </c>
      <c r="F963" s="33" t="str">
        <f t="shared" si="1"/>
        <v>W33-2019</v>
      </c>
      <c r="G963" s="34" t="s">
        <v>144</v>
      </c>
    </row>
    <row r="964" spans="1:7">
      <c r="A964" s="30">
        <v>43694</v>
      </c>
      <c r="B964" s="31" t="s">
        <v>109</v>
      </c>
      <c r="C964" s="31">
        <f t="shared" si="0"/>
        <v>33</v>
      </c>
      <c r="D964" s="32" t="s">
        <v>110</v>
      </c>
      <c r="E964" s="31">
        <v>2019</v>
      </c>
      <c r="F964" s="33" t="str">
        <f t="shared" si="1"/>
        <v>W33-2019</v>
      </c>
      <c r="G964" s="34" t="s">
        <v>144</v>
      </c>
    </row>
    <row r="965" spans="1:7">
      <c r="A965" s="30">
        <v>43695</v>
      </c>
      <c r="B965" s="31" t="s">
        <v>109</v>
      </c>
      <c r="C965" s="31">
        <f t="shared" si="0"/>
        <v>34</v>
      </c>
      <c r="D965" s="32" t="s">
        <v>110</v>
      </c>
      <c r="E965" s="31">
        <v>2019</v>
      </c>
      <c r="F965" s="33" t="str">
        <f t="shared" si="1"/>
        <v>W34-2019</v>
      </c>
      <c r="G965" s="34" t="s">
        <v>144</v>
      </c>
    </row>
    <row r="966" spans="1:7">
      <c r="A966" s="30">
        <v>43696</v>
      </c>
      <c r="B966" s="31" t="s">
        <v>109</v>
      </c>
      <c r="C966" s="31">
        <f t="shared" si="0"/>
        <v>34</v>
      </c>
      <c r="D966" s="32" t="s">
        <v>110</v>
      </c>
      <c r="E966" s="31">
        <v>2019</v>
      </c>
      <c r="F966" s="33" t="str">
        <f t="shared" si="1"/>
        <v>W34-2019</v>
      </c>
      <c r="G966" s="34" t="s">
        <v>144</v>
      </c>
    </row>
    <row r="967" spans="1:7">
      <c r="A967" s="30">
        <v>43697</v>
      </c>
      <c r="B967" s="31" t="s">
        <v>109</v>
      </c>
      <c r="C967" s="31">
        <f t="shared" si="0"/>
        <v>34</v>
      </c>
      <c r="D967" s="32" t="s">
        <v>110</v>
      </c>
      <c r="E967" s="31">
        <v>2019</v>
      </c>
      <c r="F967" s="33" t="str">
        <f t="shared" si="1"/>
        <v>W34-2019</v>
      </c>
      <c r="G967" s="34" t="s">
        <v>144</v>
      </c>
    </row>
    <row r="968" spans="1:7">
      <c r="A968" s="30">
        <v>43698</v>
      </c>
      <c r="B968" s="31" t="s">
        <v>109</v>
      </c>
      <c r="C968" s="31">
        <f t="shared" si="0"/>
        <v>34</v>
      </c>
      <c r="D968" s="32" t="s">
        <v>110</v>
      </c>
      <c r="E968" s="31">
        <v>2019</v>
      </c>
      <c r="F968" s="33" t="str">
        <f t="shared" si="1"/>
        <v>W34-2019</v>
      </c>
      <c r="G968" s="34" t="s">
        <v>144</v>
      </c>
    </row>
    <row r="969" spans="1:7">
      <c r="A969" s="30">
        <v>43699</v>
      </c>
      <c r="B969" s="31" t="s">
        <v>109</v>
      </c>
      <c r="C969" s="31">
        <f t="shared" si="0"/>
        <v>34</v>
      </c>
      <c r="D969" s="32" t="s">
        <v>110</v>
      </c>
      <c r="E969" s="31">
        <v>2019</v>
      </c>
      <c r="F969" s="33" t="str">
        <f t="shared" si="1"/>
        <v>W34-2019</v>
      </c>
      <c r="G969" s="34" t="s">
        <v>144</v>
      </c>
    </row>
    <row r="970" spans="1:7">
      <c r="A970" s="30">
        <v>43700</v>
      </c>
      <c r="B970" s="31" t="s">
        <v>109</v>
      </c>
      <c r="C970" s="31">
        <f t="shared" si="0"/>
        <v>34</v>
      </c>
      <c r="D970" s="32" t="s">
        <v>110</v>
      </c>
      <c r="E970" s="31">
        <v>2019</v>
      </c>
      <c r="F970" s="33" t="str">
        <f t="shared" si="1"/>
        <v>W34-2019</v>
      </c>
      <c r="G970" s="34" t="s">
        <v>144</v>
      </c>
    </row>
    <row r="971" spans="1:7">
      <c r="A971" s="30">
        <v>43701</v>
      </c>
      <c r="B971" s="31" t="s">
        <v>109</v>
      </c>
      <c r="C971" s="31">
        <f t="shared" si="0"/>
        <v>34</v>
      </c>
      <c r="D971" s="32" t="s">
        <v>110</v>
      </c>
      <c r="E971" s="31">
        <v>2019</v>
      </c>
      <c r="F971" s="33" t="str">
        <f t="shared" si="1"/>
        <v>W34-2019</v>
      </c>
      <c r="G971" s="34" t="s">
        <v>144</v>
      </c>
    </row>
    <row r="972" spans="1:7">
      <c r="A972" s="30">
        <v>43702</v>
      </c>
      <c r="B972" s="31" t="s">
        <v>109</v>
      </c>
      <c r="C972" s="31">
        <f t="shared" si="0"/>
        <v>35</v>
      </c>
      <c r="D972" s="32" t="s">
        <v>110</v>
      </c>
      <c r="E972" s="31">
        <v>2019</v>
      </c>
      <c r="F972" s="33" t="str">
        <f t="shared" si="1"/>
        <v>W35-2019</v>
      </c>
      <c r="G972" s="34" t="s">
        <v>144</v>
      </c>
    </row>
    <row r="973" spans="1:7">
      <c r="A973" s="30">
        <v>43703</v>
      </c>
      <c r="B973" s="31" t="s">
        <v>109</v>
      </c>
      <c r="C973" s="31">
        <f t="shared" si="0"/>
        <v>35</v>
      </c>
      <c r="D973" s="32" t="s">
        <v>110</v>
      </c>
      <c r="E973" s="31">
        <v>2019</v>
      </c>
      <c r="F973" s="33" t="str">
        <f t="shared" si="1"/>
        <v>W35-2019</v>
      </c>
      <c r="G973" s="34" t="s">
        <v>144</v>
      </c>
    </row>
    <row r="974" spans="1:7">
      <c r="A974" s="30">
        <v>43704</v>
      </c>
      <c r="B974" s="31" t="s">
        <v>109</v>
      </c>
      <c r="C974" s="31">
        <f t="shared" si="0"/>
        <v>35</v>
      </c>
      <c r="D974" s="32" t="s">
        <v>110</v>
      </c>
      <c r="E974" s="31">
        <v>2019</v>
      </c>
      <c r="F974" s="33" t="str">
        <f t="shared" si="1"/>
        <v>W35-2019</v>
      </c>
      <c r="G974" s="34" t="s">
        <v>144</v>
      </c>
    </row>
    <row r="975" spans="1:7">
      <c r="A975" s="30">
        <v>43705</v>
      </c>
      <c r="B975" s="31" t="s">
        <v>109</v>
      </c>
      <c r="C975" s="31">
        <f t="shared" si="0"/>
        <v>35</v>
      </c>
      <c r="D975" s="32" t="s">
        <v>110</v>
      </c>
      <c r="E975" s="31">
        <v>2019</v>
      </c>
      <c r="F975" s="33" t="str">
        <f t="shared" si="1"/>
        <v>W35-2019</v>
      </c>
      <c r="G975" s="34" t="s">
        <v>144</v>
      </c>
    </row>
    <row r="976" spans="1:7">
      <c r="A976" s="30">
        <v>43706</v>
      </c>
      <c r="B976" s="31" t="s">
        <v>109</v>
      </c>
      <c r="C976" s="31">
        <f t="shared" si="0"/>
        <v>35</v>
      </c>
      <c r="D976" s="32" t="s">
        <v>110</v>
      </c>
      <c r="E976" s="31">
        <v>2019</v>
      </c>
      <c r="F976" s="33" t="str">
        <f t="shared" si="1"/>
        <v>W35-2019</v>
      </c>
      <c r="G976" s="34" t="s">
        <v>144</v>
      </c>
    </row>
    <row r="977" spans="1:7">
      <c r="A977" s="30">
        <v>43707</v>
      </c>
      <c r="B977" s="31" t="s">
        <v>109</v>
      </c>
      <c r="C977" s="31">
        <f t="shared" si="0"/>
        <v>35</v>
      </c>
      <c r="D977" s="32" t="s">
        <v>110</v>
      </c>
      <c r="E977" s="31">
        <v>2019</v>
      </c>
      <c r="F977" s="33" t="str">
        <f t="shared" si="1"/>
        <v>W35-2019</v>
      </c>
      <c r="G977" s="34" t="s">
        <v>144</v>
      </c>
    </row>
    <row r="978" spans="1:7">
      <c r="A978" s="30">
        <v>43708</v>
      </c>
      <c r="B978" s="31" t="s">
        <v>109</v>
      </c>
      <c r="C978" s="31">
        <f t="shared" si="0"/>
        <v>35</v>
      </c>
      <c r="D978" s="32" t="s">
        <v>110</v>
      </c>
      <c r="E978" s="31">
        <v>2019</v>
      </c>
      <c r="F978" s="33" t="str">
        <f t="shared" si="1"/>
        <v>W35-2019</v>
      </c>
      <c r="G978" s="34" t="s">
        <v>144</v>
      </c>
    </row>
    <row r="979" spans="1:7">
      <c r="A979" s="30">
        <v>43709</v>
      </c>
      <c r="B979" s="31" t="s">
        <v>109</v>
      </c>
      <c r="C979" s="31">
        <f t="shared" si="0"/>
        <v>36</v>
      </c>
      <c r="D979" s="32" t="s">
        <v>110</v>
      </c>
      <c r="E979" s="31">
        <v>2019</v>
      </c>
      <c r="F979" s="33" t="str">
        <f t="shared" si="1"/>
        <v>W36-2019</v>
      </c>
      <c r="G979" s="32" t="s">
        <v>145</v>
      </c>
    </row>
    <row r="980" spans="1:7">
      <c r="A980" s="30">
        <v>43710</v>
      </c>
      <c r="B980" s="31" t="s">
        <v>109</v>
      </c>
      <c r="C980" s="31">
        <f t="shared" si="0"/>
        <v>36</v>
      </c>
      <c r="D980" s="32" t="s">
        <v>110</v>
      </c>
      <c r="E980" s="31">
        <v>2019</v>
      </c>
      <c r="F980" s="33" t="str">
        <f t="shared" si="1"/>
        <v>W36-2019</v>
      </c>
      <c r="G980" s="32" t="s">
        <v>145</v>
      </c>
    </row>
    <row r="981" spans="1:7">
      <c r="A981" s="30">
        <v>43711</v>
      </c>
      <c r="B981" s="31" t="s">
        <v>109</v>
      </c>
      <c r="C981" s="31">
        <f t="shared" si="0"/>
        <v>36</v>
      </c>
      <c r="D981" s="32" t="s">
        <v>110</v>
      </c>
      <c r="E981" s="31">
        <v>2019</v>
      </c>
      <c r="F981" s="33" t="str">
        <f t="shared" si="1"/>
        <v>W36-2019</v>
      </c>
      <c r="G981" s="32" t="s">
        <v>145</v>
      </c>
    </row>
    <row r="982" spans="1:7">
      <c r="A982" s="30">
        <v>43712</v>
      </c>
      <c r="B982" s="31" t="s">
        <v>109</v>
      </c>
      <c r="C982" s="31">
        <f t="shared" si="0"/>
        <v>36</v>
      </c>
      <c r="D982" s="32" t="s">
        <v>110</v>
      </c>
      <c r="E982" s="31">
        <v>2019</v>
      </c>
      <c r="F982" s="33" t="str">
        <f t="shared" si="1"/>
        <v>W36-2019</v>
      </c>
      <c r="G982" s="32" t="s">
        <v>145</v>
      </c>
    </row>
    <row r="983" spans="1:7">
      <c r="A983" s="30">
        <v>43713</v>
      </c>
      <c r="B983" s="31" t="s">
        <v>109</v>
      </c>
      <c r="C983" s="31">
        <f t="shared" si="0"/>
        <v>36</v>
      </c>
      <c r="D983" s="32" t="s">
        <v>110</v>
      </c>
      <c r="E983" s="31">
        <v>2019</v>
      </c>
      <c r="F983" s="33" t="str">
        <f t="shared" si="1"/>
        <v>W36-2019</v>
      </c>
      <c r="G983" s="32" t="s">
        <v>145</v>
      </c>
    </row>
    <row r="984" spans="1:7">
      <c r="A984" s="30">
        <v>43714</v>
      </c>
      <c r="B984" s="31" t="s">
        <v>109</v>
      </c>
      <c r="C984" s="31">
        <f t="shared" si="0"/>
        <v>36</v>
      </c>
      <c r="D984" s="32" t="s">
        <v>110</v>
      </c>
      <c r="E984" s="31">
        <v>2019</v>
      </c>
      <c r="F984" s="33" t="str">
        <f t="shared" si="1"/>
        <v>W36-2019</v>
      </c>
      <c r="G984" s="32" t="s">
        <v>145</v>
      </c>
    </row>
    <row r="985" spans="1:7">
      <c r="A985" s="30">
        <v>43715</v>
      </c>
      <c r="B985" s="31" t="s">
        <v>109</v>
      </c>
      <c r="C985" s="31">
        <f t="shared" si="0"/>
        <v>36</v>
      </c>
      <c r="D985" s="32" t="s">
        <v>110</v>
      </c>
      <c r="E985" s="31">
        <v>2019</v>
      </c>
      <c r="F985" s="33" t="str">
        <f t="shared" si="1"/>
        <v>W36-2019</v>
      </c>
      <c r="G985" s="32" t="s">
        <v>145</v>
      </c>
    </row>
    <row r="986" spans="1:7">
      <c r="A986" s="30">
        <v>43716</v>
      </c>
      <c r="B986" s="31" t="s">
        <v>109</v>
      </c>
      <c r="C986" s="31">
        <f t="shared" si="0"/>
        <v>37</v>
      </c>
      <c r="D986" s="32" t="s">
        <v>110</v>
      </c>
      <c r="E986" s="31">
        <v>2019</v>
      </c>
      <c r="F986" s="33" t="str">
        <f t="shared" si="1"/>
        <v>W37-2019</v>
      </c>
      <c r="G986" s="32" t="s">
        <v>145</v>
      </c>
    </row>
    <row r="987" spans="1:7">
      <c r="A987" s="30">
        <v>43717</v>
      </c>
      <c r="B987" s="31" t="s">
        <v>109</v>
      </c>
      <c r="C987" s="31">
        <f t="shared" si="0"/>
        <v>37</v>
      </c>
      <c r="D987" s="32" t="s">
        <v>110</v>
      </c>
      <c r="E987" s="31">
        <v>2019</v>
      </c>
      <c r="F987" s="33" t="str">
        <f t="shared" si="1"/>
        <v>W37-2019</v>
      </c>
      <c r="G987" s="32" t="s">
        <v>145</v>
      </c>
    </row>
    <row r="988" spans="1:7">
      <c r="A988" s="30">
        <v>43718</v>
      </c>
      <c r="B988" s="31" t="s">
        <v>109</v>
      </c>
      <c r="C988" s="31">
        <f t="shared" si="0"/>
        <v>37</v>
      </c>
      <c r="D988" s="32" t="s">
        <v>110</v>
      </c>
      <c r="E988" s="31">
        <v>2019</v>
      </c>
      <c r="F988" s="33" t="str">
        <f t="shared" si="1"/>
        <v>W37-2019</v>
      </c>
      <c r="G988" s="32" t="s">
        <v>145</v>
      </c>
    </row>
    <row r="989" spans="1:7">
      <c r="A989" s="30">
        <v>43719</v>
      </c>
      <c r="B989" s="31" t="s">
        <v>109</v>
      </c>
      <c r="C989" s="31">
        <f t="shared" si="0"/>
        <v>37</v>
      </c>
      <c r="D989" s="32" t="s">
        <v>110</v>
      </c>
      <c r="E989" s="31">
        <v>2019</v>
      </c>
      <c r="F989" s="33" t="str">
        <f t="shared" si="1"/>
        <v>W37-2019</v>
      </c>
      <c r="G989" s="32" t="s">
        <v>145</v>
      </c>
    </row>
    <row r="990" spans="1:7">
      <c r="A990" s="30">
        <v>43720</v>
      </c>
      <c r="B990" s="31" t="s">
        <v>109</v>
      </c>
      <c r="C990" s="31">
        <f t="shared" si="0"/>
        <v>37</v>
      </c>
      <c r="D990" s="32" t="s">
        <v>110</v>
      </c>
      <c r="E990" s="31">
        <v>2019</v>
      </c>
      <c r="F990" s="33" t="str">
        <f t="shared" si="1"/>
        <v>W37-2019</v>
      </c>
      <c r="G990" s="32" t="s">
        <v>145</v>
      </c>
    </row>
    <row r="991" spans="1:7">
      <c r="A991" s="30">
        <v>43721</v>
      </c>
      <c r="B991" s="31" t="s">
        <v>109</v>
      </c>
      <c r="C991" s="31">
        <f t="shared" si="0"/>
        <v>37</v>
      </c>
      <c r="D991" s="32" t="s">
        <v>110</v>
      </c>
      <c r="E991" s="31">
        <v>2019</v>
      </c>
      <c r="F991" s="33" t="str">
        <f t="shared" si="1"/>
        <v>W37-2019</v>
      </c>
      <c r="G991" s="32" t="s">
        <v>145</v>
      </c>
    </row>
    <row r="992" spans="1:7">
      <c r="A992" s="30">
        <v>43722</v>
      </c>
      <c r="B992" s="31" t="s">
        <v>109</v>
      </c>
      <c r="C992" s="31">
        <f t="shared" si="0"/>
        <v>37</v>
      </c>
      <c r="D992" s="32" t="s">
        <v>110</v>
      </c>
      <c r="E992" s="31">
        <v>2019</v>
      </c>
      <c r="F992" s="33" t="str">
        <f t="shared" si="1"/>
        <v>W37-2019</v>
      </c>
      <c r="G992" s="32" t="s">
        <v>145</v>
      </c>
    </row>
    <row r="993" spans="1:7">
      <c r="A993" s="30">
        <v>43723</v>
      </c>
      <c r="B993" s="31" t="s">
        <v>109</v>
      </c>
      <c r="C993" s="31">
        <f t="shared" si="0"/>
        <v>38</v>
      </c>
      <c r="D993" s="32" t="s">
        <v>110</v>
      </c>
      <c r="E993" s="31">
        <v>2019</v>
      </c>
      <c r="F993" s="33" t="str">
        <f t="shared" si="1"/>
        <v>W38-2019</v>
      </c>
      <c r="G993" s="32" t="s">
        <v>145</v>
      </c>
    </row>
    <row r="994" spans="1:7">
      <c r="A994" s="30">
        <v>43724</v>
      </c>
      <c r="B994" s="31" t="s">
        <v>109</v>
      </c>
      <c r="C994" s="31">
        <f t="shared" si="0"/>
        <v>38</v>
      </c>
      <c r="D994" s="32" t="s">
        <v>110</v>
      </c>
      <c r="E994" s="31">
        <v>2019</v>
      </c>
      <c r="F994" s="33" t="str">
        <f t="shared" si="1"/>
        <v>W38-2019</v>
      </c>
      <c r="G994" s="32" t="s">
        <v>145</v>
      </c>
    </row>
    <row r="995" spans="1:7">
      <c r="A995" s="30">
        <v>43725</v>
      </c>
      <c r="B995" s="31" t="s">
        <v>109</v>
      </c>
      <c r="C995" s="31">
        <f t="shared" si="0"/>
        <v>38</v>
      </c>
      <c r="D995" s="32" t="s">
        <v>110</v>
      </c>
      <c r="E995" s="31">
        <v>2019</v>
      </c>
      <c r="F995" s="33" t="str">
        <f t="shared" si="1"/>
        <v>W38-2019</v>
      </c>
      <c r="G995" s="32" t="s">
        <v>145</v>
      </c>
    </row>
    <row r="996" spans="1:7">
      <c r="A996" s="30">
        <v>43726</v>
      </c>
      <c r="B996" s="31" t="s">
        <v>109</v>
      </c>
      <c r="C996" s="31">
        <f t="shared" si="0"/>
        <v>38</v>
      </c>
      <c r="D996" s="32" t="s">
        <v>110</v>
      </c>
      <c r="E996" s="31">
        <v>2019</v>
      </c>
      <c r="F996" s="33" t="str">
        <f t="shared" si="1"/>
        <v>W38-2019</v>
      </c>
      <c r="G996" s="32" t="s">
        <v>145</v>
      </c>
    </row>
    <row r="997" spans="1:7">
      <c r="A997" s="30">
        <v>43727</v>
      </c>
      <c r="B997" s="31" t="s">
        <v>109</v>
      </c>
      <c r="C997" s="31">
        <f t="shared" si="0"/>
        <v>38</v>
      </c>
      <c r="D997" s="32" t="s">
        <v>110</v>
      </c>
      <c r="E997" s="31">
        <v>2019</v>
      </c>
      <c r="F997" s="33" t="str">
        <f t="shared" si="1"/>
        <v>W38-2019</v>
      </c>
      <c r="G997" s="32" t="s">
        <v>145</v>
      </c>
    </row>
    <row r="998" spans="1:7">
      <c r="A998" s="30">
        <v>43728</v>
      </c>
      <c r="B998" s="31" t="s">
        <v>109</v>
      </c>
      <c r="C998" s="31">
        <f t="shared" si="0"/>
        <v>38</v>
      </c>
      <c r="D998" s="32" t="s">
        <v>110</v>
      </c>
      <c r="E998" s="31">
        <v>2019</v>
      </c>
      <c r="F998" s="33" t="str">
        <f t="shared" si="1"/>
        <v>W38-2019</v>
      </c>
      <c r="G998" s="32" t="s">
        <v>145</v>
      </c>
    </row>
    <row r="999" spans="1:7">
      <c r="A999" s="30">
        <v>43729</v>
      </c>
      <c r="B999" s="31" t="s">
        <v>109</v>
      </c>
      <c r="C999" s="31">
        <f t="shared" si="0"/>
        <v>38</v>
      </c>
      <c r="D999" s="32" t="s">
        <v>110</v>
      </c>
      <c r="E999" s="31">
        <v>2019</v>
      </c>
      <c r="F999" s="33" t="str">
        <f t="shared" si="1"/>
        <v>W38-2019</v>
      </c>
      <c r="G999" s="32" t="s">
        <v>145</v>
      </c>
    </row>
    <row r="1000" spans="1:7">
      <c r="A1000" s="30">
        <v>43730</v>
      </c>
      <c r="B1000" s="31" t="s">
        <v>109</v>
      </c>
      <c r="C1000" s="31">
        <f t="shared" si="0"/>
        <v>39</v>
      </c>
      <c r="D1000" s="32" t="s">
        <v>110</v>
      </c>
      <c r="E1000" s="31">
        <v>2019</v>
      </c>
      <c r="F1000" s="33" t="str">
        <f t="shared" si="1"/>
        <v>W39-2019</v>
      </c>
      <c r="G1000" s="32" t="s">
        <v>145</v>
      </c>
    </row>
    <row r="1001" spans="1:7">
      <c r="A1001" s="30">
        <v>43731</v>
      </c>
      <c r="B1001" s="31" t="s">
        <v>109</v>
      </c>
      <c r="C1001" s="31">
        <f t="shared" si="0"/>
        <v>39</v>
      </c>
      <c r="D1001" s="32" t="s">
        <v>110</v>
      </c>
      <c r="E1001" s="31">
        <v>2019</v>
      </c>
      <c r="F1001" s="33" t="str">
        <f t="shared" si="1"/>
        <v>W39-2019</v>
      </c>
      <c r="G1001" s="32" t="s">
        <v>145</v>
      </c>
    </row>
    <row r="1002" spans="1:7">
      <c r="A1002" s="30">
        <v>43732</v>
      </c>
      <c r="B1002" s="31" t="s">
        <v>109</v>
      </c>
      <c r="C1002" s="31">
        <f t="shared" si="0"/>
        <v>39</v>
      </c>
      <c r="D1002" s="32" t="s">
        <v>110</v>
      </c>
      <c r="E1002" s="31">
        <v>2019</v>
      </c>
      <c r="F1002" s="33" t="str">
        <f t="shared" si="1"/>
        <v>W39-2019</v>
      </c>
      <c r="G1002" s="32" t="s">
        <v>145</v>
      </c>
    </row>
    <row r="1003" spans="1:7">
      <c r="A1003" s="30">
        <v>43733</v>
      </c>
      <c r="B1003" s="31" t="s">
        <v>109</v>
      </c>
      <c r="C1003" s="31">
        <f t="shared" si="0"/>
        <v>39</v>
      </c>
      <c r="D1003" s="32" t="s">
        <v>110</v>
      </c>
      <c r="E1003" s="31">
        <v>2019</v>
      </c>
      <c r="F1003" s="33" t="str">
        <f t="shared" si="1"/>
        <v>W39-2019</v>
      </c>
      <c r="G1003" s="32" t="s">
        <v>145</v>
      </c>
    </row>
    <row r="1004" spans="1:7">
      <c r="A1004" s="30">
        <v>43734</v>
      </c>
      <c r="B1004" s="31" t="s">
        <v>109</v>
      </c>
      <c r="C1004" s="31">
        <f t="shared" si="0"/>
        <v>39</v>
      </c>
      <c r="D1004" s="32" t="s">
        <v>110</v>
      </c>
      <c r="E1004" s="31">
        <v>2019</v>
      </c>
      <c r="F1004" s="33" t="str">
        <f t="shared" si="1"/>
        <v>W39-2019</v>
      </c>
      <c r="G1004" s="32" t="s">
        <v>145</v>
      </c>
    </row>
    <row r="1005" spans="1:7">
      <c r="A1005" s="30">
        <v>43735</v>
      </c>
      <c r="B1005" s="31" t="s">
        <v>109</v>
      </c>
      <c r="C1005" s="31">
        <f t="shared" si="0"/>
        <v>39</v>
      </c>
      <c r="D1005" s="32" t="s">
        <v>110</v>
      </c>
      <c r="E1005" s="31">
        <v>2019</v>
      </c>
      <c r="F1005" s="33" t="str">
        <f t="shared" si="1"/>
        <v>W39-2019</v>
      </c>
      <c r="G1005" s="32" t="s">
        <v>145</v>
      </c>
    </row>
    <row r="1006" spans="1:7">
      <c r="A1006" s="30">
        <v>43736</v>
      </c>
      <c r="B1006" s="31" t="s">
        <v>109</v>
      </c>
      <c r="C1006" s="31">
        <f t="shared" si="0"/>
        <v>39</v>
      </c>
      <c r="D1006" s="32" t="s">
        <v>110</v>
      </c>
      <c r="E1006" s="31">
        <v>2019</v>
      </c>
      <c r="F1006" s="33" t="str">
        <f t="shared" si="1"/>
        <v>W39-2019</v>
      </c>
      <c r="G1006" s="32" t="s">
        <v>145</v>
      </c>
    </row>
    <row r="1007" spans="1:7">
      <c r="A1007" s="30">
        <v>43737</v>
      </c>
      <c r="B1007" s="31" t="s">
        <v>109</v>
      </c>
      <c r="C1007" s="31">
        <f t="shared" si="0"/>
        <v>40</v>
      </c>
      <c r="D1007" s="32" t="s">
        <v>110</v>
      </c>
      <c r="E1007" s="31">
        <v>2019</v>
      </c>
      <c r="F1007" s="33" t="str">
        <f t="shared" si="1"/>
        <v>W40-2019</v>
      </c>
      <c r="G1007" s="32" t="s">
        <v>145</v>
      </c>
    </row>
    <row r="1008" spans="1:7">
      <c r="A1008" s="30">
        <v>43738</v>
      </c>
      <c r="B1008" s="31" t="s">
        <v>109</v>
      </c>
      <c r="C1008" s="31">
        <f t="shared" si="0"/>
        <v>40</v>
      </c>
      <c r="D1008" s="32" t="s">
        <v>110</v>
      </c>
      <c r="E1008" s="31">
        <v>2019</v>
      </c>
      <c r="F1008" s="33" t="str">
        <f t="shared" si="1"/>
        <v>W40-2019</v>
      </c>
      <c r="G1008" s="32" t="s">
        <v>145</v>
      </c>
    </row>
    <row r="1009" spans="1:7">
      <c r="A1009" s="30">
        <v>43739</v>
      </c>
      <c r="B1009" s="31" t="s">
        <v>109</v>
      </c>
      <c r="C1009" s="31">
        <f t="shared" si="0"/>
        <v>40</v>
      </c>
      <c r="D1009" s="32" t="s">
        <v>110</v>
      </c>
      <c r="E1009" s="31">
        <v>2019</v>
      </c>
      <c r="F1009" s="33" t="str">
        <f t="shared" si="1"/>
        <v>W40-2019</v>
      </c>
      <c r="G1009" s="32" t="s">
        <v>146</v>
      </c>
    </row>
    <row r="1010" spans="1:7">
      <c r="A1010" s="30">
        <v>43740</v>
      </c>
      <c r="B1010" s="31" t="s">
        <v>109</v>
      </c>
      <c r="C1010" s="31">
        <f t="shared" si="0"/>
        <v>40</v>
      </c>
      <c r="D1010" s="32" t="s">
        <v>110</v>
      </c>
      <c r="E1010" s="31">
        <v>2019</v>
      </c>
      <c r="F1010" s="33" t="str">
        <f t="shared" si="1"/>
        <v>W40-2019</v>
      </c>
      <c r="G1010" s="32" t="s">
        <v>146</v>
      </c>
    </row>
    <row r="1011" spans="1:7">
      <c r="A1011" s="30">
        <v>43741</v>
      </c>
      <c r="B1011" s="31" t="s">
        <v>109</v>
      </c>
      <c r="C1011" s="31">
        <f t="shared" si="0"/>
        <v>40</v>
      </c>
      <c r="D1011" s="32" t="s">
        <v>110</v>
      </c>
      <c r="E1011" s="31">
        <v>2019</v>
      </c>
      <c r="F1011" s="33" t="str">
        <f t="shared" si="1"/>
        <v>W40-2019</v>
      </c>
      <c r="G1011" s="32" t="s">
        <v>146</v>
      </c>
    </row>
    <row r="1012" spans="1:7">
      <c r="A1012" s="30">
        <v>43742</v>
      </c>
      <c r="B1012" s="31" t="s">
        <v>109</v>
      </c>
      <c r="C1012" s="31">
        <f t="shared" si="0"/>
        <v>40</v>
      </c>
      <c r="D1012" s="32" t="s">
        <v>110</v>
      </c>
      <c r="E1012" s="31">
        <v>2019</v>
      </c>
      <c r="F1012" s="33" t="str">
        <f t="shared" si="1"/>
        <v>W40-2019</v>
      </c>
      <c r="G1012" s="32" t="s">
        <v>146</v>
      </c>
    </row>
    <row r="1013" spans="1:7">
      <c r="A1013" s="30">
        <v>43743</v>
      </c>
      <c r="B1013" s="31" t="s">
        <v>109</v>
      </c>
      <c r="C1013" s="31">
        <f t="shared" ref="C1013:C1076" si="2">WEEKNUM(A1013)</f>
        <v>40</v>
      </c>
      <c r="D1013" s="32" t="s">
        <v>110</v>
      </c>
      <c r="E1013" s="31">
        <v>2019</v>
      </c>
      <c r="F1013" s="33" t="str">
        <f t="shared" ref="F1013:F1076" si="3">B1013&amp;C1013&amp;D1013&amp;E1013</f>
        <v>W40-2019</v>
      </c>
      <c r="G1013" s="32" t="s">
        <v>146</v>
      </c>
    </row>
    <row r="1014" spans="1:7">
      <c r="A1014" s="30">
        <v>43744</v>
      </c>
      <c r="B1014" s="31" t="s">
        <v>109</v>
      </c>
      <c r="C1014" s="31">
        <f t="shared" si="2"/>
        <v>41</v>
      </c>
      <c r="D1014" s="32" t="s">
        <v>110</v>
      </c>
      <c r="E1014" s="31">
        <v>2019</v>
      </c>
      <c r="F1014" s="33" t="str">
        <f t="shared" si="3"/>
        <v>W41-2019</v>
      </c>
      <c r="G1014" s="32" t="s">
        <v>146</v>
      </c>
    </row>
    <row r="1015" spans="1:7">
      <c r="A1015" s="30">
        <v>43745</v>
      </c>
      <c r="B1015" s="31" t="s">
        <v>109</v>
      </c>
      <c r="C1015" s="31">
        <f t="shared" si="2"/>
        <v>41</v>
      </c>
      <c r="D1015" s="32" t="s">
        <v>110</v>
      </c>
      <c r="E1015" s="31">
        <v>2019</v>
      </c>
      <c r="F1015" s="33" t="str">
        <f t="shared" si="3"/>
        <v>W41-2019</v>
      </c>
      <c r="G1015" s="32" t="s">
        <v>146</v>
      </c>
    </row>
    <row r="1016" spans="1:7">
      <c r="A1016" s="30">
        <v>43746</v>
      </c>
      <c r="B1016" s="31" t="s">
        <v>109</v>
      </c>
      <c r="C1016" s="31">
        <f t="shared" si="2"/>
        <v>41</v>
      </c>
      <c r="D1016" s="32" t="s">
        <v>110</v>
      </c>
      <c r="E1016" s="31">
        <v>2019</v>
      </c>
      <c r="F1016" s="33" t="str">
        <f t="shared" si="3"/>
        <v>W41-2019</v>
      </c>
      <c r="G1016" s="32" t="s">
        <v>146</v>
      </c>
    </row>
    <row r="1017" spans="1:7">
      <c r="A1017" s="30">
        <v>43747</v>
      </c>
      <c r="B1017" s="31" t="s">
        <v>109</v>
      </c>
      <c r="C1017" s="31">
        <f t="shared" si="2"/>
        <v>41</v>
      </c>
      <c r="D1017" s="32" t="s">
        <v>110</v>
      </c>
      <c r="E1017" s="31">
        <v>2019</v>
      </c>
      <c r="F1017" s="33" t="str">
        <f t="shared" si="3"/>
        <v>W41-2019</v>
      </c>
      <c r="G1017" s="32" t="s">
        <v>146</v>
      </c>
    </row>
    <row r="1018" spans="1:7">
      <c r="A1018" s="30">
        <v>43748</v>
      </c>
      <c r="B1018" s="31" t="s">
        <v>109</v>
      </c>
      <c r="C1018" s="31">
        <f t="shared" si="2"/>
        <v>41</v>
      </c>
      <c r="D1018" s="32" t="s">
        <v>110</v>
      </c>
      <c r="E1018" s="31">
        <v>2019</v>
      </c>
      <c r="F1018" s="33" t="str">
        <f t="shared" si="3"/>
        <v>W41-2019</v>
      </c>
      <c r="G1018" s="32" t="s">
        <v>146</v>
      </c>
    </row>
    <row r="1019" spans="1:7">
      <c r="A1019" s="30">
        <v>43749</v>
      </c>
      <c r="B1019" s="31" t="s">
        <v>109</v>
      </c>
      <c r="C1019" s="31">
        <f t="shared" si="2"/>
        <v>41</v>
      </c>
      <c r="D1019" s="32" t="s">
        <v>110</v>
      </c>
      <c r="E1019" s="31">
        <v>2019</v>
      </c>
      <c r="F1019" s="33" t="str">
        <f t="shared" si="3"/>
        <v>W41-2019</v>
      </c>
      <c r="G1019" s="32" t="s">
        <v>146</v>
      </c>
    </row>
    <row r="1020" spans="1:7">
      <c r="A1020" s="30">
        <v>43750</v>
      </c>
      <c r="B1020" s="31" t="s">
        <v>109</v>
      </c>
      <c r="C1020" s="31">
        <f t="shared" si="2"/>
        <v>41</v>
      </c>
      <c r="D1020" s="32" t="s">
        <v>110</v>
      </c>
      <c r="E1020" s="31">
        <v>2019</v>
      </c>
      <c r="F1020" s="33" t="str">
        <f t="shared" si="3"/>
        <v>W41-2019</v>
      </c>
      <c r="G1020" s="32" t="s">
        <v>146</v>
      </c>
    </row>
    <row r="1021" spans="1:7">
      <c r="A1021" s="30">
        <v>43751</v>
      </c>
      <c r="B1021" s="31" t="s">
        <v>109</v>
      </c>
      <c r="C1021" s="31">
        <f t="shared" si="2"/>
        <v>42</v>
      </c>
      <c r="D1021" s="32" t="s">
        <v>110</v>
      </c>
      <c r="E1021" s="31">
        <v>2019</v>
      </c>
      <c r="F1021" s="33" t="str">
        <f t="shared" si="3"/>
        <v>W42-2019</v>
      </c>
      <c r="G1021" s="32" t="s">
        <v>146</v>
      </c>
    </row>
    <row r="1022" spans="1:7">
      <c r="A1022" s="30">
        <v>43752</v>
      </c>
      <c r="B1022" s="31" t="s">
        <v>109</v>
      </c>
      <c r="C1022" s="31">
        <f t="shared" si="2"/>
        <v>42</v>
      </c>
      <c r="D1022" s="32" t="s">
        <v>110</v>
      </c>
      <c r="E1022" s="31">
        <v>2019</v>
      </c>
      <c r="F1022" s="33" t="str">
        <f t="shared" si="3"/>
        <v>W42-2019</v>
      </c>
      <c r="G1022" s="32" t="s">
        <v>146</v>
      </c>
    </row>
    <row r="1023" spans="1:7">
      <c r="A1023" s="30">
        <v>43753</v>
      </c>
      <c r="B1023" s="31" t="s">
        <v>109</v>
      </c>
      <c r="C1023" s="31">
        <f t="shared" si="2"/>
        <v>42</v>
      </c>
      <c r="D1023" s="32" t="s">
        <v>110</v>
      </c>
      <c r="E1023" s="31">
        <v>2019</v>
      </c>
      <c r="F1023" s="33" t="str">
        <f t="shared" si="3"/>
        <v>W42-2019</v>
      </c>
      <c r="G1023" s="32" t="s">
        <v>146</v>
      </c>
    </row>
    <row r="1024" spans="1:7">
      <c r="A1024" s="30">
        <v>43754</v>
      </c>
      <c r="B1024" s="31" t="s">
        <v>109</v>
      </c>
      <c r="C1024" s="31">
        <f t="shared" si="2"/>
        <v>42</v>
      </c>
      <c r="D1024" s="32" t="s">
        <v>110</v>
      </c>
      <c r="E1024" s="31">
        <v>2019</v>
      </c>
      <c r="F1024" s="33" t="str">
        <f t="shared" si="3"/>
        <v>W42-2019</v>
      </c>
      <c r="G1024" s="32" t="s">
        <v>146</v>
      </c>
    </row>
    <row r="1025" spans="1:7">
      <c r="A1025" s="30">
        <v>43755</v>
      </c>
      <c r="B1025" s="31" t="s">
        <v>109</v>
      </c>
      <c r="C1025" s="31">
        <f t="shared" si="2"/>
        <v>42</v>
      </c>
      <c r="D1025" s="32" t="s">
        <v>110</v>
      </c>
      <c r="E1025" s="31">
        <v>2019</v>
      </c>
      <c r="F1025" s="33" t="str">
        <f t="shared" si="3"/>
        <v>W42-2019</v>
      </c>
      <c r="G1025" s="32" t="s">
        <v>146</v>
      </c>
    </row>
    <row r="1026" spans="1:7">
      <c r="A1026" s="30">
        <v>43756</v>
      </c>
      <c r="B1026" s="31" t="s">
        <v>109</v>
      </c>
      <c r="C1026" s="31">
        <f t="shared" si="2"/>
        <v>42</v>
      </c>
      <c r="D1026" s="32" t="s">
        <v>110</v>
      </c>
      <c r="E1026" s="31">
        <v>2019</v>
      </c>
      <c r="F1026" s="33" t="str">
        <f t="shared" si="3"/>
        <v>W42-2019</v>
      </c>
      <c r="G1026" s="32" t="s">
        <v>146</v>
      </c>
    </row>
    <row r="1027" spans="1:7">
      <c r="A1027" s="30">
        <v>43757</v>
      </c>
      <c r="B1027" s="31" t="s">
        <v>109</v>
      </c>
      <c r="C1027" s="31">
        <f t="shared" si="2"/>
        <v>42</v>
      </c>
      <c r="D1027" s="32" t="s">
        <v>110</v>
      </c>
      <c r="E1027" s="31">
        <v>2019</v>
      </c>
      <c r="F1027" s="33" t="str">
        <f t="shared" si="3"/>
        <v>W42-2019</v>
      </c>
      <c r="G1027" s="32" t="s">
        <v>146</v>
      </c>
    </row>
    <row r="1028" spans="1:7">
      <c r="A1028" s="30">
        <v>43758</v>
      </c>
      <c r="B1028" s="31" t="s">
        <v>109</v>
      </c>
      <c r="C1028" s="31">
        <f t="shared" si="2"/>
        <v>43</v>
      </c>
      <c r="D1028" s="32" t="s">
        <v>110</v>
      </c>
      <c r="E1028" s="31">
        <v>2019</v>
      </c>
      <c r="F1028" s="33" t="str">
        <f t="shared" si="3"/>
        <v>W43-2019</v>
      </c>
      <c r="G1028" s="32" t="s">
        <v>146</v>
      </c>
    </row>
    <row r="1029" spans="1:7">
      <c r="A1029" s="30">
        <v>43759</v>
      </c>
      <c r="B1029" s="31" t="s">
        <v>109</v>
      </c>
      <c r="C1029" s="31">
        <f t="shared" si="2"/>
        <v>43</v>
      </c>
      <c r="D1029" s="32" t="s">
        <v>110</v>
      </c>
      <c r="E1029" s="31">
        <v>2019</v>
      </c>
      <c r="F1029" s="33" t="str">
        <f t="shared" si="3"/>
        <v>W43-2019</v>
      </c>
      <c r="G1029" s="32" t="s">
        <v>146</v>
      </c>
    </row>
    <row r="1030" spans="1:7">
      <c r="A1030" s="30">
        <v>43760</v>
      </c>
      <c r="B1030" s="31" t="s">
        <v>109</v>
      </c>
      <c r="C1030" s="31">
        <f t="shared" si="2"/>
        <v>43</v>
      </c>
      <c r="D1030" s="32" t="s">
        <v>110</v>
      </c>
      <c r="E1030" s="31">
        <v>2019</v>
      </c>
      <c r="F1030" s="33" t="str">
        <f t="shared" si="3"/>
        <v>W43-2019</v>
      </c>
      <c r="G1030" s="32" t="s">
        <v>146</v>
      </c>
    </row>
    <row r="1031" spans="1:7">
      <c r="A1031" s="30">
        <v>43761</v>
      </c>
      <c r="B1031" s="31" t="s">
        <v>109</v>
      </c>
      <c r="C1031" s="31">
        <f t="shared" si="2"/>
        <v>43</v>
      </c>
      <c r="D1031" s="32" t="s">
        <v>110</v>
      </c>
      <c r="E1031" s="31">
        <v>2019</v>
      </c>
      <c r="F1031" s="33" t="str">
        <f t="shared" si="3"/>
        <v>W43-2019</v>
      </c>
      <c r="G1031" s="32" t="s">
        <v>146</v>
      </c>
    </row>
    <row r="1032" spans="1:7">
      <c r="A1032" s="30">
        <v>43762</v>
      </c>
      <c r="B1032" s="31" t="s">
        <v>109</v>
      </c>
      <c r="C1032" s="31">
        <f t="shared" si="2"/>
        <v>43</v>
      </c>
      <c r="D1032" s="32" t="s">
        <v>110</v>
      </c>
      <c r="E1032" s="31">
        <v>2019</v>
      </c>
      <c r="F1032" s="33" t="str">
        <f t="shared" si="3"/>
        <v>W43-2019</v>
      </c>
      <c r="G1032" s="32" t="s">
        <v>146</v>
      </c>
    </row>
    <row r="1033" spans="1:7">
      <c r="A1033" s="30">
        <v>43763</v>
      </c>
      <c r="B1033" s="31" t="s">
        <v>109</v>
      </c>
      <c r="C1033" s="31">
        <f t="shared" si="2"/>
        <v>43</v>
      </c>
      <c r="D1033" s="32" t="s">
        <v>110</v>
      </c>
      <c r="E1033" s="31">
        <v>2019</v>
      </c>
      <c r="F1033" s="33" t="str">
        <f t="shared" si="3"/>
        <v>W43-2019</v>
      </c>
      <c r="G1033" s="32" t="s">
        <v>146</v>
      </c>
    </row>
    <row r="1034" spans="1:7">
      <c r="A1034" s="30">
        <v>43764</v>
      </c>
      <c r="B1034" s="31" t="s">
        <v>109</v>
      </c>
      <c r="C1034" s="31">
        <f t="shared" si="2"/>
        <v>43</v>
      </c>
      <c r="D1034" s="32" t="s">
        <v>110</v>
      </c>
      <c r="E1034" s="31">
        <v>2019</v>
      </c>
      <c r="F1034" s="33" t="str">
        <f t="shared" si="3"/>
        <v>W43-2019</v>
      </c>
      <c r="G1034" s="32" t="s">
        <v>146</v>
      </c>
    </row>
    <row r="1035" spans="1:7">
      <c r="A1035" s="30">
        <v>43765</v>
      </c>
      <c r="B1035" s="31" t="s">
        <v>109</v>
      </c>
      <c r="C1035" s="31">
        <f t="shared" si="2"/>
        <v>44</v>
      </c>
      <c r="D1035" s="32" t="s">
        <v>110</v>
      </c>
      <c r="E1035" s="31">
        <v>2019</v>
      </c>
      <c r="F1035" s="33" t="str">
        <f t="shared" si="3"/>
        <v>W44-2019</v>
      </c>
      <c r="G1035" s="32" t="s">
        <v>146</v>
      </c>
    </row>
    <row r="1036" spans="1:7">
      <c r="A1036" s="30">
        <v>43766</v>
      </c>
      <c r="B1036" s="31" t="s">
        <v>109</v>
      </c>
      <c r="C1036" s="31">
        <f t="shared" si="2"/>
        <v>44</v>
      </c>
      <c r="D1036" s="32" t="s">
        <v>110</v>
      </c>
      <c r="E1036" s="31">
        <v>2019</v>
      </c>
      <c r="F1036" s="33" t="str">
        <f t="shared" si="3"/>
        <v>W44-2019</v>
      </c>
      <c r="G1036" s="32" t="s">
        <v>146</v>
      </c>
    </row>
    <row r="1037" spans="1:7">
      <c r="A1037" s="30">
        <v>43767</v>
      </c>
      <c r="B1037" s="31" t="s">
        <v>109</v>
      </c>
      <c r="C1037" s="31">
        <f t="shared" si="2"/>
        <v>44</v>
      </c>
      <c r="D1037" s="32" t="s">
        <v>110</v>
      </c>
      <c r="E1037" s="31">
        <v>2019</v>
      </c>
      <c r="F1037" s="33" t="str">
        <f t="shared" si="3"/>
        <v>W44-2019</v>
      </c>
      <c r="G1037" s="32" t="s">
        <v>146</v>
      </c>
    </row>
    <row r="1038" spans="1:7">
      <c r="A1038" s="30">
        <v>43768</v>
      </c>
      <c r="B1038" s="31" t="s">
        <v>109</v>
      </c>
      <c r="C1038" s="31">
        <f t="shared" si="2"/>
        <v>44</v>
      </c>
      <c r="D1038" s="32" t="s">
        <v>110</v>
      </c>
      <c r="E1038" s="31">
        <v>2019</v>
      </c>
      <c r="F1038" s="33" t="str">
        <f t="shared" si="3"/>
        <v>W44-2019</v>
      </c>
      <c r="G1038" s="32" t="s">
        <v>146</v>
      </c>
    </row>
    <row r="1039" spans="1:7">
      <c r="A1039" s="30">
        <v>43769</v>
      </c>
      <c r="B1039" s="31" t="s">
        <v>109</v>
      </c>
      <c r="C1039" s="31">
        <f t="shared" si="2"/>
        <v>44</v>
      </c>
      <c r="D1039" s="32" t="s">
        <v>110</v>
      </c>
      <c r="E1039" s="31">
        <v>2019</v>
      </c>
      <c r="F1039" s="33" t="str">
        <f t="shared" si="3"/>
        <v>W44-2019</v>
      </c>
      <c r="G1039" s="32" t="s">
        <v>146</v>
      </c>
    </row>
    <row r="1040" spans="1:7">
      <c r="A1040" s="30">
        <v>43770</v>
      </c>
      <c r="B1040" s="31" t="s">
        <v>109</v>
      </c>
      <c r="C1040" s="31">
        <f t="shared" si="2"/>
        <v>44</v>
      </c>
      <c r="D1040" s="32" t="s">
        <v>110</v>
      </c>
      <c r="E1040" s="31">
        <v>2019</v>
      </c>
      <c r="F1040" s="33" t="str">
        <f t="shared" si="3"/>
        <v>W44-2019</v>
      </c>
      <c r="G1040" s="32" t="s">
        <v>147</v>
      </c>
    </row>
    <row r="1041" spans="1:7">
      <c r="A1041" s="30">
        <v>43771</v>
      </c>
      <c r="B1041" s="31" t="s">
        <v>109</v>
      </c>
      <c r="C1041" s="31">
        <f t="shared" si="2"/>
        <v>44</v>
      </c>
      <c r="D1041" s="32" t="s">
        <v>110</v>
      </c>
      <c r="E1041" s="31">
        <v>2019</v>
      </c>
      <c r="F1041" s="33" t="str">
        <f t="shared" si="3"/>
        <v>W44-2019</v>
      </c>
      <c r="G1041" s="32" t="s">
        <v>147</v>
      </c>
    </row>
    <row r="1042" spans="1:7">
      <c r="A1042" s="30">
        <v>43772</v>
      </c>
      <c r="B1042" s="31" t="s">
        <v>109</v>
      </c>
      <c r="C1042" s="31">
        <f t="shared" si="2"/>
        <v>45</v>
      </c>
      <c r="D1042" s="32" t="s">
        <v>110</v>
      </c>
      <c r="E1042" s="31">
        <v>2019</v>
      </c>
      <c r="F1042" s="33" t="str">
        <f t="shared" si="3"/>
        <v>W45-2019</v>
      </c>
      <c r="G1042" s="32" t="s">
        <v>147</v>
      </c>
    </row>
    <row r="1043" spans="1:7">
      <c r="A1043" s="30">
        <v>43773</v>
      </c>
      <c r="B1043" s="31" t="s">
        <v>109</v>
      </c>
      <c r="C1043" s="31">
        <f t="shared" si="2"/>
        <v>45</v>
      </c>
      <c r="D1043" s="32" t="s">
        <v>110</v>
      </c>
      <c r="E1043" s="31">
        <v>2019</v>
      </c>
      <c r="F1043" s="33" t="str">
        <f t="shared" si="3"/>
        <v>W45-2019</v>
      </c>
      <c r="G1043" s="32" t="s">
        <v>147</v>
      </c>
    </row>
    <row r="1044" spans="1:7">
      <c r="A1044" s="30">
        <v>43774</v>
      </c>
      <c r="B1044" s="31" t="s">
        <v>109</v>
      </c>
      <c r="C1044" s="31">
        <f t="shared" si="2"/>
        <v>45</v>
      </c>
      <c r="D1044" s="32" t="s">
        <v>110</v>
      </c>
      <c r="E1044" s="31">
        <v>2019</v>
      </c>
      <c r="F1044" s="33" t="str">
        <f t="shared" si="3"/>
        <v>W45-2019</v>
      </c>
      <c r="G1044" s="32" t="s">
        <v>147</v>
      </c>
    </row>
    <row r="1045" spans="1:7">
      <c r="A1045" s="30">
        <v>43775</v>
      </c>
      <c r="B1045" s="31" t="s">
        <v>109</v>
      </c>
      <c r="C1045" s="31">
        <f t="shared" si="2"/>
        <v>45</v>
      </c>
      <c r="D1045" s="32" t="s">
        <v>110</v>
      </c>
      <c r="E1045" s="31">
        <v>2019</v>
      </c>
      <c r="F1045" s="33" t="str">
        <f t="shared" si="3"/>
        <v>W45-2019</v>
      </c>
      <c r="G1045" s="32" t="s">
        <v>147</v>
      </c>
    </row>
    <row r="1046" spans="1:7">
      <c r="A1046" s="30">
        <v>43776</v>
      </c>
      <c r="B1046" s="31" t="s">
        <v>109</v>
      </c>
      <c r="C1046" s="31">
        <f t="shared" si="2"/>
        <v>45</v>
      </c>
      <c r="D1046" s="32" t="s">
        <v>110</v>
      </c>
      <c r="E1046" s="31">
        <v>2019</v>
      </c>
      <c r="F1046" s="33" t="str">
        <f t="shared" si="3"/>
        <v>W45-2019</v>
      </c>
      <c r="G1046" s="32" t="s">
        <v>147</v>
      </c>
    </row>
    <row r="1047" spans="1:7">
      <c r="A1047" s="30">
        <v>43777</v>
      </c>
      <c r="B1047" s="31" t="s">
        <v>109</v>
      </c>
      <c r="C1047" s="31">
        <f t="shared" si="2"/>
        <v>45</v>
      </c>
      <c r="D1047" s="32" t="s">
        <v>110</v>
      </c>
      <c r="E1047" s="31">
        <v>2019</v>
      </c>
      <c r="F1047" s="33" t="str">
        <f t="shared" si="3"/>
        <v>W45-2019</v>
      </c>
      <c r="G1047" s="32" t="s">
        <v>147</v>
      </c>
    </row>
    <row r="1048" spans="1:7">
      <c r="A1048" s="30">
        <v>43778</v>
      </c>
      <c r="B1048" s="31" t="s">
        <v>109</v>
      </c>
      <c r="C1048" s="31">
        <f t="shared" si="2"/>
        <v>45</v>
      </c>
      <c r="D1048" s="32" t="s">
        <v>110</v>
      </c>
      <c r="E1048" s="31">
        <v>2019</v>
      </c>
      <c r="F1048" s="33" t="str">
        <f t="shared" si="3"/>
        <v>W45-2019</v>
      </c>
      <c r="G1048" s="32" t="s">
        <v>147</v>
      </c>
    </row>
    <row r="1049" spans="1:7">
      <c r="A1049" s="30">
        <v>43779</v>
      </c>
      <c r="B1049" s="31" t="s">
        <v>109</v>
      </c>
      <c r="C1049" s="31">
        <f t="shared" si="2"/>
        <v>46</v>
      </c>
      <c r="D1049" s="32" t="s">
        <v>110</v>
      </c>
      <c r="E1049" s="31">
        <v>2019</v>
      </c>
      <c r="F1049" s="33" t="str">
        <f t="shared" si="3"/>
        <v>W46-2019</v>
      </c>
      <c r="G1049" s="32" t="s">
        <v>147</v>
      </c>
    </row>
    <row r="1050" spans="1:7">
      <c r="A1050" s="30">
        <v>43780</v>
      </c>
      <c r="B1050" s="31" t="s">
        <v>109</v>
      </c>
      <c r="C1050" s="31">
        <f t="shared" si="2"/>
        <v>46</v>
      </c>
      <c r="D1050" s="32" t="s">
        <v>110</v>
      </c>
      <c r="E1050" s="31">
        <v>2019</v>
      </c>
      <c r="F1050" s="33" t="str">
        <f t="shared" si="3"/>
        <v>W46-2019</v>
      </c>
      <c r="G1050" s="32" t="s">
        <v>147</v>
      </c>
    </row>
    <row r="1051" spans="1:7">
      <c r="A1051" s="30">
        <v>43781</v>
      </c>
      <c r="B1051" s="31" t="s">
        <v>109</v>
      </c>
      <c r="C1051" s="31">
        <f t="shared" si="2"/>
        <v>46</v>
      </c>
      <c r="D1051" s="32" t="s">
        <v>110</v>
      </c>
      <c r="E1051" s="31">
        <v>2019</v>
      </c>
      <c r="F1051" s="33" t="str">
        <f t="shared" si="3"/>
        <v>W46-2019</v>
      </c>
      <c r="G1051" s="32" t="s">
        <v>147</v>
      </c>
    </row>
    <row r="1052" spans="1:7">
      <c r="A1052" s="30">
        <v>43782</v>
      </c>
      <c r="B1052" s="31" t="s">
        <v>109</v>
      </c>
      <c r="C1052" s="31">
        <f t="shared" si="2"/>
        <v>46</v>
      </c>
      <c r="D1052" s="32" t="s">
        <v>110</v>
      </c>
      <c r="E1052" s="31">
        <v>2019</v>
      </c>
      <c r="F1052" s="33" t="str">
        <f t="shared" si="3"/>
        <v>W46-2019</v>
      </c>
      <c r="G1052" s="32" t="s">
        <v>147</v>
      </c>
    </row>
    <row r="1053" spans="1:7">
      <c r="A1053" s="30">
        <v>43783</v>
      </c>
      <c r="B1053" s="31" t="s">
        <v>109</v>
      </c>
      <c r="C1053" s="31">
        <f t="shared" si="2"/>
        <v>46</v>
      </c>
      <c r="D1053" s="32" t="s">
        <v>110</v>
      </c>
      <c r="E1053" s="31">
        <v>2019</v>
      </c>
      <c r="F1053" s="33" t="str">
        <f t="shared" si="3"/>
        <v>W46-2019</v>
      </c>
      <c r="G1053" s="32" t="s">
        <v>147</v>
      </c>
    </row>
    <row r="1054" spans="1:7">
      <c r="A1054" s="30">
        <v>43784</v>
      </c>
      <c r="B1054" s="31" t="s">
        <v>109</v>
      </c>
      <c r="C1054" s="31">
        <f t="shared" si="2"/>
        <v>46</v>
      </c>
      <c r="D1054" s="32" t="s">
        <v>110</v>
      </c>
      <c r="E1054" s="31">
        <v>2019</v>
      </c>
      <c r="F1054" s="33" t="str">
        <f t="shared" si="3"/>
        <v>W46-2019</v>
      </c>
      <c r="G1054" s="32" t="s">
        <v>147</v>
      </c>
    </row>
    <row r="1055" spans="1:7">
      <c r="A1055" s="30">
        <v>43785</v>
      </c>
      <c r="B1055" s="31" t="s">
        <v>109</v>
      </c>
      <c r="C1055" s="31">
        <f t="shared" si="2"/>
        <v>46</v>
      </c>
      <c r="D1055" s="32" t="s">
        <v>110</v>
      </c>
      <c r="E1055" s="31">
        <v>2019</v>
      </c>
      <c r="F1055" s="33" t="str">
        <f t="shared" si="3"/>
        <v>W46-2019</v>
      </c>
      <c r="G1055" s="32" t="s">
        <v>147</v>
      </c>
    </row>
    <row r="1056" spans="1:7">
      <c r="A1056" s="30">
        <v>43786</v>
      </c>
      <c r="B1056" s="31" t="s">
        <v>109</v>
      </c>
      <c r="C1056" s="31">
        <f t="shared" si="2"/>
        <v>47</v>
      </c>
      <c r="D1056" s="32" t="s">
        <v>110</v>
      </c>
      <c r="E1056" s="31">
        <v>2019</v>
      </c>
      <c r="F1056" s="33" t="str">
        <f t="shared" si="3"/>
        <v>W47-2019</v>
      </c>
      <c r="G1056" s="32" t="s">
        <v>147</v>
      </c>
    </row>
    <row r="1057" spans="1:7">
      <c r="A1057" s="30">
        <v>43787</v>
      </c>
      <c r="B1057" s="31" t="s">
        <v>109</v>
      </c>
      <c r="C1057" s="31">
        <f t="shared" si="2"/>
        <v>47</v>
      </c>
      <c r="D1057" s="32" t="s">
        <v>110</v>
      </c>
      <c r="E1057" s="31">
        <v>2019</v>
      </c>
      <c r="F1057" s="33" t="str">
        <f t="shared" si="3"/>
        <v>W47-2019</v>
      </c>
      <c r="G1057" s="32" t="s">
        <v>147</v>
      </c>
    </row>
    <row r="1058" spans="1:7">
      <c r="A1058" s="30">
        <v>43788</v>
      </c>
      <c r="B1058" s="31" t="s">
        <v>109</v>
      </c>
      <c r="C1058" s="31">
        <f t="shared" si="2"/>
        <v>47</v>
      </c>
      <c r="D1058" s="32" t="s">
        <v>110</v>
      </c>
      <c r="E1058" s="31">
        <v>2019</v>
      </c>
      <c r="F1058" s="33" t="str">
        <f t="shared" si="3"/>
        <v>W47-2019</v>
      </c>
      <c r="G1058" s="32" t="s">
        <v>147</v>
      </c>
    </row>
    <row r="1059" spans="1:7">
      <c r="A1059" s="30">
        <v>43789</v>
      </c>
      <c r="B1059" s="31" t="s">
        <v>109</v>
      </c>
      <c r="C1059" s="31">
        <f t="shared" si="2"/>
        <v>47</v>
      </c>
      <c r="D1059" s="32" t="s">
        <v>110</v>
      </c>
      <c r="E1059" s="31">
        <v>2019</v>
      </c>
      <c r="F1059" s="33" t="str">
        <f t="shared" si="3"/>
        <v>W47-2019</v>
      </c>
      <c r="G1059" s="32" t="s">
        <v>147</v>
      </c>
    </row>
    <row r="1060" spans="1:7">
      <c r="A1060" s="30">
        <v>43790</v>
      </c>
      <c r="B1060" s="31" t="s">
        <v>109</v>
      </c>
      <c r="C1060" s="31">
        <f t="shared" si="2"/>
        <v>47</v>
      </c>
      <c r="D1060" s="32" t="s">
        <v>110</v>
      </c>
      <c r="E1060" s="31">
        <v>2019</v>
      </c>
      <c r="F1060" s="33" t="str">
        <f t="shared" si="3"/>
        <v>W47-2019</v>
      </c>
      <c r="G1060" s="32" t="s">
        <v>147</v>
      </c>
    </row>
    <row r="1061" spans="1:7">
      <c r="A1061" s="30">
        <v>43791</v>
      </c>
      <c r="B1061" s="31" t="s">
        <v>109</v>
      </c>
      <c r="C1061" s="31">
        <f t="shared" si="2"/>
        <v>47</v>
      </c>
      <c r="D1061" s="32" t="s">
        <v>110</v>
      </c>
      <c r="E1061" s="31">
        <v>2019</v>
      </c>
      <c r="F1061" s="33" t="str">
        <f t="shared" si="3"/>
        <v>W47-2019</v>
      </c>
      <c r="G1061" s="32" t="s">
        <v>147</v>
      </c>
    </row>
    <row r="1062" spans="1:7">
      <c r="A1062" s="30">
        <v>43792</v>
      </c>
      <c r="B1062" s="31" t="s">
        <v>109</v>
      </c>
      <c r="C1062" s="31">
        <f t="shared" si="2"/>
        <v>47</v>
      </c>
      <c r="D1062" s="32" t="s">
        <v>110</v>
      </c>
      <c r="E1062" s="31">
        <v>2019</v>
      </c>
      <c r="F1062" s="33" t="str">
        <f t="shared" si="3"/>
        <v>W47-2019</v>
      </c>
      <c r="G1062" s="32" t="s">
        <v>147</v>
      </c>
    </row>
    <row r="1063" spans="1:7">
      <c r="A1063" s="30">
        <v>43793</v>
      </c>
      <c r="B1063" s="31" t="s">
        <v>109</v>
      </c>
      <c r="C1063" s="31">
        <f t="shared" si="2"/>
        <v>48</v>
      </c>
      <c r="D1063" s="32" t="s">
        <v>110</v>
      </c>
      <c r="E1063" s="31">
        <v>2019</v>
      </c>
      <c r="F1063" s="33" t="str">
        <f t="shared" si="3"/>
        <v>W48-2019</v>
      </c>
      <c r="G1063" s="32" t="s">
        <v>147</v>
      </c>
    </row>
    <row r="1064" spans="1:7">
      <c r="A1064" s="30">
        <v>43794</v>
      </c>
      <c r="B1064" s="31" t="s">
        <v>109</v>
      </c>
      <c r="C1064" s="31">
        <f t="shared" si="2"/>
        <v>48</v>
      </c>
      <c r="D1064" s="32" t="s">
        <v>110</v>
      </c>
      <c r="E1064" s="31">
        <v>2019</v>
      </c>
      <c r="F1064" s="33" t="str">
        <f t="shared" si="3"/>
        <v>W48-2019</v>
      </c>
      <c r="G1064" s="32" t="s">
        <v>147</v>
      </c>
    </row>
    <row r="1065" spans="1:7">
      <c r="A1065" s="30">
        <v>43795</v>
      </c>
      <c r="B1065" s="31" t="s">
        <v>109</v>
      </c>
      <c r="C1065" s="31">
        <f t="shared" si="2"/>
        <v>48</v>
      </c>
      <c r="D1065" s="32" t="s">
        <v>110</v>
      </c>
      <c r="E1065" s="31">
        <v>2019</v>
      </c>
      <c r="F1065" s="33" t="str">
        <f t="shared" si="3"/>
        <v>W48-2019</v>
      </c>
      <c r="G1065" s="32" t="s">
        <v>147</v>
      </c>
    </row>
    <row r="1066" spans="1:7">
      <c r="A1066" s="30">
        <v>43796</v>
      </c>
      <c r="B1066" s="31" t="s">
        <v>109</v>
      </c>
      <c r="C1066" s="31">
        <f t="shared" si="2"/>
        <v>48</v>
      </c>
      <c r="D1066" s="32" t="s">
        <v>110</v>
      </c>
      <c r="E1066" s="31">
        <v>2019</v>
      </c>
      <c r="F1066" s="33" t="str">
        <f t="shared" si="3"/>
        <v>W48-2019</v>
      </c>
      <c r="G1066" s="32" t="s">
        <v>147</v>
      </c>
    </row>
    <row r="1067" spans="1:7">
      <c r="A1067" s="30">
        <v>43797</v>
      </c>
      <c r="B1067" s="31" t="s">
        <v>109</v>
      </c>
      <c r="C1067" s="31">
        <f t="shared" si="2"/>
        <v>48</v>
      </c>
      <c r="D1067" s="32" t="s">
        <v>110</v>
      </c>
      <c r="E1067" s="31">
        <v>2019</v>
      </c>
      <c r="F1067" s="33" t="str">
        <f t="shared" si="3"/>
        <v>W48-2019</v>
      </c>
      <c r="G1067" s="32" t="s">
        <v>147</v>
      </c>
    </row>
    <row r="1068" spans="1:7">
      <c r="A1068" s="30">
        <v>43798</v>
      </c>
      <c r="B1068" s="31" t="s">
        <v>109</v>
      </c>
      <c r="C1068" s="31">
        <f t="shared" si="2"/>
        <v>48</v>
      </c>
      <c r="D1068" s="32" t="s">
        <v>110</v>
      </c>
      <c r="E1068" s="31">
        <v>2019</v>
      </c>
      <c r="F1068" s="33" t="str">
        <f t="shared" si="3"/>
        <v>W48-2019</v>
      </c>
      <c r="G1068" s="32" t="s">
        <v>147</v>
      </c>
    </row>
    <row r="1069" spans="1:7">
      <c r="A1069" s="30">
        <v>43799</v>
      </c>
      <c r="B1069" s="31" t="s">
        <v>109</v>
      </c>
      <c r="C1069" s="31">
        <f t="shared" si="2"/>
        <v>48</v>
      </c>
      <c r="D1069" s="32" t="s">
        <v>110</v>
      </c>
      <c r="E1069" s="31">
        <v>2019</v>
      </c>
      <c r="F1069" s="33" t="str">
        <f t="shared" si="3"/>
        <v>W48-2019</v>
      </c>
      <c r="G1069" s="32" t="s">
        <v>147</v>
      </c>
    </row>
    <row r="1070" spans="1:7">
      <c r="A1070" s="30">
        <v>43800</v>
      </c>
      <c r="B1070" s="31" t="s">
        <v>109</v>
      </c>
      <c r="C1070" s="31">
        <f t="shared" si="2"/>
        <v>49</v>
      </c>
      <c r="D1070" s="32" t="s">
        <v>110</v>
      </c>
      <c r="E1070" s="31">
        <v>2019</v>
      </c>
      <c r="F1070" s="33" t="str">
        <f t="shared" si="3"/>
        <v>W49-2019</v>
      </c>
      <c r="G1070" s="32" t="s">
        <v>148</v>
      </c>
    </row>
    <row r="1071" spans="1:7">
      <c r="A1071" s="30">
        <v>43801</v>
      </c>
      <c r="B1071" s="31" t="s">
        <v>109</v>
      </c>
      <c r="C1071" s="31">
        <f t="shared" si="2"/>
        <v>49</v>
      </c>
      <c r="D1071" s="32" t="s">
        <v>110</v>
      </c>
      <c r="E1071" s="31">
        <v>2019</v>
      </c>
      <c r="F1071" s="33" t="str">
        <f t="shared" si="3"/>
        <v>W49-2019</v>
      </c>
      <c r="G1071" s="32" t="s">
        <v>148</v>
      </c>
    </row>
    <row r="1072" spans="1:7">
      <c r="A1072" s="30">
        <v>43802</v>
      </c>
      <c r="B1072" s="31" t="s">
        <v>109</v>
      </c>
      <c r="C1072" s="31">
        <f t="shared" si="2"/>
        <v>49</v>
      </c>
      <c r="D1072" s="32" t="s">
        <v>110</v>
      </c>
      <c r="E1072" s="31">
        <v>2019</v>
      </c>
      <c r="F1072" s="33" t="str">
        <f t="shared" si="3"/>
        <v>W49-2019</v>
      </c>
      <c r="G1072" s="32" t="s">
        <v>148</v>
      </c>
    </row>
    <row r="1073" spans="1:7">
      <c r="A1073" s="30">
        <v>43803</v>
      </c>
      <c r="B1073" s="31" t="s">
        <v>109</v>
      </c>
      <c r="C1073" s="31">
        <f t="shared" si="2"/>
        <v>49</v>
      </c>
      <c r="D1073" s="32" t="s">
        <v>110</v>
      </c>
      <c r="E1073" s="31">
        <v>2019</v>
      </c>
      <c r="F1073" s="33" t="str">
        <f t="shared" si="3"/>
        <v>W49-2019</v>
      </c>
      <c r="G1073" s="32" t="s">
        <v>148</v>
      </c>
    </row>
    <row r="1074" spans="1:7">
      <c r="A1074" s="30">
        <v>43804</v>
      </c>
      <c r="B1074" s="31" t="s">
        <v>109</v>
      </c>
      <c r="C1074" s="31">
        <f t="shared" si="2"/>
        <v>49</v>
      </c>
      <c r="D1074" s="32" t="s">
        <v>110</v>
      </c>
      <c r="E1074" s="31">
        <v>2019</v>
      </c>
      <c r="F1074" s="33" t="str">
        <f t="shared" si="3"/>
        <v>W49-2019</v>
      </c>
      <c r="G1074" s="32" t="s">
        <v>148</v>
      </c>
    </row>
    <row r="1075" spans="1:7">
      <c r="A1075" s="30">
        <v>43805</v>
      </c>
      <c r="B1075" s="31" t="s">
        <v>109</v>
      </c>
      <c r="C1075" s="31">
        <f t="shared" si="2"/>
        <v>49</v>
      </c>
      <c r="D1075" s="32" t="s">
        <v>110</v>
      </c>
      <c r="E1075" s="31">
        <v>2019</v>
      </c>
      <c r="F1075" s="33" t="str">
        <f t="shared" si="3"/>
        <v>W49-2019</v>
      </c>
      <c r="G1075" s="32" t="s">
        <v>148</v>
      </c>
    </row>
    <row r="1076" spans="1:7">
      <c r="A1076" s="30">
        <v>43806</v>
      </c>
      <c r="B1076" s="31" t="s">
        <v>109</v>
      </c>
      <c r="C1076" s="31">
        <f t="shared" si="2"/>
        <v>49</v>
      </c>
      <c r="D1076" s="32" t="s">
        <v>110</v>
      </c>
      <c r="E1076" s="31">
        <v>2019</v>
      </c>
      <c r="F1076" s="33" t="str">
        <f t="shared" si="3"/>
        <v>W49-2019</v>
      </c>
      <c r="G1076" s="32" t="s">
        <v>148</v>
      </c>
    </row>
    <row r="1077" spans="1:7">
      <c r="A1077" s="30">
        <v>43807</v>
      </c>
      <c r="B1077" s="31" t="s">
        <v>109</v>
      </c>
      <c r="C1077" s="31">
        <f t="shared" ref="C1077:C1100" si="4">WEEKNUM(A1077)</f>
        <v>50</v>
      </c>
      <c r="D1077" s="32" t="s">
        <v>110</v>
      </c>
      <c r="E1077" s="31">
        <v>2019</v>
      </c>
      <c r="F1077" s="33" t="str">
        <f t="shared" ref="F1077:F1140" si="5">B1077&amp;C1077&amp;D1077&amp;E1077</f>
        <v>W50-2019</v>
      </c>
      <c r="G1077" s="32" t="s">
        <v>148</v>
      </c>
    </row>
    <row r="1078" spans="1:7">
      <c r="A1078" s="30">
        <v>43808</v>
      </c>
      <c r="B1078" s="31" t="s">
        <v>109</v>
      </c>
      <c r="C1078" s="31">
        <f t="shared" si="4"/>
        <v>50</v>
      </c>
      <c r="D1078" s="32" t="s">
        <v>110</v>
      </c>
      <c r="E1078" s="31">
        <v>2019</v>
      </c>
      <c r="F1078" s="33" t="str">
        <f t="shared" si="5"/>
        <v>W50-2019</v>
      </c>
      <c r="G1078" s="32" t="s">
        <v>148</v>
      </c>
    </row>
    <row r="1079" spans="1:7">
      <c r="A1079" s="30">
        <v>43809</v>
      </c>
      <c r="B1079" s="31" t="s">
        <v>109</v>
      </c>
      <c r="C1079" s="31">
        <f t="shared" si="4"/>
        <v>50</v>
      </c>
      <c r="D1079" s="32" t="s">
        <v>110</v>
      </c>
      <c r="E1079" s="31">
        <v>2019</v>
      </c>
      <c r="F1079" s="33" t="str">
        <f t="shared" si="5"/>
        <v>W50-2019</v>
      </c>
      <c r="G1079" s="32" t="s">
        <v>148</v>
      </c>
    </row>
    <row r="1080" spans="1:7">
      <c r="A1080" s="30">
        <v>43810</v>
      </c>
      <c r="B1080" s="31" t="s">
        <v>109</v>
      </c>
      <c r="C1080" s="31">
        <f t="shared" si="4"/>
        <v>50</v>
      </c>
      <c r="D1080" s="32" t="s">
        <v>110</v>
      </c>
      <c r="E1080" s="31">
        <v>2019</v>
      </c>
      <c r="F1080" s="33" t="str">
        <f t="shared" si="5"/>
        <v>W50-2019</v>
      </c>
      <c r="G1080" s="32" t="s">
        <v>148</v>
      </c>
    </row>
    <row r="1081" spans="1:7">
      <c r="A1081" s="30">
        <v>43811</v>
      </c>
      <c r="B1081" s="31" t="s">
        <v>109</v>
      </c>
      <c r="C1081" s="31">
        <f t="shared" si="4"/>
        <v>50</v>
      </c>
      <c r="D1081" s="32" t="s">
        <v>110</v>
      </c>
      <c r="E1081" s="31">
        <v>2019</v>
      </c>
      <c r="F1081" s="33" t="str">
        <f t="shared" si="5"/>
        <v>W50-2019</v>
      </c>
      <c r="G1081" s="32" t="s">
        <v>148</v>
      </c>
    </row>
    <row r="1082" spans="1:7">
      <c r="A1082" s="30">
        <v>43812</v>
      </c>
      <c r="B1082" s="31" t="s">
        <v>109</v>
      </c>
      <c r="C1082" s="31">
        <f t="shared" si="4"/>
        <v>50</v>
      </c>
      <c r="D1082" s="32" t="s">
        <v>110</v>
      </c>
      <c r="E1082" s="31">
        <v>2019</v>
      </c>
      <c r="F1082" s="33" t="str">
        <f t="shared" si="5"/>
        <v>W50-2019</v>
      </c>
      <c r="G1082" s="32" t="s">
        <v>148</v>
      </c>
    </row>
    <row r="1083" spans="1:7">
      <c r="A1083" s="30">
        <v>43813</v>
      </c>
      <c r="B1083" s="31" t="s">
        <v>109</v>
      </c>
      <c r="C1083" s="31">
        <f t="shared" si="4"/>
        <v>50</v>
      </c>
      <c r="D1083" s="32" t="s">
        <v>110</v>
      </c>
      <c r="E1083" s="31">
        <v>2019</v>
      </c>
      <c r="F1083" s="33" t="str">
        <f t="shared" si="5"/>
        <v>W50-2019</v>
      </c>
      <c r="G1083" s="32" t="s">
        <v>148</v>
      </c>
    </row>
    <row r="1084" spans="1:7">
      <c r="A1084" s="30">
        <v>43814</v>
      </c>
      <c r="B1084" s="31" t="s">
        <v>109</v>
      </c>
      <c r="C1084" s="31">
        <f t="shared" si="4"/>
        <v>51</v>
      </c>
      <c r="D1084" s="32" t="s">
        <v>110</v>
      </c>
      <c r="E1084" s="31">
        <v>2019</v>
      </c>
      <c r="F1084" s="33" t="str">
        <f t="shared" si="5"/>
        <v>W51-2019</v>
      </c>
      <c r="G1084" s="32" t="s">
        <v>148</v>
      </c>
    </row>
    <row r="1085" spans="1:7">
      <c r="A1085" s="30">
        <v>43815</v>
      </c>
      <c r="B1085" s="31" t="s">
        <v>109</v>
      </c>
      <c r="C1085" s="31">
        <f t="shared" si="4"/>
        <v>51</v>
      </c>
      <c r="D1085" s="32" t="s">
        <v>110</v>
      </c>
      <c r="E1085" s="31">
        <v>2019</v>
      </c>
      <c r="F1085" s="33" t="str">
        <f t="shared" si="5"/>
        <v>W51-2019</v>
      </c>
      <c r="G1085" s="32" t="s">
        <v>148</v>
      </c>
    </row>
    <row r="1086" spans="1:7">
      <c r="A1086" s="30">
        <v>43816</v>
      </c>
      <c r="B1086" s="31" t="s">
        <v>109</v>
      </c>
      <c r="C1086" s="31">
        <f t="shared" si="4"/>
        <v>51</v>
      </c>
      <c r="D1086" s="32" t="s">
        <v>110</v>
      </c>
      <c r="E1086" s="31">
        <v>2019</v>
      </c>
      <c r="F1086" s="33" t="str">
        <f t="shared" si="5"/>
        <v>W51-2019</v>
      </c>
      <c r="G1086" s="32" t="s">
        <v>148</v>
      </c>
    </row>
    <row r="1087" spans="1:7">
      <c r="A1087" s="30">
        <v>43817</v>
      </c>
      <c r="B1087" s="31" t="s">
        <v>109</v>
      </c>
      <c r="C1087" s="31">
        <f t="shared" si="4"/>
        <v>51</v>
      </c>
      <c r="D1087" s="32" t="s">
        <v>110</v>
      </c>
      <c r="E1087" s="31">
        <v>2019</v>
      </c>
      <c r="F1087" s="33" t="str">
        <f t="shared" si="5"/>
        <v>W51-2019</v>
      </c>
      <c r="G1087" s="32" t="s">
        <v>148</v>
      </c>
    </row>
    <row r="1088" spans="1:7">
      <c r="A1088" s="30">
        <v>43818</v>
      </c>
      <c r="B1088" s="31" t="s">
        <v>109</v>
      </c>
      <c r="C1088" s="31">
        <f t="shared" si="4"/>
        <v>51</v>
      </c>
      <c r="D1088" s="32" t="s">
        <v>110</v>
      </c>
      <c r="E1088" s="31">
        <v>2019</v>
      </c>
      <c r="F1088" s="33" t="str">
        <f t="shared" si="5"/>
        <v>W51-2019</v>
      </c>
      <c r="G1088" s="32" t="s">
        <v>148</v>
      </c>
    </row>
    <row r="1089" spans="1:7">
      <c r="A1089" s="30">
        <v>43819</v>
      </c>
      <c r="B1089" s="31" t="s">
        <v>109</v>
      </c>
      <c r="C1089" s="31">
        <f t="shared" si="4"/>
        <v>51</v>
      </c>
      <c r="D1089" s="32" t="s">
        <v>110</v>
      </c>
      <c r="E1089" s="31">
        <v>2019</v>
      </c>
      <c r="F1089" s="33" t="str">
        <f t="shared" si="5"/>
        <v>W51-2019</v>
      </c>
      <c r="G1089" s="32" t="s">
        <v>148</v>
      </c>
    </row>
    <row r="1090" spans="1:7">
      <c r="A1090" s="30">
        <v>43820</v>
      </c>
      <c r="B1090" s="31" t="s">
        <v>109</v>
      </c>
      <c r="C1090" s="31">
        <f t="shared" si="4"/>
        <v>51</v>
      </c>
      <c r="D1090" s="32" t="s">
        <v>110</v>
      </c>
      <c r="E1090" s="31">
        <v>2019</v>
      </c>
      <c r="F1090" s="33" t="str">
        <f t="shared" si="5"/>
        <v>W51-2019</v>
      </c>
      <c r="G1090" s="32" t="s">
        <v>148</v>
      </c>
    </row>
    <row r="1091" spans="1:7">
      <c r="A1091" s="30">
        <v>43821</v>
      </c>
      <c r="B1091" s="31" t="s">
        <v>109</v>
      </c>
      <c r="C1091" s="31">
        <f t="shared" si="4"/>
        <v>52</v>
      </c>
      <c r="D1091" s="32" t="s">
        <v>110</v>
      </c>
      <c r="E1091" s="31">
        <v>2019</v>
      </c>
      <c r="F1091" s="33" t="str">
        <f t="shared" si="5"/>
        <v>W52-2019</v>
      </c>
      <c r="G1091" s="32" t="s">
        <v>148</v>
      </c>
    </row>
    <row r="1092" spans="1:7">
      <c r="A1092" s="30">
        <v>43822</v>
      </c>
      <c r="B1092" s="31" t="s">
        <v>109</v>
      </c>
      <c r="C1092" s="31">
        <f t="shared" si="4"/>
        <v>52</v>
      </c>
      <c r="D1092" s="32" t="s">
        <v>110</v>
      </c>
      <c r="E1092" s="31">
        <v>2019</v>
      </c>
      <c r="F1092" s="33" t="str">
        <f t="shared" si="5"/>
        <v>W52-2019</v>
      </c>
      <c r="G1092" s="32" t="s">
        <v>148</v>
      </c>
    </row>
    <row r="1093" spans="1:7">
      <c r="A1093" s="30">
        <v>43823</v>
      </c>
      <c r="B1093" s="31" t="s">
        <v>109</v>
      </c>
      <c r="C1093" s="31">
        <f t="shared" si="4"/>
        <v>52</v>
      </c>
      <c r="D1093" s="32" t="s">
        <v>110</v>
      </c>
      <c r="E1093" s="31">
        <v>2019</v>
      </c>
      <c r="F1093" s="33" t="str">
        <f t="shared" si="5"/>
        <v>W52-2019</v>
      </c>
      <c r="G1093" s="32" t="s">
        <v>148</v>
      </c>
    </row>
    <row r="1094" spans="1:7">
      <c r="A1094" s="30">
        <v>43824</v>
      </c>
      <c r="B1094" s="31" t="s">
        <v>109</v>
      </c>
      <c r="C1094" s="31">
        <f t="shared" si="4"/>
        <v>52</v>
      </c>
      <c r="D1094" s="32" t="s">
        <v>110</v>
      </c>
      <c r="E1094" s="31">
        <v>2019</v>
      </c>
      <c r="F1094" s="33" t="str">
        <f t="shared" si="5"/>
        <v>W52-2019</v>
      </c>
      <c r="G1094" s="32" t="s">
        <v>148</v>
      </c>
    </row>
    <row r="1095" spans="1:7">
      <c r="A1095" s="30">
        <v>43825</v>
      </c>
      <c r="B1095" s="31" t="s">
        <v>109</v>
      </c>
      <c r="C1095" s="31">
        <f t="shared" si="4"/>
        <v>52</v>
      </c>
      <c r="D1095" s="32" t="s">
        <v>110</v>
      </c>
      <c r="E1095" s="31">
        <v>2019</v>
      </c>
      <c r="F1095" s="33" t="str">
        <f t="shared" si="5"/>
        <v>W52-2019</v>
      </c>
      <c r="G1095" s="32" t="s">
        <v>148</v>
      </c>
    </row>
    <row r="1096" spans="1:7">
      <c r="A1096" s="30">
        <v>43826</v>
      </c>
      <c r="B1096" s="31" t="s">
        <v>109</v>
      </c>
      <c r="C1096" s="31">
        <f t="shared" si="4"/>
        <v>52</v>
      </c>
      <c r="D1096" s="32" t="s">
        <v>110</v>
      </c>
      <c r="E1096" s="31">
        <v>2019</v>
      </c>
      <c r="F1096" s="33" t="str">
        <f t="shared" si="5"/>
        <v>W52-2019</v>
      </c>
      <c r="G1096" s="32" t="s">
        <v>148</v>
      </c>
    </row>
    <row r="1097" spans="1:7">
      <c r="A1097" s="30">
        <v>43827</v>
      </c>
      <c r="B1097" s="31" t="s">
        <v>109</v>
      </c>
      <c r="C1097" s="31">
        <f t="shared" si="4"/>
        <v>52</v>
      </c>
      <c r="D1097" s="32" t="s">
        <v>110</v>
      </c>
      <c r="E1097" s="31">
        <v>2019</v>
      </c>
      <c r="F1097" s="33" t="str">
        <f t="shared" si="5"/>
        <v>W52-2019</v>
      </c>
      <c r="G1097" s="32" t="s">
        <v>148</v>
      </c>
    </row>
    <row r="1098" spans="1:7">
      <c r="A1098" s="30">
        <v>43828</v>
      </c>
      <c r="B1098" s="31" t="s">
        <v>109</v>
      </c>
      <c r="C1098" s="31">
        <f t="shared" si="4"/>
        <v>53</v>
      </c>
      <c r="D1098" s="32" t="s">
        <v>110</v>
      </c>
      <c r="E1098" s="31">
        <v>2019</v>
      </c>
      <c r="F1098" s="33" t="str">
        <f t="shared" si="5"/>
        <v>W53-2019</v>
      </c>
      <c r="G1098" s="32" t="s">
        <v>148</v>
      </c>
    </row>
    <row r="1099" spans="1:7">
      <c r="A1099" s="30">
        <v>43829</v>
      </c>
      <c r="B1099" s="31" t="s">
        <v>109</v>
      </c>
      <c r="C1099" s="31">
        <f t="shared" si="4"/>
        <v>53</v>
      </c>
      <c r="D1099" s="32" t="s">
        <v>110</v>
      </c>
      <c r="E1099" s="31">
        <v>2019</v>
      </c>
      <c r="F1099" s="33" t="str">
        <f t="shared" si="5"/>
        <v>W53-2019</v>
      </c>
      <c r="G1099" s="32" t="s">
        <v>148</v>
      </c>
    </row>
    <row r="1100" spans="1:7">
      <c r="A1100" s="30">
        <v>43830</v>
      </c>
      <c r="B1100" s="31" t="s">
        <v>109</v>
      </c>
      <c r="C1100" s="31">
        <f t="shared" si="4"/>
        <v>53</v>
      </c>
      <c r="D1100" s="32" t="s">
        <v>110</v>
      </c>
      <c r="E1100" s="31">
        <v>2019</v>
      </c>
      <c r="F1100" s="33" t="str">
        <f t="shared" si="5"/>
        <v>W53-2019</v>
      </c>
      <c r="G1100" s="32" t="s">
        <v>148</v>
      </c>
    </row>
    <row r="1101" spans="1:7">
      <c r="A1101" s="75">
        <v>43831</v>
      </c>
      <c r="B1101" s="31" t="s">
        <v>109</v>
      </c>
      <c r="C1101" s="31" t="str">
        <f>0&amp;WEEKNUM(A1101)</f>
        <v>01</v>
      </c>
      <c r="D1101" s="32" t="s">
        <v>110</v>
      </c>
      <c r="E1101" s="31">
        <v>2020</v>
      </c>
      <c r="F1101" s="76" t="str">
        <f t="shared" si="5"/>
        <v>W01-2020</v>
      </c>
      <c r="G1101" s="32" t="s">
        <v>149</v>
      </c>
    </row>
    <row r="1102" spans="1:7">
      <c r="A1102" s="75">
        <v>43832</v>
      </c>
      <c r="B1102" s="31" t="s">
        <v>109</v>
      </c>
      <c r="C1102" s="31" t="str">
        <f t="shared" ref="C1102:C1160" si="6">0&amp;WEEKNUM(A1102)</f>
        <v>01</v>
      </c>
      <c r="D1102" s="32" t="s">
        <v>110</v>
      </c>
      <c r="E1102" s="31">
        <v>2020</v>
      </c>
      <c r="F1102" s="76" t="str">
        <f t="shared" si="5"/>
        <v>W01-2020</v>
      </c>
      <c r="G1102" s="32" t="s">
        <v>149</v>
      </c>
    </row>
    <row r="1103" spans="1:7">
      <c r="A1103" s="75">
        <v>43833</v>
      </c>
      <c r="B1103" s="31" t="s">
        <v>109</v>
      </c>
      <c r="C1103" s="31" t="str">
        <f t="shared" si="6"/>
        <v>01</v>
      </c>
      <c r="D1103" s="32" t="s">
        <v>110</v>
      </c>
      <c r="E1103" s="31">
        <v>2020</v>
      </c>
      <c r="F1103" s="76" t="str">
        <f t="shared" si="5"/>
        <v>W01-2020</v>
      </c>
      <c r="G1103" s="32" t="s">
        <v>149</v>
      </c>
    </row>
    <row r="1104" spans="1:7">
      <c r="A1104" s="75">
        <v>43834</v>
      </c>
      <c r="B1104" s="31" t="s">
        <v>109</v>
      </c>
      <c r="C1104" s="31" t="str">
        <f t="shared" si="6"/>
        <v>01</v>
      </c>
      <c r="D1104" s="32" t="s">
        <v>110</v>
      </c>
      <c r="E1104" s="31">
        <v>2020</v>
      </c>
      <c r="F1104" s="76" t="str">
        <f t="shared" si="5"/>
        <v>W01-2020</v>
      </c>
      <c r="G1104" s="32" t="s">
        <v>149</v>
      </c>
    </row>
    <row r="1105" spans="1:7">
      <c r="A1105" s="75">
        <v>43835</v>
      </c>
      <c r="B1105" s="31" t="s">
        <v>109</v>
      </c>
      <c r="C1105" s="31" t="str">
        <f t="shared" si="6"/>
        <v>02</v>
      </c>
      <c r="D1105" s="32" t="s">
        <v>110</v>
      </c>
      <c r="E1105" s="31">
        <v>2020</v>
      </c>
      <c r="F1105" s="76" t="str">
        <f t="shared" si="5"/>
        <v>W02-2020</v>
      </c>
      <c r="G1105" s="32" t="s">
        <v>149</v>
      </c>
    </row>
    <row r="1106" spans="1:7">
      <c r="A1106" s="75">
        <v>43836</v>
      </c>
      <c r="B1106" s="31" t="s">
        <v>109</v>
      </c>
      <c r="C1106" s="31" t="str">
        <f t="shared" si="6"/>
        <v>02</v>
      </c>
      <c r="D1106" s="32" t="s">
        <v>110</v>
      </c>
      <c r="E1106" s="31">
        <v>2020</v>
      </c>
      <c r="F1106" s="76" t="str">
        <f t="shared" si="5"/>
        <v>W02-2020</v>
      </c>
      <c r="G1106" s="32" t="s">
        <v>149</v>
      </c>
    </row>
    <row r="1107" spans="1:7">
      <c r="A1107" s="75">
        <v>43837</v>
      </c>
      <c r="B1107" s="31" t="s">
        <v>109</v>
      </c>
      <c r="C1107" s="31" t="str">
        <f t="shared" si="6"/>
        <v>02</v>
      </c>
      <c r="D1107" s="32" t="s">
        <v>110</v>
      </c>
      <c r="E1107" s="31">
        <v>2020</v>
      </c>
      <c r="F1107" s="76" t="str">
        <f t="shared" si="5"/>
        <v>W02-2020</v>
      </c>
      <c r="G1107" s="32" t="s">
        <v>149</v>
      </c>
    </row>
    <row r="1108" spans="1:7">
      <c r="A1108" s="75">
        <v>43838</v>
      </c>
      <c r="B1108" s="31" t="s">
        <v>109</v>
      </c>
      <c r="C1108" s="31" t="str">
        <f t="shared" si="6"/>
        <v>02</v>
      </c>
      <c r="D1108" s="32" t="s">
        <v>110</v>
      </c>
      <c r="E1108" s="31">
        <v>2020</v>
      </c>
      <c r="F1108" s="76" t="str">
        <f t="shared" si="5"/>
        <v>W02-2020</v>
      </c>
      <c r="G1108" s="32" t="s">
        <v>149</v>
      </c>
    </row>
    <row r="1109" spans="1:7">
      <c r="A1109" s="75">
        <v>43839</v>
      </c>
      <c r="B1109" s="31" t="s">
        <v>109</v>
      </c>
      <c r="C1109" s="31" t="str">
        <f t="shared" si="6"/>
        <v>02</v>
      </c>
      <c r="D1109" s="32" t="s">
        <v>110</v>
      </c>
      <c r="E1109" s="31">
        <v>2020</v>
      </c>
      <c r="F1109" s="76" t="str">
        <f t="shared" si="5"/>
        <v>W02-2020</v>
      </c>
      <c r="G1109" s="32" t="s">
        <v>149</v>
      </c>
    </row>
    <row r="1110" spans="1:7">
      <c r="A1110" s="75">
        <v>43840</v>
      </c>
      <c r="B1110" s="31" t="s">
        <v>109</v>
      </c>
      <c r="C1110" s="31" t="str">
        <f t="shared" si="6"/>
        <v>02</v>
      </c>
      <c r="D1110" s="32" t="s">
        <v>110</v>
      </c>
      <c r="E1110" s="31">
        <v>2020</v>
      </c>
      <c r="F1110" s="76" t="str">
        <f t="shared" si="5"/>
        <v>W02-2020</v>
      </c>
      <c r="G1110" s="32" t="s">
        <v>149</v>
      </c>
    </row>
    <row r="1111" spans="1:7">
      <c r="A1111" s="75">
        <v>43841</v>
      </c>
      <c r="B1111" s="31" t="s">
        <v>109</v>
      </c>
      <c r="C1111" s="31" t="str">
        <f t="shared" si="6"/>
        <v>02</v>
      </c>
      <c r="D1111" s="32" t="s">
        <v>110</v>
      </c>
      <c r="E1111" s="31">
        <v>2020</v>
      </c>
      <c r="F1111" s="76" t="str">
        <f t="shared" si="5"/>
        <v>W02-2020</v>
      </c>
      <c r="G1111" s="32" t="s">
        <v>149</v>
      </c>
    </row>
    <row r="1112" spans="1:7">
      <c r="A1112" s="75">
        <v>43842</v>
      </c>
      <c r="B1112" s="31" t="s">
        <v>109</v>
      </c>
      <c r="C1112" s="31" t="str">
        <f t="shared" si="6"/>
        <v>03</v>
      </c>
      <c r="D1112" s="32" t="s">
        <v>110</v>
      </c>
      <c r="E1112" s="31">
        <v>2020</v>
      </c>
      <c r="F1112" s="76" t="str">
        <f t="shared" si="5"/>
        <v>W03-2020</v>
      </c>
      <c r="G1112" s="32" t="s">
        <v>149</v>
      </c>
    </row>
    <row r="1113" spans="1:7">
      <c r="A1113" s="75">
        <v>43843</v>
      </c>
      <c r="B1113" s="31" t="s">
        <v>109</v>
      </c>
      <c r="C1113" s="31" t="str">
        <f t="shared" si="6"/>
        <v>03</v>
      </c>
      <c r="D1113" s="32" t="s">
        <v>110</v>
      </c>
      <c r="E1113" s="31">
        <v>2020</v>
      </c>
      <c r="F1113" s="76" t="str">
        <f t="shared" si="5"/>
        <v>W03-2020</v>
      </c>
      <c r="G1113" s="32" t="s">
        <v>149</v>
      </c>
    </row>
    <row r="1114" spans="1:7">
      <c r="A1114" s="75">
        <v>43844</v>
      </c>
      <c r="B1114" s="31" t="s">
        <v>109</v>
      </c>
      <c r="C1114" s="31" t="str">
        <f t="shared" si="6"/>
        <v>03</v>
      </c>
      <c r="D1114" s="32" t="s">
        <v>110</v>
      </c>
      <c r="E1114" s="31">
        <v>2020</v>
      </c>
      <c r="F1114" s="76" t="str">
        <f t="shared" si="5"/>
        <v>W03-2020</v>
      </c>
      <c r="G1114" s="32" t="s">
        <v>149</v>
      </c>
    </row>
    <row r="1115" spans="1:7">
      <c r="A1115" s="75">
        <v>43845</v>
      </c>
      <c r="B1115" s="31" t="s">
        <v>109</v>
      </c>
      <c r="C1115" s="31" t="str">
        <f t="shared" si="6"/>
        <v>03</v>
      </c>
      <c r="D1115" s="32" t="s">
        <v>110</v>
      </c>
      <c r="E1115" s="31">
        <v>2020</v>
      </c>
      <c r="F1115" s="76" t="str">
        <f t="shared" si="5"/>
        <v>W03-2020</v>
      </c>
      <c r="G1115" s="32" t="s">
        <v>149</v>
      </c>
    </row>
    <row r="1116" spans="1:7">
      <c r="A1116" s="75">
        <v>43846</v>
      </c>
      <c r="B1116" s="31" t="s">
        <v>109</v>
      </c>
      <c r="C1116" s="31" t="str">
        <f t="shared" si="6"/>
        <v>03</v>
      </c>
      <c r="D1116" s="32" t="s">
        <v>110</v>
      </c>
      <c r="E1116" s="31">
        <v>2020</v>
      </c>
      <c r="F1116" s="76" t="str">
        <f t="shared" si="5"/>
        <v>W03-2020</v>
      </c>
      <c r="G1116" s="32" t="s">
        <v>149</v>
      </c>
    </row>
    <row r="1117" spans="1:7">
      <c r="A1117" s="75">
        <v>43847</v>
      </c>
      <c r="B1117" s="31" t="s">
        <v>109</v>
      </c>
      <c r="C1117" s="31" t="str">
        <f t="shared" si="6"/>
        <v>03</v>
      </c>
      <c r="D1117" s="32" t="s">
        <v>110</v>
      </c>
      <c r="E1117" s="31">
        <v>2020</v>
      </c>
      <c r="F1117" s="76" t="str">
        <f t="shared" si="5"/>
        <v>W03-2020</v>
      </c>
      <c r="G1117" s="32" t="s">
        <v>149</v>
      </c>
    </row>
    <row r="1118" spans="1:7">
      <c r="A1118" s="75">
        <v>43848</v>
      </c>
      <c r="B1118" s="31" t="s">
        <v>109</v>
      </c>
      <c r="C1118" s="31" t="str">
        <f t="shared" si="6"/>
        <v>03</v>
      </c>
      <c r="D1118" s="32" t="s">
        <v>110</v>
      </c>
      <c r="E1118" s="31">
        <v>2020</v>
      </c>
      <c r="F1118" s="76" t="str">
        <f t="shared" si="5"/>
        <v>W03-2020</v>
      </c>
      <c r="G1118" s="32" t="s">
        <v>149</v>
      </c>
    </row>
    <row r="1119" spans="1:7">
      <c r="A1119" s="75">
        <v>43849</v>
      </c>
      <c r="B1119" s="31" t="s">
        <v>109</v>
      </c>
      <c r="C1119" s="31" t="str">
        <f t="shared" si="6"/>
        <v>04</v>
      </c>
      <c r="D1119" s="32" t="s">
        <v>110</v>
      </c>
      <c r="E1119" s="31">
        <v>2020</v>
      </c>
      <c r="F1119" s="76" t="str">
        <f t="shared" si="5"/>
        <v>W04-2020</v>
      </c>
      <c r="G1119" s="32" t="s">
        <v>149</v>
      </c>
    </row>
    <row r="1120" spans="1:7">
      <c r="A1120" s="75">
        <v>43850</v>
      </c>
      <c r="B1120" s="31" t="s">
        <v>109</v>
      </c>
      <c r="C1120" s="31" t="str">
        <f t="shared" si="6"/>
        <v>04</v>
      </c>
      <c r="D1120" s="32" t="s">
        <v>110</v>
      </c>
      <c r="E1120" s="31">
        <v>2020</v>
      </c>
      <c r="F1120" s="76" t="str">
        <f t="shared" si="5"/>
        <v>W04-2020</v>
      </c>
      <c r="G1120" s="32" t="s">
        <v>149</v>
      </c>
    </row>
    <row r="1121" spans="1:7">
      <c r="A1121" s="75">
        <v>43851</v>
      </c>
      <c r="B1121" s="31" t="s">
        <v>109</v>
      </c>
      <c r="C1121" s="31" t="str">
        <f t="shared" si="6"/>
        <v>04</v>
      </c>
      <c r="D1121" s="32" t="s">
        <v>110</v>
      </c>
      <c r="E1121" s="31">
        <v>2020</v>
      </c>
      <c r="F1121" s="76" t="str">
        <f t="shared" si="5"/>
        <v>W04-2020</v>
      </c>
      <c r="G1121" s="32" t="s">
        <v>149</v>
      </c>
    </row>
    <row r="1122" spans="1:7">
      <c r="A1122" s="75">
        <v>43852</v>
      </c>
      <c r="B1122" s="31" t="s">
        <v>109</v>
      </c>
      <c r="C1122" s="31" t="str">
        <f t="shared" si="6"/>
        <v>04</v>
      </c>
      <c r="D1122" s="32" t="s">
        <v>110</v>
      </c>
      <c r="E1122" s="31">
        <v>2020</v>
      </c>
      <c r="F1122" s="76" t="str">
        <f t="shared" si="5"/>
        <v>W04-2020</v>
      </c>
      <c r="G1122" s="32" t="s">
        <v>149</v>
      </c>
    </row>
    <row r="1123" spans="1:7">
      <c r="A1123" s="75">
        <v>43853</v>
      </c>
      <c r="B1123" s="31" t="s">
        <v>109</v>
      </c>
      <c r="C1123" s="31" t="str">
        <f t="shared" si="6"/>
        <v>04</v>
      </c>
      <c r="D1123" s="32" t="s">
        <v>110</v>
      </c>
      <c r="E1123" s="31">
        <v>2020</v>
      </c>
      <c r="F1123" s="76" t="str">
        <f t="shared" si="5"/>
        <v>W04-2020</v>
      </c>
      <c r="G1123" s="32" t="s">
        <v>149</v>
      </c>
    </row>
    <row r="1124" spans="1:7">
      <c r="A1124" s="75">
        <v>43854</v>
      </c>
      <c r="B1124" s="31" t="s">
        <v>109</v>
      </c>
      <c r="C1124" s="31" t="str">
        <f t="shared" si="6"/>
        <v>04</v>
      </c>
      <c r="D1124" s="32" t="s">
        <v>110</v>
      </c>
      <c r="E1124" s="31">
        <v>2020</v>
      </c>
      <c r="F1124" s="76" t="str">
        <f t="shared" si="5"/>
        <v>W04-2020</v>
      </c>
      <c r="G1124" s="32" t="s">
        <v>149</v>
      </c>
    </row>
    <row r="1125" spans="1:7">
      <c r="A1125" s="75">
        <v>43855</v>
      </c>
      <c r="B1125" s="31" t="s">
        <v>109</v>
      </c>
      <c r="C1125" s="31" t="str">
        <f t="shared" si="6"/>
        <v>04</v>
      </c>
      <c r="D1125" s="32" t="s">
        <v>110</v>
      </c>
      <c r="E1125" s="31">
        <v>2020</v>
      </c>
      <c r="F1125" s="76" t="str">
        <f t="shared" si="5"/>
        <v>W04-2020</v>
      </c>
      <c r="G1125" s="32" t="s">
        <v>149</v>
      </c>
    </row>
    <row r="1126" spans="1:7">
      <c r="A1126" s="75">
        <v>43856</v>
      </c>
      <c r="B1126" s="31" t="s">
        <v>109</v>
      </c>
      <c r="C1126" s="31" t="str">
        <f t="shared" si="6"/>
        <v>05</v>
      </c>
      <c r="D1126" s="32" t="s">
        <v>110</v>
      </c>
      <c r="E1126" s="31">
        <v>2020</v>
      </c>
      <c r="F1126" s="76" t="str">
        <f t="shared" si="5"/>
        <v>W05-2020</v>
      </c>
      <c r="G1126" s="32" t="s">
        <v>149</v>
      </c>
    </row>
    <row r="1127" spans="1:7">
      <c r="A1127" s="75">
        <v>43857</v>
      </c>
      <c r="B1127" s="31" t="s">
        <v>109</v>
      </c>
      <c r="C1127" s="31" t="str">
        <f t="shared" si="6"/>
        <v>05</v>
      </c>
      <c r="D1127" s="32" t="s">
        <v>110</v>
      </c>
      <c r="E1127" s="31">
        <v>2020</v>
      </c>
      <c r="F1127" s="76" t="str">
        <f t="shared" si="5"/>
        <v>W05-2020</v>
      </c>
      <c r="G1127" s="32" t="s">
        <v>149</v>
      </c>
    </row>
    <row r="1128" spans="1:7">
      <c r="A1128" s="75">
        <v>43858</v>
      </c>
      <c r="B1128" s="31" t="s">
        <v>109</v>
      </c>
      <c r="C1128" s="31" t="str">
        <f t="shared" si="6"/>
        <v>05</v>
      </c>
      <c r="D1128" s="32" t="s">
        <v>110</v>
      </c>
      <c r="E1128" s="31">
        <v>2020</v>
      </c>
      <c r="F1128" s="76" t="str">
        <f t="shared" si="5"/>
        <v>W05-2020</v>
      </c>
      <c r="G1128" s="32" t="s">
        <v>149</v>
      </c>
    </row>
    <row r="1129" spans="1:7">
      <c r="A1129" s="75">
        <v>43859</v>
      </c>
      <c r="B1129" s="31" t="s">
        <v>109</v>
      </c>
      <c r="C1129" s="31" t="str">
        <f t="shared" si="6"/>
        <v>05</v>
      </c>
      <c r="D1129" s="32" t="s">
        <v>110</v>
      </c>
      <c r="E1129" s="31">
        <v>2020</v>
      </c>
      <c r="F1129" s="76" t="str">
        <f t="shared" si="5"/>
        <v>W05-2020</v>
      </c>
      <c r="G1129" s="32" t="s">
        <v>149</v>
      </c>
    </row>
    <row r="1130" spans="1:7">
      <c r="A1130" s="75">
        <v>43860</v>
      </c>
      <c r="B1130" s="31" t="s">
        <v>109</v>
      </c>
      <c r="C1130" s="31" t="str">
        <f t="shared" si="6"/>
        <v>05</v>
      </c>
      <c r="D1130" s="32" t="s">
        <v>110</v>
      </c>
      <c r="E1130" s="31">
        <v>2020</v>
      </c>
      <c r="F1130" s="76" t="str">
        <f t="shared" si="5"/>
        <v>W05-2020</v>
      </c>
      <c r="G1130" s="32" t="s">
        <v>149</v>
      </c>
    </row>
    <row r="1131" spans="1:7">
      <c r="A1131" s="75">
        <v>43861</v>
      </c>
      <c r="B1131" s="31" t="s">
        <v>109</v>
      </c>
      <c r="C1131" s="31" t="str">
        <f t="shared" si="6"/>
        <v>05</v>
      </c>
      <c r="D1131" s="32" t="s">
        <v>110</v>
      </c>
      <c r="E1131" s="31">
        <v>2020</v>
      </c>
      <c r="F1131" s="76" t="str">
        <f t="shared" si="5"/>
        <v>W05-2020</v>
      </c>
      <c r="G1131" s="32" t="s">
        <v>149</v>
      </c>
    </row>
    <row r="1132" spans="1:7">
      <c r="A1132" s="30">
        <v>43862</v>
      </c>
      <c r="B1132" s="31" t="s">
        <v>109</v>
      </c>
      <c r="C1132" s="31" t="str">
        <f t="shared" si="6"/>
        <v>05</v>
      </c>
      <c r="D1132" s="32" t="s">
        <v>110</v>
      </c>
      <c r="E1132" s="31">
        <v>2020</v>
      </c>
      <c r="F1132" s="33" t="str">
        <f t="shared" si="5"/>
        <v>W05-2020</v>
      </c>
      <c r="G1132" s="32" t="s">
        <v>150</v>
      </c>
    </row>
    <row r="1133" spans="1:7">
      <c r="A1133" s="30">
        <v>43863</v>
      </c>
      <c r="B1133" s="31" t="s">
        <v>109</v>
      </c>
      <c r="C1133" s="31" t="str">
        <f t="shared" si="6"/>
        <v>06</v>
      </c>
      <c r="D1133" s="32" t="s">
        <v>110</v>
      </c>
      <c r="E1133" s="31">
        <v>2020</v>
      </c>
      <c r="F1133" s="33" t="str">
        <f t="shared" si="5"/>
        <v>W06-2020</v>
      </c>
      <c r="G1133" s="32" t="s">
        <v>150</v>
      </c>
    </row>
    <row r="1134" spans="1:7">
      <c r="A1134" s="30">
        <v>43864</v>
      </c>
      <c r="B1134" s="31" t="s">
        <v>109</v>
      </c>
      <c r="C1134" s="31" t="str">
        <f t="shared" si="6"/>
        <v>06</v>
      </c>
      <c r="D1134" s="32" t="s">
        <v>110</v>
      </c>
      <c r="E1134" s="31">
        <v>2020</v>
      </c>
      <c r="F1134" s="33" t="str">
        <f t="shared" si="5"/>
        <v>W06-2020</v>
      </c>
      <c r="G1134" s="32" t="s">
        <v>150</v>
      </c>
    </row>
    <row r="1135" spans="1:7">
      <c r="A1135" s="30">
        <v>43865</v>
      </c>
      <c r="B1135" s="31" t="s">
        <v>109</v>
      </c>
      <c r="C1135" s="31" t="str">
        <f t="shared" si="6"/>
        <v>06</v>
      </c>
      <c r="D1135" s="32" t="s">
        <v>110</v>
      </c>
      <c r="E1135" s="31">
        <v>2020</v>
      </c>
      <c r="F1135" s="33" t="str">
        <f t="shared" si="5"/>
        <v>W06-2020</v>
      </c>
      <c r="G1135" s="32" t="s">
        <v>150</v>
      </c>
    </row>
    <row r="1136" spans="1:7">
      <c r="A1136" s="30">
        <v>43866</v>
      </c>
      <c r="B1136" s="31" t="s">
        <v>109</v>
      </c>
      <c r="C1136" s="31" t="str">
        <f t="shared" si="6"/>
        <v>06</v>
      </c>
      <c r="D1136" s="32" t="s">
        <v>110</v>
      </c>
      <c r="E1136" s="31">
        <v>2020</v>
      </c>
      <c r="F1136" s="33" t="str">
        <f t="shared" si="5"/>
        <v>W06-2020</v>
      </c>
      <c r="G1136" s="32" t="s">
        <v>150</v>
      </c>
    </row>
    <row r="1137" spans="1:7">
      <c r="A1137" s="30">
        <v>43867</v>
      </c>
      <c r="B1137" s="31" t="s">
        <v>109</v>
      </c>
      <c r="C1137" s="31" t="str">
        <f t="shared" si="6"/>
        <v>06</v>
      </c>
      <c r="D1137" s="32" t="s">
        <v>110</v>
      </c>
      <c r="E1137" s="31">
        <v>2020</v>
      </c>
      <c r="F1137" s="33" t="str">
        <f t="shared" si="5"/>
        <v>W06-2020</v>
      </c>
      <c r="G1137" s="32" t="s">
        <v>150</v>
      </c>
    </row>
    <row r="1138" spans="1:7">
      <c r="A1138" s="30">
        <v>43868</v>
      </c>
      <c r="B1138" s="31" t="s">
        <v>109</v>
      </c>
      <c r="C1138" s="31" t="str">
        <f t="shared" si="6"/>
        <v>06</v>
      </c>
      <c r="D1138" s="32" t="s">
        <v>110</v>
      </c>
      <c r="E1138" s="31">
        <v>2020</v>
      </c>
      <c r="F1138" s="33" t="str">
        <f t="shared" si="5"/>
        <v>W06-2020</v>
      </c>
      <c r="G1138" s="32" t="s">
        <v>150</v>
      </c>
    </row>
    <row r="1139" spans="1:7">
      <c r="A1139" s="30">
        <v>43869</v>
      </c>
      <c r="B1139" s="31" t="s">
        <v>109</v>
      </c>
      <c r="C1139" s="31" t="str">
        <f t="shared" si="6"/>
        <v>06</v>
      </c>
      <c r="D1139" s="32" t="s">
        <v>110</v>
      </c>
      <c r="E1139" s="31">
        <v>2020</v>
      </c>
      <c r="F1139" s="33" t="str">
        <f t="shared" si="5"/>
        <v>W06-2020</v>
      </c>
      <c r="G1139" s="32" t="s">
        <v>150</v>
      </c>
    </row>
    <row r="1140" spans="1:7">
      <c r="A1140" s="30">
        <v>43870</v>
      </c>
      <c r="B1140" s="31" t="s">
        <v>109</v>
      </c>
      <c r="C1140" s="31" t="str">
        <f t="shared" si="6"/>
        <v>07</v>
      </c>
      <c r="D1140" s="32" t="s">
        <v>110</v>
      </c>
      <c r="E1140" s="31">
        <v>2020</v>
      </c>
      <c r="F1140" s="33" t="str">
        <f t="shared" si="5"/>
        <v>W07-2020</v>
      </c>
      <c r="G1140" s="32" t="s">
        <v>150</v>
      </c>
    </row>
    <row r="1141" spans="1:7">
      <c r="A1141" s="30">
        <v>43871</v>
      </c>
      <c r="B1141" s="31" t="s">
        <v>109</v>
      </c>
      <c r="C1141" s="31" t="str">
        <f t="shared" si="6"/>
        <v>07</v>
      </c>
      <c r="D1141" s="32" t="s">
        <v>110</v>
      </c>
      <c r="E1141" s="31">
        <v>2020</v>
      </c>
      <c r="F1141" s="33" t="str">
        <f t="shared" ref="F1141:F1204" si="7">B1141&amp;C1141&amp;D1141&amp;E1141</f>
        <v>W07-2020</v>
      </c>
      <c r="G1141" s="32" t="s">
        <v>150</v>
      </c>
    </row>
    <row r="1142" spans="1:7">
      <c r="A1142" s="30">
        <v>43872</v>
      </c>
      <c r="B1142" s="31" t="s">
        <v>109</v>
      </c>
      <c r="C1142" s="31" t="str">
        <f t="shared" si="6"/>
        <v>07</v>
      </c>
      <c r="D1142" s="32" t="s">
        <v>110</v>
      </c>
      <c r="E1142" s="31">
        <v>2020</v>
      </c>
      <c r="F1142" s="33" t="str">
        <f t="shared" si="7"/>
        <v>W07-2020</v>
      </c>
      <c r="G1142" s="32" t="s">
        <v>150</v>
      </c>
    </row>
    <row r="1143" spans="1:7">
      <c r="A1143" s="30">
        <v>43873</v>
      </c>
      <c r="B1143" s="31" t="s">
        <v>109</v>
      </c>
      <c r="C1143" s="31" t="str">
        <f t="shared" si="6"/>
        <v>07</v>
      </c>
      <c r="D1143" s="32" t="s">
        <v>110</v>
      </c>
      <c r="E1143" s="31">
        <v>2020</v>
      </c>
      <c r="F1143" s="33" t="str">
        <f t="shared" si="7"/>
        <v>W07-2020</v>
      </c>
      <c r="G1143" s="32" t="s">
        <v>150</v>
      </c>
    </row>
    <row r="1144" spans="1:7">
      <c r="A1144" s="30">
        <v>43874</v>
      </c>
      <c r="B1144" s="31" t="s">
        <v>109</v>
      </c>
      <c r="C1144" s="31" t="str">
        <f t="shared" si="6"/>
        <v>07</v>
      </c>
      <c r="D1144" s="32" t="s">
        <v>110</v>
      </c>
      <c r="E1144" s="31">
        <v>2020</v>
      </c>
      <c r="F1144" s="33" t="str">
        <f t="shared" si="7"/>
        <v>W07-2020</v>
      </c>
      <c r="G1144" s="32" t="s">
        <v>150</v>
      </c>
    </row>
    <row r="1145" spans="1:7">
      <c r="A1145" s="30">
        <v>43875</v>
      </c>
      <c r="B1145" s="31" t="s">
        <v>109</v>
      </c>
      <c r="C1145" s="31" t="str">
        <f t="shared" si="6"/>
        <v>07</v>
      </c>
      <c r="D1145" s="32" t="s">
        <v>110</v>
      </c>
      <c r="E1145" s="31">
        <v>2020</v>
      </c>
      <c r="F1145" s="33" t="str">
        <f t="shared" si="7"/>
        <v>W07-2020</v>
      </c>
      <c r="G1145" s="32" t="s">
        <v>150</v>
      </c>
    </row>
    <row r="1146" spans="1:7">
      <c r="A1146" s="30">
        <v>43876</v>
      </c>
      <c r="B1146" s="31" t="s">
        <v>109</v>
      </c>
      <c r="C1146" s="31" t="str">
        <f t="shared" si="6"/>
        <v>07</v>
      </c>
      <c r="D1146" s="32" t="s">
        <v>110</v>
      </c>
      <c r="E1146" s="31">
        <v>2020</v>
      </c>
      <c r="F1146" s="33" t="str">
        <f t="shared" si="7"/>
        <v>W07-2020</v>
      </c>
      <c r="G1146" s="32" t="s">
        <v>150</v>
      </c>
    </row>
    <row r="1147" spans="1:7">
      <c r="A1147" s="30">
        <v>43877</v>
      </c>
      <c r="B1147" s="31" t="s">
        <v>109</v>
      </c>
      <c r="C1147" s="31" t="str">
        <f t="shared" si="6"/>
        <v>08</v>
      </c>
      <c r="D1147" s="32" t="s">
        <v>110</v>
      </c>
      <c r="E1147" s="31">
        <v>2020</v>
      </c>
      <c r="F1147" s="33" t="str">
        <f t="shared" si="7"/>
        <v>W08-2020</v>
      </c>
      <c r="G1147" s="32" t="s">
        <v>150</v>
      </c>
    </row>
    <row r="1148" spans="1:7">
      <c r="A1148" s="30">
        <v>43878</v>
      </c>
      <c r="B1148" s="31" t="s">
        <v>109</v>
      </c>
      <c r="C1148" s="31" t="str">
        <f t="shared" si="6"/>
        <v>08</v>
      </c>
      <c r="D1148" s="32" t="s">
        <v>110</v>
      </c>
      <c r="E1148" s="31">
        <v>2020</v>
      </c>
      <c r="F1148" s="33" t="str">
        <f t="shared" si="7"/>
        <v>W08-2020</v>
      </c>
      <c r="G1148" s="32" t="s">
        <v>150</v>
      </c>
    </row>
    <row r="1149" spans="1:7">
      <c r="A1149" s="30">
        <v>43879</v>
      </c>
      <c r="B1149" s="31" t="s">
        <v>109</v>
      </c>
      <c r="C1149" s="31" t="str">
        <f t="shared" si="6"/>
        <v>08</v>
      </c>
      <c r="D1149" s="32" t="s">
        <v>110</v>
      </c>
      <c r="E1149" s="31">
        <v>2020</v>
      </c>
      <c r="F1149" s="33" t="str">
        <f t="shared" si="7"/>
        <v>W08-2020</v>
      </c>
      <c r="G1149" s="32" t="s">
        <v>150</v>
      </c>
    </row>
    <row r="1150" spans="1:7">
      <c r="A1150" s="30">
        <v>43880</v>
      </c>
      <c r="B1150" s="31" t="s">
        <v>109</v>
      </c>
      <c r="C1150" s="31" t="str">
        <f t="shared" si="6"/>
        <v>08</v>
      </c>
      <c r="D1150" s="32" t="s">
        <v>110</v>
      </c>
      <c r="E1150" s="31">
        <v>2020</v>
      </c>
      <c r="F1150" s="33" t="str">
        <f t="shared" si="7"/>
        <v>W08-2020</v>
      </c>
      <c r="G1150" s="32" t="s">
        <v>150</v>
      </c>
    </row>
    <row r="1151" spans="1:7">
      <c r="A1151" s="30">
        <v>43881</v>
      </c>
      <c r="B1151" s="31" t="s">
        <v>109</v>
      </c>
      <c r="C1151" s="31" t="str">
        <f t="shared" si="6"/>
        <v>08</v>
      </c>
      <c r="D1151" s="32" t="s">
        <v>110</v>
      </c>
      <c r="E1151" s="31">
        <v>2020</v>
      </c>
      <c r="F1151" s="33" t="str">
        <f t="shared" si="7"/>
        <v>W08-2020</v>
      </c>
      <c r="G1151" s="32" t="s">
        <v>150</v>
      </c>
    </row>
    <row r="1152" spans="1:7">
      <c r="A1152" s="30">
        <v>43882</v>
      </c>
      <c r="B1152" s="31" t="s">
        <v>109</v>
      </c>
      <c r="C1152" s="31" t="str">
        <f t="shared" si="6"/>
        <v>08</v>
      </c>
      <c r="D1152" s="32" t="s">
        <v>110</v>
      </c>
      <c r="E1152" s="31">
        <v>2020</v>
      </c>
      <c r="F1152" s="33" t="str">
        <f t="shared" si="7"/>
        <v>W08-2020</v>
      </c>
      <c r="G1152" s="32" t="s">
        <v>150</v>
      </c>
    </row>
    <row r="1153" spans="1:7">
      <c r="A1153" s="30">
        <v>43883</v>
      </c>
      <c r="B1153" s="31" t="s">
        <v>109</v>
      </c>
      <c r="C1153" s="31" t="str">
        <f t="shared" si="6"/>
        <v>08</v>
      </c>
      <c r="D1153" s="32" t="s">
        <v>110</v>
      </c>
      <c r="E1153" s="31">
        <v>2020</v>
      </c>
      <c r="F1153" s="33" t="str">
        <f t="shared" si="7"/>
        <v>W08-2020</v>
      </c>
      <c r="G1153" s="32" t="s">
        <v>150</v>
      </c>
    </row>
    <row r="1154" spans="1:7">
      <c r="A1154" s="30">
        <v>43884</v>
      </c>
      <c r="B1154" s="31" t="s">
        <v>109</v>
      </c>
      <c r="C1154" s="31" t="str">
        <f t="shared" si="6"/>
        <v>09</v>
      </c>
      <c r="D1154" s="32" t="s">
        <v>110</v>
      </c>
      <c r="E1154" s="31">
        <v>2020</v>
      </c>
      <c r="F1154" s="33" t="str">
        <f t="shared" si="7"/>
        <v>W09-2020</v>
      </c>
      <c r="G1154" s="32" t="s">
        <v>150</v>
      </c>
    </row>
    <row r="1155" spans="1:7">
      <c r="A1155" s="30">
        <v>43885</v>
      </c>
      <c r="B1155" s="31" t="s">
        <v>109</v>
      </c>
      <c r="C1155" s="31" t="str">
        <f t="shared" si="6"/>
        <v>09</v>
      </c>
      <c r="D1155" s="32" t="s">
        <v>110</v>
      </c>
      <c r="E1155" s="31">
        <v>2020</v>
      </c>
      <c r="F1155" s="33" t="str">
        <f t="shared" si="7"/>
        <v>W09-2020</v>
      </c>
      <c r="G1155" s="32" t="s">
        <v>150</v>
      </c>
    </row>
    <row r="1156" spans="1:7">
      <c r="A1156" s="30">
        <v>43886</v>
      </c>
      <c r="B1156" s="31" t="s">
        <v>109</v>
      </c>
      <c r="C1156" s="31" t="str">
        <f t="shared" si="6"/>
        <v>09</v>
      </c>
      <c r="D1156" s="32" t="s">
        <v>110</v>
      </c>
      <c r="E1156" s="31">
        <v>2020</v>
      </c>
      <c r="F1156" s="33" t="str">
        <f t="shared" si="7"/>
        <v>W09-2020</v>
      </c>
      <c r="G1156" s="32" t="s">
        <v>150</v>
      </c>
    </row>
    <row r="1157" spans="1:7">
      <c r="A1157" s="30">
        <v>43887</v>
      </c>
      <c r="B1157" s="31" t="s">
        <v>109</v>
      </c>
      <c r="C1157" s="31" t="str">
        <f t="shared" si="6"/>
        <v>09</v>
      </c>
      <c r="D1157" s="32" t="s">
        <v>110</v>
      </c>
      <c r="E1157" s="31">
        <v>2020</v>
      </c>
      <c r="F1157" s="33" t="str">
        <f t="shared" si="7"/>
        <v>W09-2020</v>
      </c>
      <c r="G1157" s="32" t="s">
        <v>150</v>
      </c>
    </row>
    <row r="1158" spans="1:7">
      <c r="A1158" s="30">
        <v>43888</v>
      </c>
      <c r="B1158" s="31" t="s">
        <v>109</v>
      </c>
      <c r="C1158" s="31" t="str">
        <f t="shared" si="6"/>
        <v>09</v>
      </c>
      <c r="D1158" s="32" t="s">
        <v>110</v>
      </c>
      <c r="E1158" s="31">
        <v>2020</v>
      </c>
      <c r="F1158" s="33" t="str">
        <f t="shared" si="7"/>
        <v>W09-2020</v>
      </c>
      <c r="G1158" s="32" t="s">
        <v>150</v>
      </c>
    </row>
    <row r="1159" spans="1:7">
      <c r="A1159" s="30">
        <v>43889</v>
      </c>
      <c r="B1159" s="31" t="s">
        <v>109</v>
      </c>
      <c r="C1159" s="31" t="str">
        <f t="shared" si="6"/>
        <v>09</v>
      </c>
      <c r="D1159" s="32" t="s">
        <v>110</v>
      </c>
      <c r="E1159" s="31">
        <v>2020</v>
      </c>
      <c r="F1159" s="33" t="str">
        <f t="shared" si="7"/>
        <v>W09-2020</v>
      </c>
      <c r="G1159" s="32" t="s">
        <v>150</v>
      </c>
    </row>
    <row r="1160" spans="1:7">
      <c r="A1160" s="30">
        <v>43890</v>
      </c>
      <c r="B1160" s="31" t="s">
        <v>109</v>
      </c>
      <c r="C1160" s="31" t="str">
        <f t="shared" si="6"/>
        <v>09</v>
      </c>
      <c r="D1160" s="32" t="s">
        <v>110</v>
      </c>
      <c r="E1160" s="31">
        <v>2020</v>
      </c>
      <c r="F1160" s="33" t="str">
        <f t="shared" si="7"/>
        <v>W09-2020</v>
      </c>
      <c r="G1160" s="32" t="s">
        <v>150</v>
      </c>
    </row>
    <row r="1161" spans="1:7">
      <c r="A1161" s="30">
        <v>43891</v>
      </c>
      <c r="B1161" s="31" t="s">
        <v>109</v>
      </c>
      <c r="C1161" s="31">
        <f>WEEKNUM(A1161)</f>
        <v>10</v>
      </c>
      <c r="D1161" s="32" t="s">
        <v>110</v>
      </c>
      <c r="E1161" s="31">
        <v>2020</v>
      </c>
      <c r="F1161" s="33" t="str">
        <f t="shared" si="7"/>
        <v>W10-2020</v>
      </c>
      <c r="G1161" s="32" t="s">
        <v>151</v>
      </c>
    </row>
    <row r="1162" spans="1:7">
      <c r="A1162" s="30">
        <v>43892</v>
      </c>
      <c r="B1162" s="31" t="s">
        <v>109</v>
      </c>
      <c r="C1162" s="31">
        <f>WEEKNUM(A1162)</f>
        <v>10</v>
      </c>
      <c r="D1162" s="32" t="s">
        <v>110</v>
      </c>
      <c r="E1162" s="31">
        <v>2020</v>
      </c>
      <c r="F1162" s="33" t="str">
        <f t="shared" si="7"/>
        <v>W10-2020</v>
      </c>
      <c r="G1162" s="32" t="s">
        <v>151</v>
      </c>
    </row>
    <row r="1163" spans="1:7">
      <c r="A1163" s="30">
        <v>43893</v>
      </c>
      <c r="B1163" s="31" t="s">
        <v>109</v>
      </c>
      <c r="C1163" s="31">
        <f>WEEKNUM(A1163)</f>
        <v>10</v>
      </c>
      <c r="D1163" s="32" t="s">
        <v>110</v>
      </c>
      <c r="E1163" s="31">
        <v>2020</v>
      </c>
      <c r="F1163" s="33" t="str">
        <f t="shared" si="7"/>
        <v>W10-2020</v>
      </c>
      <c r="G1163" s="32" t="s">
        <v>151</v>
      </c>
    </row>
    <row r="1164" spans="1:7">
      <c r="A1164" s="30">
        <v>43894</v>
      </c>
      <c r="B1164" s="31" t="s">
        <v>109</v>
      </c>
      <c r="C1164" s="31">
        <f>WEEKNUM(A1164)</f>
        <v>10</v>
      </c>
      <c r="D1164" s="32" t="s">
        <v>110</v>
      </c>
      <c r="E1164" s="31">
        <v>2020</v>
      </c>
      <c r="F1164" s="33" t="str">
        <f t="shared" si="7"/>
        <v>W10-2020</v>
      </c>
      <c r="G1164" s="32" t="s">
        <v>151</v>
      </c>
    </row>
    <row r="1165" spans="1:7">
      <c r="A1165" s="30">
        <v>43895</v>
      </c>
      <c r="B1165" s="31" t="s">
        <v>109</v>
      </c>
      <c r="C1165" s="31">
        <f>WEEKNUM(A1165)</f>
        <v>10</v>
      </c>
      <c r="D1165" s="32" t="s">
        <v>110</v>
      </c>
      <c r="E1165" s="31">
        <v>2020</v>
      </c>
      <c r="F1165" s="33" t="str">
        <f t="shared" si="7"/>
        <v>W10-2020</v>
      </c>
      <c r="G1165" s="32" t="s">
        <v>151</v>
      </c>
    </row>
    <row r="1166" spans="1:7">
      <c r="A1166" s="30">
        <v>43896</v>
      </c>
      <c r="B1166" s="31" t="s">
        <v>109</v>
      </c>
      <c r="C1166" s="31">
        <f t="shared" ref="C1166:C1229" si="8">WEEKNUM(A1166)</f>
        <v>10</v>
      </c>
      <c r="D1166" s="32" t="s">
        <v>110</v>
      </c>
      <c r="E1166" s="31">
        <v>2020</v>
      </c>
      <c r="F1166" s="33" t="str">
        <f t="shared" si="7"/>
        <v>W10-2020</v>
      </c>
      <c r="G1166" s="32" t="s">
        <v>151</v>
      </c>
    </row>
    <row r="1167" spans="1:7">
      <c r="A1167" s="30">
        <v>43897</v>
      </c>
      <c r="B1167" s="31" t="s">
        <v>109</v>
      </c>
      <c r="C1167" s="31">
        <f t="shared" si="8"/>
        <v>10</v>
      </c>
      <c r="D1167" s="32" t="s">
        <v>110</v>
      </c>
      <c r="E1167" s="31">
        <v>2020</v>
      </c>
      <c r="F1167" s="33" t="str">
        <f t="shared" si="7"/>
        <v>W10-2020</v>
      </c>
      <c r="G1167" s="32" t="s">
        <v>151</v>
      </c>
    </row>
    <row r="1168" spans="1:7">
      <c r="A1168" s="30">
        <v>43898</v>
      </c>
      <c r="B1168" s="31" t="s">
        <v>109</v>
      </c>
      <c r="C1168" s="31">
        <f t="shared" si="8"/>
        <v>11</v>
      </c>
      <c r="D1168" s="32" t="s">
        <v>110</v>
      </c>
      <c r="E1168" s="31">
        <v>2020</v>
      </c>
      <c r="F1168" s="33" t="str">
        <f t="shared" si="7"/>
        <v>W11-2020</v>
      </c>
      <c r="G1168" s="32" t="s">
        <v>151</v>
      </c>
    </row>
    <row r="1169" spans="1:7">
      <c r="A1169" s="30">
        <v>43899</v>
      </c>
      <c r="B1169" s="31" t="s">
        <v>109</v>
      </c>
      <c r="C1169" s="31">
        <f t="shared" si="8"/>
        <v>11</v>
      </c>
      <c r="D1169" s="32" t="s">
        <v>110</v>
      </c>
      <c r="E1169" s="31">
        <v>2020</v>
      </c>
      <c r="F1169" s="33" t="str">
        <f t="shared" si="7"/>
        <v>W11-2020</v>
      </c>
      <c r="G1169" s="32" t="s">
        <v>151</v>
      </c>
    </row>
    <row r="1170" spans="1:7">
      <c r="A1170" s="30">
        <v>43900</v>
      </c>
      <c r="B1170" s="31" t="s">
        <v>109</v>
      </c>
      <c r="C1170" s="31">
        <f t="shared" si="8"/>
        <v>11</v>
      </c>
      <c r="D1170" s="32" t="s">
        <v>110</v>
      </c>
      <c r="E1170" s="31">
        <v>2020</v>
      </c>
      <c r="F1170" s="33" t="str">
        <f t="shared" si="7"/>
        <v>W11-2020</v>
      </c>
      <c r="G1170" s="32" t="s">
        <v>151</v>
      </c>
    </row>
    <row r="1171" spans="1:7">
      <c r="A1171" s="30">
        <v>43901</v>
      </c>
      <c r="B1171" s="31" t="s">
        <v>109</v>
      </c>
      <c r="C1171" s="31">
        <f t="shared" si="8"/>
        <v>11</v>
      </c>
      <c r="D1171" s="32" t="s">
        <v>110</v>
      </c>
      <c r="E1171" s="31">
        <v>2020</v>
      </c>
      <c r="F1171" s="33" t="str">
        <f t="shared" si="7"/>
        <v>W11-2020</v>
      </c>
      <c r="G1171" s="32" t="s">
        <v>151</v>
      </c>
    </row>
    <row r="1172" spans="1:7">
      <c r="A1172" s="30">
        <v>43902</v>
      </c>
      <c r="B1172" s="31" t="s">
        <v>109</v>
      </c>
      <c r="C1172" s="31">
        <f t="shared" si="8"/>
        <v>11</v>
      </c>
      <c r="D1172" s="32" t="s">
        <v>110</v>
      </c>
      <c r="E1172" s="31">
        <v>2020</v>
      </c>
      <c r="F1172" s="33" t="str">
        <f t="shared" si="7"/>
        <v>W11-2020</v>
      </c>
      <c r="G1172" s="32" t="s">
        <v>151</v>
      </c>
    </row>
    <row r="1173" spans="1:7">
      <c r="A1173" s="30">
        <v>43903</v>
      </c>
      <c r="B1173" s="31" t="s">
        <v>109</v>
      </c>
      <c r="C1173" s="31">
        <f t="shared" si="8"/>
        <v>11</v>
      </c>
      <c r="D1173" s="32" t="s">
        <v>110</v>
      </c>
      <c r="E1173" s="31">
        <v>2020</v>
      </c>
      <c r="F1173" s="33" t="str">
        <f t="shared" si="7"/>
        <v>W11-2020</v>
      </c>
      <c r="G1173" s="32" t="s">
        <v>151</v>
      </c>
    </row>
    <row r="1174" spans="1:7">
      <c r="A1174" s="30">
        <v>43904</v>
      </c>
      <c r="B1174" s="31" t="s">
        <v>109</v>
      </c>
      <c r="C1174" s="31">
        <f t="shared" si="8"/>
        <v>11</v>
      </c>
      <c r="D1174" s="32" t="s">
        <v>110</v>
      </c>
      <c r="E1174" s="31">
        <v>2020</v>
      </c>
      <c r="F1174" s="33" t="str">
        <f t="shared" si="7"/>
        <v>W11-2020</v>
      </c>
      <c r="G1174" s="32" t="s">
        <v>151</v>
      </c>
    </row>
    <row r="1175" spans="1:7">
      <c r="A1175" s="30">
        <v>43905</v>
      </c>
      <c r="B1175" s="31" t="s">
        <v>109</v>
      </c>
      <c r="C1175" s="31">
        <f t="shared" si="8"/>
        <v>12</v>
      </c>
      <c r="D1175" s="32" t="s">
        <v>110</v>
      </c>
      <c r="E1175" s="31">
        <v>2020</v>
      </c>
      <c r="F1175" s="33" t="str">
        <f t="shared" si="7"/>
        <v>W12-2020</v>
      </c>
      <c r="G1175" s="32" t="s">
        <v>151</v>
      </c>
    </row>
    <row r="1176" spans="1:7">
      <c r="A1176" s="30">
        <v>43906</v>
      </c>
      <c r="B1176" s="31" t="s">
        <v>109</v>
      </c>
      <c r="C1176" s="31">
        <f t="shared" si="8"/>
        <v>12</v>
      </c>
      <c r="D1176" s="32" t="s">
        <v>110</v>
      </c>
      <c r="E1176" s="31">
        <v>2020</v>
      </c>
      <c r="F1176" s="33" t="str">
        <f t="shared" si="7"/>
        <v>W12-2020</v>
      </c>
      <c r="G1176" s="32" t="s">
        <v>151</v>
      </c>
    </row>
    <row r="1177" spans="1:7">
      <c r="A1177" s="30">
        <v>43907</v>
      </c>
      <c r="B1177" s="31" t="s">
        <v>109</v>
      </c>
      <c r="C1177" s="31">
        <f t="shared" si="8"/>
        <v>12</v>
      </c>
      <c r="D1177" s="32" t="s">
        <v>110</v>
      </c>
      <c r="E1177" s="31">
        <v>2020</v>
      </c>
      <c r="F1177" s="33" t="str">
        <f t="shared" si="7"/>
        <v>W12-2020</v>
      </c>
      <c r="G1177" s="32" t="s">
        <v>151</v>
      </c>
    </row>
    <row r="1178" spans="1:7">
      <c r="A1178" s="30">
        <v>43908</v>
      </c>
      <c r="B1178" s="31" t="s">
        <v>109</v>
      </c>
      <c r="C1178" s="31">
        <f t="shared" si="8"/>
        <v>12</v>
      </c>
      <c r="D1178" s="32" t="s">
        <v>110</v>
      </c>
      <c r="E1178" s="31">
        <v>2020</v>
      </c>
      <c r="F1178" s="33" t="str">
        <f t="shared" si="7"/>
        <v>W12-2020</v>
      </c>
      <c r="G1178" s="32" t="s">
        <v>151</v>
      </c>
    </row>
    <row r="1179" spans="1:7">
      <c r="A1179" s="30">
        <v>43909</v>
      </c>
      <c r="B1179" s="31" t="s">
        <v>109</v>
      </c>
      <c r="C1179" s="31">
        <f t="shared" si="8"/>
        <v>12</v>
      </c>
      <c r="D1179" s="32" t="s">
        <v>110</v>
      </c>
      <c r="E1179" s="31">
        <v>2020</v>
      </c>
      <c r="F1179" s="33" t="str">
        <f t="shared" si="7"/>
        <v>W12-2020</v>
      </c>
      <c r="G1179" s="32" t="s">
        <v>151</v>
      </c>
    </row>
    <row r="1180" spans="1:7">
      <c r="A1180" s="30">
        <v>43910</v>
      </c>
      <c r="B1180" s="31" t="s">
        <v>109</v>
      </c>
      <c r="C1180" s="31">
        <f t="shared" si="8"/>
        <v>12</v>
      </c>
      <c r="D1180" s="32" t="s">
        <v>110</v>
      </c>
      <c r="E1180" s="31">
        <v>2020</v>
      </c>
      <c r="F1180" s="33" t="str">
        <f t="shared" si="7"/>
        <v>W12-2020</v>
      </c>
      <c r="G1180" s="32" t="s">
        <v>151</v>
      </c>
    </row>
    <row r="1181" spans="1:7">
      <c r="A1181" s="30">
        <v>43911</v>
      </c>
      <c r="B1181" s="31" t="s">
        <v>109</v>
      </c>
      <c r="C1181" s="31">
        <f t="shared" si="8"/>
        <v>12</v>
      </c>
      <c r="D1181" s="32" t="s">
        <v>110</v>
      </c>
      <c r="E1181" s="31">
        <v>2020</v>
      </c>
      <c r="F1181" s="33" t="str">
        <f t="shared" si="7"/>
        <v>W12-2020</v>
      </c>
      <c r="G1181" s="32" t="s">
        <v>151</v>
      </c>
    </row>
    <row r="1182" spans="1:7">
      <c r="A1182" s="30">
        <v>43912</v>
      </c>
      <c r="B1182" s="31" t="s">
        <v>109</v>
      </c>
      <c r="C1182" s="31">
        <f t="shared" si="8"/>
        <v>13</v>
      </c>
      <c r="D1182" s="32" t="s">
        <v>110</v>
      </c>
      <c r="E1182" s="31">
        <v>2020</v>
      </c>
      <c r="F1182" s="33" t="str">
        <f t="shared" si="7"/>
        <v>W13-2020</v>
      </c>
      <c r="G1182" s="32" t="s">
        <v>151</v>
      </c>
    </row>
    <row r="1183" spans="1:7">
      <c r="A1183" s="30">
        <v>43913</v>
      </c>
      <c r="B1183" s="31" t="s">
        <v>109</v>
      </c>
      <c r="C1183" s="31">
        <f t="shared" si="8"/>
        <v>13</v>
      </c>
      <c r="D1183" s="32" t="s">
        <v>110</v>
      </c>
      <c r="E1183" s="31">
        <v>2020</v>
      </c>
      <c r="F1183" s="33" t="str">
        <f t="shared" si="7"/>
        <v>W13-2020</v>
      </c>
      <c r="G1183" s="32" t="s">
        <v>151</v>
      </c>
    </row>
    <row r="1184" spans="1:7">
      <c r="A1184" s="30">
        <v>43914</v>
      </c>
      <c r="B1184" s="31" t="s">
        <v>109</v>
      </c>
      <c r="C1184" s="31">
        <f t="shared" si="8"/>
        <v>13</v>
      </c>
      <c r="D1184" s="32" t="s">
        <v>110</v>
      </c>
      <c r="E1184" s="31">
        <v>2020</v>
      </c>
      <c r="F1184" s="33" t="str">
        <f t="shared" si="7"/>
        <v>W13-2020</v>
      </c>
      <c r="G1184" s="32" t="s">
        <v>151</v>
      </c>
    </row>
    <row r="1185" spans="1:7">
      <c r="A1185" s="30">
        <v>43915</v>
      </c>
      <c r="B1185" s="31" t="s">
        <v>109</v>
      </c>
      <c r="C1185" s="31">
        <f t="shared" si="8"/>
        <v>13</v>
      </c>
      <c r="D1185" s="32" t="s">
        <v>110</v>
      </c>
      <c r="E1185" s="31">
        <v>2020</v>
      </c>
      <c r="F1185" s="33" t="str">
        <f t="shared" si="7"/>
        <v>W13-2020</v>
      </c>
      <c r="G1185" s="32" t="s">
        <v>151</v>
      </c>
    </row>
    <row r="1186" spans="1:7">
      <c r="A1186" s="30">
        <v>43916</v>
      </c>
      <c r="B1186" s="31" t="s">
        <v>109</v>
      </c>
      <c r="C1186" s="31">
        <f t="shared" si="8"/>
        <v>13</v>
      </c>
      <c r="D1186" s="32" t="s">
        <v>110</v>
      </c>
      <c r="E1186" s="31">
        <v>2020</v>
      </c>
      <c r="F1186" s="33" t="str">
        <f t="shared" si="7"/>
        <v>W13-2020</v>
      </c>
      <c r="G1186" s="32" t="s">
        <v>151</v>
      </c>
    </row>
    <row r="1187" spans="1:7">
      <c r="A1187" s="30">
        <v>43917</v>
      </c>
      <c r="B1187" s="31" t="s">
        <v>109</v>
      </c>
      <c r="C1187" s="31">
        <f t="shared" si="8"/>
        <v>13</v>
      </c>
      <c r="D1187" s="32" t="s">
        <v>110</v>
      </c>
      <c r="E1187" s="31">
        <v>2020</v>
      </c>
      <c r="F1187" s="33" t="str">
        <f t="shared" si="7"/>
        <v>W13-2020</v>
      </c>
      <c r="G1187" s="32" t="s">
        <v>151</v>
      </c>
    </row>
    <row r="1188" spans="1:7">
      <c r="A1188" s="30">
        <v>43918</v>
      </c>
      <c r="B1188" s="31" t="s">
        <v>109</v>
      </c>
      <c r="C1188" s="31">
        <f t="shared" si="8"/>
        <v>13</v>
      </c>
      <c r="D1188" s="32" t="s">
        <v>110</v>
      </c>
      <c r="E1188" s="31">
        <v>2020</v>
      </c>
      <c r="F1188" s="33" t="str">
        <f t="shared" si="7"/>
        <v>W13-2020</v>
      </c>
      <c r="G1188" s="32" t="s">
        <v>151</v>
      </c>
    </row>
    <row r="1189" spans="1:7">
      <c r="A1189" s="30">
        <v>43919</v>
      </c>
      <c r="B1189" s="31" t="s">
        <v>109</v>
      </c>
      <c r="C1189" s="31">
        <f t="shared" si="8"/>
        <v>14</v>
      </c>
      <c r="D1189" s="32" t="s">
        <v>110</v>
      </c>
      <c r="E1189" s="31">
        <v>2020</v>
      </c>
      <c r="F1189" s="33" t="str">
        <f t="shared" si="7"/>
        <v>W14-2020</v>
      </c>
      <c r="G1189" s="32" t="s">
        <v>151</v>
      </c>
    </row>
    <row r="1190" spans="1:7">
      <c r="A1190" s="30">
        <v>43920</v>
      </c>
      <c r="B1190" s="31" t="s">
        <v>109</v>
      </c>
      <c r="C1190" s="31">
        <f t="shared" si="8"/>
        <v>14</v>
      </c>
      <c r="D1190" s="32" t="s">
        <v>110</v>
      </c>
      <c r="E1190" s="31">
        <v>2020</v>
      </c>
      <c r="F1190" s="33" t="str">
        <f t="shared" si="7"/>
        <v>W14-2020</v>
      </c>
      <c r="G1190" s="32" t="s">
        <v>151</v>
      </c>
    </row>
    <row r="1191" spans="1:7">
      <c r="A1191" s="30">
        <v>43921</v>
      </c>
      <c r="B1191" s="31" t="s">
        <v>109</v>
      </c>
      <c r="C1191" s="31">
        <f t="shared" si="8"/>
        <v>14</v>
      </c>
      <c r="D1191" s="32" t="s">
        <v>110</v>
      </c>
      <c r="E1191" s="31">
        <v>2020</v>
      </c>
      <c r="F1191" s="33" t="str">
        <f t="shared" si="7"/>
        <v>W14-2020</v>
      </c>
      <c r="G1191" s="32" t="s">
        <v>151</v>
      </c>
    </row>
    <row r="1192" spans="1:7">
      <c r="A1192" s="30">
        <v>43922</v>
      </c>
      <c r="B1192" s="31" t="s">
        <v>109</v>
      </c>
      <c r="C1192" s="31">
        <f t="shared" si="8"/>
        <v>14</v>
      </c>
      <c r="D1192" s="32" t="s">
        <v>110</v>
      </c>
      <c r="E1192" s="31">
        <v>2020</v>
      </c>
      <c r="F1192" s="33" t="str">
        <f t="shared" si="7"/>
        <v>W14-2020</v>
      </c>
      <c r="G1192" s="32" t="s">
        <v>152</v>
      </c>
    </row>
    <row r="1193" spans="1:7">
      <c r="A1193" s="30">
        <v>43923</v>
      </c>
      <c r="B1193" s="31" t="s">
        <v>109</v>
      </c>
      <c r="C1193" s="31">
        <f t="shared" si="8"/>
        <v>14</v>
      </c>
      <c r="D1193" s="32" t="s">
        <v>110</v>
      </c>
      <c r="E1193" s="31">
        <v>2020</v>
      </c>
      <c r="F1193" s="33" t="str">
        <f t="shared" si="7"/>
        <v>W14-2020</v>
      </c>
      <c r="G1193" s="32" t="s">
        <v>152</v>
      </c>
    </row>
    <row r="1194" spans="1:7">
      <c r="A1194" s="30">
        <v>43924</v>
      </c>
      <c r="B1194" s="31" t="s">
        <v>109</v>
      </c>
      <c r="C1194" s="31">
        <f t="shared" si="8"/>
        <v>14</v>
      </c>
      <c r="D1194" s="32" t="s">
        <v>110</v>
      </c>
      <c r="E1194" s="31">
        <v>2020</v>
      </c>
      <c r="F1194" s="33" t="str">
        <f t="shared" si="7"/>
        <v>W14-2020</v>
      </c>
      <c r="G1194" s="32" t="s">
        <v>152</v>
      </c>
    </row>
    <row r="1195" spans="1:7">
      <c r="A1195" s="30">
        <v>43925</v>
      </c>
      <c r="B1195" s="31" t="s">
        <v>109</v>
      </c>
      <c r="C1195" s="31">
        <f t="shared" si="8"/>
        <v>14</v>
      </c>
      <c r="D1195" s="32" t="s">
        <v>110</v>
      </c>
      <c r="E1195" s="31">
        <v>2020</v>
      </c>
      <c r="F1195" s="33" t="str">
        <f t="shared" si="7"/>
        <v>W14-2020</v>
      </c>
      <c r="G1195" s="32" t="s">
        <v>152</v>
      </c>
    </row>
    <row r="1196" spans="1:7">
      <c r="A1196" s="30">
        <v>43926</v>
      </c>
      <c r="B1196" s="31" t="s">
        <v>109</v>
      </c>
      <c r="C1196" s="31">
        <f t="shared" si="8"/>
        <v>15</v>
      </c>
      <c r="D1196" s="32" t="s">
        <v>110</v>
      </c>
      <c r="E1196" s="31">
        <v>2020</v>
      </c>
      <c r="F1196" s="33" t="str">
        <f t="shared" si="7"/>
        <v>W15-2020</v>
      </c>
      <c r="G1196" s="32" t="s">
        <v>152</v>
      </c>
    </row>
    <row r="1197" spans="1:7">
      <c r="A1197" s="30">
        <v>43927</v>
      </c>
      <c r="B1197" s="31" t="s">
        <v>109</v>
      </c>
      <c r="C1197" s="31">
        <f t="shared" si="8"/>
        <v>15</v>
      </c>
      <c r="D1197" s="32" t="s">
        <v>110</v>
      </c>
      <c r="E1197" s="31">
        <v>2020</v>
      </c>
      <c r="F1197" s="33" t="str">
        <f t="shared" si="7"/>
        <v>W15-2020</v>
      </c>
      <c r="G1197" s="32" t="s">
        <v>152</v>
      </c>
    </row>
    <row r="1198" spans="1:7">
      <c r="A1198" s="30">
        <v>43928</v>
      </c>
      <c r="B1198" s="31" t="s">
        <v>109</v>
      </c>
      <c r="C1198" s="31">
        <f t="shared" si="8"/>
        <v>15</v>
      </c>
      <c r="D1198" s="32" t="s">
        <v>110</v>
      </c>
      <c r="E1198" s="31">
        <v>2020</v>
      </c>
      <c r="F1198" s="33" t="str">
        <f t="shared" si="7"/>
        <v>W15-2020</v>
      </c>
      <c r="G1198" s="32" t="s">
        <v>152</v>
      </c>
    </row>
    <row r="1199" spans="1:7">
      <c r="A1199" s="30">
        <v>43929</v>
      </c>
      <c r="B1199" s="31" t="s">
        <v>109</v>
      </c>
      <c r="C1199" s="31">
        <f t="shared" si="8"/>
        <v>15</v>
      </c>
      <c r="D1199" s="32" t="s">
        <v>110</v>
      </c>
      <c r="E1199" s="31">
        <v>2020</v>
      </c>
      <c r="F1199" s="33" t="str">
        <f t="shared" si="7"/>
        <v>W15-2020</v>
      </c>
      <c r="G1199" s="32" t="s">
        <v>152</v>
      </c>
    </row>
    <row r="1200" spans="1:7">
      <c r="A1200" s="30">
        <v>43930</v>
      </c>
      <c r="B1200" s="31" t="s">
        <v>109</v>
      </c>
      <c r="C1200" s="31">
        <f t="shared" si="8"/>
        <v>15</v>
      </c>
      <c r="D1200" s="32" t="s">
        <v>110</v>
      </c>
      <c r="E1200" s="31">
        <v>2020</v>
      </c>
      <c r="F1200" s="33" t="str">
        <f t="shared" si="7"/>
        <v>W15-2020</v>
      </c>
      <c r="G1200" s="32" t="s">
        <v>152</v>
      </c>
    </row>
    <row r="1201" spans="1:7">
      <c r="A1201" s="30">
        <v>43931</v>
      </c>
      <c r="B1201" s="31" t="s">
        <v>109</v>
      </c>
      <c r="C1201" s="31">
        <f t="shared" si="8"/>
        <v>15</v>
      </c>
      <c r="D1201" s="32" t="s">
        <v>110</v>
      </c>
      <c r="E1201" s="31">
        <v>2020</v>
      </c>
      <c r="F1201" s="33" t="str">
        <f t="shared" si="7"/>
        <v>W15-2020</v>
      </c>
      <c r="G1201" s="32" t="s">
        <v>152</v>
      </c>
    </row>
    <row r="1202" spans="1:7">
      <c r="A1202" s="30">
        <v>43932</v>
      </c>
      <c r="B1202" s="31" t="s">
        <v>109</v>
      </c>
      <c r="C1202" s="31">
        <f t="shared" si="8"/>
        <v>15</v>
      </c>
      <c r="D1202" s="32" t="s">
        <v>110</v>
      </c>
      <c r="E1202" s="31">
        <v>2020</v>
      </c>
      <c r="F1202" s="33" t="str">
        <f t="shared" si="7"/>
        <v>W15-2020</v>
      </c>
      <c r="G1202" s="32" t="s">
        <v>152</v>
      </c>
    </row>
    <row r="1203" spans="1:7">
      <c r="A1203" s="30">
        <v>43933</v>
      </c>
      <c r="B1203" s="31" t="s">
        <v>109</v>
      </c>
      <c r="C1203" s="31">
        <f t="shared" si="8"/>
        <v>16</v>
      </c>
      <c r="D1203" s="32" t="s">
        <v>110</v>
      </c>
      <c r="E1203" s="31">
        <v>2020</v>
      </c>
      <c r="F1203" s="33" t="str">
        <f t="shared" si="7"/>
        <v>W16-2020</v>
      </c>
      <c r="G1203" s="32" t="s">
        <v>152</v>
      </c>
    </row>
    <row r="1204" spans="1:7">
      <c r="A1204" s="30">
        <v>43934</v>
      </c>
      <c r="B1204" s="31" t="s">
        <v>109</v>
      </c>
      <c r="C1204" s="31">
        <f t="shared" si="8"/>
        <v>16</v>
      </c>
      <c r="D1204" s="32" t="s">
        <v>110</v>
      </c>
      <c r="E1204" s="31">
        <v>2020</v>
      </c>
      <c r="F1204" s="33" t="str">
        <f t="shared" si="7"/>
        <v>W16-2020</v>
      </c>
      <c r="G1204" s="32" t="s">
        <v>152</v>
      </c>
    </row>
    <row r="1205" spans="1:7">
      <c r="A1205" s="30">
        <v>43935</v>
      </c>
      <c r="B1205" s="31" t="s">
        <v>109</v>
      </c>
      <c r="C1205" s="31">
        <f t="shared" si="8"/>
        <v>16</v>
      </c>
      <c r="D1205" s="32" t="s">
        <v>110</v>
      </c>
      <c r="E1205" s="31">
        <v>2020</v>
      </c>
      <c r="F1205" s="33" t="str">
        <f t="shared" ref="F1205:F1268" si="9">B1205&amp;C1205&amp;D1205&amp;E1205</f>
        <v>W16-2020</v>
      </c>
      <c r="G1205" s="32" t="s">
        <v>152</v>
      </c>
    </row>
    <row r="1206" spans="1:7">
      <c r="A1206" s="30">
        <v>43936</v>
      </c>
      <c r="B1206" s="31" t="s">
        <v>109</v>
      </c>
      <c r="C1206" s="31">
        <f t="shared" si="8"/>
        <v>16</v>
      </c>
      <c r="D1206" s="32" t="s">
        <v>110</v>
      </c>
      <c r="E1206" s="31">
        <v>2020</v>
      </c>
      <c r="F1206" s="33" t="str">
        <f t="shared" si="9"/>
        <v>W16-2020</v>
      </c>
      <c r="G1206" s="32" t="s">
        <v>152</v>
      </c>
    </row>
    <row r="1207" spans="1:7">
      <c r="A1207" s="30">
        <v>43937</v>
      </c>
      <c r="B1207" s="31" t="s">
        <v>109</v>
      </c>
      <c r="C1207" s="31">
        <f t="shared" si="8"/>
        <v>16</v>
      </c>
      <c r="D1207" s="32" t="s">
        <v>110</v>
      </c>
      <c r="E1207" s="31">
        <v>2020</v>
      </c>
      <c r="F1207" s="33" t="str">
        <f t="shared" si="9"/>
        <v>W16-2020</v>
      </c>
      <c r="G1207" s="32" t="s">
        <v>152</v>
      </c>
    </row>
    <row r="1208" spans="1:7">
      <c r="A1208" s="30">
        <v>43938</v>
      </c>
      <c r="B1208" s="31" t="s">
        <v>109</v>
      </c>
      <c r="C1208" s="31">
        <f t="shared" si="8"/>
        <v>16</v>
      </c>
      <c r="D1208" s="32" t="s">
        <v>110</v>
      </c>
      <c r="E1208" s="31">
        <v>2020</v>
      </c>
      <c r="F1208" s="33" t="str">
        <f t="shared" si="9"/>
        <v>W16-2020</v>
      </c>
      <c r="G1208" s="32" t="s">
        <v>152</v>
      </c>
    </row>
    <row r="1209" spans="1:7">
      <c r="A1209" s="30">
        <v>43939</v>
      </c>
      <c r="B1209" s="31" t="s">
        <v>109</v>
      </c>
      <c r="C1209" s="31">
        <f t="shared" si="8"/>
        <v>16</v>
      </c>
      <c r="D1209" s="32" t="s">
        <v>110</v>
      </c>
      <c r="E1209" s="31">
        <v>2020</v>
      </c>
      <c r="F1209" s="33" t="str">
        <f t="shared" si="9"/>
        <v>W16-2020</v>
      </c>
      <c r="G1209" s="32" t="s">
        <v>152</v>
      </c>
    </row>
    <row r="1210" spans="1:7">
      <c r="A1210" s="30">
        <v>43940</v>
      </c>
      <c r="B1210" s="31" t="s">
        <v>109</v>
      </c>
      <c r="C1210" s="31">
        <f t="shared" si="8"/>
        <v>17</v>
      </c>
      <c r="D1210" s="32" t="s">
        <v>110</v>
      </c>
      <c r="E1210" s="31">
        <v>2020</v>
      </c>
      <c r="F1210" s="33" t="str">
        <f t="shared" si="9"/>
        <v>W17-2020</v>
      </c>
      <c r="G1210" s="32" t="s">
        <v>152</v>
      </c>
    </row>
    <row r="1211" spans="1:7">
      <c r="A1211" s="30">
        <v>43941</v>
      </c>
      <c r="B1211" s="31" t="s">
        <v>109</v>
      </c>
      <c r="C1211" s="31">
        <f t="shared" si="8"/>
        <v>17</v>
      </c>
      <c r="D1211" s="32" t="s">
        <v>110</v>
      </c>
      <c r="E1211" s="31">
        <v>2020</v>
      </c>
      <c r="F1211" s="33" t="str">
        <f t="shared" si="9"/>
        <v>W17-2020</v>
      </c>
      <c r="G1211" s="32" t="s">
        <v>152</v>
      </c>
    </row>
    <row r="1212" spans="1:7">
      <c r="A1212" s="30">
        <v>43942</v>
      </c>
      <c r="B1212" s="31" t="s">
        <v>109</v>
      </c>
      <c r="C1212" s="31">
        <f t="shared" si="8"/>
        <v>17</v>
      </c>
      <c r="D1212" s="32" t="s">
        <v>110</v>
      </c>
      <c r="E1212" s="31">
        <v>2020</v>
      </c>
      <c r="F1212" s="33" t="str">
        <f t="shared" si="9"/>
        <v>W17-2020</v>
      </c>
      <c r="G1212" s="32" t="s">
        <v>152</v>
      </c>
    </row>
    <row r="1213" spans="1:7">
      <c r="A1213" s="30">
        <v>43943</v>
      </c>
      <c r="B1213" s="31" t="s">
        <v>109</v>
      </c>
      <c r="C1213" s="31">
        <f t="shared" si="8"/>
        <v>17</v>
      </c>
      <c r="D1213" s="32" t="s">
        <v>110</v>
      </c>
      <c r="E1213" s="31">
        <v>2020</v>
      </c>
      <c r="F1213" s="33" t="str">
        <f t="shared" si="9"/>
        <v>W17-2020</v>
      </c>
      <c r="G1213" s="32" t="s">
        <v>152</v>
      </c>
    </row>
    <row r="1214" spans="1:7">
      <c r="A1214" s="30">
        <v>43944</v>
      </c>
      <c r="B1214" s="31" t="s">
        <v>109</v>
      </c>
      <c r="C1214" s="31">
        <f t="shared" si="8"/>
        <v>17</v>
      </c>
      <c r="D1214" s="32" t="s">
        <v>110</v>
      </c>
      <c r="E1214" s="31">
        <v>2020</v>
      </c>
      <c r="F1214" s="33" t="str">
        <f t="shared" si="9"/>
        <v>W17-2020</v>
      </c>
      <c r="G1214" s="32" t="s">
        <v>152</v>
      </c>
    </row>
    <row r="1215" spans="1:7">
      <c r="A1215" s="30">
        <v>43945</v>
      </c>
      <c r="B1215" s="31" t="s">
        <v>109</v>
      </c>
      <c r="C1215" s="31">
        <f t="shared" si="8"/>
        <v>17</v>
      </c>
      <c r="D1215" s="32" t="s">
        <v>110</v>
      </c>
      <c r="E1215" s="31">
        <v>2020</v>
      </c>
      <c r="F1215" s="33" t="str">
        <f t="shared" si="9"/>
        <v>W17-2020</v>
      </c>
      <c r="G1215" s="32" t="s">
        <v>152</v>
      </c>
    </row>
    <row r="1216" spans="1:7">
      <c r="A1216" s="30">
        <v>43946</v>
      </c>
      <c r="B1216" s="31" t="s">
        <v>109</v>
      </c>
      <c r="C1216" s="31">
        <f t="shared" si="8"/>
        <v>17</v>
      </c>
      <c r="D1216" s="32" t="s">
        <v>110</v>
      </c>
      <c r="E1216" s="31">
        <v>2020</v>
      </c>
      <c r="F1216" s="33" t="str">
        <f t="shared" si="9"/>
        <v>W17-2020</v>
      </c>
      <c r="G1216" s="32" t="s">
        <v>152</v>
      </c>
    </row>
    <row r="1217" spans="1:7">
      <c r="A1217" s="30">
        <v>43947</v>
      </c>
      <c r="B1217" s="31" t="s">
        <v>109</v>
      </c>
      <c r="C1217" s="31">
        <f t="shared" si="8"/>
        <v>18</v>
      </c>
      <c r="D1217" s="32" t="s">
        <v>110</v>
      </c>
      <c r="E1217" s="31">
        <v>2020</v>
      </c>
      <c r="F1217" s="33" t="str">
        <f t="shared" si="9"/>
        <v>W18-2020</v>
      </c>
      <c r="G1217" s="32" t="s">
        <v>152</v>
      </c>
    </row>
    <row r="1218" spans="1:7">
      <c r="A1218" s="30">
        <v>43948</v>
      </c>
      <c r="B1218" s="31" t="s">
        <v>109</v>
      </c>
      <c r="C1218" s="31">
        <f t="shared" si="8"/>
        <v>18</v>
      </c>
      <c r="D1218" s="32" t="s">
        <v>110</v>
      </c>
      <c r="E1218" s="31">
        <v>2020</v>
      </c>
      <c r="F1218" s="33" t="str">
        <f t="shared" si="9"/>
        <v>W18-2020</v>
      </c>
      <c r="G1218" s="32" t="s">
        <v>152</v>
      </c>
    </row>
    <row r="1219" spans="1:7">
      <c r="A1219" s="30">
        <v>43949</v>
      </c>
      <c r="B1219" s="31" t="s">
        <v>109</v>
      </c>
      <c r="C1219" s="31">
        <f t="shared" si="8"/>
        <v>18</v>
      </c>
      <c r="D1219" s="32" t="s">
        <v>110</v>
      </c>
      <c r="E1219" s="31">
        <v>2020</v>
      </c>
      <c r="F1219" s="33" t="str">
        <f t="shared" si="9"/>
        <v>W18-2020</v>
      </c>
      <c r="G1219" s="32" t="s">
        <v>152</v>
      </c>
    </row>
    <row r="1220" spans="1:7">
      <c r="A1220" s="30">
        <v>43950</v>
      </c>
      <c r="B1220" s="31" t="s">
        <v>109</v>
      </c>
      <c r="C1220" s="31">
        <f t="shared" si="8"/>
        <v>18</v>
      </c>
      <c r="D1220" s="32" t="s">
        <v>110</v>
      </c>
      <c r="E1220" s="31">
        <v>2020</v>
      </c>
      <c r="F1220" s="33" t="str">
        <f t="shared" si="9"/>
        <v>W18-2020</v>
      </c>
      <c r="G1220" s="32" t="s">
        <v>152</v>
      </c>
    </row>
    <row r="1221" spans="1:7">
      <c r="A1221" s="30">
        <v>43951</v>
      </c>
      <c r="B1221" s="31" t="s">
        <v>109</v>
      </c>
      <c r="C1221" s="31">
        <f t="shared" si="8"/>
        <v>18</v>
      </c>
      <c r="D1221" s="32" t="s">
        <v>110</v>
      </c>
      <c r="E1221" s="31">
        <v>2020</v>
      </c>
      <c r="F1221" s="33" t="str">
        <f t="shared" si="9"/>
        <v>W18-2020</v>
      </c>
      <c r="G1221" s="32" t="s">
        <v>152</v>
      </c>
    </row>
    <row r="1222" spans="1:7">
      <c r="A1222" s="30">
        <v>43952</v>
      </c>
      <c r="B1222" s="31" t="s">
        <v>109</v>
      </c>
      <c r="C1222" s="31">
        <f t="shared" si="8"/>
        <v>18</v>
      </c>
      <c r="D1222" s="32" t="s">
        <v>110</v>
      </c>
      <c r="E1222" s="31">
        <v>2020</v>
      </c>
      <c r="F1222" s="33" t="str">
        <f t="shared" si="9"/>
        <v>W18-2020</v>
      </c>
      <c r="G1222" s="32" t="s">
        <v>153</v>
      </c>
    </row>
    <row r="1223" spans="1:7">
      <c r="A1223" s="30">
        <v>43953</v>
      </c>
      <c r="B1223" s="31" t="s">
        <v>109</v>
      </c>
      <c r="C1223" s="31">
        <f t="shared" si="8"/>
        <v>18</v>
      </c>
      <c r="D1223" s="32" t="s">
        <v>110</v>
      </c>
      <c r="E1223" s="31">
        <v>2020</v>
      </c>
      <c r="F1223" s="33" t="str">
        <f t="shared" si="9"/>
        <v>W18-2020</v>
      </c>
      <c r="G1223" s="32" t="s">
        <v>153</v>
      </c>
    </row>
    <row r="1224" spans="1:7">
      <c r="A1224" s="30">
        <v>43954</v>
      </c>
      <c r="B1224" s="31" t="s">
        <v>109</v>
      </c>
      <c r="C1224" s="31">
        <f t="shared" si="8"/>
        <v>19</v>
      </c>
      <c r="D1224" s="32" t="s">
        <v>110</v>
      </c>
      <c r="E1224" s="31">
        <v>2020</v>
      </c>
      <c r="F1224" s="33" t="str">
        <f t="shared" si="9"/>
        <v>W19-2020</v>
      </c>
      <c r="G1224" s="32" t="s">
        <v>153</v>
      </c>
    </row>
    <row r="1225" spans="1:7">
      <c r="A1225" s="30">
        <v>43955</v>
      </c>
      <c r="B1225" s="31" t="s">
        <v>109</v>
      </c>
      <c r="C1225" s="31">
        <f t="shared" si="8"/>
        <v>19</v>
      </c>
      <c r="D1225" s="32" t="s">
        <v>110</v>
      </c>
      <c r="E1225" s="31">
        <v>2020</v>
      </c>
      <c r="F1225" s="33" t="str">
        <f t="shared" si="9"/>
        <v>W19-2020</v>
      </c>
      <c r="G1225" s="32" t="s">
        <v>153</v>
      </c>
    </row>
    <row r="1226" spans="1:7">
      <c r="A1226" s="30">
        <v>43956</v>
      </c>
      <c r="B1226" s="31" t="s">
        <v>109</v>
      </c>
      <c r="C1226" s="31">
        <f t="shared" si="8"/>
        <v>19</v>
      </c>
      <c r="D1226" s="32" t="s">
        <v>110</v>
      </c>
      <c r="E1226" s="31">
        <v>2020</v>
      </c>
      <c r="F1226" s="33" t="str">
        <f t="shared" si="9"/>
        <v>W19-2020</v>
      </c>
      <c r="G1226" s="32" t="s">
        <v>153</v>
      </c>
    </row>
    <row r="1227" spans="1:7">
      <c r="A1227" s="30">
        <v>43957</v>
      </c>
      <c r="B1227" s="31" t="s">
        <v>109</v>
      </c>
      <c r="C1227" s="31">
        <f t="shared" si="8"/>
        <v>19</v>
      </c>
      <c r="D1227" s="32" t="s">
        <v>110</v>
      </c>
      <c r="E1227" s="31">
        <v>2020</v>
      </c>
      <c r="F1227" s="33" t="str">
        <f t="shared" si="9"/>
        <v>W19-2020</v>
      </c>
      <c r="G1227" s="32" t="s">
        <v>153</v>
      </c>
    </row>
    <row r="1228" spans="1:7">
      <c r="A1228" s="30">
        <v>43958</v>
      </c>
      <c r="B1228" s="31" t="s">
        <v>109</v>
      </c>
      <c r="C1228" s="31">
        <f t="shared" si="8"/>
        <v>19</v>
      </c>
      <c r="D1228" s="32" t="s">
        <v>110</v>
      </c>
      <c r="E1228" s="31">
        <v>2020</v>
      </c>
      <c r="F1228" s="33" t="str">
        <f t="shared" si="9"/>
        <v>W19-2020</v>
      </c>
      <c r="G1228" s="32" t="s">
        <v>153</v>
      </c>
    </row>
    <row r="1229" spans="1:7">
      <c r="A1229" s="30">
        <v>43959</v>
      </c>
      <c r="B1229" s="31" t="s">
        <v>109</v>
      </c>
      <c r="C1229" s="31">
        <f t="shared" si="8"/>
        <v>19</v>
      </c>
      <c r="D1229" s="32" t="s">
        <v>110</v>
      </c>
      <c r="E1229" s="31">
        <v>2020</v>
      </c>
      <c r="F1229" s="33" t="str">
        <f t="shared" si="9"/>
        <v>W19-2020</v>
      </c>
      <c r="G1229" s="32" t="s">
        <v>153</v>
      </c>
    </row>
    <row r="1230" spans="1:7">
      <c r="A1230" s="30">
        <v>43960</v>
      </c>
      <c r="B1230" s="31" t="s">
        <v>109</v>
      </c>
      <c r="C1230" s="31">
        <f t="shared" ref="C1230:C1293" si="10">WEEKNUM(A1230)</f>
        <v>19</v>
      </c>
      <c r="D1230" s="32" t="s">
        <v>110</v>
      </c>
      <c r="E1230" s="31">
        <v>2020</v>
      </c>
      <c r="F1230" s="33" t="str">
        <f t="shared" si="9"/>
        <v>W19-2020</v>
      </c>
      <c r="G1230" s="32" t="s">
        <v>153</v>
      </c>
    </row>
    <row r="1231" spans="1:7">
      <c r="A1231" s="30">
        <v>43961</v>
      </c>
      <c r="B1231" s="31" t="s">
        <v>109</v>
      </c>
      <c r="C1231" s="31">
        <f t="shared" si="10"/>
        <v>20</v>
      </c>
      <c r="D1231" s="32" t="s">
        <v>110</v>
      </c>
      <c r="E1231" s="31">
        <v>2020</v>
      </c>
      <c r="F1231" s="33" t="str">
        <f t="shared" si="9"/>
        <v>W20-2020</v>
      </c>
      <c r="G1231" s="32" t="s">
        <v>153</v>
      </c>
    </row>
    <row r="1232" spans="1:7">
      <c r="A1232" s="30">
        <v>43962</v>
      </c>
      <c r="B1232" s="31" t="s">
        <v>109</v>
      </c>
      <c r="C1232" s="31">
        <f t="shared" si="10"/>
        <v>20</v>
      </c>
      <c r="D1232" s="32" t="s">
        <v>110</v>
      </c>
      <c r="E1232" s="31">
        <v>2020</v>
      </c>
      <c r="F1232" s="33" t="str">
        <f t="shared" si="9"/>
        <v>W20-2020</v>
      </c>
      <c r="G1232" s="32" t="s">
        <v>153</v>
      </c>
    </row>
    <row r="1233" spans="1:7">
      <c r="A1233" s="30">
        <v>43963</v>
      </c>
      <c r="B1233" s="31" t="s">
        <v>109</v>
      </c>
      <c r="C1233" s="31">
        <f t="shared" si="10"/>
        <v>20</v>
      </c>
      <c r="D1233" s="32" t="s">
        <v>110</v>
      </c>
      <c r="E1233" s="31">
        <v>2020</v>
      </c>
      <c r="F1233" s="33" t="str">
        <f t="shared" si="9"/>
        <v>W20-2020</v>
      </c>
      <c r="G1233" s="32" t="s">
        <v>153</v>
      </c>
    </row>
    <row r="1234" spans="1:7">
      <c r="A1234" s="30">
        <v>43964</v>
      </c>
      <c r="B1234" s="31" t="s">
        <v>109</v>
      </c>
      <c r="C1234" s="31">
        <f t="shared" si="10"/>
        <v>20</v>
      </c>
      <c r="D1234" s="32" t="s">
        <v>110</v>
      </c>
      <c r="E1234" s="31">
        <v>2020</v>
      </c>
      <c r="F1234" s="33" t="str">
        <f t="shared" si="9"/>
        <v>W20-2020</v>
      </c>
      <c r="G1234" s="32" t="s">
        <v>153</v>
      </c>
    </row>
    <row r="1235" spans="1:7">
      <c r="A1235" s="30">
        <v>43965</v>
      </c>
      <c r="B1235" s="31" t="s">
        <v>109</v>
      </c>
      <c r="C1235" s="31">
        <f t="shared" si="10"/>
        <v>20</v>
      </c>
      <c r="D1235" s="32" t="s">
        <v>110</v>
      </c>
      <c r="E1235" s="31">
        <v>2020</v>
      </c>
      <c r="F1235" s="33" t="str">
        <f t="shared" si="9"/>
        <v>W20-2020</v>
      </c>
      <c r="G1235" s="32" t="s">
        <v>153</v>
      </c>
    </row>
    <row r="1236" spans="1:7">
      <c r="A1236" s="30">
        <v>43966</v>
      </c>
      <c r="B1236" s="31" t="s">
        <v>109</v>
      </c>
      <c r="C1236" s="31">
        <f t="shared" si="10"/>
        <v>20</v>
      </c>
      <c r="D1236" s="32" t="s">
        <v>110</v>
      </c>
      <c r="E1236" s="31">
        <v>2020</v>
      </c>
      <c r="F1236" s="33" t="str">
        <f t="shared" si="9"/>
        <v>W20-2020</v>
      </c>
      <c r="G1236" s="32" t="s">
        <v>153</v>
      </c>
    </row>
    <row r="1237" spans="1:7">
      <c r="A1237" s="30">
        <v>43967</v>
      </c>
      <c r="B1237" s="31" t="s">
        <v>109</v>
      </c>
      <c r="C1237" s="31">
        <f t="shared" si="10"/>
        <v>20</v>
      </c>
      <c r="D1237" s="32" t="s">
        <v>110</v>
      </c>
      <c r="E1237" s="31">
        <v>2020</v>
      </c>
      <c r="F1237" s="33" t="str">
        <f t="shared" si="9"/>
        <v>W20-2020</v>
      </c>
      <c r="G1237" s="32" t="s">
        <v>153</v>
      </c>
    </row>
    <row r="1238" spans="1:7">
      <c r="A1238" s="30">
        <v>43968</v>
      </c>
      <c r="B1238" s="31" t="s">
        <v>109</v>
      </c>
      <c r="C1238" s="31">
        <f t="shared" si="10"/>
        <v>21</v>
      </c>
      <c r="D1238" s="32" t="s">
        <v>110</v>
      </c>
      <c r="E1238" s="31">
        <v>2020</v>
      </c>
      <c r="F1238" s="33" t="str">
        <f t="shared" si="9"/>
        <v>W21-2020</v>
      </c>
      <c r="G1238" s="32" t="s">
        <v>153</v>
      </c>
    </row>
    <row r="1239" spans="1:7">
      <c r="A1239" s="30">
        <v>43969</v>
      </c>
      <c r="B1239" s="31" t="s">
        <v>109</v>
      </c>
      <c r="C1239" s="31">
        <f t="shared" si="10"/>
        <v>21</v>
      </c>
      <c r="D1239" s="32" t="s">
        <v>110</v>
      </c>
      <c r="E1239" s="31">
        <v>2020</v>
      </c>
      <c r="F1239" s="33" t="str">
        <f t="shared" si="9"/>
        <v>W21-2020</v>
      </c>
      <c r="G1239" s="32" t="s">
        <v>153</v>
      </c>
    </row>
    <row r="1240" spans="1:7">
      <c r="A1240" s="30">
        <v>43970</v>
      </c>
      <c r="B1240" s="31" t="s">
        <v>109</v>
      </c>
      <c r="C1240" s="31">
        <f t="shared" si="10"/>
        <v>21</v>
      </c>
      <c r="D1240" s="32" t="s">
        <v>110</v>
      </c>
      <c r="E1240" s="31">
        <v>2020</v>
      </c>
      <c r="F1240" s="33" t="str">
        <f t="shared" si="9"/>
        <v>W21-2020</v>
      </c>
      <c r="G1240" s="32" t="s">
        <v>153</v>
      </c>
    </row>
    <row r="1241" spans="1:7">
      <c r="A1241" s="30">
        <v>43971</v>
      </c>
      <c r="B1241" s="31" t="s">
        <v>109</v>
      </c>
      <c r="C1241" s="31">
        <f t="shared" si="10"/>
        <v>21</v>
      </c>
      <c r="D1241" s="32" t="s">
        <v>110</v>
      </c>
      <c r="E1241" s="31">
        <v>2020</v>
      </c>
      <c r="F1241" s="33" t="str">
        <f t="shared" si="9"/>
        <v>W21-2020</v>
      </c>
      <c r="G1241" s="32" t="s">
        <v>153</v>
      </c>
    </row>
    <row r="1242" spans="1:7">
      <c r="A1242" s="30">
        <v>43972</v>
      </c>
      <c r="B1242" s="31" t="s">
        <v>109</v>
      </c>
      <c r="C1242" s="31">
        <f t="shared" si="10"/>
        <v>21</v>
      </c>
      <c r="D1242" s="32" t="s">
        <v>110</v>
      </c>
      <c r="E1242" s="31">
        <v>2020</v>
      </c>
      <c r="F1242" s="33" t="str">
        <f t="shared" si="9"/>
        <v>W21-2020</v>
      </c>
      <c r="G1242" s="32" t="s">
        <v>153</v>
      </c>
    </row>
    <row r="1243" spans="1:7">
      <c r="A1243" s="30">
        <v>43973</v>
      </c>
      <c r="B1243" s="31" t="s">
        <v>109</v>
      </c>
      <c r="C1243" s="31">
        <f t="shared" si="10"/>
        <v>21</v>
      </c>
      <c r="D1243" s="32" t="s">
        <v>110</v>
      </c>
      <c r="E1243" s="31">
        <v>2020</v>
      </c>
      <c r="F1243" s="33" t="str">
        <f t="shared" si="9"/>
        <v>W21-2020</v>
      </c>
      <c r="G1243" s="32" t="s">
        <v>153</v>
      </c>
    </row>
    <row r="1244" spans="1:7">
      <c r="A1244" s="30">
        <v>43974</v>
      </c>
      <c r="B1244" s="31" t="s">
        <v>109</v>
      </c>
      <c r="C1244" s="31">
        <f t="shared" si="10"/>
        <v>21</v>
      </c>
      <c r="D1244" s="32" t="s">
        <v>110</v>
      </c>
      <c r="E1244" s="31">
        <v>2020</v>
      </c>
      <c r="F1244" s="33" t="str">
        <f t="shared" si="9"/>
        <v>W21-2020</v>
      </c>
      <c r="G1244" s="32" t="s">
        <v>153</v>
      </c>
    </row>
    <row r="1245" spans="1:7">
      <c r="A1245" s="30">
        <v>43975</v>
      </c>
      <c r="B1245" s="31" t="s">
        <v>109</v>
      </c>
      <c r="C1245" s="31">
        <f t="shared" si="10"/>
        <v>22</v>
      </c>
      <c r="D1245" s="32" t="s">
        <v>110</v>
      </c>
      <c r="E1245" s="31">
        <v>2020</v>
      </c>
      <c r="F1245" s="33" t="str">
        <f t="shared" si="9"/>
        <v>W22-2020</v>
      </c>
      <c r="G1245" s="32" t="s">
        <v>153</v>
      </c>
    </row>
    <row r="1246" spans="1:7">
      <c r="A1246" s="30">
        <v>43976</v>
      </c>
      <c r="B1246" s="31" t="s">
        <v>109</v>
      </c>
      <c r="C1246" s="31">
        <f t="shared" si="10"/>
        <v>22</v>
      </c>
      <c r="D1246" s="32" t="s">
        <v>110</v>
      </c>
      <c r="E1246" s="31">
        <v>2020</v>
      </c>
      <c r="F1246" s="33" t="str">
        <f t="shared" si="9"/>
        <v>W22-2020</v>
      </c>
      <c r="G1246" s="32" t="s">
        <v>153</v>
      </c>
    </row>
    <row r="1247" spans="1:7">
      <c r="A1247" s="30">
        <v>43977</v>
      </c>
      <c r="B1247" s="31" t="s">
        <v>109</v>
      </c>
      <c r="C1247" s="31">
        <f t="shared" si="10"/>
        <v>22</v>
      </c>
      <c r="D1247" s="32" t="s">
        <v>110</v>
      </c>
      <c r="E1247" s="31">
        <v>2020</v>
      </c>
      <c r="F1247" s="33" t="str">
        <f t="shared" si="9"/>
        <v>W22-2020</v>
      </c>
      <c r="G1247" s="32" t="s">
        <v>153</v>
      </c>
    </row>
    <row r="1248" spans="1:7">
      <c r="A1248" s="30">
        <v>43978</v>
      </c>
      <c r="B1248" s="31" t="s">
        <v>109</v>
      </c>
      <c r="C1248" s="31">
        <f t="shared" si="10"/>
        <v>22</v>
      </c>
      <c r="D1248" s="32" t="s">
        <v>110</v>
      </c>
      <c r="E1248" s="31">
        <v>2020</v>
      </c>
      <c r="F1248" s="33" t="str">
        <f t="shared" si="9"/>
        <v>W22-2020</v>
      </c>
      <c r="G1248" s="32" t="s">
        <v>153</v>
      </c>
    </row>
    <row r="1249" spans="1:7">
      <c r="A1249" s="30">
        <v>43979</v>
      </c>
      <c r="B1249" s="31" t="s">
        <v>109</v>
      </c>
      <c r="C1249" s="31">
        <f t="shared" si="10"/>
        <v>22</v>
      </c>
      <c r="D1249" s="32" t="s">
        <v>110</v>
      </c>
      <c r="E1249" s="31">
        <v>2020</v>
      </c>
      <c r="F1249" s="33" t="str">
        <f t="shared" si="9"/>
        <v>W22-2020</v>
      </c>
      <c r="G1249" s="32" t="s">
        <v>153</v>
      </c>
    </row>
    <row r="1250" spans="1:7">
      <c r="A1250" s="30">
        <v>43980</v>
      </c>
      <c r="B1250" s="31" t="s">
        <v>109</v>
      </c>
      <c r="C1250" s="31">
        <f t="shared" si="10"/>
        <v>22</v>
      </c>
      <c r="D1250" s="32" t="s">
        <v>110</v>
      </c>
      <c r="E1250" s="31">
        <v>2020</v>
      </c>
      <c r="F1250" s="33" t="str">
        <f t="shared" si="9"/>
        <v>W22-2020</v>
      </c>
      <c r="G1250" s="32" t="s">
        <v>153</v>
      </c>
    </row>
    <row r="1251" spans="1:7">
      <c r="A1251" s="30">
        <v>43981</v>
      </c>
      <c r="B1251" s="31" t="s">
        <v>109</v>
      </c>
      <c r="C1251" s="31">
        <f t="shared" si="10"/>
        <v>22</v>
      </c>
      <c r="D1251" s="32" t="s">
        <v>110</v>
      </c>
      <c r="E1251" s="31">
        <v>2020</v>
      </c>
      <c r="F1251" s="33" t="str">
        <f t="shared" si="9"/>
        <v>W22-2020</v>
      </c>
      <c r="G1251" s="32" t="s">
        <v>153</v>
      </c>
    </row>
    <row r="1252" spans="1:7">
      <c r="A1252" s="30">
        <v>43982</v>
      </c>
      <c r="B1252" s="31" t="s">
        <v>109</v>
      </c>
      <c r="C1252" s="31">
        <f t="shared" si="10"/>
        <v>23</v>
      </c>
      <c r="D1252" s="32" t="s">
        <v>110</v>
      </c>
      <c r="E1252" s="31">
        <v>2020</v>
      </c>
      <c r="F1252" s="33" t="str">
        <f t="shared" si="9"/>
        <v>W23-2020</v>
      </c>
      <c r="G1252" s="32" t="s">
        <v>153</v>
      </c>
    </row>
    <row r="1253" spans="1:7">
      <c r="A1253" s="30">
        <v>43983</v>
      </c>
      <c r="B1253" s="31" t="s">
        <v>109</v>
      </c>
      <c r="C1253" s="31">
        <f t="shared" si="10"/>
        <v>23</v>
      </c>
      <c r="D1253" s="32" t="s">
        <v>110</v>
      </c>
      <c r="E1253" s="31">
        <v>2020</v>
      </c>
      <c r="F1253" s="33" t="str">
        <f t="shared" si="9"/>
        <v>W23-2020</v>
      </c>
      <c r="G1253" s="32" t="s">
        <v>154</v>
      </c>
    </row>
    <row r="1254" spans="1:7">
      <c r="A1254" s="30">
        <v>43984</v>
      </c>
      <c r="B1254" s="31" t="s">
        <v>109</v>
      </c>
      <c r="C1254" s="31">
        <f t="shared" si="10"/>
        <v>23</v>
      </c>
      <c r="D1254" s="32" t="s">
        <v>110</v>
      </c>
      <c r="E1254" s="31">
        <v>2020</v>
      </c>
      <c r="F1254" s="33" t="str">
        <f t="shared" si="9"/>
        <v>W23-2020</v>
      </c>
      <c r="G1254" s="32" t="s">
        <v>154</v>
      </c>
    </row>
    <row r="1255" spans="1:7">
      <c r="A1255" s="30">
        <v>43985</v>
      </c>
      <c r="B1255" s="31" t="s">
        <v>109</v>
      </c>
      <c r="C1255" s="31">
        <f t="shared" si="10"/>
        <v>23</v>
      </c>
      <c r="D1255" s="32" t="s">
        <v>110</v>
      </c>
      <c r="E1255" s="31">
        <v>2020</v>
      </c>
      <c r="F1255" s="33" t="str">
        <f t="shared" si="9"/>
        <v>W23-2020</v>
      </c>
      <c r="G1255" s="32" t="s">
        <v>154</v>
      </c>
    </row>
    <row r="1256" spans="1:7">
      <c r="A1256" s="30">
        <v>43986</v>
      </c>
      <c r="B1256" s="31" t="s">
        <v>109</v>
      </c>
      <c r="C1256" s="31">
        <f t="shared" si="10"/>
        <v>23</v>
      </c>
      <c r="D1256" s="32" t="s">
        <v>110</v>
      </c>
      <c r="E1256" s="31">
        <v>2020</v>
      </c>
      <c r="F1256" s="33" t="str">
        <f t="shared" si="9"/>
        <v>W23-2020</v>
      </c>
      <c r="G1256" s="32" t="s">
        <v>154</v>
      </c>
    </row>
    <row r="1257" spans="1:7">
      <c r="A1257" s="30">
        <v>43987</v>
      </c>
      <c r="B1257" s="31" t="s">
        <v>109</v>
      </c>
      <c r="C1257" s="31">
        <f t="shared" si="10"/>
        <v>23</v>
      </c>
      <c r="D1257" s="32" t="s">
        <v>110</v>
      </c>
      <c r="E1257" s="31">
        <v>2020</v>
      </c>
      <c r="F1257" s="33" t="str">
        <f t="shared" si="9"/>
        <v>W23-2020</v>
      </c>
      <c r="G1257" s="32" t="s">
        <v>154</v>
      </c>
    </row>
    <row r="1258" spans="1:7">
      <c r="A1258" s="30">
        <v>43988</v>
      </c>
      <c r="B1258" s="31" t="s">
        <v>109</v>
      </c>
      <c r="C1258" s="31">
        <f t="shared" si="10"/>
        <v>23</v>
      </c>
      <c r="D1258" s="32" t="s">
        <v>110</v>
      </c>
      <c r="E1258" s="31">
        <v>2020</v>
      </c>
      <c r="F1258" s="33" t="str">
        <f t="shared" si="9"/>
        <v>W23-2020</v>
      </c>
      <c r="G1258" s="32" t="s">
        <v>154</v>
      </c>
    </row>
    <row r="1259" spans="1:7">
      <c r="A1259" s="30">
        <v>43989</v>
      </c>
      <c r="B1259" s="31" t="s">
        <v>109</v>
      </c>
      <c r="C1259" s="31">
        <f t="shared" si="10"/>
        <v>24</v>
      </c>
      <c r="D1259" s="32" t="s">
        <v>110</v>
      </c>
      <c r="E1259" s="31">
        <v>2020</v>
      </c>
      <c r="F1259" s="33" t="str">
        <f t="shared" si="9"/>
        <v>W24-2020</v>
      </c>
      <c r="G1259" s="32" t="s">
        <v>154</v>
      </c>
    </row>
    <row r="1260" spans="1:7">
      <c r="A1260" s="30">
        <v>43990</v>
      </c>
      <c r="B1260" s="31" t="s">
        <v>109</v>
      </c>
      <c r="C1260" s="31">
        <f t="shared" si="10"/>
        <v>24</v>
      </c>
      <c r="D1260" s="32" t="s">
        <v>110</v>
      </c>
      <c r="E1260" s="31">
        <v>2020</v>
      </c>
      <c r="F1260" s="33" t="str">
        <f t="shared" si="9"/>
        <v>W24-2020</v>
      </c>
      <c r="G1260" s="32" t="s">
        <v>154</v>
      </c>
    </row>
    <row r="1261" spans="1:7">
      <c r="A1261" s="30">
        <v>43991</v>
      </c>
      <c r="B1261" s="31" t="s">
        <v>109</v>
      </c>
      <c r="C1261" s="31">
        <f t="shared" si="10"/>
        <v>24</v>
      </c>
      <c r="D1261" s="32" t="s">
        <v>110</v>
      </c>
      <c r="E1261" s="31">
        <v>2020</v>
      </c>
      <c r="F1261" s="33" t="str">
        <f t="shared" si="9"/>
        <v>W24-2020</v>
      </c>
      <c r="G1261" s="32" t="s">
        <v>154</v>
      </c>
    </row>
    <row r="1262" spans="1:7">
      <c r="A1262" s="30">
        <v>43992</v>
      </c>
      <c r="B1262" s="31" t="s">
        <v>109</v>
      </c>
      <c r="C1262" s="31">
        <f t="shared" si="10"/>
        <v>24</v>
      </c>
      <c r="D1262" s="32" t="s">
        <v>110</v>
      </c>
      <c r="E1262" s="31">
        <v>2020</v>
      </c>
      <c r="F1262" s="33" t="str">
        <f t="shared" si="9"/>
        <v>W24-2020</v>
      </c>
      <c r="G1262" s="32" t="s">
        <v>154</v>
      </c>
    </row>
    <row r="1263" spans="1:7">
      <c r="A1263" s="30">
        <v>43993</v>
      </c>
      <c r="B1263" s="31" t="s">
        <v>109</v>
      </c>
      <c r="C1263" s="31">
        <f t="shared" si="10"/>
        <v>24</v>
      </c>
      <c r="D1263" s="32" t="s">
        <v>110</v>
      </c>
      <c r="E1263" s="31">
        <v>2020</v>
      </c>
      <c r="F1263" s="33" t="str">
        <f t="shared" si="9"/>
        <v>W24-2020</v>
      </c>
      <c r="G1263" s="32" t="s">
        <v>154</v>
      </c>
    </row>
    <row r="1264" spans="1:7">
      <c r="A1264" s="30">
        <v>43994</v>
      </c>
      <c r="B1264" s="31" t="s">
        <v>109</v>
      </c>
      <c r="C1264" s="31">
        <f t="shared" si="10"/>
        <v>24</v>
      </c>
      <c r="D1264" s="32" t="s">
        <v>110</v>
      </c>
      <c r="E1264" s="31">
        <v>2020</v>
      </c>
      <c r="F1264" s="33" t="str">
        <f t="shared" si="9"/>
        <v>W24-2020</v>
      </c>
      <c r="G1264" s="32" t="s">
        <v>154</v>
      </c>
    </row>
    <row r="1265" spans="1:7">
      <c r="A1265" s="30">
        <v>43995</v>
      </c>
      <c r="B1265" s="31" t="s">
        <v>109</v>
      </c>
      <c r="C1265" s="31">
        <f t="shared" si="10"/>
        <v>24</v>
      </c>
      <c r="D1265" s="32" t="s">
        <v>110</v>
      </c>
      <c r="E1265" s="31">
        <v>2020</v>
      </c>
      <c r="F1265" s="33" t="str">
        <f t="shared" si="9"/>
        <v>W24-2020</v>
      </c>
      <c r="G1265" s="32" t="s">
        <v>154</v>
      </c>
    </row>
    <row r="1266" spans="1:7">
      <c r="A1266" s="30">
        <v>43996</v>
      </c>
      <c r="B1266" s="31" t="s">
        <v>109</v>
      </c>
      <c r="C1266" s="31">
        <f t="shared" si="10"/>
        <v>25</v>
      </c>
      <c r="D1266" s="32" t="s">
        <v>110</v>
      </c>
      <c r="E1266" s="31">
        <v>2020</v>
      </c>
      <c r="F1266" s="33" t="str">
        <f t="shared" si="9"/>
        <v>W25-2020</v>
      </c>
      <c r="G1266" s="32" t="s">
        <v>154</v>
      </c>
    </row>
    <row r="1267" spans="1:7">
      <c r="A1267" s="30">
        <v>43997</v>
      </c>
      <c r="B1267" s="31" t="s">
        <v>109</v>
      </c>
      <c r="C1267" s="31">
        <f t="shared" si="10"/>
        <v>25</v>
      </c>
      <c r="D1267" s="32" t="s">
        <v>110</v>
      </c>
      <c r="E1267" s="31">
        <v>2020</v>
      </c>
      <c r="F1267" s="33" t="str">
        <f t="shared" si="9"/>
        <v>W25-2020</v>
      </c>
      <c r="G1267" s="32" t="s">
        <v>154</v>
      </c>
    </row>
    <row r="1268" spans="1:7">
      <c r="A1268" s="30">
        <v>43998</v>
      </c>
      <c r="B1268" s="31" t="s">
        <v>109</v>
      </c>
      <c r="C1268" s="31">
        <f t="shared" si="10"/>
        <v>25</v>
      </c>
      <c r="D1268" s="32" t="s">
        <v>110</v>
      </c>
      <c r="E1268" s="31">
        <v>2020</v>
      </c>
      <c r="F1268" s="33" t="str">
        <f t="shared" si="9"/>
        <v>W25-2020</v>
      </c>
      <c r="G1268" s="32" t="s">
        <v>154</v>
      </c>
    </row>
    <row r="1269" spans="1:7">
      <c r="A1269" s="30">
        <v>43999</v>
      </c>
      <c r="B1269" s="31" t="s">
        <v>109</v>
      </c>
      <c r="C1269" s="31">
        <f t="shared" si="10"/>
        <v>25</v>
      </c>
      <c r="D1269" s="32" t="s">
        <v>110</v>
      </c>
      <c r="E1269" s="31">
        <v>2020</v>
      </c>
      <c r="F1269" s="33" t="str">
        <f t="shared" ref="F1269:F1332" si="11">B1269&amp;C1269&amp;D1269&amp;E1269</f>
        <v>W25-2020</v>
      </c>
      <c r="G1269" s="32" t="s">
        <v>154</v>
      </c>
    </row>
    <row r="1270" spans="1:7">
      <c r="A1270" s="30">
        <v>44000</v>
      </c>
      <c r="B1270" s="31" t="s">
        <v>109</v>
      </c>
      <c r="C1270" s="31">
        <f t="shared" si="10"/>
        <v>25</v>
      </c>
      <c r="D1270" s="32" t="s">
        <v>110</v>
      </c>
      <c r="E1270" s="31">
        <v>2020</v>
      </c>
      <c r="F1270" s="33" t="str">
        <f t="shared" si="11"/>
        <v>W25-2020</v>
      </c>
      <c r="G1270" s="32" t="s">
        <v>154</v>
      </c>
    </row>
    <row r="1271" spans="1:7">
      <c r="A1271" s="30">
        <v>44001</v>
      </c>
      <c r="B1271" s="31" t="s">
        <v>109</v>
      </c>
      <c r="C1271" s="31">
        <f t="shared" si="10"/>
        <v>25</v>
      </c>
      <c r="D1271" s="32" t="s">
        <v>110</v>
      </c>
      <c r="E1271" s="31">
        <v>2020</v>
      </c>
      <c r="F1271" s="33" t="str">
        <f t="shared" si="11"/>
        <v>W25-2020</v>
      </c>
      <c r="G1271" s="32" t="s">
        <v>154</v>
      </c>
    </row>
    <row r="1272" spans="1:7">
      <c r="A1272" s="30">
        <v>44002</v>
      </c>
      <c r="B1272" s="31" t="s">
        <v>109</v>
      </c>
      <c r="C1272" s="31">
        <f t="shared" si="10"/>
        <v>25</v>
      </c>
      <c r="D1272" s="32" t="s">
        <v>110</v>
      </c>
      <c r="E1272" s="31">
        <v>2020</v>
      </c>
      <c r="F1272" s="33" t="str">
        <f t="shared" si="11"/>
        <v>W25-2020</v>
      </c>
      <c r="G1272" s="32" t="s">
        <v>154</v>
      </c>
    </row>
    <row r="1273" spans="1:7">
      <c r="A1273" s="30">
        <v>44003</v>
      </c>
      <c r="B1273" s="31" t="s">
        <v>109</v>
      </c>
      <c r="C1273" s="31">
        <f t="shared" si="10"/>
        <v>26</v>
      </c>
      <c r="D1273" s="32" t="s">
        <v>110</v>
      </c>
      <c r="E1273" s="31">
        <v>2020</v>
      </c>
      <c r="F1273" s="33" t="str">
        <f t="shared" si="11"/>
        <v>W26-2020</v>
      </c>
      <c r="G1273" s="32" t="s">
        <v>154</v>
      </c>
    </row>
    <row r="1274" spans="1:7">
      <c r="A1274" s="30">
        <v>44004</v>
      </c>
      <c r="B1274" s="31" t="s">
        <v>109</v>
      </c>
      <c r="C1274" s="31">
        <f t="shared" si="10"/>
        <v>26</v>
      </c>
      <c r="D1274" s="32" t="s">
        <v>110</v>
      </c>
      <c r="E1274" s="31">
        <v>2020</v>
      </c>
      <c r="F1274" s="33" t="str">
        <f t="shared" si="11"/>
        <v>W26-2020</v>
      </c>
      <c r="G1274" s="32" t="s">
        <v>154</v>
      </c>
    </row>
    <row r="1275" spans="1:7">
      <c r="A1275" s="30">
        <v>44005</v>
      </c>
      <c r="B1275" s="31" t="s">
        <v>109</v>
      </c>
      <c r="C1275" s="31">
        <f t="shared" si="10"/>
        <v>26</v>
      </c>
      <c r="D1275" s="32" t="s">
        <v>110</v>
      </c>
      <c r="E1275" s="31">
        <v>2020</v>
      </c>
      <c r="F1275" s="33" t="str">
        <f t="shared" si="11"/>
        <v>W26-2020</v>
      </c>
      <c r="G1275" s="32" t="s">
        <v>154</v>
      </c>
    </row>
    <row r="1276" spans="1:7">
      <c r="A1276" s="30">
        <v>44006</v>
      </c>
      <c r="B1276" s="31" t="s">
        <v>109</v>
      </c>
      <c r="C1276" s="31">
        <f t="shared" si="10"/>
        <v>26</v>
      </c>
      <c r="D1276" s="32" t="s">
        <v>110</v>
      </c>
      <c r="E1276" s="31">
        <v>2020</v>
      </c>
      <c r="F1276" s="33" t="str">
        <f t="shared" si="11"/>
        <v>W26-2020</v>
      </c>
      <c r="G1276" s="32" t="s">
        <v>154</v>
      </c>
    </row>
    <row r="1277" spans="1:7">
      <c r="A1277" s="30">
        <v>44007</v>
      </c>
      <c r="B1277" s="31" t="s">
        <v>109</v>
      </c>
      <c r="C1277" s="31">
        <f t="shared" si="10"/>
        <v>26</v>
      </c>
      <c r="D1277" s="32" t="s">
        <v>110</v>
      </c>
      <c r="E1277" s="31">
        <v>2020</v>
      </c>
      <c r="F1277" s="33" t="str">
        <f t="shared" si="11"/>
        <v>W26-2020</v>
      </c>
      <c r="G1277" s="32" t="s">
        <v>154</v>
      </c>
    </row>
    <row r="1278" spans="1:7">
      <c r="A1278" s="30">
        <v>44008</v>
      </c>
      <c r="B1278" s="31" t="s">
        <v>109</v>
      </c>
      <c r="C1278" s="31">
        <f t="shared" si="10"/>
        <v>26</v>
      </c>
      <c r="D1278" s="32" t="s">
        <v>110</v>
      </c>
      <c r="E1278" s="31">
        <v>2020</v>
      </c>
      <c r="F1278" s="33" t="str">
        <f t="shared" si="11"/>
        <v>W26-2020</v>
      </c>
      <c r="G1278" s="32" t="s">
        <v>154</v>
      </c>
    </row>
    <row r="1279" spans="1:7">
      <c r="A1279" s="30">
        <v>44009</v>
      </c>
      <c r="B1279" s="31" t="s">
        <v>109</v>
      </c>
      <c r="C1279" s="31">
        <f t="shared" si="10"/>
        <v>26</v>
      </c>
      <c r="D1279" s="32" t="s">
        <v>110</v>
      </c>
      <c r="E1279" s="31">
        <v>2020</v>
      </c>
      <c r="F1279" s="33" t="str">
        <f t="shared" si="11"/>
        <v>W26-2020</v>
      </c>
      <c r="G1279" s="32" t="s">
        <v>154</v>
      </c>
    </row>
    <row r="1280" spans="1:7">
      <c r="A1280" s="30">
        <v>44010</v>
      </c>
      <c r="B1280" s="31" t="s">
        <v>109</v>
      </c>
      <c r="C1280" s="31">
        <f t="shared" si="10"/>
        <v>27</v>
      </c>
      <c r="D1280" s="32" t="s">
        <v>110</v>
      </c>
      <c r="E1280" s="31">
        <v>2020</v>
      </c>
      <c r="F1280" s="33" t="str">
        <f t="shared" si="11"/>
        <v>W27-2020</v>
      </c>
      <c r="G1280" s="32" t="s">
        <v>154</v>
      </c>
    </row>
    <row r="1281" spans="1:7">
      <c r="A1281" s="30">
        <v>44011</v>
      </c>
      <c r="B1281" s="31" t="s">
        <v>109</v>
      </c>
      <c r="C1281" s="31">
        <f t="shared" si="10"/>
        <v>27</v>
      </c>
      <c r="D1281" s="32" t="s">
        <v>110</v>
      </c>
      <c r="E1281" s="31">
        <v>2020</v>
      </c>
      <c r="F1281" s="33" t="str">
        <f t="shared" si="11"/>
        <v>W27-2020</v>
      </c>
      <c r="G1281" s="32" t="s">
        <v>154</v>
      </c>
    </row>
    <row r="1282" spans="1:7">
      <c r="A1282" s="30">
        <v>44012</v>
      </c>
      <c r="B1282" s="31" t="s">
        <v>109</v>
      </c>
      <c r="C1282" s="31">
        <f t="shared" si="10"/>
        <v>27</v>
      </c>
      <c r="D1282" s="32" t="s">
        <v>110</v>
      </c>
      <c r="E1282" s="31">
        <v>2020</v>
      </c>
      <c r="F1282" s="33" t="str">
        <f t="shared" si="11"/>
        <v>W27-2020</v>
      </c>
      <c r="G1282" s="32" t="s">
        <v>154</v>
      </c>
    </row>
    <row r="1283" spans="1:7">
      <c r="A1283" s="30">
        <v>44013</v>
      </c>
      <c r="B1283" s="31" t="s">
        <v>109</v>
      </c>
      <c r="C1283" s="31">
        <f t="shared" si="10"/>
        <v>27</v>
      </c>
      <c r="D1283" s="32" t="s">
        <v>110</v>
      </c>
      <c r="E1283" s="31">
        <v>2020</v>
      </c>
      <c r="F1283" s="33" t="str">
        <f t="shared" si="11"/>
        <v>W27-2020</v>
      </c>
      <c r="G1283" s="32" t="s">
        <v>155</v>
      </c>
    </row>
    <row r="1284" spans="1:7">
      <c r="A1284" s="30">
        <v>44014</v>
      </c>
      <c r="B1284" s="31" t="s">
        <v>109</v>
      </c>
      <c r="C1284" s="31">
        <f t="shared" si="10"/>
        <v>27</v>
      </c>
      <c r="D1284" s="32" t="s">
        <v>110</v>
      </c>
      <c r="E1284" s="31">
        <v>2020</v>
      </c>
      <c r="F1284" s="33" t="str">
        <f t="shared" si="11"/>
        <v>W27-2020</v>
      </c>
      <c r="G1284" s="32" t="s">
        <v>155</v>
      </c>
    </row>
    <row r="1285" spans="1:7">
      <c r="A1285" s="30">
        <v>44015</v>
      </c>
      <c r="B1285" s="31" t="s">
        <v>109</v>
      </c>
      <c r="C1285" s="31">
        <f t="shared" si="10"/>
        <v>27</v>
      </c>
      <c r="D1285" s="32" t="s">
        <v>110</v>
      </c>
      <c r="E1285" s="31">
        <v>2020</v>
      </c>
      <c r="F1285" s="33" t="str">
        <f t="shared" si="11"/>
        <v>W27-2020</v>
      </c>
      <c r="G1285" s="32" t="s">
        <v>155</v>
      </c>
    </row>
    <row r="1286" spans="1:7">
      <c r="A1286" s="30">
        <v>44016</v>
      </c>
      <c r="B1286" s="31" t="s">
        <v>109</v>
      </c>
      <c r="C1286" s="31">
        <f t="shared" si="10"/>
        <v>27</v>
      </c>
      <c r="D1286" s="32" t="s">
        <v>110</v>
      </c>
      <c r="E1286" s="31">
        <v>2020</v>
      </c>
      <c r="F1286" s="33" t="str">
        <f t="shared" si="11"/>
        <v>W27-2020</v>
      </c>
      <c r="G1286" s="32" t="s">
        <v>155</v>
      </c>
    </row>
    <row r="1287" spans="1:7">
      <c r="A1287" s="30">
        <v>44017</v>
      </c>
      <c r="B1287" s="31" t="s">
        <v>109</v>
      </c>
      <c r="C1287" s="31">
        <f t="shared" si="10"/>
        <v>28</v>
      </c>
      <c r="D1287" s="32" t="s">
        <v>110</v>
      </c>
      <c r="E1287" s="31">
        <v>2020</v>
      </c>
      <c r="F1287" s="33" t="str">
        <f t="shared" si="11"/>
        <v>W28-2020</v>
      </c>
      <c r="G1287" s="32" t="s">
        <v>155</v>
      </c>
    </row>
    <row r="1288" spans="1:7">
      <c r="A1288" s="30">
        <v>44018</v>
      </c>
      <c r="B1288" s="31" t="s">
        <v>109</v>
      </c>
      <c r="C1288" s="31">
        <f t="shared" si="10"/>
        <v>28</v>
      </c>
      <c r="D1288" s="32" t="s">
        <v>110</v>
      </c>
      <c r="E1288" s="31">
        <v>2020</v>
      </c>
      <c r="F1288" s="33" t="str">
        <f t="shared" si="11"/>
        <v>W28-2020</v>
      </c>
      <c r="G1288" s="32" t="s">
        <v>155</v>
      </c>
    </row>
    <row r="1289" spans="1:7">
      <c r="A1289" s="30">
        <v>44019</v>
      </c>
      <c r="B1289" s="31" t="s">
        <v>109</v>
      </c>
      <c r="C1289" s="31">
        <f t="shared" si="10"/>
        <v>28</v>
      </c>
      <c r="D1289" s="32" t="s">
        <v>110</v>
      </c>
      <c r="E1289" s="31">
        <v>2020</v>
      </c>
      <c r="F1289" s="33" t="str">
        <f t="shared" si="11"/>
        <v>W28-2020</v>
      </c>
      <c r="G1289" s="32" t="s">
        <v>155</v>
      </c>
    </row>
    <row r="1290" spans="1:7">
      <c r="A1290" s="30">
        <v>44020</v>
      </c>
      <c r="B1290" s="31" t="s">
        <v>109</v>
      </c>
      <c r="C1290" s="31">
        <f t="shared" si="10"/>
        <v>28</v>
      </c>
      <c r="D1290" s="32" t="s">
        <v>110</v>
      </c>
      <c r="E1290" s="31">
        <v>2020</v>
      </c>
      <c r="F1290" s="33" t="str">
        <f t="shared" si="11"/>
        <v>W28-2020</v>
      </c>
      <c r="G1290" s="32" t="s">
        <v>155</v>
      </c>
    </row>
    <row r="1291" spans="1:7">
      <c r="A1291" s="30">
        <v>44021</v>
      </c>
      <c r="B1291" s="31" t="s">
        <v>109</v>
      </c>
      <c r="C1291" s="31">
        <f t="shared" si="10"/>
        <v>28</v>
      </c>
      <c r="D1291" s="32" t="s">
        <v>110</v>
      </c>
      <c r="E1291" s="31">
        <v>2020</v>
      </c>
      <c r="F1291" s="33" t="str">
        <f t="shared" si="11"/>
        <v>W28-2020</v>
      </c>
      <c r="G1291" s="32" t="s">
        <v>155</v>
      </c>
    </row>
    <row r="1292" spans="1:7">
      <c r="A1292" s="30">
        <v>44022</v>
      </c>
      <c r="B1292" s="31" t="s">
        <v>109</v>
      </c>
      <c r="C1292" s="31">
        <f t="shared" si="10"/>
        <v>28</v>
      </c>
      <c r="D1292" s="32" t="s">
        <v>110</v>
      </c>
      <c r="E1292" s="31">
        <v>2020</v>
      </c>
      <c r="F1292" s="33" t="str">
        <f t="shared" si="11"/>
        <v>W28-2020</v>
      </c>
      <c r="G1292" s="32" t="s">
        <v>155</v>
      </c>
    </row>
    <row r="1293" spans="1:7">
      <c r="A1293" s="30">
        <v>44023</v>
      </c>
      <c r="B1293" s="31" t="s">
        <v>109</v>
      </c>
      <c r="C1293" s="31">
        <f t="shared" si="10"/>
        <v>28</v>
      </c>
      <c r="D1293" s="32" t="s">
        <v>110</v>
      </c>
      <c r="E1293" s="31">
        <v>2020</v>
      </c>
      <c r="F1293" s="33" t="str">
        <f t="shared" si="11"/>
        <v>W28-2020</v>
      </c>
      <c r="G1293" s="32" t="s">
        <v>155</v>
      </c>
    </row>
    <row r="1294" spans="1:7">
      <c r="A1294" s="30">
        <v>44024</v>
      </c>
      <c r="B1294" s="31" t="s">
        <v>109</v>
      </c>
      <c r="C1294" s="31">
        <f t="shared" ref="C1294:C1357" si="12">WEEKNUM(A1294)</f>
        <v>29</v>
      </c>
      <c r="D1294" s="32" t="s">
        <v>110</v>
      </c>
      <c r="E1294" s="31">
        <v>2020</v>
      </c>
      <c r="F1294" s="33" t="str">
        <f t="shared" si="11"/>
        <v>W29-2020</v>
      </c>
      <c r="G1294" s="32" t="s">
        <v>155</v>
      </c>
    </row>
    <row r="1295" spans="1:7">
      <c r="A1295" s="30">
        <v>44025</v>
      </c>
      <c r="B1295" s="31" t="s">
        <v>109</v>
      </c>
      <c r="C1295" s="31">
        <f t="shared" si="12"/>
        <v>29</v>
      </c>
      <c r="D1295" s="32" t="s">
        <v>110</v>
      </c>
      <c r="E1295" s="31">
        <v>2020</v>
      </c>
      <c r="F1295" s="33" t="str">
        <f t="shared" si="11"/>
        <v>W29-2020</v>
      </c>
      <c r="G1295" s="32" t="s">
        <v>155</v>
      </c>
    </row>
    <row r="1296" spans="1:7">
      <c r="A1296" s="30">
        <v>44026</v>
      </c>
      <c r="B1296" s="31" t="s">
        <v>109</v>
      </c>
      <c r="C1296" s="31">
        <f t="shared" si="12"/>
        <v>29</v>
      </c>
      <c r="D1296" s="32" t="s">
        <v>110</v>
      </c>
      <c r="E1296" s="31">
        <v>2020</v>
      </c>
      <c r="F1296" s="33" t="str">
        <f t="shared" si="11"/>
        <v>W29-2020</v>
      </c>
      <c r="G1296" s="32" t="s">
        <v>155</v>
      </c>
    </row>
    <row r="1297" spans="1:7">
      <c r="A1297" s="30">
        <v>44027</v>
      </c>
      <c r="B1297" s="31" t="s">
        <v>109</v>
      </c>
      <c r="C1297" s="31">
        <f t="shared" si="12"/>
        <v>29</v>
      </c>
      <c r="D1297" s="32" t="s">
        <v>110</v>
      </c>
      <c r="E1297" s="31">
        <v>2020</v>
      </c>
      <c r="F1297" s="33" t="str">
        <f t="shared" si="11"/>
        <v>W29-2020</v>
      </c>
      <c r="G1297" s="32" t="s">
        <v>155</v>
      </c>
    </row>
    <row r="1298" spans="1:7">
      <c r="A1298" s="30">
        <v>44028</v>
      </c>
      <c r="B1298" s="31" t="s">
        <v>109</v>
      </c>
      <c r="C1298" s="31">
        <f t="shared" si="12"/>
        <v>29</v>
      </c>
      <c r="D1298" s="32" t="s">
        <v>110</v>
      </c>
      <c r="E1298" s="31">
        <v>2020</v>
      </c>
      <c r="F1298" s="33" t="str">
        <f t="shared" si="11"/>
        <v>W29-2020</v>
      </c>
      <c r="G1298" s="32" t="s">
        <v>155</v>
      </c>
    </row>
    <row r="1299" spans="1:7">
      <c r="A1299" s="30">
        <v>44029</v>
      </c>
      <c r="B1299" s="31" t="s">
        <v>109</v>
      </c>
      <c r="C1299" s="31">
        <f t="shared" si="12"/>
        <v>29</v>
      </c>
      <c r="D1299" s="32" t="s">
        <v>110</v>
      </c>
      <c r="E1299" s="31">
        <v>2020</v>
      </c>
      <c r="F1299" s="33" t="str">
        <f t="shared" si="11"/>
        <v>W29-2020</v>
      </c>
      <c r="G1299" s="32" t="s">
        <v>155</v>
      </c>
    </row>
    <row r="1300" spans="1:7">
      <c r="A1300" s="30">
        <v>44030</v>
      </c>
      <c r="B1300" s="31" t="s">
        <v>109</v>
      </c>
      <c r="C1300" s="31">
        <f t="shared" si="12"/>
        <v>29</v>
      </c>
      <c r="D1300" s="32" t="s">
        <v>110</v>
      </c>
      <c r="E1300" s="31">
        <v>2020</v>
      </c>
      <c r="F1300" s="33" t="str">
        <f t="shared" si="11"/>
        <v>W29-2020</v>
      </c>
      <c r="G1300" s="32" t="s">
        <v>155</v>
      </c>
    </row>
    <row r="1301" spans="1:7">
      <c r="A1301" s="30">
        <v>44031</v>
      </c>
      <c r="B1301" s="31" t="s">
        <v>109</v>
      </c>
      <c r="C1301" s="31">
        <f t="shared" si="12"/>
        <v>30</v>
      </c>
      <c r="D1301" s="32" t="s">
        <v>110</v>
      </c>
      <c r="E1301" s="31">
        <v>2020</v>
      </c>
      <c r="F1301" s="33" t="str">
        <f t="shared" si="11"/>
        <v>W30-2020</v>
      </c>
      <c r="G1301" s="32" t="s">
        <v>155</v>
      </c>
    </row>
    <row r="1302" spans="1:7">
      <c r="A1302" s="30">
        <v>44032</v>
      </c>
      <c r="B1302" s="31" t="s">
        <v>109</v>
      </c>
      <c r="C1302" s="31">
        <f t="shared" si="12"/>
        <v>30</v>
      </c>
      <c r="D1302" s="32" t="s">
        <v>110</v>
      </c>
      <c r="E1302" s="31">
        <v>2020</v>
      </c>
      <c r="F1302" s="33" t="str">
        <f t="shared" si="11"/>
        <v>W30-2020</v>
      </c>
      <c r="G1302" s="32" t="s">
        <v>155</v>
      </c>
    </row>
    <row r="1303" spans="1:7">
      <c r="A1303" s="30">
        <v>44033</v>
      </c>
      <c r="B1303" s="31" t="s">
        <v>109</v>
      </c>
      <c r="C1303" s="31">
        <f t="shared" si="12"/>
        <v>30</v>
      </c>
      <c r="D1303" s="32" t="s">
        <v>110</v>
      </c>
      <c r="E1303" s="31">
        <v>2020</v>
      </c>
      <c r="F1303" s="33" t="str">
        <f t="shared" si="11"/>
        <v>W30-2020</v>
      </c>
      <c r="G1303" s="32" t="s">
        <v>155</v>
      </c>
    </row>
    <row r="1304" spans="1:7">
      <c r="A1304" s="30">
        <v>44034</v>
      </c>
      <c r="B1304" s="31" t="s">
        <v>109</v>
      </c>
      <c r="C1304" s="31">
        <f t="shared" si="12"/>
        <v>30</v>
      </c>
      <c r="D1304" s="32" t="s">
        <v>110</v>
      </c>
      <c r="E1304" s="31">
        <v>2020</v>
      </c>
      <c r="F1304" s="33" t="str">
        <f t="shared" si="11"/>
        <v>W30-2020</v>
      </c>
      <c r="G1304" s="32" t="s">
        <v>155</v>
      </c>
    </row>
    <row r="1305" spans="1:7">
      <c r="A1305" s="30">
        <v>44035</v>
      </c>
      <c r="B1305" s="31" t="s">
        <v>109</v>
      </c>
      <c r="C1305" s="31">
        <f t="shared" si="12"/>
        <v>30</v>
      </c>
      <c r="D1305" s="32" t="s">
        <v>110</v>
      </c>
      <c r="E1305" s="31">
        <v>2020</v>
      </c>
      <c r="F1305" s="33" t="str">
        <f t="shared" si="11"/>
        <v>W30-2020</v>
      </c>
      <c r="G1305" s="32" t="s">
        <v>155</v>
      </c>
    </row>
    <row r="1306" spans="1:7">
      <c r="A1306" s="30">
        <v>44036</v>
      </c>
      <c r="B1306" s="31" t="s">
        <v>109</v>
      </c>
      <c r="C1306" s="31">
        <f t="shared" si="12"/>
        <v>30</v>
      </c>
      <c r="D1306" s="32" t="s">
        <v>110</v>
      </c>
      <c r="E1306" s="31">
        <v>2020</v>
      </c>
      <c r="F1306" s="33" t="str">
        <f t="shared" si="11"/>
        <v>W30-2020</v>
      </c>
      <c r="G1306" s="32" t="s">
        <v>155</v>
      </c>
    </row>
    <row r="1307" spans="1:7">
      <c r="A1307" s="30">
        <v>44037</v>
      </c>
      <c r="B1307" s="31" t="s">
        <v>109</v>
      </c>
      <c r="C1307" s="31">
        <f t="shared" si="12"/>
        <v>30</v>
      </c>
      <c r="D1307" s="32" t="s">
        <v>110</v>
      </c>
      <c r="E1307" s="31">
        <v>2020</v>
      </c>
      <c r="F1307" s="33" t="str">
        <f t="shared" si="11"/>
        <v>W30-2020</v>
      </c>
      <c r="G1307" s="32" t="s">
        <v>155</v>
      </c>
    </row>
    <row r="1308" spans="1:7">
      <c r="A1308" s="30">
        <v>44038</v>
      </c>
      <c r="B1308" s="31" t="s">
        <v>109</v>
      </c>
      <c r="C1308" s="31">
        <f t="shared" si="12"/>
        <v>31</v>
      </c>
      <c r="D1308" s="32" t="s">
        <v>110</v>
      </c>
      <c r="E1308" s="31">
        <v>2020</v>
      </c>
      <c r="F1308" s="33" t="str">
        <f t="shared" si="11"/>
        <v>W31-2020</v>
      </c>
      <c r="G1308" s="32" t="s">
        <v>155</v>
      </c>
    </row>
    <row r="1309" spans="1:7">
      <c r="A1309" s="30">
        <v>44039</v>
      </c>
      <c r="B1309" s="31" t="s">
        <v>109</v>
      </c>
      <c r="C1309" s="31">
        <f t="shared" si="12"/>
        <v>31</v>
      </c>
      <c r="D1309" s="32" t="s">
        <v>110</v>
      </c>
      <c r="E1309" s="31">
        <v>2020</v>
      </c>
      <c r="F1309" s="33" t="str">
        <f t="shared" si="11"/>
        <v>W31-2020</v>
      </c>
      <c r="G1309" s="32" t="s">
        <v>155</v>
      </c>
    </row>
    <row r="1310" spans="1:7">
      <c r="A1310" s="30">
        <v>44040</v>
      </c>
      <c r="B1310" s="31" t="s">
        <v>109</v>
      </c>
      <c r="C1310" s="31">
        <f t="shared" si="12"/>
        <v>31</v>
      </c>
      <c r="D1310" s="32" t="s">
        <v>110</v>
      </c>
      <c r="E1310" s="31">
        <v>2020</v>
      </c>
      <c r="F1310" s="33" t="str">
        <f t="shared" si="11"/>
        <v>W31-2020</v>
      </c>
      <c r="G1310" s="32" t="s">
        <v>155</v>
      </c>
    </row>
    <row r="1311" spans="1:7">
      <c r="A1311" s="30">
        <v>44041</v>
      </c>
      <c r="B1311" s="31" t="s">
        <v>109</v>
      </c>
      <c r="C1311" s="31">
        <f t="shared" si="12"/>
        <v>31</v>
      </c>
      <c r="D1311" s="32" t="s">
        <v>110</v>
      </c>
      <c r="E1311" s="31">
        <v>2020</v>
      </c>
      <c r="F1311" s="33" t="str">
        <f t="shared" si="11"/>
        <v>W31-2020</v>
      </c>
      <c r="G1311" s="32" t="s">
        <v>155</v>
      </c>
    </row>
    <row r="1312" spans="1:7">
      <c r="A1312" s="30">
        <v>44042</v>
      </c>
      <c r="B1312" s="31" t="s">
        <v>109</v>
      </c>
      <c r="C1312" s="31">
        <f t="shared" si="12"/>
        <v>31</v>
      </c>
      <c r="D1312" s="32" t="s">
        <v>110</v>
      </c>
      <c r="E1312" s="31">
        <v>2020</v>
      </c>
      <c r="F1312" s="33" t="str">
        <f t="shared" si="11"/>
        <v>W31-2020</v>
      </c>
      <c r="G1312" s="32" t="s">
        <v>155</v>
      </c>
    </row>
    <row r="1313" spans="1:7">
      <c r="A1313" s="30">
        <v>44043</v>
      </c>
      <c r="B1313" s="31" t="s">
        <v>109</v>
      </c>
      <c r="C1313" s="31">
        <f t="shared" si="12"/>
        <v>31</v>
      </c>
      <c r="D1313" s="32" t="s">
        <v>110</v>
      </c>
      <c r="E1313" s="31">
        <v>2020</v>
      </c>
      <c r="F1313" s="33" t="str">
        <f t="shared" si="11"/>
        <v>W31-2020</v>
      </c>
      <c r="G1313" s="32" t="s">
        <v>155</v>
      </c>
    </row>
    <row r="1314" spans="1:7">
      <c r="A1314" s="30">
        <v>44044</v>
      </c>
      <c r="B1314" s="31" t="s">
        <v>109</v>
      </c>
      <c r="C1314" s="31">
        <f t="shared" si="12"/>
        <v>31</v>
      </c>
      <c r="D1314" s="32" t="s">
        <v>110</v>
      </c>
      <c r="E1314" s="31">
        <v>2020</v>
      </c>
      <c r="F1314" s="33" t="str">
        <f t="shared" si="11"/>
        <v>W31-2020</v>
      </c>
      <c r="G1314" s="32" t="s">
        <v>156</v>
      </c>
    </row>
    <row r="1315" spans="1:7">
      <c r="A1315" s="30">
        <v>44045</v>
      </c>
      <c r="B1315" s="31" t="s">
        <v>109</v>
      </c>
      <c r="C1315" s="31">
        <f t="shared" si="12"/>
        <v>32</v>
      </c>
      <c r="D1315" s="32" t="s">
        <v>110</v>
      </c>
      <c r="E1315" s="31">
        <v>2020</v>
      </c>
      <c r="F1315" s="33" t="str">
        <f t="shared" si="11"/>
        <v>W32-2020</v>
      </c>
      <c r="G1315" s="32" t="s">
        <v>156</v>
      </c>
    </row>
    <row r="1316" spans="1:7">
      <c r="A1316" s="30">
        <v>44046</v>
      </c>
      <c r="B1316" s="31" t="s">
        <v>109</v>
      </c>
      <c r="C1316" s="31">
        <f t="shared" si="12"/>
        <v>32</v>
      </c>
      <c r="D1316" s="32" t="s">
        <v>110</v>
      </c>
      <c r="E1316" s="31">
        <v>2020</v>
      </c>
      <c r="F1316" s="33" t="str">
        <f t="shared" si="11"/>
        <v>W32-2020</v>
      </c>
      <c r="G1316" s="32" t="s">
        <v>156</v>
      </c>
    </row>
    <row r="1317" spans="1:7">
      <c r="A1317" s="30">
        <v>44047</v>
      </c>
      <c r="B1317" s="31" t="s">
        <v>109</v>
      </c>
      <c r="C1317" s="31">
        <f t="shared" si="12"/>
        <v>32</v>
      </c>
      <c r="D1317" s="32" t="s">
        <v>110</v>
      </c>
      <c r="E1317" s="31">
        <v>2020</v>
      </c>
      <c r="F1317" s="33" t="str">
        <f t="shared" si="11"/>
        <v>W32-2020</v>
      </c>
      <c r="G1317" s="32" t="s">
        <v>156</v>
      </c>
    </row>
    <row r="1318" spans="1:7">
      <c r="A1318" s="30">
        <v>44048</v>
      </c>
      <c r="B1318" s="31" t="s">
        <v>109</v>
      </c>
      <c r="C1318" s="31">
        <f t="shared" si="12"/>
        <v>32</v>
      </c>
      <c r="D1318" s="32" t="s">
        <v>110</v>
      </c>
      <c r="E1318" s="31">
        <v>2020</v>
      </c>
      <c r="F1318" s="33" t="str">
        <f t="shared" si="11"/>
        <v>W32-2020</v>
      </c>
      <c r="G1318" s="32" t="s">
        <v>156</v>
      </c>
    </row>
    <row r="1319" spans="1:7">
      <c r="A1319" s="30">
        <v>44049</v>
      </c>
      <c r="B1319" s="31" t="s">
        <v>109</v>
      </c>
      <c r="C1319" s="31">
        <f t="shared" si="12"/>
        <v>32</v>
      </c>
      <c r="D1319" s="32" t="s">
        <v>110</v>
      </c>
      <c r="E1319" s="31">
        <v>2020</v>
      </c>
      <c r="F1319" s="33" t="str">
        <f t="shared" si="11"/>
        <v>W32-2020</v>
      </c>
      <c r="G1319" s="32" t="s">
        <v>156</v>
      </c>
    </row>
    <row r="1320" spans="1:7">
      <c r="A1320" s="30">
        <v>44050</v>
      </c>
      <c r="B1320" s="31" t="s">
        <v>109</v>
      </c>
      <c r="C1320" s="31">
        <f t="shared" si="12"/>
        <v>32</v>
      </c>
      <c r="D1320" s="32" t="s">
        <v>110</v>
      </c>
      <c r="E1320" s="31">
        <v>2020</v>
      </c>
      <c r="F1320" s="33" t="str">
        <f t="shared" si="11"/>
        <v>W32-2020</v>
      </c>
      <c r="G1320" s="32" t="s">
        <v>156</v>
      </c>
    </row>
    <row r="1321" spans="1:7">
      <c r="A1321" s="30">
        <v>44051</v>
      </c>
      <c r="B1321" s="31" t="s">
        <v>109</v>
      </c>
      <c r="C1321" s="31">
        <f t="shared" si="12"/>
        <v>32</v>
      </c>
      <c r="D1321" s="32" t="s">
        <v>110</v>
      </c>
      <c r="E1321" s="31">
        <v>2020</v>
      </c>
      <c r="F1321" s="33" t="str">
        <f t="shared" si="11"/>
        <v>W32-2020</v>
      </c>
      <c r="G1321" s="32" t="s">
        <v>156</v>
      </c>
    </row>
    <row r="1322" spans="1:7">
      <c r="A1322" s="30">
        <v>44052</v>
      </c>
      <c r="B1322" s="31" t="s">
        <v>109</v>
      </c>
      <c r="C1322" s="31">
        <f t="shared" si="12"/>
        <v>33</v>
      </c>
      <c r="D1322" s="32" t="s">
        <v>110</v>
      </c>
      <c r="E1322" s="31">
        <v>2020</v>
      </c>
      <c r="F1322" s="33" t="str">
        <f t="shared" si="11"/>
        <v>W33-2020</v>
      </c>
      <c r="G1322" s="32" t="s">
        <v>156</v>
      </c>
    </row>
    <row r="1323" spans="1:7">
      <c r="A1323" s="30">
        <v>44053</v>
      </c>
      <c r="B1323" s="31" t="s">
        <v>109</v>
      </c>
      <c r="C1323" s="31">
        <f t="shared" si="12"/>
        <v>33</v>
      </c>
      <c r="D1323" s="32" t="s">
        <v>110</v>
      </c>
      <c r="E1323" s="31">
        <v>2020</v>
      </c>
      <c r="F1323" s="33" t="str">
        <f t="shared" si="11"/>
        <v>W33-2020</v>
      </c>
      <c r="G1323" s="32" t="s">
        <v>156</v>
      </c>
    </row>
    <row r="1324" spans="1:7">
      <c r="A1324" s="30">
        <v>44054</v>
      </c>
      <c r="B1324" s="31" t="s">
        <v>109</v>
      </c>
      <c r="C1324" s="31">
        <f t="shared" si="12"/>
        <v>33</v>
      </c>
      <c r="D1324" s="32" t="s">
        <v>110</v>
      </c>
      <c r="E1324" s="31">
        <v>2020</v>
      </c>
      <c r="F1324" s="33" t="str">
        <f t="shared" si="11"/>
        <v>W33-2020</v>
      </c>
      <c r="G1324" s="32" t="s">
        <v>156</v>
      </c>
    </row>
    <row r="1325" spans="1:7">
      <c r="A1325" s="30">
        <v>44055</v>
      </c>
      <c r="B1325" s="31" t="s">
        <v>109</v>
      </c>
      <c r="C1325" s="31">
        <f t="shared" si="12"/>
        <v>33</v>
      </c>
      <c r="D1325" s="32" t="s">
        <v>110</v>
      </c>
      <c r="E1325" s="31">
        <v>2020</v>
      </c>
      <c r="F1325" s="33" t="str">
        <f t="shared" si="11"/>
        <v>W33-2020</v>
      </c>
      <c r="G1325" s="32" t="s">
        <v>156</v>
      </c>
    </row>
    <row r="1326" spans="1:7">
      <c r="A1326" s="30">
        <v>44056</v>
      </c>
      <c r="B1326" s="31" t="s">
        <v>109</v>
      </c>
      <c r="C1326" s="31">
        <f t="shared" si="12"/>
        <v>33</v>
      </c>
      <c r="D1326" s="32" t="s">
        <v>110</v>
      </c>
      <c r="E1326" s="31">
        <v>2020</v>
      </c>
      <c r="F1326" s="33" t="str">
        <f t="shared" si="11"/>
        <v>W33-2020</v>
      </c>
      <c r="G1326" s="32" t="s">
        <v>156</v>
      </c>
    </row>
    <row r="1327" spans="1:7">
      <c r="A1327" s="30">
        <v>44057</v>
      </c>
      <c r="B1327" s="31" t="s">
        <v>109</v>
      </c>
      <c r="C1327" s="31">
        <f t="shared" si="12"/>
        <v>33</v>
      </c>
      <c r="D1327" s="32" t="s">
        <v>110</v>
      </c>
      <c r="E1327" s="31">
        <v>2020</v>
      </c>
      <c r="F1327" s="33" t="str">
        <f t="shared" si="11"/>
        <v>W33-2020</v>
      </c>
      <c r="G1327" s="32" t="s">
        <v>156</v>
      </c>
    </row>
    <row r="1328" spans="1:7">
      <c r="A1328" s="30">
        <v>44058</v>
      </c>
      <c r="B1328" s="31" t="s">
        <v>109</v>
      </c>
      <c r="C1328" s="31">
        <f t="shared" si="12"/>
        <v>33</v>
      </c>
      <c r="D1328" s="32" t="s">
        <v>110</v>
      </c>
      <c r="E1328" s="31">
        <v>2020</v>
      </c>
      <c r="F1328" s="33" t="str">
        <f t="shared" si="11"/>
        <v>W33-2020</v>
      </c>
      <c r="G1328" s="32" t="s">
        <v>156</v>
      </c>
    </row>
    <row r="1329" spans="1:7">
      <c r="A1329" s="30">
        <v>44059</v>
      </c>
      <c r="B1329" s="31" t="s">
        <v>109</v>
      </c>
      <c r="C1329" s="31">
        <f t="shared" si="12"/>
        <v>34</v>
      </c>
      <c r="D1329" s="32" t="s">
        <v>110</v>
      </c>
      <c r="E1329" s="31">
        <v>2020</v>
      </c>
      <c r="F1329" s="33" t="str">
        <f t="shared" si="11"/>
        <v>W34-2020</v>
      </c>
      <c r="G1329" s="32" t="s">
        <v>156</v>
      </c>
    </row>
    <row r="1330" spans="1:7">
      <c r="A1330" s="30">
        <v>44060</v>
      </c>
      <c r="B1330" s="31" t="s">
        <v>109</v>
      </c>
      <c r="C1330" s="31">
        <f t="shared" si="12"/>
        <v>34</v>
      </c>
      <c r="D1330" s="32" t="s">
        <v>110</v>
      </c>
      <c r="E1330" s="31">
        <v>2020</v>
      </c>
      <c r="F1330" s="33" t="str">
        <f t="shared" si="11"/>
        <v>W34-2020</v>
      </c>
      <c r="G1330" s="32" t="s">
        <v>156</v>
      </c>
    </row>
    <row r="1331" spans="1:7">
      <c r="A1331" s="30">
        <v>44061</v>
      </c>
      <c r="B1331" s="31" t="s">
        <v>109</v>
      </c>
      <c r="C1331" s="31">
        <f t="shared" si="12"/>
        <v>34</v>
      </c>
      <c r="D1331" s="32" t="s">
        <v>110</v>
      </c>
      <c r="E1331" s="31">
        <v>2020</v>
      </c>
      <c r="F1331" s="33" t="str">
        <f t="shared" si="11"/>
        <v>W34-2020</v>
      </c>
      <c r="G1331" s="32" t="s">
        <v>156</v>
      </c>
    </row>
    <row r="1332" spans="1:7">
      <c r="A1332" s="30">
        <v>44062</v>
      </c>
      <c r="B1332" s="31" t="s">
        <v>109</v>
      </c>
      <c r="C1332" s="31">
        <f t="shared" si="12"/>
        <v>34</v>
      </c>
      <c r="D1332" s="32" t="s">
        <v>110</v>
      </c>
      <c r="E1332" s="31">
        <v>2020</v>
      </c>
      <c r="F1332" s="33" t="str">
        <f t="shared" si="11"/>
        <v>W34-2020</v>
      </c>
      <c r="G1332" s="32" t="s">
        <v>156</v>
      </c>
    </row>
    <row r="1333" spans="1:7">
      <c r="A1333" s="30">
        <v>44063</v>
      </c>
      <c r="B1333" s="31" t="s">
        <v>109</v>
      </c>
      <c r="C1333" s="31">
        <f t="shared" si="12"/>
        <v>34</v>
      </c>
      <c r="D1333" s="32" t="s">
        <v>110</v>
      </c>
      <c r="E1333" s="31">
        <v>2020</v>
      </c>
      <c r="F1333" s="33" t="str">
        <f t="shared" ref="F1333:F1396" si="13">B1333&amp;C1333&amp;D1333&amp;E1333</f>
        <v>W34-2020</v>
      </c>
      <c r="G1333" s="32" t="s">
        <v>156</v>
      </c>
    </row>
    <row r="1334" spans="1:7">
      <c r="A1334" s="30">
        <v>44064</v>
      </c>
      <c r="B1334" s="31" t="s">
        <v>109</v>
      </c>
      <c r="C1334" s="31">
        <f t="shared" si="12"/>
        <v>34</v>
      </c>
      <c r="D1334" s="32" t="s">
        <v>110</v>
      </c>
      <c r="E1334" s="31">
        <v>2020</v>
      </c>
      <c r="F1334" s="33" t="str">
        <f t="shared" si="13"/>
        <v>W34-2020</v>
      </c>
      <c r="G1334" s="32" t="s">
        <v>156</v>
      </c>
    </row>
    <row r="1335" spans="1:7">
      <c r="A1335" s="30">
        <v>44065</v>
      </c>
      <c r="B1335" s="31" t="s">
        <v>109</v>
      </c>
      <c r="C1335" s="31">
        <f t="shared" si="12"/>
        <v>34</v>
      </c>
      <c r="D1335" s="32" t="s">
        <v>110</v>
      </c>
      <c r="E1335" s="31">
        <v>2020</v>
      </c>
      <c r="F1335" s="33" t="str">
        <f t="shared" si="13"/>
        <v>W34-2020</v>
      </c>
      <c r="G1335" s="32" t="s">
        <v>156</v>
      </c>
    </row>
    <row r="1336" spans="1:7">
      <c r="A1336" s="30">
        <v>44066</v>
      </c>
      <c r="B1336" s="31" t="s">
        <v>109</v>
      </c>
      <c r="C1336" s="31">
        <f t="shared" si="12"/>
        <v>35</v>
      </c>
      <c r="D1336" s="32" t="s">
        <v>110</v>
      </c>
      <c r="E1336" s="31">
        <v>2020</v>
      </c>
      <c r="F1336" s="33" t="str">
        <f t="shared" si="13"/>
        <v>W35-2020</v>
      </c>
      <c r="G1336" s="32" t="s">
        <v>156</v>
      </c>
    </row>
    <row r="1337" spans="1:7">
      <c r="A1337" s="30">
        <v>44067</v>
      </c>
      <c r="B1337" s="31" t="s">
        <v>109</v>
      </c>
      <c r="C1337" s="31">
        <f t="shared" si="12"/>
        <v>35</v>
      </c>
      <c r="D1337" s="32" t="s">
        <v>110</v>
      </c>
      <c r="E1337" s="31">
        <v>2020</v>
      </c>
      <c r="F1337" s="33" t="str">
        <f t="shared" si="13"/>
        <v>W35-2020</v>
      </c>
      <c r="G1337" s="32" t="s">
        <v>156</v>
      </c>
    </row>
    <row r="1338" spans="1:7">
      <c r="A1338" s="30">
        <v>44068</v>
      </c>
      <c r="B1338" s="31" t="s">
        <v>109</v>
      </c>
      <c r="C1338" s="31">
        <f t="shared" si="12"/>
        <v>35</v>
      </c>
      <c r="D1338" s="32" t="s">
        <v>110</v>
      </c>
      <c r="E1338" s="31">
        <v>2020</v>
      </c>
      <c r="F1338" s="33" t="str">
        <f t="shared" si="13"/>
        <v>W35-2020</v>
      </c>
      <c r="G1338" s="32" t="s">
        <v>156</v>
      </c>
    </row>
    <row r="1339" spans="1:7">
      <c r="A1339" s="30">
        <v>44069</v>
      </c>
      <c r="B1339" s="31" t="s">
        <v>109</v>
      </c>
      <c r="C1339" s="31">
        <f t="shared" si="12"/>
        <v>35</v>
      </c>
      <c r="D1339" s="32" t="s">
        <v>110</v>
      </c>
      <c r="E1339" s="31">
        <v>2020</v>
      </c>
      <c r="F1339" s="33" t="str">
        <f t="shared" si="13"/>
        <v>W35-2020</v>
      </c>
      <c r="G1339" s="32" t="s">
        <v>156</v>
      </c>
    </row>
    <row r="1340" spans="1:7">
      <c r="A1340" s="30">
        <v>44070</v>
      </c>
      <c r="B1340" s="31" t="s">
        <v>109</v>
      </c>
      <c r="C1340" s="31">
        <f t="shared" si="12"/>
        <v>35</v>
      </c>
      <c r="D1340" s="32" t="s">
        <v>110</v>
      </c>
      <c r="E1340" s="31">
        <v>2020</v>
      </c>
      <c r="F1340" s="33" t="str">
        <f t="shared" si="13"/>
        <v>W35-2020</v>
      </c>
      <c r="G1340" s="32" t="s">
        <v>156</v>
      </c>
    </row>
    <row r="1341" spans="1:7">
      <c r="A1341" s="30">
        <v>44071</v>
      </c>
      <c r="B1341" s="31" t="s">
        <v>109</v>
      </c>
      <c r="C1341" s="31">
        <f t="shared" si="12"/>
        <v>35</v>
      </c>
      <c r="D1341" s="32" t="s">
        <v>110</v>
      </c>
      <c r="E1341" s="31">
        <v>2020</v>
      </c>
      <c r="F1341" s="33" t="str">
        <f t="shared" si="13"/>
        <v>W35-2020</v>
      </c>
      <c r="G1341" s="32" t="s">
        <v>156</v>
      </c>
    </row>
    <row r="1342" spans="1:7">
      <c r="A1342" s="30">
        <v>44072</v>
      </c>
      <c r="B1342" s="31" t="s">
        <v>109</v>
      </c>
      <c r="C1342" s="31">
        <f t="shared" si="12"/>
        <v>35</v>
      </c>
      <c r="D1342" s="32" t="s">
        <v>110</v>
      </c>
      <c r="E1342" s="31">
        <v>2020</v>
      </c>
      <c r="F1342" s="33" t="str">
        <f t="shared" si="13"/>
        <v>W35-2020</v>
      </c>
      <c r="G1342" s="32" t="s">
        <v>156</v>
      </c>
    </row>
    <row r="1343" spans="1:7">
      <c r="A1343" s="30">
        <v>44073</v>
      </c>
      <c r="B1343" s="31" t="s">
        <v>109</v>
      </c>
      <c r="C1343" s="31">
        <f t="shared" si="12"/>
        <v>36</v>
      </c>
      <c r="D1343" s="32" t="s">
        <v>110</v>
      </c>
      <c r="E1343" s="31">
        <v>2020</v>
      </c>
      <c r="F1343" s="33" t="str">
        <f t="shared" si="13"/>
        <v>W36-2020</v>
      </c>
      <c r="G1343" s="32" t="s">
        <v>156</v>
      </c>
    </row>
    <row r="1344" spans="1:7">
      <c r="A1344" s="30">
        <v>44074</v>
      </c>
      <c r="B1344" s="31" t="s">
        <v>109</v>
      </c>
      <c r="C1344" s="31">
        <f t="shared" si="12"/>
        <v>36</v>
      </c>
      <c r="D1344" s="32" t="s">
        <v>110</v>
      </c>
      <c r="E1344" s="31">
        <v>2020</v>
      </c>
      <c r="F1344" s="33" t="str">
        <f t="shared" si="13"/>
        <v>W36-2020</v>
      </c>
      <c r="G1344" s="32" t="s">
        <v>156</v>
      </c>
    </row>
    <row r="1345" spans="1:7">
      <c r="A1345" s="30">
        <v>44075</v>
      </c>
      <c r="B1345" s="31" t="s">
        <v>109</v>
      </c>
      <c r="C1345" s="31">
        <f t="shared" si="12"/>
        <v>36</v>
      </c>
      <c r="D1345" s="32" t="s">
        <v>110</v>
      </c>
      <c r="E1345" s="31">
        <v>2020</v>
      </c>
      <c r="F1345" s="33" t="str">
        <f t="shared" si="13"/>
        <v>W36-2020</v>
      </c>
      <c r="G1345" s="32" t="s">
        <v>157</v>
      </c>
    </row>
    <row r="1346" spans="1:7">
      <c r="A1346" s="30">
        <v>44076</v>
      </c>
      <c r="B1346" s="31" t="s">
        <v>109</v>
      </c>
      <c r="C1346" s="31">
        <f t="shared" si="12"/>
        <v>36</v>
      </c>
      <c r="D1346" s="32" t="s">
        <v>110</v>
      </c>
      <c r="E1346" s="31">
        <v>2020</v>
      </c>
      <c r="F1346" s="33" t="str">
        <f t="shared" si="13"/>
        <v>W36-2020</v>
      </c>
      <c r="G1346" s="32" t="s">
        <v>157</v>
      </c>
    </row>
    <row r="1347" spans="1:7">
      <c r="A1347" s="30">
        <v>44077</v>
      </c>
      <c r="B1347" s="31" t="s">
        <v>109</v>
      </c>
      <c r="C1347" s="31">
        <f t="shared" si="12"/>
        <v>36</v>
      </c>
      <c r="D1347" s="32" t="s">
        <v>110</v>
      </c>
      <c r="E1347" s="31">
        <v>2020</v>
      </c>
      <c r="F1347" s="33" t="str">
        <f t="shared" si="13"/>
        <v>W36-2020</v>
      </c>
      <c r="G1347" s="32" t="s">
        <v>157</v>
      </c>
    </row>
    <row r="1348" spans="1:7">
      <c r="A1348" s="30">
        <v>44078</v>
      </c>
      <c r="B1348" s="31" t="s">
        <v>109</v>
      </c>
      <c r="C1348" s="31">
        <f t="shared" si="12"/>
        <v>36</v>
      </c>
      <c r="D1348" s="32" t="s">
        <v>110</v>
      </c>
      <c r="E1348" s="31">
        <v>2020</v>
      </c>
      <c r="F1348" s="33" t="str">
        <f t="shared" si="13"/>
        <v>W36-2020</v>
      </c>
      <c r="G1348" s="32" t="s">
        <v>157</v>
      </c>
    </row>
    <row r="1349" spans="1:7">
      <c r="A1349" s="30">
        <v>44079</v>
      </c>
      <c r="B1349" s="31" t="s">
        <v>109</v>
      </c>
      <c r="C1349" s="31">
        <f t="shared" si="12"/>
        <v>36</v>
      </c>
      <c r="D1349" s="32" t="s">
        <v>110</v>
      </c>
      <c r="E1349" s="31">
        <v>2020</v>
      </c>
      <c r="F1349" s="33" t="str">
        <f t="shared" si="13"/>
        <v>W36-2020</v>
      </c>
      <c r="G1349" s="32" t="s">
        <v>157</v>
      </c>
    </row>
    <row r="1350" spans="1:7">
      <c r="A1350" s="30">
        <v>44080</v>
      </c>
      <c r="B1350" s="31" t="s">
        <v>109</v>
      </c>
      <c r="C1350" s="31">
        <f t="shared" si="12"/>
        <v>37</v>
      </c>
      <c r="D1350" s="32" t="s">
        <v>110</v>
      </c>
      <c r="E1350" s="31">
        <v>2020</v>
      </c>
      <c r="F1350" s="33" t="str">
        <f t="shared" si="13"/>
        <v>W37-2020</v>
      </c>
      <c r="G1350" s="32" t="s">
        <v>157</v>
      </c>
    </row>
    <row r="1351" spans="1:7">
      <c r="A1351" s="30">
        <v>44081</v>
      </c>
      <c r="B1351" s="31" t="s">
        <v>109</v>
      </c>
      <c r="C1351" s="31">
        <f t="shared" si="12"/>
        <v>37</v>
      </c>
      <c r="D1351" s="32" t="s">
        <v>110</v>
      </c>
      <c r="E1351" s="31">
        <v>2020</v>
      </c>
      <c r="F1351" s="33" t="str">
        <f t="shared" si="13"/>
        <v>W37-2020</v>
      </c>
      <c r="G1351" s="32" t="s">
        <v>157</v>
      </c>
    </row>
    <row r="1352" spans="1:7">
      <c r="A1352" s="30">
        <v>44082</v>
      </c>
      <c r="B1352" s="31" t="s">
        <v>109</v>
      </c>
      <c r="C1352" s="31">
        <f t="shared" si="12"/>
        <v>37</v>
      </c>
      <c r="D1352" s="32" t="s">
        <v>110</v>
      </c>
      <c r="E1352" s="31">
        <v>2020</v>
      </c>
      <c r="F1352" s="33" t="str">
        <f t="shared" si="13"/>
        <v>W37-2020</v>
      </c>
      <c r="G1352" s="32" t="s">
        <v>157</v>
      </c>
    </row>
    <row r="1353" spans="1:7">
      <c r="A1353" s="30">
        <v>44083</v>
      </c>
      <c r="B1353" s="31" t="s">
        <v>109</v>
      </c>
      <c r="C1353" s="31">
        <f t="shared" si="12"/>
        <v>37</v>
      </c>
      <c r="D1353" s="32" t="s">
        <v>110</v>
      </c>
      <c r="E1353" s="31">
        <v>2020</v>
      </c>
      <c r="F1353" s="33" t="str">
        <f t="shared" si="13"/>
        <v>W37-2020</v>
      </c>
      <c r="G1353" s="32" t="s">
        <v>157</v>
      </c>
    </row>
    <row r="1354" spans="1:7">
      <c r="A1354" s="30">
        <v>44084</v>
      </c>
      <c r="B1354" s="31" t="s">
        <v>109</v>
      </c>
      <c r="C1354" s="31">
        <f t="shared" si="12"/>
        <v>37</v>
      </c>
      <c r="D1354" s="32" t="s">
        <v>110</v>
      </c>
      <c r="E1354" s="31">
        <v>2020</v>
      </c>
      <c r="F1354" s="33" t="str">
        <f t="shared" si="13"/>
        <v>W37-2020</v>
      </c>
      <c r="G1354" s="32" t="s">
        <v>157</v>
      </c>
    </row>
    <row r="1355" spans="1:7">
      <c r="A1355" s="30">
        <v>44085</v>
      </c>
      <c r="B1355" s="31" t="s">
        <v>109</v>
      </c>
      <c r="C1355" s="31">
        <f t="shared" si="12"/>
        <v>37</v>
      </c>
      <c r="D1355" s="32" t="s">
        <v>110</v>
      </c>
      <c r="E1355" s="31">
        <v>2020</v>
      </c>
      <c r="F1355" s="33" t="str">
        <f t="shared" si="13"/>
        <v>W37-2020</v>
      </c>
      <c r="G1355" s="32" t="s">
        <v>157</v>
      </c>
    </row>
    <row r="1356" spans="1:7">
      <c r="A1356" s="30">
        <v>44086</v>
      </c>
      <c r="B1356" s="31" t="s">
        <v>109</v>
      </c>
      <c r="C1356" s="31">
        <f t="shared" si="12"/>
        <v>37</v>
      </c>
      <c r="D1356" s="32" t="s">
        <v>110</v>
      </c>
      <c r="E1356" s="31">
        <v>2020</v>
      </c>
      <c r="F1356" s="33" t="str">
        <f t="shared" si="13"/>
        <v>W37-2020</v>
      </c>
      <c r="G1356" s="32" t="s">
        <v>157</v>
      </c>
    </row>
    <row r="1357" spans="1:7">
      <c r="A1357" s="30">
        <v>44087</v>
      </c>
      <c r="B1357" s="31" t="s">
        <v>109</v>
      </c>
      <c r="C1357" s="31">
        <f t="shared" si="12"/>
        <v>38</v>
      </c>
      <c r="D1357" s="32" t="s">
        <v>110</v>
      </c>
      <c r="E1357" s="31">
        <v>2020</v>
      </c>
      <c r="F1357" s="33" t="str">
        <f t="shared" si="13"/>
        <v>W38-2020</v>
      </c>
      <c r="G1357" s="32" t="s">
        <v>157</v>
      </c>
    </row>
    <row r="1358" spans="1:7">
      <c r="A1358" s="30">
        <v>44088</v>
      </c>
      <c r="B1358" s="31" t="s">
        <v>109</v>
      </c>
      <c r="C1358" s="31">
        <f t="shared" ref="C1358:C1421" si="14">WEEKNUM(A1358)</f>
        <v>38</v>
      </c>
      <c r="D1358" s="32" t="s">
        <v>110</v>
      </c>
      <c r="E1358" s="31">
        <v>2020</v>
      </c>
      <c r="F1358" s="33" t="str">
        <f t="shared" si="13"/>
        <v>W38-2020</v>
      </c>
      <c r="G1358" s="32" t="s">
        <v>157</v>
      </c>
    </row>
    <row r="1359" spans="1:7">
      <c r="A1359" s="30">
        <v>44089</v>
      </c>
      <c r="B1359" s="31" t="s">
        <v>109</v>
      </c>
      <c r="C1359" s="31">
        <f t="shared" si="14"/>
        <v>38</v>
      </c>
      <c r="D1359" s="32" t="s">
        <v>110</v>
      </c>
      <c r="E1359" s="31">
        <v>2020</v>
      </c>
      <c r="F1359" s="33" t="str">
        <f t="shared" si="13"/>
        <v>W38-2020</v>
      </c>
      <c r="G1359" s="32" t="s">
        <v>157</v>
      </c>
    </row>
    <row r="1360" spans="1:7">
      <c r="A1360" s="30">
        <v>44090</v>
      </c>
      <c r="B1360" s="31" t="s">
        <v>109</v>
      </c>
      <c r="C1360" s="31">
        <f t="shared" si="14"/>
        <v>38</v>
      </c>
      <c r="D1360" s="32" t="s">
        <v>110</v>
      </c>
      <c r="E1360" s="31">
        <v>2020</v>
      </c>
      <c r="F1360" s="33" t="str">
        <f t="shared" si="13"/>
        <v>W38-2020</v>
      </c>
      <c r="G1360" s="32" t="s">
        <v>157</v>
      </c>
    </row>
    <row r="1361" spans="1:7">
      <c r="A1361" s="30">
        <v>44091</v>
      </c>
      <c r="B1361" s="31" t="s">
        <v>109</v>
      </c>
      <c r="C1361" s="31">
        <f t="shared" si="14"/>
        <v>38</v>
      </c>
      <c r="D1361" s="32" t="s">
        <v>110</v>
      </c>
      <c r="E1361" s="31">
        <v>2020</v>
      </c>
      <c r="F1361" s="33" t="str">
        <f t="shared" si="13"/>
        <v>W38-2020</v>
      </c>
      <c r="G1361" s="32" t="s">
        <v>157</v>
      </c>
    </row>
    <row r="1362" spans="1:7">
      <c r="A1362" s="30">
        <v>44092</v>
      </c>
      <c r="B1362" s="31" t="s">
        <v>109</v>
      </c>
      <c r="C1362" s="31">
        <f t="shared" si="14"/>
        <v>38</v>
      </c>
      <c r="D1362" s="32" t="s">
        <v>110</v>
      </c>
      <c r="E1362" s="31">
        <v>2020</v>
      </c>
      <c r="F1362" s="33" t="str">
        <f t="shared" si="13"/>
        <v>W38-2020</v>
      </c>
      <c r="G1362" s="32" t="s">
        <v>157</v>
      </c>
    </row>
    <row r="1363" spans="1:7">
      <c r="A1363" s="30">
        <v>44093</v>
      </c>
      <c r="B1363" s="31" t="s">
        <v>109</v>
      </c>
      <c r="C1363" s="31">
        <f t="shared" si="14"/>
        <v>38</v>
      </c>
      <c r="D1363" s="32" t="s">
        <v>110</v>
      </c>
      <c r="E1363" s="31">
        <v>2020</v>
      </c>
      <c r="F1363" s="33" t="str">
        <f t="shared" si="13"/>
        <v>W38-2020</v>
      </c>
      <c r="G1363" s="32" t="s">
        <v>157</v>
      </c>
    </row>
    <row r="1364" spans="1:7">
      <c r="A1364" s="30">
        <v>44094</v>
      </c>
      <c r="B1364" s="31" t="s">
        <v>109</v>
      </c>
      <c r="C1364" s="31">
        <f t="shared" si="14"/>
        <v>39</v>
      </c>
      <c r="D1364" s="32" t="s">
        <v>110</v>
      </c>
      <c r="E1364" s="31">
        <v>2020</v>
      </c>
      <c r="F1364" s="33" t="str">
        <f t="shared" si="13"/>
        <v>W39-2020</v>
      </c>
      <c r="G1364" s="32" t="s">
        <v>157</v>
      </c>
    </row>
    <row r="1365" spans="1:7">
      <c r="A1365" s="30">
        <v>44095</v>
      </c>
      <c r="B1365" s="31" t="s">
        <v>109</v>
      </c>
      <c r="C1365" s="31">
        <f t="shared" si="14"/>
        <v>39</v>
      </c>
      <c r="D1365" s="32" t="s">
        <v>110</v>
      </c>
      <c r="E1365" s="31">
        <v>2020</v>
      </c>
      <c r="F1365" s="33" t="str">
        <f t="shared" si="13"/>
        <v>W39-2020</v>
      </c>
      <c r="G1365" s="32" t="s">
        <v>157</v>
      </c>
    </row>
    <row r="1366" spans="1:7">
      <c r="A1366" s="30">
        <v>44096</v>
      </c>
      <c r="B1366" s="31" t="s">
        <v>109</v>
      </c>
      <c r="C1366" s="31">
        <f t="shared" si="14"/>
        <v>39</v>
      </c>
      <c r="D1366" s="32" t="s">
        <v>110</v>
      </c>
      <c r="E1366" s="31">
        <v>2020</v>
      </c>
      <c r="F1366" s="33" t="str">
        <f t="shared" si="13"/>
        <v>W39-2020</v>
      </c>
      <c r="G1366" s="32" t="s">
        <v>157</v>
      </c>
    </row>
    <row r="1367" spans="1:7">
      <c r="A1367" s="30">
        <v>44097</v>
      </c>
      <c r="B1367" s="31" t="s">
        <v>109</v>
      </c>
      <c r="C1367" s="31">
        <f t="shared" si="14"/>
        <v>39</v>
      </c>
      <c r="D1367" s="32" t="s">
        <v>110</v>
      </c>
      <c r="E1367" s="31">
        <v>2020</v>
      </c>
      <c r="F1367" s="33" t="str">
        <f t="shared" si="13"/>
        <v>W39-2020</v>
      </c>
      <c r="G1367" s="32" t="s">
        <v>157</v>
      </c>
    </row>
    <row r="1368" spans="1:7">
      <c r="A1368" s="30">
        <v>44098</v>
      </c>
      <c r="B1368" s="31" t="s">
        <v>109</v>
      </c>
      <c r="C1368" s="31">
        <f t="shared" si="14"/>
        <v>39</v>
      </c>
      <c r="D1368" s="32" t="s">
        <v>110</v>
      </c>
      <c r="E1368" s="31">
        <v>2020</v>
      </c>
      <c r="F1368" s="33" t="str">
        <f t="shared" si="13"/>
        <v>W39-2020</v>
      </c>
      <c r="G1368" s="32" t="s">
        <v>157</v>
      </c>
    </row>
    <row r="1369" spans="1:7">
      <c r="A1369" s="30">
        <v>44099</v>
      </c>
      <c r="B1369" s="31" t="s">
        <v>109</v>
      </c>
      <c r="C1369" s="31">
        <f t="shared" si="14"/>
        <v>39</v>
      </c>
      <c r="D1369" s="32" t="s">
        <v>110</v>
      </c>
      <c r="E1369" s="31">
        <v>2020</v>
      </c>
      <c r="F1369" s="33" t="str">
        <f t="shared" si="13"/>
        <v>W39-2020</v>
      </c>
      <c r="G1369" s="32" t="s">
        <v>157</v>
      </c>
    </row>
    <row r="1370" spans="1:7">
      <c r="A1370" s="30">
        <v>44100</v>
      </c>
      <c r="B1370" s="31" t="s">
        <v>109</v>
      </c>
      <c r="C1370" s="31">
        <f t="shared" si="14"/>
        <v>39</v>
      </c>
      <c r="D1370" s="32" t="s">
        <v>110</v>
      </c>
      <c r="E1370" s="31">
        <v>2020</v>
      </c>
      <c r="F1370" s="33" t="str">
        <f t="shared" si="13"/>
        <v>W39-2020</v>
      </c>
      <c r="G1370" s="32" t="s">
        <v>157</v>
      </c>
    </row>
    <row r="1371" spans="1:7">
      <c r="A1371" s="30">
        <v>44101</v>
      </c>
      <c r="B1371" s="31" t="s">
        <v>109</v>
      </c>
      <c r="C1371" s="31">
        <f t="shared" si="14"/>
        <v>40</v>
      </c>
      <c r="D1371" s="32" t="s">
        <v>110</v>
      </c>
      <c r="E1371" s="31">
        <v>2020</v>
      </c>
      <c r="F1371" s="33" t="str">
        <f t="shared" si="13"/>
        <v>W40-2020</v>
      </c>
      <c r="G1371" s="32" t="s">
        <v>157</v>
      </c>
    </row>
    <row r="1372" spans="1:7">
      <c r="A1372" s="30">
        <v>44102</v>
      </c>
      <c r="B1372" s="31" t="s">
        <v>109</v>
      </c>
      <c r="C1372" s="31">
        <f t="shared" si="14"/>
        <v>40</v>
      </c>
      <c r="D1372" s="32" t="s">
        <v>110</v>
      </c>
      <c r="E1372" s="31">
        <v>2020</v>
      </c>
      <c r="F1372" s="33" t="str">
        <f t="shared" si="13"/>
        <v>W40-2020</v>
      </c>
      <c r="G1372" s="32" t="s">
        <v>157</v>
      </c>
    </row>
    <row r="1373" spans="1:7">
      <c r="A1373" s="30">
        <v>44103</v>
      </c>
      <c r="B1373" s="31" t="s">
        <v>109</v>
      </c>
      <c r="C1373" s="31">
        <f t="shared" si="14"/>
        <v>40</v>
      </c>
      <c r="D1373" s="32" t="s">
        <v>110</v>
      </c>
      <c r="E1373" s="31">
        <v>2020</v>
      </c>
      <c r="F1373" s="33" t="str">
        <f t="shared" si="13"/>
        <v>W40-2020</v>
      </c>
      <c r="G1373" s="32" t="s">
        <v>157</v>
      </c>
    </row>
    <row r="1374" spans="1:7">
      <c r="A1374" s="30">
        <v>44104</v>
      </c>
      <c r="B1374" s="31" t="s">
        <v>109</v>
      </c>
      <c r="C1374" s="31">
        <f t="shared" si="14"/>
        <v>40</v>
      </c>
      <c r="D1374" s="32" t="s">
        <v>110</v>
      </c>
      <c r="E1374" s="31">
        <v>2020</v>
      </c>
      <c r="F1374" s="33" t="str">
        <f t="shared" si="13"/>
        <v>W40-2020</v>
      </c>
      <c r="G1374" s="32" t="s">
        <v>157</v>
      </c>
    </row>
    <row r="1375" spans="1:7">
      <c r="A1375" s="30">
        <v>44105</v>
      </c>
      <c r="B1375" s="31" t="s">
        <v>109</v>
      </c>
      <c r="C1375" s="31">
        <f t="shared" si="14"/>
        <v>40</v>
      </c>
      <c r="D1375" s="32" t="s">
        <v>110</v>
      </c>
      <c r="E1375" s="31">
        <v>2020</v>
      </c>
      <c r="F1375" s="33" t="str">
        <f t="shared" si="13"/>
        <v>W40-2020</v>
      </c>
      <c r="G1375" s="32" t="s">
        <v>158</v>
      </c>
    </row>
    <row r="1376" spans="1:7">
      <c r="A1376" s="30">
        <v>44106</v>
      </c>
      <c r="B1376" s="31" t="s">
        <v>109</v>
      </c>
      <c r="C1376" s="31">
        <f t="shared" si="14"/>
        <v>40</v>
      </c>
      <c r="D1376" s="32" t="s">
        <v>110</v>
      </c>
      <c r="E1376" s="31">
        <v>2020</v>
      </c>
      <c r="F1376" s="33" t="str">
        <f t="shared" si="13"/>
        <v>W40-2020</v>
      </c>
      <c r="G1376" s="32" t="s">
        <v>158</v>
      </c>
    </row>
    <row r="1377" spans="1:7">
      <c r="A1377" s="30">
        <v>44107</v>
      </c>
      <c r="B1377" s="31" t="s">
        <v>109</v>
      </c>
      <c r="C1377" s="31">
        <f t="shared" si="14"/>
        <v>40</v>
      </c>
      <c r="D1377" s="32" t="s">
        <v>110</v>
      </c>
      <c r="E1377" s="31">
        <v>2020</v>
      </c>
      <c r="F1377" s="33" t="str">
        <f t="shared" si="13"/>
        <v>W40-2020</v>
      </c>
      <c r="G1377" s="32" t="s">
        <v>158</v>
      </c>
    </row>
    <row r="1378" spans="1:7">
      <c r="A1378" s="30">
        <v>44108</v>
      </c>
      <c r="B1378" s="31" t="s">
        <v>109</v>
      </c>
      <c r="C1378" s="31">
        <f t="shared" si="14"/>
        <v>41</v>
      </c>
      <c r="D1378" s="32" t="s">
        <v>110</v>
      </c>
      <c r="E1378" s="31">
        <v>2020</v>
      </c>
      <c r="F1378" s="33" t="str">
        <f t="shared" si="13"/>
        <v>W41-2020</v>
      </c>
      <c r="G1378" s="32" t="s">
        <v>158</v>
      </c>
    </row>
    <row r="1379" spans="1:7">
      <c r="A1379" s="30">
        <v>44109</v>
      </c>
      <c r="B1379" s="31" t="s">
        <v>109</v>
      </c>
      <c r="C1379" s="31">
        <f t="shared" si="14"/>
        <v>41</v>
      </c>
      <c r="D1379" s="32" t="s">
        <v>110</v>
      </c>
      <c r="E1379" s="31">
        <v>2020</v>
      </c>
      <c r="F1379" s="33" t="str">
        <f t="shared" si="13"/>
        <v>W41-2020</v>
      </c>
      <c r="G1379" s="32" t="s">
        <v>158</v>
      </c>
    </row>
    <row r="1380" spans="1:7">
      <c r="A1380" s="30">
        <v>44110</v>
      </c>
      <c r="B1380" s="31" t="s">
        <v>109</v>
      </c>
      <c r="C1380" s="31">
        <f t="shared" si="14"/>
        <v>41</v>
      </c>
      <c r="D1380" s="32" t="s">
        <v>110</v>
      </c>
      <c r="E1380" s="31">
        <v>2020</v>
      </c>
      <c r="F1380" s="33" t="str">
        <f t="shared" si="13"/>
        <v>W41-2020</v>
      </c>
      <c r="G1380" s="32" t="s">
        <v>158</v>
      </c>
    </row>
    <row r="1381" spans="1:7">
      <c r="A1381" s="30">
        <v>44111</v>
      </c>
      <c r="B1381" s="31" t="s">
        <v>109</v>
      </c>
      <c r="C1381" s="31">
        <f t="shared" si="14"/>
        <v>41</v>
      </c>
      <c r="D1381" s="32" t="s">
        <v>110</v>
      </c>
      <c r="E1381" s="31">
        <v>2020</v>
      </c>
      <c r="F1381" s="33" t="str">
        <f t="shared" si="13"/>
        <v>W41-2020</v>
      </c>
      <c r="G1381" s="32" t="s">
        <v>158</v>
      </c>
    </row>
    <row r="1382" spans="1:7">
      <c r="A1382" s="30">
        <v>44112</v>
      </c>
      <c r="B1382" s="31" t="s">
        <v>109</v>
      </c>
      <c r="C1382" s="31">
        <f t="shared" si="14"/>
        <v>41</v>
      </c>
      <c r="D1382" s="32" t="s">
        <v>110</v>
      </c>
      <c r="E1382" s="31">
        <v>2020</v>
      </c>
      <c r="F1382" s="33" t="str">
        <f t="shared" si="13"/>
        <v>W41-2020</v>
      </c>
      <c r="G1382" s="32" t="s">
        <v>158</v>
      </c>
    </row>
    <row r="1383" spans="1:7">
      <c r="A1383" s="30">
        <v>44113</v>
      </c>
      <c r="B1383" s="31" t="s">
        <v>109</v>
      </c>
      <c r="C1383" s="31">
        <f t="shared" si="14"/>
        <v>41</v>
      </c>
      <c r="D1383" s="32" t="s">
        <v>110</v>
      </c>
      <c r="E1383" s="31">
        <v>2020</v>
      </c>
      <c r="F1383" s="33" t="str">
        <f t="shared" si="13"/>
        <v>W41-2020</v>
      </c>
      <c r="G1383" s="32" t="s">
        <v>158</v>
      </c>
    </row>
    <row r="1384" spans="1:7">
      <c r="A1384" s="30">
        <v>44114</v>
      </c>
      <c r="B1384" s="31" t="s">
        <v>109</v>
      </c>
      <c r="C1384" s="31">
        <f t="shared" si="14"/>
        <v>41</v>
      </c>
      <c r="D1384" s="32" t="s">
        <v>110</v>
      </c>
      <c r="E1384" s="31">
        <v>2020</v>
      </c>
      <c r="F1384" s="33" t="str">
        <f t="shared" si="13"/>
        <v>W41-2020</v>
      </c>
      <c r="G1384" s="32" t="s">
        <v>158</v>
      </c>
    </row>
    <row r="1385" spans="1:7">
      <c r="A1385" s="30">
        <v>44115</v>
      </c>
      <c r="B1385" s="31" t="s">
        <v>109</v>
      </c>
      <c r="C1385" s="31">
        <f t="shared" si="14"/>
        <v>42</v>
      </c>
      <c r="D1385" s="32" t="s">
        <v>110</v>
      </c>
      <c r="E1385" s="31">
        <v>2020</v>
      </c>
      <c r="F1385" s="33" t="str">
        <f t="shared" si="13"/>
        <v>W42-2020</v>
      </c>
      <c r="G1385" s="32" t="s">
        <v>158</v>
      </c>
    </row>
    <row r="1386" spans="1:7">
      <c r="A1386" s="30">
        <v>44116</v>
      </c>
      <c r="B1386" s="31" t="s">
        <v>109</v>
      </c>
      <c r="C1386" s="31">
        <f t="shared" si="14"/>
        <v>42</v>
      </c>
      <c r="D1386" s="32" t="s">
        <v>110</v>
      </c>
      <c r="E1386" s="31">
        <v>2020</v>
      </c>
      <c r="F1386" s="33" t="str">
        <f t="shared" si="13"/>
        <v>W42-2020</v>
      </c>
      <c r="G1386" s="32" t="s">
        <v>158</v>
      </c>
    </row>
    <row r="1387" spans="1:7">
      <c r="A1387" s="30">
        <v>44117</v>
      </c>
      <c r="B1387" s="31" t="s">
        <v>109</v>
      </c>
      <c r="C1387" s="31">
        <f t="shared" si="14"/>
        <v>42</v>
      </c>
      <c r="D1387" s="32" t="s">
        <v>110</v>
      </c>
      <c r="E1387" s="31">
        <v>2020</v>
      </c>
      <c r="F1387" s="33" t="str">
        <f t="shared" si="13"/>
        <v>W42-2020</v>
      </c>
      <c r="G1387" s="32" t="s">
        <v>158</v>
      </c>
    </row>
    <row r="1388" spans="1:7">
      <c r="A1388" s="30">
        <v>44118</v>
      </c>
      <c r="B1388" s="31" t="s">
        <v>109</v>
      </c>
      <c r="C1388" s="31">
        <f t="shared" si="14"/>
        <v>42</v>
      </c>
      <c r="D1388" s="32" t="s">
        <v>110</v>
      </c>
      <c r="E1388" s="31">
        <v>2020</v>
      </c>
      <c r="F1388" s="33" t="str">
        <f t="shared" si="13"/>
        <v>W42-2020</v>
      </c>
      <c r="G1388" s="32" t="s">
        <v>158</v>
      </c>
    </row>
    <row r="1389" spans="1:7">
      <c r="A1389" s="30">
        <v>44119</v>
      </c>
      <c r="B1389" s="31" t="s">
        <v>109</v>
      </c>
      <c r="C1389" s="31">
        <f t="shared" si="14"/>
        <v>42</v>
      </c>
      <c r="D1389" s="32" t="s">
        <v>110</v>
      </c>
      <c r="E1389" s="31">
        <v>2020</v>
      </c>
      <c r="F1389" s="33" t="str">
        <f t="shared" si="13"/>
        <v>W42-2020</v>
      </c>
      <c r="G1389" s="32" t="s">
        <v>158</v>
      </c>
    </row>
    <row r="1390" spans="1:7">
      <c r="A1390" s="30">
        <v>44120</v>
      </c>
      <c r="B1390" s="31" t="s">
        <v>109</v>
      </c>
      <c r="C1390" s="31">
        <f t="shared" si="14"/>
        <v>42</v>
      </c>
      <c r="D1390" s="32" t="s">
        <v>110</v>
      </c>
      <c r="E1390" s="31">
        <v>2020</v>
      </c>
      <c r="F1390" s="33" t="str">
        <f t="shared" si="13"/>
        <v>W42-2020</v>
      </c>
      <c r="G1390" s="32" t="s">
        <v>158</v>
      </c>
    </row>
    <row r="1391" spans="1:7">
      <c r="A1391" s="30">
        <v>44121</v>
      </c>
      <c r="B1391" s="31" t="s">
        <v>109</v>
      </c>
      <c r="C1391" s="31">
        <f t="shared" si="14"/>
        <v>42</v>
      </c>
      <c r="D1391" s="32" t="s">
        <v>110</v>
      </c>
      <c r="E1391" s="31">
        <v>2020</v>
      </c>
      <c r="F1391" s="33" t="str">
        <f t="shared" si="13"/>
        <v>W42-2020</v>
      </c>
      <c r="G1391" s="32" t="s">
        <v>158</v>
      </c>
    </row>
    <row r="1392" spans="1:7">
      <c r="A1392" s="30">
        <v>44122</v>
      </c>
      <c r="B1392" s="31" t="s">
        <v>109</v>
      </c>
      <c r="C1392" s="31">
        <f t="shared" si="14"/>
        <v>43</v>
      </c>
      <c r="D1392" s="32" t="s">
        <v>110</v>
      </c>
      <c r="E1392" s="31">
        <v>2020</v>
      </c>
      <c r="F1392" s="33" t="str">
        <f t="shared" si="13"/>
        <v>W43-2020</v>
      </c>
      <c r="G1392" s="32" t="s">
        <v>158</v>
      </c>
    </row>
    <row r="1393" spans="1:7">
      <c r="A1393" s="30">
        <v>44123</v>
      </c>
      <c r="B1393" s="31" t="s">
        <v>109</v>
      </c>
      <c r="C1393" s="31">
        <f t="shared" si="14"/>
        <v>43</v>
      </c>
      <c r="D1393" s="32" t="s">
        <v>110</v>
      </c>
      <c r="E1393" s="31">
        <v>2020</v>
      </c>
      <c r="F1393" s="33" t="str">
        <f t="shared" si="13"/>
        <v>W43-2020</v>
      </c>
      <c r="G1393" s="32" t="s">
        <v>158</v>
      </c>
    </row>
    <row r="1394" spans="1:7">
      <c r="A1394" s="30">
        <v>44124</v>
      </c>
      <c r="B1394" s="31" t="s">
        <v>109</v>
      </c>
      <c r="C1394" s="31">
        <f t="shared" si="14"/>
        <v>43</v>
      </c>
      <c r="D1394" s="32" t="s">
        <v>110</v>
      </c>
      <c r="E1394" s="31">
        <v>2020</v>
      </c>
      <c r="F1394" s="33" t="str">
        <f t="shared" si="13"/>
        <v>W43-2020</v>
      </c>
      <c r="G1394" s="32" t="s">
        <v>158</v>
      </c>
    </row>
    <row r="1395" spans="1:7">
      <c r="A1395" s="30">
        <v>44125</v>
      </c>
      <c r="B1395" s="31" t="s">
        <v>109</v>
      </c>
      <c r="C1395" s="31">
        <f t="shared" si="14"/>
        <v>43</v>
      </c>
      <c r="D1395" s="32" t="s">
        <v>110</v>
      </c>
      <c r="E1395" s="31">
        <v>2020</v>
      </c>
      <c r="F1395" s="33" t="str">
        <f t="shared" si="13"/>
        <v>W43-2020</v>
      </c>
      <c r="G1395" s="32" t="s">
        <v>158</v>
      </c>
    </row>
    <row r="1396" spans="1:7">
      <c r="A1396" s="30">
        <v>44126</v>
      </c>
      <c r="B1396" s="31" t="s">
        <v>109</v>
      </c>
      <c r="C1396" s="31">
        <f t="shared" si="14"/>
        <v>43</v>
      </c>
      <c r="D1396" s="32" t="s">
        <v>110</v>
      </c>
      <c r="E1396" s="31">
        <v>2020</v>
      </c>
      <c r="F1396" s="33" t="str">
        <f t="shared" si="13"/>
        <v>W43-2020</v>
      </c>
      <c r="G1396" s="32" t="s">
        <v>158</v>
      </c>
    </row>
    <row r="1397" spans="1:7">
      <c r="A1397" s="30">
        <v>44127</v>
      </c>
      <c r="B1397" s="31" t="s">
        <v>109</v>
      </c>
      <c r="C1397" s="31">
        <f t="shared" si="14"/>
        <v>43</v>
      </c>
      <c r="D1397" s="32" t="s">
        <v>110</v>
      </c>
      <c r="E1397" s="31">
        <v>2020</v>
      </c>
      <c r="F1397" s="33" t="str">
        <f t="shared" ref="F1397:F1460" si="15">B1397&amp;C1397&amp;D1397&amp;E1397</f>
        <v>W43-2020</v>
      </c>
      <c r="G1397" s="32" t="s">
        <v>158</v>
      </c>
    </row>
    <row r="1398" spans="1:7">
      <c r="A1398" s="30">
        <v>44128</v>
      </c>
      <c r="B1398" s="31" t="s">
        <v>109</v>
      </c>
      <c r="C1398" s="31">
        <f t="shared" si="14"/>
        <v>43</v>
      </c>
      <c r="D1398" s="32" t="s">
        <v>110</v>
      </c>
      <c r="E1398" s="31">
        <v>2020</v>
      </c>
      <c r="F1398" s="33" t="str">
        <f t="shared" si="15"/>
        <v>W43-2020</v>
      </c>
      <c r="G1398" s="32" t="s">
        <v>158</v>
      </c>
    </row>
    <row r="1399" spans="1:7">
      <c r="A1399" s="30">
        <v>44129</v>
      </c>
      <c r="B1399" s="31" t="s">
        <v>109</v>
      </c>
      <c r="C1399" s="31">
        <f t="shared" si="14"/>
        <v>44</v>
      </c>
      <c r="D1399" s="32" t="s">
        <v>110</v>
      </c>
      <c r="E1399" s="31">
        <v>2020</v>
      </c>
      <c r="F1399" s="33" t="str">
        <f t="shared" si="15"/>
        <v>W44-2020</v>
      </c>
      <c r="G1399" s="32" t="s">
        <v>158</v>
      </c>
    </row>
    <row r="1400" spans="1:7">
      <c r="A1400" s="30">
        <v>44130</v>
      </c>
      <c r="B1400" s="31" t="s">
        <v>109</v>
      </c>
      <c r="C1400" s="31">
        <f t="shared" si="14"/>
        <v>44</v>
      </c>
      <c r="D1400" s="32" t="s">
        <v>110</v>
      </c>
      <c r="E1400" s="31">
        <v>2020</v>
      </c>
      <c r="F1400" s="33" t="str">
        <f t="shared" si="15"/>
        <v>W44-2020</v>
      </c>
      <c r="G1400" s="32" t="s">
        <v>158</v>
      </c>
    </row>
    <row r="1401" spans="1:7">
      <c r="A1401" s="30">
        <v>44131</v>
      </c>
      <c r="B1401" s="31" t="s">
        <v>109</v>
      </c>
      <c r="C1401" s="31">
        <f t="shared" si="14"/>
        <v>44</v>
      </c>
      <c r="D1401" s="32" t="s">
        <v>110</v>
      </c>
      <c r="E1401" s="31">
        <v>2020</v>
      </c>
      <c r="F1401" s="33" t="str">
        <f t="shared" si="15"/>
        <v>W44-2020</v>
      </c>
      <c r="G1401" s="32" t="s">
        <v>158</v>
      </c>
    </row>
    <row r="1402" spans="1:7">
      <c r="A1402" s="30">
        <v>44132</v>
      </c>
      <c r="B1402" s="31" t="s">
        <v>109</v>
      </c>
      <c r="C1402" s="31">
        <f t="shared" si="14"/>
        <v>44</v>
      </c>
      <c r="D1402" s="32" t="s">
        <v>110</v>
      </c>
      <c r="E1402" s="31">
        <v>2020</v>
      </c>
      <c r="F1402" s="33" t="str">
        <f t="shared" si="15"/>
        <v>W44-2020</v>
      </c>
      <c r="G1402" s="32" t="s">
        <v>158</v>
      </c>
    </row>
    <row r="1403" spans="1:7">
      <c r="A1403" s="30">
        <v>44133</v>
      </c>
      <c r="B1403" s="31" t="s">
        <v>109</v>
      </c>
      <c r="C1403" s="31">
        <f t="shared" si="14"/>
        <v>44</v>
      </c>
      <c r="D1403" s="32" t="s">
        <v>110</v>
      </c>
      <c r="E1403" s="31">
        <v>2020</v>
      </c>
      <c r="F1403" s="33" t="str">
        <f t="shared" si="15"/>
        <v>W44-2020</v>
      </c>
      <c r="G1403" s="32" t="s">
        <v>158</v>
      </c>
    </row>
    <row r="1404" spans="1:7">
      <c r="A1404" s="30">
        <v>44134</v>
      </c>
      <c r="B1404" s="31" t="s">
        <v>109</v>
      </c>
      <c r="C1404" s="31">
        <f t="shared" si="14"/>
        <v>44</v>
      </c>
      <c r="D1404" s="32" t="s">
        <v>110</v>
      </c>
      <c r="E1404" s="31">
        <v>2020</v>
      </c>
      <c r="F1404" s="33" t="str">
        <f t="shared" si="15"/>
        <v>W44-2020</v>
      </c>
      <c r="G1404" s="32" t="s">
        <v>158</v>
      </c>
    </row>
    <row r="1405" spans="1:7">
      <c r="A1405" s="30">
        <v>44135</v>
      </c>
      <c r="B1405" s="31" t="s">
        <v>109</v>
      </c>
      <c r="C1405" s="31">
        <f t="shared" si="14"/>
        <v>44</v>
      </c>
      <c r="D1405" s="32" t="s">
        <v>110</v>
      </c>
      <c r="E1405" s="31">
        <v>2020</v>
      </c>
      <c r="F1405" s="33" t="str">
        <f t="shared" si="15"/>
        <v>W44-2020</v>
      </c>
      <c r="G1405" s="32" t="s">
        <v>158</v>
      </c>
    </row>
    <row r="1406" spans="1:7">
      <c r="A1406" s="30">
        <v>44136</v>
      </c>
      <c r="B1406" s="31" t="s">
        <v>109</v>
      </c>
      <c r="C1406" s="31">
        <f t="shared" si="14"/>
        <v>45</v>
      </c>
      <c r="D1406" s="32" t="s">
        <v>110</v>
      </c>
      <c r="E1406" s="31">
        <v>2020</v>
      </c>
      <c r="F1406" s="33" t="str">
        <f t="shared" si="15"/>
        <v>W45-2020</v>
      </c>
      <c r="G1406" s="32" t="s">
        <v>159</v>
      </c>
    </row>
    <row r="1407" spans="1:7">
      <c r="A1407" s="30">
        <v>44137</v>
      </c>
      <c r="B1407" s="31" t="s">
        <v>109</v>
      </c>
      <c r="C1407" s="31">
        <f t="shared" si="14"/>
        <v>45</v>
      </c>
      <c r="D1407" s="32" t="s">
        <v>110</v>
      </c>
      <c r="E1407" s="31">
        <v>2020</v>
      </c>
      <c r="F1407" s="33" t="str">
        <f t="shared" si="15"/>
        <v>W45-2020</v>
      </c>
      <c r="G1407" s="32" t="s">
        <v>159</v>
      </c>
    </row>
    <row r="1408" spans="1:7">
      <c r="A1408" s="30">
        <v>44138</v>
      </c>
      <c r="B1408" s="31" t="s">
        <v>109</v>
      </c>
      <c r="C1408" s="31">
        <f t="shared" si="14"/>
        <v>45</v>
      </c>
      <c r="D1408" s="32" t="s">
        <v>110</v>
      </c>
      <c r="E1408" s="31">
        <v>2020</v>
      </c>
      <c r="F1408" s="33" t="str">
        <f t="shared" si="15"/>
        <v>W45-2020</v>
      </c>
      <c r="G1408" s="32" t="s">
        <v>159</v>
      </c>
    </row>
    <row r="1409" spans="1:7">
      <c r="A1409" s="30">
        <v>44139</v>
      </c>
      <c r="B1409" s="31" t="s">
        <v>109</v>
      </c>
      <c r="C1409" s="31">
        <f t="shared" si="14"/>
        <v>45</v>
      </c>
      <c r="D1409" s="32" t="s">
        <v>110</v>
      </c>
      <c r="E1409" s="31">
        <v>2020</v>
      </c>
      <c r="F1409" s="33" t="str">
        <f t="shared" si="15"/>
        <v>W45-2020</v>
      </c>
      <c r="G1409" s="32" t="s">
        <v>159</v>
      </c>
    </row>
    <row r="1410" spans="1:7">
      <c r="A1410" s="30">
        <v>44140</v>
      </c>
      <c r="B1410" s="31" t="s">
        <v>109</v>
      </c>
      <c r="C1410" s="31">
        <f t="shared" si="14"/>
        <v>45</v>
      </c>
      <c r="D1410" s="32" t="s">
        <v>110</v>
      </c>
      <c r="E1410" s="31">
        <v>2020</v>
      </c>
      <c r="F1410" s="33" t="str">
        <f t="shared" si="15"/>
        <v>W45-2020</v>
      </c>
      <c r="G1410" s="32" t="s">
        <v>159</v>
      </c>
    </row>
    <row r="1411" spans="1:7">
      <c r="A1411" s="30">
        <v>44141</v>
      </c>
      <c r="B1411" s="31" t="s">
        <v>109</v>
      </c>
      <c r="C1411" s="31">
        <f t="shared" si="14"/>
        <v>45</v>
      </c>
      <c r="D1411" s="32" t="s">
        <v>110</v>
      </c>
      <c r="E1411" s="31">
        <v>2020</v>
      </c>
      <c r="F1411" s="33" t="str">
        <f t="shared" si="15"/>
        <v>W45-2020</v>
      </c>
      <c r="G1411" s="32" t="s">
        <v>159</v>
      </c>
    </row>
    <row r="1412" spans="1:7">
      <c r="A1412" s="30">
        <v>44142</v>
      </c>
      <c r="B1412" s="31" t="s">
        <v>109</v>
      </c>
      <c r="C1412" s="31">
        <f t="shared" si="14"/>
        <v>45</v>
      </c>
      <c r="D1412" s="32" t="s">
        <v>110</v>
      </c>
      <c r="E1412" s="31">
        <v>2020</v>
      </c>
      <c r="F1412" s="33" t="str">
        <f t="shared" si="15"/>
        <v>W45-2020</v>
      </c>
      <c r="G1412" s="32" t="s">
        <v>159</v>
      </c>
    </row>
    <row r="1413" spans="1:7">
      <c r="A1413" s="30">
        <v>44143</v>
      </c>
      <c r="B1413" s="31" t="s">
        <v>109</v>
      </c>
      <c r="C1413" s="31">
        <f t="shared" si="14"/>
        <v>46</v>
      </c>
      <c r="D1413" s="32" t="s">
        <v>110</v>
      </c>
      <c r="E1413" s="31">
        <v>2020</v>
      </c>
      <c r="F1413" s="33" t="str">
        <f t="shared" si="15"/>
        <v>W46-2020</v>
      </c>
      <c r="G1413" s="32" t="s">
        <v>159</v>
      </c>
    </row>
    <row r="1414" spans="1:7">
      <c r="A1414" s="30">
        <v>44144</v>
      </c>
      <c r="B1414" s="31" t="s">
        <v>109</v>
      </c>
      <c r="C1414" s="31">
        <f t="shared" si="14"/>
        <v>46</v>
      </c>
      <c r="D1414" s="32" t="s">
        <v>110</v>
      </c>
      <c r="E1414" s="31">
        <v>2020</v>
      </c>
      <c r="F1414" s="33" t="str">
        <f t="shared" si="15"/>
        <v>W46-2020</v>
      </c>
      <c r="G1414" s="32" t="s">
        <v>159</v>
      </c>
    </row>
    <row r="1415" spans="1:7">
      <c r="A1415" s="30">
        <v>44145</v>
      </c>
      <c r="B1415" s="31" t="s">
        <v>109</v>
      </c>
      <c r="C1415" s="31">
        <f t="shared" si="14"/>
        <v>46</v>
      </c>
      <c r="D1415" s="32" t="s">
        <v>110</v>
      </c>
      <c r="E1415" s="31">
        <v>2020</v>
      </c>
      <c r="F1415" s="33" t="str">
        <f t="shared" si="15"/>
        <v>W46-2020</v>
      </c>
      <c r="G1415" s="32" t="s">
        <v>159</v>
      </c>
    </row>
    <row r="1416" spans="1:7">
      <c r="A1416" s="30">
        <v>44146</v>
      </c>
      <c r="B1416" s="31" t="s">
        <v>109</v>
      </c>
      <c r="C1416" s="31">
        <f t="shared" si="14"/>
        <v>46</v>
      </c>
      <c r="D1416" s="32" t="s">
        <v>110</v>
      </c>
      <c r="E1416" s="31">
        <v>2020</v>
      </c>
      <c r="F1416" s="33" t="str">
        <f t="shared" si="15"/>
        <v>W46-2020</v>
      </c>
      <c r="G1416" s="32" t="s">
        <v>159</v>
      </c>
    </row>
    <row r="1417" spans="1:7">
      <c r="A1417" s="30">
        <v>44147</v>
      </c>
      <c r="B1417" s="31" t="s">
        <v>109</v>
      </c>
      <c r="C1417" s="31">
        <f t="shared" si="14"/>
        <v>46</v>
      </c>
      <c r="D1417" s="32" t="s">
        <v>110</v>
      </c>
      <c r="E1417" s="31">
        <v>2020</v>
      </c>
      <c r="F1417" s="33" t="str">
        <f t="shared" si="15"/>
        <v>W46-2020</v>
      </c>
      <c r="G1417" s="32" t="s">
        <v>159</v>
      </c>
    </row>
    <row r="1418" spans="1:7">
      <c r="A1418" s="30">
        <v>44148</v>
      </c>
      <c r="B1418" s="31" t="s">
        <v>109</v>
      </c>
      <c r="C1418" s="31">
        <f t="shared" si="14"/>
        <v>46</v>
      </c>
      <c r="D1418" s="32" t="s">
        <v>110</v>
      </c>
      <c r="E1418" s="31">
        <v>2020</v>
      </c>
      <c r="F1418" s="33" t="str">
        <f t="shared" si="15"/>
        <v>W46-2020</v>
      </c>
      <c r="G1418" s="32" t="s">
        <v>159</v>
      </c>
    </row>
    <row r="1419" spans="1:7">
      <c r="A1419" s="30">
        <v>44149</v>
      </c>
      <c r="B1419" s="31" t="s">
        <v>109</v>
      </c>
      <c r="C1419" s="31">
        <f t="shared" si="14"/>
        <v>46</v>
      </c>
      <c r="D1419" s="32" t="s">
        <v>110</v>
      </c>
      <c r="E1419" s="31">
        <v>2020</v>
      </c>
      <c r="F1419" s="33" t="str">
        <f t="shared" si="15"/>
        <v>W46-2020</v>
      </c>
      <c r="G1419" s="32" t="s">
        <v>159</v>
      </c>
    </row>
    <row r="1420" spans="1:7">
      <c r="A1420" s="30">
        <v>44150</v>
      </c>
      <c r="B1420" s="31" t="s">
        <v>109</v>
      </c>
      <c r="C1420" s="31">
        <f t="shared" si="14"/>
        <v>47</v>
      </c>
      <c r="D1420" s="32" t="s">
        <v>110</v>
      </c>
      <c r="E1420" s="31">
        <v>2020</v>
      </c>
      <c r="F1420" s="33" t="str">
        <f t="shared" si="15"/>
        <v>W47-2020</v>
      </c>
      <c r="G1420" s="32" t="s">
        <v>159</v>
      </c>
    </row>
    <row r="1421" spans="1:7">
      <c r="A1421" s="30">
        <v>44151</v>
      </c>
      <c r="B1421" s="31" t="s">
        <v>109</v>
      </c>
      <c r="C1421" s="31">
        <f t="shared" si="14"/>
        <v>47</v>
      </c>
      <c r="D1421" s="32" t="s">
        <v>110</v>
      </c>
      <c r="E1421" s="31">
        <v>2020</v>
      </c>
      <c r="F1421" s="33" t="str">
        <f t="shared" si="15"/>
        <v>W47-2020</v>
      </c>
      <c r="G1421" s="32" t="s">
        <v>159</v>
      </c>
    </row>
    <row r="1422" spans="1:7">
      <c r="A1422" s="30">
        <v>44152</v>
      </c>
      <c r="B1422" s="31" t="s">
        <v>109</v>
      </c>
      <c r="C1422" s="31">
        <f t="shared" ref="C1422:C1465" si="16">WEEKNUM(A1422)</f>
        <v>47</v>
      </c>
      <c r="D1422" s="32" t="s">
        <v>110</v>
      </c>
      <c r="E1422" s="31">
        <v>2020</v>
      </c>
      <c r="F1422" s="33" t="str">
        <f t="shared" si="15"/>
        <v>W47-2020</v>
      </c>
      <c r="G1422" s="32" t="s">
        <v>159</v>
      </c>
    </row>
    <row r="1423" spans="1:7">
      <c r="A1423" s="30">
        <v>44153</v>
      </c>
      <c r="B1423" s="31" t="s">
        <v>109</v>
      </c>
      <c r="C1423" s="31">
        <f t="shared" si="16"/>
        <v>47</v>
      </c>
      <c r="D1423" s="32" t="s">
        <v>110</v>
      </c>
      <c r="E1423" s="31">
        <v>2020</v>
      </c>
      <c r="F1423" s="33" t="str">
        <f t="shared" si="15"/>
        <v>W47-2020</v>
      </c>
      <c r="G1423" s="32" t="s">
        <v>159</v>
      </c>
    </row>
    <row r="1424" spans="1:7">
      <c r="A1424" s="30">
        <v>44154</v>
      </c>
      <c r="B1424" s="31" t="s">
        <v>109</v>
      </c>
      <c r="C1424" s="31">
        <f t="shared" si="16"/>
        <v>47</v>
      </c>
      <c r="D1424" s="32" t="s">
        <v>110</v>
      </c>
      <c r="E1424" s="31">
        <v>2020</v>
      </c>
      <c r="F1424" s="33" t="str">
        <f t="shared" si="15"/>
        <v>W47-2020</v>
      </c>
      <c r="G1424" s="32" t="s">
        <v>159</v>
      </c>
    </row>
    <row r="1425" spans="1:7">
      <c r="A1425" s="30">
        <v>44155</v>
      </c>
      <c r="B1425" s="31" t="s">
        <v>109</v>
      </c>
      <c r="C1425" s="31">
        <f t="shared" si="16"/>
        <v>47</v>
      </c>
      <c r="D1425" s="32" t="s">
        <v>110</v>
      </c>
      <c r="E1425" s="31">
        <v>2020</v>
      </c>
      <c r="F1425" s="33" t="str">
        <f t="shared" si="15"/>
        <v>W47-2020</v>
      </c>
      <c r="G1425" s="32" t="s">
        <v>159</v>
      </c>
    </row>
    <row r="1426" spans="1:7">
      <c r="A1426" s="30">
        <v>44156</v>
      </c>
      <c r="B1426" s="31" t="s">
        <v>109</v>
      </c>
      <c r="C1426" s="31">
        <f t="shared" si="16"/>
        <v>47</v>
      </c>
      <c r="D1426" s="32" t="s">
        <v>110</v>
      </c>
      <c r="E1426" s="31">
        <v>2020</v>
      </c>
      <c r="F1426" s="33" t="str">
        <f t="shared" si="15"/>
        <v>W47-2020</v>
      </c>
      <c r="G1426" s="32" t="s">
        <v>159</v>
      </c>
    </row>
    <row r="1427" spans="1:7">
      <c r="A1427" s="30">
        <v>44157</v>
      </c>
      <c r="B1427" s="31" t="s">
        <v>109</v>
      </c>
      <c r="C1427" s="31">
        <f t="shared" si="16"/>
        <v>48</v>
      </c>
      <c r="D1427" s="32" t="s">
        <v>110</v>
      </c>
      <c r="E1427" s="31">
        <v>2020</v>
      </c>
      <c r="F1427" s="33" t="str">
        <f t="shared" si="15"/>
        <v>W48-2020</v>
      </c>
      <c r="G1427" s="32" t="s">
        <v>159</v>
      </c>
    </row>
    <row r="1428" spans="1:7">
      <c r="A1428" s="30">
        <v>44158</v>
      </c>
      <c r="B1428" s="31" t="s">
        <v>109</v>
      </c>
      <c r="C1428" s="31">
        <f t="shared" si="16"/>
        <v>48</v>
      </c>
      <c r="D1428" s="32" t="s">
        <v>110</v>
      </c>
      <c r="E1428" s="31">
        <v>2020</v>
      </c>
      <c r="F1428" s="33" t="str">
        <f t="shared" si="15"/>
        <v>W48-2020</v>
      </c>
      <c r="G1428" s="32" t="s">
        <v>159</v>
      </c>
    </row>
    <row r="1429" spans="1:7">
      <c r="A1429" s="30">
        <v>44159</v>
      </c>
      <c r="B1429" s="31" t="s">
        <v>109</v>
      </c>
      <c r="C1429" s="31">
        <f t="shared" si="16"/>
        <v>48</v>
      </c>
      <c r="D1429" s="32" t="s">
        <v>110</v>
      </c>
      <c r="E1429" s="31">
        <v>2020</v>
      </c>
      <c r="F1429" s="33" t="str">
        <f t="shared" si="15"/>
        <v>W48-2020</v>
      </c>
      <c r="G1429" s="32" t="s">
        <v>159</v>
      </c>
    </row>
    <row r="1430" spans="1:7">
      <c r="A1430" s="30">
        <v>44160</v>
      </c>
      <c r="B1430" s="31" t="s">
        <v>109</v>
      </c>
      <c r="C1430" s="31">
        <f t="shared" si="16"/>
        <v>48</v>
      </c>
      <c r="D1430" s="32" t="s">
        <v>110</v>
      </c>
      <c r="E1430" s="31">
        <v>2020</v>
      </c>
      <c r="F1430" s="33" t="str">
        <f t="shared" si="15"/>
        <v>W48-2020</v>
      </c>
      <c r="G1430" s="32" t="s">
        <v>159</v>
      </c>
    </row>
    <row r="1431" spans="1:7">
      <c r="A1431" s="30">
        <v>44161</v>
      </c>
      <c r="B1431" s="31" t="s">
        <v>109</v>
      </c>
      <c r="C1431" s="31">
        <f t="shared" si="16"/>
        <v>48</v>
      </c>
      <c r="D1431" s="32" t="s">
        <v>110</v>
      </c>
      <c r="E1431" s="31">
        <v>2020</v>
      </c>
      <c r="F1431" s="33" t="str">
        <f t="shared" si="15"/>
        <v>W48-2020</v>
      </c>
      <c r="G1431" s="32" t="s">
        <v>159</v>
      </c>
    </row>
    <row r="1432" spans="1:7">
      <c r="A1432" s="30">
        <v>44162</v>
      </c>
      <c r="B1432" s="31" t="s">
        <v>109</v>
      </c>
      <c r="C1432" s="31">
        <f t="shared" si="16"/>
        <v>48</v>
      </c>
      <c r="D1432" s="32" t="s">
        <v>110</v>
      </c>
      <c r="E1432" s="31">
        <v>2020</v>
      </c>
      <c r="F1432" s="33" t="str">
        <f t="shared" si="15"/>
        <v>W48-2020</v>
      </c>
      <c r="G1432" s="32" t="s">
        <v>159</v>
      </c>
    </row>
    <row r="1433" spans="1:7">
      <c r="A1433" s="30">
        <v>44163</v>
      </c>
      <c r="B1433" s="31" t="s">
        <v>109</v>
      </c>
      <c r="C1433" s="31">
        <f t="shared" si="16"/>
        <v>48</v>
      </c>
      <c r="D1433" s="32" t="s">
        <v>110</v>
      </c>
      <c r="E1433" s="31">
        <v>2020</v>
      </c>
      <c r="F1433" s="33" t="str">
        <f t="shared" si="15"/>
        <v>W48-2020</v>
      </c>
      <c r="G1433" s="32" t="s">
        <v>159</v>
      </c>
    </row>
    <row r="1434" spans="1:7">
      <c r="A1434" s="30">
        <v>44164</v>
      </c>
      <c r="B1434" s="31" t="s">
        <v>109</v>
      </c>
      <c r="C1434" s="31">
        <f t="shared" si="16"/>
        <v>49</v>
      </c>
      <c r="D1434" s="32" t="s">
        <v>110</v>
      </c>
      <c r="E1434" s="31">
        <v>2020</v>
      </c>
      <c r="F1434" s="33" t="str">
        <f t="shared" si="15"/>
        <v>W49-2020</v>
      </c>
      <c r="G1434" s="32" t="s">
        <v>159</v>
      </c>
    </row>
    <row r="1435" spans="1:7">
      <c r="A1435" s="30">
        <v>44165</v>
      </c>
      <c r="B1435" s="31" t="s">
        <v>109</v>
      </c>
      <c r="C1435" s="31">
        <f t="shared" si="16"/>
        <v>49</v>
      </c>
      <c r="D1435" s="32" t="s">
        <v>110</v>
      </c>
      <c r="E1435" s="31">
        <v>2020</v>
      </c>
      <c r="F1435" s="33" t="str">
        <f t="shared" si="15"/>
        <v>W49-2020</v>
      </c>
      <c r="G1435" s="32" t="s">
        <v>159</v>
      </c>
    </row>
    <row r="1436" spans="1:7">
      <c r="A1436" s="30">
        <v>44166</v>
      </c>
      <c r="B1436" s="31" t="s">
        <v>109</v>
      </c>
      <c r="C1436" s="31">
        <f t="shared" si="16"/>
        <v>49</v>
      </c>
      <c r="D1436" s="32" t="s">
        <v>110</v>
      </c>
      <c r="E1436" s="31">
        <v>2020</v>
      </c>
      <c r="F1436" s="33" t="str">
        <f t="shared" si="15"/>
        <v>W49-2020</v>
      </c>
      <c r="G1436" s="32" t="s">
        <v>160</v>
      </c>
    </row>
    <row r="1437" spans="1:7">
      <c r="A1437" s="30">
        <v>44167</v>
      </c>
      <c r="B1437" s="31" t="s">
        <v>109</v>
      </c>
      <c r="C1437" s="31">
        <f t="shared" si="16"/>
        <v>49</v>
      </c>
      <c r="D1437" s="32" t="s">
        <v>110</v>
      </c>
      <c r="E1437" s="31">
        <v>2020</v>
      </c>
      <c r="F1437" s="33" t="str">
        <f t="shared" si="15"/>
        <v>W49-2020</v>
      </c>
      <c r="G1437" s="32" t="s">
        <v>160</v>
      </c>
    </row>
    <row r="1438" spans="1:7">
      <c r="A1438" s="30">
        <v>44168</v>
      </c>
      <c r="B1438" s="31" t="s">
        <v>109</v>
      </c>
      <c r="C1438" s="31">
        <f t="shared" si="16"/>
        <v>49</v>
      </c>
      <c r="D1438" s="32" t="s">
        <v>110</v>
      </c>
      <c r="E1438" s="31">
        <v>2020</v>
      </c>
      <c r="F1438" s="33" t="str">
        <f t="shared" si="15"/>
        <v>W49-2020</v>
      </c>
      <c r="G1438" s="32" t="s">
        <v>160</v>
      </c>
    </row>
    <row r="1439" spans="1:7">
      <c r="A1439" s="30">
        <v>44169</v>
      </c>
      <c r="B1439" s="31" t="s">
        <v>109</v>
      </c>
      <c r="C1439" s="31">
        <f t="shared" si="16"/>
        <v>49</v>
      </c>
      <c r="D1439" s="32" t="s">
        <v>110</v>
      </c>
      <c r="E1439" s="31">
        <v>2020</v>
      </c>
      <c r="F1439" s="33" t="str">
        <f t="shared" si="15"/>
        <v>W49-2020</v>
      </c>
      <c r="G1439" s="32" t="s">
        <v>160</v>
      </c>
    </row>
    <row r="1440" spans="1:7">
      <c r="A1440" s="30">
        <v>44170</v>
      </c>
      <c r="B1440" s="31" t="s">
        <v>109</v>
      </c>
      <c r="C1440" s="31">
        <f t="shared" si="16"/>
        <v>49</v>
      </c>
      <c r="D1440" s="32" t="s">
        <v>110</v>
      </c>
      <c r="E1440" s="31">
        <v>2020</v>
      </c>
      <c r="F1440" s="33" t="str">
        <f t="shared" si="15"/>
        <v>W49-2020</v>
      </c>
      <c r="G1440" s="32" t="s">
        <v>160</v>
      </c>
    </row>
    <row r="1441" spans="1:7">
      <c r="A1441" s="30">
        <v>44171</v>
      </c>
      <c r="B1441" s="31" t="s">
        <v>109</v>
      </c>
      <c r="C1441" s="31">
        <f t="shared" si="16"/>
        <v>50</v>
      </c>
      <c r="D1441" s="32" t="s">
        <v>110</v>
      </c>
      <c r="E1441" s="31">
        <v>2020</v>
      </c>
      <c r="F1441" s="33" t="str">
        <f t="shared" si="15"/>
        <v>W50-2020</v>
      </c>
      <c r="G1441" s="32" t="s">
        <v>160</v>
      </c>
    </row>
    <row r="1442" spans="1:7">
      <c r="A1442" s="30">
        <v>44172</v>
      </c>
      <c r="B1442" s="31" t="s">
        <v>109</v>
      </c>
      <c r="C1442" s="31">
        <f t="shared" si="16"/>
        <v>50</v>
      </c>
      <c r="D1442" s="32" t="s">
        <v>110</v>
      </c>
      <c r="E1442" s="31">
        <v>2020</v>
      </c>
      <c r="F1442" s="33" t="str">
        <f t="shared" si="15"/>
        <v>W50-2020</v>
      </c>
      <c r="G1442" s="32" t="s">
        <v>160</v>
      </c>
    </row>
    <row r="1443" spans="1:7">
      <c r="A1443" s="30">
        <v>44173</v>
      </c>
      <c r="B1443" s="31" t="s">
        <v>109</v>
      </c>
      <c r="C1443" s="31">
        <f t="shared" si="16"/>
        <v>50</v>
      </c>
      <c r="D1443" s="32" t="s">
        <v>110</v>
      </c>
      <c r="E1443" s="31">
        <v>2020</v>
      </c>
      <c r="F1443" s="33" t="str">
        <f t="shared" si="15"/>
        <v>W50-2020</v>
      </c>
      <c r="G1443" s="32" t="s">
        <v>160</v>
      </c>
    </row>
    <row r="1444" spans="1:7">
      <c r="A1444" s="30">
        <v>44174</v>
      </c>
      <c r="B1444" s="31" t="s">
        <v>109</v>
      </c>
      <c r="C1444" s="31">
        <f t="shared" si="16"/>
        <v>50</v>
      </c>
      <c r="D1444" s="32" t="s">
        <v>110</v>
      </c>
      <c r="E1444" s="31">
        <v>2020</v>
      </c>
      <c r="F1444" s="33" t="str">
        <f t="shared" si="15"/>
        <v>W50-2020</v>
      </c>
      <c r="G1444" s="32" t="s">
        <v>160</v>
      </c>
    </row>
    <row r="1445" spans="1:7">
      <c r="A1445" s="30">
        <v>44175</v>
      </c>
      <c r="B1445" s="31" t="s">
        <v>109</v>
      </c>
      <c r="C1445" s="31">
        <f t="shared" si="16"/>
        <v>50</v>
      </c>
      <c r="D1445" s="32" t="s">
        <v>110</v>
      </c>
      <c r="E1445" s="31">
        <v>2020</v>
      </c>
      <c r="F1445" s="33" t="str">
        <f t="shared" si="15"/>
        <v>W50-2020</v>
      </c>
      <c r="G1445" s="32" t="s">
        <v>160</v>
      </c>
    </row>
    <row r="1446" spans="1:7">
      <c r="A1446" s="30">
        <v>44176</v>
      </c>
      <c r="B1446" s="31" t="s">
        <v>109</v>
      </c>
      <c r="C1446" s="31">
        <f t="shared" si="16"/>
        <v>50</v>
      </c>
      <c r="D1446" s="32" t="s">
        <v>110</v>
      </c>
      <c r="E1446" s="31">
        <v>2020</v>
      </c>
      <c r="F1446" s="33" t="str">
        <f t="shared" si="15"/>
        <v>W50-2020</v>
      </c>
      <c r="G1446" s="32" t="s">
        <v>160</v>
      </c>
    </row>
    <row r="1447" spans="1:7">
      <c r="A1447" s="30">
        <v>44177</v>
      </c>
      <c r="B1447" s="31" t="s">
        <v>109</v>
      </c>
      <c r="C1447" s="31">
        <f t="shared" si="16"/>
        <v>50</v>
      </c>
      <c r="D1447" s="32" t="s">
        <v>110</v>
      </c>
      <c r="E1447" s="31">
        <v>2020</v>
      </c>
      <c r="F1447" s="33" t="str">
        <f t="shared" si="15"/>
        <v>W50-2020</v>
      </c>
      <c r="G1447" s="32" t="s">
        <v>160</v>
      </c>
    </row>
    <row r="1448" spans="1:7">
      <c r="A1448" s="30">
        <v>44178</v>
      </c>
      <c r="B1448" s="31" t="s">
        <v>109</v>
      </c>
      <c r="C1448" s="31">
        <f t="shared" si="16"/>
        <v>51</v>
      </c>
      <c r="D1448" s="32" t="s">
        <v>110</v>
      </c>
      <c r="E1448" s="31">
        <v>2020</v>
      </c>
      <c r="F1448" s="33" t="str">
        <f t="shared" si="15"/>
        <v>W51-2020</v>
      </c>
      <c r="G1448" s="32" t="s">
        <v>160</v>
      </c>
    </row>
    <row r="1449" spans="1:7">
      <c r="A1449" s="30">
        <v>44179</v>
      </c>
      <c r="B1449" s="31" t="s">
        <v>109</v>
      </c>
      <c r="C1449" s="31">
        <f t="shared" si="16"/>
        <v>51</v>
      </c>
      <c r="D1449" s="32" t="s">
        <v>110</v>
      </c>
      <c r="E1449" s="31">
        <v>2020</v>
      </c>
      <c r="F1449" s="33" t="str">
        <f t="shared" si="15"/>
        <v>W51-2020</v>
      </c>
      <c r="G1449" s="32" t="s">
        <v>160</v>
      </c>
    </row>
    <row r="1450" spans="1:7">
      <c r="A1450" s="30">
        <v>44180</v>
      </c>
      <c r="B1450" s="31" t="s">
        <v>109</v>
      </c>
      <c r="C1450" s="31">
        <f t="shared" si="16"/>
        <v>51</v>
      </c>
      <c r="D1450" s="32" t="s">
        <v>110</v>
      </c>
      <c r="E1450" s="31">
        <v>2020</v>
      </c>
      <c r="F1450" s="33" t="str">
        <f t="shared" si="15"/>
        <v>W51-2020</v>
      </c>
      <c r="G1450" s="32" t="s">
        <v>160</v>
      </c>
    </row>
    <row r="1451" spans="1:7">
      <c r="A1451" s="30">
        <v>44181</v>
      </c>
      <c r="B1451" s="31" t="s">
        <v>109</v>
      </c>
      <c r="C1451" s="31">
        <f t="shared" si="16"/>
        <v>51</v>
      </c>
      <c r="D1451" s="32" t="s">
        <v>110</v>
      </c>
      <c r="E1451" s="31">
        <v>2020</v>
      </c>
      <c r="F1451" s="33" t="str">
        <f t="shared" si="15"/>
        <v>W51-2020</v>
      </c>
      <c r="G1451" s="32" t="s">
        <v>160</v>
      </c>
    </row>
    <row r="1452" spans="1:7">
      <c r="A1452" s="30">
        <v>44182</v>
      </c>
      <c r="B1452" s="31" t="s">
        <v>109</v>
      </c>
      <c r="C1452" s="31">
        <f t="shared" si="16"/>
        <v>51</v>
      </c>
      <c r="D1452" s="32" t="s">
        <v>110</v>
      </c>
      <c r="E1452" s="31">
        <v>2020</v>
      </c>
      <c r="F1452" s="33" t="str">
        <f t="shared" si="15"/>
        <v>W51-2020</v>
      </c>
      <c r="G1452" s="32" t="s">
        <v>160</v>
      </c>
    </row>
    <row r="1453" spans="1:7">
      <c r="A1453" s="30">
        <v>44183</v>
      </c>
      <c r="B1453" s="31" t="s">
        <v>109</v>
      </c>
      <c r="C1453" s="31">
        <f t="shared" si="16"/>
        <v>51</v>
      </c>
      <c r="D1453" s="32" t="s">
        <v>110</v>
      </c>
      <c r="E1453" s="31">
        <v>2020</v>
      </c>
      <c r="F1453" s="33" t="str">
        <f t="shared" si="15"/>
        <v>W51-2020</v>
      </c>
      <c r="G1453" s="32" t="s">
        <v>160</v>
      </c>
    </row>
    <row r="1454" spans="1:7">
      <c r="A1454" s="30">
        <v>44184</v>
      </c>
      <c r="B1454" s="31" t="s">
        <v>109</v>
      </c>
      <c r="C1454" s="31">
        <f t="shared" si="16"/>
        <v>51</v>
      </c>
      <c r="D1454" s="32" t="s">
        <v>110</v>
      </c>
      <c r="E1454" s="31">
        <v>2020</v>
      </c>
      <c r="F1454" s="33" t="str">
        <f t="shared" si="15"/>
        <v>W51-2020</v>
      </c>
      <c r="G1454" s="32" t="s">
        <v>160</v>
      </c>
    </row>
    <row r="1455" spans="1:7">
      <c r="A1455" s="30">
        <v>44185</v>
      </c>
      <c r="B1455" s="31" t="s">
        <v>109</v>
      </c>
      <c r="C1455" s="31">
        <f t="shared" si="16"/>
        <v>52</v>
      </c>
      <c r="D1455" s="32" t="s">
        <v>110</v>
      </c>
      <c r="E1455" s="31">
        <v>2020</v>
      </c>
      <c r="F1455" s="33" t="str">
        <f t="shared" si="15"/>
        <v>W52-2020</v>
      </c>
      <c r="G1455" s="32" t="s">
        <v>160</v>
      </c>
    </row>
    <row r="1456" spans="1:7">
      <c r="A1456" s="30">
        <v>44186</v>
      </c>
      <c r="B1456" s="31" t="s">
        <v>109</v>
      </c>
      <c r="C1456" s="31">
        <f t="shared" si="16"/>
        <v>52</v>
      </c>
      <c r="D1456" s="32" t="s">
        <v>110</v>
      </c>
      <c r="E1456" s="31">
        <v>2020</v>
      </c>
      <c r="F1456" s="33" t="str">
        <f t="shared" si="15"/>
        <v>W52-2020</v>
      </c>
      <c r="G1456" s="32" t="s">
        <v>160</v>
      </c>
    </row>
    <row r="1457" spans="1:7">
      <c r="A1457" s="30">
        <v>44187</v>
      </c>
      <c r="B1457" s="31" t="s">
        <v>109</v>
      </c>
      <c r="C1457" s="31">
        <f t="shared" si="16"/>
        <v>52</v>
      </c>
      <c r="D1457" s="32" t="s">
        <v>110</v>
      </c>
      <c r="E1457" s="31">
        <v>2020</v>
      </c>
      <c r="F1457" s="33" t="str">
        <f t="shared" si="15"/>
        <v>W52-2020</v>
      </c>
      <c r="G1457" s="32" t="s">
        <v>160</v>
      </c>
    </row>
    <row r="1458" spans="1:7">
      <c r="A1458" s="30">
        <v>44188</v>
      </c>
      <c r="B1458" s="31" t="s">
        <v>109</v>
      </c>
      <c r="C1458" s="31">
        <f t="shared" si="16"/>
        <v>52</v>
      </c>
      <c r="D1458" s="32" t="s">
        <v>110</v>
      </c>
      <c r="E1458" s="31">
        <v>2020</v>
      </c>
      <c r="F1458" s="33" t="str">
        <f t="shared" si="15"/>
        <v>W52-2020</v>
      </c>
      <c r="G1458" s="32" t="s">
        <v>160</v>
      </c>
    </row>
    <row r="1459" spans="1:7">
      <c r="A1459" s="30">
        <v>44189</v>
      </c>
      <c r="B1459" s="31" t="s">
        <v>109</v>
      </c>
      <c r="C1459" s="31">
        <f t="shared" si="16"/>
        <v>52</v>
      </c>
      <c r="D1459" s="32" t="s">
        <v>110</v>
      </c>
      <c r="E1459" s="31">
        <v>2020</v>
      </c>
      <c r="F1459" s="33" t="str">
        <f t="shared" si="15"/>
        <v>W52-2020</v>
      </c>
      <c r="G1459" s="32" t="s">
        <v>160</v>
      </c>
    </row>
    <row r="1460" spans="1:7">
      <c r="A1460" s="30">
        <v>44190</v>
      </c>
      <c r="B1460" s="31" t="s">
        <v>109</v>
      </c>
      <c r="C1460" s="31">
        <f t="shared" si="16"/>
        <v>52</v>
      </c>
      <c r="D1460" s="32" t="s">
        <v>110</v>
      </c>
      <c r="E1460" s="31">
        <v>2020</v>
      </c>
      <c r="F1460" s="33" t="str">
        <f t="shared" si="15"/>
        <v>W52-2020</v>
      </c>
      <c r="G1460" s="32" t="s">
        <v>160</v>
      </c>
    </row>
    <row r="1461" spans="1:7">
      <c r="A1461" s="30">
        <v>44191</v>
      </c>
      <c r="B1461" s="31" t="s">
        <v>109</v>
      </c>
      <c r="C1461" s="31">
        <f t="shared" si="16"/>
        <v>52</v>
      </c>
      <c r="D1461" s="32" t="s">
        <v>110</v>
      </c>
      <c r="E1461" s="31">
        <v>2020</v>
      </c>
      <c r="F1461" s="33" t="str">
        <f t="shared" ref="F1461:F1466" si="17">B1461&amp;C1461&amp;D1461&amp;E1461</f>
        <v>W52-2020</v>
      </c>
      <c r="G1461" s="32" t="s">
        <v>160</v>
      </c>
    </row>
    <row r="1462" spans="1:7">
      <c r="A1462" s="30">
        <v>44192</v>
      </c>
      <c r="B1462" s="31" t="s">
        <v>109</v>
      </c>
      <c r="C1462" s="31">
        <f t="shared" si="16"/>
        <v>53</v>
      </c>
      <c r="D1462" s="32" t="s">
        <v>110</v>
      </c>
      <c r="E1462" s="31">
        <v>2020</v>
      </c>
      <c r="F1462" s="33" t="str">
        <f t="shared" si="17"/>
        <v>W53-2020</v>
      </c>
      <c r="G1462" s="32" t="s">
        <v>160</v>
      </c>
    </row>
    <row r="1463" spans="1:7">
      <c r="A1463" s="30">
        <v>44193</v>
      </c>
      <c r="B1463" s="31" t="s">
        <v>109</v>
      </c>
      <c r="C1463" s="31">
        <f t="shared" si="16"/>
        <v>53</v>
      </c>
      <c r="D1463" s="32" t="s">
        <v>110</v>
      </c>
      <c r="E1463" s="31">
        <v>2020</v>
      </c>
      <c r="F1463" s="33" t="str">
        <f t="shared" si="17"/>
        <v>W53-2020</v>
      </c>
      <c r="G1463" s="32" t="s">
        <v>160</v>
      </c>
    </row>
    <row r="1464" spans="1:7">
      <c r="A1464" s="30">
        <v>44194</v>
      </c>
      <c r="B1464" s="31" t="s">
        <v>109</v>
      </c>
      <c r="C1464" s="31">
        <f t="shared" si="16"/>
        <v>53</v>
      </c>
      <c r="D1464" s="32" t="s">
        <v>110</v>
      </c>
      <c r="E1464" s="31">
        <v>2020</v>
      </c>
      <c r="F1464" s="33" t="str">
        <f t="shared" si="17"/>
        <v>W53-2020</v>
      </c>
      <c r="G1464" s="32" t="s">
        <v>160</v>
      </c>
    </row>
    <row r="1465" spans="1:7">
      <c r="A1465" s="30">
        <v>44195</v>
      </c>
      <c r="B1465" s="31" t="s">
        <v>109</v>
      </c>
      <c r="C1465" s="31">
        <f t="shared" si="16"/>
        <v>53</v>
      </c>
      <c r="D1465" s="32" t="s">
        <v>110</v>
      </c>
      <c r="E1465" s="31">
        <v>2020</v>
      </c>
      <c r="F1465" s="33" t="str">
        <f t="shared" si="17"/>
        <v>W53-2020</v>
      </c>
      <c r="G1465" s="32" t="s">
        <v>160</v>
      </c>
    </row>
    <row r="1466" spans="1:7">
      <c r="A1466" s="30">
        <v>44196</v>
      </c>
      <c r="B1466" s="31" t="s">
        <v>109</v>
      </c>
      <c r="C1466" s="31">
        <f>WEEKNUM(A1466)</f>
        <v>53</v>
      </c>
      <c r="D1466" s="32" t="s">
        <v>110</v>
      </c>
      <c r="E1466" s="31">
        <v>2020</v>
      </c>
      <c r="F1466" s="33" t="str">
        <f t="shared" si="17"/>
        <v>W53-2020</v>
      </c>
      <c r="G1466" s="32" t="s">
        <v>160</v>
      </c>
    </row>
    <row r="1467" spans="1:7">
      <c r="A1467" s="30" t="s">
        <v>344</v>
      </c>
      <c r="B1467" s="31" t="s">
        <v>109</v>
      </c>
      <c r="C1467" s="31" t="s">
        <v>344</v>
      </c>
      <c r="D1467" s="32" t="s">
        <v>110</v>
      </c>
      <c r="E1467" s="31">
        <v>2020</v>
      </c>
      <c r="F1467" s="33" t="s">
        <v>344</v>
      </c>
      <c r="G1467" s="32" t="s">
        <v>344</v>
      </c>
    </row>
    <row r="1468" spans="1:7">
      <c r="A1468" s="30" t="s">
        <v>345</v>
      </c>
      <c r="B1468" s="31" t="s">
        <v>109</v>
      </c>
      <c r="C1468" s="31" t="s">
        <v>345</v>
      </c>
      <c r="D1468" s="32" t="s">
        <v>110</v>
      </c>
      <c r="E1468" s="31">
        <v>2020</v>
      </c>
      <c r="F1468" s="33" t="s">
        <v>345</v>
      </c>
      <c r="G1468" s="32" t="s">
        <v>345</v>
      </c>
    </row>
    <row r="1469" spans="1:7">
      <c r="A1469" s="30">
        <v>44197</v>
      </c>
      <c r="B1469" s="31" t="s">
        <v>109</v>
      </c>
      <c r="C1469" s="77" t="s">
        <v>42</v>
      </c>
      <c r="D1469" s="32" t="s">
        <v>110</v>
      </c>
      <c r="E1469" s="31">
        <v>2021</v>
      </c>
      <c r="F1469" s="33" t="str">
        <f>B1469&amp;C1469&amp;D1469&amp;E1469</f>
        <v>W01-2021</v>
      </c>
      <c r="G1469" s="32" t="s">
        <v>346</v>
      </c>
    </row>
    <row r="1470" spans="1:7">
      <c r="A1470" s="30">
        <v>44198</v>
      </c>
      <c r="B1470" s="31" t="s">
        <v>109</v>
      </c>
      <c r="C1470" s="77" t="s">
        <v>42</v>
      </c>
      <c r="D1470" s="32" t="s">
        <v>110</v>
      </c>
      <c r="E1470" s="31">
        <v>2021</v>
      </c>
      <c r="F1470" s="33" t="str">
        <f t="shared" ref="F1470:F1533" si="18">B1470&amp;C1470&amp;D1470&amp;E1470</f>
        <v>W01-2021</v>
      </c>
      <c r="G1470" s="32" t="s">
        <v>346</v>
      </c>
    </row>
    <row r="1471" spans="1:7">
      <c r="A1471" s="30">
        <v>44199</v>
      </c>
      <c r="B1471" s="31" t="s">
        <v>109</v>
      </c>
      <c r="C1471" s="77" t="s">
        <v>43</v>
      </c>
      <c r="D1471" s="32" t="s">
        <v>110</v>
      </c>
      <c r="E1471" s="31">
        <v>2021</v>
      </c>
      <c r="F1471" s="33" t="str">
        <f t="shared" si="18"/>
        <v>W02-2021</v>
      </c>
      <c r="G1471" s="32" t="s">
        <v>346</v>
      </c>
    </row>
    <row r="1472" spans="1:7">
      <c r="A1472" s="30">
        <v>44200</v>
      </c>
      <c r="B1472" s="31" t="s">
        <v>109</v>
      </c>
      <c r="C1472" s="77" t="s">
        <v>43</v>
      </c>
      <c r="D1472" s="32" t="s">
        <v>110</v>
      </c>
      <c r="E1472" s="31">
        <v>2021</v>
      </c>
      <c r="F1472" s="33" t="str">
        <f t="shared" si="18"/>
        <v>W02-2021</v>
      </c>
      <c r="G1472" s="32" t="s">
        <v>346</v>
      </c>
    </row>
    <row r="1473" spans="1:7">
      <c r="A1473" s="30">
        <v>44201</v>
      </c>
      <c r="B1473" s="31" t="s">
        <v>109</v>
      </c>
      <c r="C1473" s="77" t="s">
        <v>43</v>
      </c>
      <c r="D1473" s="32" t="s">
        <v>110</v>
      </c>
      <c r="E1473" s="31">
        <v>2021</v>
      </c>
      <c r="F1473" s="33" t="str">
        <f t="shared" si="18"/>
        <v>W02-2021</v>
      </c>
      <c r="G1473" s="32" t="s">
        <v>346</v>
      </c>
    </row>
    <row r="1474" spans="1:7">
      <c r="A1474" s="30">
        <v>44202</v>
      </c>
      <c r="B1474" s="31" t="s">
        <v>109</v>
      </c>
      <c r="C1474" s="77" t="s">
        <v>43</v>
      </c>
      <c r="D1474" s="32" t="s">
        <v>110</v>
      </c>
      <c r="E1474" s="31">
        <v>2021</v>
      </c>
      <c r="F1474" s="33" t="str">
        <f t="shared" si="18"/>
        <v>W02-2021</v>
      </c>
      <c r="G1474" s="32" t="s">
        <v>346</v>
      </c>
    </row>
    <row r="1475" spans="1:7">
      <c r="A1475" s="30">
        <v>44203</v>
      </c>
      <c r="B1475" s="31" t="s">
        <v>109</v>
      </c>
      <c r="C1475" s="77" t="s">
        <v>43</v>
      </c>
      <c r="D1475" s="32" t="s">
        <v>110</v>
      </c>
      <c r="E1475" s="31">
        <v>2021</v>
      </c>
      <c r="F1475" s="33" t="str">
        <f t="shared" si="18"/>
        <v>W02-2021</v>
      </c>
      <c r="G1475" s="32" t="s">
        <v>346</v>
      </c>
    </row>
    <row r="1476" spans="1:7">
      <c r="A1476" s="30">
        <v>44204</v>
      </c>
      <c r="B1476" s="31" t="s">
        <v>109</v>
      </c>
      <c r="C1476" s="77" t="s">
        <v>43</v>
      </c>
      <c r="D1476" s="32" t="s">
        <v>110</v>
      </c>
      <c r="E1476" s="31">
        <v>2021</v>
      </c>
      <c r="F1476" s="33" t="str">
        <f t="shared" si="18"/>
        <v>W02-2021</v>
      </c>
      <c r="G1476" s="32" t="s">
        <v>346</v>
      </c>
    </row>
    <row r="1477" spans="1:7">
      <c r="A1477" s="30">
        <v>44205</v>
      </c>
      <c r="B1477" s="31" t="s">
        <v>109</v>
      </c>
      <c r="C1477" s="77" t="s">
        <v>43</v>
      </c>
      <c r="D1477" s="32" t="s">
        <v>110</v>
      </c>
      <c r="E1477" s="31">
        <v>2021</v>
      </c>
      <c r="F1477" s="33" t="str">
        <f t="shared" si="18"/>
        <v>W02-2021</v>
      </c>
      <c r="G1477" s="32" t="s">
        <v>346</v>
      </c>
    </row>
    <row r="1478" spans="1:7">
      <c r="A1478" s="30">
        <v>44206</v>
      </c>
      <c r="B1478" s="31" t="s">
        <v>109</v>
      </c>
      <c r="C1478" s="77" t="s">
        <v>44</v>
      </c>
      <c r="D1478" s="32" t="s">
        <v>110</v>
      </c>
      <c r="E1478" s="31">
        <v>2021</v>
      </c>
      <c r="F1478" s="33" t="str">
        <f t="shared" si="18"/>
        <v>W03-2021</v>
      </c>
      <c r="G1478" s="32" t="s">
        <v>346</v>
      </c>
    </row>
    <row r="1479" spans="1:7">
      <c r="A1479" s="30">
        <v>44207</v>
      </c>
      <c r="B1479" s="31" t="s">
        <v>109</v>
      </c>
      <c r="C1479" s="77" t="s">
        <v>44</v>
      </c>
      <c r="D1479" s="32" t="s">
        <v>110</v>
      </c>
      <c r="E1479" s="31">
        <v>2021</v>
      </c>
      <c r="F1479" s="33" t="str">
        <f t="shared" si="18"/>
        <v>W03-2021</v>
      </c>
      <c r="G1479" s="32" t="s">
        <v>346</v>
      </c>
    </row>
    <row r="1480" spans="1:7">
      <c r="A1480" s="30">
        <v>44208</v>
      </c>
      <c r="B1480" s="31" t="s">
        <v>109</v>
      </c>
      <c r="C1480" s="77" t="s">
        <v>44</v>
      </c>
      <c r="D1480" s="32" t="s">
        <v>110</v>
      </c>
      <c r="E1480" s="31">
        <v>2021</v>
      </c>
      <c r="F1480" s="33" t="str">
        <f t="shared" si="18"/>
        <v>W03-2021</v>
      </c>
      <c r="G1480" s="32" t="s">
        <v>346</v>
      </c>
    </row>
    <row r="1481" spans="1:7">
      <c r="A1481" s="30">
        <v>44209</v>
      </c>
      <c r="B1481" s="31" t="s">
        <v>109</v>
      </c>
      <c r="C1481" s="77" t="s">
        <v>44</v>
      </c>
      <c r="D1481" s="32" t="s">
        <v>110</v>
      </c>
      <c r="E1481" s="31">
        <v>2021</v>
      </c>
      <c r="F1481" s="33" t="str">
        <f t="shared" si="18"/>
        <v>W03-2021</v>
      </c>
      <c r="G1481" s="32" t="s">
        <v>346</v>
      </c>
    </row>
    <row r="1482" spans="1:7">
      <c r="A1482" s="30">
        <v>44210</v>
      </c>
      <c r="B1482" s="31" t="s">
        <v>109</v>
      </c>
      <c r="C1482" s="77" t="s">
        <v>44</v>
      </c>
      <c r="D1482" s="32" t="s">
        <v>110</v>
      </c>
      <c r="E1482" s="31">
        <v>2021</v>
      </c>
      <c r="F1482" s="33" t="str">
        <f t="shared" si="18"/>
        <v>W03-2021</v>
      </c>
      <c r="G1482" s="32" t="s">
        <v>346</v>
      </c>
    </row>
    <row r="1483" spans="1:7">
      <c r="A1483" s="30">
        <v>44211</v>
      </c>
      <c r="B1483" s="31" t="s">
        <v>109</v>
      </c>
      <c r="C1483" s="77" t="s">
        <v>44</v>
      </c>
      <c r="D1483" s="32" t="s">
        <v>110</v>
      </c>
      <c r="E1483" s="31">
        <v>2021</v>
      </c>
      <c r="F1483" s="33" t="str">
        <f t="shared" si="18"/>
        <v>W03-2021</v>
      </c>
      <c r="G1483" s="32" t="s">
        <v>346</v>
      </c>
    </row>
    <row r="1484" spans="1:7">
      <c r="A1484" s="30">
        <v>44212</v>
      </c>
      <c r="B1484" s="31" t="s">
        <v>109</v>
      </c>
      <c r="C1484" s="77" t="s">
        <v>44</v>
      </c>
      <c r="D1484" s="32" t="s">
        <v>110</v>
      </c>
      <c r="E1484" s="31">
        <v>2021</v>
      </c>
      <c r="F1484" s="33" t="str">
        <f t="shared" si="18"/>
        <v>W03-2021</v>
      </c>
      <c r="G1484" s="32" t="s">
        <v>346</v>
      </c>
    </row>
    <row r="1485" spans="1:7">
      <c r="A1485" s="30">
        <v>44213</v>
      </c>
      <c r="B1485" s="31" t="s">
        <v>109</v>
      </c>
      <c r="C1485" s="77" t="s">
        <v>45</v>
      </c>
      <c r="D1485" s="32" t="s">
        <v>110</v>
      </c>
      <c r="E1485" s="31">
        <v>2021</v>
      </c>
      <c r="F1485" s="33" t="str">
        <f t="shared" si="18"/>
        <v>W04-2021</v>
      </c>
      <c r="G1485" s="32" t="s">
        <v>346</v>
      </c>
    </row>
    <row r="1486" spans="1:7">
      <c r="A1486" s="30">
        <v>44214</v>
      </c>
      <c r="B1486" s="31" t="s">
        <v>109</v>
      </c>
      <c r="C1486" s="77" t="s">
        <v>45</v>
      </c>
      <c r="D1486" s="32" t="s">
        <v>110</v>
      </c>
      <c r="E1486" s="31">
        <v>2021</v>
      </c>
      <c r="F1486" s="33" t="str">
        <f t="shared" si="18"/>
        <v>W04-2021</v>
      </c>
      <c r="G1486" s="32" t="s">
        <v>346</v>
      </c>
    </row>
    <row r="1487" spans="1:7">
      <c r="A1487" s="30">
        <v>44215</v>
      </c>
      <c r="B1487" s="31" t="s">
        <v>109</v>
      </c>
      <c r="C1487" s="77" t="s">
        <v>45</v>
      </c>
      <c r="D1487" s="32" t="s">
        <v>110</v>
      </c>
      <c r="E1487" s="31">
        <v>2021</v>
      </c>
      <c r="F1487" s="33" t="str">
        <f t="shared" si="18"/>
        <v>W04-2021</v>
      </c>
      <c r="G1487" s="32" t="s">
        <v>346</v>
      </c>
    </row>
    <row r="1488" spans="1:7">
      <c r="A1488" s="30">
        <v>44216</v>
      </c>
      <c r="B1488" s="31" t="s">
        <v>109</v>
      </c>
      <c r="C1488" s="77" t="s">
        <v>45</v>
      </c>
      <c r="D1488" s="32" t="s">
        <v>110</v>
      </c>
      <c r="E1488" s="31">
        <v>2021</v>
      </c>
      <c r="F1488" s="33" t="str">
        <f t="shared" si="18"/>
        <v>W04-2021</v>
      </c>
      <c r="G1488" s="32" t="s">
        <v>346</v>
      </c>
    </row>
    <row r="1489" spans="1:7">
      <c r="A1489" s="30">
        <v>44217</v>
      </c>
      <c r="B1489" s="31" t="s">
        <v>109</v>
      </c>
      <c r="C1489" s="77" t="s">
        <v>45</v>
      </c>
      <c r="D1489" s="32" t="s">
        <v>110</v>
      </c>
      <c r="E1489" s="31">
        <v>2021</v>
      </c>
      <c r="F1489" s="33" t="str">
        <f t="shared" si="18"/>
        <v>W04-2021</v>
      </c>
      <c r="G1489" s="32" t="s">
        <v>346</v>
      </c>
    </row>
    <row r="1490" spans="1:7">
      <c r="A1490" s="30">
        <v>44218</v>
      </c>
      <c r="B1490" s="31" t="s">
        <v>109</v>
      </c>
      <c r="C1490" s="77" t="s">
        <v>45</v>
      </c>
      <c r="D1490" s="32" t="s">
        <v>110</v>
      </c>
      <c r="E1490" s="31">
        <v>2021</v>
      </c>
      <c r="F1490" s="33" t="str">
        <f t="shared" si="18"/>
        <v>W04-2021</v>
      </c>
      <c r="G1490" s="32" t="s">
        <v>346</v>
      </c>
    </row>
    <row r="1491" spans="1:7">
      <c r="A1491" s="30">
        <v>44219</v>
      </c>
      <c r="B1491" s="31" t="s">
        <v>109</v>
      </c>
      <c r="C1491" s="77" t="s">
        <v>45</v>
      </c>
      <c r="D1491" s="32" t="s">
        <v>110</v>
      </c>
      <c r="E1491" s="31">
        <v>2021</v>
      </c>
      <c r="F1491" s="33" t="str">
        <f t="shared" si="18"/>
        <v>W04-2021</v>
      </c>
      <c r="G1491" s="32" t="s">
        <v>346</v>
      </c>
    </row>
    <row r="1492" spans="1:7">
      <c r="A1492" s="30">
        <v>44220</v>
      </c>
      <c r="B1492" s="31" t="s">
        <v>109</v>
      </c>
      <c r="C1492" s="77" t="s">
        <v>46</v>
      </c>
      <c r="D1492" s="32" t="s">
        <v>110</v>
      </c>
      <c r="E1492" s="31">
        <v>2021</v>
      </c>
      <c r="F1492" s="33" t="str">
        <f t="shared" si="18"/>
        <v>W05-2021</v>
      </c>
      <c r="G1492" s="32" t="s">
        <v>346</v>
      </c>
    </row>
    <row r="1493" spans="1:7">
      <c r="A1493" s="30">
        <v>44221</v>
      </c>
      <c r="B1493" s="31" t="s">
        <v>109</v>
      </c>
      <c r="C1493" s="77" t="s">
        <v>46</v>
      </c>
      <c r="D1493" s="32" t="s">
        <v>110</v>
      </c>
      <c r="E1493" s="31">
        <v>2021</v>
      </c>
      <c r="F1493" s="33" t="str">
        <f t="shared" si="18"/>
        <v>W05-2021</v>
      </c>
      <c r="G1493" s="32" t="s">
        <v>346</v>
      </c>
    </row>
    <row r="1494" spans="1:7">
      <c r="A1494" s="30">
        <v>44222</v>
      </c>
      <c r="B1494" s="31" t="s">
        <v>109</v>
      </c>
      <c r="C1494" s="77" t="s">
        <v>46</v>
      </c>
      <c r="D1494" s="32" t="s">
        <v>110</v>
      </c>
      <c r="E1494" s="31">
        <v>2021</v>
      </c>
      <c r="F1494" s="33" t="str">
        <f t="shared" si="18"/>
        <v>W05-2021</v>
      </c>
      <c r="G1494" s="32" t="s">
        <v>346</v>
      </c>
    </row>
    <row r="1495" spans="1:7">
      <c r="A1495" s="30">
        <v>44223</v>
      </c>
      <c r="B1495" s="31" t="s">
        <v>109</v>
      </c>
      <c r="C1495" s="77" t="s">
        <v>46</v>
      </c>
      <c r="D1495" s="32" t="s">
        <v>110</v>
      </c>
      <c r="E1495" s="31">
        <v>2021</v>
      </c>
      <c r="F1495" s="33" t="str">
        <f t="shared" si="18"/>
        <v>W05-2021</v>
      </c>
      <c r="G1495" s="32" t="s">
        <v>346</v>
      </c>
    </row>
    <row r="1496" spans="1:7">
      <c r="A1496" s="30">
        <v>44224</v>
      </c>
      <c r="B1496" s="31" t="s">
        <v>109</v>
      </c>
      <c r="C1496" s="77" t="s">
        <v>46</v>
      </c>
      <c r="D1496" s="32" t="s">
        <v>110</v>
      </c>
      <c r="E1496" s="31">
        <v>2021</v>
      </c>
      <c r="F1496" s="33" t="str">
        <f t="shared" si="18"/>
        <v>W05-2021</v>
      </c>
      <c r="G1496" s="32" t="s">
        <v>346</v>
      </c>
    </row>
    <row r="1497" spans="1:7">
      <c r="A1497" s="30">
        <v>44225</v>
      </c>
      <c r="B1497" s="31" t="s">
        <v>109</v>
      </c>
      <c r="C1497" s="77" t="s">
        <v>46</v>
      </c>
      <c r="D1497" s="32" t="s">
        <v>110</v>
      </c>
      <c r="E1497" s="31">
        <v>2021</v>
      </c>
      <c r="F1497" s="33" t="str">
        <f t="shared" si="18"/>
        <v>W05-2021</v>
      </c>
      <c r="G1497" s="32" t="s">
        <v>346</v>
      </c>
    </row>
    <row r="1498" spans="1:7">
      <c r="A1498" s="30">
        <v>44226</v>
      </c>
      <c r="B1498" s="31" t="s">
        <v>109</v>
      </c>
      <c r="C1498" s="77" t="s">
        <v>46</v>
      </c>
      <c r="D1498" s="32" t="s">
        <v>110</v>
      </c>
      <c r="E1498" s="31">
        <v>2021</v>
      </c>
      <c r="F1498" s="33" t="str">
        <f t="shared" si="18"/>
        <v>W05-2021</v>
      </c>
      <c r="G1498" s="32" t="s">
        <v>346</v>
      </c>
    </row>
    <row r="1499" spans="1:7">
      <c r="A1499" s="30">
        <v>44227</v>
      </c>
      <c r="B1499" s="31" t="s">
        <v>109</v>
      </c>
      <c r="C1499" s="77" t="s">
        <v>47</v>
      </c>
      <c r="D1499" s="32" t="s">
        <v>110</v>
      </c>
      <c r="E1499" s="31">
        <v>2021</v>
      </c>
      <c r="F1499" s="33" t="str">
        <f t="shared" si="18"/>
        <v>W06-2021</v>
      </c>
      <c r="G1499" s="32" t="s">
        <v>346</v>
      </c>
    </row>
    <row r="1500" spans="1:7">
      <c r="A1500" s="30">
        <v>44228</v>
      </c>
      <c r="B1500" s="31" t="s">
        <v>109</v>
      </c>
      <c r="C1500" s="77" t="s">
        <v>47</v>
      </c>
      <c r="D1500" s="32" t="s">
        <v>110</v>
      </c>
      <c r="E1500" s="31">
        <v>2021</v>
      </c>
      <c r="F1500" s="33" t="str">
        <f t="shared" si="18"/>
        <v>W06-2021</v>
      </c>
      <c r="G1500" s="32" t="s">
        <v>347</v>
      </c>
    </row>
    <row r="1501" spans="1:7">
      <c r="A1501" s="30">
        <v>44229</v>
      </c>
      <c r="B1501" s="31" t="s">
        <v>109</v>
      </c>
      <c r="C1501" s="77" t="s">
        <v>47</v>
      </c>
      <c r="D1501" s="32" t="s">
        <v>110</v>
      </c>
      <c r="E1501" s="31">
        <v>2021</v>
      </c>
      <c r="F1501" s="33" t="str">
        <f t="shared" si="18"/>
        <v>W06-2021</v>
      </c>
      <c r="G1501" s="32" t="s">
        <v>347</v>
      </c>
    </row>
    <row r="1502" spans="1:7">
      <c r="A1502" s="30">
        <v>44230</v>
      </c>
      <c r="B1502" s="31" t="s">
        <v>109</v>
      </c>
      <c r="C1502" s="77" t="s">
        <v>47</v>
      </c>
      <c r="D1502" s="32" t="s">
        <v>110</v>
      </c>
      <c r="E1502" s="31">
        <v>2021</v>
      </c>
      <c r="F1502" s="33" t="str">
        <f t="shared" si="18"/>
        <v>W06-2021</v>
      </c>
      <c r="G1502" s="32" t="s">
        <v>347</v>
      </c>
    </row>
    <row r="1503" spans="1:7">
      <c r="A1503" s="30">
        <v>44231</v>
      </c>
      <c r="B1503" s="31" t="s">
        <v>109</v>
      </c>
      <c r="C1503" s="77" t="s">
        <v>47</v>
      </c>
      <c r="D1503" s="32" t="s">
        <v>110</v>
      </c>
      <c r="E1503" s="31">
        <v>2021</v>
      </c>
      <c r="F1503" s="33" t="str">
        <f t="shared" si="18"/>
        <v>W06-2021</v>
      </c>
      <c r="G1503" s="32" t="s">
        <v>347</v>
      </c>
    </row>
    <row r="1504" spans="1:7">
      <c r="A1504" s="30">
        <v>44232</v>
      </c>
      <c r="B1504" s="31" t="s">
        <v>109</v>
      </c>
      <c r="C1504" s="77" t="s">
        <v>47</v>
      </c>
      <c r="D1504" s="32" t="s">
        <v>110</v>
      </c>
      <c r="E1504" s="31">
        <v>2021</v>
      </c>
      <c r="F1504" s="33" t="str">
        <f t="shared" si="18"/>
        <v>W06-2021</v>
      </c>
      <c r="G1504" s="32" t="s">
        <v>347</v>
      </c>
    </row>
    <row r="1505" spans="1:7">
      <c r="A1505" s="30">
        <v>44233</v>
      </c>
      <c r="B1505" s="31" t="s">
        <v>109</v>
      </c>
      <c r="C1505" s="77" t="s">
        <v>47</v>
      </c>
      <c r="D1505" s="32" t="s">
        <v>110</v>
      </c>
      <c r="E1505" s="31">
        <v>2021</v>
      </c>
      <c r="F1505" s="33" t="str">
        <f t="shared" si="18"/>
        <v>W06-2021</v>
      </c>
      <c r="G1505" s="32" t="s">
        <v>347</v>
      </c>
    </row>
    <row r="1506" spans="1:7">
      <c r="A1506" s="30">
        <v>44234</v>
      </c>
      <c r="B1506" s="31" t="s">
        <v>109</v>
      </c>
      <c r="C1506" s="77" t="s">
        <v>48</v>
      </c>
      <c r="D1506" s="32" t="s">
        <v>110</v>
      </c>
      <c r="E1506" s="31">
        <v>2021</v>
      </c>
      <c r="F1506" s="33" t="str">
        <f t="shared" si="18"/>
        <v>W07-2021</v>
      </c>
      <c r="G1506" s="32" t="s">
        <v>347</v>
      </c>
    </row>
    <row r="1507" spans="1:7">
      <c r="A1507" s="30">
        <v>44235</v>
      </c>
      <c r="B1507" s="31" t="s">
        <v>109</v>
      </c>
      <c r="C1507" s="77" t="s">
        <v>48</v>
      </c>
      <c r="D1507" s="32" t="s">
        <v>110</v>
      </c>
      <c r="E1507" s="31">
        <v>2021</v>
      </c>
      <c r="F1507" s="33" t="str">
        <f t="shared" si="18"/>
        <v>W07-2021</v>
      </c>
      <c r="G1507" s="32" t="s">
        <v>347</v>
      </c>
    </row>
    <row r="1508" spans="1:7">
      <c r="A1508" s="30">
        <v>44236</v>
      </c>
      <c r="B1508" s="31" t="s">
        <v>109</v>
      </c>
      <c r="C1508" s="77" t="s">
        <v>48</v>
      </c>
      <c r="D1508" s="32" t="s">
        <v>110</v>
      </c>
      <c r="E1508" s="31">
        <v>2021</v>
      </c>
      <c r="F1508" s="33" t="str">
        <f t="shared" si="18"/>
        <v>W07-2021</v>
      </c>
      <c r="G1508" s="32" t="s">
        <v>347</v>
      </c>
    </row>
    <row r="1509" spans="1:7">
      <c r="A1509" s="30">
        <v>44237</v>
      </c>
      <c r="B1509" s="31" t="s">
        <v>109</v>
      </c>
      <c r="C1509" s="77" t="s">
        <v>48</v>
      </c>
      <c r="D1509" s="32" t="s">
        <v>110</v>
      </c>
      <c r="E1509" s="31">
        <v>2021</v>
      </c>
      <c r="F1509" s="33" t="str">
        <f t="shared" si="18"/>
        <v>W07-2021</v>
      </c>
      <c r="G1509" s="32" t="s">
        <v>347</v>
      </c>
    </row>
    <row r="1510" spans="1:7">
      <c r="A1510" s="30">
        <v>44238</v>
      </c>
      <c r="B1510" s="31" t="s">
        <v>109</v>
      </c>
      <c r="C1510" s="77" t="s">
        <v>48</v>
      </c>
      <c r="D1510" s="32" t="s">
        <v>110</v>
      </c>
      <c r="E1510" s="31">
        <v>2021</v>
      </c>
      <c r="F1510" s="33" t="str">
        <f t="shared" si="18"/>
        <v>W07-2021</v>
      </c>
      <c r="G1510" s="32" t="s">
        <v>347</v>
      </c>
    </row>
    <row r="1511" spans="1:7">
      <c r="A1511" s="30">
        <v>44239</v>
      </c>
      <c r="B1511" s="31" t="s">
        <v>109</v>
      </c>
      <c r="C1511" s="77" t="s">
        <v>48</v>
      </c>
      <c r="D1511" s="32" t="s">
        <v>110</v>
      </c>
      <c r="E1511" s="31">
        <v>2021</v>
      </c>
      <c r="F1511" s="33" t="str">
        <f t="shared" si="18"/>
        <v>W07-2021</v>
      </c>
      <c r="G1511" s="32" t="s">
        <v>347</v>
      </c>
    </row>
    <row r="1512" spans="1:7">
      <c r="A1512" s="30">
        <v>44240</v>
      </c>
      <c r="B1512" s="31" t="s">
        <v>109</v>
      </c>
      <c r="C1512" s="77" t="s">
        <v>48</v>
      </c>
      <c r="D1512" s="32" t="s">
        <v>110</v>
      </c>
      <c r="E1512" s="31">
        <v>2021</v>
      </c>
      <c r="F1512" s="33" t="str">
        <f t="shared" si="18"/>
        <v>W07-2021</v>
      </c>
      <c r="G1512" s="32" t="s">
        <v>347</v>
      </c>
    </row>
    <row r="1513" spans="1:7">
      <c r="A1513" s="30">
        <v>44241</v>
      </c>
      <c r="B1513" s="31" t="s">
        <v>109</v>
      </c>
      <c r="C1513" s="77" t="s">
        <v>49</v>
      </c>
      <c r="D1513" s="32" t="s">
        <v>110</v>
      </c>
      <c r="E1513" s="31">
        <v>2021</v>
      </c>
      <c r="F1513" s="33" t="str">
        <f t="shared" si="18"/>
        <v>W08-2021</v>
      </c>
      <c r="G1513" s="32" t="s">
        <v>347</v>
      </c>
    </row>
    <row r="1514" spans="1:7">
      <c r="A1514" s="30">
        <v>44242</v>
      </c>
      <c r="B1514" s="31" t="s">
        <v>109</v>
      </c>
      <c r="C1514" s="77" t="s">
        <v>49</v>
      </c>
      <c r="D1514" s="32" t="s">
        <v>110</v>
      </c>
      <c r="E1514" s="31">
        <v>2021</v>
      </c>
      <c r="F1514" s="33" t="str">
        <f t="shared" si="18"/>
        <v>W08-2021</v>
      </c>
      <c r="G1514" s="32" t="s">
        <v>347</v>
      </c>
    </row>
    <row r="1515" spans="1:7">
      <c r="A1515" s="30">
        <v>44243</v>
      </c>
      <c r="B1515" s="31" t="s">
        <v>109</v>
      </c>
      <c r="C1515" s="77" t="s">
        <v>49</v>
      </c>
      <c r="D1515" s="32" t="s">
        <v>110</v>
      </c>
      <c r="E1515" s="31">
        <v>2021</v>
      </c>
      <c r="F1515" s="33" t="str">
        <f t="shared" si="18"/>
        <v>W08-2021</v>
      </c>
      <c r="G1515" s="32" t="s">
        <v>347</v>
      </c>
    </row>
    <row r="1516" spans="1:7">
      <c r="A1516" s="30">
        <v>44244</v>
      </c>
      <c r="B1516" s="31" t="s">
        <v>109</v>
      </c>
      <c r="C1516" s="77" t="s">
        <v>49</v>
      </c>
      <c r="D1516" s="32" t="s">
        <v>110</v>
      </c>
      <c r="E1516" s="31">
        <v>2021</v>
      </c>
      <c r="F1516" s="33" t="str">
        <f t="shared" si="18"/>
        <v>W08-2021</v>
      </c>
      <c r="G1516" s="32" t="s">
        <v>347</v>
      </c>
    </row>
    <row r="1517" spans="1:7">
      <c r="A1517" s="30">
        <v>44245</v>
      </c>
      <c r="B1517" s="31" t="s">
        <v>109</v>
      </c>
      <c r="C1517" s="77" t="s">
        <v>49</v>
      </c>
      <c r="D1517" s="32" t="s">
        <v>110</v>
      </c>
      <c r="E1517" s="31">
        <v>2021</v>
      </c>
      <c r="F1517" s="33" t="str">
        <f t="shared" si="18"/>
        <v>W08-2021</v>
      </c>
      <c r="G1517" s="32" t="s">
        <v>347</v>
      </c>
    </row>
    <row r="1518" spans="1:7">
      <c r="A1518" s="30">
        <v>44246</v>
      </c>
      <c r="B1518" s="31" t="s">
        <v>109</v>
      </c>
      <c r="C1518" s="77" t="s">
        <v>49</v>
      </c>
      <c r="D1518" s="32" t="s">
        <v>110</v>
      </c>
      <c r="E1518" s="31">
        <v>2021</v>
      </c>
      <c r="F1518" s="33" t="str">
        <f t="shared" si="18"/>
        <v>W08-2021</v>
      </c>
      <c r="G1518" s="32" t="s">
        <v>347</v>
      </c>
    </row>
    <row r="1519" spans="1:7">
      <c r="A1519" s="30">
        <v>44247</v>
      </c>
      <c r="B1519" s="31" t="s">
        <v>109</v>
      </c>
      <c r="C1519" s="77" t="s">
        <v>49</v>
      </c>
      <c r="D1519" s="32" t="s">
        <v>110</v>
      </c>
      <c r="E1519" s="31">
        <v>2021</v>
      </c>
      <c r="F1519" s="33" t="str">
        <f t="shared" si="18"/>
        <v>W08-2021</v>
      </c>
      <c r="G1519" s="32" t="s">
        <v>347</v>
      </c>
    </row>
    <row r="1520" spans="1:7">
      <c r="A1520" s="30">
        <v>44248</v>
      </c>
      <c r="B1520" s="31" t="s">
        <v>109</v>
      </c>
      <c r="C1520" s="77" t="s">
        <v>50</v>
      </c>
      <c r="D1520" s="32" t="s">
        <v>110</v>
      </c>
      <c r="E1520" s="31">
        <v>2021</v>
      </c>
      <c r="F1520" s="33" t="str">
        <f t="shared" si="18"/>
        <v>W09-2021</v>
      </c>
      <c r="G1520" s="32" t="s">
        <v>347</v>
      </c>
    </row>
    <row r="1521" spans="1:7">
      <c r="A1521" s="30">
        <v>44249</v>
      </c>
      <c r="B1521" s="31" t="s">
        <v>109</v>
      </c>
      <c r="C1521" s="77" t="s">
        <v>50</v>
      </c>
      <c r="D1521" s="32" t="s">
        <v>110</v>
      </c>
      <c r="E1521" s="31">
        <v>2021</v>
      </c>
      <c r="F1521" s="33" t="str">
        <f t="shared" si="18"/>
        <v>W09-2021</v>
      </c>
      <c r="G1521" s="32" t="s">
        <v>347</v>
      </c>
    </row>
    <row r="1522" spans="1:7">
      <c r="A1522" s="30">
        <v>44250</v>
      </c>
      <c r="B1522" s="31" t="s">
        <v>109</v>
      </c>
      <c r="C1522" s="77" t="s">
        <v>50</v>
      </c>
      <c r="D1522" s="32" t="s">
        <v>110</v>
      </c>
      <c r="E1522" s="31">
        <v>2021</v>
      </c>
      <c r="F1522" s="33" t="str">
        <f t="shared" si="18"/>
        <v>W09-2021</v>
      </c>
      <c r="G1522" s="32" t="s">
        <v>347</v>
      </c>
    </row>
    <row r="1523" spans="1:7">
      <c r="A1523" s="30">
        <v>44251</v>
      </c>
      <c r="B1523" s="31" t="s">
        <v>109</v>
      </c>
      <c r="C1523" s="77" t="s">
        <v>50</v>
      </c>
      <c r="D1523" s="32" t="s">
        <v>110</v>
      </c>
      <c r="E1523" s="31">
        <v>2021</v>
      </c>
      <c r="F1523" s="33" t="str">
        <f t="shared" si="18"/>
        <v>W09-2021</v>
      </c>
      <c r="G1523" s="32" t="s">
        <v>347</v>
      </c>
    </row>
    <row r="1524" spans="1:7">
      <c r="A1524" s="30">
        <v>44252</v>
      </c>
      <c r="B1524" s="31" t="s">
        <v>109</v>
      </c>
      <c r="C1524" s="77" t="s">
        <v>50</v>
      </c>
      <c r="D1524" s="32" t="s">
        <v>110</v>
      </c>
      <c r="E1524" s="31">
        <v>2021</v>
      </c>
      <c r="F1524" s="33" t="str">
        <f t="shared" si="18"/>
        <v>W09-2021</v>
      </c>
      <c r="G1524" s="32" t="s">
        <v>347</v>
      </c>
    </row>
    <row r="1525" spans="1:7">
      <c r="A1525" s="30">
        <v>44253</v>
      </c>
      <c r="B1525" s="31" t="s">
        <v>109</v>
      </c>
      <c r="C1525" s="77" t="s">
        <v>50</v>
      </c>
      <c r="D1525" s="32" t="s">
        <v>110</v>
      </c>
      <c r="E1525" s="31">
        <v>2021</v>
      </c>
      <c r="F1525" s="33" t="str">
        <f t="shared" si="18"/>
        <v>W09-2021</v>
      </c>
      <c r="G1525" s="32" t="s">
        <v>347</v>
      </c>
    </row>
    <row r="1526" spans="1:7">
      <c r="A1526" s="30">
        <v>44254</v>
      </c>
      <c r="B1526" s="31" t="s">
        <v>109</v>
      </c>
      <c r="C1526" s="77" t="s">
        <v>50</v>
      </c>
      <c r="D1526" s="32" t="s">
        <v>110</v>
      </c>
      <c r="E1526" s="31">
        <v>2021</v>
      </c>
      <c r="F1526" s="33" t="str">
        <f t="shared" si="18"/>
        <v>W09-2021</v>
      </c>
      <c r="G1526" s="32" t="s">
        <v>347</v>
      </c>
    </row>
    <row r="1527" spans="1:7">
      <c r="A1527" s="30">
        <v>44255</v>
      </c>
      <c r="B1527" s="31" t="s">
        <v>109</v>
      </c>
      <c r="C1527" s="31">
        <f t="shared" ref="C1527:C1590" si="19">WEEKNUM(A1527)</f>
        <v>10</v>
      </c>
      <c r="D1527" s="32" t="s">
        <v>110</v>
      </c>
      <c r="E1527" s="31">
        <v>2021</v>
      </c>
      <c r="F1527" s="33" t="str">
        <f t="shared" si="18"/>
        <v>W10-2021</v>
      </c>
      <c r="G1527" s="32" t="s">
        <v>347</v>
      </c>
    </row>
    <row r="1528" spans="1:7">
      <c r="A1528" s="30">
        <v>44256</v>
      </c>
      <c r="B1528" s="31" t="s">
        <v>109</v>
      </c>
      <c r="C1528" s="31">
        <f t="shared" si="19"/>
        <v>10</v>
      </c>
      <c r="D1528" s="32" t="s">
        <v>110</v>
      </c>
      <c r="E1528" s="31">
        <v>2021</v>
      </c>
      <c r="F1528" s="33" t="str">
        <f t="shared" si="18"/>
        <v>W10-2021</v>
      </c>
      <c r="G1528" s="32" t="s">
        <v>348</v>
      </c>
    </row>
    <row r="1529" spans="1:7">
      <c r="A1529" s="30">
        <v>44257</v>
      </c>
      <c r="B1529" s="31" t="s">
        <v>109</v>
      </c>
      <c r="C1529" s="31">
        <f t="shared" si="19"/>
        <v>10</v>
      </c>
      <c r="D1529" s="32" t="s">
        <v>110</v>
      </c>
      <c r="E1529" s="31">
        <v>2021</v>
      </c>
      <c r="F1529" s="33" t="str">
        <f t="shared" si="18"/>
        <v>W10-2021</v>
      </c>
      <c r="G1529" s="32" t="s">
        <v>348</v>
      </c>
    </row>
    <row r="1530" spans="1:7">
      <c r="A1530" s="30">
        <v>44258</v>
      </c>
      <c r="B1530" s="31" t="s">
        <v>109</v>
      </c>
      <c r="C1530" s="31">
        <f t="shared" si="19"/>
        <v>10</v>
      </c>
      <c r="D1530" s="32" t="s">
        <v>110</v>
      </c>
      <c r="E1530" s="31">
        <v>2021</v>
      </c>
      <c r="F1530" s="33" t="str">
        <f t="shared" si="18"/>
        <v>W10-2021</v>
      </c>
      <c r="G1530" s="32" t="s">
        <v>348</v>
      </c>
    </row>
    <row r="1531" spans="1:7">
      <c r="A1531" s="30">
        <v>44259</v>
      </c>
      <c r="B1531" s="31" t="s">
        <v>109</v>
      </c>
      <c r="C1531" s="31">
        <f t="shared" si="19"/>
        <v>10</v>
      </c>
      <c r="D1531" s="32" t="s">
        <v>110</v>
      </c>
      <c r="E1531" s="31">
        <v>2021</v>
      </c>
      <c r="F1531" s="33" t="str">
        <f t="shared" si="18"/>
        <v>W10-2021</v>
      </c>
      <c r="G1531" s="32" t="s">
        <v>348</v>
      </c>
    </row>
    <row r="1532" spans="1:7">
      <c r="A1532" s="30">
        <v>44260</v>
      </c>
      <c r="B1532" s="31" t="s">
        <v>109</v>
      </c>
      <c r="C1532" s="31">
        <f t="shared" si="19"/>
        <v>10</v>
      </c>
      <c r="D1532" s="32" t="s">
        <v>110</v>
      </c>
      <c r="E1532" s="31">
        <v>2021</v>
      </c>
      <c r="F1532" s="33" t="str">
        <f t="shared" si="18"/>
        <v>W10-2021</v>
      </c>
      <c r="G1532" s="32" t="s">
        <v>348</v>
      </c>
    </row>
    <row r="1533" spans="1:7">
      <c r="A1533" s="30">
        <v>44261</v>
      </c>
      <c r="B1533" s="31" t="s">
        <v>109</v>
      </c>
      <c r="C1533" s="31">
        <f t="shared" si="19"/>
        <v>10</v>
      </c>
      <c r="D1533" s="32" t="s">
        <v>110</v>
      </c>
      <c r="E1533" s="31">
        <v>2021</v>
      </c>
      <c r="F1533" s="33" t="str">
        <f t="shared" si="18"/>
        <v>W10-2021</v>
      </c>
      <c r="G1533" s="32" t="s">
        <v>348</v>
      </c>
    </row>
    <row r="1534" spans="1:7">
      <c r="A1534" s="30">
        <v>44262</v>
      </c>
      <c r="B1534" s="31" t="s">
        <v>109</v>
      </c>
      <c r="C1534" s="31">
        <f t="shared" si="19"/>
        <v>11</v>
      </c>
      <c r="D1534" s="32" t="s">
        <v>110</v>
      </c>
      <c r="E1534" s="31">
        <v>2021</v>
      </c>
      <c r="F1534" s="33" t="str">
        <f t="shared" ref="F1534:F1597" si="20">B1534&amp;C1534&amp;D1534&amp;E1534</f>
        <v>W11-2021</v>
      </c>
      <c r="G1534" s="32" t="s">
        <v>348</v>
      </c>
    </row>
    <row r="1535" spans="1:7">
      <c r="A1535" s="30">
        <v>44263</v>
      </c>
      <c r="B1535" s="31" t="s">
        <v>109</v>
      </c>
      <c r="C1535" s="31">
        <f t="shared" si="19"/>
        <v>11</v>
      </c>
      <c r="D1535" s="32" t="s">
        <v>110</v>
      </c>
      <c r="E1535" s="31">
        <v>2021</v>
      </c>
      <c r="F1535" s="33" t="str">
        <f t="shared" si="20"/>
        <v>W11-2021</v>
      </c>
      <c r="G1535" s="32" t="s">
        <v>348</v>
      </c>
    </row>
    <row r="1536" spans="1:7">
      <c r="A1536" s="30">
        <v>44264</v>
      </c>
      <c r="B1536" s="31" t="s">
        <v>109</v>
      </c>
      <c r="C1536" s="31">
        <f t="shared" si="19"/>
        <v>11</v>
      </c>
      <c r="D1536" s="32" t="s">
        <v>110</v>
      </c>
      <c r="E1536" s="31">
        <v>2021</v>
      </c>
      <c r="F1536" s="33" t="str">
        <f t="shared" si="20"/>
        <v>W11-2021</v>
      </c>
      <c r="G1536" s="32" t="s">
        <v>348</v>
      </c>
    </row>
    <row r="1537" spans="1:7">
      <c r="A1537" s="30">
        <v>44265</v>
      </c>
      <c r="B1537" s="31" t="s">
        <v>109</v>
      </c>
      <c r="C1537" s="31">
        <f t="shared" si="19"/>
        <v>11</v>
      </c>
      <c r="D1537" s="32" t="s">
        <v>110</v>
      </c>
      <c r="E1537" s="31">
        <v>2021</v>
      </c>
      <c r="F1537" s="33" t="str">
        <f t="shared" si="20"/>
        <v>W11-2021</v>
      </c>
      <c r="G1537" s="32" t="s">
        <v>348</v>
      </c>
    </row>
    <row r="1538" spans="1:7">
      <c r="A1538" s="30">
        <v>44266</v>
      </c>
      <c r="B1538" s="31" t="s">
        <v>109</v>
      </c>
      <c r="C1538" s="31">
        <f t="shared" si="19"/>
        <v>11</v>
      </c>
      <c r="D1538" s="32" t="s">
        <v>110</v>
      </c>
      <c r="E1538" s="31">
        <v>2021</v>
      </c>
      <c r="F1538" s="33" t="str">
        <f t="shared" si="20"/>
        <v>W11-2021</v>
      </c>
      <c r="G1538" s="32" t="s">
        <v>348</v>
      </c>
    </row>
    <row r="1539" spans="1:7">
      <c r="A1539" s="30">
        <v>44267</v>
      </c>
      <c r="B1539" s="31" t="s">
        <v>109</v>
      </c>
      <c r="C1539" s="31">
        <f t="shared" si="19"/>
        <v>11</v>
      </c>
      <c r="D1539" s="32" t="s">
        <v>110</v>
      </c>
      <c r="E1539" s="31">
        <v>2021</v>
      </c>
      <c r="F1539" s="33" t="str">
        <f t="shared" si="20"/>
        <v>W11-2021</v>
      </c>
      <c r="G1539" s="32" t="s">
        <v>348</v>
      </c>
    </row>
    <row r="1540" spans="1:7">
      <c r="A1540" s="30">
        <v>44268</v>
      </c>
      <c r="B1540" s="31" t="s">
        <v>109</v>
      </c>
      <c r="C1540" s="31">
        <f t="shared" si="19"/>
        <v>11</v>
      </c>
      <c r="D1540" s="32" t="s">
        <v>110</v>
      </c>
      <c r="E1540" s="31">
        <v>2021</v>
      </c>
      <c r="F1540" s="33" t="str">
        <f t="shared" si="20"/>
        <v>W11-2021</v>
      </c>
      <c r="G1540" s="32" t="s">
        <v>348</v>
      </c>
    </row>
    <row r="1541" spans="1:7">
      <c r="A1541" s="30">
        <v>44269</v>
      </c>
      <c r="B1541" s="31" t="s">
        <v>109</v>
      </c>
      <c r="C1541" s="31">
        <f t="shared" si="19"/>
        <v>12</v>
      </c>
      <c r="D1541" s="32" t="s">
        <v>110</v>
      </c>
      <c r="E1541" s="31">
        <v>2021</v>
      </c>
      <c r="F1541" s="33" t="str">
        <f t="shared" si="20"/>
        <v>W12-2021</v>
      </c>
      <c r="G1541" s="32" t="s">
        <v>348</v>
      </c>
    </row>
    <row r="1542" spans="1:7">
      <c r="A1542" s="30">
        <v>44270</v>
      </c>
      <c r="B1542" s="31" t="s">
        <v>109</v>
      </c>
      <c r="C1542" s="31">
        <f t="shared" si="19"/>
        <v>12</v>
      </c>
      <c r="D1542" s="32" t="s">
        <v>110</v>
      </c>
      <c r="E1542" s="31">
        <v>2021</v>
      </c>
      <c r="F1542" s="33" t="str">
        <f t="shared" si="20"/>
        <v>W12-2021</v>
      </c>
      <c r="G1542" s="32" t="s">
        <v>348</v>
      </c>
    </row>
    <row r="1543" spans="1:7">
      <c r="A1543" s="30">
        <v>44271</v>
      </c>
      <c r="B1543" s="31" t="s">
        <v>109</v>
      </c>
      <c r="C1543" s="31">
        <f t="shared" si="19"/>
        <v>12</v>
      </c>
      <c r="D1543" s="32" t="s">
        <v>110</v>
      </c>
      <c r="E1543" s="31">
        <v>2021</v>
      </c>
      <c r="F1543" s="33" t="str">
        <f t="shared" si="20"/>
        <v>W12-2021</v>
      </c>
      <c r="G1543" s="32" t="s">
        <v>348</v>
      </c>
    </row>
    <row r="1544" spans="1:7">
      <c r="A1544" s="30">
        <v>44272</v>
      </c>
      <c r="B1544" s="31" t="s">
        <v>109</v>
      </c>
      <c r="C1544" s="31">
        <f t="shared" si="19"/>
        <v>12</v>
      </c>
      <c r="D1544" s="32" t="s">
        <v>110</v>
      </c>
      <c r="E1544" s="31">
        <v>2021</v>
      </c>
      <c r="F1544" s="33" t="str">
        <f t="shared" si="20"/>
        <v>W12-2021</v>
      </c>
      <c r="G1544" s="32" t="s">
        <v>348</v>
      </c>
    </row>
    <row r="1545" spans="1:7">
      <c r="A1545" s="30">
        <v>44273</v>
      </c>
      <c r="B1545" s="31" t="s">
        <v>109</v>
      </c>
      <c r="C1545" s="31">
        <f t="shared" si="19"/>
        <v>12</v>
      </c>
      <c r="D1545" s="32" t="s">
        <v>110</v>
      </c>
      <c r="E1545" s="31">
        <v>2021</v>
      </c>
      <c r="F1545" s="33" t="str">
        <f t="shared" si="20"/>
        <v>W12-2021</v>
      </c>
      <c r="G1545" s="32" t="s">
        <v>348</v>
      </c>
    </row>
    <row r="1546" spans="1:7">
      <c r="A1546" s="30">
        <v>44274</v>
      </c>
      <c r="B1546" s="31" t="s">
        <v>109</v>
      </c>
      <c r="C1546" s="31">
        <f t="shared" si="19"/>
        <v>12</v>
      </c>
      <c r="D1546" s="32" t="s">
        <v>110</v>
      </c>
      <c r="E1546" s="31">
        <v>2021</v>
      </c>
      <c r="F1546" s="33" t="str">
        <f t="shared" si="20"/>
        <v>W12-2021</v>
      </c>
      <c r="G1546" s="32" t="s">
        <v>348</v>
      </c>
    </row>
    <row r="1547" spans="1:7">
      <c r="A1547" s="30">
        <v>44275</v>
      </c>
      <c r="B1547" s="31" t="s">
        <v>109</v>
      </c>
      <c r="C1547" s="31">
        <f t="shared" si="19"/>
        <v>12</v>
      </c>
      <c r="D1547" s="32" t="s">
        <v>110</v>
      </c>
      <c r="E1547" s="31">
        <v>2021</v>
      </c>
      <c r="F1547" s="33" t="str">
        <f t="shared" si="20"/>
        <v>W12-2021</v>
      </c>
      <c r="G1547" s="32" t="s">
        <v>348</v>
      </c>
    </row>
    <row r="1548" spans="1:7">
      <c r="A1548" s="30">
        <v>44276</v>
      </c>
      <c r="B1548" s="31" t="s">
        <v>109</v>
      </c>
      <c r="C1548" s="31">
        <f t="shared" si="19"/>
        <v>13</v>
      </c>
      <c r="D1548" s="32" t="s">
        <v>110</v>
      </c>
      <c r="E1548" s="31">
        <v>2021</v>
      </c>
      <c r="F1548" s="33" t="str">
        <f t="shared" si="20"/>
        <v>W13-2021</v>
      </c>
      <c r="G1548" s="32" t="s">
        <v>348</v>
      </c>
    </row>
    <row r="1549" spans="1:7">
      <c r="A1549" s="30">
        <v>44277</v>
      </c>
      <c r="B1549" s="31" t="s">
        <v>109</v>
      </c>
      <c r="C1549" s="31">
        <f t="shared" si="19"/>
        <v>13</v>
      </c>
      <c r="D1549" s="32" t="s">
        <v>110</v>
      </c>
      <c r="E1549" s="31">
        <v>2021</v>
      </c>
      <c r="F1549" s="33" t="str">
        <f t="shared" si="20"/>
        <v>W13-2021</v>
      </c>
      <c r="G1549" s="32" t="s">
        <v>348</v>
      </c>
    </row>
    <row r="1550" spans="1:7">
      <c r="A1550" s="30">
        <v>44278</v>
      </c>
      <c r="B1550" s="31" t="s">
        <v>109</v>
      </c>
      <c r="C1550" s="31">
        <f t="shared" si="19"/>
        <v>13</v>
      </c>
      <c r="D1550" s="32" t="s">
        <v>110</v>
      </c>
      <c r="E1550" s="31">
        <v>2021</v>
      </c>
      <c r="F1550" s="33" t="str">
        <f t="shared" si="20"/>
        <v>W13-2021</v>
      </c>
      <c r="G1550" s="32" t="s">
        <v>348</v>
      </c>
    </row>
    <row r="1551" spans="1:7">
      <c r="A1551" s="30">
        <v>44279</v>
      </c>
      <c r="B1551" s="31" t="s">
        <v>109</v>
      </c>
      <c r="C1551" s="31">
        <f t="shared" si="19"/>
        <v>13</v>
      </c>
      <c r="D1551" s="32" t="s">
        <v>110</v>
      </c>
      <c r="E1551" s="31">
        <v>2021</v>
      </c>
      <c r="F1551" s="33" t="str">
        <f t="shared" si="20"/>
        <v>W13-2021</v>
      </c>
      <c r="G1551" s="32" t="s">
        <v>348</v>
      </c>
    </row>
    <row r="1552" spans="1:7">
      <c r="A1552" s="30">
        <v>44280</v>
      </c>
      <c r="B1552" s="31" t="s">
        <v>109</v>
      </c>
      <c r="C1552" s="31">
        <f t="shared" si="19"/>
        <v>13</v>
      </c>
      <c r="D1552" s="32" t="s">
        <v>110</v>
      </c>
      <c r="E1552" s="31">
        <v>2021</v>
      </c>
      <c r="F1552" s="33" t="str">
        <f t="shared" si="20"/>
        <v>W13-2021</v>
      </c>
      <c r="G1552" s="32" t="s">
        <v>348</v>
      </c>
    </row>
    <row r="1553" spans="1:7">
      <c r="A1553" s="30">
        <v>44281</v>
      </c>
      <c r="B1553" s="31" t="s">
        <v>109</v>
      </c>
      <c r="C1553" s="31">
        <f t="shared" si="19"/>
        <v>13</v>
      </c>
      <c r="D1553" s="32" t="s">
        <v>110</v>
      </c>
      <c r="E1553" s="31">
        <v>2021</v>
      </c>
      <c r="F1553" s="33" t="str">
        <f t="shared" si="20"/>
        <v>W13-2021</v>
      </c>
      <c r="G1553" s="32" t="s">
        <v>348</v>
      </c>
    </row>
    <row r="1554" spans="1:7">
      <c r="A1554" s="30">
        <v>44282</v>
      </c>
      <c r="B1554" s="31" t="s">
        <v>109</v>
      </c>
      <c r="C1554" s="31">
        <f t="shared" si="19"/>
        <v>13</v>
      </c>
      <c r="D1554" s="32" t="s">
        <v>110</v>
      </c>
      <c r="E1554" s="31">
        <v>2021</v>
      </c>
      <c r="F1554" s="33" t="str">
        <f t="shared" si="20"/>
        <v>W13-2021</v>
      </c>
      <c r="G1554" s="32" t="s">
        <v>348</v>
      </c>
    </row>
    <row r="1555" spans="1:7">
      <c r="A1555" s="30">
        <v>44283</v>
      </c>
      <c r="B1555" s="31" t="s">
        <v>109</v>
      </c>
      <c r="C1555" s="31">
        <f t="shared" si="19"/>
        <v>14</v>
      </c>
      <c r="D1555" s="32" t="s">
        <v>110</v>
      </c>
      <c r="E1555" s="31">
        <v>2021</v>
      </c>
      <c r="F1555" s="33" t="str">
        <f t="shared" si="20"/>
        <v>W14-2021</v>
      </c>
      <c r="G1555" s="32" t="s">
        <v>348</v>
      </c>
    </row>
    <row r="1556" spans="1:7">
      <c r="A1556" s="30">
        <v>44284</v>
      </c>
      <c r="B1556" s="31" t="s">
        <v>109</v>
      </c>
      <c r="C1556" s="31">
        <f t="shared" si="19"/>
        <v>14</v>
      </c>
      <c r="D1556" s="32" t="s">
        <v>110</v>
      </c>
      <c r="E1556" s="31">
        <v>2021</v>
      </c>
      <c r="F1556" s="33" t="str">
        <f t="shared" si="20"/>
        <v>W14-2021</v>
      </c>
      <c r="G1556" s="32" t="s">
        <v>348</v>
      </c>
    </row>
    <row r="1557" spans="1:7">
      <c r="A1557" s="30">
        <v>44285</v>
      </c>
      <c r="B1557" s="31" t="s">
        <v>109</v>
      </c>
      <c r="C1557" s="31">
        <f t="shared" si="19"/>
        <v>14</v>
      </c>
      <c r="D1557" s="32" t="s">
        <v>110</v>
      </c>
      <c r="E1557" s="31">
        <v>2021</v>
      </c>
      <c r="F1557" s="33" t="str">
        <f t="shared" si="20"/>
        <v>W14-2021</v>
      </c>
      <c r="G1557" s="32" t="s">
        <v>348</v>
      </c>
    </row>
    <row r="1558" spans="1:7">
      <c r="A1558" s="30">
        <v>44286</v>
      </c>
      <c r="B1558" s="31" t="s">
        <v>109</v>
      </c>
      <c r="C1558" s="31">
        <f t="shared" si="19"/>
        <v>14</v>
      </c>
      <c r="D1558" s="32" t="s">
        <v>110</v>
      </c>
      <c r="E1558" s="31">
        <v>2021</v>
      </c>
      <c r="F1558" s="33" t="str">
        <f t="shared" si="20"/>
        <v>W14-2021</v>
      </c>
      <c r="G1558" s="32" t="s">
        <v>348</v>
      </c>
    </row>
    <row r="1559" spans="1:7">
      <c r="A1559" s="30">
        <v>44287</v>
      </c>
      <c r="B1559" s="31" t="s">
        <v>109</v>
      </c>
      <c r="C1559" s="31">
        <f t="shared" si="19"/>
        <v>14</v>
      </c>
      <c r="D1559" s="32" t="s">
        <v>110</v>
      </c>
      <c r="E1559" s="31">
        <v>2021</v>
      </c>
      <c r="F1559" s="33" t="str">
        <f t="shared" si="20"/>
        <v>W14-2021</v>
      </c>
      <c r="G1559" s="32" t="s">
        <v>349</v>
      </c>
    </row>
    <row r="1560" spans="1:7">
      <c r="A1560" s="30">
        <v>44288</v>
      </c>
      <c r="B1560" s="31" t="s">
        <v>109</v>
      </c>
      <c r="C1560" s="31">
        <f t="shared" si="19"/>
        <v>14</v>
      </c>
      <c r="D1560" s="32" t="s">
        <v>110</v>
      </c>
      <c r="E1560" s="31">
        <v>2021</v>
      </c>
      <c r="F1560" s="33" t="str">
        <f t="shared" si="20"/>
        <v>W14-2021</v>
      </c>
      <c r="G1560" s="32" t="s">
        <v>349</v>
      </c>
    </row>
    <row r="1561" spans="1:7">
      <c r="A1561" s="30">
        <v>44289</v>
      </c>
      <c r="B1561" s="31" t="s">
        <v>109</v>
      </c>
      <c r="C1561" s="31">
        <f t="shared" si="19"/>
        <v>14</v>
      </c>
      <c r="D1561" s="32" t="s">
        <v>110</v>
      </c>
      <c r="E1561" s="31">
        <v>2021</v>
      </c>
      <c r="F1561" s="33" t="str">
        <f t="shared" si="20"/>
        <v>W14-2021</v>
      </c>
      <c r="G1561" s="32" t="s">
        <v>349</v>
      </c>
    </row>
    <row r="1562" spans="1:7">
      <c r="A1562" s="30">
        <v>44290</v>
      </c>
      <c r="B1562" s="31" t="s">
        <v>109</v>
      </c>
      <c r="C1562" s="31">
        <f t="shared" si="19"/>
        <v>15</v>
      </c>
      <c r="D1562" s="32" t="s">
        <v>110</v>
      </c>
      <c r="E1562" s="31">
        <v>2021</v>
      </c>
      <c r="F1562" s="33" t="str">
        <f t="shared" si="20"/>
        <v>W15-2021</v>
      </c>
      <c r="G1562" s="32" t="s">
        <v>349</v>
      </c>
    </row>
    <row r="1563" spans="1:7">
      <c r="A1563" s="30">
        <v>44291</v>
      </c>
      <c r="B1563" s="31" t="s">
        <v>109</v>
      </c>
      <c r="C1563" s="31">
        <f t="shared" si="19"/>
        <v>15</v>
      </c>
      <c r="D1563" s="32" t="s">
        <v>110</v>
      </c>
      <c r="E1563" s="31">
        <v>2021</v>
      </c>
      <c r="F1563" s="33" t="str">
        <f t="shared" si="20"/>
        <v>W15-2021</v>
      </c>
      <c r="G1563" s="32" t="s">
        <v>349</v>
      </c>
    </row>
    <row r="1564" spans="1:7">
      <c r="A1564" s="30">
        <v>44292</v>
      </c>
      <c r="B1564" s="31" t="s">
        <v>109</v>
      </c>
      <c r="C1564" s="31">
        <f t="shared" si="19"/>
        <v>15</v>
      </c>
      <c r="D1564" s="32" t="s">
        <v>110</v>
      </c>
      <c r="E1564" s="31">
        <v>2021</v>
      </c>
      <c r="F1564" s="33" t="str">
        <f t="shared" si="20"/>
        <v>W15-2021</v>
      </c>
      <c r="G1564" s="32" t="s">
        <v>349</v>
      </c>
    </row>
    <row r="1565" spans="1:7">
      <c r="A1565" s="30">
        <v>44293</v>
      </c>
      <c r="B1565" s="31" t="s">
        <v>109</v>
      </c>
      <c r="C1565" s="31">
        <f t="shared" si="19"/>
        <v>15</v>
      </c>
      <c r="D1565" s="32" t="s">
        <v>110</v>
      </c>
      <c r="E1565" s="31">
        <v>2021</v>
      </c>
      <c r="F1565" s="33" t="str">
        <f t="shared" si="20"/>
        <v>W15-2021</v>
      </c>
      <c r="G1565" s="32" t="s">
        <v>349</v>
      </c>
    </row>
    <row r="1566" spans="1:7">
      <c r="A1566" s="30">
        <v>44294</v>
      </c>
      <c r="B1566" s="31" t="s">
        <v>109</v>
      </c>
      <c r="C1566" s="31">
        <f t="shared" si="19"/>
        <v>15</v>
      </c>
      <c r="D1566" s="32" t="s">
        <v>110</v>
      </c>
      <c r="E1566" s="31">
        <v>2021</v>
      </c>
      <c r="F1566" s="33" t="str">
        <f t="shared" si="20"/>
        <v>W15-2021</v>
      </c>
      <c r="G1566" s="32" t="s">
        <v>349</v>
      </c>
    </row>
    <row r="1567" spans="1:7">
      <c r="A1567" s="30">
        <v>44295</v>
      </c>
      <c r="B1567" s="31" t="s">
        <v>109</v>
      </c>
      <c r="C1567" s="31">
        <f t="shared" si="19"/>
        <v>15</v>
      </c>
      <c r="D1567" s="32" t="s">
        <v>110</v>
      </c>
      <c r="E1567" s="31">
        <v>2021</v>
      </c>
      <c r="F1567" s="33" t="str">
        <f t="shared" si="20"/>
        <v>W15-2021</v>
      </c>
      <c r="G1567" s="32" t="s">
        <v>349</v>
      </c>
    </row>
    <row r="1568" spans="1:7">
      <c r="A1568" s="30">
        <v>44296</v>
      </c>
      <c r="B1568" s="31" t="s">
        <v>109</v>
      </c>
      <c r="C1568" s="31">
        <f t="shared" si="19"/>
        <v>15</v>
      </c>
      <c r="D1568" s="32" t="s">
        <v>110</v>
      </c>
      <c r="E1568" s="31">
        <v>2021</v>
      </c>
      <c r="F1568" s="33" t="str">
        <f t="shared" si="20"/>
        <v>W15-2021</v>
      </c>
      <c r="G1568" s="32" t="s">
        <v>349</v>
      </c>
    </row>
    <row r="1569" spans="1:7">
      <c r="A1569" s="30">
        <v>44297</v>
      </c>
      <c r="B1569" s="31" t="s">
        <v>109</v>
      </c>
      <c r="C1569" s="31">
        <f t="shared" si="19"/>
        <v>16</v>
      </c>
      <c r="D1569" s="32" t="s">
        <v>110</v>
      </c>
      <c r="E1569" s="31">
        <v>2021</v>
      </c>
      <c r="F1569" s="33" t="str">
        <f t="shared" si="20"/>
        <v>W16-2021</v>
      </c>
      <c r="G1569" s="32" t="s">
        <v>349</v>
      </c>
    </row>
    <row r="1570" spans="1:7">
      <c r="A1570" s="30">
        <v>44298</v>
      </c>
      <c r="B1570" s="31" t="s">
        <v>109</v>
      </c>
      <c r="C1570" s="31">
        <f t="shared" si="19"/>
        <v>16</v>
      </c>
      <c r="D1570" s="32" t="s">
        <v>110</v>
      </c>
      <c r="E1570" s="31">
        <v>2021</v>
      </c>
      <c r="F1570" s="33" t="str">
        <f t="shared" si="20"/>
        <v>W16-2021</v>
      </c>
      <c r="G1570" s="32" t="s">
        <v>349</v>
      </c>
    </row>
    <row r="1571" spans="1:7">
      <c r="A1571" s="30">
        <v>44299</v>
      </c>
      <c r="B1571" s="31" t="s">
        <v>109</v>
      </c>
      <c r="C1571" s="31">
        <f t="shared" si="19"/>
        <v>16</v>
      </c>
      <c r="D1571" s="32" t="s">
        <v>110</v>
      </c>
      <c r="E1571" s="31">
        <v>2021</v>
      </c>
      <c r="F1571" s="33" t="str">
        <f t="shared" si="20"/>
        <v>W16-2021</v>
      </c>
      <c r="G1571" s="32" t="s">
        <v>349</v>
      </c>
    </row>
    <row r="1572" spans="1:7">
      <c r="A1572" s="30">
        <v>44300</v>
      </c>
      <c r="B1572" s="31" t="s">
        <v>109</v>
      </c>
      <c r="C1572" s="31">
        <f t="shared" si="19"/>
        <v>16</v>
      </c>
      <c r="D1572" s="32" t="s">
        <v>110</v>
      </c>
      <c r="E1572" s="31">
        <v>2021</v>
      </c>
      <c r="F1572" s="33" t="str">
        <f t="shared" si="20"/>
        <v>W16-2021</v>
      </c>
      <c r="G1572" s="32" t="s">
        <v>349</v>
      </c>
    </row>
    <row r="1573" spans="1:7">
      <c r="A1573" s="30">
        <v>44301</v>
      </c>
      <c r="B1573" s="31" t="s">
        <v>109</v>
      </c>
      <c r="C1573" s="31">
        <f t="shared" si="19"/>
        <v>16</v>
      </c>
      <c r="D1573" s="32" t="s">
        <v>110</v>
      </c>
      <c r="E1573" s="31">
        <v>2021</v>
      </c>
      <c r="F1573" s="33" t="str">
        <f t="shared" si="20"/>
        <v>W16-2021</v>
      </c>
      <c r="G1573" s="32" t="s">
        <v>349</v>
      </c>
    </row>
    <row r="1574" spans="1:7">
      <c r="A1574" s="30">
        <v>44302</v>
      </c>
      <c r="B1574" s="31" t="s">
        <v>109</v>
      </c>
      <c r="C1574" s="31">
        <f t="shared" si="19"/>
        <v>16</v>
      </c>
      <c r="D1574" s="32" t="s">
        <v>110</v>
      </c>
      <c r="E1574" s="31">
        <v>2021</v>
      </c>
      <c r="F1574" s="33" t="str">
        <f t="shared" si="20"/>
        <v>W16-2021</v>
      </c>
      <c r="G1574" s="32" t="s">
        <v>349</v>
      </c>
    </row>
    <row r="1575" spans="1:7">
      <c r="A1575" s="30">
        <v>44303</v>
      </c>
      <c r="B1575" s="31" t="s">
        <v>109</v>
      </c>
      <c r="C1575" s="31">
        <f t="shared" si="19"/>
        <v>16</v>
      </c>
      <c r="D1575" s="32" t="s">
        <v>110</v>
      </c>
      <c r="E1575" s="31">
        <v>2021</v>
      </c>
      <c r="F1575" s="33" t="str">
        <f t="shared" si="20"/>
        <v>W16-2021</v>
      </c>
      <c r="G1575" s="32" t="s">
        <v>349</v>
      </c>
    </row>
    <row r="1576" spans="1:7">
      <c r="A1576" s="30">
        <v>44304</v>
      </c>
      <c r="B1576" s="31" t="s">
        <v>109</v>
      </c>
      <c r="C1576" s="31">
        <f t="shared" si="19"/>
        <v>17</v>
      </c>
      <c r="D1576" s="32" t="s">
        <v>110</v>
      </c>
      <c r="E1576" s="31">
        <v>2021</v>
      </c>
      <c r="F1576" s="33" t="str">
        <f t="shared" si="20"/>
        <v>W17-2021</v>
      </c>
      <c r="G1576" s="32" t="s">
        <v>349</v>
      </c>
    </row>
    <row r="1577" spans="1:7">
      <c r="A1577" s="30">
        <v>44305</v>
      </c>
      <c r="B1577" s="31" t="s">
        <v>109</v>
      </c>
      <c r="C1577" s="31">
        <f t="shared" si="19"/>
        <v>17</v>
      </c>
      <c r="D1577" s="32" t="s">
        <v>110</v>
      </c>
      <c r="E1577" s="31">
        <v>2021</v>
      </c>
      <c r="F1577" s="33" t="str">
        <f t="shared" si="20"/>
        <v>W17-2021</v>
      </c>
      <c r="G1577" s="32" t="s">
        <v>349</v>
      </c>
    </row>
    <row r="1578" spans="1:7">
      <c r="A1578" s="30">
        <v>44306</v>
      </c>
      <c r="B1578" s="31" t="s">
        <v>109</v>
      </c>
      <c r="C1578" s="31">
        <f t="shared" si="19"/>
        <v>17</v>
      </c>
      <c r="D1578" s="32" t="s">
        <v>110</v>
      </c>
      <c r="E1578" s="31">
        <v>2021</v>
      </c>
      <c r="F1578" s="33" t="str">
        <f t="shared" si="20"/>
        <v>W17-2021</v>
      </c>
      <c r="G1578" s="32" t="s">
        <v>349</v>
      </c>
    </row>
    <row r="1579" spans="1:7">
      <c r="A1579" s="30">
        <v>44307</v>
      </c>
      <c r="B1579" s="31" t="s">
        <v>109</v>
      </c>
      <c r="C1579" s="31">
        <f t="shared" si="19"/>
        <v>17</v>
      </c>
      <c r="D1579" s="32" t="s">
        <v>110</v>
      </c>
      <c r="E1579" s="31">
        <v>2021</v>
      </c>
      <c r="F1579" s="33" t="str">
        <f t="shared" si="20"/>
        <v>W17-2021</v>
      </c>
      <c r="G1579" s="32" t="s">
        <v>349</v>
      </c>
    </row>
    <row r="1580" spans="1:7">
      <c r="A1580" s="30">
        <v>44308</v>
      </c>
      <c r="B1580" s="31" t="s">
        <v>109</v>
      </c>
      <c r="C1580" s="31">
        <f t="shared" si="19"/>
        <v>17</v>
      </c>
      <c r="D1580" s="32" t="s">
        <v>110</v>
      </c>
      <c r="E1580" s="31">
        <v>2021</v>
      </c>
      <c r="F1580" s="33" t="str">
        <f t="shared" si="20"/>
        <v>W17-2021</v>
      </c>
      <c r="G1580" s="32" t="s">
        <v>349</v>
      </c>
    </row>
    <row r="1581" spans="1:7">
      <c r="A1581" s="30">
        <v>44309</v>
      </c>
      <c r="B1581" s="31" t="s">
        <v>109</v>
      </c>
      <c r="C1581" s="31">
        <f t="shared" si="19"/>
        <v>17</v>
      </c>
      <c r="D1581" s="32" t="s">
        <v>110</v>
      </c>
      <c r="E1581" s="31">
        <v>2021</v>
      </c>
      <c r="F1581" s="33" t="str">
        <f t="shared" si="20"/>
        <v>W17-2021</v>
      </c>
      <c r="G1581" s="32" t="s">
        <v>349</v>
      </c>
    </row>
    <row r="1582" spans="1:7">
      <c r="A1582" s="30">
        <v>44310</v>
      </c>
      <c r="B1582" s="31" t="s">
        <v>109</v>
      </c>
      <c r="C1582" s="31">
        <f t="shared" si="19"/>
        <v>17</v>
      </c>
      <c r="D1582" s="32" t="s">
        <v>110</v>
      </c>
      <c r="E1582" s="31">
        <v>2021</v>
      </c>
      <c r="F1582" s="33" t="str">
        <f t="shared" si="20"/>
        <v>W17-2021</v>
      </c>
      <c r="G1582" s="32" t="s">
        <v>349</v>
      </c>
    </row>
    <row r="1583" spans="1:7">
      <c r="A1583" s="30">
        <v>44311</v>
      </c>
      <c r="B1583" s="31" t="s">
        <v>109</v>
      </c>
      <c r="C1583" s="31">
        <f t="shared" si="19"/>
        <v>18</v>
      </c>
      <c r="D1583" s="32" t="s">
        <v>110</v>
      </c>
      <c r="E1583" s="31">
        <v>2021</v>
      </c>
      <c r="F1583" s="33" t="str">
        <f t="shared" si="20"/>
        <v>W18-2021</v>
      </c>
      <c r="G1583" s="32" t="s">
        <v>349</v>
      </c>
    </row>
    <row r="1584" spans="1:7">
      <c r="A1584" s="30">
        <v>44312</v>
      </c>
      <c r="B1584" s="31" t="s">
        <v>109</v>
      </c>
      <c r="C1584" s="31">
        <f t="shared" si="19"/>
        <v>18</v>
      </c>
      <c r="D1584" s="32" t="s">
        <v>110</v>
      </c>
      <c r="E1584" s="31">
        <v>2021</v>
      </c>
      <c r="F1584" s="33" t="str">
        <f t="shared" si="20"/>
        <v>W18-2021</v>
      </c>
      <c r="G1584" s="32" t="s">
        <v>349</v>
      </c>
    </row>
    <row r="1585" spans="1:7">
      <c r="A1585" s="30">
        <v>44313</v>
      </c>
      <c r="B1585" s="31" t="s">
        <v>109</v>
      </c>
      <c r="C1585" s="31">
        <f t="shared" si="19"/>
        <v>18</v>
      </c>
      <c r="D1585" s="32" t="s">
        <v>110</v>
      </c>
      <c r="E1585" s="31">
        <v>2021</v>
      </c>
      <c r="F1585" s="33" t="str">
        <f t="shared" si="20"/>
        <v>W18-2021</v>
      </c>
      <c r="G1585" s="32" t="s">
        <v>349</v>
      </c>
    </row>
    <row r="1586" spans="1:7">
      <c r="A1586" s="30">
        <v>44314</v>
      </c>
      <c r="B1586" s="31" t="s">
        <v>109</v>
      </c>
      <c r="C1586" s="31">
        <f t="shared" si="19"/>
        <v>18</v>
      </c>
      <c r="D1586" s="32" t="s">
        <v>110</v>
      </c>
      <c r="E1586" s="31">
        <v>2021</v>
      </c>
      <c r="F1586" s="33" t="str">
        <f t="shared" si="20"/>
        <v>W18-2021</v>
      </c>
      <c r="G1586" s="32" t="s">
        <v>349</v>
      </c>
    </row>
    <row r="1587" spans="1:7">
      <c r="A1587" s="30">
        <v>44315</v>
      </c>
      <c r="B1587" s="31" t="s">
        <v>109</v>
      </c>
      <c r="C1587" s="31">
        <f t="shared" si="19"/>
        <v>18</v>
      </c>
      <c r="D1587" s="32" t="s">
        <v>110</v>
      </c>
      <c r="E1587" s="31">
        <v>2021</v>
      </c>
      <c r="F1587" s="33" t="str">
        <f t="shared" si="20"/>
        <v>W18-2021</v>
      </c>
      <c r="G1587" s="32" t="s">
        <v>349</v>
      </c>
    </row>
    <row r="1588" spans="1:7">
      <c r="A1588" s="30">
        <v>44316</v>
      </c>
      <c r="B1588" s="31" t="s">
        <v>109</v>
      </c>
      <c r="C1588" s="31">
        <f t="shared" si="19"/>
        <v>18</v>
      </c>
      <c r="D1588" s="32" t="s">
        <v>110</v>
      </c>
      <c r="E1588" s="31">
        <v>2021</v>
      </c>
      <c r="F1588" s="33" t="str">
        <f t="shared" si="20"/>
        <v>W18-2021</v>
      </c>
      <c r="G1588" s="32" t="s">
        <v>349</v>
      </c>
    </row>
    <row r="1589" spans="1:7">
      <c r="A1589" s="30">
        <v>44317</v>
      </c>
      <c r="B1589" s="31" t="s">
        <v>109</v>
      </c>
      <c r="C1589" s="31">
        <f t="shared" si="19"/>
        <v>18</v>
      </c>
      <c r="D1589" s="32" t="s">
        <v>110</v>
      </c>
      <c r="E1589" s="31">
        <v>2021</v>
      </c>
      <c r="F1589" s="33" t="str">
        <f t="shared" si="20"/>
        <v>W18-2021</v>
      </c>
      <c r="G1589" s="32" t="s">
        <v>350</v>
      </c>
    </row>
    <row r="1590" spans="1:7">
      <c r="A1590" s="30">
        <v>44318</v>
      </c>
      <c r="B1590" s="31" t="s">
        <v>109</v>
      </c>
      <c r="C1590" s="31">
        <f t="shared" si="19"/>
        <v>19</v>
      </c>
      <c r="D1590" s="32" t="s">
        <v>110</v>
      </c>
      <c r="E1590" s="31">
        <v>2021</v>
      </c>
      <c r="F1590" s="33" t="str">
        <f t="shared" si="20"/>
        <v>W19-2021</v>
      </c>
      <c r="G1590" s="32" t="s">
        <v>350</v>
      </c>
    </row>
    <row r="1591" spans="1:7">
      <c r="A1591" s="30">
        <v>44319</v>
      </c>
      <c r="B1591" s="31" t="s">
        <v>109</v>
      </c>
      <c r="C1591" s="31">
        <f t="shared" ref="C1591:C1654" si="21">WEEKNUM(A1591)</f>
        <v>19</v>
      </c>
      <c r="D1591" s="32" t="s">
        <v>110</v>
      </c>
      <c r="E1591" s="31">
        <v>2021</v>
      </c>
      <c r="F1591" s="33" t="str">
        <f t="shared" si="20"/>
        <v>W19-2021</v>
      </c>
      <c r="G1591" s="32" t="s">
        <v>350</v>
      </c>
    </row>
    <row r="1592" spans="1:7">
      <c r="A1592" s="30">
        <v>44320</v>
      </c>
      <c r="B1592" s="31" t="s">
        <v>109</v>
      </c>
      <c r="C1592" s="31">
        <f t="shared" si="21"/>
        <v>19</v>
      </c>
      <c r="D1592" s="32" t="s">
        <v>110</v>
      </c>
      <c r="E1592" s="31">
        <v>2021</v>
      </c>
      <c r="F1592" s="33" t="str">
        <f t="shared" si="20"/>
        <v>W19-2021</v>
      </c>
      <c r="G1592" s="32" t="s">
        <v>350</v>
      </c>
    </row>
    <row r="1593" spans="1:7">
      <c r="A1593" s="30">
        <v>44321</v>
      </c>
      <c r="B1593" s="31" t="s">
        <v>109</v>
      </c>
      <c r="C1593" s="31">
        <f t="shared" si="21"/>
        <v>19</v>
      </c>
      <c r="D1593" s="32" t="s">
        <v>110</v>
      </c>
      <c r="E1593" s="31">
        <v>2021</v>
      </c>
      <c r="F1593" s="33" t="str">
        <f t="shared" si="20"/>
        <v>W19-2021</v>
      </c>
      <c r="G1593" s="32" t="s">
        <v>350</v>
      </c>
    </row>
    <row r="1594" spans="1:7">
      <c r="A1594" s="30">
        <v>44322</v>
      </c>
      <c r="B1594" s="31" t="s">
        <v>109</v>
      </c>
      <c r="C1594" s="31">
        <f t="shared" si="21"/>
        <v>19</v>
      </c>
      <c r="D1594" s="32" t="s">
        <v>110</v>
      </c>
      <c r="E1594" s="31">
        <v>2021</v>
      </c>
      <c r="F1594" s="33" t="str">
        <f t="shared" si="20"/>
        <v>W19-2021</v>
      </c>
      <c r="G1594" s="32" t="s">
        <v>350</v>
      </c>
    </row>
    <row r="1595" spans="1:7">
      <c r="A1595" s="30">
        <v>44323</v>
      </c>
      <c r="B1595" s="31" t="s">
        <v>109</v>
      </c>
      <c r="C1595" s="31">
        <f t="shared" si="21"/>
        <v>19</v>
      </c>
      <c r="D1595" s="32" t="s">
        <v>110</v>
      </c>
      <c r="E1595" s="31">
        <v>2021</v>
      </c>
      <c r="F1595" s="33" t="str">
        <f t="shared" si="20"/>
        <v>W19-2021</v>
      </c>
      <c r="G1595" s="32" t="s">
        <v>350</v>
      </c>
    </row>
    <row r="1596" spans="1:7">
      <c r="A1596" s="30">
        <v>44324</v>
      </c>
      <c r="B1596" s="31" t="s">
        <v>109</v>
      </c>
      <c r="C1596" s="31">
        <f t="shared" si="21"/>
        <v>19</v>
      </c>
      <c r="D1596" s="32" t="s">
        <v>110</v>
      </c>
      <c r="E1596" s="31">
        <v>2021</v>
      </c>
      <c r="F1596" s="33" t="str">
        <f t="shared" si="20"/>
        <v>W19-2021</v>
      </c>
      <c r="G1596" s="32" t="s">
        <v>350</v>
      </c>
    </row>
    <row r="1597" spans="1:7">
      <c r="A1597" s="30">
        <v>44325</v>
      </c>
      <c r="B1597" s="31" t="s">
        <v>109</v>
      </c>
      <c r="C1597" s="31">
        <f t="shared" si="21"/>
        <v>20</v>
      </c>
      <c r="D1597" s="32" t="s">
        <v>110</v>
      </c>
      <c r="E1597" s="31">
        <v>2021</v>
      </c>
      <c r="F1597" s="33" t="str">
        <f t="shared" si="20"/>
        <v>W20-2021</v>
      </c>
      <c r="G1597" s="32" t="s">
        <v>350</v>
      </c>
    </row>
    <row r="1598" spans="1:7">
      <c r="A1598" s="30">
        <v>44326</v>
      </c>
      <c r="B1598" s="31" t="s">
        <v>109</v>
      </c>
      <c r="C1598" s="31">
        <f t="shared" si="21"/>
        <v>20</v>
      </c>
      <c r="D1598" s="32" t="s">
        <v>110</v>
      </c>
      <c r="E1598" s="31">
        <v>2021</v>
      </c>
      <c r="F1598" s="33" t="str">
        <f t="shared" ref="F1598:F1661" si="22">B1598&amp;C1598&amp;D1598&amp;E1598</f>
        <v>W20-2021</v>
      </c>
      <c r="G1598" s="32" t="s">
        <v>350</v>
      </c>
    </row>
    <row r="1599" spans="1:7">
      <c r="A1599" s="30">
        <v>44327</v>
      </c>
      <c r="B1599" s="31" t="s">
        <v>109</v>
      </c>
      <c r="C1599" s="31">
        <f t="shared" si="21"/>
        <v>20</v>
      </c>
      <c r="D1599" s="32" t="s">
        <v>110</v>
      </c>
      <c r="E1599" s="31">
        <v>2021</v>
      </c>
      <c r="F1599" s="33" t="str">
        <f t="shared" si="22"/>
        <v>W20-2021</v>
      </c>
      <c r="G1599" s="32" t="s">
        <v>350</v>
      </c>
    </row>
    <row r="1600" spans="1:7">
      <c r="A1600" s="30">
        <v>44328</v>
      </c>
      <c r="B1600" s="31" t="s">
        <v>109</v>
      </c>
      <c r="C1600" s="31">
        <f t="shared" si="21"/>
        <v>20</v>
      </c>
      <c r="D1600" s="32" t="s">
        <v>110</v>
      </c>
      <c r="E1600" s="31">
        <v>2021</v>
      </c>
      <c r="F1600" s="33" t="str">
        <f t="shared" si="22"/>
        <v>W20-2021</v>
      </c>
      <c r="G1600" s="32" t="s">
        <v>350</v>
      </c>
    </row>
    <row r="1601" spans="1:7">
      <c r="A1601" s="30">
        <v>44329</v>
      </c>
      <c r="B1601" s="31" t="s">
        <v>109</v>
      </c>
      <c r="C1601" s="31">
        <f t="shared" si="21"/>
        <v>20</v>
      </c>
      <c r="D1601" s="32" t="s">
        <v>110</v>
      </c>
      <c r="E1601" s="31">
        <v>2021</v>
      </c>
      <c r="F1601" s="33" t="str">
        <f t="shared" si="22"/>
        <v>W20-2021</v>
      </c>
      <c r="G1601" s="32" t="s">
        <v>350</v>
      </c>
    </row>
    <row r="1602" spans="1:7">
      <c r="A1602" s="30">
        <v>44330</v>
      </c>
      <c r="B1602" s="31" t="s">
        <v>109</v>
      </c>
      <c r="C1602" s="31">
        <f t="shared" si="21"/>
        <v>20</v>
      </c>
      <c r="D1602" s="32" t="s">
        <v>110</v>
      </c>
      <c r="E1602" s="31">
        <v>2021</v>
      </c>
      <c r="F1602" s="33" t="str">
        <f t="shared" si="22"/>
        <v>W20-2021</v>
      </c>
      <c r="G1602" s="32" t="s">
        <v>350</v>
      </c>
    </row>
    <row r="1603" spans="1:7">
      <c r="A1603" s="30">
        <v>44331</v>
      </c>
      <c r="B1603" s="31" t="s">
        <v>109</v>
      </c>
      <c r="C1603" s="31">
        <f t="shared" si="21"/>
        <v>20</v>
      </c>
      <c r="D1603" s="32" t="s">
        <v>110</v>
      </c>
      <c r="E1603" s="31">
        <v>2021</v>
      </c>
      <c r="F1603" s="33" t="str">
        <f t="shared" si="22"/>
        <v>W20-2021</v>
      </c>
      <c r="G1603" s="32" t="s">
        <v>350</v>
      </c>
    </row>
    <row r="1604" spans="1:7">
      <c r="A1604" s="30">
        <v>44332</v>
      </c>
      <c r="B1604" s="31" t="s">
        <v>109</v>
      </c>
      <c r="C1604" s="31">
        <f t="shared" si="21"/>
        <v>21</v>
      </c>
      <c r="D1604" s="32" t="s">
        <v>110</v>
      </c>
      <c r="E1604" s="31">
        <v>2021</v>
      </c>
      <c r="F1604" s="33" t="str">
        <f t="shared" si="22"/>
        <v>W21-2021</v>
      </c>
      <c r="G1604" s="32" t="s">
        <v>350</v>
      </c>
    </row>
    <row r="1605" spans="1:7">
      <c r="A1605" s="30">
        <v>44333</v>
      </c>
      <c r="B1605" s="31" t="s">
        <v>109</v>
      </c>
      <c r="C1605" s="31">
        <f t="shared" si="21"/>
        <v>21</v>
      </c>
      <c r="D1605" s="32" t="s">
        <v>110</v>
      </c>
      <c r="E1605" s="31">
        <v>2021</v>
      </c>
      <c r="F1605" s="33" t="str">
        <f t="shared" si="22"/>
        <v>W21-2021</v>
      </c>
      <c r="G1605" s="32" t="s">
        <v>350</v>
      </c>
    </row>
    <row r="1606" spans="1:7">
      <c r="A1606" s="30">
        <v>44334</v>
      </c>
      <c r="B1606" s="31" t="s">
        <v>109</v>
      </c>
      <c r="C1606" s="31">
        <f t="shared" si="21"/>
        <v>21</v>
      </c>
      <c r="D1606" s="32" t="s">
        <v>110</v>
      </c>
      <c r="E1606" s="31">
        <v>2021</v>
      </c>
      <c r="F1606" s="33" t="str">
        <f t="shared" si="22"/>
        <v>W21-2021</v>
      </c>
      <c r="G1606" s="32" t="s">
        <v>350</v>
      </c>
    </row>
    <row r="1607" spans="1:7">
      <c r="A1607" s="30">
        <v>44335</v>
      </c>
      <c r="B1607" s="31" t="s">
        <v>109</v>
      </c>
      <c r="C1607" s="31">
        <f t="shared" si="21"/>
        <v>21</v>
      </c>
      <c r="D1607" s="32" t="s">
        <v>110</v>
      </c>
      <c r="E1607" s="31">
        <v>2021</v>
      </c>
      <c r="F1607" s="33" t="str">
        <f t="shared" si="22"/>
        <v>W21-2021</v>
      </c>
      <c r="G1607" s="32" t="s">
        <v>350</v>
      </c>
    </row>
    <row r="1608" spans="1:7">
      <c r="A1608" s="30">
        <v>44336</v>
      </c>
      <c r="B1608" s="31" t="s">
        <v>109</v>
      </c>
      <c r="C1608" s="31">
        <f t="shared" si="21"/>
        <v>21</v>
      </c>
      <c r="D1608" s="32" t="s">
        <v>110</v>
      </c>
      <c r="E1608" s="31">
        <v>2021</v>
      </c>
      <c r="F1608" s="33" t="str">
        <f t="shared" si="22"/>
        <v>W21-2021</v>
      </c>
      <c r="G1608" s="32" t="s">
        <v>350</v>
      </c>
    </row>
    <row r="1609" spans="1:7">
      <c r="A1609" s="30">
        <v>44337</v>
      </c>
      <c r="B1609" s="31" t="s">
        <v>109</v>
      </c>
      <c r="C1609" s="31">
        <f t="shared" si="21"/>
        <v>21</v>
      </c>
      <c r="D1609" s="32" t="s">
        <v>110</v>
      </c>
      <c r="E1609" s="31">
        <v>2021</v>
      </c>
      <c r="F1609" s="33" t="str">
        <f t="shared" si="22"/>
        <v>W21-2021</v>
      </c>
      <c r="G1609" s="32" t="s">
        <v>350</v>
      </c>
    </row>
    <row r="1610" spans="1:7">
      <c r="A1610" s="30">
        <v>44338</v>
      </c>
      <c r="B1610" s="31" t="s">
        <v>109</v>
      </c>
      <c r="C1610" s="31">
        <f t="shared" si="21"/>
        <v>21</v>
      </c>
      <c r="D1610" s="32" t="s">
        <v>110</v>
      </c>
      <c r="E1610" s="31">
        <v>2021</v>
      </c>
      <c r="F1610" s="33" t="str">
        <f t="shared" si="22"/>
        <v>W21-2021</v>
      </c>
      <c r="G1610" s="32" t="s">
        <v>350</v>
      </c>
    </row>
    <row r="1611" spans="1:7">
      <c r="A1611" s="30">
        <v>44339</v>
      </c>
      <c r="B1611" s="31" t="s">
        <v>109</v>
      </c>
      <c r="C1611" s="31">
        <f t="shared" si="21"/>
        <v>22</v>
      </c>
      <c r="D1611" s="32" t="s">
        <v>110</v>
      </c>
      <c r="E1611" s="31">
        <v>2021</v>
      </c>
      <c r="F1611" s="33" t="str">
        <f t="shared" si="22"/>
        <v>W22-2021</v>
      </c>
      <c r="G1611" s="32" t="s">
        <v>350</v>
      </c>
    </row>
    <row r="1612" spans="1:7">
      <c r="A1612" s="30">
        <v>44340</v>
      </c>
      <c r="B1612" s="31" t="s">
        <v>109</v>
      </c>
      <c r="C1612" s="31">
        <f t="shared" si="21"/>
        <v>22</v>
      </c>
      <c r="D1612" s="32" t="s">
        <v>110</v>
      </c>
      <c r="E1612" s="31">
        <v>2021</v>
      </c>
      <c r="F1612" s="33" t="str">
        <f t="shared" si="22"/>
        <v>W22-2021</v>
      </c>
      <c r="G1612" s="32" t="s">
        <v>350</v>
      </c>
    </row>
    <row r="1613" spans="1:7">
      <c r="A1613" s="30">
        <v>44341</v>
      </c>
      <c r="B1613" s="31" t="s">
        <v>109</v>
      </c>
      <c r="C1613" s="31">
        <f t="shared" si="21"/>
        <v>22</v>
      </c>
      <c r="D1613" s="32" t="s">
        <v>110</v>
      </c>
      <c r="E1613" s="31">
        <v>2021</v>
      </c>
      <c r="F1613" s="33" t="str">
        <f t="shared" si="22"/>
        <v>W22-2021</v>
      </c>
      <c r="G1613" s="32" t="s">
        <v>350</v>
      </c>
    </row>
    <row r="1614" spans="1:7">
      <c r="A1614" s="30">
        <v>44342</v>
      </c>
      <c r="B1614" s="31" t="s">
        <v>109</v>
      </c>
      <c r="C1614" s="31">
        <f t="shared" si="21"/>
        <v>22</v>
      </c>
      <c r="D1614" s="32" t="s">
        <v>110</v>
      </c>
      <c r="E1614" s="31">
        <v>2021</v>
      </c>
      <c r="F1614" s="33" t="str">
        <f t="shared" si="22"/>
        <v>W22-2021</v>
      </c>
      <c r="G1614" s="32" t="s">
        <v>350</v>
      </c>
    </row>
    <row r="1615" spans="1:7">
      <c r="A1615" s="30">
        <v>44343</v>
      </c>
      <c r="B1615" s="31" t="s">
        <v>109</v>
      </c>
      <c r="C1615" s="31">
        <f t="shared" si="21"/>
        <v>22</v>
      </c>
      <c r="D1615" s="32" t="s">
        <v>110</v>
      </c>
      <c r="E1615" s="31">
        <v>2021</v>
      </c>
      <c r="F1615" s="33" t="str">
        <f t="shared" si="22"/>
        <v>W22-2021</v>
      </c>
      <c r="G1615" s="32" t="s">
        <v>350</v>
      </c>
    </row>
    <row r="1616" spans="1:7">
      <c r="A1616" s="30">
        <v>44344</v>
      </c>
      <c r="B1616" s="31" t="s">
        <v>109</v>
      </c>
      <c r="C1616" s="31">
        <f t="shared" si="21"/>
        <v>22</v>
      </c>
      <c r="D1616" s="32" t="s">
        <v>110</v>
      </c>
      <c r="E1616" s="31">
        <v>2021</v>
      </c>
      <c r="F1616" s="33" t="str">
        <f t="shared" si="22"/>
        <v>W22-2021</v>
      </c>
      <c r="G1616" s="32" t="s">
        <v>350</v>
      </c>
    </row>
    <row r="1617" spans="1:7">
      <c r="A1617" s="30">
        <v>44345</v>
      </c>
      <c r="B1617" s="31" t="s">
        <v>109</v>
      </c>
      <c r="C1617" s="31">
        <f t="shared" si="21"/>
        <v>22</v>
      </c>
      <c r="D1617" s="32" t="s">
        <v>110</v>
      </c>
      <c r="E1617" s="31">
        <v>2021</v>
      </c>
      <c r="F1617" s="33" t="str">
        <f t="shared" si="22"/>
        <v>W22-2021</v>
      </c>
      <c r="G1617" s="32" t="s">
        <v>350</v>
      </c>
    </row>
    <row r="1618" spans="1:7">
      <c r="A1618" s="30">
        <v>44346</v>
      </c>
      <c r="B1618" s="31" t="s">
        <v>109</v>
      </c>
      <c r="C1618" s="31">
        <f t="shared" si="21"/>
        <v>23</v>
      </c>
      <c r="D1618" s="32" t="s">
        <v>110</v>
      </c>
      <c r="E1618" s="31">
        <v>2021</v>
      </c>
      <c r="F1618" s="33" t="str">
        <f t="shared" si="22"/>
        <v>W23-2021</v>
      </c>
      <c r="G1618" s="32" t="s">
        <v>350</v>
      </c>
    </row>
    <row r="1619" spans="1:7">
      <c r="A1619" s="30">
        <v>44347</v>
      </c>
      <c r="B1619" s="31" t="s">
        <v>109</v>
      </c>
      <c r="C1619" s="31">
        <f t="shared" si="21"/>
        <v>23</v>
      </c>
      <c r="D1619" s="32" t="s">
        <v>110</v>
      </c>
      <c r="E1619" s="31">
        <v>2021</v>
      </c>
      <c r="F1619" s="33" t="str">
        <f t="shared" si="22"/>
        <v>W23-2021</v>
      </c>
      <c r="G1619" s="32" t="s">
        <v>350</v>
      </c>
    </row>
    <row r="1620" spans="1:7">
      <c r="A1620" s="30">
        <v>44348</v>
      </c>
      <c r="B1620" s="31" t="s">
        <v>109</v>
      </c>
      <c r="C1620" s="31">
        <f t="shared" si="21"/>
        <v>23</v>
      </c>
      <c r="D1620" s="32" t="s">
        <v>110</v>
      </c>
      <c r="E1620" s="31">
        <v>2021</v>
      </c>
      <c r="F1620" s="33" t="str">
        <f t="shared" si="22"/>
        <v>W23-2021</v>
      </c>
      <c r="G1620" s="32" t="s">
        <v>351</v>
      </c>
    </row>
    <row r="1621" spans="1:7">
      <c r="A1621" s="30">
        <v>44349</v>
      </c>
      <c r="B1621" s="31" t="s">
        <v>109</v>
      </c>
      <c r="C1621" s="31">
        <f t="shared" si="21"/>
        <v>23</v>
      </c>
      <c r="D1621" s="32" t="s">
        <v>110</v>
      </c>
      <c r="E1621" s="31">
        <v>2021</v>
      </c>
      <c r="F1621" s="33" t="str">
        <f t="shared" si="22"/>
        <v>W23-2021</v>
      </c>
      <c r="G1621" s="32" t="s">
        <v>351</v>
      </c>
    </row>
    <row r="1622" spans="1:7">
      <c r="A1622" s="30">
        <v>44350</v>
      </c>
      <c r="B1622" s="31" t="s">
        <v>109</v>
      </c>
      <c r="C1622" s="31">
        <f t="shared" si="21"/>
        <v>23</v>
      </c>
      <c r="D1622" s="32" t="s">
        <v>110</v>
      </c>
      <c r="E1622" s="31">
        <v>2021</v>
      </c>
      <c r="F1622" s="33" t="str">
        <f t="shared" si="22"/>
        <v>W23-2021</v>
      </c>
      <c r="G1622" s="32" t="s">
        <v>351</v>
      </c>
    </row>
    <row r="1623" spans="1:7">
      <c r="A1623" s="30">
        <v>44351</v>
      </c>
      <c r="B1623" s="31" t="s">
        <v>109</v>
      </c>
      <c r="C1623" s="31">
        <f t="shared" si="21"/>
        <v>23</v>
      </c>
      <c r="D1623" s="32" t="s">
        <v>110</v>
      </c>
      <c r="E1623" s="31">
        <v>2021</v>
      </c>
      <c r="F1623" s="33" t="str">
        <f t="shared" si="22"/>
        <v>W23-2021</v>
      </c>
      <c r="G1623" s="32" t="s">
        <v>351</v>
      </c>
    </row>
    <row r="1624" spans="1:7">
      <c r="A1624" s="30">
        <v>44352</v>
      </c>
      <c r="B1624" s="31" t="s">
        <v>109</v>
      </c>
      <c r="C1624" s="31">
        <f t="shared" si="21"/>
        <v>23</v>
      </c>
      <c r="D1624" s="32" t="s">
        <v>110</v>
      </c>
      <c r="E1624" s="31">
        <v>2021</v>
      </c>
      <c r="F1624" s="33" t="str">
        <f t="shared" si="22"/>
        <v>W23-2021</v>
      </c>
      <c r="G1624" s="32" t="s">
        <v>351</v>
      </c>
    </row>
    <row r="1625" spans="1:7">
      <c r="A1625" s="30">
        <v>44353</v>
      </c>
      <c r="B1625" s="31" t="s">
        <v>109</v>
      </c>
      <c r="C1625" s="31">
        <f t="shared" si="21"/>
        <v>24</v>
      </c>
      <c r="D1625" s="32" t="s">
        <v>110</v>
      </c>
      <c r="E1625" s="31">
        <v>2021</v>
      </c>
      <c r="F1625" s="33" t="str">
        <f t="shared" si="22"/>
        <v>W24-2021</v>
      </c>
      <c r="G1625" s="32" t="s">
        <v>351</v>
      </c>
    </row>
    <row r="1626" spans="1:7">
      <c r="A1626" s="30">
        <v>44354</v>
      </c>
      <c r="B1626" s="31" t="s">
        <v>109</v>
      </c>
      <c r="C1626" s="31">
        <f t="shared" si="21"/>
        <v>24</v>
      </c>
      <c r="D1626" s="32" t="s">
        <v>110</v>
      </c>
      <c r="E1626" s="31">
        <v>2021</v>
      </c>
      <c r="F1626" s="33" t="str">
        <f t="shared" si="22"/>
        <v>W24-2021</v>
      </c>
      <c r="G1626" s="32" t="s">
        <v>351</v>
      </c>
    </row>
    <row r="1627" spans="1:7">
      <c r="A1627" s="30">
        <v>44355</v>
      </c>
      <c r="B1627" s="31" t="s">
        <v>109</v>
      </c>
      <c r="C1627" s="31">
        <f t="shared" si="21"/>
        <v>24</v>
      </c>
      <c r="D1627" s="32" t="s">
        <v>110</v>
      </c>
      <c r="E1627" s="31">
        <v>2021</v>
      </c>
      <c r="F1627" s="33" t="str">
        <f t="shared" si="22"/>
        <v>W24-2021</v>
      </c>
      <c r="G1627" s="32" t="s">
        <v>351</v>
      </c>
    </row>
    <row r="1628" spans="1:7">
      <c r="A1628" s="30">
        <v>44356</v>
      </c>
      <c r="B1628" s="31" t="s">
        <v>109</v>
      </c>
      <c r="C1628" s="31">
        <f t="shared" si="21"/>
        <v>24</v>
      </c>
      <c r="D1628" s="32" t="s">
        <v>110</v>
      </c>
      <c r="E1628" s="31">
        <v>2021</v>
      </c>
      <c r="F1628" s="33" t="str">
        <f t="shared" si="22"/>
        <v>W24-2021</v>
      </c>
      <c r="G1628" s="32" t="s">
        <v>351</v>
      </c>
    </row>
    <row r="1629" spans="1:7">
      <c r="A1629" s="30">
        <v>44357</v>
      </c>
      <c r="B1629" s="31" t="s">
        <v>109</v>
      </c>
      <c r="C1629" s="31">
        <f t="shared" si="21"/>
        <v>24</v>
      </c>
      <c r="D1629" s="32" t="s">
        <v>110</v>
      </c>
      <c r="E1629" s="31">
        <v>2021</v>
      </c>
      <c r="F1629" s="33" t="str">
        <f t="shared" si="22"/>
        <v>W24-2021</v>
      </c>
      <c r="G1629" s="32" t="s">
        <v>351</v>
      </c>
    </row>
    <row r="1630" spans="1:7">
      <c r="A1630" s="30">
        <v>44358</v>
      </c>
      <c r="B1630" s="31" t="s">
        <v>109</v>
      </c>
      <c r="C1630" s="31">
        <f t="shared" si="21"/>
        <v>24</v>
      </c>
      <c r="D1630" s="32" t="s">
        <v>110</v>
      </c>
      <c r="E1630" s="31">
        <v>2021</v>
      </c>
      <c r="F1630" s="33" t="str">
        <f t="shared" si="22"/>
        <v>W24-2021</v>
      </c>
      <c r="G1630" s="32" t="s">
        <v>351</v>
      </c>
    </row>
    <row r="1631" spans="1:7">
      <c r="A1631" s="30">
        <v>44359</v>
      </c>
      <c r="B1631" s="31" t="s">
        <v>109</v>
      </c>
      <c r="C1631" s="31">
        <f t="shared" si="21"/>
        <v>24</v>
      </c>
      <c r="D1631" s="32" t="s">
        <v>110</v>
      </c>
      <c r="E1631" s="31">
        <v>2021</v>
      </c>
      <c r="F1631" s="33" t="str">
        <f t="shared" si="22"/>
        <v>W24-2021</v>
      </c>
      <c r="G1631" s="32" t="s">
        <v>351</v>
      </c>
    </row>
    <row r="1632" spans="1:7">
      <c r="A1632" s="30">
        <v>44360</v>
      </c>
      <c r="B1632" s="31" t="s">
        <v>109</v>
      </c>
      <c r="C1632" s="31">
        <f t="shared" si="21"/>
        <v>25</v>
      </c>
      <c r="D1632" s="32" t="s">
        <v>110</v>
      </c>
      <c r="E1632" s="31">
        <v>2021</v>
      </c>
      <c r="F1632" s="33" t="str">
        <f t="shared" si="22"/>
        <v>W25-2021</v>
      </c>
      <c r="G1632" s="32" t="s">
        <v>351</v>
      </c>
    </row>
    <row r="1633" spans="1:7">
      <c r="A1633" s="30">
        <v>44361</v>
      </c>
      <c r="B1633" s="31" t="s">
        <v>109</v>
      </c>
      <c r="C1633" s="31">
        <f t="shared" si="21"/>
        <v>25</v>
      </c>
      <c r="D1633" s="32" t="s">
        <v>110</v>
      </c>
      <c r="E1633" s="31">
        <v>2021</v>
      </c>
      <c r="F1633" s="33" t="str">
        <f t="shared" si="22"/>
        <v>W25-2021</v>
      </c>
      <c r="G1633" s="32" t="s">
        <v>351</v>
      </c>
    </row>
    <row r="1634" spans="1:7">
      <c r="A1634" s="30">
        <v>44362</v>
      </c>
      <c r="B1634" s="31" t="s">
        <v>109</v>
      </c>
      <c r="C1634" s="31">
        <f t="shared" si="21"/>
        <v>25</v>
      </c>
      <c r="D1634" s="32" t="s">
        <v>110</v>
      </c>
      <c r="E1634" s="31">
        <v>2021</v>
      </c>
      <c r="F1634" s="33" t="str">
        <f t="shared" si="22"/>
        <v>W25-2021</v>
      </c>
      <c r="G1634" s="32" t="s">
        <v>351</v>
      </c>
    </row>
    <row r="1635" spans="1:7">
      <c r="A1635" s="30">
        <v>44363</v>
      </c>
      <c r="B1635" s="31" t="s">
        <v>109</v>
      </c>
      <c r="C1635" s="31">
        <f t="shared" si="21"/>
        <v>25</v>
      </c>
      <c r="D1635" s="32" t="s">
        <v>110</v>
      </c>
      <c r="E1635" s="31">
        <v>2021</v>
      </c>
      <c r="F1635" s="33" t="str">
        <f t="shared" si="22"/>
        <v>W25-2021</v>
      </c>
      <c r="G1635" s="32" t="s">
        <v>351</v>
      </c>
    </row>
    <row r="1636" spans="1:7">
      <c r="A1636" s="30">
        <v>44364</v>
      </c>
      <c r="B1636" s="31" t="s">
        <v>109</v>
      </c>
      <c r="C1636" s="31">
        <f t="shared" si="21"/>
        <v>25</v>
      </c>
      <c r="D1636" s="32" t="s">
        <v>110</v>
      </c>
      <c r="E1636" s="31">
        <v>2021</v>
      </c>
      <c r="F1636" s="33" t="str">
        <f t="shared" si="22"/>
        <v>W25-2021</v>
      </c>
      <c r="G1636" s="32" t="s">
        <v>351</v>
      </c>
    </row>
    <row r="1637" spans="1:7">
      <c r="A1637" s="30">
        <v>44365</v>
      </c>
      <c r="B1637" s="31" t="s">
        <v>109</v>
      </c>
      <c r="C1637" s="31">
        <f t="shared" si="21"/>
        <v>25</v>
      </c>
      <c r="D1637" s="32" t="s">
        <v>110</v>
      </c>
      <c r="E1637" s="31">
        <v>2021</v>
      </c>
      <c r="F1637" s="33" t="str">
        <f t="shared" si="22"/>
        <v>W25-2021</v>
      </c>
      <c r="G1637" s="32" t="s">
        <v>351</v>
      </c>
    </row>
    <row r="1638" spans="1:7">
      <c r="A1638" s="30">
        <v>44366</v>
      </c>
      <c r="B1638" s="31" t="s">
        <v>109</v>
      </c>
      <c r="C1638" s="31">
        <f t="shared" si="21"/>
        <v>25</v>
      </c>
      <c r="D1638" s="32" t="s">
        <v>110</v>
      </c>
      <c r="E1638" s="31">
        <v>2021</v>
      </c>
      <c r="F1638" s="33" t="str">
        <f t="shared" si="22"/>
        <v>W25-2021</v>
      </c>
      <c r="G1638" s="32" t="s">
        <v>351</v>
      </c>
    </row>
    <row r="1639" spans="1:7">
      <c r="A1639" s="30">
        <v>44367</v>
      </c>
      <c r="B1639" s="31" t="s">
        <v>109</v>
      </c>
      <c r="C1639" s="31">
        <f t="shared" si="21"/>
        <v>26</v>
      </c>
      <c r="D1639" s="32" t="s">
        <v>110</v>
      </c>
      <c r="E1639" s="31">
        <v>2021</v>
      </c>
      <c r="F1639" s="33" t="str">
        <f t="shared" si="22"/>
        <v>W26-2021</v>
      </c>
      <c r="G1639" s="32" t="s">
        <v>351</v>
      </c>
    </row>
    <row r="1640" spans="1:7">
      <c r="A1640" s="30">
        <v>44368</v>
      </c>
      <c r="B1640" s="31" t="s">
        <v>109</v>
      </c>
      <c r="C1640" s="31">
        <f t="shared" si="21"/>
        <v>26</v>
      </c>
      <c r="D1640" s="32" t="s">
        <v>110</v>
      </c>
      <c r="E1640" s="31">
        <v>2021</v>
      </c>
      <c r="F1640" s="33" t="str">
        <f t="shared" si="22"/>
        <v>W26-2021</v>
      </c>
      <c r="G1640" s="32" t="s">
        <v>351</v>
      </c>
    </row>
    <row r="1641" spans="1:7">
      <c r="A1641" s="30">
        <v>44369</v>
      </c>
      <c r="B1641" s="31" t="s">
        <v>109</v>
      </c>
      <c r="C1641" s="31">
        <f t="shared" si="21"/>
        <v>26</v>
      </c>
      <c r="D1641" s="32" t="s">
        <v>110</v>
      </c>
      <c r="E1641" s="31">
        <v>2021</v>
      </c>
      <c r="F1641" s="33" t="str">
        <f t="shared" si="22"/>
        <v>W26-2021</v>
      </c>
      <c r="G1641" s="32" t="s">
        <v>351</v>
      </c>
    </row>
    <row r="1642" spans="1:7">
      <c r="A1642" s="30">
        <v>44370</v>
      </c>
      <c r="B1642" s="31" t="s">
        <v>109</v>
      </c>
      <c r="C1642" s="31">
        <f t="shared" si="21"/>
        <v>26</v>
      </c>
      <c r="D1642" s="32" t="s">
        <v>110</v>
      </c>
      <c r="E1642" s="31">
        <v>2021</v>
      </c>
      <c r="F1642" s="33" t="str">
        <f t="shared" si="22"/>
        <v>W26-2021</v>
      </c>
      <c r="G1642" s="32" t="s">
        <v>351</v>
      </c>
    </row>
    <row r="1643" spans="1:7">
      <c r="A1643" s="30">
        <v>44371</v>
      </c>
      <c r="B1643" s="31" t="s">
        <v>109</v>
      </c>
      <c r="C1643" s="31">
        <f t="shared" si="21"/>
        <v>26</v>
      </c>
      <c r="D1643" s="32" t="s">
        <v>110</v>
      </c>
      <c r="E1643" s="31">
        <v>2021</v>
      </c>
      <c r="F1643" s="33" t="str">
        <f t="shared" si="22"/>
        <v>W26-2021</v>
      </c>
      <c r="G1643" s="32" t="s">
        <v>351</v>
      </c>
    </row>
    <row r="1644" spans="1:7">
      <c r="A1644" s="30">
        <v>44372</v>
      </c>
      <c r="B1644" s="31" t="s">
        <v>109</v>
      </c>
      <c r="C1644" s="31">
        <f t="shared" si="21"/>
        <v>26</v>
      </c>
      <c r="D1644" s="32" t="s">
        <v>110</v>
      </c>
      <c r="E1644" s="31">
        <v>2021</v>
      </c>
      <c r="F1644" s="33" t="str">
        <f t="shared" si="22"/>
        <v>W26-2021</v>
      </c>
      <c r="G1644" s="32" t="s">
        <v>351</v>
      </c>
    </row>
    <row r="1645" spans="1:7">
      <c r="A1645" s="30">
        <v>44373</v>
      </c>
      <c r="B1645" s="31" t="s">
        <v>109</v>
      </c>
      <c r="C1645" s="31">
        <f t="shared" si="21"/>
        <v>26</v>
      </c>
      <c r="D1645" s="32" t="s">
        <v>110</v>
      </c>
      <c r="E1645" s="31">
        <v>2021</v>
      </c>
      <c r="F1645" s="33" t="str">
        <f t="shared" si="22"/>
        <v>W26-2021</v>
      </c>
      <c r="G1645" s="32" t="s">
        <v>351</v>
      </c>
    </row>
    <row r="1646" spans="1:7">
      <c r="A1646" s="30">
        <v>44374</v>
      </c>
      <c r="B1646" s="31" t="s">
        <v>109</v>
      </c>
      <c r="C1646" s="31">
        <f t="shared" si="21"/>
        <v>27</v>
      </c>
      <c r="D1646" s="32" t="s">
        <v>110</v>
      </c>
      <c r="E1646" s="31">
        <v>2021</v>
      </c>
      <c r="F1646" s="33" t="str">
        <f t="shared" si="22"/>
        <v>W27-2021</v>
      </c>
      <c r="G1646" s="32" t="s">
        <v>351</v>
      </c>
    </row>
    <row r="1647" spans="1:7">
      <c r="A1647" s="30">
        <v>44375</v>
      </c>
      <c r="B1647" s="31" t="s">
        <v>109</v>
      </c>
      <c r="C1647" s="31">
        <f t="shared" si="21"/>
        <v>27</v>
      </c>
      <c r="D1647" s="32" t="s">
        <v>110</v>
      </c>
      <c r="E1647" s="31">
        <v>2021</v>
      </c>
      <c r="F1647" s="33" t="str">
        <f t="shared" si="22"/>
        <v>W27-2021</v>
      </c>
      <c r="G1647" s="32" t="s">
        <v>351</v>
      </c>
    </row>
    <row r="1648" spans="1:7">
      <c r="A1648" s="30">
        <v>44376</v>
      </c>
      <c r="B1648" s="31" t="s">
        <v>109</v>
      </c>
      <c r="C1648" s="31">
        <f t="shared" si="21"/>
        <v>27</v>
      </c>
      <c r="D1648" s="32" t="s">
        <v>110</v>
      </c>
      <c r="E1648" s="31">
        <v>2021</v>
      </c>
      <c r="F1648" s="33" t="str">
        <f t="shared" si="22"/>
        <v>W27-2021</v>
      </c>
      <c r="G1648" s="32" t="s">
        <v>351</v>
      </c>
    </row>
    <row r="1649" spans="1:7">
      <c r="A1649" s="30">
        <v>44377</v>
      </c>
      <c r="B1649" s="31" t="s">
        <v>109</v>
      </c>
      <c r="C1649" s="31">
        <f t="shared" si="21"/>
        <v>27</v>
      </c>
      <c r="D1649" s="32" t="s">
        <v>110</v>
      </c>
      <c r="E1649" s="31">
        <v>2021</v>
      </c>
      <c r="F1649" s="33" t="str">
        <f t="shared" si="22"/>
        <v>W27-2021</v>
      </c>
      <c r="G1649" s="32" t="s">
        <v>351</v>
      </c>
    </row>
    <row r="1650" spans="1:7">
      <c r="A1650" s="30">
        <v>44378</v>
      </c>
      <c r="B1650" s="31" t="s">
        <v>109</v>
      </c>
      <c r="C1650" s="31">
        <f t="shared" si="21"/>
        <v>27</v>
      </c>
      <c r="D1650" s="32" t="s">
        <v>110</v>
      </c>
      <c r="E1650" s="31">
        <v>2021</v>
      </c>
      <c r="F1650" s="33" t="str">
        <f t="shared" si="22"/>
        <v>W27-2021</v>
      </c>
      <c r="G1650" s="32" t="s">
        <v>352</v>
      </c>
    </row>
    <row r="1651" spans="1:7">
      <c r="A1651" s="30">
        <v>44379</v>
      </c>
      <c r="B1651" s="31" t="s">
        <v>109</v>
      </c>
      <c r="C1651" s="31">
        <f t="shared" si="21"/>
        <v>27</v>
      </c>
      <c r="D1651" s="32" t="s">
        <v>110</v>
      </c>
      <c r="E1651" s="31">
        <v>2021</v>
      </c>
      <c r="F1651" s="33" t="str">
        <f t="shared" si="22"/>
        <v>W27-2021</v>
      </c>
      <c r="G1651" s="32" t="s">
        <v>352</v>
      </c>
    </row>
    <row r="1652" spans="1:7">
      <c r="A1652" s="30">
        <v>44380</v>
      </c>
      <c r="B1652" s="31" t="s">
        <v>109</v>
      </c>
      <c r="C1652" s="31">
        <f t="shared" si="21"/>
        <v>27</v>
      </c>
      <c r="D1652" s="32" t="s">
        <v>110</v>
      </c>
      <c r="E1652" s="31">
        <v>2021</v>
      </c>
      <c r="F1652" s="33" t="str">
        <f t="shared" si="22"/>
        <v>W27-2021</v>
      </c>
      <c r="G1652" s="32" t="s">
        <v>352</v>
      </c>
    </row>
    <row r="1653" spans="1:7">
      <c r="A1653" s="30">
        <v>44381</v>
      </c>
      <c r="B1653" s="31" t="s">
        <v>109</v>
      </c>
      <c r="C1653" s="31">
        <f t="shared" si="21"/>
        <v>28</v>
      </c>
      <c r="D1653" s="32" t="s">
        <v>110</v>
      </c>
      <c r="E1653" s="31">
        <v>2021</v>
      </c>
      <c r="F1653" s="33" t="str">
        <f t="shared" si="22"/>
        <v>W28-2021</v>
      </c>
      <c r="G1653" s="32" t="s">
        <v>352</v>
      </c>
    </row>
    <row r="1654" spans="1:7">
      <c r="A1654" s="30">
        <v>44382</v>
      </c>
      <c r="B1654" s="31" t="s">
        <v>109</v>
      </c>
      <c r="C1654" s="31">
        <f t="shared" si="21"/>
        <v>28</v>
      </c>
      <c r="D1654" s="32" t="s">
        <v>110</v>
      </c>
      <c r="E1654" s="31">
        <v>2021</v>
      </c>
      <c r="F1654" s="33" t="str">
        <f t="shared" si="22"/>
        <v>W28-2021</v>
      </c>
      <c r="G1654" s="32" t="s">
        <v>352</v>
      </c>
    </row>
    <row r="1655" spans="1:7">
      <c r="A1655" s="30">
        <v>44383</v>
      </c>
      <c r="B1655" s="31" t="s">
        <v>109</v>
      </c>
      <c r="C1655" s="31">
        <f t="shared" ref="C1655:C1718" si="23">WEEKNUM(A1655)</f>
        <v>28</v>
      </c>
      <c r="D1655" s="32" t="s">
        <v>110</v>
      </c>
      <c r="E1655" s="31">
        <v>2021</v>
      </c>
      <c r="F1655" s="33" t="str">
        <f t="shared" si="22"/>
        <v>W28-2021</v>
      </c>
      <c r="G1655" s="32" t="s">
        <v>352</v>
      </c>
    </row>
    <row r="1656" spans="1:7">
      <c r="A1656" s="30">
        <v>44384</v>
      </c>
      <c r="B1656" s="31" t="s">
        <v>109</v>
      </c>
      <c r="C1656" s="31">
        <f t="shared" si="23"/>
        <v>28</v>
      </c>
      <c r="D1656" s="32" t="s">
        <v>110</v>
      </c>
      <c r="E1656" s="31">
        <v>2021</v>
      </c>
      <c r="F1656" s="33" t="str">
        <f t="shared" si="22"/>
        <v>W28-2021</v>
      </c>
      <c r="G1656" s="32" t="s">
        <v>352</v>
      </c>
    </row>
    <row r="1657" spans="1:7">
      <c r="A1657" s="30">
        <v>44385</v>
      </c>
      <c r="B1657" s="31" t="s">
        <v>109</v>
      </c>
      <c r="C1657" s="31">
        <f t="shared" si="23"/>
        <v>28</v>
      </c>
      <c r="D1657" s="32" t="s">
        <v>110</v>
      </c>
      <c r="E1657" s="31">
        <v>2021</v>
      </c>
      <c r="F1657" s="33" t="str">
        <f t="shared" si="22"/>
        <v>W28-2021</v>
      </c>
      <c r="G1657" s="32" t="s">
        <v>352</v>
      </c>
    </row>
    <row r="1658" spans="1:7">
      <c r="A1658" s="30">
        <v>44386</v>
      </c>
      <c r="B1658" s="31" t="s">
        <v>109</v>
      </c>
      <c r="C1658" s="31">
        <f t="shared" si="23"/>
        <v>28</v>
      </c>
      <c r="D1658" s="32" t="s">
        <v>110</v>
      </c>
      <c r="E1658" s="31">
        <v>2021</v>
      </c>
      <c r="F1658" s="33" t="str">
        <f t="shared" si="22"/>
        <v>W28-2021</v>
      </c>
      <c r="G1658" s="32" t="s">
        <v>352</v>
      </c>
    </row>
    <row r="1659" spans="1:7">
      <c r="A1659" s="30">
        <v>44387</v>
      </c>
      <c r="B1659" s="31" t="s">
        <v>109</v>
      </c>
      <c r="C1659" s="31">
        <f t="shared" si="23"/>
        <v>28</v>
      </c>
      <c r="D1659" s="32" t="s">
        <v>110</v>
      </c>
      <c r="E1659" s="31">
        <v>2021</v>
      </c>
      <c r="F1659" s="33" t="str">
        <f t="shared" si="22"/>
        <v>W28-2021</v>
      </c>
      <c r="G1659" s="32" t="s">
        <v>352</v>
      </c>
    </row>
    <row r="1660" spans="1:7">
      <c r="A1660" s="30">
        <v>44388</v>
      </c>
      <c r="B1660" s="31" t="s">
        <v>109</v>
      </c>
      <c r="C1660" s="31">
        <f t="shared" si="23"/>
        <v>29</v>
      </c>
      <c r="D1660" s="32" t="s">
        <v>110</v>
      </c>
      <c r="E1660" s="31">
        <v>2021</v>
      </c>
      <c r="F1660" s="33" t="str">
        <f t="shared" si="22"/>
        <v>W29-2021</v>
      </c>
      <c r="G1660" s="32" t="s">
        <v>352</v>
      </c>
    </row>
    <row r="1661" spans="1:7">
      <c r="A1661" s="30">
        <v>44389</v>
      </c>
      <c r="B1661" s="31" t="s">
        <v>109</v>
      </c>
      <c r="C1661" s="31">
        <f t="shared" si="23"/>
        <v>29</v>
      </c>
      <c r="D1661" s="32" t="s">
        <v>110</v>
      </c>
      <c r="E1661" s="31">
        <v>2021</v>
      </c>
      <c r="F1661" s="33" t="str">
        <f t="shared" si="22"/>
        <v>W29-2021</v>
      </c>
      <c r="G1661" s="32" t="s">
        <v>352</v>
      </c>
    </row>
    <row r="1662" spans="1:7">
      <c r="A1662" s="30">
        <v>44390</v>
      </c>
      <c r="B1662" s="31" t="s">
        <v>109</v>
      </c>
      <c r="C1662" s="31">
        <f t="shared" si="23"/>
        <v>29</v>
      </c>
      <c r="D1662" s="32" t="s">
        <v>110</v>
      </c>
      <c r="E1662" s="31">
        <v>2021</v>
      </c>
      <c r="F1662" s="33" t="str">
        <f t="shared" ref="F1662:F1725" si="24">B1662&amp;C1662&amp;D1662&amp;E1662</f>
        <v>W29-2021</v>
      </c>
      <c r="G1662" s="32" t="s">
        <v>352</v>
      </c>
    </row>
    <row r="1663" spans="1:7">
      <c r="A1663" s="30">
        <v>44391</v>
      </c>
      <c r="B1663" s="31" t="s">
        <v>109</v>
      </c>
      <c r="C1663" s="31">
        <f t="shared" si="23"/>
        <v>29</v>
      </c>
      <c r="D1663" s="32" t="s">
        <v>110</v>
      </c>
      <c r="E1663" s="31">
        <v>2021</v>
      </c>
      <c r="F1663" s="33" t="str">
        <f t="shared" si="24"/>
        <v>W29-2021</v>
      </c>
      <c r="G1663" s="32" t="s">
        <v>352</v>
      </c>
    </row>
    <row r="1664" spans="1:7">
      <c r="A1664" s="30">
        <v>44392</v>
      </c>
      <c r="B1664" s="31" t="s">
        <v>109</v>
      </c>
      <c r="C1664" s="31">
        <f t="shared" si="23"/>
        <v>29</v>
      </c>
      <c r="D1664" s="32" t="s">
        <v>110</v>
      </c>
      <c r="E1664" s="31">
        <v>2021</v>
      </c>
      <c r="F1664" s="33" t="str">
        <f t="shared" si="24"/>
        <v>W29-2021</v>
      </c>
      <c r="G1664" s="32" t="s">
        <v>352</v>
      </c>
    </row>
    <row r="1665" spans="1:7">
      <c r="A1665" s="30">
        <v>44393</v>
      </c>
      <c r="B1665" s="31" t="s">
        <v>109</v>
      </c>
      <c r="C1665" s="31">
        <f t="shared" si="23"/>
        <v>29</v>
      </c>
      <c r="D1665" s="32" t="s">
        <v>110</v>
      </c>
      <c r="E1665" s="31">
        <v>2021</v>
      </c>
      <c r="F1665" s="33" t="str">
        <f t="shared" si="24"/>
        <v>W29-2021</v>
      </c>
      <c r="G1665" s="32" t="s">
        <v>352</v>
      </c>
    </row>
    <row r="1666" spans="1:7">
      <c r="A1666" s="30">
        <v>44394</v>
      </c>
      <c r="B1666" s="31" t="s">
        <v>109</v>
      </c>
      <c r="C1666" s="31">
        <f t="shared" si="23"/>
        <v>29</v>
      </c>
      <c r="D1666" s="32" t="s">
        <v>110</v>
      </c>
      <c r="E1666" s="31">
        <v>2021</v>
      </c>
      <c r="F1666" s="33" t="str">
        <f t="shared" si="24"/>
        <v>W29-2021</v>
      </c>
      <c r="G1666" s="32" t="s">
        <v>352</v>
      </c>
    </row>
    <row r="1667" spans="1:7">
      <c r="A1667" s="30">
        <v>44395</v>
      </c>
      <c r="B1667" s="31" t="s">
        <v>109</v>
      </c>
      <c r="C1667" s="31">
        <f t="shared" si="23"/>
        <v>30</v>
      </c>
      <c r="D1667" s="32" t="s">
        <v>110</v>
      </c>
      <c r="E1667" s="31">
        <v>2021</v>
      </c>
      <c r="F1667" s="33" t="str">
        <f t="shared" si="24"/>
        <v>W30-2021</v>
      </c>
      <c r="G1667" s="32" t="s">
        <v>352</v>
      </c>
    </row>
    <row r="1668" spans="1:7">
      <c r="A1668" s="30">
        <v>44396</v>
      </c>
      <c r="B1668" s="31" t="s">
        <v>109</v>
      </c>
      <c r="C1668" s="31">
        <f t="shared" si="23"/>
        <v>30</v>
      </c>
      <c r="D1668" s="32" t="s">
        <v>110</v>
      </c>
      <c r="E1668" s="31">
        <v>2021</v>
      </c>
      <c r="F1668" s="33" t="str">
        <f t="shared" si="24"/>
        <v>W30-2021</v>
      </c>
      <c r="G1668" s="32" t="s">
        <v>352</v>
      </c>
    </row>
    <row r="1669" spans="1:7">
      <c r="A1669" s="30">
        <v>44397</v>
      </c>
      <c r="B1669" s="31" t="s">
        <v>109</v>
      </c>
      <c r="C1669" s="31">
        <f t="shared" si="23"/>
        <v>30</v>
      </c>
      <c r="D1669" s="32" t="s">
        <v>110</v>
      </c>
      <c r="E1669" s="31">
        <v>2021</v>
      </c>
      <c r="F1669" s="33" t="str">
        <f t="shared" si="24"/>
        <v>W30-2021</v>
      </c>
      <c r="G1669" s="32" t="s">
        <v>352</v>
      </c>
    </row>
    <row r="1670" spans="1:7">
      <c r="A1670" s="30">
        <v>44398</v>
      </c>
      <c r="B1670" s="31" t="s">
        <v>109</v>
      </c>
      <c r="C1670" s="31">
        <f t="shared" si="23"/>
        <v>30</v>
      </c>
      <c r="D1670" s="32" t="s">
        <v>110</v>
      </c>
      <c r="E1670" s="31">
        <v>2021</v>
      </c>
      <c r="F1670" s="33" t="str">
        <f t="shared" si="24"/>
        <v>W30-2021</v>
      </c>
      <c r="G1670" s="32" t="s">
        <v>352</v>
      </c>
    </row>
    <row r="1671" spans="1:7">
      <c r="A1671" s="30">
        <v>44399</v>
      </c>
      <c r="B1671" s="31" t="s">
        <v>109</v>
      </c>
      <c r="C1671" s="31">
        <f t="shared" si="23"/>
        <v>30</v>
      </c>
      <c r="D1671" s="32" t="s">
        <v>110</v>
      </c>
      <c r="E1671" s="31">
        <v>2021</v>
      </c>
      <c r="F1671" s="33" t="str">
        <f t="shared" si="24"/>
        <v>W30-2021</v>
      </c>
      <c r="G1671" s="32" t="s">
        <v>352</v>
      </c>
    </row>
    <row r="1672" spans="1:7">
      <c r="A1672" s="30">
        <v>44400</v>
      </c>
      <c r="B1672" s="31" t="s">
        <v>109</v>
      </c>
      <c r="C1672" s="31">
        <f t="shared" si="23"/>
        <v>30</v>
      </c>
      <c r="D1672" s="32" t="s">
        <v>110</v>
      </c>
      <c r="E1672" s="31">
        <v>2021</v>
      </c>
      <c r="F1672" s="33" t="str">
        <f t="shared" si="24"/>
        <v>W30-2021</v>
      </c>
      <c r="G1672" s="32" t="s">
        <v>352</v>
      </c>
    </row>
    <row r="1673" spans="1:7">
      <c r="A1673" s="30">
        <v>44401</v>
      </c>
      <c r="B1673" s="31" t="s">
        <v>109</v>
      </c>
      <c r="C1673" s="31">
        <f t="shared" si="23"/>
        <v>30</v>
      </c>
      <c r="D1673" s="32" t="s">
        <v>110</v>
      </c>
      <c r="E1673" s="31">
        <v>2021</v>
      </c>
      <c r="F1673" s="33" t="str">
        <f t="shared" si="24"/>
        <v>W30-2021</v>
      </c>
      <c r="G1673" s="32" t="s">
        <v>352</v>
      </c>
    </row>
    <row r="1674" spans="1:7">
      <c r="A1674" s="30">
        <v>44402</v>
      </c>
      <c r="B1674" s="31" t="s">
        <v>109</v>
      </c>
      <c r="C1674" s="31">
        <f t="shared" si="23"/>
        <v>31</v>
      </c>
      <c r="D1674" s="32" t="s">
        <v>110</v>
      </c>
      <c r="E1674" s="31">
        <v>2021</v>
      </c>
      <c r="F1674" s="33" t="str">
        <f t="shared" si="24"/>
        <v>W31-2021</v>
      </c>
      <c r="G1674" s="32" t="s">
        <v>352</v>
      </c>
    </row>
    <row r="1675" spans="1:7">
      <c r="A1675" s="30">
        <v>44403</v>
      </c>
      <c r="B1675" s="31" t="s">
        <v>109</v>
      </c>
      <c r="C1675" s="31">
        <f t="shared" si="23"/>
        <v>31</v>
      </c>
      <c r="D1675" s="32" t="s">
        <v>110</v>
      </c>
      <c r="E1675" s="31">
        <v>2021</v>
      </c>
      <c r="F1675" s="33" t="str">
        <f t="shared" si="24"/>
        <v>W31-2021</v>
      </c>
      <c r="G1675" s="32" t="s">
        <v>352</v>
      </c>
    </row>
    <row r="1676" spans="1:7">
      <c r="A1676" s="30">
        <v>44404</v>
      </c>
      <c r="B1676" s="31" t="s">
        <v>109</v>
      </c>
      <c r="C1676" s="31">
        <f t="shared" si="23"/>
        <v>31</v>
      </c>
      <c r="D1676" s="32" t="s">
        <v>110</v>
      </c>
      <c r="E1676" s="31">
        <v>2021</v>
      </c>
      <c r="F1676" s="33" t="str">
        <f t="shared" si="24"/>
        <v>W31-2021</v>
      </c>
      <c r="G1676" s="32" t="s">
        <v>352</v>
      </c>
    </row>
    <row r="1677" spans="1:7">
      <c r="A1677" s="30">
        <v>44405</v>
      </c>
      <c r="B1677" s="31" t="s">
        <v>109</v>
      </c>
      <c r="C1677" s="31">
        <f t="shared" si="23"/>
        <v>31</v>
      </c>
      <c r="D1677" s="32" t="s">
        <v>110</v>
      </c>
      <c r="E1677" s="31">
        <v>2021</v>
      </c>
      <c r="F1677" s="33" t="str">
        <f t="shared" si="24"/>
        <v>W31-2021</v>
      </c>
      <c r="G1677" s="32" t="s">
        <v>352</v>
      </c>
    </row>
    <row r="1678" spans="1:7">
      <c r="A1678" s="30">
        <v>44406</v>
      </c>
      <c r="B1678" s="31" t="s">
        <v>109</v>
      </c>
      <c r="C1678" s="31">
        <f t="shared" si="23"/>
        <v>31</v>
      </c>
      <c r="D1678" s="32" t="s">
        <v>110</v>
      </c>
      <c r="E1678" s="31">
        <v>2021</v>
      </c>
      <c r="F1678" s="33" t="str">
        <f t="shared" si="24"/>
        <v>W31-2021</v>
      </c>
      <c r="G1678" s="32" t="s">
        <v>352</v>
      </c>
    </row>
    <row r="1679" spans="1:7">
      <c r="A1679" s="30">
        <v>44407</v>
      </c>
      <c r="B1679" s="31" t="s">
        <v>109</v>
      </c>
      <c r="C1679" s="31">
        <f t="shared" si="23"/>
        <v>31</v>
      </c>
      <c r="D1679" s="32" t="s">
        <v>110</v>
      </c>
      <c r="E1679" s="31">
        <v>2021</v>
      </c>
      <c r="F1679" s="33" t="str">
        <f t="shared" si="24"/>
        <v>W31-2021</v>
      </c>
      <c r="G1679" s="32" t="s">
        <v>352</v>
      </c>
    </row>
    <row r="1680" spans="1:7">
      <c r="A1680" s="30">
        <v>44408</v>
      </c>
      <c r="B1680" s="31" t="s">
        <v>109</v>
      </c>
      <c r="C1680" s="31">
        <f t="shared" si="23"/>
        <v>31</v>
      </c>
      <c r="D1680" s="32" t="s">
        <v>110</v>
      </c>
      <c r="E1680" s="31">
        <v>2021</v>
      </c>
      <c r="F1680" s="33" t="str">
        <f t="shared" si="24"/>
        <v>W31-2021</v>
      </c>
      <c r="G1680" s="32" t="s">
        <v>352</v>
      </c>
    </row>
    <row r="1681" spans="1:7">
      <c r="A1681" s="30">
        <v>44409</v>
      </c>
      <c r="B1681" s="31" t="s">
        <v>109</v>
      </c>
      <c r="C1681" s="31">
        <f t="shared" si="23"/>
        <v>32</v>
      </c>
      <c r="D1681" s="32" t="s">
        <v>110</v>
      </c>
      <c r="E1681" s="31">
        <v>2021</v>
      </c>
      <c r="F1681" s="33" t="str">
        <f t="shared" si="24"/>
        <v>W32-2021</v>
      </c>
      <c r="G1681" s="32" t="s">
        <v>353</v>
      </c>
    </row>
    <row r="1682" spans="1:7">
      <c r="A1682" s="30">
        <v>44410</v>
      </c>
      <c r="B1682" s="31" t="s">
        <v>109</v>
      </c>
      <c r="C1682" s="31">
        <f t="shared" si="23"/>
        <v>32</v>
      </c>
      <c r="D1682" s="32" t="s">
        <v>110</v>
      </c>
      <c r="E1682" s="31">
        <v>2021</v>
      </c>
      <c r="F1682" s="33" t="str">
        <f t="shared" si="24"/>
        <v>W32-2021</v>
      </c>
      <c r="G1682" s="32" t="s">
        <v>353</v>
      </c>
    </row>
    <row r="1683" spans="1:7">
      <c r="A1683" s="30">
        <v>44411</v>
      </c>
      <c r="B1683" s="31" t="s">
        <v>109</v>
      </c>
      <c r="C1683" s="31">
        <f t="shared" si="23"/>
        <v>32</v>
      </c>
      <c r="D1683" s="32" t="s">
        <v>110</v>
      </c>
      <c r="E1683" s="31">
        <v>2021</v>
      </c>
      <c r="F1683" s="33" t="str">
        <f t="shared" si="24"/>
        <v>W32-2021</v>
      </c>
      <c r="G1683" s="32" t="s">
        <v>353</v>
      </c>
    </row>
    <row r="1684" spans="1:7">
      <c r="A1684" s="30">
        <v>44412</v>
      </c>
      <c r="B1684" s="31" t="s">
        <v>109</v>
      </c>
      <c r="C1684" s="31">
        <f t="shared" si="23"/>
        <v>32</v>
      </c>
      <c r="D1684" s="32" t="s">
        <v>110</v>
      </c>
      <c r="E1684" s="31">
        <v>2021</v>
      </c>
      <c r="F1684" s="33" t="str">
        <f t="shared" si="24"/>
        <v>W32-2021</v>
      </c>
      <c r="G1684" s="32" t="s">
        <v>353</v>
      </c>
    </row>
    <row r="1685" spans="1:7">
      <c r="A1685" s="30">
        <v>44413</v>
      </c>
      <c r="B1685" s="31" t="s">
        <v>109</v>
      </c>
      <c r="C1685" s="31">
        <f t="shared" si="23"/>
        <v>32</v>
      </c>
      <c r="D1685" s="32" t="s">
        <v>110</v>
      </c>
      <c r="E1685" s="31">
        <v>2021</v>
      </c>
      <c r="F1685" s="33" t="str">
        <f t="shared" si="24"/>
        <v>W32-2021</v>
      </c>
      <c r="G1685" s="32" t="s">
        <v>353</v>
      </c>
    </row>
    <row r="1686" spans="1:7">
      <c r="A1686" s="30">
        <v>44414</v>
      </c>
      <c r="B1686" s="31" t="s">
        <v>109</v>
      </c>
      <c r="C1686" s="31">
        <f t="shared" si="23"/>
        <v>32</v>
      </c>
      <c r="D1686" s="32" t="s">
        <v>110</v>
      </c>
      <c r="E1686" s="31">
        <v>2021</v>
      </c>
      <c r="F1686" s="33" t="str">
        <f t="shared" si="24"/>
        <v>W32-2021</v>
      </c>
      <c r="G1686" s="32" t="s">
        <v>353</v>
      </c>
    </row>
    <row r="1687" spans="1:7">
      <c r="A1687" s="30">
        <v>44415</v>
      </c>
      <c r="B1687" s="31" t="s">
        <v>109</v>
      </c>
      <c r="C1687" s="31">
        <f t="shared" si="23"/>
        <v>32</v>
      </c>
      <c r="D1687" s="32" t="s">
        <v>110</v>
      </c>
      <c r="E1687" s="31">
        <v>2021</v>
      </c>
      <c r="F1687" s="33" t="str">
        <f t="shared" si="24"/>
        <v>W32-2021</v>
      </c>
      <c r="G1687" s="32" t="s">
        <v>353</v>
      </c>
    </row>
    <row r="1688" spans="1:7">
      <c r="A1688" s="30">
        <v>44416</v>
      </c>
      <c r="B1688" s="31" t="s">
        <v>109</v>
      </c>
      <c r="C1688" s="31">
        <f t="shared" si="23"/>
        <v>33</v>
      </c>
      <c r="D1688" s="32" t="s">
        <v>110</v>
      </c>
      <c r="E1688" s="31">
        <v>2021</v>
      </c>
      <c r="F1688" s="33" t="str">
        <f t="shared" si="24"/>
        <v>W33-2021</v>
      </c>
      <c r="G1688" s="32" t="s">
        <v>353</v>
      </c>
    </row>
    <row r="1689" spans="1:7">
      <c r="A1689" s="30">
        <v>44417</v>
      </c>
      <c r="B1689" s="31" t="s">
        <v>109</v>
      </c>
      <c r="C1689" s="31">
        <f t="shared" si="23"/>
        <v>33</v>
      </c>
      <c r="D1689" s="32" t="s">
        <v>110</v>
      </c>
      <c r="E1689" s="31">
        <v>2021</v>
      </c>
      <c r="F1689" s="33" t="str">
        <f t="shared" si="24"/>
        <v>W33-2021</v>
      </c>
      <c r="G1689" s="32" t="s">
        <v>353</v>
      </c>
    </row>
    <row r="1690" spans="1:7">
      <c r="A1690" s="30">
        <v>44418</v>
      </c>
      <c r="B1690" s="31" t="s">
        <v>109</v>
      </c>
      <c r="C1690" s="31">
        <f t="shared" si="23"/>
        <v>33</v>
      </c>
      <c r="D1690" s="32" t="s">
        <v>110</v>
      </c>
      <c r="E1690" s="31">
        <v>2021</v>
      </c>
      <c r="F1690" s="33" t="str">
        <f t="shared" si="24"/>
        <v>W33-2021</v>
      </c>
      <c r="G1690" s="32" t="s">
        <v>353</v>
      </c>
    </row>
    <row r="1691" spans="1:7">
      <c r="A1691" s="30">
        <v>44419</v>
      </c>
      <c r="B1691" s="31" t="s">
        <v>109</v>
      </c>
      <c r="C1691" s="31">
        <f t="shared" si="23"/>
        <v>33</v>
      </c>
      <c r="D1691" s="32" t="s">
        <v>110</v>
      </c>
      <c r="E1691" s="31">
        <v>2021</v>
      </c>
      <c r="F1691" s="33" t="str">
        <f t="shared" si="24"/>
        <v>W33-2021</v>
      </c>
      <c r="G1691" s="32" t="s">
        <v>353</v>
      </c>
    </row>
    <row r="1692" spans="1:7">
      <c r="A1692" s="30">
        <v>44420</v>
      </c>
      <c r="B1692" s="31" t="s">
        <v>109</v>
      </c>
      <c r="C1692" s="31">
        <f t="shared" si="23"/>
        <v>33</v>
      </c>
      <c r="D1692" s="32" t="s">
        <v>110</v>
      </c>
      <c r="E1692" s="31">
        <v>2021</v>
      </c>
      <c r="F1692" s="33" t="str">
        <f t="shared" si="24"/>
        <v>W33-2021</v>
      </c>
      <c r="G1692" s="32" t="s">
        <v>353</v>
      </c>
    </row>
    <row r="1693" spans="1:7">
      <c r="A1693" s="30">
        <v>44421</v>
      </c>
      <c r="B1693" s="31" t="s">
        <v>109</v>
      </c>
      <c r="C1693" s="31">
        <f t="shared" si="23"/>
        <v>33</v>
      </c>
      <c r="D1693" s="32" t="s">
        <v>110</v>
      </c>
      <c r="E1693" s="31">
        <v>2021</v>
      </c>
      <c r="F1693" s="33" t="str">
        <f t="shared" si="24"/>
        <v>W33-2021</v>
      </c>
      <c r="G1693" s="32" t="s">
        <v>353</v>
      </c>
    </row>
    <row r="1694" spans="1:7">
      <c r="A1694" s="30">
        <v>44422</v>
      </c>
      <c r="B1694" s="31" t="s">
        <v>109</v>
      </c>
      <c r="C1694" s="31">
        <f t="shared" si="23"/>
        <v>33</v>
      </c>
      <c r="D1694" s="32" t="s">
        <v>110</v>
      </c>
      <c r="E1694" s="31">
        <v>2021</v>
      </c>
      <c r="F1694" s="33" t="str">
        <f t="shared" si="24"/>
        <v>W33-2021</v>
      </c>
      <c r="G1694" s="32" t="s">
        <v>353</v>
      </c>
    </row>
    <row r="1695" spans="1:7">
      <c r="A1695" s="30">
        <v>44423</v>
      </c>
      <c r="B1695" s="31" t="s">
        <v>109</v>
      </c>
      <c r="C1695" s="31">
        <f t="shared" si="23"/>
        <v>34</v>
      </c>
      <c r="D1695" s="32" t="s">
        <v>110</v>
      </c>
      <c r="E1695" s="31">
        <v>2021</v>
      </c>
      <c r="F1695" s="33" t="str">
        <f t="shared" si="24"/>
        <v>W34-2021</v>
      </c>
      <c r="G1695" s="32" t="s">
        <v>353</v>
      </c>
    </row>
    <row r="1696" spans="1:7">
      <c r="A1696" s="30">
        <v>44424</v>
      </c>
      <c r="B1696" s="31" t="s">
        <v>109</v>
      </c>
      <c r="C1696" s="31">
        <f t="shared" si="23"/>
        <v>34</v>
      </c>
      <c r="D1696" s="32" t="s">
        <v>110</v>
      </c>
      <c r="E1696" s="31">
        <v>2021</v>
      </c>
      <c r="F1696" s="33" t="str">
        <f t="shared" si="24"/>
        <v>W34-2021</v>
      </c>
      <c r="G1696" s="32" t="s">
        <v>353</v>
      </c>
    </row>
    <row r="1697" spans="1:7">
      <c r="A1697" s="30">
        <v>44425</v>
      </c>
      <c r="B1697" s="31" t="s">
        <v>109</v>
      </c>
      <c r="C1697" s="31">
        <f t="shared" si="23"/>
        <v>34</v>
      </c>
      <c r="D1697" s="32" t="s">
        <v>110</v>
      </c>
      <c r="E1697" s="31">
        <v>2021</v>
      </c>
      <c r="F1697" s="33" t="str">
        <f t="shared" si="24"/>
        <v>W34-2021</v>
      </c>
      <c r="G1697" s="32" t="s">
        <v>353</v>
      </c>
    </row>
    <row r="1698" spans="1:7">
      <c r="A1698" s="30">
        <v>44426</v>
      </c>
      <c r="B1698" s="31" t="s">
        <v>109</v>
      </c>
      <c r="C1698" s="31">
        <f t="shared" si="23"/>
        <v>34</v>
      </c>
      <c r="D1698" s="32" t="s">
        <v>110</v>
      </c>
      <c r="E1698" s="31">
        <v>2021</v>
      </c>
      <c r="F1698" s="33" t="str">
        <f t="shared" si="24"/>
        <v>W34-2021</v>
      </c>
      <c r="G1698" s="32" t="s">
        <v>353</v>
      </c>
    </row>
    <row r="1699" spans="1:7">
      <c r="A1699" s="30">
        <v>44427</v>
      </c>
      <c r="B1699" s="31" t="s">
        <v>109</v>
      </c>
      <c r="C1699" s="31">
        <f t="shared" si="23"/>
        <v>34</v>
      </c>
      <c r="D1699" s="32" t="s">
        <v>110</v>
      </c>
      <c r="E1699" s="31">
        <v>2021</v>
      </c>
      <c r="F1699" s="33" t="str">
        <f t="shared" si="24"/>
        <v>W34-2021</v>
      </c>
      <c r="G1699" s="32" t="s">
        <v>353</v>
      </c>
    </row>
    <row r="1700" spans="1:7">
      <c r="A1700" s="30">
        <v>44428</v>
      </c>
      <c r="B1700" s="31" t="s">
        <v>109</v>
      </c>
      <c r="C1700" s="31">
        <f t="shared" si="23"/>
        <v>34</v>
      </c>
      <c r="D1700" s="32" t="s">
        <v>110</v>
      </c>
      <c r="E1700" s="31">
        <v>2021</v>
      </c>
      <c r="F1700" s="33" t="str">
        <f t="shared" si="24"/>
        <v>W34-2021</v>
      </c>
      <c r="G1700" s="32" t="s">
        <v>353</v>
      </c>
    </row>
    <row r="1701" spans="1:7">
      <c r="A1701" s="30">
        <v>44429</v>
      </c>
      <c r="B1701" s="31" t="s">
        <v>109</v>
      </c>
      <c r="C1701" s="31">
        <f t="shared" si="23"/>
        <v>34</v>
      </c>
      <c r="D1701" s="32" t="s">
        <v>110</v>
      </c>
      <c r="E1701" s="31">
        <v>2021</v>
      </c>
      <c r="F1701" s="33" t="str">
        <f t="shared" si="24"/>
        <v>W34-2021</v>
      </c>
      <c r="G1701" s="32" t="s">
        <v>353</v>
      </c>
    </row>
    <row r="1702" spans="1:7">
      <c r="A1702" s="30">
        <v>44430</v>
      </c>
      <c r="B1702" s="31" t="s">
        <v>109</v>
      </c>
      <c r="C1702" s="31">
        <f t="shared" si="23"/>
        <v>35</v>
      </c>
      <c r="D1702" s="32" t="s">
        <v>110</v>
      </c>
      <c r="E1702" s="31">
        <v>2021</v>
      </c>
      <c r="F1702" s="33" t="str">
        <f t="shared" si="24"/>
        <v>W35-2021</v>
      </c>
      <c r="G1702" s="32" t="s">
        <v>353</v>
      </c>
    </row>
    <row r="1703" spans="1:7">
      <c r="A1703" s="30">
        <v>44431</v>
      </c>
      <c r="B1703" s="31" t="s">
        <v>109</v>
      </c>
      <c r="C1703" s="31">
        <f t="shared" si="23"/>
        <v>35</v>
      </c>
      <c r="D1703" s="32" t="s">
        <v>110</v>
      </c>
      <c r="E1703" s="31">
        <v>2021</v>
      </c>
      <c r="F1703" s="33" t="str">
        <f t="shared" si="24"/>
        <v>W35-2021</v>
      </c>
      <c r="G1703" s="32" t="s">
        <v>353</v>
      </c>
    </row>
    <row r="1704" spans="1:7">
      <c r="A1704" s="30">
        <v>44432</v>
      </c>
      <c r="B1704" s="31" t="s">
        <v>109</v>
      </c>
      <c r="C1704" s="31">
        <f t="shared" si="23"/>
        <v>35</v>
      </c>
      <c r="D1704" s="32" t="s">
        <v>110</v>
      </c>
      <c r="E1704" s="31">
        <v>2021</v>
      </c>
      <c r="F1704" s="33" t="str">
        <f t="shared" si="24"/>
        <v>W35-2021</v>
      </c>
      <c r="G1704" s="32" t="s">
        <v>353</v>
      </c>
    </row>
    <row r="1705" spans="1:7">
      <c r="A1705" s="30">
        <v>44433</v>
      </c>
      <c r="B1705" s="31" t="s">
        <v>109</v>
      </c>
      <c r="C1705" s="31">
        <f t="shared" si="23"/>
        <v>35</v>
      </c>
      <c r="D1705" s="32" t="s">
        <v>110</v>
      </c>
      <c r="E1705" s="31">
        <v>2021</v>
      </c>
      <c r="F1705" s="33" t="str">
        <f t="shared" si="24"/>
        <v>W35-2021</v>
      </c>
      <c r="G1705" s="32" t="s">
        <v>353</v>
      </c>
    </row>
    <row r="1706" spans="1:7">
      <c r="A1706" s="30">
        <v>44434</v>
      </c>
      <c r="B1706" s="31" t="s">
        <v>109</v>
      </c>
      <c r="C1706" s="31">
        <f t="shared" si="23"/>
        <v>35</v>
      </c>
      <c r="D1706" s="32" t="s">
        <v>110</v>
      </c>
      <c r="E1706" s="31">
        <v>2021</v>
      </c>
      <c r="F1706" s="33" t="str">
        <f t="shared" si="24"/>
        <v>W35-2021</v>
      </c>
      <c r="G1706" s="32" t="s">
        <v>353</v>
      </c>
    </row>
    <row r="1707" spans="1:7">
      <c r="A1707" s="30">
        <v>44435</v>
      </c>
      <c r="B1707" s="31" t="s">
        <v>109</v>
      </c>
      <c r="C1707" s="31">
        <f t="shared" si="23"/>
        <v>35</v>
      </c>
      <c r="D1707" s="32" t="s">
        <v>110</v>
      </c>
      <c r="E1707" s="31">
        <v>2021</v>
      </c>
      <c r="F1707" s="33" t="str">
        <f t="shared" si="24"/>
        <v>W35-2021</v>
      </c>
      <c r="G1707" s="32" t="s">
        <v>353</v>
      </c>
    </row>
    <row r="1708" spans="1:7">
      <c r="A1708" s="30">
        <v>44436</v>
      </c>
      <c r="B1708" s="31" t="s">
        <v>109</v>
      </c>
      <c r="C1708" s="31">
        <f t="shared" si="23"/>
        <v>35</v>
      </c>
      <c r="D1708" s="32" t="s">
        <v>110</v>
      </c>
      <c r="E1708" s="31">
        <v>2021</v>
      </c>
      <c r="F1708" s="33" t="str">
        <f t="shared" si="24"/>
        <v>W35-2021</v>
      </c>
      <c r="G1708" s="32" t="s">
        <v>353</v>
      </c>
    </row>
    <row r="1709" spans="1:7">
      <c r="A1709" s="30">
        <v>44437</v>
      </c>
      <c r="B1709" s="31" t="s">
        <v>109</v>
      </c>
      <c r="C1709" s="31">
        <f t="shared" si="23"/>
        <v>36</v>
      </c>
      <c r="D1709" s="32" t="s">
        <v>110</v>
      </c>
      <c r="E1709" s="31">
        <v>2021</v>
      </c>
      <c r="F1709" s="33" t="str">
        <f t="shared" si="24"/>
        <v>W36-2021</v>
      </c>
      <c r="G1709" s="32" t="s">
        <v>353</v>
      </c>
    </row>
    <row r="1710" spans="1:7">
      <c r="A1710" s="30">
        <v>44438</v>
      </c>
      <c r="B1710" s="31" t="s">
        <v>109</v>
      </c>
      <c r="C1710" s="31">
        <f t="shared" si="23"/>
        <v>36</v>
      </c>
      <c r="D1710" s="32" t="s">
        <v>110</v>
      </c>
      <c r="E1710" s="31">
        <v>2021</v>
      </c>
      <c r="F1710" s="33" t="str">
        <f t="shared" si="24"/>
        <v>W36-2021</v>
      </c>
      <c r="G1710" s="32" t="s">
        <v>353</v>
      </c>
    </row>
    <row r="1711" spans="1:7">
      <c r="A1711" s="30">
        <v>44439</v>
      </c>
      <c r="B1711" s="31" t="s">
        <v>109</v>
      </c>
      <c r="C1711" s="31">
        <f t="shared" si="23"/>
        <v>36</v>
      </c>
      <c r="D1711" s="32" t="s">
        <v>110</v>
      </c>
      <c r="E1711" s="31">
        <v>2021</v>
      </c>
      <c r="F1711" s="33" t="str">
        <f t="shared" si="24"/>
        <v>W36-2021</v>
      </c>
      <c r="G1711" s="32" t="s">
        <v>353</v>
      </c>
    </row>
    <row r="1712" spans="1:7">
      <c r="A1712" s="30">
        <v>44440</v>
      </c>
      <c r="B1712" s="31" t="s">
        <v>109</v>
      </c>
      <c r="C1712" s="31">
        <f t="shared" si="23"/>
        <v>36</v>
      </c>
      <c r="D1712" s="32" t="s">
        <v>110</v>
      </c>
      <c r="E1712" s="31">
        <v>2021</v>
      </c>
      <c r="F1712" s="33" t="str">
        <f t="shared" si="24"/>
        <v>W36-2021</v>
      </c>
      <c r="G1712" s="32" t="s">
        <v>354</v>
      </c>
    </row>
    <row r="1713" spans="1:7">
      <c r="A1713" s="30">
        <v>44441</v>
      </c>
      <c r="B1713" s="31" t="s">
        <v>109</v>
      </c>
      <c r="C1713" s="31">
        <f t="shared" si="23"/>
        <v>36</v>
      </c>
      <c r="D1713" s="32" t="s">
        <v>110</v>
      </c>
      <c r="E1713" s="31">
        <v>2021</v>
      </c>
      <c r="F1713" s="33" t="str">
        <f t="shared" si="24"/>
        <v>W36-2021</v>
      </c>
      <c r="G1713" s="32" t="s">
        <v>354</v>
      </c>
    </row>
    <row r="1714" spans="1:7">
      <c r="A1714" s="30">
        <v>44442</v>
      </c>
      <c r="B1714" s="31" t="s">
        <v>109</v>
      </c>
      <c r="C1714" s="31">
        <f t="shared" si="23"/>
        <v>36</v>
      </c>
      <c r="D1714" s="32" t="s">
        <v>110</v>
      </c>
      <c r="E1714" s="31">
        <v>2021</v>
      </c>
      <c r="F1714" s="33" t="str">
        <f t="shared" si="24"/>
        <v>W36-2021</v>
      </c>
      <c r="G1714" s="32" t="s">
        <v>354</v>
      </c>
    </row>
    <row r="1715" spans="1:7">
      <c r="A1715" s="30">
        <v>44443</v>
      </c>
      <c r="B1715" s="31" t="s">
        <v>109</v>
      </c>
      <c r="C1715" s="31">
        <f t="shared" si="23"/>
        <v>36</v>
      </c>
      <c r="D1715" s="32" t="s">
        <v>110</v>
      </c>
      <c r="E1715" s="31">
        <v>2021</v>
      </c>
      <c r="F1715" s="33" t="str">
        <f t="shared" si="24"/>
        <v>W36-2021</v>
      </c>
      <c r="G1715" s="32" t="s">
        <v>354</v>
      </c>
    </row>
    <row r="1716" spans="1:7">
      <c r="A1716" s="30">
        <v>44444</v>
      </c>
      <c r="B1716" s="31" t="s">
        <v>109</v>
      </c>
      <c r="C1716" s="31">
        <f t="shared" si="23"/>
        <v>37</v>
      </c>
      <c r="D1716" s="32" t="s">
        <v>110</v>
      </c>
      <c r="E1716" s="31">
        <v>2021</v>
      </c>
      <c r="F1716" s="33" t="str">
        <f t="shared" si="24"/>
        <v>W37-2021</v>
      </c>
      <c r="G1716" s="32" t="s">
        <v>354</v>
      </c>
    </row>
    <row r="1717" spans="1:7">
      <c r="A1717" s="30">
        <v>44445</v>
      </c>
      <c r="B1717" s="31" t="s">
        <v>109</v>
      </c>
      <c r="C1717" s="31">
        <f t="shared" si="23"/>
        <v>37</v>
      </c>
      <c r="D1717" s="32" t="s">
        <v>110</v>
      </c>
      <c r="E1717" s="31">
        <v>2021</v>
      </c>
      <c r="F1717" s="33" t="str">
        <f t="shared" si="24"/>
        <v>W37-2021</v>
      </c>
      <c r="G1717" s="32" t="s">
        <v>354</v>
      </c>
    </row>
    <row r="1718" spans="1:7">
      <c r="A1718" s="30">
        <v>44446</v>
      </c>
      <c r="B1718" s="31" t="s">
        <v>109</v>
      </c>
      <c r="C1718" s="31">
        <f t="shared" si="23"/>
        <v>37</v>
      </c>
      <c r="D1718" s="32" t="s">
        <v>110</v>
      </c>
      <c r="E1718" s="31">
        <v>2021</v>
      </c>
      <c r="F1718" s="33" t="str">
        <f t="shared" si="24"/>
        <v>W37-2021</v>
      </c>
      <c r="G1718" s="32" t="s">
        <v>354</v>
      </c>
    </row>
    <row r="1719" spans="1:7">
      <c r="A1719" s="30">
        <v>44447</v>
      </c>
      <c r="B1719" s="31" t="s">
        <v>109</v>
      </c>
      <c r="C1719" s="31">
        <f t="shared" ref="C1719:C1782" si="25">WEEKNUM(A1719)</f>
        <v>37</v>
      </c>
      <c r="D1719" s="32" t="s">
        <v>110</v>
      </c>
      <c r="E1719" s="31">
        <v>2021</v>
      </c>
      <c r="F1719" s="33" t="str">
        <f t="shared" si="24"/>
        <v>W37-2021</v>
      </c>
      <c r="G1719" s="32" t="s">
        <v>354</v>
      </c>
    </row>
    <row r="1720" spans="1:7">
      <c r="A1720" s="30">
        <v>44448</v>
      </c>
      <c r="B1720" s="31" t="s">
        <v>109</v>
      </c>
      <c r="C1720" s="31">
        <f t="shared" si="25"/>
        <v>37</v>
      </c>
      <c r="D1720" s="32" t="s">
        <v>110</v>
      </c>
      <c r="E1720" s="31">
        <v>2021</v>
      </c>
      <c r="F1720" s="33" t="str">
        <f t="shared" si="24"/>
        <v>W37-2021</v>
      </c>
      <c r="G1720" s="32" t="s">
        <v>354</v>
      </c>
    </row>
    <row r="1721" spans="1:7">
      <c r="A1721" s="30">
        <v>44449</v>
      </c>
      <c r="B1721" s="31" t="s">
        <v>109</v>
      </c>
      <c r="C1721" s="31">
        <f t="shared" si="25"/>
        <v>37</v>
      </c>
      <c r="D1721" s="32" t="s">
        <v>110</v>
      </c>
      <c r="E1721" s="31">
        <v>2021</v>
      </c>
      <c r="F1721" s="33" t="str">
        <f t="shared" si="24"/>
        <v>W37-2021</v>
      </c>
      <c r="G1721" s="32" t="s">
        <v>354</v>
      </c>
    </row>
    <row r="1722" spans="1:7">
      <c r="A1722" s="30">
        <v>44450</v>
      </c>
      <c r="B1722" s="31" t="s">
        <v>109</v>
      </c>
      <c r="C1722" s="31">
        <f t="shared" si="25"/>
        <v>37</v>
      </c>
      <c r="D1722" s="32" t="s">
        <v>110</v>
      </c>
      <c r="E1722" s="31">
        <v>2021</v>
      </c>
      <c r="F1722" s="33" t="str">
        <f t="shared" si="24"/>
        <v>W37-2021</v>
      </c>
      <c r="G1722" s="32" t="s">
        <v>354</v>
      </c>
    </row>
    <row r="1723" spans="1:7">
      <c r="A1723" s="30">
        <v>44451</v>
      </c>
      <c r="B1723" s="31" t="s">
        <v>109</v>
      </c>
      <c r="C1723" s="31">
        <f t="shared" si="25"/>
        <v>38</v>
      </c>
      <c r="D1723" s="32" t="s">
        <v>110</v>
      </c>
      <c r="E1723" s="31">
        <v>2021</v>
      </c>
      <c r="F1723" s="33" t="str">
        <f t="shared" si="24"/>
        <v>W38-2021</v>
      </c>
      <c r="G1723" s="32" t="s">
        <v>354</v>
      </c>
    </row>
    <row r="1724" spans="1:7">
      <c r="A1724" s="30">
        <v>44452</v>
      </c>
      <c r="B1724" s="31" t="s">
        <v>109</v>
      </c>
      <c r="C1724" s="31">
        <f t="shared" si="25"/>
        <v>38</v>
      </c>
      <c r="D1724" s="32" t="s">
        <v>110</v>
      </c>
      <c r="E1724" s="31">
        <v>2021</v>
      </c>
      <c r="F1724" s="33" t="str">
        <f t="shared" si="24"/>
        <v>W38-2021</v>
      </c>
      <c r="G1724" s="32" t="s">
        <v>354</v>
      </c>
    </row>
    <row r="1725" spans="1:7">
      <c r="A1725" s="30">
        <v>44453</v>
      </c>
      <c r="B1725" s="31" t="s">
        <v>109</v>
      </c>
      <c r="C1725" s="31">
        <f t="shared" si="25"/>
        <v>38</v>
      </c>
      <c r="D1725" s="32" t="s">
        <v>110</v>
      </c>
      <c r="E1725" s="31">
        <v>2021</v>
      </c>
      <c r="F1725" s="33" t="str">
        <f t="shared" si="24"/>
        <v>W38-2021</v>
      </c>
      <c r="G1725" s="32" t="s">
        <v>354</v>
      </c>
    </row>
    <row r="1726" spans="1:7">
      <c r="A1726" s="30">
        <v>44454</v>
      </c>
      <c r="B1726" s="31" t="s">
        <v>109</v>
      </c>
      <c r="C1726" s="31">
        <f t="shared" si="25"/>
        <v>38</v>
      </c>
      <c r="D1726" s="32" t="s">
        <v>110</v>
      </c>
      <c r="E1726" s="31">
        <v>2021</v>
      </c>
      <c r="F1726" s="33" t="str">
        <f t="shared" ref="F1726:F1789" si="26">B1726&amp;C1726&amp;D1726&amp;E1726</f>
        <v>W38-2021</v>
      </c>
      <c r="G1726" s="32" t="s">
        <v>354</v>
      </c>
    </row>
    <row r="1727" spans="1:7">
      <c r="A1727" s="30">
        <v>44455</v>
      </c>
      <c r="B1727" s="31" t="s">
        <v>109</v>
      </c>
      <c r="C1727" s="31">
        <f t="shared" si="25"/>
        <v>38</v>
      </c>
      <c r="D1727" s="32" t="s">
        <v>110</v>
      </c>
      <c r="E1727" s="31">
        <v>2021</v>
      </c>
      <c r="F1727" s="33" t="str">
        <f t="shared" si="26"/>
        <v>W38-2021</v>
      </c>
      <c r="G1727" s="32" t="s">
        <v>354</v>
      </c>
    </row>
    <row r="1728" spans="1:7">
      <c r="A1728" s="30">
        <v>44456</v>
      </c>
      <c r="B1728" s="31" t="s">
        <v>109</v>
      </c>
      <c r="C1728" s="31">
        <f t="shared" si="25"/>
        <v>38</v>
      </c>
      <c r="D1728" s="32" t="s">
        <v>110</v>
      </c>
      <c r="E1728" s="31">
        <v>2021</v>
      </c>
      <c r="F1728" s="33" t="str">
        <f t="shared" si="26"/>
        <v>W38-2021</v>
      </c>
      <c r="G1728" s="32" t="s">
        <v>354</v>
      </c>
    </row>
    <row r="1729" spans="1:7">
      <c r="A1729" s="30">
        <v>44457</v>
      </c>
      <c r="B1729" s="31" t="s">
        <v>109</v>
      </c>
      <c r="C1729" s="31">
        <f t="shared" si="25"/>
        <v>38</v>
      </c>
      <c r="D1729" s="32" t="s">
        <v>110</v>
      </c>
      <c r="E1729" s="31">
        <v>2021</v>
      </c>
      <c r="F1729" s="33" t="str">
        <f t="shared" si="26"/>
        <v>W38-2021</v>
      </c>
      <c r="G1729" s="32" t="s">
        <v>354</v>
      </c>
    </row>
    <row r="1730" spans="1:7">
      <c r="A1730" s="30">
        <v>44458</v>
      </c>
      <c r="B1730" s="31" t="s">
        <v>109</v>
      </c>
      <c r="C1730" s="31">
        <f t="shared" si="25"/>
        <v>39</v>
      </c>
      <c r="D1730" s="32" t="s">
        <v>110</v>
      </c>
      <c r="E1730" s="31">
        <v>2021</v>
      </c>
      <c r="F1730" s="33" t="str">
        <f t="shared" si="26"/>
        <v>W39-2021</v>
      </c>
      <c r="G1730" s="32" t="s">
        <v>354</v>
      </c>
    </row>
    <row r="1731" spans="1:7">
      <c r="A1731" s="30">
        <v>44459</v>
      </c>
      <c r="B1731" s="31" t="s">
        <v>109</v>
      </c>
      <c r="C1731" s="31">
        <f t="shared" si="25"/>
        <v>39</v>
      </c>
      <c r="D1731" s="32" t="s">
        <v>110</v>
      </c>
      <c r="E1731" s="31">
        <v>2021</v>
      </c>
      <c r="F1731" s="33" t="str">
        <f t="shared" si="26"/>
        <v>W39-2021</v>
      </c>
      <c r="G1731" s="32" t="s">
        <v>354</v>
      </c>
    </row>
    <row r="1732" spans="1:7">
      <c r="A1732" s="30">
        <v>44460</v>
      </c>
      <c r="B1732" s="31" t="s">
        <v>109</v>
      </c>
      <c r="C1732" s="31">
        <f t="shared" si="25"/>
        <v>39</v>
      </c>
      <c r="D1732" s="32" t="s">
        <v>110</v>
      </c>
      <c r="E1732" s="31">
        <v>2021</v>
      </c>
      <c r="F1732" s="33" t="str">
        <f t="shared" si="26"/>
        <v>W39-2021</v>
      </c>
      <c r="G1732" s="32" t="s">
        <v>354</v>
      </c>
    </row>
    <row r="1733" spans="1:7">
      <c r="A1733" s="30">
        <v>44461</v>
      </c>
      <c r="B1733" s="31" t="s">
        <v>109</v>
      </c>
      <c r="C1733" s="31">
        <f t="shared" si="25"/>
        <v>39</v>
      </c>
      <c r="D1733" s="32" t="s">
        <v>110</v>
      </c>
      <c r="E1733" s="31">
        <v>2021</v>
      </c>
      <c r="F1733" s="33" t="str">
        <f t="shared" si="26"/>
        <v>W39-2021</v>
      </c>
      <c r="G1733" s="32" t="s">
        <v>354</v>
      </c>
    </row>
    <row r="1734" spans="1:7">
      <c r="A1734" s="30">
        <v>44462</v>
      </c>
      <c r="B1734" s="31" t="s">
        <v>109</v>
      </c>
      <c r="C1734" s="31">
        <f t="shared" si="25"/>
        <v>39</v>
      </c>
      <c r="D1734" s="32" t="s">
        <v>110</v>
      </c>
      <c r="E1734" s="31">
        <v>2021</v>
      </c>
      <c r="F1734" s="33" t="str">
        <f t="shared" si="26"/>
        <v>W39-2021</v>
      </c>
      <c r="G1734" s="32" t="s">
        <v>354</v>
      </c>
    </row>
    <row r="1735" spans="1:7">
      <c r="A1735" s="30">
        <v>44463</v>
      </c>
      <c r="B1735" s="31" t="s">
        <v>109</v>
      </c>
      <c r="C1735" s="31">
        <f t="shared" si="25"/>
        <v>39</v>
      </c>
      <c r="D1735" s="32" t="s">
        <v>110</v>
      </c>
      <c r="E1735" s="31">
        <v>2021</v>
      </c>
      <c r="F1735" s="33" t="str">
        <f t="shared" si="26"/>
        <v>W39-2021</v>
      </c>
      <c r="G1735" s="32" t="s">
        <v>354</v>
      </c>
    </row>
    <row r="1736" spans="1:7">
      <c r="A1736" s="30">
        <v>44464</v>
      </c>
      <c r="B1736" s="31" t="s">
        <v>109</v>
      </c>
      <c r="C1736" s="31">
        <f t="shared" si="25"/>
        <v>39</v>
      </c>
      <c r="D1736" s="32" t="s">
        <v>110</v>
      </c>
      <c r="E1736" s="31">
        <v>2021</v>
      </c>
      <c r="F1736" s="33" t="str">
        <f t="shared" si="26"/>
        <v>W39-2021</v>
      </c>
      <c r="G1736" s="32" t="s">
        <v>354</v>
      </c>
    </row>
    <row r="1737" spans="1:7">
      <c r="A1737" s="30">
        <v>44465</v>
      </c>
      <c r="B1737" s="31" t="s">
        <v>109</v>
      </c>
      <c r="C1737" s="31">
        <f t="shared" si="25"/>
        <v>40</v>
      </c>
      <c r="D1737" s="32" t="s">
        <v>110</v>
      </c>
      <c r="E1737" s="31">
        <v>2021</v>
      </c>
      <c r="F1737" s="33" t="str">
        <f t="shared" si="26"/>
        <v>W40-2021</v>
      </c>
      <c r="G1737" s="32" t="s">
        <v>354</v>
      </c>
    </row>
    <row r="1738" spans="1:7">
      <c r="A1738" s="30">
        <v>44466</v>
      </c>
      <c r="B1738" s="31" t="s">
        <v>109</v>
      </c>
      <c r="C1738" s="31">
        <f t="shared" si="25"/>
        <v>40</v>
      </c>
      <c r="D1738" s="32" t="s">
        <v>110</v>
      </c>
      <c r="E1738" s="31">
        <v>2021</v>
      </c>
      <c r="F1738" s="33" t="str">
        <f t="shared" si="26"/>
        <v>W40-2021</v>
      </c>
      <c r="G1738" s="32" t="s">
        <v>354</v>
      </c>
    </row>
    <row r="1739" spans="1:7">
      <c r="A1739" s="30">
        <v>44467</v>
      </c>
      <c r="B1739" s="31" t="s">
        <v>109</v>
      </c>
      <c r="C1739" s="31">
        <f t="shared" si="25"/>
        <v>40</v>
      </c>
      <c r="D1739" s="32" t="s">
        <v>110</v>
      </c>
      <c r="E1739" s="31">
        <v>2021</v>
      </c>
      <c r="F1739" s="33" t="str">
        <f t="shared" si="26"/>
        <v>W40-2021</v>
      </c>
      <c r="G1739" s="32" t="s">
        <v>354</v>
      </c>
    </row>
    <row r="1740" spans="1:7">
      <c r="A1740" s="30">
        <v>44468</v>
      </c>
      <c r="B1740" s="31" t="s">
        <v>109</v>
      </c>
      <c r="C1740" s="31">
        <f t="shared" si="25"/>
        <v>40</v>
      </c>
      <c r="D1740" s="32" t="s">
        <v>110</v>
      </c>
      <c r="E1740" s="31">
        <v>2021</v>
      </c>
      <c r="F1740" s="33" t="str">
        <f t="shared" si="26"/>
        <v>W40-2021</v>
      </c>
      <c r="G1740" s="32" t="s">
        <v>354</v>
      </c>
    </row>
    <row r="1741" spans="1:7">
      <c r="A1741" s="30">
        <v>44469</v>
      </c>
      <c r="B1741" s="31" t="s">
        <v>109</v>
      </c>
      <c r="C1741" s="31">
        <f t="shared" si="25"/>
        <v>40</v>
      </c>
      <c r="D1741" s="32" t="s">
        <v>110</v>
      </c>
      <c r="E1741" s="31">
        <v>2021</v>
      </c>
      <c r="F1741" s="33" t="str">
        <f t="shared" si="26"/>
        <v>W40-2021</v>
      </c>
      <c r="G1741" s="32" t="s">
        <v>354</v>
      </c>
    </row>
    <row r="1742" spans="1:7">
      <c r="A1742" s="30">
        <v>44470</v>
      </c>
      <c r="B1742" s="31" t="s">
        <v>109</v>
      </c>
      <c r="C1742" s="31">
        <f t="shared" si="25"/>
        <v>40</v>
      </c>
      <c r="D1742" s="32" t="s">
        <v>110</v>
      </c>
      <c r="E1742" s="31">
        <v>2021</v>
      </c>
      <c r="F1742" s="33" t="str">
        <f t="shared" si="26"/>
        <v>W40-2021</v>
      </c>
      <c r="G1742" s="32" t="s">
        <v>355</v>
      </c>
    </row>
    <row r="1743" spans="1:7">
      <c r="A1743" s="30">
        <v>44471</v>
      </c>
      <c r="B1743" s="31" t="s">
        <v>109</v>
      </c>
      <c r="C1743" s="31">
        <f t="shared" si="25"/>
        <v>40</v>
      </c>
      <c r="D1743" s="32" t="s">
        <v>110</v>
      </c>
      <c r="E1743" s="31">
        <v>2021</v>
      </c>
      <c r="F1743" s="33" t="str">
        <f t="shared" si="26"/>
        <v>W40-2021</v>
      </c>
      <c r="G1743" s="32" t="s">
        <v>355</v>
      </c>
    </row>
    <row r="1744" spans="1:7">
      <c r="A1744" s="30">
        <v>44472</v>
      </c>
      <c r="B1744" s="31" t="s">
        <v>109</v>
      </c>
      <c r="C1744" s="31">
        <f t="shared" si="25"/>
        <v>41</v>
      </c>
      <c r="D1744" s="32" t="s">
        <v>110</v>
      </c>
      <c r="E1744" s="31">
        <v>2021</v>
      </c>
      <c r="F1744" s="33" t="str">
        <f t="shared" si="26"/>
        <v>W41-2021</v>
      </c>
      <c r="G1744" s="32" t="s">
        <v>355</v>
      </c>
    </row>
    <row r="1745" spans="1:7">
      <c r="A1745" s="30">
        <v>44473</v>
      </c>
      <c r="B1745" s="31" t="s">
        <v>109</v>
      </c>
      <c r="C1745" s="31">
        <f t="shared" si="25"/>
        <v>41</v>
      </c>
      <c r="D1745" s="32" t="s">
        <v>110</v>
      </c>
      <c r="E1745" s="31">
        <v>2021</v>
      </c>
      <c r="F1745" s="33" t="str">
        <f t="shared" si="26"/>
        <v>W41-2021</v>
      </c>
      <c r="G1745" s="32" t="s">
        <v>355</v>
      </c>
    </row>
    <row r="1746" spans="1:7">
      <c r="A1746" s="30">
        <v>44474</v>
      </c>
      <c r="B1746" s="31" t="s">
        <v>109</v>
      </c>
      <c r="C1746" s="31">
        <f t="shared" si="25"/>
        <v>41</v>
      </c>
      <c r="D1746" s="32" t="s">
        <v>110</v>
      </c>
      <c r="E1746" s="31">
        <v>2021</v>
      </c>
      <c r="F1746" s="33" t="str">
        <f t="shared" si="26"/>
        <v>W41-2021</v>
      </c>
      <c r="G1746" s="32" t="s">
        <v>355</v>
      </c>
    </row>
    <row r="1747" spans="1:7">
      <c r="A1747" s="30">
        <v>44475</v>
      </c>
      <c r="B1747" s="31" t="s">
        <v>109</v>
      </c>
      <c r="C1747" s="31">
        <f t="shared" si="25"/>
        <v>41</v>
      </c>
      <c r="D1747" s="32" t="s">
        <v>110</v>
      </c>
      <c r="E1747" s="31">
        <v>2021</v>
      </c>
      <c r="F1747" s="33" t="str">
        <f t="shared" si="26"/>
        <v>W41-2021</v>
      </c>
      <c r="G1747" s="32" t="s">
        <v>355</v>
      </c>
    </row>
    <row r="1748" spans="1:7">
      <c r="A1748" s="30">
        <v>44476</v>
      </c>
      <c r="B1748" s="31" t="s">
        <v>109</v>
      </c>
      <c r="C1748" s="31">
        <f t="shared" si="25"/>
        <v>41</v>
      </c>
      <c r="D1748" s="32" t="s">
        <v>110</v>
      </c>
      <c r="E1748" s="31">
        <v>2021</v>
      </c>
      <c r="F1748" s="33" t="str">
        <f t="shared" si="26"/>
        <v>W41-2021</v>
      </c>
      <c r="G1748" s="32" t="s">
        <v>355</v>
      </c>
    </row>
    <row r="1749" spans="1:7">
      <c r="A1749" s="30">
        <v>44477</v>
      </c>
      <c r="B1749" s="31" t="s">
        <v>109</v>
      </c>
      <c r="C1749" s="31">
        <f t="shared" si="25"/>
        <v>41</v>
      </c>
      <c r="D1749" s="32" t="s">
        <v>110</v>
      </c>
      <c r="E1749" s="31">
        <v>2021</v>
      </c>
      <c r="F1749" s="33" t="str">
        <f t="shared" si="26"/>
        <v>W41-2021</v>
      </c>
      <c r="G1749" s="32" t="s">
        <v>355</v>
      </c>
    </row>
    <row r="1750" spans="1:7">
      <c r="A1750" s="30">
        <v>44478</v>
      </c>
      <c r="B1750" s="31" t="s">
        <v>109</v>
      </c>
      <c r="C1750" s="31">
        <f t="shared" si="25"/>
        <v>41</v>
      </c>
      <c r="D1750" s="32" t="s">
        <v>110</v>
      </c>
      <c r="E1750" s="31">
        <v>2021</v>
      </c>
      <c r="F1750" s="33" t="str">
        <f t="shared" si="26"/>
        <v>W41-2021</v>
      </c>
      <c r="G1750" s="32" t="s">
        <v>355</v>
      </c>
    </row>
    <row r="1751" spans="1:7">
      <c r="A1751" s="30">
        <v>44479</v>
      </c>
      <c r="B1751" s="31" t="s">
        <v>109</v>
      </c>
      <c r="C1751" s="31">
        <f t="shared" si="25"/>
        <v>42</v>
      </c>
      <c r="D1751" s="32" t="s">
        <v>110</v>
      </c>
      <c r="E1751" s="31">
        <v>2021</v>
      </c>
      <c r="F1751" s="33" t="str">
        <f t="shared" si="26"/>
        <v>W42-2021</v>
      </c>
      <c r="G1751" s="32" t="s">
        <v>355</v>
      </c>
    </row>
    <row r="1752" spans="1:7">
      <c r="A1752" s="30">
        <v>44480</v>
      </c>
      <c r="B1752" s="31" t="s">
        <v>109</v>
      </c>
      <c r="C1752" s="31">
        <f t="shared" si="25"/>
        <v>42</v>
      </c>
      <c r="D1752" s="32" t="s">
        <v>110</v>
      </c>
      <c r="E1752" s="31">
        <v>2021</v>
      </c>
      <c r="F1752" s="33" t="str">
        <f t="shared" si="26"/>
        <v>W42-2021</v>
      </c>
      <c r="G1752" s="32" t="s">
        <v>355</v>
      </c>
    </row>
    <row r="1753" spans="1:7">
      <c r="A1753" s="30">
        <v>44481</v>
      </c>
      <c r="B1753" s="31" t="s">
        <v>109</v>
      </c>
      <c r="C1753" s="31">
        <f t="shared" si="25"/>
        <v>42</v>
      </c>
      <c r="D1753" s="32" t="s">
        <v>110</v>
      </c>
      <c r="E1753" s="31">
        <v>2021</v>
      </c>
      <c r="F1753" s="33" t="str">
        <f t="shared" si="26"/>
        <v>W42-2021</v>
      </c>
      <c r="G1753" s="32" t="s">
        <v>355</v>
      </c>
    </row>
    <row r="1754" spans="1:7">
      <c r="A1754" s="30">
        <v>44482</v>
      </c>
      <c r="B1754" s="31" t="s">
        <v>109</v>
      </c>
      <c r="C1754" s="31">
        <f t="shared" si="25"/>
        <v>42</v>
      </c>
      <c r="D1754" s="32" t="s">
        <v>110</v>
      </c>
      <c r="E1754" s="31">
        <v>2021</v>
      </c>
      <c r="F1754" s="33" t="str">
        <f t="shared" si="26"/>
        <v>W42-2021</v>
      </c>
      <c r="G1754" s="32" t="s">
        <v>355</v>
      </c>
    </row>
    <row r="1755" spans="1:7">
      <c r="A1755" s="30">
        <v>44483</v>
      </c>
      <c r="B1755" s="31" t="s">
        <v>109</v>
      </c>
      <c r="C1755" s="31">
        <f t="shared" si="25"/>
        <v>42</v>
      </c>
      <c r="D1755" s="32" t="s">
        <v>110</v>
      </c>
      <c r="E1755" s="31">
        <v>2021</v>
      </c>
      <c r="F1755" s="33" t="str">
        <f t="shared" si="26"/>
        <v>W42-2021</v>
      </c>
      <c r="G1755" s="32" t="s">
        <v>355</v>
      </c>
    </row>
    <row r="1756" spans="1:7">
      <c r="A1756" s="30">
        <v>44484</v>
      </c>
      <c r="B1756" s="31" t="s">
        <v>109</v>
      </c>
      <c r="C1756" s="31">
        <f t="shared" si="25"/>
        <v>42</v>
      </c>
      <c r="D1756" s="32" t="s">
        <v>110</v>
      </c>
      <c r="E1756" s="31">
        <v>2021</v>
      </c>
      <c r="F1756" s="33" t="str">
        <f t="shared" si="26"/>
        <v>W42-2021</v>
      </c>
      <c r="G1756" s="32" t="s">
        <v>355</v>
      </c>
    </row>
    <row r="1757" spans="1:7">
      <c r="A1757" s="30">
        <v>44485</v>
      </c>
      <c r="B1757" s="31" t="s">
        <v>109</v>
      </c>
      <c r="C1757" s="31">
        <f t="shared" si="25"/>
        <v>42</v>
      </c>
      <c r="D1757" s="32" t="s">
        <v>110</v>
      </c>
      <c r="E1757" s="31">
        <v>2021</v>
      </c>
      <c r="F1757" s="33" t="str">
        <f t="shared" si="26"/>
        <v>W42-2021</v>
      </c>
      <c r="G1757" s="32" t="s">
        <v>355</v>
      </c>
    </row>
    <row r="1758" spans="1:7">
      <c r="A1758" s="30">
        <v>44486</v>
      </c>
      <c r="B1758" s="31" t="s">
        <v>109</v>
      </c>
      <c r="C1758" s="31">
        <f t="shared" si="25"/>
        <v>43</v>
      </c>
      <c r="D1758" s="32" t="s">
        <v>110</v>
      </c>
      <c r="E1758" s="31">
        <v>2021</v>
      </c>
      <c r="F1758" s="33" t="str">
        <f t="shared" si="26"/>
        <v>W43-2021</v>
      </c>
      <c r="G1758" s="32" t="s">
        <v>355</v>
      </c>
    </row>
    <row r="1759" spans="1:7">
      <c r="A1759" s="30">
        <v>44487</v>
      </c>
      <c r="B1759" s="31" t="s">
        <v>109</v>
      </c>
      <c r="C1759" s="31">
        <f t="shared" si="25"/>
        <v>43</v>
      </c>
      <c r="D1759" s="32" t="s">
        <v>110</v>
      </c>
      <c r="E1759" s="31">
        <v>2021</v>
      </c>
      <c r="F1759" s="33" t="str">
        <f t="shared" si="26"/>
        <v>W43-2021</v>
      </c>
      <c r="G1759" s="32" t="s">
        <v>355</v>
      </c>
    </row>
    <row r="1760" spans="1:7">
      <c r="A1760" s="30">
        <v>44488</v>
      </c>
      <c r="B1760" s="31" t="s">
        <v>109</v>
      </c>
      <c r="C1760" s="31">
        <f t="shared" si="25"/>
        <v>43</v>
      </c>
      <c r="D1760" s="32" t="s">
        <v>110</v>
      </c>
      <c r="E1760" s="31">
        <v>2021</v>
      </c>
      <c r="F1760" s="33" t="str">
        <f t="shared" si="26"/>
        <v>W43-2021</v>
      </c>
      <c r="G1760" s="32" t="s">
        <v>355</v>
      </c>
    </row>
    <row r="1761" spans="1:7">
      <c r="A1761" s="30">
        <v>44489</v>
      </c>
      <c r="B1761" s="31" t="s">
        <v>109</v>
      </c>
      <c r="C1761" s="31">
        <f t="shared" si="25"/>
        <v>43</v>
      </c>
      <c r="D1761" s="32" t="s">
        <v>110</v>
      </c>
      <c r="E1761" s="31">
        <v>2021</v>
      </c>
      <c r="F1761" s="33" t="str">
        <f t="shared" si="26"/>
        <v>W43-2021</v>
      </c>
      <c r="G1761" s="32" t="s">
        <v>355</v>
      </c>
    </row>
    <row r="1762" spans="1:7">
      <c r="A1762" s="30">
        <v>44490</v>
      </c>
      <c r="B1762" s="31" t="s">
        <v>109</v>
      </c>
      <c r="C1762" s="31">
        <f t="shared" si="25"/>
        <v>43</v>
      </c>
      <c r="D1762" s="32" t="s">
        <v>110</v>
      </c>
      <c r="E1762" s="31">
        <v>2021</v>
      </c>
      <c r="F1762" s="33" t="str">
        <f t="shared" si="26"/>
        <v>W43-2021</v>
      </c>
      <c r="G1762" s="32" t="s">
        <v>355</v>
      </c>
    </row>
    <row r="1763" spans="1:7">
      <c r="A1763" s="30">
        <v>44491</v>
      </c>
      <c r="B1763" s="31" t="s">
        <v>109</v>
      </c>
      <c r="C1763" s="31">
        <f t="shared" si="25"/>
        <v>43</v>
      </c>
      <c r="D1763" s="32" t="s">
        <v>110</v>
      </c>
      <c r="E1763" s="31">
        <v>2021</v>
      </c>
      <c r="F1763" s="33" t="str">
        <f t="shared" si="26"/>
        <v>W43-2021</v>
      </c>
      <c r="G1763" s="32" t="s">
        <v>355</v>
      </c>
    </row>
    <row r="1764" spans="1:7">
      <c r="A1764" s="30">
        <v>44492</v>
      </c>
      <c r="B1764" s="31" t="s">
        <v>109</v>
      </c>
      <c r="C1764" s="31">
        <f t="shared" si="25"/>
        <v>43</v>
      </c>
      <c r="D1764" s="32" t="s">
        <v>110</v>
      </c>
      <c r="E1764" s="31">
        <v>2021</v>
      </c>
      <c r="F1764" s="33" t="str">
        <f t="shared" si="26"/>
        <v>W43-2021</v>
      </c>
      <c r="G1764" s="32" t="s">
        <v>355</v>
      </c>
    </row>
    <row r="1765" spans="1:7">
      <c r="A1765" s="30">
        <v>44493</v>
      </c>
      <c r="B1765" s="31" t="s">
        <v>109</v>
      </c>
      <c r="C1765" s="31">
        <f t="shared" si="25"/>
        <v>44</v>
      </c>
      <c r="D1765" s="32" t="s">
        <v>110</v>
      </c>
      <c r="E1765" s="31">
        <v>2021</v>
      </c>
      <c r="F1765" s="33" t="str">
        <f t="shared" si="26"/>
        <v>W44-2021</v>
      </c>
      <c r="G1765" s="32" t="s">
        <v>355</v>
      </c>
    </row>
    <row r="1766" spans="1:7">
      <c r="A1766" s="30">
        <v>44494</v>
      </c>
      <c r="B1766" s="31" t="s">
        <v>109</v>
      </c>
      <c r="C1766" s="31">
        <f t="shared" si="25"/>
        <v>44</v>
      </c>
      <c r="D1766" s="32" t="s">
        <v>110</v>
      </c>
      <c r="E1766" s="31">
        <v>2021</v>
      </c>
      <c r="F1766" s="33" t="str">
        <f t="shared" si="26"/>
        <v>W44-2021</v>
      </c>
      <c r="G1766" s="32" t="s">
        <v>355</v>
      </c>
    </row>
    <row r="1767" spans="1:7">
      <c r="A1767" s="30">
        <v>44495</v>
      </c>
      <c r="B1767" s="31" t="s">
        <v>109</v>
      </c>
      <c r="C1767" s="31">
        <f t="shared" si="25"/>
        <v>44</v>
      </c>
      <c r="D1767" s="32" t="s">
        <v>110</v>
      </c>
      <c r="E1767" s="31">
        <v>2021</v>
      </c>
      <c r="F1767" s="33" t="str">
        <f t="shared" si="26"/>
        <v>W44-2021</v>
      </c>
      <c r="G1767" s="32" t="s">
        <v>355</v>
      </c>
    </row>
    <row r="1768" spans="1:7">
      <c r="A1768" s="30">
        <v>44496</v>
      </c>
      <c r="B1768" s="31" t="s">
        <v>109</v>
      </c>
      <c r="C1768" s="31">
        <f t="shared" si="25"/>
        <v>44</v>
      </c>
      <c r="D1768" s="32" t="s">
        <v>110</v>
      </c>
      <c r="E1768" s="31">
        <v>2021</v>
      </c>
      <c r="F1768" s="33" t="str">
        <f t="shared" si="26"/>
        <v>W44-2021</v>
      </c>
      <c r="G1768" s="32" t="s">
        <v>355</v>
      </c>
    </row>
    <row r="1769" spans="1:7">
      <c r="A1769" s="30">
        <v>44497</v>
      </c>
      <c r="B1769" s="31" t="s">
        <v>109</v>
      </c>
      <c r="C1769" s="31">
        <f t="shared" si="25"/>
        <v>44</v>
      </c>
      <c r="D1769" s="32" t="s">
        <v>110</v>
      </c>
      <c r="E1769" s="31">
        <v>2021</v>
      </c>
      <c r="F1769" s="33" t="str">
        <f t="shared" si="26"/>
        <v>W44-2021</v>
      </c>
      <c r="G1769" s="32" t="s">
        <v>355</v>
      </c>
    </row>
    <row r="1770" spans="1:7">
      <c r="A1770" s="30">
        <v>44498</v>
      </c>
      <c r="B1770" s="31" t="s">
        <v>109</v>
      </c>
      <c r="C1770" s="31">
        <f t="shared" si="25"/>
        <v>44</v>
      </c>
      <c r="D1770" s="32" t="s">
        <v>110</v>
      </c>
      <c r="E1770" s="31">
        <v>2021</v>
      </c>
      <c r="F1770" s="33" t="str">
        <f t="shared" si="26"/>
        <v>W44-2021</v>
      </c>
      <c r="G1770" s="32" t="s">
        <v>355</v>
      </c>
    </row>
    <row r="1771" spans="1:7">
      <c r="A1771" s="30">
        <v>44499</v>
      </c>
      <c r="B1771" s="31" t="s">
        <v>109</v>
      </c>
      <c r="C1771" s="31">
        <f t="shared" si="25"/>
        <v>44</v>
      </c>
      <c r="D1771" s="32" t="s">
        <v>110</v>
      </c>
      <c r="E1771" s="31">
        <v>2021</v>
      </c>
      <c r="F1771" s="33" t="str">
        <f t="shared" si="26"/>
        <v>W44-2021</v>
      </c>
      <c r="G1771" s="32" t="s">
        <v>355</v>
      </c>
    </row>
    <row r="1772" spans="1:7">
      <c r="A1772" s="30">
        <v>44500</v>
      </c>
      <c r="B1772" s="31" t="s">
        <v>109</v>
      </c>
      <c r="C1772" s="31">
        <f t="shared" si="25"/>
        <v>45</v>
      </c>
      <c r="D1772" s="32" t="s">
        <v>110</v>
      </c>
      <c r="E1772" s="31">
        <v>2021</v>
      </c>
      <c r="F1772" s="33" t="str">
        <f t="shared" si="26"/>
        <v>W45-2021</v>
      </c>
      <c r="G1772" s="32" t="s">
        <v>355</v>
      </c>
    </row>
    <row r="1773" spans="1:7">
      <c r="A1773" s="30">
        <v>44501</v>
      </c>
      <c r="B1773" s="31" t="s">
        <v>109</v>
      </c>
      <c r="C1773" s="31">
        <f t="shared" si="25"/>
        <v>45</v>
      </c>
      <c r="D1773" s="32" t="s">
        <v>110</v>
      </c>
      <c r="E1773" s="31">
        <v>2021</v>
      </c>
      <c r="F1773" s="33" t="str">
        <f t="shared" si="26"/>
        <v>W45-2021</v>
      </c>
      <c r="G1773" s="32" t="s">
        <v>356</v>
      </c>
    </row>
    <row r="1774" spans="1:7">
      <c r="A1774" s="30">
        <v>44502</v>
      </c>
      <c r="B1774" s="31" t="s">
        <v>109</v>
      </c>
      <c r="C1774" s="31">
        <f t="shared" si="25"/>
        <v>45</v>
      </c>
      <c r="D1774" s="32" t="s">
        <v>110</v>
      </c>
      <c r="E1774" s="31">
        <v>2021</v>
      </c>
      <c r="F1774" s="33" t="str">
        <f t="shared" si="26"/>
        <v>W45-2021</v>
      </c>
      <c r="G1774" s="32" t="s">
        <v>356</v>
      </c>
    </row>
    <row r="1775" spans="1:7">
      <c r="A1775" s="30">
        <v>44503</v>
      </c>
      <c r="B1775" s="31" t="s">
        <v>109</v>
      </c>
      <c r="C1775" s="31">
        <f t="shared" si="25"/>
        <v>45</v>
      </c>
      <c r="D1775" s="32" t="s">
        <v>110</v>
      </c>
      <c r="E1775" s="31">
        <v>2021</v>
      </c>
      <c r="F1775" s="33" t="str">
        <f t="shared" si="26"/>
        <v>W45-2021</v>
      </c>
      <c r="G1775" s="32" t="s">
        <v>356</v>
      </c>
    </row>
    <row r="1776" spans="1:7">
      <c r="A1776" s="30">
        <v>44504</v>
      </c>
      <c r="B1776" s="31" t="s">
        <v>109</v>
      </c>
      <c r="C1776" s="31">
        <f t="shared" si="25"/>
        <v>45</v>
      </c>
      <c r="D1776" s="32" t="s">
        <v>110</v>
      </c>
      <c r="E1776" s="31">
        <v>2021</v>
      </c>
      <c r="F1776" s="33" t="str">
        <f t="shared" si="26"/>
        <v>W45-2021</v>
      </c>
      <c r="G1776" s="32" t="s">
        <v>356</v>
      </c>
    </row>
    <row r="1777" spans="1:7">
      <c r="A1777" s="30">
        <v>44505</v>
      </c>
      <c r="B1777" s="31" t="s">
        <v>109</v>
      </c>
      <c r="C1777" s="31">
        <f t="shared" si="25"/>
        <v>45</v>
      </c>
      <c r="D1777" s="32" t="s">
        <v>110</v>
      </c>
      <c r="E1777" s="31">
        <v>2021</v>
      </c>
      <c r="F1777" s="33" t="str">
        <f t="shared" si="26"/>
        <v>W45-2021</v>
      </c>
      <c r="G1777" s="32" t="s">
        <v>356</v>
      </c>
    </row>
    <row r="1778" spans="1:7">
      <c r="A1778" s="30">
        <v>44506</v>
      </c>
      <c r="B1778" s="31" t="s">
        <v>109</v>
      </c>
      <c r="C1778" s="31">
        <f t="shared" si="25"/>
        <v>45</v>
      </c>
      <c r="D1778" s="32" t="s">
        <v>110</v>
      </c>
      <c r="E1778" s="31">
        <v>2021</v>
      </c>
      <c r="F1778" s="33" t="str">
        <f t="shared" si="26"/>
        <v>W45-2021</v>
      </c>
      <c r="G1778" s="32" t="s">
        <v>356</v>
      </c>
    </row>
    <row r="1779" spans="1:7">
      <c r="A1779" s="30">
        <v>44507</v>
      </c>
      <c r="B1779" s="31" t="s">
        <v>109</v>
      </c>
      <c r="C1779" s="31">
        <f t="shared" si="25"/>
        <v>46</v>
      </c>
      <c r="D1779" s="32" t="s">
        <v>110</v>
      </c>
      <c r="E1779" s="31">
        <v>2021</v>
      </c>
      <c r="F1779" s="33" t="str">
        <f t="shared" si="26"/>
        <v>W46-2021</v>
      </c>
      <c r="G1779" s="32" t="s">
        <v>356</v>
      </c>
    </row>
    <row r="1780" spans="1:7">
      <c r="A1780" s="30">
        <v>44508</v>
      </c>
      <c r="B1780" s="31" t="s">
        <v>109</v>
      </c>
      <c r="C1780" s="31">
        <f t="shared" si="25"/>
        <v>46</v>
      </c>
      <c r="D1780" s="32" t="s">
        <v>110</v>
      </c>
      <c r="E1780" s="31">
        <v>2021</v>
      </c>
      <c r="F1780" s="33" t="str">
        <f t="shared" si="26"/>
        <v>W46-2021</v>
      </c>
      <c r="G1780" s="32" t="s">
        <v>356</v>
      </c>
    </row>
    <row r="1781" spans="1:7">
      <c r="A1781" s="30">
        <v>44509</v>
      </c>
      <c r="B1781" s="31" t="s">
        <v>109</v>
      </c>
      <c r="C1781" s="31">
        <f t="shared" si="25"/>
        <v>46</v>
      </c>
      <c r="D1781" s="32" t="s">
        <v>110</v>
      </c>
      <c r="E1781" s="31">
        <v>2021</v>
      </c>
      <c r="F1781" s="33" t="str">
        <f t="shared" si="26"/>
        <v>W46-2021</v>
      </c>
      <c r="G1781" s="32" t="s">
        <v>356</v>
      </c>
    </row>
    <row r="1782" spans="1:7">
      <c r="A1782" s="30">
        <v>44510</v>
      </c>
      <c r="B1782" s="31" t="s">
        <v>109</v>
      </c>
      <c r="C1782" s="31">
        <f t="shared" si="25"/>
        <v>46</v>
      </c>
      <c r="D1782" s="32" t="s">
        <v>110</v>
      </c>
      <c r="E1782" s="31">
        <v>2021</v>
      </c>
      <c r="F1782" s="33" t="str">
        <f t="shared" si="26"/>
        <v>W46-2021</v>
      </c>
      <c r="G1782" s="32" t="s">
        <v>356</v>
      </c>
    </row>
    <row r="1783" spans="1:7">
      <c r="A1783" s="30">
        <v>44511</v>
      </c>
      <c r="B1783" s="31" t="s">
        <v>109</v>
      </c>
      <c r="C1783" s="31">
        <f t="shared" ref="C1783:C1832" si="27">WEEKNUM(A1783)</f>
        <v>46</v>
      </c>
      <c r="D1783" s="32" t="s">
        <v>110</v>
      </c>
      <c r="E1783" s="31">
        <v>2021</v>
      </c>
      <c r="F1783" s="33" t="str">
        <f t="shared" si="26"/>
        <v>W46-2021</v>
      </c>
      <c r="G1783" s="32" t="s">
        <v>356</v>
      </c>
    </row>
    <row r="1784" spans="1:7">
      <c r="A1784" s="30">
        <v>44512</v>
      </c>
      <c r="B1784" s="31" t="s">
        <v>109</v>
      </c>
      <c r="C1784" s="31">
        <f t="shared" si="27"/>
        <v>46</v>
      </c>
      <c r="D1784" s="32" t="s">
        <v>110</v>
      </c>
      <c r="E1784" s="31">
        <v>2021</v>
      </c>
      <c r="F1784" s="33" t="str">
        <f t="shared" si="26"/>
        <v>W46-2021</v>
      </c>
      <c r="G1784" s="32" t="s">
        <v>356</v>
      </c>
    </row>
    <row r="1785" spans="1:7">
      <c r="A1785" s="30">
        <v>44513</v>
      </c>
      <c r="B1785" s="31" t="s">
        <v>109</v>
      </c>
      <c r="C1785" s="31">
        <f t="shared" si="27"/>
        <v>46</v>
      </c>
      <c r="D1785" s="32" t="s">
        <v>110</v>
      </c>
      <c r="E1785" s="31">
        <v>2021</v>
      </c>
      <c r="F1785" s="33" t="str">
        <f t="shared" si="26"/>
        <v>W46-2021</v>
      </c>
      <c r="G1785" s="32" t="s">
        <v>356</v>
      </c>
    </row>
    <row r="1786" spans="1:7">
      <c r="A1786" s="30">
        <v>44514</v>
      </c>
      <c r="B1786" s="31" t="s">
        <v>109</v>
      </c>
      <c r="C1786" s="31">
        <f t="shared" si="27"/>
        <v>47</v>
      </c>
      <c r="D1786" s="32" t="s">
        <v>110</v>
      </c>
      <c r="E1786" s="31">
        <v>2021</v>
      </c>
      <c r="F1786" s="33" t="str">
        <f t="shared" si="26"/>
        <v>W47-2021</v>
      </c>
      <c r="G1786" s="32" t="s">
        <v>356</v>
      </c>
    </row>
    <row r="1787" spans="1:7">
      <c r="A1787" s="30">
        <v>44515</v>
      </c>
      <c r="B1787" s="31" t="s">
        <v>109</v>
      </c>
      <c r="C1787" s="31">
        <f t="shared" si="27"/>
        <v>47</v>
      </c>
      <c r="D1787" s="32" t="s">
        <v>110</v>
      </c>
      <c r="E1787" s="31">
        <v>2021</v>
      </c>
      <c r="F1787" s="33" t="str">
        <f t="shared" si="26"/>
        <v>W47-2021</v>
      </c>
      <c r="G1787" s="32" t="s">
        <v>356</v>
      </c>
    </row>
    <row r="1788" spans="1:7">
      <c r="A1788" s="30">
        <v>44516</v>
      </c>
      <c r="B1788" s="31" t="s">
        <v>109</v>
      </c>
      <c r="C1788" s="31">
        <f t="shared" si="27"/>
        <v>47</v>
      </c>
      <c r="D1788" s="32" t="s">
        <v>110</v>
      </c>
      <c r="E1788" s="31">
        <v>2021</v>
      </c>
      <c r="F1788" s="33" t="str">
        <f t="shared" si="26"/>
        <v>W47-2021</v>
      </c>
      <c r="G1788" s="32" t="s">
        <v>356</v>
      </c>
    </row>
    <row r="1789" spans="1:7">
      <c r="A1789" s="30">
        <v>44517</v>
      </c>
      <c r="B1789" s="31" t="s">
        <v>109</v>
      </c>
      <c r="C1789" s="31">
        <f t="shared" si="27"/>
        <v>47</v>
      </c>
      <c r="D1789" s="32" t="s">
        <v>110</v>
      </c>
      <c r="E1789" s="31">
        <v>2021</v>
      </c>
      <c r="F1789" s="33" t="str">
        <f t="shared" si="26"/>
        <v>W47-2021</v>
      </c>
      <c r="G1789" s="32" t="s">
        <v>356</v>
      </c>
    </row>
    <row r="1790" spans="1:7">
      <c r="A1790" s="30">
        <v>44518</v>
      </c>
      <c r="B1790" s="31" t="s">
        <v>109</v>
      </c>
      <c r="C1790" s="31">
        <f t="shared" si="27"/>
        <v>47</v>
      </c>
      <c r="D1790" s="32" t="s">
        <v>110</v>
      </c>
      <c r="E1790" s="31">
        <v>2021</v>
      </c>
      <c r="F1790" s="33" t="str">
        <f t="shared" ref="F1790:F1832" si="28">B1790&amp;C1790&amp;D1790&amp;E1790</f>
        <v>W47-2021</v>
      </c>
      <c r="G1790" s="32" t="s">
        <v>356</v>
      </c>
    </row>
    <row r="1791" spans="1:7">
      <c r="A1791" s="30">
        <v>44519</v>
      </c>
      <c r="B1791" s="31" t="s">
        <v>109</v>
      </c>
      <c r="C1791" s="31">
        <f t="shared" si="27"/>
        <v>47</v>
      </c>
      <c r="D1791" s="32" t="s">
        <v>110</v>
      </c>
      <c r="E1791" s="31">
        <v>2021</v>
      </c>
      <c r="F1791" s="33" t="str">
        <f t="shared" si="28"/>
        <v>W47-2021</v>
      </c>
      <c r="G1791" s="32" t="s">
        <v>356</v>
      </c>
    </row>
    <row r="1792" spans="1:7">
      <c r="A1792" s="30">
        <v>44520</v>
      </c>
      <c r="B1792" s="31" t="s">
        <v>109</v>
      </c>
      <c r="C1792" s="31">
        <f t="shared" si="27"/>
        <v>47</v>
      </c>
      <c r="D1792" s="32" t="s">
        <v>110</v>
      </c>
      <c r="E1792" s="31">
        <v>2021</v>
      </c>
      <c r="F1792" s="33" t="str">
        <f t="shared" si="28"/>
        <v>W47-2021</v>
      </c>
      <c r="G1792" s="32" t="s">
        <v>356</v>
      </c>
    </row>
    <row r="1793" spans="1:7">
      <c r="A1793" s="30">
        <v>44521</v>
      </c>
      <c r="B1793" s="31" t="s">
        <v>109</v>
      </c>
      <c r="C1793" s="31">
        <f t="shared" si="27"/>
        <v>48</v>
      </c>
      <c r="D1793" s="32" t="s">
        <v>110</v>
      </c>
      <c r="E1793" s="31">
        <v>2021</v>
      </c>
      <c r="F1793" s="33" t="str">
        <f t="shared" si="28"/>
        <v>W48-2021</v>
      </c>
      <c r="G1793" s="32" t="s">
        <v>356</v>
      </c>
    </row>
    <row r="1794" spans="1:7">
      <c r="A1794" s="30">
        <v>44522</v>
      </c>
      <c r="B1794" s="31" t="s">
        <v>109</v>
      </c>
      <c r="C1794" s="31">
        <f t="shared" si="27"/>
        <v>48</v>
      </c>
      <c r="D1794" s="32" t="s">
        <v>110</v>
      </c>
      <c r="E1794" s="31">
        <v>2021</v>
      </c>
      <c r="F1794" s="33" t="str">
        <f t="shared" si="28"/>
        <v>W48-2021</v>
      </c>
      <c r="G1794" s="32" t="s">
        <v>356</v>
      </c>
    </row>
    <row r="1795" spans="1:7">
      <c r="A1795" s="30">
        <v>44523</v>
      </c>
      <c r="B1795" s="31" t="s">
        <v>109</v>
      </c>
      <c r="C1795" s="31">
        <f t="shared" si="27"/>
        <v>48</v>
      </c>
      <c r="D1795" s="32" t="s">
        <v>110</v>
      </c>
      <c r="E1795" s="31">
        <v>2021</v>
      </c>
      <c r="F1795" s="33" t="str">
        <f t="shared" si="28"/>
        <v>W48-2021</v>
      </c>
      <c r="G1795" s="32" t="s">
        <v>356</v>
      </c>
    </row>
    <row r="1796" spans="1:7">
      <c r="A1796" s="30">
        <v>44524</v>
      </c>
      <c r="B1796" s="31" t="s">
        <v>109</v>
      </c>
      <c r="C1796" s="31">
        <f t="shared" si="27"/>
        <v>48</v>
      </c>
      <c r="D1796" s="32" t="s">
        <v>110</v>
      </c>
      <c r="E1796" s="31">
        <v>2021</v>
      </c>
      <c r="F1796" s="33" t="str">
        <f t="shared" si="28"/>
        <v>W48-2021</v>
      </c>
      <c r="G1796" s="32" t="s">
        <v>356</v>
      </c>
    </row>
    <row r="1797" spans="1:7">
      <c r="A1797" s="30">
        <v>44525</v>
      </c>
      <c r="B1797" s="31" t="s">
        <v>109</v>
      </c>
      <c r="C1797" s="31">
        <f t="shared" si="27"/>
        <v>48</v>
      </c>
      <c r="D1797" s="32" t="s">
        <v>110</v>
      </c>
      <c r="E1797" s="31">
        <v>2021</v>
      </c>
      <c r="F1797" s="33" t="str">
        <f t="shared" si="28"/>
        <v>W48-2021</v>
      </c>
      <c r="G1797" s="32" t="s">
        <v>356</v>
      </c>
    </row>
    <row r="1798" spans="1:7">
      <c r="A1798" s="30">
        <v>44526</v>
      </c>
      <c r="B1798" s="31" t="s">
        <v>109</v>
      </c>
      <c r="C1798" s="31">
        <f t="shared" si="27"/>
        <v>48</v>
      </c>
      <c r="D1798" s="32" t="s">
        <v>110</v>
      </c>
      <c r="E1798" s="31">
        <v>2021</v>
      </c>
      <c r="F1798" s="33" t="str">
        <f t="shared" si="28"/>
        <v>W48-2021</v>
      </c>
      <c r="G1798" s="32" t="s">
        <v>356</v>
      </c>
    </row>
    <row r="1799" spans="1:7">
      <c r="A1799" s="30">
        <v>44527</v>
      </c>
      <c r="B1799" s="31" t="s">
        <v>109</v>
      </c>
      <c r="C1799" s="31">
        <f t="shared" si="27"/>
        <v>48</v>
      </c>
      <c r="D1799" s="32" t="s">
        <v>110</v>
      </c>
      <c r="E1799" s="31">
        <v>2021</v>
      </c>
      <c r="F1799" s="33" t="str">
        <f t="shared" si="28"/>
        <v>W48-2021</v>
      </c>
      <c r="G1799" s="32" t="s">
        <v>356</v>
      </c>
    </row>
    <row r="1800" spans="1:7">
      <c r="A1800" s="30">
        <v>44528</v>
      </c>
      <c r="B1800" s="31" t="s">
        <v>109</v>
      </c>
      <c r="C1800" s="31">
        <f t="shared" si="27"/>
        <v>49</v>
      </c>
      <c r="D1800" s="32" t="s">
        <v>110</v>
      </c>
      <c r="E1800" s="31">
        <v>2021</v>
      </c>
      <c r="F1800" s="33" t="str">
        <f t="shared" si="28"/>
        <v>W49-2021</v>
      </c>
      <c r="G1800" s="32" t="s">
        <v>356</v>
      </c>
    </row>
    <row r="1801" spans="1:7">
      <c r="A1801" s="30">
        <v>44529</v>
      </c>
      <c r="B1801" s="31" t="s">
        <v>109</v>
      </c>
      <c r="C1801" s="31">
        <f t="shared" si="27"/>
        <v>49</v>
      </c>
      <c r="D1801" s="32" t="s">
        <v>110</v>
      </c>
      <c r="E1801" s="31">
        <v>2021</v>
      </c>
      <c r="F1801" s="33" t="str">
        <f t="shared" si="28"/>
        <v>W49-2021</v>
      </c>
      <c r="G1801" s="32" t="s">
        <v>356</v>
      </c>
    </row>
    <row r="1802" spans="1:7">
      <c r="A1802" s="30">
        <v>44530</v>
      </c>
      <c r="B1802" s="31" t="s">
        <v>109</v>
      </c>
      <c r="C1802" s="31">
        <f t="shared" si="27"/>
        <v>49</v>
      </c>
      <c r="D1802" s="32" t="s">
        <v>110</v>
      </c>
      <c r="E1802" s="31">
        <v>2021</v>
      </c>
      <c r="F1802" s="33" t="str">
        <f t="shared" si="28"/>
        <v>W49-2021</v>
      </c>
      <c r="G1802" s="32" t="s">
        <v>356</v>
      </c>
    </row>
    <row r="1803" spans="1:7">
      <c r="A1803" s="30">
        <v>44531</v>
      </c>
      <c r="B1803" s="31" t="s">
        <v>109</v>
      </c>
      <c r="C1803" s="31">
        <f t="shared" si="27"/>
        <v>49</v>
      </c>
      <c r="D1803" s="32" t="s">
        <v>110</v>
      </c>
      <c r="E1803" s="31">
        <v>2021</v>
      </c>
      <c r="F1803" s="33" t="str">
        <f t="shared" si="28"/>
        <v>W49-2021</v>
      </c>
      <c r="G1803" s="32" t="s">
        <v>357</v>
      </c>
    </row>
    <row r="1804" spans="1:7">
      <c r="A1804" s="30">
        <v>44532</v>
      </c>
      <c r="B1804" s="31" t="s">
        <v>109</v>
      </c>
      <c r="C1804" s="31">
        <f t="shared" si="27"/>
        <v>49</v>
      </c>
      <c r="D1804" s="32" t="s">
        <v>110</v>
      </c>
      <c r="E1804" s="31">
        <v>2021</v>
      </c>
      <c r="F1804" s="33" t="str">
        <f t="shared" si="28"/>
        <v>W49-2021</v>
      </c>
      <c r="G1804" s="32" t="s">
        <v>357</v>
      </c>
    </row>
    <row r="1805" spans="1:7">
      <c r="A1805" s="30">
        <v>44533</v>
      </c>
      <c r="B1805" s="31" t="s">
        <v>109</v>
      </c>
      <c r="C1805" s="31">
        <f t="shared" si="27"/>
        <v>49</v>
      </c>
      <c r="D1805" s="32" t="s">
        <v>110</v>
      </c>
      <c r="E1805" s="31">
        <v>2021</v>
      </c>
      <c r="F1805" s="33" t="str">
        <f t="shared" si="28"/>
        <v>W49-2021</v>
      </c>
      <c r="G1805" s="32" t="s">
        <v>357</v>
      </c>
    </row>
    <row r="1806" spans="1:7">
      <c r="A1806" s="30">
        <v>44534</v>
      </c>
      <c r="B1806" s="31" t="s">
        <v>109</v>
      </c>
      <c r="C1806" s="31">
        <f t="shared" si="27"/>
        <v>49</v>
      </c>
      <c r="D1806" s="32" t="s">
        <v>110</v>
      </c>
      <c r="E1806" s="31">
        <v>2021</v>
      </c>
      <c r="F1806" s="33" t="str">
        <f t="shared" si="28"/>
        <v>W49-2021</v>
      </c>
      <c r="G1806" s="32" t="s">
        <v>357</v>
      </c>
    </row>
    <row r="1807" spans="1:7">
      <c r="A1807" s="30">
        <v>44535</v>
      </c>
      <c r="B1807" s="31" t="s">
        <v>109</v>
      </c>
      <c r="C1807" s="31">
        <f t="shared" si="27"/>
        <v>50</v>
      </c>
      <c r="D1807" s="32" t="s">
        <v>110</v>
      </c>
      <c r="E1807" s="31">
        <v>2021</v>
      </c>
      <c r="F1807" s="33" t="str">
        <f t="shared" si="28"/>
        <v>W50-2021</v>
      </c>
      <c r="G1807" s="32" t="s">
        <v>357</v>
      </c>
    </row>
    <row r="1808" spans="1:7">
      <c r="A1808" s="30">
        <v>44536</v>
      </c>
      <c r="B1808" s="31" t="s">
        <v>109</v>
      </c>
      <c r="C1808" s="31">
        <f t="shared" si="27"/>
        <v>50</v>
      </c>
      <c r="D1808" s="32" t="s">
        <v>110</v>
      </c>
      <c r="E1808" s="31">
        <v>2021</v>
      </c>
      <c r="F1808" s="33" t="str">
        <f t="shared" si="28"/>
        <v>W50-2021</v>
      </c>
      <c r="G1808" s="32" t="s">
        <v>357</v>
      </c>
    </row>
    <row r="1809" spans="1:7">
      <c r="A1809" s="30">
        <v>44537</v>
      </c>
      <c r="B1809" s="31" t="s">
        <v>109</v>
      </c>
      <c r="C1809" s="31">
        <f t="shared" si="27"/>
        <v>50</v>
      </c>
      <c r="D1809" s="32" t="s">
        <v>110</v>
      </c>
      <c r="E1809" s="31">
        <v>2021</v>
      </c>
      <c r="F1809" s="33" t="str">
        <f t="shared" si="28"/>
        <v>W50-2021</v>
      </c>
      <c r="G1809" s="32" t="s">
        <v>357</v>
      </c>
    </row>
    <row r="1810" spans="1:7">
      <c r="A1810" s="30">
        <v>44538</v>
      </c>
      <c r="B1810" s="31" t="s">
        <v>109</v>
      </c>
      <c r="C1810" s="31">
        <f t="shared" si="27"/>
        <v>50</v>
      </c>
      <c r="D1810" s="32" t="s">
        <v>110</v>
      </c>
      <c r="E1810" s="31">
        <v>2021</v>
      </c>
      <c r="F1810" s="33" t="str">
        <f t="shared" si="28"/>
        <v>W50-2021</v>
      </c>
      <c r="G1810" s="32" t="s">
        <v>357</v>
      </c>
    </row>
    <row r="1811" spans="1:7">
      <c r="A1811" s="30">
        <v>44539</v>
      </c>
      <c r="B1811" s="31" t="s">
        <v>109</v>
      </c>
      <c r="C1811" s="31">
        <f t="shared" si="27"/>
        <v>50</v>
      </c>
      <c r="D1811" s="32" t="s">
        <v>110</v>
      </c>
      <c r="E1811" s="31">
        <v>2021</v>
      </c>
      <c r="F1811" s="33" t="str">
        <f t="shared" si="28"/>
        <v>W50-2021</v>
      </c>
      <c r="G1811" s="32" t="s">
        <v>357</v>
      </c>
    </row>
    <row r="1812" spans="1:7">
      <c r="A1812" s="30">
        <v>44540</v>
      </c>
      <c r="B1812" s="31" t="s">
        <v>109</v>
      </c>
      <c r="C1812" s="31">
        <f t="shared" si="27"/>
        <v>50</v>
      </c>
      <c r="D1812" s="32" t="s">
        <v>110</v>
      </c>
      <c r="E1812" s="31">
        <v>2021</v>
      </c>
      <c r="F1812" s="33" t="str">
        <f t="shared" si="28"/>
        <v>W50-2021</v>
      </c>
      <c r="G1812" s="32" t="s">
        <v>357</v>
      </c>
    </row>
    <row r="1813" spans="1:7">
      <c r="A1813" s="30">
        <v>44541</v>
      </c>
      <c r="B1813" s="31" t="s">
        <v>109</v>
      </c>
      <c r="C1813" s="31">
        <f t="shared" si="27"/>
        <v>50</v>
      </c>
      <c r="D1813" s="32" t="s">
        <v>110</v>
      </c>
      <c r="E1813" s="31">
        <v>2021</v>
      </c>
      <c r="F1813" s="33" t="str">
        <f t="shared" si="28"/>
        <v>W50-2021</v>
      </c>
      <c r="G1813" s="32" t="s">
        <v>357</v>
      </c>
    </row>
    <row r="1814" spans="1:7">
      <c r="A1814" s="30">
        <v>44542</v>
      </c>
      <c r="B1814" s="31" t="s">
        <v>109</v>
      </c>
      <c r="C1814" s="31">
        <f t="shared" si="27"/>
        <v>51</v>
      </c>
      <c r="D1814" s="32" t="s">
        <v>110</v>
      </c>
      <c r="E1814" s="31">
        <v>2021</v>
      </c>
      <c r="F1814" s="33" t="str">
        <f t="shared" si="28"/>
        <v>W51-2021</v>
      </c>
      <c r="G1814" s="32" t="s">
        <v>357</v>
      </c>
    </row>
    <row r="1815" spans="1:7">
      <c r="A1815" s="30">
        <v>44543</v>
      </c>
      <c r="B1815" s="31" t="s">
        <v>109</v>
      </c>
      <c r="C1815" s="31">
        <f t="shared" si="27"/>
        <v>51</v>
      </c>
      <c r="D1815" s="32" t="s">
        <v>110</v>
      </c>
      <c r="E1815" s="31">
        <v>2021</v>
      </c>
      <c r="F1815" s="33" t="str">
        <f t="shared" si="28"/>
        <v>W51-2021</v>
      </c>
      <c r="G1815" s="32" t="s">
        <v>357</v>
      </c>
    </row>
    <row r="1816" spans="1:7">
      <c r="A1816" s="30">
        <v>44544</v>
      </c>
      <c r="B1816" s="31" t="s">
        <v>109</v>
      </c>
      <c r="C1816" s="31">
        <f t="shared" si="27"/>
        <v>51</v>
      </c>
      <c r="D1816" s="32" t="s">
        <v>110</v>
      </c>
      <c r="E1816" s="31">
        <v>2021</v>
      </c>
      <c r="F1816" s="33" t="str">
        <f t="shared" si="28"/>
        <v>W51-2021</v>
      </c>
      <c r="G1816" s="32" t="s">
        <v>357</v>
      </c>
    </row>
    <row r="1817" spans="1:7">
      <c r="A1817" s="30">
        <v>44545</v>
      </c>
      <c r="B1817" s="31" t="s">
        <v>109</v>
      </c>
      <c r="C1817" s="31">
        <f t="shared" si="27"/>
        <v>51</v>
      </c>
      <c r="D1817" s="32" t="s">
        <v>110</v>
      </c>
      <c r="E1817" s="31">
        <v>2021</v>
      </c>
      <c r="F1817" s="33" t="str">
        <f t="shared" si="28"/>
        <v>W51-2021</v>
      </c>
      <c r="G1817" s="32" t="s">
        <v>357</v>
      </c>
    </row>
    <row r="1818" spans="1:7">
      <c r="A1818" s="30">
        <v>44546</v>
      </c>
      <c r="B1818" s="31" t="s">
        <v>109</v>
      </c>
      <c r="C1818" s="31">
        <f t="shared" si="27"/>
        <v>51</v>
      </c>
      <c r="D1818" s="32" t="s">
        <v>110</v>
      </c>
      <c r="E1818" s="31">
        <v>2021</v>
      </c>
      <c r="F1818" s="33" t="str">
        <f t="shared" si="28"/>
        <v>W51-2021</v>
      </c>
      <c r="G1818" s="32" t="s">
        <v>357</v>
      </c>
    </row>
    <row r="1819" spans="1:7">
      <c r="A1819" s="30">
        <v>44547</v>
      </c>
      <c r="B1819" s="31" t="s">
        <v>109</v>
      </c>
      <c r="C1819" s="31">
        <f t="shared" si="27"/>
        <v>51</v>
      </c>
      <c r="D1819" s="32" t="s">
        <v>110</v>
      </c>
      <c r="E1819" s="31">
        <v>2021</v>
      </c>
      <c r="F1819" s="33" t="str">
        <f t="shared" si="28"/>
        <v>W51-2021</v>
      </c>
      <c r="G1819" s="32" t="s">
        <v>357</v>
      </c>
    </row>
    <row r="1820" spans="1:7">
      <c r="A1820" s="30">
        <v>44548</v>
      </c>
      <c r="B1820" s="31" t="s">
        <v>109</v>
      </c>
      <c r="C1820" s="31">
        <f t="shared" si="27"/>
        <v>51</v>
      </c>
      <c r="D1820" s="32" t="s">
        <v>110</v>
      </c>
      <c r="E1820" s="31">
        <v>2021</v>
      </c>
      <c r="F1820" s="33" t="str">
        <f t="shared" si="28"/>
        <v>W51-2021</v>
      </c>
      <c r="G1820" s="32" t="s">
        <v>357</v>
      </c>
    </row>
    <row r="1821" spans="1:7">
      <c r="A1821" s="30">
        <v>44549</v>
      </c>
      <c r="B1821" s="31" t="s">
        <v>109</v>
      </c>
      <c r="C1821" s="31">
        <f t="shared" si="27"/>
        <v>52</v>
      </c>
      <c r="D1821" s="32" t="s">
        <v>110</v>
      </c>
      <c r="E1821" s="31">
        <v>2021</v>
      </c>
      <c r="F1821" s="33" t="str">
        <f t="shared" si="28"/>
        <v>W52-2021</v>
      </c>
      <c r="G1821" s="32" t="s">
        <v>357</v>
      </c>
    </row>
    <row r="1822" spans="1:7">
      <c r="A1822" s="30">
        <v>44550</v>
      </c>
      <c r="B1822" s="31" t="s">
        <v>109</v>
      </c>
      <c r="C1822" s="31">
        <f t="shared" si="27"/>
        <v>52</v>
      </c>
      <c r="D1822" s="32" t="s">
        <v>110</v>
      </c>
      <c r="E1822" s="31">
        <v>2021</v>
      </c>
      <c r="F1822" s="33" t="str">
        <f t="shared" si="28"/>
        <v>W52-2021</v>
      </c>
      <c r="G1822" s="32" t="s">
        <v>357</v>
      </c>
    </row>
    <row r="1823" spans="1:7">
      <c r="A1823" s="30">
        <v>44551</v>
      </c>
      <c r="B1823" s="31" t="s">
        <v>109</v>
      </c>
      <c r="C1823" s="31">
        <f t="shared" si="27"/>
        <v>52</v>
      </c>
      <c r="D1823" s="32" t="s">
        <v>110</v>
      </c>
      <c r="E1823" s="31">
        <v>2021</v>
      </c>
      <c r="F1823" s="33" t="str">
        <f t="shared" si="28"/>
        <v>W52-2021</v>
      </c>
      <c r="G1823" s="32" t="s">
        <v>357</v>
      </c>
    </row>
    <row r="1824" spans="1:7">
      <c r="A1824" s="30">
        <v>44552</v>
      </c>
      <c r="B1824" s="31" t="s">
        <v>109</v>
      </c>
      <c r="C1824" s="31">
        <f t="shared" si="27"/>
        <v>52</v>
      </c>
      <c r="D1824" s="32" t="s">
        <v>110</v>
      </c>
      <c r="E1824" s="31">
        <v>2021</v>
      </c>
      <c r="F1824" s="33" t="str">
        <f t="shared" si="28"/>
        <v>W52-2021</v>
      </c>
      <c r="G1824" s="32" t="s">
        <v>357</v>
      </c>
    </row>
    <row r="1825" spans="1:7">
      <c r="A1825" s="30">
        <v>44553</v>
      </c>
      <c r="B1825" s="31" t="s">
        <v>109</v>
      </c>
      <c r="C1825" s="31">
        <f t="shared" si="27"/>
        <v>52</v>
      </c>
      <c r="D1825" s="32" t="s">
        <v>110</v>
      </c>
      <c r="E1825" s="31">
        <v>2021</v>
      </c>
      <c r="F1825" s="33" t="str">
        <f t="shared" si="28"/>
        <v>W52-2021</v>
      </c>
      <c r="G1825" s="32" t="s">
        <v>357</v>
      </c>
    </row>
    <row r="1826" spans="1:7">
      <c r="A1826" s="30">
        <v>44554</v>
      </c>
      <c r="B1826" s="31" t="s">
        <v>109</v>
      </c>
      <c r="C1826" s="31">
        <f t="shared" si="27"/>
        <v>52</v>
      </c>
      <c r="D1826" s="32" t="s">
        <v>110</v>
      </c>
      <c r="E1826" s="31">
        <v>2021</v>
      </c>
      <c r="F1826" s="33" t="str">
        <f t="shared" si="28"/>
        <v>W52-2021</v>
      </c>
      <c r="G1826" s="32" t="s">
        <v>357</v>
      </c>
    </row>
    <row r="1827" spans="1:7">
      <c r="A1827" s="30">
        <v>44555</v>
      </c>
      <c r="B1827" s="31" t="s">
        <v>109</v>
      </c>
      <c r="C1827" s="31">
        <f t="shared" si="27"/>
        <v>52</v>
      </c>
      <c r="D1827" s="32" t="s">
        <v>110</v>
      </c>
      <c r="E1827" s="31">
        <v>2021</v>
      </c>
      <c r="F1827" s="33" t="str">
        <f t="shared" si="28"/>
        <v>W52-2021</v>
      </c>
      <c r="G1827" s="32" t="s">
        <v>357</v>
      </c>
    </row>
    <row r="1828" spans="1:7">
      <c r="A1828" s="30">
        <v>44556</v>
      </c>
      <c r="B1828" s="31" t="s">
        <v>109</v>
      </c>
      <c r="C1828" s="31">
        <f t="shared" si="27"/>
        <v>53</v>
      </c>
      <c r="D1828" s="32" t="s">
        <v>110</v>
      </c>
      <c r="E1828" s="31">
        <v>2021</v>
      </c>
      <c r="F1828" s="33" t="str">
        <f t="shared" si="28"/>
        <v>W53-2021</v>
      </c>
      <c r="G1828" s="32" t="s">
        <v>357</v>
      </c>
    </row>
    <row r="1829" spans="1:7">
      <c r="A1829" s="30">
        <v>44557</v>
      </c>
      <c r="B1829" s="31" t="s">
        <v>109</v>
      </c>
      <c r="C1829" s="31">
        <f t="shared" si="27"/>
        <v>53</v>
      </c>
      <c r="D1829" s="32" t="s">
        <v>110</v>
      </c>
      <c r="E1829" s="31">
        <v>2021</v>
      </c>
      <c r="F1829" s="33" t="str">
        <f t="shared" si="28"/>
        <v>W53-2021</v>
      </c>
      <c r="G1829" s="32" t="s">
        <v>357</v>
      </c>
    </row>
    <row r="1830" spans="1:7">
      <c r="A1830" s="30">
        <v>44558</v>
      </c>
      <c r="B1830" s="31" t="s">
        <v>109</v>
      </c>
      <c r="C1830" s="31">
        <f t="shared" si="27"/>
        <v>53</v>
      </c>
      <c r="D1830" s="32" t="s">
        <v>110</v>
      </c>
      <c r="E1830" s="31">
        <v>2021</v>
      </c>
      <c r="F1830" s="33" t="str">
        <f t="shared" si="28"/>
        <v>W53-2021</v>
      </c>
      <c r="G1830" s="32" t="s">
        <v>357</v>
      </c>
    </row>
    <row r="1831" spans="1:7">
      <c r="A1831" s="30">
        <v>44559</v>
      </c>
      <c r="B1831" s="31" t="s">
        <v>109</v>
      </c>
      <c r="C1831" s="31">
        <f t="shared" si="27"/>
        <v>53</v>
      </c>
      <c r="D1831" s="32" t="s">
        <v>110</v>
      </c>
      <c r="E1831" s="31">
        <v>2021</v>
      </c>
      <c r="F1831" s="33" t="str">
        <f t="shared" si="28"/>
        <v>W53-2021</v>
      </c>
      <c r="G1831" s="32" t="s">
        <v>357</v>
      </c>
    </row>
    <row r="1832" spans="1:7">
      <c r="A1832" s="30">
        <v>44560</v>
      </c>
      <c r="B1832" s="31" t="s">
        <v>109</v>
      </c>
      <c r="C1832" s="31">
        <f t="shared" si="27"/>
        <v>53</v>
      </c>
      <c r="D1832" s="32" t="s">
        <v>110</v>
      </c>
      <c r="E1832" s="31">
        <v>2021</v>
      </c>
      <c r="F1832" s="33" t="str">
        <f t="shared" si="28"/>
        <v>W53-2021</v>
      </c>
      <c r="G1832" s="32" t="s">
        <v>357</v>
      </c>
    </row>
    <row r="1833" spans="1:7">
      <c r="A1833" s="30">
        <v>44561</v>
      </c>
      <c r="B1833" s="31" t="s">
        <v>109</v>
      </c>
      <c r="C1833" s="31">
        <f>WEEKNUM(A1833)</f>
        <v>53</v>
      </c>
      <c r="D1833" s="32" t="s">
        <v>110</v>
      </c>
      <c r="E1833" s="31">
        <v>2021</v>
      </c>
      <c r="F1833" s="33" t="str">
        <f>B1833&amp;C1833&amp;D1833&amp;E1833</f>
        <v>W53-2021</v>
      </c>
      <c r="G1833" s="32" t="s">
        <v>357</v>
      </c>
    </row>
    <row r="1834" spans="1:7">
      <c r="A1834" s="78">
        <v>44562</v>
      </c>
      <c r="B1834" s="31" t="s">
        <v>109</v>
      </c>
      <c r="C1834" s="31" t="str">
        <f t="shared" ref="C1834:C1848" si="29">"0"&amp;WEEKNUM(A1834)</f>
        <v>01</v>
      </c>
      <c r="D1834" s="32" t="s">
        <v>110</v>
      </c>
      <c r="E1834" s="31">
        <v>2022</v>
      </c>
      <c r="F1834" s="33" t="str">
        <f t="shared" ref="F1834:F1897" si="30">B1834&amp;C1834&amp;D1834&amp;E1834</f>
        <v>W01-2022</v>
      </c>
      <c r="G1834" s="32" t="s">
        <v>358</v>
      </c>
    </row>
    <row r="1835" spans="1:7">
      <c r="A1835" s="78">
        <v>44563</v>
      </c>
      <c r="B1835" s="31" t="s">
        <v>109</v>
      </c>
      <c r="C1835" s="31" t="str">
        <f t="shared" si="29"/>
        <v>02</v>
      </c>
      <c r="D1835" s="32" t="s">
        <v>110</v>
      </c>
      <c r="E1835" s="31">
        <v>2022</v>
      </c>
      <c r="F1835" s="33" t="str">
        <f t="shared" si="30"/>
        <v>W02-2022</v>
      </c>
      <c r="G1835" s="32" t="s">
        <v>358</v>
      </c>
    </row>
    <row r="1836" spans="1:7">
      <c r="A1836" s="78">
        <v>44564</v>
      </c>
      <c r="B1836" s="31" t="s">
        <v>109</v>
      </c>
      <c r="C1836" s="31" t="str">
        <f t="shared" si="29"/>
        <v>02</v>
      </c>
      <c r="D1836" s="32" t="s">
        <v>110</v>
      </c>
      <c r="E1836" s="31">
        <v>2022</v>
      </c>
      <c r="F1836" s="33" t="str">
        <f t="shared" si="30"/>
        <v>W02-2022</v>
      </c>
      <c r="G1836" s="32" t="s">
        <v>358</v>
      </c>
    </row>
    <row r="1837" spans="1:7">
      <c r="A1837" s="78">
        <v>44565</v>
      </c>
      <c r="B1837" s="31" t="s">
        <v>109</v>
      </c>
      <c r="C1837" s="31" t="str">
        <f t="shared" si="29"/>
        <v>02</v>
      </c>
      <c r="D1837" s="32" t="s">
        <v>110</v>
      </c>
      <c r="E1837" s="31">
        <v>2022</v>
      </c>
      <c r="F1837" s="33" t="str">
        <f t="shared" si="30"/>
        <v>W02-2022</v>
      </c>
      <c r="G1837" s="32" t="s">
        <v>358</v>
      </c>
    </row>
    <row r="1838" spans="1:7">
      <c r="A1838" s="78">
        <v>44566</v>
      </c>
      <c r="B1838" s="31" t="s">
        <v>109</v>
      </c>
      <c r="C1838" s="31" t="str">
        <f t="shared" si="29"/>
        <v>02</v>
      </c>
      <c r="D1838" s="32" t="s">
        <v>110</v>
      </c>
      <c r="E1838" s="31">
        <v>2022</v>
      </c>
      <c r="F1838" s="33" t="str">
        <f t="shared" si="30"/>
        <v>W02-2022</v>
      </c>
      <c r="G1838" s="32" t="s">
        <v>358</v>
      </c>
    </row>
    <row r="1839" spans="1:7">
      <c r="A1839" s="78">
        <v>44567</v>
      </c>
      <c r="B1839" s="31" t="s">
        <v>109</v>
      </c>
      <c r="C1839" s="31" t="str">
        <f t="shared" si="29"/>
        <v>02</v>
      </c>
      <c r="D1839" s="32" t="s">
        <v>110</v>
      </c>
      <c r="E1839" s="31">
        <v>2022</v>
      </c>
      <c r="F1839" s="33" t="str">
        <f t="shared" si="30"/>
        <v>W02-2022</v>
      </c>
      <c r="G1839" s="32" t="s">
        <v>358</v>
      </c>
    </row>
    <row r="1840" spans="1:7">
      <c r="A1840" s="78">
        <v>44568</v>
      </c>
      <c r="B1840" s="31" t="s">
        <v>109</v>
      </c>
      <c r="C1840" s="31" t="str">
        <f t="shared" si="29"/>
        <v>02</v>
      </c>
      <c r="D1840" s="32" t="s">
        <v>110</v>
      </c>
      <c r="E1840" s="31">
        <v>2022</v>
      </c>
      <c r="F1840" s="33" t="str">
        <f t="shared" si="30"/>
        <v>W02-2022</v>
      </c>
      <c r="G1840" s="32" t="s">
        <v>358</v>
      </c>
    </row>
    <row r="1841" spans="1:7">
      <c r="A1841" s="78">
        <v>44569</v>
      </c>
      <c r="B1841" s="31" t="s">
        <v>109</v>
      </c>
      <c r="C1841" s="31" t="str">
        <f t="shared" si="29"/>
        <v>02</v>
      </c>
      <c r="D1841" s="32" t="s">
        <v>110</v>
      </c>
      <c r="E1841" s="31">
        <v>2022</v>
      </c>
      <c r="F1841" s="33" t="str">
        <f t="shared" si="30"/>
        <v>W02-2022</v>
      </c>
      <c r="G1841" s="32" t="s">
        <v>358</v>
      </c>
    </row>
    <row r="1842" spans="1:7">
      <c r="A1842" s="78">
        <v>44570</v>
      </c>
      <c r="B1842" s="31" t="s">
        <v>109</v>
      </c>
      <c r="C1842" s="31" t="str">
        <f t="shared" si="29"/>
        <v>03</v>
      </c>
      <c r="D1842" s="32" t="s">
        <v>110</v>
      </c>
      <c r="E1842" s="31">
        <v>2022</v>
      </c>
      <c r="F1842" s="33" t="str">
        <f t="shared" si="30"/>
        <v>W03-2022</v>
      </c>
      <c r="G1842" s="32" t="s">
        <v>358</v>
      </c>
    </row>
    <row r="1843" spans="1:7">
      <c r="A1843" s="78">
        <v>44571</v>
      </c>
      <c r="B1843" s="31" t="s">
        <v>109</v>
      </c>
      <c r="C1843" s="31" t="str">
        <f t="shared" si="29"/>
        <v>03</v>
      </c>
      <c r="D1843" s="32" t="s">
        <v>110</v>
      </c>
      <c r="E1843" s="31">
        <v>2022</v>
      </c>
      <c r="F1843" s="33" t="str">
        <f t="shared" si="30"/>
        <v>W03-2022</v>
      </c>
      <c r="G1843" s="32" t="s">
        <v>358</v>
      </c>
    </row>
    <row r="1844" spans="1:7">
      <c r="A1844" s="78">
        <v>44572</v>
      </c>
      <c r="B1844" s="31" t="s">
        <v>109</v>
      </c>
      <c r="C1844" s="31" t="str">
        <f t="shared" si="29"/>
        <v>03</v>
      </c>
      <c r="D1844" s="32" t="s">
        <v>110</v>
      </c>
      <c r="E1844" s="31">
        <v>2022</v>
      </c>
      <c r="F1844" s="33" t="str">
        <f t="shared" si="30"/>
        <v>W03-2022</v>
      </c>
      <c r="G1844" s="32" t="s">
        <v>358</v>
      </c>
    </row>
    <row r="1845" spans="1:7">
      <c r="A1845" s="78">
        <v>44573</v>
      </c>
      <c r="B1845" s="31" t="s">
        <v>109</v>
      </c>
      <c r="C1845" s="31" t="str">
        <f t="shared" si="29"/>
        <v>03</v>
      </c>
      <c r="D1845" s="32" t="s">
        <v>110</v>
      </c>
      <c r="E1845" s="31">
        <v>2022</v>
      </c>
      <c r="F1845" s="33" t="str">
        <f t="shared" si="30"/>
        <v>W03-2022</v>
      </c>
      <c r="G1845" s="32" t="s">
        <v>358</v>
      </c>
    </row>
    <row r="1846" spans="1:7">
      <c r="A1846" s="78">
        <v>44574</v>
      </c>
      <c r="B1846" s="31" t="s">
        <v>109</v>
      </c>
      <c r="C1846" s="31" t="str">
        <f t="shared" si="29"/>
        <v>03</v>
      </c>
      <c r="D1846" s="32" t="s">
        <v>110</v>
      </c>
      <c r="E1846" s="31">
        <v>2022</v>
      </c>
      <c r="F1846" s="33" t="str">
        <f t="shared" si="30"/>
        <v>W03-2022</v>
      </c>
      <c r="G1846" s="32" t="s">
        <v>358</v>
      </c>
    </row>
    <row r="1847" spans="1:7">
      <c r="A1847" s="78">
        <v>44575</v>
      </c>
      <c r="B1847" s="31" t="s">
        <v>109</v>
      </c>
      <c r="C1847" s="31" t="str">
        <f t="shared" si="29"/>
        <v>03</v>
      </c>
      <c r="D1847" s="32" t="s">
        <v>110</v>
      </c>
      <c r="E1847" s="31">
        <v>2022</v>
      </c>
      <c r="F1847" s="33" t="str">
        <f t="shared" si="30"/>
        <v>W03-2022</v>
      </c>
      <c r="G1847" s="32" t="s">
        <v>358</v>
      </c>
    </row>
    <row r="1848" spans="1:7">
      <c r="A1848" s="78">
        <v>44576</v>
      </c>
      <c r="B1848" s="31" t="s">
        <v>109</v>
      </c>
      <c r="C1848" s="31" t="str">
        <f t="shared" si="29"/>
        <v>03</v>
      </c>
      <c r="D1848" s="32" t="s">
        <v>110</v>
      </c>
      <c r="E1848" s="31">
        <v>2022</v>
      </c>
      <c r="F1848" s="33" t="str">
        <f t="shared" si="30"/>
        <v>W03-2022</v>
      </c>
      <c r="G1848" s="32" t="s">
        <v>358</v>
      </c>
    </row>
    <row r="1849" spans="1:7">
      <c r="A1849" s="78">
        <v>44577</v>
      </c>
      <c r="B1849" s="31" t="s">
        <v>109</v>
      </c>
      <c r="C1849" s="31" t="str">
        <f>"0"&amp;WEEKNUM(A1849)</f>
        <v>04</v>
      </c>
      <c r="D1849" s="32" t="s">
        <v>110</v>
      </c>
      <c r="E1849" s="31">
        <v>2022</v>
      </c>
      <c r="F1849" s="33" t="str">
        <f t="shared" si="30"/>
        <v>W04-2022</v>
      </c>
      <c r="G1849" s="32" t="s">
        <v>358</v>
      </c>
    </row>
    <row r="1850" spans="1:7">
      <c r="A1850" s="78">
        <v>44578</v>
      </c>
      <c r="B1850" s="31" t="s">
        <v>109</v>
      </c>
      <c r="C1850" s="31" t="str">
        <f t="shared" ref="C1850:C1890" si="31">"0"&amp;WEEKNUM(A1850)</f>
        <v>04</v>
      </c>
      <c r="D1850" s="32" t="s">
        <v>110</v>
      </c>
      <c r="E1850" s="31">
        <v>2022</v>
      </c>
      <c r="F1850" s="33" t="str">
        <f t="shared" si="30"/>
        <v>W04-2022</v>
      </c>
      <c r="G1850" s="32" t="s">
        <v>358</v>
      </c>
    </row>
    <row r="1851" spans="1:7">
      <c r="A1851" s="78">
        <v>44579</v>
      </c>
      <c r="B1851" s="31" t="s">
        <v>109</v>
      </c>
      <c r="C1851" s="31" t="str">
        <f t="shared" si="31"/>
        <v>04</v>
      </c>
      <c r="D1851" s="32" t="s">
        <v>110</v>
      </c>
      <c r="E1851" s="31">
        <v>2022</v>
      </c>
      <c r="F1851" s="33" t="str">
        <f t="shared" si="30"/>
        <v>W04-2022</v>
      </c>
      <c r="G1851" s="32" t="s">
        <v>358</v>
      </c>
    </row>
    <row r="1852" spans="1:7">
      <c r="A1852" s="78">
        <v>44580</v>
      </c>
      <c r="B1852" s="31" t="s">
        <v>109</v>
      </c>
      <c r="C1852" s="31" t="str">
        <f t="shared" si="31"/>
        <v>04</v>
      </c>
      <c r="D1852" s="32" t="s">
        <v>110</v>
      </c>
      <c r="E1852" s="31">
        <v>2022</v>
      </c>
      <c r="F1852" s="33" t="str">
        <f t="shared" si="30"/>
        <v>W04-2022</v>
      </c>
      <c r="G1852" s="32" t="s">
        <v>358</v>
      </c>
    </row>
    <row r="1853" spans="1:7">
      <c r="A1853" s="78">
        <v>44581</v>
      </c>
      <c r="B1853" s="31" t="s">
        <v>109</v>
      </c>
      <c r="C1853" s="31" t="str">
        <f t="shared" si="31"/>
        <v>04</v>
      </c>
      <c r="D1853" s="32" t="s">
        <v>110</v>
      </c>
      <c r="E1853" s="31">
        <v>2022</v>
      </c>
      <c r="F1853" s="33" t="str">
        <f t="shared" si="30"/>
        <v>W04-2022</v>
      </c>
      <c r="G1853" s="32" t="s">
        <v>358</v>
      </c>
    </row>
    <row r="1854" spans="1:7">
      <c r="A1854" s="78">
        <v>44582</v>
      </c>
      <c r="B1854" s="31" t="s">
        <v>109</v>
      </c>
      <c r="C1854" s="31" t="str">
        <f t="shared" si="31"/>
        <v>04</v>
      </c>
      <c r="D1854" s="32" t="s">
        <v>110</v>
      </c>
      <c r="E1854" s="31">
        <v>2022</v>
      </c>
      <c r="F1854" s="33" t="str">
        <f t="shared" si="30"/>
        <v>W04-2022</v>
      </c>
      <c r="G1854" s="32" t="s">
        <v>358</v>
      </c>
    </row>
    <row r="1855" spans="1:7">
      <c r="A1855" s="78">
        <v>44583</v>
      </c>
      <c r="B1855" s="31" t="s">
        <v>109</v>
      </c>
      <c r="C1855" s="31" t="str">
        <f t="shared" si="31"/>
        <v>04</v>
      </c>
      <c r="D1855" s="32" t="s">
        <v>110</v>
      </c>
      <c r="E1855" s="31">
        <v>2022</v>
      </c>
      <c r="F1855" s="33" t="str">
        <f t="shared" si="30"/>
        <v>W04-2022</v>
      </c>
      <c r="G1855" s="32" t="s">
        <v>358</v>
      </c>
    </row>
    <row r="1856" spans="1:7">
      <c r="A1856" s="78">
        <v>44584</v>
      </c>
      <c r="B1856" s="31" t="s">
        <v>109</v>
      </c>
      <c r="C1856" s="31" t="str">
        <f t="shared" si="31"/>
        <v>05</v>
      </c>
      <c r="D1856" s="32" t="s">
        <v>110</v>
      </c>
      <c r="E1856" s="31">
        <v>2022</v>
      </c>
      <c r="F1856" s="33" t="str">
        <f t="shared" si="30"/>
        <v>W05-2022</v>
      </c>
      <c r="G1856" s="32" t="s">
        <v>358</v>
      </c>
    </row>
    <row r="1857" spans="1:7">
      <c r="A1857" s="78">
        <v>44585</v>
      </c>
      <c r="B1857" s="31" t="s">
        <v>109</v>
      </c>
      <c r="C1857" s="31" t="str">
        <f t="shared" si="31"/>
        <v>05</v>
      </c>
      <c r="D1857" s="32" t="s">
        <v>110</v>
      </c>
      <c r="E1857" s="31">
        <v>2022</v>
      </c>
      <c r="F1857" s="33" t="str">
        <f t="shared" si="30"/>
        <v>W05-2022</v>
      </c>
      <c r="G1857" s="32" t="s">
        <v>358</v>
      </c>
    </row>
    <row r="1858" spans="1:7">
      <c r="A1858" s="78">
        <v>44586</v>
      </c>
      <c r="B1858" s="31" t="s">
        <v>109</v>
      </c>
      <c r="C1858" s="31" t="str">
        <f t="shared" si="31"/>
        <v>05</v>
      </c>
      <c r="D1858" s="32" t="s">
        <v>110</v>
      </c>
      <c r="E1858" s="31">
        <v>2022</v>
      </c>
      <c r="F1858" s="33" t="str">
        <f t="shared" si="30"/>
        <v>W05-2022</v>
      </c>
      <c r="G1858" s="32" t="s">
        <v>358</v>
      </c>
    </row>
    <row r="1859" spans="1:7">
      <c r="A1859" s="78">
        <v>44587</v>
      </c>
      <c r="B1859" s="31" t="s">
        <v>109</v>
      </c>
      <c r="C1859" s="31" t="str">
        <f t="shared" si="31"/>
        <v>05</v>
      </c>
      <c r="D1859" s="32" t="s">
        <v>110</v>
      </c>
      <c r="E1859" s="31">
        <v>2022</v>
      </c>
      <c r="F1859" s="33" t="str">
        <f t="shared" si="30"/>
        <v>W05-2022</v>
      </c>
      <c r="G1859" s="32" t="s">
        <v>358</v>
      </c>
    </row>
    <row r="1860" spans="1:7">
      <c r="A1860" s="78">
        <v>44588</v>
      </c>
      <c r="B1860" s="31" t="s">
        <v>109</v>
      </c>
      <c r="C1860" s="31" t="str">
        <f t="shared" si="31"/>
        <v>05</v>
      </c>
      <c r="D1860" s="32" t="s">
        <v>110</v>
      </c>
      <c r="E1860" s="31">
        <v>2022</v>
      </c>
      <c r="F1860" s="33" t="str">
        <f t="shared" si="30"/>
        <v>W05-2022</v>
      </c>
      <c r="G1860" s="32" t="s">
        <v>358</v>
      </c>
    </row>
    <row r="1861" spans="1:7">
      <c r="A1861" s="78">
        <v>44589</v>
      </c>
      <c r="B1861" s="31" t="s">
        <v>109</v>
      </c>
      <c r="C1861" s="31" t="str">
        <f t="shared" si="31"/>
        <v>05</v>
      </c>
      <c r="D1861" s="32" t="s">
        <v>110</v>
      </c>
      <c r="E1861" s="31">
        <v>2022</v>
      </c>
      <c r="F1861" s="33" t="str">
        <f t="shared" si="30"/>
        <v>W05-2022</v>
      </c>
      <c r="G1861" s="32" t="s">
        <v>358</v>
      </c>
    </row>
    <row r="1862" spans="1:7">
      <c r="A1862" s="78">
        <v>44590</v>
      </c>
      <c r="B1862" s="31" t="s">
        <v>109</v>
      </c>
      <c r="C1862" s="31" t="str">
        <f t="shared" si="31"/>
        <v>05</v>
      </c>
      <c r="D1862" s="32" t="s">
        <v>110</v>
      </c>
      <c r="E1862" s="31">
        <v>2022</v>
      </c>
      <c r="F1862" s="33" t="str">
        <f t="shared" si="30"/>
        <v>W05-2022</v>
      </c>
      <c r="G1862" s="32" t="s">
        <v>358</v>
      </c>
    </row>
    <row r="1863" spans="1:7">
      <c r="A1863" s="78">
        <v>44591</v>
      </c>
      <c r="B1863" s="31" t="s">
        <v>109</v>
      </c>
      <c r="C1863" s="31" t="str">
        <f t="shared" si="31"/>
        <v>06</v>
      </c>
      <c r="D1863" s="32" t="s">
        <v>110</v>
      </c>
      <c r="E1863" s="31">
        <v>2022</v>
      </c>
      <c r="F1863" s="33" t="str">
        <f t="shared" si="30"/>
        <v>W06-2022</v>
      </c>
      <c r="G1863" s="32" t="s">
        <v>358</v>
      </c>
    </row>
    <row r="1864" spans="1:7">
      <c r="A1864" s="78">
        <v>44592</v>
      </c>
      <c r="B1864" s="31" t="s">
        <v>109</v>
      </c>
      <c r="C1864" s="31" t="str">
        <f t="shared" si="31"/>
        <v>06</v>
      </c>
      <c r="D1864" s="32" t="s">
        <v>110</v>
      </c>
      <c r="E1864" s="31">
        <v>2022</v>
      </c>
      <c r="F1864" s="33" t="str">
        <f t="shared" si="30"/>
        <v>W06-2022</v>
      </c>
      <c r="G1864" s="32" t="s">
        <v>358</v>
      </c>
    </row>
    <row r="1865" spans="1:7">
      <c r="A1865" s="78">
        <v>44593</v>
      </c>
      <c r="B1865" s="31" t="s">
        <v>109</v>
      </c>
      <c r="C1865" s="31" t="str">
        <f t="shared" si="31"/>
        <v>06</v>
      </c>
      <c r="D1865" s="32" t="s">
        <v>110</v>
      </c>
      <c r="E1865" s="31">
        <v>2022</v>
      </c>
      <c r="F1865" s="33" t="str">
        <f t="shared" si="30"/>
        <v>W06-2022</v>
      </c>
      <c r="G1865" s="32" t="s">
        <v>359</v>
      </c>
    </row>
    <row r="1866" spans="1:7">
      <c r="A1866" s="78">
        <v>44594</v>
      </c>
      <c r="B1866" s="31" t="s">
        <v>109</v>
      </c>
      <c r="C1866" s="31" t="str">
        <f t="shared" si="31"/>
        <v>06</v>
      </c>
      <c r="D1866" s="32" t="s">
        <v>110</v>
      </c>
      <c r="E1866" s="31">
        <v>2022</v>
      </c>
      <c r="F1866" s="33" t="str">
        <f t="shared" si="30"/>
        <v>W06-2022</v>
      </c>
      <c r="G1866" s="32" t="s">
        <v>359</v>
      </c>
    </row>
    <row r="1867" spans="1:7">
      <c r="A1867" s="78">
        <v>44595</v>
      </c>
      <c r="B1867" s="31" t="s">
        <v>109</v>
      </c>
      <c r="C1867" s="31" t="str">
        <f t="shared" si="31"/>
        <v>06</v>
      </c>
      <c r="D1867" s="32" t="s">
        <v>110</v>
      </c>
      <c r="E1867" s="31">
        <v>2022</v>
      </c>
      <c r="F1867" s="33" t="str">
        <f t="shared" si="30"/>
        <v>W06-2022</v>
      </c>
      <c r="G1867" s="32" t="s">
        <v>359</v>
      </c>
    </row>
    <row r="1868" spans="1:7">
      <c r="A1868" s="78">
        <v>44596</v>
      </c>
      <c r="B1868" s="31" t="s">
        <v>109</v>
      </c>
      <c r="C1868" s="31" t="str">
        <f t="shared" si="31"/>
        <v>06</v>
      </c>
      <c r="D1868" s="32" t="s">
        <v>110</v>
      </c>
      <c r="E1868" s="31">
        <v>2022</v>
      </c>
      <c r="F1868" s="33" t="str">
        <f t="shared" si="30"/>
        <v>W06-2022</v>
      </c>
      <c r="G1868" s="32" t="s">
        <v>359</v>
      </c>
    </row>
    <row r="1869" spans="1:7">
      <c r="A1869" s="78">
        <v>44597</v>
      </c>
      <c r="B1869" s="31" t="s">
        <v>109</v>
      </c>
      <c r="C1869" s="31" t="str">
        <f t="shared" si="31"/>
        <v>06</v>
      </c>
      <c r="D1869" s="32" t="s">
        <v>110</v>
      </c>
      <c r="E1869" s="31">
        <v>2022</v>
      </c>
      <c r="F1869" s="33" t="str">
        <f t="shared" si="30"/>
        <v>W06-2022</v>
      </c>
      <c r="G1869" s="32" t="s">
        <v>359</v>
      </c>
    </row>
    <row r="1870" spans="1:7">
      <c r="A1870" s="78">
        <v>44598</v>
      </c>
      <c r="B1870" s="31" t="s">
        <v>109</v>
      </c>
      <c r="C1870" s="31" t="str">
        <f t="shared" si="31"/>
        <v>07</v>
      </c>
      <c r="D1870" s="32" t="s">
        <v>110</v>
      </c>
      <c r="E1870" s="31">
        <v>2022</v>
      </c>
      <c r="F1870" s="33" t="str">
        <f t="shared" si="30"/>
        <v>W07-2022</v>
      </c>
      <c r="G1870" s="32" t="s">
        <v>359</v>
      </c>
    </row>
    <row r="1871" spans="1:7">
      <c r="A1871" s="78">
        <v>44599</v>
      </c>
      <c r="B1871" s="31" t="s">
        <v>109</v>
      </c>
      <c r="C1871" s="31" t="str">
        <f t="shared" si="31"/>
        <v>07</v>
      </c>
      <c r="D1871" s="32" t="s">
        <v>110</v>
      </c>
      <c r="E1871" s="31">
        <v>2022</v>
      </c>
      <c r="F1871" s="33" t="str">
        <f t="shared" si="30"/>
        <v>W07-2022</v>
      </c>
      <c r="G1871" s="32" t="s">
        <v>359</v>
      </c>
    </row>
    <row r="1872" spans="1:7">
      <c r="A1872" s="78">
        <v>44600</v>
      </c>
      <c r="B1872" s="31" t="s">
        <v>109</v>
      </c>
      <c r="C1872" s="31" t="str">
        <f t="shared" si="31"/>
        <v>07</v>
      </c>
      <c r="D1872" s="32" t="s">
        <v>110</v>
      </c>
      <c r="E1872" s="31">
        <v>2022</v>
      </c>
      <c r="F1872" s="33" t="str">
        <f t="shared" si="30"/>
        <v>W07-2022</v>
      </c>
      <c r="G1872" s="32" t="s">
        <v>359</v>
      </c>
    </row>
    <row r="1873" spans="1:7">
      <c r="A1873" s="78">
        <v>44601</v>
      </c>
      <c r="B1873" s="31" t="s">
        <v>109</v>
      </c>
      <c r="C1873" s="31" t="str">
        <f t="shared" si="31"/>
        <v>07</v>
      </c>
      <c r="D1873" s="32" t="s">
        <v>110</v>
      </c>
      <c r="E1873" s="31">
        <v>2022</v>
      </c>
      <c r="F1873" s="33" t="str">
        <f t="shared" si="30"/>
        <v>W07-2022</v>
      </c>
      <c r="G1873" s="32" t="s">
        <v>359</v>
      </c>
    </row>
    <row r="1874" spans="1:7">
      <c r="A1874" s="78">
        <v>44602</v>
      </c>
      <c r="B1874" s="31" t="s">
        <v>109</v>
      </c>
      <c r="C1874" s="31" t="str">
        <f t="shared" si="31"/>
        <v>07</v>
      </c>
      <c r="D1874" s="32" t="s">
        <v>110</v>
      </c>
      <c r="E1874" s="31">
        <v>2022</v>
      </c>
      <c r="F1874" s="33" t="str">
        <f t="shared" si="30"/>
        <v>W07-2022</v>
      </c>
      <c r="G1874" s="32" t="s">
        <v>359</v>
      </c>
    </row>
    <row r="1875" spans="1:7">
      <c r="A1875" s="78">
        <v>44603</v>
      </c>
      <c r="B1875" s="31" t="s">
        <v>109</v>
      </c>
      <c r="C1875" s="31" t="str">
        <f t="shared" si="31"/>
        <v>07</v>
      </c>
      <c r="D1875" s="32" t="s">
        <v>110</v>
      </c>
      <c r="E1875" s="31">
        <v>2022</v>
      </c>
      <c r="F1875" s="33" t="str">
        <f t="shared" si="30"/>
        <v>W07-2022</v>
      </c>
      <c r="G1875" s="32" t="s">
        <v>359</v>
      </c>
    </row>
    <row r="1876" spans="1:7">
      <c r="A1876" s="78">
        <v>44604</v>
      </c>
      <c r="B1876" s="31" t="s">
        <v>109</v>
      </c>
      <c r="C1876" s="31" t="str">
        <f t="shared" si="31"/>
        <v>07</v>
      </c>
      <c r="D1876" s="32" t="s">
        <v>110</v>
      </c>
      <c r="E1876" s="31">
        <v>2022</v>
      </c>
      <c r="F1876" s="33" t="str">
        <f t="shared" si="30"/>
        <v>W07-2022</v>
      </c>
      <c r="G1876" s="32" t="s">
        <v>359</v>
      </c>
    </row>
    <row r="1877" spans="1:7">
      <c r="A1877" s="78">
        <v>44605</v>
      </c>
      <c r="B1877" s="31" t="s">
        <v>109</v>
      </c>
      <c r="C1877" s="31" t="str">
        <f t="shared" si="31"/>
        <v>08</v>
      </c>
      <c r="D1877" s="32" t="s">
        <v>110</v>
      </c>
      <c r="E1877" s="31">
        <v>2022</v>
      </c>
      <c r="F1877" s="33" t="str">
        <f t="shared" si="30"/>
        <v>W08-2022</v>
      </c>
      <c r="G1877" s="32" t="s">
        <v>359</v>
      </c>
    </row>
    <row r="1878" spans="1:7">
      <c r="A1878" s="78">
        <v>44606</v>
      </c>
      <c r="B1878" s="31" t="s">
        <v>109</v>
      </c>
      <c r="C1878" s="31" t="str">
        <f t="shared" si="31"/>
        <v>08</v>
      </c>
      <c r="D1878" s="32" t="s">
        <v>110</v>
      </c>
      <c r="E1878" s="31">
        <v>2022</v>
      </c>
      <c r="F1878" s="33" t="str">
        <f t="shared" si="30"/>
        <v>W08-2022</v>
      </c>
      <c r="G1878" s="32" t="s">
        <v>359</v>
      </c>
    </row>
    <row r="1879" spans="1:7">
      <c r="A1879" s="78">
        <v>44607</v>
      </c>
      <c r="B1879" s="31" t="s">
        <v>109</v>
      </c>
      <c r="C1879" s="31" t="str">
        <f t="shared" si="31"/>
        <v>08</v>
      </c>
      <c r="D1879" s="32" t="s">
        <v>110</v>
      </c>
      <c r="E1879" s="31">
        <v>2022</v>
      </c>
      <c r="F1879" s="33" t="str">
        <f t="shared" si="30"/>
        <v>W08-2022</v>
      </c>
      <c r="G1879" s="32" t="s">
        <v>359</v>
      </c>
    </row>
    <row r="1880" spans="1:7">
      <c r="A1880" s="78">
        <v>44608</v>
      </c>
      <c r="B1880" s="31" t="s">
        <v>109</v>
      </c>
      <c r="C1880" s="31" t="str">
        <f t="shared" si="31"/>
        <v>08</v>
      </c>
      <c r="D1880" s="32" t="s">
        <v>110</v>
      </c>
      <c r="E1880" s="31">
        <v>2022</v>
      </c>
      <c r="F1880" s="33" t="str">
        <f t="shared" si="30"/>
        <v>W08-2022</v>
      </c>
      <c r="G1880" s="32" t="s">
        <v>359</v>
      </c>
    </row>
    <row r="1881" spans="1:7">
      <c r="A1881" s="78">
        <v>44609</v>
      </c>
      <c r="B1881" s="31" t="s">
        <v>109</v>
      </c>
      <c r="C1881" s="31" t="str">
        <f t="shared" si="31"/>
        <v>08</v>
      </c>
      <c r="D1881" s="32" t="s">
        <v>110</v>
      </c>
      <c r="E1881" s="31">
        <v>2022</v>
      </c>
      <c r="F1881" s="33" t="str">
        <f t="shared" si="30"/>
        <v>W08-2022</v>
      </c>
      <c r="G1881" s="32" t="s">
        <v>359</v>
      </c>
    </row>
    <row r="1882" spans="1:7">
      <c r="A1882" s="78">
        <v>44610</v>
      </c>
      <c r="B1882" s="31" t="s">
        <v>109</v>
      </c>
      <c r="C1882" s="31" t="str">
        <f t="shared" si="31"/>
        <v>08</v>
      </c>
      <c r="D1882" s="32" t="s">
        <v>110</v>
      </c>
      <c r="E1882" s="31">
        <v>2022</v>
      </c>
      <c r="F1882" s="33" t="str">
        <f t="shared" si="30"/>
        <v>W08-2022</v>
      </c>
      <c r="G1882" s="32" t="s">
        <v>359</v>
      </c>
    </row>
    <row r="1883" spans="1:7">
      <c r="A1883" s="78">
        <v>44611</v>
      </c>
      <c r="B1883" s="31" t="s">
        <v>109</v>
      </c>
      <c r="C1883" s="31" t="str">
        <f t="shared" si="31"/>
        <v>08</v>
      </c>
      <c r="D1883" s="32" t="s">
        <v>110</v>
      </c>
      <c r="E1883" s="31">
        <v>2022</v>
      </c>
      <c r="F1883" s="33" t="str">
        <f t="shared" si="30"/>
        <v>W08-2022</v>
      </c>
      <c r="G1883" s="32" t="s">
        <v>359</v>
      </c>
    </row>
    <row r="1884" spans="1:7">
      <c r="A1884" s="78">
        <v>44612</v>
      </c>
      <c r="B1884" s="31" t="s">
        <v>109</v>
      </c>
      <c r="C1884" s="31" t="str">
        <f t="shared" si="31"/>
        <v>09</v>
      </c>
      <c r="D1884" s="32" t="s">
        <v>110</v>
      </c>
      <c r="E1884" s="31">
        <v>2022</v>
      </c>
      <c r="F1884" s="33" t="str">
        <f t="shared" si="30"/>
        <v>W09-2022</v>
      </c>
      <c r="G1884" s="32" t="s">
        <v>359</v>
      </c>
    </row>
    <row r="1885" spans="1:7">
      <c r="A1885" s="78">
        <v>44613</v>
      </c>
      <c r="B1885" s="31" t="s">
        <v>109</v>
      </c>
      <c r="C1885" s="31" t="str">
        <f t="shared" si="31"/>
        <v>09</v>
      </c>
      <c r="D1885" s="32" t="s">
        <v>110</v>
      </c>
      <c r="E1885" s="31">
        <v>2022</v>
      </c>
      <c r="F1885" s="33" t="str">
        <f t="shared" si="30"/>
        <v>W09-2022</v>
      </c>
      <c r="G1885" s="32" t="s">
        <v>359</v>
      </c>
    </row>
    <row r="1886" spans="1:7">
      <c r="A1886" s="78">
        <v>44614</v>
      </c>
      <c r="B1886" s="31" t="s">
        <v>109</v>
      </c>
      <c r="C1886" s="31" t="str">
        <f t="shared" si="31"/>
        <v>09</v>
      </c>
      <c r="D1886" s="32" t="s">
        <v>110</v>
      </c>
      <c r="E1886" s="31">
        <v>2022</v>
      </c>
      <c r="F1886" s="33" t="str">
        <f t="shared" si="30"/>
        <v>W09-2022</v>
      </c>
      <c r="G1886" s="32" t="s">
        <v>359</v>
      </c>
    </row>
    <row r="1887" spans="1:7">
      <c r="A1887" s="78">
        <v>44615</v>
      </c>
      <c r="B1887" s="31" t="s">
        <v>109</v>
      </c>
      <c r="C1887" s="31" t="str">
        <f t="shared" si="31"/>
        <v>09</v>
      </c>
      <c r="D1887" s="32" t="s">
        <v>110</v>
      </c>
      <c r="E1887" s="31">
        <v>2022</v>
      </c>
      <c r="F1887" s="33" t="str">
        <f t="shared" si="30"/>
        <v>W09-2022</v>
      </c>
      <c r="G1887" s="32" t="s">
        <v>359</v>
      </c>
    </row>
    <row r="1888" spans="1:7">
      <c r="A1888" s="78">
        <v>44616</v>
      </c>
      <c r="B1888" s="31" t="s">
        <v>109</v>
      </c>
      <c r="C1888" s="31" t="str">
        <f t="shared" si="31"/>
        <v>09</v>
      </c>
      <c r="D1888" s="32" t="s">
        <v>110</v>
      </c>
      <c r="E1888" s="31">
        <v>2022</v>
      </c>
      <c r="F1888" s="33" t="str">
        <f t="shared" si="30"/>
        <v>W09-2022</v>
      </c>
      <c r="G1888" s="32" t="s">
        <v>359</v>
      </c>
    </row>
    <row r="1889" spans="1:7">
      <c r="A1889" s="78">
        <v>44617</v>
      </c>
      <c r="B1889" s="31" t="s">
        <v>109</v>
      </c>
      <c r="C1889" s="31" t="str">
        <f t="shared" si="31"/>
        <v>09</v>
      </c>
      <c r="D1889" s="32" t="s">
        <v>110</v>
      </c>
      <c r="E1889" s="31">
        <v>2022</v>
      </c>
      <c r="F1889" s="33" t="str">
        <f t="shared" si="30"/>
        <v>W09-2022</v>
      </c>
      <c r="G1889" s="32" t="s">
        <v>359</v>
      </c>
    </row>
    <row r="1890" spans="1:7">
      <c r="A1890" s="78">
        <v>44618</v>
      </c>
      <c r="B1890" s="31" t="s">
        <v>109</v>
      </c>
      <c r="C1890" s="31" t="str">
        <f t="shared" si="31"/>
        <v>09</v>
      </c>
      <c r="D1890" s="32" t="s">
        <v>110</v>
      </c>
      <c r="E1890" s="31">
        <v>2022</v>
      </c>
      <c r="F1890" s="33" t="str">
        <f t="shared" si="30"/>
        <v>W09-2022</v>
      </c>
      <c r="G1890" s="32" t="s">
        <v>359</v>
      </c>
    </row>
    <row r="1891" spans="1:7">
      <c r="A1891" s="78">
        <v>44619</v>
      </c>
      <c r="B1891" s="31" t="s">
        <v>109</v>
      </c>
      <c r="C1891" s="31">
        <f t="shared" ref="C1891:C1954" si="32">WEEKNUM(A1891)</f>
        <v>10</v>
      </c>
      <c r="D1891" s="32" t="s">
        <v>110</v>
      </c>
      <c r="E1891" s="31">
        <v>2022</v>
      </c>
      <c r="F1891" s="33" t="str">
        <f t="shared" si="30"/>
        <v>W10-2022</v>
      </c>
      <c r="G1891" s="32" t="s">
        <v>359</v>
      </c>
    </row>
    <row r="1892" spans="1:7">
      <c r="A1892" s="78">
        <v>44620</v>
      </c>
      <c r="B1892" s="31" t="s">
        <v>109</v>
      </c>
      <c r="C1892" s="31">
        <f t="shared" si="32"/>
        <v>10</v>
      </c>
      <c r="D1892" s="32" t="s">
        <v>110</v>
      </c>
      <c r="E1892" s="31">
        <v>2022</v>
      </c>
      <c r="F1892" s="33" t="str">
        <f t="shared" si="30"/>
        <v>W10-2022</v>
      </c>
      <c r="G1892" s="32" t="s">
        <v>359</v>
      </c>
    </row>
    <row r="1893" spans="1:7">
      <c r="A1893" s="78">
        <v>44621</v>
      </c>
      <c r="B1893" s="31" t="s">
        <v>109</v>
      </c>
      <c r="C1893" s="31">
        <f t="shared" si="32"/>
        <v>10</v>
      </c>
      <c r="D1893" s="32" t="s">
        <v>110</v>
      </c>
      <c r="E1893" s="31">
        <v>2022</v>
      </c>
      <c r="F1893" s="33" t="str">
        <f t="shared" si="30"/>
        <v>W10-2022</v>
      </c>
      <c r="G1893" s="32" t="s">
        <v>360</v>
      </c>
    </row>
    <row r="1894" spans="1:7">
      <c r="A1894" s="78">
        <v>44622</v>
      </c>
      <c r="B1894" s="31" t="s">
        <v>109</v>
      </c>
      <c r="C1894" s="31">
        <f t="shared" si="32"/>
        <v>10</v>
      </c>
      <c r="D1894" s="32" t="s">
        <v>110</v>
      </c>
      <c r="E1894" s="31">
        <v>2022</v>
      </c>
      <c r="F1894" s="33" t="str">
        <f t="shared" si="30"/>
        <v>W10-2022</v>
      </c>
      <c r="G1894" s="32" t="s">
        <v>360</v>
      </c>
    </row>
    <row r="1895" spans="1:7">
      <c r="A1895" s="78">
        <v>44623</v>
      </c>
      <c r="B1895" s="31" t="s">
        <v>109</v>
      </c>
      <c r="C1895" s="31">
        <f t="shared" si="32"/>
        <v>10</v>
      </c>
      <c r="D1895" s="32" t="s">
        <v>110</v>
      </c>
      <c r="E1895" s="31">
        <v>2022</v>
      </c>
      <c r="F1895" s="33" t="str">
        <f t="shared" si="30"/>
        <v>W10-2022</v>
      </c>
      <c r="G1895" s="32" t="s">
        <v>360</v>
      </c>
    </row>
    <row r="1896" spans="1:7">
      <c r="A1896" s="78">
        <v>44624</v>
      </c>
      <c r="B1896" s="31" t="s">
        <v>109</v>
      </c>
      <c r="C1896" s="31">
        <f t="shared" si="32"/>
        <v>10</v>
      </c>
      <c r="D1896" s="32" t="s">
        <v>110</v>
      </c>
      <c r="E1896" s="31">
        <v>2022</v>
      </c>
      <c r="F1896" s="33" t="str">
        <f t="shared" si="30"/>
        <v>W10-2022</v>
      </c>
      <c r="G1896" s="32" t="s">
        <v>360</v>
      </c>
    </row>
    <row r="1897" spans="1:7">
      <c r="A1897" s="78">
        <v>44625</v>
      </c>
      <c r="B1897" s="31" t="s">
        <v>109</v>
      </c>
      <c r="C1897" s="31">
        <f t="shared" si="32"/>
        <v>10</v>
      </c>
      <c r="D1897" s="32" t="s">
        <v>110</v>
      </c>
      <c r="E1897" s="31">
        <v>2022</v>
      </c>
      <c r="F1897" s="33" t="str">
        <f t="shared" si="30"/>
        <v>W10-2022</v>
      </c>
      <c r="G1897" s="32" t="s">
        <v>360</v>
      </c>
    </row>
    <row r="1898" spans="1:7">
      <c r="A1898" s="78">
        <v>44626</v>
      </c>
      <c r="B1898" s="31" t="s">
        <v>109</v>
      </c>
      <c r="C1898" s="31">
        <f t="shared" si="32"/>
        <v>11</v>
      </c>
      <c r="D1898" s="32" t="s">
        <v>110</v>
      </c>
      <c r="E1898" s="31">
        <v>2022</v>
      </c>
      <c r="F1898" s="33" t="str">
        <f t="shared" ref="F1898:F1961" si="33">B1898&amp;C1898&amp;D1898&amp;E1898</f>
        <v>W11-2022</v>
      </c>
      <c r="G1898" s="32" t="s">
        <v>360</v>
      </c>
    </row>
    <row r="1899" spans="1:7">
      <c r="A1899" s="78">
        <v>44627</v>
      </c>
      <c r="B1899" s="31" t="s">
        <v>109</v>
      </c>
      <c r="C1899" s="31">
        <f t="shared" si="32"/>
        <v>11</v>
      </c>
      <c r="D1899" s="32" t="s">
        <v>110</v>
      </c>
      <c r="E1899" s="31">
        <v>2022</v>
      </c>
      <c r="F1899" s="33" t="str">
        <f t="shared" si="33"/>
        <v>W11-2022</v>
      </c>
      <c r="G1899" s="32" t="s">
        <v>360</v>
      </c>
    </row>
    <row r="1900" spans="1:7">
      <c r="A1900" s="78">
        <v>44628</v>
      </c>
      <c r="B1900" s="31" t="s">
        <v>109</v>
      </c>
      <c r="C1900" s="31">
        <f t="shared" si="32"/>
        <v>11</v>
      </c>
      <c r="D1900" s="32" t="s">
        <v>110</v>
      </c>
      <c r="E1900" s="31">
        <v>2022</v>
      </c>
      <c r="F1900" s="33" t="str">
        <f t="shared" si="33"/>
        <v>W11-2022</v>
      </c>
      <c r="G1900" s="32" t="s">
        <v>360</v>
      </c>
    </row>
    <row r="1901" spans="1:7">
      <c r="A1901" s="78">
        <v>44629</v>
      </c>
      <c r="B1901" s="31" t="s">
        <v>109</v>
      </c>
      <c r="C1901" s="31">
        <f t="shared" si="32"/>
        <v>11</v>
      </c>
      <c r="D1901" s="32" t="s">
        <v>110</v>
      </c>
      <c r="E1901" s="31">
        <v>2022</v>
      </c>
      <c r="F1901" s="33" t="str">
        <f t="shared" si="33"/>
        <v>W11-2022</v>
      </c>
      <c r="G1901" s="32" t="s">
        <v>360</v>
      </c>
    </row>
    <row r="1902" spans="1:7">
      <c r="A1902" s="78">
        <v>44630</v>
      </c>
      <c r="B1902" s="31" t="s">
        <v>109</v>
      </c>
      <c r="C1902" s="31">
        <f t="shared" si="32"/>
        <v>11</v>
      </c>
      <c r="D1902" s="32" t="s">
        <v>110</v>
      </c>
      <c r="E1902" s="31">
        <v>2022</v>
      </c>
      <c r="F1902" s="33" t="str">
        <f t="shared" si="33"/>
        <v>W11-2022</v>
      </c>
      <c r="G1902" s="32" t="s">
        <v>360</v>
      </c>
    </row>
    <row r="1903" spans="1:7">
      <c r="A1903" s="78">
        <v>44631</v>
      </c>
      <c r="B1903" s="31" t="s">
        <v>109</v>
      </c>
      <c r="C1903" s="31">
        <f t="shared" si="32"/>
        <v>11</v>
      </c>
      <c r="D1903" s="32" t="s">
        <v>110</v>
      </c>
      <c r="E1903" s="31">
        <v>2022</v>
      </c>
      <c r="F1903" s="33" t="str">
        <f t="shared" si="33"/>
        <v>W11-2022</v>
      </c>
      <c r="G1903" s="32" t="s">
        <v>360</v>
      </c>
    </row>
    <row r="1904" spans="1:7">
      <c r="A1904" s="78">
        <v>44632</v>
      </c>
      <c r="B1904" s="31" t="s">
        <v>109</v>
      </c>
      <c r="C1904" s="31">
        <f t="shared" si="32"/>
        <v>11</v>
      </c>
      <c r="D1904" s="32" t="s">
        <v>110</v>
      </c>
      <c r="E1904" s="31">
        <v>2022</v>
      </c>
      <c r="F1904" s="33" t="str">
        <f t="shared" si="33"/>
        <v>W11-2022</v>
      </c>
      <c r="G1904" s="32" t="s">
        <v>360</v>
      </c>
    </row>
    <row r="1905" spans="1:7">
      <c r="A1905" s="78">
        <v>44633</v>
      </c>
      <c r="B1905" s="31" t="s">
        <v>109</v>
      </c>
      <c r="C1905" s="31">
        <f t="shared" si="32"/>
        <v>12</v>
      </c>
      <c r="D1905" s="32" t="s">
        <v>110</v>
      </c>
      <c r="E1905" s="31">
        <v>2022</v>
      </c>
      <c r="F1905" s="33" t="str">
        <f t="shared" si="33"/>
        <v>W12-2022</v>
      </c>
      <c r="G1905" s="32" t="s">
        <v>360</v>
      </c>
    </row>
    <row r="1906" spans="1:7">
      <c r="A1906" s="78">
        <v>44634</v>
      </c>
      <c r="B1906" s="31" t="s">
        <v>109</v>
      </c>
      <c r="C1906" s="31">
        <f t="shared" si="32"/>
        <v>12</v>
      </c>
      <c r="D1906" s="32" t="s">
        <v>110</v>
      </c>
      <c r="E1906" s="31">
        <v>2022</v>
      </c>
      <c r="F1906" s="33" t="str">
        <f t="shared" si="33"/>
        <v>W12-2022</v>
      </c>
      <c r="G1906" s="32" t="s">
        <v>360</v>
      </c>
    </row>
    <row r="1907" spans="1:7">
      <c r="A1907" s="78">
        <v>44635</v>
      </c>
      <c r="B1907" s="31" t="s">
        <v>109</v>
      </c>
      <c r="C1907" s="31">
        <f t="shared" si="32"/>
        <v>12</v>
      </c>
      <c r="D1907" s="32" t="s">
        <v>110</v>
      </c>
      <c r="E1907" s="31">
        <v>2022</v>
      </c>
      <c r="F1907" s="33" t="str">
        <f t="shared" si="33"/>
        <v>W12-2022</v>
      </c>
      <c r="G1907" s="32" t="s">
        <v>360</v>
      </c>
    </row>
    <row r="1908" spans="1:7">
      <c r="A1908" s="78">
        <v>44636</v>
      </c>
      <c r="B1908" s="31" t="s">
        <v>109</v>
      </c>
      <c r="C1908" s="31">
        <f t="shared" si="32"/>
        <v>12</v>
      </c>
      <c r="D1908" s="32" t="s">
        <v>110</v>
      </c>
      <c r="E1908" s="31">
        <v>2022</v>
      </c>
      <c r="F1908" s="33" t="str">
        <f t="shared" si="33"/>
        <v>W12-2022</v>
      </c>
      <c r="G1908" s="32" t="s">
        <v>360</v>
      </c>
    </row>
    <row r="1909" spans="1:7">
      <c r="A1909" s="78">
        <v>44637</v>
      </c>
      <c r="B1909" s="31" t="s">
        <v>109</v>
      </c>
      <c r="C1909" s="31">
        <f t="shared" si="32"/>
        <v>12</v>
      </c>
      <c r="D1909" s="32" t="s">
        <v>110</v>
      </c>
      <c r="E1909" s="31">
        <v>2022</v>
      </c>
      <c r="F1909" s="33" t="str">
        <f t="shared" si="33"/>
        <v>W12-2022</v>
      </c>
      <c r="G1909" s="32" t="s">
        <v>360</v>
      </c>
    </row>
    <row r="1910" spans="1:7">
      <c r="A1910" s="78">
        <v>44638</v>
      </c>
      <c r="B1910" s="31" t="s">
        <v>109</v>
      </c>
      <c r="C1910" s="31">
        <f t="shared" si="32"/>
        <v>12</v>
      </c>
      <c r="D1910" s="32" t="s">
        <v>110</v>
      </c>
      <c r="E1910" s="31">
        <v>2022</v>
      </c>
      <c r="F1910" s="33" t="str">
        <f t="shared" si="33"/>
        <v>W12-2022</v>
      </c>
      <c r="G1910" s="32" t="s">
        <v>360</v>
      </c>
    </row>
    <row r="1911" spans="1:7">
      <c r="A1911" s="78">
        <v>44639</v>
      </c>
      <c r="B1911" s="31" t="s">
        <v>109</v>
      </c>
      <c r="C1911" s="31">
        <f t="shared" si="32"/>
        <v>12</v>
      </c>
      <c r="D1911" s="32" t="s">
        <v>110</v>
      </c>
      <c r="E1911" s="31">
        <v>2022</v>
      </c>
      <c r="F1911" s="33" t="str">
        <f t="shared" si="33"/>
        <v>W12-2022</v>
      </c>
      <c r="G1911" s="32" t="s">
        <v>360</v>
      </c>
    </row>
    <row r="1912" spans="1:7">
      <c r="A1912" s="78">
        <v>44640</v>
      </c>
      <c r="B1912" s="31" t="s">
        <v>109</v>
      </c>
      <c r="C1912" s="31">
        <f t="shared" si="32"/>
        <v>13</v>
      </c>
      <c r="D1912" s="32" t="s">
        <v>110</v>
      </c>
      <c r="E1912" s="31">
        <v>2022</v>
      </c>
      <c r="F1912" s="33" t="str">
        <f t="shared" si="33"/>
        <v>W13-2022</v>
      </c>
      <c r="G1912" s="32" t="s">
        <v>360</v>
      </c>
    </row>
    <row r="1913" spans="1:7">
      <c r="A1913" s="78">
        <v>44641</v>
      </c>
      <c r="B1913" s="31" t="s">
        <v>109</v>
      </c>
      <c r="C1913" s="31">
        <f t="shared" si="32"/>
        <v>13</v>
      </c>
      <c r="D1913" s="32" t="s">
        <v>110</v>
      </c>
      <c r="E1913" s="31">
        <v>2022</v>
      </c>
      <c r="F1913" s="33" t="str">
        <f t="shared" si="33"/>
        <v>W13-2022</v>
      </c>
      <c r="G1913" s="32" t="s">
        <v>360</v>
      </c>
    </row>
    <row r="1914" spans="1:7">
      <c r="A1914" s="78">
        <v>44642</v>
      </c>
      <c r="B1914" s="31" t="s">
        <v>109</v>
      </c>
      <c r="C1914" s="31">
        <f t="shared" si="32"/>
        <v>13</v>
      </c>
      <c r="D1914" s="32" t="s">
        <v>110</v>
      </c>
      <c r="E1914" s="31">
        <v>2022</v>
      </c>
      <c r="F1914" s="33" t="str">
        <f t="shared" si="33"/>
        <v>W13-2022</v>
      </c>
      <c r="G1914" s="32" t="s">
        <v>360</v>
      </c>
    </row>
    <row r="1915" spans="1:7">
      <c r="A1915" s="78">
        <v>44643</v>
      </c>
      <c r="B1915" s="31" t="s">
        <v>109</v>
      </c>
      <c r="C1915" s="31">
        <f t="shared" si="32"/>
        <v>13</v>
      </c>
      <c r="D1915" s="32" t="s">
        <v>110</v>
      </c>
      <c r="E1915" s="31">
        <v>2022</v>
      </c>
      <c r="F1915" s="33" t="str">
        <f t="shared" si="33"/>
        <v>W13-2022</v>
      </c>
      <c r="G1915" s="32" t="s">
        <v>360</v>
      </c>
    </row>
    <row r="1916" spans="1:7">
      <c r="A1916" s="78">
        <v>44644</v>
      </c>
      <c r="B1916" s="31" t="s">
        <v>109</v>
      </c>
      <c r="C1916" s="31">
        <f t="shared" si="32"/>
        <v>13</v>
      </c>
      <c r="D1916" s="32" t="s">
        <v>110</v>
      </c>
      <c r="E1916" s="31">
        <v>2022</v>
      </c>
      <c r="F1916" s="33" t="str">
        <f t="shared" si="33"/>
        <v>W13-2022</v>
      </c>
      <c r="G1916" s="32" t="s">
        <v>360</v>
      </c>
    </row>
    <row r="1917" spans="1:7">
      <c r="A1917" s="78">
        <v>44645</v>
      </c>
      <c r="B1917" s="31" t="s">
        <v>109</v>
      </c>
      <c r="C1917" s="31">
        <f t="shared" si="32"/>
        <v>13</v>
      </c>
      <c r="D1917" s="32" t="s">
        <v>110</v>
      </c>
      <c r="E1917" s="31">
        <v>2022</v>
      </c>
      <c r="F1917" s="33" t="str">
        <f t="shared" si="33"/>
        <v>W13-2022</v>
      </c>
      <c r="G1917" s="32" t="s">
        <v>360</v>
      </c>
    </row>
    <row r="1918" spans="1:7">
      <c r="A1918" s="78">
        <v>44646</v>
      </c>
      <c r="B1918" s="31" t="s">
        <v>109</v>
      </c>
      <c r="C1918" s="31">
        <f t="shared" si="32"/>
        <v>13</v>
      </c>
      <c r="D1918" s="32" t="s">
        <v>110</v>
      </c>
      <c r="E1918" s="31">
        <v>2022</v>
      </c>
      <c r="F1918" s="33" t="str">
        <f t="shared" si="33"/>
        <v>W13-2022</v>
      </c>
      <c r="G1918" s="32" t="s">
        <v>360</v>
      </c>
    </row>
    <row r="1919" spans="1:7">
      <c r="A1919" s="78">
        <v>44647</v>
      </c>
      <c r="B1919" s="31" t="s">
        <v>109</v>
      </c>
      <c r="C1919" s="31">
        <f t="shared" si="32"/>
        <v>14</v>
      </c>
      <c r="D1919" s="32" t="s">
        <v>110</v>
      </c>
      <c r="E1919" s="31">
        <v>2022</v>
      </c>
      <c r="F1919" s="33" t="str">
        <f t="shared" si="33"/>
        <v>W14-2022</v>
      </c>
      <c r="G1919" s="32" t="s">
        <v>360</v>
      </c>
    </row>
    <row r="1920" spans="1:7">
      <c r="A1920" s="78">
        <v>44648</v>
      </c>
      <c r="B1920" s="31" t="s">
        <v>109</v>
      </c>
      <c r="C1920" s="31">
        <f t="shared" si="32"/>
        <v>14</v>
      </c>
      <c r="D1920" s="32" t="s">
        <v>110</v>
      </c>
      <c r="E1920" s="31">
        <v>2022</v>
      </c>
      <c r="F1920" s="33" t="str">
        <f t="shared" si="33"/>
        <v>W14-2022</v>
      </c>
      <c r="G1920" s="32" t="s">
        <v>360</v>
      </c>
    </row>
    <row r="1921" spans="1:7">
      <c r="A1921" s="78">
        <v>44649</v>
      </c>
      <c r="B1921" s="31" t="s">
        <v>109</v>
      </c>
      <c r="C1921" s="31">
        <f t="shared" si="32"/>
        <v>14</v>
      </c>
      <c r="D1921" s="32" t="s">
        <v>110</v>
      </c>
      <c r="E1921" s="31">
        <v>2022</v>
      </c>
      <c r="F1921" s="33" t="str">
        <f t="shared" si="33"/>
        <v>W14-2022</v>
      </c>
      <c r="G1921" s="32" t="s">
        <v>360</v>
      </c>
    </row>
    <row r="1922" spans="1:7">
      <c r="A1922" s="78">
        <v>44650</v>
      </c>
      <c r="B1922" s="31" t="s">
        <v>109</v>
      </c>
      <c r="C1922" s="31">
        <f t="shared" si="32"/>
        <v>14</v>
      </c>
      <c r="D1922" s="32" t="s">
        <v>110</v>
      </c>
      <c r="E1922" s="31">
        <v>2022</v>
      </c>
      <c r="F1922" s="33" t="str">
        <f t="shared" si="33"/>
        <v>W14-2022</v>
      </c>
      <c r="G1922" s="32" t="s">
        <v>360</v>
      </c>
    </row>
    <row r="1923" spans="1:7">
      <c r="A1923" s="78">
        <v>44651</v>
      </c>
      <c r="B1923" s="31" t="s">
        <v>109</v>
      </c>
      <c r="C1923" s="31">
        <f t="shared" si="32"/>
        <v>14</v>
      </c>
      <c r="D1923" s="32" t="s">
        <v>110</v>
      </c>
      <c r="E1923" s="31">
        <v>2022</v>
      </c>
      <c r="F1923" s="33" t="str">
        <f t="shared" si="33"/>
        <v>W14-2022</v>
      </c>
      <c r="G1923" s="32" t="s">
        <v>360</v>
      </c>
    </row>
    <row r="1924" spans="1:7">
      <c r="A1924" s="78">
        <v>44652</v>
      </c>
      <c r="B1924" s="31" t="s">
        <v>109</v>
      </c>
      <c r="C1924" s="31">
        <f t="shared" si="32"/>
        <v>14</v>
      </c>
      <c r="D1924" s="32" t="s">
        <v>110</v>
      </c>
      <c r="E1924" s="31">
        <v>2022</v>
      </c>
      <c r="F1924" s="33" t="str">
        <f t="shared" si="33"/>
        <v>W14-2022</v>
      </c>
      <c r="G1924" s="32" t="s">
        <v>361</v>
      </c>
    </row>
    <row r="1925" spans="1:7">
      <c r="A1925" s="78">
        <v>44653</v>
      </c>
      <c r="B1925" s="31" t="s">
        <v>109</v>
      </c>
      <c r="C1925" s="31">
        <f t="shared" si="32"/>
        <v>14</v>
      </c>
      <c r="D1925" s="32" t="s">
        <v>110</v>
      </c>
      <c r="E1925" s="31">
        <v>2022</v>
      </c>
      <c r="F1925" s="33" t="str">
        <f t="shared" si="33"/>
        <v>W14-2022</v>
      </c>
      <c r="G1925" s="32" t="s">
        <v>361</v>
      </c>
    </row>
    <row r="1926" spans="1:7">
      <c r="A1926" s="78">
        <v>44654</v>
      </c>
      <c r="B1926" s="31" t="s">
        <v>109</v>
      </c>
      <c r="C1926" s="31">
        <f t="shared" si="32"/>
        <v>15</v>
      </c>
      <c r="D1926" s="32" t="s">
        <v>110</v>
      </c>
      <c r="E1926" s="31">
        <v>2022</v>
      </c>
      <c r="F1926" s="33" t="str">
        <f t="shared" si="33"/>
        <v>W15-2022</v>
      </c>
      <c r="G1926" s="32" t="s">
        <v>361</v>
      </c>
    </row>
    <row r="1927" spans="1:7">
      <c r="A1927" s="78">
        <v>44655</v>
      </c>
      <c r="B1927" s="31" t="s">
        <v>109</v>
      </c>
      <c r="C1927" s="31">
        <f t="shared" si="32"/>
        <v>15</v>
      </c>
      <c r="D1927" s="32" t="s">
        <v>110</v>
      </c>
      <c r="E1927" s="31">
        <v>2022</v>
      </c>
      <c r="F1927" s="33" t="str">
        <f t="shared" si="33"/>
        <v>W15-2022</v>
      </c>
      <c r="G1927" s="32" t="s">
        <v>361</v>
      </c>
    </row>
    <row r="1928" spans="1:7">
      <c r="A1928" s="78">
        <v>44656</v>
      </c>
      <c r="B1928" s="31" t="s">
        <v>109</v>
      </c>
      <c r="C1928" s="31">
        <f t="shared" si="32"/>
        <v>15</v>
      </c>
      <c r="D1928" s="32" t="s">
        <v>110</v>
      </c>
      <c r="E1928" s="31">
        <v>2022</v>
      </c>
      <c r="F1928" s="33" t="str">
        <f t="shared" si="33"/>
        <v>W15-2022</v>
      </c>
      <c r="G1928" s="32" t="s">
        <v>361</v>
      </c>
    </row>
    <row r="1929" spans="1:7">
      <c r="A1929" s="78">
        <v>44657</v>
      </c>
      <c r="B1929" s="31" t="s">
        <v>109</v>
      </c>
      <c r="C1929" s="31">
        <f t="shared" si="32"/>
        <v>15</v>
      </c>
      <c r="D1929" s="32" t="s">
        <v>110</v>
      </c>
      <c r="E1929" s="31">
        <v>2022</v>
      </c>
      <c r="F1929" s="33" t="str">
        <f t="shared" si="33"/>
        <v>W15-2022</v>
      </c>
      <c r="G1929" s="32" t="s">
        <v>361</v>
      </c>
    </row>
    <row r="1930" spans="1:7">
      <c r="A1930" s="78">
        <v>44658</v>
      </c>
      <c r="B1930" s="31" t="s">
        <v>109</v>
      </c>
      <c r="C1930" s="31">
        <f t="shared" si="32"/>
        <v>15</v>
      </c>
      <c r="D1930" s="32" t="s">
        <v>110</v>
      </c>
      <c r="E1930" s="31">
        <v>2022</v>
      </c>
      <c r="F1930" s="33" t="str">
        <f t="shared" si="33"/>
        <v>W15-2022</v>
      </c>
      <c r="G1930" s="32" t="s">
        <v>361</v>
      </c>
    </row>
    <row r="1931" spans="1:7">
      <c r="A1931" s="78">
        <v>44659</v>
      </c>
      <c r="B1931" s="31" t="s">
        <v>109</v>
      </c>
      <c r="C1931" s="31">
        <f t="shared" si="32"/>
        <v>15</v>
      </c>
      <c r="D1931" s="32" t="s">
        <v>110</v>
      </c>
      <c r="E1931" s="31">
        <v>2022</v>
      </c>
      <c r="F1931" s="33" t="str">
        <f t="shared" si="33"/>
        <v>W15-2022</v>
      </c>
      <c r="G1931" s="32" t="s">
        <v>361</v>
      </c>
    </row>
    <row r="1932" spans="1:7">
      <c r="A1932" s="78">
        <v>44660</v>
      </c>
      <c r="B1932" s="31" t="s">
        <v>109</v>
      </c>
      <c r="C1932" s="31">
        <f t="shared" si="32"/>
        <v>15</v>
      </c>
      <c r="D1932" s="32" t="s">
        <v>110</v>
      </c>
      <c r="E1932" s="31">
        <v>2022</v>
      </c>
      <c r="F1932" s="33" t="str">
        <f t="shared" si="33"/>
        <v>W15-2022</v>
      </c>
      <c r="G1932" s="32" t="s">
        <v>361</v>
      </c>
    </row>
    <row r="1933" spans="1:7">
      <c r="A1933" s="78">
        <v>44661</v>
      </c>
      <c r="B1933" s="31" t="s">
        <v>109</v>
      </c>
      <c r="C1933" s="31">
        <f t="shared" si="32"/>
        <v>16</v>
      </c>
      <c r="D1933" s="32" t="s">
        <v>110</v>
      </c>
      <c r="E1933" s="31">
        <v>2022</v>
      </c>
      <c r="F1933" s="33" t="str">
        <f t="shared" si="33"/>
        <v>W16-2022</v>
      </c>
      <c r="G1933" s="32" t="s">
        <v>361</v>
      </c>
    </row>
    <row r="1934" spans="1:7">
      <c r="A1934" s="78">
        <v>44662</v>
      </c>
      <c r="B1934" s="31" t="s">
        <v>109</v>
      </c>
      <c r="C1934" s="31">
        <f t="shared" si="32"/>
        <v>16</v>
      </c>
      <c r="D1934" s="32" t="s">
        <v>110</v>
      </c>
      <c r="E1934" s="31">
        <v>2022</v>
      </c>
      <c r="F1934" s="33" t="str">
        <f t="shared" si="33"/>
        <v>W16-2022</v>
      </c>
      <c r="G1934" s="32" t="s">
        <v>361</v>
      </c>
    </row>
    <row r="1935" spans="1:7">
      <c r="A1935" s="78">
        <v>44663</v>
      </c>
      <c r="B1935" s="31" t="s">
        <v>109</v>
      </c>
      <c r="C1935" s="31">
        <f t="shared" si="32"/>
        <v>16</v>
      </c>
      <c r="D1935" s="32" t="s">
        <v>110</v>
      </c>
      <c r="E1935" s="31">
        <v>2022</v>
      </c>
      <c r="F1935" s="33" t="str">
        <f t="shared" si="33"/>
        <v>W16-2022</v>
      </c>
      <c r="G1935" s="32" t="s">
        <v>361</v>
      </c>
    </row>
    <row r="1936" spans="1:7">
      <c r="A1936" s="78">
        <v>44664</v>
      </c>
      <c r="B1936" s="31" t="s">
        <v>109</v>
      </c>
      <c r="C1936" s="31">
        <f t="shared" si="32"/>
        <v>16</v>
      </c>
      <c r="D1936" s="32" t="s">
        <v>110</v>
      </c>
      <c r="E1936" s="31">
        <v>2022</v>
      </c>
      <c r="F1936" s="33" t="str">
        <f t="shared" si="33"/>
        <v>W16-2022</v>
      </c>
      <c r="G1936" s="32" t="s">
        <v>361</v>
      </c>
    </row>
    <row r="1937" spans="1:7">
      <c r="A1937" s="78">
        <v>44665</v>
      </c>
      <c r="B1937" s="31" t="s">
        <v>109</v>
      </c>
      <c r="C1937" s="31">
        <f t="shared" si="32"/>
        <v>16</v>
      </c>
      <c r="D1937" s="32" t="s">
        <v>110</v>
      </c>
      <c r="E1937" s="31">
        <v>2022</v>
      </c>
      <c r="F1937" s="33" t="str">
        <f t="shared" si="33"/>
        <v>W16-2022</v>
      </c>
      <c r="G1937" s="32" t="s">
        <v>361</v>
      </c>
    </row>
    <row r="1938" spans="1:7">
      <c r="A1938" s="78">
        <v>44666</v>
      </c>
      <c r="B1938" s="31" t="s">
        <v>109</v>
      </c>
      <c r="C1938" s="31">
        <f t="shared" si="32"/>
        <v>16</v>
      </c>
      <c r="D1938" s="32" t="s">
        <v>110</v>
      </c>
      <c r="E1938" s="31">
        <v>2022</v>
      </c>
      <c r="F1938" s="33" t="str">
        <f t="shared" si="33"/>
        <v>W16-2022</v>
      </c>
      <c r="G1938" s="32" t="s">
        <v>361</v>
      </c>
    </row>
    <row r="1939" spans="1:7">
      <c r="A1939" s="78">
        <v>44667</v>
      </c>
      <c r="B1939" s="31" t="s">
        <v>109</v>
      </c>
      <c r="C1939" s="31">
        <f t="shared" si="32"/>
        <v>16</v>
      </c>
      <c r="D1939" s="32" t="s">
        <v>110</v>
      </c>
      <c r="E1939" s="31">
        <v>2022</v>
      </c>
      <c r="F1939" s="33" t="str">
        <f t="shared" si="33"/>
        <v>W16-2022</v>
      </c>
      <c r="G1939" s="32" t="s">
        <v>361</v>
      </c>
    </row>
    <row r="1940" spans="1:7">
      <c r="A1940" s="78">
        <v>44668</v>
      </c>
      <c r="B1940" s="31" t="s">
        <v>109</v>
      </c>
      <c r="C1940" s="31">
        <f t="shared" si="32"/>
        <v>17</v>
      </c>
      <c r="D1940" s="32" t="s">
        <v>110</v>
      </c>
      <c r="E1940" s="31">
        <v>2022</v>
      </c>
      <c r="F1940" s="33" t="str">
        <f t="shared" si="33"/>
        <v>W17-2022</v>
      </c>
      <c r="G1940" s="32" t="s">
        <v>361</v>
      </c>
    </row>
    <row r="1941" spans="1:7">
      <c r="A1941" s="78">
        <v>44669</v>
      </c>
      <c r="B1941" s="31" t="s">
        <v>109</v>
      </c>
      <c r="C1941" s="31">
        <f t="shared" si="32"/>
        <v>17</v>
      </c>
      <c r="D1941" s="32" t="s">
        <v>110</v>
      </c>
      <c r="E1941" s="31">
        <v>2022</v>
      </c>
      <c r="F1941" s="33" t="str">
        <f t="shared" si="33"/>
        <v>W17-2022</v>
      </c>
      <c r="G1941" s="32" t="s">
        <v>361</v>
      </c>
    </row>
    <row r="1942" spans="1:7">
      <c r="A1942" s="78">
        <v>44670</v>
      </c>
      <c r="B1942" s="31" t="s">
        <v>109</v>
      </c>
      <c r="C1942" s="31">
        <f t="shared" si="32"/>
        <v>17</v>
      </c>
      <c r="D1942" s="32" t="s">
        <v>110</v>
      </c>
      <c r="E1942" s="31">
        <v>2022</v>
      </c>
      <c r="F1942" s="33" t="str">
        <f t="shared" si="33"/>
        <v>W17-2022</v>
      </c>
      <c r="G1942" s="32" t="s">
        <v>361</v>
      </c>
    </row>
    <row r="1943" spans="1:7">
      <c r="A1943" s="78">
        <v>44671</v>
      </c>
      <c r="B1943" s="31" t="s">
        <v>109</v>
      </c>
      <c r="C1943" s="31">
        <f t="shared" si="32"/>
        <v>17</v>
      </c>
      <c r="D1943" s="32" t="s">
        <v>110</v>
      </c>
      <c r="E1943" s="31">
        <v>2022</v>
      </c>
      <c r="F1943" s="33" t="str">
        <f t="shared" si="33"/>
        <v>W17-2022</v>
      </c>
      <c r="G1943" s="32" t="s">
        <v>361</v>
      </c>
    </row>
    <row r="1944" spans="1:7">
      <c r="A1944" s="78">
        <v>44672</v>
      </c>
      <c r="B1944" s="31" t="s">
        <v>109</v>
      </c>
      <c r="C1944" s="31">
        <f t="shared" si="32"/>
        <v>17</v>
      </c>
      <c r="D1944" s="32" t="s">
        <v>110</v>
      </c>
      <c r="E1944" s="31">
        <v>2022</v>
      </c>
      <c r="F1944" s="33" t="str">
        <f t="shared" si="33"/>
        <v>W17-2022</v>
      </c>
      <c r="G1944" s="32" t="s">
        <v>361</v>
      </c>
    </row>
    <row r="1945" spans="1:7">
      <c r="A1945" s="78">
        <v>44673</v>
      </c>
      <c r="B1945" s="31" t="s">
        <v>109</v>
      </c>
      <c r="C1945" s="31">
        <f t="shared" si="32"/>
        <v>17</v>
      </c>
      <c r="D1945" s="32" t="s">
        <v>110</v>
      </c>
      <c r="E1945" s="31">
        <v>2022</v>
      </c>
      <c r="F1945" s="33" t="str">
        <f t="shared" si="33"/>
        <v>W17-2022</v>
      </c>
      <c r="G1945" s="32" t="s">
        <v>361</v>
      </c>
    </row>
    <row r="1946" spans="1:7">
      <c r="A1946" s="78">
        <v>44674</v>
      </c>
      <c r="B1946" s="31" t="s">
        <v>109</v>
      </c>
      <c r="C1946" s="31">
        <f t="shared" si="32"/>
        <v>17</v>
      </c>
      <c r="D1946" s="32" t="s">
        <v>110</v>
      </c>
      <c r="E1946" s="31">
        <v>2022</v>
      </c>
      <c r="F1946" s="33" t="str">
        <f t="shared" si="33"/>
        <v>W17-2022</v>
      </c>
      <c r="G1946" s="32" t="s">
        <v>361</v>
      </c>
    </row>
    <row r="1947" spans="1:7">
      <c r="A1947" s="78">
        <v>44675</v>
      </c>
      <c r="B1947" s="31" t="s">
        <v>109</v>
      </c>
      <c r="C1947" s="31">
        <f t="shared" si="32"/>
        <v>18</v>
      </c>
      <c r="D1947" s="32" t="s">
        <v>110</v>
      </c>
      <c r="E1947" s="31">
        <v>2022</v>
      </c>
      <c r="F1947" s="33" t="str">
        <f t="shared" si="33"/>
        <v>W18-2022</v>
      </c>
      <c r="G1947" s="32" t="s">
        <v>361</v>
      </c>
    </row>
    <row r="1948" spans="1:7">
      <c r="A1948" s="78">
        <v>44676</v>
      </c>
      <c r="B1948" s="31" t="s">
        <v>109</v>
      </c>
      <c r="C1948" s="31">
        <f t="shared" si="32"/>
        <v>18</v>
      </c>
      <c r="D1948" s="32" t="s">
        <v>110</v>
      </c>
      <c r="E1948" s="31">
        <v>2022</v>
      </c>
      <c r="F1948" s="33" t="str">
        <f t="shared" si="33"/>
        <v>W18-2022</v>
      </c>
      <c r="G1948" s="32" t="s">
        <v>361</v>
      </c>
    </row>
    <row r="1949" spans="1:7">
      <c r="A1949" s="78">
        <v>44677</v>
      </c>
      <c r="B1949" s="31" t="s">
        <v>109</v>
      </c>
      <c r="C1949" s="31">
        <f t="shared" si="32"/>
        <v>18</v>
      </c>
      <c r="D1949" s="32" t="s">
        <v>110</v>
      </c>
      <c r="E1949" s="31">
        <v>2022</v>
      </c>
      <c r="F1949" s="33" t="str">
        <f t="shared" si="33"/>
        <v>W18-2022</v>
      </c>
      <c r="G1949" s="32" t="s">
        <v>361</v>
      </c>
    </row>
    <row r="1950" spans="1:7">
      <c r="A1950" s="78">
        <v>44678</v>
      </c>
      <c r="B1950" s="31" t="s">
        <v>109</v>
      </c>
      <c r="C1950" s="31">
        <f t="shared" si="32"/>
        <v>18</v>
      </c>
      <c r="D1950" s="32" t="s">
        <v>110</v>
      </c>
      <c r="E1950" s="31">
        <v>2022</v>
      </c>
      <c r="F1950" s="33" t="str">
        <f t="shared" si="33"/>
        <v>W18-2022</v>
      </c>
      <c r="G1950" s="32" t="s">
        <v>361</v>
      </c>
    </row>
    <row r="1951" spans="1:7">
      <c r="A1951" s="78">
        <v>44679</v>
      </c>
      <c r="B1951" s="31" t="s">
        <v>109</v>
      </c>
      <c r="C1951" s="31">
        <f t="shared" si="32"/>
        <v>18</v>
      </c>
      <c r="D1951" s="32" t="s">
        <v>110</v>
      </c>
      <c r="E1951" s="31">
        <v>2022</v>
      </c>
      <c r="F1951" s="33" t="str">
        <f t="shared" si="33"/>
        <v>W18-2022</v>
      </c>
      <c r="G1951" s="32" t="s">
        <v>361</v>
      </c>
    </row>
    <row r="1952" spans="1:7">
      <c r="A1952" s="78">
        <v>44680</v>
      </c>
      <c r="B1952" s="31" t="s">
        <v>109</v>
      </c>
      <c r="C1952" s="31">
        <f t="shared" si="32"/>
        <v>18</v>
      </c>
      <c r="D1952" s="32" t="s">
        <v>110</v>
      </c>
      <c r="E1952" s="31">
        <v>2022</v>
      </c>
      <c r="F1952" s="33" t="str">
        <f t="shared" si="33"/>
        <v>W18-2022</v>
      </c>
      <c r="G1952" s="32" t="s">
        <v>361</v>
      </c>
    </row>
    <row r="1953" spans="1:7">
      <c r="A1953" s="78">
        <v>44681</v>
      </c>
      <c r="B1953" s="31" t="s">
        <v>109</v>
      </c>
      <c r="C1953" s="31">
        <f t="shared" si="32"/>
        <v>18</v>
      </c>
      <c r="D1953" s="32" t="s">
        <v>110</v>
      </c>
      <c r="E1953" s="31">
        <v>2022</v>
      </c>
      <c r="F1953" s="33" t="str">
        <f t="shared" si="33"/>
        <v>W18-2022</v>
      </c>
      <c r="G1953" s="32" t="s">
        <v>361</v>
      </c>
    </row>
    <row r="1954" spans="1:7">
      <c r="A1954" s="78">
        <v>44682</v>
      </c>
      <c r="B1954" s="31" t="s">
        <v>109</v>
      </c>
      <c r="C1954" s="31">
        <f t="shared" si="32"/>
        <v>19</v>
      </c>
      <c r="D1954" s="32" t="s">
        <v>110</v>
      </c>
      <c r="E1954" s="31">
        <v>2022</v>
      </c>
      <c r="F1954" s="33" t="str">
        <f t="shared" si="33"/>
        <v>W19-2022</v>
      </c>
      <c r="G1954" s="32" t="s">
        <v>362</v>
      </c>
    </row>
    <row r="1955" spans="1:7">
      <c r="A1955" s="78">
        <v>44683</v>
      </c>
      <c r="B1955" s="31" t="s">
        <v>109</v>
      </c>
      <c r="C1955" s="31">
        <f t="shared" ref="C1955:C2018" si="34">WEEKNUM(A1955)</f>
        <v>19</v>
      </c>
      <c r="D1955" s="32" t="s">
        <v>110</v>
      </c>
      <c r="E1955" s="31">
        <v>2022</v>
      </c>
      <c r="F1955" s="33" t="str">
        <f t="shared" si="33"/>
        <v>W19-2022</v>
      </c>
      <c r="G1955" s="32" t="s">
        <v>362</v>
      </c>
    </row>
    <row r="1956" spans="1:7">
      <c r="A1956" s="78">
        <v>44684</v>
      </c>
      <c r="B1956" s="31" t="s">
        <v>109</v>
      </c>
      <c r="C1956" s="31">
        <f t="shared" si="34"/>
        <v>19</v>
      </c>
      <c r="D1956" s="32" t="s">
        <v>110</v>
      </c>
      <c r="E1956" s="31">
        <v>2022</v>
      </c>
      <c r="F1956" s="33" t="str">
        <f t="shared" si="33"/>
        <v>W19-2022</v>
      </c>
      <c r="G1956" s="32" t="s">
        <v>362</v>
      </c>
    </row>
    <row r="1957" spans="1:7">
      <c r="A1957" s="78">
        <v>44685</v>
      </c>
      <c r="B1957" s="31" t="s">
        <v>109</v>
      </c>
      <c r="C1957" s="31">
        <f t="shared" si="34"/>
        <v>19</v>
      </c>
      <c r="D1957" s="32" t="s">
        <v>110</v>
      </c>
      <c r="E1957" s="31">
        <v>2022</v>
      </c>
      <c r="F1957" s="33" t="str">
        <f t="shared" si="33"/>
        <v>W19-2022</v>
      </c>
      <c r="G1957" s="32" t="s">
        <v>362</v>
      </c>
    </row>
    <row r="1958" spans="1:7">
      <c r="A1958" s="78">
        <v>44686</v>
      </c>
      <c r="B1958" s="31" t="s">
        <v>109</v>
      </c>
      <c r="C1958" s="31">
        <f t="shared" si="34"/>
        <v>19</v>
      </c>
      <c r="D1958" s="32" t="s">
        <v>110</v>
      </c>
      <c r="E1958" s="31">
        <v>2022</v>
      </c>
      <c r="F1958" s="33" t="str">
        <f t="shared" si="33"/>
        <v>W19-2022</v>
      </c>
      <c r="G1958" s="32" t="s">
        <v>362</v>
      </c>
    </row>
    <row r="1959" spans="1:7">
      <c r="A1959" s="78">
        <v>44687</v>
      </c>
      <c r="B1959" s="31" t="s">
        <v>109</v>
      </c>
      <c r="C1959" s="31">
        <f t="shared" si="34"/>
        <v>19</v>
      </c>
      <c r="D1959" s="32" t="s">
        <v>110</v>
      </c>
      <c r="E1959" s="31">
        <v>2022</v>
      </c>
      <c r="F1959" s="33" t="str">
        <f t="shared" si="33"/>
        <v>W19-2022</v>
      </c>
      <c r="G1959" s="32" t="s">
        <v>362</v>
      </c>
    </row>
    <row r="1960" spans="1:7">
      <c r="A1960" s="78">
        <v>44688</v>
      </c>
      <c r="B1960" s="31" t="s">
        <v>109</v>
      </c>
      <c r="C1960" s="31">
        <f t="shared" si="34"/>
        <v>19</v>
      </c>
      <c r="D1960" s="32" t="s">
        <v>110</v>
      </c>
      <c r="E1960" s="31">
        <v>2022</v>
      </c>
      <c r="F1960" s="33" t="str">
        <f t="shared" si="33"/>
        <v>W19-2022</v>
      </c>
      <c r="G1960" s="32" t="s">
        <v>362</v>
      </c>
    </row>
    <row r="1961" spans="1:7">
      <c r="A1961" s="78">
        <v>44689</v>
      </c>
      <c r="B1961" s="31" t="s">
        <v>109</v>
      </c>
      <c r="C1961" s="31">
        <f t="shared" si="34"/>
        <v>20</v>
      </c>
      <c r="D1961" s="32" t="s">
        <v>110</v>
      </c>
      <c r="E1961" s="31">
        <v>2022</v>
      </c>
      <c r="F1961" s="33" t="str">
        <f t="shared" si="33"/>
        <v>W20-2022</v>
      </c>
      <c r="G1961" s="32" t="s">
        <v>362</v>
      </c>
    </row>
    <row r="1962" spans="1:7">
      <c r="A1962" s="78">
        <v>44690</v>
      </c>
      <c r="B1962" s="31" t="s">
        <v>109</v>
      </c>
      <c r="C1962" s="31">
        <f t="shared" si="34"/>
        <v>20</v>
      </c>
      <c r="D1962" s="32" t="s">
        <v>110</v>
      </c>
      <c r="E1962" s="31">
        <v>2022</v>
      </c>
      <c r="F1962" s="33" t="str">
        <f t="shared" ref="F1962:F2025" si="35">B1962&amp;C1962&amp;D1962&amp;E1962</f>
        <v>W20-2022</v>
      </c>
      <c r="G1962" s="32" t="s">
        <v>362</v>
      </c>
    </row>
    <row r="1963" spans="1:7">
      <c r="A1963" s="78">
        <v>44691</v>
      </c>
      <c r="B1963" s="31" t="s">
        <v>109</v>
      </c>
      <c r="C1963" s="31">
        <f t="shared" si="34"/>
        <v>20</v>
      </c>
      <c r="D1963" s="32" t="s">
        <v>110</v>
      </c>
      <c r="E1963" s="31">
        <v>2022</v>
      </c>
      <c r="F1963" s="33" t="str">
        <f t="shared" si="35"/>
        <v>W20-2022</v>
      </c>
      <c r="G1963" s="32" t="s">
        <v>362</v>
      </c>
    </row>
    <row r="1964" spans="1:7">
      <c r="A1964" s="78">
        <v>44692</v>
      </c>
      <c r="B1964" s="31" t="s">
        <v>109</v>
      </c>
      <c r="C1964" s="31">
        <f t="shared" si="34"/>
        <v>20</v>
      </c>
      <c r="D1964" s="32" t="s">
        <v>110</v>
      </c>
      <c r="E1964" s="31">
        <v>2022</v>
      </c>
      <c r="F1964" s="33" t="str">
        <f t="shared" si="35"/>
        <v>W20-2022</v>
      </c>
      <c r="G1964" s="32" t="s">
        <v>362</v>
      </c>
    </row>
    <row r="1965" spans="1:7">
      <c r="A1965" s="78">
        <v>44693</v>
      </c>
      <c r="B1965" s="31" t="s">
        <v>109</v>
      </c>
      <c r="C1965" s="31">
        <f t="shared" si="34"/>
        <v>20</v>
      </c>
      <c r="D1965" s="32" t="s">
        <v>110</v>
      </c>
      <c r="E1965" s="31">
        <v>2022</v>
      </c>
      <c r="F1965" s="33" t="str">
        <f t="shared" si="35"/>
        <v>W20-2022</v>
      </c>
      <c r="G1965" s="32" t="s">
        <v>362</v>
      </c>
    </row>
    <row r="1966" spans="1:7">
      <c r="A1966" s="78">
        <v>44694</v>
      </c>
      <c r="B1966" s="31" t="s">
        <v>109</v>
      </c>
      <c r="C1966" s="31">
        <f t="shared" si="34"/>
        <v>20</v>
      </c>
      <c r="D1966" s="32" t="s">
        <v>110</v>
      </c>
      <c r="E1966" s="31">
        <v>2022</v>
      </c>
      <c r="F1966" s="33" t="str">
        <f t="shared" si="35"/>
        <v>W20-2022</v>
      </c>
      <c r="G1966" s="32" t="s">
        <v>362</v>
      </c>
    </row>
    <row r="1967" spans="1:7">
      <c r="A1967" s="78">
        <v>44695</v>
      </c>
      <c r="B1967" s="31" t="s">
        <v>109</v>
      </c>
      <c r="C1967" s="31">
        <f t="shared" si="34"/>
        <v>20</v>
      </c>
      <c r="D1967" s="32" t="s">
        <v>110</v>
      </c>
      <c r="E1967" s="31">
        <v>2022</v>
      </c>
      <c r="F1967" s="33" t="str">
        <f t="shared" si="35"/>
        <v>W20-2022</v>
      </c>
      <c r="G1967" s="32" t="s">
        <v>362</v>
      </c>
    </row>
    <row r="1968" spans="1:7">
      <c r="A1968" s="78">
        <v>44696</v>
      </c>
      <c r="B1968" s="31" t="s">
        <v>109</v>
      </c>
      <c r="C1968" s="31">
        <f t="shared" si="34"/>
        <v>21</v>
      </c>
      <c r="D1968" s="32" t="s">
        <v>110</v>
      </c>
      <c r="E1968" s="31">
        <v>2022</v>
      </c>
      <c r="F1968" s="33" t="str">
        <f t="shared" si="35"/>
        <v>W21-2022</v>
      </c>
      <c r="G1968" s="32" t="s">
        <v>362</v>
      </c>
    </row>
    <row r="1969" spans="1:7">
      <c r="A1969" s="78">
        <v>44697</v>
      </c>
      <c r="B1969" s="31" t="s">
        <v>109</v>
      </c>
      <c r="C1969" s="31">
        <f t="shared" si="34"/>
        <v>21</v>
      </c>
      <c r="D1969" s="32" t="s">
        <v>110</v>
      </c>
      <c r="E1969" s="31">
        <v>2022</v>
      </c>
      <c r="F1969" s="33" t="str">
        <f t="shared" si="35"/>
        <v>W21-2022</v>
      </c>
      <c r="G1969" s="32" t="s">
        <v>362</v>
      </c>
    </row>
    <row r="1970" spans="1:7">
      <c r="A1970" s="78">
        <v>44698</v>
      </c>
      <c r="B1970" s="31" t="s">
        <v>109</v>
      </c>
      <c r="C1970" s="31">
        <f t="shared" si="34"/>
        <v>21</v>
      </c>
      <c r="D1970" s="32" t="s">
        <v>110</v>
      </c>
      <c r="E1970" s="31">
        <v>2022</v>
      </c>
      <c r="F1970" s="33" t="str">
        <f t="shared" si="35"/>
        <v>W21-2022</v>
      </c>
      <c r="G1970" s="32" t="s">
        <v>362</v>
      </c>
    </row>
    <row r="1971" spans="1:7">
      <c r="A1971" s="78">
        <v>44699</v>
      </c>
      <c r="B1971" s="31" t="s">
        <v>109</v>
      </c>
      <c r="C1971" s="31">
        <f t="shared" si="34"/>
        <v>21</v>
      </c>
      <c r="D1971" s="32" t="s">
        <v>110</v>
      </c>
      <c r="E1971" s="31">
        <v>2022</v>
      </c>
      <c r="F1971" s="33" t="str">
        <f t="shared" si="35"/>
        <v>W21-2022</v>
      </c>
      <c r="G1971" s="32" t="s">
        <v>362</v>
      </c>
    </row>
    <row r="1972" spans="1:7">
      <c r="A1972" s="78">
        <v>44700</v>
      </c>
      <c r="B1972" s="31" t="s">
        <v>109</v>
      </c>
      <c r="C1972" s="31">
        <f t="shared" si="34"/>
        <v>21</v>
      </c>
      <c r="D1972" s="32" t="s">
        <v>110</v>
      </c>
      <c r="E1972" s="31">
        <v>2022</v>
      </c>
      <c r="F1972" s="33" t="str">
        <f t="shared" si="35"/>
        <v>W21-2022</v>
      </c>
      <c r="G1972" s="32" t="s">
        <v>362</v>
      </c>
    </row>
    <row r="1973" spans="1:7">
      <c r="A1973" s="78">
        <v>44701</v>
      </c>
      <c r="B1973" s="31" t="s">
        <v>109</v>
      </c>
      <c r="C1973" s="31">
        <f t="shared" si="34"/>
        <v>21</v>
      </c>
      <c r="D1973" s="32" t="s">
        <v>110</v>
      </c>
      <c r="E1973" s="31">
        <v>2022</v>
      </c>
      <c r="F1973" s="33" t="str">
        <f t="shared" si="35"/>
        <v>W21-2022</v>
      </c>
      <c r="G1973" s="32" t="s">
        <v>362</v>
      </c>
    </row>
    <row r="1974" spans="1:7">
      <c r="A1974" s="78">
        <v>44702</v>
      </c>
      <c r="B1974" s="31" t="s">
        <v>109</v>
      </c>
      <c r="C1974" s="31">
        <f t="shared" si="34"/>
        <v>21</v>
      </c>
      <c r="D1974" s="32" t="s">
        <v>110</v>
      </c>
      <c r="E1974" s="31">
        <v>2022</v>
      </c>
      <c r="F1974" s="33" t="str">
        <f t="shared" si="35"/>
        <v>W21-2022</v>
      </c>
      <c r="G1974" s="32" t="s">
        <v>362</v>
      </c>
    </row>
    <row r="1975" spans="1:7">
      <c r="A1975" s="78">
        <v>44703</v>
      </c>
      <c r="B1975" s="31" t="s">
        <v>109</v>
      </c>
      <c r="C1975" s="31">
        <f t="shared" si="34"/>
        <v>22</v>
      </c>
      <c r="D1975" s="32" t="s">
        <v>110</v>
      </c>
      <c r="E1975" s="31">
        <v>2022</v>
      </c>
      <c r="F1975" s="33" t="str">
        <f t="shared" si="35"/>
        <v>W22-2022</v>
      </c>
      <c r="G1975" s="32" t="s">
        <v>362</v>
      </c>
    </row>
    <row r="1976" spans="1:7">
      <c r="A1976" s="78">
        <v>44704</v>
      </c>
      <c r="B1976" s="31" t="s">
        <v>109</v>
      </c>
      <c r="C1976" s="31">
        <f t="shared" si="34"/>
        <v>22</v>
      </c>
      <c r="D1976" s="32" t="s">
        <v>110</v>
      </c>
      <c r="E1976" s="31">
        <v>2022</v>
      </c>
      <c r="F1976" s="33" t="str">
        <f t="shared" si="35"/>
        <v>W22-2022</v>
      </c>
      <c r="G1976" s="32" t="s">
        <v>362</v>
      </c>
    </row>
    <row r="1977" spans="1:7">
      <c r="A1977" s="78">
        <v>44705</v>
      </c>
      <c r="B1977" s="31" t="s">
        <v>109</v>
      </c>
      <c r="C1977" s="31">
        <f t="shared" si="34"/>
        <v>22</v>
      </c>
      <c r="D1977" s="32" t="s">
        <v>110</v>
      </c>
      <c r="E1977" s="31">
        <v>2022</v>
      </c>
      <c r="F1977" s="33" t="str">
        <f t="shared" si="35"/>
        <v>W22-2022</v>
      </c>
      <c r="G1977" s="32" t="s">
        <v>362</v>
      </c>
    </row>
    <row r="1978" spans="1:7">
      <c r="A1978" s="78">
        <v>44706</v>
      </c>
      <c r="B1978" s="31" t="s">
        <v>109</v>
      </c>
      <c r="C1978" s="31">
        <f t="shared" si="34"/>
        <v>22</v>
      </c>
      <c r="D1978" s="32" t="s">
        <v>110</v>
      </c>
      <c r="E1978" s="31">
        <v>2022</v>
      </c>
      <c r="F1978" s="33" t="str">
        <f t="shared" si="35"/>
        <v>W22-2022</v>
      </c>
      <c r="G1978" s="32" t="s">
        <v>362</v>
      </c>
    </row>
    <row r="1979" spans="1:7">
      <c r="A1979" s="78">
        <v>44707</v>
      </c>
      <c r="B1979" s="31" t="s">
        <v>109</v>
      </c>
      <c r="C1979" s="31">
        <f t="shared" si="34"/>
        <v>22</v>
      </c>
      <c r="D1979" s="32" t="s">
        <v>110</v>
      </c>
      <c r="E1979" s="31">
        <v>2022</v>
      </c>
      <c r="F1979" s="33" t="str">
        <f t="shared" si="35"/>
        <v>W22-2022</v>
      </c>
      <c r="G1979" s="32" t="s">
        <v>362</v>
      </c>
    </row>
    <row r="1980" spans="1:7">
      <c r="A1980" s="78">
        <v>44708</v>
      </c>
      <c r="B1980" s="31" t="s">
        <v>109</v>
      </c>
      <c r="C1980" s="31">
        <f t="shared" si="34"/>
        <v>22</v>
      </c>
      <c r="D1980" s="32" t="s">
        <v>110</v>
      </c>
      <c r="E1980" s="31">
        <v>2022</v>
      </c>
      <c r="F1980" s="33" t="str">
        <f t="shared" si="35"/>
        <v>W22-2022</v>
      </c>
      <c r="G1980" s="32" t="s">
        <v>362</v>
      </c>
    </row>
    <row r="1981" spans="1:7">
      <c r="A1981" s="78">
        <v>44709</v>
      </c>
      <c r="B1981" s="31" t="s">
        <v>109</v>
      </c>
      <c r="C1981" s="31">
        <f t="shared" si="34"/>
        <v>22</v>
      </c>
      <c r="D1981" s="32" t="s">
        <v>110</v>
      </c>
      <c r="E1981" s="31">
        <v>2022</v>
      </c>
      <c r="F1981" s="33" t="str">
        <f t="shared" si="35"/>
        <v>W22-2022</v>
      </c>
      <c r="G1981" s="32" t="s">
        <v>362</v>
      </c>
    </row>
    <row r="1982" spans="1:7">
      <c r="A1982" s="78">
        <v>44710</v>
      </c>
      <c r="B1982" s="31" t="s">
        <v>109</v>
      </c>
      <c r="C1982" s="31">
        <f t="shared" si="34"/>
        <v>23</v>
      </c>
      <c r="D1982" s="32" t="s">
        <v>110</v>
      </c>
      <c r="E1982" s="31">
        <v>2022</v>
      </c>
      <c r="F1982" s="33" t="str">
        <f t="shared" si="35"/>
        <v>W23-2022</v>
      </c>
      <c r="G1982" s="32" t="s">
        <v>362</v>
      </c>
    </row>
    <row r="1983" spans="1:7">
      <c r="A1983" s="78">
        <v>44711</v>
      </c>
      <c r="B1983" s="31" t="s">
        <v>109</v>
      </c>
      <c r="C1983" s="31">
        <f t="shared" si="34"/>
        <v>23</v>
      </c>
      <c r="D1983" s="32" t="s">
        <v>110</v>
      </c>
      <c r="E1983" s="31">
        <v>2022</v>
      </c>
      <c r="F1983" s="33" t="str">
        <f t="shared" si="35"/>
        <v>W23-2022</v>
      </c>
      <c r="G1983" s="32" t="s">
        <v>362</v>
      </c>
    </row>
    <row r="1984" spans="1:7">
      <c r="A1984" s="78">
        <v>44712</v>
      </c>
      <c r="B1984" s="31" t="s">
        <v>109</v>
      </c>
      <c r="C1984" s="31">
        <f t="shared" si="34"/>
        <v>23</v>
      </c>
      <c r="D1984" s="32" t="s">
        <v>110</v>
      </c>
      <c r="E1984" s="31">
        <v>2022</v>
      </c>
      <c r="F1984" s="33" t="str">
        <f t="shared" si="35"/>
        <v>W23-2022</v>
      </c>
      <c r="G1984" s="32" t="s">
        <v>362</v>
      </c>
    </row>
    <row r="1985" spans="1:7">
      <c r="A1985" s="78">
        <v>44713</v>
      </c>
      <c r="B1985" s="31" t="s">
        <v>109</v>
      </c>
      <c r="C1985" s="31">
        <f t="shared" si="34"/>
        <v>23</v>
      </c>
      <c r="D1985" s="32" t="s">
        <v>110</v>
      </c>
      <c r="E1985" s="31">
        <v>2022</v>
      </c>
      <c r="F1985" s="33" t="str">
        <f t="shared" si="35"/>
        <v>W23-2022</v>
      </c>
      <c r="G1985" s="32" t="s">
        <v>363</v>
      </c>
    </row>
    <row r="1986" spans="1:7">
      <c r="A1986" s="78">
        <v>44714</v>
      </c>
      <c r="B1986" s="31" t="s">
        <v>109</v>
      </c>
      <c r="C1986" s="31">
        <f t="shared" si="34"/>
        <v>23</v>
      </c>
      <c r="D1986" s="32" t="s">
        <v>110</v>
      </c>
      <c r="E1986" s="31">
        <v>2022</v>
      </c>
      <c r="F1986" s="33" t="str">
        <f t="shared" si="35"/>
        <v>W23-2022</v>
      </c>
      <c r="G1986" s="32" t="s">
        <v>363</v>
      </c>
    </row>
    <row r="1987" spans="1:7">
      <c r="A1987" s="78">
        <v>44715</v>
      </c>
      <c r="B1987" s="31" t="s">
        <v>109</v>
      </c>
      <c r="C1987" s="31">
        <f t="shared" si="34"/>
        <v>23</v>
      </c>
      <c r="D1987" s="32" t="s">
        <v>110</v>
      </c>
      <c r="E1987" s="31">
        <v>2022</v>
      </c>
      <c r="F1987" s="33" t="str">
        <f t="shared" si="35"/>
        <v>W23-2022</v>
      </c>
      <c r="G1987" s="32" t="s">
        <v>363</v>
      </c>
    </row>
    <row r="1988" spans="1:7">
      <c r="A1988" s="78">
        <v>44716</v>
      </c>
      <c r="B1988" s="31" t="s">
        <v>109</v>
      </c>
      <c r="C1988" s="31">
        <f t="shared" si="34"/>
        <v>23</v>
      </c>
      <c r="D1988" s="32" t="s">
        <v>110</v>
      </c>
      <c r="E1988" s="31">
        <v>2022</v>
      </c>
      <c r="F1988" s="33" t="str">
        <f t="shared" si="35"/>
        <v>W23-2022</v>
      </c>
      <c r="G1988" s="32" t="s">
        <v>363</v>
      </c>
    </row>
    <row r="1989" spans="1:7">
      <c r="A1989" s="78">
        <v>44717</v>
      </c>
      <c r="B1989" s="31" t="s">
        <v>109</v>
      </c>
      <c r="C1989" s="31">
        <f t="shared" si="34"/>
        <v>24</v>
      </c>
      <c r="D1989" s="32" t="s">
        <v>110</v>
      </c>
      <c r="E1989" s="31">
        <v>2022</v>
      </c>
      <c r="F1989" s="33" t="str">
        <f t="shared" si="35"/>
        <v>W24-2022</v>
      </c>
      <c r="G1989" s="32" t="s">
        <v>363</v>
      </c>
    </row>
    <row r="1990" spans="1:7">
      <c r="A1990" s="78">
        <v>44718</v>
      </c>
      <c r="B1990" s="31" t="s">
        <v>109</v>
      </c>
      <c r="C1990" s="31">
        <f t="shared" si="34"/>
        <v>24</v>
      </c>
      <c r="D1990" s="32" t="s">
        <v>110</v>
      </c>
      <c r="E1990" s="31">
        <v>2022</v>
      </c>
      <c r="F1990" s="33" t="str">
        <f t="shared" si="35"/>
        <v>W24-2022</v>
      </c>
      <c r="G1990" s="32" t="s">
        <v>363</v>
      </c>
    </row>
    <row r="1991" spans="1:7">
      <c r="A1991" s="78">
        <v>44719</v>
      </c>
      <c r="B1991" s="31" t="s">
        <v>109</v>
      </c>
      <c r="C1991" s="31">
        <f t="shared" si="34"/>
        <v>24</v>
      </c>
      <c r="D1991" s="32" t="s">
        <v>110</v>
      </c>
      <c r="E1991" s="31">
        <v>2022</v>
      </c>
      <c r="F1991" s="33" t="str">
        <f t="shared" si="35"/>
        <v>W24-2022</v>
      </c>
      <c r="G1991" s="32" t="s">
        <v>363</v>
      </c>
    </row>
    <row r="1992" spans="1:7">
      <c r="A1992" s="78">
        <v>44720</v>
      </c>
      <c r="B1992" s="31" t="s">
        <v>109</v>
      </c>
      <c r="C1992" s="31">
        <f t="shared" si="34"/>
        <v>24</v>
      </c>
      <c r="D1992" s="32" t="s">
        <v>110</v>
      </c>
      <c r="E1992" s="31">
        <v>2022</v>
      </c>
      <c r="F1992" s="33" t="str">
        <f t="shared" si="35"/>
        <v>W24-2022</v>
      </c>
      <c r="G1992" s="32" t="s">
        <v>363</v>
      </c>
    </row>
    <row r="1993" spans="1:7">
      <c r="A1993" s="78">
        <v>44721</v>
      </c>
      <c r="B1993" s="31" t="s">
        <v>109</v>
      </c>
      <c r="C1993" s="31">
        <f t="shared" si="34"/>
        <v>24</v>
      </c>
      <c r="D1993" s="32" t="s">
        <v>110</v>
      </c>
      <c r="E1993" s="31">
        <v>2022</v>
      </c>
      <c r="F1993" s="33" t="str">
        <f t="shared" si="35"/>
        <v>W24-2022</v>
      </c>
      <c r="G1993" s="32" t="s">
        <v>363</v>
      </c>
    </row>
    <row r="1994" spans="1:7">
      <c r="A1994" s="78">
        <v>44722</v>
      </c>
      <c r="B1994" s="31" t="s">
        <v>109</v>
      </c>
      <c r="C1994" s="31">
        <f t="shared" si="34"/>
        <v>24</v>
      </c>
      <c r="D1994" s="32" t="s">
        <v>110</v>
      </c>
      <c r="E1994" s="31">
        <v>2022</v>
      </c>
      <c r="F1994" s="33" t="str">
        <f t="shared" si="35"/>
        <v>W24-2022</v>
      </c>
      <c r="G1994" s="32" t="s">
        <v>363</v>
      </c>
    </row>
    <row r="1995" spans="1:7">
      <c r="A1995" s="78">
        <v>44723</v>
      </c>
      <c r="B1995" s="31" t="s">
        <v>109</v>
      </c>
      <c r="C1995" s="31">
        <f t="shared" si="34"/>
        <v>24</v>
      </c>
      <c r="D1995" s="32" t="s">
        <v>110</v>
      </c>
      <c r="E1995" s="31">
        <v>2022</v>
      </c>
      <c r="F1995" s="33" t="str">
        <f t="shared" si="35"/>
        <v>W24-2022</v>
      </c>
      <c r="G1995" s="32" t="s">
        <v>363</v>
      </c>
    </row>
    <row r="1996" spans="1:7">
      <c r="A1996" s="78">
        <v>44724</v>
      </c>
      <c r="B1996" s="31" t="s">
        <v>109</v>
      </c>
      <c r="C1996" s="31">
        <f t="shared" si="34"/>
        <v>25</v>
      </c>
      <c r="D1996" s="32" t="s">
        <v>110</v>
      </c>
      <c r="E1996" s="31">
        <v>2022</v>
      </c>
      <c r="F1996" s="33" t="str">
        <f t="shared" si="35"/>
        <v>W25-2022</v>
      </c>
      <c r="G1996" s="32" t="s">
        <v>363</v>
      </c>
    </row>
    <row r="1997" spans="1:7">
      <c r="A1997" s="78">
        <v>44725</v>
      </c>
      <c r="B1997" s="31" t="s">
        <v>109</v>
      </c>
      <c r="C1997" s="31">
        <f t="shared" si="34"/>
        <v>25</v>
      </c>
      <c r="D1997" s="32" t="s">
        <v>110</v>
      </c>
      <c r="E1997" s="31">
        <v>2022</v>
      </c>
      <c r="F1997" s="33" t="str">
        <f t="shared" si="35"/>
        <v>W25-2022</v>
      </c>
      <c r="G1997" s="32" t="s">
        <v>363</v>
      </c>
    </row>
    <row r="1998" spans="1:7">
      <c r="A1998" s="78">
        <v>44726</v>
      </c>
      <c r="B1998" s="31" t="s">
        <v>109</v>
      </c>
      <c r="C1998" s="31">
        <f t="shared" si="34"/>
        <v>25</v>
      </c>
      <c r="D1998" s="32" t="s">
        <v>110</v>
      </c>
      <c r="E1998" s="31">
        <v>2022</v>
      </c>
      <c r="F1998" s="33" t="str">
        <f t="shared" si="35"/>
        <v>W25-2022</v>
      </c>
      <c r="G1998" s="32" t="s">
        <v>363</v>
      </c>
    </row>
    <row r="1999" spans="1:7">
      <c r="A1999" s="78">
        <v>44727</v>
      </c>
      <c r="B1999" s="31" t="s">
        <v>109</v>
      </c>
      <c r="C1999" s="31">
        <f t="shared" si="34"/>
        <v>25</v>
      </c>
      <c r="D1999" s="32" t="s">
        <v>110</v>
      </c>
      <c r="E1999" s="31">
        <v>2022</v>
      </c>
      <c r="F1999" s="33" t="str">
        <f t="shared" si="35"/>
        <v>W25-2022</v>
      </c>
      <c r="G1999" s="32" t="s">
        <v>363</v>
      </c>
    </row>
    <row r="2000" spans="1:7">
      <c r="A2000" s="78">
        <v>44728</v>
      </c>
      <c r="B2000" s="31" t="s">
        <v>109</v>
      </c>
      <c r="C2000" s="31">
        <f t="shared" si="34"/>
        <v>25</v>
      </c>
      <c r="D2000" s="32" t="s">
        <v>110</v>
      </c>
      <c r="E2000" s="31">
        <v>2022</v>
      </c>
      <c r="F2000" s="33" t="str">
        <f t="shared" si="35"/>
        <v>W25-2022</v>
      </c>
      <c r="G2000" s="32" t="s">
        <v>363</v>
      </c>
    </row>
    <row r="2001" spans="1:7">
      <c r="A2001" s="78">
        <v>44729</v>
      </c>
      <c r="B2001" s="31" t="s">
        <v>109</v>
      </c>
      <c r="C2001" s="31">
        <f t="shared" si="34"/>
        <v>25</v>
      </c>
      <c r="D2001" s="32" t="s">
        <v>110</v>
      </c>
      <c r="E2001" s="31">
        <v>2022</v>
      </c>
      <c r="F2001" s="33" t="str">
        <f t="shared" si="35"/>
        <v>W25-2022</v>
      </c>
      <c r="G2001" s="32" t="s">
        <v>363</v>
      </c>
    </row>
    <row r="2002" spans="1:7">
      <c r="A2002" s="78">
        <v>44730</v>
      </c>
      <c r="B2002" s="31" t="s">
        <v>109</v>
      </c>
      <c r="C2002" s="31">
        <f t="shared" si="34"/>
        <v>25</v>
      </c>
      <c r="D2002" s="32" t="s">
        <v>110</v>
      </c>
      <c r="E2002" s="31">
        <v>2022</v>
      </c>
      <c r="F2002" s="33" t="str">
        <f t="shared" si="35"/>
        <v>W25-2022</v>
      </c>
      <c r="G2002" s="32" t="s">
        <v>363</v>
      </c>
    </row>
    <row r="2003" spans="1:7">
      <c r="A2003" s="78">
        <v>44731</v>
      </c>
      <c r="B2003" s="31" t="s">
        <v>109</v>
      </c>
      <c r="C2003" s="31">
        <f t="shared" si="34"/>
        <v>26</v>
      </c>
      <c r="D2003" s="32" t="s">
        <v>110</v>
      </c>
      <c r="E2003" s="31">
        <v>2022</v>
      </c>
      <c r="F2003" s="33" t="str">
        <f t="shared" si="35"/>
        <v>W26-2022</v>
      </c>
      <c r="G2003" s="32" t="s">
        <v>363</v>
      </c>
    </row>
    <row r="2004" spans="1:7">
      <c r="A2004" s="78">
        <v>44732</v>
      </c>
      <c r="B2004" s="31" t="s">
        <v>109</v>
      </c>
      <c r="C2004" s="31">
        <f t="shared" si="34"/>
        <v>26</v>
      </c>
      <c r="D2004" s="32" t="s">
        <v>110</v>
      </c>
      <c r="E2004" s="31">
        <v>2022</v>
      </c>
      <c r="F2004" s="33" t="str">
        <f t="shared" si="35"/>
        <v>W26-2022</v>
      </c>
      <c r="G2004" s="32" t="s">
        <v>363</v>
      </c>
    </row>
    <row r="2005" spans="1:7">
      <c r="A2005" s="78">
        <v>44733</v>
      </c>
      <c r="B2005" s="31" t="s">
        <v>109</v>
      </c>
      <c r="C2005" s="31">
        <f t="shared" si="34"/>
        <v>26</v>
      </c>
      <c r="D2005" s="32" t="s">
        <v>110</v>
      </c>
      <c r="E2005" s="31">
        <v>2022</v>
      </c>
      <c r="F2005" s="33" t="str">
        <f t="shared" si="35"/>
        <v>W26-2022</v>
      </c>
      <c r="G2005" s="32" t="s">
        <v>363</v>
      </c>
    </row>
    <row r="2006" spans="1:7">
      <c r="A2006" s="78">
        <v>44734</v>
      </c>
      <c r="B2006" s="31" t="s">
        <v>109</v>
      </c>
      <c r="C2006" s="31">
        <f t="shared" si="34"/>
        <v>26</v>
      </c>
      <c r="D2006" s="32" t="s">
        <v>110</v>
      </c>
      <c r="E2006" s="31">
        <v>2022</v>
      </c>
      <c r="F2006" s="33" t="str">
        <f t="shared" si="35"/>
        <v>W26-2022</v>
      </c>
      <c r="G2006" s="32" t="s">
        <v>363</v>
      </c>
    </row>
    <row r="2007" spans="1:7">
      <c r="A2007" s="78">
        <v>44735</v>
      </c>
      <c r="B2007" s="31" t="s">
        <v>109</v>
      </c>
      <c r="C2007" s="31">
        <f t="shared" si="34"/>
        <v>26</v>
      </c>
      <c r="D2007" s="32" t="s">
        <v>110</v>
      </c>
      <c r="E2007" s="31">
        <v>2022</v>
      </c>
      <c r="F2007" s="33" t="str">
        <f t="shared" si="35"/>
        <v>W26-2022</v>
      </c>
      <c r="G2007" s="32" t="s">
        <v>363</v>
      </c>
    </row>
    <row r="2008" spans="1:7">
      <c r="A2008" s="78">
        <v>44736</v>
      </c>
      <c r="B2008" s="31" t="s">
        <v>109</v>
      </c>
      <c r="C2008" s="31">
        <f t="shared" si="34"/>
        <v>26</v>
      </c>
      <c r="D2008" s="32" t="s">
        <v>110</v>
      </c>
      <c r="E2008" s="31">
        <v>2022</v>
      </c>
      <c r="F2008" s="33" t="str">
        <f t="shared" si="35"/>
        <v>W26-2022</v>
      </c>
      <c r="G2008" s="32" t="s">
        <v>363</v>
      </c>
    </row>
    <row r="2009" spans="1:7">
      <c r="A2009" s="78">
        <v>44737</v>
      </c>
      <c r="B2009" s="31" t="s">
        <v>109</v>
      </c>
      <c r="C2009" s="31">
        <f t="shared" si="34"/>
        <v>26</v>
      </c>
      <c r="D2009" s="32" t="s">
        <v>110</v>
      </c>
      <c r="E2009" s="31">
        <v>2022</v>
      </c>
      <c r="F2009" s="33" t="str">
        <f t="shared" si="35"/>
        <v>W26-2022</v>
      </c>
      <c r="G2009" s="32" t="s">
        <v>363</v>
      </c>
    </row>
    <row r="2010" spans="1:7">
      <c r="A2010" s="78">
        <v>44738</v>
      </c>
      <c r="B2010" s="31" t="s">
        <v>109</v>
      </c>
      <c r="C2010" s="31">
        <f t="shared" si="34"/>
        <v>27</v>
      </c>
      <c r="D2010" s="32" t="s">
        <v>110</v>
      </c>
      <c r="E2010" s="31">
        <v>2022</v>
      </c>
      <c r="F2010" s="33" t="str">
        <f t="shared" si="35"/>
        <v>W27-2022</v>
      </c>
      <c r="G2010" s="32" t="s">
        <v>363</v>
      </c>
    </row>
    <row r="2011" spans="1:7">
      <c r="A2011" s="78">
        <v>44739</v>
      </c>
      <c r="B2011" s="31" t="s">
        <v>109</v>
      </c>
      <c r="C2011" s="31">
        <f t="shared" si="34"/>
        <v>27</v>
      </c>
      <c r="D2011" s="32" t="s">
        <v>110</v>
      </c>
      <c r="E2011" s="31">
        <v>2022</v>
      </c>
      <c r="F2011" s="33" t="str">
        <f t="shared" si="35"/>
        <v>W27-2022</v>
      </c>
      <c r="G2011" s="32" t="s">
        <v>363</v>
      </c>
    </row>
    <row r="2012" spans="1:7">
      <c r="A2012" s="78">
        <v>44740</v>
      </c>
      <c r="B2012" s="31" t="s">
        <v>109</v>
      </c>
      <c r="C2012" s="31">
        <f t="shared" si="34"/>
        <v>27</v>
      </c>
      <c r="D2012" s="32" t="s">
        <v>110</v>
      </c>
      <c r="E2012" s="31">
        <v>2022</v>
      </c>
      <c r="F2012" s="33" t="str">
        <f t="shared" si="35"/>
        <v>W27-2022</v>
      </c>
      <c r="G2012" s="32" t="s">
        <v>363</v>
      </c>
    </row>
    <row r="2013" spans="1:7">
      <c r="A2013" s="78">
        <v>44741</v>
      </c>
      <c r="B2013" s="31" t="s">
        <v>109</v>
      </c>
      <c r="C2013" s="31">
        <f t="shared" si="34"/>
        <v>27</v>
      </c>
      <c r="D2013" s="32" t="s">
        <v>110</v>
      </c>
      <c r="E2013" s="31">
        <v>2022</v>
      </c>
      <c r="F2013" s="33" t="str">
        <f t="shared" si="35"/>
        <v>W27-2022</v>
      </c>
      <c r="G2013" s="32" t="s">
        <v>363</v>
      </c>
    </row>
    <row r="2014" spans="1:7">
      <c r="A2014" s="78">
        <v>44742</v>
      </c>
      <c r="B2014" s="31" t="s">
        <v>109</v>
      </c>
      <c r="C2014" s="31">
        <f t="shared" si="34"/>
        <v>27</v>
      </c>
      <c r="D2014" s="32" t="s">
        <v>110</v>
      </c>
      <c r="E2014" s="31">
        <v>2022</v>
      </c>
      <c r="F2014" s="33" t="str">
        <f t="shared" si="35"/>
        <v>W27-2022</v>
      </c>
      <c r="G2014" s="32" t="s">
        <v>363</v>
      </c>
    </row>
    <row r="2015" spans="1:7">
      <c r="A2015" s="78">
        <v>44743</v>
      </c>
      <c r="B2015" s="31" t="s">
        <v>109</v>
      </c>
      <c r="C2015" s="31">
        <f t="shared" si="34"/>
        <v>27</v>
      </c>
      <c r="D2015" s="32" t="s">
        <v>110</v>
      </c>
      <c r="E2015" s="31">
        <v>2022</v>
      </c>
      <c r="F2015" s="33" t="str">
        <f t="shared" si="35"/>
        <v>W27-2022</v>
      </c>
      <c r="G2015" s="32" t="s">
        <v>364</v>
      </c>
    </row>
    <row r="2016" spans="1:7">
      <c r="A2016" s="78">
        <v>44744</v>
      </c>
      <c r="B2016" s="31" t="s">
        <v>109</v>
      </c>
      <c r="C2016" s="31">
        <f t="shared" si="34"/>
        <v>27</v>
      </c>
      <c r="D2016" s="32" t="s">
        <v>110</v>
      </c>
      <c r="E2016" s="31">
        <v>2022</v>
      </c>
      <c r="F2016" s="33" t="str">
        <f t="shared" si="35"/>
        <v>W27-2022</v>
      </c>
      <c r="G2016" s="32" t="s">
        <v>364</v>
      </c>
    </row>
    <row r="2017" spans="1:7">
      <c r="A2017" s="78">
        <v>44745</v>
      </c>
      <c r="B2017" s="31" t="s">
        <v>109</v>
      </c>
      <c r="C2017" s="31">
        <f t="shared" si="34"/>
        <v>28</v>
      </c>
      <c r="D2017" s="32" t="s">
        <v>110</v>
      </c>
      <c r="E2017" s="31">
        <v>2022</v>
      </c>
      <c r="F2017" s="33" t="str">
        <f t="shared" si="35"/>
        <v>W28-2022</v>
      </c>
      <c r="G2017" s="32" t="s">
        <v>364</v>
      </c>
    </row>
    <row r="2018" spans="1:7">
      <c r="A2018" s="78">
        <v>44746</v>
      </c>
      <c r="B2018" s="31" t="s">
        <v>109</v>
      </c>
      <c r="C2018" s="31">
        <f t="shared" si="34"/>
        <v>28</v>
      </c>
      <c r="D2018" s="32" t="s">
        <v>110</v>
      </c>
      <c r="E2018" s="31">
        <v>2022</v>
      </c>
      <c r="F2018" s="33" t="str">
        <f t="shared" si="35"/>
        <v>W28-2022</v>
      </c>
      <c r="G2018" s="32" t="s">
        <v>364</v>
      </c>
    </row>
    <row r="2019" spans="1:7">
      <c r="A2019" s="78">
        <v>44747</v>
      </c>
      <c r="B2019" s="31" t="s">
        <v>109</v>
      </c>
      <c r="C2019" s="31">
        <f t="shared" ref="C2019:C2082" si="36">WEEKNUM(A2019)</f>
        <v>28</v>
      </c>
      <c r="D2019" s="32" t="s">
        <v>110</v>
      </c>
      <c r="E2019" s="31">
        <v>2022</v>
      </c>
      <c r="F2019" s="33" t="str">
        <f t="shared" si="35"/>
        <v>W28-2022</v>
      </c>
      <c r="G2019" s="32" t="s">
        <v>364</v>
      </c>
    </row>
    <row r="2020" spans="1:7">
      <c r="A2020" s="78">
        <v>44748</v>
      </c>
      <c r="B2020" s="31" t="s">
        <v>109</v>
      </c>
      <c r="C2020" s="31">
        <f t="shared" si="36"/>
        <v>28</v>
      </c>
      <c r="D2020" s="32" t="s">
        <v>110</v>
      </c>
      <c r="E2020" s="31">
        <v>2022</v>
      </c>
      <c r="F2020" s="33" t="str">
        <f t="shared" si="35"/>
        <v>W28-2022</v>
      </c>
      <c r="G2020" s="32" t="s">
        <v>364</v>
      </c>
    </row>
    <row r="2021" spans="1:7">
      <c r="A2021" s="78">
        <v>44749</v>
      </c>
      <c r="B2021" s="31" t="s">
        <v>109</v>
      </c>
      <c r="C2021" s="31">
        <f t="shared" si="36"/>
        <v>28</v>
      </c>
      <c r="D2021" s="32" t="s">
        <v>110</v>
      </c>
      <c r="E2021" s="31">
        <v>2022</v>
      </c>
      <c r="F2021" s="33" t="str">
        <f t="shared" si="35"/>
        <v>W28-2022</v>
      </c>
      <c r="G2021" s="32" t="s">
        <v>364</v>
      </c>
    </row>
    <row r="2022" spans="1:7">
      <c r="A2022" s="78">
        <v>44750</v>
      </c>
      <c r="B2022" s="31" t="s">
        <v>109</v>
      </c>
      <c r="C2022" s="31">
        <f t="shared" si="36"/>
        <v>28</v>
      </c>
      <c r="D2022" s="32" t="s">
        <v>110</v>
      </c>
      <c r="E2022" s="31">
        <v>2022</v>
      </c>
      <c r="F2022" s="33" t="str">
        <f t="shared" si="35"/>
        <v>W28-2022</v>
      </c>
      <c r="G2022" s="32" t="s">
        <v>364</v>
      </c>
    </row>
    <row r="2023" spans="1:7">
      <c r="A2023" s="78">
        <v>44751</v>
      </c>
      <c r="B2023" s="31" t="s">
        <v>109</v>
      </c>
      <c r="C2023" s="31">
        <f t="shared" si="36"/>
        <v>28</v>
      </c>
      <c r="D2023" s="32" t="s">
        <v>110</v>
      </c>
      <c r="E2023" s="31">
        <v>2022</v>
      </c>
      <c r="F2023" s="33" t="str">
        <f t="shared" si="35"/>
        <v>W28-2022</v>
      </c>
      <c r="G2023" s="32" t="s">
        <v>364</v>
      </c>
    </row>
    <row r="2024" spans="1:7">
      <c r="A2024" s="78">
        <v>44752</v>
      </c>
      <c r="B2024" s="31" t="s">
        <v>109</v>
      </c>
      <c r="C2024" s="31">
        <f t="shared" si="36"/>
        <v>29</v>
      </c>
      <c r="D2024" s="32" t="s">
        <v>110</v>
      </c>
      <c r="E2024" s="31">
        <v>2022</v>
      </c>
      <c r="F2024" s="33" t="str">
        <f t="shared" si="35"/>
        <v>W29-2022</v>
      </c>
      <c r="G2024" s="32" t="s">
        <v>364</v>
      </c>
    </row>
    <row r="2025" spans="1:7">
      <c r="A2025" s="78">
        <v>44753</v>
      </c>
      <c r="B2025" s="31" t="s">
        <v>109</v>
      </c>
      <c r="C2025" s="31">
        <f t="shared" si="36"/>
        <v>29</v>
      </c>
      <c r="D2025" s="32" t="s">
        <v>110</v>
      </c>
      <c r="E2025" s="31">
        <v>2022</v>
      </c>
      <c r="F2025" s="33" t="str">
        <f t="shared" si="35"/>
        <v>W29-2022</v>
      </c>
      <c r="G2025" s="32" t="s">
        <v>364</v>
      </c>
    </row>
    <row r="2026" spans="1:7">
      <c r="A2026" s="78">
        <v>44754</v>
      </c>
      <c r="B2026" s="31" t="s">
        <v>109</v>
      </c>
      <c r="C2026" s="31">
        <f t="shared" si="36"/>
        <v>29</v>
      </c>
      <c r="D2026" s="32" t="s">
        <v>110</v>
      </c>
      <c r="E2026" s="31">
        <v>2022</v>
      </c>
      <c r="F2026" s="33" t="str">
        <f t="shared" ref="F2026:F2089" si="37">B2026&amp;C2026&amp;D2026&amp;E2026</f>
        <v>W29-2022</v>
      </c>
      <c r="G2026" s="32" t="s">
        <v>364</v>
      </c>
    </row>
    <row r="2027" spans="1:7">
      <c r="A2027" s="78">
        <v>44755</v>
      </c>
      <c r="B2027" s="31" t="s">
        <v>109</v>
      </c>
      <c r="C2027" s="31">
        <f t="shared" si="36"/>
        <v>29</v>
      </c>
      <c r="D2027" s="32" t="s">
        <v>110</v>
      </c>
      <c r="E2027" s="31">
        <v>2022</v>
      </c>
      <c r="F2027" s="33" t="str">
        <f t="shared" si="37"/>
        <v>W29-2022</v>
      </c>
      <c r="G2027" s="32" t="s">
        <v>364</v>
      </c>
    </row>
    <row r="2028" spans="1:7">
      <c r="A2028" s="78">
        <v>44756</v>
      </c>
      <c r="B2028" s="31" t="s">
        <v>109</v>
      </c>
      <c r="C2028" s="31">
        <f t="shared" si="36"/>
        <v>29</v>
      </c>
      <c r="D2028" s="32" t="s">
        <v>110</v>
      </c>
      <c r="E2028" s="31">
        <v>2022</v>
      </c>
      <c r="F2028" s="33" t="str">
        <f t="shared" si="37"/>
        <v>W29-2022</v>
      </c>
      <c r="G2028" s="32" t="s">
        <v>364</v>
      </c>
    </row>
    <row r="2029" spans="1:7">
      <c r="A2029" s="78">
        <v>44757</v>
      </c>
      <c r="B2029" s="31" t="s">
        <v>109</v>
      </c>
      <c r="C2029" s="31">
        <f t="shared" si="36"/>
        <v>29</v>
      </c>
      <c r="D2029" s="32" t="s">
        <v>110</v>
      </c>
      <c r="E2029" s="31">
        <v>2022</v>
      </c>
      <c r="F2029" s="33" t="str">
        <f t="shared" si="37"/>
        <v>W29-2022</v>
      </c>
      <c r="G2029" s="32" t="s">
        <v>364</v>
      </c>
    </row>
    <row r="2030" spans="1:7">
      <c r="A2030" s="78">
        <v>44758</v>
      </c>
      <c r="B2030" s="31" t="s">
        <v>109</v>
      </c>
      <c r="C2030" s="31">
        <f t="shared" si="36"/>
        <v>29</v>
      </c>
      <c r="D2030" s="32" t="s">
        <v>110</v>
      </c>
      <c r="E2030" s="31">
        <v>2022</v>
      </c>
      <c r="F2030" s="33" t="str">
        <f t="shared" si="37"/>
        <v>W29-2022</v>
      </c>
      <c r="G2030" s="32" t="s">
        <v>364</v>
      </c>
    </row>
    <row r="2031" spans="1:7">
      <c r="A2031" s="78">
        <v>44759</v>
      </c>
      <c r="B2031" s="31" t="s">
        <v>109</v>
      </c>
      <c r="C2031" s="31">
        <f t="shared" si="36"/>
        <v>30</v>
      </c>
      <c r="D2031" s="32" t="s">
        <v>110</v>
      </c>
      <c r="E2031" s="31">
        <v>2022</v>
      </c>
      <c r="F2031" s="33" t="str">
        <f t="shared" si="37"/>
        <v>W30-2022</v>
      </c>
      <c r="G2031" s="32" t="s">
        <v>364</v>
      </c>
    </row>
    <row r="2032" spans="1:7">
      <c r="A2032" s="78">
        <v>44760</v>
      </c>
      <c r="B2032" s="31" t="s">
        <v>109</v>
      </c>
      <c r="C2032" s="31">
        <f t="shared" si="36"/>
        <v>30</v>
      </c>
      <c r="D2032" s="32" t="s">
        <v>110</v>
      </c>
      <c r="E2032" s="31">
        <v>2022</v>
      </c>
      <c r="F2032" s="33" t="str">
        <f t="shared" si="37"/>
        <v>W30-2022</v>
      </c>
      <c r="G2032" s="32" t="s">
        <v>364</v>
      </c>
    </row>
    <row r="2033" spans="1:7">
      <c r="A2033" s="78">
        <v>44761</v>
      </c>
      <c r="B2033" s="31" t="s">
        <v>109</v>
      </c>
      <c r="C2033" s="31">
        <f t="shared" si="36"/>
        <v>30</v>
      </c>
      <c r="D2033" s="32" t="s">
        <v>110</v>
      </c>
      <c r="E2033" s="31">
        <v>2022</v>
      </c>
      <c r="F2033" s="33" t="str">
        <f t="shared" si="37"/>
        <v>W30-2022</v>
      </c>
      <c r="G2033" s="32" t="s">
        <v>364</v>
      </c>
    </row>
    <row r="2034" spans="1:7">
      <c r="A2034" s="78">
        <v>44762</v>
      </c>
      <c r="B2034" s="31" t="s">
        <v>109</v>
      </c>
      <c r="C2034" s="31">
        <f t="shared" si="36"/>
        <v>30</v>
      </c>
      <c r="D2034" s="32" t="s">
        <v>110</v>
      </c>
      <c r="E2034" s="31">
        <v>2022</v>
      </c>
      <c r="F2034" s="33" t="str">
        <f t="shared" si="37"/>
        <v>W30-2022</v>
      </c>
      <c r="G2034" s="32" t="s">
        <v>364</v>
      </c>
    </row>
    <row r="2035" spans="1:7">
      <c r="A2035" s="78">
        <v>44763</v>
      </c>
      <c r="B2035" s="31" t="s">
        <v>109</v>
      </c>
      <c r="C2035" s="31">
        <f t="shared" si="36"/>
        <v>30</v>
      </c>
      <c r="D2035" s="32" t="s">
        <v>110</v>
      </c>
      <c r="E2035" s="31">
        <v>2022</v>
      </c>
      <c r="F2035" s="33" t="str">
        <f t="shared" si="37"/>
        <v>W30-2022</v>
      </c>
      <c r="G2035" s="32" t="s">
        <v>364</v>
      </c>
    </row>
    <row r="2036" spans="1:7">
      <c r="A2036" s="78">
        <v>44764</v>
      </c>
      <c r="B2036" s="31" t="s">
        <v>109</v>
      </c>
      <c r="C2036" s="31">
        <f t="shared" si="36"/>
        <v>30</v>
      </c>
      <c r="D2036" s="32" t="s">
        <v>110</v>
      </c>
      <c r="E2036" s="31">
        <v>2022</v>
      </c>
      <c r="F2036" s="33" t="str">
        <f t="shared" si="37"/>
        <v>W30-2022</v>
      </c>
      <c r="G2036" s="32" t="s">
        <v>364</v>
      </c>
    </row>
    <row r="2037" spans="1:7">
      <c r="A2037" s="78">
        <v>44765</v>
      </c>
      <c r="B2037" s="31" t="s">
        <v>109</v>
      </c>
      <c r="C2037" s="31">
        <f t="shared" si="36"/>
        <v>30</v>
      </c>
      <c r="D2037" s="32" t="s">
        <v>110</v>
      </c>
      <c r="E2037" s="31">
        <v>2022</v>
      </c>
      <c r="F2037" s="33" t="str">
        <f t="shared" si="37"/>
        <v>W30-2022</v>
      </c>
      <c r="G2037" s="32" t="s">
        <v>364</v>
      </c>
    </row>
    <row r="2038" spans="1:7">
      <c r="A2038" s="78">
        <v>44766</v>
      </c>
      <c r="B2038" s="31" t="s">
        <v>109</v>
      </c>
      <c r="C2038" s="31">
        <f t="shared" si="36"/>
        <v>31</v>
      </c>
      <c r="D2038" s="32" t="s">
        <v>110</v>
      </c>
      <c r="E2038" s="31">
        <v>2022</v>
      </c>
      <c r="F2038" s="33" t="str">
        <f t="shared" si="37"/>
        <v>W31-2022</v>
      </c>
      <c r="G2038" s="32" t="s">
        <v>364</v>
      </c>
    </row>
    <row r="2039" spans="1:7">
      <c r="A2039" s="78">
        <v>44767</v>
      </c>
      <c r="B2039" s="31" t="s">
        <v>109</v>
      </c>
      <c r="C2039" s="31">
        <f t="shared" si="36"/>
        <v>31</v>
      </c>
      <c r="D2039" s="32" t="s">
        <v>110</v>
      </c>
      <c r="E2039" s="31">
        <v>2022</v>
      </c>
      <c r="F2039" s="33" t="str">
        <f t="shared" si="37"/>
        <v>W31-2022</v>
      </c>
      <c r="G2039" s="32" t="s">
        <v>364</v>
      </c>
    </row>
    <row r="2040" spans="1:7">
      <c r="A2040" s="78">
        <v>44768</v>
      </c>
      <c r="B2040" s="31" t="s">
        <v>109</v>
      </c>
      <c r="C2040" s="31">
        <f t="shared" si="36"/>
        <v>31</v>
      </c>
      <c r="D2040" s="32" t="s">
        <v>110</v>
      </c>
      <c r="E2040" s="31">
        <v>2022</v>
      </c>
      <c r="F2040" s="33" t="str">
        <f t="shared" si="37"/>
        <v>W31-2022</v>
      </c>
      <c r="G2040" s="32" t="s">
        <v>364</v>
      </c>
    </row>
    <row r="2041" spans="1:7">
      <c r="A2041" s="78">
        <v>44769</v>
      </c>
      <c r="B2041" s="31" t="s">
        <v>109</v>
      </c>
      <c r="C2041" s="31">
        <f t="shared" si="36"/>
        <v>31</v>
      </c>
      <c r="D2041" s="32" t="s">
        <v>110</v>
      </c>
      <c r="E2041" s="31">
        <v>2022</v>
      </c>
      <c r="F2041" s="33" t="str">
        <f t="shared" si="37"/>
        <v>W31-2022</v>
      </c>
      <c r="G2041" s="32" t="s">
        <v>364</v>
      </c>
    </row>
    <row r="2042" spans="1:7">
      <c r="A2042" s="78">
        <v>44770</v>
      </c>
      <c r="B2042" s="31" t="s">
        <v>109</v>
      </c>
      <c r="C2042" s="31">
        <f t="shared" si="36"/>
        <v>31</v>
      </c>
      <c r="D2042" s="32" t="s">
        <v>110</v>
      </c>
      <c r="E2042" s="31">
        <v>2022</v>
      </c>
      <c r="F2042" s="33" t="str">
        <f t="shared" si="37"/>
        <v>W31-2022</v>
      </c>
      <c r="G2042" s="32" t="s">
        <v>364</v>
      </c>
    </row>
    <row r="2043" spans="1:7">
      <c r="A2043" s="78">
        <v>44771</v>
      </c>
      <c r="B2043" s="31" t="s">
        <v>109</v>
      </c>
      <c r="C2043" s="31">
        <f t="shared" si="36"/>
        <v>31</v>
      </c>
      <c r="D2043" s="32" t="s">
        <v>110</v>
      </c>
      <c r="E2043" s="31">
        <v>2022</v>
      </c>
      <c r="F2043" s="33" t="str">
        <f t="shared" si="37"/>
        <v>W31-2022</v>
      </c>
      <c r="G2043" s="32" t="s">
        <v>364</v>
      </c>
    </row>
    <row r="2044" spans="1:7">
      <c r="A2044" s="78">
        <v>44772</v>
      </c>
      <c r="B2044" s="31" t="s">
        <v>109</v>
      </c>
      <c r="C2044" s="31">
        <f t="shared" si="36"/>
        <v>31</v>
      </c>
      <c r="D2044" s="32" t="s">
        <v>110</v>
      </c>
      <c r="E2044" s="31">
        <v>2022</v>
      </c>
      <c r="F2044" s="33" t="str">
        <f t="shared" si="37"/>
        <v>W31-2022</v>
      </c>
      <c r="G2044" s="32" t="s">
        <v>364</v>
      </c>
    </row>
    <row r="2045" spans="1:7">
      <c r="A2045" s="78">
        <v>44773</v>
      </c>
      <c r="B2045" s="31" t="s">
        <v>109</v>
      </c>
      <c r="C2045" s="31">
        <f t="shared" si="36"/>
        <v>32</v>
      </c>
      <c r="D2045" s="32" t="s">
        <v>110</v>
      </c>
      <c r="E2045" s="31">
        <v>2022</v>
      </c>
      <c r="F2045" s="33" t="str">
        <f t="shared" si="37"/>
        <v>W32-2022</v>
      </c>
      <c r="G2045" s="32" t="s">
        <v>364</v>
      </c>
    </row>
    <row r="2046" spans="1:7">
      <c r="A2046" s="78">
        <v>44774</v>
      </c>
      <c r="B2046" s="31" t="s">
        <v>109</v>
      </c>
      <c r="C2046" s="31">
        <f t="shared" si="36"/>
        <v>32</v>
      </c>
      <c r="D2046" s="32" t="s">
        <v>110</v>
      </c>
      <c r="E2046" s="31">
        <v>2022</v>
      </c>
      <c r="F2046" s="33" t="str">
        <f t="shared" si="37"/>
        <v>W32-2022</v>
      </c>
      <c r="G2046" s="32" t="s">
        <v>365</v>
      </c>
    </row>
    <row r="2047" spans="1:7">
      <c r="A2047" s="78">
        <v>44775</v>
      </c>
      <c r="B2047" s="31" t="s">
        <v>109</v>
      </c>
      <c r="C2047" s="31">
        <f t="shared" si="36"/>
        <v>32</v>
      </c>
      <c r="D2047" s="32" t="s">
        <v>110</v>
      </c>
      <c r="E2047" s="31">
        <v>2022</v>
      </c>
      <c r="F2047" s="33" t="str">
        <f t="shared" si="37"/>
        <v>W32-2022</v>
      </c>
      <c r="G2047" s="32" t="s">
        <v>365</v>
      </c>
    </row>
    <row r="2048" spans="1:7">
      <c r="A2048" s="78">
        <v>44776</v>
      </c>
      <c r="B2048" s="31" t="s">
        <v>109</v>
      </c>
      <c r="C2048" s="31">
        <f t="shared" si="36"/>
        <v>32</v>
      </c>
      <c r="D2048" s="32" t="s">
        <v>110</v>
      </c>
      <c r="E2048" s="31">
        <v>2022</v>
      </c>
      <c r="F2048" s="33" t="str">
        <f t="shared" si="37"/>
        <v>W32-2022</v>
      </c>
      <c r="G2048" s="32" t="s">
        <v>365</v>
      </c>
    </row>
    <row r="2049" spans="1:7">
      <c r="A2049" s="78">
        <v>44777</v>
      </c>
      <c r="B2049" s="31" t="s">
        <v>109</v>
      </c>
      <c r="C2049" s="31">
        <f t="shared" si="36"/>
        <v>32</v>
      </c>
      <c r="D2049" s="32" t="s">
        <v>110</v>
      </c>
      <c r="E2049" s="31">
        <v>2022</v>
      </c>
      <c r="F2049" s="33" t="str">
        <f t="shared" si="37"/>
        <v>W32-2022</v>
      </c>
      <c r="G2049" s="32" t="s">
        <v>365</v>
      </c>
    </row>
    <row r="2050" spans="1:7">
      <c r="A2050" s="78">
        <v>44778</v>
      </c>
      <c r="B2050" s="31" t="s">
        <v>109</v>
      </c>
      <c r="C2050" s="31">
        <f t="shared" si="36"/>
        <v>32</v>
      </c>
      <c r="D2050" s="32" t="s">
        <v>110</v>
      </c>
      <c r="E2050" s="31">
        <v>2022</v>
      </c>
      <c r="F2050" s="33" t="str">
        <f t="shared" si="37"/>
        <v>W32-2022</v>
      </c>
      <c r="G2050" s="32" t="s">
        <v>365</v>
      </c>
    </row>
    <row r="2051" spans="1:7">
      <c r="A2051" s="78">
        <v>44779</v>
      </c>
      <c r="B2051" s="31" t="s">
        <v>109</v>
      </c>
      <c r="C2051" s="31">
        <f t="shared" si="36"/>
        <v>32</v>
      </c>
      <c r="D2051" s="32" t="s">
        <v>110</v>
      </c>
      <c r="E2051" s="31">
        <v>2022</v>
      </c>
      <c r="F2051" s="33" t="str">
        <f t="shared" si="37"/>
        <v>W32-2022</v>
      </c>
      <c r="G2051" s="32" t="s">
        <v>365</v>
      </c>
    </row>
    <row r="2052" spans="1:7">
      <c r="A2052" s="78">
        <v>44780</v>
      </c>
      <c r="B2052" s="31" t="s">
        <v>109</v>
      </c>
      <c r="C2052" s="31">
        <f t="shared" si="36"/>
        <v>33</v>
      </c>
      <c r="D2052" s="32" t="s">
        <v>110</v>
      </c>
      <c r="E2052" s="31">
        <v>2022</v>
      </c>
      <c r="F2052" s="33" t="str">
        <f t="shared" si="37"/>
        <v>W33-2022</v>
      </c>
      <c r="G2052" s="32" t="s">
        <v>365</v>
      </c>
    </row>
    <row r="2053" spans="1:7">
      <c r="A2053" s="78">
        <v>44781</v>
      </c>
      <c r="B2053" s="31" t="s">
        <v>109</v>
      </c>
      <c r="C2053" s="31">
        <f t="shared" si="36"/>
        <v>33</v>
      </c>
      <c r="D2053" s="32" t="s">
        <v>110</v>
      </c>
      <c r="E2053" s="31">
        <v>2022</v>
      </c>
      <c r="F2053" s="33" t="str">
        <f t="shared" si="37"/>
        <v>W33-2022</v>
      </c>
      <c r="G2053" s="32" t="s">
        <v>365</v>
      </c>
    </row>
    <row r="2054" spans="1:7">
      <c r="A2054" s="78">
        <v>44782</v>
      </c>
      <c r="B2054" s="31" t="s">
        <v>109</v>
      </c>
      <c r="C2054" s="31">
        <f t="shared" si="36"/>
        <v>33</v>
      </c>
      <c r="D2054" s="32" t="s">
        <v>110</v>
      </c>
      <c r="E2054" s="31">
        <v>2022</v>
      </c>
      <c r="F2054" s="33" t="str">
        <f t="shared" si="37"/>
        <v>W33-2022</v>
      </c>
      <c r="G2054" s="32" t="s">
        <v>365</v>
      </c>
    </row>
    <row r="2055" spans="1:7">
      <c r="A2055" s="78">
        <v>44783</v>
      </c>
      <c r="B2055" s="31" t="s">
        <v>109</v>
      </c>
      <c r="C2055" s="31">
        <f t="shared" si="36"/>
        <v>33</v>
      </c>
      <c r="D2055" s="32" t="s">
        <v>110</v>
      </c>
      <c r="E2055" s="31">
        <v>2022</v>
      </c>
      <c r="F2055" s="33" t="str">
        <f t="shared" si="37"/>
        <v>W33-2022</v>
      </c>
      <c r="G2055" s="32" t="s">
        <v>365</v>
      </c>
    </row>
    <row r="2056" spans="1:7">
      <c r="A2056" s="78">
        <v>44784</v>
      </c>
      <c r="B2056" s="31" t="s">
        <v>109</v>
      </c>
      <c r="C2056" s="31">
        <f t="shared" si="36"/>
        <v>33</v>
      </c>
      <c r="D2056" s="32" t="s">
        <v>110</v>
      </c>
      <c r="E2056" s="31">
        <v>2022</v>
      </c>
      <c r="F2056" s="33" t="str">
        <f t="shared" si="37"/>
        <v>W33-2022</v>
      </c>
      <c r="G2056" s="32" t="s">
        <v>365</v>
      </c>
    </row>
    <row r="2057" spans="1:7">
      <c r="A2057" s="78">
        <v>44785</v>
      </c>
      <c r="B2057" s="31" t="s">
        <v>109</v>
      </c>
      <c r="C2057" s="31">
        <f t="shared" si="36"/>
        <v>33</v>
      </c>
      <c r="D2057" s="32" t="s">
        <v>110</v>
      </c>
      <c r="E2057" s="31">
        <v>2022</v>
      </c>
      <c r="F2057" s="33" t="str">
        <f t="shared" si="37"/>
        <v>W33-2022</v>
      </c>
      <c r="G2057" s="32" t="s">
        <v>365</v>
      </c>
    </row>
    <row r="2058" spans="1:7">
      <c r="A2058" s="78">
        <v>44786</v>
      </c>
      <c r="B2058" s="31" t="s">
        <v>109</v>
      </c>
      <c r="C2058" s="31">
        <f t="shared" si="36"/>
        <v>33</v>
      </c>
      <c r="D2058" s="32" t="s">
        <v>110</v>
      </c>
      <c r="E2058" s="31">
        <v>2022</v>
      </c>
      <c r="F2058" s="33" t="str">
        <f t="shared" si="37"/>
        <v>W33-2022</v>
      </c>
      <c r="G2058" s="32" t="s">
        <v>365</v>
      </c>
    </row>
    <row r="2059" spans="1:7">
      <c r="A2059" s="78">
        <v>44787</v>
      </c>
      <c r="B2059" s="31" t="s">
        <v>109</v>
      </c>
      <c r="C2059" s="31">
        <f t="shared" si="36"/>
        <v>34</v>
      </c>
      <c r="D2059" s="32" t="s">
        <v>110</v>
      </c>
      <c r="E2059" s="31">
        <v>2022</v>
      </c>
      <c r="F2059" s="33" t="str">
        <f t="shared" si="37"/>
        <v>W34-2022</v>
      </c>
      <c r="G2059" s="32" t="s">
        <v>365</v>
      </c>
    </row>
    <row r="2060" spans="1:7">
      <c r="A2060" s="78">
        <v>44788</v>
      </c>
      <c r="B2060" s="31" t="s">
        <v>109</v>
      </c>
      <c r="C2060" s="31">
        <f t="shared" si="36"/>
        <v>34</v>
      </c>
      <c r="D2060" s="32" t="s">
        <v>110</v>
      </c>
      <c r="E2060" s="31">
        <v>2022</v>
      </c>
      <c r="F2060" s="33" t="str">
        <f t="shared" si="37"/>
        <v>W34-2022</v>
      </c>
      <c r="G2060" s="32" t="s">
        <v>365</v>
      </c>
    </row>
    <row r="2061" spans="1:7">
      <c r="A2061" s="78">
        <v>44789</v>
      </c>
      <c r="B2061" s="31" t="s">
        <v>109</v>
      </c>
      <c r="C2061" s="31">
        <f t="shared" si="36"/>
        <v>34</v>
      </c>
      <c r="D2061" s="32" t="s">
        <v>110</v>
      </c>
      <c r="E2061" s="31">
        <v>2022</v>
      </c>
      <c r="F2061" s="33" t="str">
        <f t="shared" si="37"/>
        <v>W34-2022</v>
      </c>
      <c r="G2061" s="32" t="s">
        <v>365</v>
      </c>
    </row>
    <row r="2062" spans="1:7">
      <c r="A2062" s="78">
        <v>44790</v>
      </c>
      <c r="B2062" s="31" t="s">
        <v>109</v>
      </c>
      <c r="C2062" s="31">
        <f t="shared" si="36"/>
        <v>34</v>
      </c>
      <c r="D2062" s="32" t="s">
        <v>110</v>
      </c>
      <c r="E2062" s="31">
        <v>2022</v>
      </c>
      <c r="F2062" s="33" t="str">
        <f t="shared" si="37"/>
        <v>W34-2022</v>
      </c>
      <c r="G2062" s="32" t="s">
        <v>365</v>
      </c>
    </row>
    <row r="2063" spans="1:7">
      <c r="A2063" s="78">
        <v>44791</v>
      </c>
      <c r="B2063" s="31" t="s">
        <v>109</v>
      </c>
      <c r="C2063" s="31">
        <f t="shared" si="36"/>
        <v>34</v>
      </c>
      <c r="D2063" s="32" t="s">
        <v>110</v>
      </c>
      <c r="E2063" s="31">
        <v>2022</v>
      </c>
      <c r="F2063" s="33" t="str">
        <f t="shared" si="37"/>
        <v>W34-2022</v>
      </c>
      <c r="G2063" s="32" t="s">
        <v>365</v>
      </c>
    </row>
    <row r="2064" spans="1:7">
      <c r="A2064" s="78">
        <v>44792</v>
      </c>
      <c r="B2064" s="31" t="s">
        <v>109</v>
      </c>
      <c r="C2064" s="31">
        <f t="shared" si="36"/>
        <v>34</v>
      </c>
      <c r="D2064" s="32" t="s">
        <v>110</v>
      </c>
      <c r="E2064" s="31">
        <v>2022</v>
      </c>
      <c r="F2064" s="33" t="str">
        <f t="shared" si="37"/>
        <v>W34-2022</v>
      </c>
      <c r="G2064" s="32" t="s">
        <v>365</v>
      </c>
    </row>
    <row r="2065" spans="1:7">
      <c r="A2065" s="78">
        <v>44793</v>
      </c>
      <c r="B2065" s="31" t="s">
        <v>109</v>
      </c>
      <c r="C2065" s="31">
        <f t="shared" si="36"/>
        <v>34</v>
      </c>
      <c r="D2065" s="32" t="s">
        <v>110</v>
      </c>
      <c r="E2065" s="31">
        <v>2022</v>
      </c>
      <c r="F2065" s="33" t="str">
        <f t="shared" si="37"/>
        <v>W34-2022</v>
      </c>
      <c r="G2065" s="32" t="s">
        <v>365</v>
      </c>
    </row>
    <row r="2066" spans="1:7">
      <c r="A2066" s="78">
        <v>44794</v>
      </c>
      <c r="B2066" s="31" t="s">
        <v>109</v>
      </c>
      <c r="C2066" s="31">
        <f t="shared" si="36"/>
        <v>35</v>
      </c>
      <c r="D2066" s="32" t="s">
        <v>110</v>
      </c>
      <c r="E2066" s="31">
        <v>2022</v>
      </c>
      <c r="F2066" s="33" t="str">
        <f t="shared" si="37"/>
        <v>W35-2022</v>
      </c>
      <c r="G2066" s="32" t="s">
        <v>365</v>
      </c>
    </row>
    <row r="2067" spans="1:7">
      <c r="A2067" s="78">
        <v>44795</v>
      </c>
      <c r="B2067" s="31" t="s">
        <v>109</v>
      </c>
      <c r="C2067" s="31">
        <f t="shared" si="36"/>
        <v>35</v>
      </c>
      <c r="D2067" s="32" t="s">
        <v>110</v>
      </c>
      <c r="E2067" s="31">
        <v>2022</v>
      </c>
      <c r="F2067" s="33" t="str">
        <f t="shared" si="37"/>
        <v>W35-2022</v>
      </c>
      <c r="G2067" s="32" t="s">
        <v>365</v>
      </c>
    </row>
    <row r="2068" spans="1:7">
      <c r="A2068" s="78">
        <v>44796</v>
      </c>
      <c r="B2068" s="31" t="s">
        <v>109</v>
      </c>
      <c r="C2068" s="31">
        <f t="shared" si="36"/>
        <v>35</v>
      </c>
      <c r="D2068" s="32" t="s">
        <v>110</v>
      </c>
      <c r="E2068" s="31">
        <v>2022</v>
      </c>
      <c r="F2068" s="33" t="str">
        <f t="shared" si="37"/>
        <v>W35-2022</v>
      </c>
      <c r="G2068" s="32" t="s">
        <v>365</v>
      </c>
    </row>
    <row r="2069" spans="1:7">
      <c r="A2069" s="78">
        <v>44797</v>
      </c>
      <c r="B2069" s="31" t="s">
        <v>109</v>
      </c>
      <c r="C2069" s="31">
        <f t="shared" si="36"/>
        <v>35</v>
      </c>
      <c r="D2069" s="32" t="s">
        <v>110</v>
      </c>
      <c r="E2069" s="31">
        <v>2022</v>
      </c>
      <c r="F2069" s="33" t="str">
        <f t="shared" si="37"/>
        <v>W35-2022</v>
      </c>
      <c r="G2069" s="32" t="s">
        <v>365</v>
      </c>
    </row>
    <row r="2070" spans="1:7">
      <c r="A2070" s="78">
        <v>44798</v>
      </c>
      <c r="B2070" s="31" t="s">
        <v>109</v>
      </c>
      <c r="C2070" s="31">
        <f t="shared" si="36"/>
        <v>35</v>
      </c>
      <c r="D2070" s="32" t="s">
        <v>110</v>
      </c>
      <c r="E2070" s="31">
        <v>2022</v>
      </c>
      <c r="F2070" s="33" t="str">
        <f t="shared" si="37"/>
        <v>W35-2022</v>
      </c>
      <c r="G2070" s="32" t="s">
        <v>365</v>
      </c>
    </row>
    <row r="2071" spans="1:7">
      <c r="A2071" s="78">
        <v>44799</v>
      </c>
      <c r="B2071" s="31" t="s">
        <v>109</v>
      </c>
      <c r="C2071" s="31">
        <f t="shared" si="36"/>
        <v>35</v>
      </c>
      <c r="D2071" s="32" t="s">
        <v>110</v>
      </c>
      <c r="E2071" s="31">
        <v>2022</v>
      </c>
      <c r="F2071" s="33" t="str">
        <f t="shared" si="37"/>
        <v>W35-2022</v>
      </c>
      <c r="G2071" s="32" t="s">
        <v>365</v>
      </c>
    </row>
    <row r="2072" spans="1:7">
      <c r="A2072" s="78">
        <v>44800</v>
      </c>
      <c r="B2072" s="31" t="s">
        <v>109</v>
      </c>
      <c r="C2072" s="31">
        <f t="shared" si="36"/>
        <v>35</v>
      </c>
      <c r="D2072" s="32" t="s">
        <v>110</v>
      </c>
      <c r="E2072" s="31">
        <v>2022</v>
      </c>
      <c r="F2072" s="33" t="str">
        <f t="shared" si="37"/>
        <v>W35-2022</v>
      </c>
      <c r="G2072" s="32" t="s">
        <v>365</v>
      </c>
    </row>
    <row r="2073" spans="1:7">
      <c r="A2073" s="78">
        <v>44801</v>
      </c>
      <c r="B2073" s="31" t="s">
        <v>109</v>
      </c>
      <c r="C2073" s="31">
        <f t="shared" si="36"/>
        <v>36</v>
      </c>
      <c r="D2073" s="32" t="s">
        <v>110</v>
      </c>
      <c r="E2073" s="31">
        <v>2022</v>
      </c>
      <c r="F2073" s="33" t="str">
        <f t="shared" si="37"/>
        <v>W36-2022</v>
      </c>
      <c r="G2073" s="32" t="s">
        <v>365</v>
      </c>
    </row>
    <row r="2074" spans="1:7">
      <c r="A2074" s="78">
        <v>44802</v>
      </c>
      <c r="B2074" s="31" t="s">
        <v>109</v>
      </c>
      <c r="C2074" s="31">
        <f t="shared" si="36"/>
        <v>36</v>
      </c>
      <c r="D2074" s="32" t="s">
        <v>110</v>
      </c>
      <c r="E2074" s="31">
        <v>2022</v>
      </c>
      <c r="F2074" s="33" t="str">
        <f t="shared" si="37"/>
        <v>W36-2022</v>
      </c>
      <c r="G2074" s="32" t="s">
        <v>365</v>
      </c>
    </row>
    <row r="2075" spans="1:7">
      <c r="A2075" s="78">
        <v>44803</v>
      </c>
      <c r="B2075" s="31" t="s">
        <v>109</v>
      </c>
      <c r="C2075" s="31">
        <f t="shared" si="36"/>
        <v>36</v>
      </c>
      <c r="D2075" s="32" t="s">
        <v>110</v>
      </c>
      <c r="E2075" s="31">
        <v>2022</v>
      </c>
      <c r="F2075" s="33" t="str">
        <f t="shared" si="37"/>
        <v>W36-2022</v>
      </c>
      <c r="G2075" s="32" t="s">
        <v>365</v>
      </c>
    </row>
    <row r="2076" spans="1:7">
      <c r="A2076" s="78">
        <v>44804</v>
      </c>
      <c r="B2076" s="31" t="s">
        <v>109</v>
      </c>
      <c r="C2076" s="31">
        <f t="shared" si="36"/>
        <v>36</v>
      </c>
      <c r="D2076" s="32" t="s">
        <v>110</v>
      </c>
      <c r="E2076" s="31">
        <v>2022</v>
      </c>
      <c r="F2076" s="33" t="str">
        <f t="shared" si="37"/>
        <v>W36-2022</v>
      </c>
      <c r="G2076" s="32" t="s">
        <v>365</v>
      </c>
    </row>
    <row r="2077" spans="1:7">
      <c r="A2077" s="78">
        <v>44805</v>
      </c>
      <c r="B2077" s="31" t="s">
        <v>109</v>
      </c>
      <c r="C2077" s="31">
        <f t="shared" si="36"/>
        <v>36</v>
      </c>
      <c r="D2077" s="32" t="s">
        <v>110</v>
      </c>
      <c r="E2077" s="31">
        <v>2022</v>
      </c>
      <c r="F2077" s="33" t="str">
        <f t="shared" si="37"/>
        <v>W36-2022</v>
      </c>
      <c r="G2077" s="32" t="s">
        <v>366</v>
      </c>
    </row>
    <row r="2078" spans="1:7">
      <c r="A2078" s="78">
        <v>44806</v>
      </c>
      <c r="B2078" s="31" t="s">
        <v>109</v>
      </c>
      <c r="C2078" s="31">
        <f t="shared" si="36"/>
        <v>36</v>
      </c>
      <c r="D2078" s="32" t="s">
        <v>110</v>
      </c>
      <c r="E2078" s="31">
        <v>2022</v>
      </c>
      <c r="F2078" s="33" t="str">
        <f t="shared" si="37"/>
        <v>W36-2022</v>
      </c>
      <c r="G2078" s="32" t="s">
        <v>366</v>
      </c>
    </row>
    <row r="2079" spans="1:7">
      <c r="A2079" s="78">
        <v>44807</v>
      </c>
      <c r="B2079" s="31" t="s">
        <v>109</v>
      </c>
      <c r="C2079" s="31">
        <f t="shared" si="36"/>
        <v>36</v>
      </c>
      <c r="D2079" s="32" t="s">
        <v>110</v>
      </c>
      <c r="E2079" s="31">
        <v>2022</v>
      </c>
      <c r="F2079" s="33" t="str">
        <f t="shared" si="37"/>
        <v>W36-2022</v>
      </c>
      <c r="G2079" s="32" t="s">
        <v>366</v>
      </c>
    </row>
    <row r="2080" spans="1:7">
      <c r="A2080" s="78">
        <v>44808</v>
      </c>
      <c r="B2080" s="31" t="s">
        <v>109</v>
      </c>
      <c r="C2080" s="31">
        <f t="shared" si="36"/>
        <v>37</v>
      </c>
      <c r="D2080" s="32" t="s">
        <v>110</v>
      </c>
      <c r="E2080" s="31">
        <v>2022</v>
      </c>
      <c r="F2080" s="33" t="str">
        <f t="shared" si="37"/>
        <v>W37-2022</v>
      </c>
      <c r="G2080" s="32" t="s">
        <v>366</v>
      </c>
    </row>
    <row r="2081" spans="1:7">
      <c r="A2081" s="78">
        <v>44809</v>
      </c>
      <c r="B2081" s="31" t="s">
        <v>109</v>
      </c>
      <c r="C2081" s="31">
        <f t="shared" si="36"/>
        <v>37</v>
      </c>
      <c r="D2081" s="32" t="s">
        <v>110</v>
      </c>
      <c r="E2081" s="31">
        <v>2022</v>
      </c>
      <c r="F2081" s="33" t="str">
        <f t="shared" si="37"/>
        <v>W37-2022</v>
      </c>
      <c r="G2081" s="32" t="s">
        <v>366</v>
      </c>
    </row>
    <row r="2082" spans="1:7">
      <c r="A2082" s="78">
        <v>44810</v>
      </c>
      <c r="B2082" s="31" t="s">
        <v>109</v>
      </c>
      <c r="C2082" s="31">
        <f t="shared" si="36"/>
        <v>37</v>
      </c>
      <c r="D2082" s="32" t="s">
        <v>110</v>
      </c>
      <c r="E2082" s="31">
        <v>2022</v>
      </c>
      <c r="F2082" s="33" t="str">
        <f t="shared" si="37"/>
        <v>W37-2022</v>
      </c>
      <c r="G2082" s="32" t="s">
        <v>366</v>
      </c>
    </row>
    <row r="2083" spans="1:7">
      <c r="A2083" s="78">
        <v>44811</v>
      </c>
      <c r="B2083" s="31" t="s">
        <v>109</v>
      </c>
      <c r="C2083" s="31">
        <f t="shared" ref="C2083:C2146" si="38">WEEKNUM(A2083)</f>
        <v>37</v>
      </c>
      <c r="D2083" s="32" t="s">
        <v>110</v>
      </c>
      <c r="E2083" s="31">
        <v>2022</v>
      </c>
      <c r="F2083" s="33" t="str">
        <f t="shared" si="37"/>
        <v>W37-2022</v>
      </c>
      <c r="G2083" s="32" t="s">
        <v>366</v>
      </c>
    </row>
    <row r="2084" spans="1:7">
      <c r="A2084" s="78">
        <v>44812</v>
      </c>
      <c r="B2084" s="31" t="s">
        <v>109</v>
      </c>
      <c r="C2084" s="31">
        <f t="shared" si="38"/>
        <v>37</v>
      </c>
      <c r="D2084" s="32" t="s">
        <v>110</v>
      </c>
      <c r="E2084" s="31">
        <v>2022</v>
      </c>
      <c r="F2084" s="33" t="str">
        <f t="shared" si="37"/>
        <v>W37-2022</v>
      </c>
      <c r="G2084" s="32" t="s">
        <v>366</v>
      </c>
    </row>
    <row r="2085" spans="1:7">
      <c r="A2085" s="78">
        <v>44813</v>
      </c>
      <c r="B2085" s="31" t="s">
        <v>109</v>
      </c>
      <c r="C2085" s="31">
        <f t="shared" si="38"/>
        <v>37</v>
      </c>
      <c r="D2085" s="32" t="s">
        <v>110</v>
      </c>
      <c r="E2085" s="31">
        <v>2022</v>
      </c>
      <c r="F2085" s="33" t="str">
        <f t="shared" si="37"/>
        <v>W37-2022</v>
      </c>
      <c r="G2085" s="32" t="s">
        <v>366</v>
      </c>
    </row>
    <row r="2086" spans="1:7">
      <c r="A2086" s="78">
        <v>44814</v>
      </c>
      <c r="B2086" s="31" t="s">
        <v>109</v>
      </c>
      <c r="C2086" s="31">
        <f t="shared" si="38"/>
        <v>37</v>
      </c>
      <c r="D2086" s="32" t="s">
        <v>110</v>
      </c>
      <c r="E2086" s="31">
        <v>2022</v>
      </c>
      <c r="F2086" s="33" t="str">
        <f t="shared" si="37"/>
        <v>W37-2022</v>
      </c>
      <c r="G2086" s="32" t="s">
        <v>366</v>
      </c>
    </row>
    <row r="2087" spans="1:7">
      <c r="A2087" s="78">
        <v>44815</v>
      </c>
      <c r="B2087" s="31" t="s">
        <v>109</v>
      </c>
      <c r="C2087" s="31">
        <f t="shared" si="38"/>
        <v>38</v>
      </c>
      <c r="D2087" s="32" t="s">
        <v>110</v>
      </c>
      <c r="E2087" s="31">
        <v>2022</v>
      </c>
      <c r="F2087" s="33" t="str">
        <f t="shared" si="37"/>
        <v>W38-2022</v>
      </c>
      <c r="G2087" s="32" t="s">
        <v>366</v>
      </c>
    </row>
    <row r="2088" spans="1:7">
      <c r="A2088" s="78">
        <v>44816</v>
      </c>
      <c r="B2088" s="31" t="s">
        <v>109</v>
      </c>
      <c r="C2088" s="31">
        <f t="shared" si="38"/>
        <v>38</v>
      </c>
      <c r="D2088" s="32" t="s">
        <v>110</v>
      </c>
      <c r="E2088" s="31">
        <v>2022</v>
      </c>
      <c r="F2088" s="33" t="str">
        <f t="shared" si="37"/>
        <v>W38-2022</v>
      </c>
      <c r="G2088" s="32" t="s">
        <v>366</v>
      </c>
    </row>
    <row r="2089" spans="1:7">
      <c r="A2089" s="78">
        <v>44817</v>
      </c>
      <c r="B2089" s="31" t="s">
        <v>109</v>
      </c>
      <c r="C2089" s="31">
        <f t="shared" si="38"/>
        <v>38</v>
      </c>
      <c r="D2089" s="32" t="s">
        <v>110</v>
      </c>
      <c r="E2089" s="31">
        <v>2022</v>
      </c>
      <c r="F2089" s="33" t="str">
        <f t="shared" si="37"/>
        <v>W38-2022</v>
      </c>
      <c r="G2089" s="32" t="s">
        <v>366</v>
      </c>
    </row>
    <row r="2090" spans="1:7">
      <c r="A2090" s="78">
        <v>44818</v>
      </c>
      <c r="B2090" s="31" t="s">
        <v>109</v>
      </c>
      <c r="C2090" s="31">
        <f t="shared" si="38"/>
        <v>38</v>
      </c>
      <c r="D2090" s="32" t="s">
        <v>110</v>
      </c>
      <c r="E2090" s="31">
        <v>2022</v>
      </c>
      <c r="F2090" s="33" t="str">
        <f t="shared" ref="F2090:F2153" si="39">B2090&amp;C2090&amp;D2090&amp;E2090</f>
        <v>W38-2022</v>
      </c>
      <c r="G2090" s="32" t="s">
        <v>366</v>
      </c>
    </row>
    <row r="2091" spans="1:7">
      <c r="A2091" s="78">
        <v>44819</v>
      </c>
      <c r="B2091" s="31" t="s">
        <v>109</v>
      </c>
      <c r="C2091" s="31">
        <f t="shared" si="38"/>
        <v>38</v>
      </c>
      <c r="D2091" s="32" t="s">
        <v>110</v>
      </c>
      <c r="E2091" s="31">
        <v>2022</v>
      </c>
      <c r="F2091" s="33" t="str">
        <f t="shared" si="39"/>
        <v>W38-2022</v>
      </c>
      <c r="G2091" s="32" t="s">
        <v>366</v>
      </c>
    </row>
    <row r="2092" spans="1:7">
      <c r="A2092" s="78">
        <v>44820</v>
      </c>
      <c r="B2092" s="31" t="s">
        <v>109</v>
      </c>
      <c r="C2092" s="31">
        <f t="shared" si="38"/>
        <v>38</v>
      </c>
      <c r="D2092" s="32" t="s">
        <v>110</v>
      </c>
      <c r="E2092" s="31">
        <v>2022</v>
      </c>
      <c r="F2092" s="33" t="str">
        <f t="shared" si="39"/>
        <v>W38-2022</v>
      </c>
      <c r="G2092" s="32" t="s">
        <v>366</v>
      </c>
    </row>
    <row r="2093" spans="1:7">
      <c r="A2093" s="78">
        <v>44821</v>
      </c>
      <c r="B2093" s="31" t="s">
        <v>109</v>
      </c>
      <c r="C2093" s="31">
        <f t="shared" si="38"/>
        <v>38</v>
      </c>
      <c r="D2093" s="32" t="s">
        <v>110</v>
      </c>
      <c r="E2093" s="31">
        <v>2022</v>
      </c>
      <c r="F2093" s="33" t="str">
        <f t="shared" si="39"/>
        <v>W38-2022</v>
      </c>
      <c r="G2093" s="32" t="s">
        <v>366</v>
      </c>
    </row>
    <row r="2094" spans="1:7">
      <c r="A2094" s="78">
        <v>44822</v>
      </c>
      <c r="B2094" s="31" t="s">
        <v>109</v>
      </c>
      <c r="C2094" s="31">
        <f t="shared" si="38"/>
        <v>39</v>
      </c>
      <c r="D2094" s="32" t="s">
        <v>110</v>
      </c>
      <c r="E2094" s="31">
        <v>2022</v>
      </c>
      <c r="F2094" s="33" t="str">
        <f t="shared" si="39"/>
        <v>W39-2022</v>
      </c>
      <c r="G2094" s="32" t="s">
        <v>366</v>
      </c>
    </row>
    <row r="2095" spans="1:7">
      <c r="A2095" s="78">
        <v>44823</v>
      </c>
      <c r="B2095" s="31" t="s">
        <v>109</v>
      </c>
      <c r="C2095" s="31">
        <f t="shared" si="38"/>
        <v>39</v>
      </c>
      <c r="D2095" s="32" t="s">
        <v>110</v>
      </c>
      <c r="E2095" s="31">
        <v>2022</v>
      </c>
      <c r="F2095" s="33" t="str">
        <f t="shared" si="39"/>
        <v>W39-2022</v>
      </c>
      <c r="G2095" s="32" t="s">
        <v>366</v>
      </c>
    </row>
    <row r="2096" spans="1:7">
      <c r="A2096" s="78">
        <v>44824</v>
      </c>
      <c r="B2096" s="31" t="s">
        <v>109</v>
      </c>
      <c r="C2096" s="31">
        <f t="shared" si="38"/>
        <v>39</v>
      </c>
      <c r="D2096" s="32" t="s">
        <v>110</v>
      </c>
      <c r="E2096" s="31">
        <v>2022</v>
      </c>
      <c r="F2096" s="33" t="str">
        <f t="shared" si="39"/>
        <v>W39-2022</v>
      </c>
      <c r="G2096" s="32" t="s">
        <v>366</v>
      </c>
    </row>
    <row r="2097" spans="1:7">
      <c r="A2097" s="78">
        <v>44825</v>
      </c>
      <c r="B2097" s="31" t="s">
        <v>109</v>
      </c>
      <c r="C2097" s="31">
        <f t="shared" si="38"/>
        <v>39</v>
      </c>
      <c r="D2097" s="32" t="s">
        <v>110</v>
      </c>
      <c r="E2097" s="31">
        <v>2022</v>
      </c>
      <c r="F2097" s="33" t="str">
        <f t="shared" si="39"/>
        <v>W39-2022</v>
      </c>
      <c r="G2097" s="32" t="s">
        <v>366</v>
      </c>
    </row>
    <row r="2098" spans="1:7">
      <c r="A2098" s="78">
        <v>44826</v>
      </c>
      <c r="B2098" s="31" t="s">
        <v>109</v>
      </c>
      <c r="C2098" s="31">
        <f t="shared" si="38"/>
        <v>39</v>
      </c>
      <c r="D2098" s="32" t="s">
        <v>110</v>
      </c>
      <c r="E2098" s="31">
        <v>2022</v>
      </c>
      <c r="F2098" s="33" t="str">
        <f t="shared" si="39"/>
        <v>W39-2022</v>
      </c>
      <c r="G2098" s="32" t="s">
        <v>366</v>
      </c>
    </row>
    <row r="2099" spans="1:7">
      <c r="A2099" s="78">
        <v>44827</v>
      </c>
      <c r="B2099" s="31" t="s">
        <v>109</v>
      </c>
      <c r="C2099" s="31">
        <f t="shared" si="38"/>
        <v>39</v>
      </c>
      <c r="D2099" s="32" t="s">
        <v>110</v>
      </c>
      <c r="E2099" s="31">
        <v>2022</v>
      </c>
      <c r="F2099" s="33" t="str">
        <f t="shared" si="39"/>
        <v>W39-2022</v>
      </c>
      <c r="G2099" s="32" t="s">
        <v>366</v>
      </c>
    </row>
    <row r="2100" spans="1:7">
      <c r="A2100" s="78">
        <v>44828</v>
      </c>
      <c r="B2100" s="31" t="s">
        <v>109</v>
      </c>
      <c r="C2100" s="31">
        <f t="shared" si="38"/>
        <v>39</v>
      </c>
      <c r="D2100" s="32" t="s">
        <v>110</v>
      </c>
      <c r="E2100" s="31">
        <v>2022</v>
      </c>
      <c r="F2100" s="33" t="str">
        <f t="shared" si="39"/>
        <v>W39-2022</v>
      </c>
      <c r="G2100" s="32" t="s">
        <v>366</v>
      </c>
    </row>
    <row r="2101" spans="1:7">
      <c r="A2101" s="78">
        <v>44829</v>
      </c>
      <c r="B2101" s="31" t="s">
        <v>109</v>
      </c>
      <c r="C2101" s="31">
        <f t="shared" si="38"/>
        <v>40</v>
      </c>
      <c r="D2101" s="32" t="s">
        <v>110</v>
      </c>
      <c r="E2101" s="31">
        <v>2022</v>
      </c>
      <c r="F2101" s="33" t="str">
        <f t="shared" si="39"/>
        <v>W40-2022</v>
      </c>
      <c r="G2101" s="32" t="s">
        <v>366</v>
      </c>
    </row>
    <row r="2102" spans="1:7">
      <c r="A2102" s="78">
        <v>44830</v>
      </c>
      <c r="B2102" s="31" t="s">
        <v>109</v>
      </c>
      <c r="C2102" s="31">
        <f t="shared" si="38"/>
        <v>40</v>
      </c>
      <c r="D2102" s="32" t="s">
        <v>110</v>
      </c>
      <c r="E2102" s="31">
        <v>2022</v>
      </c>
      <c r="F2102" s="33" t="str">
        <f t="shared" si="39"/>
        <v>W40-2022</v>
      </c>
      <c r="G2102" s="32" t="s">
        <v>366</v>
      </c>
    </row>
    <row r="2103" spans="1:7">
      <c r="A2103" s="78">
        <v>44831</v>
      </c>
      <c r="B2103" s="31" t="s">
        <v>109</v>
      </c>
      <c r="C2103" s="31">
        <f t="shared" si="38"/>
        <v>40</v>
      </c>
      <c r="D2103" s="32" t="s">
        <v>110</v>
      </c>
      <c r="E2103" s="31">
        <v>2022</v>
      </c>
      <c r="F2103" s="33" t="str">
        <f t="shared" si="39"/>
        <v>W40-2022</v>
      </c>
      <c r="G2103" s="32" t="s">
        <v>366</v>
      </c>
    </row>
    <row r="2104" spans="1:7">
      <c r="A2104" s="78">
        <v>44832</v>
      </c>
      <c r="B2104" s="31" t="s">
        <v>109</v>
      </c>
      <c r="C2104" s="31">
        <f t="shared" si="38"/>
        <v>40</v>
      </c>
      <c r="D2104" s="32" t="s">
        <v>110</v>
      </c>
      <c r="E2104" s="31">
        <v>2022</v>
      </c>
      <c r="F2104" s="33" t="str">
        <f t="shared" si="39"/>
        <v>W40-2022</v>
      </c>
      <c r="G2104" s="32" t="s">
        <v>366</v>
      </c>
    </row>
    <row r="2105" spans="1:7">
      <c r="A2105" s="78">
        <v>44833</v>
      </c>
      <c r="B2105" s="31" t="s">
        <v>109</v>
      </c>
      <c r="C2105" s="31">
        <f t="shared" si="38"/>
        <v>40</v>
      </c>
      <c r="D2105" s="32" t="s">
        <v>110</v>
      </c>
      <c r="E2105" s="31">
        <v>2022</v>
      </c>
      <c r="F2105" s="33" t="str">
        <f t="shared" si="39"/>
        <v>W40-2022</v>
      </c>
      <c r="G2105" s="32" t="s">
        <v>366</v>
      </c>
    </row>
    <row r="2106" spans="1:7">
      <c r="A2106" s="78">
        <v>44834</v>
      </c>
      <c r="B2106" s="31" t="s">
        <v>109</v>
      </c>
      <c r="C2106" s="31">
        <f t="shared" si="38"/>
        <v>40</v>
      </c>
      <c r="D2106" s="32" t="s">
        <v>110</v>
      </c>
      <c r="E2106" s="31">
        <v>2022</v>
      </c>
      <c r="F2106" s="33" t="str">
        <f t="shared" si="39"/>
        <v>W40-2022</v>
      </c>
      <c r="G2106" s="32" t="s">
        <v>366</v>
      </c>
    </row>
    <row r="2107" spans="1:7">
      <c r="A2107" s="78">
        <v>44835</v>
      </c>
      <c r="B2107" s="31" t="s">
        <v>109</v>
      </c>
      <c r="C2107" s="31">
        <f t="shared" si="38"/>
        <v>40</v>
      </c>
      <c r="D2107" s="32" t="s">
        <v>110</v>
      </c>
      <c r="E2107" s="31">
        <v>2022</v>
      </c>
      <c r="F2107" s="33" t="str">
        <f t="shared" si="39"/>
        <v>W40-2022</v>
      </c>
      <c r="G2107" s="32" t="s">
        <v>367</v>
      </c>
    </row>
    <row r="2108" spans="1:7">
      <c r="A2108" s="78">
        <v>44836</v>
      </c>
      <c r="B2108" s="31" t="s">
        <v>109</v>
      </c>
      <c r="C2108" s="31">
        <f t="shared" si="38"/>
        <v>41</v>
      </c>
      <c r="D2108" s="32" t="s">
        <v>110</v>
      </c>
      <c r="E2108" s="31">
        <v>2022</v>
      </c>
      <c r="F2108" s="33" t="str">
        <f t="shared" si="39"/>
        <v>W41-2022</v>
      </c>
      <c r="G2108" s="32" t="s">
        <v>367</v>
      </c>
    </row>
    <row r="2109" spans="1:7">
      <c r="A2109" s="78">
        <v>44837</v>
      </c>
      <c r="B2109" s="31" t="s">
        <v>109</v>
      </c>
      <c r="C2109" s="31">
        <f t="shared" si="38"/>
        <v>41</v>
      </c>
      <c r="D2109" s="32" t="s">
        <v>110</v>
      </c>
      <c r="E2109" s="31">
        <v>2022</v>
      </c>
      <c r="F2109" s="33" t="str">
        <f t="shared" si="39"/>
        <v>W41-2022</v>
      </c>
      <c r="G2109" s="32" t="s">
        <v>367</v>
      </c>
    </row>
    <row r="2110" spans="1:7">
      <c r="A2110" s="78">
        <v>44838</v>
      </c>
      <c r="B2110" s="31" t="s">
        <v>109</v>
      </c>
      <c r="C2110" s="31">
        <f t="shared" si="38"/>
        <v>41</v>
      </c>
      <c r="D2110" s="32" t="s">
        <v>110</v>
      </c>
      <c r="E2110" s="31">
        <v>2022</v>
      </c>
      <c r="F2110" s="33" t="str">
        <f t="shared" si="39"/>
        <v>W41-2022</v>
      </c>
      <c r="G2110" s="32" t="s">
        <v>367</v>
      </c>
    </row>
    <row r="2111" spans="1:7">
      <c r="A2111" s="78">
        <v>44839</v>
      </c>
      <c r="B2111" s="31" t="s">
        <v>109</v>
      </c>
      <c r="C2111" s="31">
        <f t="shared" si="38"/>
        <v>41</v>
      </c>
      <c r="D2111" s="32" t="s">
        <v>110</v>
      </c>
      <c r="E2111" s="31">
        <v>2022</v>
      </c>
      <c r="F2111" s="33" t="str">
        <f t="shared" si="39"/>
        <v>W41-2022</v>
      </c>
      <c r="G2111" s="32" t="s">
        <v>367</v>
      </c>
    </row>
    <row r="2112" spans="1:7">
      <c r="A2112" s="78">
        <v>44840</v>
      </c>
      <c r="B2112" s="31" t="s">
        <v>109</v>
      </c>
      <c r="C2112" s="31">
        <f t="shared" si="38"/>
        <v>41</v>
      </c>
      <c r="D2112" s="32" t="s">
        <v>110</v>
      </c>
      <c r="E2112" s="31">
        <v>2022</v>
      </c>
      <c r="F2112" s="33" t="str">
        <f t="shared" si="39"/>
        <v>W41-2022</v>
      </c>
      <c r="G2112" s="32" t="s">
        <v>367</v>
      </c>
    </row>
    <row r="2113" spans="1:7">
      <c r="A2113" s="78">
        <v>44841</v>
      </c>
      <c r="B2113" s="31" t="s">
        <v>109</v>
      </c>
      <c r="C2113" s="31">
        <f t="shared" si="38"/>
        <v>41</v>
      </c>
      <c r="D2113" s="32" t="s">
        <v>110</v>
      </c>
      <c r="E2113" s="31">
        <v>2022</v>
      </c>
      <c r="F2113" s="33" t="str">
        <f t="shared" si="39"/>
        <v>W41-2022</v>
      </c>
      <c r="G2113" s="32" t="s">
        <v>367</v>
      </c>
    </row>
    <row r="2114" spans="1:7">
      <c r="A2114" s="78">
        <v>44842</v>
      </c>
      <c r="B2114" s="31" t="s">
        <v>109</v>
      </c>
      <c r="C2114" s="31">
        <f t="shared" si="38"/>
        <v>41</v>
      </c>
      <c r="D2114" s="32" t="s">
        <v>110</v>
      </c>
      <c r="E2114" s="31">
        <v>2022</v>
      </c>
      <c r="F2114" s="33" t="str">
        <f t="shared" si="39"/>
        <v>W41-2022</v>
      </c>
      <c r="G2114" s="32" t="s">
        <v>367</v>
      </c>
    </row>
    <row r="2115" spans="1:7">
      <c r="A2115" s="78">
        <v>44843</v>
      </c>
      <c r="B2115" s="31" t="s">
        <v>109</v>
      </c>
      <c r="C2115" s="31">
        <f t="shared" si="38"/>
        <v>42</v>
      </c>
      <c r="D2115" s="32" t="s">
        <v>110</v>
      </c>
      <c r="E2115" s="31">
        <v>2022</v>
      </c>
      <c r="F2115" s="33" t="str">
        <f t="shared" si="39"/>
        <v>W42-2022</v>
      </c>
      <c r="G2115" s="32" t="s">
        <v>367</v>
      </c>
    </row>
    <row r="2116" spans="1:7">
      <c r="A2116" s="78">
        <v>44844</v>
      </c>
      <c r="B2116" s="31" t="s">
        <v>109</v>
      </c>
      <c r="C2116" s="31">
        <f t="shared" si="38"/>
        <v>42</v>
      </c>
      <c r="D2116" s="32" t="s">
        <v>110</v>
      </c>
      <c r="E2116" s="31">
        <v>2022</v>
      </c>
      <c r="F2116" s="33" t="str">
        <f t="shared" si="39"/>
        <v>W42-2022</v>
      </c>
      <c r="G2116" s="32" t="s">
        <v>367</v>
      </c>
    </row>
    <row r="2117" spans="1:7">
      <c r="A2117" s="78">
        <v>44845</v>
      </c>
      <c r="B2117" s="31" t="s">
        <v>109</v>
      </c>
      <c r="C2117" s="31">
        <f t="shared" si="38"/>
        <v>42</v>
      </c>
      <c r="D2117" s="32" t="s">
        <v>110</v>
      </c>
      <c r="E2117" s="31">
        <v>2022</v>
      </c>
      <c r="F2117" s="33" t="str">
        <f t="shared" si="39"/>
        <v>W42-2022</v>
      </c>
      <c r="G2117" s="32" t="s">
        <v>367</v>
      </c>
    </row>
    <row r="2118" spans="1:7">
      <c r="A2118" s="78">
        <v>44846</v>
      </c>
      <c r="B2118" s="31" t="s">
        <v>109</v>
      </c>
      <c r="C2118" s="31">
        <f t="shared" si="38"/>
        <v>42</v>
      </c>
      <c r="D2118" s="32" t="s">
        <v>110</v>
      </c>
      <c r="E2118" s="31">
        <v>2022</v>
      </c>
      <c r="F2118" s="33" t="str">
        <f t="shared" si="39"/>
        <v>W42-2022</v>
      </c>
      <c r="G2118" s="32" t="s">
        <v>367</v>
      </c>
    </row>
    <row r="2119" spans="1:7">
      <c r="A2119" s="78">
        <v>44847</v>
      </c>
      <c r="B2119" s="31" t="s">
        <v>109</v>
      </c>
      <c r="C2119" s="31">
        <f t="shared" si="38"/>
        <v>42</v>
      </c>
      <c r="D2119" s="32" t="s">
        <v>110</v>
      </c>
      <c r="E2119" s="31">
        <v>2022</v>
      </c>
      <c r="F2119" s="33" t="str">
        <f t="shared" si="39"/>
        <v>W42-2022</v>
      </c>
      <c r="G2119" s="32" t="s">
        <v>367</v>
      </c>
    </row>
    <row r="2120" spans="1:7">
      <c r="A2120" s="78">
        <v>44848</v>
      </c>
      <c r="B2120" s="31" t="s">
        <v>109</v>
      </c>
      <c r="C2120" s="31">
        <f t="shared" si="38"/>
        <v>42</v>
      </c>
      <c r="D2120" s="32" t="s">
        <v>110</v>
      </c>
      <c r="E2120" s="31">
        <v>2022</v>
      </c>
      <c r="F2120" s="33" t="str">
        <f t="shared" si="39"/>
        <v>W42-2022</v>
      </c>
      <c r="G2120" s="32" t="s">
        <v>367</v>
      </c>
    </row>
    <row r="2121" spans="1:7">
      <c r="A2121" s="78">
        <v>44849</v>
      </c>
      <c r="B2121" s="31" t="s">
        <v>109</v>
      </c>
      <c r="C2121" s="31">
        <f t="shared" si="38"/>
        <v>42</v>
      </c>
      <c r="D2121" s="32" t="s">
        <v>110</v>
      </c>
      <c r="E2121" s="31">
        <v>2022</v>
      </c>
      <c r="F2121" s="33" t="str">
        <f t="shared" si="39"/>
        <v>W42-2022</v>
      </c>
      <c r="G2121" s="32" t="s">
        <v>367</v>
      </c>
    </row>
    <row r="2122" spans="1:7">
      <c r="A2122" s="78">
        <v>44850</v>
      </c>
      <c r="B2122" s="31" t="s">
        <v>109</v>
      </c>
      <c r="C2122" s="31">
        <f t="shared" si="38"/>
        <v>43</v>
      </c>
      <c r="D2122" s="32" t="s">
        <v>110</v>
      </c>
      <c r="E2122" s="31">
        <v>2022</v>
      </c>
      <c r="F2122" s="33" t="str">
        <f t="shared" si="39"/>
        <v>W43-2022</v>
      </c>
      <c r="G2122" s="32" t="s">
        <v>367</v>
      </c>
    </row>
    <row r="2123" spans="1:7">
      <c r="A2123" s="78">
        <v>44851</v>
      </c>
      <c r="B2123" s="31" t="s">
        <v>109</v>
      </c>
      <c r="C2123" s="31">
        <f t="shared" si="38"/>
        <v>43</v>
      </c>
      <c r="D2123" s="32" t="s">
        <v>110</v>
      </c>
      <c r="E2123" s="31">
        <v>2022</v>
      </c>
      <c r="F2123" s="33" t="str">
        <f t="shared" si="39"/>
        <v>W43-2022</v>
      </c>
      <c r="G2123" s="32" t="s">
        <v>367</v>
      </c>
    </row>
    <row r="2124" spans="1:7">
      <c r="A2124" s="78">
        <v>44852</v>
      </c>
      <c r="B2124" s="31" t="s">
        <v>109</v>
      </c>
      <c r="C2124" s="31">
        <f t="shared" si="38"/>
        <v>43</v>
      </c>
      <c r="D2124" s="32" t="s">
        <v>110</v>
      </c>
      <c r="E2124" s="31">
        <v>2022</v>
      </c>
      <c r="F2124" s="33" t="str">
        <f t="shared" si="39"/>
        <v>W43-2022</v>
      </c>
      <c r="G2124" s="32" t="s">
        <v>367</v>
      </c>
    </row>
    <row r="2125" spans="1:7">
      <c r="A2125" s="78">
        <v>44853</v>
      </c>
      <c r="B2125" s="31" t="s">
        <v>109</v>
      </c>
      <c r="C2125" s="31">
        <f t="shared" si="38"/>
        <v>43</v>
      </c>
      <c r="D2125" s="32" t="s">
        <v>110</v>
      </c>
      <c r="E2125" s="31">
        <v>2022</v>
      </c>
      <c r="F2125" s="33" t="str">
        <f t="shared" si="39"/>
        <v>W43-2022</v>
      </c>
      <c r="G2125" s="32" t="s">
        <v>367</v>
      </c>
    </row>
    <row r="2126" spans="1:7">
      <c r="A2126" s="78">
        <v>44854</v>
      </c>
      <c r="B2126" s="31" t="s">
        <v>109</v>
      </c>
      <c r="C2126" s="31">
        <f t="shared" si="38"/>
        <v>43</v>
      </c>
      <c r="D2126" s="32" t="s">
        <v>110</v>
      </c>
      <c r="E2126" s="31">
        <v>2022</v>
      </c>
      <c r="F2126" s="33" t="str">
        <f t="shared" si="39"/>
        <v>W43-2022</v>
      </c>
      <c r="G2126" s="32" t="s">
        <v>367</v>
      </c>
    </row>
    <row r="2127" spans="1:7">
      <c r="A2127" s="78">
        <v>44855</v>
      </c>
      <c r="B2127" s="31" t="s">
        <v>109</v>
      </c>
      <c r="C2127" s="31">
        <f t="shared" si="38"/>
        <v>43</v>
      </c>
      <c r="D2127" s="32" t="s">
        <v>110</v>
      </c>
      <c r="E2127" s="31">
        <v>2022</v>
      </c>
      <c r="F2127" s="33" t="str">
        <f t="shared" si="39"/>
        <v>W43-2022</v>
      </c>
      <c r="G2127" s="32" t="s">
        <v>367</v>
      </c>
    </row>
    <row r="2128" spans="1:7">
      <c r="A2128" s="78">
        <v>44856</v>
      </c>
      <c r="B2128" s="31" t="s">
        <v>109</v>
      </c>
      <c r="C2128" s="31">
        <f t="shared" si="38"/>
        <v>43</v>
      </c>
      <c r="D2128" s="32" t="s">
        <v>110</v>
      </c>
      <c r="E2128" s="31">
        <v>2022</v>
      </c>
      <c r="F2128" s="33" t="str">
        <f t="shared" si="39"/>
        <v>W43-2022</v>
      </c>
      <c r="G2128" s="32" t="s">
        <v>367</v>
      </c>
    </row>
    <row r="2129" spans="1:7">
      <c r="A2129" s="78">
        <v>44857</v>
      </c>
      <c r="B2129" s="31" t="s">
        <v>109</v>
      </c>
      <c r="C2129" s="31">
        <f t="shared" si="38"/>
        <v>44</v>
      </c>
      <c r="D2129" s="32" t="s">
        <v>110</v>
      </c>
      <c r="E2129" s="31">
        <v>2022</v>
      </c>
      <c r="F2129" s="33" t="str">
        <f t="shared" si="39"/>
        <v>W44-2022</v>
      </c>
      <c r="G2129" s="32" t="s">
        <v>367</v>
      </c>
    </row>
    <row r="2130" spans="1:7">
      <c r="A2130" s="78">
        <v>44858</v>
      </c>
      <c r="B2130" s="31" t="s">
        <v>109</v>
      </c>
      <c r="C2130" s="31">
        <f t="shared" si="38"/>
        <v>44</v>
      </c>
      <c r="D2130" s="32" t="s">
        <v>110</v>
      </c>
      <c r="E2130" s="31">
        <v>2022</v>
      </c>
      <c r="F2130" s="33" t="str">
        <f t="shared" si="39"/>
        <v>W44-2022</v>
      </c>
      <c r="G2130" s="32" t="s">
        <v>367</v>
      </c>
    </row>
    <row r="2131" spans="1:7">
      <c r="A2131" s="78">
        <v>44859</v>
      </c>
      <c r="B2131" s="31" t="s">
        <v>109</v>
      </c>
      <c r="C2131" s="31">
        <f t="shared" si="38"/>
        <v>44</v>
      </c>
      <c r="D2131" s="32" t="s">
        <v>110</v>
      </c>
      <c r="E2131" s="31">
        <v>2022</v>
      </c>
      <c r="F2131" s="33" t="str">
        <f t="shared" si="39"/>
        <v>W44-2022</v>
      </c>
      <c r="G2131" s="32" t="s">
        <v>367</v>
      </c>
    </row>
    <row r="2132" spans="1:7">
      <c r="A2132" s="78">
        <v>44860</v>
      </c>
      <c r="B2132" s="31" t="s">
        <v>109</v>
      </c>
      <c r="C2132" s="31">
        <f t="shared" si="38"/>
        <v>44</v>
      </c>
      <c r="D2132" s="32" t="s">
        <v>110</v>
      </c>
      <c r="E2132" s="31">
        <v>2022</v>
      </c>
      <c r="F2132" s="33" t="str">
        <f t="shared" si="39"/>
        <v>W44-2022</v>
      </c>
      <c r="G2132" s="32" t="s">
        <v>367</v>
      </c>
    </row>
    <row r="2133" spans="1:7">
      <c r="A2133" s="78">
        <v>44861</v>
      </c>
      <c r="B2133" s="31" t="s">
        <v>109</v>
      </c>
      <c r="C2133" s="31">
        <f t="shared" si="38"/>
        <v>44</v>
      </c>
      <c r="D2133" s="32" t="s">
        <v>110</v>
      </c>
      <c r="E2133" s="31">
        <v>2022</v>
      </c>
      <c r="F2133" s="33" t="str">
        <f t="shared" si="39"/>
        <v>W44-2022</v>
      </c>
      <c r="G2133" s="32" t="s">
        <v>367</v>
      </c>
    </row>
    <row r="2134" spans="1:7">
      <c r="A2134" s="78">
        <v>44862</v>
      </c>
      <c r="B2134" s="31" t="s">
        <v>109</v>
      </c>
      <c r="C2134" s="31">
        <f t="shared" si="38"/>
        <v>44</v>
      </c>
      <c r="D2134" s="32" t="s">
        <v>110</v>
      </c>
      <c r="E2134" s="31">
        <v>2022</v>
      </c>
      <c r="F2134" s="33" t="str">
        <f t="shared" si="39"/>
        <v>W44-2022</v>
      </c>
      <c r="G2134" s="32" t="s">
        <v>367</v>
      </c>
    </row>
    <row r="2135" spans="1:7">
      <c r="A2135" s="78">
        <v>44863</v>
      </c>
      <c r="B2135" s="31" t="s">
        <v>109</v>
      </c>
      <c r="C2135" s="31">
        <f t="shared" si="38"/>
        <v>44</v>
      </c>
      <c r="D2135" s="32" t="s">
        <v>110</v>
      </c>
      <c r="E2135" s="31">
        <v>2022</v>
      </c>
      <c r="F2135" s="33" t="str">
        <f t="shared" si="39"/>
        <v>W44-2022</v>
      </c>
      <c r="G2135" s="32" t="s">
        <v>367</v>
      </c>
    </row>
    <row r="2136" spans="1:7">
      <c r="A2136" s="78">
        <v>44864</v>
      </c>
      <c r="B2136" s="31" t="s">
        <v>109</v>
      </c>
      <c r="C2136" s="31">
        <f t="shared" si="38"/>
        <v>45</v>
      </c>
      <c r="D2136" s="32" t="s">
        <v>110</v>
      </c>
      <c r="E2136" s="31">
        <v>2022</v>
      </c>
      <c r="F2136" s="33" t="str">
        <f t="shared" si="39"/>
        <v>W45-2022</v>
      </c>
      <c r="G2136" s="32" t="s">
        <v>367</v>
      </c>
    </row>
    <row r="2137" spans="1:7">
      <c r="A2137" s="78">
        <v>44865</v>
      </c>
      <c r="B2137" s="31" t="s">
        <v>109</v>
      </c>
      <c r="C2137" s="31">
        <f t="shared" si="38"/>
        <v>45</v>
      </c>
      <c r="D2137" s="32" t="s">
        <v>110</v>
      </c>
      <c r="E2137" s="31">
        <v>2022</v>
      </c>
      <c r="F2137" s="33" t="str">
        <f t="shared" si="39"/>
        <v>W45-2022</v>
      </c>
      <c r="G2137" s="32" t="s">
        <v>367</v>
      </c>
    </row>
    <row r="2138" spans="1:7">
      <c r="A2138" s="78">
        <v>44866</v>
      </c>
      <c r="B2138" s="31" t="s">
        <v>109</v>
      </c>
      <c r="C2138" s="31">
        <f t="shared" si="38"/>
        <v>45</v>
      </c>
      <c r="D2138" s="32" t="s">
        <v>110</v>
      </c>
      <c r="E2138" s="31">
        <v>2022</v>
      </c>
      <c r="F2138" s="33" t="str">
        <f t="shared" si="39"/>
        <v>W45-2022</v>
      </c>
      <c r="G2138" s="32" t="s">
        <v>368</v>
      </c>
    </row>
    <row r="2139" spans="1:7">
      <c r="A2139" s="78">
        <v>44867</v>
      </c>
      <c r="B2139" s="31" t="s">
        <v>109</v>
      </c>
      <c r="C2139" s="31">
        <f t="shared" si="38"/>
        <v>45</v>
      </c>
      <c r="D2139" s="32" t="s">
        <v>110</v>
      </c>
      <c r="E2139" s="31">
        <v>2022</v>
      </c>
      <c r="F2139" s="33" t="str">
        <f t="shared" si="39"/>
        <v>W45-2022</v>
      </c>
      <c r="G2139" s="32" t="s">
        <v>368</v>
      </c>
    </row>
    <row r="2140" spans="1:7">
      <c r="A2140" s="78">
        <v>44868</v>
      </c>
      <c r="B2140" s="31" t="s">
        <v>109</v>
      </c>
      <c r="C2140" s="31">
        <f t="shared" si="38"/>
        <v>45</v>
      </c>
      <c r="D2140" s="32" t="s">
        <v>110</v>
      </c>
      <c r="E2140" s="31">
        <v>2022</v>
      </c>
      <c r="F2140" s="33" t="str">
        <f t="shared" si="39"/>
        <v>W45-2022</v>
      </c>
      <c r="G2140" s="32" t="s">
        <v>368</v>
      </c>
    </row>
    <row r="2141" spans="1:7">
      <c r="A2141" s="78">
        <v>44869</v>
      </c>
      <c r="B2141" s="31" t="s">
        <v>109</v>
      </c>
      <c r="C2141" s="31">
        <f t="shared" si="38"/>
        <v>45</v>
      </c>
      <c r="D2141" s="32" t="s">
        <v>110</v>
      </c>
      <c r="E2141" s="31">
        <v>2022</v>
      </c>
      <c r="F2141" s="33" t="str">
        <f t="shared" si="39"/>
        <v>W45-2022</v>
      </c>
      <c r="G2141" s="32" t="s">
        <v>368</v>
      </c>
    </row>
    <row r="2142" spans="1:7">
      <c r="A2142" s="78">
        <v>44870</v>
      </c>
      <c r="B2142" s="31" t="s">
        <v>109</v>
      </c>
      <c r="C2142" s="31">
        <f t="shared" si="38"/>
        <v>45</v>
      </c>
      <c r="D2142" s="32" t="s">
        <v>110</v>
      </c>
      <c r="E2142" s="31">
        <v>2022</v>
      </c>
      <c r="F2142" s="33" t="str">
        <f t="shared" si="39"/>
        <v>W45-2022</v>
      </c>
      <c r="G2142" s="32" t="s">
        <v>368</v>
      </c>
    </row>
    <row r="2143" spans="1:7">
      <c r="A2143" s="78">
        <v>44871</v>
      </c>
      <c r="B2143" s="31" t="s">
        <v>109</v>
      </c>
      <c r="C2143" s="31">
        <f t="shared" si="38"/>
        <v>46</v>
      </c>
      <c r="D2143" s="32" t="s">
        <v>110</v>
      </c>
      <c r="E2143" s="31">
        <v>2022</v>
      </c>
      <c r="F2143" s="33" t="str">
        <f t="shared" si="39"/>
        <v>W46-2022</v>
      </c>
      <c r="G2143" s="32" t="s">
        <v>368</v>
      </c>
    </row>
    <row r="2144" spans="1:7">
      <c r="A2144" s="78">
        <v>44872</v>
      </c>
      <c r="B2144" s="31" t="s">
        <v>109</v>
      </c>
      <c r="C2144" s="31">
        <f t="shared" si="38"/>
        <v>46</v>
      </c>
      <c r="D2144" s="32" t="s">
        <v>110</v>
      </c>
      <c r="E2144" s="31">
        <v>2022</v>
      </c>
      <c r="F2144" s="33" t="str">
        <f t="shared" si="39"/>
        <v>W46-2022</v>
      </c>
      <c r="G2144" s="32" t="s">
        <v>368</v>
      </c>
    </row>
    <row r="2145" spans="1:7">
      <c r="A2145" s="78">
        <v>44873</v>
      </c>
      <c r="B2145" s="31" t="s">
        <v>109</v>
      </c>
      <c r="C2145" s="31">
        <f t="shared" si="38"/>
        <v>46</v>
      </c>
      <c r="D2145" s="32" t="s">
        <v>110</v>
      </c>
      <c r="E2145" s="31">
        <v>2022</v>
      </c>
      <c r="F2145" s="33" t="str">
        <f t="shared" si="39"/>
        <v>W46-2022</v>
      </c>
      <c r="G2145" s="32" t="s">
        <v>368</v>
      </c>
    </row>
    <row r="2146" spans="1:7">
      <c r="A2146" s="78">
        <v>44874</v>
      </c>
      <c r="B2146" s="31" t="s">
        <v>109</v>
      </c>
      <c r="C2146" s="31">
        <f t="shared" si="38"/>
        <v>46</v>
      </c>
      <c r="D2146" s="32" t="s">
        <v>110</v>
      </c>
      <c r="E2146" s="31">
        <v>2022</v>
      </c>
      <c r="F2146" s="33" t="str">
        <f t="shared" si="39"/>
        <v>W46-2022</v>
      </c>
      <c r="G2146" s="32" t="s">
        <v>368</v>
      </c>
    </row>
    <row r="2147" spans="1:7">
      <c r="A2147" s="78">
        <v>44875</v>
      </c>
      <c r="B2147" s="31" t="s">
        <v>109</v>
      </c>
      <c r="C2147" s="31">
        <f t="shared" ref="C2147:C2198" si="40">WEEKNUM(A2147)</f>
        <v>46</v>
      </c>
      <c r="D2147" s="32" t="s">
        <v>110</v>
      </c>
      <c r="E2147" s="31">
        <v>2022</v>
      </c>
      <c r="F2147" s="33" t="str">
        <f t="shared" si="39"/>
        <v>W46-2022</v>
      </c>
      <c r="G2147" s="32" t="s">
        <v>368</v>
      </c>
    </row>
    <row r="2148" spans="1:7">
      <c r="A2148" s="78">
        <v>44876</v>
      </c>
      <c r="B2148" s="31" t="s">
        <v>109</v>
      </c>
      <c r="C2148" s="31">
        <f t="shared" si="40"/>
        <v>46</v>
      </c>
      <c r="D2148" s="32" t="s">
        <v>110</v>
      </c>
      <c r="E2148" s="31">
        <v>2022</v>
      </c>
      <c r="F2148" s="33" t="str">
        <f t="shared" si="39"/>
        <v>W46-2022</v>
      </c>
      <c r="G2148" s="32" t="s">
        <v>368</v>
      </c>
    </row>
    <row r="2149" spans="1:7">
      <c r="A2149" s="78">
        <v>44877</v>
      </c>
      <c r="B2149" s="31" t="s">
        <v>109</v>
      </c>
      <c r="C2149" s="31">
        <f t="shared" si="40"/>
        <v>46</v>
      </c>
      <c r="D2149" s="32" t="s">
        <v>110</v>
      </c>
      <c r="E2149" s="31">
        <v>2022</v>
      </c>
      <c r="F2149" s="33" t="str">
        <f t="shared" si="39"/>
        <v>W46-2022</v>
      </c>
      <c r="G2149" s="32" t="s">
        <v>368</v>
      </c>
    </row>
    <row r="2150" spans="1:7">
      <c r="A2150" s="78">
        <v>44878</v>
      </c>
      <c r="B2150" s="31" t="s">
        <v>109</v>
      </c>
      <c r="C2150" s="31">
        <f t="shared" si="40"/>
        <v>47</v>
      </c>
      <c r="D2150" s="32" t="s">
        <v>110</v>
      </c>
      <c r="E2150" s="31">
        <v>2022</v>
      </c>
      <c r="F2150" s="33" t="str">
        <f t="shared" si="39"/>
        <v>W47-2022</v>
      </c>
      <c r="G2150" s="32" t="s">
        <v>368</v>
      </c>
    </row>
    <row r="2151" spans="1:7">
      <c r="A2151" s="78">
        <v>44879</v>
      </c>
      <c r="B2151" s="31" t="s">
        <v>109</v>
      </c>
      <c r="C2151" s="31">
        <f t="shared" si="40"/>
        <v>47</v>
      </c>
      <c r="D2151" s="32" t="s">
        <v>110</v>
      </c>
      <c r="E2151" s="31">
        <v>2022</v>
      </c>
      <c r="F2151" s="33" t="str">
        <f t="shared" si="39"/>
        <v>W47-2022</v>
      </c>
      <c r="G2151" s="32" t="s">
        <v>368</v>
      </c>
    </row>
    <row r="2152" spans="1:7">
      <c r="A2152" s="78">
        <v>44880</v>
      </c>
      <c r="B2152" s="31" t="s">
        <v>109</v>
      </c>
      <c r="C2152" s="31">
        <f t="shared" si="40"/>
        <v>47</v>
      </c>
      <c r="D2152" s="32" t="s">
        <v>110</v>
      </c>
      <c r="E2152" s="31">
        <v>2022</v>
      </c>
      <c r="F2152" s="33" t="str">
        <f t="shared" si="39"/>
        <v>W47-2022</v>
      </c>
      <c r="G2152" s="32" t="s">
        <v>368</v>
      </c>
    </row>
    <row r="2153" spans="1:7">
      <c r="A2153" s="78">
        <v>44881</v>
      </c>
      <c r="B2153" s="31" t="s">
        <v>109</v>
      </c>
      <c r="C2153" s="31">
        <f t="shared" si="40"/>
        <v>47</v>
      </c>
      <c r="D2153" s="32" t="s">
        <v>110</v>
      </c>
      <c r="E2153" s="31">
        <v>2022</v>
      </c>
      <c r="F2153" s="33" t="str">
        <f t="shared" si="39"/>
        <v>W47-2022</v>
      </c>
      <c r="G2153" s="32" t="s">
        <v>368</v>
      </c>
    </row>
    <row r="2154" spans="1:7">
      <c r="A2154" s="78">
        <v>44882</v>
      </c>
      <c r="B2154" s="31" t="s">
        <v>109</v>
      </c>
      <c r="C2154" s="31">
        <f t="shared" si="40"/>
        <v>47</v>
      </c>
      <c r="D2154" s="32" t="s">
        <v>110</v>
      </c>
      <c r="E2154" s="31">
        <v>2022</v>
      </c>
      <c r="F2154" s="33" t="str">
        <f t="shared" ref="F2154:F2198" si="41">B2154&amp;C2154&amp;D2154&amp;E2154</f>
        <v>W47-2022</v>
      </c>
      <c r="G2154" s="32" t="s">
        <v>368</v>
      </c>
    </row>
    <row r="2155" spans="1:7">
      <c r="A2155" s="78">
        <v>44883</v>
      </c>
      <c r="B2155" s="31" t="s">
        <v>109</v>
      </c>
      <c r="C2155" s="31">
        <f t="shared" si="40"/>
        <v>47</v>
      </c>
      <c r="D2155" s="32" t="s">
        <v>110</v>
      </c>
      <c r="E2155" s="31">
        <v>2022</v>
      </c>
      <c r="F2155" s="33" t="str">
        <f t="shared" si="41"/>
        <v>W47-2022</v>
      </c>
      <c r="G2155" s="32" t="s">
        <v>368</v>
      </c>
    </row>
    <row r="2156" spans="1:7">
      <c r="A2156" s="78">
        <v>44884</v>
      </c>
      <c r="B2156" s="31" t="s">
        <v>109</v>
      </c>
      <c r="C2156" s="31">
        <f t="shared" si="40"/>
        <v>47</v>
      </c>
      <c r="D2156" s="32" t="s">
        <v>110</v>
      </c>
      <c r="E2156" s="31">
        <v>2022</v>
      </c>
      <c r="F2156" s="33" t="str">
        <f t="shared" si="41"/>
        <v>W47-2022</v>
      </c>
      <c r="G2156" s="32" t="s">
        <v>368</v>
      </c>
    </row>
    <row r="2157" spans="1:7">
      <c r="A2157" s="78">
        <v>44885</v>
      </c>
      <c r="B2157" s="31" t="s">
        <v>109</v>
      </c>
      <c r="C2157" s="31">
        <f t="shared" si="40"/>
        <v>48</v>
      </c>
      <c r="D2157" s="32" t="s">
        <v>110</v>
      </c>
      <c r="E2157" s="31">
        <v>2022</v>
      </c>
      <c r="F2157" s="33" t="str">
        <f t="shared" si="41"/>
        <v>W48-2022</v>
      </c>
      <c r="G2157" s="32" t="s">
        <v>368</v>
      </c>
    </row>
    <row r="2158" spans="1:7">
      <c r="A2158" s="78">
        <v>44886</v>
      </c>
      <c r="B2158" s="31" t="s">
        <v>109</v>
      </c>
      <c r="C2158" s="31">
        <f t="shared" si="40"/>
        <v>48</v>
      </c>
      <c r="D2158" s="32" t="s">
        <v>110</v>
      </c>
      <c r="E2158" s="31">
        <v>2022</v>
      </c>
      <c r="F2158" s="33" t="str">
        <f t="shared" si="41"/>
        <v>W48-2022</v>
      </c>
      <c r="G2158" s="32" t="s">
        <v>368</v>
      </c>
    </row>
    <row r="2159" spans="1:7">
      <c r="A2159" s="78">
        <v>44887</v>
      </c>
      <c r="B2159" s="31" t="s">
        <v>109</v>
      </c>
      <c r="C2159" s="31">
        <f t="shared" si="40"/>
        <v>48</v>
      </c>
      <c r="D2159" s="32" t="s">
        <v>110</v>
      </c>
      <c r="E2159" s="31">
        <v>2022</v>
      </c>
      <c r="F2159" s="33" t="str">
        <f t="shared" si="41"/>
        <v>W48-2022</v>
      </c>
      <c r="G2159" s="32" t="s">
        <v>368</v>
      </c>
    </row>
    <row r="2160" spans="1:7">
      <c r="A2160" s="78">
        <v>44888</v>
      </c>
      <c r="B2160" s="31" t="s">
        <v>109</v>
      </c>
      <c r="C2160" s="31">
        <f t="shared" si="40"/>
        <v>48</v>
      </c>
      <c r="D2160" s="32" t="s">
        <v>110</v>
      </c>
      <c r="E2160" s="31">
        <v>2022</v>
      </c>
      <c r="F2160" s="33" t="str">
        <f t="shared" si="41"/>
        <v>W48-2022</v>
      </c>
      <c r="G2160" s="32" t="s">
        <v>368</v>
      </c>
    </row>
    <row r="2161" spans="1:7">
      <c r="A2161" s="78">
        <v>44889</v>
      </c>
      <c r="B2161" s="31" t="s">
        <v>109</v>
      </c>
      <c r="C2161" s="31">
        <f t="shared" si="40"/>
        <v>48</v>
      </c>
      <c r="D2161" s="32" t="s">
        <v>110</v>
      </c>
      <c r="E2161" s="31">
        <v>2022</v>
      </c>
      <c r="F2161" s="33" t="str">
        <f t="shared" si="41"/>
        <v>W48-2022</v>
      </c>
      <c r="G2161" s="32" t="s">
        <v>368</v>
      </c>
    </row>
    <row r="2162" spans="1:7">
      <c r="A2162" s="78">
        <v>44890</v>
      </c>
      <c r="B2162" s="31" t="s">
        <v>109</v>
      </c>
      <c r="C2162" s="31">
        <f t="shared" si="40"/>
        <v>48</v>
      </c>
      <c r="D2162" s="32" t="s">
        <v>110</v>
      </c>
      <c r="E2162" s="31">
        <v>2022</v>
      </c>
      <c r="F2162" s="33" t="str">
        <f t="shared" si="41"/>
        <v>W48-2022</v>
      </c>
      <c r="G2162" s="32" t="s">
        <v>368</v>
      </c>
    </row>
    <row r="2163" spans="1:7">
      <c r="A2163" s="78">
        <v>44891</v>
      </c>
      <c r="B2163" s="31" t="s">
        <v>109</v>
      </c>
      <c r="C2163" s="31">
        <f t="shared" si="40"/>
        <v>48</v>
      </c>
      <c r="D2163" s="32" t="s">
        <v>110</v>
      </c>
      <c r="E2163" s="31">
        <v>2022</v>
      </c>
      <c r="F2163" s="33" t="str">
        <f t="shared" si="41"/>
        <v>W48-2022</v>
      </c>
      <c r="G2163" s="32" t="s">
        <v>368</v>
      </c>
    </row>
    <row r="2164" spans="1:7">
      <c r="A2164" s="78">
        <v>44892</v>
      </c>
      <c r="B2164" s="31" t="s">
        <v>109</v>
      </c>
      <c r="C2164" s="31">
        <f t="shared" si="40"/>
        <v>49</v>
      </c>
      <c r="D2164" s="32" t="s">
        <v>110</v>
      </c>
      <c r="E2164" s="31">
        <v>2022</v>
      </c>
      <c r="F2164" s="33" t="str">
        <f t="shared" si="41"/>
        <v>W49-2022</v>
      </c>
      <c r="G2164" s="32" t="s">
        <v>368</v>
      </c>
    </row>
    <row r="2165" spans="1:7">
      <c r="A2165" s="78">
        <v>44893</v>
      </c>
      <c r="B2165" s="31" t="s">
        <v>109</v>
      </c>
      <c r="C2165" s="31">
        <f t="shared" si="40"/>
        <v>49</v>
      </c>
      <c r="D2165" s="32" t="s">
        <v>110</v>
      </c>
      <c r="E2165" s="31">
        <v>2022</v>
      </c>
      <c r="F2165" s="33" t="str">
        <f t="shared" si="41"/>
        <v>W49-2022</v>
      </c>
      <c r="G2165" s="32" t="s">
        <v>368</v>
      </c>
    </row>
    <row r="2166" spans="1:7">
      <c r="A2166" s="78">
        <v>44894</v>
      </c>
      <c r="B2166" s="31" t="s">
        <v>109</v>
      </c>
      <c r="C2166" s="31">
        <f t="shared" si="40"/>
        <v>49</v>
      </c>
      <c r="D2166" s="32" t="s">
        <v>110</v>
      </c>
      <c r="E2166" s="31">
        <v>2022</v>
      </c>
      <c r="F2166" s="33" t="str">
        <f t="shared" si="41"/>
        <v>W49-2022</v>
      </c>
      <c r="G2166" s="32" t="s">
        <v>368</v>
      </c>
    </row>
    <row r="2167" spans="1:7">
      <c r="A2167" s="78">
        <v>44895</v>
      </c>
      <c r="B2167" s="31" t="s">
        <v>109</v>
      </c>
      <c r="C2167" s="31">
        <f t="shared" si="40"/>
        <v>49</v>
      </c>
      <c r="D2167" s="32" t="s">
        <v>110</v>
      </c>
      <c r="E2167" s="31">
        <v>2022</v>
      </c>
      <c r="F2167" s="33" t="str">
        <f t="shared" si="41"/>
        <v>W49-2022</v>
      </c>
      <c r="G2167" s="32" t="s">
        <v>368</v>
      </c>
    </row>
    <row r="2168" spans="1:7">
      <c r="A2168" s="78">
        <v>44896</v>
      </c>
      <c r="B2168" s="31" t="s">
        <v>109</v>
      </c>
      <c r="C2168" s="31">
        <f t="shared" si="40"/>
        <v>49</v>
      </c>
      <c r="D2168" s="32" t="s">
        <v>110</v>
      </c>
      <c r="E2168" s="31">
        <v>2022</v>
      </c>
      <c r="F2168" s="33" t="str">
        <f t="shared" si="41"/>
        <v>W49-2022</v>
      </c>
      <c r="G2168" s="32" t="s">
        <v>369</v>
      </c>
    </row>
    <row r="2169" spans="1:7">
      <c r="A2169" s="78">
        <v>44897</v>
      </c>
      <c r="B2169" s="31" t="s">
        <v>109</v>
      </c>
      <c r="C2169" s="31">
        <f t="shared" si="40"/>
        <v>49</v>
      </c>
      <c r="D2169" s="32" t="s">
        <v>110</v>
      </c>
      <c r="E2169" s="31">
        <v>2022</v>
      </c>
      <c r="F2169" s="33" t="str">
        <f t="shared" si="41"/>
        <v>W49-2022</v>
      </c>
      <c r="G2169" s="32" t="s">
        <v>369</v>
      </c>
    </row>
    <row r="2170" spans="1:7">
      <c r="A2170" s="78">
        <v>44898</v>
      </c>
      <c r="B2170" s="31" t="s">
        <v>109</v>
      </c>
      <c r="C2170" s="31">
        <f t="shared" si="40"/>
        <v>49</v>
      </c>
      <c r="D2170" s="32" t="s">
        <v>110</v>
      </c>
      <c r="E2170" s="31">
        <v>2022</v>
      </c>
      <c r="F2170" s="33" t="str">
        <f t="shared" si="41"/>
        <v>W49-2022</v>
      </c>
      <c r="G2170" s="32" t="s">
        <v>369</v>
      </c>
    </row>
    <row r="2171" spans="1:7">
      <c r="A2171" s="78">
        <v>44899</v>
      </c>
      <c r="B2171" s="31" t="s">
        <v>109</v>
      </c>
      <c r="C2171" s="31">
        <f t="shared" si="40"/>
        <v>50</v>
      </c>
      <c r="D2171" s="32" t="s">
        <v>110</v>
      </c>
      <c r="E2171" s="31">
        <v>2022</v>
      </c>
      <c r="F2171" s="33" t="str">
        <f t="shared" si="41"/>
        <v>W50-2022</v>
      </c>
      <c r="G2171" s="32" t="s">
        <v>369</v>
      </c>
    </row>
    <row r="2172" spans="1:7">
      <c r="A2172" s="78">
        <v>44900</v>
      </c>
      <c r="B2172" s="31" t="s">
        <v>109</v>
      </c>
      <c r="C2172" s="31">
        <f t="shared" si="40"/>
        <v>50</v>
      </c>
      <c r="D2172" s="32" t="s">
        <v>110</v>
      </c>
      <c r="E2172" s="31">
        <v>2022</v>
      </c>
      <c r="F2172" s="33" t="str">
        <f t="shared" si="41"/>
        <v>W50-2022</v>
      </c>
      <c r="G2172" s="32" t="s">
        <v>369</v>
      </c>
    </row>
    <row r="2173" spans="1:7">
      <c r="A2173" s="78">
        <v>44901</v>
      </c>
      <c r="B2173" s="31" t="s">
        <v>109</v>
      </c>
      <c r="C2173" s="31">
        <f t="shared" si="40"/>
        <v>50</v>
      </c>
      <c r="D2173" s="32" t="s">
        <v>110</v>
      </c>
      <c r="E2173" s="31">
        <v>2022</v>
      </c>
      <c r="F2173" s="33" t="str">
        <f t="shared" si="41"/>
        <v>W50-2022</v>
      </c>
      <c r="G2173" s="32" t="s">
        <v>369</v>
      </c>
    </row>
    <row r="2174" spans="1:7">
      <c r="A2174" s="78">
        <v>44902</v>
      </c>
      <c r="B2174" s="31" t="s">
        <v>109</v>
      </c>
      <c r="C2174" s="31">
        <f t="shared" si="40"/>
        <v>50</v>
      </c>
      <c r="D2174" s="32" t="s">
        <v>110</v>
      </c>
      <c r="E2174" s="31">
        <v>2022</v>
      </c>
      <c r="F2174" s="33" t="str">
        <f t="shared" si="41"/>
        <v>W50-2022</v>
      </c>
      <c r="G2174" s="32" t="s">
        <v>369</v>
      </c>
    </row>
    <row r="2175" spans="1:7">
      <c r="A2175" s="78">
        <v>44903</v>
      </c>
      <c r="B2175" s="31" t="s">
        <v>109</v>
      </c>
      <c r="C2175" s="31">
        <f t="shared" si="40"/>
        <v>50</v>
      </c>
      <c r="D2175" s="32" t="s">
        <v>110</v>
      </c>
      <c r="E2175" s="31">
        <v>2022</v>
      </c>
      <c r="F2175" s="33" t="str">
        <f t="shared" si="41"/>
        <v>W50-2022</v>
      </c>
      <c r="G2175" s="32" t="s">
        <v>369</v>
      </c>
    </row>
    <row r="2176" spans="1:7">
      <c r="A2176" s="78">
        <v>44904</v>
      </c>
      <c r="B2176" s="31" t="s">
        <v>109</v>
      </c>
      <c r="C2176" s="31">
        <f t="shared" si="40"/>
        <v>50</v>
      </c>
      <c r="D2176" s="32" t="s">
        <v>110</v>
      </c>
      <c r="E2176" s="31">
        <v>2022</v>
      </c>
      <c r="F2176" s="33" t="str">
        <f t="shared" si="41"/>
        <v>W50-2022</v>
      </c>
      <c r="G2176" s="32" t="s">
        <v>369</v>
      </c>
    </row>
    <row r="2177" spans="1:7">
      <c r="A2177" s="78">
        <v>44905</v>
      </c>
      <c r="B2177" s="31" t="s">
        <v>109</v>
      </c>
      <c r="C2177" s="31">
        <f t="shared" si="40"/>
        <v>50</v>
      </c>
      <c r="D2177" s="32" t="s">
        <v>110</v>
      </c>
      <c r="E2177" s="31">
        <v>2022</v>
      </c>
      <c r="F2177" s="33" t="str">
        <f t="shared" si="41"/>
        <v>W50-2022</v>
      </c>
      <c r="G2177" s="32" t="s">
        <v>369</v>
      </c>
    </row>
    <row r="2178" spans="1:7">
      <c r="A2178" s="78">
        <v>44906</v>
      </c>
      <c r="B2178" s="31" t="s">
        <v>109</v>
      </c>
      <c r="C2178" s="31">
        <f t="shared" si="40"/>
        <v>51</v>
      </c>
      <c r="D2178" s="32" t="s">
        <v>110</v>
      </c>
      <c r="E2178" s="31">
        <v>2022</v>
      </c>
      <c r="F2178" s="33" t="str">
        <f t="shared" si="41"/>
        <v>W51-2022</v>
      </c>
      <c r="G2178" s="32" t="s">
        <v>369</v>
      </c>
    </row>
    <row r="2179" spans="1:7">
      <c r="A2179" s="78">
        <v>44907</v>
      </c>
      <c r="B2179" s="31" t="s">
        <v>109</v>
      </c>
      <c r="C2179" s="31">
        <f t="shared" si="40"/>
        <v>51</v>
      </c>
      <c r="D2179" s="32" t="s">
        <v>110</v>
      </c>
      <c r="E2179" s="31">
        <v>2022</v>
      </c>
      <c r="F2179" s="33" t="str">
        <f t="shared" si="41"/>
        <v>W51-2022</v>
      </c>
      <c r="G2179" s="32" t="s">
        <v>369</v>
      </c>
    </row>
    <row r="2180" spans="1:7">
      <c r="A2180" s="78">
        <v>44908</v>
      </c>
      <c r="B2180" s="31" t="s">
        <v>109</v>
      </c>
      <c r="C2180" s="31">
        <f t="shared" si="40"/>
        <v>51</v>
      </c>
      <c r="D2180" s="32" t="s">
        <v>110</v>
      </c>
      <c r="E2180" s="31">
        <v>2022</v>
      </c>
      <c r="F2180" s="33" t="str">
        <f t="shared" si="41"/>
        <v>W51-2022</v>
      </c>
      <c r="G2180" s="32" t="s">
        <v>369</v>
      </c>
    </row>
    <row r="2181" spans="1:7">
      <c r="A2181" s="78">
        <v>44909</v>
      </c>
      <c r="B2181" s="31" t="s">
        <v>109</v>
      </c>
      <c r="C2181" s="31">
        <f t="shared" si="40"/>
        <v>51</v>
      </c>
      <c r="D2181" s="32" t="s">
        <v>110</v>
      </c>
      <c r="E2181" s="31">
        <v>2022</v>
      </c>
      <c r="F2181" s="33" t="str">
        <f t="shared" si="41"/>
        <v>W51-2022</v>
      </c>
      <c r="G2181" s="32" t="s">
        <v>369</v>
      </c>
    </row>
    <row r="2182" spans="1:7">
      <c r="A2182" s="78">
        <v>44910</v>
      </c>
      <c r="B2182" s="31" t="s">
        <v>109</v>
      </c>
      <c r="C2182" s="31">
        <f t="shared" si="40"/>
        <v>51</v>
      </c>
      <c r="D2182" s="32" t="s">
        <v>110</v>
      </c>
      <c r="E2182" s="31">
        <v>2022</v>
      </c>
      <c r="F2182" s="33" t="str">
        <f t="shared" si="41"/>
        <v>W51-2022</v>
      </c>
      <c r="G2182" s="32" t="s">
        <v>369</v>
      </c>
    </row>
    <row r="2183" spans="1:7">
      <c r="A2183" s="78">
        <v>44911</v>
      </c>
      <c r="B2183" s="31" t="s">
        <v>109</v>
      </c>
      <c r="C2183" s="31">
        <f t="shared" si="40"/>
        <v>51</v>
      </c>
      <c r="D2183" s="32" t="s">
        <v>110</v>
      </c>
      <c r="E2183" s="31">
        <v>2022</v>
      </c>
      <c r="F2183" s="33" t="str">
        <f t="shared" si="41"/>
        <v>W51-2022</v>
      </c>
      <c r="G2183" s="32" t="s">
        <v>369</v>
      </c>
    </row>
    <row r="2184" spans="1:7">
      <c r="A2184" s="78">
        <v>44912</v>
      </c>
      <c r="B2184" s="31" t="s">
        <v>109</v>
      </c>
      <c r="C2184" s="31">
        <f t="shared" si="40"/>
        <v>51</v>
      </c>
      <c r="D2184" s="32" t="s">
        <v>110</v>
      </c>
      <c r="E2184" s="31">
        <v>2022</v>
      </c>
      <c r="F2184" s="33" t="str">
        <f t="shared" si="41"/>
        <v>W51-2022</v>
      </c>
      <c r="G2184" s="32" t="s">
        <v>369</v>
      </c>
    </row>
    <row r="2185" spans="1:7">
      <c r="A2185" s="78">
        <v>44913</v>
      </c>
      <c r="B2185" s="31" t="s">
        <v>109</v>
      </c>
      <c r="C2185" s="31">
        <f t="shared" si="40"/>
        <v>52</v>
      </c>
      <c r="D2185" s="32" t="s">
        <v>110</v>
      </c>
      <c r="E2185" s="31">
        <v>2022</v>
      </c>
      <c r="F2185" s="33" t="str">
        <f t="shared" si="41"/>
        <v>W52-2022</v>
      </c>
      <c r="G2185" s="32" t="s">
        <v>369</v>
      </c>
    </row>
    <row r="2186" spans="1:7">
      <c r="A2186" s="78">
        <v>44914</v>
      </c>
      <c r="B2186" s="31" t="s">
        <v>109</v>
      </c>
      <c r="C2186" s="31">
        <f t="shared" si="40"/>
        <v>52</v>
      </c>
      <c r="D2186" s="32" t="s">
        <v>110</v>
      </c>
      <c r="E2186" s="31">
        <v>2022</v>
      </c>
      <c r="F2186" s="33" t="str">
        <f t="shared" si="41"/>
        <v>W52-2022</v>
      </c>
      <c r="G2186" s="32" t="s">
        <v>369</v>
      </c>
    </row>
    <row r="2187" spans="1:7">
      <c r="A2187" s="78">
        <v>44915</v>
      </c>
      <c r="B2187" s="31" t="s">
        <v>109</v>
      </c>
      <c r="C2187" s="31">
        <f t="shared" si="40"/>
        <v>52</v>
      </c>
      <c r="D2187" s="32" t="s">
        <v>110</v>
      </c>
      <c r="E2187" s="31">
        <v>2022</v>
      </c>
      <c r="F2187" s="33" t="str">
        <f t="shared" si="41"/>
        <v>W52-2022</v>
      </c>
      <c r="G2187" s="32" t="s">
        <v>369</v>
      </c>
    </row>
    <row r="2188" spans="1:7">
      <c r="A2188" s="78">
        <v>44916</v>
      </c>
      <c r="B2188" s="31" t="s">
        <v>109</v>
      </c>
      <c r="C2188" s="31">
        <f t="shared" si="40"/>
        <v>52</v>
      </c>
      <c r="D2188" s="32" t="s">
        <v>110</v>
      </c>
      <c r="E2188" s="31">
        <v>2022</v>
      </c>
      <c r="F2188" s="33" t="str">
        <f t="shared" si="41"/>
        <v>W52-2022</v>
      </c>
      <c r="G2188" s="32" t="s">
        <v>369</v>
      </c>
    </row>
    <row r="2189" spans="1:7">
      <c r="A2189" s="78">
        <v>44917</v>
      </c>
      <c r="B2189" s="31" t="s">
        <v>109</v>
      </c>
      <c r="C2189" s="31">
        <f t="shared" si="40"/>
        <v>52</v>
      </c>
      <c r="D2189" s="32" t="s">
        <v>110</v>
      </c>
      <c r="E2189" s="31">
        <v>2022</v>
      </c>
      <c r="F2189" s="33" t="str">
        <f t="shared" si="41"/>
        <v>W52-2022</v>
      </c>
      <c r="G2189" s="32" t="s">
        <v>369</v>
      </c>
    </row>
    <row r="2190" spans="1:7">
      <c r="A2190" s="78">
        <v>44918</v>
      </c>
      <c r="B2190" s="31" t="s">
        <v>109</v>
      </c>
      <c r="C2190" s="31">
        <f t="shared" si="40"/>
        <v>52</v>
      </c>
      <c r="D2190" s="32" t="s">
        <v>110</v>
      </c>
      <c r="E2190" s="31">
        <v>2022</v>
      </c>
      <c r="F2190" s="33" t="str">
        <f t="shared" si="41"/>
        <v>W52-2022</v>
      </c>
      <c r="G2190" s="32" t="s">
        <v>369</v>
      </c>
    </row>
    <row r="2191" spans="1:7">
      <c r="A2191" s="78">
        <v>44919</v>
      </c>
      <c r="B2191" s="31" t="s">
        <v>109</v>
      </c>
      <c r="C2191" s="31">
        <f t="shared" si="40"/>
        <v>52</v>
      </c>
      <c r="D2191" s="32" t="s">
        <v>110</v>
      </c>
      <c r="E2191" s="31">
        <v>2022</v>
      </c>
      <c r="F2191" s="33" t="str">
        <f t="shared" si="41"/>
        <v>W52-2022</v>
      </c>
      <c r="G2191" s="32" t="s">
        <v>369</v>
      </c>
    </row>
    <row r="2192" spans="1:7">
      <c r="A2192" s="78">
        <v>44920</v>
      </c>
      <c r="B2192" s="31" t="s">
        <v>109</v>
      </c>
      <c r="C2192" s="31">
        <f t="shared" si="40"/>
        <v>53</v>
      </c>
      <c r="D2192" s="32" t="s">
        <v>110</v>
      </c>
      <c r="E2192" s="31">
        <v>2022</v>
      </c>
      <c r="F2192" s="33" t="str">
        <f t="shared" si="41"/>
        <v>W53-2022</v>
      </c>
      <c r="G2192" s="32" t="s">
        <v>369</v>
      </c>
    </row>
    <row r="2193" spans="1:7">
      <c r="A2193" s="78">
        <v>44921</v>
      </c>
      <c r="B2193" s="31" t="s">
        <v>109</v>
      </c>
      <c r="C2193" s="31">
        <f t="shared" si="40"/>
        <v>53</v>
      </c>
      <c r="D2193" s="32" t="s">
        <v>110</v>
      </c>
      <c r="E2193" s="31">
        <v>2022</v>
      </c>
      <c r="F2193" s="33" t="str">
        <f t="shared" si="41"/>
        <v>W53-2022</v>
      </c>
      <c r="G2193" s="32" t="s">
        <v>369</v>
      </c>
    </row>
    <row r="2194" spans="1:7">
      <c r="A2194" s="78">
        <v>44922</v>
      </c>
      <c r="B2194" s="31" t="s">
        <v>109</v>
      </c>
      <c r="C2194" s="31">
        <f t="shared" si="40"/>
        <v>53</v>
      </c>
      <c r="D2194" s="32" t="s">
        <v>110</v>
      </c>
      <c r="E2194" s="31">
        <v>2022</v>
      </c>
      <c r="F2194" s="33" t="str">
        <f t="shared" si="41"/>
        <v>W53-2022</v>
      </c>
      <c r="G2194" s="32" t="s">
        <v>369</v>
      </c>
    </row>
    <row r="2195" spans="1:7">
      <c r="A2195" s="78">
        <v>44923</v>
      </c>
      <c r="B2195" s="31" t="s">
        <v>109</v>
      </c>
      <c r="C2195" s="31">
        <f t="shared" si="40"/>
        <v>53</v>
      </c>
      <c r="D2195" s="32" t="s">
        <v>110</v>
      </c>
      <c r="E2195" s="31">
        <v>2022</v>
      </c>
      <c r="F2195" s="33" t="str">
        <f t="shared" si="41"/>
        <v>W53-2022</v>
      </c>
      <c r="G2195" s="32" t="s">
        <v>369</v>
      </c>
    </row>
    <row r="2196" spans="1:7">
      <c r="A2196" s="78">
        <v>44924</v>
      </c>
      <c r="B2196" s="31" t="s">
        <v>109</v>
      </c>
      <c r="C2196" s="31">
        <f t="shared" si="40"/>
        <v>53</v>
      </c>
      <c r="D2196" s="32" t="s">
        <v>110</v>
      </c>
      <c r="E2196" s="31">
        <v>2022</v>
      </c>
      <c r="F2196" s="33" t="str">
        <f t="shared" si="41"/>
        <v>W53-2022</v>
      </c>
      <c r="G2196" s="32" t="s">
        <v>369</v>
      </c>
    </row>
    <row r="2197" spans="1:7">
      <c r="A2197" s="78">
        <v>44925</v>
      </c>
      <c r="B2197" s="31" t="s">
        <v>109</v>
      </c>
      <c r="C2197" s="31">
        <f t="shared" si="40"/>
        <v>53</v>
      </c>
      <c r="D2197" s="32" t="s">
        <v>110</v>
      </c>
      <c r="E2197" s="31">
        <v>2022</v>
      </c>
      <c r="F2197" s="33" t="str">
        <f t="shared" si="41"/>
        <v>W53-2022</v>
      </c>
      <c r="G2197" s="32" t="s">
        <v>369</v>
      </c>
    </row>
    <row r="2198" spans="1:7">
      <c r="A2198" s="78">
        <v>44926</v>
      </c>
      <c r="B2198" s="31" t="s">
        <v>109</v>
      </c>
      <c r="C2198" s="31">
        <f t="shared" si="40"/>
        <v>53</v>
      </c>
      <c r="D2198" s="32" t="s">
        <v>110</v>
      </c>
      <c r="E2198" s="31">
        <v>2022</v>
      </c>
      <c r="F2198" s="33" t="str">
        <f t="shared" si="41"/>
        <v>W53-2022</v>
      </c>
      <c r="G2198" s="32" t="s">
        <v>369</v>
      </c>
    </row>
  </sheetData>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J260"/>
  <sheetViews>
    <sheetView topLeftCell="A46" zoomScale="55" zoomScaleNormal="55" workbookViewId="0">
      <selection activeCell="S157" sqref="S157"/>
    </sheetView>
  </sheetViews>
  <sheetFormatPr defaultColWidth="9" defaultRowHeight="15"/>
  <cols>
    <col min="1" max="1" width="9" style="13"/>
    <col min="2" max="2" width="20.42578125" style="13" customWidth="1"/>
    <col min="3" max="3" width="17.5703125" style="13" customWidth="1"/>
    <col min="4" max="4" width="37.85546875" style="13" bestFit="1" customWidth="1"/>
    <col min="5" max="5" width="59.140625" style="13" customWidth="1"/>
    <col min="6" max="6" width="16.140625" style="13" customWidth="1"/>
    <col min="7" max="17" width="9.7109375" style="13" customWidth="1"/>
    <col min="18" max="18" width="10.85546875" style="13" customWidth="1"/>
    <col min="19" max="19" width="11.42578125" style="13" customWidth="1"/>
    <col min="20" max="20" width="9.42578125" style="13" customWidth="1"/>
    <col min="21" max="23" width="9.5703125" style="13" customWidth="1"/>
    <col min="24" max="16384" width="9" style="13"/>
  </cols>
  <sheetData>
    <row r="2" spans="2:114">
      <c r="B2"/>
      <c r="C2"/>
      <c r="P2" s="290"/>
      <c r="Q2" s="290"/>
      <c r="R2" s="290"/>
      <c r="S2" s="290"/>
      <c r="T2" s="290"/>
      <c r="U2" s="290"/>
      <c r="V2" s="290"/>
      <c r="W2" s="290"/>
    </row>
    <row r="3" spans="2:114">
      <c r="B3" s="505" t="s">
        <v>5839</v>
      </c>
      <c r="C3" s="368" t="s">
        <v>5960</v>
      </c>
      <c r="P3" s="302"/>
      <c r="Q3" s="302"/>
      <c r="R3" s="290"/>
      <c r="S3" s="290"/>
      <c r="T3" s="290"/>
      <c r="U3" s="290"/>
      <c r="V3" s="290"/>
      <c r="W3" s="290"/>
    </row>
    <row r="4" spans="2:114">
      <c r="B4" s="505" t="s">
        <v>162</v>
      </c>
      <c r="C4" s="368" t="s">
        <v>108</v>
      </c>
      <c r="P4" s="302"/>
      <c r="Q4" s="302"/>
      <c r="R4" s="290"/>
      <c r="S4" s="290"/>
      <c r="T4" s="290"/>
      <c r="U4" s="290"/>
      <c r="V4" s="290"/>
      <c r="W4" s="290"/>
    </row>
    <row r="5" spans="2:114">
      <c r="B5" s="501" t="s">
        <v>104</v>
      </c>
      <c r="C5" s="368" t="s">
        <v>108</v>
      </c>
      <c r="P5" s="303"/>
      <c r="Q5" s="302"/>
      <c r="R5" s="290"/>
      <c r="S5" s="290"/>
      <c r="T5" s="290"/>
      <c r="U5" s="290"/>
      <c r="V5" s="290"/>
      <c r="W5" s="290"/>
    </row>
    <row r="6" spans="2:114">
      <c r="P6" s="290"/>
      <c r="Q6" s="290"/>
      <c r="R6" s="290"/>
      <c r="S6" s="290"/>
      <c r="T6" s="290"/>
      <c r="U6" s="290"/>
      <c r="V6" s="290"/>
      <c r="W6" s="290"/>
    </row>
    <row r="7" spans="2:114">
      <c r="B7" s="506" t="s">
        <v>7938</v>
      </c>
      <c r="C7" s="197"/>
      <c r="D7" s="197"/>
      <c r="E7" s="197"/>
      <c r="F7" s="197"/>
      <c r="G7" s="506" t="s">
        <v>182</v>
      </c>
      <c r="H7" s="197"/>
      <c r="I7" s="197"/>
      <c r="J7" s="197"/>
      <c r="K7" s="197"/>
      <c r="L7" s="197"/>
      <c r="M7" s="197"/>
      <c r="N7" s="197"/>
      <c r="O7" s="197"/>
      <c r="P7" s="197"/>
      <c r="Q7" s="197"/>
      <c r="R7" s="197"/>
      <c r="S7" s="19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2:114" s="26" customFormat="1" ht="48.75" customHeight="1">
      <c r="B8" s="507" t="s">
        <v>6659</v>
      </c>
      <c r="C8" s="507" t="s">
        <v>161</v>
      </c>
      <c r="D8" s="502" t="s">
        <v>97</v>
      </c>
      <c r="E8" s="507" t="s">
        <v>99</v>
      </c>
      <c r="F8" s="507" t="s">
        <v>169</v>
      </c>
      <c r="G8" s="508" t="s">
        <v>10367</v>
      </c>
      <c r="H8" s="508" t="s">
        <v>10532</v>
      </c>
      <c r="I8" s="508" t="s">
        <v>12257</v>
      </c>
      <c r="J8" s="508" t="s">
        <v>12175</v>
      </c>
      <c r="K8" s="508" t="s">
        <v>12177</v>
      </c>
      <c r="L8" s="508" t="s">
        <v>12832</v>
      </c>
      <c r="M8" s="508" t="s">
        <v>12178</v>
      </c>
      <c r="N8" s="508" t="s">
        <v>12179</v>
      </c>
      <c r="O8" s="508" t="s">
        <v>12180</v>
      </c>
      <c r="P8" s="508" t="s">
        <v>12768</v>
      </c>
      <c r="Q8" s="508" t="s">
        <v>12769</v>
      </c>
      <c r="R8" s="508" t="s">
        <v>345</v>
      </c>
      <c r="S8" s="503" t="s">
        <v>105</v>
      </c>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row>
    <row r="9" spans="2:114">
      <c r="B9" s="197" t="s">
        <v>5862</v>
      </c>
      <c r="C9" s="197" t="s">
        <v>2200</v>
      </c>
      <c r="D9" s="197" t="s">
        <v>3723</v>
      </c>
      <c r="E9" s="197" t="s">
        <v>5834</v>
      </c>
      <c r="F9" s="197" t="s">
        <v>6671</v>
      </c>
      <c r="G9" s="504"/>
      <c r="H9" s="504"/>
      <c r="I9" s="504"/>
      <c r="J9" s="504"/>
      <c r="K9" s="504"/>
      <c r="L9" s="504"/>
      <c r="M9" s="504"/>
      <c r="N9" s="504"/>
      <c r="O9" s="504"/>
      <c r="P9" s="504"/>
      <c r="Q9" s="504"/>
      <c r="R9" s="504">
        <v>2</v>
      </c>
      <c r="S9" s="504">
        <v>2</v>
      </c>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row>
    <row r="10" spans="2:114">
      <c r="B10" s="197"/>
      <c r="C10" s="197"/>
      <c r="D10" s="197" t="s">
        <v>3722</v>
      </c>
      <c r="E10" s="197" t="s">
        <v>5834</v>
      </c>
      <c r="F10" s="197" t="s">
        <v>6671</v>
      </c>
      <c r="G10" s="504"/>
      <c r="H10" s="504"/>
      <c r="I10" s="504"/>
      <c r="J10" s="504"/>
      <c r="K10" s="504"/>
      <c r="L10" s="504"/>
      <c r="M10" s="504"/>
      <c r="N10" s="504"/>
      <c r="O10" s="504"/>
      <c r="P10" s="504"/>
      <c r="Q10" s="504"/>
      <c r="R10" s="504">
        <v>5</v>
      </c>
      <c r="S10" s="504">
        <v>5</v>
      </c>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row>
    <row r="11" spans="2:114">
      <c r="B11" s="197"/>
      <c r="C11" s="197"/>
      <c r="D11" s="197"/>
      <c r="E11" s="197"/>
      <c r="F11" s="197" t="s">
        <v>6669</v>
      </c>
      <c r="G11" s="504"/>
      <c r="H11" s="504"/>
      <c r="I11" s="504"/>
      <c r="J11" s="504"/>
      <c r="K11" s="504"/>
      <c r="L11" s="504"/>
      <c r="M11" s="504"/>
      <c r="N11" s="504"/>
      <c r="O11" s="504"/>
      <c r="P11" s="504"/>
      <c r="Q11" s="504"/>
      <c r="R11" s="504">
        <v>3</v>
      </c>
      <c r="S11" s="504">
        <v>3</v>
      </c>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row>
    <row r="12" spans="2:114">
      <c r="B12" s="197"/>
      <c r="C12" s="197"/>
      <c r="D12" s="197"/>
      <c r="E12" s="197" t="s">
        <v>12172</v>
      </c>
      <c r="F12" s="197" t="s">
        <v>6671</v>
      </c>
      <c r="G12" s="504"/>
      <c r="H12" s="504"/>
      <c r="I12" s="504"/>
      <c r="J12" s="504"/>
      <c r="K12" s="504"/>
      <c r="L12" s="504"/>
      <c r="M12" s="504"/>
      <c r="N12" s="504"/>
      <c r="O12" s="504"/>
      <c r="P12" s="504"/>
      <c r="Q12" s="504"/>
      <c r="R12" s="504">
        <v>1</v>
      </c>
      <c r="S12" s="504">
        <v>1</v>
      </c>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row>
    <row r="13" spans="2:114">
      <c r="B13" s="197"/>
      <c r="C13" s="197"/>
      <c r="D13" s="197"/>
      <c r="E13" s="197" t="s">
        <v>12149</v>
      </c>
      <c r="F13" s="197" t="s">
        <v>6669</v>
      </c>
      <c r="G13" s="504"/>
      <c r="H13" s="504"/>
      <c r="I13" s="504"/>
      <c r="J13" s="504"/>
      <c r="K13" s="504"/>
      <c r="L13" s="504"/>
      <c r="M13" s="504"/>
      <c r="N13" s="504"/>
      <c r="O13" s="504"/>
      <c r="P13" s="504"/>
      <c r="Q13" s="504"/>
      <c r="R13" s="504">
        <v>2</v>
      </c>
      <c r="S13" s="504">
        <v>2</v>
      </c>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row>
    <row r="14" spans="2:114">
      <c r="B14" s="197"/>
      <c r="C14" s="197"/>
      <c r="D14" s="197" t="s">
        <v>10276</v>
      </c>
      <c r="E14" s="197" t="s">
        <v>5834</v>
      </c>
      <c r="F14" s="197" t="s">
        <v>6671</v>
      </c>
      <c r="G14" s="504"/>
      <c r="H14" s="504"/>
      <c r="I14" s="504"/>
      <c r="J14" s="504"/>
      <c r="K14" s="504"/>
      <c r="L14" s="504"/>
      <c r="M14" s="504"/>
      <c r="N14" s="504"/>
      <c r="O14" s="504"/>
      <c r="P14" s="504"/>
      <c r="Q14" s="504"/>
      <c r="R14" s="504">
        <v>1</v>
      </c>
      <c r="S14" s="504">
        <v>1</v>
      </c>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row>
    <row r="15" spans="2:114">
      <c r="B15" s="197"/>
      <c r="C15" s="197"/>
      <c r="D15" s="197" t="s">
        <v>13289</v>
      </c>
      <c r="E15" s="197" t="s">
        <v>12171</v>
      </c>
      <c r="F15" s="197" t="s">
        <v>6671</v>
      </c>
      <c r="G15" s="504"/>
      <c r="H15" s="504"/>
      <c r="I15" s="504"/>
      <c r="J15" s="504"/>
      <c r="K15" s="504"/>
      <c r="L15" s="504"/>
      <c r="M15" s="504"/>
      <c r="N15" s="504"/>
      <c r="O15" s="504"/>
      <c r="P15" s="504"/>
      <c r="Q15" s="504"/>
      <c r="R15" s="504">
        <v>1</v>
      </c>
      <c r="S15" s="504">
        <v>1</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row>
    <row r="16" spans="2:114">
      <c r="B16" s="197"/>
      <c r="C16" s="197"/>
      <c r="D16" s="197" t="s">
        <v>11912</v>
      </c>
      <c r="E16" s="197" t="s">
        <v>5834</v>
      </c>
      <c r="F16" s="197" t="s">
        <v>6669</v>
      </c>
      <c r="G16" s="504"/>
      <c r="H16" s="504"/>
      <c r="I16" s="504"/>
      <c r="J16" s="504"/>
      <c r="K16" s="504"/>
      <c r="L16" s="504"/>
      <c r="M16" s="504"/>
      <c r="N16" s="504"/>
      <c r="O16" s="504"/>
      <c r="P16" s="504"/>
      <c r="Q16" s="504"/>
      <c r="R16" s="504">
        <v>33</v>
      </c>
      <c r="S16" s="504">
        <v>33</v>
      </c>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row>
    <row r="17" spans="2:114">
      <c r="B17" s="197"/>
      <c r="C17" s="197"/>
      <c r="D17" s="197"/>
      <c r="E17" s="197" t="s">
        <v>12172</v>
      </c>
      <c r="F17" s="197" t="s">
        <v>6669</v>
      </c>
      <c r="G17" s="504"/>
      <c r="H17" s="504"/>
      <c r="I17" s="504"/>
      <c r="J17" s="504"/>
      <c r="K17" s="504"/>
      <c r="L17" s="504"/>
      <c r="M17" s="504"/>
      <c r="N17" s="504"/>
      <c r="O17" s="504"/>
      <c r="P17" s="504"/>
      <c r="Q17" s="504"/>
      <c r="R17" s="504">
        <v>5</v>
      </c>
      <c r="S17" s="504">
        <v>5</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row>
    <row r="18" spans="2:114">
      <c r="B18" s="197"/>
      <c r="C18" s="197"/>
      <c r="D18" s="197" t="s">
        <v>3721</v>
      </c>
      <c r="E18" s="197" t="s">
        <v>5834</v>
      </c>
      <c r="F18" s="197" t="s">
        <v>6671</v>
      </c>
      <c r="G18" s="504"/>
      <c r="H18" s="504"/>
      <c r="I18" s="504"/>
      <c r="J18" s="504"/>
      <c r="K18" s="504"/>
      <c r="L18" s="504">
        <v>1</v>
      </c>
      <c r="M18" s="504"/>
      <c r="N18" s="504"/>
      <c r="O18" s="504"/>
      <c r="P18" s="504"/>
      <c r="Q18" s="504"/>
      <c r="R18" s="504"/>
      <c r="S18" s="504">
        <v>1</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row>
    <row r="19" spans="2:114">
      <c r="B19" s="197"/>
      <c r="C19" s="197"/>
      <c r="D19" s="197"/>
      <c r="E19" s="197" t="s">
        <v>12172</v>
      </c>
      <c r="F19" s="197" t="s">
        <v>6671</v>
      </c>
      <c r="G19" s="504"/>
      <c r="H19" s="504"/>
      <c r="I19" s="504"/>
      <c r="J19" s="504"/>
      <c r="K19" s="504"/>
      <c r="L19" s="504"/>
      <c r="M19" s="504"/>
      <c r="N19" s="504"/>
      <c r="O19" s="504"/>
      <c r="P19" s="504">
        <v>1</v>
      </c>
      <c r="Q19" s="504"/>
      <c r="R19" s="504"/>
      <c r="S19" s="504">
        <v>1</v>
      </c>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row>
    <row r="20" spans="2:114">
      <c r="B20" s="197"/>
      <c r="C20" s="197"/>
      <c r="D20" s="197"/>
      <c r="E20" s="197"/>
      <c r="F20" s="197" t="s">
        <v>6669</v>
      </c>
      <c r="G20" s="504"/>
      <c r="H20" s="504"/>
      <c r="I20" s="504"/>
      <c r="J20" s="504"/>
      <c r="K20" s="504"/>
      <c r="L20" s="504"/>
      <c r="M20" s="504"/>
      <c r="N20" s="504"/>
      <c r="O20" s="504"/>
      <c r="P20" s="504"/>
      <c r="Q20" s="504"/>
      <c r="R20" s="504">
        <v>1</v>
      </c>
      <c r="S20" s="504">
        <v>1</v>
      </c>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row>
    <row r="21" spans="2:114">
      <c r="B21" s="197"/>
      <c r="C21" s="197"/>
      <c r="D21" s="197"/>
      <c r="E21" s="197" t="s">
        <v>12757</v>
      </c>
      <c r="F21" s="197" t="s">
        <v>6669</v>
      </c>
      <c r="G21" s="504"/>
      <c r="H21" s="504"/>
      <c r="I21" s="504"/>
      <c r="J21" s="504"/>
      <c r="K21" s="504"/>
      <c r="L21" s="504"/>
      <c r="M21" s="504"/>
      <c r="N21" s="504"/>
      <c r="O21" s="504"/>
      <c r="P21" s="504">
        <v>1</v>
      </c>
      <c r="Q21" s="504">
        <v>1</v>
      </c>
      <c r="R21" s="504"/>
      <c r="S21" s="504">
        <v>2</v>
      </c>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row>
    <row r="22" spans="2:114">
      <c r="B22" s="197"/>
      <c r="C22" s="197"/>
      <c r="D22" s="197"/>
      <c r="E22" s="197" t="s">
        <v>12795</v>
      </c>
      <c r="F22" s="197" t="s">
        <v>6669</v>
      </c>
      <c r="G22" s="504"/>
      <c r="H22" s="504"/>
      <c r="I22" s="504"/>
      <c r="J22" s="504"/>
      <c r="K22" s="504"/>
      <c r="L22" s="504"/>
      <c r="M22" s="504"/>
      <c r="N22" s="504"/>
      <c r="O22" s="504"/>
      <c r="P22" s="504"/>
      <c r="Q22" s="504"/>
      <c r="R22" s="504">
        <v>1</v>
      </c>
      <c r="S22" s="504">
        <v>1</v>
      </c>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row>
    <row r="23" spans="2:114">
      <c r="B23" s="197"/>
      <c r="C23" s="197"/>
      <c r="D23" s="197" t="s">
        <v>8100</v>
      </c>
      <c r="E23" s="197" t="s">
        <v>5834</v>
      </c>
      <c r="F23" s="197" t="s">
        <v>6671</v>
      </c>
      <c r="G23" s="504"/>
      <c r="H23" s="504"/>
      <c r="I23" s="504"/>
      <c r="J23" s="504"/>
      <c r="K23" s="504"/>
      <c r="L23" s="504">
        <v>1</v>
      </c>
      <c r="M23" s="504"/>
      <c r="N23" s="504"/>
      <c r="O23" s="504"/>
      <c r="P23" s="504"/>
      <c r="Q23" s="504"/>
      <c r="R23" s="504"/>
      <c r="S23" s="504">
        <v>1</v>
      </c>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row>
    <row r="24" spans="2:114">
      <c r="B24" s="197"/>
      <c r="C24" s="197"/>
      <c r="D24" s="197"/>
      <c r="E24" s="197" t="s">
        <v>12173</v>
      </c>
      <c r="F24" s="197" t="s">
        <v>10372</v>
      </c>
      <c r="G24" s="504"/>
      <c r="H24" s="504"/>
      <c r="I24" s="504"/>
      <c r="J24" s="504"/>
      <c r="K24" s="504"/>
      <c r="L24" s="504"/>
      <c r="M24" s="504"/>
      <c r="N24" s="504">
        <v>1</v>
      </c>
      <c r="O24" s="504"/>
      <c r="P24" s="504"/>
      <c r="Q24" s="504"/>
      <c r="R24" s="504"/>
      <c r="S24" s="504">
        <v>1</v>
      </c>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row>
    <row r="25" spans="2:114">
      <c r="B25" s="197"/>
      <c r="C25" s="197"/>
      <c r="D25" s="197"/>
      <c r="E25" s="197" t="s">
        <v>13310</v>
      </c>
      <c r="F25" s="197" t="s">
        <v>6671</v>
      </c>
      <c r="G25" s="504"/>
      <c r="H25" s="504"/>
      <c r="I25" s="504"/>
      <c r="J25" s="504"/>
      <c r="K25" s="504"/>
      <c r="L25" s="504"/>
      <c r="M25" s="504">
        <v>1</v>
      </c>
      <c r="N25" s="504"/>
      <c r="O25" s="504"/>
      <c r="P25" s="504"/>
      <c r="Q25" s="504"/>
      <c r="R25" s="504"/>
      <c r="S25" s="504">
        <v>1</v>
      </c>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row>
    <row r="26" spans="2:114">
      <c r="B26" s="197"/>
      <c r="C26" s="197"/>
      <c r="D26" s="197"/>
      <c r="E26" s="197" t="s">
        <v>12757</v>
      </c>
      <c r="F26" s="197" t="s">
        <v>6669</v>
      </c>
      <c r="G26" s="504"/>
      <c r="H26" s="504"/>
      <c r="I26" s="504"/>
      <c r="J26" s="504"/>
      <c r="K26" s="504"/>
      <c r="L26" s="504"/>
      <c r="M26" s="504"/>
      <c r="N26" s="504"/>
      <c r="O26" s="504"/>
      <c r="P26" s="504">
        <v>1</v>
      </c>
      <c r="Q26" s="504"/>
      <c r="R26" s="504"/>
      <c r="S26" s="504">
        <v>1</v>
      </c>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row>
    <row r="27" spans="2:114">
      <c r="B27" s="197"/>
      <c r="C27" s="197"/>
      <c r="D27" s="197"/>
      <c r="E27" s="197" t="s">
        <v>12796</v>
      </c>
      <c r="F27" s="197" t="s">
        <v>10372</v>
      </c>
      <c r="G27" s="504"/>
      <c r="H27" s="504">
        <v>1</v>
      </c>
      <c r="I27" s="504"/>
      <c r="J27" s="504"/>
      <c r="K27" s="504"/>
      <c r="L27" s="504"/>
      <c r="M27" s="504"/>
      <c r="N27" s="504"/>
      <c r="O27" s="504"/>
      <c r="P27" s="504"/>
      <c r="Q27" s="504"/>
      <c r="R27" s="504"/>
      <c r="S27" s="504">
        <v>1</v>
      </c>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row>
    <row r="28" spans="2:114">
      <c r="B28" s="197"/>
      <c r="C28" s="197"/>
      <c r="D28" s="197" t="s">
        <v>8240</v>
      </c>
      <c r="E28" s="197" t="s">
        <v>3725</v>
      </c>
      <c r="F28" s="197" t="s">
        <v>10372</v>
      </c>
      <c r="G28" s="504"/>
      <c r="H28" s="504"/>
      <c r="I28" s="504"/>
      <c r="J28" s="504"/>
      <c r="K28" s="504"/>
      <c r="L28" s="504"/>
      <c r="M28" s="504"/>
      <c r="N28" s="504"/>
      <c r="O28" s="504"/>
      <c r="P28" s="504"/>
      <c r="Q28" s="504"/>
      <c r="R28" s="504">
        <v>1</v>
      </c>
      <c r="S28" s="504">
        <v>1</v>
      </c>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row>
    <row r="29" spans="2:114">
      <c r="B29" s="197"/>
      <c r="C29" s="197"/>
      <c r="D29" s="197"/>
      <c r="E29" s="197" t="s">
        <v>5834</v>
      </c>
      <c r="F29" s="197" t="s">
        <v>10372</v>
      </c>
      <c r="G29" s="504"/>
      <c r="H29" s="504">
        <v>1</v>
      </c>
      <c r="I29" s="504"/>
      <c r="J29" s="504"/>
      <c r="K29" s="504"/>
      <c r="L29" s="504"/>
      <c r="M29" s="504"/>
      <c r="N29" s="504"/>
      <c r="O29" s="504"/>
      <c r="P29" s="504"/>
      <c r="Q29" s="504"/>
      <c r="R29" s="504">
        <v>7</v>
      </c>
      <c r="S29" s="504">
        <v>8</v>
      </c>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row>
    <row r="30" spans="2:114">
      <c r="B30" s="197"/>
      <c r="C30" s="197"/>
      <c r="D30" s="197"/>
      <c r="E30" s="197" t="s">
        <v>12172</v>
      </c>
      <c r="F30" s="197" t="s">
        <v>10372</v>
      </c>
      <c r="G30" s="504"/>
      <c r="H30" s="504"/>
      <c r="I30" s="504"/>
      <c r="J30" s="504"/>
      <c r="K30" s="504"/>
      <c r="L30" s="504"/>
      <c r="M30" s="504">
        <v>1</v>
      </c>
      <c r="N30" s="504">
        <v>2</v>
      </c>
      <c r="O30" s="504"/>
      <c r="P30" s="504"/>
      <c r="Q30" s="504"/>
      <c r="R30" s="504"/>
      <c r="S30" s="504">
        <v>3</v>
      </c>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row>
    <row r="31" spans="2:114">
      <c r="B31" s="197"/>
      <c r="C31" s="197"/>
      <c r="D31" s="197"/>
      <c r="E31" s="197" t="s">
        <v>12171</v>
      </c>
      <c r="F31" s="197" t="s">
        <v>6669</v>
      </c>
      <c r="G31" s="504"/>
      <c r="H31" s="504"/>
      <c r="I31" s="504"/>
      <c r="J31" s="504"/>
      <c r="K31" s="504"/>
      <c r="L31" s="504"/>
      <c r="M31" s="504"/>
      <c r="N31" s="504">
        <v>1</v>
      </c>
      <c r="O31" s="504"/>
      <c r="P31" s="504"/>
      <c r="Q31" s="504"/>
      <c r="R31" s="504"/>
      <c r="S31" s="504">
        <v>1</v>
      </c>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row>
    <row r="32" spans="2:114">
      <c r="B32" s="197"/>
      <c r="C32" s="197"/>
      <c r="D32" s="197"/>
      <c r="E32" s="197" t="s">
        <v>12176</v>
      </c>
      <c r="F32" s="197" t="s">
        <v>10372</v>
      </c>
      <c r="G32" s="504"/>
      <c r="H32" s="504"/>
      <c r="I32" s="504"/>
      <c r="J32" s="504"/>
      <c r="K32" s="504">
        <v>6</v>
      </c>
      <c r="L32" s="504"/>
      <c r="M32" s="504"/>
      <c r="N32" s="504">
        <v>5</v>
      </c>
      <c r="O32" s="504"/>
      <c r="P32" s="504"/>
      <c r="Q32" s="504"/>
      <c r="R32" s="504"/>
      <c r="S32" s="504">
        <v>11</v>
      </c>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row>
    <row r="33" spans="2:114">
      <c r="B33" s="197"/>
      <c r="C33" s="197"/>
      <c r="D33" s="197"/>
      <c r="E33" s="197" t="s">
        <v>12608</v>
      </c>
      <c r="F33" s="197" t="s">
        <v>10372</v>
      </c>
      <c r="G33" s="504"/>
      <c r="H33" s="504">
        <v>1</v>
      </c>
      <c r="I33" s="504"/>
      <c r="J33" s="504"/>
      <c r="K33" s="504">
        <v>1</v>
      </c>
      <c r="L33" s="504"/>
      <c r="M33" s="504"/>
      <c r="N33" s="504"/>
      <c r="O33" s="504"/>
      <c r="P33" s="504"/>
      <c r="Q33" s="504"/>
      <c r="R33" s="504">
        <v>4</v>
      </c>
      <c r="S33" s="504">
        <v>6</v>
      </c>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row>
    <row r="34" spans="2:114">
      <c r="B34" s="197"/>
      <c r="C34" s="197"/>
      <c r="D34" s="197"/>
      <c r="E34" s="197" t="s">
        <v>12798</v>
      </c>
      <c r="F34" s="197" t="s">
        <v>10372</v>
      </c>
      <c r="G34" s="504"/>
      <c r="H34" s="504">
        <v>1</v>
      </c>
      <c r="I34" s="504"/>
      <c r="J34" s="504"/>
      <c r="K34" s="504"/>
      <c r="L34" s="504"/>
      <c r="M34" s="504"/>
      <c r="N34" s="504"/>
      <c r="O34" s="504"/>
      <c r="P34" s="504"/>
      <c r="Q34" s="504"/>
      <c r="R34" s="504"/>
      <c r="S34" s="504">
        <v>1</v>
      </c>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row>
    <row r="35" spans="2:114">
      <c r="B35" s="197"/>
      <c r="C35" s="197"/>
      <c r="D35" s="197"/>
      <c r="E35" s="197" t="s">
        <v>12797</v>
      </c>
      <c r="F35" s="197" t="s">
        <v>10372</v>
      </c>
      <c r="G35" s="504"/>
      <c r="H35" s="504"/>
      <c r="I35" s="504"/>
      <c r="J35" s="504"/>
      <c r="K35" s="504"/>
      <c r="L35" s="504">
        <v>2</v>
      </c>
      <c r="M35" s="504"/>
      <c r="N35" s="504"/>
      <c r="O35" s="504"/>
      <c r="P35" s="504"/>
      <c r="Q35" s="504"/>
      <c r="R35" s="504"/>
      <c r="S35" s="504">
        <v>2</v>
      </c>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row>
    <row r="36" spans="2:114">
      <c r="B36" s="197"/>
      <c r="C36" s="197"/>
      <c r="D36" s="197"/>
      <c r="E36" s="197" t="s">
        <v>13137</v>
      </c>
      <c r="F36" s="197" t="s">
        <v>10372</v>
      </c>
      <c r="G36" s="504"/>
      <c r="H36" s="504"/>
      <c r="I36" s="504"/>
      <c r="J36" s="504"/>
      <c r="K36" s="504"/>
      <c r="L36" s="504">
        <v>1</v>
      </c>
      <c r="M36" s="504"/>
      <c r="N36" s="504"/>
      <c r="O36" s="504"/>
      <c r="P36" s="504"/>
      <c r="Q36" s="504"/>
      <c r="R36" s="504"/>
      <c r="S36" s="504">
        <v>1</v>
      </c>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row>
    <row r="37" spans="2:114">
      <c r="B37" s="197"/>
      <c r="C37" s="197"/>
      <c r="D37" s="197" t="s">
        <v>3720</v>
      </c>
      <c r="E37" s="197" t="s">
        <v>3725</v>
      </c>
      <c r="F37" s="197" t="s">
        <v>10372</v>
      </c>
      <c r="G37" s="504"/>
      <c r="H37" s="504"/>
      <c r="I37" s="504"/>
      <c r="J37" s="504"/>
      <c r="K37" s="504">
        <v>1</v>
      </c>
      <c r="L37" s="504"/>
      <c r="M37" s="504"/>
      <c r="N37" s="504"/>
      <c r="O37" s="504"/>
      <c r="P37" s="504"/>
      <c r="Q37" s="504"/>
      <c r="R37" s="504"/>
      <c r="S37" s="504">
        <v>1</v>
      </c>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row>
    <row r="38" spans="2:114">
      <c r="B38" s="197"/>
      <c r="C38" s="197"/>
      <c r="D38" s="197"/>
      <c r="E38" s="197" t="s">
        <v>5834</v>
      </c>
      <c r="F38" s="197" t="s">
        <v>6669</v>
      </c>
      <c r="G38" s="504"/>
      <c r="H38" s="504"/>
      <c r="I38" s="504"/>
      <c r="J38" s="504">
        <v>1</v>
      </c>
      <c r="K38" s="504"/>
      <c r="L38" s="504"/>
      <c r="M38" s="504"/>
      <c r="N38" s="504"/>
      <c r="O38" s="504"/>
      <c r="P38" s="504"/>
      <c r="Q38" s="504"/>
      <c r="R38" s="504"/>
      <c r="S38" s="504">
        <v>1</v>
      </c>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row>
    <row r="39" spans="2:114">
      <c r="B39" s="197"/>
      <c r="C39" s="197"/>
      <c r="D39" s="197"/>
      <c r="E39" s="197" t="s">
        <v>12171</v>
      </c>
      <c r="F39" s="197" t="s">
        <v>6669</v>
      </c>
      <c r="G39" s="504"/>
      <c r="H39" s="504">
        <v>1</v>
      </c>
      <c r="I39" s="504"/>
      <c r="J39" s="504"/>
      <c r="K39" s="504"/>
      <c r="L39" s="504"/>
      <c r="M39" s="504"/>
      <c r="N39" s="504"/>
      <c r="O39" s="504"/>
      <c r="P39" s="504"/>
      <c r="Q39" s="504"/>
      <c r="R39" s="504"/>
      <c r="S39" s="504">
        <v>1</v>
      </c>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row>
    <row r="40" spans="2:114">
      <c r="B40" s="197"/>
      <c r="C40" s="197"/>
      <c r="D40" s="197"/>
      <c r="E40" s="197"/>
      <c r="F40" s="197" t="s">
        <v>10372</v>
      </c>
      <c r="G40" s="504"/>
      <c r="H40" s="504">
        <v>1</v>
      </c>
      <c r="I40" s="504"/>
      <c r="J40" s="504"/>
      <c r="K40" s="504"/>
      <c r="L40" s="504"/>
      <c r="M40" s="504"/>
      <c r="N40" s="504"/>
      <c r="O40" s="504"/>
      <c r="P40" s="504"/>
      <c r="Q40" s="504"/>
      <c r="R40" s="504"/>
      <c r="S40" s="504">
        <v>1</v>
      </c>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row>
    <row r="41" spans="2:114">
      <c r="B41" s="197"/>
      <c r="C41" s="197"/>
      <c r="D41" s="197"/>
      <c r="E41" s="197" t="s">
        <v>12176</v>
      </c>
      <c r="F41" s="197" t="s">
        <v>10372</v>
      </c>
      <c r="G41" s="504"/>
      <c r="H41" s="504"/>
      <c r="I41" s="504"/>
      <c r="J41" s="504"/>
      <c r="K41" s="504"/>
      <c r="L41" s="504"/>
      <c r="M41" s="504"/>
      <c r="N41" s="504">
        <v>4</v>
      </c>
      <c r="O41" s="504"/>
      <c r="P41" s="504"/>
      <c r="Q41" s="504"/>
      <c r="R41" s="504"/>
      <c r="S41" s="504">
        <v>4</v>
      </c>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row>
    <row r="42" spans="2:114">
      <c r="B42" s="197"/>
      <c r="C42" s="197"/>
      <c r="D42" s="197"/>
      <c r="E42" s="197" t="s">
        <v>12500</v>
      </c>
      <c r="F42" s="197" t="s">
        <v>10372</v>
      </c>
      <c r="G42" s="504"/>
      <c r="H42" s="504"/>
      <c r="I42" s="504"/>
      <c r="J42" s="504"/>
      <c r="K42" s="504">
        <v>1</v>
      </c>
      <c r="L42" s="504"/>
      <c r="M42" s="504"/>
      <c r="N42" s="504"/>
      <c r="O42" s="504"/>
      <c r="P42" s="504"/>
      <c r="Q42" s="504"/>
      <c r="R42" s="504"/>
      <c r="S42" s="504">
        <v>1</v>
      </c>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row>
    <row r="43" spans="2:114">
      <c r="B43" s="197"/>
      <c r="C43" s="197"/>
      <c r="D43" s="197"/>
      <c r="E43" s="197" t="s">
        <v>12608</v>
      </c>
      <c r="F43" s="197" t="s">
        <v>10372</v>
      </c>
      <c r="G43" s="504"/>
      <c r="H43" s="504">
        <v>2</v>
      </c>
      <c r="I43" s="504"/>
      <c r="J43" s="504"/>
      <c r="K43" s="504"/>
      <c r="L43" s="504"/>
      <c r="M43" s="504"/>
      <c r="N43" s="504"/>
      <c r="O43" s="504"/>
      <c r="P43" s="504"/>
      <c r="Q43" s="504"/>
      <c r="R43" s="504"/>
      <c r="S43" s="504">
        <v>2</v>
      </c>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row>
    <row r="44" spans="2:114">
      <c r="B44" s="197"/>
      <c r="C44" s="197"/>
      <c r="D44" s="197"/>
      <c r="E44" s="197" t="s">
        <v>13195</v>
      </c>
      <c r="F44" s="197" t="s">
        <v>10372</v>
      </c>
      <c r="G44" s="504"/>
      <c r="H44" s="504"/>
      <c r="I44" s="504"/>
      <c r="J44" s="504"/>
      <c r="K44" s="504"/>
      <c r="L44" s="504">
        <v>1</v>
      </c>
      <c r="M44" s="504"/>
      <c r="N44" s="504"/>
      <c r="O44" s="504"/>
      <c r="P44" s="504"/>
      <c r="Q44" s="504"/>
      <c r="R44" s="504"/>
      <c r="S44" s="504">
        <v>1</v>
      </c>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row>
    <row r="45" spans="2:114">
      <c r="B45" s="197"/>
      <c r="C45" s="509" t="s">
        <v>10371</v>
      </c>
      <c r="D45" s="509"/>
      <c r="E45" s="509"/>
      <c r="F45" s="509"/>
      <c r="G45" s="510"/>
      <c r="H45" s="510">
        <v>8</v>
      </c>
      <c r="I45" s="510"/>
      <c r="J45" s="510">
        <v>1</v>
      </c>
      <c r="K45" s="510">
        <v>9</v>
      </c>
      <c r="L45" s="510">
        <v>6</v>
      </c>
      <c r="M45" s="510">
        <v>2</v>
      </c>
      <c r="N45" s="510">
        <v>13</v>
      </c>
      <c r="O45" s="510"/>
      <c r="P45" s="510">
        <v>3</v>
      </c>
      <c r="Q45" s="510">
        <v>1</v>
      </c>
      <c r="R45" s="510">
        <v>67</v>
      </c>
      <c r="S45" s="510">
        <v>110</v>
      </c>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row>
    <row r="46" spans="2:114">
      <c r="B46" s="197"/>
      <c r="C46" s="197" t="s">
        <v>106</v>
      </c>
      <c r="D46" s="197" t="s">
        <v>12877</v>
      </c>
      <c r="E46" s="197" t="s">
        <v>5834</v>
      </c>
      <c r="F46" s="197" t="s">
        <v>6671</v>
      </c>
      <c r="G46" s="504"/>
      <c r="H46" s="504"/>
      <c r="I46" s="504"/>
      <c r="J46" s="504"/>
      <c r="K46" s="504"/>
      <c r="L46" s="504"/>
      <c r="M46" s="504"/>
      <c r="N46" s="504"/>
      <c r="O46" s="504"/>
      <c r="P46" s="504"/>
      <c r="Q46" s="504"/>
      <c r="R46" s="504">
        <v>6</v>
      </c>
      <c r="S46" s="504">
        <v>6</v>
      </c>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row>
    <row r="47" spans="2:114">
      <c r="B47" s="197"/>
      <c r="C47" s="197"/>
      <c r="D47" s="197"/>
      <c r="E47" s="197" t="s">
        <v>12921</v>
      </c>
      <c r="F47" s="197" t="s">
        <v>6671</v>
      </c>
      <c r="G47" s="504"/>
      <c r="H47" s="504"/>
      <c r="I47" s="504"/>
      <c r="J47" s="504"/>
      <c r="K47" s="504"/>
      <c r="L47" s="504"/>
      <c r="M47" s="504"/>
      <c r="N47" s="504"/>
      <c r="O47" s="504"/>
      <c r="P47" s="504"/>
      <c r="Q47" s="504"/>
      <c r="R47" s="504">
        <v>4</v>
      </c>
      <c r="S47" s="504">
        <v>4</v>
      </c>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row>
    <row r="48" spans="2:114">
      <c r="B48" s="197"/>
      <c r="C48" s="197"/>
      <c r="D48" s="197"/>
      <c r="E48" s="197" t="s">
        <v>12278</v>
      </c>
      <c r="F48" s="197" t="s">
        <v>6671</v>
      </c>
      <c r="G48" s="504"/>
      <c r="H48" s="504"/>
      <c r="I48" s="504"/>
      <c r="J48" s="504"/>
      <c r="K48" s="504"/>
      <c r="L48" s="504"/>
      <c r="M48" s="504"/>
      <c r="N48" s="504"/>
      <c r="O48" s="504"/>
      <c r="P48" s="504"/>
      <c r="Q48" s="504"/>
      <c r="R48" s="504">
        <v>2</v>
      </c>
      <c r="S48" s="504">
        <v>2</v>
      </c>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row>
    <row r="49" spans="2:114">
      <c r="B49" s="197"/>
      <c r="C49" s="197"/>
      <c r="D49" s="197" t="s">
        <v>200</v>
      </c>
      <c r="E49" s="197" t="s">
        <v>5834</v>
      </c>
      <c r="F49" s="197" t="s">
        <v>6671</v>
      </c>
      <c r="G49" s="504"/>
      <c r="H49" s="504"/>
      <c r="I49" s="504"/>
      <c r="J49" s="504"/>
      <c r="K49" s="504"/>
      <c r="L49" s="504"/>
      <c r="M49" s="504"/>
      <c r="N49" s="504"/>
      <c r="O49" s="504"/>
      <c r="P49" s="504"/>
      <c r="Q49" s="504"/>
      <c r="R49" s="504">
        <v>3</v>
      </c>
      <c r="S49" s="504">
        <v>3</v>
      </c>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2:114">
      <c r="B50" s="197"/>
      <c r="C50" s="197"/>
      <c r="D50" s="197"/>
      <c r="E50" s="197"/>
      <c r="F50" s="197" t="s">
        <v>6669</v>
      </c>
      <c r="G50" s="504"/>
      <c r="H50" s="504"/>
      <c r="I50" s="504"/>
      <c r="J50" s="504"/>
      <c r="K50" s="504"/>
      <c r="L50" s="504"/>
      <c r="M50" s="504"/>
      <c r="N50" s="504"/>
      <c r="O50" s="504"/>
      <c r="P50" s="504"/>
      <c r="Q50" s="504"/>
      <c r="R50" s="504">
        <v>1</v>
      </c>
      <c r="S50" s="504">
        <v>1</v>
      </c>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2:114">
      <c r="B51" s="197"/>
      <c r="C51" s="197"/>
      <c r="D51" s="197"/>
      <c r="E51" s="197" t="s">
        <v>12278</v>
      </c>
      <c r="F51" s="197" t="s">
        <v>6669</v>
      </c>
      <c r="G51" s="504"/>
      <c r="H51" s="504"/>
      <c r="I51" s="504"/>
      <c r="J51" s="504"/>
      <c r="K51" s="504"/>
      <c r="L51" s="504"/>
      <c r="M51" s="504"/>
      <c r="N51" s="504"/>
      <c r="O51" s="504"/>
      <c r="P51" s="504"/>
      <c r="Q51" s="504"/>
      <c r="R51" s="504">
        <v>1</v>
      </c>
      <c r="S51" s="504">
        <v>1</v>
      </c>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2:114">
      <c r="B52" s="197"/>
      <c r="C52" s="197"/>
      <c r="D52" s="197"/>
      <c r="E52" s="197" t="s">
        <v>12751</v>
      </c>
      <c r="F52" s="197" t="s">
        <v>6671</v>
      </c>
      <c r="G52" s="504"/>
      <c r="H52" s="504"/>
      <c r="I52" s="504"/>
      <c r="J52" s="504"/>
      <c r="K52" s="504"/>
      <c r="L52" s="504"/>
      <c r="M52" s="504"/>
      <c r="N52" s="504"/>
      <c r="O52" s="504"/>
      <c r="P52" s="504"/>
      <c r="Q52" s="504"/>
      <c r="R52" s="504">
        <v>3</v>
      </c>
      <c r="S52" s="504">
        <v>3</v>
      </c>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2:114">
      <c r="B53" s="197"/>
      <c r="C53" s="197"/>
      <c r="D53" s="197" t="s">
        <v>3724</v>
      </c>
      <c r="E53" s="197" t="s">
        <v>5834</v>
      </c>
      <c r="F53" s="197" t="s">
        <v>6671</v>
      </c>
      <c r="G53" s="504"/>
      <c r="H53" s="504"/>
      <c r="I53" s="504"/>
      <c r="J53" s="504"/>
      <c r="K53" s="504"/>
      <c r="L53" s="504"/>
      <c r="M53" s="504"/>
      <c r="N53" s="504"/>
      <c r="O53" s="504"/>
      <c r="P53" s="504"/>
      <c r="Q53" s="504"/>
      <c r="R53" s="504">
        <v>1</v>
      </c>
      <c r="S53" s="504">
        <v>1</v>
      </c>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2:114">
      <c r="B54" s="197"/>
      <c r="C54" s="197"/>
      <c r="D54" s="197" t="s">
        <v>6890</v>
      </c>
      <c r="E54" s="197" t="s">
        <v>5834</v>
      </c>
      <c r="F54" s="197" t="s">
        <v>6671</v>
      </c>
      <c r="G54" s="504"/>
      <c r="H54" s="504"/>
      <c r="I54" s="504"/>
      <c r="J54" s="504"/>
      <c r="K54" s="504"/>
      <c r="L54" s="504"/>
      <c r="M54" s="504"/>
      <c r="N54" s="504"/>
      <c r="O54" s="504"/>
      <c r="P54" s="504"/>
      <c r="Q54" s="504"/>
      <c r="R54" s="504">
        <v>5</v>
      </c>
      <c r="S54" s="504">
        <v>5</v>
      </c>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2:114">
      <c r="B55" s="197"/>
      <c r="C55" s="197"/>
      <c r="D55" s="197"/>
      <c r="E55" s="197"/>
      <c r="F55" s="197" t="s">
        <v>6669</v>
      </c>
      <c r="G55" s="504"/>
      <c r="H55" s="504"/>
      <c r="I55" s="504"/>
      <c r="J55" s="504"/>
      <c r="K55" s="504"/>
      <c r="L55" s="504"/>
      <c r="M55" s="504"/>
      <c r="N55" s="504"/>
      <c r="O55" s="504"/>
      <c r="P55" s="504"/>
      <c r="Q55" s="504"/>
      <c r="R55" s="504">
        <v>7</v>
      </c>
      <c r="S55" s="504">
        <v>7</v>
      </c>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2:114">
      <c r="B56" s="197"/>
      <c r="C56" s="197"/>
      <c r="D56" s="197"/>
      <c r="E56" s="197"/>
      <c r="F56" s="197" t="s">
        <v>10372</v>
      </c>
      <c r="G56" s="504"/>
      <c r="H56" s="504"/>
      <c r="I56" s="504"/>
      <c r="J56" s="504"/>
      <c r="K56" s="504"/>
      <c r="L56" s="504"/>
      <c r="M56" s="504"/>
      <c r="N56" s="504"/>
      <c r="O56" s="504"/>
      <c r="P56" s="504"/>
      <c r="Q56" s="504"/>
      <c r="R56" s="504">
        <v>1</v>
      </c>
      <c r="S56" s="504">
        <v>1</v>
      </c>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2:114">
      <c r="B57" s="197"/>
      <c r="C57" s="197"/>
      <c r="D57" s="197"/>
      <c r="E57" s="197"/>
      <c r="F57" s="197" t="s">
        <v>10370</v>
      </c>
      <c r="G57" s="504"/>
      <c r="H57" s="504"/>
      <c r="I57" s="504"/>
      <c r="J57" s="504"/>
      <c r="K57" s="504"/>
      <c r="L57" s="504"/>
      <c r="M57" s="504"/>
      <c r="N57" s="504"/>
      <c r="O57" s="504"/>
      <c r="P57" s="504"/>
      <c r="Q57" s="504"/>
      <c r="R57" s="504">
        <v>4</v>
      </c>
      <c r="S57" s="504">
        <v>4</v>
      </c>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2:114">
      <c r="B58" s="197"/>
      <c r="C58" s="197"/>
      <c r="D58" s="197"/>
      <c r="E58" s="197" t="s">
        <v>10357</v>
      </c>
      <c r="F58" s="197" t="s">
        <v>10370</v>
      </c>
      <c r="G58" s="504"/>
      <c r="H58" s="504"/>
      <c r="I58" s="504"/>
      <c r="J58" s="504"/>
      <c r="K58" s="504"/>
      <c r="L58" s="504"/>
      <c r="M58" s="504"/>
      <c r="N58" s="504"/>
      <c r="O58" s="504"/>
      <c r="P58" s="504"/>
      <c r="Q58" s="504"/>
      <c r="R58" s="504">
        <v>1</v>
      </c>
      <c r="S58" s="504">
        <v>1</v>
      </c>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2:114">
      <c r="B59" s="197"/>
      <c r="C59" s="197"/>
      <c r="D59" s="197"/>
      <c r="E59" s="197" t="s">
        <v>10406</v>
      </c>
      <c r="F59" s="197" t="s">
        <v>10372</v>
      </c>
      <c r="G59" s="504"/>
      <c r="H59" s="504"/>
      <c r="I59" s="504"/>
      <c r="J59" s="504"/>
      <c r="K59" s="504"/>
      <c r="L59" s="504"/>
      <c r="M59" s="504"/>
      <c r="N59" s="504"/>
      <c r="O59" s="504"/>
      <c r="P59" s="504"/>
      <c r="Q59" s="504"/>
      <c r="R59" s="504">
        <v>1</v>
      </c>
      <c r="S59" s="504">
        <v>1</v>
      </c>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2:114">
      <c r="B60" s="197"/>
      <c r="C60" s="197"/>
      <c r="D60" s="197"/>
      <c r="E60" s="197" t="s">
        <v>10407</v>
      </c>
      <c r="F60" s="197" t="s">
        <v>10370</v>
      </c>
      <c r="G60" s="504"/>
      <c r="H60" s="504"/>
      <c r="I60" s="504"/>
      <c r="J60" s="504"/>
      <c r="K60" s="504"/>
      <c r="L60" s="504"/>
      <c r="M60" s="504"/>
      <c r="N60" s="504"/>
      <c r="O60" s="504"/>
      <c r="P60" s="504"/>
      <c r="Q60" s="504"/>
      <c r="R60" s="504">
        <v>1</v>
      </c>
      <c r="S60" s="504">
        <v>1</v>
      </c>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2:114">
      <c r="B61" s="197"/>
      <c r="C61" s="197"/>
      <c r="D61" s="197"/>
      <c r="E61" s="197" t="s">
        <v>12799</v>
      </c>
      <c r="F61" s="197" t="s">
        <v>6669</v>
      </c>
      <c r="G61" s="504"/>
      <c r="H61" s="504"/>
      <c r="I61" s="504"/>
      <c r="J61" s="504"/>
      <c r="K61" s="504"/>
      <c r="L61" s="504"/>
      <c r="M61" s="504"/>
      <c r="N61" s="504"/>
      <c r="O61" s="504"/>
      <c r="P61" s="504"/>
      <c r="Q61" s="504"/>
      <c r="R61" s="504">
        <v>2</v>
      </c>
      <c r="S61" s="504">
        <v>2</v>
      </c>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2:114">
      <c r="B62" s="197"/>
      <c r="C62" s="197"/>
      <c r="D62" s="197"/>
      <c r="E62" s="197" t="s">
        <v>12890</v>
      </c>
      <c r="F62" s="197" t="s">
        <v>6669</v>
      </c>
      <c r="G62" s="504"/>
      <c r="H62" s="504"/>
      <c r="I62" s="504"/>
      <c r="J62" s="504"/>
      <c r="K62" s="504"/>
      <c r="L62" s="504"/>
      <c r="M62" s="504"/>
      <c r="N62" s="504"/>
      <c r="O62" s="504"/>
      <c r="P62" s="504"/>
      <c r="Q62" s="504"/>
      <c r="R62" s="504">
        <v>1</v>
      </c>
      <c r="S62" s="504">
        <v>1</v>
      </c>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2:114">
      <c r="B63" s="197"/>
      <c r="C63" s="197"/>
      <c r="D63" s="197" t="s">
        <v>10395</v>
      </c>
      <c r="E63" s="197" t="s">
        <v>5834</v>
      </c>
      <c r="F63" s="197" t="s">
        <v>10370</v>
      </c>
      <c r="G63" s="504"/>
      <c r="H63" s="504"/>
      <c r="I63" s="504"/>
      <c r="J63" s="504"/>
      <c r="K63" s="504"/>
      <c r="L63" s="504"/>
      <c r="M63" s="504"/>
      <c r="N63" s="504"/>
      <c r="O63" s="504"/>
      <c r="P63" s="504"/>
      <c r="Q63" s="504"/>
      <c r="R63" s="504">
        <v>1</v>
      </c>
      <c r="S63" s="504">
        <v>1</v>
      </c>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2:114">
      <c r="B64" s="197"/>
      <c r="C64" s="197"/>
      <c r="D64" s="197" t="s">
        <v>3722</v>
      </c>
      <c r="E64" s="197" t="s">
        <v>3725</v>
      </c>
      <c r="F64" s="197" t="s">
        <v>6669</v>
      </c>
      <c r="G64" s="504"/>
      <c r="H64" s="504"/>
      <c r="I64" s="504"/>
      <c r="J64" s="504"/>
      <c r="K64" s="504"/>
      <c r="L64" s="504"/>
      <c r="M64" s="504"/>
      <c r="N64" s="504"/>
      <c r="O64" s="504"/>
      <c r="P64" s="504"/>
      <c r="Q64" s="504"/>
      <c r="R64" s="504">
        <v>1</v>
      </c>
      <c r="S64" s="504">
        <v>1</v>
      </c>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2:114">
      <c r="B65" s="197"/>
      <c r="C65" s="197"/>
      <c r="D65" s="197"/>
      <c r="E65" s="197" t="s">
        <v>5834</v>
      </c>
      <c r="F65" s="197" t="s">
        <v>6669</v>
      </c>
      <c r="G65" s="504"/>
      <c r="H65" s="504"/>
      <c r="I65" s="504"/>
      <c r="J65" s="504"/>
      <c r="K65" s="504"/>
      <c r="L65" s="504"/>
      <c r="M65" s="504"/>
      <c r="N65" s="504"/>
      <c r="O65" s="504"/>
      <c r="P65" s="504"/>
      <c r="Q65" s="504"/>
      <c r="R65" s="504">
        <v>3</v>
      </c>
      <c r="S65" s="504">
        <v>3</v>
      </c>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2:114">
      <c r="B66" s="197"/>
      <c r="C66" s="197"/>
      <c r="D66" s="197"/>
      <c r="E66" s="197"/>
      <c r="F66" s="197" t="s">
        <v>10370</v>
      </c>
      <c r="G66" s="504"/>
      <c r="H66" s="504"/>
      <c r="I66" s="504"/>
      <c r="J66" s="504"/>
      <c r="K66" s="504"/>
      <c r="L66" s="504"/>
      <c r="M66" s="504"/>
      <c r="N66" s="504"/>
      <c r="O66" s="504"/>
      <c r="P66" s="504"/>
      <c r="Q66" s="504"/>
      <c r="R66" s="504">
        <v>1</v>
      </c>
      <c r="S66" s="504">
        <v>1</v>
      </c>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2:114">
      <c r="B67" s="197"/>
      <c r="C67" s="197"/>
      <c r="D67" s="197"/>
      <c r="E67" s="197" t="s">
        <v>8179</v>
      </c>
      <c r="F67" s="197" t="s">
        <v>10370</v>
      </c>
      <c r="G67" s="504"/>
      <c r="H67" s="504"/>
      <c r="I67" s="504"/>
      <c r="J67" s="504"/>
      <c r="K67" s="504"/>
      <c r="L67" s="504"/>
      <c r="M67" s="504"/>
      <c r="N67" s="504"/>
      <c r="O67" s="504"/>
      <c r="P67" s="504"/>
      <c r="Q67" s="504"/>
      <c r="R67" s="504">
        <v>1</v>
      </c>
      <c r="S67" s="504">
        <v>1</v>
      </c>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2:114">
      <c r="B68" s="197"/>
      <c r="C68" s="197"/>
      <c r="D68" s="197"/>
      <c r="E68" s="197" t="s">
        <v>12889</v>
      </c>
      <c r="F68" s="197" t="s">
        <v>10370</v>
      </c>
      <c r="G68" s="504"/>
      <c r="H68" s="504"/>
      <c r="I68" s="504"/>
      <c r="J68" s="504"/>
      <c r="K68" s="504"/>
      <c r="L68" s="504"/>
      <c r="M68" s="504"/>
      <c r="N68" s="504"/>
      <c r="O68" s="504"/>
      <c r="P68" s="504"/>
      <c r="Q68" s="504"/>
      <c r="R68" s="504">
        <v>1</v>
      </c>
      <c r="S68" s="504">
        <v>1</v>
      </c>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2:114">
      <c r="B69" s="197"/>
      <c r="C69" s="197"/>
      <c r="D69" s="197" t="s">
        <v>10276</v>
      </c>
      <c r="E69" s="197" t="s">
        <v>5834</v>
      </c>
      <c r="F69" s="197" t="s">
        <v>6671</v>
      </c>
      <c r="G69" s="504"/>
      <c r="H69" s="504"/>
      <c r="I69" s="504"/>
      <c r="J69" s="504"/>
      <c r="K69" s="504"/>
      <c r="L69" s="504"/>
      <c r="M69" s="504"/>
      <c r="N69" s="504"/>
      <c r="O69" s="504"/>
      <c r="P69" s="504"/>
      <c r="Q69" s="504"/>
      <c r="R69" s="504">
        <v>2</v>
      </c>
      <c r="S69" s="504">
        <v>2</v>
      </c>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2:114">
      <c r="B70" s="197"/>
      <c r="C70" s="197"/>
      <c r="D70" s="197"/>
      <c r="E70" s="197"/>
      <c r="F70" s="197" t="s">
        <v>6669</v>
      </c>
      <c r="G70" s="504"/>
      <c r="H70" s="504"/>
      <c r="I70" s="504"/>
      <c r="J70" s="504"/>
      <c r="K70" s="504"/>
      <c r="L70" s="504"/>
      <c r="M70" s="504"/>
      <c r="N70" s="504"/>
      <c r="O70" s="504"/>
      <c r="P70" s="504"/>
      <c r="Q70" s="504"/>
      <c r="R70" s="504">
        <v>2</v>
      </c>
      <c r="S70" s="504">
        <v>2</v>
      </c>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2:114">
      <c r="B71" s="197"/>
      <c r="C71" s="197"/>
      <c r="D71" s="197"/>
      <c r="E71" s="197" t="s">
        <v>11899</v>
      </c>
      <c r="F71" s="197" t="s">
        <v>6669</v>
      </c>
      <c r="G71" s="504"/>
      <c r="H71" s="504"/>
      <c r="I71" s="504"/>
      <c r="J71" s="504"/>
      <c r="K71" s="504"/>
      <c r="L71" s="504"/>
      <c r="M71" s="504"/>
      <c r="N71" s="504"/>
      <c r="O71" s="504"/>
      <c r="P71" s="504"/>
      <c r="Q71" s="504"/>
      <c r="R71" s="504">
        <v>1</v>
      </c>
      <c r="S71" s="504">
        <v>1</v>
      </c>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2:114">
      <c r="B72" s="197"/>
      <c r="C72" s="197"/>
      <c r="D72" s="197" t="s">
        <v>11900</v>
      </c>
      <c r="E72" s="197" t="s">
        <v>10332</v>
      </c>
      <c r="F72" s="197" t="s">
        <v>10370</v>
      </c>
      <c r="G72" s="504"/>
      <c r="H72" s="504"/>
      <c r="I72" s="504"/>
      <c r="J72" s="504"/>
      <c r="K72" s="504"/>
      <c r="L72" s="504"/>
      <c r="M72" s="504"/>
      <c r="N72" s="504"/>
      <c r="O72" s="504"/>
      <c r="P72" s="504"/>
      <c r="Q72" s="504"/>
      <c r="R72" s="504">
        <v>1</v>
      </c>
      <c r="S72" s="504">
        <v>1</v>
      </c>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2:114">
      <c r="B73" s="197"/>
      <c r="C73" s="197"/>
      <c r="D73" s="197"/>
      <c r="E73" s="197" t="s">
        <v>13088</v>
      </c>
      <c r="F73" s="197" t="s">
        <v>10370</v>
      </c>
      <c r="G73" s="504"/>
      <c r="H73" s="504"/>
      <c r="I73" s="504"/>
      <c r="J73" s="504"/>
      <c r="K73" s="504"/>
      <c r="L73" s="504"/>
      <c r="M73" s="504"/>
      <c r="N73" s="504"/>
      <c r="O73" s="504"/>
      <c r="P73" s="504"/>
      <c r="Q73" s="504"/>
      <c r="R73" s="504">
        <v>1</v>
      </c>
      <c r="S73" s="504">
        <v>1</v>
      </c>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2:114">
      <c r="B74" s="197"/>
      <c r="C74" s="197"/>
      <c r="D74" s="197" t="s">
        <v>202</v>
      </c>
      <c r="E74" s="197" t="s">
        <v>3725</v>
      </c>
      <c r="F74" s="197" t="s">
        <v>10370</v>
      </c>
      <c r="G74" s="504"/>
      <c r="H74" s="504"/>
      <c r="I74" s="504"/>
      <c r="J74" s="504"/>
      <c r="K74" s="504"/>
      <c r="L74" s="504"/>
      <c r="M74" s="504"/>
      <c r="N74" s="504"/>
      <c r="O74" s="504"/>
      <c r="P74" s="504"/>
      <c r="Q74" s="504"/>
      <c r="R74" s="504">
        <v>1</v>
      </c>
      <c r="S74" s="504">
        <v>1</v>
      </c>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2:114">
      <c r="B75" s="197"/>
      <c r="C75" s="197"/>
      <c r="D75" s="197"/>
      <c r="E75" s="197" t="s">
        <v>5834</v>
      </c>
      <c r="F75" s="197" t="s">
        <v>6671</v>
      </c>
      <c r="G75" s="504"/>
      <c r="H75" s="504"/>
      <c r="I75" s="504"/>
      <c r="J75" s="504"/>
      <c r="K75" s="504"/>
      <c r="L75" s="504"/>
      <c r="M75" s="504"/>
      <c r="N75" s="504"/>
      <c r="O75" s="504"/>
      <c r="P75" s="504"/>
      <c r="Q75" s="504"/>
      <c r="R75" s="504">
        <v>7</v>
      </c>
      <c r="S75" s="504">
        <v>7</v>
      </c>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2:114">
      <c r="B76" s="197"/>
      <c r="C76" s="197"/>
      <c r="D76" s="197"/>
      <c r="E76" s="197"/>
      <c r="F76" s="197" t="s">
        <v>10369</v>
      </c>
      <c r="G76" s="504"/>
      <c r="H76" s="504"/>
      <c r="I76" s="504"/>
      <c r="J76" s="504"/>
      <c r="K76" s="504">
        <v>1</v>
      </c>
      <c r="L76" s="504"/>
      <c r="M76" s="504"/>
      <c r="N76" s="504"/>
      <c r="O76" s="504"/>
      <c r="P76" s="504"/>
      <c r="Q76" s="504"/>
      <c r="R76" s="504"/>
      <c r="S76" s="504">
        <v>1</v>
      </c>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2:114">
      <c r="B77" s="197"/>
      <c r="C77" s="197"/>
      <c r="D77" s="197"/>
      <c r="E77" s="197"/>
      <c r="F77" s="197" t="s">
        <v>6669</v>
      </c>
      <c r="G77" s="504"/>
      <c r="H77" s="504"/>
      <c r="I77" s="504"/>
      <c r="J77" s="504"/>
      <c r="K77" s="504"/>
      <c r="L77" s="504"/>
      <c r="M77" s="504"/>
      <c r="N77" s="504"/>
      <c r="O77" s="504"/>
      <c r="P77" s="504"/>
      <c r="Q77" s="504"/>
      <c r="R77" s="504">
        <v>34</v>
      </c>
      <c r="S77" s="504">
        <v>34</v>
      </c>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2:114">
      <c r="B78" s="197"/>
      <c r="C78" s="197"/>
      <c r="D78" s="197"/>
      <c r="E78" s="197"/>
      <c r="F78" s="197" t="s">
        <v>10372</v>
      </c>
      <c r="G78" s="504"/>
      <c r="H78" s="504"/>
      <c r="I78" s="504"/>
      <c r="J78" s="504"/>
      <c r="K78" s="504"/>
      <c r="L78" s="504"/>
      <c r="M78" s="504"/>
      <c r="N78" s="504"/>
      <c r="O78" s="504"/>
      <c r="P78" s="504"/>
      <c r="Q78" s="504"/>
      <c r="R78" s="504">
        <v>1</v>
      </c>
      <c r="S78" s="504">
        <v>1</v>
      </c>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2:114">
      <c r="B79" s="197"/>
      <c r="C79" s="197"/>
      <c r="D79" s="197"/>
      <c r="E79" s="197"/>
      <c r="F79" s="197" t="s">
        <v>10370</v>
      </c>
      <c r="G79" s="504"/>
      <c r="H79" s="504"/>
      <c r="I79" s="504"/>
      <c r="J79" s="504"/>
      <c r="K79" s="504"/>
      <c r="L79" s="504"/>
      <c r="M79" s="504"/>
      <c r="N79" s="504"/>
      <c r="O79" s="504"/>
      <c r="P79" s="504"/>
      <c r="Q79" s="504"/>
      <c r="R79" s="504">
        <v>10</v>
      </c>
      <c r="S79" s="504">
        <v>10</v>
      </c>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2:114">
      <c r="B80" s="197"/>
      <c r="C80" s="197"/>
      <c r="D80" s="197"/>
      <c r="E80" s="197" t="s">
        <v>8179</v>
      </c>
      <c r="F80" s="197" t="s">
        <v>10368</v>
      </c>
      <c r="G80" s="504"/>
      <c r="H80" s="504"/>
      <c r="I80" s="504">
        <v>1</v>
      </c>
      <c r="J80" s="504"/>
      <c r="K80" s="504"/>
      <c r="L80" s="504"/>
      <c r="M80" s="504"/>
      <c r="N80" s="504"/>
      <c r="O80" s="504"/>
      <c r="P80" s="504"/>
      <c r="Q80" s="504"/>
      <c r="R80" s="504"/>
      <c r="S80" s="504">
        <v>1</v>
      </c>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2:114">
      <c r="B81" s="197"/>
      <c r="C81" s="197"/>
      <c r="D81" s="197"/>
      <c r="E81" s="197" t="s">
        <v>12605</v>
      </c>
      <c r="F81" s="197" t="s">
        <v>6669</v>
      </c>
      <c r="G81" s="504"/>
      <c r="H81" s="504"/>
      <c r="I81" s="504"/>
      <c r="J81" s="504"/>
      <c r="K81" s="504"/>
      <c r="L81" s="504"/>
      <c r="M81" s="504"/>
      <c r="N81" s="504"/>
      <c r="O81" s="504"/>
      <c r="P81" s="504"/>
      <c r="Q81" s="504"/>
      <c r="R81" s="504">
        <v>1</v>
      </c>
      <c r="S81" s="504">
        <v>1</v>
      </c>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2:114">
      <c r="B82" s="197"/>
      <c r="C82" s="197"/>
      <c r="D82" s="197"/>
      <c r="E82" s="197" t="s">
        <v>12799</v>
      </c>
      <c r="F82" s="197" t="s">
        <v>6669</v>
      </c>
      <c r="G82" s="504"/>
      <c r="H82" s="504"/>
      <c r="I82" s="504"/>
      <c r="J82" s="504"/>
      <c r="K82" s="504"/>
      <c r="L82" s="504"/>
      <c r="M82" s="504"/>
      <c r="N82" s="504"/>
      <c r="O82" s="504"/>
      <c r="P82" s="504"/>
      <c r="Q82" s="504"/>
      <c r="R82" s="504">
        <v>2</v>
      </c>
      <c r="S82" s="504">
        <v>2</v>
      </c>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2:114">
      <c r="B83" s="197"/>
      <c r="C83" s="197"/>
      <c r="D83" s="197"/>
      <c r="E83" s="197" t="s">
        <v>13076</v>
      </c>
      <c r="F83" s="197" t="s">
        <v>6669</v>
      </c>
      <c r="G83" s="504"/>
      <c r="H83" s="504"/>
      <c r="I83" s="504"/>
      <c r="J83" s="504"/>
      <c r="K83" s="504"/>
      <c r="L83" s="504"/>
      <c r="M83" s="504"/>
      <c r="N83" s="504"/>
      <c r="O83" s="504"/>
      <c r="P83" s="504"/>
      <c r="Q83" s="504"/>
      <c r="R83" s="504">
        <v>1</v>
      </c>
      <c r="S83" s="504">
        <v>1</v>
      </c>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2:114">
      <c r="B84" s="197"/>
      <c r="C84" s="197"/>
      <c r="D84" s="197" t="s">
        <v>6973</v>
      </c>
      <c r="E84" s="197" t="s">
        <v>5834</v>
      </c>
      <c r="F84" s="197" t="s">
        <v>6669</v>
      </c>
      <c r="G84" s="504"/>
      <c r="H84" s="504"/>
      <c r="I84" s="504"/>
      <c r="J84" s="504"/>
      <c r="K84" s="504"/>
      <c r="L84" s="504"/>
      <c r="M84" s="504"/>
      <c r="N84" s="504"/>
      <c r="O84" s="504"/>
      <c r="P84" s="504"/>
      <c r="Q84" s="504"/>
      <c r="R84" s="504">
        <v>8</v>
      </c>
      <c r="S84" s="504">
        <v>8</v>
      </c>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2:114">
      <c r="B85" s="197"/>
      <c r="C85" s="197"/>
      <c r="D85" s="197"/>
      <c r="E85" s="197"/>
      <c r="F85" s="197" t="s">
        <v>10370</v>
      </c>
      <c r="G85" s="504"/>
      <c r="H85" s="504"/>
      <c r="I85" s="504"/>
      <c r="J85" s="504"/>
      <c r="K85" s="504"/>
      <c r="L85" s="504"/>
      <c r="M85" s="504"/>
      <c r="N85" s="504"/>
      <c r="O85" s="504"/>
      <c r="P85" s="504"/>
      <c r="Q85" s="504"/>
      <c r="R85" s="504">
        <v>8</v>
      </c>
      <c r="S85" s="504">
        <v>8</v>
      </c>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2:114">
      <c r="B86" s="197"/>
      <c r="C86" s="197"/>
      <c r="D86" s="197"/>
      <c r="E86" s="197" t="s">
        <v>12799</v>
      </c>
      <c r="F86" s="197" t="s">
        <v>6669</v>
      </c>
      <c r="G86" s="504"/>
      <c r="H86" s="504"/>
      <c r="I86" s="504"/>
      <c r="J86" s="504"/>
      <c r="K86" s="504"/>
      <c r="L86" s="504"/>
      <c r="M86" s="504"/>
      <c r="N86" s="504"/>
      <c r="O86" s="504"/>
      <c r="P86" s="504"/>
      <c r="Q86" s="504"/>
      <c r="R86" s="504">
        <v>1</v>
      </c>
      <c r="S86" s="504">
        <v>1</v>
      </c>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2:114">
      <c r="B87" s="197"/>
      <c r="C87" s="197"/>
      <c r="D87" s="197"/>
      <c r="E87" s="197" t="s">
        <v>13098</v>
      </c>
      <c r="F87" s="197" t="s">
        <v>10370</v>
      </c>
      <c r="G87" s="504"/>
      <c r="H87" s="504"/>
      <c r="I87" s="504"/>
      <c r="J87" s="504"/>
      <c r="K87" s="504"/>
      <c r="L87" s="504"/>
      <c r="M87" s="504"/>
      <c r="N87" s="504"/>
      <c r="O87" s="504"/>
      <c r="P87" s="504"/>
      <c r="Q87" s="504"/>
      <c r="R87" s="504">
        <v>1</v>
      </c>
      <c r="S87" s="504">
        <v>1</v>
      </c>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2:114">
      <c r="B88" s="197"/>
      <c r="C88" s="197"/>
      <c r="D88" s="197" t="s">
        <v>13014</v>
      </c>
      <c r="E88" s="197" t="s">
        <v>5834</v>
      </c>
      <c r="F88" s="197" t="s">
        <v>6669</v>
      </c>
      <c r="G88" s="504"/>
      <c r="H88" s="504"/>
      <c r="I88" s="504"/>
      <c r="J88" s="504"/>
      <c r="K88" s="504"/>
      <c r="L88" s="504"/>
      <c r="M88" s="504"/>
      <c r="N88" s="504"/>
      <c r="O88" s="504"/>
      <c r="P88" s="504"/>
      <c r="Q88" s="504"/>
      <c r="R88" s="504">
        <v>5</v>
      </c>
      <c r="S88" s="504">
        <v>5</v>
      </c>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2:114">
      <c r="B89" s="197"/>
      <c r="C89" s="197"/>
      <c r="D89" s="197" t="s">
        <v>3721</v>
      </c>
      <c r="E89" s="197" t="s">
        <v>5834</v>
      </c>
      <c r="F89" s="197" t="s">
        <v>6671</v>
      </c>
      <c r="G89" s="504"/>
      <c r="H89" s="504"/>
      <c r="I89" s="504"/>
      <c r="J89" s="504"/>
      <c r="K89" s="504"/>
      <c r="L89" s="504"/>
      <c r="M89" s="504"/>
      <c r="N89" s="504"/>
      <c r="O89" s="504"/>
      <c r="P89" s="504"/>
      <c r="Q89" s="504"/>
      <c r="R89" s="504">
        <v>1</v>
      </c>
      <c r="S89" s="504">
        <v>1</v>
      </c>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2:114">
      <c r="B90" s="197"/>
      <c r="C90" s="197"/>
      <c r="D90" s="197"/>
      <c r="E90" s="197"/>
      <c r="F90" s="197" t="s">
        <v>10368</v>
      </c>
      <c r="G90" s="504"/>
      <c r="H90" s="504"/>
      <c r="I90" s="504"/>
      <c r="J90" s="504"/>
      <c r="K90" s="504"/>
      <c r="L90" s="504"/>
      <c r="M90" s="504"/>
      <c r="N90" s="504"/>
      <c r="O90" s="504"/>
      <c r="P90" s="504"/>
      <c r="Q90" s="504"/>
      <c r="R90" s="504">
        <v>2</v>
      </c>
      <c r="S90" s="504">
        <v>2</v>
      </c>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2:114">
      <c r="B91" s="197"/>
      <c r="C91" s="197"/>
      <c r="D91" s="197"/>
      <c r="E91" s="197"/>
      <c r="F91" s="197" t="s">
        <v>6669</v>
      </c>
      <c r="G91" s="504"/>
      <c r="H91" s="504"/>
      <c r="I91" s="504"/>
      <c r="J91" s="504"/>
      <c r="K91" s="504"/>
      <c r="L91" s="504"/>
      <c r="M91" s="504"/>
      <c r="N91" s="504"/>
      <c r="O91" s="504"/>
      <c r="P91" s="504"/>
      <c r="Q91" s="504"/>
      <c r="R91" s="504">
        <v>1</v>
      </c>
      <c r="S91" s="504">
        <v>1</v>
      </c>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2:114">
      <c r="B92" s="197"/>
      <c r="C92" s="197"/>
      <c r="D92" s="197"/>
      <c r="E92" s="197"/>
      <c r="F92" s="197" t="s">
        <v>10370</v>
      </c>
      <c r="G92" s="504"/>
      <c r="H92" s="504"/>
      <c r="I92" s="504"/>
      <c r="J92" s="504"/>
      <c r="K92" s="504"/>
      <c r="L92" s="504"/>
      <c r="M92" s="504"/>
      <c r="N92" s="504"/>
      <c r="O92" s="504"/>
      <c r="P92" s="504"/>
      <c r="Q92" s="504"/>
      <c r="R92" s="504">
        <v>4</v>
      </c>
      <c r="S92" s="504">
        <v>4</v>
      </c>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2:114">
      <c r="B93" s="197"/>
      <c r="C93" s="197"/>
      <c r="D93" s="197"/>
      <c r="E93" s="197" t="s">
        <v>12774</v>
      </c>
      <c r="F93" s="197" t="s">
        <v>10370</v>
      </c>
      <c r="G93" s="504"/>
      <c r="H93" s="504"/>
      <c r="I93" s="504"/>
      <c r="J93" s="504"/>
      <c r="K93" s="504"/>
      <c r="L93" s="504"/>
      <c r="M93" s="504"/>
      <c r="N93" s="504"/>
      <c r="O93" s="504"/>
      <c r="P93" s="504"/>
      <c r="Q93" s="504"/>
      <c r="R93" s="504">
        <v>2</v>
      </c>
      <c r="S93" s="504">
        <v>2</v>
      </c>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2:114">
      <c r="B94" s="197"/>
      <c r="C94" s="197"/>
      <c r="D94" s="197"/>
      <c r="E94" s="197" t="s">
        <v>13105</v>
      </c>
      <c r="F94" s="197" t="s">
        <v>10372</v>
      </c>
      <c r="G94" s="504"/>
      <c r="H94" s="504"/>
      <c r="I94" s="504"/>
      <c r="J94" s="504"/>
      <c r="K94" s="504"/>
      <c r="L94" s="504"/>
      <c r="M94" s="504"/>
      <c r="N94" s="504"/>
      <c r="O94" s="504"/>
      <c r="P94" s="504"/>
      <c r="Q94" s="504"/>
      <c r="R94" s="504">
        <v>1</v>
      </c>
      <c r="S94" s="504">
        <v>1</v>
      </c>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2:114">
      <c r="B95" s="197"/>
      <c r="C95" s="197"/>
      <c r="D95" s="197" t="s">
        <v>204</v>
      </c>
      <c r="E95" s="197" t="s">
        <v>5834</v>
      </c>
      <c r="F95" s="197" t="s">
        <v>6671</v>
      </c>
      <c r="G95" s="504"/>
      <c r="H95" s="504"/>
      <c r="I95" s="504"/>
      <c r="J95" s="504"/>
      <c r="K95" s="504"/>
      <c r="L95" s="504"/>
      <c r="M95" s="504"/>
      <c r="N95" s="504"/>
      <c r="O95" s="504"/>
      <c r="P95" s="504"/>
      <c r="Q95" s="504"/>
      <c r="R95" s="504">
        <v>2</v>
      </c>
      <c r="S95" s="504">
        <v>2</v>
      </c>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2:114">
      <c r="B96" s="197"/>
      <c r="C96" s="197"/>
      <c r="D96" s="197"/>
      <c r="E96" s="197"/>
      <c r="F96" s="197" t="s">
        <v>6669</v>
      </c>
      <c r="G96" s="504"/>
      <c r="H96" s="504"/>
      <c r="I96" s="504"/>
      <c r="J96" s="504"/>
      <c r="K96" s="504"/>
      <c r="L96" s="504"/>
      <c r="M96" s="504"/>
      <c r="N96" s="504"/>
      <c r="O96" s="504"/>
      <c r="P96" s="504"/>
      <c r="Q96" s="504"/>
      <c r="R96" s="504">
        <v>4</v>
      </c>
      <c r="S96" s="504">
        <v>4</v>
      </c>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2:114">
      <c r="B97" s="197"/>
      <c r="C97" s="197"/>
      <c r="D97" s="197" t="s">
        <v>11347</v>
      </c>
      <c r="E97" s="197" t="s">
        <v>5834</v>
      </c>
      <c r="F97" s="197" t="s">
        <v>6669</v>
      </c>
      <c r="G97" s="504"/>
      <c r="H97" s="504"/>
      <c r="I97" s="504"/>
      <c r="J97" s="504"/>
      <c r="K97" s="504"/>
      <c r="L97" s="504"/>
      <c r="M97" s="504"/>
      <c r="N97" s="504"/>
      <c r="O97" s="504"/>
      <c r="P97" s="504"/>
      <c r="Q97" s="504"/>
      <c r="R97" s="504">
        <v>2</v>
      </c>
      <c r="S97" s="504">
        <v>2</v>
      </c>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2:114">
      <c r="B98" s="197"/>
      <c r="C98" s="197"/>
      <c r="D98" s="197"/>
      <c r="E98" s="197"/>
      <c r="F98" s="197" t="s">
        <v>10370</v>
      </c>
      <c r="G98" s="504"/>
      <c r="H98" s="504"/>
      <c r="I98" s="504"/>
      <c r="J98" s="504"/>
      <c r="K98" s="504"/>
      <c r="L98" s="504"/>
      <c r="M98" s="504"/>
      <c r="N98" s="504"/>
      <c r="O98" s="504"/>
      <c r="P98" s="504"/>
      <c r="Q98" s="504"/>
      <c r="R98" s="504">
        <v>4</v>
      </c>
      <c r="S98" s="504">
        <v>4</v>
      </c>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2:114">
      <c r="B99" s="197"/>
      <c r="C99" s="197"/>
      <c r="D99" s="197" t="s">
        <v>10396</v>
      </c>
      <c r="E99" s="197" t="s">
        <v>5834</v>
      </c>
      <c r="F99" s="197" t="s">
        <v>6669</v>
      </c>
      <c r="G99" s="504"/>
      <c r="H99" s="504"/>
      <c r="I99" s="504"/>
      <c r="J99" s="504"/>
      <c r="K99" s="504"/>
      <c r="L99" s="504"/>
      <c r="M99" s="504"/>
      <c r="N99" s="504"/>
      <c r="O99" s="504"/>
      <c r="P99" s="504"/>
      <c r="Q99" s="504"/>
      <c r="R99" s="504">
        <v>11</v>
      </c>
      <c r="S99" s="504">
        <v>11</v>
      </c>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2:114">
      <c r="B100" s="197"/>
      <c r="C100" s="197"/>
      <c r="D100" s="197"/>
      <c r="E100" s="197"/>
      <c r="F100" s="197" t="s">
        <v>10372</v>
      </c>
      <c r="G100" s="504"/>
      <c r="H100" s="504"/>
      <c r="I100" s="504"/>
      <c r="J100" s="504"/>
      <c r="K100" s="504"/>
      <c r="L100" s="504"/>
      <c r="M100" s="504"/>
      <c r="N100" s="504"/>
      <c r="O100" s="504"/>
      <c r="P100" s="504"/>
      <c r="Q100" s="504"/>
      <c r="R100" s="504">
        <v>1</v>
      </c>
      <c r="S100" s="504">
        <v>1</v>
      </c>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2:114">
      <c r="B101" s="197"/>
      <c r="C101" s="197"/>
      <c r="D101" s="197"/>
      <c r="E101" s="197"/>
      <c r="F101" s="197" t="s">
        <v>10370</v>
      </c>
      <c r="G101" s="504"/>
      <c r="H101" s="504"/>
      <c r="I101" s="504"/>
      <c r="J101" s="504"/>
      <c r="K101" s="504"/>
      <c r="L101" s="504"/>
      <c r="M101" s="504"/>
      <c r="N101" s="504"/>
      <c r="O101" s="504"/>
      <c r="P101" s="504"/>
      <c r="Q101" s="504"/>
      <c r="R101" s="504">
        <v>2</v>
      </c>
      <c r="S101" s="504">
        <v>2</v>
      </c>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2:114">
      <c r="B102" s="197"/>
      <c r="C102" s="197"/>
      <c r="D102" s="197"/>
      <c r="E102" s="197" t="s">
        <v>12774</v>
      </c>
      <c r="F102" s="197" t="s">
        <v>6669</v>
      </c>
      <c r="G102" s="504"/>
      <c r="H102" s="504"/>
      <c r="I102" s="504"/>
      <c r="J102" s="504"/>
      <c r="K102" s="504"/>
      <c r="L102" s="504"/>
      <c r="M102" s="504"/>
      <c r="N102" s="504"/>
      <c r="O102" s="504"/>
      <c r="P102" s="504"/>
      <c r="Q102" s="504"/>
      <c r="R102" s="504">
        <v>1</v>
      </c>
      <c r="S102" s="504">
        <v>1</v>
      </c>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2:114">
      <c r="B103" s="197"/>
      <c r="C103" s="197"/>
      <c r="D103" s="197" t="s">
        <v>12606</v>
      </c>
      <c r="E103" s="197" t="s">
        <v>5834</v>
      </c>
      <c r="F103" s="197" t="s">
        <v>6669</v>
      </c>
      <c r="G103" s="504"/>
      <c r="H103" s="504"/>
      <c r="I103" s="504"/>
      <c r="J103" s="504"/>
      <c r="K103" s="504"/>
      <c r="L103" s="504"/>
      <c r="M103" s="504"/>
      <c r="N103" s="504">
        <v>1</v>
      </c>
      <c r="O103" s="504"/>
      <c r="P103" s="504"/>
      <c r="Q103" s="504"/>
      <c r="R103" s="504"/>
      <c r="S103" s="504">
        <v>1</v>
      </c>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2:114">
      <c r="B104" s="197"/>
      <c r="C104" s="197"/>
      <c r="D104" s="197"/>
      <c r="E104" s="197"/>
      <c r="F104" s="197" t="s">
        <v>10370</v>
      </c>
      <c r="G104" s="504"/>
      <c r="H104" s="504"/>
      <c r="I104" s="504"/>
      <c r="J104" s="504"/>
      <c r="K104" s="504"/>
      <c r="L104" s="504"/>
      <c r="M104" s="504"/>
      <c r="N104" s="504">
        <v>1</v>
      </c>
      <c r="O104" s="504"/>
      <c r="P104" s="504"/>
      <c r="Q104" s="504"/>
      <c r="R104" s="504">
        <v>3</v>
      </c>
      <c r="S104" s="504">
        <v>4</v>
      </c>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2:114">
      <c r="B105" s="197"/>
      <c r="C105" s="197"/>
      <c r="D105" s="197" t="s">
        <v>10492</v>
      </c>
      <c r="E105" s="197" t="s">
        <v>5834</v>
      </c>
      <c r="F105" s="197" t="s">
        <v>6669</v>
      </c>
      <c r="G105" s="504"/>
      <c r="H105" s="504"/>
      <c r="I105" s="504"/>
      <c r="J105" s="504"/>
      <c r="K105" s="504"/>
      <c r="L105" s="504"/>
      <c r="M105" s="504"/>
      <c r="N105" s="504"/>
      <c r="O105" s="504"/>
      <c r="P105" s="504"/>
      <c r="Q105" s="504"/>
      <c r="R105" s="504">
        <v>2</v>
      </c>
      <c r="S105" s="504">
        <v>2</v>
      </c>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2:114">
      <c r="B106" s="197"/>
      <c r="C106" s="197"/>
      <c r="D106" s="197"/>
      <c r="E106" s="197"/>
      <c r="F106" s="197" t="s">
        <v>10370</v>
      </c>
      <c r="G106" s="504"/>
      <c r="H106" s="504"/>
      <c r="I106" s="504"/>
      <c r="J106" s="504"/>
      <c r="K106" s="504"/>
      <c r="L106" s="504"/>
      <c r="M106" s="504"/>
      <c r="N106" s="504"/>
      <c r="O106" s="504"/>
      <c r="P106" s="504"/>
      <c r="Q106" s="504"/>
      <c r="R106" s="504">
        <v>4</v>
      </c>
      <c r="S106" s="504">
        <v>4</v>
      </c>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2:114">
      <c r="B107" s="197"/>
      <c r="C107" s="197"/>
      <c r="D107" s="197"/>
      <c r="E107" s="197" t="s">
        <v>12774</v>
      </c>
      <c r="F107" s="197" t="s">
        <v>6669</v>
      </c>
      <c r="G107" s="504"/>
      <c r="H107" s="504"/>
      <c r="I107" s="504"/>
      <c r="J107" s="504"/>
      <c r="K107" s="504"/>
      <c r="L107" s="504"/>
      <c r="M107" s="504"/>
      <c r="N107" s="504"/>
      <c r="O107" s="504"/>
      <c r="P107" s="504"/>
      <c r="Q107" s="504"/>
      <c r="R107" s="504">
        <v>1</v>
      </c>
      <c r="S107" s="504">
        <v>1</v>
      </c>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2:114">
      <c r="B108" s="197"/>
      <c r="C108" s="197"/>
      <c r="D108" s="197" t="s">
        <v>12277</v>
      </c>
      <c r="E108" s="197" t="s">
        <v>12793</v>
      </c>
      <c r="F108" s="197" t="s">
        <v>6669</v>
      </c>
      <c r="G108" s="504"/>
      <c r="H108" s="504"/>
      <c r="I108" s="504"/>
      <c r="J108" s="504"/>
      <c r="K108" s="504"/>
      <c r="L108" s="504"/>
      <c r="M108" s="504"/>
      <c r="N108" s="504">
        <v>1</v>
      </c>
      <c r="O108" s="504"/>
      <c r="P108" s="504"/>
      <c r="Q108" s="504"/>
      <c r="R108" s="504"/>
      <c r="S108" s="504">
        <v>1</v>
      </c>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2:114">
      <c r="B109" s="197"/>
      <c r="C109" s="197"/>
      <c r="D109" s="197" t="s">
        <v>12851</v>
      </c>
      <c r="E109" s="197" t="s">
        <v>5834</v>
      </c>
      <c r="F109" s="197" t="s">
        <v>10370</v>
      </c>
      <c r="G109" s="504"/>
      <c r="H109" s="504"/>
      <c r="I109" s="504"/>
      <c r="J109" s="504"/>
      <c r="K109" s="504"/>
      <c r="L109" s="504"/>
      <c r="M109" s="504">
        <v>2</v>
      </c>
      <c r="N109" s="504"/>
      <c r="O109" s="504"/>
      <c r="P109" s="504"/>
      <c r="Q109" s="504"/>
      <c r="R109" s="504">
        <v>2</v>
      </c>
      <c r="S109" s="504">
        <v>4</v>
      </c>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2:114">
      <c r="B110" s="197"/>
      <c r="C110" s="197"/>
      <c r="D110" s="197" t="s">
        <v>11346</v>
      </c>
      <c r="E110" s="197" t="s">
        <v>5834</v>
      </c>
      <c r="F110" s="197" t="s">
        <v>6669</v>
      </c>
      <c r="G110" s="504"/>
      <c r="H110" s="504"/>
      <c r="I110" s="504"/>
      <c r="J110" s="504"/>
      <c r="K110" s="504"/>
      <c r="L110" s="504"/>
      <c r="M110" s="504">
        <v>1</v>
      </c>
      <c r="N110" s="504"/>
      <c r="O110" s="504"/>
      <c r="P110" s="504"/>
      <c r="Q110" s="504"/>
      <c r="R110" s="504">
        <v>3</v>
      </c>
      <c r="S110" s="504">
        <v>4</v>
      </c>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2:114">
      <c r="B111" s="197"/>
      <c r="C111" s="197"/>
      <c r="D111" s="197"/>
      <c r="E111" s="197"/>
      <c r="F111" s="197" t="s">
        <v>10370</v>
      </c>
      <c r="G111" s="504"/>
      <c r="H111" s="504"/>
      <c r="I111" s="504"/>
      <c r="J111" s="504"/>
      <c r="K111" s="504"/>
      <c r="L111" s="504"/>
      <c r="M111" s="504"/>
      <c r="N111" s="504"/>
      <c r="O111" s="504"/>
      <c r="P111" s="504"/>
      <c r="Q111" s="504"/>
      <c r="R111" s="504">
        <v>3</v>
      </c>
      <c r="S111" s="504">
        <v>3</v>
      </c>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2:114">
      <c r="B112" s="197"/>
      <c r="C112" s="197"/>
      <c r="D112" s="197" t="s">
        <v>10531</v>
      </c>
      <c r="E112" s="197" t="s">
        <v>3725</v>
      </c>
      <c r="F112" s="197" t="s">
        <v>6671</v>
      </c>
      <c r="G112" s="504"/>
      <c r="H112" s="504"/>
      <c r="I112" s="504"/>
      <c r="J112" s="504"/>
      <c r="K112" s="504"/>
      <c r="L112" s="504"/>
      <c r="M112" s="504"/>
      <c r="N112" s="504"/>
      <c r="O112" s="504"/>
      <c r="P112" s="504"/>
      <c r="Q112" s="504"/>
      <c r="R112" s="504">
        <v>1</v>
      </c>
      <c r="S112" s="504">
        <v>1</v>
      </c>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2:114">
      <c r="B113" s="197"/>
      <c r="C113" s="197"/>
      <c r="D113" s="197"/>
      <c r="E113" s="197"/>
      <c r="F113" s="197" t="s">
        <v>10370</v>
      </c>
      <c r="G113" s="504"/>
      <c r="H113" s="504"/>
      <c r="I113" s="504"/>
      <c r="J113" s="504"/>
      <c r="K113" s="504"/>
      <c r="L113" s="504"/>
      <c r="M113" s="504"/>
      <c r="N113" s="504"/>
      <c r="O113" s="504"/>
      <c r="P113" s="504"/>
      <c r="Q113" s="504"/>
      <c r="R113" s="504">
        <v>1</v>
      </c>
      <c r="S113" s="504">
        <v>1</v>
      </c>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2:114">
      <c r="B114" s="197"/>
      <c r="C114" s="197"/>
      <c r="D114" s="197"/>
      <c r="E114" s="197" t="s">
        <v>5834</v>
      </c>
      <c r="F114" s="197" t="s">
        <v>6669</v>
      </c>
      <c r="G114" s="504"/>
      <c r="H114" s="504"/>
      <c r="I114" s="504"/>
      <c r="J114" s="504"/>
      <c r="K114" s="504">
        <v>2</v>
      </c>
      <c r="L114" s="504"/>
      <c r="M114" s="504">
        <v>1</v>
      </c>
      <c r="N114" s="504">
        <v>1</v>
      </c>
      <c r="O114" s="504"/>
      <c r="P114" s="504"/>
      <c r="Q114" s="504"/>
      <c r="R114" s="504">
        <v>3</v>
      </c>
      <c r="S114" s="504">
        <v>7</v>
      </c>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2:114">
      <c r="B115" s="197"/>
      <c r="C115" s="197"/>
      <c r="D115" s="197"/>
      <c r="E115" s="197"/>
      <c r="F115" s="197" t="s">
        <v>10370</v>
      </c>
      <c r="G115" s="504"/>
      <c r="H115" s="504"/>
      <c r="I115" s="504"/>
      <c r="J115" s="504">
        <v>1</v>
      </c>
      <c r="K115" s="504">
        <v>1</v>
      </c>
      <c r="L115" s="504"/>
      <c r="M115" s="504">
        <v>2</v>
      </c>
      <c r="N115" s="504">
        <v>1</v>
      </c>
      <c r="O115" s="504"/>
      <c r="P115" s="504"/>
      <c r="Q115" s="504"/>
      <c r="R115" s="504">
        <v>21</v>
      </c>
      <c r="S115" s="504">
        <v>26</v>
      </c>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2:114">
      <c r="B116" s="197"/>
      <c r="C116" s="197"/>
      <c r="D116" s="197" t="s">
        <v>11345</v>
      </c>
      <c r="E116" s="197" t="s">
        <v>5834</v>
      </c>
      <c r="F116" s="197" t="s">
        <v>10370</v>
      </c>
      <c r="G116" s="504"/>
      <c r="H116" s="504"/>
      <c r="I116" s="504"/>
      <c r="J116" s="504"/>
      <c r="K116" s="504"/>
      <c r="L116" s="504"/>
      <c r="M116" s="504"/>
      <c r="N116" s="504"/>
      <c r="O116" s="504"/>
      <c r="P116" s="504"/>
      <c r="Q116" s="504"/>
      <c r="R116" s="504">
        <v>2</v>
      </c>
      <c r="S116" s="504">
        <v>2</v>
      </c>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2:114">
      <c r="B117" s="197"/>
      <c r="C117" s="197"/>
      <c r="D117" s="197" t="s">
        <v>8240</v>
      </c>
      <c r="E117" s="197" t="s">
        <v>5834</v>
      </c>
      <c r="F117" s="197" t="s">
        <v>6669</v>
      </c>
      <c r="G117" s="504"/>
      <c r="H117" s="504">
        <v>2</v>
      </c>
      <c r="I117" s="504"/>
      <c r="J117" s="504"/>
      <c r="K117" s="504">
        <v>1</v>
      </c>
      <c r="L117" s="504"/>
      <c r="M117" s="504"/>
      <c r="N117" s="504"/>
      <c r="O117" s="504"/>
      <c r="P117" s="504"/>
      <c r="Q117" s="504"/>
      <c r="R117" s="504"/>
      <c r="S117" s="504">
        <v>3</v>
      </c>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2:114">
      <c r="B118" s="197"/>
      <c r="C118" s="197"/>
      <c r="D118" s="197"/>
      <c r="E118" s="197"/>
      <c r="F118" s="197" t="s">
        <v>10370</v>
      </c>
      <c r="G118" s="504"/>
      <c r="H118" s="504">
        <v>1</v>
      </c>
      <c r="I118" s="504"/>
      <c r="J118" s="504"/>
      <c r="K118" s="504">
        <v>2</v>
      </c>
      <c r="L118" s="504"/>
      <c r="M118" s="504">
        <v>1</v>
      </c>
      <c r="N118" s="504"/>
      <c r="O118" s="504">
        <v>2</v>
      </c>
      <c r="P118" s="504"/>
      <c r="Q118" s="504"/>
      <c r="R118" s="504">
        <v>6</v>
      </c>
      <c r="S118" s="504">
        <v>12</v>
      </c>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2:114">
      <c r="B119" s="197"/>
      <c r="C119" s="197"/>
      <c r="D119" s="197"/>
      <c r="E119" s="197" t="s">
        <v>12901</v>
      </c>
      <c r="F119" s="197" t="s">
        <v>6669</v>
      </c>
      <c r="G119" s="504"/>
      <c r="H119" s="504"/>
      <c r="I119" s="504"/>
      <c r="J119" s="504"/>
      <c r="K119" s="504"/>
      <c r="L119" s="504"/>
      <c r="M119" s="504"/>
      <c r="N119" s="504">
        <v>1</v>
      </c>
      <c r="O119" s="504"/>
      <c r="P119" s="504"/>
      <c r="Q119" s="504"/>
      <c r="R119" s="504"/>
      <c r="S119" s="504">
        <v>1</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row>
    <row r="120" spans="2:114">
      <c r="B120" s="197"/>
      <c r="C120" s="197"/>
      <c r="D120" s="197" t="s">
        <v>3720</v>
      </c>
      <c r="E120" s="197" t="s">
        <v>3725</v>
      </c>
      <c r="F120" s="197" t="s">
        <v>6671</v>
      </c>
      <c r="G120" s="504"/>
      <c r="H120" s="504"/>
      <c r="I120" s="504"/>
      <c r="J120" s="504"/>
      <c r="K120" s="504"/>
      <c r="L120" s="504"/>
      <c r="M120" s="504"/>
      <c r="N120" s="504"/>
      <c r="O120" s="504"/>
      <c r="P120" s="504"/>
      <c r="Q120" s="504"/>
      <c r="R120" s="504">
        <v>1</v>
      </c>
      <c r="S120" s="504">
        <v>1</v>
      </c>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row>
    <row r="121" spans="2:114">
      <c r="B121" s="197"/>
      <c r="C121" s="197"/>
      <c r="D121" s="197"/>
      <c r="E121" s="197" t="s">
        <v>5834</v>
      </c>
      <c r="F121" s="197" t="s">
        <v>6669</v>
      </c>
      <c r="G121" s="504"/>
      <c r="H121" s="504"/>
      <c r="I121" s="504"/>
      <c r="J121" s="504"/>
      <c r="K121" s="504"/>
      <c r="L121" s="504"/>
      <c r="M121" s="504"/>
      <c r="N121" s="504"/>
      <c r="O121" s="504"/>
      <c r="P121" s="504"/>
      <c r="Q121" s="504"/>
      <c r="R121" s="504">
        <v>1</v>
      </c>
      <c r="S121" s="504">
        <v>1</v>
      </c>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2:114">
      <c r="B122" s="197"/>
      <c r="C122" s="197"/>
      <c r="D122" s="197"/>
      <c r="E122" s="197"/>
      <c r="F122" s="197" t="s">
        <v>10370</v>
      </c>
      <c r="G122" s="504"/>
      <c r="H122" s="504"/>
      <c r="I122" s="504"/>
      <c r="J122" s="504"/>
      <c r="K122" s="504"/>
      <c r="L122" s="504"/>
      <c r="M122" s="504">
        <v>1</v>
      </c>
      <c r="N122" s="504"/>
      <c r="O122" s="504"/>
      <c r="P122" s="504"/>
      <c r="Q122" s="504"/>
      <c r="R122" s="504">
        <v>3</v>
      </c>
      <c r="S122" s="504">
        <v>4</v>
      </c>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row>
    <row r="123" spans="2:114">
      <c r="B123" s="197"/>
      <c r="C123" s="197"/>
      <c r="D123" s="197"/>
      <c r="E123" s="197" t="s">
        <v>12774</v>
      </c>
      <c r="F123" s="197" t="s">
        <v>6669</v>
      </c>
      <c r="G123" s="504"/>
      <c r="H123" s="504"/>
      <c r="I123" s="504"/>
      <c r="J123" s="504"/>
      <c r="K123" s="504"/>
      <c r="L123" s="504"/>
      <c r="M123" s="504"/>
      <c r="N123" s="504"/>
      <c r="O123" s="504"/>
      <c r="P123" s="504"/>
      <c r="Q123" s="504"/>
      <c r="R123" s="504">
        <v>2</v>
      </c>
      <c r="S123" s="504">
        <v>2</v>
      </c>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row>
    <row r="124" spans="2:114">
      <c r="B124" s="197"/>
      <c r="C124" s="197"/>
      <c r="D124" s="197"/>
      <c r="E124" s="197"/>
      <c r="F124" s="197" t="s">
        <v>10370</v>
      </c>
      <c r="G124" s="504"/>
      <c r="H124" s="504"/>
      <c r="I124" s="504"/>
      <c r="J124" s="504"/>
      <c r="K124" s="504"/>
      <c r="L124" s="504"/>
      <c r="M124" s="504"/>
      <c r="N124" s="504"/>
      <c r="O124" s="504"/>
      <c r="P124" s="504"/>
      <c r="Q124" s="504"/>
      <c r="R124" s="504">
        <v>14</v>
      </c>
      <c r="S124" s="504">
        <v>14</v>
      </c>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row>
    <row r="125" spans="2:114">
      <c r="B125" s="197"/>
      <c r="C125" s="509" t="s">
        <v>7936</v>
      </c>
      <c r="D125" s="509"/>
      <c r="E125" s="509"/>
      <c r="F125" s="509"/>
      <c r="G125" s="510"/>
      <c r="H125" s="510">
        <v>3</v>
      </c>
      <c r="I125" s="510">
        <v>1</v>
      </c>
      <c r="J125" s="510">
        <v>1</v>
      </c>
      <c r="K125" s="510">
        <v>7</v>
      </c>
      <c r="L125" s="510"/>
      <c r="M125" s="510">
        <v>8</v>
      </c>
      <c r="N125" s="510">
        <v>6</v>
      </c>
      <c r="O125" s="510">
        <v>2</v>
      </c>
      <c r="P125" s="510"/>
      <c r="Q125" s="510"/>
      <c r="R125" s="510">
        <v>250</v>
      </c>
      <c r="S125" s="510">
        <v>278</v>
      </c>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row>
    <row r="126" spans="2:114">
      <c r="B126" s="509" t="s">
        <v>8157</v>
      </c>
      <c r="C126" s="509"/>
      <c r="D126" s="509"/>
      <c r="E126" s="509"/>
      <c r="F126" s="509"/>
      <c r="G126" s="510"/>
      <c r="H126" s="510">
        <v>11</v>
      </c>
      <c r="I126" s="510">
        <v>1</v>
      </c>
      <c r="J126" s="510">
        <v>2</v>
      </c>
      <c r="K126" s="510">
        <v>16</v>
      </c>
      <c r="L126" s="510">
        <v>6</v>
      </c>
      <c r="M126" s="510">
        <v>10</v>
      </c>
      <c r="N126" s="510">
        <v>19</v>
      </c>
      <c r="O126" s="510">
        <v>2</v>
      </c>
      <c r="P126" s="510">
        <v>3</v>
      </c>
      <c r="Q126" s="510">
        <v>1</v>
      </c>
      <c r="R126" s="510">
        <v>317</v>
      </c>
      <c r="S126" s="510">
        <v>388</v>
      </c>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row>
    <row r="127" spans="2:114">
      <c r="B127" s="197" t="s">
        <v>3170</v>
      </c>
      <c r="C127" s="197" t="s">
        <v>2200</v>
      </c>
      <c r="D127" s="197" t="s">
        <v>206</v>
      </c>
      <c r="E127" s="197" t="s">
        <v>12895</v>
      </c>
      <c r="F127" s="197" t="s">
        <v>6669</v>
      </c>
      <c r="G127" s="504"/>
      <c r="H127" s="504"/>
      <c r="I127" s="504"/>
      <c r="J127" s="504"/>
      <c r="K127" s="504"/>
      <c r="L127" s="504"/>
      <c r="M127" s="504"/>
      <c r="N127" s="504"/>
      <c r="O127" s="504"/>
      <c r="P127" s="504"/>
      <c r="Q127" s="504"/>
      <c r="R127" s="504">
        <v>1</v>
      </c>
      <c r="S127" s="504">
        <v>1</v>
      </c>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row>
    <row r="128" spans="2:114">
      <c r="B128" s="197"/>
      <c r="C128" s="197"/>
      <c r="D128" s="197" t="s">
        <v>3723</v>
      </c>
      <c r="E128" s="197" t="s">
        <v>5834</v>
      </c>
      <c r="F128" s="197" t="s">
        <v>6671</v>
      </c>
      <c r="G128" s="504"/>
      <c r="H128" s="504"/>
      <c r="I128" s="504"/>
      <c r="J128" s="504"/>
      <c r="K128" s="504"/>
      <c r="L128" s="504"/>
      <c r="M128" s="504"/>
      <c r="N128" s="504"/>
      <c r="O128" s="504"/>
      <c r="P128" s="504"/>
      <c r="Q128" s="504"/>
      <c r="R128" s="504">
        <v>1</v>
      </c>
      <c r="S128" s="504">
        <v>1</v>
      </c>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row>
    <row r="129" spans="2:114">
      <c r="B129" s="197"/>
      <c r="C129" s="197"/>
      <c r="D129" s="197" t="s">
        <v>3721</v>
      </c>
      <c r="E129" s="197" t="s">
        <v>5834</v>
      </c>
      <c r="F129" s="197" t="s">
        <v>10368</v>
      </c>
      <c r="G129" s="504">
        <v>1</v>
      </c>
      <c r="H129" s="504"/>
      <c r="I129" s="504"/>
      <c r="J129" s="504"/>
      <c r="K129" s="504"/>
      <c r="L129" s="504"/>
      <c r="M129" s="504"/>
      <c r="N129" s="504"/>
      <c r="O129" s="504"/>
      <c r="P129" s="504"/>
      <c r="Q129" s="504"/>
      <c r="R129" s="504"/>
      <c r="S129" s="504">
        <v>1</v>
      </c>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row>
    <row r="130" spans="2:114">
      <c r="B130" s="197"/>
      <c r="C130" s="197"/>
      <c r="D130" s="197"/>
      <c r="E130" s="197"/>
      <c r="F130" s="197" t="s">
        <v>6669</v>
      </c>
      <c r="G130" s="504"/>
      <c r="H130" s="504"/>
      <c r="I130" s="504"/>
      <c r="J130" s="504"/>
      <c r="K130" s="504"/>
      <c r="L130" s="504"/>
      <c r="M130" s="504"/>
      <c r="N130" s="504"/>
      <c r="O130" s="504"/>
      <c r="P130" s="504"/>
      <c r="Q130" s="504"/>
      <c r="R130" s="504">
        <v>2</v>
      </c>
      <c r="S130" s="504">
        <v>2</v>
      </c>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row>
    <row r="131" spans="2:114">
      <c r="B131" s="197"/>
      <c r="C131" s="197"/>
      <c r="D131" s="197"/>
      <c r="E131" s="197" t="s">
        <v>8134</v>
      </c>
      <c r="F131" s="197" t="s">
        <v>10368</v>
      </c>
      <c r="G131" s="504">
        <v>1</v>
      </c>
      <c r="H131" s="504"/>
      <c r="I131" s="504"/>
      <c r="J131" s="504"/>
      <c r="K131" s="504"/>
      <c r="L131" s="504"/>
      <c r="M131" s="504"/>
      <c r="N131" s="504"/>
      <c r="O131" s="504"/>
      <c r="P131" s="504"/>
      <c r="Q131" s="504"/>
      <c r="R131" s="504"/>
      <c r="S131" s="504">
        <v>1</v>
      </c>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row>
    <row r="132" spans="2:114">
      <c r="B132" s="197"/>
      <c r="C132" s="197"/>
      <c r="D132" s="197"/>
      <c r="E132" s="197" t="s">
        <v>10520</v>
      </c>
      <c r="F132" s="197" t="s">
        <v>10370</v>
      </c>
      <c r="G132" s="504"/>
      <c r="H132" s="504"/>
      <c r="I132" s="504"/>
      <c r="J132" s="504"/>
      <c r="K132" s="504"/>
      <c r="L132" s="504"/>
      <c r="M132" s="504"/>
      <c r="N132" s="504"/>
      <c r="O132" s="504"/>
      <c r="P132" s="504"/>
      <c r="Q132" s="504"/>
      <c r="R132" s="504">
        <v>2</v>
      </c>
      <c r="S132" s="504">
        <v>2</v>
      </c>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row>
    <row r="133" spans="2:114">
      <c r="B133" s="197"/>
      <c r="C133" s="197"/>
      <c r="D133" s="197" t="s">
        <v>12759</v>
      </c>
      <c r="E133" s="197" t="s">
        <v>3725</v>
      </c>
      <c r="F133" s="197" t="s">
        <v>10368</v>
      </c>
      <c r="G133" s="504">
        <v>1</v>
      </c>
      <c r="H133" s="504"/>
      <c r="I133" s="504"/>
      <c r="J133" s="504"/>
      <c r="K133" s="504"/>
      <c r="L133" s="504"/>
      <c r="M133" s="504"/>
      <c r="N133" s="504"/>
      <c r="O133" s="504"/>
      <c r="P133" s="504"/>
      <c r="Q133" s="504"/>
      <c r="R133" s="504"/>
      <c r="S133" s="504">
        <v>1</v>
      </c>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row>
    <row r="134" spans="2:114">
      <c r="B134" s="197"/>
      <c r="C134" s="197"/>
      <c r="D134" s="197" t="s">
        <v>3720</v>
      </c>
      <c r="E134" s="197" t="s">
        <v>5834</v>
      </c>
      <c r="F134" s="197" t="s">
        <v>10368</v>
      </c>
      <c r="G134" s="504">
        <v>2</v>
      </c>
      <c r="H134" s="504"/>
      <c r="I134" s="504"/>
      <c r="J134" s="504"/>
      <c r="K134" s="504"/>
      <c r="L134" s="504"/>
      <c r="M134" s="504"/>
      <c r="N134" s="504"/>
      <c r="O134" s="504"/>
      <c r="P134" s="504"/>
      <c r="Q134" s="504"/>
      <c r="R134" s="504"/>
      <c r="S134" s="504">
        <v>2</v>
      </c>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row>
    <row r="135" spans="2:114">
      <c r="B135" s="197"/>
      <c r="C135" s="197"/>
      <c r="D135" s="197"/>
      <c r="E135" s="197"/>
      <c r="F135" s="197" t="s">
        <v>10369</v>
      </c>
      <c r="G135" s="504">
        <v>1</v>
      </c>
      <c r="H135" s="504"/>
      <c r="I135" s="504"/>
      <c r="J135" s="504"/>
      <c r="K135" s="504"/>
      <c r="L135" s="504"/>
      <c r="M135" s="504"/>
      <c r="N135" s="504"/>
      <c r="O135" s="504"/>
      <c r="P135" s="504"/>
      <c r="Q135" s="504"/>
      <c r="R135" s="504"/>
      <c r="S135" s="504">
        <v>1</v>
      </c>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row>
    <row r="136" spans="2:114">
      <c r="B136" s="197"/>
      <c r="C136" s="197"/>
      <c r="D136" s="197"/>
      <c r="E136" s="197" t="s">
        <v>10493</v>
      </c>
      <c r="F136" s="197" t="s">
        <v>10368</v>
      </c>
      <c r="G136" s="504">
        <v>1</v>
      </c>
      <c r="H136" s="504"/>
      <c r="I136" s="504"/>
      <c r="J136" s="504"/>
      <c r="K136" s="504"/>
      <c r="L136" s="504"/>
      <c r="M136" s="504"/>
      <c r="N136" s="504"/>
      <c r="O136" s="504"/>
      <c r="P136" s="504"/>
      <c r="Q136" s="504"/>
      <c r="R136" s="504"/>
      <c r="S136" s="504">
        <v>1</v>
      </c>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row>
    <row r="137" spans="2:114">
      <c r="B137" s="197"/>
      <c r="C137" s="512" t="s">
        <v>10371</v>
      </c>
      <c r="D137" s="512"/>
      <c r="E137" s="512"/>
      <c r="F137" s="512"/>
      <c r="G137" s="511">
        <v>7</v>
      </c>
      <c r="H137" s="511"/>
      <c r="I137" s="511"/>
      <c r="J137" s="511"/>
      <c r="K137" s="511"/>
      <c r="L137" s="511"/>
      <c r="M137" s="511"/>
      <c r="N137" s="511"/>
      <c r="O137" s="511"/>
      <c r="P137" s="511"/>
      <c r="Q137" s="511"/>
      <c r="R137" s="511">
        <v>6</v>
      </c>
      <c r="S137" s="511">
        <v>13</v>
      </c>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2:114">
      <c r="B138" s="512" t="s">
        <v>10373</v>
      </c>
      <c r="C138" s="512"/>
      <c r="D138" s="512"/>
      <c r="E138" s="512"/>
      <c r="F138" s="512"/>
      <c r="G138" s="511">
        <v>7</v>
      </c>
      <c r="H138" s="511"/>
      <c r="I138" s="511"/>
      <c r="J138" s="511"/>
      <c r="K138" s="511"/>
      <c r="L138" s="511"/>
      <c r="M138" s="511"/>
      <c r="N138" s="511"/>
      <c r="O138" s="511"/>
      <c r="P138" s="511"/>
      <c r="Q138" s="511"/>
      <c r="R138" s="511">
        <v>6</v>
      </c>
      <c r="S138" s="511">
        <v>13</v>
      </c>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row>
    <row r="139" spans="2:114">
      <c r="B139" s="197" t="s">
        <v>105</v>
      </c>
      <c r="C139" s="197"/>
      <c r="D139" s="197"/>
      <c r="E139" s="197"/>
      <c r="F139" s="197"/>
      <c r="G139" s="504">
        <v>7</v>
      </c>
      <c r="H139" s="504">
        <v>11</v>
      </c>
      <c r="I139" s="504">
        <v>1</v>
      </c>
      <c r="J139" s="504">
        <v>2</v>
      </c>
      <c r="K139" s="504">
        <v>16</v>
      </c>
      <c r="L139" s="504">
        <v>6</v>
      </c>
      <c r="M139" s="504">
        <v>10</v>
      </c>
      <c r="N139" s="504">
        <v>19</v>
      </c>
      <c r="O139" s="504">
        <v>2</v>
      </c>
      <c r="P139" s="504">
        <v>3</v>
      </c>
      <c r="Q139" s="504">
        <v>1</v>
      </c>
      <c r="R139" s="504">
        <v>323</v>
      </c>
      <c r="S139" s="504">
        <v>401</v>
      </c>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row>
    <row r="140" spans="2:114">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2:114">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row>
    <row r="142" spans="2:114">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row>
    <row r="143" spans="2:114">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row>
    <row r="144" spans="2:11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row>
    <row r="145" spans="2:114">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row>
    <row r="146" spans="2:114">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row>
    <row r="147" spans="2:114">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row>
    <row r="148" spans="2:114">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row>
    <row r="149" spans="2:114">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row>
    <row r="150" spans="2:114">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row>
    <row r="151" spans="2:114">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row>
    <row r="152" spans="2:114">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row>
    <row r="153" spans="2:114">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row>
    <row r="154" spans="2:11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row>
    <row r="155" spans="2:114">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row>
    <row r="156" spans="2:114">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row>
    <row r="157" spans="2:114">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row>
    <row r="158" spans="2:114">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row>
    <row r="159" spans="2:114">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row>
    <row r="160" spans="2:114">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row>
    <row r="161" spans="2:114">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row>
    <row r="162" spans="2:114">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row>
    <row r="163" spans="2:114">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row>
    <row r="164" spans="2:11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row>
    <row r="165" spans="2:114">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row>
    <row r="166" spans="2:114">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row>
    <row r="167" spans="2:114">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row>
    <row r="168" spans="2:114">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row>
    <row r="169" spans="2:114">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row>
    <row r="170" spans="2:114">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row>
    <row r="171" spans="2:114">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row>
    <row r="172" spans="2:114">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row>
    <row r="173" spans="2:114">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row>
    <row r="174" spans="2:11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row>
    <row r="175" spans="2:114">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row>
    <row r="176" spans="2:114">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row>
    <row r="177" spans="2:114">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row>
    <row r="178" spans="2:114">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row>
    <row r="179" spans="2:114">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row>
    <row r="180" spans="2:114">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row>
    <row r="181" spans="2:114">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row>
    <row r="182" spans="2:114">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row>
    <row r="183" spans="2:114">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row>
    <row r="184" spans="2:11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row>
    <row r="185" spans="2:114">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row>
    <row r="186" spans="2:114">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row>
    <row r="187" spans="2:114">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row>
    <row r="188" spans="2:114">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row>
    <row r="189" spans="2:114">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row>
    <row r="190" spans="2:114">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row>
    <row r="191" spans="2:114">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row>
    <row r="192" spans="2:114">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row>
    <row r="193" spans="2:114">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row>
    <row r="194" spans="2:11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row>
    <row r="195" spans="2:114">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row>
    <row r="196" spans="2:114">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row>
    <row r="197" spans="2:114">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row>
    <row r="198" spans="2:114">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row>
    <row r="199" spans="2:114">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row>
    <row r="200" spans="2:114">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row>
    <row r="201" spans="2:114">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row>
    <row r="202" spans="2:114">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row>
    <row r="203" spans="2:114">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row>
    <row r="204" spans="2:11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row>
    <row r="205" spans="2:114">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row>
    <row r="206" spans="2:114">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row>
    <row r="207" spans="2:114">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row>
    <row r="208" spans="2:114">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row>
    <row r="209" spans="2:114">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row>
    <row r="210" spans="2:114">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row>
    <row r="211" spans="2:114">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row>
    <row r="212" spans="2:114">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row>
    <row r="213" spans="2:114">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row>
    <row r="214" spans="2:1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row>
    <row r="215" spans="2:114">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row>
    <row r="216" spans="2:114">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row>
    <row r="217" spans="2:114">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row>
    <row r="218" spans="2:114">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row>
    <row r="219" spans="2:114">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row>
    <row r="220" spans="2:114">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row>
    <row r="221" spans="2:114">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row>
    <row r="222" spans="2:114">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row>
    <row r="223" spans="2:114">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row>
    <row r="224" spans="2:11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row>
    <row r="225" spans="2:114">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row>
    <row r="226" spans="2:114">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row>
    <row r="227" spans="2:114">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2:114">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row>
    <row r="229" spans="2:114">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row>
    <row r="230" spans="2:114">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row>
    <row r="231" spans="2:114">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row>
    <row r="232" spans="2:114">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row>
    <row r="233" spans="2:114">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row>
    <row r="234" spans="2:11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row>
    <row r="235" spans="2:114">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row>
    <row r="236" spans="2:114">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row>
    <row r="237" spans="2:114">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row>
    <row r="238" spans="2:114">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row>
    <row r="239" spans="2:114">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row>
    <row r="240" spans="2:114">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2:114">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row>
    <row r="242" spans="2:114">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row>
    <row r="243" spans="2:114">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row>
    <row r="244" spans="2:11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row>
    <row r="245" spans="2:114">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row>
    <row r="246" spans="2:114">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row>
    <row r="247" spans="2:114">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2:114">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row>
    <row r="249" spans="2:114">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row>
    <row r="250" spans="2:114">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row>
    <row r="251" spans="2:114">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row>
    <row r="252" spans="2:114">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row>
    <row r="253" spans="2:114">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row>
    <row r="254" spans="2:11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2:114">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row>
    <row r="256" spans="2:114">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2:114">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2:114">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row>
    <row r="259" spans="2:114">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row>
    <row r="260" spans="2:114">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sheetData>
  <phoneticPr fontId="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5"/>
  <cols>
    <col min="1" max="1" width="36.140625" customWidth="1"/>
    <col min="2" max="2" width="23.140625" bestFit="1" customWidth="1"/>
    <col min="3" max="5" width="9.7109375" bestFit="1" customWidth="1"/>
    <col min="6" max="6" width="11.28515625" bestFit="1" customWidth="1"/>
    <col min="7" max="8" width="9.7109375" bestFit="1" customWidth="1"/>
    <col min="9" max="9" width="11.28515625" bestFit="1" customWidth="1"/>
    <col min="10" max="10" width="9.140625" bestFit="1" customWidth="1"/>
    <col min="11" max="11" width="8.7109375" bestFit="1" customWidth="1"/>
    <col min="12" max="12" width="8.7109375" customWidth="1"/>
    <col min="13" max="16" width="8.42578125" customWidth="1"/>
    <col min="17" max="17" width="4.140625" customWidth="1"/>
    <col min="18" max="18" width="10.7109375" bestFit="1" customWidth="1"/>
    <col min="19" max="21" width="8.42578125" bestFit="1" customWidth="1"/>
    <col min="22" max="22" width="4.140625" bestFit="1" customWidth="1"/>
    <col min="23" max="23" width="10.7109375" bestFit="1" customWidth="1"/>
  </cols>
  <sheetData>
    <row r="1" spans="1:6">
      <c r="A1" s="102" t="s">
        <v>161</v>
      </c>
      <c r="B1" t="s">
        <v>106</v>
      </c>
    </row>
    <row r="2" spans="1:6">
      <c r="A2" s="102" t="s">
        <v>98</v>
      </c>
      <c r="B2" t="s">
        <v>108</v>
      </c>
    </row>
    <row r="4" spans="1:6">
      <c r="A4" s="102" t="s">
        <v>5836</v>
      </c>
      <c r="C4" s="102" t="s">
        <v>179</v>
      </c>
    </row>
    <row r="5" spans="1:6">
      <c r="A5" s="102" t="s">
        <v>5839</v>
      </c>
      <c r="B5" s="102" t="s">
        <v>97</v>
      </c>
      <c r="C5" t="s">
        <v>345</v>
      </c>
      <c r="D5" t="s">
        <v>6974</v>
      </c>
      <c r="E5" t="s">
        <v>10255</v>
      </c>
      <c r="F5" s="105" t="s">
        <v>105</v>
      </c>
    </row>
    <row r="6" spans="1:6">
      <c r="A6" t="s">
        <v>5842</v>
      </c>
      <c r="B6" t="s">
        <v>207</v>
      </c>
      <c r="C6" s="104">
        <v>7</v>
      </c>
      <c r="D6" s="104"/>
      <c r="E6" s="104">
        <v>1</v>
      </c>
      <c r="F6" s="104">
        <v>8</v>
      </c>
    </row>
    <row r="7" spans="1:6">
      <c r="B7" t="s">
        <v>6890</v>
      </c>
      <c r="C7" s="104">
        <v>1</v>
      </c>
      <c r="D7" s="104"/>
      <c r="E7" s="104"/>
      <c r="F7" s="104">
        <v>1</v>
      </c>
    </row>
    <row r="8" spans="1:6">
      <c r="B8" t="s">
        <v>202</v>
      </c>
      <c r="C8" s="104">
        <v>1</v>
      </c>
      <c r="D8" s="104"/>
      <c r="E8" s="104"/>
      <c r="F8" s="104">
        <v>1</v>
      </c>
    </row>
    <row r="9" spans="1:6">
      <c r="B9" t="s">
        <v>204</v>
      </c>
      <c r="C9" s="104">
        <v>4</v>
      </c>
      <c r="D9" s="104"/>
      <c r="E9" s="104"/>
      <c r="F9" s="104">
        <v>4</v>
      </c>
    </row>
    <row r="10" spans="1:6">
      <c r="A10" t="s">
        <v>5958</v>
      </c>
      <c r="C10" s="104">
        <v>13</v>
      </c>
      <c r="D10" s="104"/>
      <c r="E10" s="104">
        <v>1</v>
      </c>
      <c r="F10" s="104">
        <v>14</v>
      </c>
    </row>
    <row r="11" spans="1:6">
      <c r="A11" t="s">
        <v>5938</v>
      </c>
      <c r="B11" t="s">
        <v>207</v>
      </c>
      <c r="C11" s="104">
        <v>1</v>
      </c>
      <c r="D11" s="104"/>
      <c r="E11" s="104"/>
      <c r="F11" s="104">
        <v>1</v>
      </c>
    </row>
    <row r="12" spans="1:6">
      <c r="B12" t="s">
        <v>202</v>
      </c>
      <c r="C12" s="104"/>
      <c r="D12" s="104">
        <v>1</v>
      </c>
      <c r="E12" s="104"/>
      <c r="F12" s="104">
        <v>1</v>
      </c>
    </row>
    <row r="13" spans="1:6">
      <c r="A13" t="s">
        <v>5959</v>
      </c>
      <c r="C13" s="104">
        <v>1</v>
      </c>
      <c r="D13" s="104">
        <v>1</v>
      </c>
      <c r="E13" s="104"/>
      <c r="F13" s="104">
        <v>2</v>
      </c>
    </row>
    <row r="14" spans="1:6">
      <c r="A14" t="s">
        <v>105</v>
      </c>
      <c r="C14" s="104">
        <v>14</v>
      </c>
      <c r="D14" s="104">
        <v>1</v>
      </c>
      <c r="E14" s="104">
        <v>1</v>
      </c>
      <c r="F14" s="104">
        <v>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heetViews>
  <sheetFormatPr defaultRowHeight="15"/>
  <cols>
    <col min="1" max="1" width="14.7109375" customWidth="1"/>
    <col min="2" max="2" width="13.85546875" bestFit="1" customWidth="1"/>
    <col min="3" max="3" width="27.42578125" bestFit="1" customWidth="1"/>
  </cols>
  <sheetData>
    <row r="1" spans="1:6" ht="22.5">
      <c r="A1" s="21" t="s">
        <v>5951</v>
      </c>
      <c r="B1" s="21" t="s">
        <v>163</v>
      </c>
      <c r="C1" s="21" t="s">
        <v>164</v>
      </c>
      <c r="D1" s="184" t="s">
        <v>6751</v>
      </c>
      <c r="E1" s="184" t="s">
        <v>6752</v>
      </c>
      <c r="F1" s="184" t="s">
        <v>6753</v>
      </c>
    </row>
    <row r="2" spans="1:6">
      <c r="A2" s="27">
        <v>30701400031</v>
      </c>
      <c r="B2" s="83">
        <v>60165109</v>
      </c>
      <c r="C2" s="83" t="s">
        <v>6041</v>
      </c>
      <c r="D2" s="6" t="s">
        <v>2200</v>
      </c>
      <c r="E2" s="6" t="s">
        <v>2821</v>
      </c>
      <c r="F2" s="6" t="s">
        <v>3170</v>
      </c>
    </row>
    <row r="3" spans="1:6">
      <c r="A3" s="27">
        <v>30701220031</v>
      </c>
      <c r="B3" s="83">
        <v>60347109</v>
      </c>
      <c r="C3" s="83" t="s">
        <v>6048</v>
      </c>
      <c r="D3" s="6" t="s">
        <v>2200</v>
      </c>
      <c r="E3" s="6" t="s">
        <v>2821</v>
      </c>
      <c r="F3" s="6" t="s">
        <v>3170</v>
      </c>
    </row>
    <row r="4" spans="1:6">
      <c r="A4" s="27">
        <v>30701290031</v>
      </c>
      <c r="B4" s="83">
        <v>60239109</v>
      </c>
      <c r="C4" s="83" t="s">
        <v>6063</v>
      </c>
      <c r="D4" s="6" t="s">
        <v>2200</v>
      </c>
      <c r="E4" s="6" t="s">
        <v>2821</v>
      </c>
      <c r="F4" s="6" t="s">
        <v>3170</v>
      </c>
    </row>
    <row r="5" spans="1:6">
      <c r="A5" s="27">
        <v>30696340031</v>
      </c>
      <c r="B5" s="83">
        <v>100343104</v>
      </c>
      <c r="C5" s="83" t="s">
        <v>6308</v>
      </c>
      <c r="D5" s="6" t="s">
        <v>2200</v>
      </c>
      <c r="E5" s="6" t="s">
        <v>2821</v>
      </c>
      <c r="F5" s="6" t="s">
        <v>3170</v>
      </c>
    </row>
    <row r="6" spans="1:6">
      <c r="A6" s="27">
        <v>30701460031</v>
      </c>
      <c r="B6" s="83">
        <v>100213104</v>
      </c>
      <c r="C6" s="83" t="s">
        <v>6307</v>
      </c>
      <c r="D6" s="6" t="s">
        <v>2200</v>
      </c>
      <c r="E6" s="6" t="s">
        <v>2821</v>
      </c>
      <c r="F6" s="6" t="s">
        <v>3170</v>
      </c>
    </row>
    <row r="7" spans="1:6">
      <c r="A7" s="27">
        <v>30701810031</v>
      </c>
      <c r="B7" s="83">
        <v>100060110</v>
      </c>
      <c r="C7" s="83" t="s">
        <v>6309</v>
      </c>
      <c r="D7" s="6" t="s">
        <v>2200</v>
      </c>
      <c r="E7" s="6" t="s">
        <v>2821</v>
      </c>
      <c r="F7" s="6" t="s">
        <v>3170</v>
      </c>
    </row>
    <row r="8" spans="1:6">
      <c r="A8" s="27">
        <v>30701410031</v>
      </c>
      <c r="B8" s="83">
        <v>100184104</v>
      </c>
      <c r="C8" s="83" t="s">
        <v>6310</v>
      </c>
      <c r="D8" s="6" t="s">
        <v>2200</v>
      </c>
      <c r="E8" s="6" t="s">
        <v>2821</v>
      </c>
      <c r="F8" s="6" t="s">
        <v>3170</v>
      </c>
    </row>
    <row r="9" spans="1:6">
      <c r="A9" s="27">
        <v>30701710031</v>
      </c>
      <c r="B9" s="83" t="s">
        <v>6311</v>
      </c>
      <c r="C9" s="83" t="s">
        <v>6312</v>
      </c>
      <c r="D9" s="6" t="s">
        <v>2200</v>
      </c>
      <c r="E9" s="6" t="s">
        <v>2821</v>
      </c>
      <c r="F9" s="6" t="s">
        <v>3170</v>
      </c>
    </row>
    <row r="10" spans="1:6">
      <c r="A10" s="27">
        <v>30701700031</v>
      </c>
      <c r="B10" s="83">
        <v>1012982003</v>
      </c>
      <c r="C10" s="83" t="s">
        <v>6313</v>
      </c>
      <c r="D10" s="6" t="s">
        <v>2200</v>
      </c>
      <c r="E10" s="6" t="s">
        <v>2821</v>
      </c>
      <c r="F10" s="6" t="s">
        <v>3170</v>
      </c>
    </row>
    <row r="11" spans="1:6">
      <c r="A11" s="27">
        <v>30705590031</v>
      </c>
      <c r="B11" s="83">
        <v>717512007</v>
      </c>
      <c r="C11" s="83" t="s">
        <v>6342</v>
      </c>
      <c r="D11" s="6" t="s">
        <v>2200</v>
      </c>
      <c r="E11" s="6" t="s">
        <v>2821</v>
      </c>
      <c r="F11" s="6" t="s">
        <v>3170</v>
      </c>
    </row>
    <row r="12" spans="1:6">
      <c r="A12" s="27">
        <v>30701110031</v>
      </c>
      <c r="B12" s="83">
        <v>71065109</v>
      </c>
      <c r="C12" s="83" t="s">
        <v>6324</v>
      </c>
      <c r="D12" s="6" t="s">
        <v>2200</v>
      </c>
      <c r="E12" s="6" t="s">
        <v>2821</v>
      </c>
      <c r="F12" s="6" t="s">
        <v>3170</v>
      </c>
    </row>
    <row r="13" spans="1:6">
      <c r="A13" s="27">
        <v>30701040031</v>
      </c>
      <c r="B13" s="83">
        <v>70734109</v>
      </c>
      <c r="C13" s="83" t="s">
        <v>6326</v>
      </c>
      <c r="D13" s="6" t="s">
        <v>2200</v>
      </c>
      <c r="E13" s="6" t="s">
        <v>2821</v>
      </c>
      <c r="F13" s="6" t="s">
        <v>3170</v>
      </c>
    </row>
    <row r="14" spans="1:6">
      <c r="A14" s="27">
        <v>30701120031</v>
      </c>
      <c r="B14" s="83">
        <v>71030109</v>
      </c>
      <c r="C14" s="83" t="s">
        <v>6328</v>
      </c>
      <c r="D14" s="6" t="s">
        <v>2200</v>
      </c>
      <c r="E14" s="6" t="s">
        <v>2821</v>
      </c>
      <c r="F14" s="6" t="s">
        <v>3170</v>
      </c>
    </row>
    <row r="15" spans="1:6">
      <c r="A15" s="27">
        <v>30701310031</v>
      </c>
      <c r="B15" s="83">
        <v>70710109</v>
      </c>
      <c r="C15" s="83" t="s">
        <v>6329</v>
      </c>
      <c r="D15" s="6" t="s">
        <v>2200</v>
      </c>
      <c r="E15" s="6" t="s">
        <v>2821</v>
      </c>
      <c r="F15" s="6" t="s">
        <v>3170</v>
      </c>
    </row>
    <row r="16" spans="1:6">
      <c r="A16" s="27">
        <v>30701260031</v>
      </c>
      <c r="B16" s="83">
        <v>70743109</v>
      </c>
      <c r="C16" s="83" t="s">
        <v>6333</v>
      </c>
      <c r="D16" s="6" t="s">
        <v>2200</v>
      </c>
      <c r="E16" s="6" t="s">
        <v>2821</v>
      </c>
      <c r="F16" s="6" t="s">
        <v>3170</v>
      </c>
    </row>
    <row r="17" spans="1:6">
      <c r="A17" s="27">
        <v>30700940031</v>
      </c>
      <c r="B17" s="83">
        <v>717522007</v>
      </c>
      <c r="C17" s="83" t="s">
        <v>6334</v>
      </c>
      <c r="D17" s="6" t="s">
        <v>2200</v>
      </c>
      <c r="E17" s="6" t="s">
        <v>2821</v>
      </c>
      <c r="F17" s="6" t="s">
        <v>3170</v>
      </c>
    </row>
    <row r="18" spans="1:6">
      <c r="A18" s="27">
        <v>30701060031</v>
      </c>
      <c r="B18" s="83">
        <v>70773109</v>
      </c>
      <c r="C18" s="83" t="s">
        <v>6335</v>
      </c>
      <c r="D18" s="6" t="s">
        <v>2200</v>
      </c>
      <c r="E18" s="6" t="s">
        <v>2821</v>
      </c>
      <c r="F18" s="6" t="s">
        <v>3170</v>
      </c>
    </row>
    <row r="19" spans="1:6">
      <c r="A19" s="27">
        <v>30701730031</v>
      </c>
      <c r="B19" s="83" t="s">
        <v>6336</v>
      </c>
      <c r="C19" s="83" t="s">
        <v>6337</v>
      </c>
      <c r="D19" s="6" t="s">
        <v>2200</v>
      </c>
      <c r="E19" s="6" t="s">
        <v>2821</v>
      </c>
      <c r="F19" s="6" t="s">
        <v>3170</v>
      </c>
    </row>
    <row r="20" spans="1:6">
      <c r="A20" s="27">
        <v>30705650031</v>
      </c>
      <c r="B20" s="83">
        <v>71041109</v>
      </c>
      <c r="C20" s="83" t="s">
        <v>6343</v>
      </c>
      <c r="D20" s="6" t="s">
        <v>2200</v>
      </c>
      <c r="E20" s="6" t="s">
        <v>2821</v>
      </c>
      <c r="F20" s="6" t="s">
        <v>3170</v>
      </c>
    </row>
    <row r="21" spans="1:6">
      <c r="A21" s="27">
        <v>30701270031</v>
      </c>
      <c r="B21" s="83">
        <v>71048109</v>
      </c>
      <c r="C21" s="83" t="s">
        <v>6325</v>
      </c>
      <c r="D21" s="6" t="s">
        <v>2200</v>
      </c>
      <c r="E21" s="6" t="s">
        <v>2821</v>
      </c>
      <c r="F21" s="6" t="s">
        <v>3170</v>
      </c>
    </row>
    <row r="22" spans="1:6">
      <c r="A22" s="27">
        <v>30701050031</v>
      </c>
      <c r="B22" s="83">
        <v>70977109</v>
      </c>
      <c r="C22" s="83" t="s">
        <v>6327</v>
      </c>
      <c r="D22" s="6" t="s">
        <v>2200</v>
      </c>
      <c r="E22" s="6" t="s">
        <v>2821</v>
      </c>
      <c r="F22" s="6" t="s">
        <v>3170</v>
      </c>
    </row>
    <row r="23" spans="1:6">
      <c r="A23" s="27">
        <v>30696150031</v>
      </c>
      <c r="B23" s="83">
        <v>60415109</v>
      </c>
      <c r="C23" s="83" t="s">
        <v>6047</v>
      </c>
      <c r="D23" s="6" t="s">
        <v>2200</v>
      </c>
      <c r="E23" s="6" t="s">
        <v>2821</v>
      </c>
      <c r="F23" s="6" t="s">
        <v>3170</v>
      </c>
    </row>
    <row r="24" spans="1:6">
      <c r="A24" s="27">
        <v>30696010031</v>
      </c>
      <c r="B24" s="83">
        <v>70534109</v>
      </c>
      <c r="C24" s="83" t="s">
        <v>6079</v>
      </c>
      <c r="D24" s="6" t="s">
        <v>2200</v>
      </c>
      <c r="E24" s="6" t="s">
        <v>2821</v>
      </c>
      <c r="F24" s="6" t="s">
        <v>3170</v>
      </c>
    </row>
    <row r="25" spans="1:6">
      <c r="A25" s="27">
        <v>30696330031</v>
      </c>
      <c r="B25" s="83">
        <v>80126104</v>
      </c>
      <c r="C25" s="83" t="s">
        <v>6071</v>
      </c>
      <c r="D25" s="6" t="s">
        <v>2200</v>
      </c>
      <c r="E25" s="6" t="s">
        <v>2821</v>
      </c>
      <c r="F25" s="6" t="s">
        <v>3170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
  <sheetViews>
    <sheetView workbookViewId="0"/>
  </sheetViews>
  <sheetFormatPr defaultRowHeight="15"/>
  <cols>
    <col min="1" max="1" width="26.140625" bestFit="1" customWidth="1"/>
    <col min="2" max="2" width="16.5703125" bestFit="1" customWidth="1"/>
    <col min="3" max="3" width="36.7109375" bestFit="1" customWidth="1"/>
    <col min="7" max="7" width="10.7109375" bestFit="1" customWidth="1"/>
    <col min="8" max="8" width="17.7109375" customWidth="1"/>
  </cols>
  <sheetData>
    <row r="1" spans="1:8" ht="75.75" thickBot="1">
      <c r="A1" s="175" t="s">
        <v>6656</v>
      </c>
      <c r="B1" s="176" t="s">
        <v>6657</v>
      </c>
      <c r="C1" s="176" t="s">
        <v>6658</v>
      </c>
      <c r="D1" s="176" t="s">
        <v>6659</v>
      </c>
      <c r="E1" s="176" t="s">
        <v>161</v>
      </c>
      <c r="F1" s="176" t="s">
        <v>6660</v>
      </c>
      <c r="G1" s="177" t="s">
        <v>6661</v>
      </c>
      <c r="H1" s="177" t="s">
        <v>6662</v>
      </c>
    </row>
    <row r="2" spans="1:8" ht="15.75" thickBot="1">
      <c r="A2" s="178" t="s">
        <v>3759</v>
      </c>
      <c r="B2" s="179" t="s">
        <v>1765</v>
      </c>
      <c r="C2" s="179" t="s">
        <v>1766</v>
      </c>
      <c r="D2" s="179" t="s">
        <v>5862</v>
      </c>
      <c r="E2" s="180" t="s">
        <v>2200</v>
      </c>
      <c r="F2" s="181">
        <v>44473</v>
      </c>
      <c r="G2" s="182" t="s">
        <v>6663</v>
      </c>
      <c r="H2" s="181" t="e">
        <f>VLOOKUP(B2,#REF!,19,0)</f>
        <v>#REF!</v>
      </c>
    </row>
    <row r="3" spans="1:8" ht="15.75" thickBot="1">
      <c r="A3" s="178" t="s">
        <v>3759</v>
      </c>
      <c r="B3" s="179" t="s">
        <v>1941</v>
      </c>
      <c r="C3" s="180" t="s">
        <v>1942</v>
      </c>
      <c r="D3" s="180" t="s">
        <v>5862</v>
      </c>
      <c r="E3" s="180" t="s">
        <v>2200</v>
      </c>
      <c r="F3" s="181">
        <v>44473</v>
      </c>
      <c r="G3" s="182" t="s">
        <v>6663</v>
      </c>
      <c r="H3" s="181" t="e">
        <f>VLOOKUP(B3,#REF!,19,0)</f>
        <v>#REF!</v>
      </c>
    </row>
    <row r="4" spans="1:8" ht="15.75" thickBot="1">
      <c r="A4" s="178" t="s">
        <v>3759</v>
      </c>
      <c r="B4" s="179" t="s">
        <v>1791</v>
      </c>
      <c r="C4" s="179" t="s">
        <v>1792</v>
      </c>
      <c r="D4" s="179" t="s">
        <v>5862</v>
      </c>
      <c r="E4" s="179" t="s">
        <v>2200</v>
      </c>
      <c r="F4" s="181">
        <v>44473</v>
      </c>
      <c r="G4" s="182" t="s">
        <v>6663</v>
      </c>
      <c r="H4" s="181" t="e">
        <f>VLOOKUP(B4,#REF!,19,0)</f>
        <v>#REF!</v>
      </c>
    </row>
    <row r="5" spans="1:8" ht="15.75" thickBot="1">
      <c r="A5" s="178" t="s">
        <v>3759</v>
      </c>
      <c r="B5" s="179" t="s">
        <v>1889</v>
      </c>
      <c r="C5" s="179" t="s">
        <v>1890</v>
      </c>
      <c r="D5" s="179" t="s">
        <v>5862</v>
      </c>
      <c r="E5" s="179" t="s">
        <v>2200</v>
      </c>
      <c r="F5" s="181">
        <v>44473</v>
      </c>
      <c r="G5" s="182" t="s">
        <v>6663</v>
      </c>
      <c r="H5" s="181" t="e">
        <f>VLOOKUP(B5,#REF!,19,0)</f>
        <v>#REF!</v>
      </c>
    </row>
    <row r="6" spans="1:8" ht="15.75" thickBot="1">
      <c r="A6" s="178" t="s">
        <v>3759</v>
      </c>
      <c r="B6" s="179" t="s">
        <v>1719</v>
      </c>
      <c r="C6" s="179" t="s">
        <v>1720</v>
      </c>
      <c r="D6" s="179" t="s">
        <v>5862</v>
      </c>
      <c r="E6" s="179" t="s">
        <v>2200</v>
      </c>
      <c r="F6" s="181">
        <v>44473</v>
      </c>
      <c r="G6" s="182" t="s">
        <v>6663</v>
      </c>
      <c r="H6" s="181" t="e">
        <f>VLOOKUP(B6,#REF!,19,0)</f>
        <v>#REF!</v>
      </c>
    </row>
    <row r="7" spans="1:8" ht="15.75" thickBot="1">
      <c r="A7" s="178" t="s">
        <v>3759</v>
      </c>
      <c r="B7" s="179" t="s">
        <v>1721</v>
      </c>
      <c r="C7" s="179" t="s">
        <v>1722</v>
      </c>
      <c r="D7" s="179" t="s">
        <v>5862</v>
      </c>
      <c r="E7" s="179" t="s">
        <v>2200</v>
      </c>
      <c r="F7" s="181">
        <v>44473</v>
      </c>
      <c r="G7" s="182" t="s">
        <v>6663</v>
      </c>
      <c r="H7" s="181" t="e">
        <f>VLOOKUP(B7,#REF!,19,0)</f>
        <v>#REF!</v>
      </c>
    </row>
    <row r="8" spans="1:8" ht="15.75" thickBot="1">
      <c r="A8" s="178" t="s">
        <v>3759</v>
      </c>
      <c r="B8" s="179" t="s">
        <v>1937</v>
      </c>
      <c r="C8" s="179" t="s">
        <v>1938</v>
      </c>
      <c r="D8" s="179" t="s">
        <v>5862</v>
      </c>
      <c r="E8" s="179" t="s">
        <v>2200</v>
      </c>
      <c r="F8" s="181">
        <v>44473</v>
      </c>
      <c r="G8" s="182" t="s">
        <v>6663</v>
      </c>
      <c r="H8" s="181" t="e">
        <f>VLOOKUP(B8,#REF!,19,0)</f>
        <v>#REF!</v>
      </c>
    </row>
    <row r="9" spans="1:8" ht="15.75" thickBot="1">
      <c r="A9" s="178" t="s">
        <v>3759</v>
      </c>
      <c r="B9" s="179" t="s">
        <v>1887</v>
      </c>
      <c r="C9" s="179" t="s">
        <v>1888</v>
      </c>
      <c r="D9" s="179" t="s">
        <v>5862</v>
      </c>
      <c r="E9" s="180" t="s">
        <v>2200</v>
      </c>
      <c r="F9" s="181">
        <v>44473</v>
      </c>
      <c r="G9" s="182" t="s">
        <v>6663</v>
      </c>
      <c r="H9" s="181" t="e">
        <f>VLOOKUP(B9,#REF!,19,0)</f>
        <v>#REF!</v>
      </c>
    </row>
    <row r="10" spans="1:8" ht="15.75" thickBot="1">
      <c r="A10" s="178" t="s">
        <v>3759</v>
      </c>
      <c r="B10" s="179" t="s">
        <v>1711</v>
      </c>
      <c r="C10" s="179" t="s">
        <v>1712</v>
      </c>
      <c r="D10" s="179" t="s">
        <v>5862</v>
      </c>
      <c r="E10" s="179" t="s">
        <v>2200</v>
      </c>
      <c r="F10" s="181">
        <v>44473</v>
      </c>
      <c r="G10" s="182" t="s">
        <v>6663</v>
      </c>
      <c r="H10" s="181" t="e">
        <f>VLOOKUP(B10,#REF!,19,0)</f>
        <v>#REF!</v>
      </c>
    </row>
    <row r="11" spans="1:8" ht="15.75" thickBot="1">
      <c r="A11" s="178" t="s">
        <v>3759</v>
      </c>
      <c r="B11" s="179" t="s">
        <v>1923</v>
      </c>
      <c r="C11" s="179" t="s">
        <v>1924</v>
      </c>
      <c r="D11" s="179" t="s">
        <v>5862</v>
      </c>
      <c r="E11" s="180" t="s">
        <v>2200</v>
      </c>
      <c r="F11" s="181">
        <v>44473</v>
      </c>
      <c r="G11" s="182" t="s">
        <v>6664</v>
      </c>
      <c r="H11" s="181" t="e">
        <f>VLOOKUP(B11,#REF!,19,0)</f>
        <v>#REF!</v>
      </c>
    </row>
    <row r="12" spans="1:8" ht="15.75" thickBot="1">
      <c r="A12" s="178" t="s">
        <v>3759</v>
      </c>
      <c r="B12" s="179" t="s">
        <v>1717</v>
      </c>
      <c r="C12" s="179" t="s">
        <v>1718</v>
      </c>
      <c r="D12" s="179" t="s">
        <v>5862</v>
      </c>
      <c r="E12" s="179" t="s">
        <v>2200</v>
      </c>
      <c r="F12" s="181">
        <v>44473</v>
      </c>
      <c r="G12" s="182" t="s">
        <v>6663</v>
      </c>
      <c r="H12" s="181" t="e">
        <f>VLOOKUP(B12,#REF!,19,0)</f>
        <v>#REF!</v>
      </c>
    </row>
    <row r="13" spans="1:8" ht="15.75" thickBot="1">
      <c r="A13" s="178" t="s">
        <v>3759</v>
      </c>
      <c r="B13" s="179" t="s">
        <v>1915</v>
      </c>
      <c r="C13" s="179" t="s">
        <v>1916</v>
      </c>
      <c r="D13" s="179" t="s">
        <v>5862</v>
      </c>
      <c r="E13" s="179" t="s">
        <v>2200</v>
      </c>
      <c r="F13" s="181">
        <v>44473</v>
      </c>
      <c r="G13" s="182" t="s">
        <v>6663</v>
      </c>
      <c r="H13" s="181" t="e">
        <f>VLOOKUP(B13,#REF!,19,0)</f>
        <v>#REF!</v>
      </c>
    </row>
    <row r="14" spans="1:8" ht="15.75" thickBot="1">
      <c r="A14" s="178" t="s">
        <v>3759</v>
      </c>
      <c r="B14" s="179" t="s">
        <v>1861</v>
      </c>
      <c r="C14" s="179" t="s">
        <v>1862</v>
      </c>
      <c r="D14" s="179" t="s">
        <v>5862</v>
      </c>
      <c r="E14" s="179" t="s">
        <v>2200</v>
      </c>
      <c r="F14" s="181">
        <v>44473</v>
      </c>
      <c r="G14" s="182" t="s">
        <v>6663</v>
      </c>
      <c r="H14" s="181" t="e">
        <f>VLOOKUP(B14,#REF!,19,0)</f>
        <v>#REF!</v>
      </c>
    </row>
    <row r="15" spans="1:8" ht="15.75" thickBot="1">
      <c r="A15" s="178" t="s">
        <v>3759</v>
      </c>
      <c r="B15" s="179" t="s">
        <v>1715</v>
      </c>
      <c r="C15" s="179" t="s">
        <v>1716</v>
      </c>
      <c r="D15" s="179" t="s">
        <v>5862</v>
      </c>
      <c r="E15" s="179" t="s">
        <v>2200</v>
      </c>
      <c r="F15" s="181">
        <v>44473</v>
      </c>
      <c r="G15" s="182" t="s">
        <v>6663</v>
      </c>
      <c r="H15" s="181" t="e">
        <f>VLOOKUP(B15,#REF!,19,0)</f>
        <v>#REF!</v>
      </c>
    </row>
    <row r="16" spans="1:8" ht="15.75" thickBot="1">
      <c r="A16" s="178" t="s">
        <v>3759</v>
      </c>
      <c r="B16" s="179" t="s">
        <v>1705</v>
      </c>
      <c r="C16" s="179" t="s">
        <v>1706</v>
      </c>
      <c r="D16" s="179" t="s">
        <v>5862</v>
      </c>
      <c r="E16" s="179" t="s">
        <v>2200</v>
      </c>
      <c r="F16" s="181">
        <v>44473</v>
      </c>
      <c r="G16" s="182" t="s">
        <v>6663</v>
      </c>
      <c r="H16" s="181" t="e">
        <f>VLOOKUP(B16,#REF!,19,0)</f>
        <v>#REF!</v>
      </c>
    </row>
    <row r="17" spans="1:8" ht="15.75" thickBot="1">
      <c r="A17" s="178" t="s">
        <v>3759</v>
      </c>
      <c r="B17" s="179" t="s">
        <v>1703</v>
      </c>
      <c r="C17" s="179" t="s">
        <v>1704</v>
      </c>
      <c r="D17" s="179" t="s">
        <v>5862</v>
      </c>
      <c r="E17" s="179" t="s">
        <v>2200</v>
      </c>
      <c r="F17" s="181">
        <v>44473</v>
      </c>
      <c r="G17" s="182" t="s">
        <v>6663</v>
      </c>
      <c r="H17" s="181" t="e">
        <f>VLOOKUP(B17,#REF!,19,0)</f>
        <v>#REF!</v>
      </c>
    </row>
    <row r="18" spans="1:8" ht="15.75" thickBot="1">
      <c r="A18" s="178" t="s">
        <v>3759</v>
      </c>
      <c r="B18" s="179" t="s">
        <v>1793</v>
      </c>
      <c r="C18" s="179" t="s">
        <v>1794</v>
      </c>
      <c r="D18" s="179" t="s">
        <v>5862</v>
      </c>
      <c r="E18" s="179" t="s">
        <v>2200</v>
      </c>
      <c r="F18" s="181">
        <v>44473</v>
      </c>
      <c r="G18" s="182" t="s">
        <v>6663</v>
      </c>
      <c r="H18" s="181" t="e">
        <f>VLOOKUP(B18,#REF!,19,0)</f>
        <v>#REF!</v>
      </c>
    </row>
    <row r="19" spans="1:8" ht="15.75" thickBot="1">
      <c r="A19" s="178" t="s">
        <v>3759</v>
      </c>
      <c r="B19" s="179" t="s">
        <v>1689</v>
      </c>
      <c r="C19" s="179" t="s">
        <v>1690</v>
      </c>
      <c r="D19" s="179" t="s">
        <v>5862</v>
      </c>
      <c r="E19" s="179" t="s">
        <v>2200</v>
      </c>
      <c r="F19" s="181">
        <v>44473</v>
      </c>
      <c r="G19" s="182" t="s">
        <v>6663</v>
      </c>
      <c r="H19" s="181" t="e">
        <f>VLOOKUP(B19,#REF!,19,0)</f>
        <v>#REF!</v>
      </c>
    </row>
    <row r="20" spans="1:8" ht="15.75" thickBot="1">
      <c r="A20" s="178" t="s">
        <v>3759</v>
      </c>
      <c r="B20" s="179" t="s">
        <v>1803</v>
      </c>
      <c r="C20" s="179" t="s">
        <v>1804</v>
      </c>
      <c r="D20" s="179" t="s">
        <v>5862</v>
      </c>
      <c r="E20" s="179" t="s">
        <v>2200</v>
      </c>
      <c r="F20" s="181">
        <v>44473</v>
      </c>
      <c r="G20" s="182" t="s">
        <v>6663</v>
      </c>
      <c r="H20" s="181" t="e">
        <f>VLOOKUP(B20,#REF!,19,0)</f>
        <v>#REF!</v>
      </c>
    </row>
    <row r="21" spans="1:8" ht="15.75" thickBot="1">
      <c r="A21" s="178" t="s">
        <v>3759</v>
      </c>
      <c r="B21" s="179" t="s">
        <v>1805</v>
      </c>
      <c r="C21" s="179" t="s">
        <v>1806</v>
      </c>
      <c r="D21" s="179" t="s">
        <v>5862</v>
      </c>
      <c r="E21" s="179" t="s">
        <v>2200</v>
      </c>
      <c r="F21" s="181">
        <v>44473</v>
      </c>
      <c r="G21" s="182" t="s">
        <v>6663</v>
      </c>
      <c r="H21" s="181" t="e">
        <f>VLOOKUP(B21,#REF!,19,0)</f>
        <v>#REF!</v>
      </c>
    </row>
    <row r="22" spans="1:8" ht="15.75" thickBot="1">
      <c r="A22" s="178" t="s">
        <v>3759</v>
      </c>
      <c r="B22" s="179" t="s">
        <v>1771</v>
      </c>
      <c r="C22" s="179" t="s">
        <v>1772</v>
      </c>
      <c r="D22" s="179" t="s">
        <v>5862</v>
      </c>
      <c r="E22" s="179" t="s">
        <v>2200</v>
      </c>
      <c r="F22" s="181">
        <v>44473</v>
      </c>
      <c r="G22" s="182" t="s">
        <v>6663</v>
      </c>
      <c r="H22" s="181" t="e">
        <f>VLOOKUP(B22,#REF!,19,0)</f>
        <v>#REF!</v>
      </c>
    </row>
    <row r="23" spans="1:8" ht="15.75" thickBot="1">
      <c r="A23" s="178" t="s">
        <v>3759</v>
      </c>
      <c r="B23" s="179" t="s">
        <v>1913</v>
      </c>
      <c r="C23" s="179" t="s">
        <v>1914</v>
      </c>
      <c r="D23" s="179" t="s">
        <v>5862</v>
      </c>
      <c r="E23" s="179" t="s">
        <v>2200</v>
      </c>
      <c r="F23" s="181">
        <v>44473</v>
      </c>
      <c r="G23" s="182" t="s">
        <v>6663</v>
      </c>
      <c r="H23" s="181" t="e">
        <f>VLOOKUP(B23,#REF!,19,0)</f>
        <v>#REF!</v>
      </c>
    </row>
    <row r="24" spans="1:8" ht="15.75" thickBot="1">
      <c r="A24" s="178" t="s">
        <v>3759</v>
      </c>
      <c r="B24" s="179" t="s">
        <v>1749</v>
      </c>
      <c r="C24" s="179" t="s">
        <v>1750</v>
      </c>
      <c r="D24" s="179" t="s">
        <v>5862</v>
      </c>
      <c r="E24" s="179" t="s">
        <v>2200</v>
      </c>
      <c r="F24" s="181">
        <v>44473</v>
      </c>
      <c r="G24" s="182" t="s">
        <v>6663</v>
      </c>
      <c r="H24" s="181" t="e">
        <f>VLOOKUP(B24,#REF!,19,0)</f>
        <v>#REF!</v>
      </c>
    </row>
    <row r="25" spans="1:8" ht="15.75" thickBot="1">
      <c r="A25" s="178" t="s">
        <v>3759</v>
      </c>
      <c r="B25" s="179" t="s">
        <v>1763</v>
      </c>
      <c r="C25" s="179" t="s">
        <v>1764</v>
      </c>
      <c r="D25" s="179" t="s">
        <v>5862</v>
      </c>
      <c r="E25" s="180" t="s">
        <v>2200</v>
      </c>
      <c r="F25" s="181">
        <v>44473</v>
      </c>
      <c r="G25" s="182" t="s">
        <v>6663</v>
      </c>
      <c r="H25" s="181" t="e">
        <f>VLOOKUP(B25,#REF!,19,0)</f>
        <v>#REF!</v>
      </c>
    </row>
    <row r="26" spans="1:8" ht="15.75" thickBot="1">
      <c r="A26" s="178" t="s">
        <v>3759</v>
      </c>
      <c r="B26" s="179" t="s">
        <v>1911</v>
      </c>
      <c r="C26" s="179" t="s">
        <v>1912</v>
      </c>
      <c r="D26" s="179" t="s">
        <v>5862</v>
      </c>
      <c r="E26" s="180" t="s">
        <v>2200</v>
      </c>
      <c r="F26" s="181">
        <v>44473</v>
      </c>
      <c r="G26" s="182" t="s">
        <v>6663</v>
      </c>
      <c r="H26" s="181" t="e">
        <f>VLOOKUP(B26,#REF!,19,0)</f>
        <v>#REF!</v>
      </c>
    </row>
    <row r="27" spans="1:8" ht="15.75" thickBot="1">
      <c r="A27" s="178" t="s">
        <v>3759</v>
      </c>
      <c r="B27" s="179" t="s">
        <v>1767</v>
      </c>
      <c r="C27" s="179" t="s">
        <v>1768</v>
      </c>
      <c r="D27" s="179" t="s">
        <v>5862</v>
      </c>
      <c r="E27" s="179" t="s">
        <v>2200</v>
      </c>
      <c r="F27" s="181">
        <v>44473</v>
      </c>
      <c r="G27" s="182" t="s">
        <v>6663</v>
      </c>
      <c r="H27" s="181" t="e">
        <f>VLOOKUP(B27,#REF!,19,0)</f>
        <v>#REF!</v>
      </c>
    </row>
    <row r="28" spans="1:8" ht="15.75" thickBot="1">
      <c r="A28" s="178" t="s">
        <v>3759</v>
      </c>
      <c r="B28" s="179" t="s">
        <v>1885</v>
      </c>
      <c r="C28" s="179" t="s">
        <v>1886</v>
      </c>
      <c r="D28" s="179" t="s">
        <v>5862</v>
      </c>
      <c r="E28" s="179" t="s">
        <v>2200</v>
      </c>
      <c r="F28" s="181">
        <v>44473</v>
      </c>
      <c r="G28" s="182" t="s">
        <v>6663</v>
      </c>
      <c r="H28" s="181" t="e">
        <f>VLOOKUP(B28,#REF!,19,0)</f>
        <v>#REF!</v>
      </c>
    </row>
    <row r="29" spans="1:8" ht="15.75" thickBot="1">
      <c r="A29" s="178" t="s">
        <v>3759</v>
      </c>
      <c r="B29" s="179" t="s">
        <v>1695</v>
      </c>
      <c r="C29" s="179" t="s">
        <v>1696</v>
      </c>
      <c r="D29" s="179" t="s">
        <v>5862</v>
      </c>
      <c r="E29" s="179" t="s">
        <v>2200</v>
      </c>
      <c r="F29" s="181">
        <v>44473</v>
      </c>
      <c r="G29" s="182" t="s">
        <v>6663</v>
      </c>
      <c r="H29" s="181" t="e">
        <f>VLOOKUP(B29,#REF!,19,0)</f>
        <v>#REF!</v>
      </c>
    </row>
    <row r="30" spans="1:8" ht="15.75" thickBot="1">
      <c r="A30" s="178" t="s">
        <v>3759</v>
      </c>
      <c r="B30" s="179" t="s">
        <v>1801</v>
      </c>
      <c r="C30" s="179" t="s">
        <v>1802</v>
      </c>
      <c r="D30" s="179" t="s">
        <v>5862</v>
      </c>
      <c r="E30" s="179" t="s">
        <v>2200</v>
      </c>
      <c r="F30" s="181">
        <v>44473</v>
      </c>
      <c r="G30" s="182" t="s">
        <v>6663</v>
      </c>
      <c r="H30" s="181" t="e">
        <f>VLOOKUP(B30,#REF!,19,0)</f>
        <v>#REF!</v>
      </c>
    </row>
    <row r="31" spans="1:8" ht="15.75" thickBot="1">
      <c r="A31" s="178" t="s">
        <v>3759</v>
      </c>
      <c r="B31" s="179" t="s">
        <v>1787</v>
      </c>
      <c r="C31" s="179" t="s">
        <v>1788</v>
      </c>
      <c r="D31" s="179" t="s">
        <v>5862</v>
      </c>
      <c r="E31" s="179" t="s">
        <v>2200</v>
      </c>
      <c r="F31" s="181">
        <v>44473</v>
      </c>
      <c r="G31" s="182" t="s">
        <v>6663</v>
      </c>
      <c r="H31" s="181" t="e">
        <f>VLOOKUP(B31,#REF!,19,0)</f>
        <v>#REF!</v>
      </c>
    </row>
    <row r="32" spans="1:8" ht="15.75" thickBot="1">
      <c r="A32" s="178" t="s">
        <v>3759</v>
      </c>
      <c r="B32" s="179" t="s">
        <v>1905</v>
      </c>
      <c r="C32" s="179" t="s">
        <v>1906</v>
      </c>
      <c r="D32" s="179" t="s">
        <v>5862</v>
      </c>
      <c r="E32" s="179" t="s">
        <v>2200</v>
      </c>
      <c r="F32" s="181">
        <v>44473</v>
      </c>
      <c r="G32" s="182" t="s">
        <v>6663</v>
      </c>
      <c r="H32" s="181" t="e">
        <f>VLOOKUP(B32,#REF!,19,0)</f>
        <v>#REF!</v>
      </c>
    </row>
    <row r="33" spans="1:8" ht="15.75" thickBot="1">
      <c r="A33" s="178" t="s">
        <v>3759</v>
      </c>
      <c r="B33" s="179" t="s">
        <v>1837</v>
      </c>
      <c r="C33" s="179" t="s">
        <v>1838</v>
      </c>
      <c r="D33" s="179" t="s">
        <v>5862</v>
      </c>
      <c r="E33" s="179" t="s">
        <v>2200</v>
      </c>
      <c r="F33" s="181">
        <v>44473</v>
      </c>
      <c r="G33" s="182" t="s">
        <v>6663</v>
      </c>
      <c r="H33" s="181" t="e">
        <f>VLOOKUP(B33,#REF!,19,0)</f>
        <v>#REF!</v>
      </c>
    </row>
    <row r="34" spans="1:8" ht="15.75" thickBot="1">
      <c r="A34" s="178" t="s">
        <v>3759</v>
      </c>
      <c r="B34" s="179" t="s">
        <v>1857</v>
      </c>
      <c r="C34" s="179" t="s">
        <v>1858</v>
      </c>
      <c r="D34" s="179" t="s">
        <v>5862</v>
      </c>
      <c r="E34" s="179" t="s">
        <v>2200</v>
      </c>
      <c r="F34" s="181">
        <v>44473</v>
      </c>
      <c r="G34" s="182" t="s">
        <v>6663</v>
      </c>
      <c r="H34" s="181" t="e">
        <f>VLOOKUP(B34,#REF!,19,0)</f>
        <v>#REF!</v>
      </c>
    </row>
    <row r="35" spans="1:8" ht="15.75" thickBot="1">
      <c r="A35" s="178" t="s">
        <v>3759</v>
      </c>
      <c r="B35" s="179" t="s">
        <v>1809</v>
      </c>
      <c r="C35" s="179" t="s">
        <v>1810</v>
      </c>
      <c r="D35" s="179" t="s">
        <v>5862</v>
      </c>
      <c r="E35" s="180" t="s">
        <v>2200</v>
      </c>
      <c r="F35" s="181">
        <v>44473</v>
      </c>
      <c r="G35" s="182" t="s">
        <v>6663</v>
      </c>
      <c r="H35" s="181" t="e">
        <f>VLOOKUP(B35,#REF!,19,0)</f>
        <v>#REF!</v>
      </c>
    </row>
    <row r="36" spans="1:8" ht="15.75" thickBot="1">
      <c r="A36" s="178" t="s">
        <v>3759</v>
      </c>
      <c r="B36" s="179" t="s">
        <v>1899</v>
      </c>
      <c r="C36" s="179" t="s">
        <v>1900</v>
      </c>
      <c r="D36" s="179" t="s">
        <v>5862</v>
      </c>
      <c r="E36" s="179" t="s">
        <v>2200</v>
      </c>
      <c r="F36" s="181">
        <v>44473</v>
      </c>
      <c r="G36" s="182" t="s">
        <v>6663</v>
      </c>
      <c r="H36" s="181" t="e">
        <f>VLOOKUP(B36,#REF!,19,0)</f>
        <v>#REF!</v>
      </c>
    </row>
    <row r="37" spans="1:8" ht="15.75" thickBot="1">
      <c r="A37" s="178" t="s">
        <v>3759</v>
      </c>
      <c r="B37" s="179" t="s">
        <v>1799</v>
      </c>
      <c r="C37" s="179" t="s">
        <v>1800</v>
      </c>
      <c r="D37" s="179" t="s">
        <v>5862</v>
      </c>
      <c r="E37" s="179" t="s">
        <v>2200</v>
      </c>
      <c r="F37" s="181">
        <v>44473</v>
      </c>
      <c r="G37" s="182" t="s">
        <v>6663</v>
      </c>
      <c r="H37" s="181" t="e">
        <f>VLOOKUP(B37,#REF!,19,0)</f>
        <v>#REF!</v>
      </c>
    </row>
    <row r="38" spans="1:8" ht="15.75" thickBot="1">
      <c r="A38" s="178" t="s">
        <v>3759</v>
      </c>
      <c r="B38" s="179" t="s">
        <v>1807</v>
      </c>
      <c r="C38" s="179" t="s">
        <v>1808</v>
      </c>
      <c r="D38" s="179" t="s">
        <v>5862</v>
      </c>
      <c r="E38" s="180" t="s">
        <v>2200</v>
      </c>
      <c r="F38" s="181">
        <v>44473</v>
      </c>
      <c r="G38" s="182" t="s">
        <v>6663</v>
      </c>
      <c r="H38" s="181" t="e">
        <f>VLOOKUP(B38,#REF!,19,0)</f>
        <v>#REF!</v>
      </c>
    </row>
    <row r="39" spans="1:8" ht="15.75" thickBot="1">
      <c r="A39" s="178" t="s">
        <v>3759</v>
      </c>
      <c r="B39" s="179" t="s">
        <v>1783</v>
      </c>
      <c r="C39" s="179" t="s">
        <v>1784</v>
      </c>
      <c r="D39" s="179" t="s">
        <v>5862</v>
      </c>
      <c r="E39" s="180" t="s">
        <v>2200</v>
      </c>
      <c r="F39" s="181">
        <v>44473</v>
      </c>
      <c r="G39" s="182" t="s">
        <v>6663</v>
      </c>
      <c r="H39" s="181" t="e">
        <f>VLOOKUP(B39,#REF!,19,0)</f>
        <v>#REF!</v>
      </c>
    </row>
    <row r="40" spans="1:8" ht="15.75" thickBot="1">
      <c r="A40" s="178" t="s">
        <v>3759</v>
      </c>
      <c r="B40" s="179" t="s">
        <v>1879</v>
      </c>
      <c r="C40" s="179" t="s">
        <v>1880</v>
      </c>
      <c r="D40" s="179" t="s">
        <v>5862</v>
      </c>
      <c r="E40" s="180" t="s">
        <v>2200</v>
      </c>
      <c r="F40" s="181">
        <v>44473</v>
      </c>
      <c r="G40" s="182" t="s">
        <v>6663</v>
      </c>
      <c r="H40" s="181" t="e">
        <f>VLOOKUP(B40,#REF!,19,0)</f>
        <v>#REF!</v>
      </c>
    </row>
    <row r="41" spans="1:8" ht="15.75" thickBot="1">
      <c r="A41" s="178" t="s">
        <v>3759</v>
      </c>
      <c r="B41" s="179" t="s">
        <v>1815</v>
      </c>
      <c r="C41" s="179" t="s">
        <v>1816</v>
      </c>
      <c r="D41" s="179" t="s">
        <v>5862</v>
      </c>
      <c r="E41" s="179" t="s">
        <v>2200</v>
      </c>
      <c r="F41" s="181">
        <v>44473</v>
      </c>
      <c r="G41" s="182" t="s">
        <v>6663</v>
      </c>
      <c r="H41" s="181" t="e">
        <f>VLOOKUP(B41,#REF!,19,0)</f>
        <v>#REF!</v>
      </c>
    </row>
    <row r="42" spans="1:8" ht="15.75" thickBot="1">
      <c r="A42" s="178" t="s">
        <v>3759</v>
      </c>
      <c r="B42" s="179" t="s">
        <v>1751</v>
      </c>
      <c r="C42" s="179" t="s">
        <v>1752</v>
      </c>
      <c r="D42" s="179" t="s">
        <v>5862</v>
      </c>
      <c r="E42" s="179" t="s">
        <v>2200</v>
      </c>
      <c r="F42" s="181">
        <v>44473</v>
      </c>
      <c r="G42" s="182" t="s">
        <v>6663</v>
      </c>
      <c r="H42" s="181" t="e">
        <f>VLOOKUP(B42,#REF!,19,0)</f>
        <v>#REF!</v>
      </c>
    </row>
    <row r="43" spans="1:8" ht="15.75" thickBot="1">
      <c r="A43" s="178" t="s">
        <v>3759</v>
      </c>
      <c r="B43" s="179" t="s">
        <v>1897</v>
      </c>
      <c r="C43" s="179" t="s">
        <v>1898</v>
      </c>
      <c r="D43" s="179" t="s">
        <v>5862</v>
      </c>
      <c r="E43" s="180" t="s">
        <v>2200</v>
      </c>
      <c r="F43" s="181">
        <v>44473</v>
      </c>
      <c r="G43" s="182" t="s">
        <v>6663</v>
      </c>
      <c r="H43" s="181" t="e">
        <f>VLOOKUP(B43,#REF!,19,0)</f>
        <v>#REF!</v>
      </c>
    </row>
    <row r="44" spans="1:8" ht="15.75" thickBot="1">
      <c r="A44" s="178" t="s">
        <v>3759</v>
      </c>
      <c r="B44" s="179" t="s">
        <v>1917</v>
      </c>
      <c r="C44" s="179" t="s">
        <v>1918</v>
      </c>
      <c r="D44" s="179" t="s">
        <v>5862</v>
      </c>
      <c r="E44" s="179" t="s">
        <v>2200</v>
      </c>
      <c r="F44" s="181">
        <v>44473</v>
      </c>
      <c r="G44" s="182" t="s">
        <v>6663</v>
      </c>
      <c r="H44" s="181" t="e">
        <f>VLOOKUP(B44,#REF!,19,0)</f>
        <v>#REF!</v>
      </c>
    </row>
    <row r="45" spans="1:8" ht="15.75" thickBot="1">
      <c r="A45" s="178" t="s">
        <v>3759</v>
      </c>
      <c r="B45" s="179" t="s">
        <v>1781</v>
      </c>
      <c r="C45" s="179" t="s">
        <v>1782</v>
      </c>
      <c r="D45" s="179" t="s">
        <v>5862</v>
      </c>
      <c r="E45" s="179" t="s">
        <v>2200</v>
      </c>
      <c r="F45" s="181">
        <v>44473</v>
      </c>
      <c r="G45" s="182" t="s">
        <v>6663</v>
      </c>
      <c r="H45" s="181" t="e">
        <f>VLOOKUP(B45,#REF!,19,0)</f>
        <v>#REF!</v>
      </c>
    </row>
    <row r="46" spans="1:8" ht="15.75" thickBot="1">
      <c r="A46" s="178" t="s">
        <v>3759</v>
      </c>
      <c r="B46" s="179" t="s">
        <v>1935</v>
      </c>
      <c r="C46" s="179" t="s">
        <v>1936</v>
      </c>
      <c r="D46" s="179" t="s">
        <v>5862</v>
      </c>
      <c r="E46" s="180" t="s">
        <v>2200</v>
      </c>
      <c r="F46" s="181">
        <v>44473</v>
      </c>
      <c r="G46" s="182" t="s">
        <v>6664</v>
      </c>
      <c r="H46" s="181" t="e">
        <f>VLOOKUP(B46,#REF!,19,0)</f>
        <v>#REF!</v>
      </c>
    </row>
    <row r="47" spans="1:8" ht="15.75" thickBot="1">
      <c r="A47" s="178" t="s">
        <v>3759</v>
      </c>
      <c r="B47" s="179" t="s">
        <v>1699</v>
      </c>
      <c r="C47" s="179" t="s">
        <v>1700</v>
      </c>
      <c r="D47" s="179" t="s">
        <v>5862</v>
      </c>
      <c r="E47" s="179" t="s">
        <v>2200</v>
      </c>
      <c r="F47" s="181">
        <v>44473</v>
      </c>
      <c r="G47" s="182" t="s">
        <v>6664</v>
      </c>
      <c r="H47" s="181" t="e">
        <f>VLOOKUP(B47,#REF!,19,0)</f>
        <v>#REF!</v>
      </c>
    </row>
    <row r="48" spans="1:8" ht="15.75" thickBot="1">
      <c r="A48" s="178" t="s">
        <v>3759</v>
      </c>
      <c r="B48" s="179" t="s">
        <v>1785</v>
      </c>
      <c r="C48" s="179" t="s">
        <v>1786</v>
      </c>
      <c r="D48" s="179" t="s">
        <v>5862</v>
      </c>
      <c r="E48" s="179" t="s">
        <v>2200</v>
      </c>
      <c r="F48" s="181">
        <v>44473</v>
      </c>
      <c r="G48" s="182" t="s">
        <v>6663</v>
      </c>
      <c r="H48" s="181" t="e">
        <f>VLOOKUP(B48,#REF!,19,0)</f>
        <v>#REF!</v>
      </c>
    </row>
    <row r="49" spans="1:8" ht="15.75" thickBot="1">
      <c r="A49" s="178" t="s">
        <v>3759</v>
      </c>
      <c r="B49" s="179" t="s">
        <v>1709</v>
      </c>
      <c r="C49" s="179" t="s">
        <v>1710</v>
      </c>
      <c r="D49" s="179" t="s">
        <v>5862</v>
      </c>
      <c r="E49" s="179" t="s">
        <v>2200</v>
      </c>
      <c r="F49" s="181">
        <v>44473</v>
      </c>
      <c r="G49" s="182" t="s">
        <v>6663</v>
      </c>
      <c r="H49" s="181" t="e">
        <f>VLOOKUP(B49,#REF!,19,0)</f>
        <v>#REF!</v>
      </c>
    </row>
    <row r="50" spans="1:8" ht="15.75" thickBot="1">
      <c r="A50" s="178" t="s">
        <v>3759</v>
      </c>
      <c r="B50" s="179" t="s">
        <v>1919</v>
      </c>
      <c r="C50" s="179" t="s">
        <v>1920</v>
      </c>
      <c r="D50" s="179" t="s">
        <v>5862</v>
      </c>
      <c r="E50" s="179" t="s">
        <v>2200</v>
      </c>
      <c r="F50" s="181">
        <v>44473</v>
      </c>
      <c r="G50" s="182" t="s">
        <v>6663</v>
      </c>
      <c r="H50" s="181" t="e">
        <f>VLOOKUP(B50,#REF!,19,0)</f>
        <v>#REF!</v>
      </c>
    </row>
    <row r="51" spans="1:8" ht="15.75" thickBot="1">
      <c r="A51" s="178" t="s">
        <v>3759</v>
      </c>
      <c r="B51" s="179" t="s">
        <v>1773</v>
      </c>
      <c r="C51" s="179" t="s">
        <v>1774</v>
      </c>
      <c r="D51" s="179" t="s">
        <v>5862</v>
      </c>
      <c r="E51" s="179" t="s">
        <v>2200</v>
      </c>
      <c r="F51" s="181">
        <v>44473</v>
      </c>
      <c r="G51" s="182" t="s">
        <v>6663</v>
      </c>
      <c r="H51" s="181" t="e">
        <f>VLOOKUP(B51,#REF!,19,0)</f>
        <v>#REF!</v>
      </c>
    </row>
    <row r="52" spans="1:8" ht="15.75" thickBot="1">
      <c r="A52" s="178" t="s">
        <v>3759</v>
      </c>
      <c r="B52" s="179" t="s">
        <v>1939</v>
      </c>
      <c r="C52" s="179" t="s">
        <v>1940</v>
      </c>
      <c r="D52" s="179" t="s">
        <v>5862</v>
      </c>
      <c r="E52" s="179" t="s">
        <v>2200</v>
      </c>
      <c r="F52" s="181">
        <v>44473</v>
      </c>
      <c r="G52" s="182" t="s">
        <v>6663</v>
      </c>
      <c r="H52" s="181" t="e">
        <f>VLOOKUP(B52,#REF!,19,0)</f>
        <v>#REF!</v>
      </c>
    </row>
    <row r="53" spans="1:8" ht="15.75" thickBot="1">
      <c r="A53" s="178" t="s">
        <v>3759</v>
      </c>
      <c r="B53" s="179" t="s">
        <v>1933</v>
      </c>
      <c r="C53" s="179" t="s">
        <v>1934</v>
      </c>
      <c r="D53" s="179" t="s">
        <v>5862</v>
      </c>
      <c r="E53" s="180" t="s">
        <v>2200</v>
      </c>
      <c r="F53" s="181">
        <v>44473</v>
      </c>
      <c r="G53" s="182" t="s">
        <v>6664</v>
      </c>
      <c r="H53" s="181" t="e">
        <f>VLOOKUP(B53,#REF!,19,0)</f>
        <v>#REF!</v>
      </c>
    </row>
    <row r="54" spans="1:8" ht="15.75" thickBot="1">
      <c r="A54" s="178" t="s">
        <v>3759</v>
      </c>
      <c r="B54" s="179" t="s">
        <v>1921</v>
      </c>
      <c r="C54" s="179" t="s">
        <v>1922</v>
      </c>
      <c r="D54" s="179" t="s">
        <v>5862</v>
      </c>
      <c r="E54" s="180" t="s">
        <v>2200</v>
      </c>
      <c r="F54" s="181">
        <v>44473</v>
      </c>
      <c r="G54" s="182" t="s">
        <v>6663</v>
      </c>
      <c r="H54" s="181" t="e">
        <f>VLOOKUP(B54,#REF!,19,0)</f>
        <v>#REF!</v>
      </c>
    </row>
    <row r="55" spans="1:8" ht="15.75" thickBot="1">
      <c r="A55" s="178" t="s">
        <v>3759</v>
      </c>
      <c r="B55" s="179" t="s">
        <v>1927</v>
      </c>
      <c r="C55" s="179" t="s">
        <v>1928</v>
      </c>
      <c r="D55" s="179" t="s">
        <v>5862</v>
      </c>
      <c r="E55" s="179" t="s">
        <v>2200</v>
      </c>
      <c r="F55" s="181">
        <v>44473</v>
      </c>
      <c r="G55" s="182" t="s">
        <v>6663</v>
      </c>
      <c r="H55" s="181" t="e">
        <f>VLOOKUP(B55,#REF!,19,0)</f>
        <v>#REF!</v>
      </c>
    </row>
    <row r="56" spans="1:8" ht="15.75" thickBot="1">
      <c r="A56" s="178" t="s">
        <v>3759</v>
      </c>
      <c r="B56" s="179" t="s">
        <v>1841</v>
      </c>
      <c r="C56" s="179" t="s">
        <v>1842</v>
      </c>
      <c r="D56" s="179" t="s">
        <v>5862</v>
      </c>
      <c r="E56" s="179" t="s">
        <v>2200</v>
      </c>
      <c r="F56" s="181">
        <v>44473</v>
      </c>
      <c r="G56" s="182" t="s">
        <v>6663</v>
      </c>
      <c r="H56" s="181" t="e">
        <f>VLOOKUP(B56,#REF!,19,0)</f>
        <v>#REF!</v>
      </c>
    </row>
    <row r="57" spans="1:8" ht="15.75" thickBot="1">
      <c r="A57" s="178" t="s">
        <v>3759</v>
      </c>
      <c r="B57" s="179" t="s">
        <v>1891</v>
      </c>
      <c r="C57" s="179" t="s">
        <v>1892</v>
      </c>
      <c r="D57" s="179" t="s">
        <v>5862</v>
      </c>
      <c r="E57" s="179" t="s">
        <v>2200</v>
      </c>
      <c r="F57" s="181">
        <v>44473</v>
      </c>
      <c r="G57" s="182" t="s">
        <v>6663</v>
      </c>
      <c r="H57" s="181" t="e">
        <f>VLOOKUP(B57,#REF!,19,0)</f>
        <v>#REF!</v>
      </c>
    </row>
    <row r="58" spans="1:8" ht="15.75" thickBot="1">
      <c r="A58" s="178" t="s">
        <v>3759</v>
      </c>
      <c r="B58" s="179" t="s">
        <v>1827</v>
      </c>
      <c r="C58" s="179" t="s">
        <v>1828</v>
      </c>
      <c r="D58" s="179" t="s">
        <v>5862</v>
      </c>
      <c r="E58" s="179" t="s">
        <v>2200</v>
      </c>
      <c r="F58" s="181">
        <v>44473</v>
      </c>
      <c r="G58" s="182" t="s">
        <v>6663</v>
      </c>
      <c r="H58" s="181" t="e">
        <f>VLOOKUP(B58,#REF!,19,0)</f>
        <v>#REF!</v>
      </c>
    </row>
    <row r="59" spans="1:8" ht="15.75" thickBot="1">
      <c r="A59" s="178" t="s">
        <v>3759</v>
      </c>
      <c r="B59" s="179" t="s">
        <v>1881</v>
      </c>
      <c r="C59" s="179" t="s">
        <v>1882</v>
      </c>
      <c r="D59" s="179" t="s">
        <v>5862</v>
      </c>
      <c r="E59" s="179" t="s">
        <v>2200</v>
      </c>
      <c r="F59" s="181">
        <v>44473</v>
      </c>
      <c r="G59" s="182" t="s">
        <v>6663</v>
      </c>
      <c r="H59" s="181" t="e">
        <f>VLOOKUP(B59,#REF!,19,0)</f>
        <v>#REF!</v>
      </c>
    </row>
    <row r="60" spans="1:8" ht="15.75" thickBot="1">
      <c r="A60" s="178" t="s">
        <v>3759</v>
      </c>
      <c r="B60" s="179" t="s">
        <v>1867</v>
      </c>
      <c r="C60" s="179" t="s">
        <v>1868</v>
      </c>
      <c r="D60" s="179" t="s">
        <v>5862</v>
      </c>
      <c r="E60" s="179" t="s">
        <v>2200</v>
      </c>
      <c r="F60" s="181">
        <v>44473</v>
      </c>
      <c r="G60" s="182" t="s">
        <v>6663</v>
      </c>
      <c r="H60" s="181" t="e">
        <f>VLOOKUP(B60,#REF!,19,0)</f>
        <v>#REF!</v>
      </c>
    </row>
    <row r="61" spans="1:8" ht="15.75" thickBot="1">
      <c r="A61" s="178" t="s">
        <v>3759</v>
      </c>
      <c r="B61" s="179" t="s">
        <v>1829</v>
      </c>
      <c r="C61" s="179" t="s">
        <v>1830</v>
      </c>
      <c r="D61" s="179" t="s">
        <v>5862</v>
      </c>
      <c r="E61" s="179" t="s">
        <v>2200</v>
      </c>
      <c r="F61" s="181">
        <v>44473</v>
      </c>
      <c r="G61" s="182" t="s">
        <v>6663</v>
      </c>
      <c r="H61" s="181" t="e">
        <f>VLOOKUP(B61,#REF!,19,0)</f>
        <v>#REF!</v>
      </c>
    </row>
    <row r="62" spans="1:8" ht="15.75" thickBot="1">
      <c r="A62" s="178" t="s">
        <v>3759</v>
      </c>
      <c r="B62" s="179" t="s">
        <v>1847</v>
      </c>
      <c r="C62" s="179" t="s">
        <v>1848</v>
      </c>
      <c r="D62" s="179" t="s">
        <v>5862</v>
      </c>
      <c r="E62" s="179" t="s">
        <v>2200</v>
      </c>
      <c r="F62" s="181">
        <v>44473</v>
      </c>
      <c r="G62" s="182" t="s">
        <v>6663</v>
      </c>
      <c r="H62" s="181" t="e">
        <f>VLOOKUP(B62,#REF!,19,0)</f>
        <v>#REF!</v>
      </c>
    </row>
    <row r="63" spans="1:8" ht="15.75" thickBot="1">
      <c r="A63" s="178" t="s">
        <v>3759</v>
      </c>
      <c r="B63" s="179" t="s">
        <v>1855</v>
      </c>
      <c r="C63" s="179" t="s">
        <v>1856</v>
      </c>
      <c r="D63" s="179" t="s">
        <v>5862</v>
      </c>
      <c r="E63" s="180" t="s">
        <v>2200</v>
      </c>
      <c r="F63" s="181">
        <v>44473</v>
      </c>
      <c r="G63" s="182" t="s">
        <v>6663</v>
      </c>
      <c r="H63" s="181" t="e">
        <f>VLOOKUP(B63,#REF!,19,0)</f>
        <v>#REF!</v>
      </c>
    </row>
    <row r="64" spans="1:8" ht="15.75" thickBot="1">
      <c r="A64" s="178" t="s">
        <v>3759</v>
      </c>
      <c r="B64" s="179" t="s">
        <v>1895</v>
      </c>
      <c r="C64" s="179" t="s">
        <v>1896</v>
      </c>
      <c r="D64" s="179" t="s">
        <v>5862</v>
      </c>
      <c r="E64" s="179" t="s">
        <v>2200</v>
      </c>
      <c r="F64" s="181">
        <v>44473</v>
      </c>
      <c r="G64" s="182" t="s">
        <v>6663</v>
      </c>
      <c r="H64" s="181" t="e">
        <f>VLOOKUP(B64,#REF!,19,0)</f>
        <v>#REF!</v>
      </c>
    </row>
    <row r="65" spans="1:8" ht="15.75" thickBot="1">
      <c r="A65" s="178" t="s">
        <v>3759</v>
      </c>
      <c r="B65" s="179" t="s">
        <v>1853</v>
      </c>
      <c r="C65" s="179" t="s">
        <v>1854</v>
      </c>
      <c r="D65" s="179" t="s">
        <v>5862</v>
      </c>
      <c r="E65" s="179" t="s">
        <v>2200</v>
      </c>
      <c r="F65" s="181">
        <v>44473</v>
      </c>
      <c r="G65" s="182" t="s">
        <v>6663</v>
      </c>
      <c r="H65" s="181" t="e">
        <f>VLOOKUP(B65,#REF!,19,0)</f>
        <v>#REF!</v>
      </c>
    </row>
    <row r="66" spans="1:8" ht="15.75" thickBot="1">
      <c r="A66" s="178" t="s">
        <v>3759</v>
      </c>
      <c r="B66" s="179" t="s">
        <v>1859</v>
      </c>
      <c r="C66" s="179" t="s">
        <v>1860</v>
      </c>
      <c r="D66" s="179" t="s">
        <v>5862</v>
      </c>
      <c r="E66" s="179" t="s">
        <v>2200</v>
      </c>
      <c r="F66" s="181">
        <v>44473</v>
      </c>
      <c r="G66" s="182" t="s">
        <v>6663</v>
      </c>
      <c r="H66" s="181" t="e">
        <f>VLOOKUP(B66,#REF!,19,0)</f>
        <v>#REF!</v>
      </c>
    </row>
    <row r="67" spans="1:8" ht="15.75" thickBot="1">
      <c r="A67" s="178" t="s">
        <v>3759</v>
      </c>
      <c r="B67" s="179" t="s">
        <v>1873</v>
      </c>
      <c r="C67" s="179" t="s">
        <v>1874</v>
      </c>
      <c r="D67" s="179" t="s">
        <v>5862</v>
      </c>
      <c r="E67" s="179" t="s">
        <v>2200</v>
      </c>
      <c r="F67" s="181">
        <v>44473</v>
      </c>
      <c r="G67" s="182" t="s">
        <v>6663</v>
      </c>
      <c r="H67" s="181" t="e">
        <f>VLOOKUP(B67,#REF!,19,0)</f>
        <v>#REF!</v>
      </c>
    </row>
    <row r="68" spans="1:8" ht="15.75" thickBot="1">
      <c r="A68" s="178" t="s">
        <v>3759</v>
      </c>
      <c r="B68" s="179" t="s">
        <v>1903</v>
      </c>
      <c r="C68" s="179" t="s">
        <v>1904</v>
      </c>
      <c r="D68" s="179" t="s">
        <v>5862</v>
      </c>
      <c r="E68" s="179" t="s">
        <v>2200</v>
      </c>
      <c r="F68" s="181">
        <v>44473</v>
      </c>
      <c r="G68" s="182" t="s">
        <v>6663</v>
      </c>
      <c r="H68" s="181" t="e">
        <f>VLOOKUP(B68,#REF!,19,0)</f>
        <v>#REF!</v>
      </c>
    </row>
    <row r="69" spans="1:8" ht="15.75" thickBot="1">
      <c r="A69" s="178" t="s">
        <v>3759</v>
      </c>
      <c r="B69" s="179" t="s">
        <v>1701</v>
      </c>
      <c r="C69" s="179" t="s">
        <v>1702</v>
      </c>
      <c r="D69" s="179" t="s">
        <v>5862</v>
      </c>
      <c r="E69" s="179" t="s">
        <v>2200</v>
      </c>
      <c r="F69" s="181">
        <v>44473</v>
      </c>
      <c r="G69" s="182" t="s">
        <v>6663</v>
      </c>
      <c r="H69" s="181" t="e">
        <f>VLOOKUP(B69,#REF!,19,0)</f>
        <v>#REF!</v>
      </c>
    </row>
    <row r="70" spans="1:8" ht="15.75" thickBot="1">
      <c r="A70" s="178" t="s">
        <v>3759</v>
      </c>
      <c r="B70" s="179" t="s">
        <v>1723</v>
      </c>
      <c r="C70" s="179" t="s">
        <v>1724</v>
      </c>
      <c r="D70" s="179" t="s">
        <v>5862</v>
      </c>
      <c r="E70" s="179" t="s">
        <v>2200</v>
      </c>
      <c r="F70" s="181">
        <v>44473</v>
      </c>
      <c r="G70" s="182" t="s">
        <v>6663</v>
      </c>
      <c r="H70" s="181" t="e">
        <f>VLOOKUP(B70,#REF!,19,0)</f>
        <v>#REF!</v>
      </c>
    </row>
    <row r="71" spans="1:8" ht="15.75" thickBot="1">
      <c r="A71" s="178" t="s">
        <v>3759</v>
      </c>
      <c r="B71" s="179" t="s">
        <v>1821</v>
      </c>
      <c r="C71" s="179" t="s">
        <v>1822</v>
      </c>
      <c r="D71" s="179" t="s">
        <v>5862</v>
      </c>
      <c r="E71" s="179" t="s">
        <v>2200</v>
      </c>
      <c r="F71" s="181">
        <v>44473</v>
      </c>
      <c r="G71" s="182" t="s">
        <v>6663</v>
      </c>
      <c r="H71" s="181" t="e">
        <f>VLOOKUP(B71,#REF!,19,0)</f>
        <v>#REF!</v>
      </c>
    </row>
    <row r="72" spans="1:8" ht="15.75" thickBot="1">
      <c r="A72" s="178" t="s">
        <v>3759</v>
      </c>
      <c r="B72" s="179" t="s">
        <v>1813</v>
      </c>
      <c r="C72" s="179" t="s">
        <v>1814</v>
      </c>
      <c r="D72" s="179" t="s">
        <v>5862</v>
      </c>
      <c r="E72" s="179" t="s">
        <v>2200</v>
      </c>
      <c r="F72" s="181">
        <v>44473</v>
      </c>
      <c r="G72" s="182" t="s">
        <v>6663</v>
      </c>
      <c r="H72" s="181" t="e">
        <f>VLOOKUP(B72,#REF!,19,0)</f>
        <v>#REF!</v>
      </c>
    </row>
    <row r="73" spans="1:8" ht="15.75" thickBot="1">
      <c r="A73" s="178" t="s">
        <v>3759</v>
      </c>
      <c r="B73" s="179" t="s">
        <v>1811</v>
      </c>
      <c r="C73" s="179" t="s">
        <v>1812</v>
      </c>
      <c r="D73" s="179" t="s">
        <v>5862</v>
      </c>
      <c r="E73" s="179" t="s">
        <v>2200</v>
      </c>
      <c r="F73" s="181">
        <v>44473</v>
      </c>
      <c r="G73" s="182" t="s">
        <v>6663</v>
      </c>
      <c r="H73" s="181" t="e">
        <f>VLOOKUP(B73,#REF!,19,0)</f>
        <v>#REF!</v>
      </c>
    </row>
    <row r="74" spans="1:8" ht="15.75" thickBot="1">
      <c r="A74" s="178" t="s">
        <v>3759</v>
      </c>
      <c r="B74" s="179" t="s">
        <v>1875</v>
      </c>
      <c r="C74" s="179" t="s">
        <v>1876</v>
      </c>
      <c r="D74" s="179" t="s">
        <v>5862</v>
      </c>
      <c r="E74" s="180" t="s">
        <v>2200</v>
      </c>
      <c r="F74" s="181">
        <v>44473</v>
      </c>
      <c r="G74" s="182" t="s">
        <v>6664</v>
      </c>
      <c r="H74" s="181" t="e">
        <f>VLOOKUP(B74,#REF!,19,0)</f>
        <v>#REF!</v>
      </c>
    </row>
    <row r="75" spans="1:8" ht="15.75" thickBot="1">
      <c r="A75" s="178" t="s">
        <v>3759</v>
      </c>
      <c r="B75" s="179" t="s">
        <v>1865</v>
      </c>
      <c r="C75" s="179" t="s">
        <v>1866</v>
      </c>
      <c r="D75" s="179" t="s">
        <v>5862</v>
      </c>
      <c r="E75" s="179" t="s">
        <v>2200</v>
      </c>
      <c r="F75" s="181">
        <v>44473</v>
      </c>
      <c r="G75" s="182" t="s">
        <v>6663</v>
      </c>
      <c r="H75" s="181" t="e">
        <f>VLOOKUP(B75,#REF!,19,0)</f>
        <v>#REF!</v>
      </c>
    </row>
    <row r="76" spans="1:8" ht="15.75" thickBot="1">
      <c r="A76" s="178" t="s">
        <v>3759</v>
      </c>
      <c r="B76" s="179" t="s">
        <v>1883</v>
      </c>
      <c r="C76" s="179" t="s">
        <v>1884</v>
      </c>
      <c r="D76" s="179" t="s">
        <v>5862</v>
      </c>
      <c r="E76" s="179" t="s">
        <v>2200</v>
      </c>
      <c r="F76" s="181">
        <v>44473</v>
      </c>
      <c r="G76" s="182" t="s">
        <v>6663</v>
      </c>
      <c r="H76" s="181" t="e">
        <f>VLOOKUP(B76,#REF!,19,0)</f>
        <v>#REF!</v>
      </c>
    </row>
    <row r="77" spans="1:8" ht="15.75" thickBot="1">
      <c r="A77" s="178" t="s">
        <v>3759</v>
      </c>
      <c r="B77" s="179" t="s">
        <v>1707</v>
      </c>
      <c r="C77" s="179" t="s">
        <v>1708</v>
      </c>
      <c r="D77" s="179" t="s">
        <v>5862</v>
      </c>
      <c r="E77" s="179" t="s">
        <v>2200</v>
      </c>
      <c r="F77" s="181">
        <v>44473</v>
      </c>
      <c r="G77" s="182" t="s">
        <v>6663</v>
      </c>
      <c r="H77" s="181" t="e">
        <f>VLOOKUP(B77,#REF!,19,0)</f>
        <v>#REF!</v>
      </c>
    </row>
    <row r="78" spans="1:8" ht="15.75" thickBot="1">
      <c r="A78" s="178" t="s">
        <v>3759</v>
      </c>
      <c r="B78" s="179" t="s">
        <v>1823</v>
      </c>
      <c r="C78" s="179" t="s">
        <v>1824</v>
      </c>
      <c r="D78" s="179" t="s">
        <v>5862</v>
      </c>
      <c r="E78" s="179" t="s">
        <v>2200</v>
      </c>
      <c r="F78" s="181">
        <v>44473</v>
      </c>
      <c r="G78" s="182" t="s">
        <v>6663</v>
      </c>
      <c r="H78" s="181" t="e">
        <f>VLOOKUP(B78,#REF!,19,0)</f>
        <v>#REF!</v>
      </c>
    </row>
    <row r="79" spans="1:8" ht="15.75" thickBot="1">
      <c r="A79" s="178" t="s">
        <v>3759</v>
      </c>
      <c r="B79" s="179" t="s">
        <v>1825</v>
      </c>
      <c r="C79" s="179" t="s">
        <v>1826</v>
      </c>
      <c r="D79" s="179" t="s">
        <v>5862</v>
      </c>
      <c r="E79" s="179" t="s">
        <v>2200</v>
      </c>
      <c r="F79" s="181">
        <v>44473</v>
      </c>
      <c r="G79" s="182" t="s">
        <v>6663</v>
      </c>
      <c r="H79" s="181" t="e">
        <f>VLOOKUP(B79,#REF!,19,0)</f>
        <v>#REF!</v>
      </c>
    </row>
    <row r="80" spans="1:8" ht="15.75" thickBot="1">
      <c r="A80" s="178" t="s">
        <v>3759</v>
      </c>
      <c r="B80" s="179" t="s">
        <v>1819</v>
      </c>
      <c r="C80" s="179" t="s">
        <v>1820</v>
      </c>
      <c r="D80" s="179" t="s">
        <v>5862</v>
      </c>
      <c r="E80" s="179" t="s">
        <v>2200</v>
      </c>
      <c r="F80" s="181">
        <v>44473</v>
      </c>
      <c r="G80" s="182" t="s">
        <v>6663</v>
      </c>
      <c r="H80" s="181" t="e">
        <f>VLOOKUP(B80,#REF!,19,0)</f>
        <v>#REF!</v>
      </c>
    </row>
    <row r="81" spans="1:8" ht="15.75" thickBot="1">
      <c r="A81" s="178" t="s">
        <v>3759</v>
      </c>
      <c r="B81" s="179" t="s">
        <v>1831</v>
      </c>
      <c r="C81" s="179" t="s">
        <v>1832</v>
      </c>
      <c r="D81" s="179" t="s">
        <v>5862</v>
      </c>
      <c r="E81" s="179" t="s">
        <v>2200</v>
      </c>
      <c r="F81" s="181">
        <v>44473</v>
      </c>
      <c r="G81" s="182" t="s">
        <v>6663</v>
      </c>
      <c r="H81" s="181" t="e">
        <f>VLOOKUP(B81,#REF!,19,0)</f>
        <v>#REF!</v>
      </c>
    </row>
    <row r="82" spans="1:8" ht="15.75" thickBot="1">
      <c r="A82" s="178" t="s">
        <v>3759</v>
      </c>
      <c r="B82" s="179" t="s">
        <v>1725</v>
      </c>
      <c r="C82" s="179" t="s">
        <v>1726</v>
      </c>
      <c r="D82" s="179" t="s">
        <v>5862</v>
      </c>
      <c r="E82" s="179" t="s">
        <v>2200</v>
      </c>
      <c r="F82" s="181">
        <v>44473</v>
      </c>
      <c r="G82" s="182" t="s">
        <v>6663</v>
      </c>
      <c r="H82" s="181" t="e">
        <f>VLOOKUP(B82,#REF!,19,0)</f>
        <v>#REF!</v>
      </c>
    </row>
    <row r="83" spans="1:8" ht="15.75" thickBot="1">
      <c r="A83" s="178" t="s">
        <v>3759</v>
      </c>
      <c r="B83" s="179" t="s">
        <v>1871</v>
      </c>
      <c r="C83" s="179" t="s">
        <v>1872</v>
      </c>
      <c r="D83" s="179" t="s">
        <v>5862</v>
      </c>
      <c r="E83" s="179" t="s">
        <v>2200</v>
      </c>
      <c r="F83" s="181">
        <v>44473</v>
      </c>
      <c r="G83" s="182" t="s">
        <v>6663</v>
      </c>
      <c r="H83" s="181" t="e">
        <f>VLOOKUP(B83,#REF!,19,0)</f>
        <v>#REF!</v>
      </c>
    </row>
    <row r="84" spans="1:8" ht="15.75" thickBot="1">
      <c r="A84" s="178" t="s">
        <v>3759</v>
      </c>
      <c r="B84" s="179" t="s">
        <v>1843</v>
      </c>
      <c r="C84" s="179" t="s">
        <v>1844</v>
      </c>
      <c r="D84" s="179" t="s">
        <v>5862</v>
      </c>
      <c r="E84" s="179" t="s">
        <v>2200</v>
      </c>
      <c r="F84" s="181">
        <v>44473</v>
      </c>
      <c r="G84" s="182" t="s">
        <v>6663</v>
      </c>
      <c r="H84" s="181" t="e">
        <f>VLOOKUP(B84,#REF!,19,0)</f>
        <v>#REF!</v>
      </c>
    </row>
    <row r="85" spans="1:8" ht="15.75" thickBot="1">
      <c r="A85" s="178" t="s">
        <v>3759</v>
      </c>
      <c r="B85" s="179" t="s">
        <v>1851</v>
      </c>
      <c r="C85" s="179" t="s">
        <v>1852</v>
      </c>
      <c r="D85" s="179" t="s">
        <v>5862</v>
      </c>
      <c r="E85" s="179" t="s">
        <v>2200</v>
      </c>
      <c r="F85" s="181">
        <v>44473</v>
      </c>
      <c r="G85" s="182" t="s">
        <v>6663</v>
      </c>
      <c r="H85" s="181" t="e">
        <f>VLOOKUP(B85,#REF!,19,0)</f>
        <v>#REF!</v>
      </c>
    </row>
    <row r="86" spans="1:8" ht="15.75" thickBot="1">
      <c r="A86" s="178" t="s">
        <v>3759</v>
      </c>
      <c r="B86" s="179" t="s">
        <v>1835</v>
      </c>
      <c r="C86" s="179" t="s">
        <v>1836</v>
      </c>
      <c r="D86" s="179" t="s">
        <v>5862</v>
      </c>
      <c r="E86" s="179" t="s">
        <v>2200</v>
      </c>
      <c r="F86" s="181">
        <v>44473</v>
      </c>
      <c r="G86" s="182" t="s">
        <v>6663</v>
      </c>
      <c r="H86" s="181" t="e">
        <f>VLOOKUP(B86,#REF!,19,0)</f>
        <v>#REF!</v>
      </c>
    </row>
    <row r="87" spans="1:8" ht="15.75" thickBot="1">
      <c r="A87" s="178" t="s">
        <v>3759</v>
      </c>
      <c r="B87" s="179" t="s">
        <v>1779</v>
      </c>
      <c r="C87" s="179" t="s">
        <v>1780</v>
      </c>
      <c r="D87" s="179" t="s">
        <v>5862</v>
      </c>
      <c r="E87" s="179" t="s">
        <v>2200</v>
      </c>
      <c r="F87" s="181">
        <v>44473</v>
      </c>
      <c r="G87" s="182" t="s">
        <v>6663</v>
      </c>
      <c r="H87" s="181" t="e">
        <f>VLOOKUP(B87,#REF!,19,0)</f>
        <v>#REF!</v>
      </c>
    </row>
    <row r="88" spans="1:8" ht="15.75" thickBot="1">
      <c r="A88" s="178" t="s">
        <v>3759</v>
      </c>
      <c r="B88" s="179" t="s">
        <v>1869</v>
      </c>
      <c r="C88" s="179" t="s">
        <v>1870</v>
      </c>
      <c r="D88" s="179" t="s">
        <v>5862</v>
      </c>
      <c r="E88" s="179" t="s">
        <v>2200</v>
      </c>
      <c r="F88" s="181">
        <v>44473</v>
      </c>
      <c r="G88" s="182" t="s">
        <v>6663</v>
      </c>
      <c r="H88" s="181" t="e">
        <f>VLOOKUP(B88,#REF!,19,0)</f>
        <v>#REF!</v>
      </c>
    </row>
    <row r="89" spans="1:8" ht="15.75" thickBot="1">
      <c r="A89" s="178" t="s">
        <v>3759</v>
      </c>
      <c r="B89" s="179" t="s">
        <v>1713</v>
      </c>
      <c r="C89" s="179" t="s">
        <v>1714</v>
      </c>
      <c r="D89" s="179" t="s">
        <v>5862</v>
      </c>
      <c r="E89" s="180" t="s">
        <v>2200</v>
      </c>
      <c r="F89" s="181">
        <v>44473</v>
      </c>
      <c r="G89" s="182" t="s">
        <v>6663</v>
      </c>
      <c r="H89" s="181" t="e">
        <f>VLOOKUP(B89,#REF!,19,0)</f>
        <v>#REF!</v>
      </c>
    </row>
    <row r="90" spans="1:8" ht="15.75" thickBot="1">
      <c r="A90" s="178" t="s">
        <v>3759</v>
      </c>
      <c r="B90" s="179" t="s">
        <v>1737</v>
      </c>
      <c r="C90" s="179" t="s">
        <v>1738</v>
      </c>
      <c r="D90" s="179" t="s">
        <v>5862</v>
      </c>
      <c r="E90" s="179" t="s">
        <v>2200</v>
      </c>
      <c r="F90" s="181">
        <v>44473</v>
      </c>
      <c r="G90" s="182" t="s">
        <v>6663</v>
      </c>
      <c r="H90" s="181" t="e">
        <f>VLOOKUP(B90,#REF!,19,0)</f>
        <v>#REF!</v>
      </c>
    </row>
    <row r="91" spans="1:8" ht="15.75" thickBot="1">
      <c r="A91" s="178" t="s">
        <v>3759</v>
      </c>
      <c r="B91" s="179" t="s">
        <v>1761</v>
      </c>
      <c r="C91" s="179" t="s">
        <v>1762</v>
      </c>
      <c r="D91" s="179" t="s">
        <v>5862</v>
      </c>
      <c r="E91" s="179" t="s">
        <v>2200</v>
      </c>
      <c r="F91" s="181">
        <v>44473</v>
      </c>
      <c r="G91" s="182" t="s">
        <v>6663</v>
      </c>
      <c r="H91" s="181" t="e">
        <f>VLOOKUP(B91,#REF!,19,0)</f>
        <v>#REF!</v>
      </c>
    </row>
    <row r="92" spans="1:8" ht="15.75" thickBot="1">
      <c r="A92" s="178" t="s">
        <v>3759</v>
      </c>
      <c r="B92" s="179" t="s">
        <v>1747</v>
      </c>
      <c r="C92" s="179" t="s">
        <v>1748</v>
      </c>
      <c r="D92" s="179" t="s">
        <v>5862</v>
      </c>
      <c r="E92" s="179" t="s">
        <v>2200</v>
      </c>
      <c r="F92" s="181">
        <v>44473</v>
      </c>
      <c r="G92" s="182" t="s">
        <v>6663</v>
      </c>
      <c r="H92" s="181" t="e">
        <f>VLOOKUP(B92,#REF!,19,0)</f>
        <v>#REF!</v>
      </c>
    </row>
    <row r="93" spans="1:8" ht="15.75" thickBot="1">
      <c r="A93" s="178" t="s">
        <v>3759</v>
      </c>
      <c r="B93" s="179" t="s">
        <v>1893</v>
      </c>
      <c r="C93" s="179" t="s">
        <v>1894</v>
      </c>
      <c r="D93" s="179" t="s">
        <v>5862</v>
      </c>
      <c r="E93" s="179" t="s">
        <v>2200</v>
      </c>
      <c r="F93" s="181">
        <v>44473</v>
      </c>
      <c r="G93" s="182" t="s">
        <v>6663</v>
      </c>
      <c r="H93" s="181" t="e">
        <f>VLOOKUP(B93,#REF!,19,0)</f>
        <v>#REF!</v>
      </c>
    </row>
    <row r="94" spans="1:8" ht="15.75" thickBot="1">
      <c r="A94" s="178" t="s">
        <v>3759</v>
      </c>
      <c r="B94" s="179" t="s">
        <v>1839</v>
      </c>
      <c r="C94" s="179" t="s">
        <v>1840</v>
      </c>
      <c r="D94" s="179" t="s">
        <v>5862</v>
      </c>
      <c r="E94" s="179" t="s">
        <v>2200</v>
      </c>
      <c r="F94" s="181">
        <v>44473</v>
      </c>
      <c r="G94" s="182" t="s">
        <v>6663</v>
      </c>
      <c r="H94" s="181" t="e">
        <f>VLOOKUP(B94,#REF!,19,0)</f>
        <v>#REF!</v>
      </c>
    </row>
    <row r="95" spans="1:8" ht="15.75" thickBot="1">
      <c r="A95" s="178" t="s">
        <v>3759</v>
      </c>
      <c r="B95" s="179" t="s">
        <v>1849</v>
      </c>
      <c r="C95" s="179" t="s">
        <v>1850</v>
      </c>
      <c r="D95" s="179" t="s">
        <v>5862</v>
      </c>
      <c r="E95" s="179" t="s">
        <v>2200</v>
      </c>
      <c r="F95" s="181">
        <v>44473</v>
      </c>
      <c r="G95" s="182" t="s">
        <v>6663</v>
      </c>
      <c r="H95" s="181" t="e">
        <f>VLOOKUP(B95,#REF!,19,0)</f>
        <v>#REF!</v>
      </c>
    </row>
    <row r="96" spans="1:8" ht="15.75" thickBot="1">
      <c r="A96" s="178" t="s">
        <v>3759</v>
      </c>
      <c r="B96" s="179" t="s">
        <v>1817</v>
      </c>
      <c r="C96" s="179" t="s">
        <v>1818</v>
      </c>
      <c r="D96" s="179" t="s">
        <v>5862</v>
      </c>
      <c r="E96" s="180" t="s">
        <v>2200</v>
      </c>
      <c r="F96" s="181">
        <v>44473</v>
      </c>
      <c r="G96" s="182" t="s">
        <v>6663</v>
      </c>
      <c r="H96" s="181" t="e">
        <f>VLOOKUP(B96,#REF!,19,0)</f>
        <v>#REF!</v>
      </c>
    </row>
    <row r="97" spans="1:8" ht="15.75" thickBot="1">
      <c r="A97" s="178" t="s">
        <v>3759</v>
      </c>
      <c r="B97" s="179" t="s">
        <v>1863</v>
      </c>
      <c r="C97" s="179" t="s">
        <v>1864</v>
      </c>
      <c r="D97" s="179" t="s">
        <v>5862</v>
      </c>
      <c r="E97" s="180" t="s">
        <v>2200</v>
      </c>
      <c r="F97" s="181">
        <v>44473</v>
      </c>
      <c r="G97" s="182" t="s">
        <v>6663</v>
      </c>
      <c r="H97" s="181" t="e">
        <f>VLOOKUP(B97,#REF!,19,0)</f>
        <v>#REF!</v>
      </c>
    </row>
    <row r="98" spans="1:8" ht="15.75" thickBot="1">
      <c r="A98" s="178" t="s">
        <v>3759</v>
      </c>
      <c r="B98" s="179" t="s">
        <v>1877</v>
      </c>
      <c r="C98" s="179" t="s">
        <v>1878</v>
      </c>
      <c r="D98" s="179" t="s">
        <v>5862</v>
      </c>
      <c r="E98" s="180" t="s">
        <v>2200</v>
      </c>
      <c r="F98" s="181">
        <v>44473</v>
      </c>
      <c r="G98" s="182" t="s">
        <v>6663</v>
      </c>
      <c r="H98" s="181" t="e">
        <f>VLOOKUP(B98,#REF!,19,0)</f>
        <v>#REF!</v>
      </c>
    </row>
    <row r="99" spans="1:8" ht="15.75" thickBot="1">
      <c r="A99" s="178" t="s">
        <v>3759</v>
      </c>
      <c r="B99" s="179" t="s">
        <v>1789</v>
      </c>
      <c r="C99" s="179" t="s">
        <v>1790</v>
      </c>
      <c r="D99" s="179" t="s">
        <v>5862</v>
      </c>
      <c r="E99" s="179" t="s">
        <v>2200</v>
      </c>
      <c r="F99" s="181">
        <v>44473</v>
      </c>
      <c r="G99" s="182" t="s">
        <v>6663</v>
      </c>
      <c r="H99" s="181" t="e">
        <f>VLOOKUP(B99,#REF!,19,0)</f>
        <v>#REF!</v>
      </c>
    </row>
    <row r="100" spans="1:8" ht="15.75" thickBot="1">
      <c r="A100" s="178" t="s">
        <v>3759</v>
      </c>
      <c r="B100" s="179" t="s">
        <v>1909</v>
      </c>
      <c r="C100" s="179" t="s">
        <v>1910</v>
      </c>
      <c r="D100" s="179" t="s">
        <v>5862</v>
      </c>
      <c r="E100" s="179" t="s">
        <v>2200</v>
      </c>
      <c r="F100" s="181">
        <v>44473</v>
      </c>
      <c r="G100" s="182" t="s">
        <v>6663</v>
      </c>
      <c r="H100" s="181" t="e">
        <f>VLOOKUP(B100,#REF!,19,0)</f>
        <v>#REF!</v>
      </c>
    </row>
    <row r="101" spans="1:8" ht="15.75" thickBot="1">
      <c r="A101" s="178" t="s">
        <v>3759</v>
      </c>
      <c r="B101" s="179" t="s">
        <v>1775</v>
      </c>
      <c r="C101" s="179" t="s">
        <v>1776</v>
      </c>
      <c r="D101" s="179" t="s">
        <v>5862</v>
      </c>
      <c r="E101" s="180" t="s">
        <v>2200</v>
      </c>
      <c r="F101" s="181">
        <v>44473</v>
      </c>
      <c r="G101" s="182" t="s">
        <v>6664</v>
      </c>
      <c r="H101" s="181" t="e">
        <f>VLOOKUP(B101,#REF!,19,0)</f>
        <v>#REF!</v>
      </c>
    </row>
    <row r="102" spans="1:8" ht="15.75" thickBot="1">
      <c r="A102" s="178" t="s">
        <v>3759</v>
      </c>
      <c r="B102" s="179" t="s">
        <v>1777</v>
      </c>
      <c r="C102" s="179" t="s">
        <v>1778</v>
      </c>
      <c r="D102" s="179" t="s">
        <v>5862</v>
      </c>
      <c r="E102" s="180" t="s">
        <v>2200</v>
      </c>
      <c r="F102" s="181">
        <v>44473</v>
      </c>
      <c r="G102" s="182" t="s">
        <v>6663</v>
      </c>
      <c r="H102" s="181" t="e">
        <f>VLOOKUP(B102,#REF!,19,0)</f>
        <v>#REF!</v>
      </c>
    </row>
    <row r="103" spans="1:8" ht="15.75" thickBot="1">
      <c r="A103" s="178" t="s">
        <v>3759</v>
      </c>
      <c r="B103" s="179" t="s">
        <v>1769</v>
      </c>
      <c r="C103" s="179" t="s">
        <v>1770</v>
      </c>
      <c r="D103" s="179" t="s">
        <v>5862</v>
      </c>
      <c r="E103" s="179" t="s">
        <v>2200</v>
      </c>
      <c r="F103" s="181">
        <v>44473</v>
      </c>
      <c r="G103" s="182" t="s">
        <v>6663</v>
      </c>
      <c r="H103" s="181" t="e">
        <f>VLOOKUP(B103,#REF!,19,0)</f>
        <v>#REF!</v>
      </c>
    </row>
    <row r="104" spans="1:8" ht="15.75" thickBot="1">
      <c r="A104" s="178" t="s">
        <v>3759</v>
      </c>
      <c r="B104" s="179" t="s">
        <v>1755</v>
      </c>
      <c r="C104" s="179" t="s">
        <v>1756</v>
      </c>
      <c r="D104" s="179" t="s">
        <v>5862</v>
      </c>
      <c r="E104" s="179" t="s">
        <v>2200</v>
      </c>
      <c r="F104" s="181">
        <v>44473</v>
      </c>
      <c r="G104" s="182" t="s">
        <v>6663</v>
      </c>
      <c r="H104" s="181" t="e">
        <f>VLOOKUP(B104,#REF!,19,0)</f>
        <v>#REF!</v>
      </c>
    </row>
    <row r="105" spans="1:8" ht="15.75" thickBot="1">
      <c r="A105" s="178" t="s">
        <v>3759</v>
      </c>
      <c r="B105" s="179" t="s">
        <v>1735</v>
      </c>
      <c r="C105" s="179" t="s">
        <v>1736</v>
      </c>
      <c r="D105" s="179" t="s">
        <v>5862</v>
      </c>
      <c r="E105" s="180" t="s">
        <v>2200</v>
      </c>
      <c r="F105" s="181">
        <v>44473</v>
      </c>
      <c r="G105" s="182" t="s">
        <v>6664</v>
      </c>
      <c r="H105" s="181" t="e">
        <f>VLOOKUP(B105,#REF!,19,0)</f>
        <v>#REF!</v>
      </c>
    </row>
    <row r="106" spans="1:8" ht="15.75" thickBot="1">
      <c r="A106" s="178" t="s">
        <v>3759</v>
      </c>
      <c r="B106" s="179" t="s">
        <v>1925</v>
      </c>
      <c r="C106" s="179" t="s">
        <v>1926</v>
      </c>
      <c r="D106" s="179" t="s">
        <v>5862</v>
      </c>
      <c r="E106" s="179" t="s">
        <v>2200</v>
      </c>
      <c r="F106" s="181">
        <v>44473</v>
      </c>
      <c r="G106" s="182" t="s">
        <v>6663</v>
      </c>
      <c r="H106" s="181" t="e">
        <f>VLOOKUP(B106,#REF!,19,0)</f>
        <v>#REF!</v>
      </c>
    </row>
    <row r="107" spans="1:8" ht="15.75" thickBot="1">
      <c r="A107" s="178" t="s">
        <v>3759</v>
      </c>
      <c r="B107" s="179" t="s">
        <v>1907</v>
      </c>
      <c r="C107" s="179" t="s">
        <v>1908</v>
      </c>
      <c r="D107" s="179" t="s">
        <v>5862</v>
      </c>
      <c r="E107" s="180" t="s">
        <v>2200</v>
      </c>
      <c r="F107" s="181">
        <v>44473</v>
      </c>
      <c r="G107" s="182" t="s">
        <v>6663</v>
      </c>
      <c r="H107" s="181" t="e">
        <f>VLOOKUP(B107,#REF!,19,0)</f>
        <v>#REF!</v>
      </c>
    </row>
    <row r="108" spans="1:8" ht="15.75" thickBot="1">
      <c r="A108" s="178" t="s">
        <v>3759</v>
      </c>
      <c r="B108" s="179" t="s">
        <v>1731</v>
      </c>
      <c r="C108" s="179" t="s">
        <v>1732</v>
      </c>
      <c r="D108" s="179" t="s">
        <v>5862</v>
      </c>
      <c r="E108" s="179" t="s">
        <v>2200</v>
      </c>
      <c r="F108" s="181">
        <v>44473</v>
      </c>
      <c r="G108" s="182" t="s">
        <v>6663</v>
      </c>
      <c r="H108" s="181" t="e">
        <f>VLOOKUP(B108,#REF!,19,0)</f>
        <v>#REF!</v>
      </c>
    </row>
    <row r="109" spans="1:8" ht="15.75" thickBot="1">
      <c r="A109" s="178" t="s">
        <v>3759</v>
      </c>
      <c r="B109" s="179" t="s">
        <v>1845</v>
      </c>
      <c r="C109" s="179" t="s">
        <v>1846</v>
      </c>
      <c r="D109" s="179" t="s">
        <v>5862</v>
      </c>
      <c r="E109" s="179" t="s">
        <v>2200</v>
      </c>
      <c r="F109" s="181">
        <v>44473</v>
      </c>
      <c r="G109" s="182" t="s">
        <v>6663</v>
      </c>
      <c r="H109" s="181" t="e">
        <f>VLOOKUP(B109,#REF!,19,0)</f>
        <v>#REF!</v>
      </c>
    </row>
    <row r="110" spans="1:8" ht="15.75" thickBot="1">
      <c r="A110" s="178" t="s">
        <v>3759</v>
      </c>
      <c r="B110" s="179" t="s">
        <v>1697</v>
      </c>
      <c r="C110" s="179" t="s">
        <v>1698</v>
      </c>
      <c r="D110" s="179" t="s">
        <v>5862</v>
      </c>
      <c r="E110" s="179" t="s">
        <v>2200</v>
      </c>
      <c r="F110" s="181">
        <v>44473</v>
      </c>
      <c r="G110" s="182" t="s">
        <v>6663</v>
      </c>
      <c r="H110" s="181" t="e">
        <f>VLOOKUP(B110,#REF!,19,0)</f>
        <v>#REF!</v>
      </c>
    </row>
    <row r="111" spans="1:8" ht="15.75" thickBot="1">
      <c r="A111" s="178" t="s">
        <v>3759</v>
      </c>
      <c r="B111" s="179" t="s">
        <v>1759</v>
      </c>
      <c r="C111" s="180" t="s">
        <v>1760</v>
      </c>
      <c r="D111" s="180" t="s">
        <v>5862</v>
      </c>
      <c r="E111" s="180" t="s">
        <v>2200</v>
      </c>
      <c r="F111" s="181">
        <v>44473</v>
      </c>
      <c r="G111" s="182" t="s">
        <v>6663</v>
      </c>
      <c r="H111" s="181" t="e">
        <f>VLOOKUP(B111,#REF!,19,0)</f>
        <v>#REF!</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5"/>
  <sheetViews>
    <sheetView workbookViewId="0"/>
  </sheetViews>
  <sheetFormatPr defaultRowHeight="15"/>
  <cols>
    <col min="1" max="1" width="17.140625" bestFit="1" customWidth="1"/>
    <col min="2" max="2" width="36" bestFit="1" customWidth="1"/>
    <col min="10" max="10" width="13.42578125" bestFit="1" customWidth="1"/>
    <col min="13" max="13" width="11.85546875" bestFit="1" customWidth="1"/>
    <col min="16" max="16" width="12.7109375" bestFit="1" customWidth="1"/>
    <col min="19" max="19" width="11.140625" customWidth="1"/>
    <col min="21" max="21" width="11.28515625" customWidth="1"/>
    <col min="22" max="22" width="13.7109375" bestFit="1" customWidth="1"/>
  </cols>
  <sheetData>
    <row r="1" spans="1:29">
      <c r="A1" s="17"/>
      <c r="B1" s="18"/>
      <c r="C1" s="17"/>
      <c r="D1" s="17"/>
      <c r="E1" s="17"/>
      <c r="F1" s="17"/>
      <c r="G1" s="18"/>
      <c r="H1" s="18"/>
      <c r="I1" s="17"/>
      <c r="J1" s="17"/>
      <c r="K1" s="17"/>
      <c r="L1" s="19"/>
      <c r="M1" s="472" t="s">
        <v>171</v>
      </c>
      <c r="N1" s="472"/>
      <c r="O1" s="472"/>
      <c r="P1" s="473" t="s">
        <v>176</v>
      </c>
      <c r="Q1" s="474"/>
      <c r="R1" s="475"/>
      <c r="S1" s="476" t="s">
        <v>184</v>
      </c>
      <c r="T1" s="477"/>
      <c r="U1" s="478"/>
      <c r="V1" s="20"/>
      <c r="W1" s="20"/>
      <c r="X1" s="20"/>
      <c r="Y1" s="20"/>
      <c r="Z1" s="20"/>
      <c r="AA1" s="479" t="s">
        <v>180</v>
      </c>
      <c r="AB1" s="480"/>
      <c r="AC1" s="481"/>
    </row>
    <row r="2" spans="1:29" ht="14.1" customHeight="1">
      <c r="A2" s="22" t="s">
        <v>165</v>
      </c>
      <c r="B2" s="22" t="s">
        <v>166</v>
      </c>
      <c r="C2" s="23" t="s">
        <v>161</v>
      </c>
      <c r="D2" s="23" t="s">
        <v>4467</v>
      </c>
      <c r="E2" s="22" t="s">
        <v>104</v>
      </c>
      <c r="F2" s="22" t="s">
        <v>4481</v>
      </c>
      <c r="G2" s="22" t="s">
        <v>101</v>
      </c>
      <c r="H2" s="22" t="s">
        <v>2420</v>
      </c>
      <c r="I2" s="23" t="s">
        <v>167</v>
      </c>
      <c r="J2" s="23" t="s">
        <v>168</v>
      </c>
      <c r="K2" s="22" t="s">
        <v>170</v>
      </c>
      <c r="L2" s="22" t="s">
        <v>169</v>
      </c>
      <c r="M2" s="21" t="s">
        <v>172</v>
      </c>
      <c r="N2" s="21" t="s">
        <v>173</v>
      </c>
      <c r="O2" s="21" t="s">
        <v>174</v>
      </c>
      <c r="P2" s="25" t="s">
        <v>2769</v>
      </c>
      <c r="Q2" s="25" t="s">
        <v>2770</v>
      </c>
      <c r="R2" s="25" t="s">
        <v>2771</v>
      </c>
      <c r="S2" s="82" t="s">
        <v>177</v>
      </c>
      <c r="T2" s="82" t="s">
        <v>178</v>
      </c>
      <c r="U2" s="82" t="s">
        <v>179</v>
      </c>
      <c r="V2" s="24" t="s">
        <v>6672</v>
      </c>
      <c r="W2" s="24" t="s">
        <v>6672</v>
      </c>
      <c r="X2" s="24" t="s">
        <v>6672</v>
      </c>
      <c r="Y2" s="24"/>
      <c r="Z2" s="24"/>
      <c r="AA2" s="81" t="s">
        <v>181</v>
      </c>
      <c r="AB2" s="81" t="s">
        <v>182</v>
      </c>
      <c r="AC2" s="81" t="s">
        <v>183</v>
      </c>
    </row>
    <row r="3" spans="1:29" ht="14.1" customHeight="1">
      <c r="A3" s="83" t="s">
        <v>1472</v>
      </c>
      <c r="B3" s="83" t="s">
        <v>1473</v>
      </c>
      <c r="C3" s="83" t="s">
        <v>2200</v>
      </c>
      <c r="D3" s="83" t="s">
        <v>4465</v>
      </c>
      <c r="E3" s="83" t="s">
        <v>103</v>
      </c>
      <c r="F3" s="86" t="s">
        <v>4468</v>
      </c>
      <c r="G3" s="83" t="s">
        <v>2211</v>
      </c>
      <c r="H3" s="83" t="s">
        <v>2654</v>
      </c>
      <c r="I3" s="85">
        <v>6617408</v>
      </c>
      <c r="J3" s="86">
        <v>44411</v>
      </c>
      <c r="K3" s="87">
        <v>37</v>
      </c>
      <c r="L3" s="88" t="s">
        <v>6669</v>
      </c>
      <c r="M3" s="89">
        <v>44441</v>
      </c>
      <c r="N3" s="90" t="s">
        <v>5989</v>
      </c>
      <c r="O3" s="90" t="s">
        <v>354</v>
      </c>
      <c r="P3" s="89">
        <v>44442</v>
      </c>
      <c r="Q3" s="90" t="s">
        <v>5989</v>
      </c>
      <c r="R3" s="90" t="s">
        <v>354</v>
      </c>
      <c r="S3" s="89">
        <v>44454</v>
      </c>
      <c r="T3" s="90" t="s">
        <v>4485</v>
      </c>
      <c r="U3" s="90" t="s">
        <v>354</v>
      </c>
      <c r="V3" s="89">
        <v>44442</v>
      </c>
      <c r="W3" s="91" t="b">
        <f t="shared" ref="W3:W34" si="0">S3=V3</f>
        <v>0</v>
      </c>
      <c r="X3" s="91">
        <f>S3-V3</f>
        <v>12</v>
      </c>
      <c r="Y3" s="91"/>
      <c r="Z3" s="91"/>
      <c r="AA3" s="89">
        <v>44454</v>
      </c>
      <c r="AB3" s="90" t="s">
        <v>4485</v>
      </c>
      <c r="AC3" s="90" t="s">
        <v>354</v>
      </c>
    </row>
    <row r="4" spans="1:29" ht="14.1" customHeight="1">
      <c r="A4" s="83" t="s">
        <v>1438</v>
      </c>
      <c r="B4" s="83" t="s">
        <v>1439</v>
      </c>
      <c r="C4" s="83" t="s">
        <v>2200</v>
      </c>
      <c r="D4" s="83" t="s">
        <v>4465</v>
      </c>
      <c r="E4" s="83" t="s">
        <v>103</v>
      </c>
      <c r="F4" s="83" t="s">
        <v>4470</v>
      </c>
      <c r="G4" s="83" t="s">
        <v>2205</v>
      </c>
      <c r="H4" s="83" t="s">
        <v>2648</v>
      </c>
      <c r="I4" s="85">
        <v>6617407</v>
      </c>
      <c r="J4" s="86">
        <v>44411</v>
      </c>
      <c r="K4" s="87">
        <v>29</v>
      </c>
      <c r="L4" s="88" t="s">
        <v>6671</v>
      </c>
      <c r="M4" s="89">
        <v>44441</v>
      </c>
      <c r="N4" s="90" t="s">
        <v>5989</v>
      </c>
      <c r="O4" s="90" t="s">
        <v>354</v>
      </c>
      <c r="P4" s="89">
        <v>44442</v>
      </c>
      <c r="Q4" s="90" t="s">
        <v>5989</v>
      </c>
      <c r="R4" s="90" t="s">
        <v>354</v>
      </c>
      <c r="S4" s="89">
        <v>44441</v>
      </c>
      <c r="T4" s="90" t="s">
        <v>5989</v>
      </c>
      <c r="U4" s="90" t="s">
        <v>354</v>
      </c>
      <c r="V4" s="89">
        <v>44442</v>
      </c>
      <c r="W4" s="91" t="b">
        <f t="shared" si="0"/>
        <v>0</v>
      </c>
      <c r="X4" s="91">
        <f t="shared" ref="X4:X47" si="1">S4-V4</f>
        <v>-1</v>
      </c>
      <c r="Y4" s="91"/>
      <c r="Z4" s="91"/>
      <c r="AA4" s="89">
        <v>44441</v>
      </c>
      <c r="AB4" s="90" t="s">
        <v>5989</v>
      </c>
      <c r="AC4" s="90" t="s">
        <v>354</v>
      </c>
    </row>
    <row r="5" spans="1:29" ht="14.1" customHeight="1">
      <c r="A5" s="83" t="s">
        <v>1545</v>
      </c>
      <c r="B5" s="83" t="s">
        <v>1546</v>
      </c>
      <c r="C5" s="83" t="s">
        <v>2200</v>
      </c>
      <c r="D5" s="83" t="s">
        <v>4465</v>
      </c>
      <c r="E5" s="83" t="s">
        <v>2198</v>
      </c>
      <c r="F5" s="86" t="s">
        <v>4472</v>
      </c>
      <c r="G5" s="83" t="s">
        <v>2207</v>
      </c>
      <c r="H5" s="83" t="s">
        <v>2669</v>
      </c>
      <c r="I5" s="85">
        <v>6617407</v>
      </c>
      <c r="J5" s="86">
        <v>44411</v>
      </c>
      <c r="K5" s="87">
        <v>48</v>
      </c>
      <c r="L5" s="88" t="s">
        <v>6669</v>
      </c>
      <c r="M5" s="89">
        <v>44441</v>
      </c>
      <c r="N5" s="90" t="s">
        <v>5989</v>
      </c>
      <c r="O5" s="90" t="s">
        <v>354</v>
      </c>
      <c r="P5" s="89">
        <v>44442</v>
      </c>
      <c r="Q5" s="90" t="s">
        <v>5989</v>
      </c>
      <c r="R5" s="90" t="s">
        <v>354</v>
      </c>
      <c r="S5" s="89">
        <v>44460</v>
      </c>
      <c r="T5" s="90" t="s">
        <v>4482</v>
      </c>
      <c r="U5" s="90" t="s">
        <v>354</v>
      </c>
      <c r="V5" s="89">
        <v>44442</v>
      </c>
      <c r="W5" s="91" t="b">
        <f t="shared" si="0"/>
        <v>0</v>
      </c>
      <c r="X5" s="91">
        <f t="shared" si="1"/>
        <v>18</v>
      </c>
      <c r="Y5" s="91"/>
      <c r="Z5" s="91"/>
      <c r="AA5" s="89">
        <v>44460</v>
      </c>
      <c r="AB5" s="90" t="s">
        <v>4482</v>
      </c>
      <c r="AC5" s="90" t="s">
        <v>354</v>
      </c>
    </row>
    <row r="6" spans="1:29" ht="14.1" customHeight="1">
      <c r="A6" s="83" t="s">
        <v>1549</v>
      </c>
      <c r="B6" s="83" t="s">
        <v>1550</v>
      </c>
      <c r="C6" s="83" t="s">
        <v>2200</v>
      </c>
      <c r="D6" s="83" t="s">
        <v>4465</v>
      </c>
      <c r="E6" s="83" t="s">
        <v>2198</v>
      </c>
      <c r="F6" s="86" t="s">
        <v>4472</v>
      </c>
      <c r="G6" s="83" t="s">
        <v>2207</v>
      </c>
      <c r="H6" s="83" t="s">
        <v>2431</v>
      </c>
      <c r="I6" s="85">
        <v>6617407</v>
      </c>
      <c r="J6" s="86">
        <v>44411</v>
      </c>
      <c r="K6" s="87">
        <v>48</v>
      </c>
      <c r="L6" s="88" t="s">
        <v>6669</v>
      </c>
      <c r="M6" s="89">
        <v>44441</v>
      </c>
      <c r="N6" s="90" t="s">
        <v>5989</v>
      </c>
      <c r="O6" s="90" t="s">
        <v>354</v>
      </c>
      <c r="P6" s="89">
        <v>44442</v>
      </c>
      <c r="Q6" s="90" t="s">
        <v>5989</v>
      </c>
      <c r="R6" s="90" t="s">
        <v>354</v>
      </c>
      <c r="S6" s="89">
        <v>44460</v>
      </c>
      <c r="T6" s="90" t="s">
        <v>4482</v>
      </c>
      <c r="U6" s="90" t="s">
        <v>354</v>
      </c>
      <c r="V6" s="89">
        <v>44442</v>
      </c>
      <c r="W6" s="91" t="b">
        <f t="shared" si="0"/>
        <v>0</v>
      </c>
      <c r="X6" s="91">
        <f t="shared" si="1"/>
        <v>18</v>
      </c>
      <c r="Y6" s="91"/>
      <c r="Z6" s="91"/>
      <c r="AA6" s="89">
        <v>44460</v>
      </c>
      <c r="AB6" s="90" t="s">
        <v>4482</v>
      </c>
      <c r="AC6" s="90" t="s">
        <v>354</v>
      </c>
    </row>
    <row r="7" spans="1:29" ht="14.1" customHeight="1">
      <c r="A7" s="83" t="s">
        <v>1436</v>
      </c>
      <c r="B7" s="83" t="s">
        <v>1437</v>
      </c>
      <c r="C7" s="83" t="s">
        <v>2200</v>
      </c>
      <c r="D7" s="83" t="s">
        <v>4465</v>
      </c>
      <c r="E7" s="83" t="s">
        <v>2199</v>
      </c>
      <c r="F7" s="86" t="s">
        <v>4471</v>
      </c>
      <c r="G7" s="83" t="s">
        <v>2213</v>
      </c>
      <c r="H7" s="83" t="s">
        <v>2647</v>
      </c>
      <c r="I7" s="85">
        <v>6617407</v>
      </c>
      <c r="J7" s="86">
        <v>44411</v>
      </c>
      <c r="K7" s="87">
        <v>37</v>
      </c>
      <c r="L7" s="88" t="s">
        <v>6669</v>
      </c>
      <c r="M7" s="89">
        <v>44441</v>
      </c>
      <c r="N7" s="90" t="s">
        <v>5989</v>
      </c>
      <c r="O7" s="90" t="s">
        <v>354</v>
      </c>
      <c r="P7" s="89">
        <v>44442</v>
      </c>
      <c r="Q7" s="90" t="s">
        <v>5989</v>
      </c>
      <c r="R7" s="90" t="s">
        <v>354</v>
      </c>
      <c r="S7" s="89">
        <v>44441</v>
      </c>
      <c r="T7" s="90" t="s">
        <v>5989</v>
      </c>
      <c r="U7" s="90" t="s">
        <v>354</v>
      </c>
      <c r="V7" s="89">
        <v>44442</v>
      </c>
      <c r="W7" s="91" t="b">
        <f t="shared" si="0"/>
        <v>0</v>
      </c>
      <c r="X7" s="91">
        <f t="shared" si="1"/>
        <v>-1</v>
      </c>
      <c r="Y7" s="91"/>
      <c r="Z7" s="91"/>
      <c r="AA7" s="89">
        <v>44441</v>
      </c>
      <c r="AB7" s="90" t="s">
        <v>5989</v>
      </c>
      <c r="AC7" s="90" t="s">
        <v>354</v>
      </c>
    </row>
    <row r="8" spans="1:29" ht="14.1" customHeight="1">
      <c r="A8" s="83" t="s">
        <v>1537</v>
      </c>
      <c r="B8" s="83" t="s">
        <v>1538</v>
      </c>
      <c r="C8" s="83" t="s">
        <v>2200</v>
      </c>
      <c r="D8" s="83" t="s">
        <v>4465</v>
      </c>
      <c r="E8" s="83" t="s">
        <v>2198</v>
      </c>
      <c r="F8" s="86" t="s">
        <v>4472</v>
      </c>
      <c r="G8" s="83" t="s">
        <v>2207</v>
      </c>
      <c r="H8" s="83" t="s">
        <v>2666</v>
      </c>
      <c r="I8" s="85">
        <v>6617406</v>
      </c>
      <c r="J8" s="86">
        <v>44411</v>
      </c>
      <c r="K8" s="87">
        <v>41</v>
      </c>
      <c r="L8" s="88" t="s">
        <v>6669</v>
      </c>
      <c r="M8" s="89">
        <v>44441</v>
      </c>
      <c r="N8" s="90" t="s">
        <v>5989</v>
      </c>
      <c r="O8" s="90" t="s">
        <v>354</v>
      </c>
      <c r="P8" s="89">
        <v>44442</v>
      </c>
      <c r="Q8" s="90" t="s">
        <v>5989</v>
      </c>
      <c r="R8" s="90" t="s">
        <v>354</v>
      </c>
      <c r="S8" s="89">
        <v>44453</v>
      </c>
      <c r="T8" s="90" t="s">
        <v>4485</v>
      </c>
      <c r="U8" s="90" t="s">
        <v>354</v>
      </c>
      <c r="V8" s="89">
        <v>44442</v>
      </c>
      <c r="W8" s="91" t="b">
        <f t="shared" si="0"/>
        <v>0</v>
      </c>
      <c r="X8" s="91">
        <f t="shared" si="1"/>
        <v>11</v>
      </c>
      <c r="Y8" s="91"/>
      <c r="Z8" s="91"/>
      <c r="AA8" s="89">
        <v>44453</v>
      </c>
      <c r="AB8" s="90" t="s">
        <v>4485</v>
      </c>
      <c r="AC8" s="90" t="s">
        <v>354</v>
      </c>
    </row>
    <row r="9" spans="1:29" ht="14.1" customHeight="1">
      <c r="A9" s="83" t="s">
        <v>1442</v>
      </c>
      <c r="B9" s="83" t="s">
        <v>1443</v>
      </c>
      <c r="C9" s="83" t="s">
        <v>2200</v>
      </c>
      <c r="D9" s="83" t="s">
        <v>4465</v>
      </c>
      <c r="E9" s="83" t="s">
        <v>2198</v>
      </c>
      <c r="F9" s="83" t="s">
        <v>4475</v>
      </c>
      <c r="G9" s="83" t="s">
        <v>2220</v>
      </c>
      <c r="H9" s="83" t="s">
        <v>2618</v>
      </c>
      <c r="I9" s="85">
        <v>6617407</v>
      </c>
      <c r="J9" s="86">
        <v>44411</v>
      </c>
      <c r="K9" s="87">
        <v>34</v>
      </c>
      <c r="L9" s="88" t="s">
        <v>6669</v>
      </c>
      <c r="M9" s="89">
        <v>44441</v>
      </c>
      <c r="N9" s="90" t="s">
        <v>5989</v>
      </c>
      <c r="O9" s="90" t="s">
        <v>354</v>
      </c>
      <c r="P9" s="89">
        <v>44442</v>
      </c>
      <c r="Q9" s="90" t="s">
        <v>5989</v>
      </c>
      <c r="R9" s="90" t="s">
        <v>354</v>
      </c>
      <c r="S9" s="89">
        <v>44441</v>
      </c>
      <c r="T9" s="90" t="s">
        <v>5989</v>
      </c>
      <c r="U9" s="90" t="s">
        <v>354</v>
      </c>
      <c r="V9" s="89">
        <v>44442</v>
      </c>
      <c r="W9" s="91" t="b">
        <f t="shared" si="0"/>
        <v>0</v>
      </c>
      <c r="X9" s="91">
        <f t="shared" si="1"/>
        <v>-1</v>
      </c>
      <c r="Y9" s="91"/>
      <c r="Z9" s="91"/>
      <c r="AA9" s="89">
        <v>44441</v>
      </c>
      <c r="AB9" s="90" t="s">
        <v>5989</v>
      </c>
      <c r="AC9" s="90" t="s">
        <v>354</v>
      </c>
    </row>
    <row r="10" spans="1:29" ht="14.1" customHeight="1">
      <c r="A10" s="83" t="s">
        <v>1440</v>
      </c>
      <c r="B10" s="83" t="s">
        <v>1441</v>
      </c>
      <c r="C10" s="83" t="s">
        <v>2200</v>
      </c>
      <c r="D10" s="83" t="s">
        <v>4465</v>
      </c>
      <c r="E10" s="83" t="s">
        <v>2199</v>
      </c>
      <c r="F10" s="83" t="s">
        <v>4477</v>
      </c>
      <c r="G10" s="83" t="s">
        <v>2216</v>
      </c>
      <c r="H10" s="83" t="s">
        <v>2649</v>
      </c>
      <c r="I10" s="85">
        <v>6617407</v>
      </c>
      <c r="J10" s="86">
        <v>44411</v>
      </c>
      <c r="K10" s="87">
        <v>31</v>
      </c>
      <c r="L10" s="88" t="s">
        <v>6669</v>
      </c>
      <c r="M10" s="89">
        <v>44441</v>
      </c>
      <c r="N10" s="90" t="s">
        <v>5989</v>
      </c>
      <c r="O10" s="90" t="s">
        <v>354</v>
      </c>
      <c r="P10" s="89">
        <v>44442</v>
      </c>
      <c r="Q10" s="90" t="s">
        <v>5989</v>
      </c>
      <c r="R10" s="90" t="s">
        <v>354</v>
      </c>
      <c r="S10" s="89">
        <v>44441</v>
      </c>
      <c r="T10" s="90" t="s">
        <v>5989</v>
      </c>
      <c r="U10" s="90" t="s">
        <v>354</v>
      </c>
      <c r="V10" s="89">
        <v>44442</v>
      </c>
      <c r="W10" s="91" t="b">
        <f t="shared" si="0"/>
        <v>0</v>
      </c>
      <c r="X10" s="91">
        <f t="shared" si="1"/>
        <v>-1</v>
      </c>
      <c r="Y10" s="91"/>
      <c r="Z10" s="91"/>
      <c r="AA10" s="89">
        <v>44441</v>
      </c>
      <c r="AB10" s="90" t="s">
        <v>5989</v>
      </c>
      <c r="AC10" s="90" t="s">
        <v>354</v>
      </c>
    </row>
    <row r="11" spans="1:29" ht="14.1" customHeight="1">
      <c r="A11" s="83" t="s">
        <v>1464</v>
      </c>
      <c r="B11" s="83" t="s">
        <v>1465</v>
      </c>
      <c r="C11" s="83" t="s">
        <v>2200</v>
      </c>
      <c r="D11" s="83" t="s">
        <v>4465</v>
      </c>
      <c r="E11" s="83" t="s">
        <v>103</v>
      </c>
      <c r="F11" s="86" t="s">
        <v>4470</v>
      </c>
      <c r="G11" s="83" t="s">
        <v>2205</v>
      </c>
      <c r="H11" s="83" t="s">
        <v>2644</v>
      </c>
      <c r="I11" s="85">
        <v>6617406</v>
      </c>
      <c r="J11" s="86">
        <v>44411</v>
      </c>
      <c r="K11" s="87">
        <v>34</v>
      </c>
      <c r="L11" s="88" t="s">
        <v>6669</v>
      </c>
      <c r="M11" s="89">
        <v>44441</v>
      </c>
      <c r="N11" s="90" t="s">
        <v>5989</v>
      </c>
      <c r="O11" s="90" t="s">
        <v>354</v>
      </c>
      <c r="P11" s="89">
        <v>44442</v>
      </c>
      <c r="Q11" s="90" t="s">
        <v>5989</v>
      </c>
      <c r="R11" s="90" t="s">
        <v>354</v>
      </c>
      <c r="S11" s="89">
        <v>44441</v>
      </c>
      <c r="T11" s="90" t="s">
        <v>5989</v>
      </c>
      <c r="U11" s="90" t="s">
        <v>354</v>
      </c>
      <c r="V11" s="89">
        <v>44442</v>
      </c>
      <c r="W11" s="91" t="b">
        <f t="shared" si="0"/>
        <v>0</v>
      </c>
      <c r="X11" s="91">
        <f t="shared" si="1"/>
        <v>-1</v>
      </c>
      <c r="Y11" s="91"/>
      <c r="Z11" s="91"/>
      <c r="AA11" s="89">
        <v>44441</v>
      </c>
      <c r="AB11" s="90" t="s">
        <v>5989</v>
      </c>
      <c r="AC11" s="90" t="s">
        <v>354</v>
      </c>
    </row>
    <row r="12" spans="1:29" ht="14.1" customHeight="1">
      <c r="A12" s="83" t="s">
        <v>1460</v>
      </c>
      <c r="B12" s="83" t="s">
        <v>1461</v>
      </c>
      <c r="C12" s="83" t="s">
        <v>2200</v>
      </c>
      <c r="D12" s="83" t="s">
        <v>4465</v>
      </c>
      <c r="E12" s="83" t="s">
        <v>2198</v>
      </c>
      <c r="F12" s="86" t="s">
        <v>4472</v>
      </c>
      <c r="G12" s="83" t="s">
        <v>2207</v>
      </c>
      <c r="H12" s="83" t="s">
        <v>2651</v>
      </c>
      <c r="I12" s="85">
        <v>6617406</v>
      </c>
      <c r="J12" s="86">
        <v>44434</v>
      </c>
      <c r="K12" s="87">
        <v>35</v>
      </c>
      <c r="L12" s="88" t="s">
        <v>6669</v>
      </c>
      <c r="M12" s="89">
        <v>44464</v>
      </c>
      <c r="N12" s="90" t="s">
        <v>4482</v>
      </c>
      <c r="O12" s="90" t="s">
        <v>354</v>
      </c>
      <c r="P12" s="89">
        <v>44465</v>
      </c>
      <c r="Q12" s="90" t="s">
        <v>4484</v>
      </c>
      <c r="R12" s="90" t="s">
        <v>354</v>
      </c>
      <c r="S12" s="89">
        <v>44465</v>
      </c>
      <c r="T12" s="90" t="s">
        <v>4484</v>
      </c>
      <c r="U12" s="90" t="s">
        <v>354</v>
      </c>
      <c r="V12" s="89">
        <v>44442</v>
      </c>
      <c r="W12" s="91" t="b">
        <f t="shared" si="0"/>
        <v>0</v>
      </c>
      <c r="X12" s="91">
        <f t="shared" si="1"/>
        <v>23</v>
      </c>
      <c r="Y12" s="91"/>
      <c r="Z12" s="91"/>
      <c r="AA12" s="89">
        <v>44465</v>
      </c>
      <c r="AB12" s="90" t="s">
        <v>4484</v>
      </c>
      <c r="AC12" s="90" t="s">
        <v>354</v>
      </c>
    </row>
    <row r="13" spans="1:29" ht="14.1" customHeight="1">
      <c r="A13" s="83" t="s">
        <v>1466</v>
      </c>
      <c r="B13" s="83" t="s">
        <v>1467</v>
      </c>
      <c r="C13" s="83" t="s">
        <v>2200</v>
      </c>
      <c r="D13" s="83" t="s">
        <v>4465</v>
      </c>
      <c r="E13" s="83" t="s">
        <v>103</v>
      </c>
      <c r="F13" s="83" t="s">
        <v>4470</v>
      </c>
      <c r="G13" s="83" t="s">
        <v>2205</v>
      </c>
      <c r="H13" s="83" t="s">
        <v>2652</v>
      </c>
      <c r="I13" s="85">
        <v>6617415</v>
      </c>
      <c r="J13" s="86">
        <v>44412</v>
      </c>
      <c r="K13" s="87">
        <v>33</v>
      </c>
      <c r="L13" s="88" t="s">
        <v>6669</v>
      </c>
      <c r="M13" s="89">
        <v>44442</v>
      </c>
      <c r="N13" s="90" t="s">
        <v>5989</v>
      </c>
      <c r="O13" s="90" t="s">
        <v>354</v>
      </c>
      <c r="P13" s="89">
        <v>44443</v>
      </c>
      <c r="Q13" s="90" t="s">
        <v>5989</v>
      </c>
      <c r="R13" s="90" t="s">
        <v>354</v>
      </c>
      <c r="S13" s="89">
        <v>44442</v>
      </c>
      <c r="T13" s="90" t="s">
        <v>5989</v>
      </c>
      <c r="U13" s="90" t="s">
        <v>354</v>
      </c>
      <c r="V13" s="89">
        <v>44443</v>
      </c>
      <c r="W13" s="91" t="b">
        <f t="shared" si="0"/>
        <v>0</v>
      </c>
      <c r="X13" s="91">
        <f t="shared" si="1"/>
        <v>-1</v>
      </c>
      <c r="Y13" s="91"/>
      <c r="Z13" s="91"/>
      <c r="AA13" s="89">
        <v>44442</v>
      </c>
      <c r="AB13" s="90" t="s">
        <v>5989</v>
      </c>
      <c r="AC13" s="90" t="s">
        <v>354</v>
      </c>
    </row>
    <row r="14" spans="1:29" ht="14.1" customHeight="1">
      <c r="A14" s="83" t="s">
        <v>1468</v>
      </c>
      <c r="B14" s="83" t="s">
        <v>1469</v>
      </c>
      <c r="C14" s="83" t="s">
        <v>2200</v>
      </c>
      <c r="D14" s="83" t="s">
        <v>4465</v>
      </c>
      <c r="E14" s="83" t="s">
        <v>103</v>
      </c>
      <c r="F14" s="83" t="s">
        <v>4470</v>
      </c>
      <c r="G14" s="83" t="s">
        <v>2205</v>
      </c>
      <c r="H14" s="83" t="s">
        <v>2625</v>
      </c>
      <c r="I14" s="85">
        <v>6617413</v>
      </c>
      <c r="J14" s="86">
        <v>44412</v>
      </c>
      <c r="K14" s="87">
        <v>33</v>
      </c>
      <c r="L14" s="88" t="s">
        <v>6669</v>
      </c>
      <c r="M14" s="89">
        <v>44442</v>
      </c>
      <c r="N14" s="90" t="s">
        <v>5989</v>
      </c>
      <c r="O14" s="90" t="s">
        <v>354</v>
      </c>
      <c r="P14" s="89">
        <v>44443</v>
      </c>
      <c r="Q14" s="90" t="s">
        <v>5989</v>
      </c>
      <c r="R14" s="90" t="s">
        <v>354</v>
      </c>
      <c r="S14" s="89">
        <v>44442</v>
      </c>
      <c r="T14" s="90" t="s">
        <v>5989</v>
      </c>
      <c r="U14" s="90" t="s">
        <v>354</v>
      </c>
      <c r="V14" s="89">
        <v>44443</v>
      </c>
      <c r="W14" s="91" t="b">
        <f t="shared" si="0"/>
        <v>0</v>
      </c>
      <c r="X14" s="91">
        <f t="shared" si="1"/>
        <v>-1</v>
      </c>
      <c r="Y14" s="91"/>
      <c r="Z14" s="91"/>
      <c r="AA14" s="89">
        <v>44442</v>
      </c>
      <c r="AB14" s="90" t="s">
        <v>5989</v>
      </c>
      <c r="AC14" s="90" t="s">
        <v>354</v>
      </c>
    </row>
    <row r="15" spans="1:29" ht="14.1" customHeight="1">
      <c r="A15" s="83" t="s">
        <v>1470</v>
      </c>
      <c r="B15" s="83" t="s">
        <v>1471</v>
      </c>
      <c r="C15" s="83" t="s">
        <v>2200</v>
      </c>
      <c r="D15" s="83" t="s">
        <v>4465</v>
      </c>
      <c r="E15" s="83" t="s">
        <v>103</v>
      </c>
      <c r="F15" s="83" t="s">
        <v>4470</v>
      </c>
      <c r="G15" s="83" t="s">
        <v>2205</v>
      </c>
      <c r="H15" s="83" t="s">
        <v>2653</v>
      </c>
      <c r="I15" s="85">
        <v>6617413</v>
      </c>
      <c r="J15" s="86">
        <v>44412</v>
      </c>
      <c r="K15" s="87">
        <v>33</v>
      </c>
      <c r="L15" s="88" t="s">
        <v>6669</v>
      </c>
      <c r="M15" s="89">
        <v>44442</v>
      </c>
      <c r="N15" s="90" t="s">
        <v>5989</v>
      </c>
      <c r="O15" s="90" t="s">
        <v>354</v>
      </c>
      <c r="P15" s="89">
        <v>44443</v>
      </c>
      <c r="Q15" s="90" t="s">
        <v>5989</v>
      </c>
      <c r="R15" s="90" t="s">
        <v>354</v>
      </c>
      <c r="S15" s="89">
        <v>44442</v>
      </c>
      <c r="T15" s="90" t="s">
        <v>5989</v>
      </c>
      <c r="U15" s="90" t="s">
        <v>354</v>
      </c>
      <c r="V15" s="89">
        <v>44443</v>
      </c>
      <c r="W15" s="91" t="b">
        <f t="shared" si="0"/>
        <v>0</v>
      </c>
      <c r="X15" s="91">
        <f t="shared" si="1"/>
        <v>-1</v>
      </c>
      <c r="Y15" s="91"/>
      <c r="Z15" s="91"/>
      <c r="AA15" s="89">
        <v>44442</v>
      </c>
      <c r="AB15" s="90" t="s">
        <v>5989</v>
      </c>
      <c r="AC15" s="90" t="s">
        <v>354</v>
      </c>
    </row>
    <row r="16" spans="1:29" ht="14.1" customHeight="1">
      <c r="A16" s="83" t="s">
        <v>1573</v>
      </c>
      <c r="B16" s="83" t="s">
        <v>1574</v>
      </c>
      <c r="C16" s="83" t="s">
        <v>2200</v>
      </c>
      <c r="D16" s="83" t="s">
        <v>4465</v>
      </c>
      <c r="E16" s="83" t="s">
        <v>2199</v>
      </c>
      <c r="F16" s="86" t="s">
        <v>4476</v>
      </c>
      <c r="G16" s="83" t="s">
        <v>2228</v>
      </c>
      <c r="H16" s="83" t="s">
        <v>2638</v>
      </c>
      <c r="I16" s="85">
        <v>6617413</v>
      </c>
      <c r="J16" s="86">
        <v>44412</v>
      </c>
      <c r="K16" s="87">
        <v>49</v>
      </c>
      <c r="L16" s="88" t="s">
        <v>6669</v>
      </c>
      <c r="M16" s="89">
        <v>44442</v>
      </c>
      <c r="N16" s="90" t="s">
        <v>5989</v>
      </c>
      <c r="O16" s="90" t="s">
        <v>354</v>
      </c>
      <c r="P16" s="89">
        <v>44443</v>
      </c>
      <c r="Q16" s="90" t="s">
        <v>5989</v>
      </c>
      <c r="R16" s="90" t="s">
        <v>354</v>
      </c>
      <c r="S16" s="89">
        <v>44460</v>
      </c>
      <c r="T16" s="90" t="s">
        <v>4482</v>
      </c>
      <c r="U16" s="90" t="s">
        <v>354</v>
      </c>
      <c r="V16" s="89">
        <v>44443</v>
      </c>
      <c r="W16" s="91" t="b">
        <f t="shared" si="0"/>
        <v>0</v>
      </c>
      <c r="X16" s="91">
        <f t="shared" si="1"/>
        <v>17</v>
      </c>
      <c r="Y16" s="91"/>
      <c r="Z16" s="91"/>
      <c r="AA16" s="89">
        <v>44460</v>
      </c>
      <c r="AB16" s="90" t="s">
        <v>4482</v>
      </c>
      <c r="AC16" s="90" t="s">
        <v>354</v>
      </c>
    </row>
    <row r="17" spans="1:29" ht="14.1" customHeight="1">
      <c r="A17" s="83" t="s">
        <v>1575</v>
      </c>
      <c r="B17" s="83" t="s">
        <v>1576</v>
      </c>
      <c r="C17" s="83" t="s">
        <v>2200</v>
      </c>
      <c r="D17" s="83" t="s">
        <v>4465</v>
      </c>
      <c r="E17" s="83" t="s">
        <v>2199</v>
      </c>
      <c r="F17" s="86" t="s">
        <v>4476</v>
      </c>
      <c r="G17" s="83" t="s">
        <v>2228</v>
      </c>
      <c r="H17" s="83" t="s">
        <v>2638</v>
      </c>
      <c r="I17" s="85">
        <v>6617413</v>
      </c>
      <c r="J17" s="86">
        <v>44412</v>
      </c>
      <c r="K17" s="87">
        <v>44</v>
      </c>
      <c r="L17" s="88" t="s">
        <v>6669</v>
      </c>
      <c r="M17" s="89">
        <v>44442</v>
      </c>
      <c r="N17" s="90" t="s">
        <v>5989</v>
      </c>
      <c r="O17" s="90" t="s">
        <v>354</v>
      </c>
      <c r="P17" s="89">
        <v>44443</v>
      </c>
      <c r="Q17" s="90" t="s">
        <v>5989</v>
      </c>
      <c r="R17" s="90" t="s">
        <v>354</v>
      </c>
      <c r="S17" s="89">
        <v>44456</v>
      </c>
      <c r="T17" s="90" t="s">
        <v>4485</v>
      </c>
      <c r="U17" s="90" t="s">
        <v>354</v>
      </c>
      <c r="V17" s="89">
        <v>44443</v>
      </c>
      <c r="W17" s="91" t="b">
        <f t="shared" si="0"/>
        <v>0</v>
      </c>
      <c r="X17" s="91">
        <f t="shared" si="1"/>
        <v>13</v>
      </c>
      <c r="Y17" s="91"/>
      <c r="Z17" s="91"/>
      <c r="AA17" s="89">
        <v>44456</v>
      </c>
      <c r="AB17" s="90" t="s">
        <v>4485</v>
      </c>
      <c r="AC17" s="90" t="s">
        <v>354</v>
      </c>
    </row>
    <row r="18" spans="1:29" ht="14.1" customHeight="1">
      <c r="A18" s="83" t="s">
        <v>1543</v>
      </c>
      <c r="B18" s="83" t="s">
        <v>1544</v>
      </c>
      <c r="C18" s="83" t="s">
        <v>2200</v>
      </c>
      <c r="D18" s="83" t="s">
        <v>4465</v>
      </c>
      <c r="E18" s="83" t="s">
        <v>2198</v>
      </c>
      <c r="F18" s="86" t="s">
        <v>4472</v>
      </c>
      <c r="G18" s="83" t="s">
        <v>2207</v>
      </c>
      <c r="H18" s="83" t="s">
        <v>2666</v>
      </c>
      <c r="I18" s="85">
        <v>6617411</v>
      </c>
      <c r="J18" s="86">
        <v>44412</v>
      </c>
      <c r="K18" s="87">
        <v>40</v>
      </c>
      <c r="L18" s="88" t="s">
        <v>6669</v>
      </c>
      <c r="M18" s="89">
        <v>44442</v>
      </c>
      <c r="N18" s="90" t="s">
        <v>5989</v>
      </c>
      <c r="O18" s="90" t="s">
        <v>354</v>
      </c>
      <c r="P18" s="89">
        <v>44443</v>
      </c>
      <c r="Q18" s="90" t="s">
        <v>5989</v>
      </c>
      <c r="R18" s="90" t="s">
        <v>354</v>
      </c>
      <c r="S18" s="89">
        <v>44454</v>
      </c>
      <c r="T18" s="90" t="s">
        <v>4485</v>
      </c>
      <c r="U18" s="90" t="s">
        <v>354</v>
      </c>
      <c r="V18" s="89">
        <v>44443</v>
      </c>
      <c r="W18" s="91" t="b">
        <f t="shared" si="0"/>
        <v>0</v>
      </c>
      <c r="X18" s="91">
        <f t="shared" si="1"/>
        <v>11</v>
      </c>
      <c r="Y18" s="91"/>
      <c r="Z18" s="91"/>
      <c r="AA18" s="89">
        <v>44454</v>
      </c>
      <c r="AB18" s="90" t="s">
        <v>4485</v>
      </c>
      <c r="AC18" s="90" t="s">
        <v>354</v>
      </c>
    </row>
    <row r="19" spans="1:29" ht="14.1" customHeight="1">
      <c r="A19" s="83" t="s">
        <v>1396</v>
      </c>
      <c r="B19" s="83" t="s">
        <v>1397</v>
      </c>
      <c r="C19" s="83" t="s">
        <v>2200</v>
      </c>
      <c r="D19" s="83" t="s">
        <v>4465</v>
      </c>
      <c r="E19" s="83" t="s">
        <v>103</v>
      </c>
      <c r="F19" s="83" t="s">
        <v>4468</v>
      </c>
      <c r="G19" s="83" t="s">
        <v>2203</v>
      </c>
      <c r="H19" s="83" t="s">
        <v>2622</v>
      </c>
      <c r="I19" s="85">
        <v>6616739</v>
      </c>
      <c r="J19" s="86">
        <v>44389</v>
      </c>
      <c r="K19" s="87">
        <v>59</v>
      </c>
      <c r="L19" s="88" t="s">
        <v>6669</v>
      </c>
      <c r="M19" s="89">
        <v>44419</v>
      </c>
      <c r="N19" s="90" t="s">
        <v>6670</v>
      </c>
      <c r="O19" s="90" t="s">
        <v>353</v>
      </c>
      <c r="P19" s="89">
        <v>44420</v>
      </c>
      <c r="Q19" s="90" t="s">
        <v>6670</v>
      </c>
      <c r="R19" s="90" t="s">
        <v>353</v>
      </c>
      <c r="S19" s="89">
        <v>44419</v>
      </c>
      <c r="T19" s="90" t="s">
        <v>6670</v>
      </c>
      <c r="U19" s="90" t="s">
        <v>353</v>
      </c>
      <c r="V19" s="89">
        <v>44445</v>
      </c>
      <c r="W19" s="91" t="b">
        <f t="shared" si="0"/>
        <v>0</v>
      </c>
      <c r="X19" s="91">
        <f t="shared" si="1"/>
        <v>-26</v>
      </c>
      <c r="Y19" s="91"/>
      <c r="Z19" s="91"/>
      <c r="AA19" s="89">
        <v>44419</v>
      </c>
      <c r="AB19" s="90" t="s">
        <v>6670</v>
      </c>
      <c r="AC19" s="90" t="s">
        <v>353</v>
      </c>
    </row>
    <row r="20" spans="1:29" ht="14.1" customHeight="1">
      <c r="A20" s="83" t="s">
        <v>1567</v>
      </c>
      <c r="B20" s="83" t="s">
        <v>1568</v>
      </c>
      <c r="C20" s="83" t="s">
        <v>2200</v>
      </c>
      <c r="D20" s="83" t="s">
        <v>4465</v>
      </c>
      <c r="E20" s="83" t="s">
        <v>2198</v>
      </c>
      <c r="F20" s="86" t="s">
        <v>4475</v>
      </c>
      <c r="G20" s="83" t="s">
        <v>2220</v>
      </c>
      <c r="H20" s="83" t="s">
        <v>2674</v>
      </c>
      <c r="I20" s="85">
        <v>6617435</v>
      </c>
      <c r="J20" s="86">
        <v>44414</v>
      </c>
      <c r="K20" s="87">
        <v>35</v>
      </c>
      <c r="L20" s="88" t="s">
        <v>6669</v>
      </c>
      <c r="M20" s="89">
        <v>44444</v>
      </c>
      <c r="N20" s="90" t="s">
        <v>4483</v>
      </c>
      <c r="O20" s="90" t="s">
        <v>354</v>
      </c>
      <c r="P20" s="89">
        <v>44445</v>
      </c>
      <c r="Q20" s="90" t="s">
        <v>4483</v>
      </c>
      <c r="R20" s="90" t="s">
        <v>354</v>
      </c>
      <c r="S20" s="89">
        <v>44449</v>
      </c>
      <c r="T20" s="90" t="s">
        <v>4483</v>
      </c>
      <c r="U20" s="90" t="s">
        <v>354</v>
      </c>
      <c r="V20" s="89">
        <v>44445</v>
      </c>
      <c r="W20" s="91" t="b">
        <f t="shared" si="0"/>
        <v>0</v>
      </c>
      <c r="X20" s="91">
        <f t="shared" si="1"/>
        <v>4</v>
      </c>
      <c r="Y20" s="91"/>
      <c r="Z20" s="91"/>
      <c r="AA20" s="89">
        <v>44449</v>
      </c>
      <c r="AB20" s="90" t="s">
        <v>4483</v>
      </c>
      <c r="AC20" s="90" t="s">
        <v>354</v>
      </c>
    </row>
    <row r="21" spans="1:29" ht="14.1" customHeight="1">
      <c r="A21" s="83" t="s">
        <v>1398</v>
      </c>
      <c r="B21" s="83" t="s">
        <v>1399</v>
      </c>
      <c r="C21" s="83" t="s">
        <v>2200</v>
      </c>
      <c r="D21" s="83" t="s">
        <v>4465</v>
      </c>
      <c r="E21" s="83" t="s">
        <v>103</v>
      </c>
      <c r="F21" s="83" t="s">
        <v>4468</v>
      </c>
      <c r="G21" s="83" t="s">
        <v>2203</v>
      </c>
      <c r="H21" s="83" t="s">
        <v>2634</v>
      </c>
      <c r="I21" s="85">
        <v>6616739</v>
      </c>
      <c r="J21" s="86">
        <v>44389</v>
      </c>
      <c r="K21" s="87">
        <v>60</v>
      </c>
      <c r="L21" s="88" t="s">
        <v>6669</v>
      </c>
      <c r="M21" s="89">
        <v>44419</v>
      </c>
      <c r="N21" s="90" t="s">
        <v>6670</v>
      </c>
      <c r="O21" s="90" t="s">
        <v>353</v>
      </c>
      <c r="P21" s="89">
        <v>44420</v>
      </c>
      <c r="Q21" s="90" t="s">
        <v>6670</v>
      </c>
      <c r="R21" s="90" t="s">
        <v>353</v>
      </c>
      <c r="S21" s="89">
        <v>44449</v>
      </c>
      <c r="T21" s="90" t="s">
        <v>4483</v>
      </c>
      <c r="U21" s="90" t="s">
        <v>354</v>
      </c>
      <c r="V21" s="89">
        <v>44446</v>
      </c>
      <c r="W21" s="91" t="b">
        <f t="shared" si="0"/>
        <v>0</v>
      </c>
      <c r="X21" s="91">
        <f t="shared" si="1"/>
        <v>3</v>
      </c>
      <c r="Y21" s="91"/>
      <c r="Z21" s="91"/>
      <c r="AA21" s="89">
        <v>44449</v>
      </c>
      <c r="AB21" s="90" t="s">
        <v>4483</v>
      </c>
      <c r="AC21" s="90" t="s">
        <v>354</v>
      </c>
    </row>
    <row r="22" spans="1:29" ht="14.1" customHeight="1">
      <c r="A22" s="83" t="s">
        <v>1687</v>
      </c>
      <c r="B22" s="83" t="s">
        <v>1688</v>
      </c>
      <c r="C22" s="83" t="s">
        <v>2200</v>
      </c>
      <c r="D22" s="83" t="s">
        <v>4465</v>
      </c>
      <c r="E22" s="83" t="s">
        <v>2199</v>
      </c>
      <c r="F22" s="83" t="s">
        <v>4476</v>
      </c>
      <c r="G22" s="83" t="s">
        <v>2224</v>
      </c>
      <c r="H22" s="83" t="s">
        <v>2703</v>
      </c>
      <c r="I22" s="85">
        <v>6617453</v>
      </c>
      <c r="J22" s="86">
        <v>44417</v>
      </c>
      <c r="K22" s="87">
        <v>28</v>
      </c>
      <c r="L22" s="88" t="s">
        <v>6671</v>
      </c>
      <c r="M22" s="89">
        <v>44447</v>
      </c>
      <c r="N22" s="90" t="s">
        <v>4483</v>
      </c>
      <c r="O22" s="90" t="s">
        <v>354</v>
      </c>
      <c r="P22" s="89">
        <v>44446</v>
      </c>
      <c r="Q22" s="90" t="s">
        <v>4483</v>
      </c>
      <c r="R22" s="90" t="s">
        <v>354</v>
      </c>
      <c r="S22" s="89">
        <v>44447</v>
      </c>
      <c r="T22" s="90" t="s">
        <v>4483</v>
      </c>
      <c r="U22" s="90" t="s">
        <v>354</v>
      </c>
      <c r="V22" s="89">
        <v>44446</v>
      </c>
      <c r="W22" s="91" t="b">
        <f t="shared" si="0"/>
        <v>0</v>
      </c>
      <c r="X22" s="91">
        <f t="shared" si="1"/>
        <v>1</v>
      </c>
      <c r="Y22" s="91"/>
      <c r="Z22" s="91"/>
      <c r="AA22" s="89">
        <v>44447</v>
      </c>
      <c r="AB22" s="90" t="s">
        <v>4483</v>
      </c>
      <c r="AC22" s="90" t="s">
        <v>354</v>
      </c>
    </row>
    <row r="23" spans="1:29" ht="14.1" customHeight="1">
      <c r="A23" s="83" t="s">
        <v>1685</v>
      </c>
      <c r="B23" s="83" t="s">
        <v>1686</v>
      </c>
      <c r="C23" s="83" t="s">
        <v>2200</v>
      </c>
      <c r="D23" s="83" t="s">
        <v>4465</v>
      </c>
      <c r="E23" s="83" t="s">
        <v>2199</v>
      </c>
      <c r="F23" s="83" t="s">
        <v>4477</v>
      </c>
      <c r="G23" s="83" t="s">
        <v>2216</v>
      </c>
      <c r="H23" s="83" t="s">
        <v>2702</v>
      </c>
      <c r="I23" s="85">
        <v>6617454</v>
      </c>
      <c r="J23" s="86">
        <v>44417</v>
      </c>
      <c r="K23" s="87">
        <v>30</v>
      </c>
      <c r="L23" s="88" t="s">
        <v>6671</v>
      </c>
      <c r="M23" s="89">
        <v>44447</v>
      </c>
      <c r="N23" s="90" t="s">
        <v>4483</v>
      </c>
      <c r="O23" s="90" t="s">
        <v>354</v>
      </c>
      <c r="P23" s="89">
        <v>44446</v>
      </c>
      <c r="Q23" s="90" t="s">
        <v>4483</v>
      </c>
      <c r="R23" s="90" t="s">
        <v>354</v>
      </c>
      <c r="S23" s="89">
        <v>44447</v>
      </c>
      <c r="T23" s="90" t="s">
        <v>4483</v>
      </c>
      <c r="U23" s="90" t="s">
        <v>354</v>
      </c>
      <c r="V23" s="89">
        <v>44446</v>
      </c>
      <c r="W23" s="91" t="b">
        <f t="shared" si="0"/>
        <v>0</v>
      </c>
      <c r="X23" s="91">
        <f t="shared" si="1"/>
        <v>1</v>
      </c>
      <c r="Y23" s="91"/>
      <c r="Z23" s="91"/>
      <c r="AA23" s="89">
        <v>44447</v>
      </c>
      <c r="AB23" s="90" t="s">
        <v>4483</v>
      </c>
      <c r="AC23" s="90" t="s">
        <v>354</v>
      </c>
    </row>
    <row r="24" spans="1:29" ht="14.1" customHeight="1">
      <c r="A24" s="83" t="s">
        <v>1727</v>
      </c>
      <c r="B24" s="83" t="s">
        <v>1728</v>
      </c>
      <c r="C24" s="83" t="s">
        <v>2200</v>
      </c>
      <c r="D24" s="83" t="s">
        <v>4465</v>
      </c>
      <c r="E24" s="83" t="s">
        <v>103</v>
      </c>
      <c r="F24" s="86" t="s">
        <v>4470</v>
      </c>
      <c r="G24" s="83" t="s">
        <v>2205</v>
      </c>
      <c r="H24" s="83" t="s">
        <v>2625</v>
      </c>
      <c r="I24" s="85">
        <v>6617456</v>
      </c>
      <c r="J24" s="86">
        <v>44417</v>
      </c>
      <c r="K24" s="87">
        <v>32</v>
      </c>
      <c r="L24" s="88" t="s">
        <v>6669</v>
      </c>
      <c r="M24" s="89">
        <v>44447</v>
      </c>
      <c r="N24" s="90" t="s">
        <v>4483</v>
      </c>
      <c r="O24" s="90" t="s">
        <v>354</v>
      </c>
      <c r="P24" s="89">
        <v>44446</v>
      </c>
      <c r="Q24" s="90" t="s">
        <v>4483</v>
      </c>
      <c r="R24" s="90" t="s">
        <v>354</v>
      </c>
      <c r="S24" s="89">
        <v>44452</v>
      </c>
      <c r="T24" s="90" t="s">
        <v>4485</v>
      </c>
      <c r="U24" s="90" t="s">
        <v>354</v>
      </c>
      <c r="V24" s="89">
        <v>44446</v>
      </c>
      <c r="W24" s="91" t="b">
        <f t="shared" si="0"/>
        <v>0</v>
      </c>
      <c r="X24" s="91">
        <f t="shared" si="1"/>
        <v>6</v>
      </c>
      <c r="Y24" s="91"/>
      <c r="Z24" s="91"/>
      <c r="AA24" s="89">
        <v>44452</v>
      </c>
      <c r="AB24" s="90" t="s">
        <v>4485</v>
      </c>
      <c r="AC24" s="90" t="s">
        <v>354</v>
      </c>
    </row>
    <row r="25" spans="1:29" ht="14.1" customHeight="1">
      <c r="A25" s="83" t="s">
        <v>1729</v>
      </c>
      <c r="B25" s="83" t="s">
        <v>1730</v>
      </c>
      <c r="C25" s="83" t="s">
        <v>2200</v>
      </c>
      <c r="D25" s="83" t="s">
        <v>4465</v>
      </c>
      <c r="E25" s="83" t="s">
        <v>103</v>
      </c>
      <c r="F25" s="86" t="s">
        <v>4470</v>
      </c>
      <c r="G25" s="83" t="s">
        <v>2205</v>
      </c>
      <c r="H25" s="83" t="s">
        <v>2652</v>
      </c>
      <c r="I25" s="85">
        <v>6617454</v>
      </c>
      <c r="J25" s="86">
        <v>44417</v>
      </c>
      <c r="K25" s="87">
        <v>32</v>
      </c>
      <c r="L25" s="88" t="s">
        <v>6669</v>
      </c>
      <c r="M25" s="89">
        <v>44447</v>
      </c>
      <c r="N25" s="90" t="s">
        <v>4483</v>
      </c>
      <c r="O25" s="90" t="s">
        <v>354</v>
      </c>
      <c r="P25" s="89">
        <v>44446</v>
      </c>
      <c r="Q25" s="90" t="s">
        <v>4483</v>
      </c>
      <c r="R25" s="90" t="s">
        <v>354</v>
      </c>
      <c r="S25" s="89">
        <v>44452</v>
      </c>
      <c r="T25" s="90" t="s">
        <v>4485</v>
      </c>
      <c r="U25" s="90" t="s">
        <v>354</v>
      </c>
      <c r="V25" s="89">
        <v>44446</v>
      </c>
      <c r="W25" s="91" t="b">
        <f t="shared" si="0"/>
        <v>0</v>
      </c>
      <c r="X25" s="91">
        <f t="shared" si="1"/>
        <v>6</v>
      </c>
      <c r="Y25" s="91"/>
      <c r="Z25" s="91"/>
      <c r="AA25" s="89">
        <v>44452</v>
      </c>
      <c r="AB25" s="90" t="s">
        <v>4485</v>
      </c>
      <c r="AC25" s="90" t="s">
        <v>354</v>
      </c>
    </row>
    <row r="26" spans="1:29" ht="14.1" customHeight="1">
      <c r="A26" s="83" t="s">
        <v>1733</v>
      </c>
      <c r="B26" s="83" t="s">
        <v>1734</v>
      </c>
      <c r="C26" s="83" t="s">
        <v>2200</v>
      </c>
      <c r="D26" s="83" t="s">
        <v>4465</v>
      </c>
      <c r="E26" s="83" t="s">
        <v>103</v>
      </c>
      <c r="F26" s="86" t="s">
        <v>4470</v>
      </c>
      <c r="G26" s="83" t="s">
        <v>2205</v>
      </c>
      <c r="H26" s="83" t="s">
        <v>2599</v>
      </c>
      <c r="I26" s="85">
        <v>6617454</v>
      </c>
      <c r="J26" s="86">
        <v>44417</v>
      </c>
      <c r="K26" s="87">
        <v>32</v>
      </c>
      <c r="L26" s="88" t="s">
        <v>6669</v>
      </c>
      <c r="M26" s="89">
        <v>44447</v>
      </c>
      <c r="N26" s="90" t="s">
        <v>4483</v>
      </c>
      <c r="O26" s="90" t="s">
        <v>354</v>
      </c>
      <c r="P26" s="89">
        <v>44446</v>
      </c>
      <c r="Q26" s="90" t="s">
        <v>4483</v>
      </c>
      <c r="R26" s="90" t="s">
        <v>354</v>
      </c>
      <c r="S26" s="89">
        <v>44452</v>
      </c>
      <c r="T26" s="90" t="s">
        <v>4485</v>
      </c>
      <c r="U26" s="90" t="s">
        <v>354</v>
      </c>
      <c r="V26" s="89">
        <v>44446</v>
      </c>
      <c r="W26" s="91" t="b">
        <f t="shared" si="0"/>
        <v>0</v>
      </c>
      <c r="X26" s="91">
        <f t="shared" si="1"/>
        <v>6</v>
      </c>
      <c r="Y26" s="91"/>
      <c r="Z26" s="91"/>
      <c r="AA26" s="89">
        <v>44452</v>
      </c>
      <c r="AB26" s="90" t="s">
        <v>4485</v>
      </c>
      <c r="AC26" s="90" t="s">
        <v>354</v>
      </c>
    </row>
    <row r="27" spans="1:29" ht="14.1" customHeight="1">
      <c r="A27" s="83" t="s">
        <v>1745</v>
      </c>
      <c r="B27" s="83" t="s">
        <v>1746</v>
      </c>
      <c r="C27" s="83" t="s">
        <v>2200</v>
      </c>
      <c r="D27" s="83" t="s">
        <v>4465</v>
      </c>
      <c r="E27" s="83" t="s">
        <v>103</v>
      </c>
      <c r="F27" s="86" t="s">
        <v>4470</v>
      </c>
      <c r="G27" s="83" t="s">
        <v>2205</v>
      </c>
      <c r="H27" s="83" t="s">
        <v>2648</v>
      </c>
      <c r="I27" s="85">
        <v>6617454</v>
      </c>
      <c r="J27" s="86">
        <v>44417</v>
      </c>
      <c r="K27" s="87">
        <v>35</v>
      </c>
      <c r="L27" s="88" t="s">
        <v>6669</v>
      </c>
      <c r="M27" s="89">
        <v>44447</v>
      </c>
      <c r="N27" s="90" t="s">
        <v>4483</v>
      </c>
      <c r="O27" s="90" t="s">
        <v>354</v>
      </c>
      <c r="P27" s="89">
        <v>44446</v>
      </c>
      <c r="Q27" s="90" t="s">
        <v>4483</v>
      </c>
      <c r="R27" s="90" t="s">
        <v>354</v>
      </c>
      <c r="S27" s="89">
        <v>44452</v>
      </c>
      <c r="T27" s="90" t="s">
        <v>4485</v>
      </c>
      <c r="U27" s="90" t="s">
        <v>354</v>
      </c>
      <c r="V27" s="89">
        <v>44446</v>
      </c>
      <c r="W27" s="91" t="b">
        <f t="shared" si="0"/>
        <v>0</v>
      </c>
      <c r="X27" s="91">
        <f t="shared" si="1"/>
        <v>6</v>
      </c>
      <c r="Y27" s="91"/>
      <c r="Z27" s="91"/>
      <c r="AA27" s="89">
        <v>44452</v>
      </c>
      <c r="AB27" s="90" t="s">
        <v>4485</v>
      </c>
      <c r="AC27" s="90" t="s">
        <v>354</v>
      </c>
    </row>
    <row r="28" spans="1:29" ht="14.1" customHeight="1">
      <c r="A28" s="83" t="s">
        <v>1795</v>
      </c>
      <c r="B28" s="83" t="s">
        <v>1796</v>
      </c>
      <c r="C28" s="83" t="s">
        <v>2200</v>
      </c>
      <c r="D28" s="83" t="s">
        <v>4465</v>
      </c>
      <c r="E28" s="83" t="s">
        <v>2199</v>
      </c>
      <c r="F28" s="86" t="s">
        <v>4471</v>
      </c>
      <c r="G28" s="83" t="s">
        <v>2213</v>
      </c>
      <c r="H28" s="83" t="s">
        <v>2705</v>
      </c>
      <c r="I28" s="85">
        <v>6617453</v>
      </c>
      <c r="J28" s="86">
        <v>44417</v>
      </c>
      <c r="K28" s="87">
        <v>37</v>
      </c>
      <c r="L28" s="88" t="s">
        <v>6669</v>
      </c>
      <c r="M28" s="89">
        <v>44447</v>
      </c>
      <c r="N28" s="90" t="s">
        <v>4483</v>
      </c>
      <c r="O28" s="90" t="s">
        <v>354</v>
      </c>
      <c r="P28" s="89">
        <v>44446</v>
      </c>
      <c r="Q28" s="90" t="s">
        <v>4483</v>
      </c>
      <c r="R28" s="90" t="s">
        <v>354</v>
      </c>
      <c r="S28" s="89">
        <v>44455</v>
      </c>
      <c r="T28" s="90" t="s">
        <v>4485</v>
      </c>
      <c r="U28" s="90" t="s">
        <v>354</v>
      </c>
      <c r="V28" s="89">
        <v>44446</v>
      </c>
      <c r="W28" s="91" t="b">
        <f t="shared" si="0"/>
        <v>0</v>
      </c>
      <c r="X28" s="91">
        <f t="shared" si="1"/>
        <v>9</v>
      </c>
      <c r="Y28" s="91"/>
      <c r="Z28" s="91"/>
      <c r="AA28" s="89">
        <v>44455</v>
      </c>
      <c r="AB28" s="90" t="s">
        <v>4485</v>
      </c>
      <c r="AC28" s="90" t="s">
        <v>354</v>
      </c>
    </row>
    <row r="29" spans="1:29" ht="14.1" customHeight="1">
      <c r="A29" s="83" t="s">
        <v>1521</v>
      </c>
      <c r="B29" s="83" t="s">
        <v>1522</v>
      </c>
      <c r="C29" s="83" t="s">
        <v>2200</v>
      </c>
      <c r="D29" s="83" t="s">
        <v>4465</v>
      </c>
      <c r="E29" s="83" t="s">
        <v>103</v>
      </c>
      <c r="F29" s="86" t="s">
        <v>4470</v>
      </c>
      <c r="G29" s="83" t="s">
        <v>2205</v>
      </c>
      <c r="H29" s="83" t="s">
        <v>2648</v>
      </c>
      <c r="I29" s="85">
        <v>6617456</v>
      </c>
      <c r="J29" s="86">
        <v>44417</v>
      </c>
      <c r="K29" s="87">
        <v>36</v>
      </c>
      <c r="L29" s="88" t="s">
        <v>6669</v>
      </c>
      <c r="M29" s="89">
        <v>44447</v>
      </c>
      <c r="N29" s="90" t="s">
        <v>4483</v>
      </c>
      <c r="O29" s="90" t="s">
        <v>354</v>
      </c>
      <c r="P29" s="89">
        <v>44446</v>
      </c>
      <c r="Q29" s="90" t="s">
        <v>4483</v>
      </c>
      <c r="R29" s="90" t="s">
        <v>354</v>
      </c>
      <c r="S29" s="89">
        <v>44456</v>
      </c>
      <c r="T29" s="90" t="s">
        <v>4485</v>
      </c>
      <c r="U29" s="90" t="s">
        <v>354</v>
      </c>
      <c r="V29" s="89">
        <v>44446</v>
      </c>
      <c r="W29" s="91" t="b">
        <f t="shared" si="0"/>
        <v>0</v>
      </c>
      <c r="X29" s="91">
        <f t="shared" si="1"/>
        <v>10</v>
      </c>
      <c r="Y29" s="91"/>
      <c r="Z29" s="91"/>
      <c r="AA29" s="89">
        <v>44456</v>
      </c>
      <c r="AB29" s="90" t="s">
        <v>4485</v>
      </c>
      <c r="AC29" s="90" t="s">
        <v>354</v>
      </c>
    </row>
    <row r="30" spans="1:29" ht="14.1" customHeight="1">
      <c r="A30" s="83" t="s">
        <v>1833</v>
      </c>
      <c r="B30" s="83" t="s">
        <v>1834</v>
      </c>
      <c r="C30" s="83" t="s">
        <v>2200</v>
      </c>
      <c r="D30" s="83" t="s">
        <v>4465</v>
      </c>
      <c r="E30" s="83" t="s">
        <v>2199</v>
      </c>
      <c r="F30" s="86" t="s">
        <v>4476</v>
      </c>
      <c r="G30" s="83" t="s">
        <v>2224</v>
      </c>
      <c r="H30" s="83" t="s">
        <v>2715</v>
      </c>
      <c r="I30" s="85">
        <v>6617456</v>
      </c>
      <c r="J30" s="86">
        <v>44417</v>
      </c>
      <c r="K30" s="87">
        <v>38</v>
      </c>
      <c r="L30" s="88" t="s">
        <v>6669</v>
      </c>
      <c r="M30" s="89">
        <v>44447</v>
      </c>
      <c r="N30" s="90" t="s">
        <v>4483</v>
      </c>
      <c r="O30" s="90" t="s">
        <v>354</v>
      </c>
      <c r="P30" s="89">
        <v>44446</v>
      </c>
      <c r="Q30" s="90" t="s">
        <v>4483</v>
      </c>
      <c r="R30" s="90" t="s">
        <v>354</v>
      </c>
      <c r="S30" s="89">
        <v>44456</v>
      </c>
      <c r="T30" s="90" t="s">
        <v>4485</v>
      </c>
      <c r="U30" s="90" t="s">
        <v>354</v>
      </c>
      <c r="V30" s="89">
        <v>44446</v>
      </c>
      <c r="W30" s="91" t="b">
        <f t="shared" si="0"/>
        <v>0</v>
      </c>
      <c r="X30" s="91">
        <f t="shared" si="1"/>
        <v>10</v>
      </c>
      <c r="Y30" s="91"/>
      <c r="Z30" s="91"/>
      <c r="AA30" s="89">
        <v>44456</v>
      </c>
      <c r="AB30" s="90" t="s">
        <v>4485</v>
      </c>
      <c r="AC30" s="90" t="s">
        <v>354</v>
      </c>
    </row>
    <row r="31" spans="1:29" ht="14.1" customHeight="1">
      <c r="A31" s="83" t="s">
        <v>1901</v>
      </c>
      <c r="B31" s="83" t="s">
        <v>1902</v>
      </c>
      <c r="C31" s="83" t="s">
        <v>2200</v>
      </c>
      <c r="D31" s="83" t="s">
        <v>4465</v>
      </c>
      <c r="E31" s="83" t="s">
        <v>2199</v>
      </c>
      <c r="F31" s="86" t="s">
        <v>4477</v>
      </c>
      <c r="G31" s="83" t="s">
        <v>2231</v>
      </c>
      <c r="H31" s="83" t="s">
        <v>2737</v>
      </c>
      <c r="I31" s="85">
        <v>6617453</v>
      </c>
      <c r="J31" s="86">
        <v>44417</v>
      </c>
      <c r="K31" s="87">
        <v>49</v>
      </c>
      <c r="L31" s="88" t="s">
        <v>6669</v>
      </c>
      <c r="M31" s="89">
        <v>44447</v>
      </c>
      <c r="N31" s="90" t="s">
        <v>4483</v>
      </c>
      <c r="O31" s="90" t="s">
        <v>354</v>
      </c>
      <c r="P31" s="89">
        <v>44446</v>
      </c>
      <c r="Q31" s="90" t="s">
        <v>4483</v>
      </c>
      <c r="R31" s="90" t="s">
        <v>354</v>
      </c>
      <c r="S31" s="89">
        <v>44467</v>
      </c>
      <c r="T31" s="90" t="s">
        <v>4484</v>
      </c>
      <c r="U31" s="90" t="s">
        <v>354</v>
      </c>
      <c r="V31" s="89">
        <v>44446</v>
      </c>
      <c r="W31" s="91" t="b">
        <f t="shared" si="0"/>
        <v>0</v>
      </c>
      <c r="X31" s="91">
        <f t="shared" si="1"/>
        <v>21</v>
      </c>
      <c r="Y31" s="91"/>
      <c r="Z31" s="91"/>
      <c r="AA31" s="89">
        <v>44469</v>
      </c>
      <c r="AB31" s="90" t="s">
        <v>4484</v>
      </c>
      <c r="AC31" s="90" t="s">
        <v>354</v>
      </c>
    </row>
    <row r="32" spans="1:29" ht="14.1" customHeight="1">
      <c r="A32" s="83" t="s">
        <v>1531</v>
      </c>
      <c r="B32" s="83" t="s">
        <v>1532</v>
      </c>
      <c r="C32" s="83" t="s">
        <v>2200</v>
      </c>
      <c r="D32" s="83" t="s">
        <v>4465</v>
      </c>
      <c r="E32" s="83" t="s">
        <v>2199</v>
      </c>
      <c r="F32" s="86" t="s">
        <v>4477</v>
      </c>
      <c r="G32" s="83" t="s">
        <v>2216</v>
      </c>
      <c r="H32" s="83" t="s">
        <v>2649</v>
      </c>
      <c r="I32" s="85">
        <v>6617459</v>
      </c>
      <c r="J32" s="86">
        <v>44418</v>
      </c>
      <c r="K32" s="87">
        <v>34</v>
      </c>
      <c r="L32" s="88" t="s">
        <v>6669</v>
      </c>
      <c r="M32" s="89">
        <v>44448</v>
      </c>
      <c r="N32" s="90" t="s">
        <v>4483</v>
      </c>
      <c r="O32" s="90" t="s">
        <v>354</v>
      </c>
      <c r="P32" s="89">
        <v>44447</v>
      </c>
      <c r="Q32" s="90" t="s">
        <v>4483</v>
      </c>
      <c r="R32" s="90" t="s">
        <v>354</v>
      </c>
      <c r="S32" s="89">
        <v>44453</v>
      </c>
      <c r="T32" s="90" t="s">
        <v>4485</v>
      </c>
      <c r="U32" s="90" t="s">
        <v>354</v>
      </c>
      <c r="V32" s="89">
        <v>44447</v>
      </c>
      <c r="W32" s="91" t="b">
        <f t="shared" si="0"/>
        <v>0</v>
      </c>
      <c r="X32" s="91">
        <f t="shared" si="1"/>
        <v>6</v>
      </c>
      <c r="Y32" s="91"/>
      <c r="Z32" s="91"/>
      <c r="AA32" s="89">
        <v>44453</v>
      </c>
      <c r="AB32" s="90" t="s">
        <v>4485</v>
      </c>
      <c r="AC32" s="90" t="s">
        <v>354</v>
      </c>
    </row>
    <row r="33" spans="1:29" ht="14.1" customHeight="1">
      <c r="A33" s="83" t="s">
        <v>1489</v>
      </c>
      <c r="B33" s="83" t="s">
        <v>1490</v>
      </c>
      <c r="C33" s="83" t="s">
        <v>2200</v>
      </c>
      <c r="D33" s="83" t="s">
        <v>4465</v>
      </c>
      <c r="E33" s="83" t="s">
        <v>103</v>
      </c>
      <c r="F33" s="86" t="s">
        <v>4468</v>
      </c>
      <c r="G33" s="83" t="s">
        <v>2203</v>
      </c>
      <c r="H33" s="83" t="s">
        <v>2645</v>
      </c>
      <c r="I33" s="85">
        <v>6617408</v>
      </c>
      <c r="J33" s="86">
        <v>44411</v>
      </c>
      <c r="K33" s="87">
        <v>44</v>
      </c>
      <c r="L33" s="88" t="s">
        <v>6669</v>
      </c>
      <c r="M33" s="89">
        <v>44441</v>
      </c>
      <c r="N33" s="90" t="s">
        <v>5989</v>
      </c>
      <c r="O33" s="90" t="s">
        <v>354</v>
      </c>
      <c r="P33" s="89">
        <v>44442</v>
      </c>
      <c r="Q33" s="90" t="s">
        <v>5989</v>
      </c>
      <c r="R33" s="90" t="s">
        <v>354</v>
      </c>
      <c r="S33" s="89">
        <v>44453</v>
      </c>
      <c r="T33" s="90" t="s">
        <v>4485</v>
      </c>
      <c r="U33" s="90" t="s">
        <v>354</v>
      </c>
      <c r="V33" s="89">
        <v>44449</v>
      </c>
      <c r="W33" s="91" t="b">
        <f t="shared" si="0"/>
        <v>0</v>
      </c>
      <c r="X33" s="91">
        <f t="shared" si="1"/>
        <v>4</v>
      </c>
      <c r="Y33" s="91"/>
      <c r="Z33" s="91"/>
      <c r="AA33" s="89">
        <v>44453</v>
      </c>
      <c r="AB33" s="90" t="s">
        <v>4485</v>
      </c>
      <c r="AC33" s="90" t="s">
        <v>354</v>
      </c>
    </row>
    <row r="34" spans="1:29" ht="14.1" customHeight="1">
      <c r="A34" s="83" t="s">
        <v>1511</v>
      </c>
      <c r="B34" s="83" t="s">
        <v>1512</v>
      </c>
      <c r="C34" s="83" t="s">
        <v>2200</v>
      </c>
      <c r="D34" s="83" t="s">
        <v>4465</v>
      </c>
      <c r="E34" s="83" t="s">
        <v>103</v>
      </c>
      <c r="F34" s="86" t="s">
        <v>4468</v>
      </c>
      <c r="G34" s="83" t="s">
        <v>2203</v>
      </c>
      <c r="H34" s="83" t="s">
        <v>2655</v>
      </c>
      <c r="I34" s="85">
        <v>6617408</v>
      </c>
      <c r="J34" s="86">
        <v>44411</v>
      </c>
      <c r="K34" s="87">
        <v>41</v>
      </c>
      <c r="L34" s="88" t="s">
        <v>6669</v>
      </c>
      <c r="M34" s="89">
        <v>44441</v>
      </c>
      <c r="N34" s="90" t="s">
        <v>5989</v>
      </c>
      <c r="O34" s="90" t="s">
        <v>354</v>
      </c>
      <c r="P34" s="89">
        <v>44442</v>
      </c>
      <c r="Q34" s="90" t="s">
        <v>5989</v>
      </c>
      <c r="R34" s="90" t="s">
        <v>354</v>
      </c>
      <c r="S34" s="89">
        <v>44453</v>
      </c>
      <c r="T34" s="90" t="s">
        <v>4485</v>
      </c>
      <c r="U34" s="90" t="s">
        <v>354</v>
      </c>
      <c r="V34" s="89">
        <v>44449</v>
      </c>
      <c r="W34" s="91" t="b">
        <f t="shared" si="0"/>
        <v>0</v>
      </c>
      <c r="X34" s="91">
        <f t="shared" si="1"/>
        <v>4</v>
      </c>
      <c r="Y34" s="91"/>
      <c r="Z34" s="91"/>
      <c r="AA34" s="89">
        <v>44453</v>
      </c>
      <c r="AB34" s="90" t="s">
        <v>4485</v>
      </c>
      <c r="AC34" s="90" t="s">
        <v>354</v>
      </c>
    </row>
    <row r="35" spans="1:29" ht="14.1" customHeight="1">
      <c r="A35" s="83" t="s">
        <v>1555</v>
      </c>
      <c r="B35" s="83" t="s">
        <v>1556</v>
      </c>
      <c r="C35" s="83" t="s">
        <v>2200</v>
      </c>
      <c r="D35" s="83" t="s">
        <v>4465</v>
      </c>
      <c r="E35" s="83" t="s">
        <v>103</v>
      </c>
      <c r="F35" s="86" t="s">
        <v>4468</v>
      </c>
      <c r="G35" s="83" t="s">
        <v>2203</v>
      </c>
      <c r="H35" s="83" t="s">
        <v>2623</v>
      </c>
      <c r="I35" s="85">
        <v>6617408</v>
      </c>
      <c r="J35" s="86">
        <v>44411</v>
      </c>
      <c r="K35" s="87">
        <v>37</v>
      </c>
      <c r="L35" s="88" t="s">
        <v>6669</v>
      </c>
      <c r="M35" s="89">
        <v>44441</v>
      </c>
      <c r="N35" s="90" t="s">
        <v>5989</v>
      </c>
      <c r="O35" s="90" t="s">
        <v>354</v>
      </c>
      <c r="P35" s="89">
        <v>44442</v>
      </c>
      <c r="Q35" s="90" t="s">
        <v>5989</v>
      </c>
      <c r="R35" s="90" t="s">
        <v>354</v>
      </c>
      <c r="S35" s="89">
        <v>44441</v>
      </c>
      <c r="T35" s="90" t="s">
        <v>5989</v>
      </c>
      <c r="U35" s="90" t="s">
        <v>354</v>
      </c>
      <c r="V35" s="89">
        <v>44449</v>
      </c>
      <c r="W35" s="91" t="b">
        <f t="shared" ref="W35:W55" si="2">S35=V35</f>
        <v>0</v>
      </c>
      <c r="X35" s="91">
        <f t="shared" si="1"/>
        <v>-8</v>
      </c>
      <c r="Y35" s="91"/>
      <c r="Z35" s="91"/>
      <c r="AA35" s="89">
        <v>44441</v>
      </c>
      <c r="AB35" s="90" t="s">
        <v>5989</v>
      </c>
      <c r="AC35" s="90" t="s">
        <v>354</v>
      </c>
    </row>
    <row r="36" spans="1:29" ht="14.1" customHeight="1">
      <c r="A36" s="83" t="s">
        <v>1493</v>
      </c>
      <c r="B36" s="83" t="s">
        <v>1494</v>
      </c>
      <c r="C36" s="83" t="s">
        <v>2200</v>
      </c>
      <c r="D36" s="83" t="s">
        <v>4465</v>
      </c>
      <c r="E36" s="83" t="s">
        <v>103</v>
      </c>
      <c r="F36" s="86" t="s">
        <v>4468</v>
      </c>
      <c r="G36" s="83" t="s">
        <v>2203</v>
      </c>
      <c r="H36" s="83" t="s">
        <v>2615</v>
      </c>
      <c r="I36" s="85">
        <v>6617416</v>
      </c>
      <c r="J36" s="86">
        <v>44412</v>
      </c>
      <c r="K36" s="87">
        <v>47</v>
      </c>
      <c r="L36" s="88" t="s">
        <v>6669</v>
      </c>
      <c r="M36" s="89">
        <v>44442</v>
      </c>
      <c r="N36" s="90" t="s">
        <v>5989</v>
      </c>
      <c r="O36" s="90" t="s">
        <v>354</v>
      </c>
      <c r="P36" s="89">
        <v>44443</v>
      </c>
      <c r="Q36" s="90" t="s">
        <v>5989</v>
      </c>
      <c r="R36" s="90" t="s">
        <v>354</v>
      </c>
      <c r="S36" s="89">
        <v>44460</v>
      </c>
      <c r="T36" s="90" t="s">
        <v>4482</v>
      </c>
      <c r="U36" s="90" t="s">
        <v>354</v>
      </c>
      <c r="V36" s="89">
        <v>44449</v>
      </c>
      <c r="W36" s="91" t="b">
        <f t="shared" si="2"/>
        <v>0</v>
      </c>
      <c r="X36" s="91">
        <f t="shared" si="1"/>
        <v>11</v>
      </c>
      <c r="Y36" s="91"/>
      <c r="Z36" s="91"/>
      <c r="AA36" s="89">
        <v>44460</v>
      </c>
      <c r="AB36" s="90" t="s">
        <v>4482</v>
      </c>
      <c r="AC36" s="90" t="s">
        <v>354</v>
      </c>
    </row>
    <row r="37" spans="1:29" ht="14.1" customHeight="1">
      <c r="A37" s="83" t="s">
        <v>1515</v>
      </c>
      <c r="B37" s="83" t="s">
        <v>1516</v>
      </c>
      <c r="C37" s="83" t="s">
        <v>2200</v>
      </c>
      <c r="D37" s="83" t="s">
        <v>4465</v>
      </c>
      <c r="E37" s="83" t="s">
        <v>103</v>
      </c>
      <c r="F37" s="86" t="s">
        <v>4468</v>
      </c>
      <c r="G37" s="83" t="s">
        <v>2203</v>
      </c>
      <c r="H37" s="83" t="s">
        <v>2655</v>
      </c>
      <c r="I37" s="85">
        <v>6617414</v>
      </c>
      <c r="J37" s="86">
        <v>44412</v>
      </c>
      <c r="K37" s="87">
        <v>37</v>
      </c>
      <c r="L37" s="88" t="s">
        <v>6669</v>
      </c>
      <c r="M37" s="89">
        <v>44442</v>
      </c>
      <c r="N37" s="90" t="s">
        <v>5989</v>
      </c>
      <c r="O37" s="90" t="s">
        <v>354</v>
      </c>
      <c r="P37" s="89">
        <v>44443</v>
      </c>
      <c r="Q37" s="90" t="s">
        <v>5989</v>
      </c>
      <c r="R37" s="90" t="s">
        <v>354</v>
      </c>
      <c r="S37" s="89">
        <v>44453</v>
      </c>
      <c r="T37" s="90" t="s">
        <v>4485</v>
      </c>
      <c r="U37" s="90" t="s">
        <v>354</v>
      </c>
      <c r="V37" s="89">
        <v>44449</v>
      </c>
      <c r="W37" s="91" t="b">
        <f t="shared" si="2"/>
        <v>0</v>
      </c>
      <c r="X37" s="91">
        <f t="shared" si="1"/>
        <v>4</v>
      </c>
      <c r="Y37" s="91"/>
      <c r="Z37" s="91"/>
      <c r="AA37" s="89">
        <v>44453</v>
      </c>
      <c r="AB37" s="90" t="s">
        <v>4485</v>
      </c>
      <c r="AC37" s="90" t="s">
        <v>354</v>
      </c>
    </row>
    <row r="38" spans="1:29" ht="14.1" customHeight="1">
      <c r="A38" s="83" t="s">
        <v>1523</v>
      </c>
      <c r="B38" s="83" t="s">
        <v>1524</v>
      </c>
      <c r="C38" s="83" t="s">
        <v>2200</v>
      </c>
      <c r="D38" s="83" t="s">
        <v>4465</v>
      </c>
      <c r="E38" s="83" t="s">
        <v>2198</v>
      </c>
      <c r="F38" s="86" t="s">
        <v>4472</v>
      </c>
      <c r="G38" s="83" t="s">
        <v>2207</v>
      </c>
      <c r="H38" s="83" t="s">
        <v>2611</v>
      </c>
      <c r="I38" s="85">
        <v>6617493</v>
      </c>
      <c r="J38" s="86">
        <v>44421</v>
      </c>
      <c r="K38" s="87">
        <v>42</v>
      </c>
      <c r="L38" s="88" t="s">
        <v>6669</v>
      </c>
      <c r="M38" s="89">
        <v>44451</v>
      </c>
      <c r="N38" s="90" t="s">
        <v>4485</v>
      </c>
      <c r="O38" s="90" t="s">
        <v>354</v>
      </c>
      <c r="P38" s="89">
        <v>44450</v>
      </c>
      <c r="Q38" s="90" t="s">
        <v>4483</v>
      </c>
      <c r="R38" s="90" t="s">
        <v>354</v>
      </c>
      <c r="S38" s="89">
        <v>44467</v>
      </c>
      <c r="T38" s="90" t="s">
        <v>4484</v>
      </c>
      <c r="U38" s="90" t="s">
        <v>354</v>
      </c>
      <c r="V38" s="89">
        <v>44450</v>
      </c>
      <c r="W38" s="91" t="b">
        <f t="shared" si="2"/>
        <v>0</v>
      </c>
      <c r="X38" s="91">
        <f t="shared" si="1"/>
        <v>17</v>
      </c>
      <c r="Y38" s="91"/>
      <c r="Z38" s="91"/>
      <c r="AA38" s="89">
        <v>44467</v>
      </c>
      <c r="AB38" s="90" t="s">
        <v>4484</v>
      </c>
      <c r="AC38" s="90" t="s">
        <v>354</v>
      </c>
    </row>
    <row r="39" spans="1:29" ht="14.1" customHeight="1">
      <c r="A39" s="83" t="s">
        <v>1527</v>
      </c>
      <c r="B39" s="83" t="s">
        <v>1528</v>
      </c>
      <c r="C39" s="83" t="s">
        <v>2200</v>
      </c>
      <c r="D39" s="83" t="s">
        <v>4465</v>
      </c>
      <c r="E39" s="83" t="s">
        <v>2198</v>
      </c>
      <c r="F39" s="86" t="s">
        <v>4472</v>
      </c>
      <c r="G39" s="83" t="s">
        <v>2207</v>
      </c>
      <c r="H39" s="83" t="s">
        <v>2664</v>
      </c>
      <c r="I39" s="85">
        <v>6617493</v>
      </c>
      <c r="J39" s="86">
        <v>44421</v>
      </c>
      <c r="K39" s="87">
        <v>47</v>
      </c>
      <c r="L39" s="88" t="s">
        <v>6669</v>
      </c>
      <c r="M39" s="89">
        <v>44451</v>
      </c>
      <c r="N39" s="90" t="s">
        <v>4485</v>
      </c>
      <c r="O39" s="90" t="s">
        <v>354</v>
      </c>
      <c r="P39" s="89">
        <v>44450</v>
      </c>
      <c r="Q39" s="90" t="s">
        <v>4483</v>
      </c>
      <c r="R39" s="90" t="s">
        <v>354</v>
      </c>
      <c r="S39" s="89">
        <v>44469</v>
      </c>
      <c r="T39" s="90" t="s">
        <v>4484</v>
      </c>
      <c r="U39" s="90" t="s">
        <v>354</v>
      </c>
      <c r="V39" s="89">
        <v>44450</v>
      </c>
      <c r="W39" s="91" t="b">
        <f t="shared" si="2"/>
        <v>0</v>
      </c>
      <c r="X39" s="91">
        <f t="shared" si="1"/>
        <v>19</v>
      </c>
      <c r="Y39" s="91"/>
      <c r="Z39" s="91"/>
      <c r="AA39" s="89">
        <v>44469</v>
      </c>
      <c r="AB39" s="90" t="s">
        <v>4484</v>
      </c>
      <c r="AC39" s="90" t="s">
        <v>354</v>
      </c>
    </row>
    <row r="40" spans="1:29" ht="14.1" customHeight="1">
      <c r="A40" s="83" t="s">
        <v>1525</v>
      </c>
      <c r="B40" s="83" t="s">
        <v>1526</v>
      </c>
      <c r="C40" s="83" t="s">
        <v>2200</v>
      </c>
      <c r="D40" s="83" t="s">
        <v>4465</v>
      </c>
      <c r="E40" s="83" t="s">
        <v>2198</v>
      </c>
      <c r="F40" s="86" t="s">
        <v>4472</v>
      </c>
      <c r="G40" s="83" t="s">
        <v>2207</v>
      </c>
      <c r="H40" s="83" t="s">
        <v>2639</v>
      </c>
      <c r="I40" s="85">
        <v>6617492</v>
      </c>
      <c r="J40" s="86">
        <v>44421</v>
      </c>
      <c r="K40" s="87">
        <v>48</v>
      </c>
      <c r="L40" s="88" t="s">
        <v>6669</v>
      </c>
      <c r="M40" s="89">
        <v>44451</v>
      </c>
      <c r="N40" s="90" t="s">
        <v>4485</v>
      </c>
      <c r="O40" s="90" t="s">
        <v>354</v>
      </c>
      <c r="P40" s="89">
        <v>44450</v>
      </c>
      <c r="Q40" s="90" t="s">
        <v>4483</v>
      </c>
      <c r="R40" s="90" t="s">
        <v>354</v>
      </c>
      <c r="S40" s="89">
        <v>44467</v>
      </c>
      <c r="T40" s="90" t="s">
        <v>4484</v>
      </c>
      <c r="U40" s="90" t="s">
        <v>354</v>
      </c>
      <c r="V40" s="89">
        <v>44450</v>
      </c>
      <c r="W40" s="91" t="b">
        <f t="shared" si="2"/>
        <v>0</v>
      </c>
      <c r="X40" s="91">
        <f t="shared" si="1"/>
        <v>17</v>
      </c>
      <c r="Y40" s="91"/>
      <c r="Z40" s="91"/>
      <c r="AA40" s="89">
        <v>44467</v>
      </c>
      <c r="AB40" s="90" t="s">
        <v>4484</v>
      </c>
      <c r="AC40" s="90" t="s">
        <v>354</v>
      </c>
    </row>
    <row r="41" spans="1:29" ht="14.1" customHeight="1">
      <c r="A41" s="83" t="s">
        <v>1501</v>
      </c>
      <c r="B41" s="83" t="s">
        <v>1502</v>
      </c>
      <c r="C41" s="83" t="s">
        <v>2200</v>
      </c>
      <c r="D41" s="83" t="s">
        <v>4465</v>
      </c>
      <c r="E41" s="83" t="s">
        <v>103</v>
      </c>
      <c r="F41" s="86" t="s">
        <v>4468</v>
      </c>
      <c r="G41" s="83" t="s">
        <v>2203</v>
      </c>
      <c r="H41" s="83" t="s">
        <v>2645</v>
      </c>
      <c r="I41" s="85">
        <v>6617408</v>
      </c>
      <c r="J41" s="86">
        <v>44411</v>
      </c>
      <c r="K41" s="87">
        <v>51</v>
      </c>
      <c r="L41" s="88" t="s">
        <v>6669</v>
      </c>
      <c r="M41" s="89">
        <v>44441</v>
      </c>
      <c r="N41" s="90" t="s">
        <v>5989</v>
      </c>
      <c r="O41" s="90" t="s">
        <v>354</v>
      </c>
      <c r="P41" s="89">
        <v>44442</v>
      </c>
      <c r="Q41" s="90" t="s">
        <v>5989</v>
      </c>
      <c r="R41" s="90" t="s">
        <v>354</v>
      </c>
      <c r="S41" s="89">
        <v>44460</v>
      </c>
      <c r="T41" s="90" t="s">
        <v>4482</v>
      </c>
      <c r="U41" s="90" t="s">
        <v>354</v>
      </c>
      <c r="V41" s="89">
        <v>44452</v>
      </c>
      <c r="W41" s="91" t="b">
        <f t="shared" si="2"/>
        <v>0</v>
      </c>
      <c r="X41" s="91">
        <f t="shared" si="1"/>
        <v>8</v>
      </c>
      <c r="Y41" s="91"/>
      <c r="Z41" s="91"/>
      <c r="AA41" s="89">
        <v>44460</v>
      </c>
      <c r="AB41" s="90" t="s">
        <v>4482</v>
      </c>
      <c r="AC41" s="90" t="s">
        <v>354</v>
      </c>
    </row>
    <row r="42" spans="1:29" ht="14.1" customHeight="1">
      <c r="A42" s="83" t="s">
        <v>1517</v>
      </c>
      <c r="B42" s="83" t="s">
        <v>1518</v>
      </c>
      <c r="C42" s="83" t="s">
        <v>2200</v>
      </c>
      <c r="D42" s="83" t="s">
        <v>4465</v>
      </c>
      <c r="E42" s="83" t="s">
        <v>103</v>
      </c>
      <c r="F42" s="86" t="s">
        <v>4470</v>
      </c>
      <c r="G42" s="83" t="s">
        <v>2205</v>
      </c>
      <c r="H42" s="83" t="s">
        <v>2663</v>
      </c>
      <c r="I42" s="85">
        <v>6617406</v>
      </c>
      <c r="J42" s="86">
        <v>44411</v>
      </c>
      <c r="K42" s="87">
        <v>52</v>
      </c>
      <c r="L42" s="88" t="s">
        <v>6669</v>
      </c>
      <c r="M42" s="89">
        <v>44441</v>
      </c>
      <c r="N42" s="90" t="s">
        <v>5989</v>
      </c>
      <c r="O42" s="90" t="s">
        <v>354</v>
      </c>
      <c r="P42" s="89">
        <v>44442</v>
      </c>
      <c r="Q42" s="90" t="s">
        <v>5989</v>
      </c>
      <c r="R42" s="90" t="s">
        <v>354</v>
      </c>
      <c r="S42" s="89">
        <v>44469</v>
      </c>
      <c r="T42" s="90" t="s">
        <v>4484</v>
      </c>
      <c r="U42" s="90" t="s">
        <v>354</v>
      </c>
      <c r="V42" s="89">
        <v>44452</v>
      </c>
      <c r="W42" s="91" t="b">
        <f t="shared" si="2"/>
        <v>0</v>
      </c>
      <c r="X42" s="91">
        <f t="shared" si="1"/>
        <v>17</v>
      </c>
      <c r="Y42" s="91"/>
      <c r="Z42" s="91"/>
      <c r="AA42" s="89">
        <v>44469</v>
      </c>
      <c r="AB42" s="90" t="s">
        <v>4484</v>
      </c>
      <c r="AC42" s="90" t="s">
        <v>354</v>
      </c>
    </row>
    <row r="43" spans="1:29" ht="14.1" customHeight="1">
      <c r="A43" s="83" t="s">
        <v>1563</v>
      </c>
      <c r="B43" s="83" t="s">
        <v>1564</v>
      </c>
      <c r="C43" s="83" t="s">
        <v>2200</v>
      </c>
      <c r="D43" s="83" t="s">
        <v>4465</v>
      </c>
      <c r="E43" s="83" t="s">
        <v>2197</v>
      </c>
      <c r="F43" s="86" t="s">
        <v>4474</v>
      </c>
      <c r="G43" s="83" t="s">
        <v>2209</v>
      </c>
      <c r="H43" s="83" t="s">
        <v>2672</v>
      </c>
      <c r="I43" s="85">
        <v>6617413</v>
      </c>
      <c r="J43" s="86">
        <v>44412</v>
      </c>
      <c r="K43" s="87">
        <v>36</v>
      </c>
      <c r="L43" s="88" t="s">
        <v>6669</v>
      </c>
      <c r="M43" s="89">
        <v>44442</v>
      </c>
      <c r="N43" s="90" t="s">
        <v>5989</v>
      </c>
      <c r="O43" s="90" t="s">
        <v>354</v>
      </c>
      <c r="P43" s="89">
        <v>44443</v>
      </c>
      <c r="Q43" s="90" t="s">
        <v>5989</v>
      </c>
      <c r="R43" s="90" t="s">
        <v>354</v>
      </c>
      <c r="S43" s="89">
        <v>44442</v>
      </c>
      <c r="T43" s="90" t="s">
        <v>5989</v>
      </c>
      <c r="U43" s="90" t="s">
        <v>354</v>
      </c>
      <c r="V43" s="89">
        <v>44452</v>
      </c>
      <c r="W43" s="91" t="b">
        <f t="shared" si="2"/>
        <v>0</v>
      </c>
      <c r="X43" s="91">
        <f t="shared" si="1"/>
        <v>-10</v>
      </c>
      <c r="Y43" s="91"/>
      <c r="Z43" s="91"/>
      <c r="AA43" s="89">
        <v>44442</v>
      </c>
      <c r="AB43" s="90" t="s">
        <v>5989</v>
      </c>
      <c r="AC43" s="90" t="s">
        <v>354</v>
      </c>
    </row>
    <row r="44" spans="1:29" ht="14.1" customHeight="1">
      <c r="A44" s="83" t="s">
        <v>1743</v>
      </c>
      <c r="B44" s="83" t="s">
        <v>1744</v>
      </c>
      <c r="C44" s="83" t="s">
        <v>2200</v>
      </c>
      <c r="D44" s="83" t="s">
        <v>4465</v>
      </c>
      <c r="E44" s="83" t="s">
        <v>2199</v>
      </c>
      <c r="F44" s="86" t="s">
        <v>4477</v>
      </c>
      <c r="G44" s="83" t="s">
        <v>2223</v>
      </c>
      <c r="H44" s="83" t="s">
        <v>2692</v>
      </c>
      <c r="I44" s="85">
        <v>6617506</v>
      </c>
      <c r="J44" s="86">
        <v>44424</v>
      </c>
      <c r="K44" s="87">
        <v>35</v>
      </c>
      <c r="L44" s="88" t="s">
        <v>6669</v>
      </c>
      <c r="M44" s="89">
        <v>44454</v>
      </c>
      <c r="N44" s="90" t="s">
        <v>4485</v>
      </c>
      <c r="O44" s="90" t="s">
        <v>354</v>
      </c>
      <c r="P44" s="89">
        <v>44453</v>
      </c>
      <c r="Q44" s="90" t="s">
        <v>4485</v>
      </c>
      <c r="R44" s="90" t="s">
        <v>354</v>
      </c>
      <c r="S44" s="89">
        <v>44459</v>
      </c>
      <c r="T44" s="90" t="s">
        <v>4482</v>
      </c>
      <c r="U44" s="90" t="s">
        <v>354</v>
      </c>
      <c r="V44" s="89">
        <v>44453</v>
      </c>
      <c r="W44" s="91" t="b">
        <f t="shared" si="2"/>
        <v>0</v>
      </c>
      <c r="X44" s="91">
        <f t="shared" si="1"/>
        <v>6</v>
      </c>
      <c r="Y44" s="91"/>
      <c r="Z44" s="91"/>
      <c r="AA44" s="89">
        <v>44459</v>
      </c>
      <c r="AB44" s="90" t="s">
        <v>4482</v>
      </c>
      <c r="AC44" s="90" t="s">
        <v>354</v>
      </c>
    </row>
    <row r="45" spans="1:29" ht="14.1" customHeight="1">
      <c r="A45" s="83" t="s">
        <v>1541</v>
      </c>
      <c r="B45" s="83" t="s">
        <v>1542</v>
      </c>
      <c r="C45" s="83" t="s">
        <v>2200</v>
      </c>
      <c r="D45" s="83" t="s">
        <v>4465</v>
      </c>
      <c r="E45" s="83" t="s">
        <v>2199</v>
      </c>
      <c r="F45" s="86" t="s">
        <v>4477</v>
      </c>
      <c r="G45" s="83" t="s">
        <v>2216</v>
      </c>
      <c r="H45" s="83" t="s">
        <v>2668</v>
      </c>
      <c r="I45" s="85">
        <v>6617506</v>
      </c>
      <c r="J45" s="86">
        <v>44424</v>
      </c>
      <c r="K45" s="87">
        <v>24</v>
      </c>
      <c r="L45" s="88" t="s">
        <v>6671</v>
      </c>
      <c r="M45" s="89">
        <v>44454</v>
      </c>
      <c r="N45" s="90" t="s">
        <v>4485</v>
      </c>
      <c r="O45" s="90" t="s">
        <v>354</v>
      </c>
      <c r="P45" s="89">
        <v>44453</v>
      </c>
      <c r="Q45" s="90" t="s">
        <v>4485</v>
      </c>
      <c r="R45" s="90" t="s">
        <v>354</v>
      </c>
      <c r="S45" s="89">
        <v>44454</v>
      </c>
      <c r="T45" s="90" t="s">
        <v>4485</v>
      </c>
      <c r="U45" s="90" t="s">
        <v>354</v>
      </c>
      <c r="V45" s="89">
        <v>44453</v>
      </c>
      <c r="W45" s="91" t="b">
        <f t="shared" si="2"/>
        <v>0</v>
      </c>
      <c r="X45" s="91">
        <f t="shared" si="1"/>
        <v>1</v>
      </c>
      <c r="Y45" s="91"/>
      <c r="Z45" s="91"/>
      <c r="AA45" s="89">
        <v>44454</v>
      </c>
      <c r="AB45" s="90" t="s">
        <v>4485</v>
      </c>
      <c r="AC45" s="90" t="s">
        <v>354</v>
      </c>
    </row>
    <row r="46" spans="1:29" ht="14.1" customHeight="1">
      <c r="A46" s="83" t="s">
        <v>1757</v>
      </c>
      <c r="B46" s="83" t="s">
        <v>1758</v>
      </c>
      <c r="C46" s="83" t="s">
        <v>2200</v>
      </c>
      <c r="D46" s="83" t="s">
        <v>4465</v>
      </c>
      <c r="E46" s="83" t="s">
        <v>2199</v>
      </c>
      <c r="F46" s="86" t="s">
        <v>4476</v>
      </c>
      <c r="G46" s="83" t="s">
        <v>2224</v>
      </c>
      <c r="H46" s="83" t="s">
        <v>2717</v>
      </c>
      <c r="I46" s="85">
        <v>6617506</v>
      </c>
      <c r="J46" s="86">
        <v>44424</v>
      </c>
      <c r="K46" s="87">
        <v>39</v>
      </c>
      <c r="L46" s="88" t="s">
        <v>6669</v>
      </c>
      <c r="M46" s="89">
        <v>44454</v>
      </c>
      <c r="N46" s="90" t="s">
        <v>4485</v>
      </c>
      <c r="O46" s="90" t="s">
        <v>354</v>
      </c>
      <c r="P46" s="89">
        <v>44453</v>
      </c>
      <c r="Q46" s="90" t="s">
        <v>4485</v>
      </c>
      <c r="R46" s="90" t="s">
        <v>354</v>
      </c>
      <c r="S46" s="89">
        <v>44460</v>
      </c>
      <c r="T46" s="90" t="s">
        <v>4482</v>
      </c>
      <c r="U46" s="90" t="s">
        <v>354</v>
      </c>
      <c r="V46" s="89">
        <v>44453</v>
      </c>
      <c r="W46" s="91" t="b">
        <f t="shared" si="2"/>
        <v>0</v>
      </c>
      <c r="X46" s="91">
        <f t="shared" si="1"/>
        <v>7</v>
      </c>
      <c r="Y46" s="91"/>
      <c r="Z46" s="91"/>
      <c r="AA46" s="89">
        <v>44460</v>
      </c>
      <c r="AB46" s="90" t="s">
        <v>4482</v>
      </c>
      <c r="AC46" s="90" t="s">
        <v>354</v>
      </c>
    </row>
    <row r="47" spans="1:29" ht="14.1" customHeight="1">
      <c r="A47" s="83" t="s">
        <v>1456</v>
      </c>
      <c r="B47" s="83" t="s">
        <v>1457</v>
      </c>
      <c r="C47" s="83" t="s">
        <v>2200</v>
      </c>
      <c r="D47" s="83" t="s">
        <v>4465</v>
      </c>
      <c r="E47" s="83" t="s">
        <v>103</v>
      </c>
      <c r="F47" s="86" t="s">
        <v>4468</v>
      </c>
      <c r="G47" s="83" t="s">
        <v>2203</v>
      </c>
      <c r="H47" s="83" t="s">
        <v>2630</v>
      </c>
      <c r="I47" s="85">
        <v>6617408</v>
      </c>
      <c r="J47" s="86">
        <v>44411</v>
      </c>
      <c r="K47" s="87">
        <v>44</v>
      </c>
      <c r="L47" s="88" t="s">
        <v>6669</v>
      </c>
      <c r="M47" s="89">
        <v>44441</v>
      </c>
      <c r="N47" s="90" t="s">
        <v>5989</v>
      </c>
      <c r="O47" s="90" t="s">
        <v>354</v>
      </c>
      <c r="P47" s="89">
        <v>44442</v>
      </c>
      <c r="Q47" s="90" t="s">
        <v>5989</v>
      </c>
      <c r="R47" s="90" t="s">
        <v>354</v>
      </c>
      <c r="S47" s="89">
        <v>44456</v>
      </c>
      <c r="T47" s="90" t="s">
        <v>4485</v>
      </c>
      <c r="U47" s="90" t="s">
        <v>354</v>
      </c>
      <c r="V47" s="89">
        <v>44491</v>
      </c>
      <c r="W47" s="91" t="b">
        <f t="shared" si="2"/>
        <v>0</v>
      </c>
      <c r="X47" s="91">
        <f t="shared" si="1"/>
        <v>-35</v>
      </c>
      <c r="Y47" s="91"/>
      <c r="Z47" s="91"/>
      <c r="AA47" s="89">
        <v>44456</v>
      </c>
      <c r="AB47" s="90" t="s">
        <v>4485</v>
      </c>
      <c r="AC47" s="90" t="s">
        <v>354</v>
      </c>
    </row>
    <row r="48" spans="1:29" ht="14.1" customHeight="1">
      <c r="A48" s="83" t="s">
        <v>1557</v>
      </c>
      <c r="B48" s="83" t="s">
        <v>1558</v>
      </c>
      <c r="C48" s="83" t="s">
        <v>2200</v>
      </c>
      <c r="D48" s="83" t="s">
        <v>4465</v>
      </c>
      <c r="E48" s="83" t="s">
        <v>103</v>
      </c>
      <c r="F48" s="86" t="s">
        <v>4468</v>
      </c>
      <c r="G48" s="83" t="s">
        <v>2203</v>
      </c>
      <c r="H48" s="83" t="s">
        <v>2624</v>
      </c>
      <c r="I48" s="85">
        <v>6617416</v>
      </c>
      <c r="J48" s="86">
        <v>44412</v>
      </c>
      <c r="K48" s="87">
        <v>37</v>
      </c>
      <c r="L48" s="88" t="s">
        <v>6669</v>
      </c>
      <c r="M48" s="89">
        <v>44442</v>
      </c>
      <c r="N48" s="90" t="s">
        <v>5989</v>
      </c>
      <c r="O48" s="90" t="s">
        <v>354</v>
      </c>
      <c r="P48" s="89">
        <v>44443</v>
      </c>
      <c r="Q48" s="90" t="s">
        <v>5989</v>
      </c>
      <c r="R48" s="90" t="s">
        <v>354</v>
      </c>
      <c r="S48" s="89">
        <v>44449</v>
      </c>
      <c r="T48" s="90" t="s">
        <v>4483</v>
      </c>
      <c r="U48" s="90" t="s">
        <v>354</v>
      </c>
      <c r="V48" s="89">
        <v>44449</v>
      </c>
      <c r="W48" s="91" t="b">
        <f t="shared" si="2"/>
        <v>1</v>
      </c>
      <c r="X48" s="91"/>
      <c r="Y48" s="91"/>
      <c r="Z48" s="91"/>
      <c r="AA48" s="89">
        <v>44449</v>
      </c>
      <c r="AB48" s="90" t="s">
        <v>4483</v>
      </c>
      <c r="AC48" s="90" t="s">
        <v>354</v>
      </c>
    </row>
    <row r="49" spans="1:29" ht="14.1" customHeight="1">
      <c r="A49" s="83" t="s">
        <v>1505</v>
      </c>
      <c r="B49" s="83" t="s">
        <v>1506</v>
      </c>
      <c r="C49" s="83" t="s">
        <v>2200</v>
      </c>
      <c r="D49" s="83" t="s">
        <v>4465</v>
      </c>
      <c r="E49" s="83" t="s">
        <v>103</v>
      </c>
      <c r="F49" s="86" t="s">
        <v>4474</v>
      </c>
      <c r="G49" s="83" t="s">
        <v>196</v>
      </c>
      <c r="H49" s="83" t="s">
        <v>2658</v>
      </c>
      <c r="I49" s="85">
        <v>6617413</v>
      </c>
      <c r="J49" s="86">
        <v>44412</v>
      </c>
      <c r="K49" s="87">
        <v>55</v>
      </c>
      <c r="L49" s="88" t="s">
        <v>6669</v>
      </c>
      <c r="M49" s="89">
        <v>44442</v>
      </c>
      <c r="N49" s="90" t="s">
        <v>5989</v>
      </c>
      <c r="O49" s="90" t="s">
        <v>354</v>
      </c>
      <c r="P49" s="89">
        <v>44443</v>
      </c>
      <c r="Q49" s="90" t="s">
        <v>5989</v>
      </c>
      <c r="R49" s="90" t="s">
        <v>354</v>
      </c>
      <c r="S49" s="89">
        <v>44464</v>
      </c>
      <c r="T49" s="90" t="s">
        <v>4482</v>
      </c>
      <c r="U49" s="90" t="s">
        <v>354</v>
      </c>
      <c r="V49" s="89">
        <v>44464</v>
      </c>
      <c r="W49" s="91" t="b">
        <f t="shared" si="2"/>
        <v>1</v>
      </c>
      <c r="X49" s="91"/>
      <c r="Y49" s="91"/>
      <c r="Z49" s="91"/>
      <c r="AA49" s="89">
        <v>44464</v>
      </c>
      <c r="AB49" s="90" t="s">
        <v>4482</v>
      </c>
      <c r="AC49" s="90" t="s">
        <v>354</v>
      </c>
    </row>
    <row r="50" spans="1:29" ht="14.1" customHeight="1">
      <c r="A50" s="83" t="s">
        <v>1579</v>
      </c>
      <c r="B50" s="83" t="s">
        <v>1580</v>
      </c>
      <c r="C50" s="83" t="s">
        <v>2200</v>
      </c>
      <c r="D50" s="83" t="s">
        <v>4465</v>
      </c>
      <c r="E50" s="83" t="s">
        <v>2199</v>
      </c>
      <c r="F50" s="86" t="s">
        <v>4476</v>
      </c>
      <c r="G50" s="83" t="s">
        <v>2215</v>
      </c>
      <c r="H50" s="83" t="s">
        <v>2677</v>
      </c>
      <c r="I50" s="85">
        <v>6617506</v>
      </c>
      <c r="J50" s="86">
        <v>44424</v>
      </c>
      <c r="K50" s="87">
        <v>39</v>
      </c>
      <c r="L50" s="88" t="s">
        <v>6669</v>
      </c>
      <c r="M50" s="89">
        <v>44454</v>
      </c>
      <c r="N50" s="90" t="s">
        <v>4485</v>
      </c>
      <c r="O50" s="90" t="s">
        <v>354</v>
      </c>
      <c r="P50" s="89">
        <v>44453</v>
      </c>
      <c r="Q50" s="90" t="s">
        <v>4485</v>
      </c>
      <c r="R50" s="90" t="s">
        <v>354</v>
      </c>
      <c r="S50" s="89">
        <v>44453</v>
      </c>
      <c r="T50" s="90" t="s">
        <v>4485</v>
      </c>
      <c r="U50" s="90" t="s">
        <v>354</v>
      </c>
      <c r="V50" s="89">
        <v>44453</v>
      </c>
      <c r="W50" s="91" t="b">
        <f t="shared" si="2"/>
        <v>1</v>
      </c>
      <c r="X50" s="91"/>
      <c r="Y50" s="91"/>
      <c r="Z50" s="91"/>
      <c r="AA50" s="89">
        <v>44453</v>
      </c>
      <c r="AB50" s="90" t="s">
        <v>4485</v>
      </c>
      <c r="AC50" s="90" t="s">
        <v>354</v>
      </c>
    </row>
    <row r="51" spans="1:29" ht="14.1" customHeight="1">
      <c r="A51" s="83" t="s">
        <v>1581</v>
      </c>
      <c r="B51" s="83" t="s">
        <v>1582</v>
      </c>
      <c r="C51" s="83" t="s">
        <v>2200</v>
      </c>
      <c r="D51" s="83" t="s">
        <v>4465</v>
      </c>
      <c r="E51" s="83" t="s">
        <v>2199</v>
      </c>
      <c r="F51" s="86" t="s">
        <v>4476</v>
      </c>
      <c r="G51" s="83" t="s">
        <v>2215</v>
      </c>
      <c r="H51" s="83" t="s">
        <v>2678</v>
      </c>
      <c r="I51" s="85">
        <v>6617506</v>
      </c>
      <c r="J51" s="86">
        <v>44424</v>
      </c>
      <c r="K51" s="87">
        <v>37</v>
      </c>
      <c r="L51" s="88" t="s">
        <v>6669</v>
      </c>
      <c r="M51" s="89">
        <v>44454</v>
      </c>
      <c r="N51" s="90" t="s">
        <v>4485</v>
      </c>
      <c r="O51" s="90" t="s">
        <v>354</v>
      </c>
      <c r="P51" s="89">
        <v>44453</v>
      </c>
      <c r="Q51" s="90" t="s">
        <v>4485</v>
      </c>
      <c r="R51" s="90" t="s">
        <v>354</v>
      </c>
      <c r="S51" s="89">
        <v>44453</v>
      </c>
      <c r="T51" s="90" t="s">
        <v>4485</v>
      </c>
      <c r="U51" s="90" t="s">
        <v>354</v>
      </c>
      <c r="V51" s="89">
        <v>44453</v>
      </c>
      <c r="W51" s="91" t="b">
        <f t="shared" si="2"/>
        <v>1</v>
      </c>
      <c r="X51" s="91"/>
      <c r="Y51" s="91"/>
      <c r="Z51" s="91"/>
      <c r="AA51" s="89">
        <v>44453</v>
      </c>
      <c r="AB51" s="90" t="s">
        <v>4485</v>
      </c>
      <c r="AC51" s="90" t="s">
        <v>354</v>
      </c>
    </row>
    <row r="52" spans="1:29" ht="14.1" customHeight="1">
      <c r="A52" s="83" t="s">
        <v>1503</v>
      </c>
      <c r="B52" s="83" t="s">
        <v>1504</v>
      </c>
      <c r="C52" s="83" t="s">
        <v>2200</v>
      </c>
      <c r="D52" s="83" t="s">
        <v>4465</v>
      </c>
      <c r="E52" s="83" t="s">
        <v>103</v>
      </c>
      <c r="F52" s="86" t="s">
        <v>4468</v>
      </c>
      <c r="G52" s="83" t="s">
        <v>2203</v>
      </c>
      <c r="H52" s="83" t="s">
        <v>2660</v>
      </c>
      <c r="I52" s="85">
        <v>6617432</v>
      </c>
      <c r="J52" s="86">
        <v>44414</v>
      </c>
      <c r="K52" s="87">
        <v>41</v>
      </c>
      <c r="L52" s="88" t="s">
        <v>6669</v>
      </c>
      <c r="M52" s="89">
        <v>44444</v>
      </c>
      <c r="N52" s="90" t="s">
        <v>4483</v>
      </c>
      <c r="O52" s="90" t="s">
        <v>354</v>
      </c>
      <c r="P52" s="89">
        <v>44444</v>
      </c>
      <c r="Q52" s="90" t="s">
        <v>4483</v>
      </c>
      <c r="R52" s="90" t="s">
        <v>354</v>
      </c>
      <c r="S52" s="89">
        <v>44456</v>
      </c>
      <c r="T52" s="90" t="s">
        <v>4485</v>
      </c>
      <c r="U52" s="90" t="s">
        <v>354</v>
      </c>
      <c r="V52" s="89" t="e">
        <v>#N/A</v>
      </c>
      <c r="W52" s="91" t="e">
        <f t="shared" si="2"/>
        <v>#N/A</v>
      </c>
      <c r="X52" s="91"/>
      <c r="Y52" s="91"/>
      <c r="Z52" s="91"/>
      <c r="AA52" s="89">
        <v>44456</v>
      </c>
      <c r="AB52" s="90" t="s">
        <v>4485</v>
      </c>
      <c r="AC52" s="90" t="s">
        <v>354</v>
      </c>
    </row>
    <row r="53" spans="1:29" ht="14.1" customHeight="1">
      <c r="A53" s="83" t="s">
        <v>1565</v>
      </c>
      <c r="B53" s="83" t="s">
        <v>1566</v>
      </c>
      <c r="C53" s="83" t="s">
        <v>2200</v>
      </c>
      <c r="D53" s="83" t="s">
        <v>4465</v>
      </c>
      <c r="E53" s="83" t="s">
        <v>2199</v>
      </c>
      <c r="F53" s="86" t="s">
        <v>208</v>
      </c>
      <c r="G53" s="83" t="s">
        <v>2219</v>
      </c>
      <c r="H53" s="83" t="s">
        <v>2673</v>
      </c>
      <c r="I53" s="85">
        <v>6617547</v>
      </c>
      <c r="J53" s="86">
        <v>44434</v>
      </c>
      <c r="K53" s="87">
        <v>34</v>
      </c>
      <c r="L53" s="88" t="s">
        <v>6669</v>
      </c>
      <c r="M53" s="89">
        <v>44464</v>
      </c>
      <c r="N53" s="90" t="s">
        <v>4482</v>
      </c>
      <c r="O53" s="90" t="s">
        <v>354</v>
      </c>
      <c r="P53" s="89">
        <v>44464</v>
      </c>
      <c r="Q53" s="90" t="s">
        <v>4482</v>
      </c>
      <c r="R53" s="90" t="s">
        <v>354</v>
      </c>
      <c r="S53" s="89">
        <v>44464</v>
      </c>
      <c r="T53" s="90" t="s">
        <v>4482</v>
      </c>
      <c r="U53" s="90" t="s">
        <v>354</v>
      </c>
      <c r="V53" s="89" t="e">
        <v>#N/A</v>
      </c>
      <c r="W53" s="91" t="e">
        <f t="shared" si="2"/>
        <v>#N/A</v>
      </c>
      <c r="X53" s="91"/>
      <c r="Y53" s="91"/>
      <c r="Z53" s="91"/>
      <c r="AA53" s="89">
        <v>44464</v>
      </c>
      <c r="AB53" s="90" t="s">
        <v>4482</v>
      </c>
      <c r="AC53" s="90" t="s">
        <v>354</v>
      </c>
    </row>
    <row r="54" spans="1:29" ht="14.1" customHeight="1">
      <c r="A54" s="83" t="s">
        <v>1569</v>
      </c>
      <c r="B54" s="83" t="s">
        <v>1570</v>
      </c>
      <c r="C54" s="83" t="s">
        <v>2200</v>
      </c>
      <c r="D54" s="83" t="s">
        <v>4465</v>
      </c>
      <c r="E54" s="83" t="s">
        <v>2199</v>
      </c>
      <c r="F54" s="86" t="s">
        <v>208</v>
      </c>
      <c r="G54" s="83" t="s">
        <v>2219</v>
      </c>
      <c r="H54" s="83" t="s">
        <v>2673</v>
      </c>
      <c r="I54" s="85">
        <v>6617547</v>
      </c>
      <c r="J54" s="86">
        <v>44434</v>
      </c>
      <c r="K54" s="87">
        <v>34</v>
      </c>
      <c r="L54" s="88" t="s">
        <v>6669</v>
      </c>
      <c r="M54" s="89">
        <v>44464</v>
      </c>
      <c r="N54" s="90" t="s">
        <v>4482</v>
      </c>
      <c r="O54" s="90" t="s">
        <v>354</v>
      </c>
      <c r="P54" s="89">
        <v>44464</v>
      </c>
      <c r="Q54" s="90" t="s">
        <v>4482</v>
      </c>
      <c r="R54" s="90" t="s">
        <v>354</v>
      </c>
      <c r="S54" s="89">
        <v>44464</v>
      </c>
      <c r="T54" s="90" t="s">
        <v>4482</v>
      </c>
      <c r="U54" s="90" t="s">
        <v>354</v>
      </c>
      <c r="V54" s="89" t="e">
        <v>#N/A</v>
      </c>
      <c r="W54" s="91" t="e">
        <f t="shared" si="2"/>
        <v>#N/A</v>
      </c>
      <c r="X54" s="91"/>
      <c r="Y54" s="91"/>
      <c r="Z54" s="91"/>
      <c r="AA54" s="89">
        <v>44464</v>
      </c>
      <c r="AB54" s="90" t="s">
        <v>4482</v>
      </c>
      <c r="AC54" s="90" t="s">
        <v>354</v>
      </c>
    </row>
    <row r="55" spans="1:29" ht="14.1" customHeight="1">
      <c r="A55" s="83" t="s">
        <v>1533</v>
      </c>
      <c r="B55" s="83" t="s">
        <v>1534</v>
      </c>
      <c r="C55" s="83" t="s">
        <v>2200</v>
      </c>
      <c r="D55" s="83" t="s">
        <v>4465</v>
      </c>
      <c r="E55" s="83" t="s">
        <v>2198</v>
      </c>
      <c r="F55" s="86" t="s">
        <v>4478</v>
      </c>
      <c r="G55" s="83" t="s">
        <v>2227</v>
      </c>
      <c r="H55" s="83" t="s">
        <v>2665</v>
      </c>
      <c r="I55" s="85">
        <v>6617564</v>
      </c>
      <c r="J55" s="86">
        <v>44435</v>
      </c>
      <c r="K55" s="87">
        <v>32</v>
      </c>
      <c r="L55" s="88" t="s">
        <v>6669</v>
      </c>
      <c r="M55" s="89">
        <v>44465</v>
      </c>
      <c r="N55" s="90" t="s">
        <v>4484</v>
      </c>
      <c r="O55" s="90" t="s">
        <v>354</v>
      </c>
      <c r="P55" s="89">
        <v>44465</v>
      </c>
      <c r="Q55" s="90" t="s">
        <v>4484</v>
      </c>
      <c r="R55" s="90" t="s">
        <v>354</v>
      </c>
      <c r="S55" s="89">
        <v>44465</v>
      </c>
      <c r="T55" s="90" t="s">
        <v>4484</v>
      </c>
      <c r="U55" s="90" t="s">
        <v>354</v>
      </c>
      <c r="V55" s="89" t="e">
        <v>#N/A</v>
      </c>
      <c r="W55" s="91" t="e">
        <f t="shared" si="2"/>
        <v>#N/A</v>
      </c>
      <c r="X55" s="91"/>
      <c r="Y55" s="91"/>
      <c r="Z55" s="91"/>
      <c r="AA55" s="89">
        <v>44465</v>
      </c>
      <c r="AB55" s="90" t="s">
        <v>4484</v>
      </c>
      <c r="AC55" s="90" t="s">
        <v>354</v>
      </c>
    </row>
  </sheetData>
  <autoFilter ref="A2:AC55"/>
  <mergeCells count="4">
    <mergeCell ref="M1:O1"/>
    <mergeCell ref="P1:R1"/>
    <mergeCell ref="S1:U1"/>
    <mergeCell ref="AA1:AC1"/>
  </mergeCells>
  <conditionalFormatting sqref="A1:A2">
    <cfRule type="duplicateValues" dxfId="2598" priority="4"/>
  </conditionalFormatting>
  <conditionalFormatting sqref="A1:A2">
    <cfRule type="duplicateValues" dxfId="2597" priority="5"/>
  </conditionalFormatting>
  <conditionalFormatting sqref="A1:A2">
    <cfRule type="duplicateValues" dxfId="2596" priority="6"/>
  </conditionalFormatting>
  <conditionalFormatting sqref="A1:A2">
    <cfRule type="duplicateValues" dxfId="2595" priority="7"/>
  </conditionalFormatting>
  <conditionalFormatting sqref="B1:B2">
    <cfRule type="duplicateValues" dxfId="2594" priority="8"/>
  </conditionalFormatting>
  <conditionalFormatting sqref="A1:A2">
    <cfRule type="duplicateValues" dxfId="2593" priority="3"/>
  </conditionalFormatting>
  <conditionalFormatting sqref="A1:A2">
    <cfRule type="duplicateValues" dxfId="2592" priority="2"/>
  </conditionalFormatting>
  <conditionalFormatting sqref="AA3:AA55">
    <cfRule type="timePeriod" dxfId="2591" priority="1" timePeriod="lastWeek">
      <formula>AND(TODAY()-ROUNDDOWN(AA3,0)&gt;=(WEEKDAY(TODAY())),TODAY()-ROUNDDOWN(AA3,0)&lt;(WEEKDAY(TODAY())+7))</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2"/>
  <sheetViews>
    <sheetView workbookViewId="0"/>
  </sheetViews>
  <sheetFormatPr defaultRowHeight="15"/>
  <cols>
    <col min="1" max="1" width="33.28515625" bestFit="1" customWidth="1"/>
    <col min="2" max="2" width="20.140625" bestFit="1" customWidth="1"/>
    <col min="3" max="3" width="20.140625" customWidth="1"/>
    <col min="4" max="4" width="45.140625" bestFit="1" customWidth="1"/>
    <col min="5" max="5" width="5.7109375" bestFit="1" customWidth="1"/>
    <col min="6" max="6" width="7.140625" bestFit="1" customWidth="1"/>
    <col min="7" max="7" width="9.42578125" bestFit="1" customWidth="1"/>
    <col min="8" max="8" width="13.5703125" bestFit="1" customWidth="1"/>
    <col min="9" max="9" width="6.5703125" bestFit="1" customWidth="1"/>
  </cols>
  <sheetData>
    <row r="1" spans="1:9" ht="15.75" thickBot="1"/>
    <row r="2" spans="1:9" ht="27.75" thickBot="1">
      <c r="A2" s="167" t="s">
        <v>6656</v>
      </c>
      <c r="B2" s="168" t="s">
        <v>6657</v>
      </c>
      <c r="C2" s="168" t="s">
        <v>6535</v>
      </c>
      <c r="D2" s="168" t="s">
        <v>6658</v>
      </c>
      <c r="E2" s="168" t="s">
        <v>6659</v>
      </c>
      <c r="F2" s="168" t="s">
        <v>161</v>
      </c>
      <c r="G2" s="168" t="s">
        <v>6660</v>
      </c>
      <c r="H2" s="169" t="s">
        <v>6661</v>
      </c>
      <c r="I2" s="169" t="s">
        <v>6662</v>
      </c>
    </row>
    <row r="3" spans="1:9" ht="15.75" thickBot="1">
      <c r="A3" s="170" t="s">
        <v>3759</v>
      </c>
      <c r="B3" s="171" t="s">
        <v>1891</v>
      </c>
      <c r="C3" s="171" t="e">
        <f>VLOOKUP(B3,#REF!,6,0)</f>
        <v>#REF!</v>
      </c>
      <c r="D3" s="171" t="s">
        <v>1892</v>
      </c>
      <c r="E3" s="171" t="s">
        <v>5862</v>
      </c>
      <c r="F3" s="171" t="s">
        <v>2200</v>
      </c>
      <c r="G3" s="173">
        <v>44473</v>
      </c>
      <c r="H3" s="174" t="s">
        <v>6663</v>
      </c>
      <c r="I3" s="173" t="str">
        <f>IFERROR(VLOOKUP(B3,#REF!,19,0),"")</f>
        <v/>
      </c>
    </row>
    <row r="4" spans="1:9" ht="15.75" thickBot="1">
      <c r="A4" s="170" t="s">
        <v>3759</v>
      </c>
      <c r="B4" s="171" t="s">
        <v>1915</v>
      </c>
      <c r="C4" s="171" t="e">
        <f>VLOOKUP(B4,#REF!,6,0)</f>
        <v>#REF!</v>
      </c>
      <c r="D4" s="171" t="s">
        <v>1916</v>
      </c>
      <c r="E4" s="171" t="s">
        <v>5862</v>
      </c>
      <c r="F4" s="171" t="s">
        <v>2200</v>
      </c>
      <c r="G4" s="173">
        <v>44473</v>
      </c>
      <c r="H4" s="174" t="s">
        <v>6663</v>
      </c>
      <c r="I4" s="173" t="str">
        <f>IFERROR(VLOOKUP(B4,#REF!,19,0),"")</f>
        <v/>
      </c>
    </row>
    <row r="5" spans="1:9" ht="15.75" thickBot="1">
      <c r="A5" s="170" t="s">
        <v>3759</v>
      </c>
      <c r="B5" s="171" t="s">
        <v>1779</v>
      </c>
      <c r="C5" s="171" t="e">
        <f>VLOOKUP(B5,#REF!,6,0)</f>
        <v>#REF!</v>
      </c>
      <c r="D5" s="171" t="s">
        <v>1780</v>
      </c>
      <c r="E5" s="171" t="s">
        <v>5862</v>
      </c>
      <c r="F5" s="171" t="s">
        <v>2200</v>
      </c>
      <c r="G5" s="173">
        <v>44473</v>
      </c>
      <c r="H5" s="174" t="s">
        <v>6663</v>
      </c>
      <c r="I5" s="173" t="str">
        <f>IFERROR(VLOOKUP(B5,#REF!,19,0),"")</f>
        <v/>
      </c>
    </row>
    <row r="6" spans="1:9" ht="15.75" thickBot="1">
      <c r="A6" s="170" t="s">
        <v>3759</v>
      </c>
      <c r="B6" s="171" t="s">
        <v>1889</v>
      </c>
      <c r="C6" s="171" t="e">
        <f>VLOOKUP(B6,#REF!,6,0)</f>
        <v>#REF!</v>
      </c>
      <c r="D6" s="171" t="s">
        <v>1890</v>
      </c>
      <c r="E6" s="171" t="s">
        <v>5862</v>
      </c>
      <c r="F6" s="171" t="s">
        <v>2200</v>
      </c>
      <c r="G6" s="173">
        <v>44473</v>
      </c>
      <c r="H6" s="174" t="s">
        <v>6663</v>
      </c>
      <c r="I6" s="173" t="str">
        <f>IFERROR(VLOOKUP(B6,#REF!,19,0),"")</f>
        <v/>
      </c>
    </row>
    <row r="7" spans="1:9" ht="15.75" thickBot="1">
      <c r="A7" s="170" t="s">
        <v>3759</v>
      </c>
      <c r="B7" s="171" t="s">
        <v>1793</v>
      </c>
      <c r="C7" s="171" t="e">
        <f>VLOOKUP(B7,#REF!,6,0)</f>
        <v>#REF!</v>
      </c>
      <c r="D7" s="171" t="s">
        <v>1794</v>
      </c>
      <c r="E7" s="171" t="s">
        <v>5862</v>
      </c>
      <c r="F7" s="171" t="s">
        <v>2200</v>
      </c>
      <c r="G7" s="173">
        <v>44473</v>
      </c>
      <c r="H7" s="174" t="s">
        <v>6663</v>
      </c>
      <c r="I7" s="173" t="str">
        <f>IFERROR(VLOOKUP(B7,#REF!,19,0),"")</f>
        <v/>
      </c>
    </row>
    <row r="8" spans="1:9" ht="15.75" thickBot="1">
      <c r="A8" s="170" t="s">
        <v>3759</v>
      </c>
      <c r="B8" s="171" t="s">
        <v>1805</v>
      </c>
      <c r="C8" s="171" t="e">
        <f>VLOOKUP(B8,#REF!,6,0)</f>
        <v>#REF!</v>
      </c>
      <c r="D8" s="171" t="s">
        <v>1806</v>
      </c>
      <c r="E8" s="171" t="s">
        <v>5862</v>
      </c>
      <c r="F8" s="171" t="s">
        <v>2200</v>
      </c>
      <c r="G8" s="173">
        <v>44473</v>
      </c>
      <c r="H8" s="174" t="s">
        <v>6663</v>
      </c>
      <c r="I8" s="173" t="str">
        <f>IFERROR(VLOOKUP(B8,#REF!,19,0),"")</f>
        <v/>
      </c>
    </row>
    <row r="9" spans="1:9" ht="15.75" thickBot="1">
      <c r="A9" s="170" t="s">
        <v>3759</v>
      </c>
      <c r="B9" s="171" t="s">
        <v>1885</v>
      </c>
      <c r="C9" s="171" t="e">
        <f>VLOOKUP(B9,#REF!,6,0)</f>
        <v>#REF!</v>
      </c>
      <c r="D9" s="171" t="s">
        <v>1886</v>
      </c>
      <c r="E9" s="171" t="s">
        <v>5862</v>
      </c>
      <c r="F9" s="171" t="s">
        <v>2200</v>
      </c>
      <c r="G9" s="173">
        <v>44473</v>
      </c>
      <c r="H9" s="174" t="s">
        <v>6663</v>
      </c>
      <c r="I9" s="173" t="str">
        <f>IFERROR(VLOOKUP(B9,#REF!,19,0),"")</f>
        <v/>
      </c>
    </row>
    <row r="10" spans="1:9" ht="15.75" thickBot="1">
      <c r="A10" s="170" t="s">
        <v>3759</v>
      </c>
      <c r="B10" s="171" t="s">
        <v>1695</v>
      </c>
      <c r="C10" s="171" t="e">
        <f>VLOOKUP(B10,#REF!,6,0)</f>
        <v>#REF!</v>
      </c>
      <c r="D10" s="171" t="s">
        <v>1696</v>
      </c>
      <c r="E10" s="171" t="s">
        <v>5862</v>
      </c>
      <c r="F10" s="171" t="s">
        <v>2200</v>
      </c>
      <c r="G10" s="173">
        <v>44473</v>
      </c>
      <c r="H10" s="174" t="s">
        <v>6663</v>
      </c>
      <c r="I10" s="173" t="str">
        <f>IFERROR(VLOOKUP(B10,#REF!,19,0),"")</f>
        <v/>
      </c>
    </row>
    <row r="11" spans="1:9" ht="15.75" thickBot="1">
      <c r="A11" s="170" t="s">
        <v>3759</v>
      </c>
      <c r="B11" s="171" t="s">
        <v>1837</v>
      </c>
      <c r="C11" s="171" t="e">
        <f>VLOOKUP(B11,#REF!,6,0)</f>
        <v>#REF!</v>
      </c>
      <c r="D11" s="171" t="s">
        <v>1838</v>
      </c>
      <c r="E11" s="171" t="s">
        <v>5862</v>
      </c>
      <c r="F11" s="171" t="s">
        <v>2200</v>
      </c>
      <c r="G11" s="173">
        <v>44473</v>
      </c>
      <c r="H11" s="174" t="s">
        <v>6663</v>
      </c>
      <c r="I11" s="173" t="str">
        <f>IFERROR(VLOOKUP(B11,#REF!,19,0),"")</f>
        <v/>
      </c>
    </row>
    <row r="12" spans="1:9" ht="15.75" thickBot="1">
      <c r="A12" s="170" t="s">
        <v>3759</v>
      </c>
      <c r="B12" s="171" t="s">
        <v>1751</v>
      </c>
      <c r="C12" s="171" t="e">
        <f>VLOOKUP(B12,#REF!,6,0)</f>
        <v>#REF!</v>
      </c>
      <c r="D12" s="171" t="s">
        <v>1752</v>
      </c>
      <c r="E12" s="171" t="s">
        <v>5862</v>
      </c>
      <c r="F12" s="171" t="s">
        <v>2200</v>
      </c>
      <c r="G12" s="173">
        <v>44473</v>
      </c>
      <c r="H12" s="174" t="s">
        <v>6663</v>
      </c>
      <c r="I12" s="173" t="str">
        <f>IFERROR(VLOOKUP(B12,#REF!,19,0),"")</f>
        <v/>
      </c>
    </row>
    <row r="13" spans="1:9" ht="15.75" thickBot="1">
      <c r="A13" s="170" t="s">
        <v>3759</v>
      </c>
      <c r="B13" s="171" t="s">
        <v>1855</v>
      </c>
      <c r="C13" s="171" t="e">
        <f>VLOOKUP(B13,#REF!,6,0)</f>
        <v>#REF!</v>
      </c>
      <c r="D13" s="171" t="s">
        <v>1856</v>
      </c>
      <c r="E13" s="171" t="s">
        <v>5862</v>
      </c>
      <c r="F13" s="172" t="s">
        <v>2200</v>
      </c>
      <c r="G13" s="173">
        <v>44473</v>
      </c>
      <c r="H13" s="174" t="s">
        <v>6663</v>
      </c>
      <c r="I13" s="173" t="str">
        <f>IFERROR(VLOOKUP(B13,#REF!,19,0),"")</f>
        <v/>
      </c>
    </row>
    <row r="14" spans="1:9" ht="15.75" thickBot="1">
      <c r="A14" s="170" t="s">
        <v>3759</v>
      </c>
      <c r="B14" s="171" t="s">
        <v>1865</v>
      </c>
      <c r="C14" s="171" t="e">
        <f>VLOOKUP(B14,#REF!,6,0)</f>
        <v>#REF!</v>
      </c>
      <c r="D14" s="171" t="s">
        <v>1866</v>
      </c>
      <c r="E14" s="171" t="s">
        <v>5862</v>
      </c>
      <c r="F14" s="171" t="s">
        <v>2200</v>
      </c>
      <c r="G14" s="173">
        <v>44473</v>
      </c>
      <c r="H14" s="174" t="s">
        <v>6663</v>
      </c>
      <c r="I14" s="173" t="str">
        <f>IFERROR(VLOOKUP(B14,#REF!,19,0),"")</f>
        <v/>
      </c>
    </row>
    <row r="15" spans="1:9" ht="15.75" thickBot="1">
      <c r="A15" s="170" t="s">
        <v>3759</v>
      </c>
      <c r="B15" s="171" t="s">
        <v>1869</v>
      </c>
      <c r="C15" s="171" t="e">
        <f>VLOOKUP(B15,#REF!,6,0)</f>
        <v>#REF!</v>
      </c>
      <c r="D15" s="171" t="s">
        <v>1870</v>
      </c>
      <c r="E15" s="171" t="s">
        <v>5862</v>
      </c>
      <c r="F15" s="171" t="s">
        <v>2200</v>
      </c>
      <c r="G15" s="173">
        <v>44473</v>
      </c>
      <c r="H15" s="174" t="s">
        <v>6663</v>
      </c>
      <c r="I15" s="173" t="str">
        <f>IFERROR(VLOOKUP(B15,#REF!,19,0),"")</f>
        <v/>
      </c>
    </row>
    <row r="16" spans="1:9" ht="15.75" thickBot="1">
      <c r="A16" s="170" t="s">
        <v>3759</v>
      </c>
      <c r="B16" s="171" t="s">
        <v>1893</v>
      </c>
      <c r="C16" s="171" t="e">
        <f>VLOOKUP(B16,#REF!,6,0)</f>
        <v>#REF!</v>
      </c>
      <c r="D16" s="171" t="s">
        <v>1894</v>
      </c>
      <c r="E16" s="171" t="s">
        <v>5862</v>
      </c>
      <c r="F16" s="171" t="s">
        <v>2200</v>
      </c>
      <c r="G16" s="173">
        <v>44473</v>
      </c>
      <c r="H16" s="174" t="s">
        <v>6663</v>
      </c>
      <c r="I16" s="173" t="str">
        <f>IFERROR(VLOOKUP(B16,#REF!,19,0),"")</f>
        <v/>
      </c>
    </row>
    <row r="17" spans="1:9" ht="15.75" thickBot="1">
      <c r="A17" s="170" t="s">
        <v>3759</v>
      </c>
      <c r="B17" s="171" t="s">
        <v>1839</v>
      </c>
      <c r="C17" s="171" t="e">
        <f>VLOOKUP(B17,#REF!,6,0)</f>
        <v>#REF!</v>
      </c>
      <c r="D17" s="171" t="s">
        <v>1840</v>
      </c>
      <c r="E17" s="171" t="s">
        <v>5862</v>
      </c>
      <c r="F17" s="171" t="s">
        <v>2200</v>
      </c>
      <c r="G17" s="173">
        <v>44473</v>
      </c>
      <c r="H17" s="174" t="s">
        <v>6663</v>
      </c>
      <c r="I17" s="173" t="str">
        <f>IFERROR(VLOOKUP(B17,#REF!,19,0),"")</f>
        <v/>
      </c>
    </row>
    <row r="18" spans="1:9" ht="15.75" thickBot="1">
      <c r="A18" s="170" t="s">
        <v>3759</v>
      </c>
      <c r="B18" s="171" t="s">
        <v>1899</v>
      </c>
      <c r="C18" s="171" t="e">
        <f>VLOOKUP(B18,#REF!,6,0)</f>
        <v>#REF!</v>
      </c>
      <c r="D18" s="171" t="s">
        <v>1900</v>
      </c>
      <c r="E18" s="171" t="s">
        <v>5862</v>
      </c>
      <c r="F18" s="171" t="s">
        <v>2200</v>
      </c>
      <c r="G18" s="173">
        <v>44473</v>
      </c>
      <c r="H18" s="174" t="s">
        <v>6663</v>
      </c>
      <c r="I18" s="173" t="str">
        <f>IFERROR(VLOOKUP(B18,#REF!,19,0),"")</f>
        <v/>
      </c>
    </row>
    <row r="19" spans="1:9" ht="15.75" thickBot="1">
      <c r="A19" s="170" t="s">
        <v>3759</v>
      </c>
      <c r="B19" s="171" t="s">
        <v>1873</v>
      </c>
      <c r="C19" s="171" t="e">
        <f>VLOOKUP(B19,#REF!,6,0)</f>
        <v>#REF!</v>
      </c>
      <c r="D19" s="171" t="s">
        <v>1874</v>
      </c>
      <c r="E19" s="171" t="s">
        <v>5862</v>
      </c>
      <c r="F19" s="171" t="s">
        <v>2200</v>
      </c>
      <c r="G19" s="173">
        <v>44473</v>
      </c>
      <c r="H19" s="174" t="s">
        <v>6663</v>
      </c>
      <c r="I19" s="173" t="str">
        <f>IFERROR(VLOOKUP(B19,#REF!,19,0),"")</f>
        <v/>
      </c>
    </row>
    <row r="20" spans="1:9" ht="15.75" thickBot="1">
      <c r="A20" s="170" t="s">
        <v>3759</v>
      </c>
      <c r="B20" s="171" t="s">
        <v>1719</v>
      </c>
      <c r="C20" s="171" t="e">
        <f>VLOOKUP(B20,#REF!,6,0)</f>
        <v>#REF!</v>
      </c>
      <c r="D20" s="171" t="s">
        <v>1720</v>
      </c>
      <c r="E20" s="171" t="s">
        <v>5862</v>
      </c>
      <c r="F20" s="171" t="s">
        <v>2200</v>
      </c>
      <c r="G20" s="173">
        <v>44473</v>
      </c>
      <c r="H20" s="174" t="s">
        <v>6663</v>
      </c>
      <c r="I20" s="173" t="str">
        <f>IFERROR(VLOOKUP(B20,#REF!,19,0),"")</f>
        <v/>
      </c>
    </row>
    <row r="21" spans="1:9" ht="15.75" thickBot="1">
      <c r="A21" s="170" t="s">
        <v>3759</v>
      </c>
      <c r="B21" s="171" t="s">
        <v>1721</v>
      </c>
      <c r="C21" s="171" t="e">
        <f>VLOOKUP(B21,#REF!,6,0)</f>
        <v>#REF!</v>
      </c>
      <c r="D21" s="171" t="s">
        <v>1722</v>
      </c>
      <c r="E21" s="171" t="s">
        <v>5862</v>
      </c>
      <c r="F21" s="171" t="s">
        <v>2200</v>
      </c>
      <c r="G21" s="173">
        <v>44473</v>
      </c>
      <c r="H21" s="174" t="s">
        <v>6663</v>
      </c>
      <c r="I21" s="173" t="str">
        <f>IFERROR(VLOOKUP(B21,#REF!,19,0),"")</f>
        <v/>
      </c>
    </row>
    <row r="22" spans="1:9" ht="15.75" thickBot="1">
      <c r="A22" s="170" t="s">
        <v>3759</v>
      </c>
      <c r="B22" s="171" t="s">
        <v>1937</v>
      </c>
      <c r="C22" s="171" t="e">
        <f>VLOOKUP(B22,#REF!,6,0)</f>
        <v>#REF!</v>
      </c>
      <c r="D22" s="171" t="s">
        <v>1938</v>
      </c>
      <c r="E22" s="171" t="s">
        <v>5862</v>
      </c>
      <c r="F22" s="171" t="s">
        <v>2200</v>
      </c>
      <c r="G22" s="173">
        <v>44473</v>
      </c>
      <c r="H22" s="174" t="s">
        <v>6663</v>
      </c>
      <c r="I22" s="173" t="str">
        <f>IFERROR(VLOOKUP(B22,#REF!,19,0),"")</f>
        <v/>
      </c>
    </row>
    <row r="23" spans="1:9" ht="15.75" thickBot="1">
      <c r="A23" s="170" t="s">
        <v>3759</v>
      </c>
      <c r="B23" s="171" t="s">
        <v>1887</v>
      </c>
      <c r="C23" s="171" t="e">
        <f>VLOOKUP(B23,#REF!,6,0)</f>
        <v>#REF!</v>
      </c>
      <c r="D23" s="171" t="s">
        <v>1888</v>
      </c>
      <c r="E23" s="171" t="s">
        <v>5862</v>
      </c>
      <c r="F23" s="172" t="s">
        <v>2200</v>
      </c>
      <c r="G23" s="173">
        <v>44473</v>
      </c>
      <c r="H23" s="174" t="s">
        <v>6663</v>
      </c>
      <c r="I23" s="173" t="str">
        <f>IFERROR(VLOOKUP(B23,#REF!,19,0),"")</f>
        <v/>
      </c>
    </row>
    <row r="24" spans="1:9" ht="15.75" thickBot="1">
      <c r="A24" s="170" t="s">
        <v>3759</v>
      </c>
      <c r="B24" s="171" t="s">
        <v>1711</v>
      </c>
      <c r="C24" s="171" t="e">
        <f>VLOOKUP(B24,#REF!,6,0)</f>
        <v>#REF!</v>
      </c>
      <c r="D24" s="171" t="s">
        <v>1712</v>
      </c>
      <c r="E24" s="171" t="s">
        <v>5862</v>
      </c>
      <c r="F24" s="171" t="s">
        <v>2200</v>
      </c>
      <c r="G24" s="173">
        <v>44473</v>
      </c>
      <c r="H24" s="174" t="s">
        <v>6663</v>
      </c>
      <c r="I24" s="173" t="str">
        <f>IFERROR(VLOOKUP(B24,#REF!,19,0),"")</f>
        <v/>
      </c>
    </row>
    <row r="25" spans="1:9" ht="15.75" thickBot="1">
      <c r="A25" s="170" t="s">
        <v>3759</v>
      </c>
      <c r="B25" s="171" t="s">
        <v>1809</v>
      </c>
      <c r="C25" s="171" t="e">
        <f>VLOOKUP(B25,#REF!,6,0)</f>
        <v>#REF!</v>
      </c>
      <c r="D25" s="171" t="s">
        <v>1810</v>
      </c>
      <c r="E25" s="171" t="s">
        <v>5862</v>
      </c>
      <c r="F25" s="172" t="s">
        <v>2200</v>
      </c>
      <c r="G25" s="173">
        <v>44473</v>
      </c>
      <c r="H25" s="174" t="s">
        <v>6663</v>
      </c>
      <c r="I25" s="173" t="str">
        <f>IFERROR(VLOOKUP(B25,#REF!,19,0),"")</f>
        <v/>
      </c>
    </row>
    <row r="26" spans="1:9" ht="15.75" thickBot="1">
      <c r="A26" s="170" t="s">
        <v>3759</v>
      </c>
      <c r="B26" s="171" t="s">
        <v>1879</v>
      </c>
      <c r="C26" s="171" t="e">
        <f>VLOOKUP(B26,#REF!,6,0)</f>
        <v>#REF!</v>
      </c>
      <c r="D26" s="171" t="s">
        <v>1880</v>
      </c>
      <c r="E26" s="171" t="s">
        <v>5862</v>
      </c>
      <c r="F26" s="172" t="s">
        <v>2200</v>
      </c>
      <c r="G26" s="173">
        <v>44473</v>
      </c>
      <c r="H26" s="174" t="s">
        <v>6663</v>
      </c>
      <c r="I26" s="173" t="str">
        <f>IFERROR(VLOOKUP(B26,#REF!,19,0),"")</f>
        <v/>
      </c>
    </row>
    <row r="27" spans="1:9" ht="15.75" thickBot="1">
      <c r="A27" s="170" t="s">
        <v>3759</v>
      </c>
      <c r="B27" s="171" t="s">
        <v>1781</v>
      </c>
      <c r="C27" s="171" t="e">
        <f>VLOOKUP(B27,#REF!,6,0)</f>
        <v>#REF!</v>
      </c>
      <c r="D27" s="171" t="s">
        <v>1782</v>
      </c>
      <c r="E27" s="171" t="s">
        <v>5862</v>
      </c>
      <c r="F27" s="171" t="s">
        <v>2200</v>
      </c>
      <c r="G27" s="173">
        <v>44473</v>
      </c>
      <c r="H27" s="174" t="s">
        <v>6663</v>
      </c>
      <c r="I27" s="173" t="str">
        <f>IFERROR(VLOOKUP(B27,#REF!,19,0),"")</f>
        <v/>
      </c>
    </row>
    <row r="28" spans="1:9" ht="15.75" thickBot="1">
      <c r="A28" s="170" t="s">
        <v>3759</v>
      </c>
      <c r="B28" s="171" t="s">
        <v>1785</v>
      </c>
      <c r="C28" s="171" t="e">
        <f>VLOOKUP(B28,#REF!,6,0)</f>
        <v>#REF!</v>
      </c>
      <c r="D28" s="171" t="s">
        <v>1786</v>
      </c>
      <c r="E28" s="171" t="s">
        <v>5862</v>
      </c>
      <c r="F28" s="171" t="s">
        <v>2200</v>
      </c>
      <c r="G28" s="173">
        <v>44473</v>
      </c>
      <c r="H28" s="174" t="s">
        <v>6663</v>
      </c>
      <c r="I28" s="173" t="str">
        <f>IFERROR(VLOOKUP(B28,#REF!,19,0),"")</f>
        <v/>
      </c>
    </row>
    <row r="29" spans="1:9" ht="15.75" thickBot="1">
      <c r="A29" s="170" t="s">
        <v>3759</v>
      </c>
      <c r="B29" s="171" t="s">
        <v>1773</v>
      </c>
      <c r="C29" s="171" t="e">
        <f>VLOOKUP(B29,#REF!,6,0)</f>
        <v>#REF!</v>
      </c>
      <c r="D29" s="171" t="s">
        <v>1774</v>
      </c>
      <c r="E29" s="171" t="s">
        <v>5862</v>
      </c>
      <c r="F29" s="171" t="s">
        <v>2200</v>
      </c>
      <c r="G29" s="173">
        <v>44473</v>
      </c>
      <c r="H29" s="174" t="s">
        <v>6663</v>
      </c>
      <c r="I29" s="173" t="str">
        <f>IFERROR(VLOOKUP(B29,#REF!,19,0),"")</f>
        <v/>
      </c>
    </row>
    <row r="30" spans="1:9" ht="15.75" thickBot="1">
      <c r="A30" s="170" t="s">
        <v>3759</v>
      </c>
      <c r="B30" s="171" t="s">
        <v>1829</v>
      </c>
      <c r="C30" s="171" t="e">
        <f>VLOOKUP(B30,#REF!,6,0)</f>
        <v>#REF!</v>
      </c>
      <c r="D30" s="171" t="s">
        <v>1830</v>
      </c>
      <c r="E30" s="171" t="s">
        <v>5862</v>
      </c>
      <c r="F30" s="171" t="s">
        <v>2200</v>
      </c>
      <c r="G30" s="173">
        <v>44473</v>
      </c>
      <c r="H30" s="174" t="s">
        <v>6663</v>
      </c>
      <c r="I30" s="173" t="str">
        <f>IFERROR(VLOOKUP(B30,#REF!,19,0),"")</f>
        <v/>
      </c>
    </row>
    <row r="31" spans="1:9" ht="15.75" thickBot="1">
      <c r="A31" s="170" t="s">
        <v>3759</v>
      </c>
      <c r="B31" s="171" t="s">
        <v>1895</v>
      </c>
      <c r="C31" s="171" t="e">
        <f>VLOOKUP(B31,#REF!,6,0)</f>
        <v>#REF!</v>
      </c>
      <c r="D31" s="171" t="s">
        <v>6666</v>
      </c>
      <c r="E31" s="171" t="s">
        <v>5862</v>
      </c>
      <c r="F31" s="171" t="s">
        <v>2200</v>
      </c>
      <c r="G31" s="173">
        <v>44473</v>
      </c>
      <c r="H31" s="174" t="s">
        <v>6663</v>
      </c>
      <c r="I31" s="173" t="str">
        <f>IFERROR(VLOOKUP(B31,#REF!,19,0),"")</f>
        <v/>
      </c>
    </row>
    <row r="32" spans="1:9" ht="15.75" thickBot="1">
      <c r="A32" s="170" t="s">
        <v>3759</v>
      </c>
      <c r="B32" s="171" t="s">
        <v>1701</v>
      </c>
      <c r="C32" s="171" t="e">
        <f>VLOOKUP(B32,#REF!,6,0)</f>
        <v>#REF!</v>
      </c>
      <c r="D32" s="171" t="s">
        <v>1702</v>
      </c>
      <c r="E32" s="171" t="s">
        <v>5862</v>
      </c>
      <c r="F32" s="171" t="s">
        <v>2200</v>
      </c>
      <c r="G32" s="173">
        <v>44473</v>
      </c>
      <c r="H32" s="174" t="s">
        <v>6663</v>
      </c>
      <c r="I32" s="173" t="str">
        <f>IFERROR(VLOOKUP(B32,#REF!,19,0),"")</f>
        <v/>
      </c>
    </row>
    <row r="33" spans="1:9" ht="15.75" thickBot="1">
      <c r="A33" s="170" t="s">
        <v>3759</v>
      </c>
      <c r="B33" s="171" t="s">
        <v>1723</v>
      </c>
      <c r="C33" s="171" t="e">
        <f>VLOOKUP(B33,#REF!,6,0)</f>
        <v>#REF!</v>
      </c>
      <c r="D33" s="171" t="s">
        <v>1724</v>
      </c>
      <c r="E33" s="171" t="s">
        <v>5862</v>
      </c>
      <c r="F33" s="171" t="s">
        <v>2200</v>
      </c>
      <c r="G33" s="173">
        <v>44473</v>
      </c>
      <c r="H33" s="174" t="s">
        <v>6663</v>
      </c>
      <c r="I33" s="173" t="str">
        <f>IFERROR(VLOOKUP(B33,#REF!,19,0),"")</f>
        <v/>
      </c>
    </row>
    <row r="34" spans="1:9" ht="15.75" thickBot="1">
      <c r="A34" s="170" t="s">
        <v>3759</v>
      </c>
      <c r="B34" s="171" t="s">
        <v>1883</v>
      </c>
      <c r="C34" s="171" t="e">
        <f>VLOOKUP(B34,#REF!,6,0)</f>
        <v>#REF!</v>
      </c>
      <c r="D34" s="171" t="s">
        <v>1884</v>
      </c>
      <c r="E34" s="171" t="s">
        <v>5862</v>
      </c>
      <c r="F34" s="171" t="s">
        <v>2200</v>
      </c>
      <c r="G34" s="173">
        <v>44473</v>
      </c>
      <c r="H34" s="174" t="s">
        <v>6663</v>
      </c>
      <c r="I34" s="173" t="str">
        <f>IFERROR(VLOOKUP(B34,#REF!,19,0),"")</f>
        <v/>
      </c>
    </row>
    <row r="35" spans="1:9" ht="15.75" thickBot="1">
      <c r="A35" s="170" t="s">
        <v>3759</v>
      </c>
      <c r="B35" s="171" t="s">
        <v>1817</v>
      </c>
      <c r="C35" s="171" t="e">
        <f>VLOOKUP(B35,#REF!,6,0)</f>
        <v>#REF!</v>
      </c>
      <c r="D35" s="171" t="s">
        <v>1818</v>
      </c>
      <c r="E35" s="171" t="s">
        <v>5862</v>
      </c>
      <c r="F35" s="172" t="s">
        <v>2200</v>
      </c>
      <c r="G35" s="173">
        <v>44473</v>
      </c>
      <c r="H35" s="174" t="s">
        <v>6663</v>
      </c>
      <c r="I35" s="173" t="str">
        <f>IFERROR(VLOOKUP(B35,#REF!,19,0),"")</f>
        <v/>
      </c>
    </row>
    <row r="36" spans="1:9" ht="15.75" thickBot="1">
      <c r="A36" s="170" t="s">
        <v>3759</v>
      </c>
      <c r="B36" s="171" t="s">
        <v>1877</v>
      </c>
      <c r="C36" s="171" t="e">
        <f>VLOOKUP(B36,#REF!,6,0)</f>
        <v>#REF!</v>
      </c>
      <c r="D36" s="171" t="s">
        <v>1878</v>
      </c>
      <c r="E36" s="171" t="s">
        <v>5862</v>
      </c>
      <c r="F36" s="172" t="s">
        <v>2200</v>
      </c>
      <c r="G36" s="173">
        <v>44473</v>
      </c>
      <c r="H36" s="174" t="s">
        <v>6663</v>
      </c>
      <c r="I36" s="173" t="str">
        <f>IFERROR(VLOOKUP(B36,#REF!,19,0),"")</f>
        <v/>
      </c>
    </row>
    <row r="37" spans="1:9" ht="15.75" thickBot="1">
      <c r="A37" s="170" t="s">
        <v>3759</v>
      </c>
      <c r="B37" s="171" t="s">
        <v>1755</v>
      </c>
      <c r="C37" s="171" t="e">
        <f>VLOOKUP(B37,#REF!,6,0)</f>
        <v>#REF!</v>
      </c>
      <c r="D37" s="171" t="s">
        <v>1756</v>
      </c>
      <c r="E37" s="171" t="s">
        <v>5862</v>
      </c>
      <c r="F37" s="171" t="s">
        <v>2200</v>
      </c>
      <c r="G37" s="173">
        <v>44473</v>
      </c>
      <c r="H37" s="174" t="s">
        <v>6663</v>
      </c>
      <c r="I37" s="173" t="str">
        <f>IFERROR(VLOOKUP(B37,#REF!,19,0),"")</f>
        <v/>
      </c>
    </row>
    <row r="38" spans="1:9" ht="15.75" thickBot="1">
      <c r="A38" s="170" t="s">
        <v>3759</v>
      </c>
      <c r="B38" s="171" t="s">
        <v>1771</v>
      </c>
      <c r="C38" s="171" t="e">
        <f>VLOOKUP(B38,#REF!,6,0)</f>
        <v>#REF!</v>
      </c>
      <c r="D38" s="171" t="s">
        <v>1772</v>
      </c>
      <c r="E38" s="171" t="s">
        <v>5862</v>
      </c>
      <c r="F38" s="171" t="s">
        <v>2200</v>
      </c>
      <c r="G38" s="173">
        <v>44473</v>
      </c>
      <c r="H38" s="174" t="s">
        <v>6663</v>
      </c>
      <c r="I38" s="173" t="str">
        <f>IFERROR(VLOOKUP(B38,#REF!,19,0),"")</f>
        <v/>
      </c>
    </row>
    <row r="39" spans="1:9" ht="15.75" thickBot="1">
      <c r="A39" s="170" t="s">
        <v>3759</v>
      </c>
      <c r="B39" s="171" t="s">
        <v>1737</v>
      </c>
      <c r="C39" s="171" t="e">
        <f>VLOOKUP(B39,#REF!,6,0)</f>
        <v>#REF!</v>
      </c>
      <c r="D39" s="171" t="s">
        <v>1738</v>
      </c>
      <c r="E39" s="171" t="s">
        <v>5862</v>
      </c>
      <c r="F39" s="171" t="s">
        <v>2200</v>
      </c>
      <c r="G39" s="173">
        <v>44473</v>
      </c>
      <c r="H39" s="174" t="s">
        <v>6663</v>
      </c>
      <c r="I39" s="173" t="str">
        <f>IFERROR(VLOOKUP(B39,#REF!,19,0),"")</f>
        <v/>
      </c>
    </row>
    <row r="40" spans="1:9" ht="15.75" thickBot="1">
      <c r="A40" s="170" t="s">
        <v>3759</v>
      </c>
      <c r="B40" s="171" t="s">
        <v>1747</v>
      </c>
      <c r="C40" s="171" t="e">
        <f>VLOOKUP(B40,#REF!,6,0)</f>
        <v>#REF!</v>
      </c>
      <c r="D40" s="171" t="s">
        <v>1748</v>
      </c>
      <c r="E40" s="171" t="s">
        <v>5862</v>
      </c>
      <c r="F40" s="171" t="s">
        <v>2200</v>
      </c>
      <c r="G40" s="173">
        <v>44473</v>
      </c>
      <c r="H40" s="174" t="s">
        <v>6663</v>
      </c>
      <c r="I40" s="173" t="str">
        <f>IFERROR(VLOOKUP(B40,#REF!,19,0),"")</f>
        <v/>
      </c>
    </row>
    <row r="41" spans="1:9" ht="15.75" thickBot="1">
      <c r="A41" s="170" t="s">
        <v>3759</v>
      </c>
      <c r="B41" s="171" t="s">
        <v>1765</v>
      </c>
      <c r="C41" s="171" t="e">
        <f>VLOOKUP(B41,#REF!,6,0)</f>
        <v>#REF!</v>
      </c>
      <c r="D41" s="171" t="s">
        <v>1766</v>
      </c>
      <c r="E41" s="171" t="s">
        <v>5862</v>
      </c>
      <c r="F41" s="172" t="s">
        <v>2200</v>
      </c>
      <c r="G41" s="173">
        <v>44473</v>
      </c>
      <c r="H41" s="174" t="s">
        <v>6663</v>
      </c>
      <c r="I41" s="173" t="str">
        <f>IFERROR(VLOOKUP(B41,#REF!,19,0),"")</f>
        <v/>
      </c>
    </row>
    <row r="42" spans="1:9" ht="15.75" thickBot="1">
      <c r="A42" s="170" t="s">
        <v>3759</v>
      </c>
      <c r="B42" s="171" t="s">
        <v>1791</v>
      </c>
      <c r="C42" s="171" t="e">
        <f>VLOOKUP(B42,#REF!,6,0)</f>
        <v>#REF!</v>
      </c>
      <c r="D42" s="171" t="s">
        <v>1792</v>
      </c>
      <c r="E42" s="171" t="s">
        <v>5862</v>
      </c>
      <c r="F42" s="171" t="s">
        <v>2200</v>
      </c>
      <c r="G42" s="173">
        <v>44473</v>
      </c>
      <c r="H42" s="174" t="s">
        <v>6663</v>
      </c>
      <c r="I42" s="173" t="str">
        <f>IFERROR(VLOOKUP(B42,#REF!,19,0),"")</f>
        <v/>
      </c>
    </row>
    <row r="43" spans="1:9" ht="15.75" thickBot="1">
      <c r="A43" s="170" t="s">
        <v>3759</v>
      </c>
      <c r="B43" s="171" t="s">
        <v>1689</v>
      </c>
      <c r="C43" s="171" t="e">
        <f>VLOOKUP(B43,#REF!,6,0)</f>
        <v>#REF!</v>
      </c>
      <c r="D43" s="171" t="s">
        <v>1690</v>
      </c>
      <c r="E43" s="171" t="s">
        <v>5862</v>
      </c>
      <c r="F43" s="171" t="s">
        <v>2200</v>
      </c>
      <c r="G43" s="173">
        <v>44473</v>
      </c>
      <c r="H43" s="174" t="s">
        <v>6663</v>
      </c>
      <c r="I43" s="173" t="str">
        <f>IFERROR(VLOOKUP(B43,#REF!,19,0),"")</f>
        <v/>
      </c>
    </row>
    <row r="44" spans="1:9" ht="15.75" thickBot="1">
      <c r="A44" s="170" t="s">
        <v>3759</v>
      </c>
      <c r="B44" s="171" t="s">
        <v>1803</v>
      </c>
      <c r="C44" s="171" t="e">
        <f>VLOOKUP(B44,#REF!,6,0)</f>
        <v>#REF!</v>
      </c>
      <c r="D44" s="171" t="s">
        <v>1804</v>
      </c>
      <c r="E44" s="171" t="s">
        <v>5862</v>
      </c>
      <c r="F44" s="171" t="s">
        <v>2200</v>
      </c>
      <c r="G44" s="173">
        <v>44473</v>
      </c>
      <c r="H44" s="174" t="s">
        <v>6663</v>
      </c>
      <c r="I44" s="173" t="str">
        <f>IFERROR(VLOOKUP(B44,#REF!,19,0),"")</f>
        <v/>
      </c>
    </row>
    <row r="45" spans="1:9" ht="15.75" thickBot="1">
      <c r="A45" s="170" t="s">
        <v>3759</v>
      </c>
      <c r="B45" s="171" t="s">
        <v>1911</v>
      </c>
      <c r="C45" s="171" t="e">
        <f>VLOOKUP(B45,#REF!,6,0)</f>
        <v>#REF!</v>
      </c>
      <c r="D45" s="171" t="s">
        <v>1912</v>
      </c>
      <c r="E45" s="171" t="s">
        <v>5862</v>
      </c>
      <c r="F45" s="172" t="s">
        <v>2200</v>
      </c>
      <c r="G45" s="173">
        <v>44473</v>
      </c>
      <c r="H45" s="174" t="s">
        <v>6663</v>
      </c>
      <c r="I45" s="173" t="str">
        <f>IFERROR(VLOOKUP(B45,#REF!,19,0),"")</f>
        <v/>
      </c>
    </row>
    <row r="46" spans="1:9" ht="15.75" thickBot="1">
      <c r="A46" s="170" t="s">
        <v>3759</v>
      </c>
      <c r="B46" s="171" t="s">
        <v>1905</v>
      </c>
      <c r="C46" s="171" t="e">
        <f>VLOOKUP(B46,#REF!,6,0)</f>
        <v>#REF!</v>
      </c>
      <c r="D46" s="171" t="s">
        <v>1906</v>
      </c>
      <c r="E46" s="171" t="s">
        <v>5862</v>
      </c>
      <c r="F46" s="171" t="s">
        <v>2200</v>
      </c>
      <c r="G46" s="173">
        <v>44473</v>
      </c>
      <c r="H46" s="174" t="s">
        <v>6663</v>
      </c>
      <c r="I46" s="173" t="str">
        <f>IFERROR(VLOOKUP(B46,#REF!,19,0),"")</f>
        <v/>
      </c>
    </row>
    <row r="47" spans="1:9" ht="15.75" thickBot="1">
      <c r="A47" s="170" t="s">
        <v>3759</v>
      </c>
      <c r="B47" s="171" t="s">
        <v>1897</v>
      </c>
      <c r="C47" s="171" t="e">
        <f>VLOOKUP(B47,#REF!,6,0)</f>
        <v>#REF!</v>
      </c>
      <c r="D47" s="171" t="s">
        <v>1898</v>
      </c>
      <c r="E47" s="171" t="s">
        <v>5862</v>
      </c>
      <c r="F47" s="172" t="s">
        <v>2200</v>
      </c>
      <c r="G47" s="173">
        <v>44473</v>
      </c>
      <c r="H47" s="174" t="s">
        <v>6663</v>
      </c>
      <c r="I47" s="173" t="str">
        <f>IFERROR(VLOOKUP(B47,#REF!,19,0),"")</f>
        <v/>
      </c>
    </row>
    <row r="48" spans="1:9" ht="15.75" thickBot="1">
      <c r="A48" s="170" t="s">
        <v>3759</v>
      </c>
      <c r="B48" s="171" t="s">
        <v>1699</v>
      </c>
      <c r="C48" s="171" t="e">
        <f>VLOOKUP(B48,#REF!,6,0)</f>
        <v>#REF!</v>
      </c>
      <c r="D48" s="171" t="s">
        <v>1700</v>
      </c>
      <c r="E48" s="171" t="s">
        <v>5862</v>
      </c>
      <c r="F48" s="171" t="s">
        <v>2200</v>
      </c>
      <c r="G48" s="173">
        <v>44473</v>
      </c>
      <c r="H48" s="174" t="s">
        <v>6664</v>
      </c>
      <c r="I48" s="173" t="str">
        <f>IFERROR(VLOOKUP(B48,#REF!,19,0),"")</f>
        <v/>
      </c>
    </row>
    <row r="49" spans="1:9" ht="15.75" thickBot="1">
      <c r="A49" s="170" t="s">
        <v>3759</v>
      </c>
      <c r="B49" s="171" t="s">
        <v>1709</v>
      </c>
      <c r="C49" s="171" t="e">
        <f>VLOOKUP(B49,#REF!,6,0)</f>
        <v>#REF!</v>
      </c>
      <c r="D49" s="171" t="s">
        <v>1710</v>
      </c>
      <c r="E49" s="171" t="s">
        <v>5862</v>
      </c>
      <c r="F49" s="171" t="s">
        <v>2200</v>
      </c>
      <c r="G49" s="173">
        <v>44473</v>
      </c>
      <c r="H49" s="174" t="s">
        <v>6663</v>
      </c>
      <c r="I49" s="173" t="str">
        <f>IFERROR(VLOOKUP(B49,#REF!,19,0),"")</f>
        <v/>
      </c>
    </row>
    <row r="50" spans="1:9" ht="15.75" thickBot="1">
      <c r="A50" s="170" t="s">
        <v>3759</v>
      </c>
      <c r="B50" s="171" t="s">
        <v>1827</v>
      </c>
      <c r="C50" s="171" t="e">
        <f>VLOOKUP(B50,#REF!,6,0)</f>
        <v>#REF!</v>
      </c>
      <c r="D50" s="171" t="s">
        <v>6665</v>
      </c>
      <c r="E50" s="171" t="s">
        <v>5862</v>
      </c>
      <c r="F50" s="171" t="s">
        <v>2200</v>
      </c>
      <c r="G50" s="173">
        <v>44473</v>
      </c>
      <c r="H50" s="174" t="s">
        <v>6663</v>
      </c>
      <c r="I50" s="173" t="str">
        <f>IFERROR(VLOOKUP(B50,#REF!,19,0),"")</f>
        <v/>
      </c>
    </row>
    <row r="51" spans="1:9" ht="15.75" thickBot="1">
      <c r="A51" s="170" t="s">
        <v>3759</v>
      </c>
      <c r="B51" s="171" t="s">
        <v>1881</v>
      </c>
      <c r="C51" s="171" t="e">
        <f>VLOOKUP(B51,#REF!,6,0)</f>
        <v>#REF!</v>
      </c>
      <c r="D51" s="171" t="s">
        <v>1882</v>
      </c>
      <c r="E51" s="171" t="s">
        <v>5862</v>
      </c>
      <c r="F51" s="171" t="s">
        <v>2200</v>
      </c>
      <c r="G51" s="173">
        <v>44473</v>
      </c>
      <c r="H51" s="174" t="s">
        <v>6663</v>
      </c>
      <c r="I51" s="173" t="str">
        <f>IFERROR(VLOOKUP(B51,#REF!,19,0),"")</f>
        <v/>
      </c>
    </row>
    <row r="52" spans="1:9" ht="15.75" thickBot="1">
      <c r="A52" s="170" t="s">
        <v>3759</v>
      </c>
      <c r="B52" s="171" t="s">
        <v>1867</v>
      </c>
      <c r="C52" s="171" t="e">
        <f>VLOOKUP(B52,#REF!,6,0)</f>
        <v>#REF!</v>
      </c>
      <c r="D52" s="171" t="s">
        <v>1868</v>
      </c>
      <c r="E52" s="171" t="s">
        <v>5862</v>
      </c>
      <c r="F52" s="171" t="s">
        <v>2200</v>
      </c>
      <c r="G52" s="173">
        <v>44473</v>
      </c>
      <c r="H52" s="174" t="s">
        <v>6663</v>
      </c>
      <c r="I52" s="173" t="str">
        <f>IFERROR(VLOOKUP(B52,#REF!,19,0),"")</f>
        <v/>
      </c>
    </row>
    <row r="53" spans="1:9" ht="15.75" thickBot="1">
      <c r="A53" s="170" t="s">
        <v>3759</v>
      </c>
      <c r="B53" s="171" t="s">
        <v>1875</v>
      </c>
      <c r="C53" s="171" t="e">
        <f>VLOOKUP(B53,#REF!,6,0)</f>
        <v>#REF!</v>
      </c>
      <c r="D53" s="171" t="s">
        <v>6667</v>
      </c>
      <c r="E53" s="171" t="s">
        <v>5862</v>
      </c>
      <c r="F53" s="172" t="s">
        <v>2200</v>
      </c>
      <c r="G53" s="173">
        <v>44473</v>
      </c>
      <c r="H53" s="174" t="s">
        <v>6664</v>
      </c>
      <c r="I53" s="173" t="str">
        <f>IFERROR(VLOOKUP(B53,#REF!,19,0),"")</f>
        <v/>
      </c>
    </row>
    <row r="54" spans="1:9" ht="15.75" thickBot="1">
      <c r="A54" s="170" t="s">
        <v>3759</v>
      </c>
      <c r="B54" s="171" t="s">
        <v>1819</v>
      </c>
      <c r="C54" s="171" t="e">
        <f>VLOOKUP(B54,#REF!,6,0)</f>
        <v>#REF!</v>
      </c>
      <c r="D54" s="171" t="s">
        <v>1820</v>
      </c>
      <c r="E54" s="171" t="s">
        <v>5862</v>
      </c>
      <c r="F54" s="171" t="s">
        <v>2200</v>
      </c>
      <c r="G54" s="173">
        <v>44473</v>
      </c>
      <c r="H54" s="174" t="s">
        <v>6663</v>
      </c>
      <c r="I54" s="173" t="str">
        <f>IFERROR(VLOOKUP(B54,#REF!,19,0),"")</f>
        <v/>
      </c>
    </row>
    <row r="55" spans="1:9" ht="15.75" thickBot="1">
      <c r="A55" s="170" t="s">
        <v>3759</v>
      </c>
      <c r="B55" s="171" t="s">
        <v>1725</v>
      </c>
      <c r="C55" s="171" t="e">
        <f>VLOOKUP(B55,#REF!,6,0)</f>
        <v>#REF!</v>
      </c>
      <c r="D55" s="171" t="s">
        <v>1726</v>
      </c>
      <c r="E55" s="171" t="s">
        <v>5862</v>
      </c>
      <c r="F55" s="171" t="s">
        <v>2200</v>
      </c>
      <c r="G55" s="173">
        <v>44473</v>
      </c>
      <c r="H55" s="174" t="s">
        <v>6663</v>
      </c>
      <c r="I55" s="173" t="str">
        <f>IFERROR(VLOOKUP(B55,#REF!,19,0),"")</f>
        <v/>
      </c>
    </row>
    <row r="56" spans="1:9" ht="15.75" thickBot="1">
      <c r="A56" s="170" t="s">
        <v>3759</v>
      </c>
      <c r="B56" s="171" t="s">
        <v>1713</v>
      </c>
      <c r="C56" s="171" t="e">
        <f>VLOOKUP(B56,#REF!,6,0)</f>
        <v>#REF!</v>
      </c>
      <c r="D56" s="171" t="s">
        <v>1714</v>
      </c>
      <c r="E56" s="171" t="s">
        <v>5862</v>
      </c>
      <c r="F56" s="172" t="s">
        <v>2200</v>
      </c>
      <c r="G56" s="173">
        <v>44473</v>
      </c>
      <c r="H56" s="174" t="s">
        <v>6663</v>
      </c>
      <c r="I56" s="173" t="str">
        <f>IFERROR(VLOOKUP(B56,#REF!,19,0),"")</f>
        <v/>
      </c>
    </row>
    <row r="57" spans="1:9" ht="15.75" thickBot="1">
      <c r="A57" s="170" t="s">
        <v>3759</v>
      </c>
      <c r="B57" s="171" t="s">
        <v>1789</v>
      </c>
      <c r="C57" s="171" t="e">
        <f>VLOOKUP(B57,#REF!,6,0)</f>
        <v>#REF!</v>
      </c>
      <c r="D57" s="171" t="s">
        <v>1790</v>
      </c>
      <c r="E57" s="171" t="s">
        <v>5862</v>
      </c>
      <c r="F57" s="171" t="s">
        <v>2200</v>
      </c>
      <c r="G57" s="173">
        <v>44473</v>
      </c>
      <c r="H57" s="174" t="s">
        <v>6663</v>
      </c>
      <c r="I57" s="173" t="str">
        <f>IFERROR(VLOOKUP(B57,#REF!,19,0),"")</f>
        <v/>
      </c>
    </row>
    <row r="58" spans="1:9" ht="15.75" thickBot="1">
      <c r="A58" s="170" t="s">
        <v>3759</v>
      </c>
      <c r="B58" s="171" t="s">
        <v>1909</v>
      </c>
      <c r="C58" s="171" t="e">
        <f>VLOOKUP(B58,#REF!,6,0)</f>
        <v>#REF!</v>
      </c>
      <c r="D58" s="171" t="s">
        <v>1910</v>
      </c>
      <c r="E58" s="171" t="s">
        <v>5862</v>
      </c>
      <c r="F58" s="171" t="s">
        <v>2200</v>
      </c>
      <c r="G58" s="173">
        <v>44473</v>
      </c>
      <c r="H58" s="174" t="s">
        <v>6663</v>
      </c>
      <c r="I58" s="173" t="str">
        <f>IFERROR(VLOOKUP(B58,#REF!,19,0),"")</f>
        <v/>
      </c>
    </row>
    <row r="59" spans="1:9" ht="15.75" thickBot="1">
      <c r="A59" s="170" t="s">
        <v>3759</v>
      </c>
      <c r="B59" s="171" t="s">
        <v>1777</v>
      </c>
      <c r="C59" s="171" t="e">
        <f>VLOOKUP(B59,#REF!,6,0)</f>
        <v>#REF!</v>
      </c>
      <c r="D59" s="171" t="s">
        <v>1778</v>
      </c>
      <c r="E59" s="171" t="s">
        <v>5862</v>
      </c>
      <c r="F59" s="172" t="s">
        <v>2200</v>
      </c>
      <c r="G59" s="173">
        <v>44473</v>
      </c>
      <c r="H59" s="174" t="s">
        <v>6663</v>
      </c>
      <c r="I59" s="173" t="str">
        <f>IFERROR(VLOOKUP(B59,#REF!,19,0),"")</f>
        <v/>
      </c>
    </row>
    <row r="60" spans="1:9" ht="15.75" thickBot="1">
      <c r="A60" s="170" t="s">
        <v>3759</v>
      </c>
      <c r="B60" s="171" t="s">
        <v>1907</v>
      </c>
      <c r="C60" s="171" t="e">
        <f>VLOOKUP(B60,#REF!,6,0)</f>
        <v>#REF!</v>
      </c>
      <c r="D60" s="171" t="s">
        <v>1908</v>
      </c>
      <c r="E60" s="171" t="s">
        <v>5862</v>
      </c>
      <c r="F60" s="172" t="s">
        <v>2200</v>
      </c>
      <c r="G60" s="173">
        <v>44473</v>
      </c>
      <c r="H60" s="174" t="s">
        <v>6663</v>
      </c>
      <c r="I60" s="173" t="str">
        <f>IFERROR(VLOOKUP(B60,#REF!,19,0),"")</f>
        <v/>
      </c>
    </row>
    <row r="61" spans="1:9" ht="15.75" thickBot="1">
      <c r="A61" s="170" t="s">
        <v>3759</v>
      </c>
      <c r="B61" s="171" t="s">
        <v>1769</v>
      </c>
      <c r="C61" s="171" t="e">
        <f>VLOOKUP(B61,#REF!,6,0)</f>
        <v>#REF!</v>
      </c>
      <c r="D61" s="171" t="s">
        <v>1770</v>
      </c>
      <c r="E61" s="171" t="s">
        <v>5862</v>
      </c>
      <c r="F61" s="171" t="s">
        <v>2200</v>
      </c>
      <c r="G61" s="173">
        <v>44473</v>
      </c>
      <c r="H61" s="174" t="s">
        <v>6663</v>
      </c>
      <c r="I61" s="173" t="str">
        <f>IFERROR(VLOOKUP(B61,#REF!,19,0),"")</f>
        <v/>
      </c>
    </row>
    <row r="62" spans="1:9" ht="15.75" thickBot="1">
      <c r="A62" s="170" t="s">
        <v>3759</v>
      </c>
      <c r="B62" s="171" t="s">
        <v>1749</v>
      </c>
      <c r="C62" s="171" t="e">
        <f>VLOOKUP(B62,#REF!,6,0)</f>
        <v>#REF!</v>
      </c>
      <c r="D62" s="171" t="s">
        <v>1750</v>
      </c>
      <c r="E62" s="171" t="s">
        <v>5862</v>
      </c>
      <c r="F62" s="171" t="s">
        <v>2200</v>
      </c>
      <c r="G62" s="173">
        <v>44473</v>
      </c>
      <c r="H62" s="174" t="s">
        <v>6663</v>
      </c>
      <c r="I62" s="173" t="str">
        <f>IFERROR(VLOOKUP(B62,#REF!,19,0),"")</f>
        <v/>
      </c>
    </row>
    <row r="63" spans="1:9" ht="15.75" thickBot="1">
      <c r="A63" s="170" t="s">
        <v>3759</v>
      </c>
      <c r="B63" s="171" t="s">
        <v>1763</v>
      </c>
      <c r="C63" s="171" t="e">
        <f>VLOOKUP(B63,#REF!,6,0)</f>
        <v>#REF!</v>
      </c>
      <c r="D63" s="171" t="s">
        <v>1764</v>
      </c>
      <c r="E63" s="171" t="s">
        <v>5862</v>
      </c>
      <c r="F63" s="172" t="s">
        <v>2200</v>
      </c>
      <c r="G63" s="173">
        <v>44473</v>
      </c>
      <c r="H63" s="174" t="s">
        <v>6663</v>
      </c>
      <c r="I63" s="173" t="str">
        <f>IFERROR(VLOOKUP(B63,#REF!,19,0),"")</f>
        <v/>
      </c>
    </row>
    <row r="64" spans="1:9" ht="15.75" thickBot="1">
      <c r="A64" s="170" t="s">
        <v>3759</v>
      </c>
      <c r="B64" s="171" t="s">
        <v>1939</v>
      </c>
      <c r="C64" s="171" t="e">
        <f>VLOOKUP(B64,#REF!,6,0)</f>
        <v>#REF!</v>
      </c>
      <c r="D64" s="171" t="s">
        <v>1940</v>
      </c>
      <c r="E64" s="171" t="s">
        <v>5862</v>
      </c>
      <c r="F64" s="171" t="s">
        <v>2200</v>
      </c>
      <c r="G64" s="173">
        <v>44473</v>
      </c>
      <c r="H64" s="174" t="s">
        <v>6663</v>
      </c>
      <c r="I64" s="173" t="str">
        <f>IFERROR(VLOOKUP(B64,#REF!,19,0),"")</f>
        <v/>
      </c>
    </row>
    <row r="65" spans="1:9" ht="15.75" thickBot="1">
      <c r="A65" s="170" t="s">
        <v>3759</v>
      </c>
      <c r="B65" s="171" t="s">
        <v>1697</v>
      </c>
      <c r="C65" s="171" t="e">
        <f>VLOOKUP(B65,#REF!,6,0)</f>
        <v>#REF!</v>
      </c>
      <c r="D65" s="171" t="s">
        <v>1698</v>
      </c>
      <c r="E65" s="171" t="s">
        <v>5862</v>
      </c>
      <c r="F65" s="171" t="s">
        <v>2200</v>
      </c>
      <c r="G65" s="173">
        <v>44473</v>
      </c>
      <c r="H65" s="174" t="s">
        <v>6663</v>
      </c>
      <c r="I65" s="173" t="str">
        <f>IFERROR(VLOOKUP(B65,#REF!,19,0),"")</f>
        <v/>
      </c>
    </row>
    <row r="66" spans="1:9" ht="15.75" thickBot="1">
      <c r="A66" s="170" t="s">
        <v>3759</v>
      </c>
      <c r="B66" s="171" t="s">
        <v>1759</v>
      </c>
      <c r="C66" s="171" t="e">
        <f>VLOOKUP(B66,#REF!,6,0)</f>
        <v>#REF!</v>
      </c>
      <c r="D66" s="172" t="s">
        <v>1760</v>
      </c>
      <c r="E66" s="172" t="s">
        <v>5862</v>
      </c>
      <c r="F66" s="172" t="s">
        <v>2200</v>
      </c>
      <c r="G66" s="173">
        <v>44473</v>
      </c>
      <c r="H66" s="174" t="s">
        <v>6663</v>
      </c>
      <c r="I66" s="173" t="str">
        <f>IFERROR(VLOOKUP(B66,#REF!,19,0),"")</f>
        <v/>
      </c>
    </row>
    <row r="67" spans="1:9" ht="15.75" thickBot="1">
      <c r="A67" s="170" t="s">
        <v>3759</v>
      </c>
      <c r="B67" s="171" t="s">
        <v>1913</v>
      </c>
      <c r="C67" s="171" t="e">
        <f>VLOOKUP(B67,#REF!,6,0)</f>
        <v>#REF!</v>
      </c>
      <c r="D67" s="171" t="s">
        <v>1914</v>
      </c>
      <c r="E67" s="171" t="s">
        <v>5862</v>
      </c>
      <c r="F67" s="171" t="s">
        <v>2200</v>
      </c>
      <c r="G67" s="173">
        <v>44473</v>
      </c>
      <c r="H67" s="174" t="s">
        <v>6663</v>
      </c>
      <c r="I67" s="173" t="str">
        <f>IFERROR(VLOOKUP(B67,#REF!,19,0),"")</f>
        <v/>
      </c>
    </row>
    <row r="68" spans="1:9" ht="15.75" thickBot="1">
      <c r="A68" s="170" t="s">
        <v>3759</v>
      </c>
      <c r="B68" s="171" t="s">
        <v>1767</v>
      </c>
      <c r="C68" s="171" t="e">
        <f>VLOOKUP(B68,#REF!,6,0)</f>
        <v>#REF!</v>
      </c>
      <c r="D68" s="171" t="s">
        <v>1768</v>
      </c>
      <c r="E68" s="171" t="s">
        <v>5862</v>
      </c>
      <c r="F68" s="171" t="s">
        <v>2200</v>
      </c>
      <c r="G68" s="173">
        <v>44473</v>
      </c>
      <c r="H68" s="174" t="s">
        <v>6663</v>
      </c>
      <c r="I68" s="173" t="str">
        <f>IFERROR(VLOOKUP(B68,#REF!,19,0),"")</f>
        <v/>
      </c>
    </row>
    <row r="69" spans="1:9" ht="15.75" thickBot="1">
      <c r="A69" s="170" t="s">
        <v>3759</v>
      </c>
      <c r="B69" s="171" t="s">
        <v>1761</v>
      </c>
      <c r="C69" s="171" t="e">
        <f>VLOOKUP(B69,#REF!,6,0)</f>
        <v>#REF!</v>
      </c>
      <c r="D69" s="171" t="s">
        <v>1762</v>
      </c>
      <c r="E69" s="171" t="s">
        <v>5862</v>
      </c>
      <c r="F69" s="171" t="s">
        <v>2200</v>
      </c>
      <c r="G69" s="173">
        <v>44473</v>
      </c>
      <c r="H69" s="174" t="s">
        <v>6663</v>
      </c>
      <c r="I69" s="173" t="str">
        <f>IFERROR(VLOOKUP(B69,#REF!,19,0),"")</f>
        <v/>
      </c>
    </row>
    <row r="70" spans="1:9" ht="15.75" thickBot="1">
      <c r="A70" s="170" t="s">
        <v>3759</v>
      </c>
      <c r="B70" s="171" t="s">
        <v>1735</v>
      </c>
      <c r="C70" s="171" t="e">
        <f>VLOOKUP(B70,#REF!,6,0)</f>
        <v>#REF!</v>
      </c>
      <c r="D70" s="171" t="s">
        <v>1736</v>
      </c>
      <c r="E70" s="171" t="s">
        <v>5862</v>
      </c>
      <c r="F70" s="172" t="s">
        <v>2200</v>
      </c>
      <c r="G70" s="173">
        <v>44473</v>
      </c>
      <c r="H70" s="174" t="s">
        <v>6664</v>
      </c>
      <c r="I70" s="173" t="str">
        <f>IFERROR(VLOOKUP(B70,#REF!,19,0),"")</f>
        <v/>
      </c>
    </row>
    <row r="71" spans="1:9" ht="15.75" thickBot="1">
      <c r="A71" s="170" t="s">
        <v>3759</v>
      </c>
      <c r="B71" s="171" t="s">
        <v>1731</v>
      </c>
      <c r="C71" s="171" t="e">
        <f>VLOOKUP(B71,#REF!,6,0)</f>
        <v>#REF!</v>
      </c>
      <c r="D71" s="171" t="s">
        <v>1732</v>
      </c>
      <c r="E71" s="171" t="s">
        <v>5862</v>
      </c>
      <c r="F71" s="171" t="s">
        <v>2200</v>
      </c>
      <c r="G71" s="173">
        <v>44473</v>
      </c>
      <c r="H71" s="174" t="s">
        <v>6663</v>
      </c>
      <c r="I71" s="173" t="str">
        <f>IFERROR(VLOOKUP(B71,#REF!,19,0),"")</f>
        <v/>
      </c>
    </row>
    <row r="72" spans="1:9" ht="15.75" thickBot="1">
      <c r="A72" s="170" t="s">
        <v>3759</v>
      </c>
      <c r="B72" s="171" t="s">
        <v>1923</v>
      </c>
      <c r="C72" s="171" t="e">
        <f>VLOOKUP(B72,#REF!,6,0)</f>
        <v>#REF!</v>
      </c>
      <c r="D72" s="171" t="s">
        <v>1924</v>
      </c>
      <c r="E72" s="171" t="s">
        <v>5862</v>
      </c>
      <c r="F72" s="172" t="s">
        <v>2200</v>
      </c>
      <c r="G72" s="173">
        <v>44473</v>
      </c>
      <c r="H72" s="174" t="s">
        <v>6664</v>
      </c>
      <c r="I72" s="173" t="str">
        <f>IFERROR(VLOOKUP(B72,#REF!,19,0),"")</f>
        <v/>
      </c>
    </row>
    <row r="73" spans="1:9" ht="15.75" thickBot="1">
      <c r="A73" s="170" t="s">
        <v>3759</v>
      </c>
      <c r="B73" s="171" t="s">
        <v>1933</v>
      </c>
      <c r="C73" s="171" t="e">
        <f>VLOOKUP(B73,#REF!,6,0)</f>
        <v>#REF!</v>
      </c>
      <c r="D73" s="171" t="s">
        <v>1934</v>
      </c>
      <c r="E73" s="171" t="s">
        <v>5862</v>
      </c>
      <c r="F73" s="172" t="s">
        <v>2200</v>
      </c>
      <c r="G73" s="173">
        <v>44473</v>
      </c>
      <c r="H73" s="174" t="s">
        <v>6664</v>
      </c>
      <c r="I73" s="173" t="str">
        <f>IFERROR(VLOOKUP(B73,#REF!,19,0),"")</f>
        <v/>
      </c>
    </row>
    <row r="74" spans="1:9" ht="15.75" thickBot="1">
      <c r="A74" s="170" t="s">
        <v>3759</v>
      </c>
      <c r="B74" s="171" t="s">
        <v>1941</v>
      </c>
      <c r="C74" s="171" t="e">
        <f>VLOOKUP(B74,#REF!,6,0)</f>
        <v>#REF!</v>
      </c>
      <c r="D74" s="172" t="s">
        <v>1942</v>
      </c>
      <c r="E74" s="172" t="s">
        <v>5862</v>
      </c>
      <c r="F74" s="172" t="s">
        <v>2200</v>
      </c>
      <c r="G74" s="173">
        <v>44473</v>
      </c>
      <c r="H74" s="174" t="s">
        <v>6663</v>
      </c>
      <c r="I74" s="173" t="str">
        <f>IFERROR(VLOOKUP(B74,#REF!,19,0),"")</f>
        <v/>
      </c>
    </row>
    <row r="75" spans="1:9" ht="15.75" thickBot="1">
      <c r="A75" s="170" t="s">
        <v>3759</v>
      </c>
      <c r="B75" s="171" t="s">
        <v>1787</v>
      </c>
      <c r="C75" s="171" t="e">
        <f>VLOOKUP(B75,#REF!,6,0)</f>
        <v>#REF!</v>
      </c>
      <c r="D75" s="171" t="s">
        <v>1788</v>
      </c>
      <c r="E75" s="171" t="s">
        <v>5862</v>
      </c>
      <c r="F75" s="171" t="s">
        <v>2200</v>
      </c>
      <c r="G75" s="173">
        <v>44473</v>
      </c>
      <c r="H75" s="174" t="s">
        <v>6663</v>
      </c>
      <c r="I75" s="173" t="str">
        <f>IFERROR(VLOOKUP(B75,#REF!,19,0),"")</f>
        <v/>
      </c>
    </row>
    <row r="76" spans="1:9" ht="15.75" thickBot="1">
      <c r="A76" s="170" t="s">
        <v>3759</v>
      </c>
      <c r="B76" s="171" t="s">
        <v>1783</v>
      </c>
      <c r="C76" s="171" t="e">
        <f>VLOOKUP(B76,#REF!,6,0)</f>
        <v>#REF!</v>
      </c>
      <c r="D76" s="171" t="s">
        <v>1784</v>
      </c>
      <c r="E76" s="171" t="s">
        <v>5862</v>
      </c>
      <c r="F76" s="172" t="s">
        <v>2200</v>
      </c>
      <c r="G76" s="173">
        <v>44473</v>
      </c>
      <c r="H76" s="174" t="s">
        <v>6663</v>
      </c>
      <c r="I76" s="173" t="str">
        <f>IFERROR(VLOOKUP(B76,#REF!,19,0),"")</f>
        <v/>
      </c>
    </row>
    <row r="77" spans="1:9" ht="15.75" thickBot="1">
      <c r="A77" s="170" t="s">
        <v>3759</v>
      </c>
      <c r="B77" s="171" t="s">
        <v>1921</v>
      </c>
      <c r="C77" s="171" t="e">
        <f>VLOOKUP(B77,#REF!,6,0)</f>
        <v>#REF!</v>
      </c>
      <c r="D77" s="171" t="s">
        <v>1922</v>
      </c>
      <c r="E77" s="171" t="s">
        <v>5862</v>
      </c>
      <c r="F77" s="172" t="s">
        <v>2200</v>
      </c>
      <c r="G77" s="173">
        <v>44473</v>
      </c>
      <c r="H77" s="174" t="s">
        <v>6663</v>
      </c>
      <c r="I77" s="173" t="str">
        <f>IFERROR(VLOOKUP(B77,#REF!,19,0),"")</f>
        <v/>
      </c>
    </row>
    <row r="78" spans="1:9" ht="15.75" thickBot="1">
      <c r="A78" s="170" t="s">
        <v>3759</v>
      </c>
      <c r="B78" s="171" t="s">
        <v>1927</v>
      </c>
      <c r="C78" s="171" t="e">
        <f>VLOOKUP(B78,#REF!,6,0)</f>
        <v>#REF!</v>
      </c>
      <c r="D78" s="171" t="s">
        <v>1928</v>
      </c>
      <c r="E78" s="171" t="s">
        <v>5862</v>
      </c>
      <c r="F78" s="171" t="s">
        <v>2200</v>
      </c>
      <c r="G78" s="173">
        <v>44473</v>
      </c>
      <c r="H78" s="174" t="s">
        <v>6663</v>
      </c>
      <c r="I78" s="173" t="str">
        <f>IFERROR(VLOOKUP(B78,#REF!,19,0),"")</f>
        <v/>
      </c>
    </row>
    <row r="79" spans="1:9" ht="15.75" thickBot="1">
      <c r="A79" s="170" t="s">
        <v>3759</v>
      </c>
      <c r="B79" s="171" t="s">
        <v>1703</v>
      </c>
      <c r="C79" s="171" t="e">
        <f>VLOOKUP(B79,#REF!,6,0)</f>
        <v>#REF!</v>
      </c>
      <c r="D79" s="171" t="s">
        <v>1704</v>
      </c>
      <c r="E79" s="171" t="s">
        <v>5862</v>
      </c>
      <c r="F79" s="171" t="s">
        <v>2200</v>
      </c>
      <c r="G79" s="173">
        <v>44473</v>
      </c>
      <c r="H79" s="174" t="s">
        <v>6663</v>
      </c>
      <c r="I79" s="173" t="str">
        <f>IFERROR(VLOOKUP(B79,#REF!,19,0),"")</f>
        <v/>
      </c>
    </row>
    <row r="80" spans="1:9" ht="15.75" thickBot="1">
      <c r="A80" s="170" t="s">
        <v>3759</v>
      </c>
      <c r="B80" s="171" t="s">
        <v>1801</v>
      </c>
      <c r="C80" s="171" t="e">
        <f>VLOOKUP(B80,#REF!,6,0)</f>
        <v>#REF!</v>
      </c>
      <c r="D80" s="171" t="s">
        <v>1802</v>
      </c>
      <c r="E80" s="171" t="s">
        <v>5862</v>
      </c>
      <c r="F80" s="171" t="s">
        <v>2200</v>
      </c>
      <c r="G80" s="173">
        <v>44473</v>
      </c>
      <c r="H80" s="174" t="s">
        <v>6663</v>
      </c>
      <c r="I80" s="173" t="str">
        <f>IFERROR(VLOOKUP(B80,#REF!,19,0),"")</f>
        <v/>
      </c>
    </row>
    <row r="81" spans="1:9" ht="15.75" thickBot="1">
      <c r="A81" s="170" t="s">
        <v>3759</v>
      </c>
      <c r="B81" s="171" t="s">
        <v>1799</v>
      </c>
      <c r="C81" s="171" t="e">
        <f>VLOOKUP(B81,#REF!,6,0)</f>
        <v>#REF!</v>
      </c>
      <c r="D81" s="171" t="s">
        <v>1800</v>
      </c>
      <c r="E81" s="171" t="s">
        <v>5862</v>
      </c>
      <c r="F81" s="171" t="s">
        <v>2200</v>
      </c>
      <c r="G81" s="173">
        <v>44473</v>
      </c>
      <c r="H81" s="174" t="s">
        <v>6663</v>
      </c>
      <c r="I81" s="173" t="str">
        <f>IFERROR(VLOOKUP(B81,#REF!,19,0),"")</f>
        <v/>
      </c>
    </row>
    <row r="82" spans="1:9" ht="15.75" thickBot="1">
      <c r="A82" s="170" t="s">
        <v>3759</v>
      </c>
      <c r="B82" s="171" t="s">
        <v>1935</v>
      </c>
      <c r="C82" s="171" t="e">
        <f>VLOOKUP(B82,#REF!,6,0)</f>
        <v>#REF!</v>
      </c>
      <c r="D82" s="171" t="s">
        <v>1936</v>
      </c>
      <c r="E82" s="171" t="s">
        <v>5862</v>
      </c>
      <c r="F82" s="172" t="s">
        <v>2200</v>
      </c>
      <c r="G82" s="173">
        <v>44473</v>
      </c>
      <c r="H82" s="174" t="s">
        <v>6664</v>
      </c>
      <c r="I82" s="173" t="str">
        <f>IFERROR(VLOOKUP(B82,#REF!,19,0),"")</f>
        <v/>
      </c>
    </row>
    <row r="83" spans="1:9" ht="15.75" thickBot="1">
      <c r="A83" s="170" t="s">
        <v>3759</v>
      </c>
      <c r="B83" s="171" t="s">
        <v>1863</v>
      </c>
      <c r="C83" s="171" t="e">
        <f>VLOOKUP(B83,#REF!,6,0)</f>
        <v>#REF!</v>
      </c>
      <c r="D83" s="171" t="s">
        <v>1864</v>
      </c>
      <c r="E83" s="171" t="s">
        <v>5862</v>
      </c>
      <c r="F83" s="172" t="s">
        <v>2200</v>
      </c>
      <c r="G83" s="173">
        <v>44473</v>
      </c>
      <c r="H83" s="174" t="s">
        <v>6663</v>
      </c>
      <c r="I83" s="173" t="str">
        <f>IFERROR(VLOOKUP(B83,#REF!,19,0),"")</f>
        <v/>
      </c>
    </row>
    <row r="84" spans="1:9" ht="15.75" thickBot="1">
      <c r="A84" s="170" t="s">
        <v>3759</v>
      </c>
      <c r="B84" s="171" t="s">
        <v>1925</v>
      </c>
      <c r="C84" s="171" t="e">
        <f>VLOOKUP(B84,#REF!,6,0)</f>
        <v>#REF!</v>
      </c>
      <c r="D84" s="171" t="s">
        <v>1926</v>
      </c>
      <c r="E84" s="171" t="s">
        <v>5862</v>
      </c>
      <c r="F84" s="171" t="s">
        <v>2200</v>
      </c>
      <c r="G84" s="173">
        <v>44473</v>
      </c>
      <c r="H84" s="174" t="s">
        <v>6663</v>
      </c>
      <c r="I84" s="173" t="str">
        <f>IFERROR(VLOOKUP(B84,#REF!,19,0),"")</f>
        <v/>
      </c>
    </row>
    <row r="85" spans="1:9" ht="15.75" thickBot="1">
      <c r="A85" s="170" t="s">
        <v>3759</v>
      </c>
      <c r="B85" s="171" t="s">
        <v>1775</v>
      </c>
      <c r="C85" s="171" t="e">
        <f>VLOOKUP(B85,#REF!,6,0)</f>
        <v>#REF!</v>
      </c>
      <c r="D85" s="171" t="s">
        <v>1776</v>
      </c>
      <c r="E85" s="171" t="s">
        <v>5862</v>
      </c>
      <c r="F85" s="172" t="s">
        <v>2200</v>
      </c>
      <c r="G85" s="173">
        <v>44473</v>
      </c>
      <c r="H85" s="174" t="s">
        <v>6664</v>
      </c>
      <c r="I85" s="173" t="str">
        <f>IFERROR(VLOOKUP(B85,#REF!,19,0),"")</f>
        <v/>
      </c>
    </row>
    <row r="86" spans="1:9" ht="15.75" thickBot="1">
      <c r="A86" s="170" t="s">
        <v>3759</v>
      </c>
      <c r="B86" s="171" t="s">
        <v>1717</v>
      </c>
      <c r="C86" s="171" t="e">
        <f>VLOOKUP(B86,#REF!,6,0)</f>
        <v>#REF!</v>
      </c>
      <c r="D86" s="171" t="s">
        <v>1718</v>
      </c>
      <c r="E86" s="171" t="s">
        <v>5862</v>
      </c>
      <c r="F86" s="171" t="s">
        <v>2200</v>
      </c>
      <c r="G86" s="173">
        <v>44473</v>
      </c>
      <c r="H86" s="174" t="s">
        <v>6663</v>
      </c>
      <c r="I86" s="173" t="str">
        <f>IFERROR(VLOOKUP(B86,#REF!,19,0),"")</f>
        <v/>
      </c>
    </row>
    <row r="87" spans="1:9" ht="15.75" thickBot="1">
      <c r="A87" s="170" t="s">
        <v>3759</v>
      </c>
      <c r="B87" s="171" t="s">
        <v>1861</v>
      </c>
      <c r="C87" s="171" t="e">
        <f>VLOOKUP(B87,#REF!,6,0)</f>
        <v>#REF!</v>
      </c>
      <c r="D87" s="171" t="s">
        <v>1862</v>
      </c>
      <c r="E87" s="171" t="s">
        <v>5862</v>
      </c>
      <c r="F87" s="171" t="s">
        <v>2200</v>
      </c>
      <c r="G87" s="173">
        <v>44473</v>
      </c>
      <c r="H87" s="174" t="s">
        <v>6663</v>
      </c>
      <c r="I87" s="173" t="str">
        <f>IFERROR(VLOOKUP(B87,#REF!,19,0),"")</f>
        <v/>
      </c>
    </row>
    <row r="88" spans="1:9" ht="15.75" thickBot="1">
      <c r="A88" s="170" t="s">
        <v>3759</v>
      </c>
      <c r="B88" s="171" t="s">
        <v>1715</v>
      </c>
      <c r="C88" s="171" t="e">
        <f>VLOOKUP(B88,#REF!,6,0)</f>
        <v>#REF!</v>
      </c>
      <c r="D88" s="171" t="s">
        <v>1716</v>
      </c>
      <c r="E88" s="171" t="s">
        <v>5862</v>
      </c>
      <c r="F88" s="171" t="s">
        <v>2200</v>
      </c>
      <c r="G88" s="173">
        <v>44473</v>
      </c>
      <c r="H88" s="174" t="s">
        <v>6663</v>
      </c>
      <c r="I88" s="173" t="str">
        <f>IFERROR(VLOOKUP(B88,#REF!,19,0),"")</f>
        <v/>
      </c>
    </row>
    <row r="89" spans="1:9" ht="15.75" thickBot="1">
      <c r="A89" s="170" t="s">
        <v>3759</v>
      </c>
      <c r="B89" s="171" t="s">
        <v>1705</v>
      </c>
      <c r="C89" s="171" t="e">
        <f>VLOOKUP(B89,#REF!,6,0)</f>
        <v>#REF!</v>
      </c>
      <c r="D89" s="171" t="s">
        <v>1706</v>
      </c>
      <c r="E89" s="171" t="s">
        <v>5862</v>
      </c>
      <c r="F89" s="171" t="s">
        <v>2200</v>
      </c>
      <c r="G89" s="173">
        <v>44473</v>
      </c>
      <c r="H89" s="174" t="s">
        <v>6663</v>
      </c>
      <c r="I89" s="173" t="str">
        <f>IFERROR(VLOOKUP(B89,#REF!,19,0),"")</f>
        <v/>
      </c>
    </row>
    <row r="90" spans="1:9" ht="15.75" thickBot="1">
      <c r="A90" s="170" t="s">
        <v>3759</v>
      </c>
      <c r="B90" s="171" t="s">
        <v>1857</v>
      </c>
      <c r="C90" s="171" t="e">
        <f>VLOOKUP(B90,#REF!,6,0)</f>
        <v>#REF!</v>
      </c>
      <c r="D90" s="171" t="s">
        <v>1858</v>
      </c>
      <c r="E90" s="171" t="s">
        <v>5862</v>
      </c>
      <c r="F90" s="171" t="s">
        <v>2200</v>
      </c>
      <c r="G90" s="173">
        <v>44473</v>
      </c>
      <c r="H90" s="174" t="s">
        <v>6663</v>
      </c>
      <c r="I90" s="173" t="str">
        <f>IFERROR(VLOOKUP(B90,#REF!,19,0),"")</f>
        <v/>
      </c>
    </row>
    <row r="91" spans="1:9" ht="15.75" thickBot="1">
      <c r="A91" s="170" t="s">
        <v>3759</v>
      </c>
      <c r="B91" s="171" t="s">
        <v>1807</v>
      </c>
      <c r="C91" s="171" t="e">
        <f>VLOOKUP(B91,#REF!,6,0)</f>
        <v>#REF!</v>
      </c>
      <c r="D91" s="171" t="s">
        <v>1808</v>
      </c>
      <c r="E91" s="171" t="s">
        <v>5862</v>
      </c>
      <c r="F91" s="172" t="s">
        <v>2200</v>
      </c>
      <c r="G91" s="173">
        <v>44473</v>
      </c>
      <c r="H91" s="174" t="s">
        <v>6663</v>
      </c>
      <c r="I91" s="173" t="str">
        <f>IFERROR(VLOOKUP(B91,#REF!,19,0),"")</f>
        <v/>
      </c>
    </row>
    <row r="92" spans="1:9" ht="15.75" thickBot="1">
      <c r="A92" s="170" t="s">
        <v>3759</v>
      </c>
      <c r="B92" s="171" t="s">
        <v>1815</v>
      </c>
      <c r="C92" s="171" t="e">
        <f>VLOOKUP(B92,#REF!,6,0)</f>
        <v>#REF!</v>
      </c>
      <c r="D92" s="171" t="s">
        <v>1816</v>
      </c>
      <c r="E92" s="171" t="s">
        <v>5862</v>
      </c>
      <c r="F92" s="171" t="s">
        <v>2200</v>
      </c>
      <c r="G92" s="173">
        <v>44473</v>
      </c>
      <c r="H92" s="174" t="s">
        <v>6663</v>
      </c>
      <c r="I92" s="173" t="str">
        <f>IFERROR(VLOOKUP(B92,#REF!,19,0),"")</f>
        <v/>
      </c>
    </row>
    <row r="93" spans="1:9" ht="15.75" thickBot="1">
      <c r="A93" s="170" t="s">
        <v>3759</v>
      </c>
      <c r="B93" s="171" t="s">
        <v>1841</v>
      </c>
      <c r="C93" s="171" t="e">
        <f>VLOOKUP(B93,#REF!,6,0)</f>
        <v>#REF!</v>
      </c>
      <c r="D93" s="171" t="s">
        <v>1842</v>
      </c>
      <c r="E93" s="171" t="s">
        <v>5862</v>
      </c>
      <c r="F93" s="171" t="s">
        <v>2200</v>
      </c>
      <c r="G93" s="173">
        <v>44473</v>
      </c>
      <c r="H93" s="174" t="s">
        <v>6663</v>
      </c>
      <c r="I93" s="173" t="str">
        <f>IFERROR(VLOOKUP(B93,#REF!,19,0),"")</f>
        <v/>
      </c>
    </row>
    <row r="94" spans="1:9" ht="15.75" thickBot="1">
      <c r="A94" s="170" t="s">
        <v>3759</v>
      </c>
      <c r="B94" s="171" t="s">
        <v>1847</v>
      </c>
      <c r="C94" s="171" t="e">
        <f>VLOOKUP(B94,#REF!,6,0)</f>
        <v>#REF!</v>
      </c>
      <c r="D94" s="171" t="s">
        <v>1848</v>
      </c>
      <c r="E94" s="171" t="s">
        <v>5862</v>
      </c>
      <c r="F94" s="171" t="s">
        <v>2200</v>
      </c>
      <c r="G94" s="173">
        <v>44473</v>
      </c>
      <c r="H94" s="174" t="s">
        <v>6663</v>
      </c>
      <c r="I94" s="173" t="str">
        <f>IFERROR(VLOOKUP(B94,#REF!,19,0),"")</f>
        <v/>
      </c>
    </row>
    <row r="95" spans="1:9" ht="15.75" thickBot="1">
      <c r="A95" s="170" t="s">
        <v>3759</v>
      </c>
      <c r="B95" s="171" t="s">
        <v>1853</v>
      </c>
      <c r="C95" s="171" t="e">
        <f>VLOOKUP(B95,#REF!,6,0)</f>
        <v>#REF!</v>
      </c>
      <c r="D95" s="171" t="s">
        <v>1854</v>
      </c>
      <c r="E95" s="171" t="s">
        <v>5862</v>
      </c>
      <c r="F95" s="171" t="s">
        <v>2200</v>
      </c>
      <c r="G95" s="173">
        <v>44473</v>
      </c>
      <c r="H95" s="174" t="s">
        <v>6663</v>
      </c>
      <c r="I95" s="173" t="str">
        <f>IFERROR(VLOOKUP(B95,#REF!,19,0),"")</f>
        <v/>
      </c>
    </row>
    <row r="96" spans="1:9" ht="15.75" thickBot="1">
      <c r="A96" s="170" t="s">
        <v>3759</v>
      </c>
      <c r="B96" s="171" t="s">
        <v>1859</v>
      </c>
      <c r="C96" s="171" t="e">
        <f>VLOOKUP(B96,#REF!,6,0)</f>
        <v>#REF!</v>
      </c>
      <c r="D96" s="171" t="s">
        <v>1860</v>
      </c>
      <c r="E96" s="171" t="s">
        <v>5862</v>
      </c>
      <c r="F96" s="171" t="s">
        <v>2200</v>
      </c>
      <c r="G96" s="173">
        <v>44473</v>
      </c>
      <c r="H96" s="174" t="s">
        <v>6663</v>
      </c>
      <c r="I96" s="173" t="str">
        <f>IFERROR(VLOOKUP(B96,#REF!,19,0),"")</f>
        <v/>
      </c>
    </row>
    <row r="97" spans="1:9" ht="15.75" thickBot="1">
      <c r="A97" s="170" t="s">
        <v>3759</v>
      </c>
      <c r="B97" s="171" t="s">
        <v>1903</v>
      </c>
      <c r="C97" s="171" t="e">
        <f>VLOOKUP(B97,#REF!,6,0)</f>
        <v>#REF!</v>
      </c>
      <c r="D97" s="171" t="s">
        <v>1904</v>
      </c>
      <c r="E97" s="171" t="s">
        <v>5862</v>
      </c>
      <c r="F97" s="171" t="s">
        <v>2200</v>
      </c>
      <c r="G97" s="173">
        <v>44473</v>
      </c>
      <c r="H97" s="174" t="s">
        <v>6663</v>
      </c>
      <c r="I97" s="173" t="str">
        <f>IFERROR(VLOOKUP(B97,#REF!,19,0),"")</f>
        <v/>
      </c>
    </row>
    <row r="98" spans="1:9" ht="15.75" thickBot="1">
      <c r="A98" s="170" t="s">
        <v>3759</v>
      </c>
      <c r="B98" s="171" t="s">
        <v>1821</v>
      </c>
      <c r="C98" s="171" t="e">
        <f>VLOOKUP(B98,#REF!,6,0)</f>
        <v>#REF!</v>
      </c>
      <c r="D98" s="171" t="s">
        <v>1822</v>
      </c>
      <c r="E98" s="171" t="s">
        <v>5862</v>
      </c>
      <c r="F98" s="171" t="s">
        <v>2200</v>
      </c>
      <c r="G98" s="173">
        <v>44473</v>
      </c>
      <c r="H98" s="174" t="s">
        <v>6663</v>
      </c>
      <c r="I98" s="173" t="str">
        <f>IFERROR(VLOOKUP(B98,#REF!,19,0),"")</f>
        <v/>
      </c>
    </row>
    <row r="99" spans="1:9" ht="15.75" thickBot="1">
      <c r="A99" s="170" t="s">
        <v>3759</v>
      </c>
      <c r="B99" s="171" t="s">
        <v>1813</v>
      </c>
      <c r="C99" s="171" t="e">
        <f>VLOOKUP(B99,#REF!,6,0)</f>
        <v>#REF!</v>
      </c>
      <c r="D99" s="171" t="s">
        <v>1814</v>
      </c>
      <c r="E99" s="171" t="s">
        <v>5862</v>
      </c>
      <c r="F99" s="171" t="s">
        <v>2200</v>
      </c>
      <c r="G99" s="173">
        <v>44473</v>
      </c>
      <c r="H99" s="174" t="s">
        <v>6663</v>
      </c>
      <c r="I99" s="173" t="str">
        <f>IFERROR(VLOOKUP(B99,#REF!,19,0),"")</f>
        <v/>
      </c>
    </row>
    <row r="100" spans="1:9" ht="15.75" thickBot="1">
      <c r="A100" s="170" t="s">
        <v>3759</v>
      </c>
      <c r="B100" s="171" t="s">
        <v>1811</v>
      </c>
      <c r="C100" s="171" t="e">
        <f>VLOOKUP(B100,#REF!,6,0)</f>
        <v>#REF!</v>
      </c>
      <c r="D100" s="171" t="s">
        <v>1812</v>
      </c>
      <c r="E100" s="171" t="s">
        <v>5862</v>
      </c>
      <c r="F100" s="171" t="s">
        <v>2200</v>
      </c>
      <c r="G100" s="173">
        <v>44473</v>
      </c>
      <c r="H100" s="174" t="s">
        <v>6663</v>
      </c>
      <c r="I100" s="173" t="str">
        <f>IFERROR(VLOOKUP(B100,#REF!,19,0),"")</f>
        <v/>
      </c>
    </row>
    <row r="101" spans="1:9" ht="15.75" thickBot="1">
      <c r="A101" s="170" t="s">
        <v>3759</v>
      </c>
      <c r="B101" s="171" t="s">
        <v>1707</v>
      </c>
      <c r="C101" s="171" t="e">
        <f>VLOOKUP(B101,#REF!,6,0)</f>
        <v>#REF!</v>
      </c>
      <c r="D101" s="171" t="s">
        <v>1708</v>
      </c>
      <c r="E101" s="171" t="s">
        <v>5862</v>
      </c>
      <c r="F101" s="171" t="s">
        <v>2200</v>
      </c>
      <c r="G101" s="173">
        <v>44473</v>
      </c>
      <c r="H101" s="174" t="s">
        <v>6663</v>
      </c>
      <c r="I101" s="173" t="str">
        <f>IFERROR(VLOOKUP(B101,#REF!,19,0),"")</f>
        <v/>
      </c>
    </row>
    <row r="102" spans="1:9" ht="15.75" thickBot="1">
      <c r="A102" s="170" t="s">
        <v>3759</v>
      </c>
      <c r="B102" s="171" t="s">
        <v>1823</v>
      </c>
      <c r="C102" s="171" t="e">
        <f>VLOOKUP(B102,#REF!,6,0)</f>
        <v>#REF!</v>
      </c>
      <c r="D102" s="171" t="s">
        <v>1824</v>
      </c>
      <c r="E102" s="171" t="s">
        <v>5862</v>
      </c>
      <c r="F102" s="171" t="s">
        <v>2200</v>
      </c>
      <c r="G102" s="173">
        <v>44473</v>
      </c>
      <c r="H102" s="174" t="s">
        <v>6663</v>
      </c>
      <c r="I102" s="173" t="str">
        <f>IFERROR(VLOOKUP(B102,#REF!,19,0),"")</f>
        <v/>
      </c>
    </row>
    <row r="103" spans="1:9" ht="15.75" thickBot="1">
      <c r="A103" s="170" t="s">
        <v>3759</v>
      </c>
      <c r="B103" s="171" t="s">
        <v>1825</v>
      </c>
      <c r="C103" s="171" t="e">
        <f>VLOOKUP(B103,#REF!,6,0)</f>
        <v>#REF!</v>
      </c>
      <c r="D103" s="171" t="s">
        <v>1826</v>
      </c>
      <c r="E103" s="171" t="s">
        <v>5862</v>
      </c>
      <c r="F103" s="171" t="s">
        <v>2200</v>
      </c>
      <c r="G103" s="173">
        <v>44473</v>
      </c>
      <c r="H103" s="174" t="s">
        <v>6663</v>
      </c>
      <c r="I103" s="173" t="str">
        <f>IFERROR(VLOOKUP(B103,#REF!,19,0),"")</f>
        <v/>
      </c>
    </row>
    <row r="104" spans="1:9" ht="15.75" thickBot="1">
      <c r="A104" s="170" t="s">
        <v>3759</v>
      </c>
      <c r="B104" s="171" t="s">
        <v>1831</v>
      </c>
      <c r="C104" s="171" t="e">
        <f>VLOOKUP(B104,#REF!,6,0)</f>
        <v>#REF!</v>
      </c>
      <c r="D104" s="171" t="s">
        <v>1832</v>
      </c>
      <c r="E104" s="171" t="s">
        <v>5862</v>
      </c>
      <c r="F104" s="171" t="s">
        <v>2200</v>
      </c>
      <c r="G104" s="173">
        <v>44473</v>
      </c>
      <c r="H104" s="174" t="s">
        <v>6663</v>
      </c>
      <c r="I104" s="173" t="str">
        <f>IFERROR(VLOOKUP(B104,#REF!,19,0),"")</f>
        <v/>
      </c>
    </row>
    <row r="105" spans="1:9" ht="15.75" thickBot="1">
      <c r="A105" s="170" t="s">
        <v>3759</v>
      </c>
      <c r="B105" s="171" t="s">
        <v>1871</v>
      </c>
      <c r="C105" s="171" t="e">
        <f>VLOOKUP(B105,#REF!,6,0)</f>
        <v>#REF!</v>
      </c>
      <c r="D105" s="171" t="s">
        <v>1872</v>
      </c>
      <c r="E105" s="171" t="s">
        <v>5862</v>
      </c>
      <c r="F105" s="171" t="s">
        <v>2200</v>
      </c>
      <c r="G105" s="173">
        <v>44473</v>
      </c>
      <c r="H105" s="174" t="s">
        <v>6663</v>
      </c>
      <c r="I105" s="173" t="str">
        <f>IFERROR(VLOOKUP(B105,#REF!,19,0),"")</f>
        <v/>
      </c>
    </row>
    <row r="106" spans="1:9" ht="15.75" thickBot="1">
      <c r="A106" s="170" t="s">
        <v>3759</v>
      </c>
      <c r="B106" s="171" t="s">
        <v>1843</v>
      </c>
      <c r="C106" s="171" t="e">
        <f>VLOOKUP(B106,#REF!,6,0)</f>
        <v>#REF!</v>
      </c>
      <c r="D106" s="171" t="s">
        <v>1844</v>
      </c>
      <c r="E106" s="171" t="s">
        <v>5862</v>
      </c>
      <c r="F106" s="171" t="s">
        <v>2200</v>
      </c>
      <c r="G106" s="173">
        <v>44473</v>
      </c>
      <c r="H106" s="174" t="s">
        <v>6663</v>
      </c>
      <c r="I106" s="173" t="str">
        <f>IFERROR(VLOOKUP(B106,#REF!,19,0),"")</f>
        <v/>
      </c>
    </row>
    <row r="107" spans="1:9" ht="15.75" thickBot="1">
      <c r="A107" s="170" t="s">
        <v>3759</v>
      </c>
      <c r="B107" s="171" t="s">
        <v>1851</v>
      </c>
      <c r="C107" s="171" t="e">
        <f>VLOOKUP(B107,#REF!,6,0)</f>
        <v>#REF!</v>
      </c>
      <c r="D107" s="171" t="s">
        <v>1852</v>
      </c>
      <c r="E107" s="171" t="s">
        <v>5862</v>
      </c>
      <c r="F107" s="171" t="s">
        <v>2200</v>
      </c>
      <c r="G107" s="173">
        <v>44473</v>
      </c>
      <c r="H107" s="174" t="s">
        <v>6663</v>
      </c>
      <c r="I107" s="173" t="str">
        <f>IFERROR(VLOOKUP(B107,#REF!,19,0),"")</f>
        <v/>
      </c>
    </row>
    <row r="108" spans="1:9" ht="15.75" thickBot="1">
      <c r="A108" s="170" t="s">
        <v>3759</v>
      </c>
      <c r="B108" s="171" t="s">
        <v>1835</v>
      </c>
      <c r="C108" s="171" t="e">
        <f>VLOOKUP(B108,#REF!,6,0)</f>
        <v>#REF!</v>
      </c>
      <c r="D108" s="171" t="s">
        <v>1836</v>
      </c>
      <c r="E108" s="171" t="s">
        <v>5862</v>
      </c>
      <c r="F108" s="171" t="s">
        <v>2200</v>
      </c>
      <c r="G108" s="173">
        <v>44473</v>
      </c>
      <c r="H108" s="174" t="s">
        <v>6663</v>
      </c>
      <c r="I108" s="173" t="str">
        <f>IFERROR(VLOOKUP(B108,#REF!,19,0),"")</f>
        <v/>
      </c>
    </row>
    <row r="109" spans="1:9" ht="15.75" thickBot="1">
      <c r="A109" s="170" t="s">
        <v>3759</v>
      </c>
      <c r="B109" s="171" t="s">
        <v>1849</v>
      </c>
      <c r="C109" s="171" t="e">
        <f>VLOOKUP(B109,#REF!,6,0)</f>
        <v>#REF!</v>
      </c>
      <c r="D109" s="171" t="s">
        <v>1850</v>
      </c>
      <c r="E109" s="171" t="s">
        <v>5862</v>
      </c>
      <c r="F109" s="171" t="s">
        <v>2200</v>
      </c>
      <c r="G109" s="173">
        <v>44473</v>
      </c>
      <c r="H109" s="174" t="s">
        <v>6663</v>
      </c>
      <c r="I109" s="173" t="str">
        <f>IFERROR(VLOOKUP(B109,#REF!,19,0),"")</f>
        <v/>
      </c>
    </row>
    <row r="110" spans="1:9" ht="15.75" thickBot="1">
      <c r="A110" s="170" t="s">
        <v>3759</v>
      </c>
      <c r="B110" s="171" t="s">
        <v>1845</v>
      </c>
      <c r="C110" s="171" t="e">
        <f>VLOOKUP(B110,#REF!,6,0)</f>
        <v>#REF!</v>
      </c>
      <c r="D110" s="171" t="s">
        <v>1846</v>
      </c>
      <c r="E110" s="171" t="s">
        <v>5862</v>
      </c>
      <c r="F110" s="171" t="s">
        <v>2200</v>
      </c>
      <c r="G110" s="173">
        <v>44473</v>
      </c>
      <c r="H110" s="174" t="s">
        <v>6663</v>
      </c>
      <c r="I110" s="173" t="str">
        <f>IFERROR(VLOOKUP(B110,#REF!,19,0),"")</f>
        <v/>
      </c>
    </row>
    <row r="111" spans="1:9" ht="15.75" thickBot="1">
      <c r="A111" s="170" t="s">
        <v>3759</v>
      </c>
      <c r="B111" s="171" t="s">
        <v>1917</v>
      </c>
      <c r="C111" s="171" t="e">
        <f>VLOOKUP(B111,#REF!,6,0)</f>
        <v>#REF!</v>
      </c>
      <c r="D111" s="171" t="s">
        <v>1918</v>
      </c>
      <c r="E111" s="171" t="s">
        <v>5862</v>
      </c>
      <c r="F111" s="171" t="s">
        <v>2200</v>
      </c>
      <c r="G111" s="173">
        <v>44473</v>
      </c>
      <c r="H111" s="174" t="s">
        <v>6663</v>
      </c>
      <c r="I111" s="173" t="str">
        <f>IFERROR(VLOOKUP(B111,#REF!,19,0),"")</f>
        <v/>
      </c>
    </row>
    <row r="112" spans="1:9" ht="15.75" thickBot="1">
      <c r="A112" s="170" t="s">
        <v>3759</v>
      </c>
      <c r="B112" s="171" t="s">
        <v>1919</v>
      </c>
      <c r="C112" s="171" t="e">
        <f>VLOOKUP(B112,#REF!,6,0)</f>
        <v>#REF!</v>
      </c>
      <c r="D112" s="171" t="s">
        <v>1920</v>
      </c>
      <c r="E112" s="171" t="s">
        <v>5862</v>
      </c>
      <c r="F112" s="171" t="s">
        <v>2200</v>
      </c>
      <c r="G112" s="173">
        <v>44473</v>
      </c>
      <c r="H112" s="174" t="s">
        <v>6663</v>
      </c>
      <c r="I112" s="173" t="str">
        <f>IFERROR(VLOOKUP(B112,#REF!,19,0),"")</f>
        <v/>
      </c>
    </row>
  </sheetData>
  <autoFilter ref="A2:I11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2:N14"/>
  <sheetViews>
    <sheetView workbookViewId="0"/>
  </sheetViews>
  <sheetFormatPr defaultRowHeight="15"/>
  <sheetData>
    <row r="12" spans="5:14">
      <c r="E12" s="482" t="s">
        <v>6591</v>
      </c>
      <c r="F12" s="482"/>
      <c r="I12" s="482" t="s">
        <v>6594</v>
      </c>
      <c r="J12" s="482"/>
      <c r="M12" s="482" t="s">
        <v>6597</v>
      </c>
      <c r="N12" s="482"/>
    </row>
    <row r="13" spans="5:14">
      <c r="E13" s="482" t="s">
        <v>6593</v>
      </c>
      <c r="F13" s="482"/>
      <c r="I13" s="482" t="s">
        <v>6595</v>
      </c>
      <c r="J13" s="482"/>
      <c r="M13" s="482" t="s">
        <v>6598</v>
      </c>
      <c r="N13" s="482"/>
    </row>
    <row r="14" spans="5:14">
      <c r="E14" s="482" t="s">
        <v>6592</v>
      </c>
      <c r="F14" s="482"/>
      <c r="I14" s="482" t="s">
        <v>6596</v>
      </c>
      <c r="J14" s="482"/>
      <c r="M14" s="482" t="s">
        <v>6599</v>
      </c>
      <c r="N14" s="482"/>
    </row>
  </sheetData>
  <mergeCells count="9">
    <mergeCell ref="M13:N13"/>
    <mergeCell ref="M14:N14"/>
    <mergeCell ref="E12:F12"/>
    <mergeCell ref="E13:F13"/>
    <mergeCell ref="E14:F14"/>
    <mergeCell ref="I12:J12"/>
    <mergeCell ref="I13:J13"/>
    <mergeCell ref="I14:J14"/>
    <mergeCell ref="M12:N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workbookViewId="0"/>
  </sheetViews>
  <sheetFormatPr defaultRowHeight="15"/>
  <cols>
    <col min="1" max="1" width="15.42578125" customWidth="1"/>
    <col min="2" max="2" width="20" customWidth="1"/>
    <col min="3" max="3" width="15.42578125" customWidth="1"/>
    <col min="4" max="4" width="29.7109375" bestFit="1" customWidth="1"/>
    <col min="5" max="7" width="15.42578125" customWidth="1"/>
  </cols>
  <sheetData>
    <row r="1" spans="1:7">
      <c r="A1" s="162" t="s">
        <v>6532</v>
      </c>
      <c r="B1" s="162" t="s">
        <v>6438</v>
      </c>
      <c r="C1" s="162" t="s">
        <v>6533</v>
      </c>
      <c r="D1" s="162" t="s">
        <v>6534</v>
      </c>
      <c r="E1" s="162" t="s">
        <v>6535</v>
      </c>
      <c r="F1" s="163" t="s">
        <v>6536</v>
      </c>
      <c r="G1" s="163" t="s">
        <v>6537</v>
      </c>
    </row>
    <row r="2" spans="1:7">
      <c r="A2" s="164" t="s">
        <v>1737</v>
      </c>
      <c r="B2" s="164" t="s">
        <v>1738</v>
      </c>
      <c r="C2" s="162" t="s">
        <v>6538</v>
      </c>
      <c r="D2" s="162" t="s">
        <v>6345</v>
      </c>
      <c r="E2" s="162" t="s">
        <v>6539</v>
      </c>
      <c r="F2" s="166">
        <v>44426</v>
      </c>
      <c r="G2" s="165">
        <v>44484</v>
      </c>
    </row>
    <row r="3" spans="1:7" ht="22.5">
      <c r="A3" s="164" t="s">
        <v>1771</v>
      </c>
      <c r="B3" s="164" t="s">
        <v>1772</v>
      </c>
      <c r="C3" s="162" t="s">
        <v>6542</v>
      </c>
      <c r="D3" s="162" t="s">
        <v>6353</v>
      </c>
      <c r="E3" s="162" t="s">
        <v>6539</v>
      </c>
      <c r="F3" s="166">
        <v>44443</v>
      </c>
      <c r="G3" s="165">
        <v>44484</v>
      </c>
    </row>
    <row r="4" spans="1:7" ht="22.5">
      <c r="A4" s="164" t="s">
        <v>1747</v>
      </c>
      <c r="B4" s="164" t="s">
        <v>1748</v>
      </c>
      <c r="C4" s="162" t="s">
        <v>6543</v>
      </c>
      <c r="D4" s="162" t="s">
        <v>6346</v>
      </c>
      <c r="E4" s="162" t="s">
        <v>6539</v>
      </c>
      <c r="F4" s="166">
        <v>44426</v>
      </c>
      <c r="G4" s="165">
        <v>44484</v>
      </c>
    </row>
    <row r="5" spans="1:7">
      <c r="A5" s="164" t="s">
        <v>1861</v>
      </c>
      <c r="B5" s="164" t="s">
        <v>1862</v>
      </c>
      <c r="C5" s="162" t="s">
        <v>6544</v>
      </c>
      <c r="D5" s="162" t="s">
        <v>6219</v>
      </c>
      <c r="E5" s="162" t="s">
        <v>5952</v>
      </c>
      <c r="F5" s="166">
        <v>44443</v>
      </c>
      <c r="G5" s="165">
        <v>44484</v>
      </c>
    </row>
    <row r="6" spans="1:7" ht="22.5">
      <c r="A6" s="164" t="s">
        <v>1717</v>
      </c>
      <c r="B6" s="164" t="s">
        <v>1718</v>
      </c>
      <c r="C6" s="162" t="s">
        <v>6545</v>
      </c>
      <c r="D6" s="162" t="s">
        <v>6193</v>
      </c>
      <c r="E6" s="162" t="s">
        <v>5952</v>
      </c>
      <c r="F6" s="166">
        <v>44443</v>
      </c>
      <c r="G6" s="165">
        <v>44484</v>
      </c>
    </row>
    <row r="7" spans="1:7">
      <c r="A7" s="164" t="s">
        <v>1805</v>
      </c>
      <c r="B7" s="164" t="s">
        <v>1806</v>
      </c>
      <c r="C7" s="162" t="s">
        <v>6546</v>
      </c>
      <c r="D7" s="162" t="s">
        <v>6081</v>
      </c>
      <c r="E7" s="162" t="s">
        <v>6547</v>
      </c>
      <c r="F7" s="166">
        <v>44443</v>
      </c>
      <c r="G7" s="165">
        <v>44484</v>
      </c>
    </row>
    <row r="8" spans="1:7">
      <c r="A8" s="164" t="s">
        <v>1893</v>
      </c>
      <c r="B8" s="164" t="s">
        <v>1894</v>
      </c>
      <c r="C8" s="162" t="s">
        <v>6548</v>
      </c>
      <c r="D8" s="162" t="s">
        <v>6082</v>
      </c>
      <c r="E8" s="162" t="s">
        <v>6547</v>
      </c>
      <c r="F8" s="166">
        <v>44443</v>
      </c>
      <c r="G8" s="165">
        <v>44484</v>
      </c>
    </row>
    <row r="9" spans="1:7" ht="22.5">
      <c r="A9" s="164" t="s">
        <v>1715</v>
      </c>
      <c r="B9" s="164" t="s">
        <v>1716</v>
      </c>
      <c r="C9" s="162" t="s">
        <v>6549</v>
      </c>
      <c r="D9" s="162" t="s">
        <v>6192</v>
      </c>
      <c r="E9" s="162" t="s">
        <v>5952</v>
      </c>
      <c r="F9" s="166">
        <v>44443</v>
      </c>
      <c r="G9" s="165">
        <v>44484</v>
      </c>
    </row>
    <row r="10" spans="1:7">
      <c r="A10" s="164" t="s">
        <v>1751</v>
      </c>
      <c r="B10" s="164" t="s">
        <v>1752</v>
      </c>
      <c r="C10" s="162" t="s">
        <v>6550</v>
      </c>
      <c r="D10" s="162" t="s">
        <v>6308</v>
      </c>
      <c r="E10" s="162" t="s">
        <v>208</v>
      </c>
      <c r="F10" s="166">
        <v>44426</v>
      </c>
      <c r="G10" s="165">
        <v>44484</v>
      </c>
    </row>
    <row r="11" spans="1:7">
      <c r="A11" s="164" t="s">
        <v>1793</v>
      </c>
      <c r="B11" s="164" t="s">
        <v>1794</v>
      </c>
      <c r="C11" s="162" t="s">
        <v>6551</v>
      </c>
      <c r="D11" s="162" t="s">
        <v>6067</v>
      </c>
      <c r="E11" s="162" t="s">
        <v>6547</v>
      </c>
      <c r="F11" s="166">
        <v>44426</v>
      </c>
      <c r="G11" s="165">
        <v>44484</v>
      </c>
    </row>
    <row r="12" spans="1:7">
      <c r="A12" s="164" t="s">
        <v>1813</v>
      </c>
      <c r="B12" s="164" t="s">
        <v>1814</v>
      </c>
      <c r="C12" s="162" t="s">
        <v>6552</v>
      </c>
      <c r="D12" s="162" t="s">
        <v>6199</v>
      </c>
      <c r="E12" s="162" t="s">
        <v>5952</v>
      </c>
      <c r="F12" s="166">
        <v>44443</v>
      </c>
      <c r="G12" s="165">
        <v>44484</v>
      </c>
    </row>
    <row r="13" spans="1:7">
      <c r="A13" s="164" t="s">
        <v>1885</v>
      </c>
      <c r="B13" s="164" t="s">
        <v>1886</v>
      </c>
      <c r="C13" s="162" t="s">
        <v>6553</v>
      </c>
      <c r="D13" s="162" t="s">
        <v>6068</v>
      </c>
      <c r="E13" s="162" t="s">
        <v>6547</v>
      </c>
      <c r="F13" s="166">
        <v>44426</v>
      </c>
      <c r="G13" s="165">
        <v>44484</v>
      </c>
    </row>
    <row r="14" spans="1:7" ht="22.5">
      <c r="A14" s="164" t="s">
        <v>1695</v>
      </c>
      <c r="B14" s="164" t="s">
        <v>1696</v>
      </c>
      <c r="C14" s="162" t="s">
        <v>6554</v>
      </c>
      <c r="D14" s="162" t="s">
        <v>6066</v>
      </c>
      <c r="E14" s="162" t="s">
        <v>6547</v>
      </c>
      <c r="F14" s="166">
        <v>44426</v>
      </c>
      <c r="G14" s="165">
        <v>44484</v>
      </c>
    </row>
    <row r="15" spans="1:7">
      <c r="A15" s="164" t="s">
        <v>1889</v>
      </c>
      <c r="B15" s="164" t="s">
        <v>1890</v>
      </c>
      <c r="C15" s="162" t="s">
        <v>6555</v>
      </c>
      <c r="D15" s="162" t="s">
        <v>6069</v>
      </c>
      <c r="E15" s="162" t="s">
        <v>6547</v>
      </c>
      <c r="F15" s="166">
        <v>44426</v>
      </c>
      <c r="G15" s="165">
        <v>44484</v>
      </c>
    </row>
    <row r="16" spans="1:7">
      <c r="A16" s="164" t="s">
        <v>1849</v>
      </c>
      <c r="B16" s="164" t="s">
        <v>1850</v>
      </c>
      <c r="C16" s="162" t="s">
        <v>6556</v>
      </c>
      <c r="D16" s="162" t="s">
        <v>6213</v>
      </c>
      <c r="E16" s="162" t="s">
        <v>5952</v>
      </c>
      <c r="F16" s="166">
        <v>44443</v>
      </c>
      <c r="G16" s="165">
        <v>44484</v>
      </c>
    </row>
    <row r="17" spans="1:7">
      <c r="A17" s="164" t="s">
        <v>1857</v>
      </c>
      <c r="B17" s="164" t="s">
        <v>1858</v>
      </c>
      <c r="C17" s="162" t="s">
        <v>6557</v>
      </c>
      <c r="D17" s="162" t="s">
        <v>6217</v>
      </c>
      <c r="E17" s="162" t="s">
        <v>5952</v>
      </c>
      <c r="F17" s="166">
        <v>44443</v>
      </c>
      <c r="G17" s="165">
        <v>44484</v>
      </c>
    </row>
    <row r="18" spans="1:7">
      <c r="A18" s="164" t="s">
        <v>1831</v>
      </c>
      <c r="B18" s="164" t="s">
        <v>1832</v>
      </c>
      <c r="C18" s="162" t="s">
        <v>6558</v>
      </c>
      <c r="D18" s="162" t="s">
        <v>6175</v>
      </c>
      <c r="E18" s="162" t="s">
        <v>5952</v>
      </c>
      <c r="F18" s="166">
        <v>44426</v>
      </c>
      <c r="G18" s="165">
        <v>44484</v>
      </c>
    </row>
    <row r="19" spans="1:7">
      <c r="A19" s="164" t="s">
        <v>1823</v>
      </c>
      <c r="B19" s="164" t="s">
        <v>1824</v>
      </c>
      <c r="C19" s="162" t="s">
        <v>6559</v>
      </c>
      <c r="D19" s="162" t="s">
        <v>6204</v>
      </c>
      <c r="E19" s="162" t="s">
        <v>5952</v>
      </c>
      <c r="F19" s="166">
        <v>44443</v>
      </c>
      <c r="G19" s="165">
        <v>44484</v>
      </c>
    </row>
    <row r="20" spans="1:7">
      <c r="A20" s="164" t="s">
        <v>1815</v>
      </c>
      <c r="B20" s="164" t="s">
        <v>1816</v>
      </c>
      <c r="C20" s="162" t="s">
        <v>6560</v>
      </c>
      <c r="D20" s="162" t="s">
        <v>6200</v>
      </c>
      <c r="E20" s="162" t="s">
        <v>5952</v>
      </c>
      <c r="F20" s="166">
        <v>44443</v>
      </c>
      <c r="G20" s="165">
        <v>44484</v>
      </c>
    </row>
    <row r="21" spans="1:7">
      <c r="A21" s="164" t="s">
        <v>1725</v>
      </c>
      <c r="B21" s="164" t="s">
        <v>1726</v>
      </c>
      <c r="C21" s="162" t="s">
        <v>6540</v>
      </c>
      <c r="D21" s="162" t="s">
        <v>6307</v>
      </c>
      <c r="E21" s="162" t="s">
        <v>208</v>
      </c>
      <c r="F21" s="166">
        <v>44426</v>
      </c>
      <c r="G21" s="165">
        <v>44489</v>
      </c>
    </row>
    <row r="22" spans="1:7">
      <c r="A22" s="164" t="s">
        <v>1881</v>
      </c>
      <c r="B22" s="164" t="s">
        <v>1882</v>
      </c>
      <c r="C22" s="162" t="s">
        <v>6541</v>
      </c>
      <c r="D22" s="162" t="s">
        <v>6310</v>
      </c>
      <c r="E22" s="162" t="s">
        <v>208</v>
      </c>
      <c r="F22" s="166">
        <v>44443</v>
      </c>
      <c r="G22" s="165">
        <v>44489</v>
      </c>
    </row>
    <row r="23" spans="1:7">
      <c r="A23" s="164" t="s">
        <v>1935</v>
      </c>
      <c r="B23" s="164" t="s">
        <v>1936</v>
      </c>
      <c r="C23" s="162">
        <v>60083104</v>
      </c>
      <c r="D23" s="162" t="s">
        <v>6064</v>
      </c>
      <c r="E23" s="162" t="s">
        <v>4477</v>
      </c>
      <c r="F23" s="166">
        <v>44473</v>
      </c>
      <c r="G23" s="165">
        <v>44499</v>
      </c>
    </row>
    <row r="24" spans="1:7">
      <c r="A24" s="164" t="s">
        <v>1735</v>
      </c>
      <c r="B24" s="164" t="s">
        <v>1736</v>
      </c>
      <c r="C24" s="162" t="s">
        <v>6561</v>
      </c>
      <c r="D24" s="162" t="s">
        <v>6301</v>
      </c>
      <c r="E24" s="162" t="s">
        <v>6562</v>
      </c>
      <c r="F24" s="166">
        <v>44473</v>
      </c>
      <c r="G24" s="165">
        <v>44499</v>
      </c>
    </row>
    <row r="25" spans="1:7">
      <c r="A25" s="164" t="s">
        <v>1927</v>
      </c>
      <c r="B25" s="164" t="s">
        <v>1928</v>
      </c>
      <c r="C25" s="162" t="s">
        <v>6563</v>
      </c>
      <c r="D25" s="162" t="s">
        <v>6321</v>
      </c>
      <c r="E25" s="162" t="s">
        <v>6564</v>
      </c>
      <c r="F25" s="166">
        <v>44473</v>
      </c>
      <c r="G25" s="165">
        <v>44499</v>
      </c>
    </row>
    <row r="26" spans="1:7">
      <c r="A26" s="164" t="s">
        <v>1921</v>
      </c>
      <c r="B26" s="164" t="s">
        <v>1922</v>
      </c>
      <c r="C26" s="162" t="s">
        <v>6565</v>
      </c>
      <c r="D26" s="162" t="s">
        <v>6320</v>
      </c>
      <c r="E26" s="162" t="s">
        <v>6564</v>
      </c>
      <c r="F26" s="166">
        <v>44473</v>
      </c>
      <c r="G26" s="165">
        <v>44499</v>
      </c>
    </row>
    <row r="27" spans="1:7">
      <c r="A27" s="164" t="s">
        <v>1807</v>
      </c>
      <c r="B27" s="164" t="s">
        <v>1808</v>
      </c>
      <c r="C27" s="162" t="s">
        <v>6566</v>
      </c>
      <c r="D27" s="162" t="s">
        <v>6196</v>
      </c>
      <c r="E27" s="162" t="s">
        <v>5952</v>
      </c>
      <c r="F27" s="166">
        <v>44443</v>
      </c>
      <c r="G27" s="165"/>
    </row>
    <row r="28" spans="1:7">
      <c r="A28" s="164" t="s">
        <v>1853</v>
      </c>
      <c r="B28" s="164" t="s">
        <v>1854</v>
      </c>
      <c r="C28" s="162" t="s">
        <v>6567</v>
      </c>
      <c r="D28" s="162" t="s">
        <v>6215</v>
      </c>
      <c r="E28" s="162" t="s">
        <v>5952</v>
      </c>
      <c r="F28" s="166">
        <v>44443</v>
      </c>
      <c r="G28" s="165"/>
    </row>
    <row r="29" spans="1:7">
      <c r="A29" s="164" t="s">
        <v>1851</v>
      </c>
      <c r="B29" s="164" t="s">
        <v>1852</v>
      </c>
      <c r="C29" s="162" t="s">
        <v>6568</v>
      </c>
      <c r="D29" s="162" t="s">
        <v>6214</v>
      </c>
      <c r="E29" s="162" t="s">
        <v>5952</v>
      </c>
      <c r="F29" s="166">
        <v>44443</v>
      </c>
      <c r="G29" s="165"/>
    </row>
    <row r="30" spans="1:7">
      <c r="A30" s="164" t="s">
        <v>1803</v>
      </c>
      <c r="B30" s="164" t="s">
        <v>1804</v>
      </c>
      <c r="C30" s="162" t="s">
        <v>6569</v>
      </c>
      <c r="D30" s="162" t="s">
        <v>6080</v>
      </c>
      <c r="E30" s="162" t="s">
        <v>6547</v>
      </c>
      <c r="F30" s="166">
        <v>44443</v>
      </c>
      <c r="G30" s="165"/>
    </row>
    <row r="31" spans="1:7">
      <c r="A31" s="164" t="s">
        <v>1705</v>
      </c>
      <c r="B31" s="164" t="s">
        <v>1706</v>
      </c>
      <c r="C31" s="162" t="s">
        <v>6570</v>
      </c>
      <c r="D31" s="162" t="s">
        <v>6183</v>
      </c>
      <c r="E31" s="162" t="s">
        <v>5952</v>
      </c>
      <c r="F31" s="166">
        <v>44443</v>
      </c>
      <c r="G31" s="165"/>
    </row>
    <row r="32" spans="1:7">
      <c r="A32" s="164" t="s">
        <v>1843</v>
      </c>
      <c r="B32" s="164" t="s">
        <v>1844</v>
      </c>
      <c r="C32" s="162" t="s">
        <v>6571</v>
      </c>
      <c r="D32" s="162" t="s">
        <v>6210</v>
      </c>
      <c r="E32" s="162" t="s">
        <v>5952</v>
      </c>
      <c r="F32" s="166">
        <v>44443</v>
      </c>
      <c r="G32" s="165"/>
    </row>
    <row r="33" spans="1:7">
      <c r="A33" s="164" t="s">
        <v>1871</v>
      </c>
      <c r="B33" s="164" t="s">
        <v>1872</v>
      </c>
      <c r="C33" s="162" t="s">
        <v>6572</v>
      </c>
      <c r="D33" s="162" t="s">
        <v>6225</v>
      </c>
      <c r="E33" s="162" t="s">
        <v>5952</v>
      </c>
      <c r="F33" s="166">
        <v>44443</v>
      </c>
      <c r="G33" s="165"/>
    </row>
    <row r="34" spans="1:7" ht="22.5">
      <c r="A34" s="164" t="s">
        <v>1707</v>
      </c>
      <c r="B34" s="164" t="s">
        <v>1708</v>
      </c>
      <c r="C34" s="162" t="s">
        <v>6573</v>
      </c>
      <c r="D34" s="162" t="s">
        <v>6186</v>
      </c>
      <c r="E34" s="162" t="s">
        <v>5952</v>
      </c>
      <c r="F34" s="166">
        <v>44443</v>
      </c>
      <c r="G34" s="165"/>
    </row>
    <row r="35" spans="1:7">
      <c r="A35" s="164" t="s">
        <v>1825</v>
      </c>
      <c r="B35" s="164" t="s">
        <v>1826</v>
      </c>
      <c r="C35" s="162" t="s">
        <v>6574</v>
      </c>
      <c r="D35" s="162" t="s">
        <v>6205</v>
      </c>
      <c r="E35" s="162" t="s">
        <v>5952</v>
      </c>
      <c r="F35" s="166">
        <v>44443</v>
      </c>
      <c r="G35" s="165"/>
    </row>
    <row r="36" spans="1:7">
      <c r="A36" s="164" t="s">
        <v>1841</v>
      </c>
      <c r="B36" s="164" t="s">
        <v>1842</v>
      </c>
      <c r="C36" s="162" t="s">
        <v>6575</v>
      </c>
      <c r="D36" s="162" t="s">
        <v>6209</v>
      </c>
      <c r="E36" s="162" t="s">
        <v>5952</v>
      </c>
      <c r="F36" s="166">
        <v>44443</v>
      </c>
      <c r="G36" s="165"/>
    </row>
    <row r="37" spans="1:7">
      <c r="A37" s="164" t="s">
        <v>1847</v>
      </c>
      <c r="B37" s="164" t="s">
        <v>1848</v>
      </c>
      <c r="C37" s="162" t="s">
        <v>6576</v>
      </c>
      <c r="D37" s="162" t="s">
        <v>6212</v>
      </c>
      <c r="E37" s="162" t="s">
        <v>5952</v>
      </c>
      <c r="F37" s="166">
        <v>44443</v>
      </c>
      <c r="G37" s="165"/>
    </row>
    <row r="38" spans="1:7">
      <c r="A38" s="164" t="s">
        <v>1845</v>
      </c>
      <c r="B38" s="164" t="s">
        <v>1846</v>
      </c>
      <c r="C38" s="162" t="s">
        <v>6577</v>
      </c>
      <c r="D38" s="162" t="s">
        <v>6211</v>
      </c>
      <c r="E38" s="162" t="s">
        <v>5952</v>
      </c>
      <c r="F38" s="166">
        <v>44443</v>
      </c>
      <c r="G38" s="165"/>
    </row>
    <row r="39" spans="1:7">
      <c r="A39" s="164" t="s">
        <v>1859</v>
      </c>
      <c r="B39" s="164" t="s">
        <v>1860</v>
      </c>
      <c r="C39" s="162" t="s">
        <v>6578</v>
      </c>
      <c r="D39" s="162" t="s">
        <v>6218</v>
      </c>
      <c r="E39" s="162" t="s">
        <v>5952</v>
      </c>
      <c r="F39" s="166">
        <v>44443</v>
      </c>
      <c r="G39" s="165"/>
    </row>
    <row r="40" spans="1:7">
      <c r="A40" s="164" t="s">
        <v>1811</v>
      </c>
      <c r="B40" s="164" t="s">
        <v>1812</v>
      </c>
      <c r="C40" s="162" t="s">
        <v>6579</v>
      </c>
      <c r="D40" s="162" t="s">
        <v>6198</v>
      </c>
      <c r="E40" s="162" t="s">
        <v>5952</v>
      </c>
      <c r="F40" s="166">
        <v>44443</v>
      </c>
      <c r="G40" s="165"/>
    </row>
    <row r="41" spans="1:7" ht="22.5">
      <c r="A41" s="164" t="s">
        <v>1897</v>
      </c>
      <c r="B41" s="164" t="s">
        <v>1898</v>
      </c>
      <c r="C41" s="162" t="s">
        <v>6311</v>
      </c>
      <c r="D41" s="162" t="s">
        <v>6312</v>
      </c>
      <c r="E41" s="162" t="s">
        <v>208</v>
      </c>
      <c r="F41" s="166">
        <v>44443</v>
      </c>
      <c r="G41" s="165"/>
    </row>
    <row r="42" spans="1:7">
      <c r="A42" s="164" t="s">
        <v>1835</v>
      </c>
      <c r="B42" s="164" t="s">
        <v>1836</v>
      </c>
      <c r="C42" s="162" t="s">
        <v>6580</v>
      </c>
      <c r="D42" s="162" t="s">
        <v>6176</v>
      </c>
      <c r="E42" s="162" t="s">
        <v>5952</v>
      </c>
      <c r="F42" s="166">
        <v>44426</v>
      </c>
      <c r="G42" s="165"/>
    </row>
    <row r="43" spans="1:7">
      <c r="A43" s="164" t="s">
        <v>1821</v>
      </c>
      <c r="B43" s="164" t="s">
        <v>1822</v>
      </c>
      <c r="C43" s="162" t="s">
        <v>6581</v>
      </c>
      <c r="D43" s="162" t="s">
        <v>6203</v>
      </c>
      <c r="E43" s="162" t="s">
        <v>5952</v>
      </c>
      <c r="F43" s="166">
        <v>44443</v>
      </c>
      <c r="G43" s="165"/>
    </row>
    <row r="44" spans="1:7">
      <c r="A44" s="164" t="s">
        <v>1903</v>
      </c>
      <c r="B44" s="164" t="s">
        <v>1904</v>
      </c>
      <c r="C44" s="162" t="s">
        <v>6582</v>
      </c>
      <c r="D44" s="162" t="s">
        <v>6179</v>
      </c>
      <c r="E44" s="162" t="s">
        <v>5952</v>
      </c>
      <c r="F44" s="166">
        <v>44426</v>
      </c>
      <c r="G44" s="165"/>
    </row>
    <row r="45" spans="1:7">
      <c r="A45" s="164" t="s">
        <v>1917</v>
      </c>
      <c r="B45" s="164" t="s">
        <v>1918</v>
      </c>
      <c r="C45" s="162" t="s">
        <v>6583</v>
      </c>
      <c r="D45" s="162" t="s">
        <v>6306</v>
      </c>
      <c r="E45" s="162" t="s">
        <v>6584</v>
      </c>
      <c r="F45" s="166">
        <v>44443</v>
      </c>
      <c r="G45" s="165"/>
    </row>
    <row r="46" spans="1:7">
      <c r="A46" s="164" t="s">
        <v>1789</v>
      </c>
      <c r="B46" s="164" t="s">
        <v>1790</v>
      </c>
      <c r="C46" s="162" t="s">
        <v>6585</v>
      </c>
      <c r="D46" s="162" t="s">
        <v>6076</v>
      </c>
      <c r="E46" s="162" t="s">
        <v>6547</v>
      </c>
      <c r="F46" s="166">
        <v>44443</v>
      </c>
      <c r="G46" s="165"/>
    </row>
    <row r="47" spans="1:7">
      <c r="A47" s="164" t="s">
        <v>1731</v>
      </c>
      <c r="B47" s="164" t="s">
        <v>1732</v>
      </c>
      <c r="C47" s="162" t="s">
        <v>6586</v>
      </c>
      <c r="D47" s="162" t="s">
        <v>6300</v>
      </c>
      <c r="E47" s="162" t="s">
        <v>6562</v>
      </c>
      <c r="F47" s="166">
        <v>44473</v>
      </c>
      <c r="G47" s="165"/>
    </row>
    <row r="48" spans="1:7" ht="22.5">
      <c r="A48" s="164" t="s">
        <v>1689</v>
      </c>
      <c r="B48" s="164" t="s">
        <v>1690</v>
      </c>
      <c r="C48" s="162" t="s">
        <v>6587</v>
      </c>
      <c r="D48" s="162" t="s">
        <v>6074</v>
      </c>
      <c r="E48" s="162" t="s">
        <v>6547</v>
      </c>
      <c r="F48" s="166">
        <v>44443</v>
      </c>
      <c r="G48" s="165"/>
    </row>
    <row r="49" spans="1:7">
      <c r="A49" s="164" t="s">
        <v>1909</v>
      </c>
      <c r="B49" s="164" t="s">
        <v>1910</v>
      </c>
      <c r="C49" s="162" t="s">
        <v>6588</v>
      </c>
      <c r="D49" s="162" t="s">
        <v>6084</v>
      </c>
      <c r="E49" s="162" t="s">
        <v>6547</v>
      </c>
      <c r="F49" s="166">
        <v>44443</v>
      </c>
      <c r="G49" s="165"/>
    </row>
    <row r="50" spans="1:7">
      <c r="A50" s="164" t="s">
        <v>1791</v>
      </c>
      <c r="B50" s="164" t="s">
        <v>1792</v>
      </c>
      <c r="C50" s="162" t="s">
        <v>6589</v>
      </c>
      <c r="D50" s="162" t="s">
        <v>6077</v>
      </c>
      <c r="E50" s="162" t="s">
        <v>6547</v>
      </c>
      <c r="F50" s="166">
        <v>44443</v>
      </c>
      <c r="G50" s="165"/>
    </row>
    <row r="51" spans="1:7">
      <c r="A51" s="164" t="s">
        <v>1777</v>
      </c>
      <c r="B51" s="164" t="s">
        <v>1778</v>
      </c>
      <c r="C51" s="162" t="s">
        <v>6600</v>
      </c>
      <c r="D51" s="162" t="s">
        <v>6024</v>
      </c>
      <c r="E51" s="162" t="s">
        <v>4471</v>
      </c>
      <c r="F51" s="166">
        <v>44443</v>
      </c>
      <c r="G51" s="165"/>
    </row>
    <row r="52" spans="1:7">
      <c r="A52" s="164" t="s">
        <v>1775</v>
      </c>
      <c r="B52" s="164" t="s">
        <v>1776</v>
      </c>
      <c r="C52" s="162" t="s">
        <v>6601</v>
      </c>
      <c r="D52" s="162" t="s">
        <v>6023</v>
      </c>
      <c r="E52" s="162" t="s">
        <v>4471</v>
      </c>
      <c r="F52" s="166">
        <v>44443</v>
      </c>
      <c r="G52" s="165"/>
    </row>
    <row r="53" spans="1:7">
      <c r="A53" s="164" t="s">
        <v>1769</v>
      </c>
      <c r="B53" s="164" t="s">
        <v>1770</v>
      </c>
      <c r="C53" s="162" t="s">
        <v>6602</v>
      </c>
      <c r="D53" s="162" t="s">
        <v>6022</v>
      </c>
      <c r="E53" s="162" t="s">
        <v>4471</v>
      </c>
      <c r="F53" s="166">
        <v>44443</v>
      </c>
      <c r="G53" s="165"/>
    </row>
    <row r="54" spans="1:7">
      <c r="A54" s="164" t="s">
        <v>1697</v>
      </c>
      <c r="B54" s="164" t="s">
        <v>1698</v>
      </c>
      <c r="C54" s="162" t="s">
        <v>6603</v>
      </c>
      <c r="D54" s="162" t="s">
        <v>6348</v>
      </c>
      <c r="E54" s="162" t="s">
        <v>4471</v>
      </c>
      <c r="F54" s="166">
        <v>44443</v>
      </c>
      <c r="G54" s="165"/>
    </row>
    <row r="55" spans="1:7" ht="22.5">
      <c r="A55" s="164" t="s">
        <v>1759</v>
      </c>
      <c r="B55" s="164" t="s">
        <v>1760</v>
      </c>
      <c r="C55" s="162" t="s">
        <v>6604</v>
      </c>
      <c r="D55" s="162" t="s">
        <v>6350</v>
      </c>
      <c r="E55" s="162" t="s">
        <v>4471</v>
      </c>
      <c r="F55" s="166">
        <v>44443</v>
      </c>
      <c r="G55" s="165"/>
    </row>
    <row r="56" spans="1:7" ht="22.5">
      <c r="A56" s="164" t="s">
        <v>1761</v>
      </c>
      <c r="B56" s="164" t="s">
        <v>1762</v>
      </c>
      <c r="C56" s="162" t="s">
        <v>6605</v>
      </c>
      <c r="D56" s="162" t="s">
        <v>6351</v>
      </c>
      <c r="E56" s="162" t="s">
        <v>4471</v>
      </c>
      <c r="F56" s="166">
        <v>44443</v>
      </c>
      <c r="G56" s="165"/>
    </row>
    <row r="57" spans="1:7">
      <c r="A57" s="164" t="s">
        <v>1913</v>
      </c>
      <c r="B57" s="164" t="s">
        <v>1914</v>
      </c>
      <c r="C57" s="162" t="s">
        <v>6606</v>
      </c>
      <c r="D57" s="162" t="s">
        <v>6355</v>
      </c>
      <c r="E57" s="162" t="s">
        <v>4471</v>
      </c>
      <c r="F57" s="166">
        <v>44443</v>
      </c>
      <c r="G57" s="165"/>
    </row>
    <row r="58" spans="1:7">
      <c r="A58" s="164" t="s">
        <v>1933</v>
      </c>
      <c r="B58" s="164" t="s">
        <v>1934</v>
      </c>
      <c r="C58" s="162" t="s">
        <v>2359</v>
      </c>
      <c r="D58" s="162" t="s">
        <v>2359</v>
      </c>
      <c r="E58" s="162" t="s">
        <v>2359</v>
      </c>
      <c r="F58" s="166">
        <v>44473</v>
      </c>
      <c r="G58" s="165"/>
    </row>
    <row r="59" spans="1:7">
      <c r="A59" s="164" t="s">
        <v>1763</v>
      </c>
      <c r="B59" s="164" t="s">
        <v>1764</v>
      </c>
      <c r="C59" s="162" t="s">
        <v>6607</v>
      </c>
      <c r="D59" s="162" t="s">
        <v>6352</v>
      </c>
      <c r="E59" s="162" t="s">
        <v>4471</v>
      </c>
      <c r="F59" s="166">
        <v>44443</v>
      </c>
      <c r="G59" s="165"/>
    </row>
    <row r="60" spans="1:7">
      <c r="A60" s="164" t="s">
        <v>1749</v>
      </c>
      <c r="B60" s="164" t="s">
        <v>1750</v>
      </c>
      <c r="C60" s="162" t="s">
        <v>6608</v>
      </c>
      <c r="D60" s="162" t="s">
        <v>6349</v>
      </c>
      <c r="E60" s="162" t="s">
        <v>4471</v>
      </c>
      <c r="F60" s="166">
        <v>44443</v>
      </c>
      <c r="G60" s="165"/>
    </row>
    <row r="61" spans="1:7" ht="22.5">
      <c r="A61" s="164" t="s">
        <v>1773</v>
      </c>
      <c r="B61" s="164" t="s">
        <v>1774</v>
      </c>
      <c r="C61" s="162" t="s">
        <v>6609</v>
      </c>
      <c r="D61" s="162" t="s">
        <v>6329</v>
      </c>
      <c r="E61" s="162" t="s">
        <v>4477</v>
      </c>
      <c r="F61" s="166">
        <v>44443</v>
      </c>
      <c r="G61" s="165"/>
    </row>
    <row r="62" spans="1:7" ht="22.5">
      <c r="A62" s="164" t="s">
        <v>1891</v>
      </c>
      <c r="B62" s="164" t="s">
        <v>1892</v>
      </c>
      <c r="C62" s="162" t="s">
        <v>6610</v>
      </c>
      <c r="D62" s="162" t="s">
        <v>6347</v>
      </c>
      <c r="E62" s="162" t="s">
        <v>4471</v>
      </c>
      <c r="F62" s="166">
        <v>44426</v>
      </c>
      <c r="G62" s="165"/>
    </row>
    <row r="63" spans="1:7">
      <c r="A63" s="164" t="s">
        <v>1911</v>
      </c>
      <c r="B63" s="164" t="s">
        <v>1912</v>
      </c>
      <c r="C63" s="162" t="s">
        <v>6611</v>
      </c>
      <c r="D63" s="162" t="s">
        <v>6354</v>
      </c>
      <c r="E63" s="162" t="s">
        <v>4471</v>
      </c>
      <c r="F63" s="166">
        <v>44443</v>
      </c>
      <c r="G63" s="165"/>
    </row>
    <row r="64" spans="1:7" ht="22.5">
      <c r="A64" s="164" t="s">
        <v>1767</v>
      </c>
      <c r="B64" s="164" t="s">
        <v>1768</v>
      </c>
      <c r="C64" s="162" t="s">
        <v>6612</v>
      </c>
      <c r="D64" s="162" t="s">
        <v>6613</v>
      </c>
      <c r="E64" s="162" t="s">
        <v>4471</v>
      </c>
      <c r="F64" s="166">
        <v>44443</v>
      </c>
      <c r="G64" s="165"/>
    </row>
    <row r="65" spans="1:7">
      <c r="A65" s="164" t="s">
        <v>1723</v>
      </c>
      <c r="B65" s="164" t="s">
        <v>1724</v>
      </c>
      <c r="C65" s="162" t="s">
        <v>6614</v>
      </c>
      <c r="D65" s="162" t="s">
        <v>6328</v>
      </c>
      <c r="E65" s="162" t="s">
        <v>4477</v>
      </c>
      <c r="F65" s="166">
        <v>44443</v>
      </c>
      <c r="G65" s="165"/>
    </row>
    <row r="66" spans="1:7">
      <c r="A66" s="164" t="s">
        <v>1941</v>
      </c>
      <c r="B66" s="164" t="s">
        <v>1942</v>
      </c>
      <c r="C66" s="162" t="s">
        <v>6615</v>
      </c>
      <c r="D66" s="162" t="s">
        <v>6357</v>
      </c>
      <c r="E66" s="162" t="s">
        <v>4471</v>
      </c>
      <c r="F66" s="166">
        <v>44473</v>
      </c>
      <c r="G66" s="165"/>
    </row>
    <row r="67" spans="1:7" ht="22.5">
      <c r="A67" s="164" t="s">
        <v>1719</v>
      </c>
      <c r="B67" s="164" t="s">
        <v>1720</v>
      </c>
      <c r="C67" s="162" t="s">
        <v>6616</v>
      </c>
      <c r="D67" s="162" t="s">
        <v>6326</v>
      </c>
      <c r="E67" s="162" t="s">
        <v>4477</v>
      </c>
      <c r="F67" s="166">
        <v>44443</v>
      </c>
      <c r="G67" s="165"/>
    </row>
    <row r="68" spans="1:7">
      <c r="A68" s="164" t="s">
        <v>1923</v>
      </c>
      <c r="B68" s="164" t="s">
        <v>1924</v>
      </c>
      <c r="C68" s="162" t="s">
        <v>6617</v>
      </c>
      <c r="D68" s="162" t="s">
        <v>6342</v>
      </c>
      <c r="E68" s="162" t="s">
        <v>4477</v>
      </c>
      <c r="F68" s="166">
        <v>44473</v>
      </c>
      <c r="G68" s="165"/>
    </row>
    <row r="69" spans="1:7" ht="22.5">
      <c r="A69" s="164" t="s">
        <v>1919</v>
      </c>
      <c r="B69" s="164" t="s">
        <v>1920</v>
      </c>
      <c r="C69" s="162" t="s">
        <v>6618</v>
      </c>
      <c r="D69" s="162" t="s">
        <v>6322</v>
      </c>
      <c r="E69" s="162" t="s">
        <v>4476</v>
      </c>
      <c r="F69" s="166">
        <v>44426</v>
      </c>
      <c r="G69" s="165"/>
    </row>
    <row r="70" spans="1:7">
      <c r="A70" s="164" t="s">
        <v>1937</v>
      </c>
      <c r="B70" s="164" t="s">
        <v>1938</v>
      </c>
      <c r="C70" s="162" t="s">
        <v>6619</v>
      </c>
      <c r="D70" s="162" t="s">
        <v>6335</v>
      </c>
      <c r="E70" s="162" t="s">
        <v>4477</v>
      </c>
      <c r="F70" s="166">
        <v>44443</v>
      </c>
      <c r="G70" s="165"/>
    </row>
    <row r="71" spans="1:7" ht="22.5">
      <c r="A71" s="164" t="s">
        <v>1887</v>
      </c>
      <c r="B71" s="164" t="s">
        <v>1888</v>
      </c>
      <c r="C71" s="162" t="s">
        <v>6620</v>
      </c>
      <c r="D71" s="162" t="s">
        <v>6334</v>
      </c>
      <c r="E71" s="162" t="s">
        <v>4477</v>
      </c>
      <c r="F71" s="166">
        <v>44443</v>
      </c>
      <c r="G71" s="165"/>
    </row>
    <row r="72" spans="1:7" ht="22.5">
      <c r="A72" s="164" t="s">
        <v>1925</v>
      </c>
      <c r="B72" s="164" t="s">
        <v>1926</v>
      </c>
      <c r="C72" s="162" t="s">
        <v>6621</v>
      </c>
      <c r="D72" s="162" t="s">
        <v>6343</v>
      </c>
      <c r="E72" s="162" t="s">
        <v>4477</v>
      </c>
      <c r="F72" s="166">
        <v>44473</v>
      </c>
      <c r="G72" s="165"/>
    </row>
    <row r="73" spans="1:7" ht="22.5">
      <c r="A73" s="164" t="s">
        <v>1711</v>
      </c>
      <c r="B73" s="164" t="s">
        <v>1712</v>
      </c>
      <c r="C73" s="162" t="s">
        <v>6622</v>
      </c>
      <c r="D73" s="162" t="s">
        <v>6325</v>
      </c>
      <c r="E73" s="162" t="s">
        <v>4477</v>
      </c>
      <c r="F73" s="166">
        <v>44443</v>
      </c>
      <c r="G73" s="165"/>
    </row>
    <row r="74" spans="1:7">
      <c r="A74" s="164" t="s">
        <v>1721</v>
      </c>
      <c r="B74" s="164" t="s">
        <v>1722</v>
      </c>
      <c r="C74" s="162" t="s">
        <v>6623</v>
      </c>
      <c r="D74" s="162" t="s">
        <v>6327</v>
      </c>
      <c r="E74" s="162" t="s">
        <v>4477</v>
      </c>
      <c r="F74" s="166">
        <v>44443</v>
      </c>
      <c r="G74" s="165"/>
    </row>
    <row r="75" spans="1:7">
      <c r="A75" s="164" t="s">
        <v>1701</v>
      </c>
      <c r="B75" s="164" t="s">
        <v>1702</v>
      </c>
      <c r="C75" s="162" t="s">
        <v>6624</v>
      </c>
      <c r="D75" s="162" t="s">
        <v>6324</v>
      </c>
      <c r="E75" s="162" t="s">
        <v>4477</v>
      </c>
      <c r="F75" s="166">
        <v>44443</v>
      </c>
      <c r="G75" s="165"/>
    </row>
    <row r="76" spans="1:7">
      <c r="A76" s="164" t="s">
        <v>1883</v>
      </c>
      <c r="B76" s="164" t="s">
        <v>1884</v>
      </c>
      <c r="C76" s="162" t="s">
        <v>6625</v>
      </c>
      <c r="D76" s="162" t="s">
        <v>6333</v>
      </c>
      <c r="E76" s="162" t="s">
        <v>4477</v>
      </c>
      <c r="F76" s="166">
        <v>44443</v>
      </c>
      <c r="G76" s="165"/>
    </row>
    <row r="77" spans="1:7" ht="22.5">
      <c r="A77" s="164" t="s">
        <v>1787</v>
      </c>
      <c r="B77" s="164" t="s">
        <v>1788</v>
      </c>
      <c r="C77" s="162" t="s">
        <v>6626</v>
      </c>
      <c r="D77" s="162" t="s">
        <v>6317</v>
      </c>
      <c r="E77" s="162" t="s">
        <v>4476</v>
      </c>
      <c r="F77" s="166">
        <v>44443</v>
      </c>
      <c r="G77" s="165"/>
    </row>
    <row r="78" spans="1:7">
      <c r="A78" s="164" t="s">
        <v>1915</v>
      </c>
      <c r="B78" s="164" t="s">
        <v>1916</v>
      </c>
      <c r="C78" s="162" t="s">
        <v>6627</v>
      </c>
      <c r="D78" s="162" t="s">
        <v>6318</v>
      </c>
      <c r="E78" s="162" t="s">
        <v>4476</v>
      </c>
      <c r="F78" s="166">
        <v>44443</v>
      </c>
      <c r="G78" s="165"/>
    </row>
    <row r="79" spans="1:7" ht="22.5">
      <c r="A79" s="164" t="s">
        <v>1755</v>
      </c>
      <c r="B79" s="164" t="s">
        <v>1756</v>
      </c>
      <c r="C79" s="162" t="s">
        <v>6628</v>
      </c>
      <c r="D79" s="162" t="s">
        <v>6047</v>
      </c>
      <c r="E79" s="162" t="s">
        <v>4477</v>
      </c>
      <c r="F79" s="166">
        <v>44426</v>
      </c>
      <c r="G79" s="165"/>
    </row>
    <row r="80" spans="1:7">
      <c r="A80" s="164" t="s">
        <v>1765</v>
      </c>
      <c r="B80" s="164" t="s">
        <v>1766</v>
      </c>
      <c r="C80" s="162" t="s">
        <v>6629</v>
      </c>
      <c r="D80" s="162" t="s">
        <v>6021</v>
      </c>
      <c r="E80" s="162" t="s">
        <v>4471</v>
      </c>
      <c r="F80" s="166">
        <v>44443</v>
      </c>
      <c r="G80" s="165"/>
    </row>
    <row r="81" spans="1:7">
      <c r="A81" s="164" t="s">
        <v>1907</v>
      </c>
      <c r="B81" s="164" t="s">
        <v>1908</v>
      </c>
      <c r="C81" s="162" t="s">
        <v>6630</v>
      </c>
      <c r="D81" s="162" t="s">
        <v>6313</v>
      </c>
      <c r="E81" s="162" t="s">
        <v>208</v>
      </c>
      <c r="F81" s="166">
        <v>44443</v>
      </c>
      <c r="G81" s="165"/>
    </row>
    <row r="82" spans="1:7">
      <c r="A82" s="164" t="s">
        <v>1699</v>
      </c>
      <c r="B82" s="164" t="s">
        <v>1700</v>
      </c>
      <c r="C82" s="162" t="s">
        <v>6631</v>
      </c>
      <c r="D82" s="162" t="s">
        <v>6041</v>
      </c>
      <c r="E82" s="162" t="s">
        <v>4477</v>
      </c>
      <c r="F82" s="166">
        <v>44426</v>
      </c>
      <c r="G82" s="165"/>
    </row>
    <row r="83" spans="1:7">
      <c r="A83" s="164" t="s">
        <v>1785</v>
      </c>
      <c r="B83" s="164" t="s">
        <v>1786</v>
      </c>
      <c r="C83" s="162" t="s">
        <v>6632</v>
      </c>
      <c r="D83" s="162" t="s">
        <v>6063</v>
      </c>
      <c r="E83" s="162" t="s">
        <v>4477</v>
      </c>
      <c r="F83" s="166">
        <v>44443</v>
      </c>
      <c r="G83" s="165"/>
    </row>
    <row r="84" spans="1:7">
      <c r="A84" s="164" t="s">
        <v>1781</v>
      </c>
      <c r="B84" s="164" t="s">
        <v>1782</v>
      </c>
      <c r="C84" s="162" t="s">
        <v>6633</v>
      </c>
      <c r="D84" s="162" t="s">
        <v>6048</v>
      </c>
      <c r="E84" s="162" t="s">
        <v>4477</v>
      </c>
      <c r="F84" s="166">
        <v>44443</v>
      </c>
      <c r="G84" s="165"/>
    </row>
    <row r="85" spans="1:7" ht="22.5">
      <c r="A85" s="164" t="s">
        <v>1783</v>
      </c>
      <c r="B85" s="164" t="s">
        <v>1784</v>
      </c>
      <c r="C85" s="162" t="s">
        <v>6634</v>
      </c>
      <c r="D85" s="162" t="s">
        <v>6316</v>
      </c>
      <c r="E85" s="162" t="s">
        <v>4476</v>
      </c>
      <c r="F85" s="166">
        <v>44443</v>
      </c>
      <c r="G85" s="165"/>
    </row>
    <row r="86" spans="1:7">
      <c r="A86" s="164" t="s">
        <v>1837</v>
      </c>
      <c r="B86" s="164" t="s">
        <v>1838</v>
      </c>
      <c r="C86" s="162" t="s">
        <v>6635</v>
      </c>
      <c r="D86" s="162" t="s">
        <v>6207</v>
      </c>
      <c r="E86" s="162" t="s">
        <v>4472</v>
      </c>
      <c r="F86" s="166">
        <v>44443</v>
      </c>
      <c r="G86" s="165"/>
    </row>
    <row r="87" spans="1:7">
      <c r="A87" s="164" t="s">
        <v>1839</v>
      </c>
      <c r="B87" s="164" t="s">
        <v>1840</v>
      </c>
      <c r="C87" s="162" t="s">
        <v>6636</v>
      </c>
      <c r="D87" s="162" t="s">
        <v>6208</v>
      </c>
      <c r="E87" s="162" t="s">
        <v>4472</v>
      </c>
      <c r="F87" s="166">
        <v>44443</v>
      </c>
      <c r="G87" s="165"/>
    </row>
    <row r="88" spans="1:7">
      <c r="A88" s="164" t="s">
        <v>1865</v>
      </c>
      <c r="B88" s="164" t="s">
        <v>1866</v>
      </c>
      <c r="C88" s="162" t="s">
        <v>6637</v>
      </c>
      <c r="D88" s="162" t="s">
        <v>6221</v>
      </c>
      <c r="E88" s="162" t="s">
        <v>4472</v>
      </c>
      <c r="F88" s="166">
        <v>44443</v>
      </c>
      <c r="G88" s="165"/>
    </row>
    <row r="89" spans="1:7">
      <c r="A89" s="164" t="s">
        <v>1855</v>
      </c>
      <c r="B89" s="164" t="s">
        <v>1856</v>
      </c>
      <c r="C89" s="162" t="s">
        <v>6638</v>
      </c>
      <c r="D89" s="162" t="s">
        <v>6216</v>
      </c>
      <c r="E89" s="162" t="s">
        <v>4472</v>
      </c>
      <c r="F89" s="166">
        <v>44443</v>
      </c>
      <c r="G89" s="165"/>
    </row>
    <row r="90" spans="1:7">
      <c r="A90" s="164" t="s">
        <v>1869</v>
      </c>
      <c r="B90" s="164" t="s">
        <v>1870</v>
      </c>
      <c r="C90" s="162" t="s">
        <v>6639</v>
      </c>
      <c r="D90" s="162" t="s">
        <v>6224</v>
      </c>
      <c r="E90" s="162" t="s">
        <v>4472</v>
      </c>
      <c r="F90" s="166">
        <v>44443</v>
      </c>
      <c r="G90" s="165"/>
    </row>
    <row r="91" spans="1:7">
      <c r="A91" s="164" t="s">
        <v>1809</v>
      </c>
      <c r="B91" s="164" t="s">
        <v>1810</v>
      </c>
      <c r="C91" s="162" t="s">
        <v>6640</v>
      </c>
      <c r="D91" s="162" t="s">
        <v>6197</v>
      </c>
      <c r="E91" s="162" t="s">
        <v>4472</v>
      </c>
      <c r="F91" s="166">
        <v>44443</v>
      </c>
      <c r="G91" s="165"/>
    </row>
    <row r="92" spans="1:7">
      <c r="A92" s="164" t="s">
        <v>1895</v>
      </c>
      <c r="B92" s="164" t="s">
        <v>1896</v>
      </c>
      <c r="C92" s="162" t="s">
        <v>6641</v>
      </c>
      <c r="D92" s="162" t="s">
        <v>6231</v>
      </c>
      <c r="E92" s="162" t="s">
        <v>4472</v>
      </c>
      <c r="F92" s="166">
        <v>44443</v>
      </c>
      <c r="G92" s="165"/>
    </row>
    <row r="93" spans="1:7">
      <c r="A93" s="164" t="s">
        <v>1801</v>
      </c>
      <c r="B93" s="164" t="s">
        <v>1802</v>
      </c>
      <c r="C93" s="162" t="s">
        <v>6642</v>
      </c>
      <c r="D93" s="162" t="s">
        <v>6195</v>
      </c>
      <c r="E93" s="162" t="s">
        <v>4472</v>
      </c>
      <c r="F93" s="166">
        <v>44443</v>
      </c>
      <c r="G93" s="165"/>
    </row>
    <row r="94" spans="1:7">
      <c r="A94" s="164" t="s">
        <v>1799</v>
      </c>
      <c r="B94" s="164" t="s">
        <v>1800</v>
      </c>
      <c r="C94" s="162" t="s">
        <v>6643</v>
      </c>
      <c r="D94" s="162" t="s">
        <v>6194</v>
      </c>
      <c r="E94" s="162" t="s">
        <v>4472</v>
      </c>
      <c r="F94" s="166">
        <v>44443</v>
      </c>
      <c r="G94" s="165"/>
    </row>
    <row r="95" spans="1:7" ht="22.5">
      <c r="A95" s="164" t="s">
        <v>1905</v>
      </c>
      <c r="B95" s="164" t="s">
        <v>1906</v>
      </c>
      <c r="C95" s="162" t="s">
        <v>6644</v>
      </c>
      <c r="D95" s="162" t="s">
        <v>6180</v>
      </c>
      <c r="E95" s="162" t="s">
        <v>4472</v>
      </c>
      <c r="F95" s="166">
        <v>44426</v>
      </c>
      <c r="G95" s="165"/>
    </row>
    <row r="96" spans="1:7">
      <c r="A96" s="164" t="s">
        <v>1863</v>
      </c>
      <c r="B96" s="164" t="s">
        <v>1864</v>
      </c>
      <c r="C96" s="162" t="s">
        <v>6645</v>
      </c>
      <c r="D96" s="162" t="s">
        <v>6220</v>
      </c>
      <c r="E96" s="162" t="s">
        <v>4472</v>
      </c>
      <c r="F96" s="166">
        <v>44443</v>
      </c>
      <c r="G96" s="165"/>
    </row>
    <row r="97" spans="1:7">
      <c r="A97" s="164" t="s">
        <v>1867</v>
      </c>
      <c r="B97" s="164" t="s">
        <v>1868</v>
      </c>
      <c r="C97" s="162" t="s">
        <v>6222</v>
      </c>
      <c r="D97" s="162" t="s">
        <v>6223</v>
      </c>
      <c r="E97" s="162" t="s">
        <v>4472</v>
      </c>
      <c r="F97" s="166" t="e">
        <f>VLOOKUP(A97,#REF!,27,0)</f>
        <v>#REF!</v>
      </c>
      <c r="G97" s="165"/>
    </row>
    <row r="98" spans="1:7">
      <c r="A98" s="164" t="s">
        <v>1827</v>
      </c>
      <c r="B98" s="164" t="s">
        <v>1828</v>
      </c>
      <c r="C98" s="162" t="s">
        <v>6647</v>
      </c>
      <c r="D98" s="162" t="s">
        <v>3179</v>
      </c>
      <c r="E98" s="162" t="s">
        <v>4472</v>
      </c>
      <c r="F98" s="166" t="e">
        <f>VLOOKUP(A98,#REF!,27,0)</f>
        <v>#REF!</v>
      </c>
      <c r="G98" s="165"/>
    </row>
    <row r="99" spans="1:7">
      <c r="A99" s="164" t="s">
        <v>1819</v>
      </c>
      <c r="B99" s="164" t="s">
        <v>1820</v>
      </c>
      <c r="C99" s="162" t="s">
        <v>6648</v>
      </c>
      <c r="D99" s="162" t="s">
        <v>6202</v>
      </c>
      <c r="E99" s="162" t="s">
        <v>4472</v>
      </c>
      <c r="F99" s="166" t="e">
        <f>VLOOKUP(A99,#REF!,27,0)</f>
        <v>#REF!</v>
      </c>
      <c r="G99" s="165"/>
    </row>
    <row r="100" spans="1:7" ht="22.5">
      <c r="A100" s="164" t="s">
        <v>1713</v>
      </c>
      <c r="B100" s="164" t="s">
        <v>1714</v>
      </c>
      <c r="C100" s="162" t="s">
        <v>6649</v>
      </c>
      <c r="D100" s="162" t="s">
        <v>6191</v>
      </c>
      <c r="E100" s="162" t="s">
        <v>4472</v>
      </c>
      <c r="F100" s="166" t="e">
        <f>VLOOKUP(A100,#REF!,27,0)</f>
        <v>#REF!</v>
      </c>
      <c r="G100" s="165"/>
    </row>
    <row r="101" spans="1:7">
      <c r="A101" s="164" t="s">
        <v>1877</v>
      </c>
      <c r="B101" s="164" t="s">
        <v>1878</v>
      </c>
      <c r="C101" s="162" t="s">
        <v>6650</v>
      </c>
      <c r="D101" s="162" t="s">
        <v>6229</v>
      </c>
      <c r="E101" s="162" t="s">
        <v>4472</v>
      </c>
      <c r="F101" s="166" t="e">
        <f>VLOOKUP(A101,#REF!,27,0)</f>
        <v>#REF!</v>
      </c>
      <c r="G101" s="165"/>
    </row>
    <row r="102" spans="1:7">
      <c r="A102" s="164" t="s">
        <v>1817</v>
      </c>
      <c r="B102" s="164" t="s">
        <v>1818</v>
      </c>
      <c r="C102" s="162" t="s">
        <v>6651</v>
      </c>
      <c r="D102" s="162" t="s">
        <v>6201</v>
      </c>
      <c r="E102" s="162" t="s">
        <v>4472</v>
      </c>
      <c r="F102" s="166" t="e">
        <f>VLOOKUP(A102,#REF!,27,0)</f>
        <v>#REF!</v>
      </c>
      <c r="G102" s="165"/>
    </row>
    <row r="103" spans="1:7">
      <c r="A103" s="164" t="s">
        <v>1829</v>
      </c>
      <c r="B103" s="164" t="s">
        <v>1830</v>
      </c>
      <c r="C103" s="162" t="s">
        <v>6652</v>
      </c>
      <c r="D103" s="162" t="s">
        <v>6206</v>
      </c>
      <c r="E103" s="162" t="s">
        <v>4472</v>
      </c>
      <c r="F103" s="166" t="e">
        <f>VLOOKUP(A103,#REF!,27,0)</f>
        <v>#REF!</v>
      </c>
      <c r="G103" s="165"/>
    </row>
    <row r="104" spans="1:7">
      <c r="A104" s="164" t="s">
        <v>1875</v>
      </c>
      <c r="B104" s="164" t="s">
        <v>1876</v>
      </c>
      <c r="C104" s="162" t="s">
        <v>6653</v>
      </c>
      <c r="D104" s="162" t="s">
        <v>6228</v>
      </c>
      <c r="E104" s="162" t="s">
        <v>4472</v>
      </c>
      <c r="F104" s="166" t="e">
        <f>VLOOKUP(A104,#REF!,27,0)</f>
        <v>#REF!</v>
      </c>
      <c r="G104" s="165"/>
    </row>
    <row r="105" spans="1:7">
      <c r="A105" s="164" t="s">
        <v>1703</v>
      </c>
      <c r="B105" s="164" t="s">
        <v>1704</v>
      </c>
      <c r="C105" s="162" t="s">
        <v>6654</v>
      </c>
      <c r="D105" s="162" t="s">
        <v>6182</v>
      </c>
      <c r="E105" s="162" t="s">
        <v>4472</v>
      </c>
      <c r="F105" s="166" t="e">
        <f>VLOOKUP(A105,#REF!,27,0)</f>
        <v>#REF!</v>
      </c>
      <c r="G105" s="165"/>
    </row>
    <row r="106" spans="1:7">
      <c r="A106" s="164" t="s">
        <v>1879</v>
      </c>
      <c r="B106" s="164" t="s">
        <v>1880</v>
      </c>
      <c r="C106" s="162" t="s">
        <v>6655</v>
      </c>
      <c r="D106" s="162" t="s">
        <v>6230</v>
      </c>
      <c r="E106" s="162" t="s">
        <v>4472</v>
      </c>
      <c r="F106" s="166" t="e">
        <f>VLOOKUP(A106,#REF!,27,0)</f>
        <v>#REF!</v>
      </c>
      <c r="G106" s="165"/>
    </row>
  </sheetData>
  <autoFilter ref="A1:G50"/>
  <conditionalFormatting sqref="A2:A106">
    <cfRule type="duplicateValues" dxfId="2590" priority="2"/>
  </conditionalFormatting>
  <conditionalFormatting sqref="A2:A106">
    <cfRule type="duplicateValues" dxfId="2589" priority="1"/>
  </conditionalFormatting>
  <pageMargins left="0.7" right="0.7" top="0.75" bottom="0.75" header="0.3" footer="0.3"/>
  <pageSetup paperSize="9" orientation="portrait" r:id="rId1"/>
  <ignoredErrors>
    <ignoredError sqref="C2:C96"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5"/>
  <sheetData>
    <row r="1" spans="1:7">
      <c r="A1" t="s">
        <v>5967</v>
      </c>
      <c r="B1" t="s">
        <v>5965</v>
      </c>
      <c r="C1" t="s">
        <v>5966</v>
      </c>
      <c r="E1" t="s">
        <v>5968</v>
      </c>
    </row>
    <row r="2" spans="1:7">
      <c r="A2">
        <v>1</v>
      </c>
      <c r="B2" t="s">
        <v>5961</v>
      </c>
      <c r="C2">
        <v>10</v>
      </c>
      <c r="E2">
        <v>1</v>
      </c>
      <c r="F2" t="s">
        <v>5961</v>
      </c>
      <c r="G2">
        <v>10</v>
      </c>
    </row>
    <row r="3" spans="1:7">
      <c r="A3">
        <v>21</v>
      </c>
      <c r="B3" t="s">
        <v>5962</v>
      </c>
      <c r="C3">
        <v>6</v>
      </c>
      <c r="E3">
        <v>91</v>
      </c>
      <c r="F3" t="s">
        <v>5962</v>
      </c>
      <c r="G3">
        <v>6</v>
      </c>
    </row>
    <row r="4" spans="1:7">
      <c r="A4">
        <v>31</v>
      </c>
      <c r="B4" t="s">
        <v>5963</v>
      </c>
      <c r="C4">
        <v>4</v>
      </c>
      <c r="E4">
        <v>121</v>
      </c>
      <c r="F4" t="s">
        <v>5963</v>
      </c>
      <c r="G4">
        <v>4</v>
      </c>
    </row>
    <row r="5" spans="1:7">
      <c r="A5">
        <v>61</v>
      </c>
      <c r="B5" t="s">
        <v>5964</v>
      </c>
      <c r="C5">
        <v>1</v>
      </c>
      <c r="E5">
        <v>151</v>
      </c>
      <c r="F5" t="s">
        <v>5964</v>
      </c>
      <c r="G5">
        <v>1</v>
      </c>
    </row>
    <row r="15" spans="1:7">
      <c r="D15">
        <v>10</v>
      </c>
      <c r="E15">
        <f>VLOOKUP(D15,$A$2:$C$5,3,1)</f>
        <v>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J1683"/>
  <sheetViews>
    <sheetView tabSelected="1" zoomScale="60" zoomScaleNormal="60" workbookViewId="0">
      <pane xSplit="19" topLeftCell="T1" activePane="topRight" state="frozen"/>
      <selection pane="topRight" activeCell="BK235" sqref="BK235"/>
    </sheetView>
  </sheetViews>
  <sheetFormatPr defaultColWidth="52.7109375" defaultRowHeight="15" outlineLevelCol="1"/>
  <cols>
    <col min="1" max="1" width="6.28515625" style="14" customWidth="1"/>
    <col min="2" max="2" width="19.7109375" style="14" hidden="1" customWidth="1"/>
    <col min="3" max="3" width="22" style="14" hidden="1" customWidth="1"/>
    <col min="4" max="4" width="14.28515625" style="14" customWidth="1"/>
    <col min="5" max="5" width="19.140625" style="14" bestFit="1" customWidth="1"/>
    <col min="6" max="6" width="32" style="14" customWidth="1"/>
    <col min="7" max="7" width="12.85546875" style="208" customWidth="1"/>
    <col min="8" max="8" width="12.7109375" style="16" customWidth="1"/>
    <col min="9" max="9" width="15.85546875" style="14" hidden="1" customWidth="1"/>
    <col min="10" max="12" width="12.7109375" style="14" hidden="1" customWidth="1"/>
    <col min="13" max="13" width="12.7109375" style="15" hidden="1" customWidth="1"/>
    <col min="14" max="14" width="12.7109375" style="14" hidden="1" customWidth="1"/>
    <col min="15" max="15" width="22" style="14" hidden="1" customWidth="1"/>
    <col min="16" max="16" width="11.42578125" style="16" bestFit="1" customWidth="1"/>
    <col min="17" max="17" width="22" style="14" customWidth="1"/>
    <col min="18" max="18" width="33.140625" style="14" customWidth="1"/>
    <col min="19" max="19" width="8.7109375" style="14" customWidth="1"/>
    <col min="20" max="20" width="8.28515625" style="14" customWidth="1"/>
    <col min="21" max="21" width="8.28515625" style="13" customWidth="1"/>
    <col min="22" max="22" width="15.7109375" style="15" customWidth="1"/>
    <col min="23" max="23" width="17.42578125" style="14" customWidth="1"/>
    <col min="24" max="24" width="19.85546875" style="14" customWidth="1"/>
    <col min="25" max="25" width="14.7109375" style="13" customWidth="1"/>
    <col min="26" max="26" width="14.140625" style="13" customWidth="1"/>
    <col min="27" max="27" width="14.85546875" style="13" customWidth="1"/>
    <col min="28" max="28" width="13.140625" style="16" customWidth="1"/>
    <col min="29" max="29" width="13.85546875" style="16" customWidth="1"/>
    <col min="30" max="30" width="15.28515625" style="13" customWidth="1"/>
    <col min="31" max="32" width="11.42578125" style="13" customWidth="1"/>
    <col min="33" max="33" width="14.5703125" style="13" customWidth="1"/>
    <col min="34" max="34" width="15.42578125" style="208" customWidth="1"/>
    <col min="35" max="35" width="14.28515625" style="208" customWidth="1"/>
    <col min="36" max="36" width="12.85546875" style="14" customWidth="1"/>
    <col min="37" max="38" width="11.42578125" style="14" customWidth="1"/>
    <col min="39" max="39" width="12.85546875" style="14" customWidth="1"/>
    <col min="40" max="40" width="11.42578125" style="14" customWidth="1"/>
    <col min="41" max="41" width="9" style="14" customWidth="1"/>
    <col min="42" max="42" width="13.85546875" style="14" customWidth="1"/>
    <col min="43" max="43" width="13.5703125" style="232" customWidth="1"/>
    <col min="44" max="44" width="12.7109375" style="15" customWidth="1"/>
    <col min="45" max="45" width="17.85546875" style="14" customWidth="1"/>
    <col min="46" max="46" width="11.42578125" style="15" customWidth="1"/>
    <col min="47" max="47" width="22" style="15" customWidth="1"/>
    <col min="48" max="48" width="11.85546875" style="15" customWidth="1"/>
    <col min="49" max="49" width="14.5703125" style="15" customWidth="1"/>
    <col min="50" max="50" width="18.7109375" style="15" customWidth="1"/>
    <col min="51" max="51" width="12.7109375" style="15" customWidth="1"/>
    <col min="52" max="52" width="13.28515625" style="15" customWidth="1"/>
    <col min="53" max="53" width="20.5703125" style="15" customWidth="1"/>
    <col min="54" max="54" width="40.140625" style="15" customWidth="1"/>
    <col min="55" max="55" width="11.42578125" style="15" hidden="1" customWidth="1"/>
    <col min="56" max="56" width="25.7109375" style="14" customWidth="1"/>
    <col min="57" max="57" width="17" style="14" customWidth="1" outlineLevel="1"/>
    <col min="58" max="58" width="17.5703125" style="14" customWidth="1"/>
    <col min="59" max="59" width="31.140625" style="101" customWidth="1"/>
    <col min="60" max="60" width="6" style="101" hidden="1" customWidth="1"/>
    <col min="61" max="61" width="5.85546875" style="14" customWidth="1"/>
    <col min="62" max="62" width="11.28515625" style="14" customWidth="1"/>
    <col min="63" max="16384" width="52.7109375" style="14"/>
  </cols>
  <sheetData>
    <row r="1" spans="1:62" ht="19.5" customHeight="1">
      <c r="A1" s="207" t="s">
        <v>195</v>
      </c>
      <c r="C1" s="289">
        <f>SUBTOTAL(3,C5:C1675)</f>
        <v>376</v>
      </c>
      <c r="Q1" s="289">
        <f>SUBTOTAL(3,Q5:Q1675)</f>
        <v>401</v>
      </c>
      <c r="AJ1" s="14" t="s">
        <v>8172</v>
      </c>
      <c r="BE1"/>
    </row>
    <row r="2" spans="1:62" s="208" customFormat="1" hidden="1">
      <c r="H2" s="16"/>
      <c r="M2" s="16"/>
      <c r="P2" s="16"/>
      <c r="U2" s="16"/>
      <c r="V2" s="16"/>
      <c r="W2" s="16"/>
      <c r="X2" s="16"/>
      <c r="Y2" s="16"/>
      <c r="Z2" s="16"/>
      <c r="AA2" s="16"/>
      <c r="AB2" s="16"/>
      <c r="AC2" s="16"/>
      <c r="AD2" s="16"/>
      <c r="AE2" s="16"/>
      <c r="AF2" s="16"/>
      <c r="AG2" s="16"/>
      <c r="AQ2" s="232"/>
      <c r="AR2" s="16"/>
      <c r="AT2" s="16"/>
      <c r="AU2" s="16"/>
      <c r="AV2" s="16"/>
      <c r="AW2" s="16"/>
      <c r="AX2" s="16"/>
      <c r="AY2" s="16"/>
      <c r="AZ2" s="16"/>
      <c r="BA2" s="16"/>
      <c r="BB2" s="16"/>
      <c r="BC2" s="16"/>
      <c r="BG2" s="101"/>
      <c r="BH2" s="101"/>
    </row>
    <row r="3" spans="1:62" s="208" customFormat="1" ht="17.25" hidden="1" customHeight="1">
      <c r="A3" s="209"/>
      <c r="B3" s="210"/>
      <c r="C3" s="18"/>
      <c r="D3" s="210"/>
      <c r="E3" s="210"/>
      <c r="F3" s="211"/>
      <c r="G3" s="210"/>
      <c r="H3" s="17"/>
      <c r="I3" s="18"/>
      <c r="J3" s="18"/>
      <c r="K3" s="18"/>
      <c r="L3" s="18"/>
      <c r="M3" s="17"/>
      <c r="N3" s="18"/>
      <c r="O3" s="18"/>
      <c r="P3" s="17"/>
      <c r="Q3" s="18"/>
      <c r="R3" s="18"/>
      <c r="S3" s="18"/>
      <c r="T3" s="18"/>
      <c r="U3" s="17"/>
      <c r="V3" s="17"/>
      <c r="W3" s="18"/>
      <c r="X3" s="18"/>
      <c r="Y3" s="17"/>
      <c r="Z3" s="17"/>
      <c r="AA3" s="17"/>
      <c r="AB3" s="17"/>
      <c r="AC3" s="19"/>
      <c r="AD3" s="472" t="s">
        <v>171</v>
      </c>
      <c r="AE3" s="472"/>
      <c r="AF3" s="472"/>
      <c r="AG3" s="473" t="s">
        <v>176</v>
      </c>
      <c r="AH3" s="486"/>
      <c r="AI3" s="487"/>
      <c r="AJ3" s="488" t="s">
        <v>184</v>
      </c>
      <c r="AK3" s="489"/>
      <c r="AL3" s="490"/>
      <c r="AM3" s="491" t="s">
        <v>180</v>
      </c>
      <c r="AN3" s="492"/>
      <c r="AO3" s="493"/>
      <c r="AP3" s="494" t="s">
        <v>191</v>
      </c>
      <c r="AQ3" s="495"/>
      <c r="AR3" s="496"/>
      <c r="AS3" s="496"/>
      <c r="AT3" s="496"/>
      <c r="AU3" s="496"/>
      <c r="AV3" s="483" t="s">
        <v>187</v>
      </c>
      <c r="AW3" s="484"/>
      <c r="AX3" s="484"/>
      <c r="AY3" s="485"/>
      <c r="AZ3" s="348"/>
      <c r="BA3" s="483" t="s">
        <v>4461</v>
      </c>
      <c r="BB3" s="485"/>
      <c r="BC3" s="352"/>
      <c r="BD3" s="473" t="s">
        <v>194</v>
      </c>
      <c r="BE3" s="474"/>
      <c r="BF3" s="474"/>
      <c r="BG3" s="497"/>
      <c r="BH3" s="434"/>
    </row>
    <row r="4" spans="1:62" s="206" customFormat="1" ht="77.25" customHeight="1">
      <c r="A4" s="212" t="s">
        <v>100</v>
      </c>
      <c r="B4" s="212" t="s">
        <v>192</v>
      </c>
      <c r="C4" s="213" t="s">
        <v>165</v>
      </c>
      <c r="D4" s="212" t="s">
        <v>5951</v>
      </c>
      <c r="E4" s="212" t="s">
        <v>163</v>
      </c>
      <c r="F4" s="212" t="s">
        <v>164</v>
      </c>
      <c r="G4" s="21" t="s">
        <v>5839</v>
      </c>
      <c r="H4" s="22" t="s">
        <v>6824</v>
      </c>
      <c r="I4" s="213" t="s">
        <v>5120</v>
      </c>
      <c r="J4" s="213" t="s">
        <v>5121</v>
      </c>
      <c r="K4" s="213" t="s">
        <v>5122</v>
      </c>
      <c r="L4" s="213" t="s">
        <v>5118</v>
      </c>
      <c r="M4" s="350" t="s">
        <v>374</v>
      </c>
      <c r="N4" s="213" t="s">
        <v>373</v>
      </c>
      <c r="O4" s="213" t="s">
        <v>3201</v>
      </c>
      <c r="P4" s="22" t="s">
        <v>162</v>
      </c>
      <c r="Q4" s="213" t="s">
        <v>165</v>
      </c>
      <c r="R4" s="213" t="s">
        <v>166</v>
      </c>
      <c r="S4" s="214" t="s">
        <v>161</v>
      </c>
      <c r="T4" s="214" t="s">
        <v>4467</v>
      </c>
      <c r="U4" s="22" t="s">
        <v>104</v>
      </c>
      <c r="V4" s="22" t="s">
        <v>4481</v>
      </c>
      <c r="W4" s="22" t="s">
        <v>101</v>
      </c>
      <c r="X4" s="22" t="s">
        <v>2420</v>
      </c>
      <c r="Y4" s="23" t="s">
        <v>167</v>
      </c>
      <c r="Z4" s="23" t="s">
        <v>168</v>
      </c>
      <c r="AA4" s="281" t="s">
        <v>8212</v>
      </c>
      <c r="AB4" s="22" t="s">
        <v>170</v>
      </c>
      <c r="AC4" s="22" t="s">
        <v>169</v>
      </c>
      <c r="AD4" s="21" t="s">
        <v>172</v>
      </c>
      <c r="AE4" s="21" t="s">
        <v>173</v>
      </c>
      <c r="AF4" s="21" t="s">
        <v>174</v>
      </c>
      <c r="AG4" s="25" t="s">
        <v>2769</v>
      </c>
      <c r="AH4" s="215" t="s">
        <v>2770</v>
      </c>
      <c r="AI4" s="215" t="s">
        <v>2771</v>
      </c>
      <c r="AJ4" s="216" t="s">
        <v>177</v>
      </c>
      <c r="AK4" s="216" t="s">
        <v>178</v>
      </c>
      <c r="AL4" s="216" t="s">
        <v>179</v>
      </c>
      <c r="AM4" s="217" t="s">
        <v>181</v>
      </c>
      <c r="AN4" s="217" t="s">
        <v>182</v>
      </c>
      <c r="AO4" s="217" t="s">
        <v>183</v>
      </c>
      <c r="AP4" s="212" t="s">
        <v>175</v>
      </c>
      <c r="AQ4" s="233" t="s">
        <v>189</v>
      </c>
      <c r="AR4" s="21" t="s">
        <v>3717</v>
      </c>
      <c r="AS4" s="212" t="s">
        <v>197</v>
      </c>
      <c r="AT4" s="21" t="s">
        <v>2768</v>
      </c>
      <c r="AU4" s="21" t="s">
        <v>190</v>
      </c>
      <c r="AV4" s="80" t="s">
        <v>188</v>
      </c>
      <c r="AW4" s="80" t="s">
        <v>185</v>
      </c>
      <c r="AX4" s="80" t="s">
        <v>186</v>
      </c>
      <c r="AY4" s="80" t="s">
        <v>16</v>
      </c>
      <c r="AZ4" s="281" t="s">
        <v>8037</v>
      </c>
      <c r="BA4" s="80" t="s">
        <v>4458</v>
      </c>
      <c r="BB4" s="80" t="s">
        <v>4459</v>
      </c>
      <c r="BC4" s="80" t="s">
        <v>10374</v>
      </c>
      <c r="BD4" s="218" t="s">
        <v>97</v>
      </c>
      <c r="BE4" s="218" t="s">
        <v>98</v>
      </c>
      <c r="BF4" s="218" t="s">
        <v>99</v>
      </c>
      <c r="BG4" s="218" t="s">
        <v>193</v>
      </c>
      <c r="BH4" s="347" t="s">
        <v>12834</v>
      </c>
      <c r="BI4" s="347" t="s">
        <v>10392</v>
      </c>
      <c r="BJ4" s="347" t="s">
        <v>10393</v>
      </c>
    </row>
    <row r="5" spans="1:62" s="28" customFormat="1" ht="15" hidden="1" customHeight="1">
      <c r="A5" s="27">
        <v>811</v>
      </c>
      <c r="B5" s="29"/>
      <c r="C5" s="83" t="str">
        <f t="shared" ref="C5:C68" si="0">Q5</f>
        <v>JAW-JI-SDA-4068</v>
      </c>
      <c r="D5" s="83">
        <v>30571410031</v>
      </c>
      <c r="E5" s="83" t="s">
        <v>7885</v>
      </c>
      <c r="F5" s="198" t="s">
        <v>1988</v>
      </c>
      <c r="G5" s="83" t="s">
        <v>5849</v>
      </c>
      <c r="H5" s="84" t="s">
        <v>6825</v>
      </c>
      <c r="I5" s="83">
        <v>112.708158</v>
      </c>
      <c r="J5" s="83">
        <v>-7.3784109999999998</v>
      </c>
      <c r="K5" s="83">
        <v>30</v>
      </c>
      <c r="L5" s="83" t="s">
        <v>5077</v>
      </c>
      <c r="M5" s="83">
        <v>2020</v>
      </c>
      <c r="N5" s="83" t="s">
        <v>3757</v>
      </c>
      <c r="O5" s="83"/>
      <c r="P5" s="84" t="s">
        <v>205</v>
      </c>
      <c r="Q5" s="83" t="s">
        <v>1987</v>
      </c>
      <c r="R5" s="83" t="s">
        <v>1988</v>
      </c>
      <c r="S5" s="83" t="s">
        <v>106</v>
      </c>
      <c r="T5" s="83" t="s">
        <v>4465</v>
      </c>
      <c r="U5" s="83" t="s">
        <v>203</v>
      </c>
      <c r="V5" s="86" t="s">
        <v>4472</v>
      </c>
      <c r="W5" s="274" t="s">
        <v>2207</v>
      </c>
      <c r="X5" s="274" t="s">
        <v>2471</v>
      </c>
      <c r="Y5" s="85">
        <v>6614369</v>
      </c>
      <c r="Z5" s="86">
        <v>43843</v>
      </c>
      <c r="AA5" s="86"/>
      <c r="AB5" s="87">
        <f t="shared" ref="AB5:AB68" ca="1" si="1">IF(AND($Z5=""),"",IF(AND($Z5&lt;&gt;"",AY5&lt;&gt;""),AY5-$Z5,IF(AND($Z5&lt;&gt;"",AY5=""),TODAY()-$Z5)))</f>
        <v>836</v>
      </c>
      <c r="AC5" s="88" t="str">
        <f t="shared" ref="AC5:AC68" ca="1" si="2">IF(AB5="","",IF(AB5="RFI","RFI done",IF(AB5&gt;150,"&gt; 150 days",IF(AB5&gt;120,"121 - 150 days",IF(AB5&gt;90,"91 - 120 days",IF(AB5&gt;60,"61 - 90 days",IF(AB5&gt;30,"31 - 60 days","&lt; 30 days")))))))</f>
        <v>&gt; 150 days</v>
      </c>
      <c r="AD5" s="89">
        <f t="shared" ref="AD5:AD36" si="3">IF(AND(S5=""),"TBD",IF(AND(S5="COLO"),Z5+30,Z5+150))</f>
        <v>43993</v>
      </c>
      <c r="AE5" s="90" t="str">
        <f t="shared" ref="AE5:AE68" si="4">IFERROR(VLOOKUP(AD5,L_Convert,6,FALSE),"")</f>
        <v>W24-2020</v>
      </c>
      <c r="AF5" s="90" t="str">
        <f t="shared" ref="AF5:AF68" si="5">IFERROR(VLOOKUP(AD5,L_Convert,7,FALSE),"")</f>
        <v>Jun-2020</v>
      </c>
      <c r="AG5" s="89" t="s">
        <v>4460</v>
      </c>
      <c r="AH5" s="90" t="str">
        <f t="shared" ref="AH5:AH68" si="6">IFERROR(VLOOKUP(AG5,L_Convert,6,FALSE),"")</f>
        <v>TBD</v>
      </c>
      <c r="AI5" s="90" t="str">
        <f t="shared" ref="AI5:AI68" si="7">IFERROR(VLOOKUP(AG5,L_Convert,7,FALSE),"")</f>
        <v>TBD</v>
      </c>
      <c r="AJ5" s="199" t="s">
        <v>345</v>
      </c>
      <c r="AK5" s="90" t="str">
        <f t="shared" ref="AK5:AK68" si="8">IFERROR(VLOOKUP(AJ5,L_Convert,6,FALSE),"")</f>
        <v>TBD</v>
      </c>
      <c r="AL5" s="90" t="str">
        <f t="shared" ref="AL5:AL68" si="9">IFERROR(VLOOKUP(AJ5,L_Convert,7,FALSE),"")</f>
        <v>TBD</v>
      </c>
      <c r="AM5" s="89" t="s">
        <v>4460</v>
      </c>
      <c r="AN5" s="90" t="str">
        <f t="shared" ref="AN5:AN68" si="10">IFERROR(VLOOKUP(AM5,L_Convert,6,FALSE),"")</f>
        <v>TBD</v>
      </c>
      <c r="AO5" s="90" t="str">
        <f t="shared" ref="AO5:AO68" si="11">IFERROR(VLOOKUP(AM5,L_Convert,7,FALSE),"")</f>
        <v>TBD</v>
      </c>
      <c r="AP5" s="83" t="s">
        <v>4464</v>
      </c>
      <c r="AQ5" s="92"/>
      <c r="AR5" s="89"/>
      <c r="AS5" s="99"/>
      <c r="AT5" s="94"/>
      <c r="AU5" s="97"/>
      <c r="AV5" s="95">
        <v>44291</v>
      </c>
      <c r="AW5" s="97"/>
      <c r="AX5" s="89"/>
      <c r="AY5" s="89"/>
      <c r="AZ5" s="89"/>
      <c r="BA5" s="86"/>
      <c r="BB5" s="86"/>
      <c r="BC5" s="86"/>
      <c r="BD5" s="83" t="s">
        <v>206</v>
      </c>
      <c r="BE5" s="83" t="str">
        <f t="shared" ref="BE5:BE68" si="12">IFERROR(VLOOKUP($BD5,L_Milestone,4,FALSE),"")</f>
        <v>01.SPK PROPOSSED RETURN</v>
      </c>
      <c r="BF5" s="83"/>
      <c r="BG5" s="96" t="s">
        <v>4364</v>
      </c>
      <c r="BH5" s="437"/>
      <c r="BI5" s="13"/>
      <c r="BJ5" s="13"/>
    </row>
    <row r="6" spans="1:62" s="28" customFormat="1" ht="15" hidden="1" customHeight="1">
      <c r="A6" s="27">
        <v>882</v>
      </c>
      <c r="B6" s="29"/>
      <c r="C6" s="83" t="str">
        <f t="shared" si="0"/>
        <v>SUM-SU-SDK-2203</v>
      </c>
      <c r="D6" s="83"/>
      <c r="E6" s="83"/>
      <c r="F6" s="198"/>
      <c r="G6" s="83" t="s">
        <v>5851</v>
      </c>
      <c r="H6" s="84" t="s">
        <v>2359</v>
      </c>
      <c r="I6" s="83">
        <v>98.438777000000002</v>
      </c>
      <c r="J6" s="83">
        <v>2.6984620000000001</v>
      </c>
      <c r="K6" s="83">
        <v>50</v>
      </c>
      <c r="L6" s="83" t="s">
        <v>5102</v>
      </c>
      <c r="M6" s="83">
        <v>2020</v>
      </c>
      <c r="N6" s="83" t="s">
        <v>3757</v>
      </c>
      <c r="O6" s="83"/>
      <c r="P6" s="84" t="s">
        <v>205</v>
      </c>
      <c r="Q6" s="83" t="s">
        <v>2103</v>
      </c>
      <c r="R6" s="83" t="s">
        <v>2104</v>
      </c>
      <c r="S6" s="83" t="s">
        <v>2200</v>
      </c>
      <c r="T6" s="83" t="s">
        <v>4465</v>
      </c>
      <c r="U6" s="83" t="s">
        <v>201</v>
      </c>
      <c r="V6" s="86" t="s">
        <v>4471</v>
      </c>
      <c r="W6" s="274" t="s">
        <v>2213</v>
      </c>
      <c r="X6" s="274" t="s">
        <v>2560</v>
      </c>
      <c r="Y6" s="85">
        <v>6614551</v>
      </c>
      <c r="Z6" s="86">
        <v>43903</v>
      </c>
      <c r="AA6" s="86"/>
      <c r="AB6" s="87">
        <f t="shared" ca="1" si="1"/>
        <v>776</v>
      </c>
      <c r="AC6" s="88" t="str">
        <f t="shared" ca="1" si="2"/>
        <v>&gt; 150 days</v>
      </c>
      <c r="AD6" s="89">
        <f t="shared" si="3"/>
        <v>43933</v>
      </c>
      <c r="AE6" s="90" t="str">
        <f t="shared" si="4"/>
        <v>W16-2020</v>
      </c>
      <c r="AF6" s="90" t="str">
        <f t="shared" si="5"/>
        <v>Apr-2020</v>
      </c>
      <c r="AG6" s="89" t="s">
        <v>4460</v>
      </c>
      <c r="AH6" s="90" t="str">
        <f t="shared" si="6"/>
        <v>TBD</v>
      </c>
      <c r="AI6" s="90" t="str">
        <f t="shared" si="7"/>
        <v>TBD</v>
      </c>
      <c r="AJ6" s="199" t="s">
        <v>345</v>
      </c>
      <c r="AK6" s="90" t="str">
        <f t="shared" si="8"/>
        <v>TBD</v>
      </c>
      <c r="AL6" s="90" t="str">
        <f t="shared" si="9"/>
        <v>TBD</v>
      </c>
      <c r="AM6" s="89" t="s">
        <v>4460</v>
      </c>
      <c r="AN6" s="90" t="str">
        <f t="shared" si="10"/>
        <v>TBD</v>
      </c>
      <c r="AO6" s="90" t="str">
        <f t="shared" si="11"/>
        <v>TBD</v>
      </c>
      <c r="AP6" s="83"/>
      <c r="AQ6" s="92"/>
      <c r="AR6" s="89"/>
      <c r="AS6" s="99"/>
      <c r="AT6" s="94"/>
      <c r="AU6" s="97"/>
      <c r="AV6" s="95">
        <v>44201</v>
      </c>
      <c r="AW6" s="97"/>
      <c r="AX6" s="89"/>
      <c r="AY6" s="89"/>
      <c r="AZ6" s="89"/>
      <c r="BA6" s="86"/>
      <c r="BB6" s="86"/>
      <c r="BC6" s="86"/>
      <c r="BD6" s="83" t="s">
        <v>206</v>
      </c>
      <c r="BE6" s="83" t="str">
        <f t="shared" si="12"/>
        <v>01.SPK PROPOSSED RETURN</v>
      </c>
      <c r="BF6" s="83"/>
      <c r="BG6" s="96" t="s">
        <v>4425</v>
      </c>
      <c r="BH6" s="437"/>
      <c r="BI6" s="13"/>
      <c r="BJ6" s="13"/>
    </row>
    <row r="7" spans="1:62" s="28" customFormat="1" ht="15" hidden="1" customHeight="1">
      <c r="A7" s="27">
        <v>883</v>
      </c>
      <c r="B7" s="29"/>
      <c r="C7" s="83" t="str">
        <f t="shared" si="0"/>
        <v>SUM-SU-PRR-2118</v>
      </c>
      <c r="D7" s="83"/>
      <c r="E7" s="83"/>
      <c r="F7" s="198"/>
      <c r="G7" s="83" t="s">
        <v>5851</v>
      </c>
      <c r="H7" s="84" t="s">
        <v>2359</v>
      </c>
      <c r="I7" s="83">
        <v>98.859399999999994</v>
      </c>
      <c r="J7" s="83">
        <v>2.4442599999999999</v>
      </c>
      <c r="K7" s="83">
        <v>50</v>
      </c>
      <c r="L7" s="83" t="s">
        <v>5103</v>
      </c>
      <c r="M7" s="83">
        <v>2020</v>
      </c>
      <c r="N7" s="83" t="s">
        <v>3757</v>
      </c>
      <c r="O7" s="83"/>
      <c r="P7" s="84" t="s">
        <v>205</v>
      </c>
      <c r="Q7" s="83" t="s">
        <v>2105</v>
      </c>
      <c r="R7" s="83" t="s">
        <v>2106</v>
      </c>
      <c r="S7" s="83" t="s">
        <v>2200</v>
      </c>
      <c r="T7" s="83" t="s">
        <v>4465</v>
      </c>
      <c r="U7" s="83" t="s">
        <v>201</v>
      </c>
      <c r="V7" s="86" t="s">
        <v>4471</v>
      </c>
      <c r="W7" s="274" t="s">
        <v>2213</v>
      </c>
      <c r="X7" s="274" t="s">
        <v>2484</v>
      </c>
      <c r="Y7" s="85">
        <v>6614551</v>
      </c>
      <c r="Z7" s="86">
        <v>43903</v>
      </c>
      <c r="AA7" s="86"/>
      <c r="AB7" s="87">
        <f t="shared" ca="1" si="1"/>
        <v>776</v>
      </c>
      <c r="AC7" s="88" t="str">
        <f t="shared" ca="1" si="2"/>
        <v>&gt; 150 days</v>
      </c>
      <c r="AD7" s="89">
        <f t="shared" si="3"/>
        <v>43933</v>
      </c>
      <c r="AE7" s="90" t="str">
        <f t="shared" si="4"/>
        <v>W16-2020</v>
      </c>
      <c r="AF7" s="90" t="str">
        <f t="shared" si="5"/>
        <v>Apr-2020</v>
      </c>
      <c r="AG7" s="89" t="s">
        <v>4460</v>
      </c>
      <c r="AH7" s="90" t="str">
        <f t="shared" si="6"/>
        <v>TBD</v>
      </c>
      <c r="AI7" s="90" t="str">
        <f t="shared" si="7"/>
        <v>TBD</v>
      </c>
      <c r="AJ7" s="199" t="s">
        <v>345</v>
      </c>
      <c r="AK7" s="90" t="str">
        <f t="shared" si="8"/>
        <v>TBD</v>
      </c>
      <c r="AL7" s="90" t="str">
        <f t="shared" si="9"/>
        <v>TBD</v>
      </c>
      <c r="AM7" s="89" t="s">
        <v>4460</v>
      </c>
      <c r="AN7" s="90" t="str">
        <f t="shared" si="10"/>
        <v>TBD</v>
      </c>
      <c r="AO7" s="90" t="str">
        <f t="shared" si="11"/>
        <v>TBD</v>
      </c>
      <c r="AP7" s="83"/>
      <c r="AQ7" s="92"/>
      <c r="AR7" s="89"/>
      <c r="AS7" s="99"/>
      <c r="AT7" s="94"/>
      <c r="AU7" s="97"/>
      <c r="AV7" s="95">
        <v>44201</v>
      </c>
      <c r="AW7" s="97"/>
      <c r="AX7" s="89"/>
      <c r="AY7" s="89"/>
      <c r="AZ7" s="89"/>
      <c r="BA7" s="86"/>
      <c r="BB7" s="86"/>
      <c r="BC7" s="86"/>
      <c r="BD7" s="83" t="s">
        <v>206</v>
      </c>
      <c r="BE7" s="83" t="str">
        <f t="shared" si="12"/>
        <v>01.SPK PROPOSSED RETURN</v>
      </c>
      <c r="BF7" s="83"/>
      <c r="BG7" s="96" t="s">
        <v>4426</v>
      </c>
      <c r="BH7" s="437"/>
      <c r="BI7" s="13"/>
      <c r="BJ7" s="13"/>
    </row>
    <row r="8" spans="1:62" s="28" customFormat="1" ht="15" hidden="1" customHeight="1">
      <c r="A8" s="27">
        <v>880</v>
      </c>
      <c r="B8" s="29"/>
      <c r="C8" s="83" t="str">
        <f t="shared" si="0"/>
        <v>SUM-SU-BLG-2120</v>
      </c>
      <c r="D8" s="83"/>
      <c r="E8" s="83"/>
      <c r="F8" s="198"/>
      <c r="G8" s="83" t="s">
        <v>5851</v>
      </c>
      <c r="H8" s="84" t="s">
        <v>2359</v>
      </c>
      <c r="I8" s="83">
        <v>99.204120000000003</v>
      </c>
      <c r="J8" s="83">
        <v>2.34714</v>
      </c>
      <c r="K8" s="83">
        <v>50</v>
      </c>
      <c r="L8" s="83" t="s">
        <v>5101</v>
      </c>
      <c r="M8" s="83">
        <v>2020</v>
      </c>
      <c r="N8" s="83" t="s">
        <v>3757</v>
      </c>
      <c r="O8" s="83"/>
      <c r="P8" s="84" t="s">
        <v>205</v>
      </c>
      <c r="Q8" s="83" t="s">
        <v>2099</v>
      </c>
      <c r="R8" s="83" t="s">
        <v>2100</v>
      </c>
      <c r="S8" s="83" t="s">
        <v>2200</v>
      </c>
      <c r="T8" s="83" t="s">
        <v>4465</v>
      </c>
      <c r="U8" s="83" t="s">
        <v>201</v>
      </c>
      <c r="V8" s="86" t="s">
        <v>4471</v>
      </c>
      <c r="W8" s="274" t="s">
        <v>2213</v>
      </c>
      <c r="X8" s="274" t="s">
        <v>2575</v>
      </c>
      <c r="Y8" s="85">
        <v>6614551</v>
      </c>
      <c r="Z8" s="86">
        <v>43903</v>
      </c>
      <c r="AA8" s="86"/>
      <c r="AB8" s="87">
        <f t="shared" ca="1" si="1"/>
        <v>776</v>
      </c>
      <c r="AC8" s="88" t="str">
        <f t="shared" ca="1" si="2"/>
        <v>&gt; 150 days</v>
      </c>
      <c r="AD8" s="89">
        <f t="shared" si="3"/>
        <v>43933</v>
      </c>
      <c r="AE8" s="90" t="str">
        <f t="shared" si="4"/>
        <v>W16-2020</v>
      </c>
      <c r="AF8" s="90" t="str">
        <f t="shared" si="5"/>
        <v>Apr-2020</v>
      </c>
      <c r="AG8" s="89" t="s">
        <v>4460</v>
      </c>
      <c r="AH8" s="90" t="str">
        <f t="shared" si="6"/>
        <v>TBD</v>
      </c>
      <c r="AI8" s="90" t="str">
        <f t="shared" si="7"/>
        <v>TBD</v>
      </c>
      <c r="AJ8" s="199" t="s">
        <v>345</v>
      </c>
      <c r="AK8" s="90" t="str">
        <f t="shared" si="8"/>
        <v>TBD</v>
      </c>
      <c r="AL8" s="90" t="str">
        <f t="shared" si="9"/>
        <v>TBD</v>
      </c>
      <c r="AM8" s="89" t="s">
        <v>4460</v>
      </c>
      <c r="AN8" s="90" t="str">
        <f t="shared" si="10"/>
        <v>TBD</v>
      </c>
      <c r="AO8" s="90" t="str">
        <f t="shared" si="11"/>
        <v>TBD</v>
      </c>
      <c r="AP8" s="83"/>
      <c r="AQ8" s="92"/>
      <c r="AR8" s="89"/>
      <c r="AS8" s="99"/>
      <c r="AT8" s="94"/>
      <c r="AU8" s="97"/>
      <c r="AV8" s="95">
        <v>44188</v>
      </c>
      <c r="AW8" s="97"/>
      <c r="AX8" s="89"/>
      <c r="AY8" s="89"/>
      <c r="AZ8" s="89"/>
      <c r="BA8" s="86"/>
      <c r="BB8" s="86"/>
      <c r="BC8" s="86"/>
      <c r="BD8" s="83" t="s">
        <v>206</v>
      </c>
      <c r="BE8" s="83" t="str">
        <f t="shared" si="12"/>
        <v>01.SPK PROPOSSED RETURN</v>
      </c>
      <c r="BF8" s="83"/>
      <c r="BG8" s="96" t="s">
        <v>4424</v>
      </c>
      <c r="BH8" s="437"/>
      <c r="BI8" s="13"/>
      <c r="BJ8" s="13"/>
    </row>
    <row r="9" spans="1:62" s="28" customFormat="1" ht="15" hidden="1" customHeight="1">
      <c r="A9" s="27">
        <v>906</v>
      </c>
      <c r="B9" s="29"/>
      <c r="C9" s="83" t="str">
        <f t="shared" si="0"/>
        <v>JAW-JB-SNG-3958</v>
      </c>
      <c r="D9" s="83"/>
      <c r="E9" s="83"/>
      <c r="F9" s="198"/>
      <c r="G9" s="83" t="s">
        <v>5851</v>
      </c>
      <c r="H9" s="84" t="s">
        <v>2359</v>
      </c>
      <c r="I9" s="83">
        <v>107.643542</v>
      </c>
      <c r="J9" s="83">
        <v>-6.2655760000000003</v>
      </c>
      <c r="K9" s="83">
        <v>40</v>
      </c>
      <c r="L9" s="83" t="s">
        <v>5113</v>
      </c>
      <c r="M9" s="83">
        <v>2020</v>
      </c>
      <c r="N9" s="83" t="s">
        <v>3757</v>
      </c>
      <c r="O9" s="83"/>
      <c r="P9" s="84" t="s">
        <v>205</v>
      </c>
      <c r="Q9" s="83" t="s">
        <v>2150</v>
      </c>
      <c r="R9" s="83" t="s">
        <v>2151</v>
      </c>
      <c r="S9" s="83" t="s">
        <v>2200</v>
      </c>
      <c r="T9" s="83" t="s">
        <v>4465</v>
      </c>
      <c r="U9" s="83" t="s">
        <v>103</v>
      </c>
      <c r="V9" s="86" t="s">
        <v>4470</v>
      </c>
      <c r="W9" s="274" t="s">
        <v>2205</v>
      </c>
      <c r="X9" s="274" t="s">
        <v>2516</v>
      </c>
      <c r="Y9" s="85">
        <v>6614550</v>
      </c>
      <c r="Z9" s="86">
        <v>43903</v>
      </c>
      <c r="AA9" s="86"/>
      <c r="AB9" s="87">
        <f t="shared" ca="1" si="1"/>
        <v>776</v>
      </c>
      <c r="AC9" s="88" t="str">
        <f t="shared" ca="1" si="2"/>
        <v>&gt; 150 days</v>
      </c>
      <c r="AD9" s="89">
        <f t="shared" si="3"/>
        <v>43933</v>
      </c>
      <c r="AE9" s="90" t="str">
        <f t="shared" si="4"/>
        <v>W16-2020</v>
      </c>
      <c r="AF9" s="90" t="str">
        <f t="shared" si="5"/>
        <v>Apr-2020</v>
      </c>
      <c r="AG9" s="89" t="s">
        <v>4460</v>
      </c>
      <c r="AH9" s="90" t="str">
        <f t="shared" si="6"/>
        <v>TBD</v>
      </c>
      <c r="AI9" s="90" t="str">
        <f t="shared" si="7"/>
        <v>TBD</v>
      </c>
      <c r="AJ9" s="199" t="s">
        <v>345</v>
      </c>
      <c r="AK9" s="90" t="str">
        <f t="shared" si="8"/>
        <v>TBD</v>
      </c>
      <c r="AL9" s="90" t="str">
        <f t="shared" si="9"/>
        <v>TBD</v>
      </c>
      <c r="AM9" s="89" t="s">
        <v>4460</v>
      </c>
      <c r="AN9" s="90" t="str">
        <f t="shared" si="10"/>
        <v>TBD</v>
      </c>
      <c r="AO9" s="90" t="str">
        <f t="shared" si="11"/>
        <v>TBD</v>
      </c>
      <c r="AP9" s="83"/>
      <c r="AQ9" s="92"/>
      <c r="AR9" s="89"/>
      <c r="AS9" s="99"/>
      <c r="AT9" s="94"/>
      <c r="AU9" s="97"/>
      <c r="AV9" s="95">
        <v>44116</v>
      </c>
      <c r="AW9" s="97"/>
      <c r="AX9" s="89"/>
      <c r="AY9" s="89"/>
      <c r="AZ9" s="89"/>
      <c r="BA9" s="86"/>
      <c r="BB9" s="86"/>
      <c r="BC9" s="86"/>
      <c r="BD9" s="83" t="s">
        <v>206</v>
      </c>
      <c r="BE9" s="83" t="str">
        <f t="shared" si="12"/>
        <v>01.SPK PROPOSSED RETURN</v>
      </c>
      <c r="BF9" s="83"/>
      <c r="BG9" s="96" t="s">
        <v>4440</v>
      </c>
      <c r="BH9" s="437"/>
      <c r="BI9" s="190"/>
      <c r="BJ9" s="190"/>
    </row>
    <row r="10" spans="1:62" s="28" customFormat="1" ht="15" hidden="1" customHeight="1">
      <c r="A10" s="27">
        <v>881</v>
      </c>
      <c r="B10" s="29"/>
      <c r="C10" s="83" t="str">
        <f t="shared" si="0"/>
        <v>SUM-AC-SGI-0707</v>
      </c>
      <c r="D10" s="83"/>
      <c r="E10" s="83"/>
      <c r="F10" s="198"/>
      <c r="G10" s="83" t="s">
        <v>5851</v>
      </c>
      <c r="H10" s="84" t="s">
        <v>2359</v>
      </c>
      <c r="I10" s="83">
        <v>95.883420000000001</v>
      </c>
      <c r="J10" s="83">
        <v>5.4261600000000003</v>
      </c>
      <c r="K10" s="83">
        <v>40</v>
      </c>
      <c r="L10" s="83" t="s">
        <v>5056</v>
      </c>
      <c r="M10" s="83">
        <v>2020</v>
      </c>
      <c r="N10" s="83" t="s">
        <v>3757</v>
      </c>
      <c r="O10" s="83"/>
      <c r="P10" s="84" t="s">
        <v>205</v>
      </c>
      <c r="Q10" s="83" t="s">
        <v>2101</v>
      </c>
      <c r="R10" s="83" t="s">
        <v>2102</v>
      </c>
      <c r="S10" s="83" t="s">
        <v>2200</v>
      </c>
      <c r="T10" s="83" t="s">
        <v>4465</v>
      </c>
      <c r="U10" s="83" t="s">
        <v>201</v>
      </c>
      <c r="V10" s="86" t="s">
        <v>4471</v>
      </c>
      <c r="W10" s="274" t="s">
        <v>2212</v>
      </c>
      <c r="X10" s="274" t="s">
        <v>2485</v>
      </c>
      <c r="Y10" s="85">
        <v>6614551</v>
      </c>
      <c r="Z10" s="86">
        <v>43903</v>
      </c>
      <c r="AA10" s="86"/>
      <c r="AB10" s="87">
        <f t="shared" ca="1" si="1"/>
        <v>776</v>
      </c>
      <c r="AC10" s="88" t="str">
        <f t="shared" ca="1" si="2"/>
        <v>&gt; 150 days</v>
      </c>
      <c r="AD10" s="89">
        <f t="shared" si="3"/>
        <v>43933</v>
      </c>
      <c r="AE10" s="90" t="str">
        <f t="shared" si="4"/>
        <v>W16-2020</v>
      </c>
      <c r="AF10" s="90" t="str">
        <f t="shared" si="5"/>
        <v>Apr-2020</v>
      </c>
      <c r="AG10" s="89" t="s">
        <v>4460</v>
      </c>
      <c r="AH10" s="90" t="str">
        <f t="shared" si="6"/>
        <v>TBD</v>
      </c>
      <c r="AI10" s="90" t="str">
        <f t="shared" si="7"/>
        <v>TBD</v>
      </c>
      <c r="AJ10" s="199" t="s">
        <v>345</v>
      </c>
      <c r="AK10" s="90" t="str">
        <f t="shared" si="8"/>
        <v>TBD</v>
      </c>
      <c r="AL10" s="90" t="str">
        <f t="shared" si="9"/>
        <v>TBD</v>
      </c>
      <c r="AM10" s="89" t="s">
        <v>4460</v>
      </c>
      <c r="AN10" s="90" t="str">
        <f t="shared" si="10"/>
        <v>TBD</v>
      </c>
      <c r="AO10" s="90" t="str">
        <f t="shared" si="11"/>
        <v>TBD</v>
      </c>
      <c r="AP10" s="83"/>
      <c r="AQ10" s="92"/>
      <c r="AR10" s="89"/>
      <c r="AS10" s="99"/>
      <c r="AT10" s="94"/>
      <c r="AU10" s="97"/>
      <c r="AV10" s="95">
        <v>44089</v>
      </c>
      <c r="AW10" s="97"/>
      <c r="AX10" s="89"/>
      <c r="AY10" s="89"/>
      <c r="AZ10" s="89"/>
      <c r="BA10" s="86"/>
      <c r="BB10" s="86"/>
      <c r="BC10" s="86"/>
      <c r="BD10" s="83" t="s">
        <v>206</v>
      </c>
      <c r="BE10" s="83" t="str">
        <f t="shared" si="12"/>
        <v>01.SPK PROPOSSED RETURN</v>
      </c>
      <c r="BF10" s="83"/>
      <c r="BG10" s="96" t="s">
        <v>4424</v>
      </c>
      <c r="BH10" s="437"/>
      <c r="BI10" s="13"/>
      <c r="BJ10" s="13"/>
    </row>
    <row r="11" spans="1:62" s="28" customFormat="1" ht="15" hidden="1" customHeight="1">
      <c r="A11" s="27">
        <v>893</v>
      </c>
      <c r="B11" s="29"/>
      <c r="C11" s="83" t="str">
        <f t="shared" si="0"/>
        <v>SUM-SU-PSP-2151</v>
      </c>
      <c r="D11" s="83"/>
      <c r="E11" s="83"/>
      <c r="F11" s="198"/>
      <c r="G11" s="83" t="s">
        <v>5851</v>
      </c>
      <c r="H11" s="84" t="s">
        <v>2359</v>
      </c>
      <c r="I11" s="83">
        <v>99.26943</v>
      </c>
      <c r="J11" s="83">
        <v>1.4422299999999999</v>
      </c>
      <c r="K11" s="83">
        <v>50</v>
      </c>
      <c r="L11" s="83" t="s">
        <v>5107</v>
      </c>
      <c r="M11" s="83">
        <v>2020</v>
      </c>
      <c r="N11" s="83" t="s">
        <v>3757</v>
      </c>
      <c r="O11" s="83"/>
      <c r="P11" s="84" t="s">
        <v>205</v>
      </c>
      <c r="Q11" s="83" t="s">
        <v>2124</v>
      </c>
      <c r="R11" s="83" t="s">
        <v>2125</v>
      </c>
      <c r="S11" s="83" t="s">
        <v>2200</v>
      </c>
      <c r="T11" s="83" t="s">
        <v>4465</v>
      </c>
      <c r="U11" s="83" t="s">
        <v>201</v>
      </c>
      <c r="V11" s="86" t="s">
        <v>4471</v>
      </c>
      <c r="W11" s="274" t="s">
        <v>2213</v>
      </c>
      <c r="X11" s="274" t="s">
        <v>2452</v>
      </c>
      <c r="Y11" s="85">
        <v>6614688</v>
      </c>
      <c r="Z11" s="86">
        <v>43944</v>
      </c>
      <c r="AA11" s="86"/>
      <c r="AB11" s="87">
        <f t="shared" ca="1" si="1"/>
        <v>735</v>
      </c>
      <c r="AC11" s="88" t="str">
        <f t="shared" ca="1" si="2"/>
        <v>&gt; 150 days</v>
      </c>
      <c r="AD11" s="89">
        <f t="shared" si="3"/>
        <v>43974</v>
      </c>
      <c r="AE11" s="90" t="str">
        <f t="shared" si="4"/>
        <v>W21-2020</v>
      </c>
      <c r="AF11" s="90" t="str">
        <f t="shared" si="5"/>
        <v>May-2020</v>
      </c>
      <c r="AG11" s="89" t="s">
        <v>4460</v>
      </c>
      <c r="AH11" s="90" t="str">
        <f t="shared" si="6"/>
        <v>TBD</v>
      </c>
      <c r="AI11" s="90" t="str">
        <f t="shared" si="7"/>
        <v>TBD</v>
      </c>
      <c r="AJ11" s="199" t="s">
        <v>345</v>
      </c>
      <c r="AK11" s="90" t="str">
        <f t="shared" si="8"/>
        <v>TBD</v>
      </c>
      <c r="AL11" s="90" t="str">
        <f t="shared" si="9"/>
        <v>TBD</v>
      </c>
      <c r="AM11" s="89" t="s">
        <v>4460</v>
      </c>
      <c r="AN11" s="90" t="str">
        <f t="shared" si="10"/>
        <v>TBD</v>
      </c>
      <c r="AO11" s="90" t="str">
        <f t="shared" si="11"/>
        <v>TBD</v>
      </c>
      <c r="AP11" s="83"/>
      <c r="AQ11" s="92"/>
      <c r="AR11" s="89"/>
      <c r="AS11" s="99"/>
      <c r="AT11" s="94"/>
      <c r="AU11" s="97"/>
      <c r="AV11" s="95">
        <v>44047</v>
      </c>
      <c r="AW11" s="97"/>
      <c r="AX11" s="89"/>
      <c r="AY11" s="89"/>
      <c r="AZ11" s="89"/>
      <c r="BA11" s="86"/>
      <c r="BB11" s="86"/>
      <c r="BC11" s="86"/>
      <c r="BD11" s="83" t="s">
        <v>206</v>
      </c>
      <c r="BE11" s="83" t="str">
        <f t="shared" si="12"/>
        <v>01.SPK PROPOSSED RETURN</v>
      </c>
      <c r="BF11" s="83"/>
      <c r="BG11" s="96" t="s">
        <v>4434</v>
      </c>
      <c r="BH11" s="437"/>
      <c r="BI11" s="13"/>
      <c r="BJ11" s="190"/>
    </row>
    <row r="12" spans="1:62" s="28" customFormat="1" ht="15" customHeight="1">
      <c r="A12" s="187"/>
      <c r="B12" s="29"/>
      <c r="C12" s="83" t="str">
        <f t="shared" si="0"/>
        <v>SUL-SN-PRE-1590</v>
      </c>
      <c r="D12" s="83"/>
      <c r="E12" s="198">
        <v>280348109</v>
      </c>
      <c r="F12" s="198" t="s">
        <v>12903</v>
      </c>
      <c r="G12" s="83" t="s">
        <v>5938</v>
      </c>
      <c r="H12" s="84" t="s">
        <v>6508</v>
      </c>
      <c r="I12" s="83" t="s">
        <v>12093</v>
      </c>
      <c r="J12" s="83" t="s">
        <v>12094</v>
      </c>
      <c r="K12" s="83">
        <v>30</v>
      </c>
      <c r="L12" s="83" t="s">
        <v>4973</v>
      </c>
      <c r="M12" s="83"/>
      <c r="N12" s="83"/>
      <c r="O12" s="83"/>
      <c r="P12" s="84" t="s">
        <v>6433</v>
      </c>
      <c r="Q12" s="83" t="s">
        <v>12090</v>
      </c>
      <c r="R12" s="83" t="s">
        <v>12091</v>
      </c>
      <c r="S12" s="83" t="s">
        <v>2200</v>
      </c>
      <c r="T12" s="83" t="s">
        <v>3170</v>
      </c>
      <c r="U12" s="83" t="s">
        <v>2198</v>
      </c>
      <c r="V12" s="83" t="s">
        <v>4475</v>
      </c>
      <c r="W12" s="83" t="s">
        <v>2220</v>
      </c>
      <c r="X12" s="83" t="s">
        <v>12092</v>
      </c>
      <c r="Y12" s="83">
        <v>6618129</v>
      </c>
      <c r="Z12" s="86">
        <v>44636</v>
      </c>
      <c r="AA12" s="86">
        <v>44636</v>
      </c>
      <c r="AB12" s="332">
        <f t="shared" ca="1" si="1"/>
        <v>43</v>
      </c>
      <c r="AC12" s="91" t="str">
        <f t="shared" ca="1" si="2"/>
        <v>31 - 60 days</v>
      </c>
      <c r="AD12" s="89">
        <f t="shared" si="3"/>
        <v>44666</v>
      </c>
      <c r="AE12" s="90" t="str">
        <f t="shared" si="4"/>
        <v>W16-2022</v>
      </c>
      <c r="AF12" s="90" t="str">
        <f t="shared" si="5"/>
        <v>Apr-2022</v>
      </c>
      <c r="AG12" s="89" t="s">
        <v>345</v>
      </c>
      <c r="AH12" s="219" t="str">
        <f t="shared" si="6"/>
        <v>TBD</v>
      </c>
      <c r="AI12" s="219" t="str">
        <f t="shared" si="7"/>
        <v>TBD</v>
      </c>
      <c r="AJ12" s="89" t="s">
        <v>345</v>
      </c>
      <c r="AK12" s="219" t="str">
        <f t="shared" si="8"/>
        <v>TBD</v>
      </c>
      <c r="AL12" s="219" t="str">
        <f t="shared" si="9"/>
        <v>TBD</v>
      </c>
      <c r="AM12" s="89" t="s">
        <v>345</v>
      </c>
      <c r="AN12" s="219" t="str">
        <f t="shared" si="10"/>
        <v>TBD</v>
      </c>
      <c r="AO12" s="219" t="str">
        <f t="shared" si="11"/>
        <v>TBD</v>
      </c>
      <c r="AP12" s="220" t="s">
        <v>4464</v>
      </c>
      <c r="AQ12" s="89"/>
      <c r="AR12" s="99"/>
      <c r="AS12" s="94"/>
      <c r="AT12" s="256"/>
      <c r="AU12" s="95"/>
      <c r="AV12" s="238"/>
      <c r="AW12" s="89"/>
      <c r="AX12" s="89"/>
      <c r="AY12" s="219"/>
      <c r="AZ12" s="86"/>
      <c r="BA12" s="86"/>
      <c r="BB12" s="86"/>
      <c r="BC12" s="83"/>
      <c r="BD12" s="83" t="s">
        <v>206</v>
      </c>
      <c r="BE12" s="83" t="str">
        <f t="shared" si="12"/>
        <v>01.SPK PROPOSSED RETURN</v>
      </c>
      <c r="BF12" s="84" t="s">
        <v>12895</v>
      </c>
      <c r="BG12" s="359" t="s">
        <v>12894</v>
      </c>
      <c r="BH12" s="436"/>
      <c r="BI12" s="190">
        <v>401</v>
      </c>
      <c r="BJ12" s="285"/>
    </row>
    <row r="13" spans="1:62" s="28" customFormat="1" ht="15" hidden="1" customHeight="1">
      <c r="A13" s="27">
        <v>819</v>
      </c>
      <c r="B13" s="29"/>
      <c r="C13" s="83" t="str">
        <f t="shared" si="0"/>
        <v>JAW-JI-SMP-4275-RETURN</v>
      </c>
      <c r="D13" s="83"/>
      <c r="E13" s="83"/>
      <c r="F13" s="83"/>
      <c r="G13" s="83" t="s">
        <v>5849</v>
      </c>
      <c r="H13" s="84" t="s">
        <v>2359</v>
      </c>
      <c r="I13" s="83" t="s">
        <v>5811</v>
      </c>
      <c r="J13" s="83" t="s">
        <v>5812</v>
      </c>
      <c r="K13" s="83">
        <v>72</v>
      </c>
      <c r="L13" s="83" t="s">
        <v>4487</v>
      </c>
      <c r="M13" s="83"/>
      <c r="N13" s="83"/>
      <c r="O13" s="83"/>
      <c r="P13" s="84" t="s">
        <v>205</v>
      </c>
      <c r="Q13" s="83" t="s">
        <v>2001</v>
      </c>
      <c r="R13" s="244" t="s">
        <v>2002</v>
      </c>
      <c r="S13" s="83" t="s">
        <v>106</v>
      </c>
      <c r="T13" s="83" t="s">
        <v>4465</v>
      </c>
      <c r="U13" s="83" t="s">
        <v>203</v>
      </c>
      <c r="V13" s="86" t="s">
        <v>4472</v>
      </c>
      <c r="W13" s="83" t="s">
        <v>2207</v>
      </c>
      <c r="X13" s="83" t="s">
        <v>2431</v>
      </c>
      <c r="Y13" s="85">
        <v>6616297</v>
      </c>
      <c r="Z13" s="86">
        <v>44106</v>
      </c>
      <c r="AA13" s="86"/>
      <c r="AB13" s="87">
        <f t="shared" ca="1" si="1"/>
        <v>573</v>
      </c>
      <c r="AC13" s="88" t="str">
        <f t="shared" ca="1" si="2"/>
        <v>&gt; 150 days</v>
      </c>
      <c r="AD13" s="89">
        <f t="shared" si="3"/>
        <v>44256</v>
      </c>
      <c r="AE13" s="90" t="str">
        <f t="shared" si="4"/>
        <v>W10-2021</v>
      </c>
      <c r="AF13" s="90" t="str">
        <f t="shared" si="5"/>
        <v>Mar-2021</v>
      </c>
      <c r="AG13" s="89" t="s">
        <v>4460</v>
      </c>
      <c r="AH13" s="90" t="str">
        <f t="shared" si="6"/>
        <v>TBD</v>
      </c>
      <c r="AI13" s="90" t="str">
        <f t="shared" si="7"/>
        <v>TBD</v>
      </c>
      <c r="AJ13" s="199" t="s">
        <v>345</v>
      </c>
      <c r="AK13" s="90" t="str">
        <f t="shared" si="8"/>
        <v>TBD</v>
      </c>
      <c r="AL13" s="90" t="str">
        <f t="shared" si="9"/>
        <v>TBD</v>
      </c>
      <c r="AM13" s="89" t="s">
        <v>4460</v>
      </c>
      <c r="AN13" s="90" t="str">
        <f t="shared" si="10"/>
        <v>TBD</v>
      </c>
      <c r="AO13" s="90" t="str">
        <f t="shared" si="11"/>
        <v>TBD</v>
      </c>
      <c r="AP13" s="83"/>
      <c r="AQ13" s="92"/>
      <c r="AR13" s="89"/>
      <c r="AS13" s="99"/>
      <c r="AT13" s="94"/>
      <c r="AU13" s="97"/>
      <c r="AV13" s="95"/>
      <c r="AW13" s="97"/>
      <c r="AX13" s="89"/>
      <c r="AY13" s="89"/>
      <c r="AZ13" s="89"/>
      <c r="BA13" s="86"/>
      <c r="BB13" s="86"/>
      <c r="BC13" s="86"/>
      <c r="BD13" s="83" t="s">
        <v>206</v>
      </c>
      <c r="BE13" s="83" t="str">
        <f t="shared" si="12"/>
        <v>01.SPK PROPOSSED RETURN</v>
      </c>
      <c r="BF13" s="83"/>
      <c r="BG13" s="96" t="s">
        <v>4370</v>
      </c>
      <c r="BH13" s="437"/>
      <c r="BI13" s="190"/>
      <c r="BJ13" s="190"/>
    </row>
    <row r="14" spans="1:62" s="28" customFormat="1" ht="15" hidden="1" customHeight="1">
      <c r="A14" s="27">
        <v>907</v>
      </c>
      <c r="B14" s="29"/>
      <c r="C14" s="83" t="str">
        <f t="shared" si="0"/>
        <v>BAL-BA-MGW-1473</v>
      </c>
      <c r="D14" s="83"/>
      <c r="E14" s="83"/>
      <c r="F14" s="83"/>
      <c r="G14" s="83" t="s">
        <v>5851</v>
      </c>
      <c r="H14" s="84" t="s">
        <v>2359</v>
      </c>
      <c r="I14" s="83"/>
      <c r="J14" s="83">
        <v>171476126</v>
      </c>
      <c r="K14" s="83">
        <v>35</v>
      </c>
      <c r="L14" s="83" t="s">
        <v>5114</v>
      </c>
      <c r="M14" s="83">
        <v>2019</v>
      </c>
      <c r="N14" s="83" t="s">
        <v>3760</v>
      </c>
      <c r="O14" s="83"/>
      <c r="P14" s="84" t="s">
        <v>205</v>
      </c>
      <c r="Q14" s="83" t="s">
        <v>2152</v>
      </c>
      <c r="R14" s="244" t="s">
        <v>2153</v>
      </c>
      <c r="S14" s="83" t="s">
        <v>2200</v>
      </c>
      <c r="T14" s="83" t="s">
        <v>4465</v>
      </c>
      <c r="U14" s="83" t="s">
        <v>203</v>
      </c>
      <c r="V14" s="86" t="s">
        <v>4478</v>
      </c>
      <c r="W14" s="83" t="s">
        <v>2227</v>
      </c>
      <c r="X14" s="83" t="s">
        <v>2761</v>
      </c>
      <c r="Y14" s="85">
        <v>6614639</v>
      </c>
      <c r="Z14" s="86">
        <v>43934</v>
      </c>
      <c r="AA14" s="86"/>
      <c r="AB14" s="87">
        <f t="shared" ca="1" si="1"/>
        <v>745</v>
      </c>
      <c r="AC14" s="88" t="str">
        <f t="shared" ca="1" si="2"/>
        <v>&gt; 150 days</v>
      </c>
      <c r="AD14" s="89">
        <f t="shared" si="3"/>
        <v>43964</v>
      </c>
      <c r="AE14" s="90" t="str">
        <f t="shared" si="4"/>
        <v>W20-2020</v>
      </c>
      <c r="AF14" s="90" t="str">
        <f t="shared" si="5"/>
        <v>May-2020</v>
      </c>
      <c r="AG14" s="89" t="s">
        <v>4460</v>
      </c>
      <c r="AH14" s="90" t="str">
        <f t="shared" si="6"/>
        <v>TBD</v>
      </c>
      <c r="AI14" s="90" t="str">
        <f t="shared" si="7"/>
        <v>TBD</v>
      </c>
      <c r="AJ14" s="199" t="s">
        <v>345</v>
      </c>
      <c r="AK14" s="90" t="str">
        <f t="shared" si="8"/>
        <v>TBD</v>
      </c>
      <c r="AL14" s="90" t="str">
        <f t="shared" si="9"/>
        <v>TBD</v>
      </c>
      <c r="AM14" s="89" t="s">
        <v>4460</v>
      </c>
      <c r="AN14" s="90" t="str">
        <f t="shared" si="10"/>
        <v>TBD</v>
      </c>
      <c r="AO14" s="90" t="str">
        <f t="shared" si="11"/>
        <v>TBD</v>
      </c>
      <c r="AP14" s="83"/>
      <c r="AQ14" s="92"/>
      <c r="AR14" s="89"/>
      <c r="AS14" s="99"/>
      <c r="AT14" s="94"/>
      <c r="AU14" s="97"/>
      <c r="AV14" s="95"/>
      <c r="AW14" s="97"/>
      <c r="AX14" s="89"/>
      <c r="AY14" s="89"/>
      <c r="AZ14" s="89"/>
      <c r="BA14" s="86"/>
      <c r="BB14" s="86"/>
      <c r="BC14" s="86"/>
      <c r="BD14" s="83" t="s">
        <v>206</v>
      </c>
      <c r="BE14" s="83" t="str">
        <f t="shared" si="12"/>
        <v>01.SPK PROPOSSED RETURN</v>
      </c>
      <c r="BF14" s="83"/>
      <c r="BG14" s="96" t="s">
        <v>4441</v>
      </c>
      <c r="BH14" s="437"/>
      <c r="BI14" s="190"/>
      <c r="BJ14" s="190"/>
    </row>
    <row r="15" spans="1:62" s="28" customFormat="1" ht="15" hidden="1" customHeight="1">
      <c r="A15" s="27">
        <v>815</v>
      </c>
      <c r="B15" s="29"/>
      <c r="C15" s="83" t="str">
        <f t="shared" si="0"/>
        <v>JAW-JK-CKG-0710-RETURN</v>
      </c>
      <c r="D15" s="83"/>
      <c r="E15" s="83"/>
      <c r="F15" s="83"/>
      <c r="G15" s="83" t="s">
        <v>5849</v>
      </c>
      <c r="H15" s="84" t="s">
        <v>2359</v>
      </c>
      <c r="I15" s="83">
        <v>106.88542</v>
      </c>
      <c r="J15" s="83">
        <v>-6.2323000000000004</v>
      </c>
      <c r="K15" s="83">
        <v>50</v>
      </c>
      <c r="L15" s="83" t="s">
        <v>4487</v>
      </c>
      <c r="M15" s="83"/>
      <c r="N15" s="83"/>
      <c r="O15" s="83"/>
      <c r="P15" s="84" t="s">
        <v>199</v>
      </c>
      <c r="Q15" s="83" t="s">
        <v>1994</v>
      </c>
      <c r="R15" s="244" t="s">
        <v>1995</v>
      </c>
      <c r="S15" s="83" t="s">
        <v>106</v>
      </c>
      <c r="T15" s="83" t="s">
        <v>4465</v>
      </c>
      <c r="U15" s="83" t="s">
        <v>2197</v>
      </c>
      <c r="V15" s="86" t="s">
        <v>4469</v>
      </c>
      <c r="W15" s="83" t="s">
        <v>2210</v>
      </c>
      <c r="X15" s="83" t="s">
        <v>2744</v>
      </c>
      <c r="Y15" s="85">
        <v>6614467</v>
      </c>
      <c r="Z15" s="86">
        <v>43868</v>
      </c>
      <c r="AA15" s="86"/>
      <c r="AB15" s="87">
        <f t="shared" ca="1" si="1"/>
        <v>811</v>
      </c>
      <c r="AC15" s="88" t="str">
        <f t="shared" ca="1" si="2"/>
        <v>&gt; 150 days</v>
      </c>
      <c r="AD15" s="89">
        <f t="shared" si="3"/>
        <v>44018</v>
      </c>
      <c r="AE15" s="90" t="str">
        <f t="shared" si="4"/>
        <v>W28-2020</v>
      </c>
      <c r="AF15" s="90" t="str">
        <f t="shared" si="5"/>
        <v>Jul-2020</v>
      </c>
      <c r="AG15" s="89" t="s">
        <v>4460</v>
      </c>
      <c r="AH15" s="90" t="str">
        <f t="shared" si="6"/>
        <v>TBD</v>
      </c>
      <c r="AI15" s="90" t="str">
        <f t="shared" si="7"/>
        <v>TBD</v>
      </c>
      <c r="AJ15" s="199" t="s">
        <v>345</v>
      </c>
      <c r="AK15" s="90" t="str">
        <f t="shared" si="8"/>
        <v>TBD</v>
      </c>
      <c r="AL15" s="90" t="str">
        <f t="shared" si="9"/>
        <v>TBD</v>
      </c>
      <c r="AM15" s="89" t="s">
        <v>4460</v>
      </c>
      <c r="AN15" s="90" t="str">
        <f t="shared" si="10"/>
        <v>TBD</v>
      </c>
      <c r="AO15" s="90" t="str">
        <f t="shared" si="11"/>
        <v>TBD</v>
      </c>
      <c r="AP15" s="83"/>
      <c r="AQ15" s="92"/>
      <c r="AR15" s="89"/>
      <c r="AS15" s="99"/>
      <c r="AT15" s="94"/>
      <c r="AU15" s="97"/>
      <c r="AV15" s="95"/>
      <c r="AW15" s="97"/>
      <c r="AX15" s="89"/>
      <c r="AY15" s="89"/>
      <c r="AZ15" s="89"/>
      <c r="BA15" s="86"/>
      <c r="BB15" s="86"/>
      <c r="BC15" s="86"/>
      <c r="BD15" s="83" t="s">
        <v>206</v>
      </c>
      <c r="BE15" s="83" t="str">
        <f t="shared" si="12"/>
        <v>01.SPK PROPOSSED RETURN</v>
      </c>
      <c r="BF15" s="83"/>
      <c r="BG15" s="96"/>
      <c r="BH15" s="437"/>
      <c r="BI15" s="190"/>
      <c r="BJ15" s="190"/>
    </row>
    <row r="16" spans="1:62" s="28" customFormat="1" ht="15" hidden="1" customHeight="1">
      <c r="A16" s="27">
        <v>898</v>
      </c>
      <c r="B16" s="29"/>
      <c r="C16" s="83" t="str">
        <f t="shared" si="0"/>
        <v>JAW-JT-SGN-1842</v>
      </c>
      <c r="D16" s="83"/>
      <c r="E16" s="83"/>
      <c r="F16" s="83"/>
      <c r="G16" s="83" t="s">
        <v>5851</v>
      </c>
      <c r="H16" s="84" t="s">
        <v>2359</v>
      </c>
      <c r="I16" s="83">
        <v>110.872349</v>
      </c>
      <c r="J16" s="83">
        <v>-7.3742510000000001</v>
      </c>
      <c r="K16" s="83">
        <v>50</v>
      </c>
      <c r="L16" s="83" t="s">
        <v>5109</v>
      </c>
      <c r="M16" s="83"/>
      <c r="N16" s="83"/>
      <c r="O16" s="83"/>
      <c r="P16" s="84" t="s">
        <v>199</v>
      </c>
      <c r="Q16" s="83" t="s">
        <v>2134</v>
      </c>
      <c r="R16" s="244" t="s">
        <v>2135</v>
      </c>
      <c r="S16" s="83" t="s">
        <v>2200</v>
      </c>
      <c r="T16" s="83"/>
      <c r="U16" s="83" t="s">
        <v>103</v>
      </c>
      <c r="V16" s="86" t="s">
        <v>4468</v>
      </c>
      <c r="W16" s="83" t="s">
        <v>2203</v>
      </c>
      <c r="X16" s="83" t="s">
        <v>2756</v>
      </c>
      <c r="Y16" s="85">
        <v>6614397</v>
      </c>
      <c r="Z16" s="86">
        <v>43845</v>
      </c>
      <c r="AA16" s="86"/>
      <c r="AB16" s="87">
        <f t="shared" ca="1" si="1"/>
        <v>834</v>
      </c>
      <c r="AC16" s="88" t="str">
        <f t="shared" ca="1" si="2"/>
        <v>&gt; 150 days</v>
      </c>
      <c r="AD16" s="89">
        <f t="shared" si="3"/>
        <v>43875</v>
      </c>
      <c r="AE16" s="90" t="str">
        <f t="shared" si="4"/>
        <v>W07-2020</v>
      </c>
      <c r="AF16" s="90" t="str">
        <f t="shared" si="5"/>
        <v>Feb-2020</v>
      </c>
      <c r="AG16" s="89" t="s">
        <v>4460</v>
      </c>
      <c r="AH16" s="90" t="str">
        <f t="shared" si="6"/>
        <v>TBD</v>
      </c>
      <c r="AI16" s="90" t="str">
        <f t="shared" si="7"/>
        <v>TBD</v>
      </c>
      <c r="AJ16" s="199" t="s">
        <v>345</v>
      </c>
      <c r="AK16" s="90" t="str">
        <f t="shared" si="8"/>
        <v>TBD</v>
      </c>
      <c r="AL16" s="90" t="str">
        <f t="shared" si="9"/>
        <v>TBD</v>
      </c>
      <c r="AM16" s="89" t="s">
        <v>4460</v>
      </c>
      <c r="AN16" s="90" t="str">
        <f t="shared" si="10"/>
        <v>TBD</v>
      </c>
      <c r="AO16" s="90" t="str">
        <f t="shared" si="11"/>
        <v>TBD</v>
      </c>
      <c r="AP16" s="83"/>
      <c r="AQ16" s="92"/>
      <c r="AR16" s="89"/>
      <c r="AS16" s="99"/>
      <c r="AT16" s="94"/>
      <c r="AU16" s="97"/>
      <c r="AV16" s="95"/>
      <c r="AW16" s="97"/>
      <c r="AX16" s="89"/>
      <c r="AY16" s="89"/>
      <c r="AZ16" s="89"/>
      <c r="BA16" s="86"/>
      <c r="BB16" s="86"/>
      <c r="BC16" s="86"/>
      <c r="BD16" s="83" t="s">
        <v>206</v>
      </c>
      <c r="BE16" s="83" t="str">
        <f t="shared" si="12"/>
        <v>01.SPK PROPOSSED RETURN</v>
      </c>
      <c r="BF16" s="83"/>
      <c r="BG16" s="96"/>
      <c r="BH16" s="437"/>
      <c r="BI16" s="190"/>
      <c r="BJ16" s="190"/>
    </row>
    <row r="17" spans="1:62" s="28" customFormat="1" ht="15" hidden="1" customHeight="1">
      <c r="A17" s="27">
        <v>905</v>
      </c>
      <c r="B17" s="29"/>
      <c r="C17" s="83" t="str">
        <f t="shared" si="0"/>
        <v>JAW-JT-PBG-1249</v>
      </c>
      <c r="D17" s="83"/>
      <c r="E17" s="83"/>
      <c r="F17" s="83"/>
      <c r="G17" s="83" t="s">
        <v>5851</v>
      </c>
      <c r="H17" s="84" t="s">
        <v>2359</v>
      </c>
      <c r="I17" s="83">
        <v>109.542609</v>
      </c>
      <c r="J17" s="83">
        <v>-7.3987540000000003</v>
      </c>
      <c r="K17" s="83">
        <v>50</v>
      </c>
      <c r="L17" s="83" t="s">
        <v>5112</v>
      </c>
      <c r="M17" s="83"/>
      <c r="N17" s="83"/>
      <c r="O17" s="83"/>
      <c r="P17" s="84" t="s">
        <v>199</v>
      </c>
      <c r="Q17" s="83" t="s">
        <v>2148</v>
      </c>
      <c r="R17" s="244" t="s">
        <v>2149</v>
      </c>
      <c r="S17" s="83" t="s">
        <v>2200</v>
      </c>
      <c r="T17" s="83"/>
      <c r="U17" s="83" t="s">
        <v>103</v>
      </c>
      <c r="V17" s="86" t="s">
        <v>4468</v>
      </c>
      <c r="W17" s="83" t="s">
        <v>2203</v>
      </c>
      <c r="X17" s="83" t="s">
        <v>2543</v>
      </c>
      <c r="Y17" s="85">
        <v>6614397</v>
      </c>
      <c r="Z17" s="86">
        <v>43845</v>
      </c>
      <c r="AA17" s="86"/>
      <c r="AB17" s="87">
        <f t="shared" ca="1" si="1"/>
        <v>834</v>
      </c>
      <c r="AC17" s="88" t="str">
        <f t="shared" ca="1" si="2"/>
        <v>&gt; 150 days</v>
      </c>
      <c r="AD17" s="89">
        <f t="shared" si="3"/>
        <v>43875</v>
      </c>
      <c r="AE17" s="90" t="str">
        <f t="shared" si="4"/>
        <v>W07-2020</v>
      </c>
      <c r="AF17" s="90" t="str">
        <f t="shared" si="5"/>
        <v>Feb-2020</v>
      </c>
      <c r="AG17" s="89" t="s">
        <v>4460</v>
      </c>
      <c r="AH17" s="90" t="str">
        <f t="shared" si="6"/>
        <v>TBD</v>
      </c>
      <c r="AI17" s="90" t="str">
        <f t="shared" si="7"/>
        <v>TBD</v>
      </c>
      <c r="AJ17" s="199" t="s">
        <v>345</v>
      </c>
      <c r="AK17" s="90" t="str">
        <f t="shared" si="8"/>
        <v>TBD</v>
      </c>
      <c r="AL17" s="90" t="str">
        <f t="shared" si="9"/>
        <v>TBD</v>
      </c>
      <c r="AM17" s="89" t="s">
        <v>4460</v>
      </c>
      <c r="AN17" s="90" t="str">
        <f t="shared" si="10"/>
        <v>TBD</v>
      </c>
      <c r="AO17" s="90" t="str">
        <f t="shared" si="11"/>
        <v>TBD</v>
      </c>
      <c r="AP17" s="83"/>
      <c r="AQ17" s="92"/>
      <c r="AR17" s="89"/>
      <c r="AS17" s="99"/>
      <c r="AT17" s="94"/>
      <c r="AU17" s="97"/>
      <c r="AV17" s="95"/>
      <c r="AW17" s="97"/>
      <c r="AX17" s="89"/>
      <c r="AY17" s="89"/>
      <c r="AZ17" s="89"/>
      <c r="BA17" s="86"/>
      <c r="BB17" s="86"/>
      <c r="BC17" s="86"/>
      <c r="BD17" s="83" t="s">
        <v>206</v>
      </c>
      <c r="BE17" s="83" t="str">
        <f t="shared" si="12"/>
        <v>01.SPK PROPOSSED RETURN</v>
      </c>
      <c r="BF17" s="83"/>
      <c r="BG17" s="96" t="s">
        <v>4439</v>
      </c>
      <c r="BH17" s="437"/>
      <c r="BI17" s="13"/>
      <c r="BJ17" s="13"/>
    </row>
    <row r="18" spans="1:62" s="28" customFormat="1" ht="15" hidden="1" customHeight="1">
      <c r="A18" s="27">
        <v>795</v>
      </c>
      <c r="B18" s="29"/>
      <c r="C18" s="83" t="str">
        <f t="shared" si="0"/>
        <v>JAW-BT-TNG-1467</v>
      </c>
      <c r="D18" s="83">
        <v>30572590031</v>
      </c>
      <c r="E18" s="83" t="s">
        <v>7916</v>
      </c>
      <c r="F18" s="83" t="s">
        <v>1959</v>
      </c>
      <c r="G18" s="83" t="s">
        <v>5849</v>
      </c>
      <c r="H18" s="84" t="s">
        <v>6825</v>
      </c>
      <c r="I18" s="83">
        <v>106.567911</v>
      </c>
      <c r="J18" s="83">
        <v>-6.1987829999999997</v>
      </c>
      <c r="K18" s="83">
        <v>35</v>
      </c>
      <c r="L18" s="83" t="s">
        <v>4487</v>
      </c>
      <c r="M18" s="83"/>
      <c r="N18" s="83"/>
      <c r="O18" s="83"/>
      <c r="P18" s="84" t="s">
        <v>199</v>
      </c>
      <c r="Q18" s="83" t="s">
        <v>1958</v>
      </c>
      <c r="R18" s="244" t="s">
        <v>1959</v>
      </c>
      <c r="S18" s="83" t="s">
        <v>106</v>
      </c>
      <c r="T18" s="83" t="s">
        <v>4465</v>
      </c>
      <c r="U18" s="83" t="s">
        <v>2197</v>
      </c>
      <c r="V18" s="86" t="s">
        <v>4469</v>
      </c>
      <c r="W18" s="83" t="s">
        <v>2204</v>
      </c>
      <c r="X18" s="83" t="s">
        <v>2422</v>
      </c>
      <c r="Y18" s="85">
        <v>6614368</v>
      </c>
      <c r="Z18" s="86">
        <v>43843</v>
      </c>
      <c r="AA18" s="86"/>
      <c r="AB18" s="87">
        <f t="shared" ca="1" si="1"/>
        <v>836</v>
      </c>
      <c r="AC18" s="88" t="str">
        <f t="shared" ca="1" si="2"/>
        <v>&gt; 150 days</v>
      </c>
      <c r="AD18" s="89">
        <f t="shared" si="3"/>
        <v>43993</v>
      </c>
      <c r="AE18" s="90" t="str">
        <f t="shared" si="4"/>
        <v>W24-2020</v>
      </c>
      <c r="AF18" s="90" t="str">
        <f t="shared" si="5"/>
        <v>Jun-2020</v>
      </c>
      <c r="AG18" s="89" t="s">
        <v>4460</v>
      </c>
      <c r="AH18" s="90" t="str">
        <f t="shared" si="6"/>
        <v>TBD</v>
      </c>
      <c r="AI18" s="90" t="str">
        <f t="shared" si="7"/>
        <v>TBD</v>
      </c>
      <c r="AJ18" s="199" t="s">
        <v>345</v>
      </c>
      <c r="AK18" s="90" t="str">
        <f t="shared" si="8"/>
        <v>TBD</v>
      </c>
      <c r="AL18" s="90" t="str">
        <f t="shared" si="9"/>
        <v>TBD</v>
      </c>
      <c r="AM18" s="89" t="s">
        <v>4460</v>
      </c>
      <c r="AN18" s="90" t="str">
        <f t="shared" si="10"/>
        <v>TBD</v>
      </c>
      <c r="AO18" s="90" t="str">
        <f t="shared" si="11"/>
        <v>TBD</v>
      </c>
      <c r="AP18" s="83" t="s">
        <v>4463</v>
      </c>
      <c r="AQ18" s="92"/>
      <c r="AR18" s="89"/>
      <c r="AS18" s="99"/>
      <c r="AT18" s="94"/>
      <c r="AU18" s="97"/>
      <c r="AV18" s="95"/>
      <c r="AW18" s="97"/>
      <c r="AX18" s="89"/>
      <c r="AY18" s="89"/>
      <c r="AZ18" s="89"/>
      <c r="BA18" s="86"/>
      <c r="BB18" s="86"/>
      <c r="BC18" s="86"/>
      <c r="BD18" s="83" t="s">
        <v>206</v>
      </c>
      <c r="BE18" s="83" t="str">
        <f t="shared" si="12"/>
        <v>01.SPK PROPOSSED RETURN</v>
      </c>
      <c r="BF18" s="83"/>
      <c r="BG18" s="96" t="s">
        <v>4348</v>
      </c>
      <c r="BH18" s="437"/>
      <c r="BI18" s="190"/>
      <c r="BJ18" s="190"/>
    </row>
    <row r="19" spans="1:62" s="28" customFormat="1" ht="15" hidden="1" customHeight="1">
      <c r="A19" s="27">
        <v>796</v>
      </c>
      <c r="B19" s="29"/>
      <c r="C19" s="83" t="str">
        <f t="shared" si="0"/>
        <v>JAW-JB-CBI-0070</v>
      </c>
      <c r="D19" s="83">
        <v>30572100031</v>
      </c>
      <c r="E19" s="83" t="s">
        <v>7913</v>
      </c>
      <c r="F19" s="83" t="s">
        <v>3181</v>
      </c>
      <c r="G19" s="83" t="s">
        <v>5849</v>
      </c>
      <c r="H19" s="84" t="s">
        <v>6825</v>
      </c>
      <c r="I19" s="83">
        <v>106.84114</v>
      </c>
      <c r="J19" s="83">
        <v>-6.5212199999999996</v>
      </c>
      <c r="K19" s="83">
        <v>50</v>
      </c>
      <c r="L19" s="83" t="s">
        <v>5071</v>
      </c>
      <c r="M19" s="83"/>
      <c r="N19" s="83"/>
      <c r="O19" s="83"/>
      <c r="P19" s="84" t="s">
        <v>199</v>
      </c>
      <c r="Q19" s="83" t="s">
        <v>1960</v>
      </c>
      <c r="R19" s="244" t="s">
        <v>1961</v>
      </c>
      <c r="S19" s="83" t="s">
        <v>106</v>
      </c>
      <c r="T19" s="83" t="s">
        <v>4465</v>
      </c>
      <c r="U19" s="83" t="s">
        <v>2197</v>
      </c>
      <c r="V19" s="86" t="s">
        <v>4473</v>
      </c>
      <c r="W19" s="83" t="s">
        <v>2205</v>
      </c>
      <c r="X19" s="83" t="s">
        <v>2439</v>
      </c>
      <c r="Y19" s="85">
        <v>6614368</v>
      </c>
      <c r="Z19" s="86">
        <v>43843</v>
      </c>
      <c r="AA19" s="86"/>
      <c r="AB19" s="87">
        <f t="shared" ca="1" si="1"/>
        <v>836</v>
      </c>
      <c r="AC19" s="88" t="str">
        <f t="shared" ca="1" si="2"/>
        <v>&gt; 150 days</v>
      </c>
      <c r="AD19" s="89">
        <f t="shared" si="3"/>
        <v>43993</v>
      </c>
      <c r="AE19" s="90" t="str">
        <f t="shared" si="4"/>
        <v>W24-2020</v>
      </c>
      <c r="AF19" s="90" t="str">
        <f t="shared" si="5"/>
        <v>Jun-2020</v>
      </c>
      <c r="AG19" s="89" t="s">
        <v>4460</v>
      </c>
      <c r="AH19" s="90" t="str">
        <f t="shared" si="6"/>
        <v>TBD</v>
      </c>
      <c r="AI19" s="90" t="str">
        <f t="shared" si="7"/>
        <v>TBD</v>
      </c>
      <c r="AJ19" s="199" t="s">
        <v>345</v>
      </c>
      <c r="AK19" s="90" t="str">
        <f t="shared" si="8"/>
        <v>TBD</v>
      </c>
      <c r="AL19" s="90" t="str">
        <f t="shared" si="9"/>
        <v>TBD</v>
      </c>
      <c r="AM19" s="89" t="s">
        <v>4460</v>
      </c>
      <c r="AN19" s="90" t="str">
        <f t="shared" si="10"/>
        <v>TBD</v>
      </c>
      <c r="AO19" s="90" t="str">
        <f t="shared" si="11"/>
        <v>TBD</v>
      </c>
      <c r="AP19" s="83" t="s">
        <v>4464</v>
      </c>
      <c r="AQ19" s="92"/>
      <c r="AR19" s="89"/>
      <c r="AS19" s="99"/>
      <c r="AT19" s="94"/>
      <c r="AU19" s="97"/>
      <c r="AV19" s="95"/>
      <c r="AW19" s="97"/>
      <c r="AX19" s="89"/>
      <c r="AY19" s="89"/>
      <c r="AZ19" s="89"/>
      <c r="BA19" s="86"/>
      <c r="BB19" s="86"/>
      <c r="BC19" s="86"/>
      <c r="BD19" s="83" t="s">
        <v>206</v>
      </c>
      <c r="BE19" s="83" t="str">
        <f t="shared" si="12"/>
        <v>01.SPK PROPOSSED RETURN</v>
      </c>
      <c r="BF19" s="83"/>
      <c r="BG19" s="96" t="s">
        <v>4349</v>
      </c>
      <c r="BH19" s="437"/>
      <c r="BI19" s="13"/>
      <c r="BJ19" s="190"/>
    </row>
    <row r="20" spans="1:62" s="28" customFormat="1" ht="15" hidden="1" customHeight="1">
      <c r="A20" s="27">
        <v>684</v>
      </c>
      <c r="B20" s="29"/>
      <c r="C20" s="83" t="str">
        <f t="shared" si="0"/>
        <v>SUM-SB-PAD-0882</v>
      </c>
      <c r="D20" s="83"/>
      <c r="E20" s="83"/>
      <c r="F20" s="83"/>
      <c r="G20" s="83" t="s">
        <v>3759</v>
      </c>
      <c r="H20" s="84" t="s">
        <v>2359</v>
      </c>
      <c r="I20" s="83" t="s">
        <v>5600</v>
      </c>
      <c r="J20" s="83" t="s">
        <v>5601</v>
      </c>
      <c r="K20" s="83">
        <v>28</v>
      </c>
      <c r="L20" s="83" t="s">
        <v>4704</v>
      </c>
      <c r="M20" s="83">
        <v>2021</v>
      </c>
      <c r="N20" s="83" t="s">
        <v>3759</v>
      </c>
      <c r="O20" s="83" t="s">
        <v>6420</v>
      </c>
      <c r="P20" s="84" t="s">
        <v>205</v>
      </c>
      <c r="Q20" s="83" t="s">
        <v>1739</v>
      </c>
      <c r="R20" s="244" t="s">
        <v>1740</v>
      </c>
      <c r="S20" s="83" t="s">
        <v>2200</v>
      </c>
      <c r="T20" s="83" t="s">
        <v>4465</v>
      </c>
      <c r="U20" s="83" t="s">
        <v>2199</v>
      </c>
      <c r="V20" s="86" t="s">
        <v>4476</v>
      </c>
      <c r="W20" s="83" t="s">
        <v>2215</v>
      </c>
      <c r="X20" s="83" t="s">
        <v>2607</v>
      </c>
      <c r="Y20" s="85">
        <v>6617456</v>
      </c>
      <c r="Z20" s="86">
        <v>44446</v>
      </c>
      <c r="AA20" s="86"/>
      <c r="AB20" s="87">
        <f t="shared" ca="1" si="1"/>
        <v>233</v>
      </c>
      <c r="AC20" s="88" t="str">
        <f t="shared" ca="1" si="2"/>
        <v>&gt; 150 days</v>
      </c>
      <c r="AD20" s="89">
        <f t="shared" si="3"/>
        <v>44476</v>
      </c>
      <c r="AE20" s="90" t="str">
        <f t="shared" si="4"/>
        <v>W41-2021</v>
      </c>
      <c r="AF20" s="90" t="str">
        <f t="shared" si="5"/>
        <v>Oct-2021</v>
      </c>
      <c r="AG20" s="89" t="s">
        <v>4460</v>
      </c>
      <c r="AH20" s="90" t="str">
        <f t="shared" si="6"/>
        <v>TBD</v>
      </c>
      <c r="AI20" s="90" t="str">
        <f t="shared" si="7"/>
        <v>TBD</v>
      </c>
      <c r="AJ20" s="199" t="s">
        <v>345</v>
      </c>
      <c r="AK20" s="90" t="str">
        <f t="shared" si="8"/>
        <v>TBD</v>
      </c>
      <c r="AL20" s="90" t="str">
        <f t="shared" si="9"/>
        <v>TBD</v>
      </c>
      <c r="AM20" s="89" t="s">
        <v>4460</v>
      </c>
      <c r="AN20" s="90" t="str">
        <f t="shared" si="10"/>
        <v>TBD</v>
      </c>
      <c r="AO20" s="90" t="str">
        <f t="shared" si="11"/>
        <v>TBD</v>
      </c>
      <c r="AP20" s="83" t="s">
        <v>4464</v>
      </c>
      <c r="AQ20" s="107" t="s">
        <v>2359</v>
      </c>
      <c r="AR20" s="89"/>
      <c r="AS20" s="99"/>
      <c r="AT20" s="94"/>
      <c r="AU20" s="97"/>
      <c r="AV20" s="95" t="s">
        <v>2359</v>
      </c>
      <c r="AW20" s="97"/>
      <c r="AX20" s="89"/>
      <c r="AY20" s="89"/>
      <c r="AZ20" s="89"/>
      <c r="BA20" s="86"/>
      <c r="BB20" s="86"/>
      <c r="BC20" s="86"/>
      <c r="BD20" s="83" t="s">
        <v>207</v>
      </c>
      <c r="BE20" s="83" t="str">
        <f t="shared" si="12"/>
        <v>02.SPK RETURNED</v>
      </c>
      <c r="BF20" s="83" t="s">
        <v>3734</v>
      </c>
      <c r="BG20" s="96" t="s">
        <v>4335</v>
      </c>
      <c r="BH20" s="437"/>
      <c r="BI20" s="13"/>
      <c r="BJ20" s="190"/>
    </row>
    <row r="21" spans="1:62" s="28" customFormat="1" ht="15" hidden="1" customHeight="1">
      <c r="A21" s="27">
        <v>713</v>
      </c>
      <c r="B21" s="29"/>
      <c r="C21" s="83" t="str">
        <f t="shared" si="0"/>
        <v>SUL-SN-MKS-1582</v>
      </c>
      <c r="D21" s="83"/>
      <c r="E21" s="83"/>
      <c r="F21" s="83"/>
      <c r="G21" s="83" t="s">
        <v>3759</v>
      </c>
      <c r="H21" s="84" t="s">
        <v>2359</v>
      </c>
      <c r="I21" s="83" t="s">
        <v>5658</v>
      </c>
      <c r="J21" s="83" t="s">
        <v>5659</v>
      </c>
      <c r="K21" s="83">
        <v>40</v>
      </c>
      <c r="L21" s="83" t="s">
        <v>5004</v>
      </c>
      <c r="M21" s="83">
        <v>2021</v>
      </c>
      <c r="N21" s="83" t="s">
        <v>3759</v>
      </c>
      <c r="O21" s="83" t="s">
        <v>6376</v>
      </c>
      <c r="P21" s="84" t="s">
        <v>205</v>
      </c>
      <c r="Q21" s="83" t="s">
        <v>1797</v>
      </c>
      <c r="R21" s="83" t="s">
        <v>1798</v>
      </c>
      <c r="S21" s="83" t="s">
        <v>2200</v>
      </c>
      <c r="T21" s="83" t="s">
        <v>4465</v>
      </c>
      <c r="U21" s="83" t="s">
        <v>2198</v>
      </c>
      <c r="V21" s="86" t="s">
        <v>4475</v>
      </c>
      <c r="W21" s="83" t="s">
        <v>2220</v>
      </c>
      <c r="X21" s="83" t="s">
        <v>2724</v>
      </c>
      <c r="Y21" s="85">
        <v>6617556</v>
      </c>
      <c r="Z21" s="86">
        <v>44438</v>
      </c>
      <c r="AA21" s="86"/>
      <c r="AB21" s="87">
        <f t="shared" ca="1" si="1"/>
        <v>241</v>
      </c>
      <c r="AC21" s="88" t="str">
        <f t="shared" ca="1" si="2"/>
        <v>&gt; 150 days</v>
      </c>
      <c r="AD21" s="89">
        <f t="shared" si="3"/>
        <v>44468</v>
      </c>
      <c r="AE21" s="90" t="str">
        <f t="shared" si="4"/>
        <v>W40-2021</v>
      </c>
      <c r="AF21" s="90" t="str">
        <f t="shared" si="5"/>
        <v>Sep-2021</v>
      </c>
      <c r="AG21" s="89" t="s">
        <v>4460</v>
      </c>
      <c r="AH21" s="90" t="str">
        <f t="shared" si="6"/>
        <v>TBD</v>
      </c>
      <c r="AI21" s="90" t="str">
        <f t="shared" si="7"/>
        <v>TBD</v>
      </c>
      <c r="AJ21" s="199" t="s">
        <v>345</v>
      </c>
      <c r="AK21" s="90" t="str">
        <f t="shared" si="8"/>
        <v>TBD</v>
      </c>
      <c r="AL21" s="90" t="str">
        <f t="shared" si="9"/>
        <v>TBD</v>
      </c>
      <c r="AM21" s="89" t="s">
        <v>4460</v>
      </c>
      <c r="AN21" s="90" t="str">
        <f t="shared" si="10"/>
        <v>TBD</v>
      </c>
      <c r="AO21" s="90" t="str">
        <f t="shared" si="11"/>
        <v>TBD</v>
      </c>
      <c r="AP21" s="83" t="s">
        <v>4464</v>
      </c>
      <c r="AQ21" s="107"/>
      <c r="AR21" s="89"/>
      <c r="AS21" s="99"/>
      <c r="AT21" s="94"/>
      <c r="AU21" s="97"/>
      <c r="AV21" s="95" t="s">
        <v>2359</v>
      </c>
      <c r="AW21" s="97"/>
      <c r="AX21" s="89"/>
      <c r="AY21" s="89"/>
      <c r="AZ21" s="89"/>
      <c r="BA21" s="86"/>
      <c r="BB21" s="86"/>
      <c r="BC21" s="86"/>
      <c r="BD21" s="83" t="s">
        <v>207</v>
      </c>
      <c r="BE21" s="83" t="str">
        <f t="shared" si="12"/>
        <v>02.SPK RETURNED</v>
      </c>
      <c r="BF21" s="83" t="s">
        <v>3735</v>
      </c>
      <c r="BG21" s="237" t="s">
        <v>12281</v>
      </c>
      <c r="BH21" s="435"/>
      <c r="BI21" s="13"/>
      <c r="BJ21" s="13"/>
    </row>
    <row r="22" spans="1:62" s="28" customFormat="1" ht="15" hidden="1" customHeight="1">
      <c r="A22" s="187"/>
      <c r="B22" s="29"/>
      <c r="C22" s="83" t="str">
        <f t="shared" si="0"/>
        <v>JAW-BT-RKB-0786</v>
      </c>
      <c r="D22" s="83"/>
      <c r="E22" s="198">
        <v>1321352003</v>
      </c>
      <c r="F22" s="198" t="s">
        <v>11917</v>
      </c>
      <c r="G22" s="83" t="s">
        <v>10283</v>
      </c>
      <c r="H22" s="84" t="s">
        <v>6825</v>
      </c>
      <c r="I22" s="83" t="s">
        <v>11915</v>
      </c>
      <c r="J22" s="83" t="s">
        <v>11916</v>
      </c>
      <c r="K22" s="83">
        <v>70</v>
      </c>
      <c r="L22" s="83" t="s">
        <v>4487</v>
      </c>
      <c r="M22" s="83">
        <v>2022</v>
      </c>
      <c r="N22" s="83"/>
      <c r="O22" s="83"/>
      <c r="P22" s="84" t="s">
        <v>199</v>
      </c>
      <c r="Q22" s="83" t="s">
        <v>10561</v>
      </c>
      <c r="R22" s="83" t="s">
        <v>10562</v>
      </c>
      <c r="S22" s="83" t="s">
        <v>2200</v>
      </c>
      <c r="T22" s="83" t="s">
        <v>5862</v>
      </c>
      <c r="U22" s="83" t="s">
        <v>2197</v>
      </c>
      <c r="V22" s="86" t="s">
        <v>8117</v>
      </c>
      <c r="W22" s="274" t="s">
        <v>2204</v>
      </c>
      <c r="X22" s="274" t="s">
        <v>8615</v>
      </c>
      <c r="Y22" s="83">
        <v>6618124</v>
      </c>
      <c r="Z22" s="86">
        <v>44636</v>
      </c>
      <c r="AA22" s="86">
        <v>44636</v>
      </c>
      <c r="AB22" s="332">
        <f t="shared" ca="1" si="1"/>
        <v>43</v>
      </c>
      <c r="AC22" s="91" t="str">
        <f t="shared" ca="1" si="2"/>
        <v>31 - 60 days</v>
      </c>
      <c r="AD22" s="89">
        <f t="shared" si="3"/>
        <v>44666</v>
      </c>
      <c r="AE22" s="90" t="str">
        <f t="shared" si="4"/>
        <v>W16-2022</v>
      </c>
      <c r="AF22" s="90" t="str">
        <f t="shared" si="5"/>
        <v>Apr-2022</v>
      </c>
      <c r="AG22" s="89" t="s">
        <v>345</v>
      </c>
      <c r="AH22" s="219" t="str">
        <f t="shared" si="6"/>
        <v>TBD</v>
      </c>
      <c r="AI22" s="219" t="str">
        <f t="shared" si="7"/>
        <v>TBD</v>
      </c>
      <c r="AJ22" s="89" t="s">
        <v>345</v>
      </c>
      <c r="AK22" s="219" t="str">
        <f t="shared" si="8"/>
        <v>TBD</v>
      </c>
      <c r="AL22" s="219" t="str">
        <f t="shared" si="9"/>
        <v>TBD</v>
      </c>
      <c r="AM22" s="89" t="s">
        <v>345</v>
      </c>
      <c r="AN22" s="219" t="str">
        <f t="shared" si="10"/>
        <v>TBD</v>
      </c>
      <c r="AO22" s="219" t="str">
        <f t="shared" si="11"/>
        <v>TBD</v>
      </c>
      <c r="AP22" s="220" t="s">
        <v>4464</v>
      </c>
      <c r="AQ22" s="89"/>
      <c r="AR22" s="99"/>
      <c r="AS22" s="99"/>
      <c r="AT22" s="256"/>
      <c r="AU22" s="95"/>
      <c r="AV22" s="238"/>
      <c r="AW22" s="89"/>
      <c r="AX22" s="89"/>
      <c r="AY22" s="219"/>
      <c r="AZ22" s="86"/>
      <c r="BA22" s="86"/>
      <c r="BB22" s="86"/>
      <c r="BC22" s="83"/>
      <c r="BD22" s="83" t="s">
        <v>207</v>
      </c>
      <c r="BE22" s="83" t="str">
        <f t="shared" si="12"/>
        <v>02.SPK RETURNED</v>
      </c>
      <c r="BF22" s="83" t="s">
        <v>12788</v>
      </c>
      <c r="BG22" s="359" t="s">
        <v>12791</v>
      </c>
      <c r="BH22" s="436"/>
      <c r="BI22" s="190"/>
      <c r="BJ22" s="190"/>
    </row>
    <row r="23" spans="1:62" s="28" customFormat="1" ht="15" hidden="1" customHeight="1">
      <c r="A23" s="27">
        <v>661</v>
      </c>
      <c r="B23" s="29"/>
      <c r="C23" s="83" t="str">
        <f t="shared" si="0"/>
        <v>SUM-SU-AKK-2216</v>
      </c>
      <c r="D23" s="83"/>
      <c r="E23" s="83"/>
      <c r="F23" s="198"/>
      <c r="G23" s="83" t="s">
        <v>3759</v>
      </c>
      <c r="H23" s="84" t="s">
        <v>2359</v>
      </c>
      <c r="I23" s="83" t="s">
        <v>5554</v>
      </c>
      <c r="J23" s="83" t="s">
        <v>5555</v>
      </c>
      <c r="K23" s="83">
        <v>50</v>
      </c>
      <c r="L23" s="83" t="s">
        <v>4957</v>
      </c>
      <c r="M23" s="83">
        <v>2021</v>
      </c>
      <c r="N23" s="83" t="s">
        <v>3759</v>
      </c>
      <c r="O23" s="83" t="s">
        <v>6095</v>
      </c>
      <c r="P23" s="84" t="s">
        <v>205</v>
      </c>
      <c r="Q23" s="83" t="s">
        <v>1693</v>
      </c>
      <c r="R23" s="83" t="s">
        <v>1694</v>
      </c>
      <c r="S23" s="83" t="s">
        <v>2200</v>
      </c>
      <c r="T23" s="83" t="s">
        <v>4465</v>
      </c>
      <c r="U23" s="83" t="s">
        <v>2199</v>
      </c>
      <c r="V23" s="86" t="s">
        <v>4471</v>
      </c>
      <c r="W23" s="274" t="s">
        <v>2213</v>
      </c>
      <c r="X23" s="274" t="s">
        <v>2632</v>
      </c>
      <c r="Y23" s="85">
        <v>6617556</v>
      </c>
      <c r="Z23" s="86">
        <v>44438</v>
      </c>
      <c r="AA23" s="86"/>
      <c r="AB23" s="87">
        <f t="shared" ca="1" si="1"/>
        <v>241</v>
      </c>
      <c r="AC23" s="88" t="str">
        <f t="shared" ca="1" si="2"/>
        <v>&gt; 150 days</v>
      </c>
      <c r="AD23" s="89">
        <f t="shared" si="3"/>
        <v>44468</v>
      </c>
      <c r="AE23" s="90" t="str">
        <f t="shared" si="4"/>
        <v>W40-2021</v>
      </c>
      <c r="AF23" s="90" t="str">
        <f t="shared" si="5"/>
        <v>Sep-2021</v>
      </c>
      <c r="AG23" s="89" t="s">
        <v>4460</v>
      </c>
      <c r="AH23" s="90" t="str">
        <f t="shared" si="6"/>
        <v>TBD</v>
      </c>
      <c r="AI23" s="90" t="str">
        <f t="shared" si="7"/>
        <v>TBD</v>
      </c>
      <c r="AJ23" s="199" t="s">
        <v>345</v>
      </c>
      <c r="AK23" s="90" t="str">
        <f t="shared" si="8"/>
        <v>TBD</v>
      </c>
      <c r="AL23" s="90" t="str">
        <f t="shared" si="9"/>
        <v>TBD</v>
      </c>
      <c r="AM23" s="89" t="s">
        <v>4460</v>
      </c>
      <c r="AN23" s="90" t="str">
        <f t="shared" si="10"/>
        <v>TBD</v>
      </c>
      <c r="AO23" s="90" t="str">
        <f t="shared" si="11"/>
        <v>TBD</v>
      </c>
      <c r="AP23" s="83"/>
      <c r="AQ23" s="107"/>
      <c r="AR23" s="89"/>
      <c r="AS23" s="99"/>
      <c r="AT23" s="94"/>
      <c r="AU23" s="97"/>
      <c r="AV23" s="95" t="s">
        <v>2359</v>
      </c>
      <c r="AW23" s="97"/>
      <c r="AX23" s="89"/>
      <c r="AY23" s="89"/>
      <c r="AZ23" s="89"/>
      <c r="BA23" s="86"/>
      <c r="BB23" s="86"/>
      <c r="BC23" s="86"/>
      <c r="BD23" s="83" t="s">
        <v>207</v>
      </c>
      <c r="BE23" s="83" t="str">
        <f t="shared" si="12"/>
        <v>02.SPK RETURNED</v>
      </c>
      <c r="BF23" s="83" t="s">
        <v>3733</v>
      </c>
      <c r="BG23" s="96" t="s">
        <v>4332</v>
      </c>
      <c r="BH23" s="437"/>
      <c r="BI23" s="13"/>
      <c r="BJ23" s="369"/>
    </row>
    <row r="24" spans="1:62" s="28" customFormat="1" ht="15" hidden="1" customHeight="1">
      <c r="A24" s="27">
        <v>786</v>
      </c>
      <c r="B24" s="29"/>
      <c r="C24" s="83" t="str">
        <f t="shared" si="0"/>
        <v>SUM-BB-PGP-0537</v>
      </c>
      <c r="D24" s="83"/>
      <c r="E24" s="83"/>
      <c r="F24" s="198"/>
      <c r="G24" s="83" t="s">
        <v>3759</v>
      </c>
      <c r="H24" s="84" t="s">
        <v>2359</v>
      </c>
      <c r="I24" s="83" t="s">
        <v>5804</v>
      </c>
      <c r="J24" s="83" t="s">
        <v>5805</v>
      </c>
      <c r="K24" s="83">
        <v>20</v>
      </c>
      <c r="L24" s="83" t="s">
        <v>5069</v>
      </c>
      <c r="M24" s="83">
        <v>2021</v>
      </c>
      <c r="N24" s="83" t="s">
        <v>3759</v>
      </c>
      <c r="O24" s="83" t="s">
        <v>6090</v>
      </c>
      <c r="P24" s="84" t="s">
        <v>205</v>
      </c>
      <c r="Q24" s="83" t="s">
        <v>1943</v>
      </c>
      <c r="R24" s="83" t="s">
        <v>1944</v>
      </c>
      <c r="S24" s="83" t="s">
        <v>2200</v>
      </c>
      <c r="T24" s="83" t="s">
        <v>4465</v>
      </c>
      <c r="U24" s="83" t="s">
        <v>2199</v>
      </c>
      <c r="V24" s="86" t="s">
        <v>4477</v>
      </c>
      <c r="W24" s="274" t="s">
        <v>2231</v>
      </c>
      <c r="X24" s="274" t="s">
        <v>2741</v>
      </c>
      <c r="Y24" s="85">
        <v>6617547</v>
      </c>
      <c r="Z24" s="86">
        <v>44434</v>
      </c>
      <c r="AA24" s="86"/>
      <c r="AB24" s="87">
        <f t="shared" ca="1" si="1"/>
        <v>245</v>
      </c>
      <c r="AC24" s="88" t="str">
        <f t="shared" ca="1" si="2"/>
        <v>&gt; 150 days</v>
      </c>
      <c r="AD24" s="89">
        <f t="shared" si="3"/>
        <v>44464</v>
      </c>
      <c r="AE24" s="90" t="str">
        <f t="shared" si="4"/>
        <v>W39-2021</v>
      </c>
      <c r="AF24" s="90" t="str">
        <f t="shared" si="5"/>
        <v>Sep-2021</v>
      </c>
      <c r="AG24" s="89" t="s">
        <v>4460</v>
      </c>
      <c r="AH24" s="90" t="str">
        <f t="shared" si="6"/>
        <v>TBD</v>
      </c>
      <c r="AI24" s="90" t="str">
        <f t="shared" si="7"/>
        <v>TBD</v>
      </c>
      <c r="AJ24" s="199" t="s">
        <v>345</v>
      </c>
      <c r="AK24" s="90" t="str">
        <f t="shared" si="8"/>
        <v>TBD</v>
      </c>
      <c r="AL24" s="90" t="str">
        <f t="shared" si="9"/>
        <v>TBD</v>
      </c>
      <c r="AM24" s="89" t="s">
        <v>4460</v>
      </c>
      <c r="AN24" s="90" t="str">
        <f t="shared" si="10"/>
        <v>TBD</v>
      </c>
      <c r="AO24" s="90" t="str">
        <f t="shared" si="11"/>
        <v>TBD</v>
      </c>
      <c r="AP24" s="83"/>
      <c r="AQ24" s="107"/>
      <c r="AR24" s="89"/>
      <c r="AS24" s="99"/>
      <c r="AT24" s="94"/>
      <c r="AU24" s="97"/>
      <c r="AV24" s="95" t="s">
        <v>2359</v>
      </c>
      <c r="AW24" s="97"/>
      <c r="AX24" s="89"/>
      <c r="AY24" s="89"/>
      <c r="AZ24" s="89"/>
      <c r="BA24" s="86"/>
      <c r="BB24" s="86"/>
      <c r="BC24" s="86"/>
      <c r="BD24" s="83" t="s">
        <v>207</v>
      </c>
      <c r="BE24" s="83" t="str">
        <f t="shared" si="12"/>
        <v>02.SPK RETURNED</v>
      </c>
      <c r="BF24" s="83" t="s">
        <v>3733</v>
      </c>
      <c r="BG24" s="96"/>
      <c r="BH24" s="437"/>
      <c r="BI24" s="13"/>
      <c r="BJ24" s="369"/>
    </row>
    <row r="25" spans="1:62" s="28" customFormat="1" ht="15" hidden="1" customHeight="1">
      <c r="A25" s="27">
        <v>660</v>
      </c>
      <c r="B25" s="29"/>
      <c r="C25" s="83" t="str">
        <f t="shared" si="0"/>
        <v>SUM-SU-LBP-2295</v>
      </c>
      <c r="D25" s="83"/>
      <c r="E25" s="83"/>
      <c r="F25" s="198"/>
      <c r="G25" s="83" t="s">
        <v>3759</v>
      </c>
      <c r="H25" s="84" t="s">
        <v>2359</v>
      </c>
      <c r="I25" s="83" t="s">
        <v>5552</v>
      </c>
      <c r="J25" s="83" t="s">
        <v>5553</v>
      </c>
      <c r="K25" s="83">
        <v>29</v>
      </c>
      <c r="L25" s="83" t="s">
        <v>4956</v>
      </c>
      <c r="M25" s="83">
        <v>2021</v>
      </c>
      <c r="N25" s="83" t="s">
        <v>3759</v>
      </c>
      <c r="O25" s="83" t="s">
        <v>6425</v>
      </c>
      <c r="P25" s="84" t="s">
        <v>205</v>
      </c>
      <c r="Q25" s="83" t="s">
        <v>1691</v>
      </c>
      <c r="R25" s="83" t="s">
        <v>1692</v>
      </c>
      <c r="S25" s="83" t="s">
        <v>2200</v>
      </c>
      <c r="T25" s="83" t="s">
        <v>4465</v>
      </c>
      <c r="U25" s="83" t="s">
        <v>2199</v>
      </c>
      <c r="V25" s="86" t="s">
        <v>4471</v>
      </c>
      <c r="W25" s="274" t="s">
        <v>2213</v>
      </c>
      <c r="X25" s="274" t="s">
        <v>2705</v>
      </c>
      <c r="Y25" s="85">
        <v>6617489</v>
      </c>
      <c r="Z25" s="86">
        <v>44421</v>
      </c>
      <c r="AA25" s="86"/>
      <c r="AB25" s="87">
        <f t="shared" ca="1" si="1"/>
        <v>258</v>
      </c>
      <c r="AC25" s="88" t="str">
        <f t="shared" ca="1" si="2"/>
        <v>&gt; 150 days</v>
      </c>
      <c r="AD25" s="89">
        <f t="shared" si="3"/>
        <v>44451</v>
      </c>
      <c r="AE25" s="90" t="str">
        <f t="shared" si="4"/>
        <v>W38-2021</v>
      </c>
      <c r="AF25" s="90" t="str">
        <f t="shared" si="5"/>
        <v>Sep-2021</v>
      </c>
      <c r="AG25" s="89" t="s">
        <v>4460</v>
      </c>
      <c r="AH25" s="90" t="str">
        <f t="shared" si="6"/>
        <v>TBD</v>
      </c>
      <c r="AI25" s="90" t="str">
        <f t="shared" si="7"/>
        <v>TBD</v>
      </c>
      <c r="AJ25" s="199" t="s">
        <v>345</v>
      </c>
      <c r="AK25" s="90" t="str">
        <f t="shared" si="8"/>
        <v>TBD</v>
      </c>
      <c r="AL25" s="90" t="str">
        <f t="shared" si="9"/>
        <v>TBD</v>
      </c>
      <c r="AM25" s="89" t="s">
        <v>4460</v>
      </c>
      <c r="AN25" s="90" t="str">
        <f t="shared" si="10"/>
        <v>TBD</v>
      </c>
      <c r="AO25" s="90" t="str">
        <f t="shared" si="11"/>
        <v>TBD</v>
      </c>
      <c r="AP25" s="83" t="s">
        <v>4464</v>
      </c>
      <c r="AQ25" s="107" t="s">
        <v>2359</v>
      </c>
      <c r="AR25" s="89"/>
      <c r="AS25" s="99"/>
      <c r="AT25" s="94"/>
      <c r="AU25" s="97"/>
      <c r="AV25" s="95" t="s">
        <v>2359</v>
      </c>
      <c r="AW25" s="97"/>
      <c r="AX25" s="89"/>
      <c r="AY25" s="89"/>
      <c r="AZ25" s="89"/>
      <c r="BA25" s="86"/>
      <c r="BB25" s="86"/>
      <c r="BC25" s="86"/>
      <c r="BD25" s="83" t="s">
        <v>207</v>
      </c>
      <c r="BE25" s="83" t="str">
        <f t="shared" si="12"/>
        <v>02.SPK RETURNED</v>
      </c>
      <c r="BF25" s="83" t="s">
        <v>3732</v>
      </c>
      <c r="BG25" s="96" t="s">
        <v>4331</v>
      </c>
      <c r="BH25" s="437"/>
      <c r="BI25" s="13"/>
      <c r="BJ25" s="369"/>
    </row>
    <row r="26" spans="1:62" s="28" customFormat="1" ht="15" hidden="1" customHeight="1">
      <c r="A26" s="27">
        <v>780</v>
      </c>
      <c r="B26" s="29"/>
      <c r="C26" s="83" t="str">
        <f t="shared" si="0"/>
        <v>JAW-JI-GSK-4336</v>
      </c>
      <c r="D26" s="83"/>
      <c r="E26" s="83"/>
      <c r="F26" s="198"/>
      <c r="G26" s="83" t="s">
        <v>3759</v>
      </c>
      <c r="H26" s="84" t="s">
        <v>2359</v>
      </c>
      <c r="I26" s="83" t="s">
        <v>5792</v>
      </c>
      <c r="J26" s="83" t="s">
        <v>5793</v>
      </c>
      <c r="K26" s="83">
        <v>40</v>
      </c>
      <c r="L26" s="83" t="s">
        <v>5064</v>
      </c>
      <c r="M26" s="83">
        <v>2021</v>
      </c>
      <c r="N26" s="83" t="s">
        <v>3759</v>
      </c>
      <c r="O26" s="83" t="s">
        <v>6299</v>
      </c>
      <c r="P26" s="84" t="s">
        <v>205</v>
      </c>
      <c r="Q26" s="83" t="s">
        <v>1931</v>
      </c>
      <c r="R26" s="83" t="s">
        <v>1932</v>
      </c>
      <c r="S26" s="83" t="s">
        <v>2200</v>
      </c>
      <c r="T26" s="83" t="s">
        <v>4465</v>
      </c>
      <c r="U26" s="83" t="s">
        <v>2198</v>
      </c>
      <c r="V26" s="86" t="s">
        <v>4472</v>
      </c>
      <c r="W26" s="274" t="s">
        <v>2207</v>
      </c>
      <c r="X26" s="274" t="s">
        <v>2611</v>
      </c>
      <c r="Y26" s="85">
        <v>6617456</v>
      </c>
      <c r="Z26" s="86">
        <v>44417</v>
      </c>
      <c r="AA26" s="86"/>
      <c r="AB26" s="87">
        <f t="shared" ca="1" si="1"/>
        <v>262</v>
      </c>
      <c r="AC26" s="88" t="str">
        <f t="shared" ca="1" si="2"/>
        <v>&gt; 150 days</v>
      </c>
      <c r="AD26" s="89">
        <f t="shared" si="3"/>
        <v>44447</v>
      </c>
      <c r="AE26" s="90" t="str">
        <f t="shared" si="4"/>
        <v>W37-2021</v>
      </c>
      <c r="AF26" s="90" t="str">
        <f t="shared" si="5"/>
        <v>Sep-2021</v>
      </c>
      <c r="AG26" s="89" t="s">
        <v>4460</v>
      </c>
      <c r="AH26" s="90" t="str">
        <f t="shared" si="6"/>
        <v>TBD</v>
      </c>
      <c r="AI26" s="90" t="str">
        <f t="shared" si="7"/>
        <v>TBD</v>
      </c>
      <c r="AJ26" s="199" t="s">
        <v>345</v>
      </c>
      <c r="AK26" s="90" t="str">
        <f t="shared" si="8"/>
        <v>TBD</v>
      </c>
      <c r="AL26" s="90" t="str">
        <f t="shared" si="9"/>
        <v>TBD</v>
      </c>
      <c r="AM26" s="89" t="s">
        <v>4460</v>
      </c>
      <c r="AN26" s="90" t="str">
        <f t="shared" si="10"/>
        <v>TBD</v>
      </c>
      <c r="AO26" s="90" t="str">
        <f t="shared" si="11"/>
        <v>TBD</v>
      </c>
      <c r="AP26" s="83" t="s">
        <v>4464</v>
      </c>
      <c r="AQ26" s="107" t="s">
        <v>2359</v>
      </c>
      <c r="AR26" s="89"/>
      <c r="AS26" s="99"/>
      <c r="AT26" s="94"/>
      <c r="AU26" s="97"/>
      <c r="AV26" s="95" t="s">
        <v>2359</v>
      </c>
      <c r="AW26" s="97"/>
      <c r="AX26" s="89"/>
      <c r="AY26" s="89"/>
      <c r="AZ26" s="89"/>
      <c r="BA26" s="86"/>
      <c r="BB26" s="86"/>
      <c r="BC26" s="86"/>
      <c r="BD26" s="83" t="s">
        <v>207</v>
      </c>
      <c r="BE26" s="83" t="str">
        <f t="shared" si="12"/>
        <v>02.SPK RETURNED</v>
      </c>
      <c r="BF26" s="83" t="s">
        <v>3736</v>
      </c>
      <c r="BG26" s="103" t="s">
        <v>6528</v>
      </c>
      <c r="BH26" s="448"/>
      <c r="BI26" s="13"/>
      <c r="BJ26" s="369"/>
    </row>
    <row r="27" spans="1:62" s="28" customFormat="1" ht="15" hidden="1" customHeight="1">
      <c r="A27" s="27">
        <v>779</v>
      </c>
      <c r="B27" s="29"/>
      <c r="C27" s="83" t="str">
        <f t="shared" si="0"/>
        <v>JAW-JI-NJK-4249</v>
      </c>
      <c r="D27" s="83"/>
      <c r="E27" s="83"/>
      <c r="F27" s="198"/>
      <c r="G27" s="83" t="s">
        <v>3759</v>
      </c>
      <c r="H27" s="84" t="s">
        <v>2359</v>
      </c>
      <c r="I27" s="83" t="s">
        <v>5790</v>
      </c>
      <c r="J27" s="83" t="s">
        <v>5791</v>
      </c>
      <c r="K27" s="83">
        <v>30</v>
      </c>
      <c r="L27" s="83" t="s">
        <v>5063</v>
      </c>
      <c r="M27" s="83">
        <v>2021</v>
      </c>
      <c r="N27" s="83" t="s">
        <v>3759</v>
      </c>
      <c r="O27" s="83" t="s">
        <v>6298</v>
      </c>
      <c r="P27" s="84" t="s">
        <v>205</v>
      </c>
      <c r="Q27" s="83" t="s">
        <v>1929</v>
      </c>
      <c r="R27" s="83" t="s">
        <v>1930</v>
      </c>
      <c r="S27" s="83" t="s">
        <v>2200</v>
      </c>
      <c r="T27" s="83" t="s">
        <v>4465</v>
      </c>
      <c r="U27" s="83" t="s">
        <v>2198</v>
      </c>
      <c r="V27" s="86" t="s">
        <v>4472</v>
      </c>
      <c r="W27" s="274" t="s">
        <v>2207</v>
      </c>
      <c r="X27" s="274" t="s">
        <v>2728</v>
      </c>
      <c r="Y27" s="85">
        <v>6617453</v>
      </c>
      <c r="Z27" s="86">
        <v>44417</v>
      </c>
      <c r="AA27" s="86"/>
      <c r="AB27" s="87">
        <f t="shared" ca="1" si="1"/>
        <v>262</v>
      </c>
      <c r="AC27" s="88" t="str">
        <f t="shared" ca="1" si="2"/>
        <v>&gt; 150 days</v>
      </c>
      <c r="AD27" s="89">
        <f t="shared" si="3"/>
        <v>44447</v>
      </c>
      <c r="AE27" s="90" t="str">
        <f t="shared" si="4"/>
        <v>W37-2021</v>
      </c>
      <c r="AF27" s="90" t="str">
        <f t="shared" si="5"/>
        <v>Sep-2021</v>
      </c>
      <c r="AG27" s="89" t="s">
        <v>4460</v>
      </c>
      <c r="AH27" s="90" t="str">
        <f t="shared" si="6"/>
        <v>TBD</v>
      </c>
      <c r="AI27" s="90" t="str">
        <f t="shared" si="7"/>
        <v>TBD</v>
      </c>
      <c r="AJ27" s="199" t="s">
        <v>345</v>
      </c>
      <c r="AK27" s="90" t="str">
        <f t="shared" si="8"/>
        <v>TBD</v>
      </c>
      <c r="AL27" s="90" t="str">
        <f t="shared" si="9"/>
        <v>TBD</v>
      </c>
      <c r="AM27" s="83" t="s">
        <v>345</v>
      </c>
      <c r="AN27" s="90" t="str">
        <f t="shared" si="10"/>
        <v>TBD</v>
      </c>
      <c r="AO27" s="90" t="str">
        <f t="shared" si="11"/>
        <v>TBD</v>
      </c>
      <c r="AP27" s="83" t="s">
        <v>4464</v>
      </c>
      <c r="AQ27" s="107" t="s">
        <v>2359</v>
      </c>
      <c r="AR27" s="89"/>
      <c r="AS27" s="99"/>
      <c r="AT27" s="94"/>
      <c r="AU27" s="97"/>
      <c r="AV27" s="95" t="s">
        <v>2359</v>
      </c>
      <c r="AW27" s="97"/>
      <c r="AX27" s="89"/>
      <c r="AY27" s="89"/>
      <c r="AZ27" s="89"/>
      <c r="BA27" s="86"/>
      <c r="BB27" s="86"/>
      <c r="BC27" s="86"/>
      <c r="BD27" s="83" t="s">
        <v>207</v>
      </c>
      <c r="BE27" s="83" t="str">
        <f t="shared" si="12"/>
        <v>02.SPK RETURNED</v>
      </c>
      <c r="BF27" s="83" t="s">
        <v>3735</v>
      </c>
      <c r="BG27" s="103" t="s">
        <v>6527</v>
      </c>
      <c r="BH27" s="448"/>
      <c r="BI27" s="13"/>
      <c r="BJ27" s="190"/>
    </row>
    <row r="28" spans="1:62" s="28" customFormat="1" ht="15" hidden="1" customHeight="1">
      <c r="A28" s="27">
        <v>595</v>
      </c>
      <c r="B28" s="29"/>
      <c r="C28" s="83" t="str">
        <f t="shared" si="0"/>
        <v>JAW-BT-TNG-1520</v>
      </c>
      <c r="D28" s="83">
        <v>30684860031</v>
      </c>
      <c r="E28" s="83" t="s">
        <v>6039</v>
      </c>
      <c r="F28" s="198" t="s">
        <v>2426</v>
      </c>
      <c r="G28" s="83" t="s">
        <v>5844</v>
      </c>
      <c r="H28" s="84" t="s">
        <v>6825</v>
      </c>
      <c r="I28" s="83" t="s">
        <v>5448</v>
      </c>
      <c r="J28" s="83" t="s">
        <v>5449</v>
      </c>
      <c r="K28" s="83">
        <v>45</v>
      </c>
      <c r="L28" s="83" t="s">
        <v>4933</v>
      </c>
      <c r="M28" s="83">
        <v>2021</v>
      </c>
      <c r="N28" s="83"/>
      <c r="O28" s="83" t="s">
        <v>6109</v>
      </c>
      <c r="P28" s="84" t="s">
        <v>199</v>
      </c>
      <c r="Q28" s="83" t="s">
        <v>1561</v>
      </c>
      <c r="R28" s="83" t="s">
        <v>1562</v>
      </c>
      <c r="S28" s="83" t="s">
        <v>2200</v>
      </c>
      <c r="T28" s="83" t="s">
        <v>4465</v>
      </c>
      <c r="U28" s="83" t="s">
        <v>2197</v>
      </c>
      <c r="V28" s="86" t="s">
        <v>4469</v>
      </c>
      <c r="W28" s="274" t="s">
        <v>2204</v>
      </c>
      <c r="X28" s="274" t="s">
        <v>2602</v>
      </c>
      <c r="Y28" s="85">
        <v>6617212</v>
      </c>
      <c r="Z28" s="86">
        <v>44345</v>
      </c>
      <c r="AA28" s="86"/>
      <c r="AB28" s="87">
        <f t="shared" ca="1" si="1"/>
        <v>334</v>
      </c>
      <c r="AC28" s="88" t="str">
        <f t="shared" ca="1" si="2"/>
        <v>&gt; 150 days</v>
      </c>
      <c r="AD28" s="89">
        <f t="shared" si="3"/>
        <v>44375</v>
      </c>
      <c r="AE28" s="90" t="str">
        <f t="shared" si="4"/>
        <v>W27-2021</v>
      </c>
      <c r="AF28" s="90" t="str">
        <f t="shared" si="5"/>
        <v>Jun-2021</v>
      </c>
      <c r="AG28" s="89">
        <v>44372</v>
      </c>
      <c r="AH28" s="90" t="str">
        <f t="shared" si="6"/>
        <v>W26-2021</v>
      </c>
      <c r="AI28" s="90" t="str">
        <f t="shared" si="7"/>
        <v>Jun-2021</v>
      </c>
      <c r="AJ28" s="199" t="s">
        <v>345</v>
      </c>
      <c r="AK28" s="90" t="str">
        <f t="shared" si="8"/>
        <v>TBD</v>
      </c>
      <c r="AL28" s="90" t="str">
        <f t="shared" si="9"/>
        <v>TBD</v>
      </c>
      <c r="AM28" s="89" t="s">
        <v>345</v>
      </c>
      <c r="AN28" s="90" t="str">
        <f t="shared" si="10"/>
        <v>TBD</v>
      </c>
      <c r="AO28" s="90" t="str">
        <f t="shared" si="11"/>
        <v>TBD</v>
      </c>
      <c r="AP28" s="83"/>
      <c r="AQ28" s="220"/>
      <c r="AR28" s="89"/>
      <c r="AS28" s="99"/>
      <c r="AT28" s="94"/>
      <c r="AU28" s="97"/>
      <c r="AV28" s="95" t="s">
        <v>2359</v>
      </c>
      <c r="AW28" s="97"/>
      <c r="AX28" s="89"/>
      <c r="AY28" s="89"/>
      <c r="AZ28" s="89"/>
      <c r="BA28" s="86"/>
      <c r="BB28" s="86"/>
      <c r="BC28" s="86"/>
      <c r="BD28" s="83" t="s">
        <v>207</v>
      </c>
      <c r="BE28" s="83" t="str">
        <f t="shared" si="12"/>
        <v>02.SPK RETURNED</v>
      </c>
      <c r="BF28" s="83" t="s">
        <v>7141</v>
      </c>
      <c r="BG28" s="103" t="s">
        <v>7125</v>
      </c>
      <c r="BH28" s="448"/>
      <c r="BI28" s="13"/>
      <c r="BJ28" s="190"/>
    </row>
    <row r="29" spans="1:62" s="28" customFormat="1" ht="15" hidden="1" customHeight="1">
      <c r="A29" s="187" t="s">
        <v>8640</v>
      </c>
      <c r="B29" s="29"/>
      <c r="C29" s="83" t="str">
        <f t="shared" si="0"/>
        <v>SUM-BE-TAS-0214</v>
      </c>
      <c r="D29" s="83">
        <v>30735460031</v>
      </c>
      <c r="E29" s="198" t="s">
        <v>11090</v>
      </c>
      <c r="F29" s="198" t="s">
        <v>9220</v>
      </c>
      <c r="G29" s="83" t="s">
        <v>10283</v>
      </c>
      <c r="H29" s="351" t="s">
        <v>8638</v>
      </c>
      <c r="I29" s="83" t="s">
        <v>8927</v>
      </c>
      <c r="J29" s="83" t="s">
        <v>8928</v>
      </c>
      <c r="K29" s="83">
        <v>50</v>
      </c>
      <c r="L29" s="83" t="s">
        <v>8929</v>
      </c>
      <c r="M29" s="83">
        <v>2022</v>
      </c>
      <c r="N29" s="83" t="s">
        <v>10359</v>
      </c>
      <c r="O29" s="83" t="s">
        <v>9362</v>
      </c>
      <c r="P29" s="84" t="s">
        <v>205</v>
      </c>
      <c r="Q29" s="83" t="s">
        <v>8460</v>
      </c>
      <c r="R29" s="83" t="s">
        <v>8461</v>
      </c>
      <c r="S29" s="244" t="s">
        <v>2200</v>
      </c>
      <c r="T29" s="244" t="s">
        <v>5862</v>
      </c>
      <c r="U29" s="244" t="s">
        <v>2199</v>
      </c>
      <c r="V29" s="244" t="s">
        <v>4477</v>
      </c>
      <c r="W29" s="274" t="s">
        <v>2219</v>
      </c>
      <c r="X29" s="274" t="s">
        <v>8625</v>
      </c>
      <c r="Y29" s="274">
        <v>6617991</v>
      </c>
      <c r="Z29" s="86">
        <v>44589</v>
      </c>
      <c r="AA29" s="86">
        <v>44589</v>
      </c>
      <c r="AB29" s="332">
        <f t="shared" ca="1" si="1"/>
        <v>90</v>
      </c>
      <c r="AC29" s="91" t="str">
        <f t="shared" ca="1" si="2"/>
        <v>61 - 90 days</v>
      </c>
      <c r="AD29" s="89">
        <f t="shared" si="3"/>
        <v>44619</v>
      </c>
      <c r="AE29" s="90" t="str">
        <f t="shared" si="4"/>
        <v>W10-2022</v>
      </c>
      <c r="AF29" s="90" t="str">
        <f t="shared" si="5"/>
        <v>Feb-2022</v>
      </c>
      <c r="AG29" s="86" t="s">
        <v>345</v>
      </c>
      <c r="AH29" s="219" t="str">
        <f t="shared" si="6"/>
        <v>TBD</v>
      </c>
      <c r="AI29" s="219" t="str">
        <f t="shared" si="7"/>
        <v>TBD</v>
      </c>
      <c r="AJ29" s="199" t="s">
        <v>345</v>
      </c>
      <c r="AK29" s="219" t="str">
        <f t="shared" si="8"/>
        <v>TBD</v>
      </c>
      <c r="AL29" s="219" t="str">
        <f t="shared" si="9"/>
        <v>TBD</v>
      </c>
      <c r="AM29" s="339" t="s">
        <v>345</v>
      </c>
      <c r="AN29" s="219" t="str">
        <f t="shared" si="10"/>
        <v>TBD</v>
      </c>
      <c r="AO29" s="219" t="str">
        <f t="shared" si="11"/>
        <v>TBD</v>
      </c>
      <c r="AP29" s="83" t="s">
        <v>4464</v>
      </c>
      <c r="AQ29" s="220">
        <v>44594</v>
      </c>
      <c r="AR29" s="89">
        <v>44595</v>
      </c>
      <c r="AS29" s="99"/>
      <c r="AT29" s="94"/>
      <c r="AU29" s="256"/>
      <c r="AV29" s="238">
        <v>44658</v>
      </c>
      <c r="AW29" s="238"/>
      <c r="AX29" s="89"/>
      <c r="AY29" s="89"/>
      <c r="AZ29" s="89"/>
      <c r="BA29" s="86"/>
      <c r="BB29" s="86"/>
      <c r="BC29" s="86" t="s">
        <v>10379</v>
      </c>
      <c r="BD29" s="83" t="s">
        <v>207</v>
      </c>
      <c r="BE29" s="83" t="str">
        <f t="shared" si="12"/>
        <v>02.SPK RETURNED</v>
      </c>
      <c r="BF29" s="83" t="s">
        <v>7141</v>
      </c>
      <c r="BG29" s="237" t="s">
        <v>12828</v>
      </c>
      <c r="BH29" s="435"/>
      <c r="BI29" s="13"/>
      <c r="BJ29" s="369"/>
    </row>
    <row r="30" spans="1:62" s="28" customFormat="1" ht="15" hidden="1" customHeight="1">
      <c r="A30" s="187"/>
      <c r="B30" s="29"/>
      <c r="C30" s="83" t="str">
        <f t="shared" si="0"/>
        <v>JAW-JT-BLA-0129</v>
      </c>
      <c r="D30" s="83"/>
      <c r="E30" s="198"/>
      <c r="F30" s="198"/>
      <c r="G30" s="83" t="s">
        <v>10283</v>
      </c>
      <c r="H30" s="84" t="s">
        <v>6825</v>
      </c>
      <c r="I30" s="83" t="s">
        <v>12367</v>
      </c>
      <c r="J30" s="83" t="s">
        <v>12368</v>
      </c>
      <c r="K30" s="83">
        <v>60</v>
      </c>
      <c r="L30" s="83" t="s">
        <v>12369</v>
      </c>
      <c r="M30" s="83">
        <v>2022</v>
      </c>
      <c r="N30" s="83" t="s">
        <v>10971</v>
      </c>
      <c r="O30" s="83"/>
      <c r="P30" s="84" t="s">
        <v>12456</v>
      </c>
      <c r="Q30" s="83" t="s">
        <v>12312</v>
      </c>
      <c r="R30" s="83" t="s">
        <v>12313</v>
      </c>
      <c r="S30" s="83" t="s">
        <v>106</v>
      </c>
      <c r="T30" s="83" t="s">
        <v>5862</v>
      </c>
      <c r="U30" s="83" t="s">
        <v>5907</v>
      </c>
      <c r="V30" s="83" t="s">
        <v>4468</v>
      </c>
      <c r="W30" s="274" t="s">
        <v>2203</v>
      </c>
      <c r="X30" s="274" t="s">
        <v>2621</v>
      </c>
      <c r="Y30" s="84">
        <v>6618156</v>
      </c>
      <c r="Z30" s="86">
        <v>44648</v>
      </c>
      <c r="AA30" s="86">
        <v>44656</v>
      </c>
      <c r="AB30" s="332">
        <f t="shared" ca="1" si="1"/>
        <v>31</v>
      </c>
      <c r="AC30" s="91" t="str">
        <f t="shared" ca="1" si="2"/>
        <v>31 - 60 days</v>
      </c>
      <c r="AD30" s="89">
        <f t="shared" si="3"/>
        <v>44798</v>
      </c>
      <c r="AE30" s="90" t="str">
        <f t="shared" si="4"/>
        <v>W35-2022</v>
      </c>
      <c r="AF30" s="90" t="str">
        <f t="shared" si="5"/>
        <v>Aug-2022</v>
      </c>
      <c r="AG30" s="89" t="s">
        <v>345</v>
      </c>
      <c r="AH30" s="219" t="str">
        <f t="shared" si="6"/>
        <v>TBD</v>
      </c>
      <c r="AI30" s="219" t="str">
        <f t="shared" si="7"/>
        <v>TBD</v>
      </c>
      <c r="AJ30" s="89" t="s">
        <v>345</v>
      </c>
      <c r="AK30" s="219" t="str">
        <f t="shared" si="8"/>
        <v>TBD</v>
      </c>
      <c r="AL30" s="219" t="str">
        <f t="shared" si="9"/>
        <v>TBD</v>
      </c>
      <c r="AM30" s="89" t="s">
        <v>345</v>
      </c>
      <c r="AN30" s="219" t="str">
        <f t="shared" si="10"/>
        <v>TBD</v>
      </c>
      <c r="AO30" s="219" t="str">
        <f t="shared" si="11"/>
        <v>TBD</v>
      </c>
      <c r="AP30" s="220"/>
      <c r="AQ30" s="89"/>
      <c r="AR30" s="99"/>
      <c r="AS30" s="99"/>
      <c r="AT30" s="256"/>
      <c r="AU30" s="95"/>
      <c r="AV30" s="238"/>
      <c r="AW30" s="89"/>
      <c r="AX30" s="89"/>
      <c r="AY30" s="219"/>
      <c r="AZ30" s="86"/>
      <c r="BA30" s="86"/>
      <c r="BB30" s="86"/>
      <c r="BC30" s="83" t="s">
        <v>10375</v>
      </c>
      <c r="BD30" s="237" t="s">
        <v>207</v>
      </c>
      <c r="BE30" s="83" t="str">
        <f t="shared" si="12"/>
        <v>02.SPK RETURNED</v>
      </c>
      <c r="BF30" s="83" t="s">
        <v>12839</v>
      </c>
      <c r="BG30" s="359" t="s">
        <v>12849</v>
      </c>
      <c r="BH30" s="436"/>
      <c r="BI30" s="190"/>
      <c r="BJ30" s="285"/>
    </row>
    <row r="31" spans="1:62" s="28" customFormat="1" ht="15" hidden="1" customHeight="1">
      <c r="A31" s="187" t="s">
        <v>8640</v>
      </c>
      <c r="B31" s="29"/>
      <c r="C31" s="83" t="str">
        <f t="shared" si="0"/>
        <v>SUM-AC-STB-2233</v>
      </c>
      <c r="D31" s="83">
        <v>30734850031</v>
      </c>
      <c r="E31" s="198" t="s">
        <v>11123</v>
      </c>
      <c r="F31" s="198" t="s">
        <v>9212</v>
      </c>
      <c r="G31" s="83" t="s">
        <v>10283</v>
      </c>
      <c r="H31" s="351" t="s">
        <v>8638</v>
      </c>
      <c r="I31" s="83" t="s">
        <v>8906</v>
      </c>
      <c r="J31" s="83" t="s">
        <v>8907</v>
      </c>
      <c r="K31" s="83">
        <v>40</v>
      </c>
      <c r="L31" s="83" t="s">
        <v>4488</v>
      </c>
      <c r="M31" s="83">
        <v>2022</v>
      </c>
      <c r="N31" s="83" t="s">
        <v>10359</v>
      </c>
      <c r="O31" s="83" t="s">
        <v>9356</v>
      </c>
      <c r="P31" s="84" t="s">
        <v>205</v>
      </c>
      <c r="Q31" s="83" t="s">
        <v>8444</v>
      </c>
      <c r="R31" s="83" t="s">
        <v>8445</v>
      </c>
      <c r="S31" s="244" t="s">
        <v>2200</v>
      </c>
      <c r="T31" s="244" t="s">
        <v>5862</v>
      </c>
      <c r="U31" s="244" t="s">
        <v>2199</v>
      </c>
      <c r="V31" s="244" t="s">
        <v>4471</v>
      </c>
      <c r="W31" s="274" t="s">
        <v>2212</v>
      </c>
      <c r="X31" s="274" t="s">
        <v>2719</v>
      </c>
      <c r="Y31" s="274">
        <v>6617991</v>
      </c>
      <c r="Z31" s="86">
        <v>44589</v>
      </c>
      <c r="AA31" s="86">
        <v>44589</v>
      </c>
      <c r="AB31" s="332">
        <f t="shared" ca="1" si="1"/>
        <v>53</v>
      </c>
      <c r="AC31" s="91" t="str">
        <f t="shared" ca="1" si="2"/>
        <v>31 - 60 days</v>
      </c>
      <c r="AD31" s="89">
        <f t="shared" si="3"/>
        <v>44619</v>
      </c>
      <c r="AE31" s="90" t="str">
        <f t="shared" si="4"/>
        <v>W10-2022</v>
      </c>
      <c r="AF31" s="90" t="str">
        <f t="shared" si="5"/>
        <v>Feb-2022</v>
      </c>
      <c r="AG31" s="89">
        <v>44645</v>
      </c>
      <c r="AH31" s="219" t="str">
        <f t="shared" si="6"/>
        <v>W13-2022</v>
      </c>
      <c r="AI31" s="219" t="str">
        <f t="shared" si="7"/>
        <v>Mar-2022</v>
      </c>
      <c r="AJ31" s="199">
        <v>44651</v>
      </c>
      <c r="AK31" s="219" t="str">
        <f t="shared" si="8"/>
        <v>W14-2022</v>
      </c>
      <c r="AL31" s="219" t="str">
        <f t="shared" si="9"/>
        <v>Mar-2022</v>
      </c>
      <c r="AM31" s="339">
        <v>44651</v>
      </c>
      <c r="AN31" s="219" t="str">
        <f t="shared" si="10"/>
        <v>W14-2022</v>
      </c>
      <c r="AO31" s="219" t="str">
        <f t="shared" si="11"/>
        <v>Mar-2022</v>
      </c>
      <c r="AP31" s="83" t="s">
        <v>4464</v>
      </c>
      <c r="AQ31" s="220">
        <v>44593</v>
      </c>
      <c r="AR31" s="89">
        <v>44594</v>
      </c>
      <c r="AS31" s="99"/>
      <c r="AT31" s="94"/>
      <c r="AU31" s="256"/>
      <c r="AV31" s="89">
        <v>44642</v>
      </c>
      <c r="AW31" s="238"/>
      <c r="AX31" s="89"/>
      <c r="AY31" s="89">
        <v>44642</v>
      </c>
      <c r="AZ31" s="219" t="str">
        <f>IFERROR(VLOOKUP(AY31,L_Convert,6,FALSE),"")</f>
        <v>W13-2022</v>
      </c>
      <c r="BA31" s="86"/>
      <c r="BB31" s="106"/>
      <c r="BC31" s="86" t="s">
        <v>10378</v>
      </c>
      <c r="BD31" s="83" t="s">
        <v>207</v>
      </c>
      <c r="BE31" s="83" t="str">
        <f t="shared" si="12"/>
        <v>02.SPK RETURNED</v>
      </c>
      <c r="BF31" s="83" t="s">
        <v>12296</v>
      </c>
      <c r="BG31" s="237" t="s">
        <v>12300</v>
      </c>
      <c r="BH31" s="435"/>
      <c r="BI31" s="13"/>
      <c r="BJ31" s="190"/>
    </row>
    <row r="32" spans="1:62" s="28" customFormat="1" ht="15" hidden="1" customHeight="1">
      <c r="A32" s="187" t="s">
        <v>8640</v>
      </c>
      <c r="B32" s="29"/>
      <c r="C32" s="83" t="str">
        <f t="shared" si="0"/>
        <v>SUM-AC-STB-2230</v>
      </c>
      <c r="D32" s="83">
        <v>30734560031</v>
      </c>
      <c r="E32" s="198" t="s">
        <v>11161</v>
      </c>
      <c r="F32" s="198" t="s">
        <v>9250</v>
      </c>
      <c r="G32" s="83" t="s">
        <v>10283</v>
      </c>
      <c r="H32" s="351" t="s">
        <v>8638</v>
      </c>
      <c r="I32" s="83" t="s">
        <v>9018</v>
      </c>
      <c r="J32" s="83" t="s">
        <v>9019</v>
      </c>
      <c r="K32" s="83">
        <v>50</v>
      </c>
      <c r="L32" s="83" t="s">
        <v>9020</v>
      </c>
      <c r="M32" s="83">
        <v>2022</v>
      </c>
      <c r="N32" s="83" t="s">
        <v>10359</v>
      </c>
      <c r="O32" s="83" t="s">
        <v>9384</v>
      </c>
      <c r="P32" s="84" t="s">
        <v>205</v>
      </c>
      <c r="Q32" s="83" t="s">
        <v>8522</v>
      </c>
      <c r="R32" s="83" t="s">
        <v>8523</v>
      </c>
      <c r="S32" s="244" t="s">
        <v>2200</v>
      </c>
      <c r="T32" s="244" t="s">
        <v>5862</v>
      </c>
      <c r="U32" s="244" t="s">
        <v>2199</v>
      </c>
      <c r="V32" s="244" t="s">
        <v>4471</v>
      </c>
      <c r="W32" s="274" t="s">
        <v>2212</v>
      </c>
      <c r="X32" s="274" t="s">
        <v>2719</v>
      </c>
      <c r="Y32" s="274">
        <v>6617991</v>
      </c>
      <c r="Z32" s="86">
        <v>44589</v>
      </c>
      <c r="AA32" s="86">
        <v>44589</v>
      </c>
      <c r="AB32" s="332">
        <f t="shared" ca="1" si="1"/>
        <v>61</v>
      </c>
      <c r="AC32" s="91" t="str">
        <f t="shared" ca="1" si="2"/>
        <v>61 - 90 days</v>
      </c>
      <c r="AD32" s="89">
        <f t="shared" si="3"/>
        <v>44619</v>
      </c>
      <c r="AE32" s="90" t="str">
        <f t="shared" si="4"/>
        <v>W10-2022</v>
      </c>
      <c r="AF32" s="90" t="str">
        <f t="shared" si="5"/>
        <v>Feb-2022</v>
      </c>
      <c r="AG32" s="89">
        <v>44645</v>
      </c>
      <c r="AH32" s="219" t="str">
        <f t="shared" si="6"/>
        <v>W13-2022</v>
      </c>
      <c r="AI32" s="219" t="str">
        <f t="shared" si="7"/>
        <v>Mar-2022</v>
      </c>
      <c r="AJ32" s="89">
        <v>44651</v>
      </c>
      <c r="AK32" s="219" t="str">
        <f t="shared" si="8"/>
        <v>W14-2022</v>
      </c>
      <c r="AL32" s="219" t="str">
        <f t="shared" si="9"/>
        <v>Mar-2022</v>
      </c>
      <c r="AM32" s="339">
        <v>44651</v>
      </c>
      <c r="AN32" s="219" t="str">
        <f t="shared" si="10"/>
        <v>W14-2022</v>
      </c>
      <c r="AO32" s="219" t="str">
        <f t="shared" si="11"/>
        <v>Mar-2022</v>
      </c>
      <c r="AP32" s="83" t="s">
        <v>4464</v>
      </c>
      <c r="AQ32" s="220">
        <v>44593</v>
      </c>
      <c r="AR32" s="89">
        <v>44594</v>
      </c>
      <c r="AS32" s="99">
        <v>122150561096</v>
      </c>
      <c r="AT32" s="94"/>
      <c r="AU32" s="256"/>
      <c r="AV32" s="89">
        <v>44642</v>
      </c>
      <c r="AW32" s="238"/>
      <c r="AX32" s="89"/>
      <c r="AY32" s="89">
        <v>44650</v>
      </c>
      <c r="AZ32" s="219" t="str">
        <f>IFERROR(VLOOKUP(AY32,L_Convert,6,FALSE),"")</f>
        <v>W14-2022</v>
      </c>
      <c r="BA32" s="86"/>
      <c r="BB32" s="106"/>
      <c r="BC32" s="86" t="s">
        <v>10378</v>
      </c>
      <c r="BD32" s="83" t="s">
        <v>207</v>
      </c>
      <c r="BE32" s="83" t="str">
        <f t="shared" si="12"/>
        <v>02.SPK RETURNED</v>
      </c>
      <c r="BF32" s="83" t="s">
        <v>12296</v>
      </c>
      <c r="BG32" s="237" t="s">
        <v>12298</v>
      </c>
      <c r="BH32" s="435"/>
      <c r="BI32" s="13"/>
      <c r="BJ32" s="190"/>
    </row>
    <row r="33" spans="1:62" s="28" customFormat="1" ht="15" hidden="1" customHeight="1">
      <c r="A33" s="187" t="s">
        <v>8640</v>
      </c>
      <c r="B33" s="29"/>
      <c r="C33" s="83" t="str">
        <f t="shared" si="0"/>
        <v>SUM-AC-STB-2239</v>
      </c>
      <c r="D33" s="83">
        <v>30734660031</v>
      </c>
      <c r="E33" s="198" t="s">
        <v>8249</v>
      </c>
      <c r="F33" s="198" t="s">
        <v>9201</v>
      </c>
      <c r="G33" s="83" t="s">
        <v>10283</v>
      </c>
      <c r="H33" s="351" t="s">
        <v>8639</v>
      </c>
      <c r="I33" s="83" t="s">
        <v>8872</v>
      </c>
      <c r="J33" s="83" t="s">
        <v>8873</v>
      </c>
      <c r="K33" s="83">
        <v>50</v>
      </c>
      <c r="L33" s="83" t="s">
        <v>8874</v>
      </c>
      <c r="M33" s="83">
        <v>2022</v>
      </c>
      <c r="N33" s="83" t="s">
        <v>10359</v>
      </c>
      <c r="O33" s="83" t="s">
        <v>9425</v>
      </c>
      <c r="P33" s="84" t="s">
        <v>205</v>
      </c>
      <c r="Q33" s="83" t="s">
        <v>8420</v>
      </c>
      <c r="R33" s="83" t="s">
        <v>8421</v>
      </c>
      <c r="S33" s="244" t="s">
        <v>2200</v>
      </c>
      <c r="T33" s="244" t="s">
        <v>5862</v>
      </c>
      <c r="U33" s="244" t="s">
        <v>2199</v>
      </c>
      <c r="V33" s="244" t="s">
        <v>4471</v>
      </c>
      <c r="W33" s="274" t="s">
        <v>2212</v>
      </c>
      <c r="X33" s="274" t="s">
        <v>2719</v>
      </c>
      <c r="Y33" s="274">
        <v>6617980</v>
      </c>
      <c r="Z33" s="86">
        <v>44589</v>
      </c>
      <c r="AA33" s="86">
        <v>44589</v>
      </c>
      <c r="AB33" s="332">
        <f t="shared" ca="1" si="1"/>
        <v>61</v>
      </c>
      <c r="AC33" s="91" t="str">
        <f t="shared" ca="1" si="2"/>
        <v>61 - 90 days</v>
      </c>
      <c r="AD33" s="89">
        <f t="shared" si="3"/>
        <v>44619</v>
      </c>
      <c r="AE33" s="90" t="str">
        <f t="shared" si="4"/>
        <v>W10-2022</v>
      </c>
      <c r="AF33" s="90" t="str">
        <f t="shared" si="5"/>
        <v>Feb-2022</v>
      </c>
      <c r="AG33" s="89">
        <v>44645</v>
      </c>
      <c r="AH33" s="219" t="str">
        <f t="shared" si="6"/>
        <v>W13-2022</v>
      </c>
      <c r="AI33" s="219" t="str">
        <f t="shared" si="7"/>
        <v>Mar-2022</v>
      </c>
      <c r="AJ33" s="89">
        <v>44651</v>
      </c>
      <c r="AK33" s="219" t="str">
        <f t="shared" si="8"/>
        <v>W14-2022</v>
      </c>
      <c r="AL33" s="219" t="str">
        <f t="shared" si="9"/>
        <v>Mar-2022</v>
      </c>
      <c r="AM33" s="339">
        <v>44651</v>
      </c>
      <c r="AN33" s="219" t="str">
        <f t="shared" si="10"/>
        <v>W14-2022</v>
      </c>
      <c r="AO33" s="219" t="str">
        <f t="shared" si="11"/>
        <v>Mar-2022</v>
      </c>
      <c r="AP33" s="83" t="s">
        <v>4464</v>
      </c>
      <c r="AQ33" s="220">
        <v>44593</v>
      </c>
      <c r="AR33" s="89">
        <v>44594</v>
      </c>
      <c r="AS33" s="99">
        <v>122140915415</v>
      </c>
      <c r="AT33" s="94"/>
      <c r="AU33" s="256"/>
      <c r="AV33" s="89">
        <v>44642</v>
      </c>
      <c r="AW33" s="238"/>
      <c r="AX33" s="89">
        <v>44642</v>
      </c>
      <c r="AY33" s="89">
        <v>44650</v>
      </c>
      <c r="AZ33" s="219" t="str">
        <f>IFERROR(VLOOKUP(AY33,L_Convert,6,FALSE),"")</f>
        <v>W14-2022</v>
      </c>
      <c r="BA33" s="86"/>
      <c r="BB33" s="106"/>
      <c r="BC33" s="86" t="s">
        <v>10378</v>
      </c>
      <c r="BD33" s="83" t="s">
        <v>207</v>
      </c>
      <c r="BE33" s="83" t="str">
        <f t="shared" si="12"/>
        <v>02.SPK RETURNED</v>
      </c>
      <c r="BF33" s="83" t="s">
        <v>12296</v>
      </c>
      <c r="BG33" s="237" t="s">
        <v>12298</v>
      </c>
      <c r="BH33" s="435"/>
      <c r="BI33" s="13"/>
      <c r="BJ33" s="190"/>
    </row>
    <row r="34" spans="1:62" s="28" customFormat="1" ht="15" hidden="1" customHeight="1">
      <c r="A34" s="187" t="s">
        <v>8640</v>
      </c>
      <c r="B34" s="29"/>
      <c r="C34" s="83" t="str">
        <f t="shared" si="0"/>
        <v>SUM-AC-STB-2232</v>
      </c>
      <c r="D34" s="83">
        <v>30734530031</v>
      </c>
      <c r="E34" s="198" t="s">
        <v>11082</v>
      </c>
      <c r="F34" s="198" t="s">
        <v>11083</v>
      </c>
      <c r="G34" s="83" t="s">
        <v>10283</v>
      </c>
      <c r="H34" s="351" t="s">
        <v>6825</v>
      </c>
      <c r="I34" s="83" t="s">
        <v>8881</v>
      </c>
      <c r="J34" s="83" t="s">
        <v>8882</v>
      </c>
      <c r="K34" s="83">
        <v>50</v>
      </c>
      <c r="L34" s="83" t="s">
        <v>4797</v>
      </c>
      <c r="M34" s="83">
        <v>2022</v>
      </c>
      <c r="N34" s="83" t="s">
        <v>10361</v>
      </c>
      <c r="O34" s="83" t="s">
        <v>9347</v>
      </c>
      <c r="P34" s="84" t="s">
        <v>205</v>
      </c>
      <c r="Q34" s="83" t="s">
        <v>8426</v>
      </c>
      <c r="R34" s="83" t="s">
        <v>8427</v>
      </c>
      <c r="S34" s="244" t="s">
        <v>2200</v>
      </c>
      <c r="T34" s="244" t="s">
        <v>5862</v>
      </c>
      <c r="U34" s="244" t="s">
        <v>2199</v>
      </c>
      <c r="V34" s="244" t="s">
        <v>4471</v>
      </c>
      <c r="W34" s="274" t="s">
        <v>2212</v>
      </c>
      <c r="X34" s="274" t="s">
        <v>2719</v>
      </c>
      <c r="Y34" s="244">
        <v>6617991</v>
      </c>
      <c r="Z34" s="86">
        <v>44589</v>
      </c>
      <c r="AA34" s="86">
        <v>44589</v>
      </c>
      <c r="AB34" s="332">
        <f t="shared" ca="1" si="1"/>
        <v>90</v>
      </c>
      <c r="AC34" s="91" t="str">
        <f t="shared" ca="1" si="2"/>
        <v>61 - 90 days</v>
      </c>
      <c r="AD34" s="89">
        <f t="shared" si="3"/>
        <v>44619</v>
      </c>
      <c r="AE34" s="90" t="str">
        <f t="shared" si="4"/>
        <v>W10-2022</v>
      </c>
      <c r="AF34" s="90" t="str">
        <f t="shared" si="5"/>
        <v>Feb-2022</v>
      </c>
      <c r="AG34" s="86">
        <v>44661</v>
      </c>
      <c r="AH34" s="219" t="str">
        <f t="shared" si="6"/>
        <v>W16-2022</v>
      </c>
      <c r="AI34" s="219" t="str">
        <f t="shared" si="7"/>
        <v>Apr-2022</v>
      </c>
      <c r="AJ34" s="199">
        <v>44676</v>
      </c>
      <c r="AK34" s="219" t="str">
        <f t="shared" si="8"/>
        <v>W18-2022</v>
      </c>
      <c r="AL34" s="219" t="str">
        <f t="shared" si="9"/>
        <v>Apr-2022</v>
      </c>
      <c r="AM34" s="339">
        <v>44676</v>
      </c>
      <c r="AN34" s="219" t="str">
        <f t="shared" si="10"/>
        <v>W18-2022</v>
      </c>
      <c r="AO34" s="219" t="str">
        <f t="shared" si="11"/>
        <v>Apr-2022</v>
      </c>
      <c r="AP34" s="83" t="s">
        <v>4464</v>
      </c>
      <c r="AQ34" s="220">
        <v>44593</v>
      </c>
      <c r="AR34" s="89">
        <v>44594</v>
      </c>
      <c r="AS34" s="99"/>
      <c r="AT34" s="94"/>
      <c r="AU34" s="256"/>
      <c r="AV34" s="89">
        <v>44642</v>
      </c>
      <c r="AW34" s="238"/>
      <c r="AX34" s="89">
        <v>44655</v>
      </c>
      <c r="AY34" s="89"/>
      <c r="AZ34" s="89"/>
      <c r="BA34" s="86"/>
      <c r="BB34" s="86"/>
      <c r="BC34" s="86" t="s">
        <v>10378</v>
      </c>
      <c r="BD34" s="83" t="s">
        <v>207</v>
      </c>
      <c r="BE34" s="83" t="str">
        <f t="shared" si="12"/>
        <v>02.SPK RETURNED</v>
      </c>
      <c r="BF34" s="83" t="s">
        <v>12296</v>
      </c>
      <c r="BG34" s="237" t="s">
        <v>12297</v>
      </c>
      <c r="BH34" s="435"/>
      <c r="BI34" s="13"/>
      <c r="BJ34" s="13"/>
    </row>
    <row r="35" spans="1:62" s="28" customFormat="1" ht="15" hidden="1" customHeight="1">
      <c r="A35" s="187" t="s">
        <v>8640</v>
      </c>
      <c r="B35" s="29"/>
      <c r="C35" s="83" t="str">
        <f t="shared" si="0"/>
        <v>SUM-AC-STB-2225</v>
      </c>
      <c r="D35" s="83">
        <v>30734900031</v>
      </c>
      <c r="E35" s="198" t="s">
        <v>11124</v>
      </c>
      <c r="F35" s="198" t="s">
        <v>9224</v>
      </c>
      <c r="G35" s="83" t="s">
        <v>10283</v>
      </c>
      <c r="H35" s="351" t="s">
        <v>8638</v>
      </c>
      <c r="I35" s="83" t="s">
        <v>8939</v>
      </c>
      <c r="J35" s="83" t="s">
        <v>8940</v>
      </c>
      <c r="K35" s="83">
        <v>50</v>
      </c>
      <c r="L35" s="83" t="s">
        <v>8941</v>
      </c>
      <c r="M35" s="83">
        <v>2022</v>
      </c>
      <c r="N35" s="83" t="s">
        <v>10359</v>
      </c>
      <c r="O35" s="83" t="s">
        <v>9366</v>
      </c>
      <c r="P35" s="84" t="s">
        <v>205</v>
      </c>
      <c r="Q35" s="83" t="s">
        <v>8468</v>
      </c>
      <c r="R35" s="83" t="s">
        <v>8469</v>
      </c>
      <c r="S35" s="244" t="s">
        <v>2200</v>
      </c>
      <c r="T35" s="244" t="s">
        <v>5862</v>
      </c>
      <c r="U35" s="244" t="s">
        <v>2199</v>
      </c>
      <c r="V35" s="244" t="s">
        <v>4471</v>
      </c>
      <c r="W35" s="274" t="s">
        <v>2212</v>
      </c>
      <c r="X35" s="274" t="s">
        <v>2719</v>
      </c>
      <c r="Y35" s="274">
        <v>6617991</v>
      </c>
      <c r="Z35" s="86">
        <v>44589</v>
      </c>
      <c r="AA35" s="86">
        <v>44589</v>
      </c>
      <c r="AB35" s="332">
        <f t="shared" ca="1" si="1"/>
        <v>62</v>
      </c>
      <c r="AC35" s="91" t="str">
        <f t="shared" ca="1" si="2"/>
        <v>61 - 90 days</v>
      </c>
      <c r="AD35" s="89">
        <f t="shared" si="3"/>
        <v>44619</v>
      </c>
      <c r="AE35" s="90" t="str">
        <f t="shared" si="4"/>
        <v>W10-2022</v>
      </c>
      <c r="AF35" s="90" t="str">
        <f t="shared" si="5"/>
        <v>Feb-2022</v>
      </c>
      <c r="AG35" s="89">
        <v>44645</v>
      </c>
      <c r="AH35" s="219" t="str">
        <f t="shared" si="6"/>
        <v>W13-2022</v>
      </c>
      <c r="AI35" s="219" t="str">
        <f t="shared" si="7"/>
        <v>Mar-2022</v>
      </c>
      <c r="AJ35" s="199">
        <v>44651</v>
      </c>
      <c r="AK35" s="219" t="str">
        <f t="shared" si="8"/>
        <v>W14-2022</v>
      </c>
      <c r="AL35" s="219" t="str">
        <f t="shared" si="9"/>
        <v>Mar-2022</v>
      </c>
      <c r="AM35" s="339">
        <v>44651</v>
      </c>
      <c r="AN35" s="219" t="str">
        <f t="shared" si="10"/>
        <v>W14-2022</v>
      </c>
      <c r="AO35" s="219" t="str">
        <f t="shared" si="11"/>
        <v>Mar-2022</v>
      </c>
      <c r="AP35" s="83"/>
      <c r="AQ35" s="220">
        <v>44593</v>
      </c>
      <c r="AR35" s="89">
        <v>44594</v>
      </c>
      <c r="AS35" s="99" t="s">
        <v>12238</v>
      </c>
      <c r="AT35" s="94"/>
      <c r="AU35" s="256"/>
      <c r="AV35" s="89">
        <v>44642</v>
      </c>
      <c r="AW35" s="238"/>
      <c r="AX35" s="89"/>
      <c r="AY35" s="89">
        <v>44651</v>
      </c>
      <c r="AZ35" s="219" t="str">
        <f>IFERROR(VLOOKUP(AY35,L_Convert,6,FALSE),"")</f>
        <v>W14-2022</v>
      </c>
      <c r="BA35" s="86"/>
      <c r="BB35" s="106"/>
      <c r="BC35" s="86" t="s">
        <v>10378</v>
      </c>
      <c r="BD35" s="83" t="s">
        <v>207</v>
      </c>
      <c r="BE35" s="83" t="str">
        <f t="shared" si="12"/>
        <v>02.SPK RETURNED</v>
      </c>
      <c r="BF35" s="83" t="s">
        <v>12296</v>
      </c>
      <c r="BG35" s="237" t="s">
        <v>12299</v>
      </c>
      <c r="BH35" s="435"/>
      <c r="BI35" s="13"/>
      <c r="BJ35" s="13"/>
    </row>
    <row r="36" spans="1:62" s="28" customFormat="1" ht="15" hidden="1" customHeight="1">
      <c r="A36" s="187" t="s">
        <v>8640</v>
      </c>
      <c r="B36" s="29"/>
      <c r="C36" s="83" t="str">
        <f t="shared" si="0"/>
        <v>SUM-AC-STB-2229</v>
      </c>
      <c r="D36" s="83">
        <v>30735160031</v>
      </c>
      <c r="E36" s="198" t="s">
        <v>11153</v>
      </c>
      <c r="F36" s="198" t="s">
        <v>9213</v>
      </c>
      <c r="G36" s="83" t="s">
        <v>10283</v>
      </c>
      <c r="H36" s="351" t="s">
        <v>8638</v>
      </c>
      <c r="I36" s="83" t="s">
        <v>8908</v>
      </c>
      <c r="J36" s="83" t="s">
        <v>8909</v>
      </c>
      <c r="K36" s="83">
        <v>50</v>
      </c>
      <c r="L36" s="83" t="s">
        <v>8910</v>
      </c>
      <c r="M36" s="83">
        <v>2022</v>
      </c>
      <c r="N36" s="83" t="s">
        <v>10359</v>
      </c>
      <c r="O36" s="83" t="s">
        <v>9427</v>
      </c>
      <c r="P36" s="84" t="s">
        <v>205</v>
      </c>
      <c r="Q36" s="83" t="s">
        <v>8446</v>
      </c>
      <c r="R36" s="83" t="s">
        <v>8447</v>
      </c>
      <c r="S36" s="244" t="s">
        <v>2200</v>
      </c>
      <c r="T36" s="244" t="s">
        <v>5862</v>
      </c>
      <c r="U36" s="244" t="s">
        <v>2199</v>
      </c>
      <c r="V36" s="244" t="s">
        <v>4471</v>
      </c>
      <c r="W36" s="274" t="s">
        <v>2212</v>
      </c>
      <c r="X36" s="274" t="s">
        <v>2719</v>
      </c>
      <c r="Y36" s="274">
        <v>6617991</v>
      </c>
      <c r="Z36" s="86">
        <v>44589</v>
      </c>
      <c r="AA36" s="86">
        <v>44589</v>
      </c>
      <c r="AB36" s="332">
        <f t="shared" ca="1" si="1"/>
        <v>62</v>
      </c>
      <c r="AC36" s="91" t="str">
        <f t="shared" ca="1" si="2"/>
        <v>61 - 90 days</v>
      </c>
      <c r="AD36" s="89">
        <f t="shared" si="3"/>
        <v>44619</v>
      </c>
      <c r="AE36" s="90" t="str">
        <f t="shared" si="4"/>
        <v>W10-2022</v>
      </c>
      <c r="AF36" s="90" t="str">
        <f t="shared" si="5"/>
        <v>Feb-2022</v>
      </c>
      <c r="AG36" s="89">
        <v>44645</v>
      </c>
      <c r="AH36" s="219" t="str">
        <f t="shared" si="6"/>
        <v>W13-2022</v>
      </c>
      <c r="AI36" s="219" t="str">
        <f t="shared" si="7"/>
        <v>Mar-2022</v>
      </c>
      <c r="AJ36" s="199">
        <v>44651</v>
      </c>
      <c r="AK36" s="219" t="str">
        <f t="shared" si="8"/>
        <v>W14-2022</v>
      </c>
      <c r="AL36" s="219" t="str">
        <f t="shared" si="9"/>
        <v>Mar-2022</v>
      </c>
      <c r="AM36" s="339">
        <v>44651</v>
      </c>
      <c r="AN36" s="219" t="str">
        <f t="shared" si="10"/>
        <v>W14-2022</v>
      </c>
      <c r="AO36" s="219" t="str">
        <f t="shared" si="11"/>
        <v>Mar-2022</v>
      </c>
      <c r="AP36" s="83" t="s">
        <v>4464</v>
      </c>
      <c r="AQ36" s="220">
        <v>44593</v>
      </c>
      <c r="AR36" s="89">
        <v>44594</v>
      </c>
      <c r="AS36" s="99"/>
      <c r="AT36" s="94"/>
      <c r="AU36" s="256"/>
      <c r="AV36" s="89">
        <v>44642</v>
      </c>
      <c r="AW36" s="238"/>
      <c r="AX36" s="89"/>
      <c r="AY36" s="89">
        <v>44651</v>
      </c>
      <c r="AZ36" s="219" t="str">
        <f>IFERROR(VLOOKUP(AY36,L_Convert,6,FALSE),"")</f>
        <v>W14-2022</v>
      </c>
      <c r="BA36" s="86"/>
      <c r="BB36" s="106"/>
      <c r="BC36" s="86" t="s">
        <v>10378</v>
      </c>
      <c r="BD36" s="83" t="s">
        <v>207</v>
      </c>
      <c r="BE36" s="83" t="str">
        <f t="shared" si="12"/>
        <v>02.SPK RETURNED</v>
      </c>
      <c r="BF36" s="83" t="s">
        <v>12296</v>
      </c>
      <c r="BG36" s="237" t="s">
        <v>12299</v>
      </c>
      <c r="BH36" s="435"/>
      <c r="BI36" s="13"/>
      <c r="BJ36" s="369"/>
    </row>
    <row r="37" spans="1:62" s="28" customFormat="1" ht="15" hidden="1" customHeight="1">
      <c r="A37" s="187" t="s">
        <v>9466</v>
      </c>
      <c r="B37" s="29"/>
      <c r="C37" s="83" t="str">
        <f t="shared" si="0"/>
        <v>JAW-BT-TGR-0109</v>
      </c>
      <c r="D37" s="83"/>
      <c r="E37" s="198"/>
      <c r="F37" s="198"/>
      <c r="G37" s="83" t="s">
        <v>10283</v>
      </c>
      <c r="H37" s="84" t="s">
        <v>6825</v>
      </c>
      <c r="I37" s="83" t="s">
        <v>10158</v>
      </c>
      <c r="J37" s="83" t="s">
        <v>10159</v>
      </c>
      <c r="K37" s="83">
        <v>50</v>
      </c>
      <c r="L37" s="83" t="s">
        <v>10151</v>
      </c>
      <c r="M37" s="83" t="s">
        <v>10246</v>
      </c>
      <c r="N37" s="83" t="s">
        <v>10247</v>
      </c>
      <c r="O37" s="83"/>
      <c r="P37" s="84" t="s">
        <v>199</v>
      </c>
      <c r="Q37" s="83" t="s">
        <v>9725</v>
      </c>
      <c r="R37" s="83" t="s">
        <v>9726</v>
      </c>
      <c r="S37" s="83" t="s">
        <v>106</v>
      </c>
      <c r="T37" s="83" t="s">
        <v>5862</v>
      </c>
      <c r="U37" s="83" t="s">
        <v>5947</v>
      </c>
      <c r="V37" s="86" t="s">
        <v>8117</v>
      </c>
      <c r="W37" s="274" t="s">
        <v>2204</v>
      </c>
      <c r="X37" s="274" t="s">
        <v>8193</v>
      </c>
      <c r="Y37" s="83">
        <v>6617948</v>
      </c>
      <c r="Z37" s="86">
        <v>44586</v>
      </c>
      <c r="AA37" s="86">
        <v>44589</v>
      </c>
      <c r="AB37" s="332">
        <f t="shared" ca="1" si="1"/>
        <v>93</v>
      </c>
      <c r="AC37" s="91" t="str">
        <f t="shared" ca="1" si="2"/>
        <v>91 - 120 days</v>
      </c>
      <c r="AD37" s="89">
        <f t="shared" ref="AD37:AD68" si="13">IF(AND(S37=""),"TBD",IF(AND(S37="COLO"),Z37+30,Z37+150))</f>
        <v>44736</v>
      </c>
      <c r="AE37" s="90" t="str">
        <f t="shared" si="4"/>
        <v>W26-2022</v>
      </c>
      <c r="AF37" s="90" t="str">
        <f t="shared" si="5"/>
        <v>Jun-2022</v>
      </c>
      <c r="AG37" s="89" t="s">
        <v>345</v>
      </c>
      <c r="AH37" s="219" t="str">
        <f t="shared" si="6"/>
        <v>TBD</v>
      </c>
      <c r="AI37" s="219" t="str">
        <f t="shared" si="7"/>
        <v>TBD</v>
      </c>
      <c r="AJ37" s="199" t="s">
        <v>345</v>
      </c>
      <c r="AK37" s="219" t="str">
        <f t="shared" si="8"/>
        <v>TBD</v>
      </c>
      <c r="AL37" s="219" t="str">
        <f t="shared" si="9"/>
        <v>TBD</v>
      </c>
      <c r="AM37" s="89" t="s">
        <v>345</v>
      </c>
      <c r="AN37" s="219" t="str">
        <f t="shared" si="10"/>
        <v>TBD</v>
      </c>
      <c r="AO37" s="219" t="str">
        <f t="shared" si="11"/>
        <v>TBD</v>
      </c>
      <c r="AP37" s="83" t="s">
        <v>4464</v>
      </c>
      <c r="AQ37" s="220"/>
      <c r="AR37" s="89"/>
      <c r="AS37" s="99"/>
      <c r="AT37" s="94"/>
      <c r="AU37" s="256"/>
      <c r="AV37" s="95">
        <v>44629</v>
      </c>
      <c r="AW37" s="238"/>
      <c r="AX37" s="89"/>
      <c r="AY37" s="89"/>
      <c r="AZ37" s="219"/>
      <c r="BA37" s="86"/>
      <c r="BB37" s="86"/>
      <c r="BC37" s="86" t="s">
        <v>7141</v>
      </c>
      <c r="BD37" s="83" t="s">
        <v>207</v>
      </c>
      <c r="BE37" s="83" t="str">
        <f t="shared" si="12"/>
        <v>02.SPK RETURNED</v>
      </c>
      <c r="BF37" s="83" t="s">
        <v>10327</v>
      </c>
      <c r="BG37" s="237" t="s">
        <v>10326</v>
      </c>
      <c r="BH37" s="435"/>
      <c r="BJ37" s="370"/>
    </row>
    <row r="38" spans="1:62" s="28" customFormat="1" ht="15" hidden="1" customHeight="1">
      <c r="A38" s="187"/>
      <c r="B38" s="29"/>
      <c r="C38" s="83" t="str">
        <f t="shared" si="0"/>
        <v>JAW-JT-TMG-2680</v>
      </c>
      <c r="D38" s="83"/>
      <c r="E38" s="198"/>
      <c r="F38" s="198"/>
      <c r="G38" s="83" t="s">
        <v>10283</v>
      </c>
      <c r="H38" s="84" t="s">
        <v>6825</v>
      </c>
      <c r="I38" s="83" t="s">
        <v>12362</v>
      </c>
      <c r="J38" s="83" t="s">
        <v>12363</v>
      </c>
      <c r="K38" s="83">
        <v>70</v>
      </c>
      <c r="L38" s="83" t="s">
        <v>12364</v>
      </c>
      <c r="M38" s="83">
        <v>2022</v>
      </c>
      <c r="N38" s="83" t="s">
        <v>10971</v>
      </c>
      <c r="O38" s="83"/>
      <c r="P38" s="84" t="s">
        <v>12456</v>
      </c>
      <c r="Q38" s="83" t="s">
        <v>12308</v>
      </c>
      <c r="R38" s="83" t="s">
        <v>12309</v>
      </c>
      <c r="S38" s="83" t="s">
        <v>106</v>
      </c>
      <c r="T38" s="83" t="s">
        <v>5862</v>
      </c>
      <c r="U38" s="83" t="s">
        <v>5907</v>
      </c>
      <c r="V38" s="83" t="s">
        <v>4468</v>
      </c>
      <c r="W38" s="274" t="s">
        <v>2203</v>
      </c>
      <c r="X38" s="274" t="s">
        <v>2659</v>
      </c>
      <c r="Y38" s="84">
        <v>6618156</v>
      </c>
      <c r="Z38" s="86">
        <v>44648</v>
      </c>
      <c r="AA38" s="86">
        <v>44656</v>
      </c>
      <c r="AB38" s="332">
        <f t="shared" ca="1" si="1"/>
        <v>31</v>
      </c>
      <c r="AC38" s="91" t="str">
        <f t="shared" ca="1" si="2"/>
        <v>31 - 60 days</v>
      </c>
      <c r="AD38" s="89">
        <f t="shared" si="13"/>
        <v>44798</v>
      </c>
      <c r="AE38" s="90" t="str">
        <f t="shared" si="4"/>
        <v>W35-2022</v>
      </c>
      <c r="AF38" s="90" t="str">
        <f t="shared" si="5"/>
        <v>Aug-2022</v>
      </c>
      <c r="AG38" s="89" t="s">
        <v>345</v>
      </c>
      <c r="AH38" s="219" t="str">
        <f t="shared" si="6"/>
        <v>TBD</v>
      </c>
      <c r="AI38" s="219" t="str">
        <f t="shared" si="7"/>
        <v>TBD</v>
      </c>
      <c r="AJ38" s="89" t="s">
        <v>345</v>
      </c>
      <c r="AK38" s="219" t="str">
        <f t="shared" si="8"/>
        <v>TBD</v>
      </c>
      <c r="AL38" s="219" t="str">
        <f t="shared" si="9"/>
        <v>TBD</v>
      </c>
      <c r="AM38" s="89" t="s">
        <v>345</v>
      </c>
      <c r="AN38" s="219" t="str">
        <f t="shared" si="10"/>
        <v>TBD</v>
      </c>
      <c r="AO38" s="219" t="str">
        <f t="shared" si="11"/>
        <v>TBD</v>
      </c>
      <c r="AP38" s="220"/>
      <c r="AQ38" s="89"/>
      <c r="AR38" s="99"/>
      <c r="AS38" s="99"/>
      <c r="AT38" s="256"/>
      <c r="AU38" s="95"/>
      <c r="AV38" s="238"/>
      <c r="AW38" s="89"/>
      <c r="AX38" s="89"/>
      <c r="AY38" s="219"/>
      <c r="AZ38" s="86"/>
      <c r="BA38" s="86"/>
      <c r="BB38" s="86"/>
      <c r="BC38" s="83" t="s">
        <v>10375</v>
      </c>
      <c r="BD38" s="237" t="s">
        <v>207</v>
      </c>
      <c r="BE38" s="83" t="str">
        <f t="shared" si="12"/>
        <v>02.SPK RETURNED</v>
      </c>
      <c r="BF38" s="83" t="s">
        <v>12839</v>
      </c>
      <c r="BG38" s="359" t="s">
        <v>12849</v>
      </c>
      <c r="BH38" s="436"/>
      <c r="BI38" s="190"/>
      <c r="BJ38" s="428"/>
    </row>
    <row r="39" spans="1:62" s="28" customFormat="1" ht="15" hidden="1" customHeight="1">
      <c r="A39" s="312">
        <v>950</v>
      </c>
      <c r="B39" s="198"/>
      <c r="C39" s="83" t="str">
        <f t="shared" si="0"/>
        <v>SUL-ST-LWK-1068</v>
      </c>
      <c r="D39" s="313"/>
      <c r="E39" s="314"/>
      <c r="F39" s="198"/>
      <c r="G39" s="314" t="s">
        <v>5842</v>
      </c>
      <c r="H39" s="315" t="s">
        <v>6825</v>
      </c>
      <c r="I39" s="83" t="s">
        <v>7006</v>
      </c>
      <c r="J39" s="83" t="s">
        <v>7007</v>
      </c>
      <c r="K39" s="83">
        <v>60</v>
      </c>
      <c r="L39" s="83" t="s">
        <v>7008</v>
      </c>
      <c r="M39" s="83">
        <v>2021</v>
      </c>
      <c r="N39" s="83"/>
      <c r="O39" s="83" t="s">
        <v>2359</v>
      </c>
      <c r="P39" s="324" t="s">
        <v>205</v>
      </c>
      <c r="Q39" s="83" t="s">
        <v>7009</v>
      </c>
      <c r="R39" s="83" t="s">
        <v>7010</v>
      </c>
      <c r="S39" s="313" t="s">
        <v>106</v>
      </c>
      <c r="T39" s="313" t="s">
        <v>5862</v>
      </c>
      <c r="U39" s="316" t="s">
        <v>203</v>
      </c>
      <c r="V39" s="86" t="s">
        <v>4475</v>
      </c>
      <c r="W39" s="274" t="s">
        <v>2232</v>
      </c>
      <c r="X39" s="274" t="s">
        <v>6988</v>
      </c>
      <c r="Y39" s="313">
        <v>6617749</v>
      </c>
      <c r="Z39" s="317">
        <v>44494</v>
      </c>
      <c r="AA39" s="317"/>
      <c r="AB39" s="318">
        <f t="shared" ca="1" si="1"/>
        <v>185</v>
      </c>
      <c r="AC39" s="319" t="str">
        <f t="shared" ca="1" si="2"/>
        <v>&gt; 150 days</v>
      </c>
      <c r="AD39" s="320">
        <f t="shared" si="13"/>
        <v>44644</v>
      </c>
      <c r="AE39" s="321" t="str">
        <f t="shared" si="4"/>
        <v>W13-2022</v>
      </c>
      <c r="AF39" s="321" t="str">
        <f t="shared" si="5"/>
        <v>Mar-2022</v>
      </c>
      <c r="AG39" s="320" t="s">
        <v>345</v>
      </c>
      <c r="AH39" s="322" t="str">
        <f t="shared" si="6"/>
        <v>TBD</v>
      </c>
      <c r="AI39" s="322" t="str">
        <f t="shared" si="7"/>
        <v>TBD</v>
      </c>
      <c r="AJ39" s="199" t="s">
        <v>345</v>
      </c>
      <c r="AK39" s="322" t="str">
        <f t="shared" si="8"/>
        <v>TBD</v>
      </c>
      <c r="AL39" s="322" t="str">
        <f t="shared" si="9"/>
        <v>TBD</v>
      </c>
      <c r="AM39" s="313" t="s">
        <v>345</v>
      </c>
      <c r="AN39" s="322" t="str">
        <f t="shared" si="10"/>
        <v>TBD</v>
      </c>
      <c r="AO39" s="322" t="str">
        <f t="shared" si="11"/>
        <v>TBD</v>
      </c>
      <c r="AP39" s="313" t="s">
        <v>4464</v>
      </c>
      <c r="AQ39" s="323"/>
      <c r="AR39" s="324"/>
      <c r="AS39" s="99"/>
      <c r="AT39" s="324"/>
      <c r="AU39" s="326"/>
      <c r="AV39" s="327">
        <v>44617</v>
      </c>
      <c r="AW39" s="328"/>
      <c r="AX39" s="324"/>
      <c r="AY39" s="324"/>
      <c r="AZ39" s="324"/>
      <c r="BA39" s="324"/>
      <c r="BB39" s="324"/>
      <c r="BC39" s="324"/>
      <c r="BD39" s="314" t="s">
        <v>207</v>
      </c>
      <c r="BE39" s="314" t="str">
        <f t="shared" si="12"/>
        <v>02.SPK RETURNED</v>
      </c>
      <c r="BF39" s="314" t="s">
        <v>5834</v>
      </c>
      <c r="BG39" s="330" t="s">
        <v>8061</v>
      </c>
      <c r="BH39" s="447"/>
      <c r="BJ39" s="370"/>
    </row>
    <row r="40" spans="1:62" s="28" customFormat="1" ht="15" hidden="1" customHeight="1">
      <c r="A40" s="187"/>
      <c r="B40" s="29"/>
      <c r="C40" s="83" t="str">
        <f t="shared" si="0"/>
        <v>KAL-KT-KLK-0696</v>
      </c>
      <c r="D40" s="83">
        <v>30720680031</v>
      </c>
      <c r="E40" s="83">
        <v>210239109</v>
      </c>
      <c r="F40" s="198" t="s">
        <v>8115</v>
      </c>
      <c r="G40" s="83" t="s">
        <v>8130</v>
      </c>
      <c r="H40" s="84" t="s">
        <v>6508</v>
      </c>
      <c r="I40" s="83" t="s">
        <v>8108</v>
      </c>
      <c r="J40" s="83" t="s">
        <v>8109</v>
      </c>
      <c r="K40" s="83">
        <v>60</v>
      </c>
      <c r="L40" s="83" t="s">
        <v>8110</v>
      </c>
      <c r="M40" s="83">
        <v>2021</v>
      </c>
      <c r="N40" s="83" t="s">
        <v>8130</v>
      </c>
      <c r="O40" s="83"/>
      <c r="P40" s="84" t="s">
        <v>205</v>
      </c>
      <c r="Q40" s="83" t="s">
        <v>8111</v>
      </c>
      <c r="R40" s="83" t="s">
        <v>8112</v>
      </c>
      <c r="S40" s="83" t="s">
        <v>2200</v>
      </c>
      <c r="T40" s="83" t="s">
        <v>5862</v>
      </c>
      <c r="U40" s="83" t="s">
        <v>103</v>
      </c>
      <c r="V40" s="198" t="s">
        <v>4474</v>
      </c>
      <c r="W40" s="274" t="s">
        <v>196</v>
      </c>
      <c r="X40" s="274" t="s">
        <v>5908</v>
      </c>
      <c r="Y40" s="83">
        <v>6617861</v>
      </c>
      <c r="Z40" s="86">
        <v>44532</v>
      </c>
      <c r="AA40" s="86"/>
      <c r="AB40" s="332">
        <f t="shared" ca="1" si="1"/>
        <v>40</v>
      </c>
      <c r="AC40" s="91" t="str">
        <f t="shared" ca="1" si="2"/>
        <v>31 - 60 days</v>
      </c>
      <c r="AD40" s="89">
        <f t="shared" si="13"/>
        <v>44562</v>
      </c>
      <c r="AE40" s="90" t="str">
        <f t="shared" si="4"/>
        <v>W01-2022</v>
      </c>
      <c r="AF40" s="90" t="str">
        <f t="shared" si="5"/>
        <v>Jan-2022</v>
      </c>
      <c r="AG40" s="89" t="s">
        <v>345</v>
      </c>
      <c r="AH40" s="219" t="str">
        <f t="shared" si="6"/>
        <v>TBD</v>
      </c>
      <c r="AI40" s="219" t="str">
        <f t="shared" si="7"/>
        <v>TBD</v>
      </c>
      <c r="AJ40" s="89">
        <v>44582</v>
      </c>
      <c r="AK40" s="219" t="str">
        <f t="shared" si="8"/>
        <v>W04-2022</v>
      </c>
      <c r="AL40" s="219" t="str">
        <f t="shared" si="9"/>
        <v>Jan-2022</v>
      </c>
      <c r="AM40" s="286">
        <v>44582</v>
      </c>
      <c r="AN40" s="219" t="str">
        <f t="shared" si="10"/>
        <v>W04-2022</v>
      </c>
      <c r="AO40" s="219" t="str">
        <f t="shared" si="11"/>
        <v>Jan-2022</v>
      </c>
      <c r="AP40" s="83" t="s">
        <v>4464</v>
      </c>
      <c r="AQ40" s="220">
        <v>44546</v>
      </c>
      <c r="AR40" s="89"/>
      <c r="AS40" s="99"/>
      <c r="AT40" s="94"/>
      <c r="AU40" s="256"/>
      <c r="AV40" s="95">
        <v>44543</v>
      </c>
      <c r="AW40" s="238"/>
      <c r="AX40" s="89"/>
      <c r="AY40" s="89">
        <v>44572</v>
      </c>
      <c r="AZ40" s="219" t="str">
        <f>IFERROR(VLOOKUP(AY40,L_Convert,6,FALSE),"")</f>
        <v>W03-2022</v>
      </c>
      <c r="BA40" s="86"/>
      <c r="BB40" s="86"/>
      <c r="BC40" s="86"/>
      <c r="BD40" s="83" t="s">
        <v>207</v>
      </c>
      <c r="BE40" s="83" t="str">
        <f t="shared" si="12"/>
        <v>02.SPK RETURNED</v>
      </c>
      <c r="BF40" s="83" t="s">
        <v>3754</v>
      </c>
      <c r="BG40" s="237" t="s">
        <v>8186</v>
      </c>
      <c r="BH40" s="435"/>
      <c r="BI40" s="13"/>
      <c r="BJ40" s="190"/>
    </row>
    <row r="41" spans="1:62" s="28" customFormat="1" ht="15" hidden="1" customHeight="1">
      <c r="A41" s="27">
        <v>854</v>
      </c>
      <c r="B41" s="29"/>
      <c r="C41" s="83" t="str">
        <f t="shared" si="0"/>
        <v>JAW-JI-SBY-4337</v>
      </c>
      <c r="D41" s="83">
        <v>30571350031</v>
      </c>
      <c r="E41" s="83" t="s">
        <v>7897</v>
      </c>
      <c r="F41" s="198" t="s">
        <v>2064</v>
      </c>
      <c r="G41" s="83" t="s">
        <v>5851</v>
      </c>
      <c r="H41" s="84" t="s">
        <v>6825</v>
      </c>
      <c r="I41" s="83">
        <v>112.80414</v>
      </c>
      <c r="J41" s="83">
        <v>-7.3298030000000001</v>
      </c>
      <c r="K41" s="83">
        <v>30</v>
      </c>
      <c r="L41" s="83" t="s">
        <v>4548</v>
      </c>
      <c r="M41" s="83">
        <v>2020</v>
      </c>
      <c r="N41" s="83" t="s">
        <v>3757</v>
      </c>
      <c r="O41" s="83"/>
      <c r="P41" s="84" t="s">
        <v>205</v>
      </c>
      <c r="Q41" s="83" t="s">
        <v>2063</v>
      </c>
      <c r="R41" s="83" t="s">
        <v>2064</v>
      </c>
      <c r="S41" s="83" t="s">
        <v>106</v>
      </c>
      <c r="T41" s="83" t="s">
        <v>4465</v>
      </c>
      <c r="U41" s="83" t="s">
        <v>203</v>
      </c>
      <c r="V41" s="86" t="s">
        <v>4472</v>
      </c>
      <c r="W41" s="274" t="s">
        <v>2207</v>
      </c>
      <c r="X41" s="274" t="s">
        <v>2743</v>
      </c>
      <c r="Y41" s="85">
        <v>6614369</v>
      </c>
      <c r="Z41" s="86">
        <v>43843</v>
      </c>
      <c r="AA41" s="86"/>
      <c r="AB41" s="87">
        <f t="shared" ca="1" si="1"/>
        <v>836</v>
      </c>
      <c r="AC41" s="88" t="str">
        <f t="shared" ca="1" si="2"/>
        <v>&gt; 150 days</v>
      </c>
      <c r="AD41" s="89">
        <f t="shared" si="13"/>
        <v>43993</v>
      </c>
      <c r="AE41" s="90" t="str">
        <f t="shared" si="4"/>
        <v>W24-2020</v>
      </c>
      <c r="AF41" s="90" t="str">
        <f t="shared" si="5"/>
        <v>Jun-2020</v>
      </c>
      <c r="AG41" s="89" t="s">
        <v>4460</v>
      </c>
      <c r="AH41" s="90" t="str">
        <f t="shared" si="6"/>
        <v>TBD</v>
      </c>
      <c r="AI41" s="90" t="str">
        <f t="shared" si="7"/>
        <v>TBD</v>
      </c>
      <c r="AJ41" s="199" t="s">
        <v>345</v>
      </c>
      <c r="AK41" s="90" t="str">
        <f t="shared" si="8"/>
        <v>TBD</v>
      </c>
      <c r="AL41" s="90" t="str">
        <f t="shared" si="9"/>
        <v>TBD</v>
      </c>
      <c r="AM41" s="89" t="s">
        <v>4460</v>
      </c>
      <c r="AN41" s="90" t="str">
        <f t="shared" si="10"/>
        <v>TBD</v>
      </c>
      <c r="AO41" s="90" t="str">
        <f t="shared" si="11"/>
        <v>TBD</v>
      </c>
      <c r="AP41" s="83" t="s">
        <v>4463</v>
      </c>
      <c r="AQ41" s="92"/>
      <c r="AR41" s="89"/>
      <c r="AS41" s="99"/>
      <c r="AT41" s="94"/>
      <c r="AU41" s="97"/>
      <c r="AV41" s="95">
        <v>44284</v>
      </c>
      <c r="AW41" s="97"/>
      <c r="AX41" s="89"/>
      <c r="AY41" s="89"/>
      <c r="AZ41" s="89"/>
      <c r="BA41" s="86"/>
      <c r="BB41" s="86"/>
      <c r="BC41" s="86"/>
      <c r="BD41" s="83" t="s">
        <v>207</v>
      </c>
      <c r="BE41" s="83" t="str">
        <f t="shared" si="12"/>
        <v>02.SPK RETURNED</v>
      </c>
      <c r="BF41" s="83"/>
      <c r="BG41" s="96" t="s">
        <v>4402</v>
      </c>
      <c r="BH41" s="437"/>
      <c r="BI41" s="13"/>
      <c r="BJ41" s="190"/>
    </row>
    <row r="42" spans="1:62" s="28" customFormat="1" ht="15" hidden="1" customHeight="1">
      <c r="A42" s="27">
        <v>820</v>
      </c>
      <c r="B42" s="29"/>
      <c r="C42" s="83" t="str">
        <f t="shared" si="0"/>
        <v>SUL-SA-TMH-0423</v>
      </c>
      <c r="D42" s="100">
        <v>30613480031</v>
      </c>
      <c r="E42" s="83" t="s">
        <v>2835</v>
      </c>
      <c r="F42" s="198" t="s">
        <v>2004</v>
      </c>
      <c r="G42" s="83" t="s">
        <v>5849</v>
      </c>
      <c r="H42" s="84" t="s">
        <v>6825</v>
      </c>
      <c r="I42" s="83" t="s">
        <v>5813</v>
      </c>
      <c r="J42" s="83" t="s">
        <v>5814</v>
      </c>
      <c r="K42" s="83">
        <v>50</v>
      </c>
      <c r="L42" s="83" t="s">
        <v>5079</v>
      </c>
      <c r="M42" s="83">
        <v>2020</v>
      </c>
      <c r="N42" s="83" t="s">
        <v>3757</v>
      </c>
      <c r="O42" s="83"/>
      <c r="P42" s="84" t="s">
        <v>205</v>
      </c>
      <c r="Q42" s="83" t="s">
        <v>2003</v>
      </c>
      <c r="R42" s="83" t="s">
        <v>2004</v>
      </c>
      <c r="S42" s="83" t="s">
        <v>106</v>
      </c>
      <c r="T42" s="83" t="s">
        <v>4465</v>
      </c>
      <c r="U42" s="83" t="s">
        <v>203</v>
      </c>
      <c r="V42" s="86" t="s">
        <v>4475</v>
      </c>
      <c r="W42" s="274" t="s">
        <v>2233</v>
      </c>
      <c r="X42" s="274" t="s">
        <v>2746</v>
      </c>
      <c r="Y42" s="85">
        <v>6616486</v>
      </c>
      <c r="Z42" s="86">
        <v>44154</v>
      </c>
      <c r="AA42" s="86"/>
      <c r="AB42" s="87">
        <f t="shared" ca="1" si="1"/>
        <v>525</v>
      </c>
      <c r="AC42" s="88" t="str">
        <f t="shared" ca="1" si="2"/>
        <v>&gt; 150 days</v>
      </c>
      <c r="AD42" s="89">
        <f t="shared" si="13"/>
        <v>44304</v>
      </c>
      <c r="AE42" s="90" t="str">
        <f t="shared" si="4"/>
        <v>W17-2021</v>
      </c>
      <c r="AF42" s="90" t="str">
        <f t="shared" si="5"/>
        <v>Apr-2021</v>
      </c>
      <c r="AG42" s="89" t="s">
        <v>4460</v>
      </c>
      <c r="AH42" s="90" t="str">
        <f t="shared" si="6"/>
        <v>TBD</v>
      </c>
      <c r="AI42" s="90" t="str">
        <f t="shared" si="7"/>
        <v>TBD</v>
      </c>
      <c r="AJ42" s="199" t="s">
        <v>345</v>
      </c>
      <c r="AK42" s="90" t="str">
        <f t="shared" si="8"/>
        <v>TBD</v>
      </c>
      <c r="AL42" s="90" t="str">
        <f t="shared" si="9"/>
        <v>TBD</v>
      </c>
      <c r="AM42" s="89" t="s">
        <v>4460</v>
      </c>
      <c r="AN42" s="90" t="str">
        <f t="shared" si="10"/>
        <v>TBD</v>
      </c>
      <c r="AO42" s="90" t="str">
        <f t="shared" si="11"/>
        <v>TBD</v>
      </c>
      <c r="AP42" s="83" t="s">
        <v>4464</v>
      </c>
      <c r="AQ42" s="92"/>
      <c r="AR42" s="89"/>
      <c r="AS42" s="99"/>
      <c r="AT42" s="94"/>
      <c r="AU42" s="97"/>
      <c r="AV42" s="95">
        <v>44260</v>
      </c>
      <c r="AW42" s="97"/>
      <c r="AX42" s="89"/>
      <c r="AY42" s="89"/>
      <c r="AZ42" s="89"/>
      <c r="BA42" s="86"/>
      <c r="BB42" s="86"/>
      <c r="BC42" s="86"/>
      <c r="BD42" s="83" t="s">
        <v>207</v>
      </c>
      <c r="BE42" s="83" t="str">
        <f t="shared" si="12"/>
        <v>02.SPK RETURNED</v>
      </c>
      <c r="BF42" s="83" t="s">
        <v>3745</v>
      </c>
      <c r="BG42" s="96" t="s">
        <v>4371</v>
      </c>
      <c r="BH42" s="437"/>
      <c r="BI42" s="13"/>
      <c r="BJ42" s="190"/>
    </row>
    <row r="43" spans="1:62" s="28" customFormat="1" ht="15" hidden="1" customHeight="1">
      <c r="A43" s="27">
        <v>812</v>
      </c>
      <c r="B43" s="29"/>
      <c r="C43" s="83" t="str">
        <f t="shared" si="0"/>
        <v>JAW-JI-SDA-4067</v>
      </c>
      <c r="D43" s="83">
        <v>30571400031</v>
      </c>
      <c r="E43" s="83" t="s">
        <v>7884</v>
      </c>
      <c r="F43" s="198" t="s">
        <v>1990</v>
      </c>
      <c r="G43" s="83" t="s">
        <v>5849</v>
      </c>
      <c r="H43" s="84" t="s">
        <v>6825</v>
      </c>
      <c r="I43" s="83">
        <v>112.69610900000001</v>
      </c>
      <c r="J43" s="83">
        <v>-7.3683439999999996</v>
      </c>
      <c r="K43" s="83">
        <v>30</v>
      </c>
      <c r="L43" s="83" t="s">
        <v>4939</v>
      </c>
      <c r="M43" s="83">
        <v>2020</v>
      </c>
      <c r="N43" s="83" t="s">
        <v>3757</v>
      </c>
      <c r="O43" s="83"/>
      <c r="P43" s="84" t="s">
        <v>205</v>
      </c>
      <c r="Q43" s="83" t="s">
        <v>1989</v>
      </c>
      <c r="R43" s="83" t="s">
        <v>1990</v>
      </c>
      <c r="S43" s="83" t="s">
        <v>106</v>
      </c>
      <c r="T43" s="83" t="s">
        <v>4465</v>
      </c>
      <c r="U43" s="83" t="s">
        <v>203</v>
      </c>
      <c r="V43" s="86" t="s">
        <v>4472</v>
      </c>
      <c r="W43" s="274" t="s">
        <v>2207</v>
      </c>
      <c r="X43" s="274" t="s">
        <v>2471</v>
      </c>
      <c r="Y43" s="85">
        <v>6614369</v>
      </c>
      <c r="Z43" s="86">
        <v>43843</v>
      </c>
      <c r="AA43" s="86"/>
      <c r="AB43" s="87">
        <f t="shared" ca="1" si="1"/>
        <v>836</v>
      </c>
      <c r="AC43" s="88" t="str">
        <f t="shared" ca="1" si="2"/>
        <v>&gt; 150 days</v>
      </c>
      <c r="AD43" s="89">
        <f t="shared" si="13"/>
        <v>43993</v>
      </c>
      <c r="AE43" s="90" t="str">
        <f t="shared" si="4"/>
        <v>W24-2020</v>
      </c>
      <c r="AF43" s="90" t="str">
        <f t="shared" si="5"/>
        <v>Jun-2020</v>
      </c>
      <c r="AG43" s="89" t="s">
        <v>4460</v>
      </c>
      <c r="AH43" s="90" t="str">
        <f t="shared" si="6"/>
        <v>TBD</v>
      </c>
      <c r="AI43" s="90" t="str">
        <f t="shared" si="7"/>
        <v>TBD</v>
      </c>
      <c r="AJ43" s="199" t="s">
        <v>345</v>
      </c>
      <c r="AK43" s="90" t="str">
        <f t="shared" si="8"/>
        <v>TBD</v>
      </c>
      <c r="AL43" s="90" t="str">
        <f t="shared" si="9"/>
        <v>TBD</v>
      </c>
      <c r="AM43" s="89" t="s">
        <v>4460</v>
      </c>
      <c r="AN43" s="90" t="str">
        <f t="shared" si="10"/>
        <v>TBD</v>
      </c>
      <c r="AO43" s="90" t="str">
        <f t="shared" si="11"/>
        <v>TBD</v>
      </c>
      <c r="AP43" s="83"/>
      <c r="AQ43" s="92"/>
      <c r="AR43" s="89"/>
      <c r="AS43" s="99"/>
      <c r="AT43" s="94"/>
      <c r="AU43" s="97"/>
      <c r="AV43" s="95">
        <v>44260</v>
      </c>
      <c r="AW43" s="97"/>
      <c r="AX43" s="89"/>
      <c r="AY43" s="89"/>
      <c r="AZ43" s="89"/>
      <c r="BA43" s="86"/>
      <c r="BB43" s="86"/>
      <c r="BC43" s="86"/>
      <c r="BD43" s="83" t="s">
        <v>207</v>
      </c>
      <c r="BE43" s="83" t="str">
        <f t="shared" si="12"/>
        <v>02.SPK RETURNED</v>
      </c>
      <c r="BF43" s="83" t="s">
        <v>3737</v>
      </c>
      <c r="BG43" s="96" t="s">
        <v>4365</v>
      </c>
      <c r="BH43" s="437"/>
      <c r="BI43" s="13"/>
      <c r="BJ43" s="190"/>
    </row>
    <row r="44" spans="1:62" s="28" customFormat="1" ht="15" hidden="1" customHeight="1">
      <c r="A44" s="27">
        <v>802</v>
      </c>
      <c r="B44" s="29"/>
      <c r="C44" s="83" t="str">
        <f t="shared" si="0"/>
        <v>JAW-JI-SBY-4339</v>
      </c>
      <c r="D44" s="83">
        <v>30571360031</v>
      </c>
      <c r="E44" s="83" t="s">
        <v>7905</v>
      </c>
      <c r="F44" s="198" t="s">
        <v>1971</v>
      </c>
      <c r="G44" s="83" t="s">
        <v>5849</v>
      </c>
      <c r="H44" s="84" t="s">
        <v>6825</v>
      </c>
      <c r="I44" s="83">
        <v>112.809945</v>
      </c>
      <c r="J44" s="83">
        <v>-7.2812929999999998</v>
      </c>
      <c r="K44" s="83">
        <v>30</v>
      </c>
      <c r="L44" s="83" t="s">
        <v>5072</v>
      </c>
      <c r="M44" s="83">
        <v>2020</v>
      </c>
      <c r="N44" s="83" t="s">
        <v>3757</v>
      </c>
      <c r="O44" s="83"/>
      <c r="P44" s="84" t="s">
        <v>205</v>
      </c>
      <c r="Q44" s="83" t="s">
        <v>1970</v>
      </c>
      <c r="R44" s="83" t="s">
        <v>1971</v>
      </c>
      <c r="S44" s="83" t="s">
        <v>106</v>
      </c>
      <c r="T44" s="83" t="s">
        <v>4465</v>
      </c>
      <c r="U44" s="83" t="s">
        <v>203</v>
      </c>
      <c r="V44" s="86" t="s">
        <v>4472</v>
      </c>
      <c r="W44" s="274" t="s">
        <v>2207</v>
      </c>
      <c r="X44" s="274" t="s">
        <v>2743</v>
      </c>
      <c r="Y44" s="85">
        <v>6614369</v>
      </c>
      <c r="Z44" s="86">
        <v>43843</v>
      </c>
      <c r="AA44" s="86"/>
      <c r="AB44" s="87">
        <f t="shared" ca="1" si="1"/>
        <v>836</v>
      </c>
      <c r="AC44" s="88" t="str">
        <f t="shared" ca="1" si="2"/>
        <v>&gt; 150 days</v>
      </c>
      <c r="AD44" s="89">
        <f t="shared" si="13"/>
        <v>43993</v>
      </c>
      <c r="AE44" s="90" t="str">
        <f t="shared" si="4"/>
        <v>W24-2020</v>
      </c>
      <c r="AF44" s="90" t="str">
        <f t="shared" si="5"/>
        <v>Jun-2020</v>
      </c>
      <c r="AG44" s="89" t="s">
        <v>4460</v>
      </c>
      <c r="AH44" s="90" t="str">
        <f t="shared" si="6"/>
        <v>TBD</v>
      </c>
      <c r="AI44" s="90" t="str">
        <f t="shared" si="7"/>
        <v>TBD</v>
      </c>
      <c r="AJ44" s="199" t="s">
        <v>345</v>
      </c>
      <c r="AK44" s="90" t="str">
        <f t="shared" si="8"/>
        <v>TBD</v>
      </c>
      <c r="AL44" s="90" t="str">
        <f t="shared" si="9"/>
        <v>TBD</v>
      </c>
      <c r="AM44" s="89" t="s">
        <v>4460</v>
      </c>
      <c r="AN44" s="90" t="str">
        <f t="shared" si="10"/>
        <v>TBD</v>
      </c>
      <c r="AO44" s="90" t="str">
        <f t="shared" si="11"/>
        <v>TBD</v>
      </c>
      <c r="AP44" s="83"/>
      <c r="AQ44" s="92"/>
      <c r="AR44" s="89"/>
      <c r="AS44" s="99"/>
      <c r="AT44" s="94"/>
      <c r="AU44" s="97"/>
      <c r="AV44" s="95">
        <v>44232</v>
      </c>
      <c r="AW44" s="97"/>
      <c r="AX44" s="89"/>
      <c r="AY44" s="89"/>
      <c r="AZ44" s="89"/>
      <c r="BA44" s="86"/>
      <c r="BB44" s="86"/>
      <c r="BC44" s="86"/>
      <c r="BD44" s="83" t="s">
        <v>207</v>
      </c>
      <c r="BE44" s="83" t="str">
        <f t="shared" si="12"/>
        <v>02.SPK RETURNED</v>
      </c>
      <c r="BF44" s="83" t="s">
        <v>3741</v>
      </c>
      <c r="BG44" s="96" t="s">
        <v>4355</v>
      </c>
      <c r="BH44" s="437"/>
      <c r="BI44" s="13"/>
      <c r="BJ44" s="190"/>
    </row>
    <row r="45" spans="1:62" s="28" customFormat="1" ht="15" hidden="1" customHeight="1">
      <c r="A45" s="27">
        <v>891</v>
      </c>
      <c r="B45" s="29"/>
      <c r="C45" s="83" t="str">
        <f t="shared" si="0"/>
        <v>SUM-SS-PLG-1175</v>
      </c>
      <c r="D45" s="83"/>
      <c r="E45" s="83"/>
      <c r="F45" s="198"/>
      <c r="G45" s="83" t="s">
        <v>5851</v>
      </c>
      <c r="H45" s="84" t="s">
        <v>2359</v>
      </c>
      <c r="I45" s="83">
        <v>104.78561000000001</v>
      </c>
      <c r="J45" s="83">
        <v>-2.9457599999999999</v>
      </c>
      <c r="K45" s="83">
        <v>30</v>
      </c>
      <c r="L45" s="83" t="s">
        <v>4487</v>
      </c>
      <c r="M45" s="83">
        <v>2020</v>
      </c>
      <c r="N45" s="83" t="s">
        <v>3757</v>
      </c>
      <c r="O45" s="83" t="s">
        <v>3712</v>
      </c>
      <c r="P45" s="84" t="s">
        <v>205</v>
      </c>
      <c r="Q45" s="83" t="s">
        <v>2120</v>
      </c>
      <c r="R45" s="83" t="s">
        <v>2121</v>
      </c>
      <c r="S45" s="83" t="s">
        <v>2200</v>
      </c>
      <c r="T45" s="83" t="s">
        <v>4465</v>
      </c>
      <c r="U45" s="83" t="s">
        <v>201</v>
      </c>
      <c r="V45" s="86" t="s">
        <v>4477</v>
      </c>
      <c r="W45" s="274" t="s">
        <v>2216</v>
      </c>
      <c r="X45" s="274" t="s">
        <v>2755</v>
      </c>
      <c r="Y45" s="85">
        <v>6614396</v>
      </c>
      <c r="Z45" s="86">
        <v>43845</v>
      </c>
      <c r="AA45" s="86"/>
      <c r="AB45" s="87">
        <f t="shared" ca="1" si="1"/>
        <v>834</v>
      </c>
      <c r="AC45" s="88" t="str">
        <f t="shared" ca="1" si="2"/>
        <v>&gt; 150 days</v>
      </c>
      <c r="AD45" s="89">
        <f t="shared" si="13"/>
        <v>43875</v>
      </c>
      <c r="AE45" s="90" t="str">
        <f t="shared" si="4"/>
        <v>W07-2020</v>
      </c>
      <c r="AF45" s="90" t="str">
        <f t="shared" si="5"/>
        <v>Feb-2020</v>
      </c>
      <c r="AG45" s="89" t="s">
        <v>4460</v>
      </c>
      <c r="AH45" s="90" t="str">
        <f t="shared" si="6"/>
        <v>TBD</v>
      </c>
      <c r="AI45" s="90" t="str">
        <f t="shared" si="7"/>
        <v>TBD</v>
      </c>
      <c r="AJ45" s="199" t="s">
        <v>345</v>
      </c>
      <c r="AK45" s="90" t="str">
        <f t="shared" si="8"/>
        <v>TBD</v>
      </c>
      <c r="AL45" s="90" t="str">
        <f t="shared" si="9"/>
        <v>TBD</v>
      </c>
      <c r="AM45" s="89" t="s">
        <v>4460</v>
      </c>
      <c r="AN45" s="90" t="str">
        <f t="shared" si="10"/>
        <v>TBD</v>
      </c>
      <c r="AO45" s="90" t="str">
        <f t="shared" si="11"/>
        <v>TBD</v>
      </c>
      <c r="AP45" s="83"/>
      <c r="AQ45" s="92"/>
      <c r="AR45" s="89"/>
      <c r="AS45" s="99"/>
      <c r="AT45" s="94"/>
      <c r="AU45" s="97"/>
      <c r="AV45" s="95">
        <v>44230</v>
      </c>
      <c r="AW45" s="97"/>
      <c r="AX45" s="89"/>
      <c r="AY45" s="89"/>
      <c r="AZ45" s="89"/>
      <c r="BA45" s="86"/>
      <c r="BB45" s="86"/>
      <c r="BC45" s="86"/>
      <c r="BD45" s="83" t="s">
        <v>207</v>
      </c>
      <c r="BE45" s="83" t="str">
        <f t="shared" si="12"/>
        <v>02.SPK RETURNED</v>
      </c>
      <c r="BF45" s="83"/>
      <c r="BG45" s="96" t="s">
        <v>4429</v>
      </c>
      <c r="BH45" s="437"/>
      <c r="BI45" s="13"/>
      <c r="BJ45" s="190"/>
    </row>
    <row r="46" spans="1:62" s="28" customFormat="1" ht="15" hidden="1" customHeight="1">
      <c r="A46" s="27">
        <v>892</v>
      </c>
      <c r="B46" s="29"/>
      <c r="C46" s="83" t="str">
        <f t="shared" si="0"/>
        <v>SUM-SU-STB-2187</v>
      </c>
      <c r="D46" s="83"/>
      <c r="E46" s="83"/>
      <c r="F46" s="198"/>
      <c r="G46" s="83" t="s">
        <v>5851</v>
      </c>
      <c r="H46" s="84" t="s">
        <v>2359</v>
      </c>
      <c r="I46" s="83">
        <v>98.321596</v>
      </c>
      <c r="J46" s="83">
        <v>3.8961199999999998</v>
      </c>
      <c r="K46" s="83">
        <v>50</v>
      </c>
      <c r="L46" s="83" t="s">
        <v>5106</v>
      </c>
      <c r="M46" s="83">
        <v>2020</v>
      </c>
      <c r="N46" s="83" t="s">
        <v>3757</v>
      </c>
      <c r="O46" s="83"/>
      <c r="P46" s="84" t="s">
        <v>205</v>
      </c>
      <c r="Q46" s="83" t="s">
        <v>2122</v>
      </c>
      <c r="R46" s="83" t="s">
        <v>2123</v>
      </c>
      <c r="S46" s="83" t="s">
        <v>2200</v>
      </c>
      <c r="T46" s="83" t="s">
        <v>4465</v>
      </c>
      <c r="U46" s="83" t="s">
        <v>201</v>
      </c>
      <c r="V46" s="86" t="s">
        <v>4471</v>
      </c>
      <c r="W46" s="274" t="s">
        <v>2213</v>
      </c>
      <c r="X46" s="274" t="s">
        <v>2515</v>
      </c>
      <c r="Y46" s="85">
        <v>6614850</v>
      </c>
      <c r="Z46" s="86">
        <v>44018</v>
      </c>
      <c r="AA46" s="86"/>
      <c r="AB46" s="87">
        <f t="shared" ca="1" si="1"/>
        <v>661</v>
      </c>
      <c r="AC46" s="88" t="str">
        <f t="shared" ca="1" si="2"/>
        <v>&gt; 150 days</v>
      </c>
      <c r="AD46" s="89">
        <f t="shared" si="13"/>
        <v>44048</v>
      </c>
      <c r="AE46" s="90" t="str">
        <f t="shared" si="4"/>
        <v>W32-2020</v>
      </c>
      <c r="AF46" s="90" t="str">
        <f t="shared" si="5"/>
        <v>Aug-2020</v>
      </c>
      <c r="AG46" s="89" t="s">
        <v>4460</v>
      </c>
      <c r="AH46" s="90" t="str">
        <f t="shared" si="6"/>
        <v>TBD</v>
      </c>
      <c r="AI46" s="90" t="str">
        <f t="shared" si="7"/>
        <v>TBD</v>
      </c>
      <c r="AJ46" s="199" t="s">
        <v>345</v>
      </c>
      <c r="AK46" s="90" t="str">
        <f t="shared" si="8"/>
        <v>TBD</v>
      </c>
      <c r="AL46" s="90" t="str">
        <f t="shared" si="9"/>
        <v>TBD</v>
      </c>
      <c r="AM46" s="89" t="s">
        <v>4460</v>
      </c>
      <c r="AN46" s="90" t="str">
        <f t="shared" si="10"/>
        <v>TBD</v>
      </c>
      <c r="AO46" s="90" t="str">
        <f t="shared" si="11"/>
        <v>TBD</v>
      </c>
      <c r="AP46" s="83" t="s">
        <v>4464</v>
      </c>
      <c r="AQ46" s="92"/>
      <c r="AR46" s="89"/>
      <c r="AS46" s="99"/>
      <c r="AT46" s="94"/>
      <c r="AU46" s="97"/>
      <c r="AV46" s="95">
        <v>44216</v>
      </c>
      <c r="AW46" s="97"/>
      <c r="AX46" s="89"/>
      <c r="AY46" s="89"/>
      <c r="AZ46" s="89"/>
      <c r="BA46" s="86"/>
      <c r="BB46" s="86"/>
      <c r="BC46" s="86"/>
      <c r="BD46" s="83" t="s">
        <v>207</v>
      </c>
      <c r="BE46" s="83" t="str">
        <f t="shared" si="12"/>
        <v>02.SPK RETURNED</v>
      </c>
      <c r="BF46" s="83"/>
      <c r="BG46" s="96" t="s">
        <v>4433</v>
      </c>
      <c r="BH46" s="437"/>
      <c r="BI46" s="13"/>
      <c r="BJ46" s="190"/>
    </row>
    <row r="47" spans="1:62" s="28" customFormat="1" ht="15" hidden="1" customHeight="1">
      <c r="A47" s="27">
        <v>909</v>
      </c>
      <c r="B47" s="29"/>
      <c r="C47" s="83" t="str">
        <f t="shared" si="0"/>
        <v>SUM-SB-LBB-0822</v>
      </c>
      <c r="D47" s="83"/>
      <c r="E47" s="83"/>
      <c r="F47" s="198"/>
      <c r="G47" s="83" t="s">
        <v>5851</v>
      </c>
      <c r="H47" s="84" t="s">
        <v>2359</v>
      </c>
      <c r="I47" s="83">
        <v>100.4746</v>
      </c>
      <c r="J47" s="83">
        <v>-0.31564999999999999</v>
      </c>
      <c r="K47" s="83">
        <v>50</v>
      </c>
      <c r="L47" s="83" t="s">
        <v>5115</v>
      </c>
      <c r="M47" s="83">
        <v>2020</v>
      </c>
      <c r="N47" s="83" t="s">
        <v>3757</v>
      </c>
      <c r="O47" s="83"/>
      <c r="P47" s="84" t="s">
        <v>205</v>
      </c>
      <c r="Q47" s="83" t="s">
        <v>2156</v>
      </c>
      <c r="R47" s="83" t="s">
        <v>2157</v>
      </c>
      <c r="S47" s="83" t="s">
        <v>2200</v>
      </c>
      <c r="T47" s="83" t="s">
        <v>4465</v>
      </c>
      <c r="U47" s="83" t="s">
        <v>201</v>
      </c>
      <c r="V47" s="86" t="s">
        <v>4476</v>
      </c>
      <c r="W47" s="274" t="s">
        <v>2215</v>
      </c>
      <c r="X47" s="274" t="s">
        <v>2762</v>
      </c>
      <c r="Y47" s="85">
        <v>6614850</v>
      </c>
      <c r="Z47" s="86">
        <v>44018</v>
      </c>
      <c r="AA47" s="86"/>
      <c r="AB47" s="87">
        <f t="shared" ca="1" si="1"/>
        <v>661</v>
      </c>
      <c r="AC47" s="88" t="str">
        <f t="shared" ca="1" si="2"/>
        <v>&gt; 150 days</v>
      </c>
      <c r="AD47" s="89">
        <f t="shared" si="13"/>
        <v>44048</v>
      </c>
      <c r="AE47" s="90" t="str">
        <f t="shared" si="4"/>
        <v>W32-2020</v>
      </c>
      <c r="AF47" s="90" t="str">
        <f t="shared" si="5"/>
        <v>Aug-2020</v>
      </c>
      <c r="AG47" s="89" t="s">
        <v>4460</v>
      </c>
      <c r="AH47" s="90" t="str">
        <f t="shared" si="6"/>
        <v>TBD</v>
      </c>
      <c r="AI47" s="90" t="str">
        <f t="shared" si="7"/>
        <v>TBD</v>
      </c>
      <c r="AJ47" s="199" t="s">
        <v>345</v>
      </c>
      <c r="AK47" s="90" t="str">
        <f t="shared" si="8"/>
        <v>TBD</v>
      </c>
      <c r="AL47" s="90" t="str">
        <f t="shared" si="9"/>
        <v>TBD</v>
      </c>
      <c r="AM47" s="89" t="s">
        <v>4460</v>
      </c>
      <c r="AN47" s="90" t="str">
        <f t="shared" si="10"/>
        <v>TBD</v>
      </c>
      <c r="AO47" s="90" t="str">
        <f t="shared" si="11"/>
        <v>TBD</v>
      </c>
      <c r="AP47" s="83" t="s">
        <v>4464</v>
      </c>
      <c r="AQ47" s="92"/>
      <c r="AR47" s="89"/>
      <c r="AS47" s="99"/>
      <c r="AT47" s="94"/>
      <c r="AU47" s="97"/>
      <c r="AV47" s="95">
        <v>44186</v>
      </c>
      <c r="AW47" s="97"/>
      <c r="AX47" s="89"/>
      <c r="AY47" s="89"/>
      <c r="AZ47" s="89"/>
      <c r="BA47" s="86"/>
      <c r="BB47" s="86"/>
      <c r="BC47" s="86"/>
      <c r="BD47" s="83" t="s">
        <v>207</v>
      </c>
      <c r="BE47" s="83" t="str">
        <f t="shared" si="12"/>
        <v>02.SPK RETURNED</v>
      </c>
      <c r="BF47" s="83"/>
      <c r="BG47" s="96" t="s">
        <v>4443</v>
      </c>
      <c r="BH47" s="437"/>
      <c r="BI47" s="13"/>
      <c r="BJ47" s="190"/>
    </row>
    <row r="48" spans="1:62" s="28" customFormat="1" ht="15" hidden="1" customHeight="1">
      <c r="A48" s="27">
        <v>875</v>
      </c>
      <c r="B48" s="29"/>
      <c r="C48" s="83" t="str">
        <f t="shared" si="0"/>
        <v>SUM-SU-SRH-2047</v>
      </c>
      <c r="D48" s="83">
        <v>30595830031</v>
      </c>
      <c r="E48" s="83" t="s">
        <v>7890</v>
      </c>
      <c r="F48" s="198" t="s">
        <v>2092</v>
      </c>
      <c r="G48" s="83" t="s">
        <v>5851</v>
      </c>
      <c r="H48" s="84" t="s">
        <v>6825</v>
      </c>
      <c r="I48" s="83">
        <v>98.958972220000007</v>
      </c>
      <c r="J48" s="83">
        <v>3.5680000000000001</v>
      </c>
      <c r="K48" s="83">
        <v>30</v>
      </c>
      <c r="L48" s="83" t="s">
        <v>4502</v>
      </c>
      <c r="M48" s="83">
        <v>2020</v>
      </c>
      <c r="N48" s="83" t="s">
        <v>3757</v>
      </c>
      <c r="O48" s="83"/>
      <c r="P48" s="84" t="s">
        <v>205</v>
      </c>
      <c r="Q48" s="83" t="s">
        <v>2091</v>
      </c>
      <c r="R48" s="83" t="s">
        <v>2092</v>
      </c>
      <c r="S48" s="83" t="s">
        <v>106</v>
      </c>
      <c r="T48" s="83" t="s">
        <v>4465</v>
      </c>
      <c r="U48" s="83" t="s">
        <v>201</v>
      </c>
      <c r="V48" s="86" t="s">
        <v>4471</v>
      </c>
      <c r="W48" s="274" t="s">
        <v>2206</v>
      </c>
      <c r="X48" s="274" t="s">
        <v>2570</v>
      </c>
      <c r="Y48" s="85">
        <v>6614816</v>
      </c>
      <c r="Z48" s="86">
        <v>44013</v>
      </c>
      <c r="AA48" s="86"/>
      <c r="AB48" s="87">
        <f t="shared" ca="1" si="1"/>
        <v>666</v>
      </c>
      <c r="AC48" s="88" t="str">
        <f t="shared" ca="1" si="2"/>
        <v>&gt; 150 days</v>
      </c>
      <c r="AD48" s="89">
        <f t="shared" si="13"/>
        <v>44163</v>
      </c>
      <c r="AE48" s="90" t="str">
        <f t="shared" si="4"/>
        <v>W48-2020</v>
      </c>
      <c r="AF48" s="90" t="str">
        <f t="shared" si="5"/>
        <v>Nov-2020</v>
      </c>
      <c r="AG48" s="89" t="s">
        <v>4460</v>
      </c>
      <c r="AH48" s="90" t="str">
        <f t="shared" si="6"/>
        <v>TBD</v>
      </c>
      <c r="AI48" s="90" t="str">
        <f t="shared" si="7"/>
        <v>TBD</v>
      </c>
      <c r="AJ48" s="199" t="s">
        <v>345</v>
      </c>
      <c r="AK48" s="90" t="str">
        <f t="shared" si="8"/>
        <v>TBD</v>
      </c>
      <c r="AL48" s="90" t="str">
        <f t="shared" si="9"/>
        <v>TBD</v>
      </c>
      <c r="AM48" s="89" t="s">
        <v>4460</v>
      </c>
      <c r="AN48" s="90" t="str">
        <f t="shared" si="10"/>
        <v>TBD</v>
      </c>
      <c r="AO48" s="90" t="str">
        <f t="shared" si="11"/>
        <v>TBD</v>
      </c>
      <c r="AP48" s="83" t="s">
        <v>4464</v>
      </c>
      <c r="AQ48" s="92"/>
      <c r="AR48" s="89"/>
      <c r="AS48" s="99"/>
      <c r="AT48" s="94"/>
      <c r="AU48" s="97"/>
      <c r="AV48" s="95">
        <v>44181</v>
      </c>
      <c r="AW48" s="97"/>
      <c r="AX48" s="89"/>
      <c r="AY48" s="89"/>
      <c r="AZ48" s="89"/>
      <c r="BA48" s="86"/>
      <c r="BB48" s="86"/>
      <c r="BC48" s="86"/>
      <c r="BD48" s="83" t="s">
        <v>207</v>
      </c>
      <c r="BE48" s="83" t="str">
        <f t="shared" si="12"/>
        <v>02.SPK RETURNED</v>
      </c>
      <c r="BF48" s="83"/>
      <c r="BG48" s="96" t="s">
        <v>4419</v>
      </c>
      <c r="BH48" s="437"/>
      <c r="BI48" s="13"/>
      <c r="BJ48" s="369"/>
    </row>
    <row r="49" spans="1:62" s="28" customFormat="1" ht="15" hidden="1" customHeight="1">
      <c r="A49" s="27">
        <v>912</v>
      </c>
      <c r="B49" s="29"/>
      <c r="C49" s="83" t="str">
        <f t="shared" si="0"/>
        <v>JAW-JI-KNR-4268</v>
      </c>
      <c r="D49" s="83"/>
      <c r="E49" s="83"/>
      <c r="F49" s="198"/>
      <c r="G49" s="83" t="s">
        <v>5851</v>
      </c>
      <c r="H49" s="84" t="s">
        <v>2359</v>
      </c>
      <c r="I49" s="83">
        <v>112.32844</v>
      </c>
      <c r="J49" s="83">
        <v>-8.0637399999999992</v>
      </c>
      <c r="K49" s="83">
        <v>50</v>
      </c>
      <c r="L49" s="83" t="s">
        <v>4487</v>
      </c>
      <c r="M49" s="83">
        <v>2020</v>
      </c>
      <c r="N49" s="83" t="s">
        <v>3757</v>
      </c>
      <c r="O49" s="83"/>
      <c r="P49" s="84" t="s">
        <v>205</v>
      </c>
      <c r="Q49" s="83" t="s">
        <v>2162</v>
      </c>
      <c r="R49" s="83" t="s">
        <v>2163</v>
      </c>
      <c r="S49" s="83" t="s">
        <v>2200</v>
      </c>
      <c r="T49" s="83" t="s">
        <v>4465</v>
      </c>
      <c r="U49" s="83" t="s">
        <v>203</v>
      </c>
      <c r="V49" s="86" t="s">
        <v>4472</v>
      </c>
      <c r="W49" s="274" t="s">
        <v>2207</v>
      </c>
      <c r="X49" s="274" t="s">
        <v>2523</v>
      </c>
      <c r="Y49" s="85">
        <v>6614847</v>
      </c>
      <c r="Z49" s="86">
        <v>44018</v>
      </c>
      <c r="AA49" s="86"/>
      <c r="AB49" s="87">
        <f t="shared" ca="1" si="1"/>
        <v>661</v>
      </c>
      <c r="AC49" s="88" t="str">
        <f t="shared" ca="1" si="2"/>
        <v>&gt; 150 days</v>
      </c>
      <c r="AD49" s="89">
        <f t="shared" si="13"/>
        <v>44048</v>
      </c>
      <c r="AE49" s="90" t="str">
        <f t="shared" si="4"/>
        <v>W32-2020</v>
      </c>
      <c r="AF49" s="90" t="str">
        <f t="shared" si="5"/>
        <v>Aug-2020</v>
      </c>
      <c r="AG49" s="89" t="s">
        <v>4460</v>
      </c>
      <c r="AH49" s="90" t="str">
        <f t="shared" si="6"/>
        <v>TBD</v>
      </c>
      <c r="AI49" s="90" t="str">
        <f t="shared" si="7"/>
        <v>TBD</v>
      </c>
      <c r="AJ49" s="199" t="s">
        <v>345</v>
      </c>
      <c r="AK49" s="90" t="str">
        <f t="shared" si="8"/>
        <v>TBD</v>
      </c>
      <c r="AL49" s="90" t="str">
        <f t="shared" si="9"/>
        <v>TBD</v>
      </c>
      <c r="AM49" s="89" t="s">
        <v>4460</v>
      </c>
      <c r="AN49" s="90" t="str">
        <f t="shared" si="10"/>
        <v>TBD</v>
      </c>
      <c r="AO49" s="90" t="str">
        <f t="shared" si="11"/>
        <v>TBD</v>
      </c>
      <c r="AP49" s="83" t="s">
        <v>4463</v>
      </c>
      <c r="AQ49" s="92"/>
      <c r="AR49" s="89"/>
      <c r="AS49" s="99"/>
      <c r="AT49" s="94"/>
      <c r="AU49" s="97"/>
      <c r="AV49" s="95">
        <v>44173</v>
      </c>
      <c r="AW49" s="97"/>
      <c r="AX49" s="89"/>
      <c r="AY49" s="89"/>
      <c r="AZ49" s="89"/>
      <c r="BA49" s="86"/>
      <c r="BB49" s="86"/>
      <c r="BC49" s="86"/>
      <c r="BD49" s="83" t="s">
        <v>207</v>
      </c>
      <c r="BE49" s="83" t="str">
        <f t="shared" si="12"/>
        <v>02.SPK RETURNED</v>
      </c>
      <c r="BF49" s="83"/>
      <c r="BG49" s="96" t="s">
        <v>4446</v>
      </c>
      <c r="BH49" s="437"/>
      <c r="BI49" s="13"/>
      <c r="BJ49" s="190"/>
    </row>
    <row r="50" spans="1:62" s="28" customFormat="1" ht="15" hidden="1" customHeight="1">
      <c r="A50" s="27">
        <v>800</v>
      </c>
      <c r="B50" s="29"/>
      <c r="C50" s="83" t="str">
        <f t="shared" si="0"/>
        <v>JAW-JI-SDA-4083</v>
      </c>
      <c r="D50" s="83">
        <v>30571520031</v>
      </c>
      <c r="E50" s="83" t="s">
        <v>7908</v>
      </c>
      <c r="F50" s="198" t="s">
        <v>1967</v>
      </c>
      <c r="G50" s="83" t="s">
        <v>5849</v>
      </c>
      <c r="H50" s="84" t="s">
        <v>6825</v>
      </c>
      <c r="I50" s="83">
        <v>112.586624</v>
      </c>
      <c r="J50" s="83">
        <v>-7.3914070000000001</v>
      </c>
      <c r="K50" s="83">
        <v>40</v>
      </c>
      <c r="L50" s="83" t="s">
        <v>4548</v>
      </c>
      <c r="M50" s="83">
        <v>2020</v>
      </c>
      <c r="N50" s="83" t="s">
        <v>3757</v>
      </c>
      <c r="O50" s="83" t="s">
        <v>3706</v>
      </c>
      <c r="P50" s="84" t="s">
        <v>205</v>
      </c>
      <c r="Q50" s="83" t="s">
        <v>1966</v>
      </c>
      <c r="R50" s="83" t="s">
        <v>1967</v>
      </c>
      <c r="S50" s="83" t="s">
        <v>106</v>
      </c>
      <c r="T50" s="83" t="s">
        <v>4465</v>
      </c>
      <c r="U50" s="83" t="s">
        <v>203</v>
      </c>
      <c r="V50" s="86" t="s">
        <v>4472</v>
      </c>
      <c r="W50" s="274" t="s">
        <v>2207</v>
      </c>
      <c r="X50" s="274" t="s">
        <v>2471</v>
      </c>
      <c r="Y50" s="85">
        <v>6614369</v>
      </c>
      <c r="Z50" s="86">
        <v>43843</v>
      </c>
      <c r="AA50" s="86"/>
      <c r="AB50" s="87">
        <f t="shared" ca="1" si="1"/>
        <v>836</v>
      </c>
      <c r="AC50" s="88" t="str">
        <f t="shared" ca="1" si="2"/>
        <v>&gt; 150 days</v>
      </c>
      <c r="AD50" s="89">
        <f t="shared" si="13"/>
        <v>43993</v>
      </c>
      <c r="AE50" s="90" t="str">
        <f t="shared" si="4"/>
        <v>W24-2020</v>
      </c>
      <c r="AF50" s="90" t="str">
        <f t="shared" si="5"/>
        <v>Jun-2020</v>
      </c>
      <c r="AG50" s="89" t="s">
        <v>4460</v>
      </c>
      <c r="AH50" s="90" t="str">
        <f t="shared" si="6"/>
        <v>TBD</v>
      </c>
      <c r="AI50" s="90" t="str">
        <f t="shared" si="7"/>
        <v>TBD</v>
      </c>
      <c r="AJ50" s="199" t="s">
        <v>345</v>
      </c>
      <c r="AK50" s="90" t="str">
        <f t="shared" si="8"/>
        <v>TBD</v>
      </c>
      <c r="AL50" s="90" t="str">
        <f t="shared" si="9"/>
        <v>TBD</v>
      </c>
      <c r="AM50" s="89" t="s">
        <v>4460</v>
      </c>
      <c r="AN50" s="90" t="str">
        <f t="shared" si="10"/>
        <v>TBD</v>
      </c>
      <c r="AO50" s="90" t="str">
        <f t="shared" si="11"/>
        <v>TBD</v>
      </c>
      <c r="AP50" s="83" t="s">
        <v>4463</v>
      </c>
      <c r="AQ50" s="92"/>
      <c r="AR50" s="89"/>
      <c r="AS50" s="99"/>
      <c r="AT50" s="94"/>
      <c r="AU50" s="97"/>
      <c r="AV50" s="95">
        <v>44173</v>
      </c>
      <c r="AW50" s="97"/>
      <c r="AX50" s="89"/>
      <c r="AY50" s="89"/>
      <c r="AZ50" s="89"/>
      <c r="BA50" s="86"/>
      <c r="BB50" s="86"/>
      <c r="BC50" s="86"/>
      <c r="BD50" s="83" t="s">
        <v>207</v>
      </c>
      <c r="BE50" s="83" t="str">
        <f t="shared" si="12"/>
        <v>02.SPK RETURNED</v>
      </c>
      <c r="BF50" s="83"/>
      <c r="BG50" s="96" t="s">
        <v>4353</v>
      </c>
      <c r="BH50" s="437"/>
      <c r="BI50" s="13"/>
      <c r="BJ50" s="190"/>
    </row>
    <row r="51" spans="1:62" s="28" customFormat="1" ht="15" hidden="1" customHeight="1">
      <c r="A51" s="27">
        <v>902</v>
      </c>
      <c r="B51" s="29"/>
      <c r="C51" s="83" t="str">
        <f t="shared" si="0"/>
        <v>JAW-JI-NJK-3911</v>
      </c>
      <c r="D51" s="83"/>
      <c r="E51" s="83"/>
      <c r="F51" s="198"/>
      <c r="G51" s="83" t="s">
        <v>5851</v>
      </c>
      <c r="H51" s="84" t="s">
        <v>2359</v>
      </c>
      <c r="I51" s="83">
        <v>112.04692</v>
      </c>
      <c r="J51" s="83">
        <v>-7.6259600000000001</v>
      </c>
      <c r="K51" s="83">
        <v>40</v>
      </c>
      <c r="L51" s="83" t="s">
        <v>4702</v>
      </c>
      <c r="M51" s="83">
        <v>2020</v>
      </c>
      <c r="N51" s="83" t="s">
        <v>3757</v>
      </c>
      <c r="O51" s="83"/>
      <c r="P51" s="84" t="s">
        <v>205</v>
      </c>
      <c r="Q51" s="83" t="s">
        <v>2142</v>
      </c>
      <c r="R51" s="83" t="s">
        <v>2143</v>
      </c>
      <c r="S51" s="83" t="s">
        <v>2200</v>
      </c>
      <c r="T51" s="83" t="s">
        <v>4465</v>
      </c>
      <c r="U51" s="83" t="s">
        <v>203</v>
      </c>
      <c r="V51" s="86" t="s">
        <v>4472</v>
      </c>
      <c r="W51" s="274" t="s">
        <v>2207</v>
      </c>
      <c r="X51" s="274" t="s">
        <v>2758</v>
      </c>
      <c r="Y51" s="85">
        <v>6614391</v>
      </c>
      <c r="Z51" s="86">
        <v>43845</v>
      </c>
      <c r="AA51" s="86"/>
      <c r="AB51" s="87">
        <f t="shared" ca="1" si="1"/>
        <v>834</v>
      </c>
      <c r="AC51" s="88" t="str">
        <f t="shared" ca="1" si="2"/>
        <v>&gt; 150 days</v>
      </c>
      <c r="AD51" s="89">
        <f t="shared" si="13"/>
        <v>43875</v>
      </c>
      <c r="AE51" s="90" t="str">
        <f t="shared" si="4"/>
        <v>W07-2020</v>
      </c>
      <c r="AF51" s="90" t="str">
        <f t="shared" si="5"/>
        <v>Feb-2020</v>
      </c>
      <c r="AG51" s="89" t="s">
        <v>4460</v>
      </c>
      <c r="AH51" s="90" t="str">
        <f t="shared" si="6"/>
        <v>TBD</v>
      </c>
      <c r="AI51" s="90" t="str">
        <f t="shared" si="7"/>
        <v>TBD</v>
      </c>
      <c r="AJ51" s="199" t="s">
        <v>345</v>
      </c>
      <c r="AK51" s="90" t="str">
        <f t="shared" si="8"/>
        <v>TBD</v>
      </c>
      <c r="AL51" s="90" t="str">
        <f t="shared" si="9"/>
        <v>TBD</v>
      </c>
      <c r="AM51" s="89" t="s">
        <v>4460</v>
      </c>
      <c r="AN51" s="90" t="str">
        <f t="shared" si="10"/>
        <v>TBD</v>
      </c>
      <c r="AO51" s="90" t="str">
        <f t="shared" si="11"/>
        <v>TBD</v>
      </c>
      <c r="AP51" s="83"/>
      <c r="AQ51" s="92"/>
      <c r="AR51" s="89"/>
      <c r="AS51" s="99"/>
      <c r="AT51" s="94"/>
      <c r="AU51" s="97"/>
      <c r="AV51" s="95">
        <v>44160</v>
      </c>
      <c r="AW51" s="97"/>
      <c r="AX51" s="89"/>
      <c r="AY51" s="89"/>
      <c r="AZ51" s="89"/>
      <c r="BA51" s="86"/>
      <c r="BB51" s="86"/>
      <c r="BC51" s="86"/>
      <c r="BD51" s="83" t="s">
        <v>207</v>
      </c>
      <c r="BE51" s="83" t="str">
        <f t="shared" si="12"/>
        <v>02.SPK RETURNED</v>
      </c>
      <c r="BF51" s="83"/>
      <c r="BG51" s="96" t="s">
        <v>4436</v>
      </c>
      <c r="BH51" s="437"/>
      <c r="BI51" s="13"/>
      <c r="BJ51" s="190"/>
    </row>
    <row r="52" spans="1:62" s="28" customFormat="1" ht="15" hidden="1" customHeight="1">
      <c r="A52" s="27">
        <v>858</v>
      </c>
      <c r="B52" s="29"/>
      <c r="C52" s="83" t="str">
        <f t="shared" si="0"/>
        <v>JAW-JB-SOR-3838</v>
      </c>
      <c r="D52" s="83">
        <v>30590150031</v>
      </c>
      <c r="E52" s="83" t="s">
        <v>7888</v>
      </c>
      <c r="F52" s="198" t="s">
        <v>2072</v>
      </c>
      <c r="G52" s="83" t="s">
        <v>5851</v>
      </c>
      <c r="H52" s="84" t="s">
        <v>6825</v>
      </c>
      <c r="I52" s="83">
        <v>107.51968100000001</v>
      </c>
      <c r="J52" s="83">
        <v>-7.0330880000000002</v>
      </c>
      <c r="K52" s="83">
        <v>30</v>
      </c>
      <c r="L52" s="83" t="s">
        <v>5096</v>
      </c>
      <c r="M52" s="83">
        <v>2020</v>
      </c>
      <c r="N52" s="83" t="s">
        <v>3757</v>
      </c>
      <c r="O52" s="83"/>
      <c r="P52" s="84" t="s">
        <v>205</v>
      </c>
      <c r="Q52" s="83" t="s">
        <v>2071</v>
      </c>
      <c r="R52" s="83" t="s">
        <v>2072</v>
      </c>
      <c r="S52" s="83" t="s">
        <v>106</v>
      </c>
      <c r="T52" s="83" t="s">
        <v>4465</v>
      </c>
      <c r="U52" s="83" t="s">
        <v>103</v>
      </c>
      <c r="V52" s="86" t="s">
        <v>4470</v>
      </c>
      <c r="W52" s="274" t="s">
        <v>2205</v>
      </c>
      <c r="X52" s="274" t="s">
        <v>2450</v>
      </c>
      <c r="Y52" s="85">
        <v>6614612</v>
      </c>
      <c r="Z52" s="86">
        <v>43924</v>
      </c>
      <c r="AA52" s="86"/>
      <c r="AB52" s="87">
        <f t="shared" ca="1" si="1"/>
        <v>755</v>
      </c>
      <c r="AC52" s="88" t="str">
        <f t="shared" ca="1" si="2"/>
        <v>&gt; 150 days</v>
      </c>
      <c r="AD52" s="89">
        <f t="shared" si="13"/>
        <v>44074</v>
      </c>
      <c r="AE52" s="90" t="str">
        <f t="shared" si="4"/>
        <v>W36-2020</v>
      </c>
      <c r="AF52" s="90" t="str">
        <f t="shared" si="5"/>
        <v>Aug-2020</v>
      </c>
      <c r="AG52" s="89" t="s">
        <v>4460</v>
      </c>
      <c r="AH52" s="90" t="str">
        <f t="shared" si="6"/>
        <v>TBD</v>
      </c>
      <c r="AI52" s="90" t="str">
        <f t="shared" si="7"/>
        <v>TBD</v>
      </c>
      <c r="AJ52" s="199" t="s">
        <v>345</v>
      </c>
      <c r="AK52" s="90" t="str">
        <f t="shared" si="8"/>
        <v>TBD</v>
      </c>
      <c r="AL52" s="90" t="str">
        <f t="shared" si="9"/>
        <v>TBD</v>
      </c>
      <c r="AM52" s="89" t="s">
        <v>4460</v>
      </c>
      <c r="AN52" s="90" t="str">
        <f t="shared" si="10"/>
        <v>TBD</v>
      </c>
      <c r="AO52" s="90" t="str">
        <f t="shared" si="11"/>
        <v>TBD</v>
      </c>
      <c r="AP52" s="83"/>
      <c r="AQ52" s="92"/>
      <c r="AR52" s="89"/>
      <c r="AS52" s="99"/>
      <c r="AT52" s="94"/>
      <c r="AU52" s="97"/>
      <c r="AV52" s="95">
        <v>44090</v>
      </c>
      <c r="AW52" s="97"/>
      <c r="AX52" s="89"/>
      <c r="AY52" s="89"/>
      <c r="AZ52" s="89"/>
      <c r="BA52" s="86"/>
      <c r="BB52" s="86"/>
      <c r="BC52" s="86"/>
      <c r="BD52" s="83" t="s">
        <v>207</v>
      </c>
      <c r="BE52" s="83" t="str">
        <f t="shared" si="12"/>
        <v>02.SPK RETURNED</v>
      </c>
      <c r="BF52" s="83"/>
      <c r="BG52" s="96" t="s">
        <v>4406</v>
      </c>
      <c r="BH52" s="437"/>
      <c r="BI52" s="13"/>
      <c r="BJ52" s="190"/>
    </row>
    <row r="53" spans="1:62" s="28" customFormat="1" ht="15" hidden="1" customHeight="1">
      <c r="A53" s="27">
        <v>895</v>
      </c>
      <c r="B53" s="29"/>
      <c r="C53" s="83" t="str">
        <f t="shared" si="0"/>
        <v>JAW-JB-SOR-3682</v>
      </c>
      <c r="D53" s="83"/>
      <c r="E53" s="83"/>
      <c r="F53" s="198"/>
      <c r="G53" s="83" t="s">
        <v>5851</v>
      </c>
      <c r="H53" s="84" t="s">
        <v>2359</v>
      </c>
      <c r="I53" s="83">
        <v>107.62081000000001</v>
      </c>
      <c r="J53" s="83">
        <v>-7.0589899999999997</v>
      </c>
      <c r="K53" s="83">
        <v>30</v>
      </c>
      <c r="L53" s="83" t="s">
        <v>4805</v>
      </c>
      <c r="M53" s="83">
        <v>2020</v>
      </c>
      <c r="N53" s="83" t="s">
        <v>3757</v>
      </c>
      <c r="O53" s="83"/>
      <c r="P53" s="84" t="s">
        <v>205</v>
      </c>
      <c r="Q53" s="83" t="s">
        <v>2128</v>
      </c>
      <c r="R53" s="83" t="s">
        <v>2129</v>
      </c>
      <c r="S53" s="83" t="s">
        <v>2200</v>
      </c>
      <c r="T53" s="83" t="s">
        <v>4465</v>
      </c>
      <c r="U53" s="83" t="s">
        <v>103</v>
      </c>
      <c r="V53" s="86" t="s">
        <v>4470</v>
      </c>
      <c r="W53" s="274" t="s">
        <v>2205</v>
      </c>
      <c r="X53" s="274" t="s">
        <v>2450</v>
      </c>
      <c r="Y53" s="85">
        <v>6614391</v>
      </c>
      <c r="Z53" s="86">
        <v>43845</v>
      </c>
      <c r="AA53" s="86"/>
      <c r="AB53" s="87">
        <f t="shared" ca="1" si="1"/>
        <v>834</v>
      </c>
      <c r="AC53" s="88" t="str">
        <f t="shared" ca="1" si="2"/>
        <v>&gt; 150 days</v>
      </c>
      <c r="AD53" s="89">
        <f t="shared" si="13"/>
        <v>43875</v>
      </c>
      <c r="AE53" s="90" t="str">
        <f t="shared" si="4"/>
        <v>W07-2020</v>
      </c>
      <c r="AF53" s="90" t="str">
        <f t="shared" si="5"/>
        <v>Feb-2020</v>
      </c>
      <c r="AG53" s="89" t="s">
        <v>4460</v>
      </c>
      <c r="AH53" s="90" t="str">
        <f t="shared" si="6"/>
        <v>TBD</v>
      </c>
      <c r="AI53" s="90" t="str">
        <f t="shared" si="7"/>
        <v>TBD</v>
      </c>
      <c r="AJ53" s="199" t="s">
        <v>345</v>
      </c>
      <c r="AK53" s="90" t="str">
        <f t="shared" si="8"/>
        <v>TBD</v>
      </c>
      <c r="AL53" s="90" t="str">
        <f t="shared" si="9"/>
        <v>TBD</v>
      </c>
      <c r="AM53" s="89" t="s">
        <v>4460</v>
      </c>
      <c r="AN53" s="90" t="str">
        <f t="shared" si="10"/>
        <v>TBD</v>
      </c>
      <c r="AO53" s="90" t="str">
        <f t="shared" si="11"/>
        <v>TBD</v>
      </c>
      <c r="AP53" s="83"/>
      <c r="AQ53" s="92"/>
      <c r="AR53" s="89"/>
      <c r="AS53" s="99"/>
      <c r="AT53" s="94"/>
      <c r="AU53" s="97"/>
      <c r="AV53" s="95">
        <v>44054</v>
      </c>
      <c r="AW53" s="97"/>
      <c r="AX53" s="89"/>
      <c r="AY53" s="89"/>
      <c r="AZ53" s="89"/>
      <c r="BA53" s="86"/>
      <c r="BB53" s="86"/>
      <c r="BC53" s="86"/>
      <c r="BD53" s="83" t="s">
        <v>207</v>
      </c>
      <c r="BE53" s="83" t="str">
        <f t="shared" si="12"/>
        <v>02.SPK RETURNED</v>
      </c>
      <c r="BF53" s="83"/>
      <c r="BG53" s="96" t="s">
        <v>4427</v>
      </c>
      <c r="BH53" s="437"/>
      <c r="BI53" s="13"/>
      <c r="BJ53" s="190"/>
    </row>
    <row r="54" spans="1:62" s="28" customFormat="1" ht="15" hidden="1" customHeight="1">
      <c r="A54" s="27">
        <v>886</v>
      </c>
      <c r="B54" s="29"/>
      <c r="C54" s="83" t="str">
        <f t="shared" si="0"/>
        <v>SUM-SS-PLG-1172</v>
      </c>
      <c r="D54" s="83"/>
      <c r="E54" s="83"/>
      <c r="F54" s="198"/>
      <c r="G54" s="83" t="s">
        <v>5851</v>
      </c>
      <c r="H54" s="84" t="s">
        <v>2359</v>
      </c>
      <c r="I54" s="83">
        <v>104.85065</v>
      </c>
      <c r="J54" s="83">
        <v>-2.93649</v>
      </c>
      <c r="K54" s="83">
        <v>40</v>
      </c>
      <c r="L54" s="83" t="s">
        <v>4578</v>
      </c>
      <c r="M54" s="83">
        <v>2020</v>
      </c>
      <c r="N54" s="83" t="s">
        <v>3757</v>
      </c>
      <c r="O54" s="83"/>
      <c r="P54" s="84" t="s">
        <v>205</v>
      </c>
      <c r="Q54" s="83" t="s">
        <v>2110</v>
      </c>
      <c r="R54" s="83" t="s">
        <v>2111</v>
      </c>
      <c r="S54" s="83" t="s">
        <v>2200</v>
      </c>
      <c r="T54" s="83" t="s">
        <v>4465</v>
      </c>
      <c r="U54" s="83" t="s">
        <v>201</v>
      </c>
      <c r="V54" s="86" t="s">
        <v>4477</v>
      </c>
      <c r="W54" s="274" t="s">
        <v>2216</v>
      </c>
      <c r="X54" s="274" t="s">
        <v>2755</v>
      </c>
      <c r="Y54" s="85">
        <v>6614396</v>
      </c>
      <c r="Z54" s="86">
        <v>43845</v>
      </c>
      <c r="AA54" s="86"/>
      <c r="AB54" s="87">
        <f t="shared" ca="1" si="1"/>
        <v>834</v>
      </c>
      <c r="AC54" s="88" t="str">
        <f t="shared" ca="1" si="2"/>
        <v>&gt; 150 days</v>
      </c>
      <c r="AD54" s="89">
        <f t="shared" si="13"/>
        <v>43875</v>
      </c>
      <c r="AE54" s="90" t="str">
        <f t="shared" si="4"/>
        <v>W07-2020</v>
      </c>
      <c r="AF54" s="90" t="str">
        <f t="shared" si="5"/>
        <v>Feb-2020</v>
      </c>
      <c r="AG54" s="89" t="s">
        <v>4460</v>
      </c>
      <c r="AH54" s="90" t="str">
        <f t="shared" si="6"/>
        <v>TBD</v>
      </c>
      <c r="AI54" s="90" t="str">
        <f t="shared" si="7"/>
        <v>TBD</v>
      </c>
      <c r="AJ54" s="199" t="s">
        <v>345</v>
      </c>
      <c r="AK54" s="90" t="str">
        <f t="shared" si="8"/>
        <v>TBD</v>
      </c>
      <c r="AL54" s="90" t="str">
        <f t="shared" si="9"/>
        <v>TBD</v>
      </c>
      <c r="AM54" s="89" t="s">
        <v>4460</v>
      </c>
      <c r="AN54" s="90" t="str">
        <f t="shared" si="10"/>
        <v>TBD</v>
      </c>
      <c r="AO54" s="90" t="str">
        <f t="shared" si="11"/>
        <v>TBD</v>
      </c>
      <c r="AP54" s="83"/>
      <c r="AQ54" s="92"/>
      <c r="AR54" s="89"/>
      <c r="AS54" s="99"/>
      <c r="AT54" s="94"/>
      <c r="AU54" s="97"/>
      <c r="AV54" s="95">
        <v>43997</v>
      </c>
      <c r="AW54" s="97"/>
      <c r="AX54" s="89"/>
      <c r="AY54" s="89"/>
      <c r="AZ54" s="89"/>
      <c r="BA54" s="86"/>
      <c r="BB54" s="86"/>
      <c r="BC54" s="86"/>
      <c r="BD54" s="83" t="s">
        <v>207</v>
      </c>
      <c r="BE54" s="83" t="str">
        <f t="shared" si="12"/>
        <v>02.SPK RETURNED</v>
      </c>
      <c r="BF54" s="83"/>
      <c r="BG54" s="96" t="s">
        <v>4429</v>
      </c>
      <c r="BH54" s="437"/>
      <c r="BI54" s="13"/>
      <c r="BJ54" s="369"/>
    </row>
    <row r="55" spans="1:62" s="28" customFormat="1" ht="15" hidden="1" customHeight="1">
      <c r="A55" s="27">
        <v>894</v>
      </c>
      <c r="B55" s="29"/>
      <c r="C55" s="83" t="str">
        <f t="shared" si="0"/>
        <v>JAW-JB-NPH-3750</v>
      </c>
      <c r="D55" s="83"/>
      <c r="E55" s="83"/>
      <c r="F55" s="198"/>
      <c r="G55" s="83" t="s">
        <v>5851</v>
      </c>
      <c r="H55" s="84" t="s">
        <v>2359</v>
      </c>
      <c r="I55" s="83">
        <v>107.35896</v>
      </c>
      <c r="J55" s="83">
        <v>-6.97424</v>
      </c>
      <c r="K55" s="83">
        <v>40</v>
      </c>
      <c r="L55" s="83" t="s">
        <v>4487</v>
      </c>
      <c r="M55" s="83">
        <v>2020</v>
      </c>
      <c r="N55" s="83" t="s">
        <v>3757</v>
      </c>
      <c r="O55" s="83"/>
      <c r="P55" s="84" t="s">
        <v>205</v>
      </c>
      <c r="Q55" s="83" t="s">
        <v>2126</v>
      </c>
      <c r="R55" s="83" t="s">
        <v>2127</v>
      </c>
      <c r="S55" s="83" t="s">
        <v>2200</v>
      </c>
      <c r="T55" s="83" t="s">
        <v>4465</v>
      </c>
      <c r="U55" s="83" t="s">
        <v>103</v>
      </c>
      <c r="V55" s="86" t="s">
        <v>4470</v>
      </c>
      <c r="W55" s="274" t="s">
        <v>2205</v>
      </c>
      <c r="X55" s="274" t="s">
        <v>2435</v>
      </c>
      <c r="Y55" s="85">
        <v>6614387</v>
      </c>
      <c r="Z55" s="86">
        <v>43845</v>
      </c>
      <c r="AA55" s="86"/>
      <c r="AB55" s="87">
        <f t="shared" ca="1" si="1"/>
        <v>834</v>
      </c>
      <c r="AC55" s="88" t="str">
        <f t="shared" ca="1" si="2"/>
        <v>&gt; 150 days</v>
      </c>
      <c r="AD55" s="89">
        <f t="shared" si="13"/>
        <v>43875</v>
      </c>
      <c r="AE55" s="90" t="str">
        <f t="shared" si="4"/>
        <v>W07-2020</v>
      </c>
      <c r="AF55" s="90" t="str">
        <f t="shared" si="5"/>
        <v>Feb-2020</v>
      </c>
      <c r="AG55" s="89" t="s">
        <v>4460</v>
      </c>
      <c r="AH55" s="90" t="str">
        <f t="shared" si="6"/>
        <v>TBD</v>
      </c>
      <c r="AI55" s="90" t="str">
        <f t="shared" si="7"/>
        <v>TBD</v>
      </c>
      <c r="AJ55" s="199" t="s">
        <v>345</v>
      </c>
      <c r="AK55" s="90" t="str">
        <f t="shared" si="8"/>
        <v>TBD</v>
      </c>
      <c r="AL55" s="90" t="str">
        <f t="shared" si="9"/>
        <v>TBD</v>
      </c>
      <c r="AM55" s="89" t="s">
        <v>4460</v>
      </c>
      <c r="AN55" s="90" t="str">
        <f t="shared" si="10"/>
        <v>TBD</v>
      </c>
      <c r="AO55" s="90" t="str">
        <f t="shared" si="11"/>
        <v>TBD</v>
      </c>
      <c r="AP55" s="83"/>
      <c r="AQ55" s="92"/>
      <c r="AR55" s="89"/>
      <c r="AS55" s="99"/>
      <c r="AT55" s="94"/>
      <c r="AU55" s="97"/>
      <c r="AV55" s="95">
        <v>43964</v>
      </c>
      <c r="AW55" s="97"/>
      <c r="AX55" s="89"/>
      <c r="AY55" s="89"/>
      <c r="AZ55" s="89"/>
      <c r="BA55" s="86"/>
      <c r="BB55" s="86"/>
      <c r="BC55" s="86"/>
      <c r="BD55" s="83" t="s">
        <v>207</v>
      </c>
      <c r="BE55" s="83" t="str">
        <f t="shared" si="12"/>
        <v>02.SPK RETURNED</v>
      </c>
      <c r="BF55" s="83"/>
      <c r="BG55" s="96" t="s">
        <v>4435</v>
      </c>
      <c r="BH55" s="437"/>
      <c r="BI55" s="13"/>
      <c r="BJ55" s="369"/>
    </row>
    <row r="56" spans="1:62" s="28" customFormat="1" ht="15" hidden="1" customHeight="1">
      <c r="A56" s="187"/>
      <c r="B56" s="29"/>
      <c r="C56" s="83" t="str">
        <f t="shared" si="0"/>
        <v>JAW-JT-KRG-2129</v>
      </c>
      <c r="D56" s="83">
        <v>30743120031</v>
      </c>
      <c r="E56" s="198" t="s">
        <v>12624</v>
      </c>
      <c r="F56" s="198" t="s">
        <v>12420</v>
      </c>
      <c r="G56" s="83" t="s">
        <v>10283</v>
      </c>
      <c r="H56" s="84" t="s">
        <v>6825</v>
      </c>
      <c r="I56" s="83" t="s">
        <v>12427</v>
      </c>
      <c r="J56" s="83" t="s">
        <v>12428</v>
      </c>
      <c r="K56" s="83">
        <v>50</v>
      </c>
      <c r="L56" s="83" t="s">
        <v>5104</v>
      </c>
      <c r="M56" s="83">
        <v>2022</v>
      </c>
      <c r="N56" s="83" t="s">
        <v>12457</v>
      </c>
      <c r="O56" s="83" t="s">
        <v>2359</v>
      </c>
      <c r="P56" s="83" t="s">
        <v>199</v>
      </c>
      <c r="Q56" s="83" t="s">
        <v>12419</v>
      </c>
      <c r="R56" s="83" t="s">
        <v>12420</v>
      </c>
      <c r="S56" s="83" t="s">
        <v>106</v>
      </c>
      <c r="T56" s="83" t="s">
        <v>5862</v>
      </c>
      <c r="U56" s="83" t="s">
        <v>5907</v>
      </c>
      <c r="V56" s="83" t="s">
        <v>4468</v>
      </c>
      <c r="W56" s="274" t="s">
        <v>2203</v>
      </c>
      <c r="X56" s="274" t="s">
        <v>2645</v>
      </c>
      <c r="Y56" s="84">
        <v>6618174</v>
      </c>
      <c r="Z56" s="86">
        <v>44656</v>
      </c>
      <c r="AA56" s="86">
        <v>44656</v>
      </c>
      <c r="AB56" s="332">
        <f t="shared" ca="1" si="1"/>
        <v>23</v>
      </c>
      <c r="AC56" s="91" t="str">
        <f t="shared" ca="1" si="2"/>
        <v>&lt; 30 days</v>
      </c>
      <c r="AD56" s="89">
        <f t="shared" si="13"/>
        <v>44806</v>
      </c>
      <c r="AE56" s="90" t="str">
        <f t="shared" si="4"/>
        <v>W36-2022</v>
      </c>
      <c r="AF56" s="90" t="str">
        <f t="shared" si="5"/>
        <v>Sep-2022</v>
      </c>
      <c r="AG56" s="89" t="s">
        <v>345</v>
      </c>
      <c r="AH56" s="219" t="str">
        <f t="shared" si="6"/>
        <v>TBD</v>
      </c>
      <c r="AI56" s="219" t="str">
        <f t="shared" si="7"/>
        <v>TBD</v>
      </c>
      <c r="AJ56" s="89" t="s">
        <v>345</v>
      </c>
      <c r="AK56" s="219" t="str">
        <f t="shared" si="8"/>
        <v>TBD</v>
      </c>
      <c r="AL56" s="219" t="str">
        <f t="shared" si="9"/>
        <v>TBD</v>
      </c>
      <c r="AM56" s="89" t="s">
        <v>345</v>
      </c>
      <c r="AN56" s="219" t="str">
        <f t="shared" si="10"/>
        <v>TBD</v>
      </c>
      <c r="AO56" s="219" t="str">
        <f t="shared" si="11"/>
        <v>TBD</v>
      </c>
      <c r="AP56" s="220"/>
      <c r="AQ56" s="89"/>
      <c r="AR56" s="99"/>
      <c r="AS56" s="99"/>
      <c r="AT56" s="256"/>
      <c r="AU56" s="95"/>
      <c r="AV56" s="238"/>
      <c r="AW56" s="89"/>
      <c r="AX56" s="89"/>
      <c r="AY56" s="219"/>
      <c r="AZ56" s="86"/>
      <c r="BA56" s="86"/>
      <c r="BB56" s="86"/>
      <c r="BC56" s="83" t="s">
        <v>10375</v>
      </c>
      <c r="BD56" s="237" t="s">
        <v>207</v>
      </c>
      <c r="BE56" s="83" t="str">
        <f t="shared" si="12"/>
        <v>02.SPK RETURNED</v>
      </c>
      <c r="BF56" s="84" t="s">
        <v>12755</v>
      </c>
      <c r="BG56" s="359" t="s">
        <v>12756</v>
      </c>
      <c r="BH56" s="436"/>
      <c r="BI56" s="190"/>
      <c r="BJ56" s="190"/>
    </row>
    <row r="57" spans="1:62" s="28" customFormat="1" ht="15" hidden="1" customHeight="1">
      <c r="A57" s="187"/>
      <c r="B57" s="29"/>
      <c r="C57" s="83" t="str">
        <f t="shared" si="0"/>
        <v>JAW-JK-TJP-0720</v>
      </c>
      <c r="D57" s="83"/>
      <c r="E57" s="83"/>
      <c r="F57" s="198"/>
      <c r="G57" s="83"/>
      <c r="H57" s="84" t="s">
        <v>6825</v>
      </c>
      <c r="I57" s="83" t="s">
        <v>12209</v>
      </c>
      <c r="J57" s="83" t="s">
        <v>12210</v>
      </c>
      <c r="K57" s="83">
        <v>25</v>
      </c>
      <c r="L57" s="83" t="s">
        <v>4487</v>
      </c>
      <c r="M57" s="83">
        <v>2022</v>
      </c>
      <c r="N57" s="83"/>
      <c r="O57" s="83"/>
      <c r="P57" s="84" t="s">
        <v>199</v>
      </c>
      <c r="Q57" s="83" t="s">
        <v>12207</v>
      </c>
      <c r="R57" s="83" t="s">
        <v>12208</v>
      </c>
      <c r="S57" s="83" t="s">
        <v>106</v>
      </c>
      <c r="T57" s="83" t="s">
        <v>5862</v>
      </c>
      <c r="U57" s="83" t="s">
        <v>5947</v>
      </c>
      <c r="V57" s="86" t="s">
        <v>8117</v>
      </c>
      <c r="W57" s="274" t="s">
        <v>2210</v>
      </c>
      <c r="X57" s="274" t="s">
        <v>2687</v>
      </c>
      <c r="Y57" s="85">
        <v>6618152</v>
      </c>
      <c r="Z57" s="86">
        <v>44644</v>
      </c>
      <c r="AA57" s="86">
        <v>44644</v>
      </c>
      <c r="AB57" s="332">
        <f t="shared" ca="1" si="1"/>
        <v>35</v>
      </c>
      <c r="AC57" s="91" t="str">
        <f t="shared" ca="1" si="2"/>
        <v>31 - 60 days</v>
      </c>
      <c r="AD57" s="89">
        <f t="shared" si="13"/>
        <v>44794</v>
      </c>
      <c r="AE57" s="90" t="str">
        <f t="shared" si="4"/>
        <v>W35-2022</v>
      </c>
      <c r="AF57" s="90" t="str">
        <f t="shared" si="5"/>
        <v>Aug-2022</v>
      </c>
      <c r="AG57" s="89" t="s">
        <v>345</v>
      </c>
      <c r="AH57" s="219" t="str">
        <f t="shared" si="6"/>
        <v>TBD</v>
      </c>
      <c r="AI57" s="219" t="str">
        <f t="shared" si="7"/>
        <v>TBD</v>
      </c>
      <c r="AJ57" s="89" t="s">
        <v>345</v>
      </c>
      <c r="AK57" s="219" t="str">
        <f t="shared" si="8"/>
        <v>TBD</v>
      </c>
      <c r="AL57" s="219" t="str">
        <f t="shared" si="9"/>
        <v>TBD</v>
      </c>
      <c r="AM57" s="89" t="s">
        <v>345</v>
      </c>
      <c r="AN57" s="219" t="str">
        <f t="shared" si="10"/>
        <v>TBD</v>
      </c>
      <c r="AO57" s="219" t="str">
        <f t="shared" si="11"/>
        <v>TBD</v>
      </c>
      <c r="AP57" s="83" t="s">
        <v>4464</v>
      </c>
      <c r="AQ57" s="220"/>
      <c r="AR57" s="89"/>
      <c r="AS57" s="99"/>
      <c r="AT57" s="94"/>
      <c r="AU57" s="256"/>
      <c r="AV57" s="95"/>
      <c r="AW57" s="238"/>
      <c r="AX57" s="89"/>
      <c r="AY57" s="277"/>
      <c r="AZ57" s="219"/>
      <c r="BA57" s="86"/>
      <c r="BB57" s="106"/>
      <c r="BC57" s="86" t="s">
        <v>7141</v>
      </c>
      <c r="BD57" s="83" t="s">
        <v>207</v>
      </c>
      <c r="BE57" s="83" t="str">
        <f t="shared" si="12"/>
        <v>02.SPK RETURNED</v>
      </c>
      <c r="BF57" s="83" t="s">
        <v>10327</v>
      </c>
      <c r="BG57" s="237" t="s">
        <v>12259</v>
      </c>
      <c r="BH57" s="435"/>
      <c r="BI57" s="13"/>
      <c r="BJ57" s="190"/>
    </row>
    <row r="58" spans="1:62" s="28" customFormat="1" ht="15" hidden="1" customHeight="1">
      <c r="A58" s="187"/>
      <c r="B58" s="29"/>
      <c r="C58" s="83" t="str">
        <f t="shared" si="0"/>
        <v>JAW-BT-RKB-0786</v>
      </c>
      <c r="D58" s="83"/>
      <c r="E58" s="198"/>
      <c r="F58" s="198"/>
      <c r="G58" s="83" t="s">
        <v>10283</v>
      </c>
      <c r="H58" s="84" t="s">
        <v>6825</v>
      </c>
      <c r="I58" s="83" t="s">
        <v>10600</v>
      </c>
      <c r="J58" s="83" t="s">
        <v>10601</v>
      </c>
      <c r="K58" s="83">
        <v>60</v>
      </c>
      <c r="L58" s="83" t="s">
        <v>10090</v>
      </c>
      <c r="M58" s="83">
        <v>2022</v>
      </c>
      <c r="N58" s="83" t="s">
        <v>10971</v>
      </c>
      <c r="O58" s="83"/>
      <c r="P58" s="84" t="s">
        <v>199</v>
      </c>
      <c r="Q58" s="83" t="s">
        <v>10561</v>
      </c>
      <c r="R58" s="83" t="s">
        <v>10562</v>
      </c>
      <c r="S58" s="83" t="s">
        <v>106</v>
      </c>
      <c r="T58" s="83" t="s">
        <v>5862</v>
      </c>
      <c r="U58" s="83" t="s">
        <v>2197</v>
      </c>
      <c r="V58" s="83" t="s">
        <v>8117</v>
      </c>
      <c r="W58" s="274" t="s">
        <v>2204</v>
      </c>
      <c r="X58" s="274" t="s">
        <v>8615</v>
      </c>
      <c r="Y58" s="83">
        <v>6618106</v>
      </c>
      <c r="Z58" s="86">
        <v>44627</v>
      </c>
      <c r="AA58" s="86">
        <v>44627</v>
      </c>
      <c r="AB58" s="332">
        <f t="shared" ca="1" si="1"/>
        <v>52</v>
      </c>
      <c r="AC58" s="91" t="str">
        <f t="shared" ca="1" si="2"/>
        <v>31 - 60 days</v>
      </c>
      <c r="AD58" s="89">
        <f t="shared" si="13"/>
        <v>44777</v>
      </c>
      <c r="AE58" s="90" t="str">
        <f t="shared" si="4"/>
        <v>W32-2022</v>
      </c>
      <c r="AF58" s="90" t="str">
        <f t="shared" si="5"/>
        <v>Aug-2022</v>
      </c>
      <c r="AG58" s="89" t="s">
        <v>345</v>
      </c>
      <c r="AH58" s="219" t="str">
        <f t="shared" si="6"/>
        <v>TBD</v>
      </c>
      <c r="AI58" s="219" t="str">
        <f t="shared" si="7"/>
        <v>TBD</v>
      </c>
      <c r="AJ58" s="89" t="s">
        <v>345</v>
      </c>
      <c r="AK58" s="219" t="str">
        <f t="shared" si="8"/>
        <v>TBD</v>
      </c>
      <c r="AL58" s="219" t="str">
        <f t="shared" si="9"/>
        <v>TBD</v>
      </c>
      <c r="AM58" s="89" t="s">
        <v>345</v>
      </c>
      <c r="AN58" s="219" t="str">
        <f t="shared" si="10"/>
        <v>TBD</v>
      </c>
      <c r="AO58" s="219" t="str">
        <f t="shared" si="11"/>
        <v>TBD</v>
      </c>
      <c r="AP58" s="220" t="s">
        <v>4464</v>
      </c>
      <c r="AQ58" s="89"/>
      <c r="AR58" s="99"/>
      <c r="AS58" s="94"/>
      <c r="AT58" s="256"/>
      <c r="AU58" s="95"/>
      <c r="AV58" s="89"/>
      <c r="AW58" s="89"/>
      <c r="AX58" s="89"/>
      <c r="AY58" s="219"/>
      <c r="AZ58" s="86"/>
      <c r="BA58" s="86"/>
      <c r="BB58" s="106"/>
      <c r="BC58" s="86" t="s">
        <v>7141</v>
      </c>
      <c r="BD58" s="83" t="s">
        <v>207</v>
      </c>
      <c r="BE58" s="83" t="str">
        <f t="shared" si="12"/>
        <v>02.SPK RETURNED</v>
      </c>
      <c r="BF58" s="84" t="s">
        <v>11899</v>
      </c>
      <c r="BG58" s="359" t="s">
        <v>11914</v>
      </c>
      <c r="BH58" s="436"/>
      <c r="BJ58" s="285"/>
    </row>
    <row r="59" spans="1:62" s="28" customFormat="1" ht="15" hidden="1" customHeight="1">
      <c r="A59" s="187" t="s">
        <v>11659</v>
      </c>
      <c r="B59" s="29"/>
      <c r="C59" s="83" t="str">
        <f t="shared" si="0"/>
        <v>KAL-KT-PPS-0708</v>
      </c>
      <c r="D59" s="83"/>
      <c r="E59" s="198">
        <v>210515126</v>
      </c>
      <c r="F59" s="198" t="s">
        <v>11950</v>
      </c>
      <c r="G59" s="83" t="s">
        <v>10283</v>
      </c>
      <c r="H59" s="84" t="s">
        <v>6825</v>
      </c>
      <c r="I59" s="83" t="s">
        <v>11787</v>
      </c>
      <c r="J59" s="83" t="s">
        <v>11788</v>
      </c>
      <c r="K59" s="83">
        <v>50</v>
      </c>
      <c r="L59" s="83" t="s">
        <v>11789</v>
      </c>
      <c r="M59" s="83">
        <v>2022</v>
      </c>
      <c r="N59" s="83" t="s">
        <v>10971</v>
      </c>
      <c r="O59" s="83" t="s">
        <v>12021</v>
      </c>
      <c r="P59" s="84" t="s">
        <v>205</v>
      </c>
      <c r="Q59" s="83" t="s">
        <v>11574</v>
      </c>
      <c r="R59" s="83" t="s">
        <v>11575</v>
      </c>
      <c r="S59" s="83" t="s">
        <v>2200</v>
      </c>
      <c r="T59" s="83" t="s">
        <v>5862</v>
      </c>
      <c r="U59" s="83" t="s">
        <v>5907</v>
      </c>
      <c r="V59" s="83" t="s">
        <v>4474</v>
      </c>
      <c r="W59" s="274" t="s">
        <v>196</v>
      </c>
      <c r="X59" s="274" t="s">
        <v>10964</v>
      </c>
      <c r="Y59" s="274">
        <v>6618079</v>
      </c>
      <c r="Z59" s="86">
        <v>44631</v>
      </c>
      <c r="AA59" s="86">
        <v>44631</v>
      </c>
      <c r="AB59" s="332">
        <f t="shared" ca="1" si="1"/>
        <v>48</v>
      </c>
      <c r="AC59" s="91" t="str">
        <f t="shared" ca="1" si="2"/>
        <v>31 - 60 days</v>
      </c>
      <c r="AD59" s="89">
        <f t="shared" si="13"/>
        <v>44661</v>
      </c>
      <c r="AE59" s="90" t="str">
        <f t="shared" si="4"/>
        <v>W16-2022</v>
      </c>
      <c r="AF59" s="90" t="str">
        <f t="shared" si="5"/>
        <v>Apr-2022</v>
      </c>
      <c r="AG59" s="86" t="s">
        <v>345</v>
      </c>
      <c r="AH59" s="219" t="str">
        <f t="shared" si="6"/>
        <v>TBD</v>
      </c>
      <c r="AI59" s="219" t="str">
        <f t="shared" si="7"/>
        <v>TBD</v>
      </c>
      <c r="AJ59" s="199" t="s">
        <v>345</v>
      </c>
      <c r="AK59" s="219" t="str">
        <f t="shared" si="8"/>
        <v>TBD</v>
      </c>
      <c r="AL59" s="219" t="str">
        <f t="shared" si="9"/>
        <v>TBD</v>
      </c>
      <c r="AM59" s="339" t="s">
        <v>345</v>
      </c>
      <c r="AN59" s="219" t="str">
        <f t="shared" si="10"/>
        <v>TBD</v>
      </c>
      <c r="AO59" s="219" t="str">
        <f t="shared" si="11"/>
        <v>TBD</v>
      </c>
      <c r="AP59" s="83" t="s">
        <v>4464</v>
      </c>
      <c r="AQ59" s="220">
        <v>44644</v>
      </c>
      <c r="AR59" s="89">
        <v>44645</v>
      </c>
      <c r="AS59" s="99"/>
      <c r="AT59" s="94"/>
      <c r="AU59" s="256"/>
      <c r="AV59" s="238"/>
      <c r="AW59" s="238"/>
      <c r="AX59" s="89"/>
      <c r="AY59" s="89"/>
      <c r="AZ59" s="219"/>
      <c r="BA59" s="86"/>
      <c r="BB59" s="86"/>
      <c r="BC59" s="86"/>
      <c r="BD59" s="83" t="s">
        <v>207</v>
      </c>
      <c r="BE59" s="83" t="str">
        <f t="shared" si="12"/>
        <v>02.SPK RETURNED</v>
      </c>
      <c r="BF59" s="83" t="s">
        <v>12276</v>
      </c>
      <c r="BG59" s="237" t="s">
        <v>12275</v>
      </c>
      <c r="BH59" s="435"/>
      <c r="BI59" s="13"/>
      <c r="BJ59" s="190"/>
    </row>
    <row r="60" spans="1:62" s="28" customFormat="1" ht="15" hidden="1" customHeight="1">
      <c r="A60" s="187"/>
      <c r="B60" s="29"/>
      <c r="C60" s="83" t="str">
        <f t="shared" si="0"/>
        <v>JAW-JT-BNR-0272</v>
      </c>
      <c r="D60" s="83"/>
      <c r="E60" s="198"/>
      <c r="F60" s="198"/>
      <c r="G60" s="83" t="s">
        <v>10283</v>
      </c>
      <c r="H60" s="84" t="s">
        <v>6825</v>
      </c>
      <c r="I60" s="83" t="s">
        <v>12412</v>
      </c>
      <c r="J60" s="83" t="s">
        <v>12413</v>
      </c>
      <c r="K60" s="83">
        <v>70</v>
      </c>
      <c r="L60" s="83" t="s">
        <v>12206</v>
      </c>
      <c r="M60" s="83">
        <v>2022</v>
      </c>
      <c r="N60" s="83" t="s">
        <v>10971</v>
      </c>
      <c r="O60" s="83"/>
      <c r="P60" s="84" t="s">
        <v>12456</v>
      </c>
      <c r="Q60" s="83" t="s">
        <v>12350</v>
      </c>
      <c r="R60" s="83" t="s">
        <v>12351</v>
      </c>
      <c r="S60" s="83" t="s">
        <v>106</v>
      </c>
      <c r="T60" s="83" t="s">
        <v>5862</v>
      </c>
      <c r="U60" s="83" t="s">
        <v>5907</v>
      </c>
      <c r="V60" s="83" t="s">
        <v>4468</v>
      </c>
      <c r="W60" s="274" t="s">
        <v>2203</v>
      </c>
      <c r="X60" s="274" t="s">
        <v>2624</v>
      </c>
      <c r="Y60" s="84">
        <v>6618156</v>
      </c>
      <c r="Z60" s="86">
        <v>44648</v>
      </c>
      <c r="AA60" s="86">
        <v>44656</v>
      </c>
      <c r="AB60" s="332">
        <f t="shared" ca="1" si="1"/>
        <v>31</v>
      </c>
      <c r="AC60" s="91" t="str">
        <f t="shared" ca="1" si="2"/>
        <v>31 - 60 days</v>
      </c>
      <c r="AD60" s="89">
        <f t="shared" si="13"/>
        <v>44798</v>
      </c>
      <c r="AE60" s="90" t="str">
        <f t="shared" si="4"/>
        <v>W35-2022</v>
      </c>
      <c r="AF60" s="90" t="str">
        <f t="shared" si="5"/>
        <v>Aug-2022</v>
      </c>
      <c r="AG60" s="89" t="s">
        <v>345</v>
      </c>
      <c r="AH60" s="219" t="str">
        <f t="shared" si="6"/>
        <v>TBD</v>
      </c>
      <c r="AI60" s="219" t="str">
        <f t="shared" si="7"/>
        <v>TBD</v>
      </c>
      <c r="AJ60" s="89" t="s">
        <v>345</v>
      </c>
      <c r="AK60" s="219" t="str">
        <f t="shared" si="8"/>
        <v>TBD</v>
      </c>
      <c r="AL60" s="219" t="str">
        <f t="shared" si="9"/>
        <v>TBD</v>
      </c>
      <c r="AM60" s="89" t="s">
        <v>345</v>
      </c>
      <c r="AN60" s="219" t="str">
        <f t="shared" si="10"/>
        <v>TBD</v>
      </c>
      <c r="AO60" s="219" t="str">
        <f t="shared" si="11"/>
        <v>TBD</v>
      </c>
      <c r="AP60" s="220"/>
      <c r="AQ60" s="89"/>
      <c r="AR60" s="99"/>
      <c r="AS60" s="99"/>
      <c r="AT60" s="256"/>
      <c r="AU60" s="95"/>
      <c r="AV60" s="238"/>
      <c r="AW60" s="89"/>
      <c r="AX60" s="89"/>
      <c r="AY60" s="219"/>
      <c r="AZ60" s="86"/>
      <c r="BA60" s="86"/>
      <c r="BB60" s="86"/>
      <c r="BC60" s="83" t="s">
        <v>10375</v>
      </c>
      <c r="BD60" s="237" t="s">
        <v>207</v>
      </c>
      <c r="BE60" s="83" t="str">
        <f t="shared" si="12"/>
        <v>02.SPK RETURNED</v>
      </c>
      <c r="BF60" s="83" t="s">
        <v>12839</v>
      </c>
      <c r="BG60" s="359" t="s">
        <v>12849</v>
      </c>
      <c r="BH60" s="436"/>
      <c r="BI60" s="190"/>
      <c r="BJ60" s="285"/>
    </row>
    <row r="61" spans="1:62" s="28" customFormat="1" ht="15" hidden="1" customHeight="1">
      <c r="A61" s="187"/>
      <c r="B61" s="29"/>
      <c r="C61" s="83" t="str">
        <f t="shared" si="0"/>
        <v>SUM-SU-AKK-2244</v>
      </c>
      <c r="D61" s="83">
        <v>30740210031</v>
      </c>
      <c r="E61" s="198" t="s">
        <v>11436</v>
      </c>
      <c r="F61" s="198" t="s">
        <v>10666</v>
      </c>
      <c r="G61" s="83" t="s">
        <v>10283</v>
      </c>
      <c r="H61" s="84" t="s">
        <v>6825</v>
      </c>
      <c r="I61" s="83" t="s">
        <v>10682</v>
      </c>
      <c r="J61" s="83" t="s">
        <v>10683</v>
      </c>
      <c r="K61" s="83">
        <v>50</v>
      </c>
      <c r="L61" s="83" t="s">
        <v>10157</v>
      </c>
      <c r="M61" s="83">
        <v>2022</v>
      </c>
      <c r="N61" s="83" t="s">
        <v>10971</v>
      </c>
      <c r="O61" s="83"/>
      <c r="P61" s="84" t="s">
        <v>205</v>
      </c>
      <c r="Q61" s="83" t="s">
        <v>10665</v>
      </c>
      <c r="R61" s="83" t="s">
        <v>10666</v>
      </c>
      <c r="S61" s="83" t="s">
        <v>106</v>
      </c>
      <c r="T61" s="83" t="s">
        <v>5862</v>
      </c>
      <c r="U61" s="83" t="s">
        <v>2199</v>
      </c>
      <c r="V61" s="83" t="s">
        <v>4471</v>
      </c>
      <c r="W61" s="274" t="s">
        <v>2213</v>
      </c>
      <c r="X61" s="274" t="s">
        <v>2632</v>
      </c>
      <c r="Y61" s="83">
        <v>6618109</v>
      </c>
      <c r="Z61" s="86">
        <v>44627</v>
      </c>
      <c r="AA61" s="86">
        <v>44627</v>
      </c>
      <c r="AB61" s="332">
        <f t="shared" ca="1" si="1"/>
        <v>52</v>
      </c>
      <c r="AC61" s="91" t="str">
        <f t="shared" ca="1" si="2"/>
        <v>31 - 60 days</v>
      </c>
      <c r="AD61" s="89">
        <f t="shared" si="13"/>
        <v>44777</v>
      </c>
      <c r="AE61" s="90" t="str">
        <f t="shared" si="4"/>
        <v>W32-2022</v>
      </c>
      <c r="AF61" s="90" t="str">
        <f t="shared" si="5"/>
        <v>Aug-2022</v>
      </c>
      <c r="AG61" s="89" t="s">
        <v>345</v>
      </c>
      <c r="AH61" s="219" t="str">
        <f t="shared" si="6"/>
        <v>TBD</v>
      </c>
      <c r="AI61" s="219" t="str">
        <f t="shared" si="7"/>
        <v>TBD</v>
      </c>
      <c r="AJ61" s="89" t="s">
        <v>345</v>
      </c>
      <c r="AK61" s="219" t="str">
        <f t="shared" si="8"/>
        <v>TBD</v>
      </c>
      <c r="AL61" s="219" t="str">
        <f t="shared" si="9"/>
        <v>TBD</v>
      </c>
      <c r="AM61" s="89" t="s">
        <v>345</v>
      </c>
      <c r="AN61" s="219" t="str">
        <f t="shared" si="10"/>
        <v>TBD</v>
      </c>
      <c r="AO61" s="219" t="str">
        <f t="shared" si="11"/>
        <v>TBD</v>
      </c>
      <c r="AP61" s="220" t="s">
        <v>4464</v>
      </c>
      <c r="AQ61" s="89"/>
      <c r="AR61" s="99"/>
      <c r="AS61" s="99"/>
      <c r="AT61" s="256"/>
      <c r="AU61" s="95"/>
      <c r="AV61" s="238"/>
      <c r="AW61" s="89"/>
      <c r="AX61" s="89"/>
      <c r="AY61" s="219"/>
      <c r="AZ61" s="86"/>
      <c r="BA61" s="86"/>
      <c r="BB61" s="106"/>
      <c r="BC61" s="86" t="s">
        <v>5849</v>
      </c>
      <c r="BD61" s="237" t="s">
        <v>207</v>
      </c>
      <c r="BE61" s="83" t="str">
        <f t="shared" si="12"/>
        <v>02.SPK RETURNED</v>
      </c>
      <c r="BF61" s="84" t="s">
        <v>11901</v>
      </c>
      <c r="BG61" s="359" t="s">
        <v>12193</v>
      </c>
      <c r="BH61" s="436"/>
      <c r="BJ61" s="428"/>
    </row>
    <row r="62" spans="1:62" s="345" customFormat="1" ht="15" hidden="1" customHeight="1">
      <c r="A62" s="187"/>
      <c r="B62" s="29"/>
      <c r="C62" s="83" t="str">
        <f t="shared" si="0"/>
        <v>SUM-SU-LMP-2237</v>
      </c>
      <c r="D62" s="83"/>
      <c r="E62" s="198"/>
      <c r="F62" s="198"/>
      <c r="G62" s="83" t="s">
        <v>10283</v>
      </c>
      <c r="H62" s="84" t="s">
        <v>6825</v>
      </c>
      <c r="I62" s="83" t="s">
        <v>10690</v>
      </c>
      <c r="J62" s="83" t="s">
        <v>10691</v>
      </c>
      <c r="K62" s="83">
        <v>50</v>
      </c>
      <c r="L62" s="83" t="s">
        <v>10692</v>
      </c>
      <c r="M62" s="83">
        <v>2022</v>
      </c>
      <c r="N62" s="83" t="s">
        <v>10971</v>
      </c>
      <c r="O62" s="83"/>
      <c r="P62" s="84" t="s">
        <v>205</v>
      </c>
      <c r="Q62" s="83" t="s">
        <v>10671</v>
      </c>
      <c r="R62" s="83" t="s">
        <v>10672</v>
      </c>
      <c r="S62" s="83" t="s">
        <v>106</v>
      </c>
      <c r="T62" s="83" t="s">
        <v>5862</v>
      </c>
      <c r="U62" s="83" t="s">
        <v>2199</v>
      </c>
      <c r="V62" s="83" t="s">
        <v>4471</v>
      </c>
      <c r="W62" s="274" t="s">
        <v>2213</v>
      </c>
      <c r="X62" s="274" t="s">
        <v>8607</v>
      </c>
      <c r="Y62" s="83">
        <v>6618109</v>
      </c>
      <c r="Z62" s="86">
        <v>44627</v>
      </c>
      <c r="AA62" s="86">
        <v>44627</v>
      </c>
      <c r="AB62" s="332">
        <f t="shared" ca="1" si="1"/>
        <v>52</v>
      </c>
      <c r="AC62" s="91" t="str">
        <f t="shared" ca="1" si="2"/>
        <v>31 - 60 days</v>
      </c>
      <c r="AD62" s="89">
        <f t="shared" si="13"/>
        <v>44777</v>
      </c>
      <c r="AE62" s="90" t="str">
        <f t="shared" si="4"/>
        <v>W32-2022</v>
      </c>
      <c r="AF62" s="90" t="str">
        <f t="shared" si="5"/>
        <v>Aug-2022</v>
      </c>
      <c r="AG62" s="89" t="s">
        <v>345</v>
      </c>
      <c r="AH62" s="219" t="str">
        <f t="shared" si="6"/>
        <v>TBD</v>
      </c>
      <c r="AI62" s="219" t="str">
        <f t="shared" si="7"/>
        <v>TBD</v>
      </c>
      <c r="AJ62" s="89" t="s">
        <v>345</v>
      </c>
      <c r="AK62" s="219" t="str">
        <f t="shared" si="8"/>
        <v>TBD</v>
      </c>
      <c r="AL62" s="219" t="str">
        <f t="shared" si="9"/>
        <v>TBD</v>
      </c>
      <c r="AM62" s="89" t="s">
        <v>345</v>
      </c>
      <c r="AN62" s="219" t="str">
        <f t="shared" si="10"/>
        <v>TBD</v>
      </c>
      <c r="AO62" s="219" t="str">
        <f t="shared" si="11"/>
        <v>TBD</v>
      </c>
      <c r="AP62" s="220" t="s">
        <v>4464</v>
      </c>
      <c r="AQ62" s="89"/>
      <c r="AR62" s="99"/>
      <c r="AS62" s="94"/>
      <c r="AT62" s="256"/>
      <c r="AU62" s="95"/>
      <c r="AV62" s="89"/>
      <c r="AW62" s="89"/>
      <c r="AX62" s="89"/>
      <c r="AY62" s="219"/>
      <c r="AZ62" s="86"/>
      <c r="BA62" s="86"/>
      <c r="BB62" s="83"/>
      <c r="BC62" s="86" t="s">
        <v>7141</v>
      </c>
      <c r="BD62" s="83" t="s">
        <v>207</v>
      </c>
      <c r="BE62" s="83" t="str">
        <f t="shared" si="12"/>
        <v>02.SPK RETURNED</v>
      </c>
      <c r="BF62" s="84" t="s">
        <v>10327</v>
      </c>
      <c r="BG62" s="359" t="s">
        <v>11374</v>
      </c>
      <c r="BH62" s="436"/>
      <c r="BI62" s="28"/>
      <c r="BJ62" s="285"/>
    </row>
    <row r="63" spans="1:62" s="345" customFormat="1" ht="15" hidden="1" customHeight="1">
      <c r="A63" s="187"/>
      <c r="B63" s="29"/>
      <c r="C63" s="83" t="str">
        <f t="shared" si="0"/>
        <v>JAW-BT-TGR-0114</v>
      </c>
      <c r="D63" s="83"/>
      <c r="E63" s="198">
        <v>1321752004</v>
      </c>
      <c r="F63" s="198"/>
      <c r="G63" s="83" t="s">
        <v>10283</v>
      </c>
      <c r="H63" s="84" t="s">
        <v>6825</v>
      </c>
      <c r="I63" s="83" t="s">
        <v>12115</v>
      </c>
      <c r="J63" s="83" t="s">
        <v>12116</v>
      </c>
      <c r="K63" s="83">
        <v>40</v>
      </c>
      <c r="L63" s="83" t="s">
        <v>4548</v>
      </c>
      <c r="M63" s="83">
        <v>2022</v>
      </c>
      <c r="N63" s="83" t="s">
        <v>10974</v>
      </c>
      <c r="O63" s="83"/>
      <c r="P63" s="84" t="s">
        <v>199</v>
      </c>
      <c r="Q63" s="83" t="s">
        <v>10655</v>
      </c>
      <c r="R63" s="83" t="s">
        <v>10656</v>
      </c>
      <c r="S63" s="83" t="s">
        <v>2200</v>
      </c>
      <c r="T63" s="83" t="s">
        <v>5862</v>
      </c>
      <c r="U63" s="83" t="s">
        <v>2197</v>
      </c>
      <c r="V63" s="86" t="s">
        <v>8117</v>
      </c>
      <c r="W63" s="274" t="s">
        <v>2204</v>
      </c>
      <c r="X63" s="274" t="s">
        <v>8193</v>
      </c>
      <c r="Y63" s="83">
        <v>6618135</v>
      </c>
      <c r="Z63" s="86">
        <v>44638</v>
      </c>
      <c r="AA63" s="86">
        <v>44638</v>
      </c>
      <c r="AB63" s="332">
        <f t="shared" ca="1" si="1"/>
        <v>41</v>
      </c>
      <c r="AC63" s="91" t="str">
        <f t="shared" ca="1" si="2"/>
        <v>31 - 60 days</v>
      </c>
      <c r="AD63" s="89">
        <f t="shared" si="13"/>
        <v>44668</v>
      </c>
      <c r="AE63" s="90" t="str">
        <f t="shared" si="4"/>
        <v>W17-2022</v>
      </c>
      <c r="AF63" s="90" t="str">
        <f t="shared" si="5"/>
        <v>Apr-2022</v>
      </c>
      <c r="AG63" s="89" t="s">
        <v>345</v>
      </c>
      <c r="AH63" s="219" t="str">
        <f t="shared" si="6"/>
        <v>TBD</v>
      </c>
      <c r="AI63" s="219" t="str">
        <f t="shared" si="7"/>
        <v>TBD</v>
      </c>
      <c r="AJ63" s="89" t="s">
        <v>345</v>
      </c>
      <c r="AK63" s="219" t="str">
        <f t="shared" si="8"/>
        <v>TBD</v>
      </c>
      <c r="AL63" s="219" t="str">
        <f t="shared" si="9"/>
        <v>TBD</v>
      </c>
      <c r="AM63" s="89" t="s">
        <v>345</v>
      </c>
      <c r="AN63" s="219" t="str">
        <f t="shared" si="10"/>
        <v>TBD</v>
      </c>
      <c r="AO63" s="219" t="str">
        <f t="shared" si="11"/>
        <v>TBD</v>
      </c>
      <c r="AP63" s="220" t="s">
        <v>4464</v>
      </c>
      <c r="AQ63" s="89"/>
      <c r="AR63" s="99"/>
      <c r="AS63" s="99"/>
      <c r="AT63" s="256"/>
      <c r="AU63" s="95"/>
      <c r="AV63" s="238"/>
      <c r="AW63" s="89"/>
      <c r="AX63" s="89"/>
      <c r="AY63" s="219"/>
      <c r="AZ63" s="86"/>
      <c r="BA63" s="86"/>
      <c r="BB63" s="86"/>
      <c r="BC63" s="83"/>
      <c r="BD63" s="83" t="s">
        <v>207</v>
      </c>
      <c r="BE63" s="83" t="str">
        <f t="shared" si="12"/>
        <v>02.SPK RETURNED</v>
      </c>
      <c r="BF63" s="83" t="s">
        <v>12788</v>
      </c>
      <c r="BG63" s="359" t="s">
        <v>12791</v>
      </c>
      <c r="BH63" s="436"/>
      <c r="BI63" s="190"/>
      <c r="BJ63" s="190"/>
    </row>
    <row r="64" spans="1:62" s="345" customFormat="1" ht="15" hidden="1" customHeight="1">
      <c r="A64" s="187"/>
      <c r="B64" s="29"/>
      <c r="C64" s="83" t="str">
        <f t="shared" si="0"/>
        <v>JAW-BT-TGR-0114</v>
      </c>
      <c r="D64" s="83"/>
      <c r="E64" s="198"/>
      <c r="F64" s="198"/>
      <c r="G64" s="83" t="s">
        <v>10283</v>
      </c>
      <c r="H64" s="84" t="s">
        <v>6825</v>
      </c>
      <c r="I64" s="83" t="s">
        <v>10720</v>
      </c>
      <c r="J64" s="83" t="s">
        <v>10721</v>
      </c>
      <c r="K64" s="83">
        <v>50</v>
      </c>
      <c r="L64" s="83" t="s">
        <v>4548</v>
      </c>
      <c r="M64" s="83">
        <v>2022</v>
      </c>
      <c r="N64" s="83" t="s">
        <v>10974</v>
      </c>
      <c r="O64" s="83"/>
      <c r="P64" s="84" t="s">
        <v>199</v>
      </c>
      <c r="Q64" s="83" t="s">
        <v>10655</v>
      </c>
      <c r="R64" s="83" t="s">
        <v>10656</v>
      </c>
      <c r="S64" s="83" t="s">
        <v>106</v>
      </c>
      <c r="T64" s="83" t="s">
        <v>5862</v>
      </c>
      <c r="U64" s="83" t="s">
        <v>2197</v>
      </c>
      <c r="V64" s="83" t="s">
        <v>8117</v>
      </c>
      <c r="W64" s="274" t="s">
        <v>2204</v>
      </c>
      <c r="X64" s="274" t="s">
        <v>8193</v>
      </c>
      <c r="Y64" s="83">
        <v>6618110</v>
      </c>
      <c r="Z64" s="86">
        <v>44627</v>
      </c>
      <c r="AA64" s="86">
        <v>44627</v>
      </c>
      <c r="AB64" s="332">
        <f t="shared" ca="1" si="1"/>
        <v>52</v>
      </c>
      <c r="AC64" s="91" t="str">
        <f t="shared" ca="1" si="2"/>
        <v>31 - 60 days</v>
      </c>
      <c r="AD64" s="89">
        <f t="shared" si="13"/>
        <v>44777</v>
      </c>
      <c r="AE64" s="90" t="str">
        <f t="shared" si="4"/>
        <v>W32-2022</v>
      </c>
      <c r="AF64" s="90" t="str">
        <f t="shared" si="5"/>
        <v>Aug-2022</v>
      </c>
      <c r="AG64" s="89" t="s">
        <v>345</v>
      </c>
      <c r="AH64" s="219" t="str">
        <f t="shared" si="6"/>
        <v>TBD</v>
      </c>
      <c r="AI64" s="219" t="str">
        <f t="shared" si="7"/>
        <v>TBD</v>
      </c>
      <c r="AJ64" s="89" t="s">
        <v>345</v>
      </c>
      <c r="AK64" s="219" t="str">
        <f t="shared" si="8"/>
        <v>TBD</v>
      </c>
      <c r="AL64" s="219" t="str">
        <f t="shared" si="9"/>
        <v>TBD</v>
      </c>
      <c r="AM64" s="89" t="s">
        <v>345</v>
      </c>
      <c r="AN64" s="219" t="str">
        <f t="shared" si="10"/>
        <v>TBD</v>
      </c>
      <c r="AO64" s="219" t="str">
        <f t="shared" si="11"/>
        <v>TBD</v>
      </c>
      <c r="AP64" s="220" t="s">
        <v>4464</v>
      </c>
      <c r="AQ64" s="89"/>
      <c r="AR64" s="99"/>
      <c r="AS64" s="94"/>
      <c r="AT64" s="256"/>
      <c r="AU64" s="95"/>
      <c r="AV64" s="238"/>
      <c r="AW64" s="89"/>
      <c r="AX64" s="89"/>
      <c r="AY64" s="219"/>
      <c r="AZ64" s="86"/>
      <c r="BA64" s="86"/>
      <c r="BB64" s="106"/>
      <c r="BC64" s="86" t="s">
        <v>7141</v>
      </c>
      <c r="BD64" s="83" t="s">
        <v>207</v>
      </c>
      <c r="BE64" s="83" t="str">
        <f t="shared" si="12"/>
        <v>02.SPK RETURNED</v>
      </c>
      <c r="BF64" s="84" t="s">
        <v>10327</v>
      </c>
      <c r="BG64" s="359" t="s">
        <v>12114</v>
      </c>
      <c r="BH64" s="436"/>
      <c r="BI64" s="28"/>
      <c r="BJ64" s="285"/>
    </row>
    <row r="65" spans="1:62" s="345" customFormat="1" ht="15" hidden="1" customHeight="1">
      <c r="A65" s="187">
        <v>568</v>
      </c>
      <c r="B65" s="29"/>
      <c r="C65" s="83" t="str">
        <f t="shared" si="0"/>
        <v>SUM-SB-ARS-0852</v>
      </c>
      <c r="D65" s="83"/>
      <c r="E65" s="83"/>
      <c r="F65" s="198"/>
      <c r="G65" s="83" t="s">
        <v>5842</v>
      </c>
      <c r="H65" s="84" t="s">
        <v>2359</v>
      </c>
      <c r="I65" s="83" t="s">
        <v>5393</v>
      </c>
      <c r="J65" s="83" t="s">
        <v>5394</v>
      </c>
      <c r="K65" s="83">
        <v>60</v>
      </c>
      <c r="L65" s="83" t="s">
        <v>4909</v>
      </c>
      <c r="M65" s="97">
        <v>2021</v>
      </c>
      <c r="N65" s="83" t="s">
        <v>3758</v>
      </c>
      <c r="O65" s="83" t="s">
        <v>6379</v>
      </c>
      <c r="P65" s="84" t="s">
        <v>205</v>
      </c>
      <c r="Q65" s="83" t="s">
        <v>1507</v>
      </c>
      <c r="R65" s="83" t="s">
        <v>1508</v>
      </c>
      <c r="S65" s="83" t="s">
        <v>2200</v>
      </c>
      <c r="T65" s="83" t="s">
        <v>4465</v>
      </c>
      <c r="U65" s="83" t="s">
        <v>2199</v>
      </c>
      <c r="V65" s="198" t="s">
        <v>4476</v>
      </c>
      <c r="W65" s="274" t="s">
        <v>2215</v>
      </c>
      <c r="X65" s="274" t="s">
        <v>2661</v>
      </c>
      <c r="Y65" s="85">
        <v>6617506</v>
      </c>
      <c r="Z65" s="86">
        <v>44424</v>
      </c>
      <c r="AA65" s="86"/>
      <c r="AB65" s="332">
        <f t="shared" ca="1" si="1"/>
        <v>255</v>
      </c>
      <c r="AC65" s="91" t="str">
        <f t="shared" ca="1" si="2"/>
        <v>&gt; 150 days</v>
      </c>
      <c r="AD65" s="89">
        <f t="shared" si="13"/>
        <v>44454</v>
      </c>
      <c r="AE65" s="90" t="str">
        <f t="shared" si="4"/>
        <v>W38-2021</v>
      </c>
      <c r="AF65" s="90" t="str">
        <f t="shared" si="5"/>
        <v>Sep-2021</v>
      </c>
      <c r="AG65" s="86" t="s">
        <v>345</v>
      </c>
      <c r="AH65" s="219" t="str">
        <f t="shared" si="6"/>
        <v>TBD</v>
      </c>
      <c r="AI65" s="219" t="str">
        <f t="shared" si="7"/>
        <v>TBD</v>
      </c>
      <c r="AJ65" s="89" t="s">
        <v>345</v>
      </c>
      <c r="AK65" s="219" t="str">
        <f t="shared" si="8"/>
        <v>TBD</v>
      </c>
      <c r="AL65" s="219" t="str">
        <f t="shared" si="9"/>
        <v>TBD</v>
      </c>
      <c r="AM65" s="339" t="s">
        <v>345</v>
      </c>
      <c r="AN65" s="219" t="str">
        <f t="shared" si="10"/>
        <v>TBD</v>
      </c>
      <c r="AO65" s="219" t="str">
        <f t="shared" si="11"/>
        <v>TBD</v>
      </c>
      <c r="AP65" s="84" t="s">
        <v>4464</v>
      </c>
      <c r="AQ65" s="220"/>
      <c r="AR65" s="89"/>
      <c r="AS65" s="99"/>
      <c r="AT65" s="94"/>
      <c r="AU65" s="97"/>
      <c r="AV65" s="238"/>
      <c r="AW65" s="97"/>
      <c r="AX65" s="89"/>
      <c r="AY65" s="89"/>
      <c r="AZ65" s="89"/>
      <c r="BA65" s="86"/>
      <c r="BB65" s="86"/>
      <c r="BC65" s="198"/>
      <c r="BD65" s="83" t="s">
        <v>207</v>
      </c>
      <c r="BE65" s="83" t="str">
        <f t="shared" si="12"/>
        <v>02.SPK RETURNED</v>
      </c>
      <c r="BF65" s="341" t="s">
        <v>5851</v>
      </c>
      <c r="BG65" s="359" t="s">
        <v>12842</v>
      </c>
      <c r="BH65" s="436"/>
      <c r="BI65" s="190"/>
      <c r="BJ65" s="285"/>
    </row>
    <row r="66" spans="1:62" s="345" customFormat="1" ht="15" hidden="1" customHeight="1">
      <c r="A66" s="187">
        <v>569</v>
      </c>
      <c r="B66" s="29"/>
      <c r="C66" s="83" t="str">
        <f t="shared" si="0"/>
        <v>SUM-SB-PNN-0801</v>
      </c>
      <c r="D66" s="83"/>
      <c r="E66" s="83"/>
      <c r="F66" s="198"/>
      <c r="G66" s="83" t="s">
        <v>5842</v>
      </c>
      <c r="H66" s="84" t="s">
        <v>2359</v>
      </c>
      <c r="I66" s="83" t="s">
        <v>5395</v>
      </c>
      <c r="J66" s="83" t="s">
        <v>5396</v>
      </c>
      <c r="K66" s="83">
        <v>50</v>
      </c>
      <c r="L66" s="83" t="s">
        <v>4910</v>
      </c>
      <c r="M66" s="97">
        <v>2021</v>
      </c>
      <c r="N66" s="83" t="s">
        <v>3758</v>
      </c>
      <c r="O66" s="83" t="s">
        <v>6380</v>
      </c>
      <c r="P66" s="84" t="s">
        <v>205</v>
      </c>
      <c r="Q66" s="83" t="s">
        <v>1509</v>
      </c>
      <c r="R66" s="83" t="s">
        <v>1510</v>
      </c>
      <c r="S66" s="83" t="s">
        <v>2200</v>
      </c>
      <c r="T66" s="83" t="s">
        <v>4465</v>
      </c>
      <c r="U66" s="83" t="s">
        <v>2199</v>
      </c>
      <c r="V66" s="198" t="s">
        <v>4476</v>
      </c>
      <c r="W66" s="274" t="s">
        <v>2215</v>
      </c>
      <c r="X66" s="274" t="s">
        <v>2662</v>
      </c>
      <c r="Y66" s="85">
        <v>6617506</v>
      </c>
      <c r="Z66" s="86">
        <v>44424</v>
      </c>
      <c r="AA66" s="86"/>
      <c r="AB66" s="332">
        <f t="shared" ca="1" si="1"/>
        <v>255</v>
      </c>
      <c r="AC66" s="91" t="str">
        <f t="shared" ca="1" si="2"/>
        <v>&gt; 150 days</v>
      </c>
      <c r="AD66" s="89">
        <f t="shared" si="13"/>
        <v>44454</v>
      </c>
      <c r="AE66" s="90" t="str">
        <f t="shared" si="4"/>
        <v>W38-2021</v>
      </c>
      <c r="AF66" s="90" t="str">
        <f t="shared" si="5"/>
        <v>Sep-2021</v>
      </c>
      <c r="AG66" s="86" t="s">
        <v>345</v>
      </c>
      <c r="AH66" s="219" t="str">
        <f t="shared" si="6"/>
        <v>TBD</v>
      </c>
      <c r="AI66" s="219" t="str">
        <f t="shared" si="7"/>
        <v>TBD</v>
      </c>
      <c r="AJ66" s="89" t="s">
        <v>345</v>
      </c>
      <c r="AK66" s="219" t="str">
        <f t="shared" si="8"/>
        <v>TBD</v>
      </c>
      <c r="AL66" s="219" t="str">
        <f t="shared" si="9"/>
        <v>TBD</v>
      </c>
      <c r="AM66" s="339" t="s">
        <v>345</v>
      </c>
      <c r="AN66" s="219" t="str">
        <f t="shared" si="10"/>
        <v>TBD</v>
      </c>
      <c r="AO66" s="219" t="str">
        <f t="shared" si="11"/>
        <v>TBD</v>
      </c>
      <c r="AP66" s="84" t="s">
        <v>4464</v>
      </c>
      <c r="AQ66" s="220"/>
      <c r="AR66" s="89"/>
      <c r="AS66" s="99"/>
      <c r="AT66" s="94"/>
      <c r="AU66" s="97"/>
      <c r="AV66" s="238"/>
      <c r="AW66" s="97"/>
      <c r="AX66" s="89"/>
      <c r="AY66" s="89"/>
      <c r="AZ66" s="89"/>
      <c r="BA66" s="86"/>
      <c r="BB66" s="86"/>
      <c r="BC66" s="198"/>
      <c r="BD66" s="83" t="s">
        <v>207</v>
      </c>
      <c r="BE66" s="83" t="str">
        <f t="shared" si="12"/>
        <v>02.SPK RETURNED</v>
      </c>
      <c r="BF66" s="341" t="s">
        <v>5851</v>
      </c>
      <c r="BG66" s="359" t="s">
        <v>12842</v>
      </c>
      <c r="BH66" s="436"/>
      <c r="BI66" s="190"/>
      <c r="BJ66" s="285"/>
    </row>
    <row r="67" spans="1:62" s="345" customFormat="1" ht="15" hidden="1" customHeight="1">
      <c r="A67" s="187"/>
      <c r="B67" s="29"/>
      <c r="C67" s="83" t="str">
        <f t="shared" si="0"/>
        <v>JAW-JK-GGP-0453</v>
      </c>
      <c r="D67" s="83"/>
      <c r="E67" s="83"/>
      <c r="F67" s="198"/>
      <c r="G67" s="83" t="s">
        <v>10283</v>
      </c>
      <c r="H67" s="84" t="s">
        <v>6825</v>
      </c>
      <c r="I67" s="83" t="s">
        <v>10259</v>
      </c>
      <c r="J67" s="83" t="s">
        <v>10260</v>
      </c>
      <c r="K67" s="83">
        <v>25</v>
      </c>
      <c r="L67" s="83" t="s">
        <v>10261</v>
      </c>
      <c r="M67" s="83" t="s">
        <v>10262</v>
      </c>
      <c r="N67" s="83" t="s">
        <v>10247</v>
      </c>
      <c r="O67" s="83"/>
      <c r="P67" s="284" t="s">
        <v>199</v>
      </c>
      <c r="Q67" s="83" t="s">
        <v>10256</v>
      </c>
      <c r="R67" s="83" t="s">
        <v>10257</v>
      </c>
      <c r="S67" s="198" t="s">
        <v>106</v>
      </c>
      <c r="T67" s="198" t="s">
        <v>5862</v>
      </c>
      <c r="U67" s="197" t="s">
        <v>2197</v>
      </c>
      <c r="V67" s="86" t="s">
        <v>8117</v>
      </c>
      <c r="W67" s="274" t="s">
        <v>2210</v>
      </c>
      <c r="X67" s="274" t="s">
        <v>10258</v>
      </c>
      <c r="Y67" s="198">
        <v>6618001</v>
      </c>
      <c r="Z67" s="199">
        <v>44592</v>
      </c>
      <c r="AA67" s="199">
        <v>44592</v>
      </c>
      <c r="AB67" s="332">
        <f t="shared" ca="1" si="1"/>
        <v>87</v>
      </c>
      <c r="AC67" s="91" t="str">
        <f t="shared" ca="1" si="2"/>
        <v>61 - 90 days</v>
      </c>
      <c r="AD67" s="89">
        <f t="shared" si="13"/>
        <v>44742</v>
      </c>
      <c r="AE67" s="90" t="str">
        <f t="shared" si="4"/>
        <v>W27-2022</v>
      </c>
      <c r="AF67" s="90" t="str">
        <f t="shared" si="5"/>
        <v>Jun-2022</v>
      </c>
      <c r="AG67" s="89" t="s">
        <v>345</v>
      </c>
      <c r="AH67" s="219" t="str">
        <f t="shared" si="6"/>
        <v>TBD</v>
      </c>
      <c r="AI67" s="219" t="str">
        <f t="shared" si="7"/>
        <v>TBD</v>
      </c>
      <c r="AJ67" s="199" t="s">
        <v>345</v>
      </c>
      <c r="AK67" s="219" t="str">
        <f t="shared" si="8"/>
        <v>TBD</v>
      </c>
      <c r="AL67" s="219" t="str">
        <f t="shared" si="9"/>
        <v>TBD</v>
      </c>
      <c r="AM67" s="199" t="s">
        <v>345</v>
      </c>
      <c r="AN67" s="219" t="str">
        <f t="shared" si="10"/>
        <v>TBD</v>
      </c>
      <c r="AO67" s="219" t="str">
        <f t="shared" si="11"/>
        <v>TBD</v>
      </c>
      <c r="AP67" s="198" t="s">
        <v>4464</v>
      </c>
      <c r="AQ67" s="234"/>
      <c r="AR67" s="106"/>
      <c r="AS67" s="99"/>
      <c r="AT67" s="106"/>
      <c r="AU67" s="256"/>
      <c r="AV67" s="95"/>
      <c r="AW67" s="238"/>
      <c r="AX67" s="106"/>
      <c r="AY67" s="106"/>
      <c r="AZ67" s="106"/>
      <c r="BA67" s="106"/>
      <c r="BB67" s="106"/>
      <c r="BC67" s="86" t="s">
        <v>7141</v>
      </c>
      <c r="BD67" s="83" t="s">
        <v>207</v>
      </c>
      <c r="BE67" s="83" t="str">
        <f t="shared" si="12"/>
        <v>02.SPK RETURNED</v>
      </c>
      <c r="BF67" s="83" t="s">
        <v>10327</v>
      </c>
      <c r="BG67" s="83" t="s">
        <v>10278</v>
      </c>
      <c r="BH67" s="285"/>
      <c r="BI67" s="28"/>
      <c r="BJ67" s="28"/>
    </row>
    <row r="68" spans="1:62" s="345" customFormat="1" ht="15" hidden="1" customHeight="1">
      <c r="A68" s="187"/>
      <c r="B68" s="29"/>
      <c r="C68" s="83" t="str">
        <f t="shared" si="0"/>
        <v>SUM-KR-BTM-0607</v>
      </c>
      <c r="D68" s="83">
        <v>30744080031</v>
      </c>
      <c r="E68" s="198"/>
      <c r="F68" s="198"/>
      <c r="G68" s="83" t="s">
        <v>10283</v>
      </c>
      <c r="H68" s="84" t="s">
        <v>6825</v>
      </c>
      <c r="I68" s="83" t="s">
        <v>12720</v>
      </c>
      <c r="J68" s="83" t="s">
        <v>12721</v>
      </c>
      <c r="K68" s="83">
        <v>41</v>
      </c>
      <c r="L68" s="83" t="s">
        <v>12536</v>
      </c>
      <c r="M68" s="83">
        <v>2022</v>
      </c>
      <c r="N68" s="83" t="s">
        <v>12514</v>
      </c>
      <c r="O68" s="83"/>
      <c r="P68" s="83" t="s">
        <v>205</v>
      </c>
      <c r="Q68" s="83" t="s">
        <v>12515</v>
      </c>
      <c r="R68" s="83" t="s">
        <v>12516</v>
      </c>
      <c r="S68" s="83" t="s">
        <v>106</v>
      </c>
      <c r="T68" s="83" t="s">
        <v>5862</v>
      </c>
      <c r="U68" s="83" t="s">
        <v>2199</v>
      </c>
      <c r="V68" s="83" t="s">
        <v>4476</v>
      </c>
      <c r="W68" s="83" t="s">
        <v>2228</v>
      </c>
      <c r="X68" s="83" t="s">
        <v>2534</v>
      </c>
      <c r="Y68" s="84">
        <v>6618203</v>
      </c>
      <c r="Z68" s="86">
        <v>44659</v>
      </c>
      <c r="AA68" s="86">
        <v>44662</v>
      </c>
      <c r="AB68" s="332">
        <f t="shared" ca="1" si="1"/>
        <v>20</v>
      </c>
      <c r="AC68" s="91" t="str">
        <f t="shared" ca="1" si="2"/>
        <v>&lt; 30 days</v>
      </c>
      <c r="AD68" s="89">
        <f t="shared" si="13"/>
        <v>44809</v>
      </c>
      <c r="AE68" s="90" t="str">
        <f t="shared" si="4"/>
        <v>W37-2022</v>
      </c>
      <c r="AF68" s="90" t="str">
        <f t="shared" si="5"/>
        <v>Sep-2022</v>
      </c>
      <c r="AG68" s="89" t="s">
        <v>345</v>
      </c>
      <c r="AH68" s="219" t="str">
        <f t="shared" si="6"/>
        <v>TBD</v>
      </c>
      <c r="AI68" s="219" t="str">
        <f t="shared" si="7"/>
        <v>TBD</v>
      </c>
      <c r="AJ68" s="89" t="s">
        <v>345</v>
      </c>
      <c r="AK68" s="219" t="str">
        <f t="shared" si="8"/>
        <v>TBD</v>
      </c>
      <c r="AL68" s="219" t="str">
        <f t="shared" si="9"/>
        <v>TBD</v>
      </c>
      <c r="AM68" s="89" t="s">
        <v>345</v>
      </c>
      <c r="AN68" s="219" t="str">
        <f t="shared" si="10"/>
        <v>TBD</v>
      </c>
      <c r="AO68" s="219" t="str">
        <f t="shared" si="11"/>
        <v>TBD</v>
      </c>
      <c r="AP68" s="220"/>
      <c r="AQ68" s="89"/>
      <c r="AR68" s="99"/>
      <c r="AS68" s="94"/>
      <c r="AT68" s="256"/>
      <c r="AU68" s="95"/>
      <c r="AV68" s="238"/>
      <c r="AW68" s="89"/>
      <c r="AX68" s="89"/>
      <c r="AY68" s="219"/>
      <c r="AZ68" s="86"/>
      <c r="BA68" s="86"/>
      <c r="BB68" s="86"/>
      <c r="BC68" s="83" t="s">
        <v>10375</v>
      </c>
      <c r="BD68" s="237" t="s">
        <v>207</v>
      </c>
      <c r="BE68" s="83" t="str">
        <f t="shared" si="12"/>
        <v>02.SPK RETURNED</v>
      </c>
      <c r="BF68" s="83" t="s">
        <v>12839</v>
      </c>
      <c r="BG68" s="359" t="s">
        <v>12840</v>
      </c>
      <c r="BH68" s="436"/>
      <c r="BI68" s="190"/>
      <c r="BJ68" s="428"/>
    </row>
    <row r="69" spans="1:62" s="345" customFormat="1" ht="15" hidden="1" customHeight="1">
      <c r="A69" s="187" t="s">
        <v>8640</v>
      </c>
      <c r="B69" s="29"/>
      <c r="C69" s="83" t="str">
        <f t="shared" ref="C69:C132" si="14">Q69</f>
        <v>JAW-JT-JPA-0710</v>
      </c>
      <c r="D69" s="83"/>
      <c r="E69" s="83">
        <v>1441472004</v>
      </c>
      <c r="F69" s="198" t="s">
        <v>9160</v>
      </c>
      <c r="G69" s="83" t="s">
        <v>10283</v>
      </c>
      <c r="H69" s="351" t="s">
        <v>6825</v>
      </c>
      <c r="I69" s="83" t="s">
        <v>8753</v>
      </c>
      <c r="J69" s="83" t="s">
        <v>8754</v>
      </c>
      <c r="K69" s="83">
        <v>68</v>
      </c>
      <c r="L69" s="83" t="s">
        <v>8755</v>
      </c>
      <c r="M69" s="83" t="s">
        <v>10246</v>
      </c>
      <c r="N69" s="83" t="s">
        <v>10249</v>
      </c>
      <c r="O69" s="83" t="s">
        <v>9321</v>
      </c>
      <c r="P69" s="84" t="s">
        <v>199</v>
      </c>
      <c r="Q69" s="83" t="s">
        <v>8332</v>
      </c>
      <c r="R69" s="244" t="s">
        <v>8333</v>
      </c>
      <c r="S69" s="244" t="s">
        <v>2200</v>
      </c>
      <c r="T69" s="244" t="s">
        <v>5862</v>
      </c>
      <c r="U69" s="244" t="s">
        <v>5907</v>
      </c>
      <c r="V69" s="86" t="s">
        <v>4468</v>
      </c>
      <c r="W69" s="83" t="s">
        <v>2203</v>
      </c>
      <c r="X69" s="83" t="s">
        <v>2623</v>
      </c>
      <c r="Y69" s="274">
        <v>6617993</v>
      </c>
      <c r="Z69" s="86">
        <v>44589</v>
      </c>
      <c r="AA69" s="86">
        <v>44589</v>
      </c>
      <c r="AB69" s="332">
        <f t="shared" ref="AB69:AB132" ca="1" si="15">IF(AND($Z69=""),"",IF(AND($Z69&lt;&gt;"",AY69&lt;&gt;""),AY69-$Z69,IF(AND($Z69&lt;&gt;"",AY69=""),TODAY()-$Z69)))</f>
        <v>90</v>
      </c>
      <c r="AC69" s="91" t="str">
        <f t="shared" ref="AC69:AC132" ca="1" si="16">IF(AB69="","",IF(AB69="RFI","RFI done",IF(AB69&gt;150,"&gt; 150 days",IF(AB69&gt;120,"121 - 150 days",IF(AB69&gt;90,"91 - 120 days",IF(AB69&gt;60,"61 - 90 days",IF(AB69&gt;30,"31 - 60 days","&lt; 30 days")))))))</f>
        <v>61 - 90 days</v>
      </c>
      <c r="AD69" s="89">
        <f t="shared" ref="AD69:AD103" si="17">IF(AND(S69=""),"TBD",IF(AND(S69="COLO"),Z69+30,Z69+150))</f>
        <v>44619</v>
      </c>
      <c r="AE69" s="90" t="str">
        <f t="shared" ref="AE69:AE132" si="18">IFERROR(VLOOKUP(AD69,L_Convert,6,FALSE),"")</f>
        <v>W10-2022</v>
      </c>
      <c r="AF69" s="90" t="str">
        <f t="shared" ref="AF69:AF132" si="19">IFERROR(VLOOKUP(AD69,L_Convert,7,FALSE),"")</f>
        <v>Feb-2022</v>
      </c>
      <c r="AG69" s="89" t="s">
        <v>345</v>
      </c>
      <c r="AH69" s="219" t="str">
        <f t="shared" ref="AH69:AH132" si="20">IFERROR(VLOOKUP(AG69,L_Convert,6,FALSE),"")</f>
        <v>TBD</v>
      </c>
      <c r="AI69" s="219" t="str">
        <f t="shared" ref="AI69:AI132" si="21">IFERROR(VLOOKUP(AG69,L_Convert,7,FALSE),"")</f>
        <v>TBD</v>
      </c>
      <c r="AJ69" s="199" t="s">
        <v>345</v>
      </c>
      <c r="AK69" s="219" t="str">
        <f t="shared" ref="AK69:AK132" si="22">IFERROR(VLOOKUP(AJ69,L_Convert,6,FALSE),"")</f>
        <v>TBD</v>
      </c>
      <c r="AL69" s="219" t="str">
        <f t="shared" ref="AL69:AL132" si="23">IFERROR(VLOOKUP(AJ69,L_Convert,7,FALSE),"")</f>
        <v>TBD</v>
      </c>
      <c r="AM69" s="339" t="s">
        <v>345</v>
      </c>
      <c r="AN69" s="219" t="str">
        <f t="shared" ref="AN69:AN132" si="24">IFERROR(VLOOKUP(AM69,L_Convert,6,FALSE),"")</f>
        <v>TBD</v>
      </c>
      <c r="AO69" s="219" t="str">
        <f t="shared" ref="AO69:AO132" si="25">IFERROR(VLOOKUP(AM69,L_Convert,7,FALSE),"")</f>
        <v>TBD</v>
      </c>
      <c r="AP69" s="83" t="s">
        <v>4464</v>
      </c>
      <c r="AQ69" s="220">
        <v>44594</v>
      </c>
      <c r="AR69" s="89"/>
      <c r="AS69" s="99"/>
      <c r="AT69" s="94"/>
      <c r="AU69" s="256"/>
      <c r="AV69" s="95"/>
      <c r="AW69" s="238"/>
      <c r="AX69" s="89"/>
      <c r="AY69" s="89"/>
      <c r="AZ69" s="89"/>
      <c r="BA69" s="86"/>
      <c r="BB69" s="86"/>
      <c r="BC69" s="86"/>
      <c r="BD69" s="83" t="s">
        <v>207</v>
      </c>
      <c r="BE69" s="83" t="str">
        <f t="shared" ref="BE69:BE132" si="26">IFERROR(VLOOKUP($BD69,L_Milestone,4,FALSE),"")</f>
        <v>02.SPK RETURNED</v>
      </c>
      <c r="BF69" s="83" t="s">
        <v>10341</v>
      </c>
      <c r="BG69" s="237" t="s">
        <v>10342</v>
      </c>
      <c r="BH69" s="435"/>
      <c r="BI69" s="28"/>
      <c r="BJ69" s="28"/>
    </row>
    <row r="70" spans="1:62" s="345" customFormat="1" ht="15" hidden="1" customHeight="1">
      <c r="A70" s="187" t="s">
        <v>8640</v>
      </c>
      <c r="B70" s="29"/>
      <c r="C70" s="83" t="str">
        <f t="shared" si="14"/>
        <v>SUM-SS-MRD-1002</v>
      </c>
      <c r="D70" s="83" t="e">
        <v>#N/A</v>
      </c>
      <c r="E70" s="83">
        <v>70269104</v>
      </c>
      <c r="F70" s="198" t="s">
        <v>8403</v>
      </c>
      <c r="G70" s="83" t="s">
        <v>10283</v>
      </c>
      <c r="H70" s="351" t="s">
        <v>6827</v>
      </c>
      <c r="I70" s="244" t="s">
        <v>8845</v>
      </c>
      <c r="J70" s="244" t="s">
        <v>8846</v>
      </c>
      <c r="K70" s="244">
        <v>65</v>
      </c>
      <c r="L70" s="244" t="s">
        <v>8847</v>
      </c>
      <c r="M70" s="83">
        <v>2022</v>
      </c>
      <c r="N70" s="83" t="s">
        <v>10359</v>
      </c>
      <c r="O70" s="83" t="s">
        <v>9341</v>
      </c>
      <c r="P70" s="84" t="s">
        <v>205</v>
      </c>
      <c r="Q70" s="244" t="s">
        <v>8402</v>
      </c>
      <c r="R70" s="244" t="s">
        <v>8403</v>
      </c>
      <c r="S70" s="244" t="s">
        <v>2200</v>
      </c>
      <c r="T70" s="244" t="s">
        <v>5862</v>
      </c>
      <c r="U70" s="244" t="s">
        <v>2199</v>
      </c>
      <c r="V70" s="244" t="s">
        <v>4477</v>
      </c>
      <c r="W70" s="244" t="s">
        <v>2216</v>
      </c>
      <c r="X70" s="244" t="s">
        <v>8608</v>
      </c>
      <c r="Y70" s="244">
        <v>6617988</v>
      </c>
      <c r="Z70" s="86">
        <v>44589</v>
      </c>
      <c r="AA70" s="86">
        <v>44589</v>
      </c>
      <c r="AB70" s="332">
        <f t="shared" ca="1" si="15"/>
        <v>90</v>
      </c>
      <c r="AC70" s="91" t="str">
        <f t="shared" ca="1" si="16"/>
        <v>61 - 90 days</v>
      </c>
      <c r="AD70" s="89">
        <f t="shared" si="17"/>
        <v>44619</v>
      </c>
      <c r="AE70" s="90" t="str">
        <f t="shared" si="18"/>
        <v>W10-2022</v>
      </c>
      <c r="AF70" s="90" t="str">
        <f t="shared" si="19"/>
        <v>Feb-2022</v>
      </c>
      <c r="AG70" s="86" t="s">
        <v>345</v>
      </c>
      <c r="AH70" s="219" t="str">
        <f t="shared" si="20"/>
        <v>TBD</v>
      </c>
      <c r="AI70" s="219" t="str">
        <f t="shared" si="21"/>
        <v>TBD</v>
      </c>
      <c r="AJ70" s="199" t="s">
        <v>345</v>
      </c>
      <c r="AK70" s="219" t="str">
        <f t="shared" si="22"/>
        <v>TBD</v>
      </c>
      <c r="AL70" s="219" t="str">
        <f t="shared" si="23"/>
        <v>TBD</v>
      </c>
      <c r="AM70" s="339" t="s">
        <v>345</v>
      </c>
      <c r="AN70" s="219" t="str">
        <f t="shared" si="24"/>
        <v>TBD</v>
      </c>
      <c r="AO70" s="219" t="str">
        <f t="shared" si="25"/>
        <v>TBD</v>
      </c>
      <c r="AP70" s="83" t="s">
        <v>4464</v>
      </c>
      <c r="AQ70" s="220">
        <v>44593</v>
      </c>
      <c r="AR70" s="89">
        <v>44594</v>
      </c>
      <c r="AS70" s="99"/>
      <c r="AT70" s="94"/>
      <c r="AU70" s="256"/>
      <c r="AV70" s="238"/>
      <c r="AW70" s="238"/>
      <c r="AX70" s="89"/>
      <c r="AY70" s="89"/>
      <c r="AZ70" s="89"/>
      <c r="BA70" s="86"/>
      <c r="BB70" s="86"/>
      <c r="BC70" s="86" t="s">
        <v>10379</v>
      </c>
      <c r="BD70" s="83" t="s">
        <v>207</v>
      </c>
      <c r="BE70" s="83" t="str">
        <f t="shared" si="26"/>
        <v>02.SPK RETURNED</v>
      </c>
      <c r="BF70" s="83" t="s">
        <v>7141</v>
      </c>
      <c r="BG70" s="237" t="s">
        <v>12567</v>
      </c>
      <c r="BH70" s="435"/>
      <c r="BI70" s="13"/>
      <c r="BJ70" s="13"/>
    </row>
    <row r="71" spans="1:62" s="345" customFormat="1" ht="15" hidden="1" customHeight="1">
      <c r="A71" s="187" t="s">
        <v>8640</v>
      </c>
      <c r="B71" s="29"/>
      <c r="C71" s="83" t="str">
        <f t="shared" si="14"/>
        <v>SUM-SS-MRD-1011</v>
      </c>
      <c r="D71" s="83" t="e">
        <v>#N/A</v>
      </c>
      <c r="E71" s="83">
        <v>71087109</v>
      </c>
      <c r="F71" s="198" t="s">
        <v>9150</v>
      </c>
      <c r="G71" s="83" t="s">
        <v>10283</v>
      </c>
      <c r="H71" s="351" t="s">
        <v>8638</v>
      </c>
      <c r="I71" s="244" t="s">
        <v>8720</v>
      </c>
      <c r="J71" s="244" t="s">
        <v>8721</v>
      </c>
      <c r="K71" s="244">
        <v>65</v>
      </c>
      <c r="L71" s="244" t="s">
        <v>8722</v>
      </c>
      <c r="M71" s="83">
        <v>2022</v>
      </c>
      <c r="N71" s="83" t="s">
        <v>10359</v>
      </c>
      <c r="O71" s="83" t="s">
        <v>9312</v>
      </c>
      <c r="P71" s="84" t="s">
        <v>205</v>
      </c>
      <c r="Q71" s="83" t="s">
        <v>8310</v>
      </c>
      <c r="R71" s="244" t="s">
        <v>8311</v>
      </c>
      <c r="S71" s="244" t="s">
        <v>2200</v>
      </c>
      <c r="T71" s="244" t="s">
        <v>5862</v>
      </c>
      <c r="U71" s="244" t="s">
        <v>2199</v>
      </c>
      <c r="V71" s="244" t="s">
        <v>4477</v>
      </c>
      <c r="W71" s="244" t="s">
        <v>2216</v>
      </c>
      <c r="X71" s="244" t="s">
        <v>8608</v>
      </c>
      <c r="Y71" s="244">
        <v>6617992</v>
      </c>
      <c r="Z71" s="86">
        <v>44589</v>
      </c>
      <c r="AA71" s="86">
        <v>44589</v>
      </c>
      <c r="AB71" s="332">
        <f t="shared" ca="1" si="15"/>
        <v>90</v>
      </c>
      <c r="AC71" s="91" t="str">
        <f t="shared" ca="1" si="16"/>
        <v>61 - 90 days</v>
      </c>
      <c r="AD71" s="89">
        <f t="shared" si="17"/>
        <v>44619</v>
      </c>
      <c r="AE71" s="90" t="str">
        <f t="shared" si="18"/>
        <v>W10-2022</v>
      </c>
      <c r="AF71" s="90" t="str">
        <f t="shared" si="19"/>
        <v>Feb-2022</v>
      </c>
      <c r="AG71" s="86" t="s">
        <v>345</v>
      </c>
      <c r="AH71" s="219" t="str">
        <f t="shared" si="20"/>
        <v>TBD</v>
      </c>
      <c r="AI71" s="219" t="str">
        <f t="shared" si="21"/>
        <v>TBD</v>
      </c>
      <c r="AJ71" s="199" t="s">
        <v>345</v>
      </c>
      <c r="AK71" s="219" t="str">
        <f t="shared" si="22"/>
        <v>TBD</v>
      </c>
      <c r="AL71" s="219" t="str">
        <f t="shared" si="23"/>
        <v>TBD</v>
      </c>
      <c r="AM71" s="339" t="s">
        <v>345</v>
      </c>
      <c r="AN71" s="219" t="str">
        <f t="shared" si="24"/>
        <v>TBD</v>
      </c>
      <c r="AO71" s="219" t="str">
        <f t="shared" si="25"/>
        <v>TBD</v>
      </c>
      <c r="AP71" s="83" t="s">
        <v>4464</v>
      </c>
      <c r="AQ71" s="220">
        <v>44593</v>
      </c>
      <c r="AR71" s="89">
        <v>44594</v>
      </c>
      <c r="AS71" s="99"/>
      <c r="AT71" s="94"/>
      <c r="AU71" s="256"/>
      <c r="AV71" s="238"/>
      <c r="AW71" s="238"/>
      <c r="AX71" s="89"/>
      <c r="AY71" s="89"/>
      <c r="AZ71" s="89"/>
      <c r="BA71" s="86"/>
      <c r="BB71" s="86"/>
      <c r="BC71" s="86" t="s">
        <v>10379</v>
      </c>
      <c r="BD71" s="83" t="s">
        <v>207</v>
      </c>
      <c r="BE71" s="83" t="str">
        <f t="shared" si="26"/>
        <v>02.SPK RETURNED</v>
      </c>
      <c r="BF71" s="83" t="s">
        <v>7141</v>
      </c>
      <c r="BG71" s="237" t="s">
        <v>12826</v>
      </c>
      <c r="BH71" s="435"/>
      <c r="BI71" s="13"/>
      <c r="BJ71" s="13"/>
    </row>
    <row r="72" spans="1:62" s="345" customFormat="1" ht="15" hidden="1" customHeight="1">
      <c r="A72" s="187" t="s">
        <v>8640</v>
      </c>
      <c r="B72" s="29"/>
      <c r="C72" s="83" t="str">
        <f t="shared" si="14"/>
        <v>SUM-SS-MRD-1014</v>
      </c>
      <c r="D72" s="83" t="e">
        <v>#N/A</v>
      </c>
      <c r="E72" s="83">
        <v>71086109</v>
      </c>
      <c r="F72" s="198" t="s">
        <v>9158</v>
      </c>
      <c r="G72" s="83" t="s">
        <v>10283</v>
      </c>
      <c r="H72" s="351" t="s">
        <v>8638</v>
      </c>
      <c r="I72" s="244" t="s">
        <v>8747</v>
      </c>
      <c r="J72" s="244" t="s">
        <v>8748</v>
      </c>
      <c r="K72" s="244">
        <v>65</v>
      </c>
      <c r="L72" s="244" t="s">
        <v>8749</v>
      </c>
      <c r="M72" s="83">
        <v>2022</v>
      </c>
      <c r="N72" s="83" t="s">
        <v>10359</v>
      </c>
      <c r="O72" s="83" t="s">
        <v>9319</v>
      </c>
      <c r="P72" s="84" t="s">
        <v>205</v>
      </c>
      <c r="Q72" s="83" t="s">
        <v>8328</v>
      </c>
      <c r="R72" s="244" t="s">
        <v>8329</v>
      </c>
      <c r="S72" s="244" t="s">
        <v>2200</v>
      </c>
      <c r="T72" s="244" t="s">
        <v>5862</v>
      </c>
      <c r="U72" s="244" t="s">
        <v>2199</v>
      </c>
      <c r="V72" s="244" t="s">
        <v>4477</v>
      </c>
      <c r="W72" s="244" t="s">
        <v>2216</v>
      </c>
      <c r="X72" s="244" t="s">
        <v>8608</v>
      </c>
      <c r="Y72" s="244">
        <v>6617992</v>
      </c>
      <c r="Z72" s="86">
        <v>44589</v>
      </c>
      <c r="AA72" s="86">
        <v>44589</v>
      </c>
      <c r="AB72" s="332">
        <f t="shared" ca="1" si="15"/>
        <v>90</v>
      </c>
      <c r="AC72" s="91" t="str">
        <f t="shared" ca="1" si="16"/>
        <v>61 - 90 days</v>
      </c>
      <c r="AD72" s="89">
        <f t="shared" si="17"/>
        <v>44619</v>
      </c>
      <c r="AE72" s="90" t="str">
        <f t="shared" si="18"/>
        <v>W10-2022</v>
      </c>
      <c r="AF72" s="90" t="str">
        <f t="shared" si="19"/>
        <v>Feb-2022</v>
      </c>
      <c r="AG72" s="86" t="s">
        <v>345</v>
      </c>
      <c r="AH72" s="219" t="str">
        <f t="shared" si="20"/>
        <v>TBD</v>
      </c>
      <c r="AI72" s="219" t="str">
        <f t="shared" si="21"/>
        <v>TBD</v>
      </c>
      <c r="AJ72" s="199" t="s">
        <v>345</v>
      </c>
      <c r="AK72" s="219" t="str">
        <f t="shared" si="22"/>
        <v>TBD</v>
      </c>
      <c r="AL72" s="219" t="str">
        <f t="shared" si="23"/>
        <v>TBD</v>
      </c>
      <c r="AM72" s="339" t="s">
        <v>345</v>
      </c>
      <c r="AN72" s="219" t="str">
        <f t="shared" si="24"/>
        <v>TBD</v>
      </c>
      <c r="AO72" s="219" t="str">
        <f t="shared" si="25"/>
        <v>TBD</v>
      </c>
      <c r="AP72" s="83" t="s">
        <v>4464</v>
      </c>
      <c r="AQ72" s="220">
        <v>44593</v>
      </c>
      <c r="AR72" s="89">
        <v>44594</v>
      </c>
      <c r="AS72" s="99"/>
      <c r="AT72" s="94"/>
      <c r="AU72" s="256"/>
      <c r="AV72" s="238"/>
      <c r="AW72" s="238"/>
      <c r="AX72" s="89"/>
      <c r="AY72" s="89"/>
      <c r="AZ72" s="89"/>
      <c r="BA72" s="86"/>
      <c r="BB72" s="86"/>
      <c r="BC72" s="86" t="s">
        <v>10379</v>
      </c>
      <c r="BD72" s="83" t="s">
        <v>207</v>
      </c>
      <c r="BE72" s="83" t="str">
        <f t="shared" si="26"/>
        <v>02.SPK RETURNED</v>
      </c>
      <c r="BF72" s="83" t="s">
        <v>7141</v>
      </c>
      <c r="BG72" s="237" t="s">
        <v>12826</v>
      </c>
      <c r="BH72" s="435"/>
      <c r="BI72" s="13"/>
      <c r="BJ72" s="13"/>
    </row>
    <row r="73" spans="1:62" s="345" customFormat="1" ht="15" hidden="1" customHeight="1">
      <c r="A73" s="187" t="s">
        <v>8640</v>
      </c>
      <c r="B73" s="29"/>
      <c r="C73" s="83" t="str">
        <f t="shared" si="14"/>
        <v>SUM-SS-MRD-1008</v>
      </c>
      <c r="D73" s="83" t="e">
        <v>#N/A</v>
      </c>
      <c r="E73" s="83">
        <v>71393109</v>
      </c>
      <c r="F73" s="198" t="s">
        <v>9151</v>
      </c>
      <c r="G73" s="83" t="s">
        <v>10283</v>
      </c>
      <c r="H73" s="351" t="s">
        <v>8638</v>
      </c>
      <c r="I73" s="244" t="s">
        <v>8723</v>
      </c>
      <c r="J73" s="244" t="s">
        <v>8724</v>
      </c>
      <c r="K73" s="244">
        <v>40</v>
      </c>
      <c r="L73" s="244" t="s">
        <v>8725</v>
      </c>
      <c r="M73" s="83">
        <v>2022</v>
      </c>
      <c r="N73" s="83" t="s">
        <v>10359</v>
      </c>
      <c r="O73" s="83" t="s">
        <v>9313</v>
      </c>
      <c r="P73" s="84" t="s">
        <v>205</v>
      </c>
      <c r="Q73" s="83" t="s">
        <v>8312</v>
      </c>
      <c r="R73" s="244" t="s">
        <v>8313</v>
      </c>
      <c r="S73" s="244" t="s">
        <v>2200</v>
      </c>
      <c r="T73" s="244" t="s">
        <v>5862</v>
      </c>
      <c r="U73" s="244" t="s">
        <v>2199</v>
      </c>
      <c r="V73" s="244" t="s">
        <v>4477</v>
      </c>
      <c r="W73" s="244" t="s">
        <v>2216</v>
      </c>
      <c r="X73" s="244" t="s">
        <v>8608</v>
      </c>
      <c r="Y73" s="244">
        <v>6617992</v>
      </c>
      <c r="Z73" s="86">
        <v>44589</v>
      </c>
      <c r="AA73" s="86">
        <v>44589</v>
      </c>
      <c r="AB73" s="332">
        <f t="shared" ca="1" si="15"/>
        <v>90</v>
      </c>
      <c r="AC73" s="91" t="str">
        <f t="shared" ca="1" si="16"/>
        <v>61 - 90 days</v>
      </c>
      <c r="AD73" s="89">
        <f t="shared" si="17"/>
        <v>44619</v>
      </c>
      <c r="AE73" s="90" t="str">
        <f t="shared" si="18"/>
        <v>W10-2022</v>
      </c>
      <c r="AF73" s="90" t="str">
        <f t="shared" si="19"/>
        <v>Feb-2022</v>
      </c>
      <c r="AG73" s="86" t="s">
        <v>345</v>
      </c>
      <c r="AH73" s="219" t="str">
        <f t="shared" si="20"/>
        <v>TBD</v>
      </c>
      <c r="AI73" s="219" t="str">
        <f t="shared" si="21"/>
        <v>TBD</v>
      </c>
      <c r="AJ73" s="199" t="s">
        <v>345</v>
      </c>
      <c r="AK73" s="219" t="str">
        <f t="shared" si="22"/>
        <v>TBD</v>
      </c>
      <c r="AL73" s="219" t="str">
        <f t="shared" si="23"/>
        <v>TBD</v>
      </c>
      <c r="AM73" s="339" t="s">
        <v>345</v>
      </c>
      <c r="AN73" s="219" t="str">
        <f t="shared" si="24"/>
        <v>TBD</v>
      </c>
      <c r="AO73" s="219" t="str">
        <f t="shared" si="25"/>
        <v>TBD</v>
      </c>
      <c r="AP73" s="83" t="s">
        <v>4464</v>
      </c>
      <c r="AQ73" s="220">
        <v>44593</v>
      </c>
      <c r="AR73" s="89">
        <v>44594</v>
      </c>
      <c r="AS73" s="99"/>
      <c r="AT73" s="94"/>
      <c r="AU73" s="256"/>
      <c r="AV73" s="238"/>
      <c r="AW73" s="238"/>
      <c r="AX73" s="89"/>
      <c r="AY73" s="89"/>
      <c r="AZ73" s="89"/>
      <c r="BA73" s="86"/>
      <c r="BB73" s="86"/>
      <c r="BC73" s="86" t="s">
        <v>10379</v>
      </c>
      <c r="BD73" s="83" t="s">
        <v>207</v>
      </c>
      <c r="BE73" s="83" t="str">
        <f t="shared" si="26"/>
        <v>02.SPK RETURNED</v>
      </c>
      <c r="BF73" s="83" t="s">
        <v>7141</v>
      </c>
      <c r="BG73" s="237" t="s">
        <v>12827</v>
      </c>
      <c r="BH73" s="435"/>
      <c r="BI73" s="13"/>
      <c r="BJ73" s="13"/>
    </row>
    <row r="74" spans="1:62" s="28" customFormat="1" ht="15" hidden="1" customHeight="1">
      <c r="A74" s="187" t="s">
        <v>9466</v>
      </c>
      <c r="B74" s="29"/>
      <c r="C74" s="83" t="str">
        <f t="shared" si="14"/>
        <v>SUM-AC-STB-2235</v>
      </c>
      <c r="D74" s="83">
        <v>30730340031</v>
      </c>
      <c r="E74" s="198" t="s">
        <v>11308</v>
      </c>
      <c r="F74" s="198" t="s">
        <v>9614</v>
      </c>
      <c r="G74" s="83" t="s">
        <v>10283</v>
      </c>
      <c r="H74" s="84" t="s">
        <v>6825</v>
      </c>
      <c r="I74" s="83" t="s">
        <v>10008</v>
      </c>
      <c r="J74" s="83" t="s">
        <v>8873</v>
      </c>
      <c r="K74" s="83">
        <v>60</v>
      </c>
      <c r="L74" s="83" t="s">
        <v>8859</v>
      </c>
      <c r="M74" s="83">
        <v>2022</v>
      </c>
      <c r="N74" s="83" t="s">
        <v>10359</v>
      </c>
      <c r="O74" s="83" t="s">
        <v>10441</v>
      </c>
      <c r="P74" s="84" t="s">
        <v>205</v>
      </c>
      <c r="Q74" s="83" t="s">
        <v>9613</v>
      </c>
      <c r="R74" s="244" t="s">
        <v>9614</v>
      </c>
      <c r="S74" s="83" t="s">
        <v>106</v>
      </c>
      <c r="T74" s="83" t="s">
        <v>5862</v>
      </c>
      <c r="U74" s="83" t="s">
        <v>2199</v>
      </c>
      <c r="V74" s="86" t="s">
        <v>4471</v>
      </c>
      <c r="W74" s="83" t="s">
        <v>2212</v>
      </c>
      <c r="X74" s="83" t="s">
        <v>2719</v>
      </c>
      <c r="Y74" s="274">
        <v>6617949</v>
      </c>
      <c r="Z74" s="86">
        <v>44586</v>
      </c>
      <c r="AA74" s="86">
        <v>44589</v>
      </c>
      <c r="AB74" s="332">
        <f t="shared" ca="1" si="15"/>
        <v>93</v>
      </c>
      <c r="AC74" s="91" t="str">
        <f t="shared" ca="1" si="16"/>
        <v>91 - 120 days</v>
      </c>
      <c r="AD74" s="89">
        <f t="shared" si="17"/>
        <v>44736</v>
      </c>
      <c r="AE74" s="90" t="str">
        <f t="shared" si="18"/>
        <v>W26-2022</v>
      </c>
      <c r="AF74" s="90" t="str">
        <f t="shared" si="19"/>
        <v>Jun-2022</v>
      </c>
      <c r="AG74" s="89" t="s">
        <v>345</v>
      </c>
      <c r="AH74" s="219" t="str">
        <f t="shared" si="20"/>
        <v>TBD</v>
      </c>
      <c r="AI74" s="219" t="str">
        <f t="shared" si="21"/>
        <v>TBD</v>
      </c>
      <c r="AJ74" s="199" t="s">
        <v>345</v>
      </c>
      <c r="AK74" s="219" t="str">
        <f t="shared" si="22"/>
        <v>TBD</v>
      </c>
      <c r="AL74" s="219" t="str">
        <f t="shared" si="23"/>
        <v>TBD</v>
      </c>
      <c r="AM74" s="89" t="s">
        <v>345</v>
      </c>
      <c r="AN74" s="219" t="str">
        <f t="shared" si="24"/>
        <v>TBD</v>
      </c>
      <c r="AO74" s="219" t="str">
        <f t="shared" si="25"/>
        <v>TBD</v>
      </c>
      <c r="AP74" s="83"/>
      <c r="AQ74" s="220">
        <v>44617</v>
      </c>
      <c r="AR74" s="277">
        <v>44622</v>
      </c>
      <c r="AS74" s="99"/>
      <c r="AT74" s="94"/>
      <c r="AU74" s="256"/>
      <c r="AV74" s="238"/>
      <c r="AW74" s="238"/>
      <c r="AX74" s="89"/>
      <c r="AY74" s="89"/>
      <c r="AZ74" s="219"/>
      <c r="BA74" s="86"/>
      <c r="BB74" s="86"/>
      <c r="BC74" s="86" t="s">
        <v>7141</v>
      </c>
      <c r="BD74" s="83" t="s">
        <v>207</v>
      </c>
      <c r="BE74" s="83" t="str">
        <f t="shared" si="26"/>
        <v>02.SPK RETURNED</v>
      </c>
      <c r="BF74" s="83" t="s">
        <v>12296</v>
      </c>
      <c r="BG74" s="237" t="s">
        <v>12506</v>
      </c>
      <c r="BH74" s="435"/>
      <c r="BI74" s="190"/>
      <c r="BJ74" s="190"/>
    </row>
    <row r="75" spans="1:62" s="28" customFormat="1" ht="15" hidden="1" customHeight="1">
      <c r="A75" s="187" t="s">
        <v>9466</v>
      </c>
      <c r="B75" s="29"/>
      <c r="C75" s="83" t="str">
        <f t="shared" si="14"/>
        <v>SUM-AC-STB-2231</v>
      </c>
      <c r="D75" s="83">
        <v>30730330031</v>
      </c>
      <c r="E75" s="198" t="s">
        <v>11307</v>
      </c>
      <c r="F75" s="198" t="s">
        <v>9612</v>
      </c>
      <c r="G75" s="83" t="s">
        <v>10283</v>
      </c>
      <c r="H75" s="84" t="s">
        <v>6825</v>
      </c>
      <c r="I75" s="83" t="s">
        <v>10005</v>
      </c>
      <c r="J75" s="83" t="s">
        <v>10006</v>
      </c>
      <c r="K75" s="83">
        <v>50</v>
      </c>
      <c r="L75" s="83" t="s">
        <v>10007</v>
      </c>
      <c r="M75" s="83">
        <v>2022</v>
      </c>
      <c r="N75" s="83" t="s">
        <v>10359</v>
      </c>
      <c r="O75" s="83" t="s">
        <v>10442</v>
      </c>
      <c r="P75" s="84" t="s">
        <v>205</v>
      </c>
      <c r="Q75" s="83" t="s">
        <v>9611</v>
      </c>
      <c r="R75" s="83" t="s">
        <v>9612</v>
      </c>
      <c r="S75" s="83" t="s">
        <v>106</v>
      </c>
      <c r="T75" s="83" t="s">
        <v>5862</v>
      </c>
      <c r="U75" s="83" t="s">
        <v>2199</v>
      </c>
      <c r="V75" s="86" t="s">
        <v>4471</v>
      </c>
      <c r="W75" s="83" t="s">
        <v>2212</v>
      </c>
      <c r="X75" s="83" t="s">
        <v>2719</v>
      </c>
      <c r="Y75" s="274">
        <v>6617949</v>
      </c>
      <c r="Z75" s="86">
        <v>44586</v>
      </c>
      <c r="AA75" s="86">
        <v>44589</v>
      </c>
      <c r="AB75" s="332">
        <f t="shared" ca="1" si="15"/>
        <v>93</v>
      </c>
      <c r="AC75" s="91" t="str">
        <f t="shared" ca="1" si="16"/>
        <v>91 - 120 days</v>
      </c>
      <c r="AD75" s="89">
        <f t="shared" si="17"/>
        <v>44736</v>
      </c>
      <c r="AE75" s="90" t="str">
        <f t="shared" si="18"/>
        <v>W26-2022</v>
      </c>
      <c r="AF75" s="90" t="str">
        <f t="shared" si="19"/>
        <v>Jun-2022</v>
      </c>
      <c r="AG75" s="89" t="s">
        <v>345</v>
      </c>
      <c r="AH75" s="219" t="str">
        <f t="shared" si="20"/>
        <v>TBD</v>
      </c>
      <c r="AI75" s="219" t="str">
        <f t="shared" si="21"/>
        <v>TBD</v>
      </c>
      <c r="AJ75" s="199" t="s">
        <v>345</v>
      </c>
      <c r="AK75" s="219" t="str">
        <f t="shared" si="22"/>
        <v>TBD</v>
      </c>
      <c r="AL75" s="219" t="str">
        <f t="shared" si="23"/>
        <v>TBD</v>
      </c>
      <c r="AM75" s="89" t="s">
        <v>345</v>
      </c>
      <c r="AN75" s="219" t="str">
        <f t="shared" si="24"/>
        <v>TBD</v>
      </c>
      <c r="AO75" s="219" t="str">
        <f t="shared" si="25"/>
        <v>TBD</v>
      </c>
      <c r="AP75" s="83"/>
      <c r="AQ75" s="220">
        <v>44617</v>
      </c>
      <c r="AR75" s="277">
        <v>44622</v>
      </c>
      <c r="AS75" s="99"/>
      <c r="AT75" s="94"/>
      <c r="AU75" s="256"/>
      <c r="AV75" s="238"/>
      <c r="AW75" s="238"/>
      <c r="AX75" s="89"/>
      <c r="AY75" s="89"/>
      <c r="AZ75" s="219"/>
      <c r="BA75" s="86"/>
      <c r="BB75" s="86"/>
      <c r="BC75" s="86" t="s">
        <v>7141</v>
      </c>
      <c r="BD75" s="83" t="s">
        <v>207</v>
      </c>
      <c r="BE75" s="83" t="str">
        <f t="shared" si="26"/>
        <v>02.SPK RETURNED</v>
      </c>
      <c r="BF75" s="83" t="s">
        <v>12296</v>
      </c>
      <c r="BG75" s="237" t="s">
        <v>12507</v>
      </c>
      <c r="BH75" s="435"/>
      <c r="BI75" s="13"/>
      <c r="BJ75" s="369"/>
    </row>
    <row r="76" spans="1:62" s="28" customFormat="1" ht="15" hidden="1" customHeight="1">
      <c r="A76" s="187" t="s">
        <v>9466</v>
      </c>
      <c r="B76" s="29"/>
      <c r="C76" s="83" t="str">
        <f t="shared" si="14"/>
        <v>JAW-BT-TGR-0113</v>
      </c>
      <c r="D76" s="83">
        <v>30729540031</v>
      </c>
      <c r="E76" s="198"/>
      <c r="F76" s="83"/>
      <c r="G76" s="83" t="s">
        <v>10283</v>
      </c>
      <c r="H76" s="84" t="s">
        <v>6825</v>
      </c>
      <c r="I76" s="83" t="s">
        <v>10216</v>
      </c>
      <c r="J76" s="83" t="s">
        <v>10217</v>
      </c>
      <c r="K76" s="83">
        <v>40</v>
      </c>
      <c r="L76" s="83" t="s">
        <v>4507</v>
      </c>
      <c r="M76" s="83" t="s">
        <v>10246</v>
      </c>
      <c r="N76" s="83" t="s">
        <v>10247</v>
      </c>
      <c r="O76" s="83"/>
      <c r="P76" s="84" t="s">
        <v>199</v>
      </c>
      <c r="Q76" s="83" t="s">
        <v>9769</v>
      </c>
      <c r="R76" s="244" t="s">
        <v>9770</v>
      </c>
      <c r="S76" s="83" t="s">
        <v>106</v>
      </c>
      <c r="T76" s="83" t="s">
        <v>5862</v>
      </c>
      <c r="U76" s="83" t="s">
        <v>5947</v>
      </c>
      <c r="V76" s="86" t="s">
        <v>8117</v>
      </c>
      <c r="W76" s="83" t="s">
        <v>2204</v>
      </c>
      <c r="X76" s="83" t="s">
        <v>8193</v>
      </c>
      <c r="Y76" s="83">
        <v>6617948</v>
      </c>
      <c r="Z76" s="86">
        <v>44586</v>
      </c>
      <c r="AA76" s="86">
        <v>44589</v>
      </c>
      <c r="AB76" s="332">
        <f t="shared" ca="1" si="15"/>
        <v>93</v>
      </c>
      <c r="AC76" s="91" t="str">
        <f t="shared" ca="1" si="16"/>
        <v>91 - 120 days</v>
      </c>
      <c r="AD76" s="89">
        <f t="shared" si="17"/>
        <v>44736</v>
      </c>
      <c r="AE76" s="90" t="str">
        <f t="shared" si="18"/>
        <v>W26-2022</v>
      </c>
      <c r="AF76" s="90" t="str">
        <f t="shared" si="19"/>
        <v>Jun-2022</v>
      </c>
      <c r="AG76" s="89" t="s">
        <v>345</v>
      </c>
      <c r="AH76" s="219" t="str">
        <f t="shared" si="20"/>
        <v>TBD</v>
      </c>
      <c r="AI76" s="219" t="str">
        <f t="shared" si="21"/>
        <v>TBD</v>
      </c>
      <c r="AJ76" s="199" t="s">
        <v>345</v>
      </c>
      <c r="AK76" s="219" t="str">
        <f t="shared" si="22"/>
        <v>TBD</v>
      </c>
      <c r="AL76" s="219" t="str">
        <f t="shared" si="23"/>
        <v>TBD</v>
      </c>
      <c r="AM76" s="89" t="s">
        <v>345</v>
      </c>
      <c r="AN76" s="219" t="str">
        <f t="shared" si="24"/>
        <v>TBD</v>
      </c>
      <c r="AO76" s="219" t="str">
        <f t="shared" si="25"/>
        <v>TBD</v>
      </c>
      <c r="AP76" s="83" t="s">
        <v>4464</v>
      </c>
      <c r="AQ76" s="220"/>
      <c r="AR76" s="89"/>
      <c r="AS76" s="99"/>
      <c r="AT76" s="94"/>
      <c r="AU76" s="256"/>
      <c r="AV76" s="95"/>
      <c r="AW76" s="238"/>
      <c r="AX76" s="89"/>
      <c r="AY76" s="89"/>
      <c r="AZ76" s="219"/>
      <c r="BA76" s="86"/>
      <c r="BB76" s="86"/>
      <c r="BC76" s="86" t="s">
        <v>5849</v>
      </c>
      <c r="BD76" s="83" t="s">
        <v>207</v>
      </c>
      <c r="BE76" s="83" t="str">
        <f t="shared" si="26"/>
        <v>02.SPK RETURNED</v>
      </c>
      <c r="BF76" s="456" t="s">
        <v>10331</v>
      </c>
      <c r="BG76" s="237" t="s">
        <v>10346</v>
      </c>
      <c r="BH76" s="435"/>
      <c r="BJ76" s="370"/>
    </row>
    <row r="77" spans="1:62" s="28" customFormat="1" ht="15" hidden="1" customHeight="1">
      <c r="A77" s="187" t="s">
        <v>9466</v>
      </c>
      <c r="B77" s="29"/>
      <c r="C77" s="83" t="str">
        <f t="shared" si="14"/>
        <v>SUM-SU-AKK-2238</v>
      </c>
      <c r="D77" s="83">
        <v>30729650031</v>
      </c>
      <c r="E77" s="198"/>
      <c r="F77" s="83"/>
      <c r="G77" s="83" t="s">
        <v>10283</v>
      </c>
      <c r="H77" s="84" t="s">
        <v>6825</v>
      </c>
      <c r="I77" s="83" t="s">
        <v>9811</v>
      </c>
      <c r="J77" s="83" t="s">
        <v>9812</v>
      </c>
      <c r="K77" s="83">
        <v>50</v>
      </c>
      <c r="L77" s="83" t="s">
        <v>9813</v>
      </c>
      <c r="M77" s="83" t="s">
        <v>10246</v>
      </c>
      <c r="N77" s="83" t="s">
        <v>10247</v>
      </c>
      <c r="O77" s="83"/>
      <c r="P77" s="84" t="s">
        <v>205</v>
      </c>
      <c r="Q77" s="83" t="s">
        <v>9467</v>
      </c>
      <c r="R77" s="244" t="s">
        <v>9468</v>
      </c>
      <c r="S77" s="83" t="s">
        <v>106</v>
      </c>
      <c r="T77" s="83" t="s">
        <v>5862</v>
      </c>
      <c r="U77" s="83" t="s">
        <v>2199</v>
      </c>
      <c r="V77" s="86" t="s">
        <v>4471</v>
      </c>
      <c r="W77" s="83" t="s">
        <v>2213</v>
      </c>
      <c r="X77" s="83" t="s">
        <v>2632</v>
      </c>
      <c r="Y77" s="83">
        <v>6617950</v>
      </c>
      <c r="Z77" s="86">
        <v>44586</v>
      </c>
      <c r="AA77" s="86">
        <v>44589</v>
      </c>
      <c r="AB77" s="332">
        <f t="shared" ca="1" si="15"/>
        <v>93</v>
      </c>
      <c r="AC77" s="91" t="str">
        <f t="shared" ca="1" si="16"/>
        <v>91 - 120 days</v>
      </c>
      <c r="AD77" s="89">
        <f t="shared" si="17"/>
        <v>44736</v>
      </c>
      <c r="AE77" s="90" t="str">
        <f t="shared" si="18"/>
        <v>W26-2022</v>
      </c>
      <c r="AF77" s="90" t="str">
        <f t="shared" si="19"/>
        <v>Jun-2022</v>
      </c>
      <c r="AG77" s="89" t="s">
        <v>345</v>
      </c>
      <c r="AH77" s="219" t="str">
        <f t="shared" si="20"/>
        <v>TBD</v>
      </c>
      <c r="AI77" s="219" t="str">
        <f t="shared" si="21"/>
        <v>TBD</v>
      </c>
      <c r="AJ77" s="199" t="s">
        <v>345</v>
      </c>
      <c r="AK77" s="219" t="str">
        <f t="shared" si="22"/>
        <v>TBD</v>
      </c>
      <c r="AL77" s="219" t="str">
        <f t="shared" si="23"/>
        <v>TBD</v>
      </c>
      <c r="AM77" s="89" t="s">
        <v>345</v>
      </c>
      <c r="AN77" s="219" t="str">
        <f t="shared" si="24"/>
        <v>TBD</v>
      </c>
      <c r="AO77" s="219" t="str">
        <f t="shared" si="25"/>
        <v>TBD</v>
      </c>
      <c r="AP77" s="83" t="s">
        <v>4464</v>
      </c>
      <c r="AQ77" s="220"/>
      <c r="AR77" s="89"/>
      <c r="AS77" s="99"/>
      <c r="AT77" s="94"/>
      <c r="AU77" s="256"/>
      <c r="AV77" s="95"/>
      <c r="AW77" s="238"/>
      <c r="AX77" s="89"/>
      <c r="AY77" s="89"/>
      <c r="AZ77" s="219"/>
      <c r="BA77" s="86"/>
      <c r="BB77" s="86"/>
      <c r="BC77" s="86" t="s">
        <v>5849</v>
      </c>
      <c r="BD77" s="83" t="s">
        <v>207</v>
      </c>
      <c r="BE77" s="83" t="str">
        <f t="shared" si="26"/>
        <v>02.SPK RETURNED</v>
      </c>
      <c r="BF77" s="456" t="s">
        <v>10345</v>
      </c>
      <c r="BG77" s="237" t="s">
        <v>10351</v>
      </c>
      <c r="BH77" s="435"/>
      <c r="BJ77" s="370"/>
    </row>
    <row r="78" spans="1:62" s="28" customFormat="1" ht="15" hidden="1" customHeight="1">
      <c r="A78" s="187" t="s">
        <v>9466</v>
      </c>
      <c r="B78" s="29"/>
      <c r="C78" s="83" t="str">
        <f t="shared" si="14"/>
        <v>SUM-SU-AKK-2241</v>
      </c>
      <c r="D78" s="83">
        <v>30729660031</v>
      </c>
      <c r="E78" s="198"/>
      <c r="F78" s="83"/>
      <c r="G78" s="83" t="s">
        <v>10283</v>
      </c>
      <c r="H78" s="84" t="s">
        <v>6825</v>
      </c>
      <c r="I78" s="83" t="s">
        <v>9814</v>
      </c>
      <c r="J78" s="83" t="s">
        <v>9815</v>
      </c>
      <c r="K78" s="83">
        <v>50</v>
      </c>
      <c r="L78" s="83" t="s">
        <v>9816</v>
      </c>
      <c r="M78" s="83" t="s">
        <v>10246</v>
      </c>
      <c r="N78" s="83" t="s">
        <v>10247</v>
      </c>
      <c r="O78" s="83"/>
      <c r="P78" s="84" t="s">
        <v>205</v>
      </c>
      <c r="Q78" s="83" t="s">
        <v>9469</v>
      </c>
      <c r="R78" s="244" t="s">
        <v>9470</v>
      </c>
      <c r="S78" s="83" t="s">
        <v>106</v>
      </c>
      <c r="T78" s="83" t="s">
        <v>5862</v>
      </c>
      <c r="U78" s="83" t="s">
        <v>2199</v>
      </c>
      <c r="V78" s="86" t="s">
        <v>4471</v>
      </c>
      <c r="W78" s="83" t="s">
        <v>2213</v>
      </c>
      <c r="X78" s="83" t="s">
        <v>2632</v>
      </c>
      <c r="Y78" s="83">
        <v>6617950</v>
      </c>
      <c r="Z78" s="86">
        <v>44586</v>
      </c>
      <c r="AA78" s="86">
        <v>44589</v>
      </c>
      <c r="AB78" s="332">
        <f t="shared" ca="1" si="15"/>
        <v>93</v>
      </c>
      <c r="AC78" s="91" t="str">
        <f t="shared" ca="1" si="16"/>
        <v>91 - 120 days</v>
      </c>
      <c r="AD78" s="89">
        <f t="shared" si="17"/>
        <v>44736</v>
      </c>
      <c r="AE78" s="90" t="str">
        <f t="shared" si="18"/>
        <v>W26-2022</v>
      </c>
      <c r="AF78" s="90" t="str">
        <f t="shared" si="19"/>
        <v>Jun-2022</v>
      </c>
      <c r="AG78" s="89" t="s">
        <v>345</v>
      </c>
      <c r="AH78" s="219" t="str">
        <f t="shared" si="20"/>
        <v>TBD</v>
      </c>
      <c r="AI78" s="219" t="str">
        <f t="shared" si="21"/>
        <v>TBD</v>
      </c>
      <c r="AJ78" s="199" t="s">
        <v>345</v>
      </c>
      <c r="AK78" s="219" t="str">
        <f t="shared" si="22"/>
        <v>TBD</v>
      </c>
      <c r="AL78" s="219" t="str">
        <f t="shared" si="23"/>
        <v>TBD</v>
      </c>
      <c r="AM78" s="89" t="s">
        <v>345</v>
      </c>
      <c r="AN78" s="219" t="str">
        <f t="shared" si="24"/>
        <v>TBD</v>
      </c>
      <c r="AO78" s="219" t="str">
        <f t="shared" si="25"/>
        <v>TBD</v>
      </c>
      <c r="AP78" s="83" t="s">
        <v>4464</v>
      </c>
      <c r="AQ78" s="220"/>
      <c r="AR78" s="89"/>
      <c r="AS78" s="99"/>
      <c r="AT78" s="94"/>
      <c r="AU78" s="256"/>
      <c r="AV78" s="95"/>
      <c r="AW78" s="238"/>
      <c r="AX78" s="89"/>
      <c r="AY78" s="89"/>
      <c r="AZ78" s="219"/>
      <c r="BA78" s="86"/>
      <c r="BB78" s="86"/>
      <c r="BC78" s="86" t="s">
        <v>5849</v>
      </c>
      <c r="BD78" s="83" t="s">
        <v>207</v>
      </c>
      <c r="BE78" s="83" t="str">
        <f t="shared" si="26"/>
        <v>02.SPK RETURNED</v>
      </c>
      <c r="BF78" s="456" t="s">
        <v>10345</v>
      </c>
      <c r="BG78" s="237" t="s">
        <v>10351</v>
      </c>
      <c r="BH78" s="435"/>
      <c r="BJ78" s="370"/>
    </row>
    <row r="79" spans="1:62" s="28" customFormat="1" ht="15" hidden="1" customHeight="1">
      <c r="A79" s="187" t="s">
        <v>9466</v>
      </c>
      <c r="B79" s="29"/>
      <c r="C79" s="83" t="str">
        <f t="shared" si="14"/>
        <v>SUM-SU-AKK-2246</v>
      </c>
      <c r="D79" s="83">
        <v>30729760031</v>
      </c>
      <c r="E79" s="198"/>
      <c r="F79" s="83"/>
      <c r="G79" s="83" t="s">
        <v>10283</v>
      </c>
      <c r="H79" s="84" t="s">
        <v>6825</v>
      </c>
      <c r="I79" s="83" t="s">
        <v>9841</v>
      </c>
      <c r="J79" s="83" t="s">
        <v>9842</v>
      </c>
      <c r="K79" s="83">
        <v>50</v>
      </c>
      <c r="L79" s="83" t="s">
        <v>9843</v>
      </c>
      <c r="M79" s="83" t="s">
        <v>10246</v>
      </c>
      <c r="N79" s="83" t="s">
        <v>10247</v>
      </c>
      <c r="O79" s="83"/>
      <c r="P79" s="84" t="s">
        <v>205</v>
      </c>
      <c r="Q79" s="83" t="s">
        <v>9489</v>
      </c>
      <c r="R79" s="244" t="s">
        <v>9490</v>
      </c>
      <c r="S79" s="83" t="s">
        <v>106</v>
      </c>
      <c r="T79" s="83" t="s">
        <v>5862</v>
      </c>
      <c r="U79" s="83" t="s">
        <v>2199</v>
      </c>
      <c r="V79" s="86" t="s">
        <v>4471</v>
      </c>
      <c r="W79" s="83" t="s">
        <v>2213</v>
      </c>
      <c r="X79" s="83" t="s">
        <v>2632</v>
      </c>
      <c r="Y79" s="83">
        <v>6617950</v>
      </c>
      <c r="Z79" s="86">
        <v>44586</v>
      </c>
      <c r="AA79" s="86">
        <v>44589</v>
      </c>
      <c r="AB79" s="332">
        <f t="shared" ca="1" si="15"/>
        <v>93</v>
      </c>
      <c r="AC79" s="91" t="str">
        <f t="shared" ca="1" si="16"/>
        <v>91 - 120 days</v>
      </c>
      <c r="AD79" s="89">
        <f t="shared" si="17"/>
        <v>44736</v>
      </c>
      <c r="AE79" s="90" t="str">
        <f t="shared" si="18"/>
        <v>W26-2022</v>
      </c>
      <c r="AF79" s="90" t="str">
        <f t="shared" si="19"/>
        <v>Jun-2022</v>
      </c>
      <c r="AG79" s="89" t="s">
        <v>345</v>
      </c>
      <c r="AH79" s="219" t="str">
        <f t="shared" si="20"/>
        <v>TBD</v>
      </c>
      <c r="AI79" s="219" t="str">
        <f t="shared" si="21"/>
        <v>TBD</v>
      </c>
      <c r="AJ79" s="199" t="s">
        <v>345</v>
      </c>
      <c r="AK79" s="219" t="str">
        <f t="shared" si="22"/>
        <v>TBD</v>
      </c>
      <c r="AL79" s="219" t="str">
        <f t="shared" si="23"/>
        <v>TBD</v>
      </c>
      <c r="AM79" s="89" t="s">
        <v>345</v>
      </c>
      <c r="AN79" s="219" t="str">
        <f t="shared" si="24"/>
        <v>TBD</v>
      </c>
      <c r="AO79" s="219" t="str">
        <f t="shared" si="25"/>
        <v>TBD</v>
      </c>
      <c r="AP79" s="83" t="s">
        <v>4464</v>
      </c>
      <c r="AQ79" s="220"/>
      <c r="AR79" s="89"/>
      <c r="AS79" s="99"/>
      <c r="AT79" s="94"/>
      <c r="AU79" s="256"/>
      <c r="AV79" s="95"/>
      <c r="AW79" s="238"/>
      <c r="AX79" s="89"/>
      <c r="AY79" s="89"/>
      <c r="AZ79" s="219"/>
      <c r="BA79" s="86"/>
      <c r="BB79" s="86"/>
      <c r="BC79" s="86" t="s">
        <v>5849</v>
      </c>
      <c r="BD79" s="83" t="s">
        <v>207</v>
      </c>
      <c r="BE79" s="83" t="str">
        <f t="shared" si="26"/>
        <v>02.SPK RETURNED</v>
      </c>
      <c r="BF79" s="456" t="s">
        <v>10345</v>
      </c>
      <c r="BG79" s="237" t="s">
        <v>10351</v>
      </c>
      <c r="BH79" s="435"/>
      <c r="BI79" s="370"/>
      <c r="BJ79" s="370"/>
    </row>
    <row r="80" spans="1:62" s="28" customFormat="1" ht="15" hidden="1" customHeight="1">
      <c r="A80" s="187" t="s">
        <v>9466</v>
      </c>
      <c r="B80" s="29"/>
      <c r="C80" s="83" t="str">
        <f t="shared" si="14"/>
        <v>SUM-SU-SRH-2249</v>
      </c>
      <c r="D80" s="83"/>
      <c r="E80" s="198"/>
      <c r="F80" s="198"/>
      <c r="G80" s="83" t="s">
        <v>10283</v>
      </c>
      <c r="H80" s="84" t="s">
        <v>6825</v>
      </c>
      <c r="I80" s="83" t="s">
        <v>9858</v>
      </c>
      <c r="J80" s="83" t="s">
        <v>9859</v>
      </c>
      <c r="K80" s="83">
        <v>50</v>
      </c>
      <c r="L80" s="83" t="s">
        <v>4783</v>
      </c>
      <c r="M80" s="83" t="s">
        <v>10246</v>
      </c>
      <c r="N80" s="83" t="s">
        <v>10247</v>
      </c>
      <c r="O80" s="83"/>
      <c r="P80" s="84" t="s">
        <v>205</v>
      </c>
      <c r="Q80" s="83" t="s">
        <v>9503</v>
      </c>
      <c r="R80" s="244" t="s">
        <v>9504</v>
      </c>
      <c r="S80" s="83" t="s">
        <v>106</v>
      </c>
      <c r="T80" s="83" t="s">
        <v>5862</v>
      </c>
      <c r="U80" s="83" t="s">
        <v>2199</v>
      </c>
      <c r="V80" s="86" t="s">
        <v>4471</v>
      </c>
      <c r="W80" s="83" t="s">
        <v>2213</v>
      </c>
      <c r="X80" s="83" t="s">
        <v>8604</v>
      </c>
      <c r="Y80" s="274">
        <v>6617950</v>
      </c>
      <c r="Z80" s="86">
        <v>44586</v>
      </c>
      <c r="AA80" s="86">
        <v>44589</v>
      </c>
      <c r="AB80" s="332">
        <f t="shared" ca="1" si="15"/>
        <v>93</v>
      </c>
      <c r="AC80" s="91" t="str">
        <f t="shared" ca="1" si="16"/>
        <v>91 - 120 days</v>
      </c>
      <c r="AD80" s="89">
        <f t="shared" si="17"/>
        <v>44736</v>
      </c>
      <c r="AE80" s="90" t="str">
        <f t="shared" si="18"/>
        <v>W26-2022</v>
      </c>
      <c r="AF80" s="90" t="str">
        <f t="shared" si="19"/>
        <v>Jun-2022</v>
      </c>
      <c r="AG80" s="89" t="s">
        <v>345</v>
      </c>
      <c r="AH80" s="219" t="str">
        <f t="shared" si="20"/>
        <v>TBD</v>
      </c>
      <c r="AI80" s="219" t="str">
        <f t="shared" si="21"/>
        <v>TBD</v>
      </c>
      <c r="AJ80" s="199" t="s">
        <v>345</v>
      </c>
      <c r="AK80" s="219" t="str">
        <f t="shared" si="22"/>
        <v>TBD</v>
      </c>
      <c r="AL80" s="219" t="str">
        <f t="shared" si="23"/>
        <v>TBD</v>
      </c>
      <c r="AM80" s="89" t="s">
        <v>345</v>
      </c>
      <c r="AN80" s="219" t="str">
        <f t="shared" si="24"/>
        <v>TBD</v>
      </c>
      <c r="AO80" s="219" t="str">
        <f t="shared" si="25"/>
        <v>TBD</v>
      </c>
      <c r="AP80" s="83" t="s">
        <v>4464</v>
      </c>
      <c r="AQ80" s="220"/>
      <c r="AR80" s="89"/>
      <c r="AS80" s="99"/>
      <c r="AT80" s="94"/>
      <c r="AU80" s="256"/>
      <c r="AV80" s="95"/>
      <c r="AW80" s="238"/>
      <c r="AX80" s="89"/>
      <c r="AY80" s="89"/>
      <c r="AZ80" s="219"/>
      <c r="BA80" s="86"/>
      <c r="BB80" s="86"/>
      <c r="BC80" s="86" t="s">
        <v>7141</v>
      </c>
      <c r="BD80" s="83" t="s">
        <v>207</v>
      </c>
      <c r="BE80" s="83" t="str">
        <f t="shared" si="26"/>
        <v>02.SPK RETURNED</v>
      </c>
      <c r="BF80" s="83" t="s">
        <v>10327</v>
      </c>
      <c r="BG80" s="237" t="s">
        <v>10343</v>
      </c>
      <c r="BH80" s="435"/>
    </row>
    <row r="81" spans="1:62" s="28" customFormat="1" ht="15" hidden="1" customHeight="1">
      <c r="A81" s="187" t="s">
        <v>9466</v>
      </c>
      <c r="B81" s="29"/>
      <c r="C81" s="83" t="str">
        <f t="shared" si="14"/>
        <v>JAW-JT-BYL-0359</v>
      </c>
      <c r="D81" s="83"/>
      <c r="E81" s="198"/>
      <c r="F81" s="198"/>
      <c r="G81" s="83" t="s">
        <v>10283</v>
      </c>
      <c r="H81" s="84" t="s">
        <v>6825</v>
      </c>
      <c r="I81" s="83" t="s">
        <v>10241</v>
      </c>
      <c r="J81" s="83" t="s">
        <v>10242</v>
      </c>
      <c r="K81" s="83">
        <v>50</v>
      </c>
      <c r="L81" s="83" t="s">
        <v>10162</v>
      </c>
      <c r="M81" s="83" t="s">
        <v>10246</v>
      </c>
      <c r="N81" s="83" t="s">
        <v>10247</v>
      </c>
      <c r="O81" s="83"/>
      <c r="P81" s="84" t="s">
        <v>199</v>
      </c>
      <c r="Q81" s="83" t="s">
        <v>9789</v>
      </c>
      <c r="R81" s="244" t="s">
        <v>9790</v>
      </c>
      <c r="S81" s="83" t="s">
        <v>106</v>
      </c>
      <c r="T81" s="83" t="s">
        <v>5862</v>
      </c>
      <c r="U81" s="83" t="s">
        <v>5907</v>
      </c>
      <c r="V81" s="86" t="s">
        <v>4468</v>
      </c>
      <c r="W81" s="83" t="s">
        <v>2203</v>
      </c>
      <c r="X81" s="83" t="s">
        <v>2630</v>
      </c>
      <c r="Y81" s="83">
        <v>6617948</v>
      </c>
      <c r="Z81" s="86">
        <v>44586</v>
      </c>
      <c r="AA81" s="86">
        <v>44589</v>
      </c>
      <c r="AB81" s="332">
        <f t="shared" ca="1" si="15"/>
        <v>93</v>
      </c>
      <c r="AC81" s="91" t="str">
        <f t="shared" ca="1" si="16"/>
        <v>91 - 120 days</v>
      </c>
      <c r="AD81" s="89">
        <f t="shared" si="17"/>
        <v>44736</v>
      </c>
      <c r="AE81" s="90" t="str">
        <f t="shared" si="18"/>
        <v>W26-2022</v>
      </c>
      <c r="AF81" s="90" t="str">
        <f t="shared" si="19"/>
        <v>Jun-2022</v>
      </c>
      <c r="AG81" s="89" t="s">
        <v>345</v>
      </c>
      <c r="AH81" s="219" t="str">
        <f t="shared" si="20"/>
        <v>TBD</v>
      </c>
      <c r="AI81" s="219" t="str">
        <f t="shared" si="21"/>
        <v>TBD</v>
      </c>
      <c r="AJ81" s="199" t="s">
        <v>345</v>
      </c>
      <c r="AK81" s="219" t="str">
        <f t="shared" si="22"/>
        <v>TBD</v>
      </c>
      <c r="AL81" s="219" t="str">
        <f t="shared" si="23"/>
        <v>TBD</v>
      </c>
      <c r="AM81" s="89" t="s">
        <v>345</v>
      </c>
      <c r="AN81" s="219" t="str">
        <f t="shared" si="24"/>
        <v>TBD</v>
      </c>
      <c r="AO81" s="219" t="str">
        <f t="shared" si="25"/>
        <v>TBD</v>
      </c>
      <c r="AP81" s="83" t="s">
        <v>4464</v>
      </c>
      <c r="AQ81" s="220"/>
      <c r="AR81" s="89"/>
      <c r="AS81" s="99"/>
      <c r="AT81" s="94"/>
      <c r="AU81" s="256"/>
      <c r="AV81" s="95"/>
      <c r="AW81" s="238"/>
      <c r="AX81" s="89"/>
      <c r="AY81" s="89"/>
      <c r="AZ81" s="219"/>
      <c r="BA81" s="86"/>
      <c r="BB81" s="86"/>
      <c r="BC81" s="86" t="s">
        <v>7141</v>
      </c>
      <c r="BD81" s="83" t="s">
        <v>207</v>
      </c>
      <c r="BE81" s="83" t="str">
        <f t="shared" si="26"/>
        <v>02.SPK RETURNED</v>
      </c>
      <c r="BF81" s="83" t="s">
        <v>10327</v>
      </c>
      <c r="BG81" s="237" t="s">
        <v>10344</v>
      </c>
      <c r="BH81" s="435"/>
    </row>
    <row r="82" spans="1:62" s="28" customFormat="1" ht="15" hidden="1" customHeight="1">
      <c r="A82" s="187" t="s">
        <v>9466</v>
      </c>
      <c r="B82" s="29"/>
      <c r="C82" s="83" t="str">
        <f t="shared" si="14"/>
        <v>JAW-JT-TMG-2675</v>
      </c>
      <c r="D82" s="83"/>
      <c r="E82" s="198"/>
      <c r="F82" s="83"/>
      <c r="G82" s="83" t="s">
        <v>10283</v>
      </c>
      <c r="H82" s="84" t="s">
        <v>6825</v>
      </c>
      <c r="I82" s="83" t="s">
        <v>10214</v>
      </c>
      <c r="J82" s="83" t="s">
        <v>10215</v>
      </c>
      <c r="K82" s="83">
        <v>70</v>
      </c>
      <c r="L82" s="83" t="s">
        <v>10078</v>
      </c>
      <c r="M82" s="83" t="s">
        <v>10246</v>
      </c>
      <c r="N82" s="83" t="s">
        <v>10247</v>
      </c>
      <c r="O82" s="83"/>
      <c r="P82" s="84" t="s">
        <v>199</v>
      </c>
      <c r="Q82" s="83" t="s">
        <v>9767</v>
      </c>
      <c r="R82" s="244" t="s">
        <v>9768</v>
      </c>
      <c r="S82" s="83" t="s">
        <v>106</v>
      </c>
      <c r="T82" s="83" t="s">
        <v>5862</v>
      </c>
      <c r="U82" s="83" t="s">
        <v>5907</v>
      </c>
      <c r="V82" s="86" t="s">
        <v>4468</v>
      </c>
      <c r="W82" s="83" t="s">
        <v>2203</v>
      </c>
      <c r="X82" s="83" t="s">
        <v>2659</v>
      </c>
      <c r="Y82" s="83">
        <v>6617948</v>
      </c>
      <c r="Z82" s="86">
        <v>44586</v>
      </c>
      <c r="AA82" s="86">
        <v>44589</v>
      </c>
      <c r="AB82" s="332">
        <f t="shared" ca="1" si="15"/>
        <v>93</v>
      </c>
      <c r="AC82" s="91" t="str">
        <f t="shared" ca="1" si="16"/>
        <v>91 - 120 days</v>
      </c>
      <c r="AD82" s="89">
        <f t="shared" si="17"/>
        <v>44736</v>
      </c>
      <c r="AE82" s="90" t="str">
        <f t="shared" si="18"/>
        <v>W26-2022</v>
      </c>
      <c r="AF82" s="90" t="str">
        <f t="shared" si="19"/>
        <v>Jun-2022</v>
      </c>
      <c r="AG82" s="89" t="s">
        <v>345</v>
      </c>
      <c r="AH82" s="219" t="str">
        <f t="shared" si="20"/>
        <v>TBD</v>
      </c>
      <c r="AI82" s="219" t="str">
        <f t="shared" si="21"/>
        <v>TBD</v>
      </c>
      <c r="AJ82" s="199" t="s">
        <v>345</v>
      </c>
      <c r="AK82" s="219" t="str">
        <f t="shared" si="22"/>
        <v>TBD</v>
      </c>
      <c r="AL82" s="219" t="str">
        <f t="shared" si="23"/>
        <v>TBD</v>
      </c>
      <c r="AM82" s="89" t="s">
        <v>345</v>
      </c>
      <c r="AN82" s="219" t="str">
        <f t="shared" si="24"/>
        <v>TBD</v>
      </c>
      <c r="AO82" s="219" t="str">
        <f t="shared" si="25"/>
        <v>TBD</v>
      </c>
      <c r="AP82" s="83" t="s">
        <v>4464</v>
      </c>
      <c r="AQ82" s="220"/>
      <c r="AR82" s="89"/>
      <c r="AS82" s="99"/>
      <c r="AT82" s="94"/>
      <c r="AU82" s="256"/>
      <c r="AV82" s="95"/>
      <c r="AW82" s="238"/>
      <c r="AX82" s="89"/>
      <c r="AY82" s="89"/>
      <c r="AZ82" s="219"/>
      <c r="BA82" s="86"/>
      <c r="BB82" s="86"/>
      <c r="BC82" s="86" t="s">
        <v>7141</v>
      </c>
      <c r="BD82" s="83" t="s">
        <v>207</v>
      </c>
      <c r="BE82" s="83" t="str">
        <f t="shared" si="26"/>
        <v>02.SPK RETURNED</v>
      </c>
      <c r="BF82" s="83" t="s">
        <v>10327</v>
      </c>
      <c r="BG82" s="237" t="s">
        <v>10344</v>
      </c>
      <c r="BH82" s="435"/>
      <c r="BJ82" s="370"/>
    </row>
    <row r="83" spans="1:62" s="28" customFormat="1" ht="15" hidden="1" customHeight="1">
      <c r="A83" s="187" t="s">
        <v>9466</v>
      </c>
      <c r="B83" s="29"/>
      <c r="C83" s="83" t="str">
        <f t="shared" si="14"/>
        <v>SUL-SN-PLP-1344</v>
      </c>
      <c r="D83" s="83">
        <v>30733970031</v>
      </c>
      <c r="E83" s="198"/>
      <c r="F83" s="83"/>
      <c r="G83" s="83" t="s">
        <v>10283</v>
      </c>
      <c r="H83" s="84" t="s">
        <v>6825</v>
      </c>
      <c r="I83" s="83" t="s">
        <v>10037</v>
      </c>
      <c r="J83" s="83" t="s">
        <v>10038</v>
      </c>
      <c r="K83" s="83">
        <v>60</v>
      </c>
      <c r="L83" s="83" t="s">
        <v>4490</v>
      </c>
      <c r="M83" s="83">
        <v>2022</v>
      </c>
      <c r="N83" s="83" t="s">
        <v>10359</v>
      </c>
      <c r="O83" s="83"/>
      <c r="P83" s="84" t="s">
        <v>205</v>
      </c>
      <c r="Q83" s="83" t="s">
        <v>9637</v>
      </c>
      <c r="R83" s="244" t="s">
        <v>9638</v>
      </c>
      <c r="S83" s="83" t="s">
        <v>106</v>
      </c>
      <c r="T83" s="83" t="s">
        <v>5862</v>
      </c>
      <c r="U83" s="83" t="s">
        <v>2198</v>
      </c>
      <c r="V83" s="86" t="s">
        <v>4475</v>
      </c>
      <c r="W83" s="83" t="s">
        <v>2220</v>
      </c>
      <c r="X83" s="83" t="s">
        <v>8632</v>
      </c>
      <c r="Y83" s="83">
        <v>6617949</v>
      </c>
      <c r="Z83" s="86">
        <v>44586</v>
      </c>
      <c r="AA83" s="86">
        <v>44589</v>
      </c>
      <c r="AB83" s="332">
        <f t="shared" ca="1" si="15"/>
        <v>93</v>
      </c>
      <c r="AC83" s="91" t="str">
        <f t="shared" ca="1" si="16"/>
        <v>91 - 120 days</v>
      </c>
      <c r="AD83" s="89">
        <f t="shared" si="17"/>
        <v>44736</v>
      </c>
      <c r="AE83" s="90" t="str">
        <f t="shared" si="18"/>
        <v>W26-2022</v>
      </c>
      <c r="AF83" s="90" t="str">
        <f t="shared" si="19"/>
        <v>Jun-2022</v>
      </c>
      <c r="AG83" s="89" t="s">
        <v>345</v>
      </c>
      <c r="AH83" s="219" t="str">
        <f t="shared" si="20"/>
        <v>TBD</v>
      </c>
      <c r="AI83" s="219" t="str">
        <f t="shared" si="21"/>
        <v>TBD</v>
      </c>
      <c r="AJ83" s="199" t="s">
        <v>345</v>
      </c>
      <c r="AK83" s="219" t="str">
        <f t="shared" si="22"/>
        <v>TBD</v>
      </c>
      <c r="AL83" s="219" t="str">
        <f t="shared" si="23"/>
        <v>TBD</v>
      </c>
      <c r="AM83" s="89" t="s">
        <v>345</v>
      </c>
      <c r="AN83" s="219" t="str">
        <f t="shared" si="24"/>
        <v>TBD</v>
      </c>
      <c r="AO83" s="219" t="str">
        <f t="shared" si="25"/>
        <v>TBD</v>
      </c>
      <c r="AP83" s="83" t="s">
        <v>4464</v>
      </c>
      <c r="AQ83" s="220"/>
      <c r="AR83" s="89"/>
      <c r="AS83" s="99"/>
      <c r="AT83" s="94"/>
      <c r="AU83" s="256"/>
      <c r="AV83" s="95"/>
      <c r="AW83" s="238"/>
      <c r="AX83" s="89"/>
      <c r="AY83" s="89"/>
      <c r="AZ83" s="219"/>
      <c r="BA83" s="86"/>
      <c r="BB83" s="86"/>
      <c r="BC83" s="86" t="s">
        <v>7141</v>
      </c>
      <c r="BD83" s="83" t="s">
        <v>207</v>
      </c>
      <c r="BE83" s="83" t="str">
        <f t="shared" si="26"/>
        <v>02.SPK RETURNED</v>
      </c>
      <c r="BF83" s="83" t="s">
        <v>10327</v>
      </c>
      <c r="BG83" s="237" t="s">
        <v>10380</v>
      </c>
      <c r="BH83" s="435"/>
    </row>
    <row r="84" spans="1:62" s="28" customFormat="1" ht="15" hidden="1" customHeight="1">
      <c r="A84" s="187" t="s">
        <v>9466</v>
      </c>
      <c r="B84" s="29"/>
      <c r="C84" s="83" t="str">
        <f t="shared" si="14"/>
        <v>SUL-SN-WNS-0979</v>
      </c>
      <c r="D84" s="83">
        <v>30733980031</v>
      </c>
      <c r="E84" s="198"/>
      <c r="F84" s="83"/>
      <c r="G84" s="83" t="s">
        <v>10283</v>
      </c>
      <c r="H84" s="84" t="s">
        <v>6825</v>
      </c>
      <c r="I84" s="83" t="s">
        <v>10079</v>
      </c>
      <c r="J84" s="83" t="s">
        <v>10080</v>
      </c>
      <c r="K84" s="83">
        <v>60</v>
      </c>
      <c r="L84" s="83" t="s">
        <v>10081</v>
      </c>
      <c r="M84" s="83">
        <v>2022</v>
      </c>
      <c r="N84" s="83" t="s">
        <v>10359</v>
      </c>
      <c r="O84" s="83"/>
      <c r="P84" s="84" t="s">
        <v>205</v>
      </c>
      <c r="Q84" s="83" t="s">
        <v>9669</v>
      </c>
      <c r="R84" s="244" t="s">
        <v>9670</v>
      </c>
      <c r="S84" s="83" t="s">
        <v>106</v>
      </c>
      <c r="T84" s="83" t="s">
        <v>5862</v>
      </c>
      <c r="U84" s="83" t="s">
        <v>2198</v>
      </c>
      <c r="V84" s="86" t="s">
        <v>4475</v>
      </c>
      <c r="W84" s="83" t="s">
        <v>2220</v>
      </c>
      <c r="X84" s="83" t="s">
        <v>8621</v>
      </c>
      <c r="Y84" s="83">
        <v>6617949</v>
      </c>
      <c r="Z84" s="86">
        <v>44586</v>
      </c>
      <c r="AA84" s="86">
        <v>44589</v>
      </c>
      <c r="AB84" s="332">
        <f t="shared" ca="1" si="15"/>
        <v>93</v>
      </c>
      <c r="AC84" s="91" t="str">
        <f t="shared" ca="1" si="16"/>
        <v>91 - 120 days</v>
      </c>
      <c r="AD84" s="89">
        <f t="shared" si="17"/>
        <v>44736</v>
      </c>
      <c r="AE84" s="90" t="str">
        <f t="shared" si="18"/>
        <v>W26-2022</v>
      </c>
      <c r="AF84" s="90" t="str">
        <f t="shared" si="19"/>
        <v>Jun-2022</v>
      </c>
      <c r="AG84" s="89" t="s">
        <v>345</v>
      </c>
      <c r="AH84" s="219" t="str">
        <f t="shared" si="20"/>
        <v>TBD</v>
      </c>
      <c r="AI84" s="219" t="str">
        <f t="shared" si="21"/>
        <v>TBD</v>
      </c>
      <c r="AJ84" s="199" t="s">
        <v>345</v>
      </c>
      <c r="AK84" s="219" t="str">
        <f t="shared" si="22"/>
        <v>TBD</v>
      </c>
      <c r="AL84" s="219" t="str">
        <f t="shared" si="23"/>
        <v>TBD</v>
      </c>
      <c r="AM84" s="89" t="s">
        <v>345</v>
      </c>
      <c r="AN84" s="219" t="str">
        <f t="shared" si="24"/>
        <v>TBD</v>
      </c>
      <c r="AO84" s="219" t="str">
        <f t="shared" si="25"/>
        <v>TBD</v>
      </c>
      <c r="AP84" s="83" t="s">
        <v>4464</v>
      </c>
      <c r="AQ84" s="220"/>
      <c r="AR84" s="89"/>
      <c r="AS84" s="99"/>
      <c r="AT84" s="94"/>
      <c r="AU84" s="256"/>
      <c r="AV84" s="95"/>
      <c r="AW84" s="238"/>
      <c r="AX84" s="89"/>
      <c r="AY84" s="89"/>
      <c r="AZ84" s="219"/>
      <c r="BA84" s="86"/>
      <c r="BB84" s="86"/>
      <c r="BC84" s="86" t="s">
        <v>7141</v>
      </c>
      <c r="BD84" s="83" t="s">
        <v>207</v>
      </c>
      <c r="BE84" s="83" t="str">
        <f t="shared" si="26"/>
        <v>02.SPK RETURNED</v>
      </c>
      <c r="BF84" s="83" t="s">
        <v>10327</v>
      </c>
      <c r="BG84" s="237" t="s">
        <v>10380</v>
      </c>
      <c r="BH84" s="435"/>
      <c r="BJ84" s="370"/>
    </row>
    <row r="85" spans="1:62" s="28" customFormat="1" ht="15" hidden="1" customHeight="1">
      <c r="A85" s="187" t="s">
        <v>9466</v>
      </c>
      <c r="B85" s="29"/>
      <c r="C85" s="83" t="str">
        <f t="shared" si="14"/>
        <v>JAW-BT-TGR-0111</v>
      </c>
      <c r="D85" s="83">
        <v>30729370031</v>
      </c>
      <c r="E85" s="198"/>
      <c r="F85" s="198"/>
      <c r="G85" s="83" t="s">
        <v>10283</v>
      </c>
      <c r="H85" s="84" t="s">
        <v>6825</v>
      </c>
      <c r="I85" s="83" t="s">
        <v>10165</v>
      </c>
      <c r="J85" s="83" t="s">
        <v>10166</v>
      </c>
      <c r="K85" s="83">
        <v>40</v>
      </c>
      <c r="L85" s="83" t="s">
        <v>4618</v>
      </c>
      <c r="M85" s="83" t="s">
        <v>10246</v>
      </c>
      <c r="N85" s="83" t="s">
        <v>10361</v>
      </c>
      <c r="O85" s="83"/>
      <c r="P85" s="84" t="s">
        <v>199</v>
      </c>
      <c r="Q85" s="83" t="s">
        <v>9731</v>
      </c>
      <c r="R85" s="244" t="s">
        <v>9732</v>
      </c>
      <c r="S85" s="83" t="s">
        <v>106</v>
      </c>
      <c r="T85" s="83" t="s">
        <v>5862</v>
      </c>
      <c r="U85" s="83" t="s">
        <v>5947</v>
      </c>
      <c r="V85" s="86" t="s">
        <v>8117</v>
      </c>
      <c r="W85" s="83" t="s">
        <v>2204</v>
      </c>
      <c r="X85" s="83" t="s">
        <v>8193</v>
      </c>
      <c r="Y85" s="274">
        <v>6617948</v>
      </c>
      <c r="Z85" s="86">
        <v>44586</v>
      </c>
      <c r="AA85" s="86">
        <v>44589</v>
      </c>
      <c r="AB85" s="332">
        <f t="shared" ca="1" si="15"/>
        <v>93</v>
      </c>
      <c r="AC85" s="91" t="str">
        <f t="shared" ca="1" si="16"/>
        <v>91 - 120 days</v>
      </c>
      <c r="AD85" s="89">
        <f t="shared" si="17"/>
        <v>44736</v>
      </c>
      <c r="AE85" s="90" t="str">
        <f t="shared" si="18"/>
        <v>W26-2022</v>
      </c>
      <c r="AF85" s="90" t="str">
        <f t="shared" si="19"/>
        <v>Jun-2022</v>
      </c>
      <c r="AG85" s="89" t="s">
        <v>345</v>
      </c>
      <c r="AH85" s="219" t="str">
        <f t="shared" si="20"/>
        <v>TBD</v>
      </c>
      <c r="AI85" s="219" t="str">
        <f t="shared" si="21"/>
        <v>TBD</v>
      </c>
      <c r="AJ85" s="199" t="s">
        <v>345</v>
      </c>
      <c r="AK85" s="219" t="str">
        <f t="shared" si="22"/>
        <v>TBD</v>
      </c>
      <c r="AL85" s="219" t="str">
        <f t="shared" si="23"/>
        <v>TBD</v>
      </c>
      <c r="AM85" s="89" t="s">
        <v>345</v>
      </c>
      <c r="AN85" s="219" t="str">
        <f t="shared" si="24"/>
        <v>TBD</v>
      </c>
      <c r="AO85" s="219" t="str">
        <f t="shared" si="25"/>
        <v>TBD</v>
      </c>
      <c r="AP85" s="83" t="s">
        <v>4464</v>
      </c>
      <c r="AQ85" s="220"/>
      <c r="AR85" s="89"/>
      <c r="AS85" s="99"/>
      <c r="AT85" s="94"/>
      <c r="AU85" s="256"/>
      <c r="AV85" s="95"/>
      <c r="AW85" s="238"/>
      <c r="AX85" s="89"/>
      <c r="AY85" s="89"/>
      <c r="AZ85" s="219"/>
      <c r="BA85" s="86"/>
      <c r="BB85" s="86"/>
      <c r="BC85" s="86" t="s">
        <v>7141</v>
      </c>
      <c r="BD85" s="83" t="s">
        <v>207</v>
      </c>
      <c r="BE85" s="83" t="str">
        <f t="shared" si="26"/>
        <v>02.SPK RETURNED</v>
      </c>
      <c r="BF85" s="83" t="s">
        <v>5851</v>
      </c>
      <c r="BG85" s="94" t="s">
        <v>10383</v>
      </c>
      <c r="BH85" s="433"/>
      <c r="BJ85" s="370"/>
    </row>
    <row r="86" spans="1:62" s="28" customFormat="1" ht="15" hidden="1" customHeight="1">
      <c r="A86" s="187" t="s">
        <v>9466</v>
      </c>
      <c r="B86" s="29"/>
      <c r="C86" s="83" t="str">
        <f t="shared" si="14"/>
        <v>JAW-JB-CKR-0126</v>
      </c>
      <c r="D86" s="83">
        <v>30729400031</v>
      </c>
      <c r="E86" s="198"/>
      <c r="F86" s="198"/>
      <c r="G86" s="83" t="s">
        <v>10283</v>
      </c>
      <c r="H86" s="84" t="s">
        <v>6825</v>
      </c>
      <c r="I86" s="83" t="s">
        <v>10175</v>
      </c>
      <c r="J86" s="83" t="s">
        <v>10176</v>
      </c>
      <c r="K86" s="83">
        <v>40</v>
      </c>
      <c r="L86" s="83" t="s">
        <v>4507</v>
      </c>
      <c r="M86" s="83">
        <v>2022</v>
      </c>
      <c r="N86" s="83" t="s">
        <v>10359</v>
      </c>
      <c r="O86" s="83"/>
      <c r="P86" s="84" t="s">
        <v>199</v>
      </c>
      <c r="Q86" s="83" t="s">
        <v>9739</v>
      </c>
      <c r="R86" s="244" t="s">
        <v>9740</v>
      </c>
      <c r="S86" s="83" t="s">
        <v>106</v>
      </c>
      <c r="T86" s="83" t="s">
        <v>5862</v>
      </c>
      <c r="U86" s="83" t="s">
        <v>5947</v>
      </c>
      <c r="V86" s="86" t="s">
        <v>8117</v>
      </c>
      <c r="W86" s="83" t="s">
        <v>2205</v>
      </c>
      <c r="X86" s="83" t="s">
        <v>2605</v>
      </c>
      <c r="Y86" s="274">
        <v>6617948</v>
      </c>
      <c r="Z86" s="86">
        <v>44586</v>
      </c>
      <c r="AA86" s="86">
        <v>44589</v>
      </c>
      <c r="AB86" s="332">
        <f t="shared" ca="1" si="15"/>
        <v>93</v>
      </c>
      <c r="AC86" s="91" t="str">
        <f t="shared" ca="1" si="16"/>
        <v>91 - 120 days</v>
      </c>
      <c r="AD86" s="89">
        <f t="shared" si="17"/>
        <v>44736</v>
      </c>
      <c r="AE86" s="90" t="str">
        <f t="shared" si="18"/>
        <v>W26-2022</v>
      </c>
      <c r="AF86" s="90" t="str">
        <f t="shared" si="19"/>
        <v>Jun-2022</v>
      </c>
      <c r="AG86" s="89" t="s">
        <v>345</v>
      </c>
      <c r="AH86" s="219" t="str">
        <f t="shared" si="20"/>
        <v>TBD</v>
      </c>
      <c r="AI86" s="219" t="str">
        <f t="shared" si="21"/>
        <v>TBD</v>
      </c>
      <c r="AJ86" s="199" t="s">
        <v>345</v>
      </c>
      <c r="AK86" s="219" t="str">
        <f t="shared" si="22"/>
        <v>TBD</v>
      </c>
      <c r="AL86" s="219" t="str">
        <f t="shared" si="23"/>
        <v>TBD</v>
      </c>
      <c r="AM86" s="89" t="s">
        <v>345</v>
      </c>
      <c r="AN86" s="219" t="str">
        <f t="shared" si="24"/>
        <v>TBD</v>
      </c>
      <c r="AO86" s="219" t="str">
        <f t="shared" si="25"/>
        <v>TBD</v>
      </c>
      <c r="AP86" s="83" t="s">
        <v>4464</v>
      </c>
      <c r="AQ86" s="220"/>
      <c r="AR86" s="89"/>
      <c r="AS86" s="99"/>
      <c r="AT86" s="94"/>
      <c r="AU86" s="256"/>
      <c r="AV86" s="95"/>
      <c r="AW86" s="238"/>
      <c r="AX86" s="89"/>
      <c r="AY86" s="89"/>
      <c r="AZ86" s="219"/>
      <c r="BA86" s="86"/>
      <c r="BB86" s="86"/>
      <c r="BC86" s="86" t="s">
        <v>7141</v>
      </c>
      <c r="BD86" s="83" t="s">
        <v>207</v>
      </c>
      <c r="BE86" s="83" t="str">
        <f t="shared" si="26"/>
        <v>02.SPK RETURNED</v>
      </c>
      <c r="BF86" s="83" t="s">
        <v>5851</v>
      </c>
      <c r="BG86" s="94" t="s">
        <v>10383</v>
      </c>
      <c r="BH86" s="433"/>
      <c r="BJ86" s="370"/>
    </row>
    <row r="87" spans="1:62" s="28" customFormat="1" ht="15" hidden="1" customHeight="1">
      <c r="A87" s="187" t="s">
        <v>9466</v>
      </c>
      <c r="B87" s="29"/>
      <c r="C87" s="83" t="str">
        <f t="shared" si="14"/>
        <v>JAW-BT-SRG-0056</v>
      </c>
      <c r="D87" s="83">
        <v>30729510031</v>
      </c>
      <c r="E87" s="198"/>
      <c r="F87" s="198"/>
      <c r="G87" s="83" t="s">
        <v>10283</v>
      </c>
      <c r="H87" s="84" t="s">
        <v>6825</v>
      </c>
      <c r="I87" s="83" t="s">
        <v>10205</v>
      </c>
      <c r="J87" s="83" t="s">
        <v>10206</v>
      </c>
      <c r="K87" s="83">
        <v>30</v>
      </c>
      <c r="L87" s="83" t="s">
        <v>10207</v>
      </c>
      <c r="M87" s="83">
        <v>2022</v>
      </c>
      <c r="N87" s="83" t="s">
        <v>10359</v>
      </c>
      <c r="O87" s="83"/>
      <c r="P87" s="84" t="s">
        <v>199</v>
      </c>
      <c r="Q87" s="83" t="s">
        <v>9761</v>
      </c>
      <c r="R87" s="244" t="s">
        <v>9762</v>
      </c>
      <c r="S87" s="83" t="s">
        <v>106</v>
      </c>
      <c r="T87" s="83" t="s">
        <v>5862</v>
      </c>
      <c r="U87" s="83" t="s">
        <v>5947</v>
      </c>
      <c r="V87" s="86" t="s">
        <v>8117</v>
      </c>
      <c r="W87" s="83" t="s">
        <v>2204</v>
      </c>
      <c r="X87" s="83" t="s">
        <v>8616</v>
      </c>
      <c r="Y87" s="274">
        <v>6617948</v>
      </c>
      <c r="Z87" s="86">
        <v>44586</v>
      </c>
      <c r="AA87" s="86">
        <v>44589</v>
      </c>
      <c r="AB87" s="332">
        <f t="shared" ca="1" si="15"/>
        <v>93</v>
      </c>
      <c r="AC87" s="91" t="str">
        <f t="shared" ca="1" si="16"/>
        <v>91 - 120 days</v>
      </c>
      <c r="AD87" s="89">
        <f t="shared" si="17"/>
        <v>44736</v>
      </c>
      <c r="AE87" s="90" t="str">
        <f t="shared" si="18"/>
        <v>W26-2022</v>
      </c>
      <c r="AF87" s="90" t="str">
        <f t="shared" si="19"/>
        <v>Jun-2022</v>
      </c>
      <c r="AG87" s="89" t="s">
        <v>345</v>
      </c>
      <c r="AH87" s="219" t="str">
        <f t="shared" si="20"/>
        <v>TBD</v>
      </c>
      <c r="AI87" s="219" t="str">
        <f t="shared" si="21"/>
        <v>TBD</v>
      </c>
      <c r="AJ87" s="199" t="s">
        <v>345</v>
      </c>
      <c r="AK87" s="219" t="str">
        <f t="shared" si="22"/>
        <v>TBD</v>
      </c>
      <c r="AL87" s="219" t="str">
        <f t="shared" si="23"/>
        <v>TBD</v>
      </c>
      <c r="AM87" s="89" t="s">
        <v>345</v>
      </c>
      <c r="AN87" s="219" t="str">
        <f t="shared" si="24"/>
        <v>TBD</v>
      </c>
      <c r="AO87" s="219" t="str">
        <f t="shared" si="25"/>
        <v>TBD</v>
      </c>
      <c r="AP87" s="83" t="s">
        <v>4464</v>
      </c>
      <c r="AQ87" s="220"/>
      <c r="AR87" s="89"/>
      <c r="AS87" s="99"/>
      <c r="AT87" s="94"/>
      <c r="AU87" s="256"/>
      <c r="AV87" s="95"/>
      <c r="AW87" s="238"/>
      <c r="AX87" s="89"/>
      <c r="AY87" s="89"/>
      <c r="AZ87" s="219"/>
      <c r="BA87" s="86"/>
      <c r="BB87" s="86"/>
      <c r="BC87" s="86" t="s">
        <v>7141</v>
      </c>
      <c r="BD87" s="83" t="s">
        <v>207</v>
      </c>
      <c r="BE87" s="83" t="str">
        <f t="shared" si="26"/>
        <v>02.SPK RETURNED</v>
      </c>
      <c r="BF87" s="83" t="s">
        <v>5851</v>
      </c>
      <c r="BG87" s="237" t="s">
        <v>10384</v>
      </c>
      <c r="BH87" s="435"/>
      <c r="BI87" s="345"/>
      <c r="BJ87" s="374"/>
    </row>
    <row r="88" spans="1:62" s="28" customFormat="1" ht="15" hidden="1" customHeight="1">
      <c r="A88" s="187" t="s">
        <v>9466</v>
      </c>
      <c r="B88" s="29"/>
      <c r="C88" s="83" t="str">
        <f t="shared" si="14"/>
        <v>JAW-JB-CKR-0120</v>
      </c>
      <c r="D88" s="83">
        <v>30729620031</v>
      </c>
      <c r="E88" s="198"/>
      <c r="F88" s="198"/>
      <c r="G88" s="83" t="s">
        <v>10283</v>
      </c>
      <c r="H88" s="84" t="s">
        <v>6825</v>
      </c>
      <c r="I88" s="83" t="s">
        <v>10235</v>
      </c>
      <c r="J88" s="83" t="s">
        <v>10236</v>
      </c>
      <c r="K88" s="83">
        <v>30</v>
      </c>
      <c r="L88" s="83" t="s">
        <v>10237</v>
      </c>
      <c r="M88" s="83">
        <v>2022</v>
      </c>
      <c r="N88" s="83" t="s">
        <v>10359</v>
      </c>
      <c r="O88" s="83"/>
      <c r="P88" s="84" t="s">
        <v>199</v>
      </c>
      <c r="Q88" s="83" t="s">
        <v>9785</v>
      </c>
      <c r="R88" s="244" t="s">
        <v>9786</v>
      </c>
      <c r="S88" s="83" t="s">
        <v>106</v>
      </c>
      <c r="T88" s="83" t="s">
        <v>5862</v>
      </c>
      <c r="U88" s="83" t="s">
        <v>5947</v>
      </c>
      <c r="V88" s="86" t="s">
        <v>8117</v>
      </c>
      <c r="W88" s="83" t="s">
        <v>2205</v>
      </c>
      <c r="X88" s="83" t="s">
        <v>2605</v>
      </c>
      <c r="Y88" s="274">
        <v>6617948</v>
      </c>
      <c r="Z88" s="86">
        <v>44586</v>
      </c>
      <c r="AA88" s="86">
        <v>44589</v>
      </c>
      <c r="AB88" s="332">
        <f t="shared" ca="1" si="15"/>
        <v>93</v>
      </c>
      <c r="AC88" s="91" t="str">
        <f t="shared" ca="1" si="16"/>
        <v>91 - 120 days</v>
      </c>
      <c r="AD88" s="89">
        <f t="shared" si="17"/>
        <v>44736</v>
      </c>
      <c r="AE88" s="90" t="str">
        <f t="shared" si="18"/>
        <v>W26-2022</v>
      </c>
      <c r="AF88" s="90" t="str">
        <f t="shared" si="19"/>
        <v>Jun-2022</v>
      </c>
      <c r="AG88" s="89" t="s">
        <v>345</v>
      </c>
      <c r="AH88" s="219" t="str">
        <f t="shared" si="20"/>
        <v>TBD</v>
      </c>
      <c r="AI88" s="219" t="str">
        <f t="shared" si="21"/>
        <v>TBD</v>
      </c>
      <c r="AJ88" s="199" t="s">
        <v>345</v>
      </c>
      <c r="AK88" s="219" t="str">
        <f t="shared" si="22"/>
        <v>TBD</v>
      </c>
      <c r="AL88" s="219" t="str">
        <f t="shared" si="23"/>
        <v>TBD</v>
      </c>
      <c r="AM88" s="89" t="s">
        <v>345</v>
      </c>
      <c r="AN88" s="219" t="str">
        <f t="shared" si="24"/>
        <v>TBD</v>
      </c>
      <c r="AO88" s="219" t="str">
        <f t="shared" si="25"/>
        <v>TBD</v>
      </c>
      <c r="AP88" s="83" t="s">
        <v>4464</v>
      </c>
      <c r="AQ88" s="220"/>
      <c r="AR88" s="89"/>
      <c r="AS88" s="99"/>
      <c r="AT88" s="94"/>
      <c r="AU88" s="256"/>
      <c r="AV88" s="95"/>
      <c r="AW88" s="238"/>
      <c r="AX88" s="89"/>
      <c r="AY88" s="89"/>
      <c r="AZ88" s="219"/>
      <c r="BA88" s="86"/>
      <c r="BB88" s="86"/>
      <c r="BC88" s="86" t="s">
        <v>7141</v>
      </c>
      <c r="BD88" s="83" t="s">
        <v>207</v>
      </c>
      <c r="BE88" s="83" t="str">
        <f t="shared" si="26"/>
        <v>02.SPK RETURNED</v>
      </c>
      <c r="BF88" s="83" t="s">
        <v>5851</v>
      </c>
      <c r="BG88" s="237" t="s">
        <v>10385</v>
      </c>
      <c r="BH88" s="435"/>
      <c r="BI88" s="370"/>
      <c r="BJ88" s="455"/>
    </row>
    <row r="89" spans="1:62" s="28" customFormat="1" ht="15" hidden="1" customHeight="1">
      <c r="A89" s="187" t="s">
        <v>9466</v>
      </c>
      <c r="B89" s="29"/>
      <c r="C89" s="83" t="str">
        <f t="shared" si="14"/>
        <v>JAW-BT-TGR-0096</v>
      </c>
      <c r="D89" s="83">
        <v>30729290031</v>
      </c>
      <c r="E89" s="198"/>
      <c r="F89" s="198"/>
      <c r="G89" s="83" t="s">
        <v>10283</v>
      </c>
      <c r="H89" s="84" t="s">
        <v>6825</v>
      </c>
      <c r="I89" s="83" t="s">
        <v>10138</v>
      </c>
      <c r="J89" s="83" t="s">
        <v>10139</v>
      </c>
      <c r="K89" s="83">
        <v>40</v>
      </c>
      <c r="L89" s="83" t="s">
        <v>10140</v>
      </c>
      <c r="M89" s="83">
        <v>2022</v>
      </c>
      <c r="N89" s="83" t="s">
        <v>10361</v>
      </c>
      <c r="O89" s="83"/>
      <c r="P89" s="84" t="s">
        <v>199</v>
      </c>
      <c r="Q89" s="83" t="s">
        <v>9711</v>
      </c>
      <c r="R89" s="244" t="s">
        <v>9712</v>
      </c>
      <c r="S89" s="83" t="s">
        <v>106</v>
      </c>
      <c r="T89" s="83" t="s">
        <v>5862</v>
      </c>
      <c r="U89" s="83" t="s">
        <v>5947</v>
      </c>
      <c r="V89" s="86" t="s">
        <v>8117</v>
      </c>
      <c r="W89" s="83" t="s">
        <v>2204</v>
      </c>
      <c r="X89" s="83" t="s">
        <v>8193</v>
      </c>
      <c r="Y89" s="83">
        <v>6617948</v>
      </c>
      <c r="Z89" s="86">
        <v>44586</v>
      </c>
      <c r="AA89" s="86">
        <v>44589</v>
      </c>
      <c r="AB89" s="332">
        <f t="shared" ca="1" si="15"/>
        <v>93</v>
      </c>
      <c r="AC89" s="91" t="str">
        <f t="shared" ca="1" si="16"/>
        <v>91 - 120 days</v>
      </c>
      <c r="AD89" s="89">
        <f t="shared" si="17"/>
        <v>44736</v>
      </c>
      <c r="AE89" s="90" t="str">
        <f t="shared" si="18"/>
        <v>W26-2022</v>
      </c>
      <c r="AF89" s="90" t="str">
        <f t="shared" si="19"/>
        <v>Jun-2022</v>
      </c>
      <c r="AG89" s="89" t="s">
        <v>345</v>
      </c>
      <c r="AH89" s="219" t="str">
        <f t="shared" si="20"/>
        <v>TBD</v>
      </c>
      <c r="AI89" s="219" t="str">
        <f t="shared" si="21"/>
        <v>TBD</v>
      </c>
      <c r="AJ89" s="199" t="s">
        <v>345</v>
      </c>
      <c r="AK89" s="219" t="str">
        <f t="shared" si="22"/>
        <v>TBD</v>
      </c>
      <c r="AL89" s="219" t="str">
        <f t="shared" si="23"/>
        <v>TBD</v>
      </c>
      <c r="AM89" s="89" t="s">
        <v>345</v>
      </c>
      <c r="AN89" s="219" t="str">
        <f t="shared" si="24"/>
        <v>TBD</v>
      </c>
      <c r="AO89" s="219" t="str">
        <f t="shared" si="25"/>
        <v>TBD</v>
      </c>
      <c r="AP89" s="83" t="s">
        <v>4464</v>
      </c>
      <c r="AQ89" s="220"/>
      <c r="AR89" s="89"/>
      <c r="AS89" s="99"/>
      <c r="AT89" s="94"/>
      <c r="AU89" s="256"/>
      <c r="AV89" s="95"/>
      <c r="AW89" s="238"/>
      <c r="AX89" s="89"/>
      <c r="AY89" s="89"/>
      <c r="AZ89" s="219"/>
      <c r="BA89" s="86"/>
      <c r="BB89" s="86"/>
      <c r="BC89" s="86" t="s">
        <v>7141</v>
      </c>
      <c r="BD89" s="83" t="s">
        <v>207</v>
      </c>
      <c r="BE89" s="83" t="str">
        <f t="shared" si="26"/>
        <v>02.SPK RETURNED</v>
      </c>
      <c r="BF89" s="83" t="s">
        <v>5851</v>
      </c>
      <c r="BG89" s="237" t="s">
        <v>10386</v>
      </c>
      <c r="BH89" s="435"/>
      <c r="BJ89" s="370"/>
    </row>
    <row r="90" spans="1:62" s="28" customFormat="1" ht="15" hidden="1" customHeight="1">
      <c r="A90" s="187" t="s">
        <v>9466</v>
      </c>
      <c r="B90" s="29"/>
      <c r="C90" s="83" t="str">
        <f t="shared" si="14"/>
        <v>JAW-BT-SRG-0053</v>
      </c>
      <c r="D90" s="83">
        <v>30729490031</v>
      </c>
      <c r="E90" s="198"/>
      <c r="F90" s="198"/>
      <c r="G90" s="83" t="s">
        <v>10283</v>
      </c>
      <c r="H90" s="84" t="s">
        <v>6825</v>
      </c>
      <c r="I90" s="83" t="s">
        <v>10200</v>
      </c>
      <c r="J90" s="83" t="s">
        <v>10201</v>
      </c>
      <c r="K90" s="83">
        <v>40</v>
      </c>
      <c r="L90" s="83" t="s">
        <v>4487</v>
      </c>
      <c r="M90" s="83">
        <v>2022</v>
      </c>
      <c r="N90" s="83" t="s">
        <v>10359</v>
      </c>
      <c r="O90" s="83"/>
      <c r="P90" s="84" t="s">
        <v>199</v>
      </c>
      <c r="Q90" s="83" t="s">
        <v>9757</v>
      </c>
      <c r="R90" s="244" t="s">
        <v>9758</v>
      </c>
      <c r="S90" s="83" t="s">
        <v>106</v>
      </c>
      <c r="T90" s="83" t="s">
        <v>5862</v>
      </c>
      <c r="U90" s="83" t="s">
        <v>5947</v>
      </c>
      <c r="V90" s="86" t="s">
        <v>8117</v>
      </c>
      <c r="W90" s="83" t="s">
        <v>2204</v>
      </c>
      <c r="X90" s="83" t="s">
        <v>8616</v>
      </c>
      <c r="Y90" s="83">
        <v>6617948</v>
      </c>
      <c r="Z90" s="86">
        <v>44586</v>
      </c>
      <c r="AA90" s="86">
        <v>44589</v>
      </c>
      <c r="AB90" s="332">
        <f t="shared" ca="1" si="15"/>
        <v>93</v>
      </c>
      <c r="AC90" s="91" t="str">
        <f t="shared" ca="1" si="16"/>
        <v>91 - 120 days</v>
      </c>
      <c r="AD90" s="89">
        <f t="shared" si="17"/>
        <v>44736</v>
      </c>
      <c r="AE90" s="90" t="str">
        <f t="shared" si="18"/>
        <v>W26-2022</v>
      </c>
      <c r="AF90" s="90" t="str">
        <f t="shared" si="19"/>
        <v>Jun-2022</v>
      </c>
      <c r="AG90" s="89" t="s">
        <v>345</v>
      </c>
      <c r="AH90" s="219" t="str">
        <f t="shared" si="20"/>
        <v>TBD</v>
      </c>
      <c r="AI90" s="219" t="str">
        <f t="shared" si="21"/>
        <v>TBD</v>
      </c>
      <c r="AJ90" s="199" t="s">
        <v>345</v>
      </c>
      <c r="AK90" s="219" t="str">
        <f t="shared" si="22"/>
        <v>TBD</v>
      </c>
      <c r="AL90" s="219" t="str">
        <f t="shared" si="23"/>
        <v>TBD</v>
      </c>
      <c r="AM90" s="89" t="s">
        <v>345</v>
      </c>
      <c r="AN90" s="219" t="str">
        <f t="shared" si="24"/>
        <v>TBD</v>
      </c>
      <c r="AO90" s="219" t="str">
        <f t="shared" si="25"/>
        <v>TBD</v>
      </c>
      <c r="AP90" s="83" t="s">
        <v>4464</v>
      </c>
      <c r="AQ90" s="220"/>
      <c r="AR90" s="89"/>
      <c r="AS90" s="99"/>
      <c r="AT90" s="94"/>
      <c r="AU90" s="256"/>
      <c r="AV90" s="95"/>
      <c r="AW90" s="238"/>
      <c r="AX90" s="89"/>
      <c r="AY90" s="89"/>
      <c r="AZ90" s="219"/>
      <c r="BA90" s="86"/>
      <c r="BB90" s="86"/>
      <c r="BC90" s="86" t="s">
        <v>7141</v>
      </c>
      <c r="BD90" s="83" t="s">
        <v>207</v>
      </c>
      <c r="BE90" s="83" t="str">
        <f t="shared" si="26"/>
        <v>02.SPK RETURNED</v>
      </c>
      <c r="BF90" s="83" t="s">
        <v>5851</v>
      </c>
      <c r="BG90" s="237" t="s">
        <v>10386</v>
      </c>
      <c r="BH90" s="435"/>
      <c r="BI90" s="370"/>
      <c r="BJ90" s="370"/>
    </row>
    <row r="91" spans="1:62" s="28" customFormat="1" ht="15" hidden="1" customHeight="1">
      <c r="A91" s="187" t="s">
        <v>9466</v>
      </c>
      <c r="B91" s="29"/>
      <c r="C91" s="83" t="str">
        <f t="shared" si="14"/>
        <v>JAW-BT-TGR-0120</v>
      </c>
      <c r="D91" s="83">
        <v>30729330031</v>
      </c>
      <c r="E91" s="198"/>
      <c r="F91" s="198"/>
      <c r="G91" s="83" t="s">
        <v>10283</v>
      </c>
      <c r="H91" s="84" t="s">
        <v>6825</v>
      </c>
      <c r="I91" s="83" t="s">
        <v>10149</v>
      </c>
      <c r="J91" s="83" t="s">
        <v>10150</v>
      </c>
      <c r="K91" s="83">
        <v>30</v>
      </c>
      <c r="L91" s="83" t="s">
        <v>10151</v>
      </c>
      <c r="M91" s="83">
        <v>2022</v>
      </c>
      <c r="N91" s="83" t="s">
        <v>10359</v>
      </c>
      <c r="O91" s="83"/>
      <c r="P91" s="84" t="s">
        <v>199</v>
      </c>
      <c r="Q91" s="83" t="s">
        <v>9719</v>
      </c>
      <c r="R91" s="244" t="s">
        <v>9720</v>
      </c>
      <c r="S91" s="83" t="s">
        <v>106</v>
      </c>
      <c r="T91" s="83" t="s">
        <v>5862</v>
      </c>
      <c r="U91" s="83" t="s">
        <v>5947</v>
      </c>
      <c r="V91" s="86" t="s">
        <v>8117</v>
      </c>
      <c r="W91" s="83" t="s">
        <v>2204</v>
      </c>
      <c r="X91" s="83" t="s">
        <v>8193</v>
      </c>
      <c r="Y91" s="83">
        <v>6617948</v>
      </c>
      <c r="Z91" s="86">
        <v>44586</v>
      </c>
      <c r="AA91" s="86">
        <v>44589</v>
      </c>
      <c r="AB91" s="332">
        <f t="shared" ca="1" si="15"/>
        <v>93</v>
      </c>
      <c r="AC91" s="91" t="str">
        <f t="shared" ca="1" si="16"/>
        <v>91 - 120 days</v>
      </c>
      <c r="AD91" s="89">
        <f t="shared" si="17"/>
        <v>44736</v>
      </c>
      <c r="AE91" s="90" t="str">
        <f t="shared" si="18"/>
        <v>W26-2022</v>
      </c>
      <c r="AF91" s="90" t="str">
        <f t="shared" si="19"/>
        <v>Jun-2022</v>
      </c>
      <c r="AG91" s="89" t="s">
        <v>345</v>
      </c>
      <c r="AH91" s="219" t="str">
        <f t="shared" si="20"/>
        <v>TBD</v>
      </c>
      <c r="AI91" s="219" t="str">
        <f t="shared" si="21"/>
        <v>TBD</v>
      </c>
      <c r="AJ91" s="199" t="s">
        <v>345</v>
      </c>
      <c r="AK91" s="219" t="str">
        <f t="shared" si="22"/>
        <v>TBD</v>
      </c>
      <c r="AL91" s="219" t="str">
        <f t="shared" si="23"/>
        <v>TBD</v>
      </c>
      <c r="AM91" s="89" t="s">
        <v>345</v>
      </c>
      <c r="AN91" s="219" t="str">
        <f t="shared" si="24"/>
        <v>TBD</v>
      </c>
      <c r="AO91" s="219" t="str">
        <f t="shared" si="25"/>
        <v>TBD</v>
      </c>
      <c r="AP91" s="83" t="s">
        <v>4464</v>
      </c>
      <c r="AQ91" s="220"/>
      <c r="AR91" s="89"/>
      <c r="AS91" s="99"/>
      <c r="AT91" s="94"/>
      <c r="AU91" s="256"/>
      <c r="AV91" s="95"/>
      <c r="AW91" s="238"/>
      <c r="AX91" s="89"/>
      <c r="AY91" s="89"/>
      <c r="AZ91" s="219"/>
      <c r="BA91" s="86"/>
      <c r="BB91" s="86"/>
      <c r="BC91" s="86" t="s">
        <v>7141</v>
      </c>
      <c r="BD91" s="83" t="s">
        <v>207</v>
      </c>
      <c r="BE91" s="83" t="str">
        <f t="shared" si="26"/>
        <v>02.SPK RETURNED</v>
      </c>
      <c r="BF91" s="83" t="s">
        <v>5851</v>
      </c>
      <c r="BG91" s="237" t="s">
        <v>10385</v>
      </c>
      <c r="BH91" s="435"/>
      <c r="BI91" s="370"/>
      <c r="BJ91" s="370"/>
    </row>
    <row r="92" spans="1:62" s="28" customFormat="1" ht="15" hidden="1" customHeight="1">
      <c r="A92" s="187" t="s">
        <v>9466</v>
      </c>
      <c r="B92" s="29"/>
      <c r="C92" s="83" t="str">
        <f t="shared" si="14"/>
        <v>JAW-JK-GGP-0459</v>
      </c>
      <c r="D92" s="83"/>
      <c r="E92" s="198"/>
      <c r="F92" s="198"/>
      <c r="G92" s="83" t="s">
        <v>10283</v>
      </c>
      <c r="H92" s="84" t="s">
        <v>6825</v>
      </c>
      <c r="I92" s="83" t="s">
        <v>10152</v>
      </c>
      <c r="J92" s="83" t="s">
        <v>10153</v>
      </c>
      <c r="K92" s="83">
        <v>30</v>
      </c>
      <c r="L92" s="83" t="s">
        <v>10154</v>
      </c>
      <c r="M92" s="83" t="s">
        <v>10246</v>
      </c>
      <c r="N92" s="83" t="s">
        <v>10247</v>
      </c>
      <c r="O92" s="83"/>
      <c r="P92" s="84" t="s">
        <v>199</v>
      </c>
      <c r="Q92" s="83" t="s">
        <v>9721</v>
      </c>
      <c r="R92" s="243" t="s">
        <v>9722</v>
      </c>
      <c r="S92" s="83" t="s">
        <v>106</v>
      </c>
      <c r="T92" s="83" t="s">
        <v>5862</v>
      </c>
      <c r="U92" s="83" t="s">
        <v>5947</v>
      </c>
      <c r="V92" s="198" t="s">
        <v>8117</v>
      </c>
      <c r="W92" s="83" t="s">
        <v>2210</v>
      </c>
      <c r="X92" s="83" t="s">
        <v>2696</v>
      </c>
      <c r="Y92" s="83">
        <v>6617948</v>
      </c>
      <c r="Z92" s="86">
        <v>44586</v>
      </c>
      <c r="AA92" s="86">
        <v>44589</v>
      </c>
      <c r="AB92" s="332">
        <f t="shared" ca="1" si="15"/>
        <v>93</v>
      </c>
      <c r="AC92" s="91" t="str">
        <f t="shared" ca="1" si="16"/>
        <v>91 - 120 days</v>
      </c>
      <c r="AD92" s="89">
        <f t="shared" si="17"/>
        <v>44736</v>
      </c>
      <c r="AE92" s="90" t="str">
        <f t="shared" si="18"/>
        <v>W26-2022</v>
      </c>
      <c r="AF92" s="90" t="str">
        <f t="shared" si="19"/>
        <v>Jun-2022</v>
      </c>
      <c r="AG92" s="89" t="s">
        <v>345</v>
      </c>
      <c r="AH92" s="219" t="str">
        <f t="shared" si="20"/>
        <v>TBD</v>
      </c>
      <c r="AI92" s="219" t="str">
        <f t="shared" si="21"/>
        <v>TBD</v>
      </c>
      <c r="AJ92" s="89" t="s">
        <v>345</v>
      </c>
      <c r="AK92" s="219" t="str">
        <f t="shared" si="22"/>
        <v>TBD</v>
      </c>
      <c r="AL92" s="219" t="str">
        <f t="shared" si="23"/>
        <v>TBD</v>
      </c>
      <c r="AM92" s="89" t="s">
        <v>345</v>
      </c>
      <c r="AN92" s="219" t="str">
        <f t="shared" si="24"/>
        <v>TBD</v>
      </c>
      <c r="AO92" s="219" t="str">
        <f t="shared" si="25"/>
        <v>TBD</v>
      </c>
      <c r="AP92" s="83" t="s">
        <v>4464</v>
      </c>
      <c r="AQ92" s="220"/>
      <c r="AR92" s="89"/>
      <c r="AS92" s="99"/>
      <c r="AT92" s="94"/>
      <c r="AU92" s="256"/>
      <c r="AV92" s="283"/>
      <c r="AW92" s="238"/>
      <c r="AX92" s="89"/>
      <c r="AY92" s="89"/>
      <c r="AZ92" s="219"/>
      <c r="BA92" s="86"/>
      <c r="BB92" s="86"/>
      <c r="BC92" s="86" t="s">
        <v>7141</v>
      </c>
      <c r="BD92" s="83" t="s">
        <v>207</v>
      </c>
      <c r="BE92" s="83" t="str">
        <f t="shared" si="26"/>
        <v>02.SPK RETURNED</v>
      </c>
      <c r="BF92" s="83" t="s">
        <v>10327</v>
      </c>
      <c r="BG92" s="237" t="s">
        <v>10329</v>
      </c>
      <c r="BH92" s="435"/>
      <c r="BI92" s="370"/>
      <c r="BJ92" s="455"/>
    </row>
    <row r="93" spans="1:62" s="28" customFormat="1" ht="15" hidden="1" customHeight="1">
      <c r="A93" s="187" t="s">
        <v>9466</v>
      </c>
      <c r="B93" s="29"/>
      <c r="C93" s="83" t="str">
        <f t="shared" si="14"/>
        <v>KAL-KT-KLK-0704</v>
      </c>
      <c r="D93" s="83">
        <v>30730160031</v>
      </c>
      <c r="E93" s="198" t="s">
        <v>10984</v>
      </c>
      <c r="F93" s="198" t="s">
        <v>9578</v>
      </c>
      <c r="G93" s="83" t="s">
        <v>10283</v>
      </c>
      <c r="H93" s="84" t="s">
        <v>6825</v>
      </c>
      <c r="I93" s="83" t="s">
        <v>9960</v>
      </c>
      <c r="J93" s="83" t="s">
        <v>9961</v>
      </c>
      <c r="K93" s="83">
        <v>65</v>
      </c>
      <c r="L93" s="83" t="s">
        <v>9962</v>
      </c>
      <c r="M93" s="83" t="s">
        <v>10246</v>
      </c>
      <c r="N93" s="83" t="s">
        <v>10361</v>
      </c>
      <c r="O93" s="83" t="s">
        <v>2359</v>
      </c>
      <c r="P93" s="84" t="s">
        <v>205</v>
      </c>
      <c r="Q93" s="83" t="s">
        <v>9577</v>
      </c>
      <c r="R93" s="83" t="s">
        <v>9578</v>
      </c>
      <c r="S93" s="83" t="s">
        <v>106</v>
      </c>
      <c r="T93" s="83" t="s">
        <v>5862</v>
      </c>
      <c r="U93" s="83" t="s">
        <v>5907</v>
      </c>
      <c r="V93" s="198" t="s">
        <v>4474</v>
      </c>
      <c r="W93" s="83" t="s">
        <v>196</v>
      </c>
      <c r="X93" s="83" t="s">
        <v>5908</v>
      </c>
      <c r="Y93" s="83">
        <v>6617949</v>
      </c>
      <c r="Z93" s="86">
        <v>44586</v>
      </c>
      <c r="AA93" s="86">
        <v>44589</v>
      </c>
      <c r="AB93" s="332">
        <f t="shared" ca="1" si="15"/>
        <v>93</v>
      </c>
      <c r="AC93" s="91" t="str">
        <f t="shared" ca="1" si="16"/>
        <v>91 - 120 days</v>
      </c>
      <c r="AD93" s="89">
        <f t="shared" si="17"/>
        <v>44736</v>
      </c>
      <c r="AE93" s="90" t="str">
        <f t="shared" si="18"/>
        <v>W26-2022</v>
      </c>
      <c r="AF93" s="90" t="str">
        <f t="shared" si="19"/>
        <v>Jun-2022</v>
      </c>
      <c r="AG93" s="89" t="s">
        <v>345</v>
      </c>
      <c r="AH93" s="219" t="str">
        <f t="shared" si="20"/>
        <v>TBD</v>
      </c>
      <c r="AI93" s="219" t="str">
        <f t="shared" si="21"/>
        <v>TBD</v>
      </c>
      <c r="AJ93" s="89" t="s">
        <v>345</v>
      </c>
      <c r="AK93" s="219" t="str">
        <f t="shared" si="22"/>
        <v>TBD</v>
      </c>
      <c r="AL93" s="219" t="str">
        <f t="shared" si="23"/>
        <v>TBD</v>
      </c>
      <c r="AM93" s="89" t="s">
        <v>345</v>
      </c>
      <c r="AN93" s="219" t="str">
        <f t="shared" si="24"/>
        <v>TBD</v>
      </c>
      <c r="AO93" s="219" t="str">
        <f t="shared" si="25"/>
        <v>TBD</v>
      </c>
      <c r="AP93" s="83" t="s">
        <v>4464</v>
      </c>
      <c r="AQ93" s="220"/>
      <c r="AR93" s="89"/>
      <c r="AS93" s="99"/>
      <c r="AT93" s="94"/>
      <c r="AU93" s="256"/>
      <c r="AV93" s="238"/>
      <c r="AW93" s="238"/>
      <c r="AX93" s="89"/>
      <c r="AY93" s="89"/>
      <c r="AZ93" s="219"/>
      <c r="BA93" s="86"/>
      <c r="BB93" s="86"/>
      <c r="BC93" s="83" t="s">
        <v>10375</v>
      </c>
      <c r="BD93" s="83" t="s">
        <v>207</v>
      </c>
      <c r="BE93" s="83" t="str">
        <f t="shared" si="26"/>
        <v>02.SPK RETURNED</v>
      </c>
      <c r="BF93" s="83" t="s">
        <v>7141</v>
      </c>
      <c r="BG93" s="237" t="s">
        <v>12752</v>
      </c>
      <c r="BH93" s="435"/>
      <c r="BI93" s="190"/>
      <c r="BJ93" s="190"/>
    </row>
    <row r="94" spans="1:62" s="28" customFormat="1" ht="15" hidden="1" customHeight="1">
      <c r="A94" s="187" t="s">
        <v>9466</v>
      </c>
      <c r="B94" s="29"/>
      <c r="C94" s="83" t="str">
        <f t="shared" si="14"/>
        <v>JAW-BT-TGR-0110</v>
      </c>
      <c r="D94" s="83"/>
      <c r="E94" s="198"/>
      <c r="F94" s="83"/>
      <c r="G94" s="83" t="s">
        <v>10283</v>
      </c>
      <c r="H94" s="84" t="s">
        <v>6825</v>
      </c>
      <c r="I94" s="83" t="s">
        <v>10172</v>
      </c>
      <c r="J94" s="83" t="s">
        <v>10173</v>
      </c>
      <c r="K94" s="83">
        <v>50</v>
      </c>
      <c r="L94" s="83" t="s">
        <v>10174</v>
      </c>
      <c r="M94" s="83" t="s">
        <v>10246</v>
      </c>
      <c r="N94" s="83" t="s">
        <v>10247</v>
      </c>
      <c r="O94" s="83"/>
      <c r="P94" s="84" t="s">
        <v>199</v>
      </c>
      <c r="Q94" s="83" t="s">
        <v>9737</v>
      </c>
      <c r="R94" s="83" t="s">
        <v>9738</v>
      </c>
      <c r="S94" s="83" t="s">
        <v>106</v>
      </c>
      <c r="T94" s="83" t="s">
        <v>5862</v>
      </c>
      <c r="U94" s="83" t="s">
        <v>5947</v>
      </c>
      <c r="V94" s="198" t="s">
        <v>8117</v>
      </c>
      <c r="W94" s="83" t="s">
        <v>2204</v>
      </c>
      <c r="X94" s="83" t="s">
        <v>8193</v>
      </c>
      <c r="Y94" s="83">
        <v>6617948</v>
      </c>
      <c r="Z94" s="86">
        <v>44586</v>
      </c>
      <c r="AA94" s="86">
        <v>44589</v>
      </c>
      <c r="AB94" s="332">
        <f t="shared" ca="1" si="15"/>
        <v>93</v>
      </c>
      <c r="AC94" s="91" t="str">
        <f t="shared" ca="1" si="16"/>
        <v>91 - 120 days</v>
      </c>
      <c r="AD94" s="89">
        <f t="shared" si="17"/>
        <v>44736</v>
      </c>
      <c r="AE94" s="90" t="str">
        <f t="shared" si="18"/>
        <v>W26-2022</v>
      </c>
      <c r="AF94" s="90" t="str">
        <f t="shared" si="19"/>
        <v>Jun-2022</v>
      </c>
      <c r="AG94" s="89" t="s">
        <v>345</v>
      </c>
      <c r="AH94" s="219" t="str">
        <f t="shared" si="20"/>
        <v>TBD</v>
      </c>
      <c r="AI94" s="219" t="str">
        <f t="shared" si="21"/>
        <v>TBD</v>
      </c>
      <c r="AJ94" s="89" t="s">
        <v>345</v>
      </c>
      <c r="AK94" s="219" t="str">
        <f t="shared" si="22"/>
        <v>TBD</v>
      </c>
      <c r="AL94" s="219" t="str">
        <f t="shared" si="23"/>
        <v>TBD</v>
      </c>
      <c r="AM94" s="89" t="s">
        <v>345</v>
      </c>
      <c r="AN94" s="219" t="str">
        <f t="shared" si="24"/>
        <v>TBD</v>
      </c>
      <c r="AO94" s="219" t="str">
        <f t="shared" si="25"/>
        <v>TBD</v>
      </c>
      <c r="AP94" s="83" t="s">
        <v>4464</v>
      </c>
      <c r="AQ94" s="220"/>
      <c r="AR94" s="89"/>
      <c r="AS94" s="99"/>
      <c r="AT94" s="94"/>
      <c r="AU94" s="256"/>
      <c r="AV94" s="89"/>
      <c r="AW94" s="238"/>
      <c r="AX94" s="89"/>
      <c r="AY94" s="89"/>
      <c r="AZ94" s="219"/>
      <c r="BA94" s="86"/>
      <c r="BB94" s="86"/>
      <c r="BC94" s="86" t="s">
        <v>7141</v>
      </c>
      <c r="BD94" s="83" t="s">
        <v>207</v>
      </c>
      <c r="BE94" s="83" t="str">
        <f t="shared" si="26"/>
        <v>02.SPK RETURNED</v>
      </c>
      <c r="BF94" s="83" t="s">
        <v>10327</v>
      </c>
      <c r="BG94" s="237" t="s">
        <v>10328</v>
      </c>
      <c r="BH94" s="435"/>
      <c r="BI94" s="370"/>
      <c r="BJ94" s="370"/>
    </row>
    <row r="95" spans="1:62" s="28" customFormat="1" ht="15" hidden="1" customHeight="1">
      <c r="A95" s="187" t="s">
        <v>9466</v>
      </c>
      <c r="B95" s="29"/>
      <c r="C95" s="83" t="str">
        <f t="shared" si="14"/>
        <v>SUL-SN-MLL-01572</v>
      </c>
      <c r="D95" s="83">
        <v>30730250031</v>
      </c>
      <c r="E95" s="198" t="s">
        <v>10981</v>
      </c>
      <c r="F95" s="198" t="s">
        <v>9596</v>
      </c>
      <c r="G95" s="83" t="s">
        <v>10283</v>
      </c>
      <c r="H95" s="84" t="s">
        <v>6825</v>
      </c>
      <c r="I95" s="83" t="s">
        <v>9985</v>
      </c>
      <c r="J95" s="83" t="s">
        <v>9986</v>
      </c>
      <c r="K95" s="83">
        <v>60</v>
      </c>
      <c r="L95" s="83" t="s">
        <v>4802</v>
      </c>
      <c r="M95" s="83">
        <v>2022</v>
      </c>
      <c r="N95" s="83" t="s">
        <v>10359</v>
      </c>
      <c r="O95" s="83" t="s">
        <v>2359</v>
      </c>
      <c r="P95" s="84" t="s">
        <v>205</v>
      </c>
      <c r="Q95" s="83" t="s">
        <v>9595</v>
      </c>
      <c r="R95" s="83" t="s">
        <v>9596</v>
      </c>
      <c r="S95" s="83" t="s">
        <v>106</v>
      </c>
      <c r="T95" s="83" t="s">
        <v>5862</v>
      </c>
      <c r="U95" s="83" t="s">
        <v>2198</v>
      </c>
      <c r="V95" s="198" t="s">
        <v>4475</v>
      </c>
      <c r="W95" s="83" t="s">
        <v>2220</v>
      </c>
      <c r="X95" s="83" t="s">
        <v>9800</v>
      </c>
      <c r="Y95" s="83">
        <v>6617949</v>
      </c>
      <c r="Z95" s="86">
        <v>44586</v>
      </c>
      <c r="AA95" s="86">
        <v>44589</v>
      </c>
      <c r="AB95" s="332">
        <f t="shared" ca="1" si="15"/>
        <v>93</v>
      </c>
      <c r="AC95" s="91" t="str">
        <f t="shared" ca="1" si="16"/>
        <v>91 - 120 days</v>
      </c>
      <c r="AD95" s="89">
        <f t="shared" si="17"/>
        <v>44736</v>
      </c>
      <c r="AE95" s="90" t="str">
        <f t="shared" si="18"/>
        <v>W26-2022</v>
      </c>
      <c r="AF95" s="90" t="str">
        <f t="shared" si="19"/>
        <v>Jun-2022</v>
      </c>
      <c r="AG95" s="89" t="s">
        <v>345</v>
      </c>
      <c r="AH95" s="219" t="str">
        <f t="shared" si="20"/>
        <v>TBD</v>
      </c>
      <c r="AI95" s="219" t="str">
        <f t="shared" si="21"/>
        <v>TBD</v>
      </c>
      <c r="AJ95" s="199" t="s">
        <v>345</v>
      </c>
      <c r="AK95" s="219" t="str">
        <f t="shared" si="22"/>
        <v>TBD</v>
      </c>
      <c r="AL95" s="219" t="str">
        <f t="shared" si="23"/>
        <v>TBD</v>
      </c>
      <c r="AM95" s="89" t="s">
        <v>345</v>
      </c>
      <c r="AN95" s="219" t="str">
        <f t="shared" si="24"/>
        <v>TBD</v>
      </c>
      <c r="AO95" s="219" t="str">
        <f t="shared" si="25"/>
        <v>TBD</v>
      </c>
      <c r="AP95" s="83" t="s">
        <v>4464</v>
      </c>
      <c r="AQ95" s="220"/>
      <c r="AR95" s="89"/>
      <c r="AS95" s="99"/>
      <c r="AT95" s="94"/>
      <c r="AU95" s="256"/>
      <c r="AV95" s="238"/>
      <c r="AW95" s="238"/>
      <c r="AX95" s="89"/>
      <c r="AY95" s="89"/>
      <c r="AZ95" s="219"/>
      <c r="BA95" s="86"/>
      <c r="BB95" s="106"/>
      <c r="BC95" s="86" t="s">
        <v>7141</v>
      </c>
      <c r="BD95" s="83" t="s">
        <v>207</v>
      </c>
      <c r="BE95" s="83" t="str">
        <f t="shared" si="26"/>
        <v>02.SPK RETURNED</v>
      </c>
      <c r="BF95" s="83" t="s">
        <v>12167</v>
      </c>
      <c r="BG95" s="237" t="s">
        <v>12168</v>
      </c>
      <c r="BH95" s="435"/>
      <c r="BI95" s="370"/>
      <c r="BJ95" s="285"/>
    </row>
    <row r="96" spans="1:62" s="28" customFormat="1" ht="15" hidden="1" customHeight="1">
      <c r="A96" s="27"/>
      <c r="B96" s="29"/>
      <c r="C96" s="83" t="str">
        <f t="shared" si="14"/>
        <v>SUM-SU-AKK-2206</v>
      </c>
      <c r="D96" s="83">
        <v>30725580031</v>
      </c>
      <c r="E96" s="83"/>
      <c r="F96" s="83"/>
      <c r="G96" s="83" t="s">
        <v>10283</v>
      </c>
      <c r="H96" s="84" t="s">
        <v>6825</v>
      </c>
      <c r="I96" s="83" t="s">
        <v>8233</v>
      </c>
      <c r="J96" s="83" t="s">
        <v>8234</v>
      </c>
      <c r="K96" s="83">
        <v>60</v>
      </c>
      <c r="L96" s="83" t="s">
        <v>4518</v>
      </c>
      <c r="M96" s="83">
        <v>2021</v>
      </c>
      <c r="N96" s="83"/>
      <c r="O96" s="83"/>
      <c r="P96" s="84" t="s">
        <v>205</v>
      </c>
      <c r="Q96" s="83" t="s">
        <v>8215</v>
      </c>
      <c r="R96" s="244" t="s">
        <v>8216</v>
      </c>
      <c r="S96" s="83" t="s">
        <v>106</v>
      </c>
      <c r="T96" s="83" t="s">
        <v>5862</v>
      </c>
      <c r="U96" s="83" t="s">
        <v>201</v>
      </c>
      <c r="V96" s="198" t="s">
        <v>4471</v>
      </c>
      <c r="W96" s="83" t="s">
        <v>2213</v>
      </c>
      <c r="X96" s="83" t="s">
        <v>2632</v>
      </c>
      <c r="Y96" s="198">
        <v>6617944</v>
      </c>
      <c r="Z96" s="86">
        <v>44585</v>
      </c>
      <c r="AA96" s="86"/>
      <c r="AB96" s="332">
        <f t="shared" ca="1" si="15"/>
        <v>94</v>
      </c>
      <c r="AC96" s="91" t="str">
        <f t="shared" ca="1" si="16"/>
        <v>91 - 120 days</v>
      </c>
      <c r="AD96" s="89">
        <f t="shared" si="17"/>
        <v>44735</v>
      </c>
      <c r="AE96" s="90" t="str">
        <f t="shared" si="18"/>
        <v>W26-2022</v>
      </c>
      <c r="AF96" s="90" t="str">
        <f t="shared" si="19"/>
        <v>Jun-2022</v>
      </c>
      <c r="AG96" s="89" t="s">
        <v>345</v>
      </c>
      <c r="AH96" s="219" t="str">
        <f t="shared" si="20"/>
        <v>TBD</v>
      </c>
      <c r="AI96" s="219" t="str">
        <f t="shared" si="21"/>
        <v>TBD</v>
      </c>
      <c r="AJ96" s="199" t="s">
        <v>345</v>
      </c>
      <c r="AK96" s="90" t="str">
        <f t="shared" si="22"/>
        <v>TBD</v>
      </c>
      <c r="AL96" s="90" t="str">
        <f t="shared" si="23"/>
        <v>TBD</v>
      </c>
      <c r="AM96" s="89" t="s">
        <v>345</v>
      </c>
      <c r="AN96" s="90" t="str">
        <f t="shared" si="24"/>
        <v>TBD</v>
      </c>
      <c r="AO96" s="90" t="str">
        <f t="shared" si="25"/>
        <v>TBD</v>
      </c>
      <c r="AP96" s="83" t="s">
        <v>4464</v>
      </c>
      <c r="AQ96" s="220"/>
      <c r="AR96" s="89"/>
      <c r="AS96" s="99"/>
      <c r="AT96" s="94"/>
      <c r="AU96" s="256"/>
      <c r="AV96" s="95"/>
      <c r="AW96" s="238"/>
      <c r="AX96" s="89"/>
      <c r="AY96" s="89"/>
      <c r="AZ96" s="89"/>
      <c r="BA96" s="86"/>
      <c r="BB96" s="86"/>
      <c r="BC96" s="86" t="s">
        <v>5849</v>
      </c>
      <c r="BD96" s="83" t="s">
        <v>207</v>
      </c>
      <c r="BE96" s="83" t="str">
        <f t="shared" si="26"/>
        <v>02.SPK RETURNED</v>
      </c>
      <c r="BF96" s="456" t="s">
        <v>10345</v>
      </c>
      <c r="BG96" s="237" t="s">
        <v>10351</v>
      </c>
      <c r="BH96" s="435"/>
      <c r="BI96" s="370"/>
      <c r="BJ96" s="370"/>
    </row>
    <row r="97" spans="1:62" s="28" customFormat="1" ht="15" hidden="1" customHeight="1">
      <c r="A97" s="27"/>
      <c r="B97" s="29"/>
      <c r="C97" s="83" t="str">
        <f t="shared" si="14"/>
        <v>JAW-JB-BKS-0646</v>
      </c>
      <c r="D97" s="83"/>
      <c r="E97" s="83"/>
      <c r="F97" s="83"/>
      <c r="G97" s="83"/>
      <c r="H97" s="84" t="s">
        <v>6825</v>
      </c>
      <c r="I97" s="83" t="s">
        <v>8160</v>
      </c>
      <c r="J97" s="83" t="s">
        <v>8161</v>
      </c>
      <c r="K97" s="83">
        <v>35</v>
      </c>
      <c r="L97" s="83" t="s">
        <v>8162</v>
      </c>
      <c r="M97" s="83">
        <v>2021</v>
      </c>
      <c r="N97" s="83"/>
      <c r="O97" s="84"/>
      <c r="P97" s="84" t="s">
        <v>199</v>
      </c>
      <c r="Q97" s="83" t="s">
        <v>8158</v>
      </c>
      <c r="R97" s="244" t="s">
        <v>8159</v>
      </c>
      <c r="S97" s="84" t="s">
        <v>106</v>
      </c>
      <c r="T97" s="84" t="s">
        <v>5862</v>
      </c>
      <c r="U97" s="84" t="s">
        <v>2197</v>
      </c>
      <c r="V97" s="198" t="s">
        <v>8117</v>
      </c>
      <c r="W97" s="83" t="s">
        <v>2205</v>
      </c>
      <c r="X97" s="83" t="s">
        <v>2603</v>
      </c>
      <c r="Y97" s="85">
        <v>6617895</v>
      </c>
      <c r="Z97" s="86">
        <v>44552</v>
      </c>
      <c r="AA97" s="86"/>
      <c r="AB97" s="87">
        <f t="shared" ca="1" si="15"/>
        <v>127</v>
      </c>
      <c r="AC97" s="88" t="str">
        <f t="shared" ca="1" si="16"/>
        <v>121 - 150 days</v>
      </c>
      <c r="AD97" s="89">
        <f t="shared" si="17"/>
        <v>44702</v>
      </c>
      <c r="AE97" s="90" t="str">
        <f t="shared" si="18"/>
        <v>W21-2022</v>
      </c>
      <c r="AF97" s="90" t="str">
        <f t="shared" si="19"/>
        <v>May-2022</v>
      </c>
      <c r="AG97" s="89" t="s">
        <v>345</v>
      </c>
      <c r="AH97" s="90" t="str">
        <f t="shared" si="20"/>
        <v>TBD</v>
      </c>
      <c r="AI97" s="90" t="str">
        <f t="shared" si="21"/>
        <v>TBD</v>
      </c>
      <c r="AJ97" s="199" t="s">
        <v>345</v>
      </c>
      <c r="AK97" s="90" t="str">
        <f t="shared" si="22"/>
        <v>TBD</v>
      </c>
      <c r="AL97" s="90" t="str">
        <f t="shared" si="23"/>
        <v>TBD</v>
      </c>
      <c r="AM97" s="89" t="s">
        <v>345</v>
      </c>
      <c r="AN97" s="90" t="str">
        <f t="shared" si="24"/>
        <v>TBD</v>
      </c>
      <c r="AO97" s="90" t="str">
        <f t="shared" si="25"/>
        <v>TBD</v>
      </c>
      <c r="AP97" s="83" t="s">
        <v>4464</v>
      </c>
      <c r="AQ97" s="107"/>
      <c r="AR97" s="89"/>
      <c r="AS97" s="186"/>
      <c r="AT97" s="94"/>
      <c r="AU97" s="97"/>
      <c r="AV97" s="95"/>
      <c r="AW97" s="97"/>
      <c r="AX97" s="89"/>
      <c r="AY97" s="89"/>
      <c r="AZ97" s="89"/>
      <c r="BA97" s="86"/>
      <c r="BB97" s="86"/>
      <c r="BC97" s="86"/>
      <c r="BD97" s="89" t="s">
        <v>207</v>
      </c>
      <c r="BE97" s="83" t="str">
        <f t="shared" si="26"/>
        <v>02.SPK RETURNED</v>
      </c>
      <c r="BF97" s="83" t="s">
        <v>5851</v>
      </c>
      <c r="BG97" s="237" t="s">
        <v>8164</v>
      </c>
      <c r="BH97" s="435"/>
      <c r="BJ97" s="455"/>
    </row>
    <row r="98" spans="1:62" s="28" customFormat="1" ht="15" hidden="1" customHeight="1">
      <c r="A98" s="187"/>
      <c r="B98" s="198"/>
      <c r="C98" s="83" t="str">
        <f t="shared" si="14"/>
        <v>KAL-KT-KLK-0698</v>
      </c>
      <c r="D98" s="83"/>
      <c r="E98" s="84">
        <v>210286109</v>
      </c>
      <c r="F98" s="84" t="s">
        <v>8153</v>
      </c>
      <c r="G98" s="84"/>
      <c r="H98" s="84" t="s">
        <v>6508</v>
      </c>
      <c r="I98" s="83" t="s">
        <v>8140</v>
      </c>
      <c r="J98" s="83" t="s">
        <v>8141</v>
      </c>
      <c r="K98" s="83">
        <v>68</v>
      </c>
      <c r="L98" s="83" t="s">
        <v>8142</v>
      </c>
      <c r="M98" s="83">
        <v>2021</v>
      </c>
      <c r="N98" s="83"/>
      <c r="O98" s="84"/>
      <c r="P98" s="84" t="s">
        <v>205</v>
      </c>
      <c r="Q98" s="83" t="s">
        <v>8138</v>
      </c>
      <c r="R98" s="83" t="s">
        <v>8139</v>
      </c>
      <c r="S98" s="83" t="s">
        <v>2200</v>
      </c>
      <c r="T98" s="83" t="s">
        <v>5862</v>
      </c>
      <c r="U98" s="83" t="s">
        <v>103</v>
      </c>
      <c r="V98" s="198" t="s">
        <v>4474</v>
      </c>
      <c r="W98" s="83" t="s">
        <v>196</v>
      </c>
      <c r="X98" s="83" t="s">
        <v>5908</v>
      </c>
      <c r="Y98" s="84">
        <v>6617882</v>
      </c>
      <c r="Z98" s="86">
        <v>44542</v>
      </c>
      <c r="AA98" s="86"/>
      <c r="AB98" s="332">
        <f t="shared" ca="1" si="15"/>
        <v>137</v>
      </c>
      <c r="AC98" s="91" t="str">
        <f t="shared" ca="1" si="16"/>
        <v>121 - 150 days</v>
      </c>
      <c r="AD98" s="89">
        <f t="shared" si="17"/>
        <v>44572</v>
      </c>
      <c r="AE98" s="90" t="str">
        <f t="shared" si="18"/>
        <v>W03-2022</v>
      </c>
      <c r="AF98" s="90" t="str">
        <f t="shared" si="19"/>
        <v>Jan-2022</v>
      </c>
      <c r="AG98" s="89" t="s">
        <v>345</v>
      </c>
      <c r="AH98" s="219" t="str">
        <f t="shared" si="20"/>
        <v>TBD</v>
      </c>
      <c r="AI98" s="219" t="str">
        <f t="shared" si="21"/>
        <v>TBD</v>
      </c>
      <c r="AJ98" s="199" t="s">
        <v>345</v>
      </c>
      <c r="AK98" s="219" t="str">
        <f t="shared" si="22"/>
        <v>TBD</v>
      </c>
      <c r="AL98" s="219" t="str">
        <f t="shared" si="23"/>
        <v>TBD</v>
      </c>
      <c r="AM98" s="89" t="s">
        <v>345</v>
      </c>
      <c r="AN98" s="219" t="str">
        <f t="shared" si="24"/>
        <v>TBD</v>
      </c>
      <c r="AO98" s="219" t="str">
        <f t="shared" si="25"/>
        <v>TBD</v>
      </c>
      <c r="AP98" s="83" t="s">
        <v>4464</v>
      </c>
      <c r="AQ98" s="220">
        <v>44558</v>
      </c>
      <c r="AR98" s="89"/>
      <c r="AS98" s="99"/>
      <c r="AT98" s="94"/>
      <c r="AU98" s="256"/>
      <c r="AV98" s="95"/>
      <c r="AW98" s="238"/>
      <c r="AX98" s="89"/>
      <c r="AY98" s="89"/>
      <c r="AZ98" s="89"/>
      <c r="BA98" s="86"/>
      <c r="BB98" s="86"/>
      <c r="BC98" s="86"/>
      <c r="BD98" s="83" t="s">
        <v>207</v>
      </c>
      <c r="BE98" s="83" t="str">
        <f t="shared" si="26"/>
        <v>02.SPK RETURNED</v>
      </c>
      <c r="BF98" s="83" t="s">
        <v>8183</v>
      </c>
      <c r="BG98" s="237" t="s">
        <v>8182</v>
      </c>
      <c r="BH98" s="435"/>
      <c r="BI98" s="370"/>
      <c r="BJ98" s="370"/>
    </row>
    <row r="99" spans="1:62" s="28" customFormat="1" ht="15" hidden="1" customHeight="1">
      <c r="A99" s="198"/>
      <c r="B99" s="198"/>
      <c r="C99" s="83" t="str">
        <f t="shared" si="14"/>
        <v>JAW-JB-BDG-4084</v>
      </c>
      <c r="D99" s="198"/>
      <c r="E99" s="198" t="s">
        <v>8044</v>
      </c>
      <c r="F99" s="83" t="s">
        <v>8054</v>
      </c>
      <c r="G99" s="295"/>
      <c r="H99" s="284" t="s">
        <v>6829</v>
      </c>
      <c r="I99" s="83" t="s">
        <v>8041</v>
      </c>
      <c r="J99" s="83" t="s">
        <v>8042</v>
      </c>
      <c r="K99" s="83">
        <v>38</v>
      </c>
      <c r="L99" s="83" t="s">
        <v>8043</v>
      </c>
      <c r="M99" s="83">
        <v>2021</v>
      </c>
      <c r="N99" s="83"/>
      <c r="O99" s="198"/>
      <c r="P99" s="106" t="s">
        <v>205</v>
      </c>
      <c r="Q99" s="83" t="s">
        <v>8039</v>
      </c>
      <c r="R99" s="244" t="s">
        <v>8040</v>
      </c>
      <c r="S99" s="198" t="s">
        <v>2200</v>
      </c>
      <c r="T99" s="198" t="s">
        <v>5862</v>
      </c>
      <c r="U99" s="198" t="s">
        <v>103</v>
      </c>
      <c r="V99" s="198" t="s">
        <v>4470</v>
      </c>
      <c r="W99" s="83" t="s">
        <v>2205</v>
      </c>
      <c r="X99" s="83" t="s">
        <v>2488</v>
      </c>
      <c r="Y99" s="85">
        <v>6617811</v>
      </c>
      <c r="Z99" s="276">
        <v>44523</v>
      </c>
      <c r="AA99" s="276"/>
      <c r="AB99" s="198">
        <f t="shared" ca="1" si="15"/>
        <v>156</v>
      </c>
      <c r="AC99" s="198" t="str">
        <f t="shared" ca="1" si="16"/>
        <v>&gt; 150 days</v>
      </c>
      <c r="AD99" s="276">
        <f t="shared" si="17"/>
        <v>44553</v>
      </c>
      <c r="AE99" s="90" t="str">
        <f t="shared" si="18"/>
        <v>W52-2021</v>
      </c>
      <c r="AF99" s="90" t="str">
        <f t="shared" si="19"/>
        <v>Dec-2021</v>
      </c>
      <c r="AG99" s="86">
        <v>44477</v>
      </c>
      <c r="AH99" s="90" t="str">
        <f t="shared" si="20"/>
        <v>W41-2021</v>
      </c>
      <c r="AI99" s="90" t="str">
        <f t="shared" si="21"/>
        <v>Oct-2021</v>
      </c>
      <c r="AJ99" s="199" t="s">
        <v>345</v>
      </c>
      <c r="AK99" s="90" t="str">
        <f t="shared" si="22"/>
        <v>TBD</v>
      </c>
      <c r="AL99" s="90" t="str">
        <f t="shared" si="23"/>
        <v>TBD</v>
      </c>
      <c r="AM99" s="89" t="s">
        <v>345</v>
      </c>
      <c r="AN99" s="90" t="str">
        <f t="shared" si="24"/>
        <v>TBD</v>
      </c>
      <c r="AO99" s="90" t="str">
        <f t="shared" si="25"/>
        <v>TBD</v>
      </c>
      <c r="AP99" s="83" t="s">
        <v>4464</v>
      </c>
      <c r="AQ99" s="220"/>
      <c r="AR99" s="89"/>
      <c r="AS99" s="99"/>
      <c r="AT99" s="94"/>
      <c r="AU99" s="256"/>
      <c r="AV99" s="95"/>
      <c r="AW99" s="238"/>
      <c r="AX99" s="89"/>
      <c r="AY99" s="89"/>
      <c r="AZ99" s="89"/>
      <c r="BA99" s="86"/>
      <c r="BB99" s="86"/>
      <c r="BC99" s="86"/>
      <c r="BD99" s="83" t="s">
        <v>207</v>
      </c>
      <c r="BE99" s="83" t="str">
        <f t="shared" si="26"/>
        <v>02.SPK RETURNED</v>
      </c>
      <c r="BF99" s="83" t="s">
        <v>5834</v>
      </c>
      <c r="BG99" s="237" t="s">
        <v>8083</v>
      </c>
      <c r="BH99" s="435"/>
      <c r="BJ99" s="370"/>
    </row>
    <row r="100" spans="1:62" s="28" customFormat="1" ht="15" hidden="1" customHeight="1">
      <c r="A100" s="187">
        <v>952</v>
      </c>
      <c r="B100" s="198"/>
      <c r="C100" s="83" t="str">
        <f t="shared" si="14"/>
        <v>SUL-ST-LWK-1069</v>
      </c>
      <c r="D100" s="83">
        <v>30714650031</v>
      </c>
      <c r="E100" s="83" t="s">
        <v>7109</v>
      </c>
      <c r="F100" s="83" t="s">
        <v>7018</v>
      </c>
      <c r="G100" s="295" t="s">
        <v>5842</v>
      </c>
      <c r="H100" s="84" t="s">
        <v>6825</v>
      </c>
      <c r="I100" s="83" t="s">
        <v>7015</v>
      </c>
      <c r="J100" s="83" t="s">
        <v>7016</v>
      </c>
      <c r="K100" s="83">
        <v>60</v>
      </c>
      <c r="L100" s="83" t="s">
        <v>7017</v>
      </c>
      <c r="M100" s="83">
        <v>2021</v>
      </c>
      <c r="N100" s="83"/>
      <c r="O100" s="83" t="s">
        <v>2359</v>
      </c>
      <c r="P100" s="106" t="s">
        <v>205</v>
      </c>
      <c r="Q100" s="83" t="s">
        <v>7019</v>
      </c>
      <c r="R100" s="244" t="s">
        <v>7018</v>
      </c>
      <c r="S100" s="198" t="s">
        <v>106</v>
      </c>
      <c r="T100" s="198" t="s">
        <v>5862</v>
      </c>
      <c r="U100" s="197" t="s">
        <v>203</v>
      </c>
      <c r="V100" s="86" t="s">
        <v>4475</v>
      </c>
      <c r="W100" s="83" t="s">
        <v>2232</v>
      </c>
      <c r="X100" s="83" t="s">
        <v>6988</v>
      </c>
      <c r="Y100" s="198">
        <v>6617749</v>
      </c>
      <c r="Z100" s="199">
        <v>44494</v>
      </c>
      <c r="AA100" s="199"/>
      <c r="AB100" s="87">
        <f t="shared" ca="1" si="15"/>
        <v>185</v>
      </c>
      <c r="AC100" s="88" t="str">
        <f t="shared" ca="1" si="16"/>
        <v>&gt; 150 days</v>
      </c>
      <c r="AD100" s="89">
        <f t="shared" si="17"/>
        <v>44644</v>
      </c>
      <c r="AE100" s="90" t="str">
        <f t="shared" si="18"/>
        <v>W13-2022</v>
      </c>
      <c r="AF100" s="90" t="str">
        <f t="shared" si="19"/>
        <v>Mar-2022</v>
      </c>
      <c r="AG100" s="89" t="s">
        <v>4460</v>
      </c>
      <c r="AH100" s="219" t="str">
        <f t="shared" si="20"/>
        <v>TBD</v>
      </c>
      <c r="AI100" s="219" t="str">
        <f t="shared" si="21"/>
        <v>TBD</v>
      </c>
      <c r="AJ100" s="199" t="s">
        <v>345</v>
      </c>
      <c r="AK100" s="219" t="str">
        <f t="shared" si="22"/>
        <v>TBD</v>
      </c>
      <c r="AL100" s="219" t="str">
        <f t="shared" si="23"/>
        <v>TBD</v>
      </c>
      <c r="AM100" s="89" t="s">
        <v>4460</v>
      </c>
      <c r="AN100" s="219" t="str">
        <f t="shared" si="24"/>
        <v>TBD</v>
      </c>
      <c r="AO100" s="219" t="str">
        <f t="shared" si="25"/>
        <v>TBD</v>
      </c>
      <c r="AP100" s="198" t="s">
        <v>4464</v>
      </c>
      <c r="AQ100" s="234"/>
      <c r="AR100" s="106"/>
      <c r="AS100" s="99"/>
      <c r="AT100" s="106"/>
      <c r="AU100" s="256"/>
      <c r="AV100" s="106"/>
      <c r="AW100" s="238"/>
      <c r="AX100" s="106"/>
      <c r="AY100" s="106"/>
      <c r="AZ100" s="106"/>
      <c r="BA100" s="106"/>
      <c r="BB100" s="106"/>
      <c r="BC100" s="106"/>
      <c r="BD100" s="83" t="s">
        <v>207</v>
      </c>
      <c r="BE100" s="83" t="str">
        <f t="shared" si="26"/>
        <v>02.SPK RETURNED</v>
      </c>
      <c r="BF100" s="83" t="s">
        <v>5834</v>
      </c>
      <c r="BG100" s="239" t="s">
        <v>7937</v>
      </c>
      <c r="BH100" s="439"/>
      <c r="BJ100" s="455"/>
    </row>
    <row r="101" spans="1:62" s="28" customFormat="1" ht="15" hidden="1" customHeight="1">
      <c r="A101" s="312">
        <v>946</v>
      </c>
      <c r="B101" s="198"/>
      <c r="C101" s="83" t="str">
        <f t="shared" si="14"/>
        <v>SUL-ST-LWK-1082</v>
      </c>
      <c r="D101" s="313"/>
      <c r="E101" s="314"/>
      <c r="F101" s="314"/>
      <c r="G101" s="314" t="s">
        <v>5842</v>
      </c>
      <c r="H101" s="315" t="s">
        <v>6825</v>
      </c>
      <c r="I101" s="83" t="s">
        <v>6989</v>
      </c>
      <c r="J101" s="83" t="s">
        <v>6990</v>
      </c>
      <c r="K101" s="83">
        <v>60</v>
      </c>
      <c r="L101" s="83" t="s">
        <v>6991</v>
      </c>
      <c r="M101" s="83">
        <v>2021</v>
      </c>
      <c r="N101" s="83"/>
      <c r="O101" s="83" t="s">
        <v>2359</v>
      </c>
      <c r="P101" s="324" t="s">
        <v>205</v>
      </c>
      <c r="Q101" s="83" t="s">
        <v>6986</v>
      </c>
      <c r="R101" s="244" t="s">
        <v>6987</v>
      </c>
      <c r="S101" s="313" t="s">
        <v>106</v>
      </c>
      <c r="T101" s="313" t="s">
        <v>5862</v>
      </c>
      <c r="U101" s="316" t="s">
        <v>203</v>
      </c>
      <c r="V101" s="86" t="s">
        <v>4475</v>
      </c>
      <c r="W101" s="83" t="s">
        <v>2232</v>
      </c>
      <c r="X101" s="83" t="s">
        <v>6988</v>
      </c>
      <c r="Y101" s="313">
        <v>6617749</v>
      </c>
      <c r="Z101" s="317">
        <v>44494</v>
      </c>
      <c r="AA101" s="317"/>
      <c r="AB101" s="318">
        <f t="shared" ca="1" si="15"/>
        <v>185</v>
      </c>
      <c r="AC101" s="319" t="str">
        <f t="shared" ca="1" si="16"/>
        <v>&gt; 150 days</v>
      </c>
      <c r="AD101" s="320">
        <f t="shared" si="17"/>
        <v>44644</v>
      </c>
      <c r="AE101" s="321" t="str">
        <f t="shared" si="18"/>
        <v>W13-2022</v>
      </c>
      <c r="AF101" s="321" t="str">
        <f t="shared" si="19"/>
        <v>Mar-2022</v>
      </c>
      <c r="AG101" s="320" t="s">
        <v>345</v>
      </c>
      <c r="AH101" s="322" t="str">
        <f t="shared" si="20"/>
        <v>TBD</v>
      </c>
      <c r="AI101" s="322" t="str">
        <f t="shared" si="21"/>
        <v>TBD</v>
      </c>
      <c r="AJ101" s="199" t="s">
        <v>345</v>
      </c>
      <c r="AK101" s="322" t="str">
        <f t="shared" si="22"/>
        <v>TBD</v>
      </c>
      <c r="AL101" s="322" t="str">
        <f t="shared" si="23"/>
        <v>TBD</v>
      </c>
      <c r="AM101" s="313" t="s">
        <v>345</v>
      </c>
      <c r="AN101" s="322" t="str">
        <f t="shared" si="24"/>
        <v>TBD</v>
      </c>
      <c r="AO101" s="322" t="str">
        <f t="shared" si="25"/>
        <v>TBD</v>
      </c>
      <c r="AP101" s="313" t="s">
        <v>4464</v>
      </c>
      <c r="AQ101" s="323"/>
      <c r="AR101" s="324"/>
      <c r="AS101" s="325"/>
      <c r="AT101" s="324"/>
      <c r="AU101" s="326"/>
      <c r="AV101" s="327"/>
      <c r="AW101" s="328"/>
      <c r="AX101" s="324"/>
      <c r="AY101" s="324"/>
      <c r="AZ101" s="324"/>
      <c r="BA101" s="324"/>
      <c r="BB101" s="324"/>
      <c r="BC101" s="324"/>
      <c r="BD101" s="314" t="s">
        <v>207</v>
      </c>
      <c r="BE101" s="314" t="str">
        <f t="shared" si="26"/>
        <v>02.SPK RETURNED</v>
      </c>
      <c r="BF101" s="314" t="s">
        <v>5834</v>
      </c>
      <c r="BG101" s="202" t="s">
        <v>8065</v>
      </c>
      <c r="BH101" s="446"/>
      <c r="BJ101" s="370"/>
    </row>
    <row r="102" spans="1:62" s="28" customFormat="1" ht="15" hidden="1" customHeight="1">
      <c r="A102" s="187">
        <v>937</v>
      </c>
      <c r="B102" s="29"/>
      <c r="C102" s="83" t="str">
        <f t="shared" si="14"/>
        <v>NUS-NB-DPU-5103</v>
      </c>
      <c r="D102" s="83">
        <v>30714520031</v>
      </c>
      <c r="E102" s="83" t="s">
        <v>6980</v>
      </c>
      <c r="F102" s="83" t="s">
        <v>6954</v>
      </c>
      <c r="G102" s="83" t="s">
        <v>5842</v>
      </c>
      <c r="H102" s="84" t="s">
        <v>6825</v>
      </c>
      <c r="I102" s="83" t="s">
        <v>6956</v>
      </c>
      <c r="J102" s="83" t="s">
        <v>6957</v>
      </c>
      <c r="K102" s="83">
        <v>50</v>
      </c>
      <c r="L102" s="83" t="s">
        <v>6958</v>
      </c>
      <c r="M102" s="83">
        <v>2021</v>
      </c>
      <c r="N102" s="83" t="s">
        <v>3758</v>
      </c>
      <c r="O102" s="83" t="s">
        <v>2359</v>
      </c>
      <c r="P102" s="84" t="s">
        <v>10248</v>
      </c>
      <c r="Q102" s="83" t="s">
        <v>6953</v>
      </c>
      <c r="R102" s="244" t="s">
        <v>6954</v>
      </c>
      <c r="S102" s="83" t="s">
        <v>106</v>
      </c>
      <c r="T102" s="83" t="s">
        <v>5862</v>
      </c>
      <c r="U102" s="83" t="s">
        <v>203</v>
      </c>
      <c r="V102" s="83" t="s">
        <v>4478</v>
      </c>
      <c r="W102" s="83" t="s">
        <v>2221</v>
      </c>
      <c r="X102" s="83" t="s">
        <v>6955</v>
      </c>
      <c r="Y102" s="85">
        <v>6617733</v>
      </c>
      <c r="Z102" s="86">
        <v>44490</v>
      </c>
      <c r="AA102" s="86"/>
      <c r="AB102" s="87">
        <f t="shared" ca="1" si="15"/>
        <v>189</v>
      </c>
      <c r="AC102" s="88" t="str">
        <f t="shared" ca="1" si="16"/>
        <v>&gt; 150 days</v>
      </c>
      <c r="AD102" s="89">
        <f t="shared" si="17"/>
        <v>44640</v>
      </c>
      <c r="AE102" s="90" t="str">
        <f t="shared" si="18"/>
        <v>W13-2022</v>
      </c>
      <c r="AF102" s="90" t="str">
        <f t="shared" si="19"/>
        <v>Mar-2022</v>
      </c>
      <c r="AG102" s="89" t="s">
        <v>345</v>
      </c>
      <c r="AH102" s="219" t="str">
        <f t="shared" si="20"/>
        <v>TBD</v>
      </c>
      <c r="AI102" s="219" t="str">
        <f t="shared" si="21"/>
        <v>TBD</v>
      </c>
      <c r="AJ102" s="89">
        <v>44640</v>
      </c>
      <c r="AK102" s="219" t="str">
        <f t="shared" si="22"/>
        <v>W13-2022</v>
      </c>
      <c r="AL102" s="219" t="str">
        <f t="shared" si="23"/>
        <v>Mar-2022</v>
      </c>
      <c r="AM102" s="89">
        <v>44640</v>
      </c>
      <c r="AN102" s="219" t="str">
        <f t="shared" si="24"/>
        <v>W13-2022</v>
      </c>
      <c r="AO102" s="219" t="str">
        <f t="shared" si="25"/>
        <v>Mar-2022</v>
      </c>
      <c r="AP102" s="83" t="s">
        <v>4464</v>
      </c>
      <c r="AQ102" s="103"/>
      <c r="AR102" s="89"/>
      <c r="AS102" s="99"/>
      <c r="AT102" s="94"/>
      <c r="AU102" s="256"/>
      <c r="AV102" s="95"/>
      <c r="AW102" s="238"/>
      <c r="AX102" s="89"/>
      <c r="AY102" s="89"/>
      <c r="AZ102" s="89"/>
      <c r="BA102" s="86"/>
      <c r="BB102" s="86"/>
      <c r="BC102" s="86"/>
      <c r="BD102" s="89" t="s">
        <v>207</v>
      </c>
      <c r="BE102" s="83" t="str">
        <f t="shared" si="26"/>
        <v>02.SPK RETURNED</v>
      </c>
      <c r="BF102" s="83" t="s">
        <v>8066</v>
      </c>
      <c r="BG102" s="237" t="s">
        <v>8154</v>
      </c>
      <c r="BH102" s="435"/>
      <c r="BI102" s="13"/>
      <c r="BJ102" s="190"/>
    </row>
    <row r="103" spans="1:62" s="28" customFormat="1" ht="15" hidden="1" customHeight="1">
      <c r="A103" s="187">
        <v>940.2</v>
      </c>
      <c r="B103" s="29"/>
      <c r="C103" s="83" t="str">
        <f t="shared" si="14"/>
        <v>SUM-RI-PBR-1164</v>
      </c>
      <c r="D103" s="83">
        <v>30714540031</v>
      </c>
      <c r="E103" s="83" t="s">
        <v>6983</v>
      </c>
      <c r="F103" s="83" t="s">
        <v>6984</v>
      </c>
      <c r="G103" s="83" t="s">
        <v>5842</v>
      </c>
      <c r="H103" s="84" t="s">
        <v>6825</v>
      </c>
      <c r="I103" s="83" t="s">
        <v>6968</v>
      </c>
      <c r="J103" s="83" t="s">
        <v>6969</v>
      </c>
      <c r="K103" s="83">
        <v>50</v>
      </c>
      <c r="L103" s="83" t="s">
        <v>4553</v>
      </c>
      <c r="M103" s="83">
        <v>2021</v>
      </c>
      <c r="N103" s="83" t="s">
        <v>3758</v>
      </c>
      <c r="O103" s="83" t="s">
        <v>2359</v>
      </c>
      <c r="P103" s="84" t="s">
        <v>205</v>
      </c>
      <c r="Q103" s="83" t="s">
        <v>6963</v>
      </c>
      <c r="R103" s="244" t="s">
        <v>6964</v>
      </c>
      <c r="S103" s="83" t="s">
        <v>106</v>
      </c>
      <c r="T103" s="83" t="s">
        <v>5862</v>
      </c>
      <c r="U103" s="83" t="s">
        <v>201</v>
      </c>
      <c r="V103" s="86" t="s">
        <v>4476</v>
      </c>
      <c r="W103" s="83" t="s">
        <v>2224</v>
      </c>
      <c r="X103" s="83" t="s">
        <v>2717</v>
      </c>
      <c r="Y103" s="85">
        <v>6617734</v>
      </c>
      <c r="Z103" s="86">
        <v>44490</v>
      </c>
      <c r="AA103" s="86"/>
      <c r="AB103" s="332">
        <f t="shared" ca="1" si="15"/>
        <v>189</v>
      </c>
      <c r="AC103" s="91" t="str">
        <f t="shared" ca="1" si="16"/>
        <v>&gt; 150 days</v>
      </c>
      <c r="AD103" s="89">
        <f t="shared" si="17"/>
        <v>44640</v>
      </c>
      <c r="AE103" s="90" t="str">
        <f t="shared" si="18"/>
        <v>W13-2022</v>
      </c>
      <c r="AF103" s="90" t="str">
        <f t="shared" si="19"/>
        <v>Mar-2022</v>
      </c>
      <c r="AG103" s="89" t="s">
        <v>345</v>
      </c>
      <c r="AH103" s="219" t="str">
        <f t="shared" si="20"/>
        <v>TBD</v>
      </c>
      <c r="AI103" s="219" t="str">
        <f t="shared" si="21"/>
        <v>TBD</v>
      </c>
      <c r="AJ103" s="199" t="s">
        <v>345</v>
      </c>
      <c r="AK103" s="219" t="str">
        <f t="shared" si="22"/>
        <v>TBD</v>
      </c>
      <c r="AL103" s="219" t="str">
        <f t="shared" si="23"/>
        <v>TBD</v>
      </c>
      <c r="AM103" s="89" t="s">
        <v>345</v>
      </c>
      <c r="AN103" s="219" t="str">
        <f t="shared" si="24"/>
        <v>TBD</v>
      </c>
      <c r="AO103" s="219" t="str">
        <f t="shared" si="25"/>
        <v>TBD</v>
      </c>
      <c r="AP103" s="83" t="s">
        <v>4464</v>
      </c>
      <c r="AQ103" s="103"/>
      <c r="AR103" s="89"/>
      <c r="AS103" s="99"/>
      <c r="AT103" s="94"/>
      <c r="AU103" s="256"/>
      <c r="AV103" s="95"/>
      <c r="AW103" s="238"/>
      <c r="AX103" s="89"/>
      <c r="AY103" s="89"/>
      <c r="AZ103" s="89"/>
      <c r="BA103" s="86"/>
      <c r="BB103" s="86"/>
      <c r="BC103" s="86" t="s">
        <v>10375</v>
      </c>
      <c r="BD103" s="89" t="s">
        <v>207</v>
      </c>
      <c r="BE103" s="83" t="str">
        <f t="shared" si="26"/>
        <v>02.SPK RETURNED</v>
      </c>
      <c r="BF103" s="83" t="s">
        <v>7993</v>
      </c>
      <c r="BG103" s="237" t="s">
        <v>10411</v>
      </c>
      <c r="BH103" s="435"/>
      <c r="BJ103" s="370"/>
    </row>
    <row r="104" spans="1:62" s="28" customFormat="1" ht="15" hidden="1" customHeight="1">
      <c r="A104" s="187">
        <v>932</v>
      </c>
      <c r="B104" s="29"/>
      <c r="C104" s="83" t="str">
        <f t="shared" si="14"/>
        <v>KAL-KS-BJM-0976</v>
      </c>
      <c r="D104" s="83"/>
      <c r="E104" s="83"/>
      <c r="F104" s="83"/>
      <c r="G104" s="83" t="s">
        <v>5842</v>
      </c>
      <c r="H104" s="84" t="s">
        <v>2359</v>
      </c>
      <c r="I104" s="83" t="s">
        <v>5912</v>
      </c>
      <c r="J104" s="83" t="s">
        <v>5913</v>
      </c>
      <c r="K104" s="83">
        <v>40</v>
      </c>
      <c r="L104" s="83" t="s">
        <v>5914</v>
      </c>
      <c r="M104" s="83">
        <v>2021</v>
      </c>
      <c r="N104" s="83" t="s">
        <v>3758</v>
      </c>
      <c r="O104" s="83" t="s">
        <v>2359</v>
      </c>
      <c r="P104" s="84" t="s">
        <v>205</v>
      </c>
      <c r="Q104" s="83" t="s">
        <v>5889</v>
      </c>
      <c r="R104" s="244" t="s">
        <v>5890</v>
      </c>
      <c r="S104" s="83" t="s">
        <v>2202</v>
      </c>
      <c r="T104" s="83" t="s">
        <v>5862</v>
      </c>
      <c r="U104" s="83" t="s">
        <v>5907</v>
      </c>
      <c r="V104" s="86" t="s">
        <v>4474</v>
      </c>
      <c r="W104" s="83" t="s">
        <v>2208</v>
      </c>
      <c r="X104" s="83" t="s">
        <v>2752</v>
      </c>
      <c r="Y104" s="85">
        <v>6617642</v>
      </c>
      <c r="Z104" s="86">
        <v>44462</v>
      </c>
      <c r="AA104" s="86"/>
      <c r="AB104" s="87">
        <f t="shared" ca="1" si="15"/>
        <v>217</v>
      </c>
      <c r="AC104" s="88" t="str">
        <f t="shared" ca="1" si="16"/>
        <v>&gt; 150 days</v>
      </c>
      <c r="AD104" s="89">
        <f>Z104+30</f>
        <v>44492</v>
      </c>
      <c r="AE104" s="90" t="str">
        <f t="shared" si="18"/>
        <v>W43-2021</v>
      </c>
      <c r="AF104" s="90" t="str">
        <f t="shared" si="19"/>
        <v>Oct-2021</v>
      </c>
      <c r="AG104" s="89" t="s">
        <v>4460</v>
      </c>
      <c r="AH104" s="219" t="str">
        <f t="shared" si="20"/>
        <v>TBD</v>
      </c>
      <c r="AI104" s="219" t="str">
        <f t="shared" si="21"/>
        <v>TBD</v>
      </c>
      <c r="AJ104" s="199" t="s">
        <v>345</v>
      </c>
      <c r="AK104" s="219" t="str">
        <f t="shared" si="22"/>
        <v>TBD</v>
      </c>
      <c r="AL104" s="219" t="str">
        <f t="shared" si="23"/>
        <v>TBD</v>
      </c>
      <c r="AM104" s="89" t="s">
        <v>4460</v>
      </c>
      <c r="AN104" s="219" t="str">
        <f t="shared" si="24"/>
        <v>TBD</v>
      </c>
      <c r="AO104" s="219" t="str">
        <f t="shared" si="25"/>
        <v>TBD</v>
      </c>
      <c r="AP104" s="83" t="s">
        <v>4464</v>
      </c>
      <c r="AQ104" s="220" t="s">
        <v>2359</v>
      </c>
      <c r="AR104" s="89"/>
      <c r="AS104" s="99"/>
      <c r="AT104" s="94"/>
      <c r="AU104" s="97"/>
      <c r="AV104" s="95"/>
      <c r="AW104" s="97"/>
      <c r="AX104" s="89"/>
      <c r="AY104" s="89"/>
      <c r="AZ104" s="89"/>
      <c r="BA104" s="86"/>
      <c r="BB104" s="86"/>
      <c r="BC104" s="86"/>
      <c r="BD104" s="83" t="s">
        <v>207</v>
      </c>
      <c r="BE104" s="83" t="str">
        <f t="shared" si="26"/>
        <v>02.SPK RETURNED</v>
      </c>
      <c r="BF104" s="83" t="s">
        <v>7137</v>
      </c>
      <c r="BG104" s="103" t="s">
        <v>6891</v>
      </c>
      <c r="BH104" s="448"/>
      <c r="BI104" s="13"/>
      <c r="BJ104" s="369"/>
    </row>
    <row r="105" spans="1:62" s="28" customFormat="1" ht="15" hidden="1" customHeight="1">
      <c r="A105" s="27">
        <v>653</v>
      </c>
      <c r="B105" s="29"/>
      <c r="C105" s="83" t="str">
        <f t="shared" si="14"/>
        <v>JAW-JI-SBY-4434</v>
      </c>
      <c r="D105" s="83">
        <v>30705920031</v>
      </c>
      <c r="E105" s="83" t="s">
        <v>2832</v>
      </c>
      <c r="F105" s="83" t="s">
        <v>1678</v>
      </c>
      <c r="G105" s="83" t="s">
        <v>3756</v>
      </c>
      <c r="H105" s="84" t="s">
        <v>6825</v>
      </c>
      <c r="I105" s="83" t="s">
        <v>5538</v>
      </c>
      <c r="J105" s="83" t="s">
        <v>5539</v>
      </c>
      <c r="K105" s="83">
        <v>25</v>
      </c>
      <c r="L105" s="83" t="s">
        <v>4951</v>
      </c>
      <c r="M105" s="83">
        <v>2021</v>
      </c>
      <c r="N105" s="83" t="s">
        <v>3756</v>
      </c>
      <c r="O105" s="83" t="s">
        <v>2359</v>
      </c>
      <c r="P105" s="84" t="s">
        <v>205</v>
      </c>
      <c r="Q105" s="83" t="s">
        <v>1677</v>
      </c>
      <c r="R105" s="244" t="s">
        <v>1678</v>
      </c>
      <c r="S105" s="83" t="s">
        <v>106</v>
      </c>
      <c r="T105" s="83" t="s">
        <v>4465</v>
      </c>
      <c r="U105" s="83" t="s">
        <v>2198</v>
      </c>
      <c r="V105" s="86" t="s">
        <v>4472</v>
      </c>
      <c r="W105" s="83" t="s">
        <v>2207</v>
      </c>
      <c r="X105" s="83" t="s">
        <v>2491</v>
      </c>
      <c r="Y105" s="85">
        <v>6617613</v>
      </c>
      <c r="Z105" s="86">
        <v>44447</v>
      </c>
      <c r="AA105" s="86"/>
      <c r="AB105" s="87">
        <f t="shared" ca="1" si="15"/>
        <v>232</v>
      </c>
      <c r="AC105" s="88" t="str">
        <f t="shared" ca="1" si="16"/>
        <v>&gt; 150 days</v>
      </c>
      <c r="AD105" s="89">
        <f t="shared" ref="AD105:AD168" si="27">IF(AND(S105=""),"TBD",IF(AND(S105="COLO"),Z105+30,Z105+150))</f>
        <v>44597</v>
      </c>
      <c r="AE105" s="90" t="str">
        <f t="shared" si="18"/>
        <v>W06-2022</v>
      </c>
      <c r="AF105" s="90" t="str">
        <f t="shared" si="19"/>
        <v>Feb-2022</v>
      </c>
      <c r="AG105" s="89" t="s">
        <v>4460</v>
      </c>
      <c r="AH105" s="90" t="str">
        <f t="shared" si="20"/>
        <v>TBD</v>
      </c>
      <c r="AI105" s="90" t="str">
        <f t="shared" si="21"/>
        <v>TBD</v>
      </c>
      <c r="AJ105" s="199" t="s">
        <v>345</v>
      </c>
      <c r="AK105" s="90" t="str">
        <f t="shared" si="22"/>
        <v>TBD</v>
      </c>
      <c r="AL105" s="90" t="str">
        <f t="shared" si="23"/>
        <v>TBD</v>
      </c>
      <c r="AM105" s="89" t="s">
        <v>4460</v>
      </c>
      <c r="AN105" s="90" t="str">
        <f t="shared" si="24"/>
        <v>TBD</v>
      </c>
      <c r="AO105" s="90" t="str">
        <f t="shared" si="25"/>
        <v>TBD</v>
      </c>
      <c r="AP105" s="83" t="s">
        <v>4464</v>
      </c>
      <c r="AQ105" s="107"/>
      <c r="AR105" s="89"/>
      <c r="AS105" s="99"/>
      <c r="AT105" s="94"/>
      <c r="AU105" s="97"/>
      <c r="AV105" s="95"/>
      <c r="AW105" s="97"/>
      <c r="AX105" s="89"/>
      <c r="AY105" s="89"/>
      <c r="AZ105" s="89"/>
      <c r="BA105" s="86"/>
      <c r="BB105" s="86"/>
      <c r="BC105" s="86"/>
      <c r="BD105" s="83" t="s">
        <v>207</v>
      </c>
      <c r="BE105" s="83" t="str">
        <f t="shared" si="26"/>
        <v>02.SPK RETURNED</v>
      </c>
      <c r="BF105" s="83" t="s">
        <v>5835</v>
      </c>
      <c r="BG105" s="103" t="s">
        <v>7054</v>
      </c>
      <c r="BH105" s="448"/>
      <c r="BI105" s="13"/>
      <c r="BJ105" s="190"/>
    </row>
    <row r="106" spans="1:62" s="28" customFormat="1" ht="15" hidden="1" customHeight="1">
      <c r="A106" s="187">
        <v>538</v>
      </c>
      <c r="B106" s="29"/>
      <c r="C106" s="83" t="str">
        <f t="shared" si="14"/>
        <v>JAW-JB-DPK-0495</v>
      </c>
      <c r="D106" s="83"/>
      <c r="E106" s="83"/>
      <c r="F106" s="83"/>
      <c r="G106" s="83" t="s">
        <v>5842</v>
      </c>
      <c r="H106" s="84" t="s">
        <v>2359</v>
      </c>
      <c r="I106" s="83" t="s">
        <v>5331</v>
      </c>
      <c r="J106" s="83" t="s">
        <v>5332</v>
      </c>
      <c r="K106" s="83">
        <v>45</v>
      </c>
      <c r="L106" s="83" t="s">
        <v>4487</v>
      </c>
      <c r="M106" s="83">
        <v>2021</v>
      </c>
      <c r="N106" s="83" t="s">
        <v>3756</v>
      </c>
      <c r="O106" s="83" t="s">
        <v>6020</v>
      </c>
      <c r="P106" s="84" t="s">
        <v>205</v>
      </c>
      <c r="Q106" s="83" t="s">
        <v>1448</v>
      </c>
      <c r="R106" s="244" t="s">
        <v>1449</v>
      </c>
      <c r="S106" s="83" t="s">
        <v>2200</v>
      </c>
      <c r="T106" s="83" t="s">
        <v>4465</v>
      </c>
      <c r="U106" s="83" t="s">
        <v>2197</v>
      </c>
      <c r="V106" s="86" t="s">
        <v>4470</v>
      </c>
      <c r="W106" s="83" t="s">
        <v>2205</v>
      </c>
      <c r="X106" s="83" t="s">
        <v>2646</v>
      </c>
      <c r="Y106" s="85">
        <v>6617539</v>
      </c>
      <c r="Z106" s="86">
        <v>44433</v>
      </c>
      <c r="AA106" s="86"/>
      <c r="AB106" s="87">
        <f t="shared" ca="1" si="15"/>
        <v>246</v>
      </c>
      <c r="AC106" s="88" t="str">
        <f t="shared" ca="1" si="16"/>
        <v>&gt; 150 days</v>
      </c>
      <c r="AD106" s="89">
        <f t="shared" si="27"/>
        <v>44463</v>
      </c>
      <c r="AE106" s="90" t="str">
        <f t="shared" si="18"/>
        <v>W39-2021</v>
      </c>
      <c r="AF106" s="90" t="str">
        <f t="shared" si="19"/>
        <v>Sep-2021</v>
      </c>
      <c r="AG106" s="89" t="s">
        <v>4460</v>
      </c>
      <c r="AH106" s="219" t="str">
        <f t="shared" si="20"/>
        <v>TBD</v>
      </c>
      <c r="AI106" s="219" t="str">
        <f t="shared" si="21"/>
        <v>TBD</v>
      </c>
      <c r="AJ106" s="199" t="s">
        <v>345</v>
      </c>
      <c r="AK106" s="219" t="str">
        <f t="shared" si="22"/>
        <v>TBD</v>
      </c>
      <c r="AL106" s="219" t="str">
        <f t="shared" si="23"/>
        <v>TBD</v>
      </c>
      <c r="AM106" s="89" t="s">
        <v>4460</v>
      </c>
      <c r="AN106" s="219" t="str">
        <f t="shared" si="24"/>
        <v>TBD</v>
      </c>
      <c r="AO106" s="219" t="str">
        <f t="shared" si="25"/>
        <v>TBD</v>
      </c>
      <c r="AP106" s="83" t="s">
        <v>4464</v>
      </c>
      <c r="AQ106" s="220"/>
      <c r="AR106" s="89"/>
      <c r="AS106" s="99"/>
      <c r="AT106" s="94"/>
      <c r="AU106" s="97"/>
      <c r="AV106" s="95"/>
      <c r="AW106" s="97"/>
      <c r="AX106" s="89"/>
      <c r="AY106" s="89"/>
      <c r="AZ106" s="89"/>
      <c r="BA106" s="86"/>
      <c r="BB106" s="86"/>
      <c r="BC106" s="86"/>
      <c r="BD106" s="83" t="s">
        <v>207</v>
      </c>
      <c r="BE106" s="83" t="str">
        <f t="shared" si="26"/>
        <v>02.SPK RETURNED</v>
      </c>
      <c r="BF106" s="83" t="s">
        <v>3728</v>
      </c>
      <c r="BG106" s="96" t="s">
        <v>4256</v>
      </c>
      <c r="BH106" s="437"/>
      <c r="BI106" s="190"/>
      <c r="BJ106" s="190"/>
    </row>
    <row r="107" spans="1:62" s="28" customFormat="1" ht="15" hidden="1" customHeight="1">
      <c r="A107" s="187">
        <v>537</v>
      </c>
      <c r="B107" s="29"/>
      <c r="C107" s="83" t="str">
        <f t="shared" si="14"/>
        <v>JAW-JB-CKR-0090</v>
      </c>
      <c r="D107" s="83"/>
      <c r="E107" s="83"/>
      <c r="F107" s="83"/>
      <c r="G107" s="83" t="s">
        <v>5842</v>
      </c>
      <c r="H107" s="84" t="s">
        <v>2359</v>
      </c>
      <c r="I107" s="83" t="s">
        <v>5329</v>
      </c>
      <c r="J107" s="83" t="s">
        <v>5330</v>
      </c>
      <c r="K107" s="83">
        <v>42</v>
      </c>
      <c r="L107" s="83" t="s">
        <v>4885</v>
      </c>
      <c r="M107" s="83">
        <v>2021</v>
      </c>
      <c r="N107" s="83"/>
      <c r="O107" s="83" t="s">
        <v>6403</v>
      </c>
      <c r="P107" s="84" t="s">
        <v>199</v>
      </c>
      <c r="Q107" s="83" t="s">
        <v>1446</v>
      </c>
      <c r="R107" s="244" t="s">
        <v>1447</v>
      </c>
      <c r="S107" s="83" t="s">
        <v>2200</v>
      </c>
      <c r="T107" s="83" t="s">
        <v>4465</v>
      </c>
      <c r="U107" s="83" t="s">
        <v>2197</v>
      </c>
      <c r="V107" s="86" t="s">
        <v>4470</v>
      </c>
      <c r="W107" s="83" t="s">
        <v>2205</v>
      </c>
      <c r="X107" s="83" t="s">
        <v>2605</v>
      </c>
      <c r="Y107" s="85">
        <v>6617497</v>
      </c>
      <c r="Z107" s="86">
        <v>44421</v>
      </c>
      <c r="AA107" s="86"/>
      <c r="AB107" s="87">
        <f t="shared" ca="1" si="15"/>
        <v>258</v>
      </c>
      <c r="AC107" s="88" t="str">
        <f t="shared" ca="1" si="16"/>
        <v>&gt; 150 days</v>
      </c>
      <c r="AD107" s="89">
        <f t="shared" si="27"/>
        <v>44451</v>
      </c>
      <c r="AE107" s="90" t="str">
        <f t="shared" si="18"/>
        <v>W38-2021</v>
      </c>
      <c r="AF107" s="90" t="str">
        <f t="shared" si="19"/>
        <v>Sep-2021</v>
      </c>
      <c r="AG107" s="89" t="s">
        <v>4460</v>
      </c>
      <c r="AH107" s="219" t="str">
        <f t="shared" si="20"/>
        <v>TBD</v>
      </c>
      <c r="AI107" s="219" t="str">
        <f t="shared" si="21"/>
        <v>TBD</v>
      </c>
      <c r="AJ107" s="199" t="s">
        <v>345</v>
      </c>
      <c r="AK107" s="219" t="str">
        <f t="shared" si="22"/>
        <v>TBD</v>
      </c>
      <c r="AL107" s="219" t="str">
        <f t="shared" si="23"/>
        <v>TBD</v>
      </c>
      <c r="AM107" s="89" t="s">
        <v>4460</v>
      </c>
      <c r="AN107" s="219" t="str">
        <f t="shared" si="24"/>
        <v>TBD</v>
      </c>
      <c r="AO107" s="219" t="str">
        <f t="shared" si="25"/>
        <v>TBD</v>
      </c>
      <c r="AP107" s="83" t="s">
        <v>4464</v>
      </c>
      <c r="AQ107" s="220" t="s">
        <v>2359</v>
      </c>
      <c r="AR107" s="89"/>
      <c r="AS107" s="99"/>
      <c r="AT107" s="94"/>
      <c r="AU107" s="97"/>
      <c r="AV107" s="95"/>
      <c r="AW107" s="97"/>
      <c r="AX107" s="89"/>
      <c r="AY107" s="89"/>
      <c r="AZ107" s="89"/>
      <c r="BA107" s="86"/>
      <c r="BB107" s="86"/>
      <c r="BC107" s="86"/>
      <c r="BD107" s="83" t="s">
        <v>207</v>
      </c>
      <c r="BE107" s="83" t="str">
        <f t="shared" si="26"/>
        <v>02.SPK RETURNED</v>
      </c>
      <c r="BF107" s="83" t="s">
        <v>3727</v>
      </c>
      <c r="BG107" s="96" t="s">
        <v>4255</v>
      </c>
      <c r="BH107" s="437"/>
      <c r="BI107" s="13"/>
      <c r="BJ107" s="190"/>
    </row>
    <row r="108" spans="1:62" s="28" customFormat="1" ht="15" hidden="1" customHeight="1">
      <c r="A108" s="187">
        <v>519</v>
      </c>
      <c r="B108" s="29"/>
      <c r="C108" s="83" t="str">
        <f t="shared" si="14"/>
        <v>JAW-JK-KSU-1132</v>
      </c>
      <c r="D108" s="83">
        <v>30696360031</v>
      </c>
      <c r="E108" s="83" t="s">
        <v>2827</v>
      </c>
      <c r="F108" s="83" t="s">
        <v>1411</v>
      </c>
      <c r="G108" s="83" t="s">
        <v>5842</v>
      </c>
      <c r="H108" s="84" t="s">
        <v>6825</v>
      </c>
      <c r="I108" s="83" t="s">
        <v>5289</v>
      </c>
      <c r="J108" s="83" t="s">
        <v>5290</v>
      </c>
      <c r="K108" s="83">
        <v>40</v>
      </c>
      <c r="L108" s="83" t="s">
        <v>4869</v>
      </c>
      <c r="M108" s="83">
        <v>2021</v>
      </c>
      <c r="N108" s="83"/>
      <c r="O108" s="83" t="s">
        <v>2359</v>
      </c>
      <c r="P108" s="84" t="s">
        <v>199</v>
      </c>
      <c r="Q108" s="83" t="s">
        <v>1410</v>
      </c>
      <c r="R108" s="244" t="s">
        <v>1411</v>
      </c>
      <c r="S108" s="83" t="s">
        <v>106</v>
      </c>
      <c r="T108" s="83" t="s">
        <v>4465</v>
      </c>
      <c r="U108" s="83" t="s">
        <v>2197</v>
      </c>
      <c r="V108" s="86" t="s">
        <v>4469</v>
      </c>
      <c r="W108" s="83" t="s">
        <v>2210</v>
      </c>
      <c r="X108" s="83" t="s">
        <v>2637</v>
      </c>
      <c r="Y108" s="85">
        <v>6617480</v>
      </c>
      <c r="Z108" s="86">
        <v>44420</v>
      </c>
      <c r="AA108" s="86"/>
      <c r="AB108" s="87">
        <f t="shared" ca="1" si="15"/>
        <v>259</v>
      </c>
      <c r="AC108" s="88" t="str">
        <f t="shared" ca="1" si="16"/>
        <v>&gt; 150 days</v>
      </c>
      <c r="AD108" s="89">
        <f t="shared" si="27"/>
        <v>44570</v>
      </c>
      <c r="AE108" s="90" t="str">
        <f t="shared" si="18"/>
        <v>W03-2022</v>
      </c>
      <c r="AF108" s="90" t="str">
        <f t="shared" si="19"/>
        <v>Jan-2022</v>
      </c>
      <c r="AG108" s="89" t="s">
        <v>4460</v>
      </c>
      <c r="AH108" s="219" t="str">
        <f t="shared" si="20"/>
        <v>TBD</v>
      </c>
      <c r="AI108" s="219" t="str">
        <f t="shared" si="21"/>
        <v>TBD</v>
      </c>
      <c r="AJ108" s="199" t="s">
        <v>345</v>
      </c>
      <c r="AK108" s="219" t="str">
        <f t="shared" si="22"/>
        <v>TBD</v>
      </c>
      <c r="AL108" s="219" t="str">
        <f t="shared" si="23"/>
        <v>TBD</v>
      </c>
      <c r="AM108" s="89" t="s">
        <v>4460</v>
      </c>
      <c r="AN108" s="219" t="str">
        <f t="shared" si="24"/>
        <v>TBD</v>
      </c>
      <c r="AO108" s="219" t="str">
        <f t="shared" si="25"/>
        <v>TBD</v>
      </c>
      <c r="AP108" s="83" t="s">
        <v>4464</v>
      </c>
      <c r="AQ108" s="220" t="s">
        <v>2359</v>
      </c>
      <c r="AR108" s="89"/>
      <c r="AS108" s="99"/>
      <c r="AT108" s="94"/>
      <c r="AU108" s="97"/>
      <c r="AV108" s="95"/>
      <c r="AW108" s="97"/>
      <c r="AX108" s="89"/>
      <c r="AY108" s="89"/>
      <c r="AZ108" s="89"/>
      <c r="BA108" s="86"/>
      <c r="BB108" s="86"/>
      <c r="BC108" s="86"/>
      <c r="BD108" s="83" t="s">
        <v>207</v>
      </c>
      <c r="BE108" s="83" t="str">
        <f t="shared" si="26"/>
        <v>02.SPK RETURNED</v>
      </c>
      <c r="BF108" s="83"/>
      <c r="BG108" s="96" t="s">
        <v>4247</v>
      </c>
      <c r="BH108" s="437"/>
      <c r="BI108" s="13"/>
      <c r="BJ108" s="190"/>
    </row>
    <row r="109" spans="1:62" s="28" customFormat="1" ht="15" hidden="1" customHeight="1">
      <c r="A109" s="187">
        <v>516</v>
      </c>
      <c r="B109" s="29"/>
      <c r="C109" s="83" t="str">
        <f t="shared" si="14"/>
        <v>JAW-JT-SKT-2148</v>
      </c>
      <c r="D109" s="83"/>
      <c r="E109" s="83"/>
      <c r="F109" s="83"/>
      <c r="G109" s="83" t="s">
        <v>5842</v>
      </c>
      <c r="H109" s="84" t="s">
        <v>2359</v>
      </c>
      <c r="I109" s="83" t="s">
        <v>5283</v>
      </c>
      <c r="J109" s="83" t="s">
        <v>5284</v>
      </c>
      <c r="K109" s="83">
        <v>35</v>
      </c>
      <c r="L109" s="83" t="s">
        <v>4578</v>
      </c>
      <c r="M109" s="83">
        <v>2021</v>
      </c>
      <c r="N109" s="83"/>
      <c r="O109" s="83" t="s">
        <v>2359</v>
      </c>
      <c r="P109" s="84" t="s">
        <v>199</v>
      </c>
      <c r="Q109" s="83" t="s">
        <v>1404</v>
      </c>
      <c r="R109" s="244" t="s">
        <v>1405</v>
      </c>
      <c r="S109" s="83" t="s">
        <v>106</v>
      </c>
      <c r="T109" s="83" t="s">
        <v>4465</v>
      </c>
      <c r="U109" s="83" t="s">
        <v>103</v>
      </c>
      <c r="V109" s="86" t="s">
        <v>4468</v>
      </c>
      <c r="W109" s="83" t="s">
        <v>2203</v>
      </c>
      <c r="X109" s="83" t="s">
        <v>2636</v>
      </c>
      <c r="Y109" s="85">
        <v>6617448</v>
      </c>
      <c r="Z109" s="86">
        <v>44417</v>
      </c>
      <c r="AA109" s="86"/>
      <c r="AB109" s="87">
        <f t="shared" ca="1" si="15"/>
        <v>262</v>
      </c>
      <c r="AC109" s="88" t="str">
        <f t="shared" ca="1" si="16"/>
        <v>&gt; 150 days</v>
      </c>
      <c r="AD109" s="89">
        <f t="shared" si="27"/>
        <v>44567</v>
      </c>
      <c r="AE109" s="90" t="str">
        <f t="shared" si="18"/>
        <v>W02-2022</v>
      </c>
      <c r="AF109" s="90" t="str">
        <f t="shared" si="19"/>
        <v>Jan-2022</v>
      </c>
      <c r="AG109" s="89" t="s">
        <v>4460</v>
      </c>
      <c r="AH109" s="219" t="str">
        <f t="shared" si="20"/>
        <v>TBD</v>
      </c>
      <c r="AI109" s="219" t="str">
        <f t="shared" si="21"/>
        <v>TBD</v>
      </c>
      <c r="AJ109" s="199" t="s">
        <v>345</v>
      </c>
      <c r="AK109" s="219" t="str">
        <f t="shared" si="22"/>
        <v>TBD</v>
      </c>
      <c r="AL109" s="219" t="str">
        <f t="shared" si="23"/>
        <v>TBD</v>
      </c>
      <c r="AM109" s="89" t="s">
        <v>4460</v>
      </c>
      <c r="AN109" s="219" t="str">
        <f t="shared" si="24"/>
        <v>TBD</v>
      </c>
      <c r="AO109" s="219" t="str">
        <f t="shared" si="25"/>
        <v>TBD</v>
      </c>
      <c r="AP109" s="83" t="s">
        <v>4464</v>
      </c>
      <c r="AQ109" s="220"/>
      <c r="AR109" s="89"/>
      <c r="AS109" s="99"/>
      <c r="AT109" s="94"/>
      <c r="AU109" s="97"/>
      <c r="AV109" s="95"/>
      <c r="AW109" s="97"/>
      <c r="AX109" s="89"/>
      <c r="AY109" s="89"/>
      <c r="AZ109" s="89"/>
      <c r="BA109" s="86"/>
      <c r="BB109" s="86"/>
      <c r="BC109" s="86"/>
      <c r="BD109" s="83" t="s">
        <v>207</v>
      </c>
      <c r="BE109" s="83" t="str">
        <f t="shared" si="26"/>
        <v>02.SPK RETURNED</v>
      </c>
      <c r="BF109" s="83"/>
      <c r="BG109" s="96" t="s">
        <v>4246</v>
      </c>
      <c r="BH109" s="437"/>
      <c r="BI109" s="190"/>
      <c r="BJ109" s="190"/>
    </row>
    <row r="110" spans="1:62" s="28" customFormat="1" ht="15" hidden="1" customHeight="1">
      <c r="A110" s="187">
        <v>539</v>
      </c>
      <c r="B110" s="29"/>
      <c r="C110" s="83" t="str">
        <f t="shared" si="14"/>
        <v>JAW-JI-JBG-4170</v>
      </c>
      <c r="D110" s="83"/>
      <c r="E110" s="83"/>
      <c r="F110" s="83"/>
      <c r="G110" s="83" t="s">
        <v>5842</v>
      </c>
      <c r="H110" s="84" t="s">
        <v>2359</v>
      </c>
      <c r="I110" s="83" t="s">
        <v>5333</v>
      </c>
      <c r="J110" s="83" t="s">
        <v>5334</v>
      </c>
      <c r="K110" s="83">
        <v>50</v>
      </c>
      <c r="L110" s="83" t="s">
        <v>4886</v>
      </c>
      <c r="M110" s="83">
        <v>2021</v>
      </c>
      <c r="N110" s="83" t="s">
        <v>3759</v>
      </c>
      <c r="O110" s="83" t="s">
        <v>6407</v>
      </c>
      <c r="P110" s="84" t="s">
        <v>205</v>
      </c>
      <c r="Q110" s="83" t="s">
        <v>1450</v>
      </c>
      <c r="R110" s="244" t="s">
        <v>1451</v>
      </c>
      <c r="S110" s="83" t="s">
        <v>2200</v>
      </c>
      <c r="T110" s="83" t="s">
        <v>4465</v>
      </c>
      <c r="U110" s="83" t="s">
        <v>2198</v>
      </c>
      <c r="V110" s="86" t="s">
        <v>4472</v>
      </c>
      <c r="W110" s="83" t="s">
        <v>2207</v>
      </c>
      <c r="X110" s="83" t="s">
        <v>2609</v>
      </c>
      <c r="Y110" s="85">
        <v>6617454</v>
      </c>
      <c r="Z110" s="86">
        <v>44417</v>
      </c>
      <c r="AA110" s="86"/>
      <c r="AB110" s="87">
        <f t="shared" ca="1" si="15"/>
        <v>262</v>
      </c>
      <c r="AC110" s="88" t="str">
        <f t="shared" ca="1" si="16"/>
        <v>&gt; 150 days</v>
      </c>
      <c r="AD110" s="89">
        <f t="shared" si="27"/>
        <v>44447</v>
      </c>
      <c r="AE110" s="90" t="str">
        <f t="shared" si="18"/>
        <v>W37-2021</v>
      </c>
      <c r="AF110" s="90" t="str">
        <f t="shared" si="19"/>
        <v>Sep-2021</v>
      </c>
      <c r="AG110" s="89" t="s">
        <v>4460</v>
      </c>
      <c r="AH110" s="219" t="str">
        <f t="shared" si="20"/>
        <v>TBD</v>
      </c>
      <c r="AI110" s="219" t="str">
        <f t="shared" si="21"/>
        <v>TBD</v>
      </c>
      <c r="AJ110" s="199" t="s">
        <v>345</v>
      </c>
      <c r="AK110" s="219" t="str">
        <f t="shared" si="22"/>
        <v>TBD</v>
      </c>
      <c r="AL110" s="219" t="str">
        <f t="shared" si="23"/>
        <v>TBD</v>
      </c>
      <c r="AM110" s="89" t="s">
        <v>4460</v>
      </c>
      <c r="AN110" s="219" t="str">
        <f t="shared" si="24"/>
        <v>TBD</v>
      </c>
      <c r="AO110" s="219" t="str">
        <f t="shared" si="25"/>
        <v>TBD</v>
      </c>
      <c r="AP110" s="83" t="s">
        <v>4464</v>
      </c>
      <c r="AQ110" s="220" t="s">
        <v>2359</v>
      </c>
      <c r="AR110" s="89"/>
      <c r="AS110" s="99"/>
      <c r="AT110" s="94"/>
      <c r="AU110" s="97"/>
      <c r="AV110" s="95"/>
      <c r="AW110" s="97"/>
      <c r="AX110" s="89"/>
      <c r="AY110" s="89"/>
      <c r="AZ110" s="89"/>
      <c r="BA110" s="86"/>
      <c r="BB110" s="86"/>
      <c r="BC110" s="86"/>
      <c r="BD110" s="83" t="s">
        <v>207</v>
      </c>
      <c r="BE110" s="83" t="str">
        <f t="shared" si="26"/>
        <v>02.SPK RETURNED</v>
      </c>
      <c r="BF110" s="83" t="s">
        <v>3729</v>
      </c>
      <c r="BG110" s="96" t="s">
        <v>4257</v>
      </c>
      <c r="BH110" s="437"/>
      <c r="BI110" s="190"/>
      <c r="BJ110" s="369"/>
    </row>
    <row r="111" spans="1:62" s="28" customFormat="1" ht="15" hidden="1" customHeight="1">
      <c r="A111" s="187">
        <v>517</v>
      </c>
      <c r="B111" s="29"/>
      <c r="C111" s="83" t="str">
        <f t="shared" si="14"/>
        <v>JAW-JT-TGL-2614</v>
      </c>
      <c r="D111" s="83"/>
      <c r="E111" s="83"/>
      <c r="F111" s="83"/>
      <c r="G111" s="83" t="s">
        <v>5842</v>
      </c>
      <c r="H111" s="84" t="s">
        <v>2359</v>
      </c>
      <c r="I111" s="83" t="s">
        <v>5285</v>
      </c>
      <c r="J111" s="83" t="s">
        <v>5286</v>
      </c>
      <c r="K111" s="83">
        <v>50</v>
      </c>
      <c r="L111" s="83" t="s">
        <v>4867</v>
      </c>
      <c r="M111" s="83">
        <v>2021</v>
      </c>
      <c r="N111" s="83"/>
      <c r="O111" s="83" t="s">
        <v>2359</v>
      </c>
      <c r="P111" s="84" t="s">
        <v>199</v>
      </c>
      <c r="Q111" s="83" t="s">
        <v>1406</v>
      </c>
      <c r="R111" s="244" t="s">
        <v>1407</v>
      </c>
      <c r="S111" s="83" t="s">
        <v>106</v>
      </c>
      <c r="T111" s="83" t="s">
        <v>4465</v>
      </c>
      <c r="U111" s="83" t="s">
        <v>103</v>
      </c>
      <c r="V111" s="86" t="s">
        <v>4468</v>
      </c>
      <c r="W111" s="83" t="s">
        <v>2203</v>
      </c>
      <c r="X111" s="83" t="s">
        <v>2629</v>
      </c>
      <c r="Y111" s="85">
        <v>6617448</v>
      </c>
      <c r="Z111" s="86">
        <v>44417</v>
      </c>
      <c r="AA111" s="86"/>
      <c r="AB111" s="87">
        <f t="shared" ca="1" si="15"/>
        <v>262</v>
      </c>
      <c r="AC111" s="88" t="str">
        <f t="shared" ca="1" si="16"/>
        <v>&gt; 150 days</v>
      </c>
      <c r="AD111" s="89">
        <f t="shared" si="27"/>
        <v>44567</v>
      </c>
      <c r="AE111" s="90" t="str">
        <f t="shared" si="18"/>
        <v>W02-2022</v>
      </c>
      <c r="AF111" s="90" t="str">
        <f t="shared" si="19"/>
        <v>Jan-2022</v>
      </c>
      <c r="AG111" s="89" t="s">
        <v>4460</v>
      </c>
      <c r="AH111" s="219" t="str">
        <f t="shared" si="20"/>
        <v>TBD</v>
      </c>
      <c r="AI111" s="219" t="str">
        <f t="shared" si="21"/>
        <v>TBD</v>
      </c>
      <c r="AJ111" s="199" t="s">
        <v>345</v>
      </c>
      <c r="AK111" s="219" t="str">
        <f t="shared" si="22"/>
        <v>TBD</v>
      </c>
      <c r="AL111" s="219" t="str">
        <f t="shared" si="23"/>
        <v>TBD</v>
      </c>
      <c r="AM111" s="89" t="s">
        <v>4460</v>
      </c>
      <c r="AN111" s="219" t="str">
        <f t="shared" si="24"/>
        <v>TBD</v>
      </c>
      <c r="AO111" s="219" t="str">
        <f t="shared" si="25"/>
        <v>TBD</v>
      </c>
      <c r="AP111" s="83" t="s">
        <v>4464</v>
      </c>
      <c r="AQ111" s="220"/>
      <c r="AR111" s="89"/>
      <c r="AS111" s="99"/>
      <c r="AT111" s="94"/>
      <c r="AU111" s="97"/>
      <c r="AV111" s="95"/>
      <c r="AW111" s="97"/>
      <c r="AX111" s="89"/>
      <c r="AY111" s="89"/>
      <c r="AZ111" s="89"/>
      <c r="BA111" s="86"/>
      <c r="BB111" s="86"/>
      <c r="BC111" s="86"/>
      <c r="BD111" s="83" t="s">
        <v>207</v>
      </c>
      <c r="BE111" s="83" t="str">
        <f t="shared" si="26"/>
        <v>02.SPK RETURNED</v>
      </c>
      <c r="BF111" s="83"/>
      <c r="BG111" s="96" t="s">
        <v>4246</v>
      </c>
      <c r="BH111" s="437"/>
      <c r="BI111" s="190"/>
      <c r="BJ111" s="190"/>
    </row>
    <row r="112" spans="1:62" s="28" customFormat="1" ht="15" hidden="1" customHeight="1">
      <c r="A112" s="187">
        <v>518</v>
      </c>
      <c r="B112" s="29"/>
      <c r="C112" s="83" t="str">
        <f t="shared" si="14"/>
        <v>JAW-JT-TGL-2608</v>
      </c>
      <c r="D112" s="83">
        <v>30697670031</v>
      </c>
      <c r="E112" s="83" t="s">
        <v>2826</v>
      </c>
      <c r="F112" s="83" t="s">
        <v>1409</v>
      </c>
      <c r="G112" s="83" t="s">
        <v>5842</v>
      </c>
      <c r="H112" s="84" t="s">
        <v>6826</v>
      </c>
      <c r="I112" s="83" t="s">
        <v>5287</v>
      </c>
      <c r="J112" s="83" t="s">
        <v>5288</v>
      </c>
      <c r="K112" s="83">
        <v>35</v>
      </c>
      <c r="L112" s="83" t="s">
        <v>4868</v>
      </c>
      <c r="M112" s="83">
        <v>2021</v>
      </c>
      <c r="N112" s="83"/>
      <c r="O112" s="83" t="s">
        <v>2359</v>
      </c>
      <c r="P112" s="84" t="s">
        <v>199</v>
      </c>
      <c r="Q112" s="83" t="s">
        <v>1408</v>
      </c>
      <c r="R112" s="244" t="s">
        <v>1409</v>
      </c>
      <c r="S112" s="83" t="s">
        <v>106</v>
      </c>
      <c r="T112" s="83" t="s">
        <v>4465</v>
      </c>
      <c r="U112" s="83" t="s">
        <v>103</v>
      </c>
      <c r="V112" s="86" t="s">
        <v>4468</v>
      </c>
      <c r="W112" s="83" t="s">
        <v>2203</v>
      </c>
      <c r="X112" s="83" t="s">
        <v>2629</v>
      </c>
      <c r="Y112" s="85">
        <v>6617448</v>
      </c>
      <c r="Z112" s="86">
        <v>44417</v>
      </c>
      <c r="AA112" s="86"/>
      <c r="AB112" s="87">
        <f t="shared" ca="1" si="15"/>
        <v>262</v>
      </c>
      <c r="AC112" s="88" t="str">
        <f t="shared" ca="1" si="16"/>
        <v>&gt; 150 days</v>
      </c>
      <c r="AD112" s="89">
        <f t="shared" si="27"/>
        <v>44567</v>
      </c>
      <c r="AE112" s="90" t="str">
        <f t="shared" si="18"/>
        <v>W02-2022</v>
      </c>
      <c r="AF112" s="90" t="str">
        <f t="shared" si="19"/>
        <v>Jan-2022</v>
      </c>
      <c r="AG112" s="89" t="s">
        <v>4460</v>
      </c>
      <c r="AH112" s="219" t="str">
        <f t="shared" si="20"/>
        <v>TBD</v>
      </c>
      <c r="AI112" s="219" t="str">
        <f t="shared" si="21"/>
        <v>TBD</v>
      </c>
      <c r="AJ112" s="199" t="s">
        <v>345</v>
      </c>
      <c r="AK112" s="219" t="str">
        <f t="shared" si="22"/>
        <v>TBD</v>
      </c>
      <c r="AL112" s="219" t="str">
        <f t="shared" si="23"/>
        <v>TBD</v>
      </c>
      <c r="AM112" s="89" t="s">
        <v>4460</v>
      </c>
      <c r="AN112" s="219" t="str">
        <f t="shared" si="24"/>
        <v>TBD</v>
      </c>
      <c r="AO112" s="219" t="str">
        <f t="shared" si="25"/>
        <v>TBD</v>
      </c>
      <c r="AP112" s="83" t="s">
        <v>4464</v>
      </c>
      <c r="AQ112" s="220" t="s">
        <v>2359</v>
      </c>
      <c r="AR112" s="89"/>
      <c r="AS112" s="99"/>
      <c r="AT112" s="94"/>
      <c r="AU112" s="97"/>
      <c r="AV112" s="95"/>
      <c r="AW112" s="97"/>
      <c r="AX112" s="89"/>
      <c r="AY112" s="89"/>
      <c r="AZ112" s="89"/>
      <c r="BA112" s="86"/>
      <c r="BB112" s="86"/>
      <c r="BC112" s="86"/>
      <c r="BD112" s="83" t="s">
        <v>207</v>
      </c>
      <c r="BE112" s="83" t="str">
        <f t="shared" si="26"/>
        <v>02.SPK RETURNED</v>
      </c>
      <c r="BF112" s="83"/>
      <c r="BG112" s="96" t="s">
        <v>4246</v>
      </c>
      <c r="BH112" s="437"/>
      <c r="BI112" s="13"/>
      <c r="BJ112" s="190"/>
    </row>
    <row r="113" spans="1:62" s="28" customFormat="1" ht="15" hidden="1" customHeight="1">
      <c r="A113" s="187">
        <v>554</v>
      </c>
      <c r="B113" s="29"/>
      <c r="C113" s="83" t="str">
        <f t="shared" si="14"/>
        <v>NUS-NT-SOE-0356</v>
      </c>
      <c r="D113" s="83"/>
      <c r="E113" s="83"/>
      <c r="F113" s="83"/>
      <c r="G113" s="83" t="s">
        <v>5842</v>
      </c>
      <c r="H113" s="84" t="s">
        <v>2359</v>
      </c>
      <c r="I113" s="83" t="s">
        <v>5364</v>
      </c>
      <c r="J113" s="83" t="s">
        <v>5365</v>
      </c>
      <c r="K113" s="83" t="s">
        <v>5318</v>
      </c>
      <c r="L113" s="83" t="s">
        <v>4896</v>
      </c>
      <c r="M113" s="83">
        <v>2021</v>
      </c>
      <c r="N113" s="83"/>
      <c r="O113" s="83" t="s">
        <v>6401</v>
      </c>
      <c r="P113" s="84" t="s">
        <v>10248</v>
      </c>
      <c r="Q113" s="83" t="s">
        <v>1480</v>
      </c>
      <c r="R113" s="244" t="s">
        <v>1481</v>
      </c>
      <c r="S113" s="83" t="s">
        <v>2200</v>
      </c>
      <c r="T113" s="83" t="s">
        <v>4465</v>
      </c>
      <c r="U113" s="83" t="s">
        <v>2198</v>
      </c>
      <c r="V113" s="86" t="s">
        <v>4478</v>
      </c>
      <c r="W113" s="83" t="s">
        <v>2222</v>
      </c>
      <c r="X113" s="83" t="s">
        <v>2656</v>
      </c>
      <c r="Y113" s="85">
        <v>6617409</v>
      </c>
      <c r="Z113" s="86">
        <v>44411</v>
      </c>
      <c r="AA113" s="86"/>
      <c r="AB113" s="87">
        <f t="shared" ca="1" si="15"/>
        <v>268</v>
      </c>
      <c r="AC113" s="88" t="str">
        <f t="shared" ca="1" si="16"/>
        <v>&gt; 150 days</v>
      </c>
      <c r="AD113" s="89">
        <f t="shared" si="27"/>
        <v>44441</v>
      </c>
      <c r="AE113" s="90" t="str">
        <f t="shared" si="18"/>
        <v>W36-2021</v>
      </c>
      <c r="AF113" s="90" t="str">
        <f t="shared" si="19"/>
        <v>Sep-2021</v>
      </c>
      <c r="AG113" s="89" t="s">
        <v>4460</v>
      </c>
      <c r="AH113" s="219" t="str">
        <f t="shared" si="20"/>
        <v>TBD</v>
      </c>
      <c r="AI113" s="219" t="str">
        <f t="shared" si="21"/>
        <v>TBD</v>
      </c>
      <c r="AJ113" s="199" t="s">
        <v>345</v>
      </c>
      <c r="AK113" s="219" t="str">
        <f t="shared" si="22"/>
        <v>TBD</v>
      </c>
      <c r="AL113" s="219" t="str">
        <f t="shared" si="23"/>
        <v>TBD</v>
      </c>
      <c r="AM113" s="89" t="s">
        <v>4460</v>
      </c>
      <c r="AN113" s="219" t="str">
        <f t="shared" si="24"/>
        <v>TBD</v>
      </c>
      <c r="AO113" s="219" t="str">
        <f t="shared" si="25"/>
        <v>TBD</v>
      </c>
      <c r="AP113" s="83" t="s">
        <v>4464</v>
      </c>
      <c r="AQ113" s="220" t="s">
        <v>2359</v>
      </c>
      <c r="AR113" s="89"/>
      <c r="AS113" s="99"/>
      <c r="AT113" s="94"/>
      <c r="AU113" s="97"/>
      <c r="AV113" s="95"/>
      <c r="AW113" s="97"/>
      <c r="AX113" s="89"/>
      <c r="AY113" s="89"/>
      <c r="AZ113" s="89"/>
      <c r="BA113" s="86"/>
      <c r="BB113" s="86"/>
      <c r="BC113" s="86"/>
      <c r="BD113" s="83" t="s">
        <v>207</v>
      </c>
      <c r="BE113" s="83" t="str">
        <f t="shared" si="26"/>
        <v>02.SPK RETURNED</v>
      </c>
      <c r="BF113" s="83" t="s">
        <v>3730</v>
      </c>
      <c r="BG113" s="96" t="s">
        <v>4264</v>
      </c>
      <c r="BH113" s="437"/>
      <c r="BI113" s="190"/>
      <c r="BJ113" s="369"/>
    </row>
    <row r="114" spans="1:62" s="28" customFormat="1" ht="15" hidden="1" customHeight="1">
      <c r="A114" s="187">
        <v>536</v>
      </c>
      <c r="B114" s="29"/>
      <c r="C114" s="83" t="str">
        <f t="shared" si="14"/>
        <v>JAW-JB-TSM-4183</v>
      </c>
      <c r="D114" s="83"/>
      <c r="E114" s="83"/>
      <c r="F114" s="83"/>
      <c r="G114" s="83" t="s">
        <v>5842</v>
      </c>
      <c r="H114" s="84" t="s">
        <v>2359</v>
      </c>
      <c r="I114" s="83" t="s">
        <v>5326</v>
      </c>
      <c r="J114" s="83" t="s">
        <v>5327</v>
      </c>
      <c r="K114" s="83" t="s">
        <v>5328</v>
      </c>
      <c r="L114" s="83" t="s">
        <v>4884</v>
      </c>
      <c r="M114" s="83">
        <v>2021</v>
      </c>
      <c r="N114" s="83" t="s">
        <v>3758</v>
      </c>
      <c r="O114" s="83" t="s">
        <v>6406</v>
      </c>
      <c r="P114" s="84" t="s">
        <v>205</v>
      </c>
      <c r="Q114" s="83" t="s">
        <v>1444</v>
      </c>
      <c r="R114" s="244" t="s">
        <v>1445</v>
      </c>
      <c r="S114" s="83" t="s">
        <v>2200</v>
      </c>
      <c r="T114" s="83" t="s">
        <v>4465</v>
      </c>
      <c r="U114" s="83" t="s">
        <v>103</v>
      </c>
      <c r="V114" s="86" t="s">
        <v>4470</v>
      </c>
      <c r="W114" s="83" t="s">
        <v>2205</v>
      </c>
      <c r="X114" s="83" t="s">
        <v>2642</v>
      </c>
      <c r="Y114" s="85">
        <v>6617407</v>
      </c>
      <c r="Z114" s="86">
        <v>44411</v>
      </c>
      <c r="AA114" s="86"/>
      <c r="AB114" s="87">
        <f t="shared" ca="1" si="15"/>
        <v>268</v>
      </c>
      <c r="AC114" s="88" t="str">
        <f t="shared" ca="1" si="16"/>
        <v>&gt; 150 days</v>
      </c>
      <c r="AD114" s="89">
        <f t="shared" si="27"/>
        <v>44441</v>
      </c>
      <c r="AE114" s="90" t="str">
        <f t="shared" si="18"/>
        <v>W36-2021</v>
      </c>
      <c r="AF114" s="90" t="str">
        <f t="shared" si="19"/>
        <v>Sep-2021</v>
      </c>
      <c r="AG114" s="89" t="s">
        <v>4460</v>
      </c>
      <c r="AH114" s="219" t="str">
        <f t="shared" si="20"/>
        <v>TBD</v>
      </c>
      <c r="AI114" s="219" t="str">
        <f t="shared" si="21"/>
        <v>TBD</v>
      </c>
      <c r="AJ114" s="199" t="s">
        <v>345</v>
      </c>
      <c r="AK114" s="219" t="str">
        <f t="shared" si="22"/>
        <v>TBD</v>
      </c>
      <c r="AL114" s="219" t="str">
        <f t="shared" si="23"/>
        <v>TBD</v>
      </c>
      <c r="AM114" s="89" t="s">
        <v>4460</v>
      </c>
      <c r="AN114" s="219" t="str">
        <f t="shared" si="24"/>
        <v>TBD</v>
      </c>
      <c r="AO114" s="219" t="str">
        <f t="shared" si="25"/>
        <v>TBD</v>
      </c>
      <c r="AP114" s="83" t="s">
        <v>4464</v>
      </c>
      <c r="AQ114" s="220" t="s">
        <v>2359</v>
      </c>
      <c r="AR114" s="89"/>
      <c r="AS114" s="99"/>
      <c r="AT114" s="94"/>
      <c r="AU114" s="97"/>
      <c r="AV114" s="95"/>
      <c r="AW114" s="97"/>
      <c r="AX114" s="89"/>
      <c r="AY114" s="89"/>
      <c r="AZ114" s="89"/>
      <c r="BA114" s="86"/>
      <c r="BB114" s="86"/>
      <c r="BC114" s="86"/>
      <c r="BD114" s="83" t="s">
        <v>207</v>
      </c>
      <c r="BE114" s="83" t="str">
        <f t="shared" si="26"/>
        <v>02.SPK RETURNED</v>
      </c>
      <c r="BF114" s="83" t="s">
        <v>3726</v>
      </c>
      <c r="BG114" s="96" t="s">
        <v>4254</v>
      </c>
      <c r="BH114" s="437"/>
      <c r="BI114" s="13"/>
      <c r="BJ114" s="190"/>
    </row>
    <row r="115" spans="1:62" s="28" customFormat="1" ht="15" hidden="1" customHeight="1">
      <c r="A115" s="187">
        <v>557</v>
      </c>
      <c r="B115" s="29"/>
      <c r="C115" s="83" t="str">
        <f t="shared" si="14"/>
        <v>KAL-KT-KLP-0489</v>
      </c>
      <c r="D115" s="83"/>
      <c r="E115" s="83"/>
      <c r="F115" s="83"/>
      <c r="G115" s="83" t="s">
        <v>5842</v>
      </c>
      <c r="H115" s="84" t="s">
        <v>2359</v>
      </c>
      <c r="I115" s="83" t="s">
        <v>5370</v>
      </c>
      <c r="J115" s="83" t="s">
        <v>5371</v>
      </c>
      <c r="K115" s="83" t="s">
        <v>5323</v>
      </c>
      <c r="L115" s="83" t="s">
        <v>4898</v>
      </c>
      <c r="M115" s="83">
        <v>2021</v>
      </c>
      <c r="N115" s="83" t="s">
        <v>3758</v>
      </c>
      <c r="O115" s="83" t="s">
        <v>6408</v>
      </c>
      <c r="P115" s="84" t="s">
        <v>205</v>
      </c>
      <c r="Q115" s="83" t="s">
        <v>1485</v>
      </c>
      <c r="R115" s="244" t="s">
        <v>1486</v>
      </c>
      <c r="S115" s="83" t="s">
        <v>2200</v>
      </c>
      <c r="T115" s="83" t="s">
        <v>4465</v>
      </c>
      <c r="U115" s="83" t="s">
        <v>103</v>
      </c>
      <c r="V115" s="86" t="s">
        <v>4474</v>
      </c>
      <c r="W115" s="83" t="s">
        <v>196</v>
      </c>
      <c r="X115" s="83" t="s">
        <v>2657</v>
      </c>
      <c r="Y115" s="85">
        <v>6617407</v>
      </c>
      <c r="Z115" s="86">
        <v>44411</v>
      </c>
      <c r="AA115" s="86"/>
      <c r="AB115" s="87">
        <f t="shared" ca="1" si="15"/>
        <v>268</v>
      </c>
      <c r="AC115" s="88" t="str">
        <f t="shared" ca="1" si="16"/>
        <v>&gt; 150 days</v>
      </c>
      <c r="AD115" s="89">
        <f t="shared" si="27"/>
        <v>44441</v>
      </c>
      <c r="AE115" s="90" t="str">
        <f t="shared" si="18"/>
        <v>W36-2021</v>
      </c>
      <c r="AF115" s="90" t="str">
        <f t="shared" si="19"/>
        <v>Sep-2021</v>
      </c>
      <c r="AG115" s="89" t="s">
        <v>4460</v>
      </c>
      <c r="AH115" s="219" t="str">
        <f t="shared" si="20"/>
        <v>TBD</v>
      </c>
      <c r="AI115" s="219" t="str">
        <f t="shared" si="21"/>
        <v>TBD</v>
      </c>
      <c r="AJ115" s="199" t="s">
        <v>345</v>
      </c>
      <c r="AK115" s="219" t="str">
        <f t="shared" si="22"/>
        <v>TBD</v>
      </c>
      <c r="AL115" s="219" t="str">
        <f t="shared" si="23"/>
        <v>TBD</v>
      </c>
      <c r="AM115" s="89" t="s">
        <v>4460</v>
      </c>
      <c r="AN115" s="219" t="str">
        <f t="shared" si="24"/>
        <v>TBD</v>
      </c>
      <c r="AO115" s="219" t="str">
        <f t="shared" si="25"/>
        <v>TBD</v>
      </c>
      <c r="AP115" s="83" t="s">
        <v>4464</v>
      </c>
      <c r="AQ115" s="220" t="s">
        <v>2359</v>
      </c>
      <c r="AR115" s="89"/>
      <c r="AS115" s="99"/>
      <c r="AT115" s="94"/>
      <c r="AU115" s="97"/>
      <c r="AV115" s="95"/>
      <c r="AW115" s="97"/>
      <c r="AX115" s="89"/>
      <c r="AY115" s="89"/>
      <c r="AZ115" s="89"/>
      <c r="BA115" s="86"/>
      <c r="BB115" s="86"/>
      <c r="BC115" s="86"/>
      <c r="BD115" s="83" t="s">
        <v>207</v>
      </c>
      <c r="BE115" s="83" t="str">
        <f t="shared" si="26"/>
        <v>02.SPK RETURNED</v>
      </c>
      <c r="BF115" s="83" t="s">
        <v>3731</v>
      </c>
      <c r="BG115" s="96" t="s">
        <v>4265</v>
      </c>
      <c r="BH115" s="437"/>
      <c r="BI115" s="190"/>
      <c r="BJ115" s="190"/>
    </row>
    <row r="116" spans="1:62" s="28" customFormat="1" ht="15" hidden="1" customHeight="1">
      <c r="A116" s="187">
        <v>555</v>
      </c>
      <c r="B116" s="29"/>
      <c r="C116" s="83" t="str">
        <f t="shared" si="14"/>
        <v>NUS-NT-SOE-0357</v>
      </c>
      <c r="D116" s="83"/>
      <c r="E116" s="83"/>
      <c r="F116" s="83"/>
      <c r="G116" s="83" t="s">
        <v>5842</v>
      </c>
      <c r="H116" s="84" t="s">
        <v>2359</v>
      </c>
      <c r="I116" s="83" t="s">
        <v>5366</v>
      </c>
      <c r="J116" s="83" t="s">
        <v>5367</v>
      </c>
      <c r="K116" s="83" t="s">
        <v>5318</v>
      </c>
      <c r="L116" s="83" t="s">
        <v>4517</v>
      </c>
      <c r="M116" s="83">
        <v>2021</v>
      </c>
      <c r="N116" s="83"/>
      <c r="O116" s="83" t="s">
        <v>6402</v>
      </c>
      <c r="P116" s="84" t="s">
        <v>10248</v>
      </c>
      <c r="Q116" s="83" t="s">
        <v>1482</v>
      </c>
      <c r="R116" s="244" t="s">
        <v>1483</v>
      </c>
      <c r="S116" s="83" t="s">
        <v>2200</v>
      </c>
      <c r="T116" s="83" t="s">
        <v>4465</v>
      </c>
      <c r="U116" s="83" t="s">
        <v>2198</v>
      </c>
      <c r="V116" s="86" t="s">
        <v>4478</v>
      </c>
      <c r="W116" s="83" t="s">
        <v>2222</v>
      </c>
      <c r="X116" s="83" t="s">
        <v>2656</v>
      </c>
      <c r="Y116" s="85">
        <v>6617409</v>
      </c>
      <c r="Z116" s="86">
        <v>44411</v>
      </c>
      <c r="AA116" s="86"/>
      <c r="AB116" s="87">
        <f t="shared" ca="1" si="15"/>
        <v>268</v>
      </c>
      <c r="AC116" s="88" t="str">
        <f t="shared" ca="1" si="16"/>
        <v>&gt; 150 days</v>
      </c>
      <c r="AD116" s="89">
        <f t="shared" si="27"/>
        <v>44441</v>
      </c>
      <c r="AE116" s="90" t="str">
        <f t="shared" si="18"/>
        <v>W36-2021</v>
      </c>
      <c r="AF116" s="90" t="str">
        <f t="shared" si="19"/>
        <v>Sep-2021</v>
      </c>
      <c r="AG116" s="89" t="s">
        <v>4460</v>
      </c>
      <c r="AH116" s="219" t="str">
        <f t="shared" si="20"/>
        <v>TBD</v>
      </c>
      <c r="AI116" s="219" t="str">
        <f t="shared" si="21"/>
        <v>TBD</v>
      </c>
      <c r="AJ116" s="199" t="s">
        <v>345</v>
      </c>
      <c r="AK116" s="219" t="str">
        <f t="shared" si="22"/>
        <v>TBD</v>
      </c>
      <c r="AL116" s="219" t="str">
        <f t="shared" si="23"/>
        <v>TBD</v>
      </c>
      <c r="AM116" s="89" t="s">
        <v>4460</v>
      </c>
      <c r="AN116" s="219" t="str">
        <f t="shared" si="24"/>
        <v>TBD</v>
      </c>
      <c r="AO116" s="219" t="str">
        <f t="shared" si="25"/>
        <v>TBD</v>
      </c>
      <c r="AP116" s="83" t="s">
        <v>4464</v>
      </c>
      <c r="AQ116" s="220" t="s">
        <v>2359</v>
      </c>
      <c r="AR116" s="89"/>
      <c r="AS116" s="99"/>
      <c r="AT116" s="94"/>
      <c r="AU116" s="97"/>
      <c r="AV116" s="95"/>
      <c r="AW116" s="97"/>
      <c r="AX116" s="89"/>
      <c r="AY116" s="89"/>
      <c r="AZ116" s="89"/>
      <c r="BA116" s="86"/>
      <c r="BB116" s="86"/>
      <c r="BC116" s="86"/>
      <c r="BD116" s="83" t="s">
        <v>207</v>
      </c>
      <c r="BE116" s="83" t="str">
        <f t="shared" si="26"/>
        <v>02.SPK RETURNED</v>
      </c>
      <c r="BF116" s="83" t="s">
        <v>3730</v>
      </c>
      <c r="BG116" s="96" t="s">
        <v>4264</v>
      </c>
      <c r="BH116" s="437"/>
      <c r="BI116" s="190"/>
      <c r="BJ116" s="369"/>
    </row>
    <row r="117" spans="1:62" s="28" customFormat="1" ht="15" hidden="1" customHeight="1">
      <c r="A117" s="187">
        <v>553</v>
      </c>
      <c r="B117" s="29"/>
      <c r="C117" s="83" t="str">
        <f t="shared" si="14"/>
        <v>NUS-NT-KPG-0297</v>
      </c>
      <c r="D117" s="83"/>
      <c r="E117" s="83"/>
      <c r="F117" s="83"/>
      <c r="G117" s="83" t="s">
        <v>5842</v>
      </c>
      <c r="H117" s="84" t="s">
        <v>2359</v>
      </c>
      <c r="I117" s="83" t="s">
        <v>5362</v>
      </c>
      <c r="J117" s="83" t="s">
        <v>5363</v>
      </c>
      <c r="K117" s="83" t="s">
        <v>5318</v>
      </c>
      <c r="L117" s="83" t="s">
        <v>4895</v>
      </c>
      <c r="M117" s="83">
        <v>2021</v>
      </c>
      <c r="N117" s="83"/>
      <c r="O117" s="83" t="s">
        <v>6400</v>
      </c>
      <c r="P117" s="84" t="s">
        <v>10248</v>
      </c>
      <c r="Q117" s="83" t="s">
        <v>1478</v>
      </c>
      <c r="R117" s="244" t="s">
        <v>1479</v>
      </c>
      <c r="S117" s="83" t="s">
        <v>2200</v>
      </c>
      <c r="T117" s="83" t="s">
        <v>4465</v>
      </c>
      <c r="U117" s="83" t="s">
        <v>2198</v>
      </c>
      <c r="V117" s="86" t="s">
        <v>4478</v>
      </c>
      <c r="W117" s="83" t="s">
        <v>2222</v>
      </c>
      <c r="X117" s="83" t="s">
        <v>2547</v>
      </c>
      <c r="Y117" s="85">
        <v>6617409</v>
      </c>
      <c r="Z117" s="86">
        <v>44411</v>
      </c>
      <c r="AA117" s="86"/>
      <c r="AB117" s="87">
        <f t="shared" ca="1" si="15"/>
        <v>268</v>
      </c>
      <c r="AC117" s="88" t="str">
        <f t="shared" ca="1" si="16"/>
        <v>&gt; 150 days</v>
      </c>
      <c r="AD117" s="89">
        <f t="shared" si="27"/>
        <v>44441</v>
      </c>
      <c r="AE117" s="90" t="str">
        <f t="shared" si="18"/>
        <v>W36-2021</v>
      </c>
      <c r="AF117" s="90" t="str">
        <f t="shared" si="19"/>
        <v>Sep-2021</v>
      </c>
      <c r="AG117" s="89" t="s">
        <v>4460</v>
      </c>
      <c r="AH117" s="219" t="str">
        <f t="shared" si="20"/>
        <v>TBD</v>
      </c>
      <c r="AI117" s="219" t="str">
        <f t="shared" si="21"/>
        <v>TBD</v>
      </c>
      <c r="AJ117" s="199" t="s">
        <v>345</v>
      </c>
      <c r="AK117" s="219" t="str">
        <f t="shared" si="22"/>
        <v>TBD</v>
      </c>
      <c r="AL117" s="219" t="str">
        <f t="shared" si="23"/>
        <v>TBD</v>
      </c>
      <c r="AM117" s="89" t="s">
        <v>4460</v>
      </c>
      <c r="AN117" s="219" t="str">
        <f t="shared" si="24"/>
        <v>TBD</v>
      </c>
      <c r="AO117" s="219" t="str">
        <f t="shared" si="25"/>
        <v>TBD</v>
      </c>
      <c r="AP117" s="83" t="s">
        <v>4464</v>
      </c>
      <c r="AQ117" s="220" t="s">
        <v>2359</v>
      </c>
      <c r="AR117" s="89"/>
      <c r="AS117" s="99"/>
      <c r="AT117" s="94"/>
      <c r="AU117" s="97"/>
      <c r="AV117" s="95"/>
      <c r="AW117" s="97"/>
      <c r="AX117" s="89"/>
      <c r="AY117" s="89"/>
      <c r="AZ117" s="89"/>
      <c r="BA117" s="86"/>
      <c r="BB117" s="86"/>
      <c r="BC117" s="86"/>
      <c r="BD117" s="83" t="s">
        <v>207</v>
      </c>
      <c r="BE117" s="83" t="str">
        <f t="shared" si="26"/>
        <v>02.SPK RETURNED</v>
      </c>
      <c r="BF117" s="83" t="s">
        <v>3730</v>
      </c>
      <c r="BG117" s="96" t="s">
        <v>4264</v>
      </c>
      <c r="BH117" s="437"/>
      <c r="BI117" s="13"/>
      <c r="BJ117" s="369"/>
    </row>
    <row r="118" spans="1:62" s="28" customFormat="1" ht="15" hidden="1" customHeight="1">
      <c r="A118" s="27">
        <v>511</v>
      </c>
      <c r="B118" s="29"/>
      <c r="C118" s="83" t="str">
        <f t="shared" si="14"/>
        <v>SUL-SN-SGM-1259</v>
      </c>
      <c r="D118" s="83">
        <v>30600260031</v>
      </c>
      <c r="E118" s="83" t="s">
        <v>2822</v>
      </c>
      <c r="F118" s="83" t="s">
        <v>3171</v>
      </c>
      <c r="G118" s="83" t="s">
        <v>5841</v>
      </c>
      <c r="H118" s="84" t="s">
        <v>6826</v>
      </c>
      <c r="I118" s="83" t="s">
        <v>5273</v>
      </c>
      <c r="J118" s="83" t="s">
        <v>5274</v>
      </c>
      <c r="K118" s="83">
        <v>40</v>
      </c>
      <c r="L118" s="83" t="s">
        <v>4862</v>
      </c>
      <c r="M118" s="83">
        <v>2021</v>
      </c>
      <c r="N118" s="83" t="s">
        <v>3757</v>
      </c>
      <c r="O118" s="83" t="s">
        <v>2359</v>
      </c>
      <c r="P118" s="84" t="s">
        <v>205</v>
      </c>
      <c r="Q118" s="83" t="s">
        <v>1394</v>
      </c>
      <c r="R118" s="244" t="s">
        <v>1395</v>
      </c>
      <c r="S118" s="83" t="s">
        <v>2200</v>
      </c>
      <c r="T118" s="83" t="s">
        <v>4465</v>
      </c>
      <c r="U118" s="83" t="s">
        <v>2198</v>
      </c>
      <c r="V118" s="86" t="s">
        <v>4475</v>
      </c>
      <c r="W118" s="83" t="s">
        <v>2220</v>
      </c>
      <c r="X118" s="83" t="s">
        <v>2633</v>
      </c>
      <c r="Y118" s="85">
        <v>6617124</v>
      </c>
      <c r="Z118" s="86">
        <v>44277</v>
      </c>
      <c r="AA118" s="86"/>
      <c r="AB118" s="87">
        <f t="shared" ca="1" si="15"/>
        <v>402</v>
      </c>
      <c r="AC118" s="88" t="str">
        <f t="shared" ca="1" si="16"/>
        <v>&gt; 150 days</v>
      </c>
      <c r="AD118" s="89">
        <f t="shared" si="27"/>
        <v>44307</v>
      </c>
      <c r="AE118" s="90" t="str">
        <f t="shared" si="18"/>
        <v>W17-2021</v>
      </c>
      <c r="AF118" s="90" t="str">
        <f t="shared" si="19"/>
        <v>Apr-2021</v>
      </c>
      <c r="AG118" s="89" t="s">
        <v>4460</v>
      </c>
      <c r="AH118" s="90" t="str">
        <f t="shared" si="20"/>
        <v>TBD</v>
      </c>
      <c r="AI118" s="90" t="str">
        <f t="shared" si="21"/>
        <v>TBD</v>
      </c>
      <c r="AJ118" s="199" t="s">
        <v>345</v>
      </c>
      <c r="AK118" s="90" t="str">
        <f t="shared" si="22"/>
        <v>TBD</v>
      </c>
      <c r="AL118" s="90" t="str">
        <f t="shared" si="23"/>
        <v>TBD</v>
      </c>
      <c r="AM118" s="89" t="s">
        <v>4460</v>
      </c>
      <c r="AN118" s="90" t="str">
        <f t="shared" si="24"/>
        <v>TBD</v>
      </c>
      <c r="AO118" s="90" t="str">
        <f t="shared" si="25"/>
        <v>TBD</v>
      </c>
      <c r="AP118" s="83"/>
      <c r="AQ118" s="107"/>
      <c r="AR118" s="89"/>
      <c r="AS118" s="99"/>
      <c r="AT118" s="94"/>
      <c r="AU118" s="97"/>
      <c r="AV118" s="95"/>
      <c r="AW118" s="97"/>
      <c r="AX118" s="89"/>
      <c r="AY118" s="89"/>
      <c r="AZ118" s="89"/>
      <c r="BA118" s="86"/>
      <c r="BB118" s="86"/>
      <c r="BC118" s="86"/>
      <c r="BD118" s="83" t="s">
        <v>207</v>
      </c>
      <c r="BE118" s="83" t="str">
        <f t="shared" si="26"/>
        <v>02.SPK RETURNED</v>
      </c>
      <c r="BF118" s="83"/>
      <c r="BG118" s="96" t="s">
        <v>4243</v>
      </c>
      <c r="BH118" s="437"/>
      <c r="BI118" s="13"/>
      <c r="BJ118" s="369"/>
    </row>
    <row r="119" spans="1:62" s="28" customFormat="1" ht="15" hidden="1" customHeight="1">
      <c r="A119" s="27">
        <v>505</v>
      </c>
      <c r="B119" s="29"/>
      <c r="C119" s="83" t="str">
        <f t="shared" si="14"/>
        <v>JAW-JB-CBI-0120</v>
      </c>
      <c r="D119" s="83">
        <v>30681660031</v>
      </c>
      <c r="E119" s="83" t="s">
        <v>2358</v>
      </c>
      <c r="F119" s="83" t="s">
        <v>7222</v>
      </c>
      <c r="G119" s="83" t="s">
        <v>5841</v>
      </c>
      <c r="H119" s="84" t="s">
        <v>6825</v>
      </c>
      <c r="I119" s="83" t="s">
        <v>5265</v>
      </c>
      <c r="J119" s="83" t="s">
        <v>5266</v>
      </c>
      <c r="K119" s="83">
        <v>35</v>
      </c>
      <c r="L119" s="83" t="s">
        <v>4858</v>
      </c>
      <c r="M119" s="83">
        <v>2021</v>
      </c>
      <c r="N119" s="83"/>
      <c r="O119" s="83" t="s">
        <v>5877</v>
      </c>
      <c r="P119" s="84" t="s">
        <v>199</v>
      </c>
      <c r="Q119" s="83" t="s">
        <v>1383</v>
      </c>
      <c r="R119" s="244" t="s">
        <v>1384</v>
      </c>
      <c r="S119" s="83" t="s">
        <v>2200</v>
      </c>
      <c r="T119" s="83" t="s">
        <v>4465</v>
      </c>
      <c r="U119" s="83" t="s">
        <v>2197</v>
      </c>
      <c r="V119" s="86"/>
      <c r="W119" s="83" t="s">
        <v>2205</v>
      </c>
      <c r="X119" s="83" t="s">
        <v>2427</v>
      </c>
      <c r="Y119" s="85">
        <v>6617048</v>
      </c>
      <c r="Z119" s="86">
        <v>44273</v>
      </c>
      <c r="AA119" s="86"/>
      <c r="AB119" s="87">
        <f t="shared" ca="1" si="15"/>
        <v>406</v>
      </c>
      <c r="AC119" s="88" t="str">
        <f t="shared" ca="1" si="16"/>
        <v>&gt; 150 days</v>
      </c>
      <c r="AD119" s="89">
        <f t="shared" si="27"/>
        <v>44303</v>
      </c>
      <c r="AE119" s="90" t="str">
        <f t="shared" si="18"/>
        <v>W16-2021</v>
      </c>
      <c r="AF119" s="90" t="str">
        <f t="shared" si="19"/>
        <v>Apr-2021</v>
      </c>
      <c r="AG119" s="89" t="s">
        <v>4460</v>
      </c>
      <c r="AH119" s="90" t="str">
        <f t="shared" si="20"/>
        <v>TBD</v>
      </c>
      <c r="AI119" s="90" t="str">
        <f t="shared" si="21"/>
        <v>TBD</v>
      </c>
      <c r="AJ119" s="199" t="s">
        <v>345</v>
      </c>
      <c r="AK119" s="90" t="str">
        <f t="shared" si="22"/>
        <v>TBD</v>
      </c>
      <c r="AL119" s="90" t="str">
        <f t="shared" si="23"/>
        <v>TBD</v>
      </c>
      <c r="AM119" s="89" t="s">
        <v>4460</v>
      </c>
      <c r="AN119" s="90" t="str">
        <f t="shared" si="24"/>
        <v>TBD</v>
      </c>
      <c r="AO119" s="90" t="str">
        <f t="shared" si="25"/>
        <v>TBD</v>
      </c>
      <c r="AP119" s="83"/>
      <c r="AQ119" s="107"/>
      <c r="AR119" s="89"/>
      <c r="AS119" s="93" t="s">
        <v>2358</v>
      </c>
      <c r="AT119" s="94"/>
      <c r="AU119" s="97"/>
      <c r="AV119" s="95"/>
      <c r="AW119" s="97"/>
      <c r="AX119" s="89"/>
      <c r="AY119" s="89"/>
      <c r="AZ119" s="89"/>
      <c r="BA119" s="86"/>
      <c r="BB119" s="86"/>
      <c r="BC119" s="86"/>
      <c r="BD119" s="83" t="s">
        <v>207</v>
      </c>
      <c r="BE119" s="83" t="str">
        <f t="shared" si="26"/>
        <v>02.SPK RETURNED</v>
      </c>
      <c r="BF119" s="83"/>
      <c r="BG119" s="96" t="s">
        <v>4243</v>
      </c>
      <c r="BH119" s="437"/>
      <c r="BI119" s="190"/>
      <c r="BJ119" s="369"/>
    </row>
    <row r="120" spans="1:62" s="28" customFormat="1" ht="15" hidden="1" customHeight="1">
      <c r="A120" s="27">
        <v>510</v>
      </c>
      <c r="B120" s="29"/>
      <c r="C120" s="83" t="str">
        <f t="shared" si="14"/>
        <v>JAW-JB-CKR-0041</v>
      </c>
      <c r="D120" s="83"/>
      <c r="E120" s="83"/>
      <c r="F120" s="83"/>
      <c r="G120" s="83" t="s">
        <v>5841</v>
      </c>
      <c r="H120" s="84" t="s">
        <v>2359</v>
      </c>
      <c r="I120" s="83" t="s">
        <v>5271</v>
      </c>
      <c r="J120" s="83" t="s">
        <v>5272</v>
      </c>
      <c r="K120" s="83">
        <v>30</v>
      </c>
      <c r="L120" s="83" t="s">
        <v>4861</v>
      </c>
      <c r="M120" s="83">
        <v>2021</v>
      </c>
      <c r="N120" s="83"/>
      <c r="O120" s="83" t="s">
        <v>2359</v>
      </c>
      <c r="P120" s="84" t="s">
        <v>199</v>
      </c>
      <c r="Q120" s="83" t="s">
        <v>1392</v>
      </c>
      <c r="R120" s="244" t="s">
        <v>1393</v>
      </c>
      <c r="S120" s="83" t="s">
        <v>2200</v>
      </c>
      <c r="T120" s="83" t="s">
        <v>4465</v>
      </c>
      <c r="U120" s="83" t="s">
        <v>2197</v>
      </c>
      <c r="V120" s="86"/>
      <c r="W120" s="83" t="s">
        <v>2205</v>
      </c>
      <c r="X120" s="83" t="s">
        <v>2605</v>
      </c>
      <c r="Y120" s="85">
        <v>6616881</v>
      </c>
      <c r="Z120" s="86">
        <v>44273</v>
      </c>
      <c r="AA120" s="86"/>
      <c r="AB120" s="87">
        <f t="shared" ca="1" si="15"/>
        <v>406</v>
      </c>
      <c r="AC120" s="88" t="str">
        <f t="shared" ca="1" si="16"/>
        <v>&gt; 150 days</v>
      </c>
      <c r="AD120" s="89">
        <f t="shared" si="27"/>
        <v>44303</v>
      </c>
      <c r="AE120" s="90" t="str">
        <f t="shared" si="18"/>
        <v>W16-2021</v>
      </c>
      <c r="AF120" s="90" t="str">
        <f t="shared" si="19"/>
        <v>Apr-2021</v>
      </c>
      <c r="AG120" s="89" t="s">
        <v>4460</v>
      </c>
      <c r="AH120" s="90" t="str">
        <f t="shared" si="20"/>
        <v>TBD</v>
      </c>
      <c r="AI120" s="90" t="str">
        <f t="shared" si="21"/>
        <v>TBD</v>
      </c>
      <c r="AJ120" s="199" t="s">
        <v>345</v>
      </c>
      <c r="AK120" s="90" t="str">
        <f t="shared" si="22"/>
        <v>TBD</v>
      </c>
      <c r="AL120" s="90" t="str">
        <f t="shared" si="23"/>
        <v>TBD</v>
      </c>
      <c r="AM120" s="89" t="s">
        <v>4460</v>
      </c>
      <c r="AN120" s="90" t="str">
        <f t="shared" si="24"/>
        <v>TBD</v>
      </c>
      <c r="AO120" s="90" t="str">
        <f t="shared" si="25"/>
        <v>TBD</v>
      </c>
      <c r="AP120" s="83"/>
      <c r="AQ120" s="107"/>
      <c r="AR120" s="89"/>
      <c r="AS120" s="99" t="s">
        <v>2359</v>
      </c>
      <c r="AT120" s="94" t="s">
        <v>2359</v>
      </c>
      <c r="AU120" s="97"/>
      <c r="AV120" s="95"/>
      <c r="AW120" s="97"/>
      <c r="AX120" s="89"/>
      <c r="AY120" s="89"/>
      <c r="AZ120" s="89"/>
      <c r="BA120" s="86"/>
      <c r="BB120" s="86"/>
      <c r="BC120" s="86"/>
      <c r="BD120" s="83" t="s">
        <v>207</v>
      </c>
      <c r="BE120" s="83" t="str">
        <f t="shared" si="26"/>
        <v>02.SPK RETURNED</v>
      </c>
      <c r="BF120" s="83"/>
      <c r="BG120" s="96" t="s">
        <v>4243</v>
      </c>
      <c r="BH120" s="437"/>
      <c r="BI120" s="190"/>
      <c r="BJ120" s="369"/>
    </row>
    <row r="121" spans="1:62" s="28" customFormat="1" ht="15" hidden="1" customHeight="1">
      <c r="A121" s="27">
        <v>507</v>
      </c>
      <c r="B121" s="29"/>
      <c r="C121" s="83" t="str">
        <f t="shared" si="14"/>
        <v>KAL-KB-BEK-0750</v>
      </c>
      <c r="D121" s="83"/>
      <c r="E121" s="83"/>
      <c r="F121" s="83"/>
      <c r="G121" s="83" t="s">
        <v>5841</v>
      </c>
      <c r="H121" s="84" t="s">
        <v>2359</v>
      </c>
      <c r="I121" s="83" t="s">
        <v>5267</v>
      </c>
      <c r="J121" s="83" t="s">
        <v>5268</v>
      </c>
      <c r="K121" s="83">
        <v>60</v>
      </c>
      <c r="L121" s="83" t="s">
        <v>4859</v>
      </c>
      <c r="M121" s="83">
        <v>2021</v>
      </c>
      <c r="N121" s="83" t="s">
        <v>3758</v>
      </c>
      <c r="O121" s="83" t="s">
        <v>2359</v>
      </c>
      <c r="P121" s="84" t="s">
        <v>205</v>
      </c>
      <c r="Q121" s="83" t="s">
        <v>1386</v>
      </c>
      <c r="R121" s="244" t="s">
        <v>1387</v>
      </c>
      <c r="S121" s="83" t="s">
        <v>2200</v>
      </c>
      <c r="T121" s="83" t="s">
        <v>4465</v>
      </c>
      <c r="U121" s="83" t="s">
        <v>2197</v>
      </c>
      <c r="V121" s="86"/>
      <c r="W121" s="83" t="s">
        <v>2209</v>
      </c>
      <c r="X121" s="83" t="s">
        <v>2631</v>
      </c>
      <c r="Y121" s="85">
        <v>6616738</v>
      </c>
      <c r="Z121" s="86">
        <v>44273</v>
      </c>
      <c r="AA121" s="86"/>
      <c r="AB121" s="87">
        <f t="shared" ca="1" si="15"/>
        <v>406</v>
      </c>
      <c r="AC121" s="88" t="str">
        <f t="shared" ca="1" si="16"/>
        <v>&gt; 150 days</v>
      </c>
      <c r="AD121" s="89">
        <f t="shared" si="27"/>
        <v>44303</v>
      </c>
      <c r="AE121" s="90" t="str">
        <f t="shared" si="18"/>
        <v>W16-2021</v>
      </c>
      <c r="AF121" s="90" t="str">
        <f t="shared" si="19"/>
        <v>Apr-2021</v>
      </c>
      <c r="AG121" s="89" t="s">
        <v>4460</v>
      </c>
      <c r="AH121" s="90" t="str">
        <f t="shared" si="20"/>
        <v>TBD</v>
      </c>
      <c r="AI121" s="90" t="str">
        <f t="shared" si="21"/>
        <v>TBD</v>
      </c>
      <c r="AJ121" s="199" t="s">
        <v>345</v>
      </c>
      <c r="AK121" s="90" t="str">
        <f t="shared" si="22"/>
        <v>TBD</v>
      </c>
      <c r="AL121" s="90" t="str">
        <f t="shared" si="23"/>
        <v>TBD</v>
      </c>
      <c r="AM121" s="89" t="s">
        <v>4460</v>
      </c>
      <c r="AN121" s="90" t="str">
        <f t="shared" si="24"/>
        <v>TBD</v>
      </c>
      <c r="AO121" s="90" t="str">
        <f t="shared" si="25"/>
        <v>TBD</v>
      </c>
      <c r="AP121" s="83"/>
      <c r="AQ121" s="107"/>
      <c r="AR121" s="89"/>
      <c r="AS121" s="99" t="s">
        <v>2359</v>
      </c>
      <c r="AT121" s="94" t="s">
        <v>2359</v>
      </c>
      <c r="AU121" s="97"/>
      <c r="AV121" s="95"/>
      <c r="AW121" s="97"/>
      <c r="AX121" s="89"/>
      <c r="AY121" s="89"/>
      <c r="AZ121" s="89"/>
      <c r="BA121" s="86"/>
      <c r="BB121" s="86"/>
      <c r="BC121" s="86"/>
      <c r="BD121" s="83" t="s">
        <v>207</v>
      </c>
      <c r="BE121" s="83" t="str">
        <f t="shared" si="26"/>
        <v>02.SPK RETURNED</v>
      </c>
      <c r="BF121" s="83"/>
      <c r="BG121" s="96" t="s">
        <v>4243</v>
      </c>
      <c r="BH121" s="437"/>
      <c r="BI121" s="190"/>
      <c r="BJ121" s="369"/>
    </row>
    <row r="122" spans="1:62" s="28" customFormat="1" ht="15" hidden="1" customHeight="1">
      <c r="A122" s="27">
        <v>509</v>
      </c>
      <c r="B122" s="29"/>
      <c r="C122" s="83" t="str">
        <f t="shared" si="14"/>
        <v>SUM-SS-PKB-1250</v>
      </c>
      <c r="D122" s="83"/>
      <c r="E122" s="83"/>
      <c r="F122" s="83"/>
      <c r="G122" s="83" t="s">
        <v>5841</v>
      </c>
      <c r="H122" s="84" t="s">
        <v>2359</v>
      </c>
      <c r="I122" s="83" t="s">
        <v>5269</v>
      </c>
      <c r="J122" s="83" t="s">
        <v>5270</v>
      </c>
      <c r="K122" s="83">
        <v>60</v>
      </c>
      <c r="L122" s="83" t="s">
        <v>4860</v>
      </c>
      <c r="M122" s="83">
        <v>2021</v>
      </c>
      <c r="N122" s="83" t="s">
        <v>3758</v>
      </c>
      <c r="O122" s="83" t="s">
        <v>2359</v>
      </c>
      <c r="P122" s="84" t="s">
        <v>205</v>
      </c>
      <c r="Q122" s="83" t="s">
        <v>1390</v>
      </c>
      <c r="R122" s="244" t="s">
        <v>1391</v>
      </c>
      <c r="S122" s="83" t="s">
        <v>2200</v>
      </c>
      <c r="T122" s="83" t="s">
        <v>4465</v>
      </c>
      <c r="U122" s="83" t="s">
        <v>2199</v>
      </c>
      <c r="V122" s="86"/>
      <c r="W122" s="83" t="s">
        <v>2216</v>
      </c>
      <c r="X122" s="83" t="s">
        <v>2596</v>
      </c>
      <c r="Y122" s="85">
        <v>6616829</v>
      </c>
      <c r="Z122" s="86">
        <v>44273</v>
      </c>
      <c r="AA122" s="86"/>
      <c r="AB122" s="87">
        <f t="shared" ca="1" si="15"/>
        <v>406</v>
      </c>
      <c r="AC122" s="88" t="str">
        <f t="shared" ca="1" si="16"/>
        <v>&gt; 150 days</v>
      </c>
      <c r="AD122" s="89">
        <f t="shared" si="27"/>
        <v>44303</v>
      </c>
      <c r="AE122" s="90" t="str">
        <f t="shared" si="18"/>
        <v>W16-2021</v>
      </c>
      <c r="AF122" s="90" t="str">
        <f t="shared" si="19"/>
        <v>Apr-2021</v>
      </c>
      <c r="AG122" s="89" t="s">
        <v>4460</v>
      </c>
      <c r="AH122" s="90" t="str">
        <f t="shared" si="20"/>
        <v>TBD</v>
      </c>
      <c r="AI122" s="90" t="str">
        <f t="shared" si="21"/>
        <v>TBD</v>
      </c>
      <c r="AJ122" s="199" t="s">
        <v>345</v>
      </c>
      <c r="AK122" s="90" t="str">
        <f t="shared" si="22"/>
        <v>TBD</v>
      </c>
      <c r="AL122" s="90" t="str">
        <f t="shared" si="23"/>
        <v>TBD</v>
      </c>
      <c r="AM122" s="89" t="s">
        <v>4460</v>
      </c>
      <c r="AN122" s="90" t="str">
        <f t="shared" si="24"/>
        <v>TBD</v>
      </c>
      <c r="AO122" s="90" t="str">
        <f t="shared" si="25"/>
        <v>TBD</v>
      </c>
      <c r="AP122" s="83"/>
      <c r="AQ122" s="107"/>
      <c r="AR122" s="89"/>
      <c r="AS122" s="99" t="s">
        <v>2359</v>
      </c>
      <c r="AT122" s="94" t="s">
        <v>2359</v>
      </c>
      <c r="AU122" s="97"/>
      <c r="AV122" s="95"/>
      <c r="AW122" s="97"/>
      <c r="AX122" s="89"/>
      <c r="AY122" s="89"/>
      <c r="AZ122" s="89"/>
      <c r="BA122" s="86"/>
      <c r="BB122" s="86"/>
      <c r="BC122" s="86"/>
      <c r="BD122" s="83" t="s">
        <v>207</v>
      </c>
      <c r="BE122" s="83" t="str">
        <f t="shared" si="26"/>
        <v>02.SPK RETURNED</v>
      </c>
      <c r="BF122" s="83"/>
      <c r="BG122" s="96" t="s">
        <v>4243</v>
      </c>
      <c r="BH122" s="437"/>
      <c r="BI122" s="190"/>
      <c r="BJ122" s="369"/>
    </row>
    <row r="123" spans="1:62" s="28" customFormat="1" ht="15" hidden="1" customHeight="1">
      <c r="A123" s="27">
        <v>821</v>
      </c>
      <c r="B123" s="29"/>
      <c r="C123" s="83" t="str">
        <f t="shared" si="14"/>
        <v>JAW-JB-BDG-4200</v>
      </c>
      <c r="D123" s="83">
        <v>30615190031</v>
      </c>
      <c r="E123" s="83" t="s">
        <v>7901</v>
      </c>
      <c r="F123" s="83" t="s">
        <v>2006</v>
      </c>
      <c r="G123" s="83" t="s">
        <v>5849</v>
      </c>
      <c r="H123" s="84" t="s">
        <v>6825</v>
      </c>
      <c r="I123" s="83" t="s">
        <v>5815</v>
      </c>
      <c r="J123" s="83" t="s">
        <v>5816</v>
      </c>
      <c r="K123" s="83">
        <v>30</v>
      </c>
      <c r="L123" s="83" t="s">
        <v>4487</v>
      </c>
      <c r="M123" s="83"/>
      <c r="N123" s="83" t="s">
        <v>3756</v>
      </c>
      <c r="O123" s="83"/>
      <c r="P123" s="84" t="s">
        <v>205</v>
      </c>
      <c r="Q123" s="83" t="s">
        <v>2005</v>
      </c>
      <c r="R123" s="244" t="s">
        <v>2006</v>
      </c>
      <c r="S123" s="83" t="s">
        <v>106</v>
      </c>
      <c r="T123" s="83" t="s">
        <v>4465</v>
      </c>
      <c r="U123" s="83" t="s">
        <v>103</v>
      </c>
      <c r="V123" s="86" t="s">
        <v>4470</v>
      </c>
      <c r="W123" s="83" t="s">
        <v>2205</v>
      </c>
      <c r="X123" s="83" t="s">
        <v>2488</v>
      </c>
      <c r="Y123" s="85">
        <v>6616554</v>
      </c>
      <c r="Z123" s="86">
        <v>44172</v>
      </c>
      <c r="AA123" s="86"/>
      <c r="AB123" s="87">
        <f t="shared" ca="1" si="15"/>
        <v>507</v>
      </c>
      <c r="AC123" s="88" t="str">
        <f t="shared" ca="1" si="16"/>
        <v>&gt; 150 days</v>
      </c>
      <c r="AD123" s="89">
        <f t="shared" si="27"/>
        <v>44322</v>
      </c>
      <c r="AE123" s="90" t="str">
        <f t="shared" si="18"/>
        <v>W19-2021</v>
      </c>
      <c r="AF123" s="90" t="str">
        <f t="shared" si="19"/>
        <v>May-2021</v>
      </c>
      <c r="AG123" s="89" t="s">
        <v>4460</v>
      </c>
      <c r="AH123" s="90" t="str">
        <f t="shared" si="20"/>
        <v>TBD</v>
      </c>
      <c r="AI123" s="90" t="str">
        <f t="shared" si="21"/>
        <v>TBD</v>
      </c>
      <c r="AJ123" s="199" t="s">
        <v>345</v>
      </c>
      <c r="AK123" s="90" t="str">
        <f t="shared" si="22"/>
        <v>TBD</v>
      </c>
      <c r="AL123" s="90" t="str">
        <f t="shared" si="23"/>
        <v>TBD</v>
      </c>
      <c r="AM123" s="89" t="s">
        <v>4460</v>
      </c>
      <c r="AN123" s="90" t="str">
        <f t="shared" si="24"/>
        <v>TBD</v>
      </c>
      <c r="AO123" s="90" t="str">
        <f t="shared" si="25"/>
        <v>TBD</v>
      </c>
      <c r="AP123" s="83" t="s">
        <v>4464</v>
      </c>
      <c r="AQ123" s="92"/>
      <c r="AR123" s="89"/>
      <c r="AS123" s="99"/>
      <c r="AT123" s="94"/>
      <c r="AU123" s="97"/>
      <c r="AV123" s="95"/>
      <c r="AW123" s="97"/>
      <c r="AX123" s="89"/>
      <c r="AY123" s="89"/>
      <c r="AZ123" s="89"/>
      <c r="BA123" s="86"/>
      <c r="BB123" s="86"/>
      <c r="BC123" s="86"/>
      <c r="BD123" s="83" t="s">
        <v>207</v>
      </c>
      <c r="BE123" s="83" t="str">
        <f t="shared" si="26"/>
        <v>02.SPK RETURNED</v>
      </c>
      <c r="BF123" s="83"/>
      <c r="BG123" s="96" t="s">
        <v>4372</v>
      </c>
      <c r="BH123" s="437"/>
      <c r="BI123" s="13"/>
      <c r="BJ123" s="190"/>
    </row>
    <row r="124" spans="1:62" s="28" customFormat="1" ht="15" hidden="1" customHeight="1">
      <c r="A124" s="27">
        <v>879</v>
      </c>
      <c r="B124" s="29"/>
      <c r="C124" s="83" t="str">
        <f t="shared" si="14"/>
        <v>JAW-JT-SLT-2140</v>
      </c>
      <c r="D124" s="83">
        <v>30617710031</v>
      </c>
      <c r="E124" s="83" t="s">
        <v>2841</v>
      </c>
      <c r="F124" s="83" t="s">
        <v>7980</v>
      </c>
      <c r="G124" s="83" t="s">
        <v>5851</v>
      </c>
      <c r="H124" s="84" t="s">
        <v>6825</v>
      </c>
      <c r="I124" s="83" t="s">
        <v>5824</v>
      </c>
      <c r="J124" s="83" t="s">
        <v>5825</v>
      </c>
      <c r="K124" s="83">
        <v>40</v>
      </c>
      <c r="L124" s="83" t="s">
        <v>5100</v>
      </c>
      <c r="M124" s="83"/>
      <c r="N124" s="83"/>
      <c r="O124" s="83"/>
      <c r="P124" s="84" t="s">
        <v>199</v>
      </c>
      <c r="Q124" s="83" t="s">
        <v>2097</v>
      </c>
      <c r="R124" s="244" t="s">
        <v>2098</v>
      </c>
      <c r="S124" s="83" t="s">
        <v>106</v>
      </c>
      <c r="T124" s="83" t="s">
        <v>4465</v>
      </c>
      <c r="U124" s="83" t="s">
        <v>103</v>
      </c>
      <c r="V124" s="86" t="s">
        <v>4468</v>
      </c>
      <c r="W124" s="83" t="s">
        <v>2203</v>
      </c>
      <c r="X124" s="83" t="s">
        <v>2753</v>
      </c>
      <c r="Y124" s="85">
        <v>6616538</v>
      </c>
      <c r="Z124" s="86">
        <v>44168</v>
      </c>
      <c r="AA124" s="86"/>
      <c r="AB124" s="87">
        <f t="shared" ca="1" si="15"/>
        <v>511</v>
      </c>
      <c r="AC124" s="88" t="str">
        <f t="shared" ca="1" si="16"/>
        <v>&gt; 150 days</v>
      </c>
      <c r="AD124" s="89">
        <f t="shared" si="27"/>
        <v>44318</v>
      </c>
      <c r="AE124" s="90" t="str">
        <f t="shared" si="18"/>
        <v>W19-2021</v>
      </c>
      <c r="AF124" s="90" t="str">
        <f t="shared" si="19"/>
        <v>May-2021</v>
      </c>
      <c r="AG124" s="89" t="s">
        <v>4460</v>
      </c>
      <c r="AH124" s="90" t="str">
        <f t="shared" si="20"/>
        <v>TBD</v>
      </c>
      <c r="AI124" s="90" t="str">
        <f t="shared" si="21"/>
        <v>TBD</v>
      </c>
      <c r="AJ124" s="199" t="s">
        <v>345</v>
      </c>
      <c r="AK124" s="90" t="str">
        <f t="shared" si="22"/>
        <v>TBD</v>
      </c>
      <c r="AL124" s="90" t="str">
        <f t="shared" si="23"/>
        <v>TBD</v>
      </c>
      <c r="AM124" s="89" t="s">
        <v>4460</v>
      </c>
      <c r="AN124" s="90" t="str">
        <f t="shared" si="24"/>
        <v>TBD</v>
      </c>
      <c r="AO124" s="90" t="str">
        <f t="shared" si="25"/>
        <v>TBD</v>
      </c>
      <c r="AP124" s="83" t="s">
        <v>4463</v>
      </c>
      <c r="AQ124" s="92"/>
      <c r="AR124" s="89"/>
      <c r="AS124" s="99"/>
      <c r="AT124" s="94"/>
      <c r="AU124" s="97"/>
      <c r="AV124" s="95"/>
      <c r="AW124" s="97"/>
      <c r="AX124" s="89"/>
      <c r="AY124" s="89"/>
      <c r="AZ124" s="89"/>
      <c r="BA124" s="86"/>
      <c r="BB124" s="86"/>
      <c r="BC124" s="86"/>
      <c r="BD124" s="83" t="s">
        <v>207</v>
      </c>
      <c r="BE124" s="83" t="str">
        <f t="shared" si="26"/>
        <v>02.SPK RETURNED</v>
      </c>
      <c r="BF124" s="83" t="s">
        <v>3752</v>
      </c>
      <c r="BG124" s="96" t="s">
        <v>4423</v>
      </c>
      <c r="BH124" s="437"/>
      <c r="BI124" s="190"/>
      <c r="BJ124" s="369"/>
    </row>
    <row r="125" spans="1:62" s="28" customFormat="1" ht="15" hidden="1" customHeight="1">
      <c r="A125" s="27">
        <v>878</v>
      </c>
      <c r="B125" s="29"/>
      <c r="C125" s="83" t="str">
        <f t="shared" si="14"/>
        <v>KAL-KS-BJM-0872</v>
      </c>
      <c r="D125" s="83">
        <v>30617660031</v>
      </c>
      <c r="E125" s="83" t="s">
        <v>2840</v>
      </c>
      <c r="F125" s="83" t="s">
        <v>2096</v>
      </c>
      <c r="G125" s="83" t="s">
        <v>5851</v>
      </c>
      <c r="H125" s="84" t="s">
        <v>6825</v>
      </c>
      <c r="I125" s="83" t="s">
        <v>5822</v>
      </c>
      <c r="J125" s="83" t="s">
        <v>5823</v>
      </c>
      <c r="K125" s="83">
        <v>40</v>
      </c>
      <c r="L125" s="83" t="s">
        <v>5099</v>
      </c>
      <c r="M125" s="83">
        <v>2020</v>
      </c>
      <c r="N125" s="83" t="s">
        <v>3757</v>
      </c>
      <c r="O125" s="83" t="s">
        <v>3710</v>
      </c>
      <c r="P125" s="84" t="s">
        <v>205</v>
      </c>
      <c r="Q125" s="83" t="s">
        <v>2095</v>
      </c>
      <c r="R125" s="244" t="s">
        <v>2096</v>
      </c>
      <c r="S125" s="83" t="s">
        <v>106</v>
      </c>
      <c r="T125" s="83" t="s">
        <v>4465</v>
      </c>
      <c r="U125" s="83" t="s">
        <v>103</v>
      </c>
      <c r="V125" s="86" t="s">
        <v>4474</v>
      </c>
      <c r="W125" s="83" t="s">
        <v>2208</v>
      </c>
      <c r="X125" s="83" t="s">
        <v>2752</v>
      </c>
      <c r="Y125" s="85">
        <v>6616535</v>
      </c>
      <c r="Z125" s="86">
        <v>44167</v>
      </c>
      <c r="AA125" s="86"/>
      <c r="AB125" s="87">
        <f t="shared" ca="1" si="15"/>
        <v>512</v>
      </c>
      <c r="AC125" s="88" t="str">
        <f t="shared" ca="1" si="16"/>
        <v>&gt; 150 days</v>
      </c>
      <c r="AD125" s="89">
        <f t="shared" si="27"/>
        <v>44317</v>
      </c>
      <c r="AE125" s="90" t="str">
        <f t="shared" si="18"/>
        <v>W18-2021</v>
      </c>
      <c r="AF125" s="90" t="str">
        <f t="shared" si="19"/>
        <v>May-2021</v>
      </c>
      <c r="AG125" s="89" t="s">
        <v>4460</v>
      </c>
      <c r="AH125" s="90" t="str">
        <f t="shared" si="20"/>
        <v>TBD</v>
      </c>
      <c r="AI125" s="90" t="str">
        <f t="shared" si="21"/>
        <v>TBD</v>
      </c>
      <c r="AJ125" s="199" t="s">
        <v>345</v>
      </c>
      <c r="AK125" s="90" t="str">
        <f t="shared" si="22"/>
        <v>TBD</v>
      </c>
      <c r="AL125" s="90" t="str">
        <f t="shared" si="23"/>
        <v>TBD</v>
      </c>
      <c r="AM125" s="89" t="s">
        <v>4460</v>
      </c>
      <c r="AN125" s="90" t="str">
        <f t="shared" si="24"/>
        <v>TBD</v>
      </c>
      <c r="AO125" s="90" t="str">
        <f t="shared" si="25"/>
        <v>TBD</v>
      </c>
      <c r="AP125" s="83" t="s">
        <v>4464</v>
      </c>
      <c r="AQ125" s="92"/>
      <c r="AR125" s="89"/>
      <c r="AS125" s="99"/>
      <c r="AT125" s="94"/>
      <c r="AU125" s="97"/>
      <c r="AV125" s="95"/>
      <c r="AW125" s="97"/>
      <c r="AX125" s="89"/>
      <c r="AY125" s="89"/>
      <c r="AZ125" s="89"/>
      <c r="BA125" s="86"/>
      <c r="BB125" s="86"/>
      <c r="BC125" s="86"/>
      <c r="BD125" s="83" t="s">
        <v>207</v>
      </c>
      <c r="BE125" s="83" t="str">
        <f t="shared" si="26"/>
        <v>02.SPK RETURNED</v>
      </c>
      <c r="BF125" s="83" t="s">
        <v>3751</v>
      </c>
      <c r="BG125" s="96" t="s">
        <v>4422</v>
      </c>
      <c r="BH125" s="437"/>
      <c r="BI125" s="190"/>
      <c r="BJ125" s="369"/>
    </row>
    <row r="126" spans="1:62" s="28" customFormat="1" ht="15" hidden="1" customHeight="1">
      <c r="A126" s="27">
        <v>917</v>
      </c>
      <c r="B126" s="29"/>
      <c r="C126" s="83" t="str">
        <f t="shared" si="14"/>
        <v>JAW-JB-CMS-3993</v>
      </c>
      <c r="D126" s="83"/>
      <c r="E126" s="83"/>
      <c r="F126" s="83"/>
      <c r="G126" s="83" t="s">
        <v>5851</v>
      </c>
      <c r="H126" s="84" t="s">
        <v>2359</v>
      </c>
      <c r="I126" s="83" t="s">
        <v>5830</v>
      </c>
      <c r="J126" s="83" t="s">
        <v>5831</v>
      </c>
      <c r="K126" s="83">
        <v>60</v>
      </c>
      <c r="L126" s="83" t="s">
        <v>4487</v>
      </c>
      <c r="M126" s="83">
        <v>2020</v>
      </c>
      <c r="N126" s="83" t="s">
        <v>3757</v>
      </c>
      <c r="O126" s="83"/>
      <c r="P126" s="84" t="s">
        <v>205</v>
      </c>
      <c r="Q126" s="83" t="s">
        <v>2168</v>
      </c>
      <c r="R126" s="244" t="s">
        <v>2169</v>
      </c>
      <c r="S126" s="83" t="s">
        <v>2200</v>
      </c>
      <c r="T126" s="83" t="s">
        <v>4465</v>
      </c>
      <c r="U126" s="83" t="s">
        <v>103</v>
      </c>
      <c r="V126" s="86" t="s">
        <v>4470</v>
      </c>
      <c r="W126" s="83" t="s">
        <v>2205</v>
      </c>
      <c r="X126" s="83" t="s">
        <v>2652</v>
      </c>
      <c r="Y126" s="85">
        <v>6616398</v>
      </c>
      <c r="Z126" s="86">
        <v>44154</v>
      </c>
      <c r="AA126" s="86"/>
      <c r="AB126" s="87">
        <f t="shared" ca="1" si="15"/>
        <v>525</v>
      </c>
      <c r="AC126" s="88" t="str">
        <f t="shared" ca="1" si="16"/>
        <v>&gt; 150 days</v>
      </c>
      <c r="AD126" s="89">
        <f t="shared" si="27"/>
        <v>44184</v>
      </c>
      <c r="AE126" s="90" t="str">
        <f t="shared" si="18"/>
        <v>W51-2020</v>
      </c>
      <c r="AF126" s="90" t="str">
        <f t="shared" si="19"/>
        <v>Dec-2020</v>
      </c>
      <c r="AG126" s="89" t="s">
        <v>4460</v>
      </c>
      <c r="AH126" s="90" t="str">
        <f t="shared" si="20"/>
        <v>TBD</v>
      </c>
      <c r="AI126" s="90" t="str">
        <f t="shared" si="21"/>
        <v>TBD</v>
      </c>
      <c r="AJ126" s="199" t="s">
        <v>345</v>
      </c>
      <c r="AK126" s="90" t="str">
        <f t="shared" si="22"/>
        <v>TBD</v>
      </c>
      <c r="AL126" s="90" t="str">
        <f t="shared" si="23"/>
        <v>TBD</v>
      </c>
      <c r="AM126" s="89" t="s">
        <v>4460</v>
      </c>
      <c r="AN126" s="90" t="str">
        <f t="shared" si="24"/>
        <v>TBD</v>
      </c>
      <c r="AO126" s="90" t="str">
        <f t="shared" si="25"/>
        <v>TBD</v>
      </c>
      <c r="AP126" s="83"/>
      <c r="AQ126" s="92"/>
      <c r="AR126" s="89"/>
      <c r="AS126" s="99"/>
      <c r="AT126" s="94"/>
      <c r="AU126" s="97"/>
      <c r="AV126" s="95"/>
      <c r="AW126" s="97"/>
      <c r="AX126" s="89"/>
      <c r="AY126" s="89"/>
      <c r="AZ126" s="89"/>
      <c r="BA126" s="86"/>
      <c r="BB126" s="86"/>
      <c r="BC126" s="86"/>
      <c r="BD126" s="83" t="s">
        <v>207</v>
      </c>
      <c r="BE126" s="83" t="str">
        <f t="shared" si="26"/>
        <v>02.SPK RETURNED</v>
      </c>
      <c r="BF126" s="83"/>
      <c r="BG126" s="96" t="s">
        <v>4449</v>
      </c>
      <c r="BH126" s="437"/>
      <c r="BI126" s="13"/>
      <c r="BJ126" s="190"/>
    </row>
    <row r="127" spans="1:62" s="28" customFormat="1" ht="15" hidden="1" customHeight="1">
      <c r="A127" s="27">
        <v>916</v>
      </c>
      <c r="B127" s="29"/>
      <c r="C127" s="83" t="str">
        <f t="shared" si="14"/>
        <v>JAW-JI-SBY-4373-RETURN</v>
      </c>
      <c r="D127" s="83"/>
      <c r="E127" s="83"/>
      <c r="F127" s="83"/>
      <c r="G127" s="83" t="s">
        <v>5851</v>
      </c>
      <c r="H127" s="84" t="s">
        <v>2359</v>
      </c>
      <c r="I127" s="83" t="s">
        <v>5486</v>
      </c>
      <c r="J127" s="83" t="s">
        <v>5487</v>
      </c>
      <c r="K127" s="83">
        <v>34</v>
      </c>
      <c r="L127" s="83" t="s">
        <v>4487</v>
      </c>
      <c r="M127" s="83"/>
      <c r="N127" s="83"/>
      <c r="O127" s="83"/>
      <c r="P127" s="84"/>
      <c r="Q127" s="83" t="s">
        <v>2167</v>
      </c>
      <c r="R127" s="244" t="s">
        <v>1620</v>
      </c>
      <c r="S127" s="83" t="s">
        <v>2200</v>
      </c>
      <c r="T127" s="83"/>
      <c r="U127" s="83" t="s">
        <v>2198</v>
      </c>
      <c r="V127" s="86" t="s">
        <v>4472</v>
      </c>
      <c r="W127" s="83" t="s">
        <v>2207</v>
      </c>
      <c r="X127" s="83" t="s">
        <v>2491</v>
      </c>
      <c r="Y127" s="85">
        <v>6616398</v>
      </c>
      <c r="Z127" s="86">
        <v>44154</v>
      </c>
      <c r="AA127" s="86"/>
      <c r="AB127" s="87">
        <f t="shared" ca="1" si="15"/>
        <v>525</v>
      </c>
      <c r="AC127" s="88" t="str">
        <f t="shared" ca="1" si="16"/>
        <v>&gt; 150 days</v>
      </c>
      <c r="AD127" s="89">
        <f t="shared" si="27"/>
        <v>44184</v>
      </c>
      <c r="AE127" s="90" t="str">
        <f t="shared" si="18"/>
        <v>W51-2020</v>
      </c>
      <c r="AF127" s="90" t="str">
        <f t="shared" si="19"/>
        <v>Dec-2020</v>
      </c>
      <c r="AG127" s="89" t="s">
        <v>4460</v>
      </c>
      <c r="AH127" s="90" t="str">
        <f t="shared" si="20"/>
        <v>TBD</v>
      </c>
      <c r="AI127" s="90" t="str">
        <f t="shared" si="21"/>
        <v>TBD</v>
      </c>
      <c r="AJ127" s="199" t="s">
        <v>345</v>
      </c>
      <c r="AK127" s="90" t="str">
        <f t="shared" si="22"/>
        <v>TBD</v>
      </c>
      <c r="AL127" s="90" t="str">
        <f t="shared" si="23"/>
        <v>TBD</v>
      </c>
      <c r="AM127" s="89" t="s">
        <v>4460</v>
      </c>
      <c r="AN127" s="90" t="str">
        <f t="shared" si="24"/>
        <v>TBD</v>
      </c>
      <c r="AO127" s="90" t="str">
        <f t="shared" si="25"/>
        <v>TBD</v>
      </c>
      <c r="AP127" s="83"/>
      <c r="AQ127" s="92"/>
      <c r="AR127" s="89"/>
      <c r="AS127" s="99"/>
      <c r="AT127" s="94"/>
      <c r="AU127" s="97"/>
      <c r="AV127" s="95"/>
      <c r="AW127" s="97"/>
      <c r="AX127" s="89"/>
      <c r="AY127" s="89"/>
      <c r="AZ127" s="89"/>
      <c r="BA127" s="86"/>
      <c r="BB127" s="86"/>
      <c r="BC127" s="86"/>
      <c r="BD127" s="83" t="s">
        <v>207</v>
      </c>
      <c r="BE127" s="83" t="str">
        <f t="shared" si="26"/>
        <v>02.SPK RETURNED</v>
      </c>
      <c r="BF127" s="83"/>
      <c r="BG127" s="96" t="s">
        <v>4448</v>
      </c>
      <c r="BH127" s="437"/>
      <c r="BI127" s="190"/>
      <c r="BJ127" s="190"/>
    </row>
    <row r="128" spans="1:62" s="28" customFormat="1" ht="15" hidden="1" customHeight="1">
      <c r="A128" s="27">
        <v>918</v>
      </c>
      <c r="B128" s="29"/>
      <c r="C128" s="83" t="str">
        <f t="shared" si="14"/>
        <v>JAW-JB-CMH-3992</v>
      </c>
      <c r="D128" s="83"/>
      <c r="E128" s="83"/>
      <c r="F128" s="83"/>
      <c r="G128" s="83" t="s">
        <v>5851</v>
      </c>
      <c r="H128" s="84" t="s">
        <v>2359</v>
      </c>
      <c r="I128" s="83" t="s">
        <v>5832</v>
      </c>
      <c r="J128" s="83" t="s">
        <v>5833</v>
      </c>
      <c r="K128" s="83">
        <v>26</v>
      </c>
      <c r="L128" s="83" t="s">
        <v>4487</v>
      </c>
      <c r="M128" s="83">
        <v>2020</v>
      </c>
      <c r="N128" s="83" t="s">
        <v>3757</v>
      </c>
      <c r="O128" s="83"/>
      <c r="P128" s="84" t="s">
        <v>205</v>
      </c>
      <c r="Q128" s="83" t="s">
        <v>2170</v>
      </c>
      <c r="R128" s="244" t="s">
        <v>2171</v>
      </c>
      <c r="S128" s="83" t="s">
        <v>2200</v>
      </c>
      <c r="T128" s="83" t="s">
        <v>4465</v>
      </c>
      <c r="U128" s="83" t="s">
        <v>103</v>
      </c>
      <c r="V128" s="86" t="s">
        <v>4470</v>
      </c>
      <c r="W128" s="83" t="s">
        <v>2205</v>
      </c>
      <c r="X128" s="83" t="s">
        <v>2601</v>
      </c>
      <c r="Y128" s="85">
        <v>6616398</v>
      </c>
      <c r="Z128" s="86">
        <v>44154</v>
      </c>
      <c r="AA128" s="86"/>
      <c r="AB128" s="87">
        <f t="shared" ca="1" si="15"/>
        <v>525</v>
      </c>
      <c r="AC128" s="88" t="str">
        <f t="shared" ca="1" si="16"/>
        <v>&gt; 150 days</v>
      </c>
      <c r="AD128" s="89">
        <f t="shared" si="27"/>
        <v>44184</v>
      </c>
      <c r="AE128" s="90" t="str">
        <f t="shared" si="18"/>
        <v>W51-2020</v>
      </c>
      <c r="AF128" s="90" t="str">
        <f t="shared" si="19"/>
        <v>Dec-2020</v>
      </c>
      <c r="AG128" s="89" t="s">
        <v>4460</v>
      </c>
      <c r="AH128" s="90" t="str">
        <f t="shared" si="20"/>
        <v>TBD</v>
      </c>
      <c r="AI128" s="90" t="str">
        <f t="shared" si="21"/>
        <v>TBD</v>
      </c>
      <c r="AJ128" s="199" t="s">
        <v>345</v>
      </c>
      <c r="AK128" s="90" t="str">
        <f t="shared" si="22"/>
        <v>TBD</v>
      </c>
      <c r="AL128" s="90" t="str">
        <f t="shared" si="23"/>
        <v>TBD</v>
      </c>
      <c r="AM128" s="89" t="s">
        <v>4460</v>
      </c>
      <c r="AN128" s="90" t="str">
        <f t="shared" si="24"/>
        <v>TBD</v>
      </c>
      <c r="AO128" s="90" t="str">
        <f t="shared" si="25"/>
        <v>TBD</v>
      </c>
      <c r="AP128" s="83"/>
      <c r="AQ128" s="92"/>
      <c r="AR128" s="89"/>
      <c r="AS128" s="99"/>
      <c r="AT128" s="94"/>
      <c r="AU128" s="97"/>
      <c r="AV128" s="95"/>
      <c r="AW128" s="97"/>
      <c r="AX128" s="89"/>
      <c r="AY128" s="89"/>
      <c r="AZ128" s="89"/>
      <c r="BA128" s="86"/>
      <c r="BB128" s="86"/>
      <c r="BC128" s="86"/>
      <c r="BD128" s="83" t="s">
        <v>207</v>
      </c>
      <c r="BE128" s="83" t="str">
        <f t="shared" si="26"/>
        <v>02.SPK RETURNED</v>
      </c>
      <c r="BF128" s="83"/>
      <c r="BG128" s="96" t="s">
        <v>4450</v>
      </c>
      <c r="BH128" s="437"/>
      <c r="BI128" s="190"/>
      <c r="BJ128" s="190"/>
    </row>
    <row r="129" spans="1:62" s="28" customFormat="1" ht="15" hidden="1" customHeight="1">
      <c r="A129" s="27">
        <v>915</v>
      </c>
      <c r="B129" s="29"/>
      <c r="C129" s="83" t="str">
        <f t="shared" si="14"/>
        <v>JAW-BT-CPT-0454</v>
      </c>
      <c r="D129" s="83"/>
      <c r="E129" s="83"/>
      <c r="F129" s="83"/>
      <c r="G129" s="83" t="s">
        <v>5851</v>
      </c>
      <c r="H129" s="84" t="s">
        <v>2359</v>
      </c>
      <c r="I129" s="83" t="s">
        <v>5828</v>
      </c>
      <c r="J129" s="83" t="s">
        <v>5829</v>
      </c>
      <c r="K129" s="83">
        <v>25</v>
      </c>
      <c r="L129" s="83" t="s">
        <v>4487</v>
      </c>
      <c r="M129" s="83"/>
      <c r="N129" s="83"/>
      <c r="O129" s="83"/>
      <c r="P129" s="84" t="s">
        <v>199</v>
      </c>
      <c r="Q129" s="83" t="s">
        <v>2165</v>
      </c>
      <c r="R129" s="244" t="s">
        <v>2166</v>
      </c>
      <c r="S129" s="83" t="s">
        <v>2200</v>
      </c>
      <c r="T129" s="83"/>
      <c r="U129" s="83" t="s">
        <v>2197</v>
      </c>
      <c r="V129" s="86" t="s">
        <v>4473</v>
      </c>
      <c r="W129" s="83" t="s">
        <v>2204</v>
      </c>
      <c r="X129" s="83" t="s">
        <v>2498</v>
      </c>
      <c r="Y129" s="85">
        <v>6616458</v>
      </c>
      <c r="Z129" s="86">
        <v>44148</v>
      </c>
      <c r="AA129" s="86"/>
      <c r="AB129" s="87">
        <f t="shared" ca="1" si="15"/>
        <v>531</v>
      </c>
      <c r="AC129" s="88" t="str">
        <f t="shared" ca="1" si="16"/>
        <v>&gt; 150 days</v>
      </c>
      <c r="AD129" s="89">
        <f t="shared" si="27"/>
        <v>44178</v>
      </c>
      <c r="AE129" s="90" t="str">
        <f t="shared" si="18"/>
        <v>W51-2020</v>
      </c>
      <c r="AF129" s="90" t="str">
        <f t="shared" si="19"/>
        <v>Dec-2020</v>
      </c>
      <c r="AG129" s="89" t="s">
        <v>4460</v>
      </c>
      <c r="AH129" s="90" t="str">
        <f t="shared" si="20"/>
        <v>TBD</v>
      </c>
      <c r="AI129" s="90" t="str">
        <f t="shared" si="21"/>
        <v>TBD</v>
      </c>
      <c r="AJ129" s="199" t="s">
        <v>345</v>
      </c>
      <c r="AK129" s="90" t="str">
        <f t="shared" si="22"/>
        <v>TBD</v>
      </c>
      <c r="AL129" s="90" t="str">
        <f t="shared" si="23"/>
        <v>TBD</v>
      </c>
      <c r="AM129" s="89" t="s">
        <v>4460</v>
      </c>
      <c r="AN129" s="90" t="str">
        <f t="shared" si="24"/>
        <v>TBD</v>
      </c>
      <c r="AO129" s="90" t="str">
        <f t="shared" si="25"/>
        <v>TBD</v>
      </c>
      <c r="AP129" s="83"/>
      <c r="AQ129" s="92"/>
      <c r="AR129" s="89"/>
      <c r="AS129" s="99"/>
      <c r="AT129" s="94"/>
      <c r="AU129" s="97"/>
      <c r="AV129" s="95"/>
      <c r="AW129" s="97"/>
      <c r="AX129" s="89"/>
      <c r="AY129" s="89"/>
      <c r="AZ129" s="89"/>
      <c r="BA129" s="86"/>
      <c r="BB129" s="86"/>
      <c r="BC129" s="86"/>
      <c r="BD129" s="83" t="s">
        <v>207</v>
      </c>
      <c r="BE129" s="83" t="str">
        <f t="shared" si="26"/>
        <v>02.SPK RETURNED</v>
      </c>
      <c r="BF129" s="83"/>
      <c r="BG129" s="96" t="s">
        <v>4448</v>
      </c>
      <c r="BH129" s="437"/>
      <c r="BI129" s="190"/>
      <c r="BJ129" s="190"/>
    </row>
    <row r="130" spans="1:62" s="28" customFormat="1" ht="15" hidden="1" customHeight="1">
      <c r="A130" s="27">
        <v>818</v>
      </c>
      <c r="B130" s="29"/>
      <c r="C130" s="83" t="str">
        <f t="shared" si="14"/>
        <v>KAL-KS-PLI-0931-RETURN</v>
      </c>
      <c r="D130" s="83"/>
      <c r="E130" s="83"/>
      <c r="F130" s="83"/>
      <c r="G130" s="83" t="s">
        <v>5849</v>
      </c>
      <c r="H130" s="84" t="s">
        <v>2359</v>
      </c>
      <c r="I130" s="83" t="s">
        <v>5809</v>
      </c>
      <c r="J130" s="83" t="s">
        <v>5810</v>
      </c>
      <c r="K130" s="83">
        <v>72</v>
      </c>
      <c r="L130" s="83" t="s">
        <v>4487</v>
      </c>
      <c r="M130" s="83"/>
      <c r="N130" s="83"/>
      <c r="O130" s="83"/>
      <c r="P130" s="84" t="s">
        <v>205</v>
      </c>
      <c r="Q130" s="83" t="s">
        <v>1999</v>
      </c>
      <c r="R130" s="244" t="s">
        <v>2000</v>
      </c>
      <c r="S130" s="83" t="s">
        <v>106</v>
      </c>
      <c r="T130" s="83" t="s">
        <v>4465</v>
      </c>
      <c r="U130" s="83" t="s">
        <v>103</v>
      </c>
      <c r="V130" s="86" t="s">
        <v>4474</v>
      </c>
      <c r="W130" s="83" t="s">
        <v>2208</v>
      </c>
      <c r="X130" s="83" t="s">
        <v>2745</v>
      </c>
      <c r="Y130" s="85">
        <v>6616297</v>
      </c>
      <c r="Z130" s="86">
        <v>44106</v>
      </c>
      <c r="AA130" s="86"/>
      <c r="AB130" s="87">
        <f t="shared" ca="1" si="15"/>
        <v>573</v>
      </c>
      <c r="AC130" s="88" t="str">
        <f t="shared" ca="1" si="16"/>
        <v>&gt; 150 days</v>
      </c>
      <c r="AD130" s="89">
        <f t="shared" si="27"/>
        <v>44256</v>
      </c>
      <c r="AE130" s="90" t="str">
        <f t="shared" si="18"/>
        <v>W10-2021</v>
      </c>
      <c r="AF130" s="90" t="str">
        <f t="shared" si="19"/>
        <v>Mar-2021</v>
      </c>
      <c r="AG130" s="89" t="s">
        <v>4460</v>
      </c>
      <c r="AH130" s="90" t="str">
        <f t="shared" si="20"/>
        <v>TBD</v>
      </c>
      <c r="AI130" s="90" t="str">
        <f t="shared" si="21"/>
        <v>TBD</v>
      </c>
      <c r="AJ130" s="199" t="s">
        <v>345</v>
      </c>
      <c r="AK130" s="90" t="str">
        <f t="shared" si="22"/>
        <v>TBD</v>
      </c>
      <c r="AL130" s="90" t="str">
        <f t="shared" si="23"/>
        <v>TBD</v>
      </c>
      <c r="AM130" s="89" t="s">
        <v>4460</v>
      </c>
      <c r="AN130" s="90" t="str">
        <f t="shared" si="24"/>
        <v>TBD</v>
      </c>
      <c r="AO130" s="90" t="str">
        <f t="shared" si="25"/>
        <v>TBD</v>
      </c>
      <c r="AP130" s="83"/>
      <c r="AQ130" s="92"/>
      <c r="AR130" s="89"/>
      <c r="AS130" s="99"/>
      <c r="AT130" s="94"/>
      <c r="AU130" s="97"/>
      <c r="AV130" s="95"/>
      <c r="AW130" s="97"/>
      <c r="AX130" s="89"/>
      <c r="AY130" s="89"/>
      <c r="AZ130" s="89"/>
      <c r="BA130" s="86"/>
      <c r="BB130" s="86"/>
      <c r="BC130" s="86"/>
      <c r="BD130" s="83" t="s">
        <v>207</v>
      </c>
      <c r="BE130" s="83" t="str">
        <f t="shared" si="26"/>
        <v>02.SPK RETURNED</v>
      </c>
      <c r="BF130" s="83" t="s">
        <v>3744</v>
      </c>
      <c r="BG130" s="96" t="s">
        <v>4369</v>
      </c>
      <c r="BH130" s="437"/>
      <c r="BI130" s="13"/>
      <c r="BJ130" s="190"/>
    </row>
    <row r="131" spans="1:62" s="28" customFormat="1" ht="15" hidden="1" customHeight="1">
      <c r="A131" s="27">
        <v>877</v>
      </c>
      <c r="B131" s="29"/>
      <c r="C131" s="83" t="str">
        <f t="shared" si="14"/>
        <v>JAW-JK-TJP-0621</v>
      </c>
      <c r="D131" s="83">
        <v>30572280031</v>
      </c>
      <c r="E131" s="83" t="s">
        <v>2839</v>
      </c>
      <c r="F131" s="83" t="s">
        <v>2094</v>
      </c>
      <c r="G131" s="83" t="s">
        <v>5851</v>
      </c>
      <c r="H131" s="84" t="s">
        <v>6825</v>
      </c>
      <c r="I131" s="83" t="s">
        <v>5820</v>
      </c>
      <c r="J131" s="83" t="s">
        <v>5821</v>
      </c>
      <c r="K131" s="83">
        <v>30</v>
      </c>
      <c r="L131" s="83" t="s">
        <v>5070</v>
      </c>
      <c r="M131" s="83"/>
      <c r="N131" s="83"/>
      <c r="O131" s="83"/>
      <c r="P131" s="84" t="s">
        <v>199</v>
      </c>
      <c r="Q131" s="83" t="s">
        <v>2093</v>
      </c>
      <c r="R131" s="244" t="s">
        <v>2094</v>
      </c>
      <c r="S131" s="83" t="s">
        <v>106</v>
      </c>
      <c r="T131" s="83" t="s">
        <v>4465</v>
      </c>
      <c r="U131" s="83" t="s">
        <v>2197</v>
      </c>
      <c r="V131" s="86" t="s">
        <v>4469</v>
      </c>
      <c r="W131" s="83" t="s">
        <v>2210</v>
      </c>
      <c r="X131" s="83" t="s">
        <v>2448</v>
      </c>
      <c r="Y131" s="85">
        <v>6616288</v>
      </c>
      <c r="Z131" s="86">
        <v>44105</v>
      </c>
      <c r="AA131" s="86"/>
      <c r="AB131" s="87">
        <f t="shared" ca="1" si="15"/>
        <v>574</v>
      </c>
      <c r="AC131" s="88" t="str">
        <f t="shared" ca="1" si="16"/>
        <v>&gt; 150 days</v>
      </c>
      <c r="AD131" s="89">
        <f t="shared" si="27"/>
        <v>44255</v>
      </c>
      <c r="AE131" s="90" t="str">
        <f t="shared" si="18"/>
        <v>W10-2021</v>
      </c>
      <c r="AF131" s="90" t="str">
        <f t="shared" si="19"/>
        <v>Feb-2021</v>
      </c>
      <c r="AG131" s="89" t="s">
        <v>4460</v>
      </c>
      <c r="AH131" s="90" t="str">
        <f t="shared" si="20"/>
        <v>TBD</v>
      </c>
      <c r="AI131" s="90" t="str">
        <f t="shared" si="21"/>
        <v>TBD</v>
      </c>
      <c r="AJ131" s="199" t="s">
        <v>345</v>
      </c>
      <c r="AK131" s="90" t="str">
        <f t="shared" si="22"/>
        <v>TBD</v>
      </c>
      <c r="AL131" s="90" t="str">
        <f t="shared" si="23"/>
        <v>TBD</v>
      </c>
      <c r="AM131" s="89" t="s">
        <v>4460</v>
      </c>
      <c r="AN131" s="90" t="str">
        <f t="shared" si="24"/>
        <v>TBD</v>
      </c>
      <c r="AO131" s="90" t="str">
        <f t="shared" si="25"/>
        <v>TBD</v>
      </c>
      <c r="AP131" s="83" t="s">
        <v>4464</v>
      </c>
      <c r="AQ131" s="92"/>
      <c r="AR131" s="89"/>
      <c r="AS131" s="99"/>
      <c r="AT131" s="94"/>
      <c r="AU131" s="97"/>
      <c r="AV131" s="95"/>
      <c r="AW131" s="97"/>
      <c r="AX131" s="89"/>
      <c r="AY131" s="89"/>
      <c r="AZ131" s="89"/>
      <c r="BA131" s="86"/>
      <c r="BB131" s="86"/>
      <c r="BC131" s="86"/>
      <c r="BD131" s="83" t="s">
        <v>207</v>
      </c>
      <c r="BE131" s="83" t="str">
        <f t="shared" si="26"/>
        <v>02.SPK RETURNED</v>
      </c>
      <c r="BF131" s="83" t="s">
        <v>3744</v>
      </c>
      <c r="BG131" s="96" t="s">
        <v>4421</v>
      </c>
      <c r="BH131" s="437"/>
      <c r="BI131" s="13"/>
      <c r="BJ131" s="190"/>
    </row>
    <row r="132" spans="1:62" s="28" customFormat="1" ht="15" hidden="1" customHeight="1">
      <c r="A132" s="27">
        <v>914</v>
      </c>
      <c r="B132" s="29"/>
      <c r="C132" s="83" t="str">
        <f t="shared" si="14"/>
        <v>JAW-JI-SMP-4277-RETURN</v>
      </c>
      <c r="D132" s="83"/>
      <c r="E132" s="83"/>
      <c r="F132" s="83"/>
      <c r="G132" s="83" t="s">
        <v>5851</v>
      </c>
      <c r="H132" s="84" t="s">
        <v>2359</v>
      </c>
      <c r="I132" s="83" t="s">
        <v>5826</v>
      </c>
      <c r="J132" s="83" t="s">
        <v>5827</v>
      </c>
      <c r="K132" s="83">
        <v>50</v>
      </c>
      <c r="L132" s="83" t="s">
        <v>4487</v>
      </c>
      <c r="M132" s="83"/>
      <c r="N132" s="83"/>
      <c r="O132" s="83"/>
      <c r="P132" s="84" t="s">
        <v>205</v>
      </c>
      <c r="Q132" s="83" t="s">
        <v>2160</v>
      </c>
      <c r="R132" s="244" t="s">
        <v>2161</v>
      </c>
      <c r="S132" s="83" t="s">
        <v>2200</v>
      </c>
      <c r="T132" s="83" t="s">
        <v>4465</v>
      </c>
      <c r="U132" s="83" t="s">
        <v>203</v>
      </c>
      <c r="V132" s="86" t="s">
        <v>4472</v>
      </c>
      <c r="W132" s="83" t="s">
        <v>2207</v>
      </c>
      <c r="X132" s="83" t="s">
        <v>2431</v>
      </c>
      <c r="Y132" s="85">
        <v>6616271</v>
      </c>
      <c r="Z132" s="86">
        <v>44099</v>
      </c>
      <c r="AA132" s="86"/>
      <c r="AB132" s="87">
        <f t="shared" ca="1" si="15"/>
        <v>580</v>
      </c>
      <c r="AC132" s="88" t="str">
        <f t="shared" ca="1" si="16"/>
        <v>&gt; 150 days</v>
      </c>
      <c r="AD132" s="89">
        <f t="shared" si="27"/>
        <v>44129</v>
      </c>
      <c r="AE132" s="90" t="str">
        <f t="shared" si="18"/>
        <v>W44-2020</v>
      </c>
      <c r="AF132" s="90" t="str">
        <f t="shared" si="19"/>
        <v>Oct-2020</v>
      </c>
      <c r="AG132" s="89" t="s">
        <v>4460</v>
      </c>
      <c r="AH132" s="90" t="str">
        <f t="shared" si="20"/>
        <v>TBD</v>
      </c>
      <c r="AI132" s="90" t="str">
        <f t="shared" si="21"/>
        <v>TBD</v>
      </c>
      <c r="AJ132" s="199" t="s">
        <v>345</v>
      </c>
      <c r="AK132" s="90" t="str">
        <f t="shared" si="22"/>
        <v>TBD</v>
      </c>
      <c r="AL132" s="90" t="str">
        <f t="shared" si="23"/>
        <v>TBD</v>
      </c>
      <c r="AM132" s="89" t="s">
        <v>4460</v>
      </c>
      <c r="AN132" s="90" t="str">
        <f t="shared" si="24"/>
        <v>TBD</v>
      </c>
      <c r="AO132" s="90" t="str">
        <f t="shared" si="25"/>
        <v>TBD</v>
      </c>
      <c r="AP132" s="83" t="s">
        <v>4464</v>
      </c>
      <c r="AQ132" s="92"/>
      <c r="AR132" s="89"/>
      <c r="AS132" s="99"/>
      <c r="AT132" s="94"/>
      <c r="AU132" s="97"/>
      <c r="AV132" s="95"/>
      <c r="AW132" s="97"/>
      <c r="AX132" s="89"/>
      <c r="AY132" s="89"/>
      <c r="AZ132" s="89"/>
      <c r="BA132" s="86"/>
      <c r="BB132" s="86"/>
      <c r="BC132" s="86"/>
      <c r="BD132" s="83" t="s">
        <v>207</v>
      </c>
      <c r="BE132" s="83" t="str">
        <f t="shared" si="26"/>
        <v>02.SPK RETURNED</v>
      </c>
      <c r="BF132" s="83"/>
      <c r="BG132" s="96" t="s">
        <v>4447</v>
      </c>
      <c r="BH132" s="437"/>
      <c r="BI132" s="13"/>
      <c r="BJ132" s="190"/>
    </row>
    <row r="133" spans="1:62" s="28" customFormat="1" ht="15" hidden="1" customHeight="1">
      <c r="A133" s="27">
        <v>913</v>
      </c>
      <c r="B133" s="29"/>
      <c r="C133" s="83" t="str">
        <f t="shared" ref="C133:C196" si="28">Q133</f>
        <v>SUM-JA-MBN-0482 (RETURN REVISI COMMITMENT SPK)</v>
      </c>
      <c r="D133" s="83"/>
      <c r="E133" s="83"/>
      <c r="F133" s="83"/>
      <c r="G133" s="83" t="s">
        <v>5851</v>
      </c>
      <c r="H133" s="84" t="s">
        <v>2359</v>
      </c>
      <c r="I133" s="83" t="s">
        <v>5160</v>
      </c>
      <c r="J133" s="83" t="s">
        <v>5161</v>
      </c>
      <c r="K133" s="83">
        <v>50</v>
      </c>
      <c r="L133" s="83" t="s">
        <v>4487</v>
      </c>
      <c r="M133" s="83"/>
      <c r="N133" s="83"/>
      <c r="O133" s="83"/>
      <c r="P133" s="84" t="s">
        <v>205</v>
      </c>
      <c r="Q133" s="83" t="s">
        <v>2164</v>
      </c>
      <c r="R133" s="244" t="s">
        <v>1274</v>
      </c>
      <c r="S133" s="83" t="s">
        <v>2200</v>
      </c>
      <c r="T133" s="83" t="s">
        <v>4465</v>
      </c>
      <c r="U133" s="83" t="s">
        <v>201</v>
      </c>
      <c r="V133" s="86" t="s">
        <v>4477</v>
      </c>
      <c r="W133" s="83" t="s">
        <v>2223</v>
      </c>
      <c r="X133" s="83" t="s">
        <v>2595</v>
      </c>
      <c r="Y133" s="85">
        <v>6616141</v>
      </c>
      <c r="Z133" s="86">
        <v>44071</v>
      </c>
      <c r="AA133" s="86"/>
      <c r="AB133" s="87">
        <f t="shared" ref="AB133:AB196" ca="1" si="29">IF(AND($Z133=""),"",IF(AND($Z133&lt;&gt;"",AY133&lt;&gt;""),AY133-$Z133,IF(AND($Z133&lt;&gt;"",AY133=""),TODAY()-$Z133)))</f>
        <v>608</v>
      </c>
      <c r="AC133" s="88" t="str">
        <f t="shared" ref="AC133:AC196" ca="1" si="30">IF(AB133="","",IF(AB133="RFI","RFI done",IF(AB133&gt;150,"&gt; 150 days",IF(AB133&gt;120,"121 - 150 days",IF(AB133&gt;90,"91 - 120 days",IF(AB133&gt;60,"61 - 90 days",IF(AB133&gt;30,"31 - 60 days","&lt; 30 days")))))))</f>
        <v>&gt; 150 days</v>
      </c>
      <c r="AD133" s="89">
        <f t="shared" si="27"/>
        <v>44101</v>
      </c>
      <c r="AE133" s="90" t="str">
        <f t="shared" ref="AE133:AE196" si="31">IFERROR(VLOOKUP(AD133,L_Convert,6,FALSE),"")</f>
        <v>W40-2020</v>
      </c>
      <c r="AF133" s="90" t="str">
        <f t="shared" ref="AF133:AF196" si="32">IFERROR(VLOOKUP(AD133,L_Convert,7,FALSE),"")</f>
        <v>Sep-2020</v>
      </c>
      <c r="AG133" s="89" t="s">
        <v>4460</v>
      </c>
      <c r="AH133" s="90" t="str">
        <f t="shared" ref="AH133:AH196" si="33">IFERROR(VLOOKUP(AG133,L_Convert,6,FALSE),"")</f>
        <v>TBD</v>
      </c>
      <c r="AI133" s="90" t="str">
        <f t="shared" ref="AI133:AI196" si="34">IFERROR(VLOOKUP(AG133,L_Convert,7,FALSE),"")</f>
        <v>TBD</v>
      </c>
      <c r="AJ133" s="199" t="s">
        <v>345</v>
      </c>
      <c r="AK133" s="90" t="str">
        <f t="shared" ref="AK133:AK196" si="35">IFERROR(VLOOKUP(AJ133,L_Convert,6,FALSE),"")</f>
        <v>TBD</v>
      </c>
      <c r="AL133" s="90" t="str">
        <f t="shared" ref="AL133:AL196" si="36">IFERROR(VLOOKUP(AJ133,L_Convert,7,FALSE),"")</f>
        <v>TBD</v>
      </c>
      <c r="AM133" s="89" t="s">
        <v>4460</v>
      </c>
      <c r="AN133" s="90" t="str">
        <f t="shared" ref="AN133:AN196" si="37">IFERROR(VLOOKUP(AM133,L_Convert,6,FALSE),"")</f>
        <v>TBD</v>
      </c>
      <c r="AO133" s="90" t="str">
        <f t="shared" ref="AO133:AO196" si="38">IFERROR(VLOOKUP(AM133,L_Convert,7,FALSE),"")</f>
        <v>TBD</v>
      </c>
      <c r="AP133" s="83"/>
      <c r="AQ133" s="92"/>
      <c r="AR133" s="89"/>
      <c r="AS133" s="99"/>
      <c r="AT133" s="94"/>
      <c r="AU133" s="97"/>
      <c r="AV133" s="95"/>
      <c r="AW133" s="97"/>
      <c r="AX133" s="89"/>
      <c r="AY133" s="89"/>
      <c r="AZ133" s="89"/>
      <c r="BA133" s="86"/>
      <c r="BB133" s="86"/>
      <c r="BC133" s="86"/>
      <c r="BD133" s="83" t="s">
        <v>207</v>
      </c>
      <c r="BE133" s="83" t="str">
        <f t="shared" ref="BE133:BE196" si="39">IFERROR(VLOOKUP($BD133,L_Milestone,4,FALSE),"")</f>
        <v>02.SPK RETURNED</v>
      </c>
      <c r="BF133" s="83"/>
      <c r="BG133" s="96"/>
      <c r="BH133" s="437"/>
      <c r="BI133" s="13"/>
      <c r="BJ133" s="190"/>
    </row>
    <row r="134" spans="1:62" s="28" customFormat="1" ht="15" hidden="1" customHeight="1">
      <c r="A134" s="27">
        <v>817</v>
      </c>
      <c r="B134" s="29"/>
      <c r="C134" s="83" t="str">
        <f t="shared" si="28"/>
        <v>JAW-JK-TJP-0640</v>
      </c>
      <c r="D134" s="83">
        <v>30600240031</v>
      </c>
      <c r="E134" s="83" t="s">
        <v>2834</v>
      </c>
      <c r="F134" s="83" t="s">
        <v>7959</v>
      </c>
      <c r="G134" s="83" t="s">
        <v>5849</v>
      </c>
      <c r="H134" s="84" t="s">
        <v>6826</v>
      </c>
      <c r="I134" s="83" t="s">
        <v>5807</v>
      </c>
      <c r="J134" s="83" t="s">
        <v>5808</v>
      </c>
      <c r="K134" s="83">
        <v>21</v>
      </c>
      <c r="L134" s="83" t="s">
        <v>5078</v>
      </c>
      <c r="M134" s="83"/>
      <c r="N134" s="83"/>
      <c r="O134" s="83"/>
      <c r="P134" s="84" t="s">
        <v>199</v>
      </c>
      <c r="Q134" s="83" t="s">
        <v>1998</v>
      </c>
      <c r="R134" s="244" t="s">
        <v>1997</v>
      </c>
      <c r="S134" s="83" t="s">
        <v>106</v>
      </c>
      <c r="T134" s="83" t="s">
        <v>4465</v>
      </c>
      <c r="U134" s="83" t="s">
        <v>2197</v>
      </c>
      <c r="V134" s="86" t="s">
        <v>4469</v>
      </c>
      <c r="W134" s="83" t="s">
        <v>2210</v>
      </c>
      <c r="X134" s="83" t="s">
        <v>2687</v>
      </c>
      <c r="Y134" s="85">
        <v>6616138</v>
      </c>
      <c r="Z134" s="86">
        <v>44071</v>
      </c>
      <c r="AA134" s="86"/>
      <c r="AB134" s="87">
        <f t="shared" ca="1" si="29"/>
        <v>608</v>
      </c>
      <c r="AC134" s="88" t="str">
        <f t="shared" ca="1" si="30"/>
        <v>&gt; 150 days</v>
      </c>
      <c r="AD134" s="89">
        <f t="shared" si="27"/>
        <v>44221</v>
      </c>
      <c r="AE134" s="90" t="str">
        <f t="shared" si="31"/>
        <v>W05-2021</v>
      </c>
      <c r="AF134" s="90" t="str">
        <f t="shared" si="32"/>
        <v>Jan-2021</v>
      </c>
      <c r="AG134" s="89" t="s">
        <v>4460</v>
      </c>
      <c r="AH134" s="90" t="str">
        <f t="shared" si="33"/>
        <v>TBD</v>
      </c>
      <c r="AI134" s="90" t="str">
        <f t="shared" si="34"/>
        <v>TBD</v>
      </c>
      <c r="AJ134" s="199" t="s">
        <v>345</v>
      </c>
      <c r="AK134" s="90" t="str">
        <f t="shared" si="35"/>
        <v>TBD</v>
      </c>
      <c r="AL134" s="90" t="str">
        <f t="shared" si="36"/>
        <v>TBD</v>
      </c>
      <c r="AM134" s="89" t="s">
        <v>4460</v>
      </c>
      <c r="AN134" s="90" t="str">
        <f t="shared" si="37"/>
        <v>TBD</v>
      </c>
      <c r="AO134" s="90" t="str">
        <f t="shared" si="38"/>
        <v>TBD</v>
      </c>
      <c r="AP134" s="83"/>
      <c r="AQ134" s="92"/>
      <c r="AR134" s="89"/>
      <c r="AS134" s="99"/>
      <c r="AT134" s="94"/>
      <c r="AU134" s="97"/>
      <c r="AV134" s="95"/>
      <c r="AW134" s="97"/>
      <c r="AX134" s="89"/>
      <c r="AY134" s="89"/>
      <c r="AZ134" s="89"/>
      <c r="BA134" s="86"/>
      <c r="BB134" s="86"/>
      <c r="BC134" s="86"/>
      <c r="BD134" s="83" t="s">
        <v>207</v>
      </c>
      <c r="BE134" s="83" t="str">
        <f t="shared" si="39"/>
        <v>02.SPK RETURNED</v>
      </c>
      <c r="BF134" s="83" t="s">
        <v>3744</v>
      </c>
      <c r="BG134" s="96" t="s">
        <v>4368</v>
      </c>
      <c r="BH134" s="437"/>
      <c r="BI134" s="13"/>
      <c r="BJ134" s="190"/>
    </row>
    <row r="135" spans="1:62" s="28" customFormat="1" ht="15" hidden="1" customHeight="1">
      <c r="A135" s="27">
        <v>816</v>
      </c>
      <c r="B135" s="29"/>
      <c r="C135" s="83" t="str">
        <f t="shared" si="28"/>
        <v>JAW-JK-TJP-0640 (RETURN PERUBAHAN COMMITMENT SPK)</v>
      </c>
      <c r="D135" s="83"/>
      <c r="E135" s="83"/>
      <c r="F135" s="83"/>
      <c r="G135" s="83" t="s">
        <v>5849</v>
      </c>
      <c r="H135" s="84" t="s">
        <v>2359</v>
      </c>
      <c r="I135" s="83" t="s">
        <v>5806</v>
      </c>
      <c r="J135" s="83" t="s">
        <v>5806</v>
      </c>
      <c r="K135" s="83"/>
      <c r="L135" s="83" t="s">
        <v>5078</v>
      </c>
      <c r="M135" s="83"/>
      <c r="N135" s="83"/>
      <c r="O135" s="83"/>
      <c r="P135" s="84" t="s">
        <v>199</v>
      </c>
      <c r="Q135" s="83" t="s">
        <v>1996</v>
      </c>
      <c r="R135" s="244" t="s">
        <v>1997</v>
      </c>
      <c r="S135" s="83" t="s">
        <v>106</v>
      </c>
      <c r="T135" s="83" t="s">
        <v>4465</v>
      </c>
      <c r="U135" s="83" t="s">
        <v>2197</v>
      </c>
      <c r="V135" s="86"/>
      <c r="W135" s="83" t="s">
        <v>2210</v>
      </c>
      <c r="X135" s="83" t="s">
        <v>2687</v>
      </c>
      <c r="Y135" s="85">
        <v>6616089</v>
      </c>
      <c r="Z135" s="86">
        <v>44069</v>
      </c>
      <c r="AA135" s="86"/>
      <c r="AB135" s="87">
        <f t="shared" ca="1" si="29"/>
        <v>610</v>
      </c>
      <c r="AC135" s="88" t="str">
        <f t="shared" ca="1" si="30"/>
        <v>&gt; 150 days</v>
      </c>
      <c r="AD135" s="89">
        <f t="shared" si="27"/>
        <v>44219</v>
      </c>
      <c r="AE135" s="90" t="str">
        <f t="shared" si="31"/>
        <v>W04-2021</v>
      </c>
      <c r="AF135" s="90" t="str">
        <f t="shared" si="32"/>
        <v>Jan-2021</v>
      </c>
      <c r="AG135" s="89" t="s">
        <v>4460</v>
      </c>
      <c r="AH135" s="90" t="str">
        <f t="shared" si="33"/>
        <v>TBD</v>
      </c>
      <c r="AI135" s="90" t="str">
        <f t="shared" si="34"/>
        <v>TBD</v>
      </c>
      <c r="AJ135" s="199" t="s">
        <v>345</v>
      </c>
      <c r="AK135" s="90" t="str">
        <f t="shared" si="35"/>
        <v>TBD</v>
      </c>
      <c r="AL135" s="90" t="str">
        <f t="shared" si="36"/>
        <v>TBD</v>
      </c>
      <c r="AM135" s="89" t="s">
        <v>4460</v>
      </c>
      <c r="AN135" s="90" t="str">
        <f t="shared" si="37"/>
        <v>TBD</v>
      </c>
      <c r="AO135" s="90" t="str">
        <f t="shared" si="38"/>
        <v>TBD</v>
      </c>
      <c r="AP135" s="83"/>
      <c r="AQ135" s="92"/>
      <c r="AR135" s="89"/>
      <c r="AS135" s="99"/>
      <c r="AT135" s="94"/>
      <c r="AU135" s="97"/>
      <c r="AV135" s="95"/>
      <c r="AW135" s="97"/>
      <c r="AX135" s="89"/>
      <c r="AY135" s="89"/>
      <c r="AZ135" s="89"/>
      <c r="BA135" s="86"/>
      <c r="BB135" s="86"/>
      <c r="BC135" s="86"/>
      <c r="BD135" s="83" t="s">
        <v>207</v>
      </c>
      <c r="BE135" s="83" t="str">
        <f t="shared" si="39"/>
        <v>02.SPK RETURNED</v>
      </c>
      <c r="BF135" s="83"/>
      <c r="BG135" s="96"/>
      <c r="BH135" s="437"/>
      <c r="BI135" s="13"/>
      <c r="BJ135" s="190"/>
    </row>
    <row r="136" spans="1:62" s="28" customFormat="1" ht="15" hidden="1" customHeight="1">
      <c r="A136" s="27">
        <v>824</v>
      </c>
      <c r="B136" s="29"/>
      <c r="C136" s="83" t="str">
        <f t="shared" si="28"/>
        <v>JAW-BT-TNG-2111-RETURN</v>
      </c>
      <c r="D136" s="83"/>
      <c r="E136" s="83"/>
      <c r="F136" s="83"/>
      <c r="G136" s="83" t="s">
        <v>5850</v>
      </c>
      <c r="H136" s="84" t="s">
        <v>2359</v>
      </c>
      <c r="I136" s="83" t="s">
        <v>5817</v>
      </c>
      <c r="J136" s="83" t="s">
        <v>5179</v>
      </c>
      <c r="K136" s="83">
        <v>18</v>
      </c>
      <c r="L136" s="83" t="s">
        <v>4507</v>
      </c>
      <c r="M136" s="83"/>
      <c r="N136" s="83"/>
      <c r="O136" s="83"/>
      <c r="P136" s="84" t="s">
        <v>199</v>
      </c>
      <c r="Q136" s="83" t="s">
        <v>2009</v>
      </c>
      <c r="R136" s="244" t="s">
        <v>1292</v>
      </c>
      <c r="S136" s="83" t="s">
        <v>2200</v>
      </c>
      <c r="T136" s="83"/>
      <c r="U136" s="83" t="s">
        <v>2197</v>
      </c>
      <c r="V136" s="86"/>
      <c r="W136" s="83" t="s">
        <v>2204</v>
      </c>
      <c r="X136" s="83" t="s">
        <v>2602</v>
      </c>
      <c r="Y136" s="85">
        <v>6615567</v>
      </c>
      <c r="Z136" s="86">
        <v>44061</v>
      </c>
      <c r="AA136" s="86"/>
      <c r="AB136" s="87">
        <f t="shared" ca="1" si="29"/>
        <v>618</v>
      </c>
      <c r="AC136" s="88" t="str">
        <f t="shared" ca="1" si="30"/>
        <v>&gt; 150 days</v>
      </c>
      <c r="AD136" s="89">
        <f t="shared" si="27"/>
        <v>44091</v>
      </c>
      <c r="AE136" s="90" t="str">
        <f t="shared" si="31"/>
        <v>W38-2020</v>
      </c>
      <c r="AF136" s="90" t="str">
        <f t="shared" si="32"/>
        <v>Sep-2020</v>
      </c>
      <c r="AG136" s="89" t="s">
        <v>4460</v>
      </c>
      <c r="AH136" s="90" t="str">
        <f t="shared" si="33"/>
        <v>TBD</v>
      </c>
      <c r="AI136" s="90" t="str">
        <f t="shared" si="34"/>
        <v>TBD</v>
      </c>
      <c r="AJ136" s="199" t="s">
        <v>345</v>
      </c>
      <c r="AK136" s="90" t="str">
        <f t="shared" si="35"/>
        <v>TBD</v>
      </c>
      <c r="AL136" s="90" t="str">
        <f t="shared" si="36"/>
        <v>TBD</v>
      </c>
      <c r="AM136" s="89" t="s">
        <v>4460</v>
      </c>
      <c r="AN136" s="90" t="str">
        <f t="shared" si="37"/>
        <v>TBD</v>
      </c>
      <c r="AO136" s="90" t="str">
        <f t="shared" si="38"/>
        <v>TBD</v>
      </c>
      <c r="AP136" s="83"/>
      <c r="AQ136" s="92"/>
      <c r="AR136" s="89"/>
      <c r="AS136" s="99"/>
      <c r="AT136" s="94"/>
      <c r="AU136" s="97"/>
      <c r="AV136" s="95"/>
      <c r="AW136" s="97"/>
      <c r="AX136" s="89"/>
      <c r="AY136" s="89"/>
      <c r="AZ136" s="89"/>
      <c r="BA136" s="86"/>
      <c r="BB136" s="86"/>
      <c r="BC136" s="86"/>
      <c r="BD136" s="83" t="s">
        <v>207</v>
      </c>
      <c r="BE136" s="83" t="str">
        <f t="shared" si="39"/>
        <v>02.SPK RETURNED</v>
      </c>
      <c r="BF136" s="83"/>
      <c r="BG136" s="96" t="s">
        <v>4375</v>
      </c>
      <c r="BH136" s="437"/>
      <c r="BI136" s="13"/>
      <c r="BJ136" s="190"/>
    </row>
    <row r="137" spans="1:62" s="28" customFormat="1" ht="15" hidden="1" customHeight="1">
      <c r="A137" s="27">
        <v>823</v>
      </c>
      <c r="B137" s="29"/>
      <c r="C137" s="83" t="str">
        <f t="shared" si="28"/>
        <v>JAW-JI-KNR-4253-RETURN</v>
      </c>
      <c r="D137" s="83"/>
      <c r="E137" s="83"/>
      <c r="F137" s="83"/>
      <c r="G137" s="83" t="s">
        <v>5850</v>
      </c>
      <c r="H137" s="84" t="s">
        <v>2359</v>
      </c>
      <c r="I137" s="83">
        <v>112.22223</v>
      </c>
      <c r="J137" s="83">
        <v>-8.1466899999999995</v>
      </c>
      <c r="K137" s="83">
        <v>41</v>
      </c>
      <c r="L137" s="83" t="s">
        <v>4652</v>
      </c>
      <c r="M137" s="83"/>
      <c r="N137" s="83"/>
      <c r="O137" s="83"/>
      <c r="P137" s="84" t="s">
        <v>205</v>
      </c>
      <c r="Q137" s="83" t="s">
        <v>2008</v>
      </c>
      <c r="R137" s="244" t="s">
        <v>812</v>
      </c>
      <c r="S137" s="83" t="s">
        <v>2200</v>
      </c>
      <c r="T137" s="83" t="s">
        <v>4465</v>
      </c>
      <c r="U137" s="83" t="s">
        <v>203</v>
      </c>
      <c r="V137" s="86" t="s">
        <v>4472</v>
      </c>
      <c r="W137" s="83" t="s">
        <v>2207</v>
      </c>
      <c r="X137" s="83" t="s">
        <v>2497</v>
      </c>
      <c r="Y137" s="85">
        <v>6614897</v>
      </c>
      <c r="Z137" s="86">
        <v>44027</v>
      </c>
      <c r="AA137" s="86"/>
      <c r="AB137" s="87">
        <f t="shared" ca="1" si="29"/>
        <v>652</v>
      </c>
      <c r="AC137" s="88" t="str">
        <f t="shared" ca="1" si="30"/>
        <v>&gt; 150 days</v>
      </c>
      <c r="AD137" s="89">
        <f t="shared" si="27"/>
        <v>44057</v>
      </c>
      <c r="AE137" s="90" t="str">
        <f t="shared" si="31"/>
        <v>W33-2020</v>
      </c>
      <c r="AF137" s="90" t="str">
        <f t="shared" si="32"/>
        <v>Aug-2020</v>
      </c>
      <c r="AG137" s="89" t="s">
        <v>4460</v>
      </c>
      <c r="AH137" s="90" t="str">
        <f t="shared" si="33"/>
        <v>TBD</v>
      </c>
      <c r="AI137" s="90" t="str">
        <f t="shared" si="34"/>
        <v>TBD</v>
      </c>
      <c r="AJ137" s="199" t="s">
        <v>345</v>
      </c>
      <c r="AK137" s="90" t="str">
        <f t="shared" si="35"/>
        <v>TBD</v>
      </c>
      <c r="AL137" s="90" t="str">
        <f t="shared" si="36"/>
        <v>TBD</v>
      </c>
      <c r="AM137" s="89" t="s">
        <v>4460</v>
      </c>
      <c r="AN137" s="90" t="str">
        <f t="shared" si="37"/>
        <v>TBD</v>
      </c>
      <c r="AO137" s="90" t="str">
        <f t="shared" si="38"/>
        <v>TBD</v>
      </c>
      <c r="AP137" s="83"/>
      <c r="AQ137" s="92"/>
      <c r="AR137" s="89"/>
      <c r="AS137" s="99"/>
      <c r="AT137" s="94"/>
      <c r="AU137" s="97"/>
      <c r="AV137" s="95"/>
      <c r="AW137" s="97"/>
      <c r="AX137" s="89"/>
      <c r="AY137" s="89"/>
      <c r="AZ137" s="89"/>
      <c r="BA137" s="86"/>
      <c r="BB137" s="86"/>
      <c r="BC137" s="86"/>
      <c r="BD137" s="83" t="s">
        <v>207</v>
      </c>
      <c r="BE137" s="83" t="str">
        <f t="shared" si="39"/>
        <v>02.SPK RETURNED</v>
      </c>
      <c r="BF137" s="83"/>
      <c r="BG137" s="96" t="s">
        <v>4374</v>
      </c>
      <c r="BH137" s="437"/>
      <c r="BI137" s="190"/>
      <c r="BJ137" s="190"/>
    </row>
    <row r="138" spans="1:62" s="28" customFormat="1" ht="15" hidden="1" customHeight="1">
      <c r="A138" s="27">
        <v>876</v>
      </c>
      <c r="B138" s="29"/>
      <c r="C138" s="83" t="str">
        <f t="shared" si="28"/>
        <v>JAW-JI-KNR-4253-RETURN</v>
      </c>
      <c r="D138" s="83"/>
      <c r="E138" s="83"/>
      <c r="F138" s="83"/>
      <c r="G138" s="83" t="s">
        <v>5850</v>
      </c>
      <c r="H138" s="84" t="s">
        <v>2359</v>
      </c>
      <c r="I138" s="83">
        <v>112.22223</v>
      </c>
      <c r="J138" s="83">
        <v>-8.1466899999999995</v>
      </c>
      <c r="K138" s="83">
        <v>50</v>
      </c>
      <c r="L138" s="83" t="s">
        <v>4652</v>
      </c>
      <c r="M138" s="83"/>
      <c r="N138" s="83"/>
      <c r="O138" s="83"/>
      <c r="P138" s="84" t="s">
        <v>205</v>
      </c>
      <c r="Q138" s="83" t="s">
        <v>2008</v>
      </c>
      <c r="R138" s="244" t="s">
        <v>812</v>
      </c>
      <c r="S138" s="83" t="s">
        <v>106</v>
      </c>
      <c r="T138" s="83" t="s">
        <v>4465</v>
      </c>
      <c r="U138" s="83" t="s">
        <v>203</v>
      </c>
      <c r="V138" s="86" t="s">
        <v>4472</v>
      </c>
      <c r="W138" s="83" t="s">
        <v>2207</v>
      </c>
      <c r="X138" s="83" t="s">
        <v>2497</v>
      </c>
      <c r="Y138" s="85">
        <v>6614889</v>
      </c>
      <c r="Z138" s="86">
        <v>44026</v>
      </c>
      <c r="AA138" s="86"/>
      <c r="AB138" s="87">
        <f t="shared" ca="1" si="29"/>
        <v>653</v>
      </c>
      <c r="AC138" s="88" t="str">
        <f t="shared" ca="1" si="30"/>
        <v>&gt; 150 days</v>
      </c>
      <c r="AD138" s="89">
        <f t="shared" si="27"/>
        <v>44176</v>
      </c>
      <c r="AE138" s="90" t="str">
        <f t="shared" si="31"/>
        <v>W50-2020</v>
      </c>
      <c r="AF138" s="90" t="str">
        <f t="shared" si="32"/>
        <v>Dec-2020</v>
      </c>
      <c r="AG138" s="89" t="s">
        <v>4460</v>
      </c>
      <c r="AH138" s="90" t="str">
        <f t="shared" si="33"/>
        <v>TBD</v>
      </c>
      <c r="AI138" s="90" t="str">
        <f t="shared" si="34"/>
        <v>TBD</v>
      </c>
      <c r="AJ138" s="199" t="s">
        <v>345</v>
      </c>
      <c r="AK138" s="90" t="str">
        <f t="shared" si="35"/>
        <v>TBD</v>
      </c>
      <c r="AL138" s="90" t="str">
        <f t="shared" si="36"/>
        <v>TBD</v>
      </c>
      <c r="AM138" s="89" t="s">
        <v>4460</v>
      </c>
      <c r="AN138" s="90" t="str">
        <f t="shared" si="37"/>
        <v>TBD</v>
      </c>
      <c r="AO138" s="90" t="str">
        <f t="shared" si="38"/>
        <v>TBD</v>
      </c>
      <c r="AP138" s="83" t="s">
        <v>4463</v>
      </c>
      <c r="AQ138" s="92"/>
      <c r="AR138" s="89"/>
      <c r="AS138" s="99"/>
      <c r="AT138" s="94"/>
      <c r="AU138" s="97"/>
      <c r="AV138" s="95"/>
      <c r="AW138" s="97"/>
      <c r="AX138" s="89"/>
      <c r="AY138" s="89"/>
      <c r="AZ138" s="89"/>
      <c r="BA138" s="86"/>
      <c r="BB138" s="86"/>
      <c r="BC138" s="86"/>
      <c r="BD138" s="83" t="s">
        <v>207</v>
      </c>
      <c r="BE138" s="83" t="str">
        <f t="shared" si="39"/>
        <v>02.SPK RETURNED</v>
      </c>
      <c r="BF138" s="83"/>
      <c r="BG138" s="96" t="s">
        <v>4420</v>
      </c>
      <c r="BH138" s="437"/>
      <c r="BI138" s="13"/>
      <c r="BJ138" s="190"/>
    </row>
    <row r="139" spans="1:62" s="28" customFormat="1" ht="15" hidden="1" customHeight="1">
      <c r="A139" s="27">
        <v>822</v>
      </c>
      <c r="B139" s="29"/>
      <c r="C139" s="83" t="str">
        <f t="shared" si="28"/>
        <v>JAW-JI-KPN-4378-RETURN</v>
      </c>
      <c r="D139" s="83"/>
      <c r="E139" s="83"/>
      <c r="F139" s="83"/>
      <c r="G139" s="83" t="s">
        <v>5850</v>
      </c>
      <c r="H139" s="84" t="s">
        <v>2359</v>
      </c>
      <c r="I139" s="83">
        <v>112.57120999999999</v>
      </c>
      <c r="J139" s="83">
        <v>-7.8720999999999997</v>
      </c>
      <c r="K139" s="83">
        <v>48</v>
      </c>
      <c r="L139" s="83" t="s">
        <v>4487</v>
      </c>
      <c r="M139" s="83"/>
      <c r="N139" s="83" t="s">
        <v>3756</v>
      </c>
      <c r="O139" s="83"/>
      <c r="P139" s="84" t="s">
        <v>205</v>
      </c>
      <c r="Q139" s="83" t="s">
        <v>2007</v>
      </c>
      <c r="R139" s="244" t="s">
        <v>1294</v>
      </c>
      <c r="S139" s="83" t="s">
        <v>2200</v>
      </c>
      <c r="T139" s="83" t="s">
        <v>4465</v>
      </c>
      <c r="U139" s="83" t="s">
        <v>203</v>
      </c>
      <c r="V139" s="86" t="s">
        <v>4472</v>
      </c>
      <c r="W139" s="83" t="s">
        <v>2207</v>
      </c>
      <c r="X139" s="83" t="s">
        <v>2747</v>
      </c>
      <c r="Y139" s="85">
        <v>6614896</v>
      </c>
      <c r="Z139" s="86">
        <v>44026</v>
      </c>
      <c r="AA139" s="86"/>
      <c r="AB139" s="87">
        <f t="shared" ca="1" si="29"/>
        <v>653</v>
      </c>
      <c r="AC139" s="88" t="str">
        <f t="shared" ca="1" si="30"/>
        <v>&gt; 150 days</v>
      </c>
      <c r="AD139" s="89">
        <f t="shared" si="27"/>
        <v>44056</v>
      </c>
      <c r="AE139" s="90" t="str">
        <f t="shared" si="31"/>
        <v>W33-2020</v>
      </c>
      <c r="AF139" s="90" t="str">
        <f t="shared" si="32"/>
        <v>Aug-2020</v>
      </c>
      <c r="AG139" s="89" t="s">
        <v>4460</v>
      </c>
      <c r="AH139" s="90" t="str">
        <f t="shared" si="33"/>
        <v>TBD</v>
      </c>
      <c r="AI139" s="90" t="str">
        <f t="shared" si="34"/>
        <v>TBD</v>
      </c>
      <c r="AJ139" s="199" t="s">
        <v>345</v>
      </c>
      <c r="AK139" s="90" t="str">
        <f t="shared" si="35"/>
        <v>TBD</v>
      </c>
      <c r="AL139" s="90" t="str">
        <f t="shared" si="36"/>
        <v>TBD</v>
      </c>
      <c r="AM139" s="89" t="s">
        <v>4460</v>
      </c>
      <c r="AN139" s="90" t="str">
        <f t="shared" si="37"/>
        <v>TBD</v>
      </c>
      <c r="AO139" s="90" t="str">
        <f t="shared" si="38"/>
        <v>TBD</v>
      </c>
      <c r="AP139" s="83"/>
      <c r="AQ139" s="92"/>
      <c r="AR139" s="89"/>
      <c r="AS139" s="99"/>
      <c r="AT139" s="94"/>
      <c r="AU139" s="97"/>
      <c r="AV139" s="95"/>
      <c r="AW139" s="97"/>
      <c r="AX139" s="89"/>
      <c r="AY139" s="89"/>
      <c r="AZ139" s="89"/>
      <c r="BA139" s="86"/>
      <c r="BB139" s="86"/>
      <c r="BC139" s="86"/>
      <c r="BD139" s="83" t="s">
        <v>207</v>
      </c>
      <c r="BE139" s="83" t="str">
        <f t="shared" si="39"/>
        <v>02.SPK RETURNED</v>
      </c>
      <c r="BF139" s="83"/>
      <c r="BG139" s="96" t="s">
        <v>4373</v>
      </c>
      <c r="BH139" s="437"/>
      <c r="BI139" s="13"/>
      <c r="BJ139" s="190"/>
    </row>
    <row r="140" spans="1:62" s="28" customFormat="1" ht="15" hidden="1" customHeight="1">
      <c r="A140" s="27">
        <v>910</v>
      </c>
      <c r="B140" s="29"/>
      <c r="C140" s="83" t="str">
        <f t="shared" si="28"/>
        <v>SUM-SS-PKB-1241</v>
      </c>
      <c r="D140" s="83"/>
      <c r="E140" s="83"/>
      <c r="F140" s="83"/>
      <c r="G140" s="83" t="s">
        <v>5851</v>
      </c>
      <c r="H140" s="84" t="s">
        <v>2359</v>
      </c>
      <c r="I140" s="83">
        <v>105.05768999999999</v>
      </c>
      <c r="J140" s="83">
        <v>-2.6085799999999999</v>
      </c>
      <c r="K140" s="83">
        <v>50</v>
      </c>
      <c r="L140" s="83" t="s">
        <v>5116</v>
      </c>
      <c r="M140" s="83"/>
      <c r="N140" s="83"/>
      <c r="O140" s="83"/>
      <c r="P140" s="84" t="s">
        <v>205</v>
      </c>
      <c r="Q140" s="83" t="s">
        <v>2158</v>
      </c>
      <c r="R140" s="244" t="s">
        <v>2159</v>
      </c>
      <c r="S140" s="83" t="s">
        <v>2200</v>
      </c>
      <c r="T140" s="83" t="s">
        <v>4465</v>
      </c>
      <c r="U140" s="83" t="s">
        <v>201</v>
      </c>
      <c r="V140" s="86" t="s">
        <v>4477</v>
      </c>
      <c r="W140" s="83" t="s">
        <v>2216</v>
      </c>
      <c r="X140" s="83" t="s">
        <v>2540</v>
      </c>
      <c r="Y140" s="85">
        <v>6614850</v>
      </c>
      <c r="Z140" s="86">
        <v>44018</v>
      </c>
      <c r="AA140" s="86"/>
      <c r="AB140" s="87">
        <f t="shared" ca="1" si="29"/>
        <v>661</v>
      </c>
      <c r="AC140" s="88" t="str">
        <f t="shared" ca="1" si="30"/>
        <v>&gt; 150 days</v>
      </c>
      <c r="AD140" s="89">
        <f t="shared" si="27"/>
        <v>44048</v>
      </c>
      <c r="AE140" s="90" t="str">
        <f t="shared" si="31"/>
        <v>W32-2020</v>
      </c>
      <c r="AF140" s="90" t="str">
        <f t="shared" si="32"/>
        <v>Aug-2020</v>
      </c>
      <c r="AG140" s="89" t="s">
        <v>4460</v>
      </c>
      <c r="AH140" s="90" t="str">
        <f t="shared" si="33"/>
        <v>TBD</v>
      </c>
      <c r="AI140" s="90" t="str">
        <f t="shared" si="34"/>
        <v>TBD</v>
      </c>
      <c r="AJ140" s="199" t="s">
        <v>345</v>
      </c>
      <c r="AK140" s="90" t="str">
        <f t="shared" si="35"/>
        <v>TBD</v>
      </c>
      <c r="AL140" s="90" t="str">
        <f t="shared" si="36"/>
        <v>TBD</v>
      </c>
      <c r="AM140" s="89" t="s">
        <v>4460</v>
      </c>
      <c r="AN140" s="90" t="str">
        <f t="shared" si="37"/>
        <v>TBD</v>
      </c>
      <c r="AO140" s="90" t="str">
        <f t="shared" si="38"/>
        <v>TBD</v>
      </c>
      <c r="AP140" s="83" t="s">
        <v>4464</v>
      </c>
      <c r="AQ140" s="92"/>
      <c r="AR140" s="89"/>
      <c r="AS140" s="99"/>
      <c r="AT140" s="94"/>
      <c r="AU140" s="97"/>
      <c r="AV140" s="95"/>
      <c r="AW140" s="97"/>
      <c r="AX140" s="89"/>
      <c r="AY140" s="89"/>
      <c r="AZ140" s="89"/>
      <c r="BA140" s="86"/>
      <c r="BB140" s="86"/>
      <c r="BC140" s="86"/>
      <c r="BD140" s="83" t="s">
        <v>207</v>
      </c>
      <c r="BE140" s="83" t="str">
        <f t="shared" si="39"/>
        <v>02.SPK RETURNED</v>
      </c>
      <c r="BF140" s="83"/>
      <c r="BG140" s="96" t="s">
        <v>4444</v>
      </c>
      <c r="BH140" s="437"/>
      <c r="BI140" s="13"/>
      <c r="BJ140" s="190"/>
    </row>
    <row r="141" spans="1:62" s="28" customFormat="1" ht="15" hidden="1" customHeight="1">
      <c r="A141" s="27">
        <v>911</v>
      </c>
      <c r="B141" s="29"/>
      <c r="C141" s="83" t="str">
        <f t="shared" si="28"/>
        <v>JAW-JI-SMP-4277-RETURN</v>
      </c>
      <c r="D141" s="83"/>
      <c r="E141" s="83"/>
      <c r="F141" s="83"/>
      <c r="G141" s="83" t="s">
        <v>5851</v>
      </c>
      <c r="H141" s="84" t="s">
        <v>2359</v>
      </c>
      <c r="I141" s="83">
        <v>114.416167</v>
      </c>
      <c r="J141" s="83">
        <v>-5.5682239999999998</v>
      </c>
      <c r="K141" s="83">
        <v>50</v>
      </c>
      <c r="L141" s="83" t="s">
        <v>5107</v>
      </c>
      <c r="M141" s="83"/>
      <c r="N141" s="83"/>
      <c r="O141" s="83"/>
      <c r="P141" s="84" t="s">
        <v>205</v>
      </c>
      <c r="Q141" s="83" t="s">
        <v>2160</v>
      </c>
      <c r="R141" s="244" t="s">
        <v>2161</v>
      </c>
      <c r="S141" s="83" t="s">
        <v>2200</v>
      </c>
      <c r="T141" s="83" t="s">
        <v>4465</v>
      </c>
      <c r="U141" s="83" t="s">
        <v>203</v>
      </c>
      <c r="V141" s="86" t="s">
        <v>4472</v>
      </c>
      <c r="W141" s="83" t="s">
        <v>2207</v>
      </c>
      <c r="X141" s="83" t="s">
        <v>2763</v>
      </c>
      <c r="Y141" s="85">
        <v>6614848</v>
      </c>
      <c r="Z141" s="86">
        <v>44018</v>
      </c>
      <c r="AA141" s="86"/>
      <c r="AB141" s="87">
        <f t="shared" ca="1" si="29"/>
        <v>661</v>
      </c>
      <c r="AC141" s="88" t="str">
        <f t="shared" ca="1" si="30"/>
        <v>&gt; 150 days</v>
      </c>
      <c r="AD141" s="89">
        <f t="shared" si="27"/>
        <v>44048</v>
      </c>
      <c r="AE141" s="90" t="str">
        <f t="shared" si="31"/>
        <v>W32-2020</v>
      </c>
      <c r="AF141" s="90" t="str">
        <f t="shared" si="32"/>
        <v>Aug-2020</v>
      </c>
      <c r="AG141" s="89" t="s">
        <v>4460</v>
      </c>
      <c r="AH141" s="90" t="str">
        <f t="shared" si="33"/>
        <v>TBD</v>
      </c>
      <c r="AI141" s="90" t="str">
        <f t="shared" si="34"/>
        <v>TBD</v>
      </c>
      <c r="AJ141" s="199" t="s">
        <v>345</v>
      </c>
      <c r="AK141" s="90" t="str">
        <f t="shared" si="35"/>
        <v>TBD</v>
      </c>
      <c r="AL141" s="90" t="str">
        <f t="shared" si="36"/>
        <v>TBD</v>
      </c>
      <c r="AM141" s="89" t="s">
        <v>4460</v>
      </c>
      <c r="AN141" s="90" t="str">
        <f t="shared" si="37"/>
        <v>TBD</v>
      </c>
      <c r="AO141" s="90" t="str">
        <f t="shared" si="38"/>
        <v>TBD</v>
      </c>
      <c r="AP141" s="83" t="s">
        <v>4464</v>
      </c>
      <c r="AQ141" s="92"/>
      <c r="AR141" s="89"/>
      <c r="AS141" s="99"/>
      <c r="AT141" s="94"/>
      <c r="AU141" s="97"/>
      <c r="AV141" s="95"/>
      <c r="AW141" s="97"/>
      <c r="AX141" s="89"/>
      <c r="AY141" s="89"/>
      <c r="AZ141" s="89"/>
      <c r="BA141" s="86"/>
      <c r="BB141" s="86"/>
      <c r="BC141" s="86"/>
      <c r="BD141" s="83" t="s">
        <v>207</v>
      </c>
      <c r="BE141" s="83" t="str">
        <f t="shared" si="39"/>
        <v>02.SPK RETURNED</v>
      </c>
      <c r="BF141" s="83"/>
      <c r="BG141" s="96" t="s">
        <v>4445</v>
      </c>
      <c r="BH141" s="437"/>
      <c r="BI141" s="190"/>
      <c r="BJ141" s="190"/>
    </row>
    <row r="142" spans="1:62" s="28" customFormat="1" ht="15" hidden="1" customHeight="1">
      <c r="A142" s="27">
        <v>856</v>
      </c>
      <c r="B142" s="29"/>
      <c r="C142" s="83" t="str">
        <f t="shared" si="28"/>
        <v>KAL-KI-SMR-0770</v>
      </c>
      <c r="D142" s="83">
        <v>30595670031</v>
      </c>
      <c r="E142" s="83" t="s">
        <v>7894</v>
      </c>
      <c r="F142" s="83" t="s">
        <v>2068</v>
      </c>
      <c r="G142" s="83" t="s">
        <v>5851</v>
      </c>
      <c r="H142" s="84" t="s">
        <v>6825</v>
      </c>
      <c r="I142" s="83">
        <v>117.164917</v>
      </c>
      <c r="J142" s="83">
        <v>-0.44504500000000002</v>
      </c>
      <c r="K142" s="83">
        <v>35</v>
      </c>
      <c r="L142" s="83" t="s">
        <v>5094</v>
      </c>
      <c r="M142" s="83">
        <v>2020</v>
      </c>
      <c r="N142" s="83" t="s">
        <v>3757</v>
      </c>
      <c r="O142" s="83" t="s">
        <v>3709</v>
      </c>
      <c r="P142" s="84" t="s">
        <v>205</v>
      </c>
      <c r="Q142" s="83" t="s">
        <v>2067</v>
      </c>
      <c r="R142" s="244" t="s">
        <v>2068</v>
      </c>
      <c r="S142" s="83" t="s">
        <v>106</v>
      </c>
      <c r="T142" s="83" t="s">
        <v>4465</v>
      </c>
      <c r="U142" s="83" t="s">
        <v>2197</v>
      </c>
      <c r="V142" s="86" t="s">
        <v>4474</v>
      </c>
      <c r="W142" s="83" t="s">
        <v>2214</v>
      </c>
      <c r="X142" s="83" t="s">
        <v>2459</v>
      </c>
      <c r="Y142" s="85">
        <v>6614816</v>
      </c>
      <c r="Z142" s="86">
        <v>44013</v>
      </c>
      <c r="AA142" s="86"/>
      <c r="AB142" s="87">
        <f t="shared" ca="1" si="29"/>
        <v>666</v>
      </c>
      <c r="AC142" s="88" t="str">
        <f t="shared" ca="1" si="30"/>
        <v>&gt; 150 days</v>
      </c>
      <c r="AD142" s="89">
        <f t="shared" si="27"/>
        <v>44163</v>
      </c>
      <c r="AE142" s="90" t="str">
        <f t="shared" si="31"/>
        <v>W48-2020</v>
      </c>
      <c r="AF142" s="90" t="str">
        <f t="shared" si="32"/>
        <v>Nov-2020</v>
      </c>
      <c r="AG142" s="89" t="s">
        <v>4460</v>
      </c>
      <c r="AH142" s="90" t="str">
        <f t="shared" si="33"/>
        <v>TBD</v>
      </c>
      <c r="AI142" s="90" t="str">
        <f t="shared" si="34"/>
        <v>TBD</v>
      </c>
      <c r="AJ142" s="199" t="s">
        <v>345</v>
      </c>
      <c r="AK142" s="90" t="str">
        <f t="shared" si="35"/>
        <v>TBD</v>
      </c>
      <c r="AL142" s="90" t="str">
        <f t="shared" si="36"/>
        <v>TBD</v>
      </c>
      <c r="AM142" s="89" t="s">
        <v>4460</v>
      </c>
      <c r="AN142" s="90" t="str">
        <f t="shared" si="37"/>
        <v>TBD</v>
      </c>
      <c r="AO142" s="90" t="str">
        <f t="shared" si="38"/>
        <v>TBD</v>
      </c>
      <c r="AP142" s="83" t="s">
        <v>4463</v>
      </c>
      <c r="AQ142" s="92"/>
      <c r="AR142" s="89"/>
      <c r="AS142" s="99"/>
      <c r="AT142" s="94"/>
      <c r="AU142" s="97"/>
      <c r="AV142" s="95"/>
      <c r="AW142" s="97"/>
      <c r="AX142" s="89"/>
      <c r="AY142" s="89"/>
      <c r="AZ142" s="89"/>
      <c r="BA142" s="86"/>
      <c r="BB142" s="86"/>
      <c r="BC142" s="86"/>
      <c r="BD142" s="83" t="s">
        <v>207</v>
      </c>
      <c r="BE142" s="83" t="str">
        <f t="shared" si="39"/>
        <v>02.SPK RETURNED</v>
      </c>
      <c r="BF142" s="83" t="s">
        <v>3744</v>
      </c>
      <c r="BG142" s="96" t="s">
        <v>4404</v>
      </c>
      <c r="BH142" s="437"/>
      <c r="BI142" s="190"/>
      <c r="BJ142" s="190"/>
    </row>
    <row r="143" spans="1:62" s="28" customFormat="1" ht="15" hidden="1" customHeight="1">
      <c r="A143" s="27">
        <v>874</v>
      </c>
      <c r="B143" s="29"/>
      <c r="C143" s="83" t="str">
        <f t="shared" si="28"/>
        <v>KAL-KS-BJM-0928-RETURN</v>
      </c>
      <c r="D143" s="83"/>
      <c r="E143" s="83"/>
      <c r="F143" s="83"/>
      <c r="G143" s="83" t="s">
        <v>5851</v>
      </c>
      <c r="H143" s="84" t="s">
        <v>2359</v>
      </c>
      <c r="I143" s="83">
        <v>114.60658890000001</v>
      </c>
      <c r="J143" s="83">
        <v>-3.2975305549999998</v>
      </c>
      <c r="K143" s="83">
        <v>30</v>
      </c>
      <c r="L143" s="83" t="s">
        <v>4548</v>
      </c>
      <c r="M143" s="83"/>
      <c r="N143" s="83"/>
      <c r="O143" s="83"/>
      <c r="P143" s="84" t="s">
        <v>205</v>
      </c>
      <c r="Q143" s="83" t="s">
        <v>2090</v>
      </c>
      <c r="R143" s="244" t="s">
        <v>1588</v>
      </c>
      <c r="S143" s="83" t="s">
        <v>106</v>
      </c>
      <c r="T143" s="83" t="s">
        <v>4465</v>
      </c>
      <c r="U143" s="83" t="s">
        <v>103</v>
      </c>
      <c r="V143" s="86" t="s">
        <v>4474</v>
      </c>
      <c r="W143" s="83" t="s">
        <v>2208</v>
      </c>
      <c r="X143" s="83" t="s">
        <v>2680</v>
      </c>
      <c r="Y143" s="85">
        <v>6614816</v>
      </c>
      <c r="Z143" s="86">
        <v>44013</v>
      </c>
      <c r="AA143" s="86"/>
      <c r="AB143" s="87">
        <f t="shared" ca="1" si="29"/>
        <v>666</v>
      </c>
      <c r="AC143" s="88" t="str">
        <f t="shared" ca="1" si="30"/>
        <v>&gt; 150 days</v>
      </c>
      <c r="AD143" s="89">
        <f t="shared" si="27"/>
        <v>44163</v>
      </c>
      <c r="AE143" s="90" t="str">
        <f t="shared" si="31"/>
        <v>W48-2020</v>
      </c>
      <c r="AF143" s="90" t="str">
        <f t="shared" si="32"/>
        <v>Nov-2020</v>
      </c>
      <c r="AG143" s="89" t="s">
        <v>4460</v>
      </c>
      <c r="AH143" s="90" t="str">
        <f t="shared" si="33"/>
        <v>TBD</v>
      </c>
      <c r="AI143" s="90" t="str">
        <f t="shared" si="34"/>
        <v>TBD</v>
      </c>
      <c r="AJ143" s="199" t="s">
        <v>345</v>
      </c>
      <c r="AK143" s="90" t="str">
        <f t="shared" si="35"/>
        <v>TBD</v>
      </c>
      <c r="AL143" s="90" t="str">
        <f t="shared" si="36"/>
        <v>TBD</v>
      </c>
      <c r="AM143" s="89" t="s">
        <v>4460</v>
      </c>
      <c r="AN143" s="90" t="str">
        <f t="shared" si="37"/>
        <v>TBD</v>
      </c>
      <c r="AO143" s="90" t="str">
        <f t="shared" si="38"/>
        <v>TBD</v>
      </c>
      <c r="AP143" s="83"/>
      <c r="AQ143" s="92"/>
      <c r="AR143" s="89"/>
      <c r="AS143" s="99"/>
      <c r="AT143" s="94"/>
      <c r="AU143" s="97"/>
      <c r="AV143" s="95"/>
      <c r="AW143" s="97"/>
      <c r="AX143" s="89"/>
      <c r="AY143" s="89"/>
      <c r="AZ143" s="89"/>
      <c r="BA143" s="86"/>
      <c r="BB143" s="86"/>
      <c r="BC143" s="86"/>
      <c r="BD143" s="83" t="s">
        <v>207</v>
      </c>
      <c r="BE143" s="83" t="str">
        <f t="shared" si="39"/>
        <v>02.SPK RETURNED</v>
      </c>
      <c r="BF143" s="83"/>
      <c r="BG143" s="96" t="s">
        <v>4418</v>
      </c>
      <c r="BH143" s="437"/>
      <c r="BI143" s="190"/>
      <c r="BJ143" s="190"/>
    </row>
    <row r="144" spans="1:62" s="28" customFormat="1" ht="15" hidden="1" customHeight="1">
      <c r="A144" s="27">
        <v>873</v>
      </c>
      <c r="B144" s="29"/>
      <c r="C144" s="83" t="str">
        <f t="shared" si="28"/>
        <v>JAW-JB-CBI-0108-RETURN</v>
      </c>
      <c r="D144" s="83"/>
      <c r="E144" s="83"/>
      <c r="F144" s="83"/>
      <c r="G144" s="83" t="s">
        <v>5851</v>
      </c>
      <c r="H144" s="84" t="s">
        <v>2359</v>
      </c>
      <c r="I144" s="83">
        <v>106.8</v>
      </c>
      <c r="J144" s="83">
        <v>-6.51966</v>
      </c>
      <c r="K144" s="83">
        <v>30</v>
      </c>
      <c r="L144" s="83" t="s">
        <v>4502</v>
      </c>
      <c r="M144" s="83"/>
      <c r="N144" s="83"/>
      <c r="O144" s="83"/>
      <c r="P144" s="84" t="s">
        <v>199</v>
      </c>
      <c r="Q144" s="83" t="s">
        <v>2089</v>
      </c>
      <c r="R144" s="244" t="s">
        <v>1268</v>
      </c>
      <c r="S144" s="83" t="s">
        <v>106</v>
      </c>
      <c r="T144" s="83" t="s">
        <v>4465</v>
      </c>
      <c r="U144" s="83" t="s">
        <v>2197</v>
      </c>
      <c r="V144" s="86" t="s">
        <v>4473</v>
      </c>
      <c r="W144" s="83" t="s">
        <v>2205</v>
      </c>
      <c r="X144" s="83" t="s">
        <v>2427</v>
      </c>
      <c r="Y144" s="85">
        <v>6614778</v>
      </c>
      <c r="Z144" s="86">
        <v>44006</v>
      </c>
      <c r="AA144" s="86"/>
      <c r="AB144" s="87">
        <f t="shared" ca="1" si="29"/>
        <v>673</v>
      </c>
      <c r="AC144" s="88" t="str">
        <f t="shared" ca="1" si="30"/>
        <v>&gt; 150 days</v>
      </c>
      <c r="AD144" s="89">
        <f t="shared" si="27"/>
        <v>44156</v>
      </c>
      <c r="AE144" s="90" t="str">
        <f t="shared" si="31"/>
        <v>W47-2020</v>
      </c>
      <c r="AF144" s="90" t="str">
        <f t="shared" si="32"/>
        <v>Nov-2020</v>
      </c>
      <c r="AG144" s="89" t="s">
        <v>4460</v>
      </c>
      <c r="AH144" s="90" t="str">
        <f t="shared" si="33"/>
        <v>TBD</v>
      </c>
      <c r="AI144" s="90" t="str">
        <f t="shared" si="34"/>
        <v>TBD</v>
      </c>
      <c r="AJ144" s="199" t="s">
        <v>345</v>
      </c>
      <c r="AK144" s="90" t="str">
        <f t="shared" si="35"/>
        <v>TBD</v>
      </c>
      <c r="AL144" s="90" t="str">
        <f t="shared" si="36"/>
        <v>TBD</v>
      </c>
      <c r="AM144" s="89" t="s">
        <v>4460</v>
      </c>
      <c r="AN144" s="90" t="str">
        <f t="shared" si="37"/>
        <v>TBD</v>
      </c>
      <c r="AO144" s="90" t="str">
        <f t="shared" si="38"/>
        <v>TBD</v>
      </c>
      <c r="AP144" s="83"/>
      <c r="AQ144" s="92"/>
      <c r="AR144" s="89"/>
      <c r="AS144" s="99"/>
      <c r="AT144" s="94"/>
      <c r="AU144" s="97"/>
      <c r="AV144" s="95"/>
      <c r="AW144" s="97"/>
      <c r="AX144" s="89"/>
      <c r="AY144" s="89"/>
      <c r="AZ144" s="89"/>
      <c r="BA144" s="86"/>
      <c r="BB144" s="86"/>
      <c r="BC144" s="86"/>
      <c r="BD144" s="83" t="s">
        <v>207</v>
      </c>
      <c r="BE144" s="83" t="str">
        <f t="shared" si="39"/>
        <v>02.SPK RETURNED</v>
      </c>
      <c r="BF144" s="83"/>
      <c r="BG144" s="96" t="s">
        <v>4417</v>
      </c>
      <c r="BH144" s="437"/>
      <c r="BI144" s="190"/>
      <c r="BJ144" s="190"/>
    </row>
    <row r="145" spans="1:62" s="28" customFormat="1" ht="15" hidden="1" customHeight="1">
      <c r="A145" s="27">
        <v>828</v>
      </c>
      <c r="B145" s="29"/>
      <c r="C145" s="83" t="str">
        <f t="shared" si="28"/>
        <v>JAW-JB-BGR-0227</v>
      </c>
      <c r="D145" s="83">
        <v>30595440031</v>
      </c>
      <c r="E145" s="83" t="s">
        <v>7928</v>
      </c>
      <c r="F145" s="83" t="s">
        <v>3185</v>
      </c>
      <c r="G145" s="83" t="s">
        <v>5851</v>
      </c>
      <c r="H145" s="84" t="s">
        <v>6825</v>
      </c>
      <c r="I145" s="83">
        <v>106.44636</v>
      </c>
      <c r="J145" s="83">
        <v>-6.5952200000000003</v>
      </c>
      <c r="K145" s="83">
        <v>40</v>
      </c>
      <c r="L145" s="83" t="s">
        <v>5080</v>
      </c>
      <c r="M145" s="83"/>
      <c r="N145" s="83"/>
      <c r="O145" s="83"/>
      <c r="P145" s="84" t="s">
        <v>199</v>
      </c>
      <c r="Q145" s="83" t="s">
        <v>2015</v>
      </c>
      <c r="R145" s="244" t="s">
        <v>2016</v>
      </c>
      <c r="S145" s="83" t="s">
        <v>106</v>
      </c>
      <c r="T145" s="83" t="s">
        <v>4465</v>
      </c>
      <c r="U145" s="83" t="s">
        <v>2197</v>
      </c>
      <c r="V145" s="86" t="s">
        <v>4473</v>
      </c>
      <c r="W145" s="83" t="s">
        <v>2205</v>
      </c>
      <c r="X145" s="83" t="s">
        <v>2427</v>
      </c>
      <c r="Y145" s="85">
        <v>6614778</v>
      </c>
      <c r="Z145" s="86">
        <v>44006</v>
      </c>
      <c r="AA145" s="86"/>
      <c r="AB145" s="87">
        <f t="shared" ca="1" si="29"/>
        <v>673</v>
      </c>
      <c r="AC145" s="88" t="str">
        <f t="shared" ca="1" si="30"/>
        <v>&gt; 150 days</v>
      </c>
      <c r="AD145" s="89">
        <f t="shared" si="27"/>
        <v>44156</v>
      </c>
      <c r="AE145" s="90" t="str">
        <f t="shared" si="31"/>
        <v>W47-2020</v>
      </c>
      <c r="AF145" s="90" t="str">
        <f t="shared" si="32"/>
        <v>Nov-2020</v>
      </c>
      <c r="AG145" s="89" t="s">
        <v>4460</v>
      </c>
      <c r="AH145" s="90" t="str">
        <f t="shared" si="33"/>
        <v>TBD</v>
      </c>
      <c r="AI145" s="90" t="str">
        <f t="shared" si="34"/>
        <v>TBD</v>
      </c>
      <c r="AJ145" s="199" t="s">
        <v>345</v>
      </c>
      <c r="AK145" s="90" t="str">
        <f t="shared" si="35"/>
        <v>TBD</v>
      </c>
      <c r="AL145" s="90" t="str">
        <f t="shared" si="36"/>
        <v>TBD</v>
      </c>
      <c r="AM145" s="89" t="s">
        <v>4460</v>
      </c>
      <c r="AN145" s="90" t="str">
        <f t="shared" si="37"/>
        <v>TBD</v>
      </c>
      <c r="AO145" s="90" t="str">
        <f t="shared" si="38"/>
        <v>TBD</v>
      </c>
      <c r="AP145" s="83" t="s">
        <v>4464</v>
      </c>
      <c r="AQ145" s="92"/>
      <c r="AR145" s="89"/>
      <c r="AS145" s="99"/>
      <c r="AT145" s="94"/>
      <c r="AU145" s="97"/>
      <c r="AV145" s="95"/>
      <c r="AW145" s="97"/>
      <c r="AX145" s="89"/>
      <c r="AY145" s="89"/>
      <c r="AZ145" s="89"/>
      <c r="BA145" s="86"/>
      <c r="BB145" s="86"/>
      <c r="BC145" s="86"/>
      <c r="BD145" s="83" t="s">
        <v>207</v>
      </c>
      <c r="BE145" s="83" t="str">
        <f t="shared" si="39"/>
        <v>02.SPK RETURNED</v>
      </c>
      <c r="BF145" s="83"/>
      <c r="BG145" s="96" t="s">
        <v>4379</v>
      </c>
      <c r="BH145" s="437"/>
      <c r="BI145" s="190"/>
      <c r="BJ145" s="190"/>
    </row>
    <row r="146" spans="1:62" s="28" customFormat="1" ht="15" hidden="1" customHeight="1">
      <c r="A146" s="27">
        <v>836</v>
      </c>
      <c r="B146" s="29"/>
      <c r="C146" s="83" t="str">
        <f t="shared" si="28"/>
        <v>JAW-JB-BGR-0218</v>
      </c>
      <c r="D146" s="83">
        <v>30595390031</v>
      </c>
      <c r="E146" s="83" t="s">
        <v>7919</v>
      </c>
      <c r="F146" s="83" t="s">
        <v>3189</v>
      </c>
      <c r="G146" s="83" t="s">
        <v>5851</v>
      </c>
      <c r="H146" s="84" t="s">
        <v>6825</v>
      </c>
      <c r="I146" s="83">
        <v>107.02242</v>
      </c>
      <c r="J146" s="83">
        <v>-6.5413399999999999</v>
      </c>
      <c r="K146" s="83">
        <v>40</v>
      </c>
      <c r="L146" s="83" t="s">
        <v>5084</v>
      </c>
      <c r="M146" s="83"/>
      <c r="N146" s="83"/>
      <c r="O146" s="83"/>
      <c r="P146" s="84" t="s">
        <v>199</v>
      </c>
      <c r="Q146" s="83" t="s">
        <v>2030</v>
      </c>
      <c r="R146" s="244" t="s">
        <v>2031</v>
      </c>
      <c r="S146" s="83" t="s">
        <v>106</v>
      </c>
      <c r="T146" s="83" t="s">
        <v>4465</v>
      </c>
      <c r="U146" s="83" t="s">
        <v>2197</v>
      </c>
      <c r="V146" s="86" t="s">
        <v>4473</v>
      </c>
      <c r="W146" s="83" t="s">
        <v>2205</v>
      </c>
      <c r="X146" s="83" t="s">
        <v>2427</v>
      </c>
      <c r="Y146" s="85">
        <v>6614778</v>
      </c>
      <c r="Z146" s="86">
        <v>44006</v>
      </c>
      <c r="AA146" s="86"/>
      <c r="AB146" s="87">
        <f t="shared" ca="1" si="29"/>
        <v>673</v>
      </c>
      <c r="AC146" s="88" t="str">
        <f t="shared" ca="1" si="30"/>
        <v>&gt; 150 days</v>
      </c>
      <c r="AD146" s="89">
        <f t="shared" si="27"/>
        <v>44156</v>
      </c>
      <c r="AE146" s="90" t="str">
        <f t="shared" si="31"/>
        <v>W47-2020</v>
      </c>
      <c r="AF146" s="90" t="str">
        <f t="shared" si="32"/>
        <v>Nov-2020</v>
      </c>
      <c r="AG146" s="89" t="s">
        <v>4460</v>
      </c>
      <c r="AH146" s="90" t="str">
        <f t="shared" si="33"/>
        <v>TBD</v>
      </c>
      <c r="AI146" s="90" t="str">
        <f t="shared" si="34"/>
        <v>TBD</v>
      </c>
      <c r="AJ146" s="199" t="s">
        <v>345</v>
      </c>
      <c r="AK146" s="90" t="str">
        <f t="shared" si="35"/>
        <v>TBD</v>
      </c>
      <c r="AL146" s="90" t="str">
        <f t="shared" si="36"/>
        <v>TBD</v>
      </c>
      <c r="AM146" s="89" t="s">
        <v>4460</v>
      </c>
      <c r="AN146" s="90" t="str">
        <f t="shared" si="37"/>
        <v>TBD</v>
      </c>
      <c r="AO146" s="90" t="str">
        <f t="shared" si="38"/>
        <v>TBD</v>
      </c>
      <c r="AP146" s="83" t="s">
        <v>4464</v>
      </c>
      <c r="AQ146" s="92"/>
      <c r="AR146" s="89"/>
      <c r="AS146" s="99"/>
      <c r="AT146" s="94"/>
      <c r="AU146" s="97"/>
      <c r="AV146" s="95"/>
      <c r="AW146" s="97"/>
      <c r="AX146" s="89"/>
      <c r="AY146" s="89"/>
      <c r="AZ146" s="89"/>
      <c r="BA146" s="86"/>
      <c r="BB146" s="86"/>
      <c r="BC146" s="86"/>
      <c r="BD146" s="83" t="s">
        <v>207</v>
      </c>
      <c r="BE146" s="83" t="str">
        <f t="shared" si="39"/>
        <v>02.SPK RETURNED</v>
      </c>
      <c r="BF146" s="83"/>
      <c r="BG146" s="96" t="s">
        <v>4387</v>
      </c>
      <c r="BH146" s="437"/>
      <c r="BI146" s="13"/>
      <c r="BJ146" s="190"/>
    </row>
    <row r="147" spans="1:62" s="28" customFormat="1" ht="15" hidden="1" customHeight="1">
      <c r="A147" s="27">
        <v>872</v>
      </c>
      <c r="B147" s="29"/>
      <c r="C147" s="83" t="str">
        <f t="shared" si="28"/>
        <v>JAW-JB-BGR-0226-RETURN</v>
      </c>
      <c r="D147" s="83"/>
      <c r="E147" s="83"/>
      <c r="F147" s="83"/>
      <c r="G147" s="83" t="s">
        <v>5851</v>
      </c>
      <c r="H147" s="84" t="s">
        <v>2359</v>
      </c>
      <c r="I147" s="83">
        <v>107.05654</v>
      </c>
      <c r="J147" s="83">
        <v>-6.55755</v>
      </c>
      <c r="K147" s="83">
        <v>50</v>
      </c>
      <c r="L147" s="83" t="s">
        <v>4791</v>
      </c>
      <c r="M147" s="83"/>
      <c r="N147" s="83"/>
      <c r="O147" s="83"/>
      <c r="P147" s="84" t="s">
        <v>199</v>
      </c>
      <c r="Q147" s="83" t="s">
        <v>2088</v>
      </c>
      <c r="R147" s="244" t="s">
        <v>1192</v>
      </c>
      <c r="S147" s="83" t="s">
        <v>106</v>
      </c>
      <c r="T147" s="83" t="s">
        <v>4465</v>
      </c>
      <c r="U147" s="83" t="s">
        <v>2197</v>
      </c>
      <c r="V147" s="86" t="s">
        <v>4473</v>
      </c>
      <c r="W147" s="83" t="s">
        <v>2205</v>
      </c>
      <c r="X147" s="83" t="s">
        <v>2427</v>
      </c>
      <c r="Y147" s="85">
        <v>6614778</v>
      </c>
      <c r="Z147" s="86">
        <v>44006</v>
      </c>
      <c r="AA147" s="86"/>
      <c r="AB147" s="87">
        <f t="shared" ca="1" si="29"/>
        <v>673</v>
      </c>
      <c r="AC147" s="88" t="str">
        <f t="shared" ca="1" si="30"/>
        <v>&gt; 150 days</v>
      </c>
      <c r="AD147" s="89">
        <f t="shared" si="27"/>
        <v>44156</v>
      </c>
      <c r="AE147" s="90" t="str">
        <f t="shared" si="31"/>
        <v>W47-2020</v>
      </c>
      <c r="AF147" s="90" t="str">
        <f t="shared" si="32"/>
        <v>Nov-2020</v>
      </c>
      <c r="AG147" s="89" t="s">
        <v>4460</v>
      </c>
      <c r="AH147" s="90" t="str">
        <f t="shared" si="33"/>
        <v>TBD</v>
      </c>
      <c r="AI147" s="90" t="str">
        <f t="shared" si="34"/>
        <v>TBD</v>
      </c>
      <c r="AJ147" s="199" t="s">
        <v>345</v>
      </c>
      <c r="AK147" s="90" t="str">
        <f t="shared" si="35"/>
        <v>TBD</v>
      </c>
      <c r="AL147" s="90" t="str">
        <f t="shared" si="36"/>
        <v>TBD</v>
      </c>
      <c r="AM147" s="89" t="s">
        <v>4460</v>
      </c>
      <c r="AN147" s="90" t="str">
        <f t="shared" si="37"/>
        <v>TBD</v>
      </c>
      <c r="AO147" s="90" t="str">
        <f t="shared" si="38"/>
        <v>TBD</v>
      </c>
      <c r="AP147" s="83"/>
      <c r="AQ147" s="92"/>
      <c r="AR147" s="89"/>
      <c r="AS147" s="99"/>
      <c r="AT147" s="94"/>
      <c r="AU147" s="97"/>
      <c r="AV147" s="95"/>
      <c r="AW147" s="97"/>
      <c r="AX147" s="89"/>
      <c r="AY147" s="89"/>
      <c r="AZ147" s="89"/>
      <c r="BA147" s="86"/>
      <c r="BB147" s="86"/>
      <c r="BC147" s="86"/>
      <c r="BD147" s="83" t="s">
        <v>207</v>
      </c>
      <c r="BE147" s="83" t="str">
        <f t="shared" si="39"/>
        <v>02.SPK RETURNED</v>
      </c>
      <c r="BF147" s="83"/>
      <c r="BG147" s="96" t="s">
        <v>4417</v>
      </c>
      <c r="BH147" s="437"/>
      <c r="BI147" s="13"/>
      <c r="BJ147" s="190"/>
    </row>
    <row r="148" spans="1:62" s="28" customFormat="1" ht="15" hidden="1" customHeight="1">
      <c r="A148" s="27">
        <v>870</v>
      </c>
      <c r="B148" s="29"/>
      <c r="C148" s="83" t="str">
        <f t="shared" si="28"/>
        <v>SUM-SU-BLG-2130-RETURN</v>
      </c>
      <c r="D148" s="83"/>
      <c r="E148" s="83"/>
      <c r="F148" s="83"/>
      <c r="G148" s="83" t="s">
        <v>5851</v>
      </c>
      <c r="H148" s="84" t="s">
        <v>2359</v>
      </c>
      <c r="I148" s="83">
        <v>99.073453000000001</v>
      </c>
      <c r="J148" s="83">
        <v>2.3480539999999999</v>
      </c>
      <c r="K148" s="83">
        <v>40</v>
      </c>
      <c r="L148" s="83" t="s">
        <v>4664</v>
      </c>
      <c r="M148" s="83"/>
      <c r="N148" s="83"/>
      <c r="O148" s="83"/>
      <c r="P148" s="84" t="s">
        <v>205</v>
      </c>
      <c r="Q148" s="83" t="s">
        <v>2085</v>
      </c>
      <c r="R148" s="244" t="s">
        <v>850</v>
      </c>
      <c r="S148" s="83" t="s">
        <v>106</v>
      </c>
      <c r="T148" s="83" t="s">
        <v>4465</v>
      </c>
      <c r="U148" s="83" t="s">
        <v>201</v>
      </c>
      <c r="V148" s="86" t="s">
        <v>4471</v>
      </c>
      <c r="W148" s="83" t="s">
        <v>2213</v>
      </c>
      <c r="X148" s="83" t="s">
        <v>2508</v>
      </c>
      <c r="Y148" s="85">
        <v>6614769</v>
      </c>
      <c r="Z148" s="86">
        <v>44005</v>
      </c>
      <c r="AA148" s="86"/>
      <c r="AB148" s="87">
        <f t="shared" ca="1" si="29"/>
        <v>674</v>
      </c>
      <c r="AC148" s="88" t="str">
        <f t="shared" ca="1" si="30"/>
        <v>&gt; 150 days</v>
      </c>
      <c r="AD148" s="89">
        <f t="shared" si="27"/>
        <v>44155</v>
      </c>
      <c r="AE148" s="90" t="str">
        <f t="shared" si="31"/>
        <v>W47-2020</v>
      </c>
      <c r="AF148" s="90" t="str">
        <f t="shared" si="32"/>
        <v>Nov-2020</v>
      </c>
      <c r="AG148" s="89" t="s">
        <v>4460</v>
      </c>
      <c r="AH148" s="90" t="str">
        <f t="shared" si="33"/>
        <v>TBD</v>
      </c>
      <c r="AI148" s="90" t="str">
        <f t="shared" si="34"/>
        <v>TBD</v>
      </c>
      <c r="AJ148" s="199" t="s">
        <v>345</v>
      </c>
      <c r="AK148" s="90" t="str">
        <f t="shared" si="35"/>
        <v>TBD</v>
      </c>
      <c r="AL148" s="90" t="str">
        <f t="shared" si="36"/>
        <v>TBD</v>
      </c>
      <c r="AM148" s="89" t="s">
        <v>4460</v>
      </c>
      <c r="AN148" s="90" t="str">
        <f t="shared" si="37"/>
        <v>TBD</v>
      </c>
      <c r="AO148" s="90" t="str">
        <f t="shared" si="38"/>
        <v>TBD</v>
      </c>
      <c r="AP148" s="83"/>
      <c r="AQ148" s="92"/>
      <c r="AR148" s="89"/>
      <c r="AS148" s="99"/>
      <c r="AT148" s="94"/>
      <c r="AU148" s="97"/>
      <c r="AV148" s="95"/>
      <c r="AW148" s="97"/>
      <c r="AX148" s="89"/>
      <c r="AY148" s="89"/>
      <c r="AZ148" s="89"/>
      <c r="BA148" s="86"/>
      <c r="BB148" s="86"/>
      <c r="BC148" s="86"/>
      <c r="BD148" s="83" t="s">
        <v>207</v>
      </c>
      <c r="BE148" s="83" t="str">
        <f t="shared" si="39"/>
        <v>02.SPK RETURNED</v>
      </c>
      <c r="BF148" s="83"/>
      <c r="BG148" s="96" t="s">
        <v>4415</v>
      </c>
      <c r="BH148" s="437"/>
      <c r="BI148" s="13"/>
      <c r="BJ148" s="369"/>
    </row>
    <row r="149" spans="1:62" s="28" customFormat="1" ht="15" hidden="1" customHeight="1">
      <c r="A149" s="27">
        <v>908</v>
      </c>
      <c r="B149" s="29"/>
      <c r="C149" s="83" t="str">
        <f t="shared" si="28"/>
        <v>JAW-JI-SPG-4221</v>
      </c>
      <c r="D149" s="83"/>
      <c r="E149" s="83"/>
      <c r="F149" s="83"/>
      <c r="G149" s="83" t="s">
        <v>5851</v>
      </c>
      <c r="H149" s="84" t="s">
        <v>2359</v>
      </c>
      <c r="I149" s="83">
        <v>113.15281</v>
      </c>
      <c r="J149" s="83">
        <v>-7.1066200000000004</v>
      </c>
      <c r="K149" s="83">
        <v>50</v>
      </c>
      <c r="L149" s="83" t="s">
        <v>4487</v>
      </c>
      <c r="M149" s="83"/>
      <c r="N149" s="83" t="s">
        <v>3756</v>
      </c>
      <c r="O149" s="83"/>
      <c r="P149" s="84" t="s">
        <v>205</v>
      </c>
      <c r="Q149" s="83" t="s">
        <v>2154</v>
      </c>
      <c r="R149" s="244" t="s">
        <v>2155</v>
      </c>
      <c r="S149" s="83" t="s">
        <v>2200</v>
      </c>
      <c r="T149" s="83" t="s">
        <v>4465</v>
      </c>
      <c r="U149" s="83" t="s">
        <v>203</v>
      </c>
      <c r="V149" s="86" t="s">
        <v>4472</v>
      </c>
      <c r="W149" s="83" t="s">
        <v>2207</v>
      </c>
      <c r="X149" s="83" t="s">
        <v>2731</v>
      </c>
      <c r="Y149" s="85">
        <v>6614777</v>
      </c>
      <c r="Z149" s="86">
        <v>44005</v>
      </c>
      <c r="AA149" s="86"/>
      <c r="AB149" s="87">
        <f t="shared" ca="1" si="29"/>
        <v>674</v>
      </c>
      <c r="AC149" s="88" t="str">
        <f t="shared" ca="1" si="30"/>
        <v>&gt; 150 days</v>
      </c>
      <c r="AD149" s="89">
        <f t="shared" si="27"/>
        <v>44035</v>
      </c>
      <c r="AE149" s="90" t="str">
        <f t="shared" si="31"/>
        <v>W30-2020</v>
      </c>
      <c r="AF149" s="90" t="str">
        <f t="shared" si="32"/>
        <v>Jul-2020</v>
      </c>
      <c r="AG149" s="89" t="s">
        <v>4460</v>
      </c>
      <c r="AH149" s="90" t="str">
        <f t="shared" si="33"/>
        <v>TBD</v>
      </c>
      <c r="AI149" s="90" t="str">
        <f t="shared" si="34"/>
        <v>TBD</v>
      </c>
      <c r="AJ149" s="199" t="s">
        <v>345</v>
      </c>
      <c r="AK149" s="90" t="str">
        <f t="shared" si="35"/>
        <v>TBD</v>
      </c>
      <c r="AL149" s="90" t="str">
        <f t="shared" si="36"/>
        <v>TBD</v>
      </c>
      <c r="AM149" s="89" t="s">
        <v>4460</v>
      </c>
      <c r="AN149" s="90" t="str">
        <f t="shared" si="37"/>
        <v>TBD</v>
      </c>
      <c r="AO149" s="90" t="str">
        <f t="shared" si="38"/>
        <v>TBD</v>
      </c>
      <c r="AP149" s="83"/>
      <c r="AQ149" s="92"/>
      <c r="AR149" s="89"/>
      <c r="AS149" s="99"/>
      <c r="AT149" s="94"/>
      <c r="AU149" s="97"/>
      <c r="AV149" s="95"/>
      <c r="AW149" s="97"/>
      <c r="AX149" s="89"/>
      <c r="AY149" s="89"/>
      <c r="AZ149" s="89"/>
      <c r="BA149" s="86"/>
      <c r="BB149" s="86"/>
      <c r="BC149" s="86"/>
      <c r="BD149" s="83" t="s">
        <v>207</v>
      </c>
      <c r="BE149" s="83" t="str">
        <f t="shared" si="39"/>
        <v>02.SPK RETURNED</v>
      </c>
      <c r="BF149" s="83"/>
      <c r="BG149" s="96" t="s">
        <v>4442</v>
      </c>
      <c r="BH149" s="437"/>
      <c r="BI149" s="190"/>
      <c r="BJ149" s="190"/>
    </row>
    <row r="150" spans="1:62" s="28" customFormat="1" ht="15" hidden="1" customHeight="1">
      <c r="A150" s="27">
        <v>871</v>
      </c>
      <c r="B150" s="29"/>
      <c r="C150" s="83" t="str">
        <f t="shared" si="28"/>
        <v>JAW-JK-CKG-0714</v>
      </c>
      <c r="D150" s="83"/>
      <c r="E150" s="83"/>
      <c r="F150" s="83"/>
      <c r="G150" s="83" t="s">
        <v>5851</v>
      </c>
      <c r="H150" s="84" t="s">
        <v>2359</v>
      </c>
      <c r="I150" s="83">
        <v>106.924583</v>
      </c>
      <c r="J150" s="83">
        <v>-6.1691969999999996</v>
      </c>
      <c r="K150" s="83">
        <v>30</v>
      </c>
      <c r="L150" s="83" t="s">
        <v>5098</v>
      </c>
      <c r="M150" s="83"/>
      <c r="N150" s="83"/>
      <c r="O150" s="83"/>
      <c r="P150" s="84" t="s">
        <v>199</v>
      </c>
      <c r="Q150" s="83" t="s">
        <v>2086</v>
      </c>
      <c r="R150" s="244" t="s">
        <v>2087</v>
      </c>
      <c r="S150" s="83" t="s">
        <v>106</v>
      </c>
      <c r="T150" s="83" t="s">
        <v>4465</v>
      </c>
      <c r="U150" s="83" t="s">
        <v>2197</v>
      </c>
      <c r="V150" s="86" t="s">
        <v>4469</v>
      </c>
      <c r="W150" s="83" t="s">
        <v>2210</v>
      </c>
      <c r="X150" s="83" t="s">
        <v>2744</v>
      </c>
      <c r="Y150" s="85">
        <v>6614768</v>
      </c>
      <c r="Z150" s="86">
        <v>44005</v>
      </c>
      <c r="AA150" s="86"/>
      <c r="AB150" s="87">
        <f t="shared" ca="1" si="29"/>
        <v>674</v>
      </c>
      <c r="AC150" s="88" t="str">
        <f t="shared" ca="1" si="30"/>
        <v>&gt; 150 days</v>
      </c>
      <c r="AD150" s="89">
        <f t="shared" si="27"/>
        <v>44155</v>
      </c>
      <c r="AE150" s="90" t="str">
        <f t="shared" si="31"/>
        <v>W47-2020</v>
      </c>
      <c r="AF150" s="90" t="str">
        <f t="shared" si="32"/>
        <v>Nov-2020</v>
      </c>
      <c r="AG150" s="89" t="s">
        <v>4460</v>
      </c>
      <c r="AH150" s="90" t="str">
        <f t="shared" si="33"/>
        <v>TBD</v>
      </c>
      <c r="AI150" s="90" t="str">
        <f t="shared" si="34"/>
        <v>TBD</v>
      </c>
      <c r="AJ150" s="199" t="s">
        <v>345</v>
      </c>
      <c r="AK150" s="90" t="str">
        <f t="shared" si="35"/>
        <v>TBD</v>
      </c>
      <c r="AL150" s="90" t="str">
        <f t="shared" si="36"/>
        <v>TBD</v>
      </c>
      <c r="AM150" s="89" t="s">
        <v>4460</v>
      </c>
      <c r="AN150" s="90" t="str">
        <f t="shared" si="37"/>
        <v>TBD</v>
      </c>
      <c r="AO150" s="90" t="str">
        <f t="shared" si="38"/>
        <v>TBD</v>
      </c>
      <c r="AP150" s="83"/>
      <c r="AQ150" s="92"/>
      <c r="AR150" s="89"/>
      <c r="AS150" s="99"/>
      <c r="AT150" s="94"/>
      <c r="AU150" s="97"/>
      <c r="AV150" s="95"/>
      <c r="AW150" s="97"/>
      <c r="AX150" s="89"/>
      <c r="AY150" s="89"/>
      <c r="AZ150" s="89"/>
      <c r="BA150" s="86"/>
      <c r="BB150" s="86"/>
      <c r="BC150" s="86"/>
      <c r="BD150" s="83" t="s">
        <v>207</v>
      </c>
      <c r="BE150" s="83" t="str">
        <f t="shared" si="39"/>
        <v>02.SPK RETURNED</v>
      </c>
      <c r="BF150" s="83"/>
      <c r="BG150" s="96" t="s">
        <v>4416</v>
      </c>
      <c r="BH150" s="437"/>
      <c r="BI150" s="190"/>
      <c r="BJ150" s="190"/>
    </row>
    <row r="151" spans="1:62" s="28" customFormat="1" ht="15" hidden="1" customHeight="1">
      <c r="A151" s="27">
        <v>840</v>
      </c>
      <c r="B151" s="29"/>
      <c r="C151" s="83" t="str">
        <f t="shared" si="28"/>
        <v>JAW-JK-TJP-0680</v>
      </c>
      <c r="D151" s="83">
        <v>30594990031</v>
      </c>
      <c r="E151" s="83" t="s">
        <v>7914</v>
      </c>
      <c r="F151" s="83" t="s">
        <v>2039</v>
      </c>
      <c r="G151" s="83" t="s">
        <v>5851</v>
      </c>
      <c r="H151" s="84" t="s">
        <v>6825</v>
      </c>
      <c r="I151" s="83">
        <v>106.92038700000001</v>
      </c>
      <c r="J151" s="83">
        <v>-6.119154</v>
      </c>
      <c r="K151" s="83">
        <v>30</v>
      </c>
      <c r="L151" s="83" t="s">
        <v>5086</v>
      </c>
      <c r="M151" s="83"/>
      <c r="N151" s="83"/>
      <c r="O151" s="83"/>
      <c r="P151" s="84" t="s">
        <v>199</v>
      </c>
      <c r="Q151" s="83" t="s">
        <v>2038</v>
      </c>
      <c r="R151" s="244" t="s">
        <v>2039</v>
      </c>
      <c r="S151" s="83" t="s">
        <v>106</v>
      </c>
      <c r="T151" s="83" t="s">
        <v>4465</v>
      </c>
      <c r="U151" s="83" t="s">
        <v>2197</v>
      </c>
      <c r="V151" s="86" t="s">
        <v>4469</v>
      </c>
      <c r="W151" s="83" t="s">
        <v>2210</v>
      </c>
      <c r="X151" s="83" t="s">
        <v>2460</v>
      </c>
      <c r="Y151" s="85">
        <v>6614768</v>
      </c>
      <c r="Z151" s="86">
        <v>44005</v>
      </c>
      <c r="AA151" s="86"/>
      <c r="AB151" s="87">
        <f t="shared" ca="1" si="29"/>
        <v>674</v>
      </c>
      <c r="AC151" s="88" t="str">
        <f t="shared" ca="1" si="30"/>
        <v>&gt; 150 days</v>
      </c>
      <c r="AD151" s="89">
        <f t="shared" si="27"/>
        <v>44155</v>
      </c>
      <c r="AE151" s="90" t="str">
        <f t="shared" si="31"/>
        <v>W47-2020</v>
      </c>
      <c r="AF151" s="90" t="str">
        <f t="shared" si="32"/>
        <v>Nov-2020</v>
      </c>
      <c r="AG151" s="89" t="s">
        <v>4460</v>
      </c>
      <c r="AH151" s="90" t="str">
        <f t="shared" si="33"/>
        <v>TBD</v>
      </c>
      <c r="AI151" s="90" t="str">
        <f t="shared" si="34"/>
        <v>TBD</v>
      </c>
      <c r="AJ151" s="199" t="s">
        <v>345</v>
      </c>
      <c r="AK151" s="90" t="str">
        <f t="shared" si="35"/>
        <v>TBD</v>
      </c>
      <c r="AL151" s="90" t="str">
        <f t="shared" si="36"/>
        <v>TBD</v>
      </c>
      <c r="AM151" s="89" t="s">
        <v>4460</v>
      </c>
      <c r="AN151" s="90" t="str">
        <f t="shared" si="37"/>
        <v>TBD</v>
      </c>
      <c r="AO151" s="90" t="str">
        <f t="shared" si="38"/>
        <v>TBD</v>
      </c>
      <c r="AP151" s="83" t="s">
        <v>4464</v>
      </c>
      <c r="AQ151" s="92"/>
      <c r="AR151" s="89"/>
      <c r="AS151" s="99"/>
      <c r="AT151" s="94"/>
      <c r="AU151" s="97"/>
      <c r="AV151" s="95"/>
      <c r="AW151" s="97"/>
      <c r="AX151" s="89"/>
      <c r="AY151" s="89"/>
      <c r="AZ151" s="89"/>
      <c r="BA151" s="86"/>
      <c r="BB151" s="86"/>
      <c r="BC151" s="86"/>
      <c r="BD151" s="83" t="s">
        <v>207</v>
      </c>
      <c r="BE151" s="83" t="str">
        <f t="shared" si="39"/>
        <v>02.SPK RETURNED</v>
      </c>
      <c r="BF151" s="83"/>
      <c r="BG151" s="96" t="s">
        <v>4390</v>
      </c>
      <c r="BH151" s="437"/>
      <c r="BI151" s="13"/>
      <c r="BJ151" s="190"/>
    </row>
    <row r="152" spans="1:62" s="28" customFormat="1" ht="15" hidden="1" customHeight="1">
      <c r="A152" s="27">
        <v>869</v>
      </c>
      <c r="B152" s="29"/>
      <c r="C152" s="83" t="str">
        <f t="shared" si="28"/>
        <v>SUM-AC-KTN-0376-RETURN</v>
      </c>
      <c r="D152" s="83"/>
      <c r="E152" s="83"/>
      <c r="F152" s="83"/>
      <c r="G152" s="83" t="s">
        <v>5851</v>
      </c>
      <c r="H152" s="84" t="s">
        <v>2359</v>
      </c>
      <c r="I152" s="83">
        <v>97.826172</v>
      </c>
      <c r="J152" s="83">
        <v>3.4427989999999999</v>
      </c>
      <c r="K152" s="83">
        <v>50</v>
      </c>
      <c r="L152" s="83" t="s">
        <v>4788</v>
      </c>
      <c r="M152" s="83"/>
      <c r="N152" s="83"/>
      <c r="O152" s="83"/>
      <c r="P152" s="84" t="s">
        <v>205</v>
      </c>
      <c r="Q152" s="83" t="s">
        <v>2084</v>
      </c>
      <c r="R152" s="244" t="s">
        <v>1186</v>
      </c>
      <c r="S152" s="83" t="s">
        <v>106</v>
      </c>
      <c r="T152" s="83" t="s">
        <v>4465</v>
      </c>
      <c r="U152" s="83" t="s">
        <v>201</v>
      </c>
      <c r="V152" s="86" t="s">
        <v>4471</v>
      </c>
      <c r="W152" s="83" t="s">
        <v>2212</v>
      </c>
      <c r="X152" s="83" t="s">
        <v>2475</v>
      </c>
      <c r="Y152" s="85">
        <v>6614769</v>
      </c>
      <c r="Z152" s="86">
        <v>44005</v>
      </c>
      <c r="AA152" s="86"/>
      <c r="AB152" s="87">
        <f t="shared" ca="1" si="29"/>
        <v>674</v>
      </c>
      <c r="AC152" s="88" t="str">
        <f t="shared" ca="1" si="30"/>
        <v>&gt; 150 days</v>
      </c>
      <c r="AD152" s="89">
        <f t="shared" si="27"/>
        <v>44155</v>
      </c>
      <c r="AE152" s="90" t="str">
        <f t="shared" si="31"/>
        <v>W47-2020</v>
      </c>
      <c r="AF152" s="90" t="str">
        <f t="shared" si="32"/>
        <v>Nov-2020</v>
      </c>
      <c r="AG152" s="89" t="s">
        <v>4460</v>
      </c>
      <c r="AH152" s="90" t="str">
        <f t="shared" si="33"/>
        <v>TBD</v>
      </c>
      <c r="AI152" s="90" t="str">
        <f t="shared" si="34"/>
        <v>TBD</v>
      </c>
      <c r="AJ152" s="199" t="s">
        <v>345</v>
      </c>
      <c r="AK152" s="90" t="str">
        <f t="shared" si="35"/>
        <v>TBD</v>
      </c>
      <c r="AL152" s="90" t="str">
        <f t="shared" si="36"/>
        <v>TBD</v>
      </c>
      <c r="AM152" s="89" t="s">
        <v>4460</v>
      </c>
      <c r="AN152" s="90" t="str">
        <f t="shared" si="37"/>
        <v>TBD</v>
      </c>
      <c r="AO152" s="90" t="str">
        <f t="shared" si="38"/>
        <v>TBD</v>
      </c>
      <c r="AP152" s="83"/>
      <c r="AQ152" s="92"/>
      <c r="AR152" s="89"/>
      <c r="AS152" s="99"/>
      <c r="AT152" s="94"/>
      <c r="AU152" s="97"/>
      <c r="AV152" s="95"/>
      <c r="AW152" s="97"/>
      <c r="AX152" s="89"/>
      <c r="AY152" s="89"/>
      <c r="AZ152" s="89"/>
      <c r="BA152" s="86"/>
      <c r="BB152" s="86"/>
      <c r="BC152" s="86"/>
      <c r="BD152" s="83" t="s">
        <v>207</v>
      </c>
      <c r="BE152" s="83" t="str">
        <f t="shared" si="39"/>
        <v>02.SPK RETURNED</v>
      </c>
      <c r="BF152" s="83"/>
      <c r="BG152" s="96" t="s">
        <v>4414</v>
      </c>
      <c r="BH152" s="437"/>
      <c r="BI152" s="190"/>
      <c r="BJ152" s="190"/>
    </row>
    <row r="153" spans="1:62" s="28" customFormat="1" ht="15" hidden="1" customHeight="1">
      <c r="A153" s="27">
        <v>846</v>
      </c>
      <c r="B153" s="29"/>
      <c r="C153" s="83" t="str">
        <f t="shared" si="28"/>
        <v>JAW-JI-PCT-4234</v>
      </c>
      <c r="D153" s="83">
        <v>30595120031</v>
      </c>
      <c r="E153" s="83" t="s">
        <v>7907</v>
      </c>
      <c r="F153" s="83" t="s">
        <v>2051</v>
      </c>
      <c r="G153" s="83" t="s">
        <v>5851</v>
      </c>
      <c r="H153" s="84" t="s">
        <v>6825</v>
      </c>
      <c r="I153" s="83">
        <v>111.320333333333</v>
      </c>
      <c r="J153" s="83" t="s">
        <v>5818</v>
      </c>
      <c r="K153" s="83">
        <v>50</v>
      </c>
      <c r="L153" s="83" t="s">
        <v>4487</v>
      </c>
      <c r="M153" s="83"/>
      <c r="N153" s="83" t="s">
        <v>3756</v>
      </c>
      <c r="O153" s="83"/>
      <c r="P153" s="84" t="s">
        <v>205</v>
      </c>
      <c r="Q153" s="83" t="s">
        <v>2050</v>
      </c>
      <c r="R153" s="244" t="s">
        <v>2051</v>
      </c>
      <c r="S153" s="83" t="s">
        <v>106</v>
      </c>
      <c r="T153" s="83" t="s">
        <v>4465</v>
      </c>
      <c r="U153" s="83" t="s">
        <v>203</v>
      </c>
      <c r="V153" s="86" t="s">
        <v>4472</v>
      </c>
      <c r="W153" s="83" t="s">
        <v>2207</v>
      </c>
      <c r="X153" s="83" t="s">
        <v>2750</v>
      </c>
      <c r="Y153" s="85">
        <v>6614774</v>
      </c>
      <c r="Z153" s="86">
        <v>44005</v>
      </c>
      <c r="AA153" s="86"/>
      <c r="AB153" s="87">
        <f t="shared" ca="1" si="29"/>
        <v>674</v>
      </c>
      <c r="AC153" s="88" t="str">
        <f t="shared" ca="1" si="30"/>
        <v>&gt; 150 days</v>
      </c>
      <c r="AD153" s="89">
        <f t="shared" si="27"/>
        <v>44155</v>
      </c>
      <c r="AE153" s="90" t="str">
        <f t="shared" si="31"/>
        <v>W47-2020</v>
      </c>
      <c r="AF153" s="90" t="str">
        <f t="shared" si="32"/>
        <v>Nov-2020</v>
      </c>
      <c r="AG153" s="89" t="s">
        <v>4460</v>
      </c>
      <c r="AH153" s="90" t="str">
        <f t="shared" si="33"/>
        <v>TBD</v>
      </c>
      <c r="AI153" s="90" t="str">
        <f t="shared" si="34"/>
        <v>TBD</v>
      </c>
      <c r="AJ153" s="199" t="s">
        <v>345</v>
      </c>
      <c r="AK153" s="90" t="str">
        <f t="shared" si="35"/>
        <v>TBD</v>
      </c>
      <c r="AL153" s="90" t="str">
        <f t="shared" si="36"/>
        <v>TBD</v>
      </c>
      <c r="AM153" s="89" t="s">
        <v>4460</v>
      </c>
      <c r="AN153" s="90" t="str">
        <f t="shared" si="37"/>
        <v>TBD</v>
      </c>
      <c r="AO153" s="90" t="str">
        <f t="shared" si="38"/>
        <v>TBD</v>
      </c>
      <c r="AP153" s="83"/>
      <c r="AQ153" s="92"/>
      <c r="AR153" s="89"/>
      <c r="AS153" s="99"/>
      <c r="AT153" s="94"/>
      <c r="AU153" s="97"/>
      <c r="AV153" s="95"/>
      <c r="AW153" s="97"/>
      <c r="AX153" s="89"/>
      <c r="AY153" s="89"/>
      <c r="AZ153" s="89"/>
      <c r="BA153" s="86"/>
      <c r="BB153" s="86"/>
      <c r="BC153" s="86"/>
      <c r="BD153" s="83" t="s">
        <v>207</v>
      </c>
      <c r="BE153" s="83" t="str">
        <f t="shared" si="39"/>
        <v>02.SPK RETURNED</v>
      </c>
      <c r="BF153" s="83" t="s">
        <v>3749</v>
      </c>
      <c r="BG153" s="96" t="s">
        <v>4395</v>
      </c>
      <c r="BH153" s="437"/>
      <c r="BI153" s="13"/>
      <c r="BJ153" s="190"/>
    </row>
    <row r="154" spans="1:62" s="28" customFormat="1" ht="15" hidden="1" customHeight="1">
      <c r="A154" s="27">
        <v>793</v>
      </c>
      <c r="B154" s="29"/>
      <c r="C154" s="83" t="str">
        <f t="shared" si="28"/>
        <v>NUS-NB-GRG-4540-RETURN</v>
      </c>
      <c r="D154" s="83"/>
      <c r="E154" s="83"/>
      <c r="F154" s="83"/>
      <c r="G154" s="83" t="s">
        <v>5849</v>
      </c>
      <c r="H154" s="84" t="s">
        <v>2359</v>
      </c>
      <c r="I154" s="83">
        <v>116.082139</v>
      </c>
      <c r="J154" s="83">
        <v>-8.5469480000000004</v>
      </c>
      <c r="K154" s="83">
        <v>30</v>
      </c>
      <c r="L154" s="83" t="s">
        <v>4548</v>
      </c>
      <c r="M154" s="83"/>
      <c r="N154" s="83"/>
      <c r="O154" s="83"/>
      <c r="P154" s="84" t="s">
        <v>205</v>
      </c>
      <c r="Q154" s="83" t="s">
        <v>1956</v>
      </c>
      <c r="R154" s="244" t="s">
        <v>808</v>
      </c>
      <c r="S154" s="83" t="s">
        <v>106</v>
      </c>
      <c r="T154" s="83" t="s">
        <v>4465</v>
      </c>
      <c r="U154" s="83" t="s">
        <v>203</v>
      </c>
      <c r="V154" s="86" t="s">
        <v>4478</v>
      </c>
      <c r="W154" s="83" t="s">
        <v>2221</v>
      </c>
      <c r="X154" s="83" t="s">
        <v>2742</v>
      </c>
      <c r="Y154" s="85">
        <v>6614769</v>
      </c>
      <c r="Z154" s="86">
        <v>44005</v>
      </c>
      <c r="AA154" s="86"/>
      <c r="AB154" s="87">
        <f t="shared" ca="1" si="29"/>
        <v>674</v>
      </c>
      <c r="AC154" s="88" t="str">
        <f t="shared" ca="1" si="30"/>
        <v>&gt; 150 days</v>
      </c>
      <c r="AD154" s="89">
        <f t="shared" si="27"/>
        <v>44155</v>
      </c>
      <c r="AE154" s="90" t="str">
        <f t="shared" si="31"/>
        <v>W47-2020</v>
      </c>
      <c r="AF154" s="90" t="str">
        <f t="shared" si="32"/>
        <v>Nov-2020</v>
      </c>
      <c r="AG154" s="89" t="s">
        <v>4460</v>
      </c>
      <c r="AH154" s="90" t="str">
        <f t="shared" si="33"/>
        <v>TBD</v>
      </c>
      <c r="AI154" s="90" t="str">
        <f t="shared" si="34"/>
        <v>TBD</v>
      </c>
      <c r="AJ154" s="199" t="s">
        <v>345</v>
      </c>
      <c r="AK154" s="90" t="str">
        <f t="shared" si="35"/>
        <v>TBD</v>
      </c>
      <c r="AL154" s="90" t="str">
        <f t="shared" si="36"/>
        <v>TBD</v>
      </c>
      <c r="AM154" s="89" t="s">
        <v>4460</v>
      </c>
      <c r="AN154" s="90" t="str">
        <f t="shared" si="37"/>
        <v>TBD</v>
      </c>
      <c r="AO154" s="90" t="str">
        <f t="shared" si="38"/>
        <v>TBD</v>
      </c>
      <c r="AP154" s="83" t="s">
        <v>4463</v>
      </c>
      <c r="AQ154" s="92"/>
      <c r="AR154" s="89"/>
      <c r="AS154" s="99"/>
      <c r="AT154" s="94"/>
      <c r="AU154" s="97"/>
      <c r="AV154" s="95"/>
      <c r="AW154" s="97"/>
      <c r="AX154" s="89"/>
      <c r="AY154" s="89"/>
      <c r="AZ154" s="89"/>
      <c r="BA154" s="86"/>
      <c r="BB154" s="86"/>
      <c r="BC154" s="86"/>
      <c r="BD154" s="83" t="s">
        <v>207</v>
      </c>
      <c r="BE154" s="83" t="str">
        <f t="shared" si="39"/>
        <v>02.SPK RETURNED</v>
      </c>
      <c r="BF154" s="83" t="s">
        <v>3740</v>
      </c>
      <c r="BG154" s="96" t="s">
        <v>4346</v>
      </c>
      <c r="BH154" s="437"/>
      <c r="BI154" s="13"/>
      <c r="BJ154" s="190"/>
    </row>
    <row r="155" spans="1:62" s="28" customFormat="1" ht="15" hidden="1" customHeight="1">
      <c r="A155" s="27">
        <v>868</v>
      </c>
      <c r="B155" s="29"/>
      <c r="C155" s="83" t="str">
        <f t="shared" si="28"/>
        <v>KAL-KS-PLI-0931-RETURN</v>
      </c>
      <c r="D155" s="83"/>
      <c r="E155" s="83"/>
      <c r="F155" s="83"/>
      <c r="G155" s="83" t="s">
        <v>5849</v>
      </c>
      <c r="H155" s="84" t="s">
        <v>2359</v>
      </c>
      <c r="I155" s="83">
        <v>115.026605</v>
      </c>
      <c r="J155" s="83">
        <v>-3.6905749999999999</v>
      </c>
      <c r="K155" s="83">
        <v>72</v>
      </c>
      <c r="L155" s="83">
        <v>0</v>
      </c>
      <c r="M155" s="83"/>
      <c r="N155" s="83"/>
      <c r="O155" s="83"/>
      <c r="P155" s="84" t="s">
        <v>205</v>
      </c>
      <c r="Q155" s="83" t="s">
        <v>1999</v>
      </c>
      <c r="R155" s="244" t="s">
        <v>2000</v>
      </c>
      <c r="S155" s="83" t="s">
        <v>106</v>
      </c>
      <c r="T155" s="83" t="s">
        <v>4465</v>
      </c>
      <c r="U155" s="83" t="s">
        <v>103</v>
      </c>
      <c r="V155" s="86" t="s">
        <v>4474</v>
      </c>
      <c r="W155" s="83" t="s">
        <v>2208</v>
      </c>
      <c r="X155" s="83" t="s">
        <v>2751</v>
      </c>
      <c r="Y155" s="85">
        <v>6614666</v>
      </c>
      <c r="Z155" s="86">
        <v>43938</v>
      </c>
      <c r="AA155" s="86"/>
      <c r="AB155" s="87">
        <f t="shared" ca="1" si="29"/>
        <v>741</v>
      </c>
      <c r="AC155" s="88" t="str">
        <f t="shared" ca="1" si="30"/>
        <v>&gt; 150 days</v>
      </c>
      <c r="AD155" s="89">
        <f t="shared" si="27"/>
        <v>44088</v>
      </c>
      <c r="AE155" s="90" t="str">
        <f t="shared" si="31"/>
        <v>W38-2020</v>
      </c>
      <c r="AF155" s="90" t="str">
        <f t="shared" si="32"/>
        <v>Sep-2020</v>
      </c>
      <c r="AG155" s="89" t="s">
        <v>4460</v>
      </c>
      <c r="AH155" s="90" t="str">
        <f t="shared" si="33"/>
        <v>TBD</v>
      </c>
      <c r="AI155" s="90" t="str">
        <f t="shared" si="34"/>
        <v>TBD</v>
      </c>
      <c r="AJ155" s="199" t="s">
        <v>345</v>
      </c>
      <c r="AK155" s="90" t="str">
        <f t="shared" si="35"/>
        <v>TBD</v>
      </c>
      <c r="AL155" s="90" t="str">
        <f t="shared" si="36"/>
        <v>TBD</v>
      </c>
      <c r="AM155" s="89" t="s">
        <v>4460</v>
      </c>
      <c r="AN155" s="90" t="str">
        <f t="shared" si="37"/>
        <v>TBD</v>
      </c>
      <c r="AO155" s="90" t="str">
        <f t="shared" si="38"/>
        <v>TBD</v>
      </c>
      <c r="AP155" s="83"/>
      <c r="AQ155" s="92"/>
      <c r="AR155" s="89"/>
      <c r="AS155" s="99"/>
      <c r="AT155" s="94"/>
      <c r="AU155" s="97"/>
      <c r="AV155" s="95"/>
      <c r="AW155" s="97"/>
      <c r="AX155" s="89"/>
      <c r="AY155" s="89"/>
      <c r="AZ155" s="89"/>
      <c r="BA155" s="86"/>
      <c r="BB155" s="86"/>
      <c r="BC155" s="86"/>
      <c r="BD155" s="83" t="s">
        <v>207</v>
      </c>
      <c r="BE155" s="83" t="str">
        <f t="shared" si="39"/>
        <v>02.SPK RETURNED</v>
      </c>
      <c r="BF155" s="83"/>
      <c r="BG155" s="96" t="s">
        <v>4413</v>
      </c>
      <c r="BH155" s="437"/>
      <c r="BI155" s="13"/>
      <c r="BJ155" s="190"/>
    </row>
    <row r="156" spans="1:62" s="28" customFormat="1" ht="15" hidden="1" customHeight="1">
      <c r="A156" s="27">
        <v>867</v>
      </c>
      <c r="B156" s="29"/>
      <c r="C156" s="83" t="str">
        <f t="shared" si="28"/>
        <v>KAL-KS-MTP-0930-RETURN</v>
      </c>
      <c r="D156" s="83"/>
      <c r="E156" s="83"/>
      <c r="F156" s="83"/>
      <c r="G156" s="83" t="s">
        <v>5851</v>
      </c>
      <c r="H156" s="84" t="s">
        <v>2359</v>
      </c>
      <c r="I156" s="83">
        <v>114.52221400000001</v>
      </c>
      <c r="J156" s="83">
        <v>-3.4988920000000001</v>
      </c>
      <c r="K156" s="83">
        <v>50</v>
      </c>
      <c r="L156" s="83" t="s">
        <v>4807</v>
      </c>
      <c r="M156" s="83"/>
      <c r="N156" s="83"/>
      <c r="O156" s="83"/>
      <c r="P156" s="84" t="s">
        <v>205</v>
      </c>
      <c r="Q156" s="83" t="s">
        <v>2083</v>
      </c>
      <c r="R156" s="244" t="s">
        <v>1236</v>
      </c>
      <c r="S156" s="83" t="s">
        <v>106</v>
      </c>
      <c r="T156" s="83" t="s">
        <v>4465</v>
      </c>
      <c r="U156" s="83" t="s">
        <v>103</v>
      </c>
      <c r="V156" s="86" t="s">
        <v>4474</v>
      </c>
      <c r="W156" s="83" t="s">
        <v>2208</v>
      </c>
      <c r="X156" s="83" t="s">
        <v>2588</v>
      </c>
      <c r="Y156" s="85">
        <v>6614568</v>
      </c>
      <c r="Z156" s="86">
        <v>43909</v>
      </c>
      <c r="AA156" s="86"/>
      <c r="AB156" s="87">
        <f t="shared" ca="1" si="29"/>
        <v>770</v>
      </c>
      <c r="AC156" s="88" t="str">
        <f t="shared" ca="1" si="30"/>
        <v>&gt; 150 days</v>
      </c>
      <c r="AD156" s="89">
        <f t="shared" si="27"/>
        <v>44059</v>
      </c>
      <c r="AE156" s="90" t="str">
        <f t="shared" si="31"/>
        <v>W34-2020</v>
      </c>
      <c r="AF156" s="90" t="str">
        <f t="shared" si="32"/>
        <v>Aug-2020</v>
      </c>
      <c r="AG156" s="89" t="s">
        <v>4460</v>
      </c>
      <c r="AH156" s="90" t="str">
        <f t="shared" si="33"/>
        <v>TBD</v>
      </c>
      <c r="AI156" s="90" t="str">
        <f t="shared" si="34"/>
        <v>TBD</v>
      </c>
      <c r="AJ156" s="199" t="s">
        <v>345</v>
      </c>
      <c r="AK156" s="90" t="str">
        <f t="shared" si="35"/>
        <v>TBD</v>
      </c>
      <c r="AL156" s="90" t="str">
        <f t="shared" si="36"/>
        <v>TBD</v>
      </c>
      <c r="AM156" s="89" t="s">
        <v>4460</v>
      </c>
      <c r="AN156" s="90" t="str">
        <f t="shared" si="37"/>
        <v>TBD</v>
      </c>
      <c r="AO156" s="90" t="str">
        <f t="shared" si="38"/>
        <v>TBD</v>
      </c>
      <c r="AP156" s="83"/>
      <c r="AQ156" s="92"/>
      <c r="AR156" s="89"/>
      <c r="AS156" s="99"/>
      <c r="AT156" s="94"/>
      <c r="AU156" s="97"/>
      <c r="AV156" s="95"/>
      <c r="AW156" s="97"/>
      <c r="AX156" s="89"/>
      <c r="AY156" s="89"/>
      <c r="AZ156" s="89"/>
      <c r="BA156" s="86"/>
      <c r="BB156" s="86"/>
      <c r="BC156" s="86"/>
      <c r="BD156" s="83" t="s">
        <v>207</v>
      </c>
      <c r="BE156" s="83" t="str">
        <f t="shared" si="39"/>
        <v>02.SPK RETURNED</v>
      </c>
      <c r="BF156" s="83"/>
      <c r="BG156" s="96" t="s">
        <v>4412</v>
      </c>
      <c r="BH156" s="437"/>
      <c r="BI156" s="13"/>
      <c r="BJ156" s="190"/>
    </row>
    <row r="157" spans="1:62" s="28" customFormat="1" ht="15" hidden="1" customHeight="1">
      <c r="A157" s="27">
        <v>829</v>
      </c>
      <c r="B157" s="29"/>
      <c r="C157" s="83" t="str">
        <f t="shared" si="28"/>
        <v>JAW-JI-LMG-4278</v>
      </c>
      <c r="D157" s="83">
        <v>30588010031</v>
      </c>
      <c r="E157" s="83" t="s">
        <v>7927</v>
      </c>
      <c r="F157" s="83" t="s">
        <v>2018</v>
      </c>
      <c r="G157" s="83" t="s">
        <v>5851</v>
      </c>
      <c r="H157" s="84" t="s">
        <v>6825</v>
      </c>
      <c r="I157" s="83">
        <v>112.455454</v>
      </c>
      <c r="J157" s="83">
        <v>-7.0573439999999996</v>
      </c>
      <c r="K157" s="83">
        <v>50</v>
      </c>
      <c r="L157" s="83" t="s">
        <v>4714</v>
      </c>
      <c r="M157" s="83"/>
      <c r="N157" s="83"/>
      <c r="O157" s="83"/>
      <c r="P157" s="84" t="s">
        <v>205</v>
      </c>
      <c r="Q157" s="83" t="s">
        <v>2017</v>
      </c>
      <c r="R157" s="244" t="s">
        <v>2018</v>
      </c>
      <c r="S157" s="83" t="s">
        <v>106</v>
      </c>
      <c r="T157" s="83" t="s">
        <v>4465</v>
      </c>
      <c r="U157" s="83" t="s">
        <v>203</v>
      </c>
      <c r="V157" s="86" t="s">
        <v>4472</v>
      </c>
      <c r="W157" s="83" t="s">
        <v>2207</v>
      </c>
      <c r="X157" s="83" t="s">
        <v>2748</v>
      </c>
      <c r="Y157" s="85">
        <v>6614568</v>
      </c>
      <c r="Z157" s="86">
        <v>43909</v>
      </c>
      <c r="AA157" s="86"/>
      <c r="AB157" s="87">
        <f t="shared" ca="1" si="29"/>
        <v>770</v>
      </c>
      <c r="AC157" s="88" t="str">
        <f t="shared" ca="1" si="30"/>
        <v>&gt; 150 days</v>
      </c>
      <c r="AD157" s="89">
        <f t="shared" si="27"/>
        <v>44059</v>
      </c>
      <c r="AE157" s="90" t="str">
        <f t="shared" si="31"/>
        <v>W34-2020</v>
      </c>
      <c r="AF157" s="90" t="str">
        <f t="shared" si="32"/>
        <v>Aug-2020</v>
      </c>
      <c r="AG157" s="89" t="s">
        <v>4460</v>
      </c>
      <c r="AH157" s="90" t="str">
        <f t="shared" si="33"/>
        <v>TBD</v>
      </c>
      <c r="AI157" s="90" t="str">
        <f t="shared" si="34"/>
        <v>TBD</v>
      </c>
      <c r="AJ157" s="199" t="s">
        <v>345</v>
      </c>
      <c r="AK157" s="90" t="str">
        <f t="shared" si="35"/>
        <v>TBD</v>
      </c>
      <c r="AL157" s="90" t="str">
        <f t="shared" si="36"/>
        <v>TBD</v>
      </c>
      <c r="AM157" s="89" t="s">
        <v>4460</v>
      </c>
      <c r="AN157" s="90" t="str">
        <f t="shared" si="37"/>
        <v>TBD</v>
      </c>
      <c r="AO157" s="90" t="str">
        <f t="shared" si="38"/>
        <v>TBD</v>
      </c>
      <c r="AP157" s="83"/>
      <c r="AQ157" s="92"/>
      <c r="AR157" s="89"/>
      <c r="AS157" s="99"/>
      <c r="AT157" s="94"/>
      <c r="AU157" s="97"/>
      <c r="AV157" s="95"/>
      <c r="AW157" s="97"/>
      <c r="AX157" s="89"/>
      <c r="AY157" s="89"/>
      <c r="AZ157" s="89"/>
      <c r="BA157" s="86"/>
      <c r="BB157" s="86"/>
      <c r="BC157" s="86"/>
      <c r="BD157" s="83" t="s">
        <v>207</v>
      </c>
      <c r="BE157" s="83" t="str">
        <f t="shared" si="39"/>
        <v>02.SPK RETURNED</v>
      </c>
      <c r="BF157" s="83"/>
      <c r="BG157" s="96" t="s">
        <v>4380</v>
      </c>
      <c r="BH157" s="437"/>
      <c r="BI157" s="13"/>
      <c r="BJ157" s="190"/>
    </row>
    <row r="158" spans="1:62" s="28" customFormat="1" ht="15" hidden="1" customHeight="1">
      <c r="A158" s="27">
        <v>831</v>
      </c>
      <c r="B158" s="29"/>
      <c r="C158" s="83" t="str">
        <f t="shared" si="28"/>
        <v>JAW-JB-NPH-3707</v>
      </c>
      <c r="D158" s="83">
        <v>30587440031</v>
      </c>
      <c r="E158" s="83" t="s">
        <v>7925</v>
      </c>
      <c r="F158" s="83" t="s">
        <v>2022</v>
      </c>
      <c r="G158" s="83" t="s">
        <v>5851</v>
      </c>
      <c r="H158" s="84" t="s">
        <v>6825</v>
      </c>
      <c r="I158" s="83">
        <v>107.47708900000001</v>
      </c>
      <c r="J158" s="83">
        <v>-6.8740560000000004</v>
      </c>
      <c r="K158" s="83">
        <v>40</v>
      </c>
      <c r="L158" s="83" t="s">
        <v>5081</v>
      </c>
      <c r="M158" s="83">
        <v>2020</v>
      </c>
      <c r="N158" s="83" t="s">
        <v>3757</v>
      </c>
      <c r="O158" s="83"/>
      <c r="P158" s="84" t="s">
        <v>205</v>
      </c>
      <c r="Q158" s="83" t="s">
        <v>2021</v>
      </c>
      <c r="R158" s="244" t="s">
        <v>2022</v>
      </c>
      <c r="S158" s="83" t="s">
        <v>106</v>
      </c>
      <c r="T158" s="83" t="s">
        <v>4465</v>
      </c>
      <c r="U158" s="83" t="s">
        <v>103</v>
      </c>
      <c r="V158" s="86" t="s">
        <v>4470</v>
      </c>
      <c r="W158" s="83" t="s">
        <v>2205</v>
      </c>
      <c r="X158" s="83" t="s">
        <v>2435</v>
      </c>
      <c r="Y158" s="85">
        <v>6614560</v>
      </c>
      <c r="Z158" s="86">
        <v>43906</v>
      </c>
      <c r="AA158" s="86"/>
      <c r="AB158" s="87">
        <f t="shared" ca="1" si="29"/>
        <v>773</v>
      </c>
      <c r="AC158" s="88" t="str">
        <f t="shared" ca="1" si="30"/>
        <v>&gt; 150 days</v>
      </c>
      <c r="AD158" s="89">
        <f t="shared" si="27"/>
        <v>44056</v>
      </c>
      <c r="AE158" s="90" t="str">
        <f t="shared" si="31"/>
        <v>W33-2020</v>
      </c>
      <c r="AF158" s="90" t="str">
        <f t="shared" si="32"/>
        <v>Aug-2020</v>
      </c>
      <c r="AG158" s="89" t="s">
        <v>4460</v>
      </c>
      <c r="AH158" s="90" t="str">
        <f t="shared" si="33"/>
        <v>TBD</v>
      </c>
      <c r="AI158" s="90" t="str">
        <f t="shared" si="34"/>
        <v>TBD</v>
      </c>
      <c r="AJ158" s="199" t="s">
        <v>345</v>
      </c>
      <c r="AK158" s="90" t="str">
        <f t="shared" si="35"/>
        <v>TBD</v>
      </c>
      <c r="AL158" s="90" t="str">
        <f t="shared" si="36"/>
        <v>TBD</v>
      </c>
      <c r="AM158" s="89" t="s">
        <v>4460</v>
      </c>
      <c r="AN158" s="90" t="str">
        <f t="shared" si="37"/>
        <v>TBD</v>
      </c>
      <c r="AO158" s="90" t="str">
        <f t="shared" si="38"/>
        <v>TBD</v>
      </c>
      <c r="AP158" s="83" t="s">
        <v>4464</v>
      </c>
      <c r="AQ158" s="92"/>
      <c r="AR158" s="89"/>
      <c r="AS158" s="99"/>
      <c r="AT158" s="94"/>
      <c r="AU158" s="97"/>
      <c r="AV158" s="95"/>
      <c r="AW158" s="97"/>
      <c r="AX158" s="89"/>
      <c r="AY158" s="89"/>
      <c r="AZ158" s="89"/>
      <c r="BA158" s="86"/>
      <c r="BB158" s="86"/>
      <c r="BC158" s="86"/>
      <c r="BD158" s="83" t="s">
        <v>207</v>
      </c>
      <c r="BE158" s="83" t="str">
        <f t="shared" si="39"/>
        <v>02.SPK RETURNED</v>
      </c>
      <c r="BF158" s="83"/>
      <c r="BG158" s="96" t="s">
        <v>4382</v>
      </c>
      <c r="BH158" s="437"/>
      <c r="BI158" s="190"/>
      <c r="BJ158" s="190"/>
    </row>
    <row r="159" spans="1:62" s="28" customFormat="1" ht="15" hidden="1" customHeight="1">
      <c r="A159" s="27">
        <v>848</v>
      </c>
      <c r="B159" s="29"/>
      <c r="C159" s="83" t="str">
        <f t="shared" si="28"/>
        <v>KAL-KB-MPW-0702-RETURN</v>
      </c>
      <c r="D159" s="83"/>
      <c r="E159" s="83"/>
      <c r="F159" s="83"/>
      <c r="G159" s="83" t="s">
        <v>5851</v>
      </c>
      <c r="H159" s="84" t="s">
        <v>2359</v>
      </c>
      <c r="I159" s="83">
        <v>109.339471</v>
      </c>
      <c r="J159" s="83">
        <v>0.472825</v>
      </c>
      <c r="K159" s="83">
        <v>40</v>
      </c>
      <c r="L159" s="83" t="s">
        <v>4575</v>
      </c>
      <c r="M159" s="83"/>
      <c r="N159" s="83"/>
      <c r="O159" s="83"/>
      <c r="P159" s="84" t="s">
        <v>205</v>
      </c>
      <c r="Q159" s="83" t="s">
        <v>2054</v>
      </c>
      <c r="R159" s="244" t="s">
        <v>594</v>
      </c>
      <c r="S159" s="83" t="s">
        <v>106</v>
      </c>
      <c r="T159" s="83" t="s">
        <v>4465</v>
      </c>
      <c r="U159" s="83" t="s">
        <v>2197</v>
      </c>
      <c r="V159" s="86" t="s">
        <v>4474</v>
      </c>
      <c r="W159" s="83" t="s">
        <v>2209</v>
      </c>
      <c r="X159" s="83" t="s">
        <v>2454</v>
      </c>
      <c r="Y159" s="85">
        <v>6614554</v>
      </c>
      <c r="Z159" s="86">
        <v>43903</v>
      </c>
      <c r="AA159" s="86"/>
      <c r="AB159" s="87">
        <f t="shared" ca="1" si="29"/>
        <v>776</v>
      </c>
      <c r="AC159" s="88" t="str">
        <f t="shared" ca="1" si="30"/>
        <v>&gt; 150 days</v>
      </c>
      <c r="AD159" s="89">
        <f t="shared" si="27"/>
        <v>44053</v>
      </c>
      <c r="AE159" s="90" t="str">
        <f t="shared" si="31"/>
        <v>W33-2020</v>
      </c>
      <c r="AF159" s="90" t="str">
        <f t="shared" si="32"/>
        <v>Aug-2020</v>
      </c>
      <c r="AG159" s="89" t="s">
        <v>4460</v>
      </c>
      <c r="AH159" s="90" t="str">
        <f t="shared" si="33"/>
        <v>TBD</v>
      </c>
      <c r="AI159" s="90" t="str">
        <f t="shared" si="34"/>
        <v>TBD</v>
      </c>
      <c r="AJ159" s="199" t="s">
        <v>345</v>
      </c>
      <c r="AK159" s="90" t="str">
        <f t="shared" si="35"/>
        <v>TBD</v>
      </c>
      <c r="AL159" s="90" t="str">
        <f t="shared" si="36"/>
        <v>TBD</v>
      </c>
      <c r="AM159" s="89" t="s">
        <v>4460</v>
      </c>
      <c r="AN159" s="90" t="str">
        <f t="shared" si="37"/>
        <v>TBD</v>
      </c>
      <c r="AO159" s="90" t="str">
        <f t="shared" si="38"/>
        <v>TBD</v>
      </c>
      <c r="AP159" s="83"/>
      <c r="AQ159" s="92"/>
      <c r="AR159" s="89"/>
      <c r="AS159" s="99"/>
      <c r="AT159" s="94"/>
      <c r="AU159" s="97"/>
      <c r="AV159" s="95"/>
      <c r="AW159" s="97"/>
      <c r="AX159" s="89"/>
      <c r="AY159" s="89"/>
      <c r="AZ159" s="89"/>
      <c r="BA159" s="86"/>
      <c r="BB159" s="86"/>
      <c r="BC159" s="86"/>
      <c r="BD159" s="83" t="s">
        <v>207</v>
      </c>
      <c r="BE159" s="83" t="str">
        <f t="shared" si="39"/>
        <v>02.SPK RETURNED</v>
      </c>
      <c r="BF159" s="83"/>
      <c r="BG159" s="96" t="s">
        <v>4396</v>
      </c>
      <c r="BH159" s="437"/>
      <c r="BI159" s="190"/>
      <c r="BJ159" s="190"/>
    </row>
    <row r="160" spans="1:62" s="28" customFormat="1" ht="15" hidden="1" customHeight="1">
      <c r="A160" s="27">
        <v>852</v>
      </c>
      <c r="B160" s="29"/>
      <c r="C160" s="83" t="str">
        <f t="shared" si="28"/>
        <v>JAW-JB-CBI-0065</v>
      </c>
      <c r="D160" s="83">
        <v>30587400031</v>
      </c>
      <c r="E160" s="83" t="s">
        <v>7899</v>
      </c>
      <c r="F160" s="83" t="s">
        <v>3194</v>
      </c>
      <c r="G160" s="83" t="s">
        <v>5851</v>
      </c>
      <c r="H160" s="84" t="s">
        <v>6825</v>
      </c>
      <c r="I160" s="83">
        <v>106.7359</v>
      </c>
      <c r="J160" s="83">
        <v>-6.668111111</v>
      </c>
      <c r="K160" s="83">
        <v>40</v>
      </c>
      <c r="L160" s="83" t="s">
        <v>4487</v>
      </c>
      <c r="M160" s="83"/>
      <c r="N160" s="83"/>
      <c r="O160" s="83"/>
      <c r="P160" s="84" t="s">
        <v>199</v>
      </c>
      <c r="Q160" s="83" t="s">
        <v>2059</v>
      </c>
      <c r="R160" s="244" t="s">
        <v>2060</v>
      </c>
      <c r="S160" s="83" t="s">
        <v>106</v>
      </c>
      <c r="T160" s="83" t="s">
        <v>4465</v>
      </c>
      <c r="U160" s="83" t="s">
        <v>2197</v>
      </c>
      <c r="V160" s="86" t="s">
        <v>4473</v>
      </c>
      <c r="W160" s="83" t="s">
        <v>2205</v>
      </c>
      <c r="X160" s="83" t="s">
        <v>2439</v>
      </c>
      <c r="Y160" s="85">
        <v>6614553</v>
      </c>
      <c r="Z160" s="86">
        <v>43903</v>
      </c>
      <c r="AA160" s="86"/>
      <c r="AB160" s="87">
        <f t="shared" ca="1" si="29"/>
        <v>776</v>
      </c>
      <c r="AC160" s="88" t="str">
        <f t="shared" ca="1" si="30"/>
        <v>&gt; 150 days</v>
      </c>
      <c r="AD160" s="89">
        <f t="shared" si="27"/>
        <v>44053</v>
      </c>
      <c r="AE160" s="90" t="str">
        <f t="shared" si="31"/>
        <v>W33-2020</v>
      </c>
      <c r="AF160" s="90" t="str">
        <f t="shared" si="32"/>
        <v>Aug-2020</v>
      </c>
      <c r="AG160" s="89" t="s">
        <v>4460</v>
      </c>
      <c r="AH160" s="90" t="str">
        <f t="shared" si="33"/>
        <v>TBD</v>
      </c>
      <c r="AI160" s="90" t="str">
        <f t="shared" si="34"/>
        <v>TBD</v>
      </c>
      <c r="AJ160" s="199" t="s">
        <v>345</v>
      </c>
      <c r="AK160" s="90" t="str">
        <f t="shared" si="35"/>
        <v>TBD</v>
      </c>
      <c r="AL160" s="90" t="str">
        <f t="shared" si="36"/>
        <v>TBD</v>
      </c>
      <c r="AM160" s="89" t="s">
        <v>4460</v>
      </c>
      <c r="AN160" s="90" t="str">
        <f t="shared" si="37"/>
        <v>TBD</v>
      </c>
      <c r="AO160" s="90" t="str">
        <f t="shared" si="38"/>
        <v>TBD</v>
      </c>
      <c r="AP160" s="83" t="s">
        <v>4464</v>
      </c>
      <c r="AQ160" s="92"/>
      <c r="AR160" s="89"/>
      <c r="AS160" s="99"/>
      <c r="AT160" s="94"/>
      <c r="AU160" s="97"/>
      <c r="AV160" s="95"/>
      <c r="AW160" s="97"/>
      <c r="AX160" s="89"/>
      <c r="AY160" s="89"/>
      <c r="AZ160" s="89"/>
      <c r="BA160" s="86"/>
      <c r="BB160" s="86"/>
      <c r="BC160" s="86"/>
      <c r="BD160" s="83" t="s">
        <v>207</v>
      </c>
      <c r="BE160" s="83" t="str">
        <f t="shared" si="39"/>
        <v>02.SPK RETURNED</v>
      </c>
      <c r="BF160" s="83"/>
      <c r="BG160" s="96" t="s">
        <v>4400</v>
      </c>
      <c r="BH160" s="437"/>
      <c r="BI160" s="13"/>
      <c r="BJ160" s="190"/>
    </row>
    <row r="161" spans="1:62" s="28" customFormat="1" ht="15" hidden="1" customHeight="1">
      <c r="A161" s="27">
        <v>855</v>
      </c>
      <c r="B161" s="29"/>
      <c r="C161" s="83" t="str">
        <f t="shared" si="28"/>
        <v>SUM-SU-PMS-2191</v>
      </c>
      <c r="D161" s="83">
        <v>30587360031</v>
      </c>
      <c r="E161" s="83" t="s">
        <v>7895</v>
      </c>
      <c r="F161" s="83" t="s">
        <v>2066</v>
      </c>
      <c r="G161" s="83" t="s">
        <v>5851</v>
      </c>
      <c r="H161" s="84" t="s">
        <v>6825</v>
      </c>
      <c r="I161" s="83">
        <v>99.344319999999996</v>
      </c>
      <c r="J161" s="83" t="s">
        <v>5819</v>
      </c>
      <c r="K161" s="83">
        <v>40</v>
      </c>
      <c r="L161" s="83" t="s">
        <v>5093</v>
      </c>
      <c r="M161" s="83">
        <v>2020</v>
      </c>
      <c r="N161" s="83" t="s">
        <v>3757</v>
      </c>
      <c r="O161" s="83"/>
      <c r="P161" s="84" t="s">
        <v>205</v>
      </c>
      <c r="Q161" s="83" t="s">
        <v>2065</v>
      </c>
      <c r="R161" s="244" t="s">
        <v>2066</v>
      </c>
      <c r="S161" s="83" t="s">
        <v>106</v>
      </c>
      <c r="T161" s="83" t="s">
        <v>4465</v>
      </c>
      <c r="U161" s="83" t="s">
        <v>201</v>
      </c>
      <c r="V161" s="86" t="s">
        <v>4471</v>
      </c>
      <c r="W161" s="83" t="s">
        <v>2206</v>
      </c>
      <c r="X161" s="83" t="s">
        <v>2476</v>
      </c>
      <c r="Y161" s="85">
        <v>6614554</v>
      </c>
      <c r="Z161" s="86">
        <v>43903</v>
      </c>
      <c r="AA161" s="86"/>
      <c r="AB161" s="87">
        <f t="shared" ca="1" si="29"/>
        <v>776</v>
      </c>
      <c r="AC161" s="88" t="str">
        <f t="shared" ca="1" si="30"/>
        <v>&gt; 150 days</v>
      </c>
      <c r="AD161" s="89">
        <f t="shared" si="27"/>
        <v>44053</v>
      </c>
      <c r="AE161" s="90" t="str">
        <f t="shared" si="31"/>
        <v>W33-2020</v>
      </c>
      <c r="AF161" s="90" t="str">
        <f t="shared" si="32"/>
        <v>Aug-2020</v>
      </c>
      <c r="AG161" s="89" t="s">
        <v>4460</v>
      </c>
      <c r="AH161" s="90" t="str">
        <f t="shared" si="33"/>
        <v>TBD</v>
      </c>
      <c r="AI161" s="90" t="str">
        <f t="shared" si="34"/>
        <v>TBD</v>
      </c>
      <c r="AJ161" s="199" t="s">
        <v>345</v>
      </c>
      <c r="AK161" s="90" t="str">
        <f t="shared" si="35"/>
        <v>TBD</v>
      </c>
      <c r="AL161" s="90" t="str">
        <f t="shared" si="36"/>
        <v>TBD</v>
      </c>
      <c r="AM161" s="89" t="s">
        <v>4460</v>
      </c>
      <c r="AN161" s="90" t="str">
        <f t="shared" si="37"/>
        <v>TBD</v>
      </c>
      <c r="AO161" s="90" t="str">
        <f t="shared" si="38"/>
        <v>TBD</v>
      </c>
      <c r="AP161" s="83"/>
      <c r="AQ161" s="92"/>
      <c r="AR161" s="89"/>
      <c r="AS161" s="99"/>
      <c r="AT161" s="94"/>
      <c r="AU161" s="97"/>
      <c r="AV161" s="95"/>
      <c r="AW161" s="97"/>
      <c r="AX161" s="89"/>
      <c r="AY161" s="89"/>
      <c r="AZ161" s="89"/>
      <c r="BA161" s="86"/>
      <c r="BB161" s="86"/>
      <c r="BC161" s="86"/>
      <c r="BD161" s="83" t="s">
        <v>207</v>
      </c>
      <c r="BE161" s="83" t="str">
        <f t="shared" si="39"/>
        <v>02.SPK RETURNED</v>
      </c>
      <c r="BF161" s="83"/>
      <c r="BG161" s="96" t="s">
        <v>4403</v>
      </c>
      <c r="BH161" s="437"/>
      <c r="BI161" s="13"/>
      <c r="BJ161" s="190"/>
    </row>
    <row r="162" spans="1:62" s="28" customFormat="1" ht="15" hidden="1" customHeight="1">
      <c r="A162" s="27">
        <v>866</v>
      </c>
      <c r="B162" s="29"/>
      <c r="C162" s="83" t="str">
        <f t="shared" si="28"/>
        <v>SUM-SU-KBJ-2074-RETURN</v>
      </c>
      <c r="D162" s="83"/>
      <c r="E162" s="83"/>
      <c r="F162" s="83"/>
      <c r="G162" s="83" t="s">
        <v>5851</v>
      </c>
      <c r="H162" s="84" t="s">
        <v>2359</v>
      </c>
      <c r="I162" s="83">
        <v>98.513729999999995</v>
      </c>
      <c r="J162" s="83">
        <v>3.2207699999999999</v>
      </c>
      <c r="K162" s="83">
        <v>40</v>
      </c>
      <c r="L162" s="83" t="s">
        <v>4694</v>
      </c>
      <c r="M162" s="83"/>
      <c r="N162" s="83"/>
      <c r="O162" s="83"/>
      <c r="P162" s="84" t="s">
        <v>205</v>
      </c>
      <c r="Q162" s="83" t="s">
        <v>2082</v>
      </c>
      <c r="R162" s="244" t="s">
        <v>924</v>
      </c>
      <c r="S162" s="83" t="s">
        <v>106</v>
      </c>
      <c r="T162" s="83" t="s">
        <v>4465</v>
      </c>
      <c r="U162" s="83" t="s">
        <v>201</v>
      </c>
      <c r="V162" s="86" t="s">
        <v>4471</v>
      </c>
      <c r="W162" s="83" t="s">
        <v>2206</v>
      </c>
      <c r="X162" s="83" t="s">
        <v>2530</v>
      </c>
      <c r="Y162" s="85">
        <v>6614554</v>
      </c>
      <c r="Z162" s="86">
        <v>43903</v>
      </c>
      <c r="AA162" s="86"/>
      <c r="AB162" s="87">
        <f t="shared" ca="1" si="29"/>
        <v>776</v>
      </c>
      <c r="AC162" s="88" t="str">
        <f t="shared" ca="1" si="30"/>
        <v>&gt; 150 days</v>
      </c>
      <c r="AD162" s="89">
        <f t="shared" si="27"/>
        <v>44053</v>
      </c>
      <c r="AE162" s="90" t="str">
        <f t="shared" si="31"/>
        <v>W33-2020</v>
      </c>
      <c r="AF162" s="90" t="str">
        <f t="shared" si="32"/>
        <v>Aug-2020</v>
      </c>
      <c r="AG162" s="89" t="s">
        <v>4460</v>
      </c>
      <c r="AH162" s="90" t="str">
        <f t="shared" si="33"/>
        <v>TBD</v>
      </c>
      <c r="AI162" s="90" t="str">
        <f t="shared" si="34"/>
        <v>TBD</v>
      </c>
      <c r="AJ162" s="199" t="s">
        <v>345</v>
      </c>
      <c r="AK162" s="90" t="str">
        <f t="shared" si="35"/>
        <v>TBD</v>
      </c>
      <c r="AL162" s="90" t="str">
        <f t="shared" si="36"/>
        <v>TBD</v>
      </c>
      <c r="AM162" s="89" t="s">
        <v>4460</v>
      </c>
      <c r="AN162" s="90" t="str">
        <f t="shared" si="37"/>
        <v>TBD</v>
      </c>
      <c r="AO162" s="90" t="str">
        <f t="shared" si="38"/>
        <v>TBD</v>
      </c>
      <c r="AP162" s="83"/>
      <c r="AQ162" s="92"/>
      <c r="AR162" s="89"/>
      <c r="AS162" s="99"/>
      <c r="AT162" s="94"/>
      <c r="AU162" s="97"/>
      <c r="AV162" s="95"/>
      <c r="AW162" s="97"/>
      <c r="AX162" s="89"/>
      <c r="AY162" s="89"/>
      <c r="AZ162" s="89"/>
      <c r="BA162" s="86"/>
      <c r="BB162" s="86"/>
      <c r="BC162" s="86"/>
      <c r="BD162" s="83" t="s">
        <v>207</v>
      </c>
      <c r="BE162" s="83" t="str">
        <f t="shared" si="39"/>
        <v>02.SPK RETURNED</v>
      </c>
      <c r="BF162" s="83"/>
      <c r="BG162" s="96"/>
      <c r="BH162" s="437"/>
      <c r="BI162" s="190"/>
      <c r="BJ162" s="190"/>
    </row>
    <row r="163" spans="1:62" s="28" customFormat="1" ht="15" hidden="1" customHeight="1">
      <c r="A163" s="27">
        <v>612</v>
      </c>
      <c r="B163" s="29"/>
      <c r="C163" s="83" t="str">
        <f t="shared" si="28"/>
        <v>JAW-JB-TSM-3372</v>
      </c>
      <c r="D163" s="83">
        <v>30581600031</v>
      </c>
      <c r="E163" s="83" t="s">
        <v>7782</v>
      </c>
      <c r="F163" s="83" t="s">
        <v>1596</v>
      </c>
      <c r="G163" s="83" t="s">
        <v>5847</v>
      </c>
      <c r="H163" s="84" t="s">
        <v>6825</v>
      </c>
      <c r="I163" s="83">
        <v>108.21296</v>
      </c>
      <c r="J163" s="83">
        <v>-7.3332899999999999</v>
      </c>
      <c r="K163" s="83">
        <v>30</v>
      </c>
      <c r="L163" s="83" t="s">
        <v>4487</v>
      </c>
      <c r="M163" s="83">
        <v>2019</v>
      </c>
      <c r="N163" s="83" t="s">
        <v>3760</v>
      </c>
      <c r="O163" s="83" t="s">
        <v>3699</v>
      </c>
      <c r="P163" s="84" t="s">
        <v>205</v>
      </c>
      <c r="Q163" s="83" t="s">
        <v>1595</v>
      </c>
      <c r="R163" s="244" t="s">
        <v>1596</v>
      </c>
      <c r="S163" s="83" t="s">
        <v>106</v>
      </c>
      <c r="T163" s="83" t="s">
        <v>4465</v>
      </c>
      <c r="U163" s="83" t="s">
        <v>103</v>
      </c>
      <c r="V163" s="86" t="s">
        <v>4470</v>
      </c>
      <c r="W163" s="83" t="s">
        <v>2205</v>
      </c>
      <c r="X163" s="83" t="s">
        <v>2683</v>
      </c>
      <c r="Y163" s="85">
        <v>6614473</v>
      </c>
      <c r="Z163" s="86">
        <v>43874</v>
      </c>
      <c r="AA163" s="86"/>
      <c r="AB163" s="87">
        <f t="shared" ca="1" si="29"/>
        <v>805</v>
      </c>
      <c r="AC163" s="88" t="str">
        <f t="shared" ca="1" si="30"/>
        <v>&gt; 150 days</v>
      </c>
      <c r="AD163" s="89">
        <f t="shared" si="27"/>
        <v>44024</v>
      </c>
      <c r="AE163" s="90" t="str">
        <f t="shared" si="31"/>
        <v>W29-2020</v>
      </c>
      <c r="AF163" s="90" t="str">
        <f t="shared" si="32"/>
        <v>Jul-2020</v>
      </c>
      <c r="AG163" s="89" t="s">
        <v>4460</v>
      </c>
      <c r="AH163" s="90" t="str">
        <f t="shared" si="33"/>
        <v>TBD</v>
      </c>
      <c r="AI163" s="90" t="str">
        <f t="shared" si="34"/>
        <v>TBD</v>
      </c>
      <c r="AJ163" s="199" t="s">
        <v>345</v>
      </c>
      <c r="AK163" s="90" t="str">
        <f t="shared" si="35"/>
        <v>TBD</v>
      </c>
      <c r="AL163" s="90" t="str">
        <f t="shared" si="36"/>
        <v>TBD</v>
      </c>
      <c r="AM163" s="89" t="s">
        <v>4460</v>
      </c>
      <c r="AN163" s="90" t="str">
        <f t="shared" si="37"/>
        <v>TBD</v>
      </c>
      <c r="AO163" s="90" t="str">
        <f t="shared" si="38"/>
        <v>TBD</v>
      </c>
      <c r="AP163" s="83" t="s">
        <v>4464</v>
      </c>
      <c r="AQ163" s="220"/>
      <c r="AR163" s="89"/>
      <c r="AS163" s="99"/>
      <c r="AT163" s="94"/>
      <c r="AU163" s="256"/>
      <c r="AV163" s="95"/>
      <c r="AW163" s="238"/>
      <c r="AX163" s="89"/>
      <c r="AY163" s="89"/>
      <c r="AZ163" s="89"/>
      <c r="BA163" s="86"/>
      <c r="BB163" s="86"/>
      <c r="BC163" s="86"/>
      <c r="BD163" s="83" t="s">
        <v>207</v>
      </c>
      <c r="BE163" s="83" t="str">
        <f t="shared" si="39"/>
        <v>02.SPK RETURNED</v>
      </c>
      <c r="BF163" s="83" t="s">
        <v>3725</v>
      </c>
      <c r="BG163" s="202" t="s">
        <v>4289</v>
      </c>
      <c r="BH163" s="446"/>
      <c r="BI163" s="13"/>
      <c r="BJ163" s="190"/>
    </row>
    <row r="164" spans="1:62" s="28" customFormat="1" ht="15" hidden="1" customHeight="1">
      <c r="A164" s="27">
        <v>890</v>
      </c>
      <c r="B164" s="29"/>
      <c r="C164" s="83" t="str">
        <f t="shared" si="28"/>
        <v>JAW-JI-JBG-4141 [RETURN]</v>
      </c>
      <c r="D164" s="83"/>
      <c r="E164" s="83"/>
      <c r="F164" s="83"/>
      <c r="G164" s="83" t="s">
        <v>5851</v>
      </c>
      <c r="H164" s="84" t="s">
        <v>2359</v>
      </c>
      <c r="I164" s="83">
        <v>112.3231</v>
      </c>
      <c r="J164" s="83">
        <v>-7.6355000000000004</v>
      </c>
      <c r="K164" s="83">
        <v>40</v>
      </c>
      <c r="L164" s="83" t="s">
        <v>4487</v>
      </c>
      <c r="M164" s="83"/>
      <c r="N164" s="83"/>
      <c r="O164" s="83"/>
      <c r="P164" s="84" t="s">
        <v>205</v>
      </c>
      <c r="Q164" s="83" t="s">
        <v>2118</v>
      </c>
      <c r="R164" s="244" t="s">
        <v>2119</v>
      </c>
      <c r="S164" s="83" t="s">
        <v>2200</v>
      </c>
      <c r="T164" s="83" t="s">
        <v>4465</v>
      </c>
      <c r="U164" s="83" t="s">
        <v>203</v>
      </c>
      <c r="V164" s="86" t="s">
        <v>4472</v>
      </c>
      <c r="W164" s="83" t="s">
        <v>2207</v>
      </c>
      <c r="X164" s="83" t="s">
        <v>2609</v>
      </c>
      <c r="Y164" s="85">
        <v>6614453</v>
      </c>
      <c r="Z164" s="86">
        <v>43861</v>
      </c>
      <c r="AA164" s="86"/>
      <c r="AB164" s="87">
        <f t="shared" ca="1" si="29"/>
        <v>818</v>
      </c>
      <c r="AC164" s="88" t="str">
        <f t="shared" ca="1" si="30"/>
        <v>&gt; 150 days</v>
      </c>
      <c r="AD164" s="89">
        <f t="shared" si="27"/>
        <v>43891</v>
      </c>
      <c r="AE164" s="90" t="str">
        <f t="shared" si="31"/>
        <v>W10-2020</v>
      </c>
      <c r="AF164" s="90" t="str">
        <f t="shared" si="32"/>
        <v>Mar-2020</v>
      </c>
      <c r="AG164" s="89" t="s">
        <v>4460</v>
      </c>
      <c r="AH164" s="90" t="str">
        <f t="shared" si="33"/>
        <v>TBD</v>
      </c>
      <c r="AI164" s="90" t="str">
        <f t="shared" si="34"/>
        <v>TBD</v>
      </c>
      <c r="AJ164" s="199" t="s">
        <v>345</v>
      </c>
      <c r="AK164" s="90" t="str">
        <f t="shared" si="35"/>
        <v>TBD</v>
      </c>
      <c r="AL164" s="90" t="str">
        <f t="shared" si="36"/>
        <v>TBD</v>
      </c>
      <c r="AM164" s="89" t="s">
        <v>4460</v>
      </c>
      <c r="AN164" s="90" t="str">
        <f t="shared" si="37"/>
        <v>TBD</v>
      </c>
      <c r="AO164" s="90" t="str">
        <f t="shared" si="38"/>
        <v>TBD</v>
      </c>
      <c r="AP164" s="83"/>
      <c r="AQ164" s="92"/>
      <c r="AR164" s="89"/>
      <c r="AS164" s="99"/>
      <c r="AT164" s="94"/>
      <c r="AU164" s="97"/>
      <c r="AV164" s="95"/>
      <c r="AW164" s="97"/>
      <c r="AX164" s="89"/>
      <c r="AY164" s="89"/>
      <c r="AZ164" s="89"/>
      <c r="BA164" s="86"/>
      <c r="BB164" s="86"/>
      <c r="BC164" s="86"/>
      <c r="BD164" s="83" t="s">
        <v>207</v>
      </c>
      <c r="BE164" s="83" t="str">
        <f t="shared" si="39"/>
        <v>02.SPK RETURNED</v>
      </c>
      <c r="BF164" s="83"/>
      <c r="BG164" s="96" t="s">
        <v>4432</v>
      </c>
      <c r="BH164" s="437"/>
      <c r="BI164" s="190"/>
      <c r="BJ164" s="190"/>
    </row>
    <row r="165" spans="1:62" s="28" customFormat="1" ht="15" hidden="1" customHeight="1">
      <c r="A165" s="27">
        <v>885</v>
      </c>
      <c r="B165" s="29"/>
      <c r="C165" s="83" t="str">
        <f t="shared" si="28"/>
        <v>JAW-JB-DPK-0438</v>
      </c>
      <c r="D165" s="83"/>
      <c r="E165" s="83"/>
      <c r="F165" s="83"/>
      <c r="G165" s="83" t="s">
        <v>5851</v>
      </c>
      <c r="H165" s="84" t="s">
        <v>2359</v>
      </c>
      <c r="I165" s="83">
        <v>106.750308</v>
      </c>
      <c r="J165" s="83">
        <v>-6.3939329999999996</v>
      </c>
      <c r="K165" s="83">
        <v>42</v>
      </c>
      <c r="L165" s="83" t="s">
        <v>5104</v>
      </c>
      <c r="M165" s="83"/>
      <c r="N165" s="83"/>
      <c r="O165" s="83"/>
      <c r="P165" s="84" t="s">
        <v>199</v>
      </c>
      <c r="Q165" s="83" t="s">
        <v>2108</v>
      </c>
      <c r="R165" s="244" t="s">
        <v>2109</v>
      </c>
      <c r="S165" s="83" t="s">
        <v>2200</v>
      </c>
      <c r="T165" s="83"/>
      <c r="U165" s="83" t="s">
        <v>2197</v>
      </c>
      <c r="V165" s="86" t="s">
        <v>4469</v>
      </c>
      <c r="W165" s="83" t="s">
        <v>2205</v>
      </c>
      <c r="X165" s="83" t="s">
        <v>2754</v>
      </c>
      <c r="Y165" s="85">
        <v>6614397</v>
      </c>
      <c r="Z165" s="86">
        <v>43845</v>
      </c>
      <c r="AA165" s="86"/>
      <c r="AB165" s="87">
        <f t="shared" ca="1" si="29"/>
        <v>834</v>
      </c>
      <c r="AC165" s="88" t="str">
        <f t="shared" ca="1" si="30"/>
        <v>&gt; 150 days</v>
      </c>
      <c r="AD165" s="89">
        <f t="shared" si="27"/>
        <v>43875</v>
      </c>
      <c r="AE165" s="90" t="str">
        <f t="shared" si="31"/>
        <v>W07-2020</v>
      </c>
      <c r="AF165" s="90" t="str">
        <f t="shared" si="32"/>
        <v>Feb-2020</v>
      </c>
      <c r="AG165" s="89" t="s">
        <v>4460</v>
      </c>
      <c r="AH165" s="90" t="str">
        <f t="shared" si="33"/>
        <v>TBD</v>
      </c>
      <c r="AI165" s="90" t="str">
        <f t="shared" si="34"/>
        <v>TBD</v>
      </c>
      <c r="AJ165" s="199" t="s">
        <v>345</v>
      </c>
      <c r="AK165" s="90" t="str">
        <f t="shared" si="35"/>
        <v>TBD</v>
      </c>
      <c r="AL165" s="90" t="str">
        <f t="shared" si="36"/>
        <v>TBD</v>
      </c>
      <c r="AM165" s="89" t="s">
        <v>4460</v>
      </c>
      <c r="AN165" s="90" t="str">
        <f t="shared" si="37"/>
        <v>TBD</v>
      </c>
      <c r="AO165" s="90" t="str">
        <f t="shared" si="38"/>
        <v>TBD</v>
      </c>
      <c r="AP165" s="83"/>
      <c r="AQ165" s="92"/>
      <c r="AR165" s="89"/>
      <c r="AS165" s="99"/>
      <c r="AT165" s="94"/>
      <c r="AU165" s="97"/>
      <c r="AV165" s="95"/>
      <c r="AW165" s="97"/>
      <c r="AX165" s="89"/>
      <c r="AY165" s="89"/>
      <c r="AZ165" s="89"/>
      <c r="BA165" s="86"/>
      <c r="BB165" s="86"/>
      <c r="BC165" s="86"/>
      <c r="BD165" s="83" t="s">
        <v>207</v>
      </c>
      <c r="BE165" s="83" t="str">
        <f t="shared" si="39"/>
        <v>02.SPK RETURNED</v>
      </c>
      <c r="BF165" s="83" t="s">
        <v>3753</v>
      </c>
      <c r="BG165" s="96" t="s">
        <v>4428</v>
      </c>
      <c r="BH165" s="437"/>
      <c r="BI165" s="13"/>
      <c r="BJ165" s="190"/>
    </row>
    <row r="166" spans="1:62" s="28" customFormat="1" ht="15" hidden="1" customHeight="1">
      <c r="A166" s="27">
        <v>889</v>
      </c>
      <c r="B166" s="29"/>
      <c r="C166" s="83" t="str">
        <f t="shared" si="28"/>
        <v>JAW-JB-CMH-8077</v>
      </c>
      <c r="D166" s="83"/>
      <c r="E166" s="83"/>
      <c r="F166" s="83"/>
      <c r="G166" s="83" t="s">
        <v>5851</v>
      </c>
      <c r="H166" s="84" t="s">
        <v>2359</v>
      </c>
      <c r="I166" s="83">
        <v>107.551635</v>
      </c>
      <c r="J166" s="83">
        <v>-6.8576589999999999</v>
      </c>
      <c r="K166" s="83">
        <v>30</v>
      </c>
      <c r="L166" s="83" t="s">
        <v>4548</v>
      </c>
      <c r="M166" s="83"/>
      <c r="N166" s="83"/>
      <c r="O166" s="83" t="s">
        <v>3711</v>
      </c>
      <c r="P166" s="84" t="s">
        <v>205</v>
      </c>
      <c r="Q166" s="83" t="s">
        <v>2116</v>
      </c>
      <c r="R166" s="244" t="s">
        <v>2117</v>
      </c>
      <c r="S166" s="83" t="s">
        <v>2200</v>
      </c>
      <c r="T166" s="83" t="s">
        <v>4465</v>
      </c>
      <c r="U166" s="83" t="s">
        <v>103</v>
      </c>
      <c r="V166" s="86" t="s">
        <v>4470</v>
      </c>
      <c r="W166" s="83" t="s">
        <v>2205</v>
      </c>
      <c r="X166" s="83" t="s">
        <v>2440</v>
      </c>
      <c r="Y166" s="85">
        <v>6614396</v>
      </c>
      <c r="Z166" s="86">
        <v>43845</v>
      </c>
      <c r="AA166" s="86"/>
      <c r="AB166" s="87">
        <f t="shared" ca="1" si="29"/>
        <v>834</v>
      </c>
      <c r="AC166" s="88" t="str">
        <f t="shared" ca="1" si="30"/>
        <v>&gt; 150 days</v>
      </c>
      <c r="AD166" s="89">
        <f t="shared" si="27"/>
        <v>43875</v>
      </c>
      <c r="AE166" s="90" t="str">
        <f t="shared" si="31"/>
        <v>W07-2020</v>
      </c>
      <c r="AF166" s="90" t="str">
        <f t="shared" si="32"/>
        <v>Feb-2020</v>
      </c>
      <c r="AG166" s="89" t="s">
        <v>4460</v>
      </c>
      <c r="AH166" s="90" t="str">
        <f t="shared" si="33"/>
        <v>TBD</v>
      </c>
      <c r="AI166" s="90" t="str">
        <f t="shared" si="34"/>
        <v>TBD</v>
      </c>
      <c r="AJ166" s="199" t="s">
        <v>345</v>
      </c>
      <c r="AK166" s="90" t="str">
        <f t="shared" si="35"/>
        <v>TBD</v>
      </c>
      <c r="AL166" s="90" t="str">
        <f t="shared" si="36"/>
        <v>TBD</v>
      </c>
      <c r="AM166" s="89" t="s">
        <v>4460</v>
      </c>
      <c r="AN166" s="90" t="str">
        <f t="shared" si="37"/>
        <v>TBD</v>
      </c>
      <c r="AO166" s="90" t="str">
        <f t="shared" si="38"/>
        <v>TBD</v>
      </c>
      <c r="AP166" s="83"/>
      <c r="AQ166" s="92"/>
      <c r="AR166" s="89"/>
      <c r="AS166" s="99"/>
      <c r="AT166" s="94"/>
      <c r="AU166" s="97"/>
      <c r="AV166" s="95"/>
      <c r="AW166" s="97"/>
      <c r="AX166" s="89"/>
      <c r="AY166" s="89"/>
      <c r="AZ166" s="89"/>
      <c r="BA166" s="86"/>
      <c r="BB166" s="86"/>
      <c r="BC166" s="86"/>
      <c r="BD166" s="83" t="s">
        <v>207</v>
      </c>
      <c r="BE166" s="83" t="str">
        <f t="shared" si="39"/>
        <v>02.SPK RETURNED</v>
      </c>
      <c r="BF166" s="83"/>
      <c r="BG166" s="96" t="s">
        <v>4431</v>
      </c>
      <c r="BH166" s="437"/>
      <c r="BI166" s="13"/>
      <c r="BJ166" s="190"/>
    </row>
    <row r="167" spans="1:62" s="28" customFormat="1" ht="15" hidden="1" customHeight="1">
      <c r="A167" s="27">
        <v>897</v>
      </c>
      <c r="B167" s="29"/>
      <c r="C167" s="83" t="str">
        <f t="shared" si="28"/>
        <v>JAW-JI-LMG-4277</v>
      </c>
      <c r="D167" s="83"/>
      <c r="E167" s="83"/>
      <c r="F167" s="83"/>
      <c r="G167" s="83" t="s">
        <v>5851</v>
      </c>
      <c r="H167" s="84" t="s">
        <v>2359</v>
      </c>
      <c r="I167" s="83">
        <v>112.36999</v>
      </c>
      <c r="J167" s="83">
        <v>-7.1737000000000002</v>
      </c>
      <c r="K167" s="83">
        <v>50</v>
      </c>
      <c r="L167" s="83" t="s">
        <v>4714</v>
      </c>
      <c r="M167" s="83"/>
      <c r="N167" s="83"/>
      <c r="O167" s="83"/>
      <c r="P167" s="84" t="s">
        <v>205</v>
      </c>
      <c r="Q167" s="83" t="s">
        <v>2132</v>
      </c>
      <c r="R167" s="244" t="s">
        <v>2133</v>
      </c>
      <c r="S167" s="83" t="s">
        <v>2200</v>
      </c>
      <c r="T167" s="83" t="s">
        <v>4465</v>
      </c>
      <c r="U167" s="83" t="s">
        <v>203</v>
      </c>
      <c r="V167" s="86" t="s">
        <v>4472</v>
      </c>
      <c r="W167" s="83" t="s">
        <v>2207</v>
      </c>
      <c r="X167" s="83" t="s">
        <v>2458</v>
      </c>
      <c r="Y167" s="85">
        <v>6614396</v>
      </c>
      <c r="Z167" s="86">
        <v>43845</v>
      </c>
      <c r="AA167" s="86"/>
      <c r="AB167" s="87">
        <f t="shared" ca="1" si="29"/>
        <v>834</v>
      </c>
      <c r="AC167" s="88" t="str">
        <f t="shared" ca="1" si="30"/>
        <v>&gt; 150 days</v>
      </c>
      <c r="AD167" s="89">
        <f t="shared" si="27"/>
        <v>43875</v>
      </c>
      <c r="AE167" s="90" t="str">
        <f t="shared" si="31"/>
        <v>W07-2020</v>
      </c>
      <c r="AF167" s="90" t="str">
        <f t="shared" si="32"/>
        <v>Feb-2020</v>
      </c>
      <c r="AG167" s="89" t="s">
        <v>4460</v>
      </c>
      <c r="AH167" s="90" t="str">
        <f t="shared" si="33"/>
        <v>TBD</v>
      </c>
      <c r="AI167" s="90" t="str">
        <f t="shared" si="34"/>
        <v>TBD</v>
      </c>
      <c r="AJ167" s="199" t="s">
        <v>345</v>
      </c>
      <c r="AK167" s="90" t="str">
        <f t="shared" si="35"/>
        <v>TBD</v>
      </c>
      <c r="AL167" s="90" t="str">
        <f t="shared" si="36"/>
        <v>TBD</v>
      </c>
      <c r="AM167" s="89" t="s">
        <v>4460</v>
      </c>
      <c r="AN167" s="90" t="str">
        <f t="shared" si="37"/>
        <v>TBD</v>
      </c>
      <c r="AO167" s="90" t="str">
        <f t="shared" si="38"/>
        <v>TBD</v>
      </c>
      <c r="AP167" s="83"/>
      <c r="AQ167" s="92"/>
      <c r="AR167" s="89"/>
      <c r="AS167" s="99"/>
      <c r="AT167" s="94"/>
      <c r="AU167" s="97"/>
      <c r="AV167" s="95"/>
      <c r="AW167" s="97"/>
      <c r="AX167" s="89"/>
      <c r="AY167" s="89"/>
      <c r="AZ167" s="89"/>
      <c r="BA167" s="86"/>
      <c r="BB167" s="86"/>
      <c r="BC167" s="86"/>
      <c r="BD167" s="83" t="s">
        <v>207</v>
      </c>
      <c r="BE167" s="83" t="str">
        <f t="shared" si="39"/>
        <v>02.SPK RETURNED</v>
      </c>
      <c r="BF167" s="83"/>
      <c r="BG167" s="96" t="s">
        <v>4437</v>
      </c>
      <c r="BH167" s="437"/>
      <c r="BI167" s="13"/>
      <c r="BJ167" s="190"/>
    </row>
    <row r="168" spans="1:62" s="28" customFormat="1" ht="15" hidden="1" customHeight="1">
      <c r="A168" s="27">
        <v>849</v>
      </c>
      <c r="B168" s="29"/>
      <c r="C168" s="83" t="str">
        <f t="shared" si="28"/>
        <v>JAW-JK-CKG-0662</v>
      </c>
      <c r="D168" s="83">
        <v>30573640031</v>
      </c>
      <c r="E168" s="83" t="s">
        <v>7904</v>
      </c>
      <c r="F168" s="83" t="s">
        <v>3193</v>
      </c>
      <c r="G168" s="83" t="s">
        <v>5851</v>
      </c>
      <c r="H168" s="84" t="s">
        <v>6825</v>
      </c>
      <c r="I168" s="83">
        <v>106.926421</v>
      </c>
      <c r="J168" s="83">
        <v>-6.2393010000000002</v>
      </c>
      <c r="K168" s="83">
        <v>30</v>
      </c>
      <c r="L168" s="83" t="s">
        <v>5091</v>
      </c>
      <c r="M168" s="83"/>
      <c r="N168" s="83"/>
      <c r="O168" s="83" t="s">
        <v>5884</v>
      </c>
      <c r="P168" s="84" t="s">
        <v>199</v>
      </c>
      <c r="Q168" s="83" t="s">
        <v>2055</v>
      </c>
      <c r="R168" s="244" t="s">
        <v>2056</v>
      </c>
      <c r="S168" s="83" t="s">
        <v>106</v>
      </c>
      <c r="T168" s="83" t="s">
        <v>4465</v>
      </c>
      <c r="U168" s="83" t="s">
        <v>2197</v>
      </c>
      <c r="V168" s="86" t="s">
        <v>4469</v>
      </c>
      <c r="W168" s="83" t="s">
        <v>2210</v>
      </c>
      <c r="X168" s="83" t="s">
        <v>2455</v>
      </c>
      <c r="Y168" s="85">
        <v>6614397</v>
      </c>
      <c r="Z168" s="86">
        <v>43845</v>
      </c>
      <c r="AA168" s="86"/>
      <c r="AB168" s="87">
        <f t="shared" ca="1" si="29"/>
        <v>834</v>
      </c>
      <c r="AC168" s="88" t="str">
        <f t="shared" ca="1" si="30"/>
        <v>&gt; 150 days</v>
      </c>
      <c r="AD168" s="89">
        <f t="shared" si="27"/>
        <v>43995</v>
      </c>
      <c r="AE168" s="90" t="str">
        <f t="shared" si="31"/>
        <v>W24-2020</v>
      </c>
      <c r="AF168" s="90" t="str">
        <f t="shared" si="32"/>
        <v>Jun-2020</v>
      </c>
      <c r="AG168" s="89" t="s">
        <v>4460</v>
      </c>
      <c r="AH168" s="90" t="str">
        <f t="shared" si="33"/>
        <v>TBD</v>
      </c>
      <c r="AI168" s="90" t="str">
        <f t="shared" si="34"/>
        <v>TBD</v>
      </c>
      <c r="AJ168" s="199" t="s">
        <v>345</v>
      </c>
      <c r="AK168" s="90" t="str">
        <f t="shared" si="35"/>
        <v>TBD</v>
      </c>
      <c r="AL168" s="90" t="str">
        <f t="shared" si="36"/>
        <v>TBD</v>
      </c>
      <c r="AM168" s="89" t="s">
        <v>4460</v>
      </c>
      <c r="AN168" s="90" t="str">
        <f t="shared" si="37"/>
        <v>TBD</v>
      </c>
      <c r="AO168" s="90" t="str">
        <f t="shared" si="38"/>
        <v>TBD</v>
      </c>
      <c r="AP168" s="83" t="s">
        <v>4464</v>
      </c>
      <c r="AQ168" s="92"/>
      <c r="AR168" s="89"/>
      <c r="AS168" s="99"/>
      <c r="AT168" s="94"/>
      <c r="AU168" s="97"/>
      <c r="AV168" s="95"/>
      <c r="AW168" s="97"/>
      <c r="AX168" s="89"/>
      <c r="AY168" s="89"/>
      <c r="AZ168" s="89"/>
      <c r="BA168" s="86"/>
      <c r="BB168" s="86"/>
      <c r="BC168" s="86"/>
      <c r="BD168" s="83" t="s">
        <v>207</v>
      </c>
      <c r="BE168" s="83" t="str">
        <f t="shared" si="39"/>
        <v>02.SPK RETURNED</v>
      </c>
      <c r="BF168" s="83"/>
      <c r="BG168" s="96" t="s">
        <v>4397</v>
      </c>
      <c r="BH168" s="437"/>
      <c r="BI168" s="13"/>
      <c r="BJ168" s="190"/>
    </row>
    <row r="169" spans="1:62" s="28" customFormat="1" ht="15" hidden="1" customHeight="1">
      <c r="A169" s="27">
        <v>904</v>
      </c>
      <c r="B169" s="29"/>
      <c r="C169" s="83" t="str">
        <f t="shared" si="28"/>
        <v>JAW-JI-MGT-4130</v>
      </c>
      <c r="D169" s="83"/>
      <c r="E169" s="83"/>
      <c r="F169" s="83"/>
      <c r="G169" s="83" t="s">
        <v>5851</v>
      </c>
      <c r="H169" s="84" t="s">
        <v>2359</v>
      </c>
      <c r="I169" s="83">
        <v>111.27070999999999</v>
      </c>
      <c r="J169" s="83">
        <v>-7.6315799999999996</v>
      </c>
      <c r="K169" s="83">
        <v>50</v>
      </c>
      <c r="L169" s="83" t="s">
        <v>4548</v>
      </c>
      <c r="M169" s="83"/>
      <c r="N169" s="83"/>
      <c r="O169" s="83"/>
      <c r="P169" s="84" t="s">
        <v>205</v>
      </c>
      <c r="Q169" s="83" t="s">
        <v>2146</v>
      </c>
      <c r="R169" s="244" t="s">
        <v>2147</v>
      </c>
      <c r="S169" s="83" t="s">
        <v>2200</v>
      </c>
      <c r="T169" s="83" t="s">
        <v>4465</v>
      </c>
      <c r="U169" s="83" t="s">
        <v>203</v>
      </c>
      <c r="V169" s="86" t="s">
        <v>4472</v>
      </c>
      <c r="W169" s="83" t="s">
        <v>2207</v>
      </c>
      <c r="X169" s="83" t="s">
        <v>2760</v>
      </c>
      <c r="Y169" s="85">
        <v>6614396</v>
      </c>
      <c r="Z169" s="86">
        <v>43845</v>
      </c>
      <c r="AA169" s="86"/>
      <c r="AB169" s="87">
        <f t="shared" ca="1" si="29"/>
        <v>834</v>
      </c>
      <c r="AC169" s="88" t="str">
        <f t="shared" ca="1" si="30"/>
        <v>&gt; 150 days</v>
      </c>
      <c r="AD169" s="89">
        <f t="shared" ref="AD169:AD227" si="40">IF(AND(S169=""),"TBD",IF(AND(S169="COLO"),Z169+30,Z169+150))</f>
        <v>43875</v>
      </c>
      <c r="AE169" s="90" t="str">
        <f t="shared" si="31"/>
        <v>W07-2020</v>
      </c>
      <c r="AF169" s="90" t="str">
        <f t="shared" si="32"/>
        <v>Feb-2020</v>
      </c>
      <c r="AG169" s="89" t="s">
        <v>4460</v>
      </c>
      <c r="AH169" s="90" t="str">
        <f t="shared" si="33"/>
        <v>TBD</v>
      </c>
      <c r="AI169" s="90" t="str">
        <f t="shared" si="34"/>
        <v>TBD</v>
      </c>
      <c r="AJ169" s="199" t="s">
        <v>345</v>
      </c>
      <c r="AK169" s="90" t="str">
        <f t="shared" si="35"/>
        <v>TBD</v>
      </c>
      <c r="AL169" s="90" t="str">
        <f t="shared" si="36"/>
        <v>TBD</v>
      </c>
      <c r="AM169" s="89" t="s">
        <v>4460</v>
      </c>
      <c r="AN169" s="90" t="str">
        <f t="shared" si="37"/>
        <v>TBD</v>
      </c>
      <c r="AO169" s="90" t="str">
        <f t="shared" si="38"/>
        <v>TBD</v>
      </c>
      <c r="AP169" s="83"/>
      <c r="AQ169" s="92"/>
      <c r="AR169" s="89"/>
      <c r="AS169" s="99"/>
      <c r="AT169" s="94"/>
      <c r="AU169" s="97"/>
      <c r="AV169" s="95"/>
      <c r="AW169" s="97"/>
      <c r="AX169" s="89"/>
      <c r="AY169" s="89"/>
      <c r="AZ169" s="89"/>
      <c r="BA169" s="86"/>
      <c r="BB169" s="86"/>
      <c r="BC169" s="86"/>
      <c r="BD169" s="83" t="s">
        <v>207</v>
      </c>
      <c r="BE169" s="83" t="str">
        <f t="shared" si="39"/>
        <v>02.SPK RETURNED</v>
      </c>
      <c r="BF169" s="83"/>
      <c r="BG169" s="96" t="s">
        <v>4437</v>
      </c>
      <c r="BH169" s="437"/>
      <c r="BI169" s="13"/>
      <c r="BJ169" s="190"/>
    </row>
    <row r="170" spans="1:62" s="28" customFormat="1" ht="15" hidden="1" customHeight="1">
      <c r="A170" s="27">
        <v>899</v>
      </c>
      <c r="B170" s="29"/>
      <c r="C170" s="83" t="str">
        <f t="shared" si="28"/>
        <v>JAW-JK-KYB-0106</v>
      </c>
      <c r="D170" s="83"/>
      <c r="E170" s="83"/>
      <c r="F170" s="83"/>
      <c r="G170" s="83" t="s">
        <v>5851</v>
      </c>
      <c r="H170" s="84" t="s">
        <v>2359</v>
      </c>
      <c r="I170" s="83">
        <v>106.823746</v>
      </c>
      <c r="J170" s="83">
        <v>-6.2554299999999996</v>
      </c>
      <c r="K170" s="83">
        <v>25</v>
      </c>
      <c r="L170" s="83" t="s">
        <v>4507</v>
      </c>
      <c r="M170" s="83"/>
      <c r="N170" s="83"/>
      <c r="O170" s="83"/>
      <c r="P170" s="84" t="s">
        <v>199</v>
      </c>
      <c r="Q170" s="83" t="s">
        <v>2136</v>
      </c>
      <c r="R170" s="244" t="s">
        <v>2137</v>
      </c>
      <c r="S170" s="83" t="s">
        <v>2200</v>
      </c>
      <c r="T170" s="83"/>
      <c r="U170" s="83" t="s">
        <v>2197</v>
      </c>
      <c r="V170" s="86" t="s">
        <v>4469</v>
      </c>
      <c r="W170" s="83" t="s">
        <v>2210</v>
      </c>
      <c r="X170" s="83" t="s">
        <v>2432</v>
      </c>
      <c r="Y170" s="85">
        <v>6614397</v>
      </c>
      <c r="Z170" s="86">
        <v>43845</v>
      </c>
      <c r="AA170" s="86"/>
      <c r="AB170" s="87">
        <f t="shared" ca="1" si="29"/>
        <v>834</v>
      </c>
      <c r="AC170" s="88" t="str">
        <f t="shared" ca="1" si="30"/>
        <v>&gt; 150 days</v>
      </c>
      <c r="AD170" s="89">
        <f t="shared" si="40"/>
        <v>43875</v>
      </c>
      <c r="AE170" s="90" t="str">
        <f t="shared" si="31"/>
        <v>W07-2020</v>
      </c>
      <c r="AF170" s="90" t="str">
        <f t="shared" si="32"/>
        <v>Feb-2020</v>
      </c>
      <c r="AG170" s="89" t="s">
        <v>4460</v>
      </c>
      <c r="AH170" s="90" t="str">
        <f t="shared" si="33"/>
        <v>TBD</v>
      </c>
      <c r="AI170" s="90" t="str">
        <f t="shared" si="34"/>
        <v>TBD</v>
      </c>
      <c r="AJ170" s="199" t="s">
        <v>345</v>
      </c>
      <c r="AK170" s="90" t="str">
        <f t="shared" si="35"/>
        <v>TBD</v>
      </c>
      <c r="AL170" s="90" t="str">
        <f t="shared" si="36"/>
        <v>TBD</v>
      </c>
      <c r="AM170" s="89" t="s">
        <v>4460</v>
      </c>
      <c r="AN170" s="90" t="str">
        <f t="shared" si="37"/>
        <v>TBD</v>
      </c>
      <c r="AO170" s="90" t="str">
        <f t="shared" si="38"/>
        <v>TBD</v>
      </c>
      <c r="AP170" s="83"/>
      <c r="AQ170" s="92"/>
      <c r="AR170" s="89"/>
      <c r="AS170" s="99"/>
      <c r="AT170" s="94"/>
      <c r="AU170" s="97"/>
      <c r="AV170" s="95"/>
      <c r="AW170" s="97"/>
      <c r="AX170" s="89"/>
      <c r="AY170" s="89"/>
      <c r="AZ170" s="89"/>
      <c r="BA170" s="86"/>
      <c r="BB170" s="86"/>
      <c r="BC170" s="86"/>
      <c r="BD170" s="83" t="s">
        <v>207</v>
      </c>
      <c r="BE170" s="83" t="str">
        <f t="shared" si="39"/>
        <v>02.SPK RETURNED</v>
      </c>
      <c r="BF170" s="83"/>
      <c r="BG170" s="96" t="s">
        <v>4436</v>
      </c>
      <c r="BH170" s="437"/>
      <c r="BI170" s="190"/>
      <c r="BJ170" s="190"/>
    </row>
    <row r="171" spans="1:62" s="28" customFormat="1" ht="15" hidden="1" customHeight="1">
      <c r="A171" s="27">
        <v>903</v>
      </c>
      <c r="B171" s="29"/>
      <c r="C171" s="83" t="str">
        <f t="shared" si="28"/>
        <v>NUS-NT-KPG-0251</v>
      </c>
      <c r="D171" s="83"/>
      <c r="E171" s="83"/>
      <c r="F171" s="83"/>
      <c r="G171" s="83" t="s">
        <v>5851</v>
      </c>
      <c r="H171" s="84" t="s">
        <v>2359</v>
      </c>
      <c r="I171" s="83">
        <v>123.617</v>
      </c>
      <c r="J171" s="83">
        <v>-10.169499999999999</v>
      </c>
      <c r="K171" s="83">
        <v>40</v>
      </c>
      <c r="L171" s="83" t="s">
        <v>5111</v>
      </c>
      <c r="M171" s="83"/>
      <c r="N171" s="83"/>
      <c r="O171" s="83"/>
      <c r="P171" s="84" t="s">
        <v>10248</v>
      </c>
      <c r="Q171" s="83" t="s">
        <v>2144</v>
      </c>
      <c r="R171" s="244" t="s">
        <v>2145</v>
      </c>
      <c r="S171" s="83" t="s">
        <v>2200</v>
      </c>
      <c r="T171" s="83"/>
      <c r="U171" s="83" t="s">
        <v>203</v>
      </c>
      <c r="V171" s="86" t="s">
        <v>4478</v>
      </c>
      <c r="W171" s="83" t="s">
        <v>2222</v>
      </c>
      <c r="X171" s="83" t="s">
        <v>2759</v>
      </c>
      <c r="Y171" s="85">
        <v>6614398</v>
      </c>
      <c r="Z171" s="86">
        <v>43845</v>
      </c>
      <c r="AA171" s="86"/>
      <c r="AB171" s="87">
        <f t="shared" ca="1" si="29"/>
        <v>834</v>
      </c>
      <c r="AC171" s="88" t="str">
        <f t="shared" ca="1" si="30"/>
        <v>&gt; 150 days</v>
      </c>
      <c r="AD171" s="89">
        <f t="shared" si="40"/>
        <v>43875</v>
      </c>
      <c r="AE171" s="90" t="str">
        <f t="shared" si="31"/>
        <v>W07-2020</v>
      </c>
      <c r="AF171" s="90" t="str">
        <f t="shared" si="32"/>
        <v>Feb-2020</v>
      </c>
      <c r="AG171" s="89" t="s">
        <v>4460</v>
      </c>
      <c r="AH171" s="90" t="str">
        <f t="shared" si="33"/>
        <v>TBD</v>
      </c>
      <c r="AI171" s="90" t="str">
        <f t="shared" si="34"/>
        <v>TBD</v>
      </c>
      <c r="AJ171" s="199" t="s">
        <v>345</v>
      </c>
      <c r="AK171" s="90" t="str">
        <f t="shared" si="35"/>
        <v>TBD</v>
      </c>
      <c r="AL171" s="90" t="str">
        <f t="shared" si="36"/>
        <v>TBD</v>
      </c>
      <c r="AM171" s="89" t="s">
        <v>4460</v>
      </c>
      <c r="AN171" s="90" t="str">
        <f t="shared" si="37"/>
        <v>TBD</v>
      </c>
      <c r="AO171" s="90" t="str">
        <f t="shared" si="38"/>
        <v>TBD</v>
      </c>
      <c r="AP171" s="83"/>
      <c r="AQ171" s="92"/>
      <c r="AR171" s="89"/>
      <c r="AS171" s="99"/>
      <c r="AT171" s="94"/>
      <c r="AU171" s="97"/>
      <c r="AV171" s="95"/>
      <c r="AW171" s="97"/>
      <c r="AX171" s="89"/>
      <c r="AY171" s="89"/>
      <c r="AZ171" s="89"/>
      <c r="BA171" s="86"/>
      <c r="BB171" s="86"/>
      <c r="BC171" s="86"/>
      <c r="BD171" s="83" t="s">
        <v>207</v>
      </c>
      <c r="BE171" s="83" t="str">
        <f t="shared" si="39"/>
        <v>02.SPK RETURNED</v>
      </c>
      <c r="BF171" s="83"/>
      <c r="BG171" s="96" t="s">
        <v>4438</v>
      </c>
      <c r="BH171" s="437"/>
      <c r="BI171" s="13"/>
      <c r="BJ171" s="190"/>
    </row>
    <row r="172" spans="1:62" s="28" customFormat="1" ht="15" hidden="1" customHeight="1">
      <c r="A172" s="27">
        <v>853</v>
      </c>
      <c r="B172" s="29"/>
      <c r="C172" s="83" t="str">
        <f t="shared" si="28"/>
        <v>JAW-JK-CKG-0436</v>
      </c>
      <c r="D172" s="83">
        <v>30573630031</v>
      </c>
      <c r="E172" s="83" t="s">
        <v>7898</v>
      </c>
      <c r="F172" s="83" t="s">
        <v>3195</v>
      </c>
      <c r="G172" s="83" t="s">
        <v>5851</v>
      </c>
      <c r="H172" s="84" t="s">
        <v>6825</v>
      </c>
      <c r="I172" s="83">
        <v>106.88846700000001</v>
      </c>
      <c r="J172" s="83">
        <v>-6.3509200000000003</v>
      </c>
      <c r="K172" s="83">
        <v>30</v>
      </c>
      <c r="L172" s="83" t="s">
        <v>5092</v>
      </c>
      <c r="M172" s="83"/>
      <c r="N172" s="83"/>
      <c r="O172" s="83"/>
      <c r="P172" s="84" t="s">
        <v>199</v>
      </c>
      <c r="Q172" s="83" t="s">
        <v>2061</v>
      </c>
      <c r="R172" s="244" t="s">
        <v>2062</v>
      </c>
      <c r="S172" s="83" t="s">
        <v>106</v>
      </c>
      <c r="T172" s="83" t="s">
        <v>4465</v>
      </c>
      <c r="U172" s="83" t="s">
        <v>2197</v>
      </c>
      <c r="V172" s="86" t="s">
        <v>4469</v>
      </c>
      <c r="W172" s="83" t="s">
        <v>2210</v>
      </c>
      <c r="X172" s="83" t="s">
        <v>2455</v>
      </c>
      <c r="Y172" s="85">
        <v>6614397</v>
      </c>
      <c r="Z172" s="86">
        <v>43845</v>
      </c>
      <c r="AA172" s="86"/>
      <c r="AB172" s="87">
        <f t="shared" ca="1" si="29"/>
        <v>834</v>
      </c>
      <c r="AC172" s="88" t="str">
        <f t="shared" ca="1" si="30"/>
        <v>&gt; 150 days</v>
      </c>
      <c r="AD172" s="89">
        <f t="shared" si="40"/>
        <v>43995</v>
      </c>
      <c r="AE172" s="90" t="str">
        <f t="shared" si="31"/>
        <v>W24-2020</v>
      </c>
      <c r="AF172" s="90" t="str">
        <f t="shared" si="32"/>
        <v>Jun-2020</v>
      </c>
      <c r="AG172" s="89" t="s">
        <v>4460</v>
      </c>
      <c r="AH172" s="90" t="str">
        <f t="shared" si="33"/>
        <v>TBD</v>
      </c>
      <c r="AI172" s="90" t="str">
        <f t="shared" si="34"/>
        <v>TBD</v>
      </c>
      <c r="AJ172" s="199" t="s">
        <v>345</v>
      </c>
      <c r="AK172" s="90" t="str">
        <f t="shared" si="35"/>
        <v>TBD</v>
      </c>
      <c r="AL172" s="90" t="str">
        <f t="shared" si="36"/>
        <v>TBD</v>
      </c>
      <c r="AM172" s="89" t="s">
        <v>4460</v>
      </c>
      <c r="AN172" s="90" t="str">
        <f t="shared" si="37"/>
        <v>TBD</v>
      </c>
      <c r="AO172" s="90" t="str">
        <f t="shared" si="38"/>
        <v>TBD</v>
      </c>
      <c r="AP172" s="83"/>
      <c r="AQ172" s="92"/>
      <c r="AR172" s="89"/>
      <c r="AS172" s="99"/>
      <c r="AT172" s="94"/>
      <c r="AU172" s="97"/>
      <c r="AV172" s="95"/>
      <c r="AW172" s="97"/>
      <c r="AX172" s="89"/>
      <c r="AY172" s="89"/>
      <c r="AZ172" s="89"/>
      <c r="BA172" s="86"/>
      <c r="BB172" s="86"/>
      <c r="BC172" s="86"/>
      <c r="BD172" s="83" t="s">
        <v>207</v>
      </c>
      <c r="BE172" s="83" t="str">
        <f t="shared" si="39"/>
        <v>02.SPK RETURNED</v>
      </c>
      <c r="BF172" s="83"/>
      <c r="BG172" s="96" t="s">
        <v>4401</v>
      </c>
      <c r="BH172" s="437"/>
      <c r="BI172" s="13"/>
      <c r="BJ172" s="190"/>
    </row>
    <row r="173" spans="1:62" s="28" customFormat="1" ht="15" hidden="1" customHeight="1">
      <c r="A173" s="27">
        <v>884</v>
      </c>
      <c r="B173" s="29"/>
      <c r="C173" s="83" t="str">
        <f t="shared" si="28"/>
        <v>SUM-LA-GDT-1045-RETURN</v>
      </c>
      <c r="D173" s="83"/>
      <c r="E173" s="83"/>
      <c r="F173" s="83"/>
      <c r="G173" s="83" t="s">
        <v>5851</v>
      </c>
      <c r="H173" s="84" t="s">
        <v>2359</v>
      </c>
      <c r="I173" s="83">
        <v>105.203611</v>
      </c>
      <c r="J173" s="83">
        <v>-5.4302270000000004</v>
      </c>
      <c r="K173" s="83">
        <v>50</v>
      </c>
      <c r="L173" s="83" t="s">
        <v>4657</v>
      </c>
      <c r="M173" s="83"/>
      <c r="N173" s="83"/>
      <c r="O173" s="83"/>
      <c r="P173" s="84" t="s">
        <v>205</v>
      </c>
      <c r="Q173" s="83" t="s">
        <v>2107</v>
      </c>
      <c r="R173" s="244" t="s">
        <v>832</v>
      </c>
      <c r="S173" s="83" t="s">
        <v>2200</v>
      </c>
      <c r="T173" s="83" t="s">
        <v>4465</v>
      </c>
      <c r="U173" s="83" t="s">
        <v>201</v>
      </c>
      <c r="V173" s="86" t="s">
        <v>208</v>
      </c>
      <c r="W173" s="83" t="s">
        <v>2218</v>
      </c>
      <c r="X173" s="83" t="s">
        <v>2502</v>
      </c>
      <c r="Y173" s="85">
        <v>6614391</v>
      </c>
      <c r="Z173" s="86">
        <v>43845</v>
      </c>
      <c r="AA173" s="86"/>
      <c r="AB173" s="87">
        <f t="shared" ca="1" si="29"/>
        <v>834</v>
      </c>
      <c r="AC173" s="88" t="str">
        <f t="shared" ca="1" si="30"/>
        <v>&gt; 150 days</v>
      </c>
      <c r="AD173" s="89">
        <f t="shared" si="40"/>
        <v>43875</v>
      </c>
      <c r="AE173" s="90" t="str">
        <f t="shared" si="31"/>
        <v>W07-2020</v>
      </c>
      <c r="AF173" s="90" t="str">
        <f t="shared" si="32"/>
        <v>Feb-2020</v>
      </c>
      <c r="AG173" s="89" t="s">
        <v>4460</v>
      </c>
      <c r="AH173" s="90" t="str">
        <f t="shared" si="33"/>
        <v>TBD</v>
      </c>
      <c r="AI173" s="90" t="str">
        <f t="shared" si="34"/>
        <v>TBD</v>
      </c>
      <c r="AJ173" s="199" t="s">
        <v>345</v>
      </c>
      <c r="AK173" s="90" t="str">
        <f t="shared" si="35"/>
        <v>TBD</v>
      </c>
      <c r="AL173" s="90" t="str">
        <f t="shared" si="36"/>
        <v>TBD</v>
      </c>
      <c r="AM173" s="89" t="s">
        <v>4460</v>
      </c>
      <c r="AN173" s="90" t="str">
        <f t="shared" si="37"/>
        <v>TBD</v>
      </c>
      <c r="AO173" s="90" t="str">
        <f t="shared" si="38"/>
        <v>TBD</v>
      </c>
      <c r="AP173" s="83"/>
      <c r="AQ173" s="92"/>
      <c r="AR173" s="89"/>
      <c r="AS173" s="99"/>
      <c r="AT173" s="94"/>
      <c r="AU173" s="97"/>
      <c r="AV173" s="95"/>
      <c r="AW173" s="97"/>
      <c r="AX173" s="89"/>
      <c r="AY173" s="89"/>
      <c r="AZ173" s="89"/>
      <c r="BA173" s="86"/>
      <c r="BB173" s="86"/>
      <c r="BC173" s="86"/>
      <c r="BD173" s="83" t="s">
        <v>207</v>
      </c>
      <c r="BE173" s="83" t="str">
        <f t="shared" si="39"/>
        <v>02.SPK RETURNED</v>
      </c>
      <c r="BF173" s="83"/>
      <c r="BG173" s="96" t="s">
        <v>4427</v>
      </c>
      <c r="BH173" s="437"/>
      <c r="BI173" s="13"/>
      <c r="BJ173" s="190"/>
    </row>
    <row r="174" spans="1:62" s="28" customFormat="1" ht="15" hidden="1" customHeight="1">
      <c r="A174" s="27">
        <v>887</v>
      </c>
      <c r="B174" s="29"/>
      <c r="C174" s="83" t="str">
        <f t="shared" si="28"/>
        <v>JAW-JB-SOR-3935</v>
      </c>
      <c r="D174" s="83"/>
      <c r="E174" s="83"/>
      <c r="F174" s="83"/>
      <c r="G174" s="83" t="s">
        <v>5851</v>
      </c>
      <c r="H174" s="84" t="s">
        <v>2359</v>
      </c>
      <c r="I174" s="83">
        <v>107.871641</v>
      </c>
      <c r="J174" s="83">
        <v>-6.9642369999999998</v>
      </c>
      <c r="K174" s="83">
        <v>40</v>
      </c>
      <c r="L174" s="83" t="s">
        <v>4548</v>
      </c>
      <c r="M174" s="83"/>
      <c r="N174" s="83"/>
      <c r="O174" s="83"/>
      <c r="P174" s="84" t="s">
        <v>205</v>
      </c>
      <c r="Q174" s="83" t="s">
        <v>2112</v>
      </c>
      <c r="R174" s="244" t="s">
        <v>2113</v>
      </c>
      <c r="S174" s="83" t="s">
        <v>2200</v>
      </c>
      <c r="T174" s="83" t="s">
        <v>4465</v>
      </c>
      <c r="U174" s="83" t="s">
        <v>103</v>
      </c>
      <c r="V174" s="86" t="s">
        <v>4470</v>
      </c>
      <c r="W174" s="83" t="s">
        <v>2205</v>
      </c>
      <c r="X174" s="83" t="s">
        <v>2450</v>
      </c>
      <c r="Y174" s="85">
        <v>6614391</v>
      </c>
      <c r="Z174" s="86">
        <v>43845</v>
      </c>
      <c r="AA174" s="86"/>
      <c r="AB174" s="87">
        <f t="shared" ca="1" si="29"/>
        <v>834</v>
      </c>
      <c r="AC174" s="88" t="str">
        <f t="shared" ca="1" si="30"/>
        <v>&gt; 150 days</v>
      </c>
      <c r="AD174" s="89">
        <f t="shared" si="40"/>
        <v>43875</v>
      </c>
      <c r="AE174" s="90" t="str">
        <f t="shared" si="31"/>
        <v>W07-2020</v>
      </c>
      <c r="AF174" s="90" t="str">
        <f t="shared" si="32"/>
        <v>Feb-2020</v>
      </c>
      <c r="AG174" s="89" t="s">
        <v>4460</v>
      </c>
      <c r="AH174" s="90" t="str">
        <f t="shared" si="33"/>
        <v>TBD</v>
      </c>
      <c r="AI174" s="90" t="str">
        <f t="shared" si="34"/>
        <v>TBD</v>
      </c>
      <c r="AJ174" s="199" t="s">
        <v>345</v>
      </c>
      <c r="AK174" s="90" t="str">
        <f t="shared" si="35"/>
        <v>TBD</v>
      </c>
      <c r="AL174" s="90" t="str">
        <f t="shared" si="36"/>
        <v>TBD</v>
      </c>
      <c r="AM174" s="89" t="s">
        <v>4460</v>
      </c>
      <c r="AN174" s="90" t="str">
        <f t="shared" si="37"/>
        <v>TBD</v>
      </c>
      <c r="AO174" s="90" t="str">
        <f t="shared" si="38"/>
        <v>TBD</v>
      </c>
      <c r="AP174" s="83"/>
      <c r="AQ174" s="92"/>
      <c r="AR174" s="89"/>
      <c r="AS174" s="99"/>
      <c r="AT174" s="94"/>
      <c r="AU174" s="97"/>
      <c r="AV174" s="95"/>
      <c r="AW174" s="97"/>
      <c r="AX174" s="89"/>
      <c r="AY174" s="89"/>
      <c r="AZ174" s="89"/>
      <c r="BA174" s="86"/>
      <c r="BB174" s="86"/>
      <c r="BC174" s="86"/>
      <c r="BD174" s="83" t="s">
        <v>207</v>
      </c>
      <c r="BE174" s="83" t="str">
        <f t="shared" si="39"/>
        <v>02.SPK RETURNED</v>
      </c>
      <c r="BF174" s="83"/>
      <c r="BG174" s="96" t="s">
        <v>4427</v>
      </c>
      <c r="BH174" s="437"/>
      <c r="BI174" s="13"/>
      <c r="BJ174" s="369"/>
    </row>
    <row r="175" spans="1:62" s="28" customFormat="1" ht="15" hidden="1" customHeight="1">
      <c r="A175" s="27">
        <v>888</v>
      </c>
      <c r="B175" s="29"/>
      <c r="C175" s="83" t="str">
        <f t="shared" si="28"/>
        <v>JAW-JB-SBM-2108</v>
      </c>
      <c r="D175" s="83"/>
      <c r="E175" s="83"/>
      <c r="F175" s="83"/>
      <c r="G175" s="83" t="s">
        <v>5851</v>
      </c>
      <c r="H175" s="84" t="s">
        <v>2359</v>
      </c>
      <c r="I175" s="83">
        <v>107.02460000000001</v>
      </c>
      <c r="J175" s="83">
        <v>-6.8842800000000004</v>
      </c>
      <c r="K175" s="83">
        <v>40</v>
      </c>
      <c r="L175" s="83" t="s">
        <v>5105</v>
      </c>
      <c r="M175" s="83"/>
      <c r="N175" s="83"/>
      <c r="O175" s="83"/>
      <c r="P175" s="84" t="s">
        <v>199</v>
      </c>
      <c r="Q175" s="83" t="s">
        <v>2114</v>
      </c>
      <c r="R175" s="244" t="s">
        <v>2115</v>
      </c>
      <c r="S175" s="83" t="s">
        <v>2200</v>
      </c>
      <c r="T175" s="83"/>
      <c r="U175" s="83" t="s">
        <v>2197</v>
      </c>
      <c r="V175" s="86" t="s">
        <v>4473</v>
      </c>
      <c r="W175" s="83" t="s">
        <v>2205</v>
      </c>
      <c r="X175" s="83" t="s">
        <v>2512</v>
      </c>
      <c r="Y175" s="85">
        <v>6614392</v>
      </c>
      <c r="Z175" s="86">
        <v>43845</v>
      </c>
      <c r="AA175" s="86"/>
      <c r="AB175" s="87">
        <f t="shared" ca="1" si="29"/>
        <v>834</v>
      </c>
      <c r="AC175" s="88" t="str">
        <f t="shared" ca="1" si="30"/>
        <v>&gt; 150 days</v>
      </c>
      <c r="AD175" s="89">
        <f t="shared" si="40"/>
        <v>43875</v>
      </c>
      <c r="AE175" s="90" t="str">
        <f t="shared" si="31"/>
        <v>W07-2020</v>
      </c>
      <c r="AF175" s="90" t="str">
        <f t="shared" si="32"/>
        <v>Feb-2020</v>
      </c>
      <c r="AG175" s="89" t="s">
        <v>4460</v>
      </c>
      <c r="AH175" s="90" t="str">
        <f t="shared" si="33"/>
        <v>TBD</v>
      </c>
      <c r="AI175" s="90" t="str">
        <f t="shared" si="34"/>
        <v>TBD</v>
      </c>
      <c r="AJ175" s="199" t="s">
        <v>345</v>
      </c>
      <c r="AK175" s="90" t="str">
        <f t="shared" si="35"/>
        <v>TBD</v>
      </c>
      <c r="AL175" s="90" t="str">
        <f t="shared" si="36"/>
        <v>TBD</v>
      </c>
      <c r="AM175" s="89" t="s">
        <v>4460</v>
      </c>
      <c r="AN175" s="90" t="str">
        <f t="shared" si="37"/>
        <v>TBD</v>
      </c>
      <c r="AO175" s="90" t="str">
        <f t="shared" si="38"/>
        <v>TBD</v>
      </c>
      <c r="AP175" s="83"/>
      <c r="AQ175" s="92"/>
      <c r="AR175" s="89"/>
      <c r="AS175" s="99"/>
      <c r="AT175" s="94"/>
      <c r="AU175" s="97"/>
      <c r="AV175" s="95"/>
      <c r="AW175" s="97"/>
      <c r="AX175" s="89"/>
      <c r="AY175" s="89"/>
      <c r="AZ175" s="89"/>
      <c r="BA175" s="86"/>
      <c r="BB175" s="86"/>
      <c r="BC175" s="86"/>
      <c r="BD175" s="83" t="s">
        <v>207</v>
      </c>
      <c r="BE175" s="83" t="str">
        <f t="shared" si="39"/>
        <v>02.SPK RETURNED</v>
      </c>
      <c r="BF175" s="83"/>
      <c r="BG175" s="96" t="s">
        <v>4430</v>
      </c>
      <c r="BH175" s="437"/>
      <c r="BI175" s="13"/>
      <c r="BJ175" s="190"/>
    </row>
    <row r="176" spans="1:62" s="28" customFormat="1" ht="15" hidden="1" customHeight="1">
      <c r="A176" s="27">
        <v>900</v>
      </c>
      <c r="B176" s="29"/>
      <c r="C176" s="83" t="str">
        <f t="shared" si="28"/>
        <v>JAW-JB-CBI-0091</v>
      </c>
      <c r="D176" s="83"/>
      <c r="E176" s="83"/>
      <c r="F176" s="83"/>
      <c r="G176" s="83" t="s">
        <v>5851</v>
      </c>
      <c r="H176" s="84" t="s">
        <v>2359</v>
      </c>
      <c r="I176" s="83">
        <v>106.91822000000001</v>
      </c>
      <c r="J176" s="83">
        <v>-6.4361100000000002</v>
      </c>
      <c r="K176" s="83">
        <v>36</v>
      </c>
      <c r="L176" s="83" t="s">
        <v>5110</v>
      </c>
      <c r="M176" s="83"/>
      <c r="N176" s="83"/>
      <c r="O176" s="83"/>
      <c r="P176" s="84" t="s">
        <v>199</v>
      </c>
      <c r="Q176" s="83" t="s">
        <v>2138</v>
      </c>
      <c r="R176" s="244" t="s">
        <v>2139</v>
      </c>
      <c r="S176" s="83" t="s">
        <v>2200</v>
      </c>
      <c r="T176" s="83"/>
      <c r="U176" s="83" t="s">
        <v>2197</v>
      </c>
      <c r="V176" s="86" t="s">
        <v>4473</v>
      </c>
      <c r="W176" s="83" t="s">
        <v>2205</v>
      </c>
      <c r="X176" s="83" t="s">
        <v>2439</v>
      </c>
      <c r="Y176" s="85">
        <v>6614397</v>
      </c>
      <c r="Z176" s="86">
        <v>43845</v>
      </c>
      <c r="AA176" s="86"/>
      <c r="AB176" s="87">
        <f t="shared" ca="1" si="29"/>
        <v>834</v>
      </c>
      <c r="AC176" s="88" t="str">
        <f t="shared" ca="1" si="30"/>
        <v>&gt; 150 days</v>
      </c>
      <c r="AD176" s="89">
        <f t="shared" si="40"/>
        <v>43875</v>
      </c>
      <c r="AE176" s="90" t="str">
        <f t="shared" si="31"/>
        <v>W07-2020</v>
      </c>
      <c r="AF176" s="90" t="str">
        <f t="shared" si="32"/>
        <v>Feb-2020</v>
      </c>
      <c r="AG176" s="89" t="s">
        <v>4460</v>
      </c>
      <c r="AH176" s="90" t="str">
        <f t="shared" si="33"/>
        <v>TBD</v>
      </c>
      <c r="AI176" s="90" t="str">
        <f t="shared" si="34"/>
        <v>TBD</v>
      </c>
      <c r="AJ176" s="199" t="s">
        <v>345</v>
      </c>
      <c r="AK176" s="90" t="str">
        <f t="shared" si="35"/>
        <v>TBD</v>
      </c>
      <c r="AL176" s="90" t="str">
        <f t="shared" si="36"/>
        <v>TBD</v>
      </c>
      <c r="AM176" s="89" t="s">
        <v>4460</v>
      </c>
      <c r="AN176" s="90" t="str">
        <f t="shared" si="37"/>
        <v>TBD</v>
      </c>
      <c r="AO176" s="90" t="str">
        <f t="shared" si="38"/>
        <v>TBD</v>
      </c>
      <c r="AP176" s="83"/>
      <c r="AQ176" s="92"/>
      <c r="AR176" s="89"/>
      <c r="AS176" s="99"/>
      <c r="AT176" s="94"/>
      <c r="AU176" s="97"/>
      <c r="AV176" s="95"/>
      <c r="AW176" s="97"/>
      <c r="AX176" s="89"/>
      <c r="AY176" s="89"/>
      <c r="AZ176" s="89"/>
      <c r="BA176" s="86"/>
      <c r="BB176" s="86"/>
      <c r="BC176" s="86"/>
      <c r="BD176" s="83" t="s">
        <v>207</v>
      </c>
      <c r="BE176" s="83" t="str">
        <f t="shared" si="39"/>
        <v>02.SPK RETURNED</v>
      </c>
      <c r="BF176" s="83" t="s">
        <v>3753</v>
      </c>
      <c r="BG176" s="96" t="s">
        <v>4428</v>
      </c>
      <c r="BH176" s="437"/>
      <c r="BI176" s="190"/>
      <c r="BJ176" s="190"/>
    </row>
    <row r="177" spans="1:62" s="28" customFormat="1" ht="15" hidden="1" customHeight="1">
      <c r="A177" s="27">
        <v>901</v>
      </c>
      <c r="B177" s="29"/>
      <c r="C177" s="83" t="str">
        <f t="shared" si="28"/>
        <v>JAW-JB-SBR-3784</v>
      </c>
      <c r="D177" s="83"/>
      <c r="E177" s="83"/>
      <c r="F177" s="83"/>
      <c r="G177" s="83" t="s">
        <v>5851</v>
      </c>
      <c r="H177" s="84" t="s">
        <v>2359</v>
      </c>
      <c r="I177" s="83">
        <v>108.50758</v>
      </c>
      <c r="J177" s="83">
        <v>-6.7013600000000002</v>
      </c>
      <c r="K177" s="83">
        <v>30</v>
      </c>
      <c r="L177" s="83" t="s">
        <v>4548</v>
      </c>
      <c r="M177" s="83">
        <v>2020</v>
      </c>
      <c r="N177" s="83" t="s">
        <v>3757</v>
      </c>
      <c r="O177" s="83"/>
      <c r="P177" s="84" t="s">
        <v>205</v>
      </c>
      <c r="Q177" s="83" t="s">
        <v>2140</v>
      </c>
      <c r="R177" s="244" t="s">
        <v>2141</v>
      </c>
      <c r="S177" s="83" t="s">
        <v>2200</v>
      </c>
      <c r="T177" s="83" t="s">
        <v>4465</v>
      </c>
      <c r="U177" s="83" t="s">
        <v>103</v>
      </c>
      <c r="V177" s="86" t="s">
        <v>4470</v>
      </c>
      <c r="W177" s="83" t="s">
        <v>2205</v>
      </c>
      <c r="X177" s="83" t="s">
        <v>2757</v>
      </c>
      <c r="Y177" s="85">
        <v>6614396</v>
      </c>
      <c r="Z177" s="86">
        <v>43845</v>
      </c>
      <c r="AA177" s="86"/>
      <c r="AB177" s="87">
        <f t="shared" ca="1" si="29"/>
        <v>834</v>
      </c>
      <c r="AC177" s="88" t="str">
        <f t="shared" ca="1" si="30"/>
        <v>&gt; 150 days</v>
      </c>
      <c r="AD177" s="89">
        <f t="shared" si="40"/>
        <v>43875</v>
      </c>
      <c r="AE177" s="90" t="str">
        <f t="shared" si="31"/>
        <v>W07-2020</v>
      </c>
      <c r="AF177" s="90" t="str">
        <f t="shared" si="32"/>
        <v>Feb-2020</v>
      </c>
      <c r="AG177" s="89" t="s">
        <v>4460</v>
      </c>
      <c r="AH177" s="90" t="str">
        <f t="shared" si="33"/>
        <v>TBD</v>
      </c>
      <c r="AI177" s="90" t="str">
        <f t="shared" si="34"/>
        <v>TBD</v>
      </c>
      <c r="AJ177" s="199" t="s">
        <v>345</v>
      </c>
      <c r="AK177" s="90" t="str">
        <f t="shared" si="35"/>
        <v>TBD</v>
      </c>
      <c r="AL177" s="90" t="str">
        <f t="shared" si="36"/>
        <v>TBD</v>
      </c>
      <c r="AM177" s="89" t="s">
        <v>4460</v>
      </c>
      <c r="AN177" s="90" t="str">
        <f t="shared" si="37"/>
        <v>TBD</v>
      </c>
      <c r="AO177" s="90" t="str">
        <f t="shared" si="38"/>
        <v>TBD</v>
      </c>
      <c r="AP177" s="83"/>
      <c r="AQ177" s="92"/>
      <c r="AR177" s="89"/>
      <c r="AS177" s="99"/>
      <c r="AT177" s="94"/>
      <c r="AU177" s="97"/>
      <c r="AV177" s="95"/>
      <c r="AW177" s="97"/>
      <c r="AX177" s="89"/>
      <c r="AY177" s="89"/>
      <c r="AZ177" s="89"/>
      <c r="BA177" s="86"/>
      <c r="BB177" s="86"/>
      <c r="BC177" s="86"/>
      <c r="BD177" s="83" t="s">
        <v>207</v>
      </c>
      <c r="BE177" s="83" t="str">
        <f t="shared" si="39"/>
        <v>02.SPK RETURNED</v>
      </c>
      <c r="BF177" s="83"/>
      <c r="BG177" s="96" t="s">
        <v>4437</v>
      </c>
      <c r="BH177" s="437"/>
      <c r="BI177" s="190"/>
      <c r="BJ177" s="190"/>
    </row>
    <row r="178" spans="1:62" s="28" customFormat="1" ht="15" hidden="1" customHeight="1">
      <c r="A178" s="27">
        <v>896</v>
      </c>
      <c r="B178" s="29"/>
      <c r="C178" s="83" t="str">
        <f t="shared" si="28"/>
        <v>JAW-JT-SGN-1837</v>
      </c>
      <c r="D178" s="83">
        <v>30619830031</v>
      </c>
      <c r="E178" s="83" t="s">
        <v>7882</v>
      </c>
      <c r="F178" s="83" t="s">
        <v>7949</v>
      </c>
      <c r="G178" s="83" t="s">
        <v>5851</v>
      </c>
      <c r="H178" s="84" t="s">
        <v>6826</v>
      </c>
      <c r="I178" s="83">
        <v>111.02177500000001</v>
      </c>
      <c r="J178" s="83">
        <v>-7.4245000000000001</v>
      </c>
      <c r="K178" s="83">
        <v>50</v>
      </c>
      <c r="L178" s="83" t="s">
        <v>5108</v>
      </c>
      <c r="M178" s="83"/>
      <c r="N178" s="83"/>
      <c r="O178" s="83"/>
      <c r="P178" s="84" t="s">
        <v>199</v>
      </c>
      <c r="Q178" s="83" t="s">
        <v>2130</v>
      </c>
      <c r="R178" s="244" t="s">
        <v>2131</v>
      </c>
      <c r="S178" s="83" t="s">
        <v>2200</v>
      </c>
      <c r="T178" s="83"/>
      <c r="U178" s="83" t="s">
        <v>103</v>
      </c>
      <c r="V178" s="86" t="s">
        <v>4468</v>
      </c>
      <c r="W178" s="83" t="s">
        <v>2203</v>
      </c>
      <c r="X178" s="83" t="s">
        <v>2756</v>
      </c>
      <c r="Y178" s="85">
        <v>6614397</v>
      </c>
      <c r="Z178" s="86">
        <v>43845</v>
      </c>
      <c r="AA178" s="86"/>
      <c r="AB178" s="87">
        <f t="shared" ca="1" si="29"/>
        <v>834</v>
      </c>
      <c r="AC178" s="88" t="str">
        <f t="shared" ca="1" si="30"/>
        <v>&gt; 150 days</v>
      </c>
      <c r="AD178" s="89">
        <f t="shared" si="40"/>
        <v>43875</v>
      </c>
      <c r="AE178" s="90" t="str">
        <f t="shared" si="31"/>
        <v>W07-2020</v>
      </c>
      <c r="AF178" s="90" t="str">
        <f t="shared" si="32"/>
        <v>Feb-2020</v>
      </c>
      <c r="AG178" s="89" t="s">
        <v>4460</v>
      </c>
      <c r="AH178" s="90" t="str">
        <f t="shared" si="33"/>
        <v>TBD</v>
      </c>
      <c r="AI178" s="90" t="str">
        <f t="shared" si="34"/>
        <v>TBD</v>
      </c>
      <c r="AJ178" s="199" t="s">
        <v>345</v>
      </c>
      <c r="AK178" s="90" t="str">
        <f t="shared" si="35"/>
        <v>TBD</v>
      </c>
      <c r="AL178" s="90" t="str">
        <f t="shared" si="36"/>
        <v>TBD</v>
      </c>
      <c r="AM178" s="89" t="s">
        <v>4460</v>
      </c>
      <c r="AN178" s="90" t="str">
        <f t="shared" si="37"/>
        <v>TBD</v>
      </c>
      <c r="AO178" s="90" t="str">
        <f t="shared" si="38"/>
        <v>TBD</v>
      </c>
      <c r="AP178" s="83"/>
      <c r="AQ178" s="92"/>
      <c r="AR178" s="89"/>
      <c r="AS178" s="99"/>
      <c r="AT178" s="94"/>
      <c r="AU178" s="97"/>
      <c r="AV178" s="95"/>
      <c r="AW178" s="97"/>
      <c r="AX178" s="89"/>
      <c r="AY178" s="89"/>
      <c r="AZ178" s="89"/>
      <c r="BA178" s="86"/>
      <c r="BB178" s="86"/>
      <c r="BC178" s="86"/>
      <c r="BD178" s="83" t="s">
        <v>207</v>
      </c>
      <c r="BE178" s="83" t="str">
        <f t="shared" si="39"/>
        <v>02.SPK RETURNED</v>
      </c>
      <c r="BF178" s="83"/>
      <c r="BG178" s="96" t="s">
        <v>4436</v>
      </c>
      <c r="BH178" s="437"/>
      <c r="BI178" s="13"/>
      <c r="BJ178" s="190"/>
    </row>
    <row r="179" spans="1:62" s="28" customFormat="1" ht="15" hidden="1" customHeight="1">
      <c r="A179" s="27">
        <v>825</v>
      </c>
      <c r="B179" s="29"/>
      <c r="C179" s="83" t="str">
        <f t="shared" si="28"/>
        <v>JAW-JI-BTU-4111</v>
      </c>
      <c r="D179" s="83">
        <v>30571140031</v>
      </c>
      <c r="E179" s="83" t="s">
        <v>7881</v>
      </c>
      <c r="F179" s="83" t="s">
        <v>2011</v>
      </c>
      <c r="G179" s="83" t="s">
        <v>5851</v>
      </c>
      <c r="H179" s="84" t="s">
        <v>6825</v>
      </c>
      <c r="I179" s="83">
        <v>112.497181</v>
      </c>
      <c r="J179" s="83">
        <v>-7.8642669999999999</v>
      </c>
      <c r="K179" s="83">
        <v>30</v>
      </c>
      <c r="L179" s="83" t="s">
        <v>4542</v>
      </c>
      <c r="M179" s="83">
        <v>2020</v>
      </c>
      <c r="N179" s="83" t="s">
        <v>3757</v>
      </c>
      <c r="O179" s="83" t="s">
        <v>3707</v>
      </c>
      <c r="P179" s="84" t="s">
        <v>205</v>
      </c>
      <c r="Q179" s="83" t="s">
        <v>2010</v>
      </c>
      <c r="R179" s="244" t="s">
        <v>2011</v>
      </c>
      <c r="S179" s="83" t="s">
        <v>106</v>
      </c>
      <c r="T179" s="83" t="s">
        <v>4465</v>
      </c>
      <c r="U179" s="83" t="s">
        <v>203</v>
      </c>
      <c r="V179" s="86" t="s">
        <v>4472</v>
      </c>
      <c r="W179" s="83" t="s">
        <v>2207</v>
      </c>
      <c r="X179" s="83" t="s">
        <v>2437</v>
      </c>
      <c r="Y179" s="85">
        <v>6614369</v>
      </c>
      <c r="Z179" s="86">
        <v>43843</v>
      </c>
      <c r="AA179" s="86"/>
      <c r="AB179" s="87">
        <f t="shared" ca="1" si="29"/>
        <v>836</v>
      </c>
      <c r="AC179" s="88" t="str">
        <f t="shared" ca="1" si="30"/>
        <v>&gt; 150 days</v>
      </c>
      <c r="AD179" s="89">
        <f t="shared" si="40"/>
        <v>43993</v>
      </c>
      <c r="AE179" s="90" t="str">
        <f t="shared" si="31"/>
        <v>W24-2020</v>
      </c>
      <c r="AF179" s="90" t="str">
        <f t="shared" si="32"/>
        <v>Jun-2020</v>
      </c>
      <c r="AG179" s="89" t="s">
        <v>4460</v>
      </c>
      <c r="AH179" s="90" t="str">
        <f t="shared" si="33"/>
        <v>TBD</v>
      </c>
      <c r="AI179" s="90" t="str">
        <f t="shared" si="34"/>
        <v>TBD</v>
      </c>
      <c r="AJ179" s="199" t="s">
        <v>345</v>
      </c>
      <c r="AK179" s="90" t="str">
        <f t="shared" si="35"/>
        <v>TBD</v>
      </c>
      <c r="AL179" s="90" t="str">
        <f t="shared" si="36"/>
        <v>TBD</v>
      </c>
      <c r="AM179" s="89" t="s">
        <v>4460</v>
      </c>
      <c r="AN179" s="90" t="str">
        <f t="shared" si="37"/>
        <v>TBD</v>
      </c>
      <c r="AO179" s="90" t="str">
        <f t="shared" si="38"/>
        <v>TBD</v>
      </c>
      <c r="AP179" s="83" t="s">
        <v>4463</v>
      </c>
      <c r="AQ179" s="92"/>
      <c r="AR179" s="89"/>
      <c r="AS179" s="99"/>
      <c r="AT179" s="94"/>
      <c r="AU179" s="97"/>
      <c r="AV179" s="95"/>
      <c r="AW179" s="97"/>
      <c r="AX179" s="89"/>
      <c r="AY179" s="89"/>
      <c r="AZ179" s="89"/>
      <c r="BA179" s="86"/>
      <c r="BB179" s="86"/>
      <c r="BC179" s="86"/>
      <c r="BD179" s="83" t="s">
        <v>207</v>
      </c>
      <c r="BE179" s="83" t="str">
        <f t="shared" si="39"/>
        <v>02.SPK RETURNED</v>
      </c>
      <c r="BF179" s="83" t="s">
        <v>3746</v>
      </c>
      <c r="BG179" s="96" t="s">
        <v>4376</v>
      </c>
      <c r="BH179" s="437"/>
      <c r="BI179" s="190"/>
      <c r="BJ179" s="190"/>
    </row>
    <row r="180" spans="1:62" s="28" customFormat="1" ht="15" hidden="1" customHeight="1">
      <c r="A180" s="27">
        <v>826</v>
      </c>
      <c r="B180" s="29"/>
      <c r="C180" s="83" t="str">
        <f t="shared" si="28"/>
        <v>JAW-JI-SDA-4077-RETURN</v>
      </c>
      <c r="D180" s="83"/>
      <c r="E180" s="83"/>
      <c r="F180" s="83"/>
      <c r="G180" s="83" t="s">
        <v>5851</v>
      </c>
      <c r="H180" s="84" t="s">
        <v>2359</v>
      </c>
      <c r="I180" s="83">
        <v>112.732911</v>
      </c>
      <c r="J180" s="83">
        <v>-7.4268140000000002</v>
      </c>
      <c r="K180" s="83">
        <v>30</v>
      </c>
      <c r="L180" s="83" t="s">
        <v>4548</v>
      </c>
      <c r="M180" s="83"/>
      <c r="N180" s="83"/>
      <c r="O180" s="83"/>
      <c r="P180" s="84" t="s">
        <v>205</v>
      </c>
      <c r="Q180" s="83" t="s">
        <v>2012</v>
      </c>
      <c r="R180" s="244" t="s">
        <v>928</v>
      </c>
      <c r="S180" s="83" t="s">
        <v>106</v>
      </c>
      <c r="T180" s="83" t="s">
        <v>4465</v>
      </c>
      <c r="U180" s="83" t="s">
        <v>203</v>
      </c>
      <c r="V180" s="86" t="s">
        <v>4472</v>
      </c>
      <c r="W180" s="83" t="s">
        <v>2207</v>
      </c>
      <c r="X180" s="83" t="s">
        <v>2471</v>
      </c>
      <c r="Y180" s="85">
        <v>6614369</v>
      </c>
      <c r="Z180" s="86">
        <v>43843</v>
      </c>
      <c r="AA180" s="86"/>
      <c r="AB180" s="87">
        <f t="shared" ca="1" si="29"/>
        <v>836</v>
      </c>
      <c r="AC180" s="88" t="str">
        <f t="shared" ca="1" si="30"/>
        <v>&gt; 150 days</v>
      </c>
      <c r="AD180" s="89">
        <f t="shared" si="40"/>
        <v>43993</v>
      </c>
      <c r="AE180" s="90" t="str">
        <f t="shared" si="31"/>
        <v>W24-2020</v>
      </c>
      <c r="AF180" s="90" t="str">
        <f t="shared" si="32"/>
        <v>Jun-2020</v>
      </c>
      <c r="AG180" s="89" t="s">
        <v>4460</v>
      </c>
      <c r="AH180" s="90" t="str">
        <f t="shared" si="33"/>
        <v>TBD</v>
      </c>
      <c r="AI180" s="90" t="str">
        <f t="shared" si="34"/>
        <v>TBD</v>
      </c>
      <c r="AJ180" s="199" t="s">
        <v>345</v>
      </c>
      <c r="AK180" s="90" t="str">
        <f t="shared" si="35"/>
        <v>TBD</v>
      </c>
      <c r="AL180" s="90" t="str">
        <f t="shared" si="36"/>
        <v>TBD</v>
      </c>
      <c r="AM180" s="89" t="s">
        <v>4460</v>
      </c>
      <c r="AN180" s="90" t="str">
        <f t="shared" si="37"/>
        <v>TBD</v>
      </c>
      <c r="AO180" s="90" t="str">
        <f t="shared" si="38"/>
        <v>TBD</v>
      </c>
      <c r="AP180" s="83"/>
      <c r="AQ180" s="92"/>
      <c r="AR180" s="89"/>
      <c r="AS180" s="99"/>
      <c r="AT180" s="94"/>
      <c r="AU180" s="97"/>
      <c r="AV180" s="95"/>
      <c r="AW180" s="97"/>
      <c r="AX180" s="89"/>
      <c r="AY180" s="89"/>
      <c r="AZ180" s="89"/>
      <c r="BA180" s="86"/>
      <c r="BB180" s="86"/>
      <c r="BC180" s="86"/>
      <c r="BD180" s="83" t="s">
        <v>207</v>
      </c>
      <c r="BE180" s="83" t="str">
        <f t="shared" si="39"/>
        <v>02.SPK RETURNED</v>
      </c>
      <c r="BF180" s="83"/>
      <c r="BG180" s="96" t="s">
        <v>4377</v>
      </c>
      <c r="BH180" s="437"/>
      <c r="BI180" s="190"/>
      <c r="BJ180" s="190"/>
    </row>
    <row r="181" spans="1:62" s="28" customFormat="1" ht="15" hidden="1" customHeight="1">
      <c r="A181" s="27">
        <v>827</v>
      </c>
      <c r="B181" s="29"/>
      <c r="C181" s="83" t="str">
        <f t="shared" si="28"/>
        <v>JAW-JK-TJP-0620</v>
      </c>
      <c r="D181" s="83">
        <v>30571860031</v>
      </c>
      <c r="E181" s="83" t="s">
        <v>7877</v>
      </c>
      <c r="F181" s="83" t="s">
        <v>3184</v>
      </c>
      <c r="G181" s="83" t="s">
        <v>5851</v>
      </c>
      <c r="H181" s="84" t="s">
        <v>6825</v>
      </c>
      <c r="I181" s="83">
        <v>106.917135</v>
      </c>
      <c r="J181" s="83">
        <v>-6.1388660000000002</v>
      </c>
      <c r="K181" s="83">
        <v>30</v>
      </c>
      <c r="L181" s="83" t="s">
        <v>4507</v>
      </c>
      <c r="M181" s="83"/>
      <c r="N181" s="83"/>
      <c r="O181" s="83"/>
      <c r="P181" s="84" t="s">
        <v>199</v>
      </c>
      <c r="Q181" s="83" t="s">
        <v>2013</v>
      </c>
      <c r="R181" s="244" t="s">
        <v>2014</v>
      </c>
      <c r="S181" s="83" t="s">
        <v>106</v>
      </c>
      <c r="T181" s="83" t="s">
        <v>4465</v>
      </c>
      <c r="U181" s="83" t="s">
        <v>2197</v>
      </c>
      <c r="V181" s="86" t="s">
        <v>4469</v>
      </c>
      <c r="W181" s="83" t="s">
        <v>2210</v>
      </c>
      <c r="X181" s="83" t="s">
        <v>2448</v>
      </c>
      <c r="Y181" s="85">
        <v>6614368</v>
      </c>
      <c r="Z181" s="86">
        <v>43843</v>
      </c>
      <c r="AA181" s="86"/>
      <c r="AB181" s="87">
        <f t="shared" ca="1" si="29"/>
        <v>836</v>
      </c>
      <c r="AC181" s="88" t="str">
        <f t="shared" ca="1" si="30"/>
        <v>&gt; 150 days</v>
      </c>
      <c r="AD181" s="89">
        <f t="shared" si="40"/>
        <v>43993</v>
      </c>
      <c r="AE181" s="90" t="str">
        <f t="shared" si="31"/>
        <v>W24-2020</v>
      </c>
      <c r="AF181" s="90" t="str">
        <f t="shared" si="32"/>
        <v>Jun-2020</v>
      </c>
      <c r="AG181" s="89" t="s">
        <v>4460</v>
      </c>
      <c r="AH181" s="90" t="str">
        <f t="shared" si="33"/>
        <v>TBD</v>
      </c>
      <c r="AI181" s="90" t="str">
        <f t="shared" si="34"/>
        <v>TBD</v>
      </c>
      <c r="AJ181" s="199" t="s">
        <v>345</v>
      </c>
      <c r="AK181" s="90" t="str">
        <f t="shared" si="35"/>
        <v>TBD</v>
      </c>
      <c r="AL181" s="90" t="str">
        <f t="shared" si="36"/>
        <v>TBD</v>
      </c>
      <c r="AM181" s="89" t="s">
        <v>4460</v>
      </c>
      <c r="AN181" s="90" t="str">
        <f t="shared" si="37"/>
        <v>TBD</v>
      </c>
      <c r="AO181" s="90" t="str">
        <f t="shared" si="38"/>
        <v>TBD</v>
      </c>
      <c r="AP181" s="83"/>
      <c r="AQ181" s="92"/>
      <c r="AR181" s="89"/>
      <c r="AS181" s="99"/>
      <c r="AT181" s="94"/>
      <c r="AU181" s="97"/>
      <c r="AV181" s="95"/>
      <c r="AW181" s="97"/>
      <c r="AX181" s="89"/>
      <c r="AY181" s="89"/>
      <c r="AZ181" s="89"/>
      <c r="BA181" s="86"/>
      <c r="BB181" s="86"/>
      <c r="BC181" s="86"/>
      <c r="BD181" s="83" t="s">
        <v>207</v>
      </c>
      <c r="BE181" s="83" t="str">
        <f t="shared" si="39"/>
        <v>02.SPK RETURNED</v>
      </c>
      <c r="BF181" s="83"/>
      <c r="BG181" s="96" t="s">
        <v>4378</v>
      </c>
      <c r="BH181" s="437"/>
      <c r="BI181" s="190"/>
      <c r="BJ181" s="369"/>
    </row>
    <row r="182" spans="1:62" s="28" customFormat="1" ht="15" hidden="1" customHeight="1">
      <c r="A182" s="27">
        <v>830</v>
      </c>
      <c r="B182" s="29"/>
      <c r="C182" s="83" t="str">
        <f t="shared" si="28"/>
        <v>JAW-JK-KYB-0099</v>
      </c>
      <c r="D182" s="83">
        <v>30571780031</v>
      </c>
      <c r="E182" s="83" t="s">
        <v>7926</v>
      </c>
      <c r="F182" s="83" t="s">
        <v>3186</v>
      </c>
      <c r="G182" s="83" t="s">
        <v>5851</v>
      </c>
      <c r="H182" s="84" t="s">
        <v>6825</v>
      </c>
      <c r="I182" s="83">
        <v>106.837334</v>
      </c>
      <c r="J182" s="83">
        <v>-6.327712</v>
      </c>
      <c r="K182" s="83">
        <v>25</v>
      </c>
      <c r="L182" s="83" t="s">
        <v>4807</v>
      </c>
      <c r="M182" s="83"/>
      <c r="N182" s="83"/>
      <c r="O182" s="83"/>
      <c r="P182" s="84" t="s">
        <v>199</v>
      </c>
      <c r="Q182" s="83" t="s">
        <v>2019</v>
      </c>
      <c r="R182" s="244" t="s">
        <v>2020</v>
      </c>
      <c r="S182" s="83" t="s">
        <v>106</v>
      </c>
      <c r="T182" s="83" t="s">
        <v>4465</v>
      </c>
      <c r="U182" s="83" t="s">
        <v>2197</v>
      </c>
      <c r="V182" s="86" t="s">
        <v>4469</v>
      </c>
      <c r="W182" s="83" t="s">
        <v>2210</v>
      </c>
      <c r="X182" s="83" t="s">
        <v>2432</v>
      </c>
      <c r="Y182" s="85">
        <v>6614368</v>
      </c>
      <c r="Z182" s="86">
        <v>43843</v>
      </c>
      <c r="AA182" s="86"/>
      <c r="AB182" s="87">
        <f t="shared" ca="1" si="29"/>
        <v>836</v>
      </c>
      <c r="AC182" s="88" t="str">
        <f t="shared" ca="1" si="30"/>
        <v>&gt; 150 days</v>
      </c>
      <c r="AD182" s="89">
        <f t="shared" si="40"/>
        <v>43993</v>
      </c>
      <c r="AE182" s="90" t="str">
        <f t="shared" si="31"/>
        <v>W24-2020</v>
      </c>
      <c r="AF182" s="90" t="str">
        <f t="shared" si="32"/>
        <v>Jun-2020</v>
      </c>
      <c r="AG182" s="89" t="s">
        <v>4460</v>
      </c>
      <c r="AH182" s="90" t="str">
        <f t="shared" si="33"/>
        <v>TBD</v>
      </c>
      <c r="AI182" s="90" t="str">
        <f t="shared" si="34"/>
        <v>TBD</v>
      </c>
      <c r="AJ182" s="199" t="s">
        <v>345</v>
      </c>
      <c r="AK182" s="90" t="str">
        <f t="shared" si="35"/>
        <v>TBD</v>
      </c>
      <c r="AL182" s="90" t="str">
        <f t="shared" si="36"/>
        <v>TBD</v>
      </c>
      <c r="AM182" s="89" t="s">
        <v>4460</v>
      </c>
      <c r="AN182" s="90" t="str">
        <f t="shared" si="37"/>
        <v>TBD</v>
      </c>
      <c r="AO182" s="90" t="str">
        <f t="shared" si="38"/>
        <v>TBD</v>
      </c>
      <c r="AP182" s="83"/>
      <c r="AQ182" s="92"/>
      <c r="AR182" s="89"/>
      <c r="AS182" s="99"/>
      <c r="AT182" s="94"/>
      <c r="AU182" s="97"/>
      <c r="AV182" s="95"/>
      <c r="AW182" s="97"/>
      <c r="AX182" s="89"/>
      <c r="AY182" s="89"/>
      <c r="AZ182" s="89"/>
      <c r="BA182" s="86"/>
      <c r="BB182" s="86"/>
      <c r="BC182" s="86"/>
      <c r="BD182" s="83" t="s">
        <v>207</v>
      </c>
      <c r="BE182" s="83" t="str">
        <f t="shared" si="39"/>
        <v>02.SPK RETURNED</v>
      </c>
      <c r="BF182" s="83"/>
      <c r="BG182" s="96" t="s">
        <v>4381</v>
      </c>
      <c r="BH182" s="437"/>
      <c r="BI182" s="13"/>
      <c r="BJ182" s="190"/>
    </row>
    <row r="183" spans="1:62" s="28" customFormat="1" ht="15" hidden="1" customHeight="1">
      <c r="A183" s="27">
        <v>832</v>
      </c>
      <c r="B183" s="29"/>
      <c r="C183" s="83" t="str">
        <f t="shared" si="28"/>
        <v>JAW-BT-CPT-0462</v>
      </c>
      <c r="D183" s="83">
        <v>30572430031</v>
      </c>
      <c r="E183" s="83" t="s">
        <v>7922</v>
      </c>
      <c r="F183" s="83" t="s">
        <v>2024</v>
      </c>
      <c r="G183" s="83" t="s">
        <v>5851</v>
      </c>
      <c r="H183" s="84" t="s">
        <v>6825</v>
      </c>
      <c r="I183" s="83">
        <v>106.751625</v>
      </c>
      <c r="J183" s="83">
        <v>-6.3215329999999996</v>
      </c>
      <c r="K183" s="83">
        <v>35</v>
      </c>
      <c r="L183" s="83" t="s">
        <v>4487</v>
      </c>
      <c r="M183" s="83"/>
      <c r="N183" s="83"/>
      <c r="O183" s="83"/>
      <c r="P183" s="84" t="s">
        <v>199</v>
      </c>
      <c r="Q183" s="83" t="s">
        <v>2023</v>
      </c>
      <c r="R183" s="244" t="s">
        <v>2024</v>
      </c>
      <c r="S183" s="83" t="s">
        <v>106</v>
      </c>
      <c r="T183" s="83" t="s">
        <v>4465</v>
      </c>
      <c r="U183" s="83" t="s">
        <v>2197</v>
      </c>
      <c r="V183" s="86" t="s">
        <v>4473</v>
      </c>
      <c r="W183" s="83" t="s">
        <v>2204</v>
      </c>
      <c r="X183" s="83" t="s">
        <v>2433</v>
      </c>
      <c r="Y183" s="85">
        <v>6614368</v>
      </c>
      <c r="Z183" s="86">
        <v>43843</v>
      </c>
      <c r="AA183" s="86"/>
      <c r="AB183" s="87">
        <f t="shared" ca="1" si="29"/>
        <v>836</v>
      </c>
      <c r="AC183" s="88" t="str">
        <f t="shared" ca="1" si="30"/>
        <v>&gt; 150 days</v>
      </c>
      <c r="AD183" s="89">
        <f t="shared" si="40"/>
        <v>43993</v>
      </c>
      <c r="AE183" s="90" t="str">
        <f t="shared" si="31"/>
        <v>W24-2020</v>
      </c>
      <c r="AF183" s="90" t="str">
        <f t="shared" si="32"/>
        <v>Jun-2020</v>
      </c>
      <c r="AG183" s="89" t="s">
        <v>4460</v>
      </c>
      <c r="AH183" s="90" t="str">
        <f t="shared" si="33"/>
        <v>TBD</v>
      </c>
      <c r="AI183" s="90" t="str">
        <f t="shared" si="34"/>
        <v>TBD</v>
      </c>
      <c r="AJ183" s="199" t="s">
        <v>345</v>
      </c>
      <c r="AK183" s="90" t="str">
        <f t="shared" si="35"/>
        <v>TBD</v>
      </c>
      <c r="AL183" s="90" t="str">
        <f t="shared" si="36"/>
        <v>TBD</v>
      </c>
      <c r="AM183" s="89" t="s">
        <v>4460</v>
      </c>
      <c r="AN183" s="90" t="str">
        <f t="shared" si="37"/>
        <v>TBD</v>
      </c>
      <c r="AO183" s="90" t="str">
        <f t="shared" si="38"/>
        <v>TBD</v>
      </c>
      <c r="AP183" s="83"/>
      <c r="AQ183" s="92"/>
      <c r="AR183" s="89"/>
      <c r="AS183" s="99"/>
      <c r="AT183" s="94"/>
      <c r="AU183" s="97"/>
      <c r="AV183" s="95"/>
      <c r="AW183" s="97"/>
      <c r="AX183" s="89"/>
      <c r="AY183" s="89"/>
      <c r="AZ183" s="89"/>
      <c r="BA183" s="86"/>
      <c r="BB183" s="86"/>
      <c r="BC183" s="86"/>
      <c r="BD183" s="83" t="s">
        <v>207</v>
      </c>
      <c r="BE183" s="83" t="str">
        <f t="shared" si="39"/>
        <v>02.SPK RETURNED</v>
      </c>
      <c r="BF183" s="83"/>
      <c r="BG183" s="96" t="s">
        <v>4383</v>
      </c>
      <c r="BH183" s="437"/>
      <c r="BI183" s="190"/>
      <c r="BJ183" s="190"/>
    </row>
    <row r="184" spans="1:62" s="28" customFormat="1" ht="15" hidden="1" customHeight="1">
      <c r="A184" s="27">
        <v>864</v>
      </c>
      <c r="B184" s="29"/>
      <c r="C184" s="83" t="str">
        <f t="shared" si="28"/>
        <v>JAW-JK-CKG-0247-RETURN</v>
      </c>
      <c r="D184" s="83"/>
      <c r="E184" s="83"/>
      <c r="F184" s="83"/>
      <c r="G184" s="83" t="s">
        <v>5851</v>
      </c>
      <c r="H184" s="84" t="s">
        <v>2359</v>
      </c>
      <c r="I184" s="83">
        <v>106.897139</v>
      </c>
      <c r="J184" s="83">
        <v>-6.3202579999999999</v>
      </c>
      <c r="K184" s="83">
        <v>30</v>
      </c>
      <c r="L184" s="83" t="s">
        <v>4764</v>
      </c>
      <c r="M184" s="83"/>
      <c r="N184" s="83"/>
      <c r="O184" s="83"/>
      <c r="P184" s="84" t="s">
        <v>199</v>
      </c>
      <c r="Q184" s="83" t="s">
        <v>2080</v>
      </c>
      <c r="R184" s="244" t="s">
        <v>1116</v>
      </c>
      <c r="S184" s="83" t="s">
        <v>106</v>
      </c>
      <c r="T184" s="83" t="s">
        <v>4465</v>
      </c>
      <c r="U184" s="83" t="s">
        <v>2197</v>
      </c>
      <c r="V184" s="86" t="s">
        <v>4469</v>
      </c>
      <c r="W184" s="83" t="s">
        <v>2210</v>
      </c>
      <c r="X184" s="83" t="s">
        <v>2455</v>
      </c>
      <c r="Y184" s="85">
        <v>6614368</v>
      </c>
      <c r="Z184" s="86">
        <v>43843</v>
      </c>
      <c r="AA184" s="86"/>
      <c r="AB184" s="87">
        <f t="shared" ca="1" si="29"/>
        <v>836</v>
      </c>
      <c r="AC184" s="88" t="str">
        <f t="shared" ca="1" si="30"/>
        <v>&gt; 150 days</v>
      </c>
      <c r="AD184" s="89">
        <f t="shared" si="40"/>
        <v>43993</v>
      </c>
      <c r="AE184" s="90" t="str">
        <f t="shared" si="31"/>
        <v>W24-2020</v>
      </c>
      <c r="AF184" s="90" t="str">
        <f t="shared" si="32"/>
        <v>Jun-2020</v>
      </c>
      <c r="AG184" s="89" t="s">
        <v>4460</v>
      </c>
      <c r="AH184" s="90" t="str">
        <f t="shared" si="33"/>
        <v>TBD</v>
      </c>
      <c r="AI184" s="90" t="str">
        <f t="shared" si="34"/>
        <v>TBD</v>
      </c>
      <c r="AJ184" s="199" t="s">
        <v>345</v>
      </c>
      <c r="AK184" s="90" t="str">
        <f t="shared" si="35"/>
        <v>TBD</v>
      </c>
      <c r="AL184" s="90" t="str">
        <f t="shared" si="36"/>
        <v>TBD</v>
      </c>
      <c r="AM184" s="89" t="s">
        <v>4460</v>
      </c>
      <c r="AN184" s="90" t="str">
        <f t="shared" si="37"/>
        <v>TBD</v>
      </c>
      <c r="AO184" s="90" t="str">
        <f t="shared" si="38"/>
        <v>TBD</v>
      </c>
      <c r="AP184" s="83"/>
      <c r="AQ184" s="92"/>
      <c r="AR184" s="89"/>
      <c r="AS184" s="99"/>
      <c r="AT184" s="94"/>
      <c r="AU184" s="97"/>
      <c r="AV184" s="95"/>
      <c r="AW184" s="97"/>
      <c r="AX184" s="89"/>
      <c r="AY184" s="89"/>
      <c r="AZ184" s="89"/>
      <c r="BA184" s="86"/>
      <c r="BB184" s="86"/>
      <c r="BC184" s="86"/>
      <c r="BD184" s="83" t="s">
        <v>207</v>
      </c>
      <c r="BE184" s="83" t="str">
        <f t="shared" si="39"/>
        <v>02.SPK RETURNED</v>
      </c>
      <c r="BF184" s="83"/>
      <c r="BG184" s="96" t="s">
        <v>4409</v>
      </c>
      <c r="BH184" s="437"/>
      <c r="BI184" s="190"/>
      <c r="BJ184" s="369"/>
    </row>
    <row r="185" spans="1:62" s="28" customFormat="1" ht="15" hidden="1" customHeight="1">
      <c r="A185" s="27">
        <v>865</v>
      </c>
      <c r="B185" s="29"/>
      <c r="C185" s="83" t="str">
        <f t="shared" si="28"/>
        <v>JAW-JK-GGP-0526-RETURN</v>
      </c>
      <c r="D185" s="83"/>
      <c r="E185" s="83"/>
      <c r="F185" s="83"/>
      <c r="G185" s="83" t="s">
        <v>5851</v>
      </c>
      <c r="H185" s="84" t="s">
        <v>2359</v>
      </c>
      <c r="I185" s="83">
        <v>106.69827100000001</v>
      </c>
      <c r="J185" s="83">
        <v>-6.1709449999999997</v>
      </c>
      <c r="K185" s="83">
        <v>30</v>
      </c>
      <c r="L185" s="83" t="s">
        <v>4518</v>
      </c>
      <c r="M185" s="83"/>
      <c r="N185" s="83"/>
      <c r="O185" s="83"/>
      <c r="P185" s="84" t="s">
        <v>199</v>
      </c>
      <c r="Q185" s="83" t="s">
        <v>2081</v>
      </c>
      <c r="R185" s="244" t="s">
        <v>1108</v>
      </c>
      <c r="S185" s="83" t="s">
        <v>106</v>
      </c>
      <c r="T185" s="83" t="s">
        <v>4465</v>
      </c>
      <c r="U185" s="83" t="s">
        <v>2197</v>
      </c>
      <c r="V185" s="86" t="s">
        <v>4469</v>
      </c>
      <c r="W185" s="83" t="s">
        <v>2210</v>
      </c>
      <c r="X185" s="83" t="s">
        <v>2451</v>
      </c>
      <c r="Y185" s="85">
        <v>6614368</v>
      </c>
      <c r="Z185" s="86">
        <v>43843</v>
      </c>
      <c r="AA185" s="86"/>
      <c r="AB185" s="87">
        <f t="shared" ca="1" si="29"/>
        <v>836</v>
      </c>
      <c r="AC185" s="88" t="str">
        <f t="shared" ca="1" si="30"/>
        <v>&gt; 150 days</v>
      </c>
      <c r="AD185" s="89">
        <f t="shared" si="40"/>
        <v>43993</v>
      </c>
      <c r="AE185" s="90" t="str">
        <f t="shared" si="31"/>
        <v>W24-2020</v>
      </c>
      <c r="AF185" s="90" t="str">
        <f t="shared" si="32"/>
        <v>Jun-2020</v>
      </c>
      <c r="AG185" s="89" t="s">
        <v>4460</v>
      </c>
      <c r="AH185" s="90" t="str">
        <f t="shared" si="33"/>
        <v>TBD</v>
      </c>
      <c r="AI185" s="90" t="str">
        <f t="shared" si="34"/>
        <v>TBD</v>
      </c>
      <c r="AJ185" s="199" t="s">
        <v>345</v>
      </c>
      <c r="AK185" s="90" t="str">
        <f t="shared" si="35"/>
        <v>TBD</v>
      </c>
      <c r="AL185" s="90" t="str">
        <f t="shared" si="36"/>
        <v>TBD</v>
      </c>
      <c r="AM185" s="89" t="s">
        <v>4460</v>
      </c>
      <c r="AN185" s="90" t="str">
        <f t="shared" si="37"/>
        <v>TBD</v>
      </c>
      <c r="AO185" s="90" t="str">
        <f t="shared" si="38"/>
        <v>TBD</v>
      </c>
      <c r="AP185" s="83"/>
      <c r="AQ185" s="92"/>
      <c r="AR185" s="89"/>
      <c r="AS185" s="99"/>
      <c r="AT185" s="94"/>
      <c r="AU185" s="97"/>
      <c r="AV185" s="95"/>
      <c r="AW185" s="97"/>
      <c r="AX185" s="89"/>
      <c r="AY185" s="89"/>
      <c r="AZ185" s="89"/>
      <c r="BA185" s="86"/>
      <c r="BB185" s="86"/>
      <c r="BC185" s="86"/>
      <c r="BD185" s="83" t="s">
        <v>207</v>
      </c>
      <c r="BE185" s="83" t="str">
        <f t="shared" si="39"/>
        <v>02.SPK RETURNED</v>
      </c>
      <c r="BF185" s="83"/>
      <c r="BG185" s="96" t="s">
        <v>4409</v>
      </c>
      <c r="BH185" s="437"/>
      <c r="BI185" s="190"/>
      <c r="BJ185" s="190"/>
    </row>
    <row r="186" spans="1:62" s="28" customFormat="1" ht="15" hidden="1" customHeight="1">
      <c r="A186" s="27">
        <v>833</v>
      </c>
      <c r="B186" s="29"/>
      <c r="C186" s="83" t="str">
        <f t="shared" si="28"/>
        <v>JAW-BT-TNG-1453</v>
      </c>
      <c r="D186" s="83">
        <v>30573410031</v>
      </c>
      <c r="E186" s="83" t="s">
        <v>7921</v>
      </c>
      <c r="F186" s="83" t="s">
        <v>3187</v>
      </c>
      <c r="G186" s="83" t="s">
        <v>5851</v>
      </c>
      <c r="H186" s="84" t="s">
        <v>6825</v>
      </c>
      <c r="I186" s="83">
        <v>106.610923</v>
      </c>
      <c r="J186" s="83">
        <v>-6.204523</v>
      </c>
      <c r="K186" s="83">
        <v>30</v>
      </c>
      <c r="L186" s="83" t="s">
        <v>5082</v>
      </c>
      <c r="M186" s="83"/>
      <c r="N186" s="83"/>
      <c r="O186" s="83"/>
      <c r="P186" s="84" t="s">
        <v>199</v>
      </c>
      <c r="Q186" s="83" t="s">
        <v>2025</v>
      </c>
      <c r="R186" s="244" t="s">
        <v>2026</v>
      </c>
      <c r="S186" s="83" t="s">
        <v>106</v>
      </c>
      <c r="T186" s="83" t="s">
        <v>4465</v>
      </c>
      <c r="U186" s="83" t="s">
        <v>2197</v>
      </c>
      <c r="V186" s="86" t="s">
        <v>4469</v>
      </c>
      <c r="W186" s="83" t="s">
        <v>2204</v>
      </c>
      <c r="X186" s="83" t="s">
        <v>2422</v>
      </c>
      <c r="Y186" s="85">
        <v>6614368</v>
      </c>
      <c r="Z186" s="86">
        <v>43843</v>
      </c>
      <c r="AA186" s="86"/>
      <c r="AB186" s="87">
        <f t="shared" ca="1" si="29"/>
        <v>836</v>
      </c>
      <c r="AC186" s="88" t="str">
        <f t="shared" ca="1" si="30"/>
        <v>&gt; 150 days</v>
      </c>
      <c r="AD186" s="89">
        <f t="shared" si="40"/>
        <v>43993</v>
      </c>
      <c r="AE186" s="90" t="str">
        <f t="shared" si="31"/>
        <v>W24-2020</v>
      </c>
      <c r="AF186" s="90" t="str">
        <f t="shared" si="32"/>
        <v>Jun-2020</v>
      </c>
      <c r="AG186" s="89" t="s">
        <v>4460</v>
      </c>
      <c r="AH186" s="90" t="str">
        <f t="shared" si="33"/>
        <v>TBD</v>
      </c>
      <c r="AI186" s="90" t="str">
        <f t="shared" si="34"/>
        <v>TBD</v>
      </c>
      <c r="AJ186" s="199" t="s">
        <v>345</v>
      </c>
      <c r="AK186" s="90" t="str">
        <f t="shared" si="35"/>
        <v>TBD</v>
      </c>
      <c r="AL186" s="90" t="str">
        <f t="shared" si="36"/>
        <v>TBD</v>
      </c>
      <c r="AM186" s="89" t="s">
        <v>4460</v>
      </c>
      <c r="AN186" s="90" t="str">
        <f t="shared" si="37"/>
        <v>TBD</v>
      </c>
      <c r="AO186" s="90" t="str">
        <f t="shared" si="38"/>
        <v>TBD</v>
      </c>
      <c r="AP186" s="83"/>
      <c r="AQ186" s="92"/>
      <c r="AR186" s="89"/>
      <c r="AS186" s="99"/>
      <c r="AT186" s="94"/>
      <c r="AU186" s="97"/>
      <c r="AV186" s="95"/>
      <c r="AW186" s="97"/>
      <c r="AX186" s="89"/>
      <c r="AY186" s="89"/>
      <c r="AZ186" s="89"/>
      <c r="BA186" s="86"/>
      <c r="BB186" s="86"/>
      <c r="BC186" s="86"/>
      <c r="BD186" s="83" t="s">
        <v>207</v>
      </c>
      <c r="BE186" s="83" t="str">
        <f t="shared" si="39"/>
        <v>02.SPK RETURNED</v>
      </c>
      <c r="BF186" s="83"/>
      <c r="BG186" s="96" t="s">
        <v>4384</v>
      </c>
      <c r="BH186" s="437"/>
      <c r="BI186" s="13"/>
      <c r="BJ186" s="190"/>
    </row>
    <row r="187" spans="1:62" s="28" customFormat="1" ht="15" hidden="1" customHeight="1">
      <c r="A187" s="27">
        <v>834</v>
      </c>
      <c r="B187" s="29"/>
      <c r="C187" s="83" t="str">
        <f t="shared" si="28"/>
        <v>JAW-JK-TJP-0625-RETURN</v>
      </c>
      <c r="D187" s="83"/>
      <c r="E187" s="83"/>
      <c r="F187" s="83"/>
      <c r="G187" s="83" t="s">
        <v>5851</v>
      </c>
      <c r="H187" s="84" t="s">
        <v>2359</v>
      </c>
      <c r="I187" s="83">
        <v>106.760621</v>
      </c>
      <c r="J187" s="83">
        <v>-6.1281040000000004</v>
      </c>
      <c r="K187" s="83">
        <v>30</v>
      </c>
      <c r="L187" s="83" t="s">
        <v>4555</v>
      </c>
      <c r="M187" s="83"/>
      <c r="N187" s="83"/>
      <c r="O187" s="83"/>
      <c r="P187" s="84" t="s">
        <v>199</v>
      </c>
      <c r="Q187" s="83" t="s">
        <v>2027</v>
      </c>
      <c r="R187" s="244" t="s">
        <v>814</v>
      </c>
      <c r="S187" s="83" t="s">
        <v>106</v>
      </c>
      <c r="T187" s="83" t="s">
        <v>4465</v>
      </c>
      <c r="U187" s="83" t="s">
        <v>2197</v>
      </c>
      <c r="V187" s="86" t="s">
        <v>4469</v>
      </c>
      <c r="W187" s="83" t="s">
        <v>2210</v>
      </c>
      <c r="X187" s="83" t="s">
        <v>2448</v>
      </c>
      <c r="Y187" s="85">
        <v>6614368</v>
      </c>
      <c r="Z187" s="86">
        <v>43843</v>
      </c>
      <c r="AA187" s="86"/>
      <c r="AB187" s="87">
        <f t="shared" ca="1" si="29"/>
        <v>836</v>
      </c>
      <c r="AC187" s="88" t="str">
        <f t="shared" ca="1" si="30"/>
        <v>&gt; 150 days</v>
      </c>
      <c r="AD187" s="89">
        <f t="shared" si="40"/>
        <v>43993</v>
      </c>
      <c r="AE187" s="90" t="str">
        <f t="shared" si="31"/>
        <v>W24-2020</v>
      </c>
      <c r="AF187" s="90" t="str">
        <f t="shared" si="32"/>
        <v>Jun-2020</v>
      </c>
      <c r="AG187" s="89" t="s">
        <v>4460</v>
      </c>
      <c r="AH187" s="90" t="str">
        <f t="shared" si="33"/>
        <v>TBD</v>
      </c>
      <c r="AI187" s="90" t="str">
        <f t="shared" si="34"/>
        <v>TBD</v>
      </c>
      <c r="AJ187" s="199" t="s">
        <v>345</v>
      </c>
      <c r="AK187" s="90" t="str">
        <f t="shared" si="35"/>
        <v>TBD</v>
      </c>
      <c r="AL187" s="90" t="str">
        <f t="shared" si="36"/>
        <v>TBD</v>
      </c>
      <c r="AM187" s="89" t="s">
        <v>4460</v>
      </c>
      <c r="AN187" s="90" t="str">
        <f t="shared" si="37"/>
        <v>TBD</v>
      </c>
      <c r="AO187" s="90" t="str">
        <f t="shared" si="38"/>
        <v>TBD</v>
      </c>
      <c r="AP187" s="83" t="s">
        <v>4464</v>
      </c>
      <c r="AQ187" s="92"/>
      <c r="AR187" s="89"/>
      <c r="AS187" s="99"/>
      <c r="AT187" s="94"/>
      <c r="AU187" s="97"/>
      <c r="AV187" s="95"/>
      <c r="AW187" s="97"/>
      <c r="AX187" s="89"/>
      <c r="AY187" s="89"/>
      <c r="AZ187" s="89"/>
      <c r="BA187" s="86"/>
      <c r="BB187" s="86"/>
      <c r="BC187" s="86"/>
      <c r="BD187" s="83" t="s">
        <v>207</v>
      </c>
      <c r="BE187" s="83" t="str">
        <f t="shared" si="39"/>
        <v>02.SPK RETURNED</v>
      </c>
      <c r="BF187" s="83" t="s">
        <v>3747</v>
      </c>
      <c r="BG187" s="96" t="s">
        <v>4385</v>
      </c>
      <c r="BH187" s="437"/>
      <c r="BI187" s="190"/>
      <c r="BJ187" s="190"/>
    </row>
    <row r="188" spans="1:62" s="28" customFormat="1" ht="15" hidden="1" customHeight="1">
      <c r="A188" s="27">
        <v>835</v>
      </c>
      <c r="B188" s="29"/>
      <c r="C188" s="83" t="str">
        <f t="shared" si="28"/>
        <v>JAW-JK-GGP-0525</v>
      </c>
      <c r="D188" s="83">
        <v>30573450031</v>
      </c>
      <c r="E188" s="83" t="s">
        <v>7920</v>
      </c>
      <c r="F188" s="83" t="s">
        <v>3188</v>
      </c>
      <c r="G188" s="83" t="s">
        <v>5851</v>
      </c>
      <c r="H188" s="84" t="s">
        <v>6825</v>
      </c>
      <c r="I188" s="83">
        <v>106.74118199999999</v>
      </c>
      <c r="J188" s="83">
        <v>-6.1724100000000002</v>
      </c>
      <c r="K188" s="83">
        <v>30</v>
      </c>
      <c r="L188" s="83" t="s">
        <v>5083</v>
      </c>
      <c r="M188" s="83"/>
      <c r="N188" s="83"/>
      <c r="O188" s="83"/>
      <c r="P188" s="84" t="s">
        <v>199</v>
      </c>
      <c r="Q188" s="83" t="s">
        <v>2028</v>
      </c>
      <c r="R188" s="244" t="s">
        <v>2029</v>
      </c>
      <c r="S188" s="83" t="s">
        <v>106</v>
      </c>
      <c r="T188" s="83" t="s">
        <v>4465</v>
      </c>
      <c r="U188" s="83" t="s">
        <v>2197</v>
      </c>
      <c r="V188" s="86" t="s">
        <v>4469</v>
      </c>
      <c r="W188" s="83" t="s">
        <v>2210</v>
      </c>
      <c r="X188" s="83" t="s">
        <v>2451</v>
      </c>
      <c r="Y188" s="85">
        <v>6614368</v>
      </c>
      <c r="Z188" s="86">
        <v>43843</v>
      </c>
      <c r="AA188" s="86"/>
      <c r="AB188" s="87">
        <f t="shared" ca="1" si="29"/>
        <v>836</v>
      </c>
      <c r="AC188" s="88" t="str">
        <f t="shared" ca="1" si="30"/>
        <v>&gt; 150 days</v>
      </c>
      <c r="AD188" s="89">
        <f t="shared" si="40"/>
        <v>43993</v>
      </c>
      <c r="AE188" s="90" t="str">
        <f t="shared" si="31"/>
        <v>W24-2020</v>
      </c>
      <c r="AF188" s="90" t="str">
        <f t="shared" si="32"/>
        <v>Jun-2020</v>
      </c>
      <c r="AG188" s="89" t="s">
        <v>4460</v>
      </c>
      <c r="AH188" s="90" t="str">
        <f t="shared" si="33"/>
        <v>TBD</v>
      </c>
      <c r="AI188" s="90" t="str">
        <f t="shared" si="34"/>
        <v>TBD</v>
      </c>
      <c r="AJ188" s="199" t="s">
        <v>345</v>
      </c>
      <c r="AK188" s="90" t="str">
        <f t="shared" si="35"/>
        <v>TBD</v>
      </c>
      <c r="AL188" s="90" t="str">
        <f t="shared" si="36"/>
        <v>TBD</v>
      </c>
      <c r="AM188" s="89" t="s">
        <v>4460</v>
      </c>
      <c r="AN188" s="90" t="str">
        <f t="shared" si="37"/>
        <v>TBD</v>
      </c>
      <c r="AO188" s="90" t="str">
        <f t="shared" si="38"/>
        <v>TBD</v>
      </c>
      <c r="AP188" s="83"/>
      <c r="AQ188" s="92"/>
      <c r="AR188" s="89"/>
      <c r="AS188" s="99"/>
      <c r="AT188" s="94"/>
      <c r="AU188" s="97"/>
      <c r="AV188" s="95"/>
      <c r="AW188" s="97"/>
      <c r="AX188" s="89"/>
      <c r="AY188" s="89"/>
      <c r="AZ188" s="89"/>
      <c r="BA188" s="86"/>
      <c r="BB188" s="86"/>
      <c r="BC188" s="86"/>
      <c r="BD188" s="83" t="s">
        <v>207</v>
      </c>
      <c r="BE188" s="83" t="str">
        <f t="shared" si="39"/>
        <v>02.SPK RETURNED</v>
      </c>
      <c r="BF188" s="83"/>
      <c r="BG188" s="96" t="s">
        <v>4386</v>
      </c>
      <c r="BH188" s="437"/>
      <c r="BI188" s="13"/>
      <c r="BJ188" s="190"/>
    </row>
    <row r="189" spans="1:62" s="28" customFormat="1" ht="15" hidden="1" customHeight="1">
      <c r="A189" s="27">
        <v>837</v>
      </c>
      <c r="B189" s="29"/>
      <c r="C189" s="83" t="str">
        <f t="shared" si="28"/>
        <v>JAW-JK-KYB-0108</v>
      </c>
      <c r="D189" s="83">
        <v>30572340031</v>
      </c>
      <c r="E189" s="83" t="s">
        <v>7918</v>
      </c>
      <c r="F189" s="83" t="s">
        <v>3190</v>
      </c>
      <c r="G189" s="83" t="s">
        <v>5851</v>
      </c>
      <c r="H189" s="84" t="s">
        <v>6825</v>
      </c>
      <c r="I189" s="83">
        <v>106.853745</v>
      </c>
      <c r="J189" s="83">
        <v>-6.2699610000000003</v>
      </c>
      <c r="K189" s="83">
        <v>25</v>
      </c>
      <c r="L189" s="83" t="s">
        <v>5085</v>
      </c>
      <c r="M189" s="83"/>
      <c r="N189" s="83"/>
      <c r="O189" s="83"/>
      <c r="P189" s="84" t="s">
        <v>199</v>
      </c>
      <c r="Q189" s="83" t="s">
        <v>2032</v>
      </c>
      <c r="R189" s="244" t="s">
        <v>2033</v>
      </c>
      <c r="S189" s="83" t="s">
        <v>106</v>
      </c>
      <c r="T189" s="83" t="s">
        <v>4465</v>
      </c>
      <c r="U189" s="83" t="s">
        <v>2197</v>
      </c>
      <c r="V189" s="86" t="s">
        <v>4469</v>
      </c>
      <c r="W189" s="83" t="s">
        <v>2210</v>
      </c>
      <c r="X189" s="83" t="s">
        <v>2432</v>
      </c>
      <c r="Y189" s="85">
        <v>6614368</v>
      </c>
      <c r="Z189" s="86">
        <v>43843</v>
      </c>
      <c r="AA189" s="86"/>
      <c r="AB189" s="87">
        <f t="shared" ca="1" si="29"/>
        <v>836</v>
      </c>
      <c r="AC189" s="88" t="str">
        <f t="shared" ca="1" si="30"/>
        <v>&gt; 150 days</v>
      </c>
      <c r="AD189" s="89">
        <f t="shared" si="40"/>
        <v>43993</v>
      </c>
      <c r="AE189" s="90" t="str">
        <f t="shared" si="31"/>
        <v>W24-2020</v>
      </c>
      <c r="AF189" s="90" t="str">
        <f t="shared" si="32"/>
        <v>Jun-2020</v>
      </c>
      <c r="AG189" s="89" t="s">
        <v>4460</v>
      </c>
      <c r="AH189" s="90" t="str">
        <f t="shared" si="33"/>
        <v>TBD</v>
      </c>
      <c r="AI189" s="90" t="str">
        <f t="shared" si="34"/>
        <v>TBD</v>
      </c>
      <c r="AJ189" s="199" t="s">
        <v>345</v>
      </c>
      <c r="AK189" s="90" t="str">
        <f t="shared" si="35"/>
        <v>TBD</v>
      </c>
      <c r="AL189" s="90" t="str">
        <f t="shared" si="36"/>
        <v>TBD</v>
      </c>
      <c r="AM189" s="89" t="s">
        <v>4460</v>
      </c>
      <c r="AN189" s="90" t="str">
        <f t="shared" si="37"/>
        <v>TBD</v>
      </c>
      <c r="AO189" s="90" t="str">
        <f t="shared" si="38"/>
        <v>TBD</v>
      </c>
      <c r="AP189" s="83"/>
      <c r="AQ189" s="92"/>
      <c r="AR189" s="89"/>
      <c r="AS189" s="99"/>
      <c r="AT189" s="94"/>
      <c r="AU189" s="97"/>
      <c r="AV189" s="95"/>
      <c r="AW189" s="97"/>
      <c r="AX189" s="89"/>
      <c r="AY189" s="89"/>
      <c r="AZ189" s="89"/>
      <c r="BA189" s="86"/>
      <c r="BB189" s="86"/>
      <c r="BC189" s="86"/>
      <c r="BD189" s="83" t="s">
        <v>207</v>
      </c>
      <c r="BE189" s="83" t="str">
        <f t="shared" si="39"/>
        <v>02.SPK RETURNED</v>
      </c>
      <c r="BF189" s="83"/>
      <c r="BG189" s="96" t="s">
        <v>4378</v>
      </c>
      <c r="BH189" s="437"/>
      <c r="BI189" s="190"/>
      <c r="BJ189" s="190"/>
    </row>
    <row r="190" spans="1:62" s="28" customFormat="1" ht="15" hidden="1" customHeight="1">
      <c r="A190" s="27">
        <v>838</v>
      </c>
      <c r="B190" s="29"/>
      <c r="C190" s="83" t="str">
        <f t="shared" si="28"/>
        <v>JAW-BT-TNG-1462</v>
      </c>
      <c r="D190" s="83">
        <v>30573460031</v>
      </c>
      <c r="E190" s="83" t="s">
        <v>7917</v>
      </c>
      <c r="F190" s="83" t="s">
        <v>2035</v>
      </c>
      <c r="G190" s="83" t="s">
        <v>5851</v>
      </c>
      <c r="H190" s="84" t="s">
        <v>6825</v>
      </c>
      <c r="I190" s="83">
        <v>106.716814</v>
      </c>
      <c r="J190" s="83">
        <v>-6.2357009999999997</v>
      </c>
      <c r="K190" s="83">
        <v>35</v>
      </c>
      <c r="L190" s="83" t="s">
        <v>4487</v>
      </c>
      <c r="M190" s="83"/>
      <c r="N190" s="83"/>
      <c r="O190" s="83"/>
      <c r="P190" s="84" t="s">
        <v>199</v>
      </c>
      <c r="Q190" s="83" t="s">
        <v>2034</v>
      </c>
      <c r="R190" s="244" t="s">
        <v>2035</v>
      </c>
      <c r="S190" s="83" t="s">
        <v>106</v>
      </c>
      <c r="T190" s="83" t="s">
        <v>4465</v>
      </c>
      <c r="U190" s="83" t="s">
        <v>2197</v>
      </c>
      <c r="V190" s="86" t="s">
        <v>4469</v>
      </c>
      <c r="W190" s="83" t="s">
        <v>2204</v>
      </c>
      <c r="X190" s="83" t="s">
        <v>2422</v>
      </c>
      <c r="Y190" s="85">
        <v>6614368</v>
      </c>
      <c r="Z190" s="86">
        <v>43843</v>
      </c>
      <c r="AA190" s="86"/>
      <c r="AB190" s="87">
        <f t="shared" ca="1" si="29"/>
        <v>836</v>
      </c>
      <c r="AC190" s="88" t="str">
        <f t="shared" ca="1" si="30"/>
        <v>&gt; 150 days</v>
      </c>
      <c r="AD190" s="89">
        <f t="shared" si="40"/>
        <v>43993</v>
      </c>
      <c r="AE190" s="90" t="str">
        <f t="shared" si="31"/>
        <v>W24-2020</v>
      </c>
      <c r="AF190" s="90" t="str">
        <f t="shared" si="32"/>
        <v>Jun-2020</v>
      </c>
      <c r="AG190" s="89" t="s">
        <v>4460</v>
      </c>
      <c r="AH190" s="90" t="str">
        <f t="shared" si="33"/>
        <v>TBD</v>
      </c>
      <c r="AI190" s="90" t="str">
        <f t="shared" si="34"/>
        <v>TBD</v>
      </c>
      <c r="AJ190" s="199" t="s">
        <v>345</v>
      </c>
      <c r="AK190" s="90" t="str">
        <f t="shared" si="35"/>
        <v>TBD</v>
      </c>
      <c r="AL190" s="90" t="str">
        <f t="shared" si="36"/>
        <v>TBD</v>
      </c>
      <c r="AM190" s="89" t="s">
        <v>4460</v>
      </c>
      <c r="AN190" s="90" t="str">
        <f t="shared" si="37"/>
        <v>TBD</v>
      </c>
      <c r="AO190" s="90" t="str">
        <f t="shared" si="38"/>
        <v>TBD</v>
      </c>
      <c r="AP190" s="83"/>
      <c r="AQ190" s="92"/>
      <c r="AR190" s="89"/>
      <c r="AS190" s="99"/>
      <c r="AT190" s="94"/>
      <c r="AU190" s="97"/>
      <c r="AV190" s="95"/>
      <c r="AW190" s="97"/>
      <c r="AX190" s="89"/>
      <c r="AY190" s="89"/>
      <c r="AZ190" s="89"/>
      <c r="BA190" s="86"/>
      <c r="BB190" s="86"/>
      <c r="BC190" s="86"/>
      <c r="BD190" s="83" t="s">
        <v>207</v>
      </c>
      <c r="BE190" s="83" t="str">
        <f t="shared" si="39"/>
        <v>02.SPK RETURNED</v>
      </c>
      <c r="BF190" s="83"/>
      <c r="BG190" s="96" t="s">
        <v>4388</v>
      </c>
      <c r="BH190" s="437"/>
      <c r="BI190" s="13"/>
      <c r="BJ190" s="190"/>
    </row>
    <row r="191" spans="1:62" s="28" customFormat="1" ht="15" hidden="1" customHeight="1">
      <c r="A191" s="27">
        <v>839</v>
      </c>
      <c r="B191" s="29"/>
      <c r="C191" s="83" t="str">
        <f t="shared" si="28"/>
        <v>JAW-BT-TGR-0061</v>
      </c>
      <c r="D191" s="83">
        <v>30572620031</v>
      </c>
      <c r="E191" s="83" t="s">
        <v>7915</v>
      </c>
      <c r="F191" s="83" t="s">
        <v>2037</v>
      </c>
      <c r="G191" s="83" t="s">
        <v>5851</v>
      </c>
      <c r="H191" s="84" t="s">
        <v>6825</v>
      </c>
      <c r="I191" s="83">
        <v>106.55820900000001</v>
      </c>
      <c r="J191" s="83">
        <v>-6.2014100000000001</v>
      </c>
      <c r="K191" s="83">
        <v>35</v>
      </c>
      <c r="L191" s="83" t="s">
        <v>4487</v>
      </c>
      <c r="M191" s="83"/>
      <c r="N191" s="83"/>
      <c r="O191" s="83" t="s">
        <v>3708</v>
      </c>
      <c r="P191" s="84" t="s">
        <v>199</v>
      </c>
      <c r="Q191" s="83" t="s">
        <v>2036</v>
      </c>
      <c r="R191" s="244" t="s">
        <v>2037</v>
      </c>
      <c r="S191" s="83" t="s">
        <v>106</v>
      </c>
      <c r="T191" s="83" t="s">
        <v>4465</v>
      </c>
      <c r="U191" s="83" t="s">
        <v>2197</v>
      </c>
      <c r="V191" s="86" t="s">
        <v>4469</v>
      </c>
      <c r="W191" s="83" t="s">
        <v>2204</v>
      </c>
      <c r="X191" s="83" t="s">
        <v>2426</v>
      </c>
      <c r="Y191" s="85">
        <v>6614368</v>
      </c>
      <c r="Z191" s="86">
        <v>43843</v>
      </c>
      <c r="AA191" s="86"/>
      <c r="AB191" s="87">
        <f t="shared" ca="1" si="29"/>
        <v>836</v>
      </c>
      <c r="AC191" s="88" t="str">
        <f t="shared" ca="1" si="30"/>
        <v>&gt; 150 days</v>
      </c>
      <c r="AD191" s="89">
        <f t="shared" si="40"/>
        <v>43993</v>
      </c>
      <c r="AE191" s="90" t="str">
        <f t="shared" si="31"/>
        <v>W24-2020</v>
      </c>
      <c r="AF191" s="90" t="str">
        <f t="shared" si="32"/>
        <v>Jun-2020</v>
      </c>
      <c r="AG191" s="89" t="s">
        <v>4460</v>
      </c>
      <c r="AH191" s="90" t="str">
        <f t="shared" si="33"/>
        <v>TBD</v>
      </c>
      <c r="AI191" s="90" t="str">
        <f t="shared" si="34"/>
        <v>TBD</v>
      </c>
      <c r="AJ191" s="199" t="s">
        <v>345</v>
      </c>
      <c r="AK191" s="90" t="str">
        <f t="shared" si="35"/>
        <v>TBD</v>
      </c>
      <c r="AL191" s="90" t="str">
        <f t="shared" si="36"/>
        <v>TBD</v>
      </c>
      <c r="AM191" s="89" t="s">
        <v>4460</v>
      </c>
      <c r="AN191" s="90" t="str">
        <f t="shared" si="37"/>
        <v>TBD</v>
      </c>
      <c r="AO191" s="90" t="str">
        <f t="shared" si="38"/>
        <v>TBD</v>
      </c>
      <c r="AP191" s="83" t="s">
        <v>4464</v>
      </c>
      <c r="AQ191" s="92"/>
      <c r="AR191" s="89"/>
      <c r="AS191" s="99"/>
      <c r="AT191" s="94"/>
      <c r="AU191" s="97"/>
      <c r="AV191" s="95"/>
      <c r="AW191" s="97"/>
      <c r="AX191" s="89"/>
      <c r="AY191" s="89"/>
      <c r="AZ191" s="89"/>
      <c r="BA191" s="86"/>
      <c r="BB191" s="86"/>
      <c r="BC191" s="86"/>
      <c r="BD191" s="83" t="s">
        <v>207</v>
      </c>
      <c r="BE191" s="83" t="str">
        <f t="shared" si="39"/>
        <v>02.SPK RETURNED</v>
      </c>
      <c r="BF191" s="83"/>
      <c r="BG191" s="96" t="s">
        <v>4389</v>
      </c>
      <c r="BH191" s="437"/>
      <c r="BI191" s="13"/>
      <c r="BJ191" s="190"/>
    </row>
    <row r="192" spans="1:62" s="28" customFormat="1" ht="15" hidden="1" customHeight="1">
      <c r="A192" s="27">
        <v>861</v>
      </c>
      <c r="B192" s="29"/>
      <c r="C192" s="83" t="str">
        <f t="shared" si="28"/>
        <v>JAW-JB-CBI-0083-RETURN</v>
      </c>
      <c r="D192" s="83"/>
      <c r="E192" s="83"/>
      <c r="F192" s="83"/>
      <c r="G192" s="83" t="s">
        <v>5851</v>
      </c>
      <c r="H192" s="84" t="s">
        <v>2359</v>
      </c>
      <c r="I192" s="83">
        <v>106.722435</v>
      </c>
      <c r="J192" s="83">
        <v>-6.4796009999999997</v>
      </c>
      <c r="K192" s="83">
        <v>50</v>
      </c>
      <c r="L192" s="83" t="s">
        <v>4808</v>
      </c>
      <c r="M192" s="83"/>
      <c r="N192" s="83"/>
      <c r="O192" s="83"/>
      <c r="P192" s="84" t="s">
        <v>199</v>
      </c>
      <c r="Q192" s="83" t="s">
        <v>2076</v>
      </c>
      <c r="R192" s="244" t="s">
        <v>1240</v>
      </c>
      <c r="S192" s="83" t="s">
        <v>106</v>
      </c>
      <c r="T192" s="83" t="s">
        <v>4465</v>
      </c>
      <c r="U192" s="83" t="s">
        <v>2197</v>
      </c>
      <c r="V192" s="86" t="s">
        <v>4473</v>
      </c>
      <c r="W192" s="83" t="s">
        <v>2205</v>
      </c>
      <c r="X192" s="83" t="s">
        <v>2439</v>
      </c>
      <c r="Y192" s="85">
        <v>6614368</v>
      </c>
      <c r="Z192" s="86">
        <v>43843</v>
      </c>
      <c r="AA192" s="86"/>
      <c r="AB192" s="87">
        <f t="shared" ca="1" si="29"/>
        <v>836</v>
      </c>
      <c r="AC192" s="88" t="str">
        <f t="shared" ca="1" si="30"/>
        <v>&gt; 150 days</v>
      </c>
      <c r="AD192" s="89">
        <f t="shared" si="40"/>
        <v>43993</v>
      </c>
      <c r="AE192" s="90" t="str">
        <f t="shared" si="31"/>
        <v>W24-2020</v>
      </c>
      <c r="AF192" s="90" t="str">
        <f t="shared" si="32"/>
        <v>Jun-2020</v>
      </c>
      <c r="AG192" s="89" t="s">
        <v>4460</v>
      </c>
      <c r="AH192" s="90" t="str">
        <f t="shared" si="33"/>
        <v>TBD</v>
      </c>
      <c r="AI192" s="90" t="str">
        <f t="shared" si="34"/>
        <v>TBD</v>
      </c>
      <c r="AJ192" s="199" t="s">
        <v>345</v>
      </c>
      <c r="AK192" s="90" t="str">
        <f t="shared" si="35"/>
        <v>TBD</v>
      </c>
      <c r="AL192" s="90" t="str">
        <f t="shared" si="36"/>
        <v>TBD</v>
      </c>
      <c r="AM192" s="89" t="s">
        <v>4460</v>
      </c>
      <c r="AN192" s="90" t="str">
        <f t="shared" si="37"/>
        <v>TBD</v>
      </c>
      <c r="AO192" s="90" t="str">
        <f t="shared" si="38"/>
        <v>TBD</v>
      </c>
      <c r="AP192" s="83"/>
      <c r="AQ192" s="92"/>
      <c r="AR192" s="89"/>
      <c r="AS192" s="99"/>
      <c r="AT192" s="94"/>
      <c r="AU192" s="97"/>
      <c r="AV192" s="95"/>
      <c r="AW192" s="97"/>
      <c r="AX192" s="89"/>
      <c r="AY192" s="89"/>
      <c r="AZ192" s="89"/>
      <c r="BA192" s="86"/>
      <c r="BB192" s="86"/>
      <c r="BC192" s="86"/>
      <c r="BD192" s="83" t="s">
        <v>207</v>
      </c>
      <c r="BE192" s="83" t="str">
        <f t="shared" si="39"/>
        <v>02.SPK RETURNED</v>
      </c>
      <c r="BF192" s="83"/>
      <c r="BG192" s="96" t="s">
        <v>4409</v>
      </c>
      <c r="BH192" s="437"/>
      <c r="BI192" s="13"/>
      <c r="BJ192" s="190"/>
    </row>
    <row r="193" spans="1:62" s="28" customFormat="1" ht="15" hidden="1" customHeight="1">
      <c r="A193" s="27">
        <v>841</v>
      </c>
      <c r="B193" s="29"/>
      <c r="C193" s="83" t="str">
        <f t="shared" si="28"/>
        <v>JAW-BT-TNG-1468</v>
      </c>
      <c r="D193" s="83">
        <v>30572600031</v>
      </c>
      <c r="E193" s="83" t="s">
        <v>7912</v>
      </c>
      <c r="F193" s="83" t="s">
        <v>2041</v>
      </c>
      <c r="G193" s="83" t="s">
        <v>5851</v>
      </c>
      <c r="H193" s="84" t="s">
        <v>6825</v>
      </c>
      <c r="I193" s="83">
        <v>106.63676100000001</v>
      </c>
      <c r="J193" s="83">
        <v>-6.1586129999999999</v>
      </c>
      <c r="K193" s="83">
        <v>35</v>
      </c>
      <c r="L193" s="83" t="s">
        <v>5087</v>
      </c>
      <c r="M193" s="83"/>
      <c r="N193" s="83"/>
      <c r="O193" s="83"/>
      <c r="P193" s="84" t="s">
        <v>199</v>
      </c>
      <c r="Q193" s="83" t="s">
        <v>2040</v>
      </c>
      <c r="R193" s="244" t="s">
        <v>2041</v>
      </c>
      <c r="S193" s="83" t="s">
        <v>106</v>
      </c>
      <c r="T193" s="83" t="s">
        <v>4465</v>
      </c>
      <c r="U193" s="83" t="s">
        <v>2197</v>
      </c>
      <c r="V193" s="86" t="s">
        <v>4469</v>
      </c>
      <c r="W193" s="83" t="s">
        <v>2204</v>
      </c>
      <c r="X193" s="83" t="s">
        <v>2422</v>
      </c>
      <c r="Y193" s="85">
        <v>6614368</v>
      </c>
      <c r="Z193" s="86">
        <v>43843</v>
      </c>
      <c r="AA193" s="86"/>
      <c r="AB193" s="87">
        <f t="shared" ca="1" si="29"/>
        <v>836</v>
      </c>
      <c r="AC193" s="88" t="str">
        <f t="shared" ca="1" si="30"/>
        <v>&gt; 150 days</v>
      </c>
      <c r="AD193" s="89">
        <f t="shared" si="40"/>
        <v>43993</v>
      </c>
      <c r="AE193" s="90" t="str">
        <f t="shared" si="31"/>
        <v>W24-2020</v>
      </c>
      <c r="AF193" s="90" t="str">
        <f t="shared" si="32"/>
        <v>Jun-2020</v>
      </c>
      <c r="AG193" s="89" t="s">
        <v>4460</v>
      </c>
      <c r="AH193" s="90" t="str">
        <f t="shared" si="33"/>
        <v>TBD</v>
      </c>
      <c r="AI193" s="90" t="str">
        <f t="shared" si="34"/>
        <v>TBD</v>
      </c>
      <c r="AJ193" s="199" t="s">
        <v>345</v>
      </c>
      <c r="AK193" s="90" t="str">
        <f t="shared" si="35"/>
        <v>TBD</v>
      </c>
      <c r="AL193" s="90" t="str">
        <f t="shared" si="36"/>
        <v>TBD</v>
      </c>
      <c r="AM193" s="89" t="s">
        <v>4460</v>
      </c>
      <c r="AN193" s="90" t="str">
        <f t="shared" si="37"/>
        <v>TBD</v>
      </c>
      <c r="AO193" s="90" t="str">
        <f t="shared" si="38"/>
        <v>TBD</v>
      </c>
      <c r="AP193" s="83" t="s">
        <v>4463</v>
      </c>
      <c r="AQ193" s="92"/>
      <c r="AR193" s="89"/>
      <c r="AS193" s="99"/>
      <c r="AT193" s="94"/>
      <c r="AU193" s="97"/>
      <c r="AV193" s="95"/>
      <c r="AW193" s="97"/>
      <c r="AX193" s="89"/>
      <c r="AY193" s="89"/>
      <c r="AZ193" s="89"/>
      <c r="BA193" s="86"/>
      <c r="BB193" s="86"/>
      <c r="BC193" s="86"/>
      <c r="BD193" s="83" t="s">
        <v>207</v>
      </c>
      <c r="BE193" s="83" t="str">
        <f t="shared" si="39"/>
        <v>02.SPK RETURNED</v>
      </c>
      <c r="BF193" s="83"/>
      <c r="BG193" s="96" t="s">
        <v>4391</v>
      </c>
      <c r="BH193" s="437"/>
      <c r="BI193" s="13"/>
      <c r="BJ193" s="190"/>
    </row>
    <row r="194" spans="1:62" s="28" customFormat="1" ht="15" hidden="1" customHeight="1">
      <c r="A194" s="27">
        <v>842</v>
      </c>
      <c r="B194" s="29"/>
      <c r="C194" s="83" t="str">
        <f t="shared" si="28"/>
        <v>JAW-BT-TNG-1469</v>
      </c>
      <c r="D194" s="83">
        <v>30572610031</v>
      </c>
      <c r="E194" s="83" t="s">
        <v>2836</v>
      </c>
      <c r="F194" s="83" t="s">
        <v>2043</v>
      </c>
      <c r="G194" s="83" t="s">
        <v>5851</v>
      </c>
      <c r="H194" s="84" t="s">
        <v>6825</v>
      </c>
      <c r="I194" s="83">
        <v>106.623282</v>
      </c>
      <c r="J194" s="83">
        <v>-6.1353390000000001</v>
      </c>
      <c r="K194" s="83">
        <v>35</v>
      </c>
      <c r="L194" s="83" t="s">
        <v>5088</v>
      </c>
      <c r="M194" s="83"/>
      <c r="N194" s="83"/>
      <c r="O194" s="83"/>
      <c r="P194" s="84" t="s">
        <v>199</v>
      </c>
      <c r="Q194" s="83" t="s">
        <v>2042</v>
      </c>
      <c r="R194" s="244" t="s">
        <v>2043</v>
      </c>
      <c r="S194" s="83" t="s">
        <v>106</v>
      </c>
      <c r="T194" s="83" t="s">
        <v>4465</v>
      </c>
      <c r="U194" s="83" t="s">
        <v>2197</v>
      </c>
      <c r="V194" s="86" t="s">
        <v>4469</v>
      </c>
      <c r="W194" s="83" t="s">
        <v>2204</v>
      </c>
      <c r="X194" s="83" t="s">
        <v>2422</v>
      </c>
      <c r="Y194" s="85">
        <v>6614368</v>
      </c>
      <c r="Z194" s="86">
        <v>43843</v>
      </c>
      <c r="AA194" s="86"/>
      <c r="AB194" s="87">
        <f t="shared" ca="1" si="29"/>
        <v>836</v>
      </c>
      <c r="AC194" s="88" t="str">
        <f t="shared" ca="1" si="30"/>
        <v>&gt; 150 days</v>
      </c>
      <c r="AD194" s="89">
        <f t="shared" si="40"/>
        <v>43993</v>
      </c>
      <c r="AE194" s="90" t="str">
        <f t="shared" si="31"/>
        <v>W24-2020</v>
      </c>
      <c r="AF194" s="90" t="str">
        <f t="shared" si="32"/>
        <v>Jun-2020</v>
      </c>
      <c r="AG194" s="89" t="s">
        <v>4460</v>
      </c>
      <c r="AH194" s="90" t="str">
        <f t="shared" si="33"/>
        <v>TBD</v>
      </c>
      <c r="AI194" s="90" t="str">
        <f t="shared" si="34"/>
        <v>TBD</v>
      </c>
      <c r="AJ194" s="199" t="s">
        <v>345</v>
      </c>
      <c r="AK194" s="90" t="str">
        <f t="shared" si="35"/>
        <v>TBD</v>
      </c>
      <c r="AL194" s="90" t="str">
        <f t="shared" si="36"/>
        <v>TBD</v>
      </c>
      <c r="AM194" s="89" t="s">
        <v>4460</v>
      </c>
      <c r="AN194" s="90" t="str">
        <f t="shared" si="37"/>
        <v>TBD</v>
      </c>
      <c r="AO194" s="90" t="str">
        <f t="shared" si="38"/>
        <v>TBD</v>
      </c>
      <c r="AP194" s="83"/>
      <c r="AQ194" s="92"/>
      <c r="AR194" s="89"/>
      <c r="AS194" s="99"/>
      <c r="AT194" s="94"/>
      <c r="AU194" s="97"/>
      <c r="AV194" s="95"/>
      <c r="AW194" s="97"/>
      <c r="AX194" s="89"/>
      <c r="AY194" s="89"/>
      <c r="AZ194" s="89"/>
      <c r="BA194" s="86"/>
      <c r="BB194" s="86"/>
      <c r="BC194" s="86"/>
      <c r="BD194" s="83" t="s">
        <v>207</v>
      </c>
      <c r="BE194" s="83" t="str">
        <f t="shared" si="39"/>
        <v>02.SPK RETURNED</v>
      </c>
      <c r="BF194" s="83"/>
      <c r="BG194" s="96" t="s">
        <v>4384</v>
      </c>
      <c r="BH194" s="437"/>
      <c r="BI194" s="13"/>
      <c r="BJ194" s="190"/>
    </row>
    <row r="195" spans="1:62" s="28" customFormat="1" ht="15" hidden="1" customHeight="1">
      <c r="A195" s="27">
        <v>843</v>
      </c>
      <c r="B195" s="29"/>
      <c r="C195" s="83" t="str">
        <f t="shared" si="28"/>
        <v>JAW-BT-TNG-1457</v>
      </c>
      <c r="D195" s="83">
        <v>30572030031</v>
      </c>
      <c r="E195" s="83" t="s">
        <v>7911</v>
      </c>
      <c r="F195" s="83" t="s">
        <v>3191</v>
      </c>
      <c r="G195" s="83" t="s">
        <v>5851</v>
      </c>
      <c r="H195" s="84" t="s">
        <v>6825</v>
      </c>
      <c r="I195" s="83">
        <v>106.626518</v>
      </c>
      <c r="J195" s="83">
        <v>-6.1251740000000003</v>
      </c>
      <c r="K195" s="83">
        <v>35</v>
      </c>
      <c r="L195" s="83" t="s">
        <v>5089</v>
      </c>
      <c r="M195" s="83"/>
      <c r="N195" s="83"/>
      <c r="O195" s="83"/>
      <c r="P195" s="84" t="s">
        <v>199</v>
      </c>
      <c r="Q195" s="83" t="s">
        <v>2044</v>
      </c>
      <c r="R195" s="244" t="s">
        <v>2045</v>
      </c>
      <c r="S195" s="83" t="s">
        <v>106</v>
      </c>
      <c r="T195" s="83" t="s">
        <v>4465</v>
      </c>
      <c r="U195" s="83" t="s">
        <v>2197</v>
      </c>
      <c r="V195" s="86" t="s">
        <v>4469</v>
      </c>
      <c r="W195" s="83" t="s">
        <v>2204</v>
      </c>
      <c r="X195" s="83" t="s">
        <v>2422</v>
      </c>
      <c r="Y195" s="85">
        <v>6614368</v>
      </c>
      <c r="Z195" s="86">
        <v>43843</v>
      </c>
      <c r="AA195" s="86"/>
      <c r="AB195" s="87">
        <f t="shared" ca="1" si="29"/>
        <v>836</v>
      </c>
      <c r="AC195" s="88" t="str">
        <f t="shared" ca="1" si="30"/>
        <v>&gt; 150 days</v>
      </c>
      <c r="AD195" s="89">
        <f t="shared" si="40"/>
        <v>43993</v>
      </c>
      <c r="AE195" s="90" t="str">
        <f t="shared" si="31"/>
        <v>W24-2020</v>
      </c>
      <c r="AF195" s="90" t="str">
        <f t="shared" si="32"/>
        <v>Jun-2020</v>
      </c>
      <c r="AG195" s="89" t="s">
        <v>4460</v>
      </c>
      <c r="AH195" s="90" t="str">
        <f t="shared" si="33"/>
        <v>TBD</v>
      </c>
      <c r="AI195" s="90" t="str">
        <f t="shared" si="34"/>
        <v>TBD</v>
      </c>
      <c r="AJ195" s="199" t="s">
        <v>345</v>
      </c>
      <c r="AK195" s="90" t="str">
        <f t="shared" si="35"/>
        <v>TBD</v>
      </c>
      <c r="AL195" s="90" t="str">
        <f t="shared" si="36"/>
        <v>TBD</v>
      </c>
      <c r="AM195" s="89" t="s">
        <v>4460</v>
      </c>
      <c r="AN195" s="90" t="str">
        <f t="shared" si="37"/>
        <v>TBD</v>
      </c>
      <c r="AO195" s="90" t="str">
        <f t="shared" si="38"/>
        <v>TBD</v>
      </c>
      <c r="AP195" s="83" t="s">
        <v>4464</v>
      </c>
      <c r="AQ195" s="92"/>
      <c r="AR195" s="89"/>
      <c r="AS195" s="99"/>
      <c r="AT195" s="94"/>
      <c r="AU195" s="97"/>
      <c r="AV195" s="95"/>
      <c r="AW195" s="97"/>
      <c r="AX195" s="89"/>
      <c r="AY195" s="89"/>
      <c r="AZ195" s="89"/>
      <c r="BA195" s="86"/>
      <c r="BB195" s="86"/>
      <c r="BC195" s="86"/>
      <c r="BD195" s="83" t="s">
        <v>207</v>
      </c>
      <c r="BE195" s="83" t="str">
        <f t="shared" si="39"/>
        <v>02.SPK RETURNED</v>
      </c>
      <c r="BF195" s="83"/>
      <c r="BG195" s="96" t="s">
        <v>4392</v>
      </c>
      <c r="BH195" s="437"/>
      <c r="BI195" s="13"/>
      <c r="BJ195" s="190"/>
    </row>
    <row r="196" spans="1:62" s="28" customFormat="1" ht="15" hidden="1" customHeight="1">
      <c r="A196" s="27">
        <v>844</v>
      </c>
      <c r="B196" s="29"/>
      <c r="C196" s="83" t="str">
        <f t="shared" si="28"/>
        <v>JAW-JK-TJP-0616</v>
      </c>
      <c r="D196" s="83">
        <v>30571930031</v>
      </c>
      <c r="E196" s="83" t="s">
        <v>7910</v>
      </c>
      <c r="F196" s="83" t="s">
        <v>3192</v>
      </c>
      <c r="G196" s="83" t="s">
        <v>5851</v>
      </c>
      <c r="H196" s="84" t="s">
        <v>6825</v>
      </c>
      <c r="I196" s="83">
        <v>106.949209</v>
      </c>
      <c r="J196" s="83">
        <v>-6.1524260000000002</v>
      </c>
      <c r="K196" s="83">
        <v>30</v>
      </c>
      <c r="L196" s="83" t="s">
        <v>5090</v>
      </c>
      <c r="M196" s="83"/>
      <c r="N196" s="83"/>
      <c r="O196" s="83"/>
      <c r="P196" s="84" t="s">
        <v>199</v>
      </c>
      <c r="Q196" s="83" t="s">
        <v>2046</v>
      </c>
      <c r="R196" s="244" t="s">
        <v>2047</v>
      </c>
      <c r="S196" s="83" t="s">
        <v>106</v>
      </c>
      <c r="T196" s="83" t="s">
        <v>4465</v>
      </c>
      <c r="U196" s="83" t="s">
        <v>2197</v>
      </c>
      <c r="V196" s="86" t="s">
        <v>4469</v>
      </c>
      <c r="W196" s="83" t="s">
        <v>2210</v>
      </c>
      <c r="X196" s="83" t="s">
        <v>2448</v>
      </c>
      <c r="Y196" s="85">
        <v>6614368</v>
      </c>
      <c r="Z196" s="86">
        <v>43843</v>
      </c>
      <c r="AA196" s="86"/>
      <c r="AB196" s="87">
        <f t="shared" ca="1" si="29"/>
        <v>836</v>
      </c>
      <c r="AC196" s="88" t="str">
        <f t="shared" ca="1" si="30"/>
        <v>&gt; 150 days</v>
      </c>
      <c r="AD196" s="89">
        <f t="shared" si="40"/>
        <v>43993</v>
      </c>
      <c r="AE196" s="90" t="str">
        <f t="shared" si="31"/>
        <v>W24-2020</v>
      </c>
      <c r="AF196" s="90" t="str">
        <f t="shared" si="32"/>
        <v>Jun-2020</v>
      </c>
      <c r="AG196" s="89" t="s">
        <v>4460</v>
      </c>
      <c r="AH196" s="90" t="str">
        <f t="shared" si="33"/>
        <v>TBD</v>
      </c>
      <c r="AI196" s="90" t="str">
        <f t="shared" si="34"/>
        <v>TBD</v>
      </c>
      <c r="AJ196" s="199" t="s">
        <v>345</v>
      </c>
      <c r="AK196" s="90" t="str">
        <f t="shared" si="35"/>
        <v>TBD</v>
      </c>
      <c r="AL196" s="90" t="str">
        <f t="shared" si="36"/>
        <v>TBD</v>
      </c>
      <c r="AM196" s="89" t="s">
        <v>4460</v>
      </c>
      <c r="AN196" s="90" t="str">
        <f t="shared" si="37"/>
        <v>TBD</v>
      </c>
      <c r="AO196" s="90" t="str">
        <f t="shared" si="38"/>
        <v>TBD</v>
      </c>
      <c r="AP196" s="83" t="s">
        <v>4464</v>
      </c>
      <c r="AQ196" s="92"/>
      <c r="AR196" s="89"/>
      <c r="AS196" s="99"/>
      <c r="AT196" s="94"/>
      <c r="AU196" s="97"/>
      <c r="AV196" s="95"/>
      <c r="AW196" s="97"/>
      <c r="AX196" s="89"/>
      <c r="AY196" s="89"/>
      <c r="AZ196" s="89"/>
      <c r="BA196" s="86"/>
      <c r="BB196" s="86"/>
      <c r="BC196" s="86"/>
      <c r="BD196" s="83" t="s">
        <v>207</v>
      </c>
      <c r="BE196" s="83" t="str">
        <f t="shared" si="39"/>
        <v>02.SPK RETURNED</v>
      </c>
      <c r="BF196" s="83"/>
      <c r="BG196" s="96" t="s">
        <v>4393</v>
      </c>
      <c r="BH196" s="437"/>
      <c r="BI196" s="13"/>
      <c r="BJ196" s="190"/>
    </row>
    <row r="197" spans="1:62" s="28" customFormat="1" ht="15" hidden="1" customHeight="1">
      <c r="A197" s="27">
        <v>845</v>
      </c>
      <c r="B197" s="29"/>
      <c r="C197" s="83" t="str">
        <f t="shared" ref="C197:C227" si="41">Q197</f>
        <v>BAL-BA-MGW-1523</v>
      </c>
      <c r="D197" s="83">
        <v>30570930031</v>
      </c>
      <c r="E197" s="83" t="s">
        <v>2837</v>
      </c>
      <c r="F197" s="83" t="s">
        <v>2049</v>
      </c>
      <c r="G197" s="83" t="s">
        <v>5851</v>
      </c>
      <c r="H197" s="84" t="s">
        <v>6825</v>
      </c>
      <c r="I197" s="83">
        <v>115.168167</v>
      </c>
      <c r="J197" s="83">
        <v>-8.6156579999999998</v>
      </c>
      <c r="K197" s="83">
        <v>25</v>
      </c>
      <c r="L197" s="83" t="s">
        <v>4548</v>
      </c>
      <c r="M197" s="83">
        <v>2020</v>
      </c>
      <c r="N197" s="83" t="s">
        <v>3757</v>
      </c>
      <c r="O197" s="83"/>
      <c r="P197" s="84" t="s">
        <v>205</v>
      </c>
      <c r="Q197" s="83" t="s">
        <v>2048</v>
      </c>
      <c r="R197" s="244" t="s">
        <v>2049</v>
      </c>
      <c r="S197" s="83" t="s">
        <v>106</v>
      </c>
      <c r="T197" s="83" t="s">
        <v>4465</v>
      </c>
      <c r="U197" s="83" t="s">
        <v>203</v>
      </c>
      <c r="V197" s="86" t="s">
        <v>4478</v>
      </c>
      <c r="W197" s="83" t="s">
        <v>2227</v>
      </c>
      <c r="X197" s="83" t="s">
        <v>2749</v>
      </c>
      <c r="Y197" s="85">
        <v>6614369</v>
      </c>
      <c r="Z197" s="86">
        <v>43843</v>
      </c>
      <c r="AA197" s="86"/>
      <c r="AB197" s="87">
        <f t="shared" ref="AB197:AB227" ca="1" si="42">IF(AND($Z197=""),"",IF(AND($Z197&lt;&gt;"",AY197&lt;&gt;""),AY197-$Z197,IF(AND($Z197&lt;&gt;"",AY197=""),TODAY()-$Z197)))</f>
        <v>836</v>
      </c>
      <c r="AC197" s="88" t="str">
        <f t="shared" ref="AC197:AC227" ca="1" si="43">IF(AB197="","",IF(AB197="RFI","RFI done",IF(AB197&gt;150,"&gt; 150 days",IF(AB197&gt;120,"121 - 150 days",IF(AB197&gt;90,"91 - 120 days",IF(AB197&gt;60,"61 - 90 days",IF(AB197&gt;30,"31 - 60 days","&lt; 30 days")))))))</f>
        <v>&gt; 150 days</v>
      </c>
      <c r="AD197" s="89">
        <f t="shared" si="40"/>
        <v>43993</v>
      </c>
      <c r="AE197" s="90" t="str">
        <f t="shared" ref="AE197:AE227" si="44">IFERROR(VLOOKUP(AD197,L_Convert,6,FALSE),"")</f>
        <v>W24-2020</v>
      </c>
      <c r="AF197" s="90" t="str">
        <f t="shared" ref="AF197:AF227" si="45">IFERROR(VLOOKUP(AD197,L_Convert,7,FALSE),"")</f>
        <v>Jun-2020</v>
      </c>
      <c r="AG197" s="89" t="s">
        <v>4460</v>
      </c>
      <c r="AH197" s="90" t="str">
        <f t="shared" ref="AH197:AH227" si="46">IFERROR(VLOOKUP(AG197,L_Convert,6,FALSE),"")</f>
        <v>TBD</v>
      </c>
      <c r="AI197" s="90" t="str">
        <f t="shared" ref="AI197:AI227" si="47">IFERROR(VLOOKUP(AG197,L_Convert,7,FALSE),"")</f>
        <v>TBD</v>
      </c>
      <c r="AJ197" s="199" t="s">
        <v>345</v>
      </c>
      <c r="AK197" s="90" t="str">
        <f t="shared" ref="AK197:AK227" si="48">IFERROR(VLOOKUP(AJ197,L_Convert,6,FALSE),"")</f>
        <v>TBD</v>
      </c>
      <c r="AL197" s="90" t="str">
        <f t="shared" ref="AL197:AL227" si="49">IFERROR(VLOOKUP(AJ197,L_Convert,7,FALSE),"")</f>
        <v>TBD</v>
      </c>
      <c r="AM197" s="89" t="s">
        <v>4460</v>
      </c>
      <c r="AN197" s="90" t="str">
        <f t="shared" ref="AN197:AN227" si="50">IFERROR(VLOOKUP(AM197,L_Convert,6,FALSE),"")</f>
        <v>TBD</v>
      </c>
      <c r="AO197" s="90" t="str">
        <f t="shared" ref="AO197:AO227" si="51">IFERROR(VLOOKUP(AM197,L_Convert,7,FALSE),"")</f>
        <v>TBD</v>
      </c>
      <c r="AP197" s="83"/>
      <c r="AQ197" s="92"/>
      <c r="AR197" s="89"/>
      <c r="AS197" s="99"/>
      <c r="AT197" s="94"/>
      <c r="AU197" s="97"/>
      <c r="AV197" s="95"/>
      <c r="AW197" s="97"/>
      <c r="AX197" s="89"/>
      <c r="AY197" s="89"/>
      <c r="AZ197" s="89"/>
      <c r="BA197" s="86"/>
      <c r="BB197" s="86"/>
      <c r="BC197" s="86"/>
      <c r="BD197" s="83" t="s">
        <v>207</v>
      </c>
      <c r="BE197" s="83" t="str">
        <f t="shared" ref="BE197:BE227" si="52">IFERROR(VLOOKUP($BD197,L_Milestone,4,FALSE),"")</f>
        <v>02.SPK RETURNED</v>
      </c>
      <c r="BF197" s="83" t="s">
        <v>3748</v>
      </c>
      <c r="BG197" s="96" t="s">
        <v>4394</v>
      </c>
      <c r="BH197" s="437"/>
      <c r="BI197" s="13"/>
      <c r="BJ197" s="190"/>
    </row>
    <row r="198" spans="1:62" s="28" customFormat="1" ht="15" hidden="1" customHeight="1">
      <c r="A198" s="27">
        <v>847</v>
      </c>
      <c r="B198" s="29"/>
      <c r="C198" s="83" t="str">
        <f t="shared" si="41"/>
        <v>JAW-BT-TNG-1463</v>
      </c>
      <c r="D198" s="83">
        <v>30572560031</v>
      </c>
      <c r="E198" s="83" t="s">
        <v>2838</v>
      </c>
      <c r="F198" s="83" t="s">
        <v>2053</v>
      </c>
      <c r="G198" s="83" t="s">
        <v>5851</v>
      </c>
      <c r="H198" s="84" t="s">
        <v>6825</v>
      </c>
      <c r="I198" s="83">
        <v>106.67802</v>
      </c>
      <c r="J198" s="83">
        <v>-6.1799629999999999</v>
      </c>
      <c r="K198" s="83">
        <v>35</v>
      </c>
      <c r="L198" s="83" t="s">
        <v>4487</v>
      </c>
      <c r="M198" s="83"/>
      <c r="N198" s="83"/>
      <c r="O198" s="83"/>
      <c r="P198" s="84" t="s">
        <v>199</v>
      </c>
      <c r="Q198" s="83" t="s">
        <v>2052</v>
      </c>
      <c r="R198" s="244" t="s">
        <v>2053</v>
      </c>
      <c r="S198" s="83" t="s">
        <v>106</v>
      </c>
      <c r="T198" s="83" t="s">
        <v>4465</v>
      </c>
      <c r="U198" s="83" t="s">
        <v>2197</v>
      </c>
      <c r="V198" s="86" t="s">
        <v>4469</v>
      </c>
      <c r="W198" s="83" t="s">
        <v>2204</v>
      </c>
      <c r="X198" s="83" t="s">
        <v>2422</v>
      </c>
      <c r="Y198" s="85">
        <v>6614368</v>
      </c>
      <c r="Z198" s="86">
        <v>43843</v>
      </c>
      <c r="AA198" s="86"/>
      <c r="AB198" s="87">
        <f t="shared" ca="1" si="42"/>
        <v>836</v>
      </c>
      <c r="AC198" s="88" t="str">
        <f t="shared" ca="1" si="43"/>
        <v>&gt; 150 days</v>
      </c>
      <c r="AD198" s="89">
        <f t="shared" si="40"/>
        <v>43993</v>
      </c>
      <c r="AE198" s="90" t="str">
        <f t="shared" si="44"/>
        <v>W24-2020</v>
      </c>
      <c r="AF198" s="90" t="str">
        <f t="shared" si="45"/>
        <v>Jun-2020</v>
      </c>
      <c r="AG198" s="89" t="s">
        <v>4460</v>
      </c>
      <c r="AH198" s="90" t="str">
        <f t="shared" si="46"/>
        <v>TBD</v>
      </c>
      <c r="AI198" s="90" t="str">
        <f t="shared" si="47"/>
        <v>TBD</v>
      </c>
      <c r="AJ198" s="199" t="s">
        <v>345</v>
      </c>
      <c r="AK198" s="90" t="str">
        <f t="shared" si="48"/>
        <v>TBD</v>
      </c>
      <c r="AL198" s="90" t="str">
        <f t="shared" si="49"/>
        <v>TBD</v>
      </c>
      <c r="AM198" s="89" t="s">
        <v>4460</v>
      </c>
      <c r="AN198" s="90" t="str">
        <f t="shared" si="50"/>
        <v>TBD</v>
      </c>
      <c r="AO198" s="90" t="str">
        <f t="shared" si="51"/>
        <v>TBD</v>
      </c>
      <c r="AP198" s="83"/>
      <c r="AQ198" s="92"/>
      <c r="AR198" s="89"/>
      <c r="AS198" s="99"/>
      <c r="AT198" s="94"/>
      <c r="AU198" s="97"/>
      <c r="AV198" s="95"/>
      <c r="AW198" s="97"/>
      <c r="AX198" s="89"/>
      <c r="AY198" s="89"/>
      <c r="AZ198" s="89"/>
      <c r="BA198" s="86"/>
      <c r="BB198" s="86"/>
      <c r="BC198" s="86"/>
      <c r="BD198" s="83" t="s">
        <v>207</v>
      </c>
      <c r="BE198" s="83" t="str">
        <f t="shared" si="52"/>
        <v>02.SPK RETURNED</v>
      </c>
      <c r="BF198" s="83"/>
      <c r="BG198" s="96" t="s">
        <v>4384</v>
      </c>
      <c r="BH198" s="437"/>
      <c r="BI198" s="13"/>
      <c r="BJ198" s="190"/>
    </row>
    <row r="199" spans="1:62" s="28" customFormat="1" ht="15" hidden="1" customHeight="1">
      <c r="A199" s="27">
        <v>850</v>
      </c>
      <c r="B199" s="29"/>
      <c r="C199" s="83" t="str">
        <f t="shared" si="41"/>
        <v>JAW-JI-LMJ-4225-RETURN</v>
      </c>
      <c r="D199" s="83"/>
      <c r="E199" s="83"/>
      <c r="F199" s="83"/>
      <c r="G199" s="83" t="s">
        <v>5851</v>
      </c>
      <c r="H199" s="84" t="s">
        <v>2359</v>
      </c>
      <c r="I199" s="83">
        <v>113.05882200000001</v>
      </c>
      <c r="J199" s="83">
        <v>-8.1173780000000004</v>
      </c>
      <c r="K199" s="83">
        <v>50</v>
      </c>
      <c r="L199" s="83" t="s">
        <v>4587</v>
      </c>
      <c r="M199" s="83"/>
      <c r="N199" s="83"/>
      <c r="O199" s="83"/>
      <c r="P199" s="84" t="s">
        <v>205</v>
      </c>
      <c r="Q199" s="83" t="s">
        <v>2057</v>
      </c>
      <c r="R199" s="244" t="s">
        <v>1086</v>
      </c>
      <c r="S199" s="83" t="s">
        <v>106</v>
      </c>
      <c r="T199" s="83" t="s">
        <v>4465</v>
      </c>
      <c r="U199" s="83" t="s">
        <v>203</v>
      </c>
      <c r="V199" s="86" t="s">
        <v>4472</v>
      </c>
      <c r="W199" s="83" t="s">
        <v>2207</v>
      </c>
      <c r="X199" s="83" t="s">
        <v>2438</v>
      </c>
      <c r="Y199" s="85">
        <v>6614369</v>
      </c>
      <c r="Z199" s="86">
        <v>43843</v>
      </c>
      <c r="AA199" s="86"/>
      <c r="AB199" s="87">
        <f t="shared" ca="1" si="42"/>
        <v>836</v>
      </c>
      <c r="AC199" s="88" t="str">
        <f t="shared" ca="1" si="43"/>
        <v>&gt; 150 days</v>
      </c>
      <c r="AD199" s="89">
        <f t="shared" si="40"/>
        <v>43993</v>
      </c>
      <c r="AE199" s="90" t="str">
        <f t="shared" si="44"/>
        <v>W24-2020</v>
      </c>
      <c r="AF199" s="90" t="str">
        <f t="shared" si="45"/>
        <v>Jun-2020</v>
      </c>
      <c r="AG199" s="89" t="s">
        <v>4460</v>
      </c>
      <c r="AH199" s="90" t="str">
        <f t="shared" si="46"/>
        <v>TBD</v>
      </c>
      <c r="AI199" s="90" t="str">
        <f t="shared" si="47"/>
        <v>TBD</v>
      </c>
      <c r="AJ199" s="199" t="s">
        <v>345</v>
      </c>
      <c r="AK199" s="90" t="str">
        <f t="shared" si="48"/>
        <v>TBD</v>
      </c>
      <c r="AL199" s="90" t="str">
        <f t="shared" si="49"/>
        <v>TBD</v>
      </c>
      <c r="AM199" s="89" t="s">
        <v>4460</v>
      </c>
      <c r="AN199" s="90" t="str">
        <f t="shared" si="50"/>
        <v>TBD</v>
      </c>
      <c r="AO199" s="90" t="str">
        <f t="shared" si="51"/>
        <v>TBD</v>
      </c>
      <c r="AP199" s="83"/>
      <c r="AQ199" s="92"/>
      <c r="AR199" s="89"/>
      <c r="AS199" s="99"/>
      <c r="AT199" s="94"/>
      <c r="AU199" s="97"/>
      <c r="AV199" s="95"/>
      <c r="AW199" s="97"/>
      <c r="AX199" s="89"/>
      <c r="AY199" s="89"/>
      <c r="AZ199" s="89"/>
      <c r="BA199" s="86"/>
      <c r="BB199" s="86"/>
      <c r="BC199" s="86"/>
      <c r="BD199" s="83" t="s">
        <v>207</v>
      </c>
      <c r="BE199" s="83" t="str">
        <f t="shared" si="52"/>
        <v>02.SPK RETURNED</v>
      </c>
      <c r="BF199" s="83"/>
      <c r="BG199" s="96" t="s">
        <v>4398</v>
      </c>
      <c r="BH199" s="437"/>
      <c r="BI199" s="13"/>
      <c r="BJ199" s="190"/>
    </row>
    <row r="200" spans="1:62" s="28" customFormat="1" ht="15" hidden="1" customHeight="1">
      <c r="A200" s="27">
        <v>863</v>
      </c>
      <c r="B200" s="29"/>
      <c r="C200" s="83" t="str">
        <f t="shared" si="41"/>
        <v>JAW-BT-CPT-0448</v>
      </c>
      <c r="D200" s="83"/>
      <c r="E200" s="83"/>
      <c r="F200" s="83"/>
      <c r="G200" s="83" t="s">
        <v>5851</v>
      </c>
      <c r="H200" s="84" t="s">
        <v>2359</v>
      </c>
      <c r="I200" s="83">
        <v>106.748355</v>
      </c>
      <c r="J200" s="83">
        <v>-6.2700659999999999</v>
      </c>
      <c r="K200" s="83">
        <v>25</v>
      </c>
      <c r="L200" s="83" t="s">
        <v>4688</v>
      </c>
      <c r="M200" s="83"/>
      <c r="N200" s="83"/>
      <c r="O200" s="83"/>
      <c r="P200" s="84" t="s">
        <v>199</v>
      </c>
      <c r="Q200" s="83" t="s">
        <v>2078</v>
      </c>
      <c r="R200" s="244" t="s">
        <v>2079</v>
      </c>
      <c r="S200" s="83" t="s">
        <v>106</v>
      </c>
      <c r="T200" s="83" t="s">
        <v>4465</v>
      </c>
      <c r="U200" s="83" t="s">
        <v>2197</v>
      </c>
      <c r="V200" s="86" t="s">
        <v>4473</v>
      </c>
      <c r="W200" s="83" t="s">
        <v>2204</v>
      </c>
      <c r="X200" s="83" t="s">
        <v>2433</v>
      </c>
      <c r="Y200" s="85">
        <v>6614368</v>
      </c>
      <c r="Z200" s="86">
        <v>43843</v>
      </c>
      <c r="AA200" s="86"/>
      <c r="AB200" s="87">
        <f t="shared" ca="1" si="42"/>
        <v>836</v>
      </c>
      <c r="AC200" s="88" t="str">
        <f t="shared" ca="1" si="43"/>
        <v>&gt; 150 days</v>
      </c>
      <c r="AD200" s="89">
        <f t="shared" si="40"/>
        <v>43993</v>
      </c>
      <c r="AE200" s="90" t="str">
        <f t="shared" si="44"/>
        <v>W24-2020</v>
      </c>
      <c r="AF200" s="90" t="str">
        <f t="shared" si="45"/>
        <v>Jun-2020</v>
      </c>
      <c r="AG200" s="89" t="s">
        <v>4460</v>
      </c>
      <c r="AH200" s="90" t="str">
        <f t="shared" si="46"/>
        <v>TBD</v>
      </c>
      <c r="AI200" s="90" t="str">
        <f t="shared" si="47"/>
        <v>TBD</v>
      </c>
      <c r="AJ200" s="199" t="s">
        <v>345</v>
      </c>
      <c r="AK200" s="90" t="str">
        <f t="shared" si="48"/>
        <v>TBD</v>
      </c>
      <c r="AL200" s="90" t="str">
        <f t="shared" si="49"/>
        <v>TBD</v>
      </c>
      <c r="AM200" s="89" t="s">
        <v>4460</v>
      </c>
      <c r="AN200" s="90" t="str">
        <f t="shared" si="50"/>
        <v>TBD</v>
      </c>
      <c r="AO200" s="90" t="str">
        <f t="shared" si="51"/>
        <v>TBD</v>
      </c>
      <c r="AP200" s="83"/>
      <c r="AQ200" s="92"/>
      <c r="AR200" s="89"/>
      <c r="AS200" s="99"/>
      <c r="AT200" s="94"/>
      <c r="AU200" s="97"/>
      <c r="AV200" s="95"/>
      <c r="AW200" s="97"/>
      <c r="AX200" s="89"/>
      <c r="AY200" s="89"/>
      <c r="AZ200" s="89"/>
      <c r="BA200" s="86"/>
      <c r="BB200" s="86"/>
      <c r="BC200" s="86"/>
      <c r="BD200" s="83" t="s">
        <v>207</v>
      </c>
      <c r="BE200" s="83" t="str">
        <f t="shared" si="52"/>
        <v>02.SPK RETURNED</v>
      </c>
      <c r="BF200" s="83"/>
      <c r="BG200" s="96" t="s">
        <v>4411</v>
      </c>
      <c r="BH200" s="437"/>
      <c r="BI200" s="13"/>
      <c r="BJ200" s="190"/>
    </row>
    <row r="201" spans="1:62" s="28" customFormat="1" ht="15" hidden="1" customHeight="1">
      <c r="A201" s="27">
        <v>851</v>
      </c>
      <c r="B201" s="29"/>
      <c r="C201" s="83" t="str">
        <f t="shared" si="41"/>
        <v>JAW-BT-CPT-0476-RETURN</v>
      </c>
      <c r="D201" s="83"/>
      <c r="E201" s="83"/>
      <c r="F201" s="83"/>
      <c r="G201" s="83" t="s">
        <v>5851</v>
      </c>
      <c r="H201" s="84" t="s">
        <v>2359</v>
      </c>
      <c r="I201" s="83">
        <v>106.766244</v>
      </c>
      <c r="J201" s="83">
        <v>-6.331283</v>
      </c>
      <c r="K201" s="83">
        <v>35</v>
      </c>
      <c r="L201" s="83" t="s">
        <v>4653</v>
      </c>
      <c r="M201" s="83"/>
      <c r="N201" s="83"/>
      <c r="O201" s="83"/>
      <c r="P201" s="84" t="s">
        <v>199</v>
      </c>
      <c r="Q201" s="83" t="s">
        <v>2058</v>
      </c>
      <c r="R201" s="244" t="s">
        <v>816</v>
      </c>
      <c r="S201" s="83" t="s">
        <v>106</v>
      </c>
      <c r="T201" s="83" t="s">
        <v>4465</v>
      </c>
      <c r="U201" s="83" t="s">
        <v>2197</v>
      </c>
      <c r="V201" s="86" t="s">
        <v>4473</v>
      </c>
      <c r="W201" s="83" t="s">
        <v>2204</v>
      </c>
      <c r="X201" s="83" t="s">
        <v>2433</v>
      </c>
      <c r="Y201" s="85">
        <v>6614368</v>
      </c>
      <c r="Z201" s="86">
        <v>43843</v>
      </c>
      <c r="AA201" s="86"/>
      <c r="AB201" s="87">
        <f t="shared" ca="1" si="42"/>
        <v>836</v>
      </c>
      <c r="AC201" s="88" t="str">
        <f t="shared" ca="1" si="43"/>
        <v>&gt; 150 days</v>
      </c>
      <c r="AD201" s="89">
        <f t="shared" si="40"/>
        <v>43993</v>
      </c>
      <c r="AE201" s="90" t="str">
        <f t="shared" si="44"/>
        <v>W24-2020</v>
      </c>
      <c r="AF201" s="90" t="str">
        <f t="shared" si="45"/>
        <v>Jun-2020</v>
      </c>
      <c r="AG201" s="89" t="s">
        <v>4460</v>
      </c>
      <c r="AH201" s="90" t="str">
        <f t="shared" si="46"/>
        <v>TBD</v>
      </c>
      <c r="AI201" s="90" t="str">
        <f t="shared" si="47"/>
        <v>TBD</v>
      </c>
      <c r="AJ201" s="199" t="s">
        <v>345</v>
      </c>
      <c r="AK201" s="90" t="str">
        <f t="shared" si="48"/>
        <v>TBD</v>
      </c>
      <c r="AL201" s="90" t="str">
        <f t="shared" si="49"/>
        <v>TBD</v>
      </c>
      <c r="AM201" s="89" t="s">
        <v>4460</v>
      </c>
      <c r="AN201" s="90" t="str">
        <f t="shared" si="50"/>
        <v>TBD</v>
      </c>
      <c r="AO201" s="90" t="str">
        <f t="shared" si="51"/>
        <v>TBD</v>
      </c>
      <c r="AP201" s="83" t="s">
        <v>4463</v>
      </c>
      <c r="AQ201" s="92"/>
      <c r="AR201" s="89"/>
      <c r="AS201" s="99"/>
      <c r="AT201" s="94"/>
      <c r="AU201" s="97"/>
      <c r="AV201" s="95"/>
      <c r="AW201" s="97"/>
      <c r="AX201" s="89"/>
      <c r="AY201" s="89"/>
      <c r="AZ201" s="89"/>
      <c r="BA201" s="86"/>
      <c r="BB201" s="86"/>
      <c r="BC201" s="86"/>
      <c r="BD201" s="83" t="s">
        <v>207</v>
      </c>
      <c r="BE201" s="83" t="str">
        <f t="shared" si="52"/>
        <v>02.SPK RETURNED</v>
      </c>
      <c r="BF201" s="83"/>
      <c r="BG201" s="96" t="s">
        <v>4399</v>
      </c>
      <c r="BH201" s="437"/>
      <c r="BI201" s="13"/>
      <c r="BJ201" s="190"/>
    </row>
    <row r="202" spans="1:62" s="28" customFormat="1" ht="15" hidden="1" customHeight="1">
      <c r="A202" s="27">
        <v>857</v>
      </c>
      <c r="B202" s="29"/>
      <c r="C202" s="83" t="str">
        <f t="shared" si="41"/>
        <v>JAW-JK-CKG-0708</v>
      </c>
      <c r="D202" s="83">
        <v>30571870031</v>
      </c>
      <c r="E202" s="83" t="s">
        <v>7889</v>
      </c>
      <c r="F202" s="83" t="s">
        <v>3196</v>
      </c>
      <c r="G202" s="83" t="s">
        <v>5851</v>
      </c>
      <c r="H202" s="84" t="s">
        <v>6825</v>
      </c>
      <c r="I202" s="83">
        <v>106.891957</v>
      </c>
      <c r="J202" s="83">
        <v>-6.3275759999999996</v>
      </c>
      <c r="K202" s="83">
        <v>30</v>
      </c>
      <c r="L202" s="83" t="s">
        <v>5095</v>
      </c>
      <c r="M202" s="83"/>
      <c r="N202" s="83"/>
      <c r="O202" s="83"/>
      <c r="P202" s="84" t="s">
        <v>199</v>
      </c>
      <c r="Q202" s="83" t="s">
        <v>2069</v>
      </c>
      <c r="R202" s="244" t="s">
        <v>2070</v>
      </c>
      <c r="S202" s="83" t="s">
        <v>106</v>
      </c>
      <c r="T202" s="83" t="s">
        <v>4465</v>
      </c>
      <c r="U202" s="83" t="s">
        <v>2197</v>
      </c>
      <c r="V202" s="86" t="s">
        <v>4469</v>
      </c>
      <c r="W202" s="83" t="s">
        <v>2210</v>
      </c>
      <c r="X202" s="83" t="s">
        <v>2455</v>
      </c>
      <c r="Y202" s="85">
        <v>6614368</v>
      </c>
      <c r="Z202" s="86">
        <v>43843</v>
      </c>
      <c r="AA202" s="86"/>
      <c r="AB202" s="87">
        <f t="shared" ca="1" si="42"/>
        <v>836</v>
      </c>
      <c r="AC202" s="88" t="str">
        <f t="shared" ca="1" si="43"/>
        <v>&gt; 150 days</v>
      </c>
      <c r="AD202" s="89">
        <f t="shared" si="40"/>
        <v>43993</v>
      </c>
      <c r="AE202" s="90" t="str">
        <f t="shared" si="44"/>
        <v>W24-2020</v>
      </c>
      <c r="AF202" s="90" t="str">
        <f t="shared" si="45"/>
        <v>Jun-2020</v>
      </c>
      <c r="AG202" s="89" t="s">
        <v>4460</v>
      </c>
      <c r="AH202" s="90" t="str">
        <f t="shared" si="46"/>
        <v>TBD</v>
      </c>
      <c r="AI202" s="90" t="str">
        <f t="shared" si="47"/>
        <v>TBD</v>
      </c>
      <c r="AJ202" s="199" t="s">
        <v>345</v>
      </c>
      <c r="AK202" s="90" t="str">
        <f t="shared" si="48"/>
        <v>TBD</v>
      </c>
      <c r="AL202" s="90" t="str">
        <f t="shared" si="49"/>
        <v>TBD</v>
      </c>
      <c r="AM202" s="89" t="s">
        <v>4460</v>
      </c>
      <c r="AN202" s="90" t="str">
        <f t="shared" si="50"/>
        <v>TBD</v>
      </c>
      <c r="AO202" s="90" t="str">
        <f t="shared" si="51"/>
        <v>TBD</v>
      </c>
      <c r="AP202" s="83"/>
      <c r="AQ202" s="92"/>
      <c r="AR202" s="89"/>
      <c r="AS202" s="99"/>
      <c r="AT202" s="94"/>
      <c r="AU202" s="97"/>
      <c r="AV202" s="95"/>
      <c r="AW202" s="97"/>
      <c r="AX202" s="89"/>
      <c r="AY202" s="89"/>
      <c r="AZ202" s="89"/>
      <c r="BA202" s="86"/>
      <c r="BB202" s="86"/>
      <c r="BC202" s="86"/>
      <c r="BD202" s="83" t="s">
        <v>207</v>
      </c>
      <c r="BE202" s="83" t="str">
        <f t="shared" si="52"/>
        <v>02.SPK RETURNED</v>
      </c>
      <c r="BF202" s="83"/>
      <c r="BG202" s="96" t="s">
        <v>4405</v>
      </c>
      <c r="BH202" s="437"/>
      <c r="BI202" s="13"/>
      <c r="BJ202" s="190"/>
    </row>
    <row r="203" spans="1:62" s="28" customFormat="1" ht="15" hidden="1" customHeight="1">
      <c r="A203" s="27">
        <v>859</v>
      </c>
      <c r="B203" s="29"/>
      <c r="C203" s="83" t="str">
        <f t="shared" si="41"/>
        <v>JAW-BT-TNG-1455</v>
      </c>
      <c r="D203" s="83">
        <v>30572390031</v>
      </c>
      <c r="E203" s="83" t="s">
        <v>7887</v>
      </c>
      <c r="F203" s="83" t="s">
        <v>3197</v>
      </c>
      <c r="G203" s="83" t="s">
        <v>5851</v>
      </c>
      <c r="H203" s="84" t="s">
        <v>6825</v>
      </c>
      <c r="I203" s="83">
        <v>106.72729099999999</v>
      </c>
      <c r="J203" s="83">
        <v>-6.2276749999999996</v>
      </c>
      <c r="K203" s="83">
        <v>30</v>
      </c>
      <c r="L203" s="83" t="s">
        <v>5097</v>
      </c>
      <c r="M203" s="83"/>
      <c r="N203" s="83"/>
      <c r="O203" s="83"/>
      <c r="P203" s="84" t="s">
        <v>199</v>
      </c>
      <c r="Q203" s="83" t="s">
        <v>2073</v>
      </c>
      <c r="R203" s="244" t="s">
        <v>2074</v>
      </c>
      <c r="S203" s="83" t="s">
        <v>106</v>
      </c>
      <c r="T203" s="83" t="s">
        <v>4465</v>
      </c>
      <c r="U203" s="83" t="s">
        <v>2197</v>
      </c>
      <c r="V203" s="86" t="s">
        <v>4469</v>
      </c>
      <c r="W203" s="83" t="s">
        <v>2204</v>
      </c>
      <c r="X203" s="83" t="s">
        <v>2422</v>
      </c>
      <c r="Y203" s="85">
        <v>6614368</v>
      </c>
      <c r="Z203" s="86">
        <v>43843</v>
      </c>
      <c r="AA203" s="86"/>
      <c r="AB203" s="87">
        <f t="shared" ca="1" si="42"/>
        <v>836</v>
      </c>
      <c r="AC203" s="88" t="str">
        <f t="shared" ca="1" si="43"/>
        <v>&gt; 150 days</v>
      </c>
      <c r="AD203" s="89">
        <f t="shared" si="40"/>
        <v>43993</v>
      </c>
      <c r="AE203" s="90" t="str">
        <f t="shared" si="44"/>
        <v>W24-2020</v>
      </c>
      <c r="AF203" s="90" t="str">
        <f t="shared" si="45"/>
        <v>Jun-2020</v>
      </c>
      <c r="AG203" s="89" t="s">
        <v>4460</v>
      </c>
      <c r="AH203" s="90" t="str">
        <f t="shared" si="46"/>
        <v>TBD</v>
      </c>
      <c r="AI203" s="90" t="str">
        <f t="shared" si="47"/>
        <v>TBD</v>
      </c>
      <c r="AJ203" s="199" t="s">
        <v>345</v>
      </c>
      <c r="AK203" s="90" t="str">
        <f t="shared" si="48"/>
        <v>TBD</v>
      </c>
      <c r="AL203" s="90" t="str">
        <f t="shared" si="49"/>
        <v>TBD</v>
      </c>
      <c r="AM203" s="89" t="s">
        <v>4460</v>
      </c>
      <c r="AN203" s="90" t="str">
        <f t="shared" si="50"/>
        <v>TBD</v>
      </c>
      <c r="AO203" s="90" t="str">
        <f t="shared" si="51"/>
        <v>TBD</v>
      </c>
      <c r="AP203" s="83"/>
      <c r="AQ203" s="92"/>
      <c r="AR203" s="89"/>
      <c r="AS203" s="99"/>
      <c r="AT203" s="94"/>
      <c r="AU203" s="97"/>
      <c r="AV203" s="95"/>
      <c r="AW203" s="97"/>
      <c r="AX203" s="89"/>
      <c r="AY203" s="89"/>
      <c r="AZ203" s="89"/>
      <c r="BA203" s="86"/>
      <c r="BB203" s="86"/>
      <c r="BC203" s="86"/>
      <c r="BD203" s="83" t="s">
        <v>207</v>
      </c>
      <c r="BE203" s="83" t="str">
        <f t="shared" si="52"/>
        <v>02.SPK RETURNED</v>
      </c>
      <c r="BF203" s="83"/>
      <c r="BG203" s="96" t="s">
        <v>4407</v>
      </c>
      <c r="BH203" s="437"/>
      <c r="BI203" s="190"/>
      <c r="BJ203" s="190"/>
    </row>
    <row r="204" spans="1:62" s="28" customFormat="1" ht="15" hidden="1" customHeight="1">
      <c r="A204" s="27">
        <v>860</v>
      </c>
      <c r="B204" s="29"/>
      <c r="C204" s="83" t="str">
        <f t="shared" si="41"/>
        <v>JAW-BT-TNG-1458-RETURN</v>
      </c>
      <c r="D204" s="83"/>
      <c r="E204" s="83"/>
      <c r="F204" s="83"/>
      <c r="G204" s="83" t="s">
        <v>5851</v>
      </c>
      <c r="H204" s="84" t="s">
        <v>2359</v>
      </c>
      <c r="I204" s="83">
        <v>106.649175</v>
      </c>
      <c r="J204" s="83">
        <v>-6.1934760000000004</v>
      </c>
      <c r="K204" s="83">
        <v>35</v>
      </c>
      <c r="L204" s="83" t="s">
        <v>4507</v>
      </c>
      <c r="M204" s="83"/>
      <c r="N204" s="83"/>
      <c r="O204" s="83"/>
      <c r="P204" s="84" t="s">
        <v>199</v>
      </c>
      <c r="Q204" s="83" t="s">
        <v>2075</v>
      </c>
      <c r="R204" s="244" t="s">
        <v>818</v>
      </c>
      <c r="S204" s="83" t="s">
        <v>106</v>
      </c>
      <c r="T204" s="83" t="s">
        <v>4465</v>
      </c>
      <c r="U204" s="83" t="s">
        <v>2197</v>
      </c>
      <c r="V204" s="86" t="s">
        <v>4469</v>
      </c>
      <c r="W204" s="83" t="s">
        <v>2204</v>
      </c>
      <c r="X204" s="83" t="s">
        <v>2422</v>
      </c>
      <c r="Y204" s="85">
        <v>6614368</v>
      </c>
      <c r="Z204" s="86">
        <v>43843</v>
      </c>
      <c r="AA204" s="86"/>
      <c r="AB204" s="87">
        <f t="shared" ca="1" si="42"/>
        <v>836</v>
      </c>
      <c r="AC204" s="88" t="str">
        <f t="shared" ca="1" si="43"/>
        <v>&gt; 150 days</v>
      </c>
      <c r="AD204" s="89">
        <f t="shared" si="40"/>
        <v>43993</v>
      </c>
      <c r="AE204" s="90" t="str">
        <f t="shared" si="44"/>
        <v>W24-2020</v>
      </c>
      <c r="AF204" s="90" t="str">
        <f t="shared" si="45"/>
        <v>Jun-2020</v>
      </c>
      <c r="AG204" s="89" t="s">
        <v>4460</v>
      </c>
      <c r="AH204" s="90" t="str">
        <f t="shared" si="46"/>
        <v>TBD</v>
      </c>
      <c r="AI204" s="90" t="str">
        <f t="shared" si="47"/>
        <v>TBD</v>
      </c>
      <c r="AJ204" s="199" t="s">
        <v>345</v>
      </c>
      <c r="AK204" s="90" t="str">
        <f t="shared" si="48"/>
        <v>TBD</v>
      </c>
      <c r="AL204" s="90" t="str">
        <f t="shared" si="49"/>
        <v>TBD</v>
      </c>
      <c r="AM204" s="89" t="s">
        <v>4460</v>
      </c>
      <c r="AN204" s="90" t="str">
        <f t="shared" si="50"/>
        <v>TBD</v>
      </c>
      <c r="AO204" s="90" t="str">
        <f t="shared" si="51"/>
        <v>TBD</v>
      </c>
      <c r="AP204" s="83" t="s">
        <v>4464</v>
      </c>
      <c r="AQ204" s="92"/>
      <c r="AR204" s="89"/>
      <c r="AS204" s="99"/>
      <c r="AT204" s="94"/>
      <c r="AU204" s="97"/>
      <c r="AV204" s="95"/>
      <c r="AW204" s="97"/>
      <c r="AX204" s="89"/>
      <c r="AY204" s="89"/>
      <c r="AZ204" s="89"/>
      <c r="BA204" s="86"/>
      <c r="BB204" s="86"/>
      <c r="BC204" s="86"/>
      <c r="BD204" s="83" t="s">
        <v>207</v>
      </c>
      <c r="BE204" s="83" t="str">
        <f t="shared" si="52"/>
        <v>02.SPK RETURNED</v>
      </c>
      <c r="BF204" s="83" t="s">
        <v>3750</v>
      </c>
      <c r="BG204" s="96" t="s">
        <v>4408</v>
      </c>
      <c r="BH204" s="437"/>
      <c r="BI204" s="190"/>
      <c r="BJ204" s="190"/>
    </row>
    <row r="205" spans="1:62" s="28" customFormat="1" ht="15" hidden="1" customHeight="1">
      <c r="A205" s="27">
        <v>862</v>
      </c>
      <c r="B205" s="29"/>
      <c r="C205" s="83" t="str">
        <f t="shared" si="41"/>
        <v>JAW-JI-SDA-4069-RETURN</v>
      </c>
      <c r="D205" s="83"/>
      <c r="E205" s="83"/>
      <c r="F205" s="83"/>
      <c r="G205" s="83" t="s">
        <v>5851</v>
      </c>
      <c r="H205" s="84" t="s">
        <v>2359</v>
      </c>
      <c r="I205" s="83">
        <v>112.725684</v>
      </c>
      <c r="J205" s="83">
        <v>-7.3636670000000004</v>
      </c>
      <c r="K205" s="83">
        <v>25</v>
      </c>
      <c r="L205" s="83" t="s">
        <v>4548</v>
      </c>
      <c r="M205" s="83"/>
      <c r="N205" s="83"/>
      <c r="O205" s="83"/>
      <c r="P205" s="84" t="s">
        <v>205</v>
      </c>
      <c r="Q205" s="83" t="s">
        <v>2077</v>
      </c>
      <c r="R205" s="244" t="s">
        <v>1050</v>
      </c>
      <c r="S205" s="83" t="s">
        <v>106</v>
      </c>
      <c r="T205" s="83" t="s">
        <v>4465</v>
      </c>
      <c r="U205" s="83" t="s">
        <v>203</v>
      </c>
      <c r="V205" s="86" t="s">
        <v>4472</v>
      </c>
      <c r="W205" s="83" t="s">
        <v>2207</v>
      </c>
      <c r="X205" s="83" t="s">
        <v>2471</v>
      </c>
      <c r="Y205" s="85">
        <v>6614369</v>
      </c>
      <c r="Z205" s="86">
        <v>43843</v>
      </c>
      <c r="AA205" s="86"/>
      <c r="AB205" s="87">
        <f t="shared" ca="1" si="42"/>
        <v>836</v>
      </c>
      <c r="AC205" s="88" t="str">
        <f t="shared" ca="1" si="43"/>
        <v>&gt; 150 days</v>
      </c>
      <c r="AD205" s="89">
        <f t="shared" si="40"/>
        <v>43993</v>
      </c>
      <c r="AE205" s="90" t="str">
        <f t="shared" si="44"/>
        <v>W24-2020</v>
      </c>
      <c r="AF205" s="90" t="str">
        <f t="shared" si="45"/>
        <v>Jun-2020</v>
      </c>
      <c r="AG205" s="89" t="s">
        <v>4460</v>
      </c>
      <c r="AH205" s="90" t="str">
        <f t="shared" si="46"/>
        <v>TBD</v>
      </c>
      <c r="AI205" s="90" t="str">
        <f t="shared" si="47"/>
        <v>TBD</v>
      </c>
      <c r="AJ205" s="199" t="s">
        <v>345</v>
      </c>
      <c r="AK205" s="90" t="str">
        <f t="shared" si="48"/>
        <v>TBD</v>
      </c>
      <c r="AL205" s="90" t="str">
        <f t="shared" si="49"/>
        <v>TBD</v>
      </c>
      <c r="AM205" s="89" t="s">
        <v>4460</v>
      </c>
      <c r="AN205" s="90" t="str">
        <f t="shared" si="50"/>
        <v>TBD</v>
      </c>
      <c r="AO205" s="90" t="str">
        <f t="shared" si="51"/>
        <v>TBD</v>
      </c>
      <c r="AP205" s="83"/>
      <c r="AQ205" s="92"/>
      <c r="AR205" s="89"/>
      <c r="AS205" s="99"/>
      <c r="AT205" s="94"/>
      <c r="AU205" s="97"/>
      <c r="AV205" s="95"/>
      <c r="AW205" s="97"/>
      <c r="AX205" s="89"/>
      <c r="AY205" s="89"/>
      <c r="AZ205" s="89"/>
      <c r="BA205" s="86"/>
      <c r="BB205" s="86"/>
      <c r="BC205" s="86"/>
      <c r="BD205" s="83" t="s">
        <v>207</v>
      </c>
      <c r="BE205" s="83" t="str">
        <f t="shared" si="52"/>
        <v>02.SPK RETURNED</v>
      </c>
      <c r="BF205" s="83"/>
      <c r="BG205" s="96" t="s">
        <v>4410</v>
      </c>
      <c r="BH205" s="437"/>
      <c r="BI205" s="190"/>
      <c r="BJ205" s="190"/>
    </row>
    <row r="206" spans="1:62" s="28" customFormat="1" ht="15" hidden="1" customHeight="1">
      <c r="A206" s="27">
        <v>787</v>
      </c>
      <c r="B206" s="29"/>
      <c r="C206" s="83" t="str">
        <f t="shared" si="41"/>
        <v>JAW-JI-SDA-4076</v>
      </c>
      <c r="D206" s="83">
        <v>30571460031</v>
      </c>
      <c r="E206" s="83" t="s">
        <v>7880</v>
      </c>
      <c r="F206" s="83" t="s">
        <v>1946</v>
      </c>
      <c r="G206" s="83" t="s">
        <v>5849</v>
      </c>
      <c r="H206" s="84" t="s">
        <v>6825</v>
      </c>
      <c r="I206" s="83">
        <v>112.697807</v>
      </c>
      <c r="J206" s="83">
        <v>-7.4305700000000003</v>
      </c>
      <c r="K206" s="83">
        <v>30</v>
      </c>
      <c r="L206" s="83" t="s">
        <v>4548</v>
      </c>
      <c r="M206" s="83"/>
      <c r="N206" s="83"/>
      <c r="O206" s="83"/>
      <c r="P206" s="84" t="s">
        <v>205</v>
      </c>
      <c r="Q206" s="83" t="s">
        <v>1945</v>
      </c>
      <c r="R206" s="244" t="s">
        <v>1946</v>
      </c>
      <c r="S206" s="83" t="s">
        <v>106</v>
      </c>
      <c r="T206" s="83" t="s">
        <v>4465</v>
      </c>
      <c r="U206" s="83" t="s">
        <v>203</v>
      </c>
      <c r="V206" s="86" t="s">
        <v>4472</v>
      </c>
      <c r="W206" s="83" t="s">
        <v>2207</v>
      </c>
      <c r="X206" s="83" t="s">
        <v>2471</v>
      </c>
      <c r="Y206" s="85">
        <v>6614369</v>
      </c>
      <c r="Z206" s="86">
        <v>43843</v>
      </c>
      <c r="AA206" s="86"/>
      <c r="AB206" s="87">
        <f t="shared" ca="1" si="42"/>
        <v>836</v>
      </c>
      <c r="AC206" s="88" t="str">
        <f t="shared" ca="1" si="43"/>
        <v>&gt; 150 days</v>
      </c>
      <c r="AD206" s="89">
        <f t="shared" si="40"/>
        <v>43993</v>
      </c>
      <c r="AE206" s="90" t="str">
        <f t="shared" si="44"/>
        <v>W24-2020</v>
      </c>
      <c r="AF206" s="90" t="str">
        <f t="shared" si="45"/>
        <v>Jun-2020</v>
      </c>
      <c r="AG206" s="89" t="s">
        <v>4460</v>
      </c>
      <c r="AH206" s="90" t="str">
        <f t="shared" si="46"/>
        <v>TBD</v>
      </c>
      <c r="AI206" s="90" t="str">
        <f t="shared" si="47"/>
        <v>TBD</v>
      </c>
      <c r="AJ206" s="199" t="s">
        <v>345</v>
      </c>
      <c r="AK206" s="90" t="str">
        <f t="shared" si="48"/>
        <v>TBD</v>
      </c>
      <c r="AL206" s="90" t="str">
        <f t="shared" si="49"/>
        <v>TBD</v>
      </c>
      <c r="AM206" s="89" t="s">
        <v>4460</v>
      </c>
      <c r="AN206" s="90" t="str">
        <f t="shared" si="50"/>
        <v>TBD</v>
      </c>
      <c r="AO206" s="90" t="str">
        <f t="shared" si="51"/>
        <v>TBD</v>
      </c>
      <c r="AP206" s="83"/>
      <c r="AQ206" s="92"/>
      <c r="AR206" s="89"/>
      <c r="AS206" s="99"/>
      <c r="AT206" s="94"/>
      <c r="AU206" s="97"/>
      <c r="AV206" s="95"/>
      <c r="AW206" s="97"/>
      <c r="AX206" s="89"/>
      <c r="AY206" s="89"/>
      <c r="AZ206" s="89"/>
      <c r="BA206" s="86"/>
      <c r="BB206" s="86"/>
      <c r="BC206" s="86"/>
      <c r="BD206" s="83" t="s">
        <v>207</v>
      </c>
      <c r="BE206" s="83" t="str">
        <f t="shared" si="52"/>
        <v>02.SPK RETURNED</v>
      </c>
      <c r="BF206" s="83" t="s">
        <v>3737</v>
      </c>
      <c r="BG206" s="96" t="s">
        <v>4340</v>
      </c>
      <c r="BH206" s="437"/>
      <c r="BI206" s="190"/>
      <c r="BJ206" s="190"/>
    </row>
    <row r="207" spans="1:62" s="28" customFormat="1" ht="15" hidden="1" customHeight="1">
      <c r="A207" s="27">
        <v>788</v>
      </c>
      <c r="B207" s="29"/>
      <c r="C207" s="83" t="str">
        <f t="shared" si="41"/>
        <v>JAW-JI-SDA-4075</v>
      </c>
      <c r="D207" s="83">
        <v>30571450031</v>
      </c>
      <c r="E207" s="83" t="s">
        <v>7879</v>
      </c>
      <c r="F207" s="83" t="s">
        <v>1948</v>
      </c>
      <c r="G207" s="83" t="s">
        <v>5849</v>
      </c>
      <c r="H207" s="84" t="s">
        <v>6825</v>
      </c>
      <c r="I207" s="83">
        <v>112.712199</v>
      </c>
      <c r="J207" s="83">
        <v>-7.4340849999999996</v>
      </c>
      <c r="K207" s="83">
        <v>30</v>
      </c>
      <c r="L207" s="83" t="s">
        <v>4548</v>
      </c>
      <c r="M207" s="83">
        <v>2020</v>
      </c>
      <c r="N207" s="83" t="s">
        <v>3757</v>
      </c>
      <c r="O207" s="83"/>
      <c r="P207" s="84" t="s">
        <v>205</v>
      </c>
      <c r="Q207" s="83" t="s">
        <v>1947</v>
      </c>
      <c r="R207" s="244" t="s">
        <v>1948</v>
      </c>
      <c r="S207" s="83" t="s">
        <v>106</v>
      </c>
      <c r="T207" s="83" t="s">
        <v>4465</v>
      </c>
      <c r="U207" s="83" t="s">
        <v>203</v>
      </c>
      <c r="V207" s="86" t="s">
        <v>4472</v>
      </c>
      <c r="W207" s="83" t="s">
        <v>2207</v>
      </c>
      <c r="X207" s="83" t="s">
        <v>2471</v>
      </c>
      <c r="Y207" s="85">
        <v>6614369</v>
      </c>
      <c r="Z207" s="86">
        <v>43843</v>
      </c>
      <c r="AA207" s="86"/>
      <c r="AB207" s="87">
        <f t="shared" ca="1" si="42"/>
        <v>836</v>
      </c>
      <c r="AC207" s="88" t="str">
        <f t="shared" ca="1" si="43"/>
        <v>&gt; 150 days</v>
      </c>
      <c r="AD207" s="89">
        <f t="shared" si="40"/>
        <v>43993</v>
      </c>
      <c r="AE207" s="90" t="str">
        <f t="shared" si="44"/>
        <v>W24-2020</v>
      </c>
      <c r="AF207" s="90" t="str">
        <f t="shared" si="45"/>
        <v>Jun-2020</v>
      </c>
      <c r="AG207" s="89" t="s">
        <v>4460</v>
      </c>
      <c r="AH207" s="90" t="str">
        <f t="shared" si="46"/>
        <v>TBD</v>
      </c>
      <c r="AI207" s="90" t="str">
        <f t="shared" si="47"/>
        <v>TBD</v>
      </c>
      <c r="AJ207" s="199" t="s">
        <v>345</v>
      </c>
      <c r="AK207" s="90" t="str">
        <f t="shared" si="48"/>
        <v>TBD</v>
      </c>
      <c r="AL207" s="90" t="str">
        <f t="shared" si="49"/>
        <v>TBD</v>
      </c>
      <c r="AM207" s="89" t="s">
        <v>4460</v>
      </c>
      <c r="AN207" s="90" t="str">
        <f t="shared" si="50"/>
        <v>TBD</v>
      </c>
      <c r="AO207" s="90" t="str">
        <f t="shared" si="51"/>
        <v>TBD</v>
      </c>
      <c r="AP207" s="83" t="s">
        <v>4463</v>
      </c>
      <c r="AQ207" s="92"/>
      <c r="AR207" s="89"/>
      <c r="AS207" s="99"/>
      <c r="AT207" s="94"/>
      <c r="AU207" s="97"/>
      <c r="AV207" s="95"/>
      <c r="AW207" s="97"/>
      <c r="AX207" s="89"/>
      <c r="AY207" s="89"/>
      <c r="AZ207" s="89"/>
      <c r="BA207" s="86"/>
      <c r="BB207" s="86"/>
      <c r="BC207" s="86"/>
      <c r="BD207" s="83" t="s">
        <v>207</v>
      </c>
      <c r="BE207" s="83" t="str">
        <f t="shared" si="52"/>
        <v>02.SPK RETURNED</v>
      </c>
      <c r="BF207" s="83"/>
      <c r="BG207" s="96" t="s">
        <v>4341</v>
      </c>
      <c r="BH207" s="437"/>
      <c r="BI207" s="190"/>
      <c r="BJ207" s="190"/>
    </row>
    <row r="208" spans="1:62" s="28" customFormat="1" ht="15" hidden="1" customHeight="1">
      <c r="A208" s="27">
        <v>789</v>
      </c>
      <c r="B208" s="29"/>
      <c r="C208" s="83" t="str">
        <f t="shared" si="41"/>
        <v>JAW-JK-TJP-0621-RETURN</v>
      </c>
      <c r="D208" s="83"/>
      <c r="E208" s="83"/>
      <c r="F208" s="83"/>
      <c r="G208" s="83" t="s">
        <v>5849</v>
      </c>
      <c r="H208" s="84" t="s">
        <v>2359</v>
      </c>
      <c r="I208" s="83">
        <v>106.830387</v>
      </c>
      <c r="J208" s="83">
        <v>-6.1253130000000002</v>
      </c>
      <c r="K208" s="83">
        <v>30</v>
      </c>
      <c r="L208" s="83" t="s">
        <v>5070</v>
      </c>
      <c r="M208" s="83"/>
      <c r="N208" s="83"/>
      <c r="O208" s="83"/>
      <c r="P208" s="84" t="s">
        <v>199</v>
      </c>
      <c r="Q208" s="83" t="s">
        <v>1949</v>
      </c>
      <c r="R208" s="244" t="s">
        <v>1950</v>
      </c>
      <c r="S208" s="83" t="s">
        <v>106</v>
      </c>
      <c r="T208" s="83" t="s">
        <v>4465</v>
      </c>
      <c r="U208" s="83" t="s">
        <v>2197</v>
      </c>
      <c r="V208" s="86" t="s">
        <v>4469</v>
      </c>
      <c r="W208" s="83" t="s">
        <v>2210</v>
      </c>
      <c r="X208" s="83" t="s">
        <v>2448</v>
      </c>
      <c r="Y208" s="85">
        <v>6614368</v>
      </c>
      <c r="Z208" s="86">
        <v>43843</v>
      </c>
      <c r="AA208" s="86"/>
      <c r="AB208" s="87">
        <f t="shared" ca="1" si="42"/>
        <v>836</v>
      </c>
      <c r="AC208" s="88" t="str">
        <f t="shared" ca="1" si="43"/>
        <v>&gt; 150 days</v>
      </c>
      <c r="AD208" s="89">
        <f t="shared" si="40"/>
        <v>43993</v>
      </c>
      <c r="AE208" s="90" t="str">
        <f t="shared" si="44"/>
        <v>W24-2020</v>
      </c>
      <c r="AF208" s="90" t="str">
        <f t="shared" si="45"/>
        <v>Jun-2020</v>
      </c>
      <c r="AG208" s="89" t="s">
        <v>4460</v>
      </c>
      <c r="AH208" s="90" t="str">
        <f t="shared" si="46"/>
        <v>TBD</v>
      </c>
      <c r="AI208" s="90" t="str">
        <f t="shared" si="47"/>
        <v>TBD</v>
      </c>
      <c r="AJ208" s="199" t="s">
        <v>345</v>
      </c>
      <c r="AK208" s="90" t="str">
        <f t="shared" si="48"/>
        <v>TBD</v>
      </c>
      <c r="AL208" s="90" t="str">
        <f t="shared" si="49"/>
        <v>TBD</v>
      </c>
      <c r="AM208" s="89" t="s">
        <v>4460</v>
      </c>
      <c r="AN208" s="90" t="str">
        <f t="shared" si="50"/>
        <v>TBD</v>
      </c>
      <c r="AO208" s="90" t="str">
        <f t="shared" si="51"/>
        <v>TBD</v>
      </c>
      <c r="AP208" s="83"/>
      <c r="AQ208" s="92"/>
      <c r="AR208" s="89"/>
      <c r="AS208" s="99"/>
      <c r="AT208" s="94"/>
      <c r="AU208" s="97"/>
      <c r="AV208" s="95"/>
      <c r="AW208" s="97"/>
      <c r="AX208" s="89"/>
      <c r="AY208" s="89"/>
      <c r="AZ208" s="89"/>
      <c r="BA208" s="86"/>
      <c r="BB208" s="86"/>
      <c r="BC208" s="86"/>
      <c r="BD208" s="83" t="s">
        <v>207</v>
      </c>
      <c r="BE208" s="83" t="str">
        <f t="shared" si="52"/>
        <v>02.SPK RETURNED</v>
      </c>
      <c r="BF208" s="83"/>
      <c r="BG208" s="96" t="s">
        <v>4342</v>
      </c>
      <c r="BH208" s="437"/>
      <c r="BI208" s="190"/>
      <c r="BJ208" s="190"/>
    </row>
    <row r="209" spans="1:88" s="28" customFormat="1" ht="15" hidden="1" customHeight="1">
      <c r="A209" s="27">
        <v>790</v>
      </c>
      <c r="B209" s="29"/>
      <c r="C209" s="83" t="str">
        <f t="shared" si="41"/>
        <v>JAW-JK-CKG-0668 (RETURN)</v>
      </c>
      <c r="D209" s="83"/>
      <c r="E209" s="83"/>
      <c r="F209" s="83"/>
      <c r="G209" s="83" t="s">
        <v>5849</v>
      </c>
      <c r="H209" s="84" t="s">
        <v>2359</v>
      </c>
      <c r="I209" s="83">
        <v>106.862522</v>
      </c>
      <c r="J209" s="83">
        <v>-6.2941200000000004</v>
      </c>
      <c r="K209" s="83">
        <v>30</v>
      </c>
      <c r="L209" s="83" t="s">
        <v>4816</v>
      </c>
      <c r="M209" s="83"/>
      <c r="N209" s="83"/>
      <c r="O209" s="83" t="s">
        <v>3705</v>
      </c>
      <c r="P209" s="84" t="s">
        <v>199</v>
      </c>
      <c r="Q209" s="83" t="s">
        <v>1951</v>
      </c>
      <c r="R209" s="244" t="s">
        <v>1278</v>
      </c>
      <c r="S209" s="83" t="s">
        <v>106</v>
      </c>
      <c r="T209" s="83" t="s">
        <v>4465</v>
      </c>
      <c r="U209" s="83" t="s">
        <v>2197</v>
      </c>
      <c r="V209" s="86" t="s">
        <v>4469</v>
      </c>
      <c r="W209" s="83" t="s">
        <v>2210</v>
      </c>
      <c r="X209" s="83" t="s">
        <v>2455</v>
      </c>
      <c r="Y209" s="85">
        <v>6614368</v>
      </c>
      <c r="Z209" s="86">
        <v>43843</v>
      </c>
      <c r="AA209" s="86"/>
      <c r="AB209" s="87">
        <f t="shared" ca="1" si="42"/>
        <v>836</v>
      </c>
      <c r="AC209" s="88" t="str">
        <f t="shared" ca="1" si="43"/>
        <v>&gt; 150 days</v>
      </c>
      <c r="AD209" s="89">
        <f t="shared" si="40"/>
        <v>43993</v>
      </c>
      <c r="AE209" s="90" t="str">
        <f t="shared" si="44"/>
        <v>W24-2020</v>
      </c>
      <c r="AF209" s="90" t="str">
        <f t="shared" si="45"/>
        <v>Jun-2020</v>
      </c>
      <c r="AG209" s="89" t="s">
        <v>4460</v>
      </c>
      <c r="AH209" s="90" t="str">
        <f t="shared" si="46"/>
        <v>TBD</v>
      </c>
      <c r="AI209" s="90" t="str">
        <f t="shared" si="47"/>
        <v>TBD</v>
      </c>
      <c r="AJ209" s="199" t="s">
        <v>345</v>
      </c>
      <c r="AK209" s="90" t="str">
        <f t="shared" si="48"/>
        <v>TBD</v>
      </c>
      <c r="AL209" s="90" t="str">
        <f t="shared" si="49"/>
        <v>TBD</v>
      </c>
      <c r="AM209" s="89" t="s">
        <v>4460</v>
      </c>
      <c r="AN209" s="90" t="str">
        <f t="shared" si="50"/>
        <v>TBD</v>
      </c>
      <c r="AO209" s="90" t="str">
        <f t="shared" si="51"/>
        <v>TBD</v>
      </c>
      <c r="AP209" s="83" t="s">
        <v>4464</v>
      </c>
      <c r="AQ209" s="92"/>
      <c r="AR209" s="89"/>
      <c r="AS209" s="99"/>
      <c r="AT209" s="94"/>
      <c r="AU209" s="97"/>
      <c r="AV209" s="95"/>
      <c r="AW209" s="97"/>
      <c r="AX209" s="89"/>
      <c r="AY209" s="89"/>
      <c r="AZ209" s="89"/>
      <c r="BA209" s="86"/>
      <c r="BB209" s="86"/>
      <c r="BC209" s="86"/>
      <c r="BD209" s="83" t="s">
        <v>207</v>
      </c>
      <c r="BE209" s="83" t="str">
        <f t="shared" si="52"/>
        <v>02.SPK RETURNED</v>
      </c>
      <c r="BF209" s="83" t="s">
        <v>3738</v>
      </c>
      <c r="BG209" s="96" t="s">
        <v>4343</v>
      </c>
      <c r="BH209" s="437"/>
      <c r="BI209" s="190"/>
      <c r="BJ209" s="190"/>
    </row>
    <row r="210" spans="1:88" s="28" customFormat="1" ht="15" hidden="1" customHeight="1">
      <c r="A210" s="27">
        <v>791</v>
      </c>
      <c r="B210" s="29"/>
      <c r="C210" s="83" t="str">
        <f t="shared" si="41"/>
        <v>JAW-JI-SDA-4074</v>
      </c>
      <c r="D210" s="83">
        <v>30571440031</v>
      </c>
      <c r="E210" s="83" t="s">
        <v>7924</v>
      </c>
      <c r="F210" s="83" t="s">
        <v>1953</v>
      </c>
      <c r="G210" s="83" t="s">
        <v>5849</v>
      </c>
      <c r="H210" s="84" t="s">
        <v>6825</v>
      </c>
      <c r="I210" s="83">
        <v>112.722413</v>
      </c>
      <c r="J210" s="83">
        <v>-7.3798440000000003</v>
      </c>
      <c r="K210" s="83">
        <v>30</v>
      </c>
      <c r="L210" s="83" t="s">
        <v>4548</v>
      </c>
      <c r="M210" s="83">
        <v>2020</v>
      </c>
      <c r="N210" s="83" t="s">
        <v>3757</v>
      </c>
      <c r="O210" s="83"/>
      <c r="P210" s="84" t="s">
        <v>205</v>
      </c>
      <c r="Q210" s="83" t="s">
        <v>1952</v>
      </c>
      <c r="R210" s="244" t="s">
        <v>1953</v>
      </c>
      <c r="S210" s="83" t="s">
        <v>106</v>
      </c>
      <c r="T210" s="83" t="s">
        <v>4465</v>
      </c>
      <c r="U210" s="83" t="s">
        <v>203</v>
      </c>
      <c r="V210" s="86" t="s">
        <v>4472</v>
      </c>
      <c r="W210" s="83" t="s">
        <v>2207</v>
      </c>
      <c r="X210" s="83" t="s">
        <v>2471</v>
      </c>
      <c r="Y210" s="85">
        <v>6614369</v>
      </c>
      <c r="Z210" s="86">
        <v>43843</v>
      </c>
      <c r="AA210" s="86"/>
      <c r="AB210" s="87">
        <f t="shared" ca="1" si="42"/>
        <v>836</v>
      </c>
      <c r="AC210" s="88" t="str">
        <f t="shared" ca="1" si="43"/>
        <v>&gt; 150 days</v>
      </c>
      <c r="AD210" s="89">
        <f t="shared" si="40"/>
        <v>43993</v>
      </c>
      <c r="AE210" s="90" t="str">
        <f t="shared" si="44"/>
        <v>W24-2020</v>
      </c>
      <c r="AF210" s="90" t="str">
        <f t="shared" si="45"/>
        <v>Jun-2020</v>
      </c>
      <c r="AG210" s="89" t="s">
        <v>4460</v>
      </c>
      <c r="AH210" s="90" t="str">
        <f t="shared" si="46"/>
        <v>TBD</v>
      </c>
      <c r="AI210" s="90" t="str">
        <f t="shared" si="47"/>
        <v>TBD</v>
      </c>
      <c r="AJ210" s="199" t="s">
        <v>345</v>
      </c>
      <c r="AK210" s="90" t="str">
        <f t="shared" si="48"/>
        <v>TBD</v>
      </c>
      <c r="AL210" s="90" t="str">
        <f t="shared" si="49"/>
        <v>TBD</v>
      </c>
      <c r="AM210" s="89" t="s">
        <v>4460</v>
      </c>
      <c r="AN210" s="90" t="str">
        <f t="shared" si="50"/>
        <v>TBD</v>
      </c>
      <c r="AO210" s="90" t="str">
        <f t="shared" si="51"/>
        <v>TBD</v>
      </c>
      <c r="AP210" s="83"/>
      <c r="AQ210" s="92"/>
      <c r="AR210" s="89"/>
      <c r="AS210" s="99"/>
      <c r="AT210" s="94"/>
      <c r="AU210" s="97"/>
      <c r="AV210" s="95"/>
      <c r="AW210" s="97"/>
      <c r="AX210" s="89"/>
      <c r="AY210" s="89"/>
      <c r="AZ210" s="89"/>
      <c r="BA210" s="86"/>
      <c r="BB210" s="86"/>
      <c r="BC210" s="86"/>
      <c r="BD210" s="83" t="s">
        <v>207</v>
      </c>
      <c r="BE210" s="83" t="str">
        <f t="shared" si="52"/>
        <v>02.SPK RETURNED</v>
      </c>
      <c r="BF210" s="83" t="s">
        <v>3737</v>
      </c>
      <c r="BG210" s="96" t="s">
        <v>4344</v>
      </c>
      <c r="BH210" s="437"/>
      <c r="BI210" s="190"/>
      <c r="BJ210" s="190"/>
    </row>
    <row r="211" spans="1:88" s="28" customFormat="1" ht="15" hidden="1" customHeight="1">
      <c r="A211" s="27">
        <v>792</v>
      </c>
      <c r="B211" s="29"/>
      <c r="C211" s="83" t="str">
        <f t="shared" si="41"/>
        <v>JAW-JI-SDA-4073</v>
      </c>
      <c r="D211" s="83">
        <v>30573480031</v>
      </c>
      <c r="E211" s="83" t="s">
        <v>7923</v>
      </c>
      <c r="F211" s="83" t="s">
        <v>1955</v>
      </c>
      <c r="G211" s="83" t="s">
        <v>5849</v>
      </c>
      <c r="H211" s="84" t="s">
        <v>6825</v>
      </c>
      <c r="I211" s="83">
        <v>112.73548599999999</v>
      </c>
      <c r="J211" s="83">
        <v>-7.3934990000000003</v>
      </c>
      <c r="K211" s="83">
        <v>30</v>
      </c>
      <c r="L211" s="83" t="s">
        <v>4802</v>
      </c>
      <c r="M211" s="83">
        <v>2020</v>
      </c>
      <c r="N211" s="83" t="s">
        <v>3757</v>
      </c>
      <c r="O211" s="83" t="s">
        <v>5882</v>
      </c>
      <c r="P211" s="84" t="s">
        <v>205</v>
      </c>
      <c r="Q211" s="83" t="s">
        <v>1954</v>
      </c>
      <c r="R211" s="244" t="s">
        <v>1955</v>
      </c>
      <c r="S211" s="83" t="s">
        <v>106</v>
      </c>
      <c r="T211" s="83" t="s">
        <v>4465</v>
      </c>
      <c r="U211" s="83" t="s">
        <v>203</v>
      </c>
      <c r="V211" s="86" t="s">
        <v>4472</v>
      </c>
      <c r="W211" s="83" t="s">
        <v>2207</v>
      </c>
      <c r="X211" s="83" t="s">
        <v>2471</v>
      </c>
      <c r="Y211" s="85">
        <v>6614369</v>
      </c>
      <c r="Z211" s="86">
        <v>43843</v>
      </c>
      <c r="AA211" s="86"/>
      <c r="AB211" s="87">
        <f t="shared" ca="1" si="42"/>
        <v>836</v>
      </c>
      <c r="AC211" s="88" t="str">
        <f t="shared" ca="1" si="43"/>
        <v>&gt; 150 days</v>
      </c>
      <c r="AD211" s="89">
        <f t="shared" si="40"/>
        <v>43993</v>
      </c>
      <c r="AE211" s="90" t="str">
        <f t="shared" si="44"/>
        <v>W24-2020</v>
      </c>
      <c r="AF211" s="90" t="str">
        <f t="shared" si="45"/>
        <v>Jun-2020</v>
      </c>
      <c r="AG211" s="89" t="s">
        <v>4460</v>
      </c>
      <c r="AH211" s="90" t="str">
        <f t="shared" si="46"/>
        <v>TBD</v>
      </c>
      <c r="AI211" s="90" t="str">
        <f t="shared" si="47"/>
        <v>TBD</v>
      </c>
      <c r="AJ211" s="199" t="s">
        <v>345</v>
      </c>
      <c r="AK211" s="90" t="str">
        <f t="shared" si="48"/>
        <v>TBD</v>
      </c>
      <c r="AL211" s="90" t="str">
        <f t="shared" si="49"/>
        <v>TBD</v>
      </c>
      <c r="AM211" s="89" t="s">
        <v>4460</v>
      </c>
      <c r="AN211" s="90" t="str">
        <f t="shared" si="50"/>
        <v>TBD</v>
      </c>
      <c r="AO211" s="90" t="str">
        <f t="shared" si="51"/>
        <v>TBD</v>
      </c>
      <c r="AP211" s="83"/>
      <c r="AQ211" s="92"/>
      <c r="AR211" s="89"/>
      <c r="AS211" s="99"/>
      <c r="AT211" s="94"/>
      <c r="AU211" s="97"/>
      <c r="AV211" s="95"/>
      <c r="AW211" s="97"/>
      <c r="AX211" s="89"/>
      <c r="AY211" s="89"/>
      <c r="AZ211" s="89"/>
      <c r="BA211" s="86"/>
      <c r="BB211" s="86"/>
      <c r="BC211" s="86"/>
      <c r="BD211" s="83" t="s">
        <v>207</v>
      </c>
      <c r="BE211" s="83" t="str">
        <f t="shared" si="52"/>
        <v>02.SPK RETURNED</v>
      </c>
      <c r="BF211" s="83" t="s">
        <v>3739</v>
      </c>
      <c r="BG211" s="96" t="s">
        <v>4345</v>
      </c>
      <c r="BH211" s="437"/>
      <c r="BI211" s="190"/>
      <c r="BJ211" s="190"/>
    </row>
    <row r="212" spans="1:88" s="28" customFormat="1" ht="15" hidden="1" customHeight="1">
      <c r="A212" s="27">
        <v>794</v>
      </c>
      <c r="B212" s="29"/>
      <c r="C212" s="83" t="str">
        <f t="shared" si="41"/>
        <v>JAW-JK-CKG-0669-RETURN</v>
      </c>
      <c r="D212" s="83"/>
      <c r="E212" s="83"/>
      <c r="F212" s="83"/>
      <c r="G212" s="83" t="s">
        <v>5849</v>
      </c>
      <c r="H212" s="84" t="s">
        <v>2359</v>
      </c>
      <c r="I212" s="83">
        <v>106.85829</v>
      </c>
      <c r="J212" s="83">
        <v>-6.3170919999999997</v>
      </c>
      <c r="K212" s="83">
        <v>30</v>
      </c>
      <c r="L212" s="83" t="s">
        <v>4507</v>
      </c>
      <c r="M212" s="83"/>
      <c r="N212" s="83"/>
      <c r="O212" s="83"/>
      <c r="P212" s="84" t="s">
        <v>199</v>
      </c>
      <c r="Q212" s="83" t="s">
        <v>1957</v>
      </c>
      <c r="R212" s="244" t="s">
        <v>810</v>
      </c>
      <c r="S212" s="83" t="s">
        <v>106</v>
      </c>
      <c r="T212" s="83" t="s">
        <v>4465</v>
      </c>
      <c r="U212" s="83" t="s">
        <v>2197</v>
      </c>
      <c r="V212" s="86" t="s">
        <v>4469</v>
      </c>
      <c r="W212" s="83" t="s">
        <v>2210</v>
      </c>
      <c r="X212" s="83" t="s">
        <v>2455</v>
      </c>
      <c r="Y212" s="85">
        <v>6614368</v>
      </c>
      <c r="Z212" s="86">
        <v>43843</v>
      </c>
      <c r="AA212" s="86"/>
      <c r="AB212" s="87">
        <f t="shared" ca="1" si="42"/>
        <v>836</v>
      </c>
      <c r="AC212" s="88" t="str">
        <f t="shared" ca="1" si="43"/>
        <v>&gt; 150 days</v>
      </c>
      <c r="AD212" s="89">
        <f t="shared" si="40"/>
        <v>43993</v>
      </c>
      <c r="AE212" s="90" t="str">
        <f t="shared" si="44"/>
        <v>W24-2020</v>
      </c>
      <c r="AF212" s="90" t="str">
        <f t="shared" si="45"/>
        <v>Jun-2020</v>
      </c>
      <c r="AG212" s="89" t="s">
        <v>4460</v>
      </c>
      <c r="AH212" s="90" t="str">
        <f t="shared" si="46"/>
        <v>TBD</v>
      </c>
      <c r="AI212" s="90" t="str">
        <f t="shared" si="47"/>
        <v>TBD</v>
      </c>
      <c r="AJ212" s="199" t="s">
        <v>345</v>
      </c>
      <c r="AK212" s="90" t="str">
        <f t="shared" si="48"/>
        <v>TBD</v>
      </c>
      <c r="AL212" s="90" t="str">
        <f t="shared" si="49"/>
        <v>TBD</v>
      </c>
      <c r="AM212" s="89" t="s">
        <v>4460</v>
      </c>
      <c r="AN212" s="90" t="str">
        <f t="shared" si="50"/>
        <v>TBD</v>
      </c>
      <c r="AO212" s="90" t="str">
        <f t="shared" si="51"/>
        <v>TBD</v>
      </c>
      <c r="AP212" s="83"/>
      <c r="AQ212" s="92"/>
      <c r="AR212" s="89"/>
      <c r="AS212" s="99"/>
      <c r="AT212" s="94"/>
      <c r="AU212" s="97"/>
      <c r="AV212" s="95"/>
      <c r="AW212" s="97"/>
      <c r="AX212" s="89"/>
      <c r="AY212" s="89"/>
      <c r="AZ212" s="89"/>
      <c r="BA212" s="86"/>
      <c r="BB212" s="86"/>
      <c r="BC212" s="86"/>
      <c r="BD212" s="83" t="s">
        <v>207</v>
      </c>
      <c r="BE212" s="83" t="str">
        <f t="shared" si="52"/>
        <v>02.SPK RETURNED</v>
      </c>
      <c r="BF212" s="83"/>
      <c r="BG212" s="96" t="s">
        <v>4347</v>
      </c>
      <c r="BH212" s="437"/>
      <c r="BI212" s="190"/>
      <c r="BJ212" s="190"/>
    </row>
    <row r="213" spans="1:88" s="28" customFormat="1" ht="15" hidden="1" customHeight="1">
      <c r="A213" s="27">
        <v>797</v>
      </c>
      <c r="B213" s="29"/>
      <c r="C213" s="83" t="str">
        <f t="shared" si="41"/>
        <v>JAW-JI-SBY-8279 (RETURN)</v>
      </c>
      <c r="D213" s="83"/>
      <c r="E213" s="83"/>
      <c r="F213" s="83"/>
      <c r="G213" s="83" t="s">
        <v>5849</v>
      </c>
      <c r="H213" s="84" t="s">
        <v>2359</v>
      </c>
      <c r="I213" s="83">
        <v>112.78094900000001</v>
      </c>
      <c r="J213" s="83">
        <v>-7.2277560000000003</v>
      </c>
      <c r="K213" s="83">
        <v>30</v>
      </c>
      <c r="L213" s="83" t="s">
        <v>4548</v>
      </c>
      <c r="M213" s="83"/>
      <c r="N213" s="83"/>
      <c r="O213" s="83"/>
      <c r="P213" s="84" t="s">
        <v>205</v>
      </c>
      <c r="Q213" s="83" t="s">
        <v>1962</v>
      </c>
      <c r="R213" s="244" t="s">
        <v>798</v>
      </c>
      <c r="S213" s="83" t="s">
        <v>106</v>
      </c>
      <c r="T213" s="83" t="s">
        <v>4465</v>
      </c>
      <c r="U213" s="83" t="s">
        <v>203</v>
      </c>
      <c r="V213" s="86" t="s">
        <v>4472</v>
      </c>
      <c r="W213" s="83" t="s">
        <v>2207</v>
      </c>
      <c r="X213" s="83" t="s">
        <v>2743</v>
      </c>
      <c r="Y213" s="85">
        <v>6614369</v>
      </c>
      <c r="Z213" s="86">
        <v>43843</v>
      </c>
      <c r="AA213" s="86"/>
      <c r="AB213" s="87">
        <f t="shared" ca="1" si="42"/>
        <v>836</v>
      </c>
      <c r="AC213" s="88" t="str">
        <f t="shared" ca="1" si="43"/>
        <v>&gt; 150 days</v>
      </c>
      <c r="AD213" s="89">
        <f t="shared" si="40"/>
        <v>43993</v>
      </c>
      <c r="AE213" s="90" t="str">
        <f t="shared" si="44"/>
        <v>W24-2020</v>
      </c>
      <c r="AF213" s="90" t="str">
        <f t="shared" si="45"/>
        <v>Jun-2020</v>
      </c>
      <c r="AG213" s="89" t="s">
        <v>4460</v>
      </c>
      <c r="AH213" s="90" t="str">
        <f t="shared" si="46"/>
        <v>TBD</v>
      </c>
      <c r="AI213" s="90" t="str">
        <f t="shared" si="47"/>
        <v>TBD</v>
      </c>
      <c r="AJ213" s="199" t="s">
        <v>345</v>
      </c>
      <c r="AK213" s="90" t="str">
        <f t="shared" si="48"/>
        <v>TBD</v>
      </c>
      <c r="AL213" s="90" t="str">
        <f t="shared" si="49"/>
        <v>TBD</v>
      </c>
      <c r="AM213" s="89" t="s">
        <v>4460</v>
      </c>
      <c r="AN213" s="90" t="str">
        <f t="shared" si="50"/>
        <v>TBD</v>
      </c>
      <c r="AO213" s="90" t="str">
        <f t="shared" si="51"/>
        <v>TBD</v>
      </c>
      <c r="AP213" s="83" t="s">
        <v>4464</v>
      </c>
      <c r="AQ213" s="92"/>
      <c r="AR213" s="89"/>
      <c r="AS213" s="99"/>
      <c r="AT213" s="94"/>
      <c r="AU213" s="97"/>
      <c r="AV213" s="95"/>
      <c r="AW213" s="97"/>
      <c r="AX213" s="89"/>
      <c r="AY213" s="89"/>
      <c r="AZ213" s="89"/>
      <c r="BA213" s="86"/>
      <c r="BB213" s="86"/>
      <c r="BC213" s="86"/>
      <c r="BD213" s="83" t="s">
        <v>207</v>
      </c>
      <c r="BE213" s="83" t="str">
        <f t="shared" si="52"/>
        <v>02.SPK RETURNED</v>
      </c>
      <c r="BF213" s="83"/>
      <c r="BG213" s="96" t="s">
        <v>4350</v>
      </c>
      <c r="BH213" s="437"/>
      <c r="BI213" s="13"/>
      <c r="BJ213" s="190"/>
    </row>
    <row r="214" spans="1:88" s="28" customFormat="1" ht="15" hidden="1" customHeight="1">
      <c r="A214" s="27">
        <v>798</v>
      </c>
      <c r="B214" s="29"/>
      <c r="C214" s="83" t="str">
        <f t="shared" si="41"/>
        <v>JAW-JI-BLT-1913-RETURN</v>
      </c>
      <c r="D214" s="83"/>
      <c r="E214" s="83"/>
      <c r="F214" s="83"/>
      <c r="G214" s="83" t="s">
        <v>5849</v>
      </c>
      <c r="H214" s="84" t="s">
        <v>2359</v>
      </c>
      <c r="I214" s="83">
        <v>112.16753799999999</v>
      </c>
      <c r="J214" s="83">
        <v>-8.1021739999999998</v>
      </c>
      <c r="K214" s="83">
        <v>30</v>
      </c>
      <c r="L214" s="83" t="s">
        <v>4649</v>
      </c>
      <c r="M214" s="83"/>
      <c r="N214" s="83"/>
      <c r="O214" s="83"/>
      <c r="P214" s="84" t="s">
        <v>205</v>
      </c>
      <c r="Q214" s="83" t="s">
        <v>1963</v>
      </c>
      <c r="R214" s="244" t="s">
        <v>796</v>
      </c>
      <c r="S214" s="83" t="s">
        <v>106</v>
      </c>
      <c r="T214" s="83" t="s">
        <v>4465</v>
      </c>
      <c r="U214" s="83" t="s">
        <v>203</v>
      </c>
      <c r="V214" s="86" t="s">
        <v>4472</v>
      </c>
      <c r="W214" s="83" t="s">
        <v>2207</v>
      </c>
      <c r="X214" s="83" t="s">
        <v>2456</v>
      </c>
      <c r="Y214" s="85">
        <v>6614369</v>
      </c>
      <c r="Z214" s="86">
        <v>43843</v>
      </c>
      <c r="AA214" s="86"/>
      <c r="AB214" s="87">
        <f t="shared" ca="1" si="42"/>
        <v>836</v>
      </c>
      <c r="AC214" s="88" t="str">
        <f t="shared" ca="1" si="43"/>
        <v>&gt; 150 days</v>
      </c>
      <c r="AD214" s="89">
        <f t="shared" si="40"/>
        <v>43993</v>
      </c>
      <c r="AE214" s="90" t="str">
        <f t="shared" si="44"/>
        <v>W24-2020</v>
      </c>
      <c r="AF214" s="90" t="str">
        <f t="shared" si="45"/>
        <v>Jun-2020</v>
      </c>
      <c r="AG214" s="89" t="s">
        <v>4460</v>
      </c>
      <c r="AH214" s="90" t="str">
        <f t="shared" si="46"/>
        <v>TBD</v>
      </c>
      <c r="AI214" s="90" t="str">
        <f t="shared" si="47"/>
        <v>TBD</v>
      </c>
      <c r="AJ214" s="199" t="s">
        <v>345</v>
      </c>
      <c r="AK214" s="90" t="str">
        <f t="shared" si="48"/>
        <v>TBD</v>
      </c>
      <c r="AL214" s="90" t="str">
        <f t="shared" si="49"/>
        <v>TBD</v>
      </c>
      <c r="AM214" s="89" t="s">
        <v>4460</v>
      </c>
      <c r="AN214" s="90" t="str">
        <f t="shared" si="50"/>
        <v>TBD</v>
      </c>
      <c r="AO214" s="90" t="str">
        <f t="shared" si="51"/>
        <v>TBD</v>
      </c>
      <c r="AP214" s="83" t="s">
        <v>4464</v>
      </c>
      <c r="AQ214" s="92"/>
      <c r="AR214" s="89"/>
      <c r="AS214" s="99"/>
      <c r="AT214" s="94"/>
      <c r="AU214" s="97"/>
      <c r="AV214" s="95"/>
      <c r="AW214" s="97"/>
      <c r="AX214" s="89"/>
      <c r="AY214" s="89"/>
      <c r="AZ214" s="89"/>
      <c r="BA214" s="86"/>
      <c r="BB214" s="86"/>
      <c r="BC214" s="86"/>
      <c r="BD214" s="83" t="s">
        <v>207</v>
      </c>
      <c r="BE214" s="83" t="str">
        <f t="shared" si="52"/>
        <v>02.SPK RETURNED</v>
      </c>
      <c r="BF214" s="83"/>
      <c r="BG214" s="96" t="s">
        <v>4351</v>
      </c>
      <c r="BH214" s="437"/>
      <c r="BI214" s="13"/>
      <c r="BJ214" s="190"/>
    </row>
    <row r="215" spans="1:88" s="28" customFormat="1" ht="15" hidden="1" customHeight="1">
      <c r="A215" s="27">
        <v>799</v>
      </c>
      <c r="B215" s="29"/>
      <c r="C215" s="83" t="str">
        <f t="shared" si="41"/>
        <v>JAW-JI-SDA-4065</v>
      </c>
      <c r="D215" s="83">
        <v>30571390031</v>
      </c>
      <c r="E215" s="83" t="s">
        <v>7909</v>
      </c>
      <c r="F215" s="83" t="s">
        <v>1965</v>
      </c>
      <c r="G215" s="83" t="s">
        <v>5849</v>
      </c>
      <c r="H215" s="84" t="s">
        <v>6825</v>
      </c>
      <c r="I215" s="83">
        <v>112.5587</v>
      </c>
      <c r="J215" s="83">
        <v>-7.41</v>
      </c>
      <c r="K215" s="83">
        <v>40</v>
      </c>
      <c r="L215" s="83" t="s">
        <v>4518</v>
      </c>
      <c r="M215" s="83">
        <v>2020</v>
      </c>
      <c r="N215" s="83" t="s">
        <v>3757</v>
      </c>
      <c r="O215" s="83"/>
      <c r="P215" s="84" t="s">
        <v>205</v>
      </c>
      <c r="Q215" s="83" t="s">
        <v>1964</v>
      </c>
      <c r="R215" s="244" t="s">
        <v>1965</v>
      </c>
      <c r="S215" s="83" t="s">
        <v>106</v>
      </c>
      <c r="T215" s="83" t="s">
        <v>4465</v>
      </c>
      <c r="U215" s="83" t="s">
        <v>203</v>
      </c>
      <c r="V215" s="86" t="s">
        <v>4472</v>
      </c>
      <c r="W215" s="83" t="s">
        <v>2207</v>
      </c>
      <c r="X215" s="83" t="s">
        <v>2471</v>
      </c>
      <c r="Y215" s="85">
        <v>6614369</v>
      </c>
      <c r="Z215" s="86">
        <v>43843</v>
      </c>
      <c r="AA215" s="86"/>
      <c r="AB215" s="87">
        <f t="shared" ca="1" si="42"/>
        <v>836</v>
      </c>
      <c r="AC215" s="88" t="str">
        <f t="shared" ca="1" si="43"/>
        <v>&gt; 150 days</v>
      </c>
      <c r="AD215" s="89">
        <f t="shared" si="40"/>
        <v>43993</v>
      </c>
      <c r="AE215" s="90" t="str">
        <f t="shared" si="44"/>
        <v>W24-2020</v>
      </c>
      <c r="AF215" s="90" t="str">
        <f t="shared" si="45"/>
        <v>Jun-2020</v>
      </c>
      <c r="AG215" s="89" t="s">
        <v>4460</v>
      </c>
      <c r="AH215" s="90" t="str">
        <f t="shared" si="46"/>
        <v>TBD</v>
      </c>
      <c r="AI215" s="90" t="str">
        <f t="shared" si="47"/>
        <v>TBD</v>
      </c>
      <c r="AJ215" s="199" t="s">
        <v>345</v>
      </c>
      <c r="AK215" s="90" t="str">
        <f t="shared" si="48"/>
        <v>TBD</v>
      </c>
      <c r="AL215" s="90" t="str">
        <f t="shared" si="49"/>
        <v>TBD</v>
      </c>
      <c r="AM215" s="89" t="s">
        <v>4460</v>
      </c>
      <c r="AN215" s="90" t="str">
        <f t="shared" si="50"/>
        <v>TBD</v>
      </c>
      <c r="AO215" s="90" t="str">
        <f t="shared" si="51"/>
        <v>TBD</v>
      </c>
      <c r="AP215" s="83"/>
      <c r="AQ215" s="92"/>
      <c r="AR215" s="89"/>
      <c r="AS215" s="99"/>
      <c r="AT215" s="94"/>
      <c r="AU215" s="97"/>
      <c r="AV215" s="95"/>
      <c r="AW215" s="97"/>
      <c r="AX215" s="89"/>
      <c r="AY215" s="89"/>
      <c r="AZ215" s="89"/>
      <c r="BA215" s="86"/>
      <c r="BB215" s="86"/>
      <c r="BC215" s="86"/>
      <c r="BD215" s="83" t="s">
        <v>207</v>
      </c>
      <c r="BE215" s="83" t="str">
        <f t="shared" si="52"/>
        <v>02.SPK RETURNED</v>
      </c>
      <c r="BF215" s="83"/>
      <c r="BG215" s="96" t="s">
        <v>4352</v>
      </c>
      <c r="BH215" s="437"/>
      <c r="BI215" s="13"/>
      <c r="BJ215" s="190"/>
    </row>
    <row r="216" spans="1:88" s="28" customFormat="1" ht="15" hidden="1" customHeight="1">
      <c r="A216" s="27">
        <v>801</v>
      </c>
      <c r="B216" s="29"/>
      <c r="C216" s="83" t="str">
        <f t="shared" si="41"/>
        <v>JAW-BT-CPT-0464</v>
      </c>
      <c r="D216" s="83">
        <v>30572450031</v>
      </c>
      <c r="E216" s="83" t="s">
        <v>7906</v>
      </c>
      <c r="F216" s="83" t="s">
        <v>1969</v>
      </c>
      <c r="G216" s="83" t="s">
        <v>5849</v>
      </c>
      <c r="H216" s="84" t="s">
        <v>6825</v>
      </c>
      <c r="I216" s="83">
        <v>106.72958300000001</v>
      </c>
      <c r="J216" s="83">
        <v>-6.2783699999999998</v>
      </c>
      <c r="K216" s="83">
        <v>35</v>
      </c>
      <c r="L216" s="83" t="s">
        <v>4487</v>
      </c>
      <c r="M216" s="83"/>
      <c r="N216" s="83"/>
      <c r="O216" s="83"/>
      <c r="P216" s="84" t="s">
        <v>199</v>
      </c>
      <c r="Q216" s="83" t="s">
        <v>1968</v>
      </c>
      <c r="R216" s="244" t="s">
        <v>1969</v>
      </c>
      <c r="S216" s="83" t="s">
        <v>106</v>
      </c>
      <c r="T216" s="83" t="s">
        <v>4465</v>
      </c>
      <c r="U216" s="83" t="s">
        <v>2197</v>
      </c>
      <c r="V216" s="86" t="s">
        <v>4473</v>
      </c>
      <c r="W216" s="83" t="s">
        <v>2204</v>
      </c>
      <c r="X216" s="83" t="s">
        <v>2433</v>
      </c>
      <c r="Y216" s="85">
        <v>6614368</v>
      </c>
      <c r="Z216" s="86">
        <v>43843</v>
      </c>
      <c r="AA216" s="86"/>
      <c r="AB216" s="87">
        <f t="shared" ca="1" si="42"/>
        <v>836</v>
      </c>
      <c r="AC216" s="88" t="str">
        <f t="shared" ca="1" si="43"/>
        <v>&gt; 150 days</v>
      </c>
      <c r="AD216" s="89">
        <f t="shared" si="40"/>
        <v>43993</v>
      </c>
      <c r="AE216" s="90" t="str">
        <f t="shared" si="44"/>
        <v>W24-2020</v>
      </c>
      <c r="AF216" s="90" t="str">
        <f t="shared" si="45"/>
        <v>Jun-2020</v>
      </c>
      <c r="AG216" s="89" t="s">
        <v>4460</v>
      </c>
      <c r="AH216" s="90" t="str">
        <f t="shared" si="46"/>
        <v>TBD</v>
      </c>
      <c r="AI216" s="90" t="str">
        <f t="shared" si="47"/>
        <v>TBD</v>
      </c>
      <c r="AJ216" s="199" t="s">
        <v>345</v>
      </c>
      <c r="AK216" s="90" t="str">
        <f t="shared" si="48"/>
        <v>TBD</v>
      </c>
      <c r="AL216" s="90" t="str">
        <f t="shared" si="49"/>
        <v>TBD</v>
      </c>
      <c r="AM216" s="89" t="s">
        <v>4460</v>
      </c>
      <c r="AN216" s="90" t="str">
        <f t="shared" si="50"/>
        <v>TBD</v>
      </c>
      <c r="AO216" s="90" t="str">
        <f t="shared" si="51"/>
        <v>TBD</v>
      </c>
      <c r="AP216" s="83" t="s">
        <v>4464</v>
      </c>
      <c r="AQ216" s="92"/>
      <c r="AR216" s="89"/>
      <c r="AS216" s="99"/>
      <c r="AT216" s="94"/>
      <c r="AU216" s="97"/>
      <c r="AV216" s="95"/>
      <c r="AW216" s="97"/>
      <c r="AX216" s="89"/>
      <c r="AY216" s="89"/>
      <c r="AZ216" s="89"/>
      <c r="BA216" s="86"/>
      <c r="BB216" s="86"/>
      <c r="BC216" s="86"/>
      <c r="BD216" s="83" t="s">
        <v>207</v>
      </c>
      <c r="BE216" s="83" t="str">
        <f t="shared" si="52"/>
        <v>02.SPK RETURNED</v>
      </c>
      <c r="BF216" s="83"/>
      <c r="BG216" s="96" t="s">
        <v>4354</v>
      </c>
      <c r="BH216" s="437"/>
      <c r="BI216" s="13"/>
      <c r="BJ216" s="190"/>
    </row>
    <row r="217" spans="1:88" s="28" customFormat="1" ht="15" hidden="1" customHeight="1">
      <c r="A217" s="27">
        <v>803</v>
      </c>
      <c r="B217" s="29"/>
      <c r="C217" s="83" t="str">
        <f t="shared" si="41"/>
        <v>JAW-JK-TJP-0627</v>
      </c>
      <c r="D217" s="83">
        <v>30572060031</v>
      </c>
      <c r="E217" s="83" t="s">
        <v>7903</v>
      </c>
      <c r="F217" s="83" t="s">
        <v>3182</v>
      </c>
      <c r="G217" s="83" t="s">
        <v>5849</v>
      </c>
      <c r="H217" s="84" t="s">
        <v>6825</v>
      </c>
      <c r="I217" s="83">
        <v>106.85292200000001</v>
      </c>
      <c r="J217" s="83">
        <v>-6.1210789999999999</v>
      </c>
      <c r="K217" s="83">
        <v>25</v>
      </c>
      <c r="L217" s="83" t="s">
        <v>5073</v>
      </c>
      <c r="M217" s="83"/>
      <c r="N217" s="83"/>
      <c r="O217" s="83"/>
      <c r="P217" s="84" t="s">
        <v>199</v>
      </c>
      <c r="Q217" s="83" t="s">
        <v>1972</v>
      </c>
      <c r="R217" s="244" t="s">
        <v>1973</v>
      </c>
      <c r="S217" s="83" t="s">
        <v>106</v>
      </c>
      <c r="T217" s="83" t="s">
        <v>4465</v>
      </c>
      <c r="U217" s="83" t="s">
        <v>2197</v>
      </c>
      <c r="V217" s="86" t="s">
        <v>4469</v>
      </c>
      <c r="W217" s="83" t="s">
        <v>2210</v>
      </c>
      <c r="X217" s="83" t="s">
        <v>2448</v>
      </c>
      <c r="Y217" s="85">
        <v>6614368</v>
      </c>
      <c r="Z217" s="86">
        <v>43843</v>
      </c>
      <c r="AA217" s="86"/>
      <c r="AB217" s="87">
        <f t="shared" ca="1" si="42"/>
        <v>836</v>
      </c>
      <c r="AC217" s="88" t="str">
        <f t="shared" ca="1" si="43"/>
        <v>&gt; 150 days</v>
      </c>
      <c r="AD217" s="89">
        <f t="shared" si="40"/>
        <v>43993</v>
      </c>
      <c r="AE217" s="90" t="str">
        <f t="shared" si="44"/>
        <v>W24-2020</v>
      </c>
      <c r="AF217" s="90" t="str">
        <f t="shared" si="45"/>
        <v>Jun-2020</v>
      </c>
      <c r="AG217" s="89" t="s">
        <v>4460</v>
      </c>
      <c r="AH217" s="90" t="str">
        <f t="shared" si="46"/>
        <v>TBD</v>
      </c>
      <c r="AI217" s="90" t="str">
        <f t="shared" si="47"/>
        <v>TBD</v>
      </c>
      <c r="AJ217" s="199" t="s">
        <v>345</v>
      </c>
      <c r="AK217" s="90" t="str">
        <f t="shared" si="48"/>
        <v>TBD</v>
      </c>
      <c r="AL217" s="90" t="str">
        <f t="shared" si="49"/>
        <v>TBD</v>
      </c>
      <c r="AM217" s="89" t="s">
        <v>4460</v>
      </c>
      <c r="AN217" s="90" t="str">
        <f t="shared" si="50"/>
        <v>TBD</v>
      </c>
      <c r="AO217" s="90" t="str">
        <f t="shared" si="51"/>
        <v>TBD</v>
      </c>
      <c r="AP217" s="83"/>
      <c r="AQ217" s="92"/>
      <c r="AR217" s="89"/>
      <c r="AS217" s="99"/>
      <c r="AT217" s="94"/>
      <c r="AU217" s="97"/>
      <c r="AV217" s="95"/>
      <c r="AW217" s="97"/>
      <c r="AX217" s="89"/>
      <c r="AY217" s="89"/>
      <c r="AZ217" s="89"/>
      <c r="BA217" s="86"/>
      <c r="BB217" s="86"/>
      <c r="BC217" s="86"/>
      <c r="BD217" s="83" t="s">
        <v>207</v>
      </c>
      <c r="BE217" s="83" t="str">
        <f t="shared" si="52"/>
        <v>02.SPK RETURNED</v>
      </c>
      <c r="BF217" s="83"/>
      <c r="BG217" s="96" t="s">
        <v>4356</v>
      </c>
      <c r="BH217" s="437"/>
      <c r="BI217" s="13"/>
      <c r="BJ217" s="190"/>
    </row>
    <row r="218" spans="1:88" s="28" customFormat="1" ht="15" hidden="1" customHeight="1">
      <c r="A218" s="27">
        <v>804</v>
      </c>
      <c r="B218" s="29"/>
      <c r="C218" s="83" t="str">
        <f t="shared" si="41"/>
        <v>JAW-JI-SBY-4340</v>
      </c>
      <c r="D218" s="83">
        <v>30571370031</v>
      </c>
      <c r="E218" s="83" t="s">
        <v>7902</v>
      </c>
      <c r="F218" s="83" t="s">
        <v>1975</v>
      </c>
      <c r="G218" s="83" t="s">
        <v>5849</v>
      </c>
      <c r="H218" s="84" t="s">
        <v>6825</v>
      </c>
      <c r="I218" s="83">
        <v>112.620501</v>
      </c>
      <c r="J218" s="83">
        <v>-7.2496299999999998</v>
      </c>
      <c r="K218" s="83">
        <v>30</v>
      </c>
      <c r="L218" s="83" t="s">
        <v>5074</v>
      </c>
      <c r="M218" s="83"/>
      <c r="N218" s="83"/>
      <c r="O218" s="83"/>
      <c r="P218" s="84" t="s">
        <v>205</v>
      </c>
      <c r="Q218" s="83" t="s">
        <v>1974</v>
      </c>
      <c r="R218" s="244" t="s">
        <v>1975</v>
      </c>
      <c r="S218" s="83" t="s">
        <v>106</v>
      </c>
      <c r="T218" s="83" t="s">
        <v>4465</v>
      </c>
      <c r="U218" s="83" t="s">
        <v>203</v>
      </c>
      <c r="V218" s="86" t="s">
        <v>4472</v>
      </c>
      <c r="W218" s="83" t="s">
        <v>2207</v>
      </c>
      <c r="X218" s="83" t="s">
        <v>2743</v>
      </c>
      <c r="Y218" s="85">
        <v>6614369</v>
      </c>
      <c r="Z218" s="86">
        <v>43843</v>
      </c>
      <c r="AA218" s="86"/>
      <c r="AB218" s="87">
        <f t="shared" ca="1" si="42"/>
        <v>836</v>
      </c>
      <c r="AC218" s="88" t="str">
        <f t="shared" ca="1" si="43"/>
        <v>&gt; 150 days</v>
      </c>
      <c r="AD218" s="89">
        <f t="shared" si="40"/>
        <v>43993</v>
      </c>
      <c r="AE218" s="90" t="str">
        <f t="shared" si="44"/>
        <v>W24-2020</v>
      </c>
      <c r="AF218" s="90" t="str">
        <f t="shared" si="45"/>
        <v>Jun-2020</v>
      </c>
      <c r="AG218" s="89" t="s">
        <v>4460</v>
      </c>
      <c r="AH218" s="90" t="str">
        <f t="shared" si="46"/>
        <v>TBD</v>
      </c>
      <c r="AI218" s="90" t="str">
        <f t="shared" si="47"/>
        <v>TBD</v>
      </c>
      <c r="AJ218" s="199" t="s">
        <v>345</v>
      </c>
      <c r="AK218" s="90" t="str">
        <f t="shared" si="48"/>
        <v>TBD</v>
      </c>
      <c r="AL218" s="90" t="str">
        <f t="shared" si="49"/>
        <v>TBD</v>
      </c>
      <c r="AM218" s="89" t="s">
        <v>4460</v>
      </c>
      <c r="AN218" s="90" t="str">
        <f t="shared" si="50"/>
        <v>TBD</v>
      </c>
      <c r="AO218" s="90" t="str">
        <f t="shared" si="51"/>
        <v>TBD</v>
      </c>
      <c r="AP218" s="83"/>
      <c r="AQ218" s="92"/>
      <c r="AR218" s="89"/>
      <c r="AS218" s="99"/>
      <c r="AT218" s="94"/>
      <c r="AU218" s="97"/>
      <c r="AV218" s="95"/>
      <c r="AW218" s="97"/>
      <c r="AX218" s="89"/>
      <c r="AY218" s="89"/>
      <c r="AZ218" s="89"/>
      <c r="BA218" s="86"/>
      <c r="BB218" s="86"/>
      <c r="BC218" s="86"/>
      <c r="BD218" s="83" t="s">
        <v>207</v>
      </c>
      <c r="BE218" s="83" t="str">
        <f t="shared" si="52"/>
        <v>02.SPK RETURNED</v>
      </c>
      <c r="BF218" s="83" t="s">
        <v>3742</v>
      </c>
      <c r="BG218" s="96" t="s">
        <v>4357</v>
      </c>
      <c r="BH218" s="437"/>
      <c r="BI218" s="13"/>
      <c r="BJ218" s="190"/>
    </row>
    <row r="219" spans="1:88" s="28" customFormat="1" ht="15" hidden="1" customHeight="1">
      <c r="A219" s="27">
        <v>805</v>
      </c>
      <c r="B219" s="29"/>
      <c r="C219" s="83" t="str">
        <f t="shared" si="41"/>
        <v>JAW-JI-SDA-4072</v>
      </c>
      <c r="D219" s="83">
        <v>30571430031</v>
      </c>
      <c r="E219" s="83" t="s">
        <v>7896</v>
      </c>
      <c r="F219" s="83" t="s">
        <v>1977</v>
      </c>
      <c r="G219" s="83" t="s">
        <v>5849</v>
      </c>
      <c r="H219" s="84" t="s">
        <v>6825</v>
      </c>
      <c r="I219" s="83">
        <v>112.756736</v>
      </c>
      <c r="J219" s="83">
        <v>-7.3741000000000003</v>
      </c>
      <c r="K219" s="83">
        <v>30</v>
      </c>
      <c r="L219" s="83" t="s">
        <v>4548</v>
      </c>
      <c r="M219" s="83">
        <v>2020</v>
      </c>
      <c r="N219" s="83" t="s">
        <v>3757</v>
      </c>
      <c r="O219" s="83" t="s">
        <v>5883</v>
      </c>
      <c r="P219" s="84" t="s">
        <v>205</v>
      </c>
      <c r="Q219" s="83" t="s">
        <v>1976</v>
      </c>
      <c r="R219" s="244" t="s">
        <v>1977</v>
      </c>
      <c r="S219" s="83" t="s">
        <v>106</v>
      </c>
      <c r="T219" s="83" t="s">
        <v>4465</v>
      </c>
      <c r="U219" s="83" t="s">
        <v>203</v>
      </c>
      <c r="V219" s="86" t="s">
        <v>4472</v>
      </c>
      <c r="W219" s="83" t="s">
        <v>2207</v>
      </c>
      <c r="X219" s="83" t="s">
        <v>2471</v>
      </c>
      <c r="Y219" s="85">
        <v>6614369</v>
      </c>
      <c r="Z219" s="86">
        <v>43843</v>
      </c>
      <c r="AA219" s="86"/>
      <c r="AB219" s="87">
        <f t="shared" ca="1" si="42"/>
        <v>836</v>
      </c>
      <c r="AC219" s="88" t="str">
        <f t="shared" ca="1" si="43"/>
        <v>&gt; 150 days</v>
      </c>
      <c r="AD219" s="89">
        <f t="shared" si="40"/>
        <v>43993</v>
      </c>
      <c r="AE219" s="90" t="str">
        <f t="shared" si="44"/>
        <v>W24-2020</v>
      </c>
      <c r="AF219" s="90" t="str">
        <f t="shared" si="45"/>
        <v>Jun-2020</v>
      </c>
      <c r="AG219" s="89" t="s">
        <v>4460</v>
      </c>
      <c r="AH219" s="90" t="str">
        <f t="shared" si="46"/>
        <v>TBD</v>
      </c>
      <c r="AI219" s="90" t="str">
        <f t="shared" si="47"/>
        <v>TBD</v>
      </c>
      <c r="AJ219" s="199" t="s">
        <v>345</v>
      </c>
      <c r="AK219" s="90" t="str">
        <f t="shared" si="48"/>
        <v>TBD</v>
      </c>
      <c r="AL219" s="90" t="str">
        <f t="shared" si="49"/>
        <v>TBD</v>
      </c>
      <c r="AM219" s="89" t="s">
        <v>4460</v>
      </c>
      <c r="AN219" s="90" t="str">
        <f t="shared" si="50"/>
        <v>TBD</v>
      </c>
      <c r="AO219" s="90" t="str">
        <f t="shared" si="51"/>
        <v>TBD</v>
      </c>
      <c r="AP219" s="83"/>
      <c r="AQ219" s="92"/>
      <c r="AR219" s="89"/>
      <c r="AS219" s="99"/>
      <c r="AT219" s="94"/>
      <c r="AU219" s="97"/>
      <c r="AV219" s="95"/>
      <c r="AW219" s="97"/>
      <c r="AX219" s="89"/>
      <c r="AY219" s="89"/>
      <c r="AZ219" s="89"/>
      <c r="BA219" s="86"/>
      <c r="BB219" s="86"/>
      <c r="BC219" s="86"/>
      <c r="BD219" s="83" t="s">
        <v>207</v>
      </c>
      <c r="BE219" s="83" t="str">
        <f t="shared" si="52"/>
        <v>02.SPK RETURNED</v>
      </c>
      <c r="BF219" s="83" t="s">
        <v>3739</v>
      </c>
      <c r="BG219" s="96" t="s">
        <v>4358</v>
      </c>
      <c r="BH219" s="437"/>
      <c r="BI219" s="13"/>
      <c r="BJ219" s="190"/>
    </row>
    <row r="220" spans="1:88" s="28" customFormat="1" ht="15" hidden="1" customHeight="1">
      <c r="A220" s="27">
        <v>806</v>
      </c>
      <c r="B220" s="29"/>
      <c r="C220" s="83" t="str">
        <f t="shared" si="41"/>
        <v>JAW-JI-SDA-4081</v>
      </c>
      <c r="D220" s="83">
        <v>30571500031</v>
      </c>
      <c r="E220" s="83" t="s">
        <v>7893</v>
      </c>
      <c r="F220" s="83" t="s">
        <v>1979</v>
      </c>
      <c r="G220" s="83" t="s">
        <v>5849</v>
      </c>
      <c r="H220" s="84" t="s">
        <v>6825</v>
      </c>
      <c r="I220" s="83">
        <v>112.729203</v>
      </c>
      <c r="J220" s="83">
        <v>-7.4536290000000003</v>
      </c>
      <c r="K220" s="83">
        <v>30</v>
      </c>
      <c r="L220" s="83" t="s">
        <v>4548</v>
      </c>
      <c r="M220" s="83">
        <v>2020</v>
      </c>
      <c r="N220" s="83" t="s">
        <v>3757</v>
      </c>
      <c r="O220" s="83"/>
      <c r="P220" s="84" t="s">
        <v>205</v>
      </c>
      <c r="Q220" s="83" t="s">
        <v>1978</v>
      </c>
      <c r="R220" s="244" t="s">
        <v>1979</v>
      </c>
      <c r="S220" s="83" t="s">
        <v>106</v>
      </c>
      <c r="T220" s="83" t="s">
        <v>4465</v>
      </c>
      <c r="U220" s="83" t="s">
        <v>203</v>
      </c>
      <c r="V220" s="86" t="s">
        <v>4472</v>
      </c>
      <c r="W220" s="83" t="s">
        <v>2207</v>
      </c>
      <c r="X220" s="83" t="s">
        <v>2471</v>
      </c>
      <c r="Y220" s="85">
        <v>6614369</v>
      </c>
      <c r="Z220" s="86">
        <v>43843</v>
      </c>
      <c r="AA220" s="86"/>
      <c r="AB220" s="87">
        <f t="shared" ca="1" si="42"/>
        <v>836</v>
      </c>
      <c r="AC220" s="88" t="str">
        <f t="shared" ca="1" si="43"/>
        <v>&gt; 150 days</v>
      </c>
      <c r="AD220" s="89">
        <f t="shared" si="40"/>
        <v>43993</v>
      </c>
      <c r="AE220" s="90" t="str">
        <f t="shared" si="44"/>
        <v>W24-2020</v>
      </c>
      <c r="AF220" s="90" t="str">
        <f t="shared" si="45"/>
        <v>Jun-2020</v>
      </c>
      <c r="AG220" s="89" t="s">
        <v>4460</v>
      </c>
      <c r="AH220" s="90" t="str">
        <f t="shared" si="46"/>
        <v>TBD</v>
      </c>
      <c r="AI220" s="90" t="str">
        <f t="shared" si="47"/>
        <v>TBD</v>
      </c>
      <c r="AJ220" s="199" t="s">
        <v>345</v>
      </c>
      <c r="AK220" s="90" t="str">
        <f t="shared" si="48"/>
        <v>TBD</v>
      </c>
      <c r="AL220" s="90" t="str">
        <f t="shared" si="49"/>
        <v>TBD</v>
      </c>
      <c r="AM220" s="89" t="s">
        <v>4460</v>
      </c>
      <c r="AN220" s="90" t="str">
        <f t="shared" si="50"/>
        <v>TBD</v>
      </c>
      <c r="AO220" s="90" t="str">
        <f t="shared" si="51"/>
        <v>TBD</v>
      </c>
      <c r="AP220" s="83"/>
      <c r="AQ220" s="92"/>
      <c r="AR220" s="89"/>
      <c r="AS220" s="99"/>
      <c r="AT220" s="94"/>
      <c r="AU220" s="97"/>
      <c r="AV220" s="95"/>
      <c r="AW220" s="97"/>
      <c r="AX220" s="89"/>
      <c r="AY220" s="89"/>
      <c r="AZ220" s="89"/>
      <c r="BA220" s="86"/>
      <c r="BB220" s="86"/>
      <c r="BC220" s="86"/>
      <c r="BD220" s="83" t="s">
        <v>207</v>
      </c>
      <c r="BE220" s="83" t="str">
        <f t="shared" si="52"/>
        <v>02.SPK RETURNED</v>
      </c>
      <c r="BF220" s="83" t="s">
        <v>3739</v>
      </c>
      <c r="BG220" s="96" t="s">
        <v>4359</v>
      </c>
      <c r="BH220" s="437"/>
      <c r="BI220" s="13"/>
      <c r="BJ220" s="190"/>
    </row>
    <row r="221" spans="1:88" s="28" customFormat="1" ht="15" hidden="1" customHeight="1">
      <c r="A221" s="27">
        <v>807</v>
      </c>
      <c r="B221" s="29"/>
      <c r="C221" s="83" t="str">
        <f t="shared" si="41"/>
        <v>JAW-JI-SDA-4080</v>
      </c>
      <c r="D221" s="83">
        <v>30571490031</v>
      </c>
      <c r="E221" s="83" t="s">
        <v>7892</v>
      </c>
      <c r="F221" s="83" t="s">
        <v>1981</v>
      </c>
      <c r="G221" s="83" t="s">
        <v>5849</v>
      </c>
      <c r="H221" s="84" t="s">
        <v>6825</v>
      </c>
      <c r="I221" s="83">
        <v>112.726085</v>
      </c>
      <c r="J221" s="83">
        <v>-7.4609940000000003</v>
      </c>
      <c r="K221" s="83">
        <v>30</v>
      </c>
      <c r="L221" s="83" t="s">
        <v>4548</v>
      </c>
      <c r="M221" s="83">
        <v>2020</v>
      </c>
      <c r="N221" s="83" t="s">
        <v>3757</v>
      </c>
      <c r="O221" s="83"/>
      <c r="P221" s="84" t="s">
        <v>205</v>
      </c>
      <c r="Q221" s="83" t="s">
        <v>1980</v>
      </c>
      <c r="R221" s="244" t="s">
        <v>1981</v>
      </c>
      <c r="S221" s="83" t="s">
        <v>106</v>
      </c>
      <c r="T221" s="83" t="s">
        <v>4465</v>
      </c>
      <c r="U221" s="83" t="s">
        <v>203</v>
      </c>
      <c r="V221" s="86" t="s">
        <v>4472</v>
      </c>
      <c r="W221" s="83" t="s">
        <v>2207</v>
      </c>
      <c r="X221" s="83" t="s">
        <v>2471</v>
      </c>
      <c r="Y221" s="85">
        <v>6614369</v>
      </c>
      <c r="Z221" s="86">
        <v>43843</v>
      </c>
      <c r="AA221" s="86"/>
      <c r="AB221" s="87">
        <f t="shared" ca="1" si="42"/>
        <v>836</v>
      </c>
      <c r="AC221" s="88" t="str">
        <f t="shared" ca="1" si="43"/>
        <v>&gt; 150 days</v>
      </c>
      <c r="AD221" s="89">
        <f t="shared" si="40"/>
        <v>43993</v>
      </c>
      <c r="AE221" s="90" t="str">
        <f t="shared" si="44"/>
        <v>W24-2020</v>
      </c>
      <c r="AF221" s="90" t="str">
        <f t="shared" si="45"/>
        <v>Jun-2020</v>
      </c>
      <c r="AG221" s="89" t="s">
        <v>4460</v>
      </c>
      <c r="AH221" s="90" t="str">
        <f t="shared" si="46"/>
        <v>TBD</v>
      </c>
      <c r="AI221" s="90" t="str">
        <f t="shared" si="47"/>
        <v>TBD</v>
      </c>
      <c r="AJ221" s="199" t="s">
        <v>345</v>
      </c>
      <c r="AK221" s="90" t="str">
        <f t="shared" si="48"/>
        <v>TBD</v>
      </c>
      <c r="AL221" s="90" t="str">
        <f t="shared" si="49"/>
        <v>TBD</v>
      </c>
      <c r="AM221" s="89" t="s">
        <v>4460</v>
      </c>
      <c r="AN221" s="90" t="str">
        <f t="shared" si="50"/>
        <v>TBD</v>
      </c>
      <c r="AO221" s="90" t="str">
        <f t="shared" si="51"/>
        <v>TBD</v>
      </c>
      <c r="AP221" s="83"/>
      <c r="AQ221" s="92"/>
      <c r="AR221" s="89"/>
      <c r="AS221" s="99"/>
      <c r="AT221" s="94"/>
      <c r="AU221" s="97"/>
      <c r="AV221" s="95"/>
      <c r="AW221" s="97"/>
      <c r="AX221" s="89"/>
      <c r="AY221" s="89"/>
      <c r="AZ221" s="89"/>
      <c r="BA221" s="86"/>
      <c r="BB221" s="86"/>
      <c r="BC221" s="86"/>
      <c r="BD221" s="83" t="s">
        <v>207</v>
      </c>
      <c r="BE221" s="83" t="str">
        <f t="shared" si="52"/>
        <v>02.SPK RETURNED</v>
      </c>
      <c r="BF221" s="83" t="s">
        <v>3739</v>
      </c>
      <c r="BG221" s="96" t="s">
        <v>4360</v>
      </c>
      <c r="BH221" s="437"/>
      <c r="BI221" s="13"/>
      <c r="BJ221" s="190"/>
    </row>
    <row r="222" spans="1:88" s="28" customFormat="1" ht="15" hidden="1" customHeight="1">
      <c r="A222" s="27">
        <v>808</v>
      </c>
      <c r="B222" s="29"/>
      <c r="C222" s="83" t="str">
        <f t="shared" si="41"/>
        <v>JAW-JI-SDA-4078</v>
      </c>
      <c r="D222" s="83">
        <v>30571470031</v>
      </c>
      <c r="E222" s="83" t="s">
        <v>7891</v>
      </c>
      <c r="F222" s="83" t="s">
        <v>1983</v>
      </c>
      <c r="G222" s="83" t="s">
        <v>5849</v>
      </c>
      <c r="H222" s="84" t="s">
        <v>6825</v>
      </c>
      <c r="I222" s="83">
        <v>112.686117</v>
      </c>
      <c r="J222" s="83">
        <v>-7.448963</v>
      </c>
      <c r="K222" s="83">
        <v>30</v>
      </c>
      <c r="L222" s="83" t="s">
        <v>4548</v>
      </c>
      <c r="M222" s="83">
        <v>2020</v>
      </c>
      <c r="N222" s="83" t="s">
        <v>3757</v>
      </c>
      <c r="O222" s="83"/>
      <c r="P222" s="84" t="s">
        <v>205</v>
      </c>
      <c r="Q222" s="83" t="s">
        <v>1982</v>
      </c>
      <c r="R222" s="244" t="s">
        <v>1983</v>
      </c>
      <c r="S222" s="83" t="s">
        <v>106</v>
      </c>
      <c r="T222" s="83" t="s">
        <v>4465</v>
      </c>
      <c r="U222" s="83" t="s">
        <v>203</v>
      </c>
      <c r="V222" s="86" t="s">
        <v>4472</v>
      </c>
      <c r="W222" s="83" t="s">
        <v>2207</v>
      </c>
      <c r="X222" s="83" t="s">
        <v>2471</v>
      </c>
      <c r="Y222" s="85">
        <v>6614369</v>
      </c>
      <c r="Z222" s="86">
        <v>43843</v>
      </c>
      <c r="AA222" s="86"/>
      <c r="AB222" s="87">
        <f t="shared" ca="1" si="42"/>
        <v>836</v>
      </c>
      <c r="AC222" s="88" t="str">
        <f t="shared" ca="1" si="43"/>
        <v>&gt; 150 days</v>
      </c>
      <c r="AD222" s="89">
        <f t="shared" si="40"/>
        <v>43993</v>
      </c>
      <c r="AE222" s="90" t="str">
        <f t="shared" si="44"/>
        <v>W24-2020</v>
      </c>
      <c r="AF222" s="90" t="str">
        <f t="shared" si="45"/>
        <v>Jun-2020</v>
      </c>
      <c r="AG222" s="89" t="s">
        <v>4460</v>
      </c>
      <c r="AH222" s="90" t="str">
        <f t="shared" si="46"/>
        <v>TBD</v>
      </c>
      <c r="AI222" s="90" t="str">
        <f t="shared" si="47"/>
        <v>TBD</v>
      </c>
      <c r="AJ222" s="199" t="s">
        <v>345</v>
      </c>
      <c r="AK222" s="90" t="str">
        <f t="shared" si="48"/>
        <v>TBD</v>
      </c>
      <c r="AL222" s="90" t="str">
        <f t="shared" si="49"/>
        <v>TBD</v>
      </c>
      <c r="AM222" s="89" t="s">
        <v>4460</v>
      </c>
      <c r="AN222" s="90" t="str">
        <f t="shared" si="50"/>
        <v>TBD</v>
      </c>
      <c r="AO222" s="90" t="str">
        <f t="shared" si="51"/>
        <v>TBD</v>
      </c>
      <c r="AP222" s="83"/>
      <c r="AQ222" s="92"/>
      <c r="AR222" s="89"/>
      <c r="AS222" s="99"/>
      <c r="AT222" s="94"/>
      <c r="AU222" s="97"/>
      <c r="AV222" s="95"/>
      <c r="AW222" s="97"/>
      <c r="AX222" s="89"/>
      <c r="AY222" s="89"/>
      <c r="AZ222" s="89"/>
      <c r="BA222" s="86"/>
      <c r="BB222" s="86"/>
      <c r="BC222" s="86"/>
      <c r="BD222" s="83" t="s">
        <v>207</v>
      </c>
      <c r="BE222" s="83" t="str">
        <f t="shared" si="52"/>
        <v>02.SPK RETURNED</v>
      </c>
      <c r="BF222" s="83" t="s">
        <v>3739</v>
      </c>
      <c r="BG222" s="96" t="s">
        <v>4361</v>
      </c>
      <c r="BH222" s="437"/>
      <c r="BI222" s="13"/>
      <c r="BJ222" s="190"/>
    </row>
    <row r="223" spans="1:88" s="28" customFormat="1" ht="15" hidden="1" customHeight="1">
      <c r="A223" s="27">
        <v>809</v>
      </c>
      <c r="B223" s="29"/>
      <c r="C223" s="83" t="str">
        <f t="shared" si="41"/>
        <v>JAW-BT-TNG-1456 (RETURN)</v>
      </c>
      <c r="D223" s="83"/>
      <c r="E223" s="83"/>
      <c r="F223" s="83"/>
      <c r="G223" s="83" t="s">
        <v>5849</v>
      </c>
      <c r="H223" s="84" t="s">
        <v>2359</v>
      </c>
      <c r="I223" s="83">
        <v>106.64105600000001</v>
      </c>
      <c r="J223" s="83">
        <v>-6.2129349999999999</v>
      </c>
      <c r="K223" s="83">
        <v>35</v>
      </c>
      <c r="L223" s="83" t="s">
        <v>5075</v>
      </c>
      <c r="M223" s="83"/>
      <c r="N223" s="83"/>
      <c r="O223" s="83"/>
      <c r="P223" s="84" t="s">
        <v>199</v>
      </c>
      <c r="Q223" s="83" t="s">
        <v>1984</v>
      </c>
      <c r="R223" s="244" t="s">
        <v>804</v>
      </c>
      <c r="S223" s="83" t="s">
        <v>106</v>
      </c>
      <c r="T223" s="83" t="s">
        <v>4465</v>
      </c>
      <c r="U223" s="83" t="s">
        <v>2197</v>
      </c>
      <c r="V223" s="86" t="s">
        <v>4469</v>
      </c>
      <c r="W223" s="83" t="s">
        <v>2204</v>
      </c>
      <c r="X223" s="83" t="s">
        <v>2422</v>
      </c>
      <c r="Y223" s="85">
        <v>6614368</v>
      </c>
      <c r="Z223" s="86">
        <v>43843</v>
      </c>
      <c r="AA223" s="86"/>
      <c r="AB223" s="87">
        <f t="shared" ca="1" si="42"/>
        <v>836</v>
      </c>
      <c r="AC223" s="88" t="str">
        <f t="shared" ca="1" si="43"/>
        <v>&gt; 150 days</v>
      </c>
      <c r="AD223" s="89">
        <f t="shared" si="40"/>
        <v>43993</v>
      </c>
      <c r="AE223" s="90" t="str">
        <f t="shared" si="44"/>
        <v>W24-2020</v>
      </c>
      <c r="AF223" s="90" t="str">
        <f t="shared" si="45"/>
        <v>Jun-2020</v>
      </c>
      <c r="AG223" s="89" t="s">
        <v>4460</v>
      </c>
      <c r="AH223" s="90" t="str">
        <f t="shared" si="46"/>
        <v>TBD</v>
      </c>
      <c r="AI223" s="90" t="str">
        <f t="shared" si="47"/>
        <v>TBD</v>
      </c>
      <c r="AJ223" s="199" t="s">
        <v>345</v>
      </c>
      <c r="AK223" s="90" t="str">
        <f t="shared" si="48"/>
        <v>TBD</v>
      </c>
      <c r="AL223" s="90" t="str">
        <f t="shared" si="49"/>
        <v>TBD</v>
      </c>
      <c r="AM223" s="89" t="s">
        <v>4460</v>
      </c>
      <c r="AN223" s="90" t="str">
        <f t="shared" si="50"/>
        <v>TBD</v>
      </c>
      <c r="AO223" s="90" t="str">
        <f t="shared" si="51"/>
        <v>TBD</v>
      </c>
      <c r="AP223" s="83" t="s">
        <v>4464</v>
      </c>
      <c r="AQ223" s="92"/>
      <c r="AR223" s="89"/>
      <c r="AS223" s="99"/>
      <c r="AT223" s="94"/>
      <c r="AU223" s="97"/>
      <c r="AV223" s="95"/>
      <c r="AW223" s="97"/>
      <c r="AX223" s="89"/>
      <c r="AY223" s="89"/>
      <c r="AZ223" s="89"/>
      <c r="BA223" s="86"/>
      <c r="BB223" s="86"/>
      <c r="BC223" s="86"/>
      <c r="BD223" s="83" t="s">
        <v>207</v>
      </c>
      <c r="BE223" s="83" t="str">
        <f t="shared" si="52"/>
        <v>02.SPK RETURNED</v>
      </c>
      <c r="BF223" s="83" t="s">
        <v>3738</v>
      </c>
      <c r="BG223" s="96" t="s">
        <v>4362</v>
      </c>
      <c r="BH223" s="437"/>
      <c r="BI223" s="13"/>
      <c r="BJ223" s="190"/>
      <c r="BK223" s="83"/>
      <c r="BL223" s="83"/>
      <c r="BM223" s="83"/>
      <c r="BN223" s="84"/>
      <c r="BO223" s="83"/>
      <c r="BP223" s="83"/>
      <c r="BQ223" s="83"/>
      <c r="BR223" s="83"/>
      <c r="BS223" s="83"/>
      <c r="BT223" s="83"/>
      <c r="BU223" s="83"/>
      <c r="BV223" s="83"/>
      <c r="BW223" s="83"/>
      <c r="BX223" s="86"/>
      <c r="BY223" s="86"/>
      <c r="BZ223" s="332"/>
      <c r="CA223" s="91"/>
      <c r="CB223" s="89"/>
      <c r="CC223" s="90"/>
      <c r="CD223" s="90"/>
      <c r="CE223" s="89"/>
      <c r="CF223" s="219"/>
      <c r="CG223" s="219"/>
      <c r="CH223" s="89"/>
      <c r="CI223" s="219"/>
      <c r="CJ223" s="219"/>
    </row>
    <row r="224" spans="1:88" s="28" customFormat="1" ht="15" hidden="1" customHeight="1">
      <c r="A224" s="27">
        <v>810</v>
      </c>
      <c r="B224" s="29"/>
      <c r="C224" s="83" t="str">
        <f t="shared" si="41"/>
        <v>JAW-BT-TGR-0022</v>
      </c>
      <c r="D224" s="83">
        <v>30572010031</v>
      </c>
      <c r="E224" s="83" t="s">
        <v>7886</v>
      </c>
      <c r="F224" s="83" t="s">
        <v>3183</v>
      </c>
      <c r="G224" s="83" t="s">
        <v>5849</v>
      </c>
      <c r="H224" s="84" t="s">
        <v>6825</v>
      </c>
      <c r="I224" s="83">
        <v>106.48560500000001</v>
      </c>
      <c r="J224" s="83">
        <v>-6.2699680000000004</v>
      </c>
      <c r="K224" s="83">
        <v>35</v>
      </c>
      <c r="L224" s="83" t="s">
        <v>5076</v>
      </c>
      <c r="M224" s="83"/>
      <c r="N224" s="83"/>
      <c r="O224" s="83"/>
      <c r="P224" s="84" t="s">
        <v>199</v>
      </c>
      <c r="Q224" s="83" t="s">
        <v>1985</v>
      </c>
      <c r="R224" s="244" t="s">
        <v>1986</v>
      </c>
      <c r="S224" s="83" t="s">
        <v>106</v>
      </c>
      <c r="T224" s="83" t="s">
        <v>4465</v>
      </c>
      <c r="U224" s="83" t="s">
        <v>2197</v>
      </c>
      <c r="V224" s="86" t="s">
        <v>4473</v>
      </c>
      <c r="W224" s="83" t="s">
        <v>2204</v>
      </c>
      <c r="X224" s="83" t="s">
        <v>2426</v>
      </c>
      <c r="Y224" s="85">
        <v>6614368</v>
      </c>
      <c r="Z224" s="86">
        <v>43843</v>
      </c>
      <c r="AA224" s="86"/>
      <c r="AB224" s="87">
        <f t="shared" ca="1" si="42"/>
        <v>836</v>
      </c>
      <c r="AC224" s="88" t="str">
        <f t="shared" ca="1" si="43"/>
        <v>&gt; 150 days</v>
      </c>
      <c r="AD224" s="89">
        <f t="shared" si="40"/>
        <v>43993</v>
      </c>
      <c r="AE224" s="90" t="str">
        <f t="shared" si="44"/>
        <v>W24-2020</v>
      </c>
      <c r="AF224" s="90" t="str">
        <f t="shared" si="45"/>
        <v>Jun-2020</v>
      </c>
      <c r="AG224" s="89" t="s">
        <v>4460</v>
      </c>
      <c r="AH224" s="90" t="str">
        <f t="shared" si="46"/>
        <v>TBD</v>
      </c>
      <c r="AI224" s="90" t="str">
        <f t="shared" si="47"/>
        <v>TBD</v>
      </c>
      <c r="AJ224" s="199" t="s">
        <v>345</v>
      </c>
      <c r="AK224" s="90" t="str">
        <f t="shared" si="48"/>
        <v>TBD</v>
      </c>
      <c r="AL224" s="90" t="str">
        <f t="shared" si="49"/>
        <v>TBD</v>
      </c>
      <c r="AM224" s="89" t="s">
        <v>4460</v>
      </c>
      <c r="AN224" s="90" t="str">
        <f t="shared" si="50"/>
        <v>TBD</v>
      </c>
      <c r="AO224" s="90" t="str">
        <f t="shared" si="51"/>
        <v>TBD</v>
      </c>
      <c r="AP224" s="83" t="s">
        <v>4464</v>
      </c>
      <c r="AQ224" s="92"/>
      <c r="AR224" s="89"/>
      <c r="AS224" s="99"/>
      <c r="AT224" s="94"/>
      <c r="AU224" s="97"/>
      <c r="AV224" s="95"/>
      <c r="AW224" s="97"/>
      <c r="AX224" s="89"/>
      <c r="AY224" s="89"/>
      <c r="AZ224" s="89"/>
      <c r="BA224" s="86"/>
      <c r="BB224" s="86"/>
      <c r="BC224" s="86"/>
      <c r="BD224" s="83" t="s">
        <v>207</v>
      </c>
      <c r="BE224" s="83" t="str">
        <f t="shared" si="52"/>
        <v>02.SPK RETURNED</v>
      </c>
      <c r="BF224" s="83"/>
      <c r="BG224" s="96" t="s">
        <v>4363</v>
      </c>
      <c r="BH224" s="437"/>
      <c r="BI224" s="13"/>
      <c r="BJ224" s="190"/>
      <c r="BK224" s="83"/>
      <c r="BL224" s="83"/>
      <c r="BM224" s="83"/>
      <c r="BN224" s="84"/>
      <c r="BO224" s="83"/>
      <c r="BP224" s="83"/>
      <c r="BQ224" s="83"/>
      <c r="BR224" s="83"/>
      <c r="BS224" s="83"/>
      <c r="BT224" s="83"/>
      <c r="BU224" s="83"/>
      <c r="BV224" s="83"/>
      <c r="BW224" s="83"/>
      <c r="BX224" s="86"/>
      <c r="BY224" s="86"/>
      <c r="BZ224" s="332"/>
      <c r="CA224" s="91"/>
      <c r="CB224" s="89"/>
      <c r="CC224" s="90"/>
      <c r="CD224" s="90"/>
      <c r="CE224" s="89"/>
      <c r="CF224" s="219"/>
      <c r="CG224" s="219"/>
      <c r="CH224" s="89"/>
      <c r="CI224" s="219"/>
      <c r="CJ224" s="219"/>
    </row>
    <row r="225" spans="1:88" s="28" customFormat="1" ht="15" hidden="1" customHeight="1">
      <c r="A225" s="27">
        <v>813</v>
      </c>
      <c r="B225" s="29"/>
      <c r="C225" s="83" t="str">
        <f t="shared" si="41"/>
        <v>JAW-JK-TJP-0622 (RETURN)</v>
      </c>
      <c r="D225" s="83"/>
      <c r="E225" s="83"/>
      <c r="F225" s="83"/>
      <c r="G225" s="83" t="s">
        <v>5849</v>
      </c>
      <c r="H225" s="84" t="s">
        <v>2359</v>
      </c>
      <c r="I225" s="83">
        <v>106.834367</v>
      </c>
      <c r="J225" s="83">
        <v>-6.1311410000000004</v>
      </c>
      <c r="K225" s="83">
        <v>25</v>
      </c>
      <c r="L225" s="83" t="s">
        <v>4819</v>
      </c>
      <c r="M225" s="83"/>
      <c r="N225" s="83"/>
      <c r="O225" s="83" t="s">
        <v>3648</v>
      </c>
      <c r="P225" s="84" t="s">
        <v>199</v>
      </c>
      <c r="Q225" s="83" t="s">
        <v>1991</v>
      </c>
      <c r="R225" s="244" t="s">
        <v>1284</v>
      </c>
      <c r="S225" s="83" t="s">
        <v>106</v>
      </c>
      <c r="T225" s="83" t="s">
        <v>4465</v>
      </c>
      <c r="U225" s="83" t="s">
        <v>2197</v>
      </c>
      <c r="V225" s="86" t="s">
        <v>4469</v>
      </c>
      <c r="W225" s="83" t="s">
        <v>2210</v>
      </c>
      <c r="X225" s="83" t="s">
        <v>2448</v>
      </c>
      <c r="Y225" s="85">
        <v>6614368</v>
      </c>
      <c r="Z225" s="86">
        <v>43843</v>
      </c>
      <c r="AA225" s="86"/>
      <c r="AB225" s="87">
        <f t="shared" ca="1" si="42"/>
        <v>836</v>
      </c>
      <c r="AC225" s="88" t="str">
        <f t="shared" ca="1" si="43"/>
        <v>&gt; 150 days</v>
      </c>
      <c r="AD225" s="89">
        <f t="shared" si="40"/>
        <v>43993</v>
      </c>
      <c r="AE225" s="90" t="str">
        <f t="shared" si="44"/>
        <v>W24-2020</v>
      </c>
      <c r="AF225" s="90" t="str">
        <f t="shared" si="45"/>
        <v>Jun-2020</v>
      </c>
      <c r="AG225" s="89" t="s">
        <v>4460</v>
      </c>
      <c r="AH225" s="90" t="str">
        <f t="shared" si="46"/>
        <v>TBD</v>
      </c>
      <c r="AI225" s="90" t="str">
        <f t="shared" si="47"/>
        <v>TBD</v>
      </c>
      <c r="AJ225" s="199" t="s">
        <v>345</v>
      </c>
      <c r="AK225" s="90" t="str">
        <f t="shared" si="48"/>
        <v>TBD</v>
      </c>
      <c r="AL225" s="90" t="str">
        <f t="shared" si="49"/>
        <v>TBD</v>
      </c>
      <c r="AM225" s="89" t="s">
        <v>4460</v>
      </c>
      <c r="AN225" s="90" t="str">
        <f t="shared" si="50"/>
        <v>TBD</v>
      </c>
      <c r="AO225" s="90" t="str">
        <f t="shared" si="51"/>
        <v>TBD</v>
      </c>
      <c r="AP225" s="83" t="s">
        <v>4464</v>
      </c>
      <c r="AQ225" s="92"/>
      <c r="AR225" s="89"/>
      <c r="AS225" s="99"/>
      <c r="AT225" s="94"/>
      <c r="AU225" s="97"/>
      <c r="AV225" s="95"/>
      <c r="AW225" s="97"/>
      <c r="AX225" s="89"/>
      <c r="AY225" s="89"/>
      <c r="AZ225" s="89"/>
      <c r="BA225" s="86"/>
      <c r="BB225" s="86"/>
      <c r="BC225" s="86"/>
      <c r="BD225" s="83" t="s">
        <v>207</v>
      </c>
      <c r="BE225" s="83" t="str">
        <f t="shared" si="52"/>
        <v>02.SPK RETURNED</v>
      </c>
      <c r="BF225" s="83"/>
      <c r="BG225" s="96" t="s">
        <v>4366</v>
      </c>
      <c r="BH225" s="437"/>
      <c r="BI225" s="13"/>
      <c r="BJ225" s="13"/>
      <c r="BK225" s="83"/>
      <c r="BL225" s="83"/>
      <c r="BM225" s="83"/>
      <c r="BN225" s="84"/>
      <c r="BO225" s="83"/>
      <c r="BP225" s="83"/>
      <c r="BQ225" s="83"/>
      <c r="BR225" s="83"/>
      <c r="BS225" s="83"/>
      <c r="BT225" s="83"/>
      <c r="BU225" s="83"/>
      <c r="BV225" s="83"/>
      <c r="BW225" s="83"/>
      <c r="BX225" s="86"/>
      <c r="BY225" s="86"/>
      <c r="BZ225" s="332"/>
      <c r="CA225" s="91"/>
      <c r="CB225" s="89"/>
      <c r="CC225" s="90"/>
      <c r="CD225" s="90"/>
      <c r="CE225" s="89"/>
      <c r="CF225" s="219"/>
      <c r="CG225" s="219"/>
      <c r="CH225" s="89"/>
      <c r="CI225" s="219"/>
      <c r="CJ225" s="219"/>
    </row>
    <row r="226" spans="1:88" s="28" customFormat="1" ht="15" hidden="1" customHeight="1">
      <c r="A226" s="27">
        <v>814</v>
      </c>
      <c r="B226" s="29"/>
      <c r="C226" s="83" t="str">
        <f t="shared" si="41"/>
        <v>JAW-JI-SDA-4079</v>
      </c>
      <c r="D226" s="83">
        <v>30571480031</v>
      </c>
      <c r="E226" s="83" t="s">
        <v>7883</v>
      </c>
      <c r="F226" s="83" t="s">
        <v>1993</v>
      </c>
      <c r="G226" s="83" t="s">
        <v>5849</v>
      </c>
      <c r="H226" s="84" t="s">
        <v>6825</v>
      </c>
      <c r="I226" s="83">
        <v>112.629931</v>
      </c>
      <c r="J226" s="83">
        <v>-7.4430519999999998</v>
      </c>
      <c r="K226" s="83">
        <v>40</v>
      </c>
      <c r="L226" s="83" t="s">
        <v>4548</v>
      </c>
      <c r="M226" s="83">
        <v>2020</v>
      </c>
      <c r="N226" s="83" t="s">
        <v>3757</v>
      </c>
      <c r="O226" s="83"/>
      <c r="P226" s="84" t="s">
        <v>205</v>
      </c>
      <c r="Q226" s="83" t="s">
        <v>1992</v>
      </c>
      <c r="R226" s="244" t="s">
        <v>1993</v>
      </c>
      <c r="S226" s="83" t="s">
        <v>106</v>
      </c>
      <c r="T226" s="83" t="s">
        <v>4465</v>
      </c>
      <c r="U226" s="83" t="s">
        <v>203</v>
      </c>
      <c r="V226" s="86" t="s">
        <v>4472</v>
      </c>
      <c r="W226" s="83" t="s">
        <v>2207</v>
      </c>
      <c r="X226" s="83" t="s">
        <v>2471</v>
      </c>
      <c r="Y226" s="85">
        <v>6614369</v>
      </c>
      <c r="Z226" s="86">
        <v>43843</v>
      </c>
      <c r="AA226" s="86"/>
      <c r="AB226" s="87">
        <f t="shared" ca="1" si="42"/>
        <v>836</v>
      </c>
      <c r="AC226" s="88" t="str">
        <f t="shared" ca="1" si="43"/>
        <v>&gt; 150 days</v>
      </c>
      <c r="AD226" s="89">
        <f t="shared" si="40"/>
        <v>43993</v>
      </c>
      <c r="AE226" s="90" t="str">
        <f t="shared" si="44"/>
        <v>W24-2020</v>
      </c>
      <c r="AF226" s="90" t="str">
        <f t="shared" si="45"/>
        <v>Jun-2020</v>
      </c>
      <c r="AG226" s="89" t="s">
        <v>4460</v>
      </c>
      <c r="AH226" s="90" t="str">
        <f t="shared" si="46"/>
        <v>TBD</v>
      </c>
      <c r="AI226" s="90" t="str">
        <f t="shared" si="47"/>
        <v>TBD</v>
      </c>
      <c r="AJ226" s="199" t="s">
        <v>345</v>
      </c>
      <c r="AK226" s="90" t="str">
        <f t="shared" si="48"/>
        <v>TBD</v>
      </c>
      <c r="AL226" s="90" t="str">
        <f t="shared" si="49"/>
        <v>TBD</v>
      </c>
      <c r="AM226" s="89" t="s">
        <v>4460</v>
      </c>
      <c r="AN226" s="90" t="str">
        <f t="shared" si="50"/>
        <v>TBD</v>
      </c>
      <c r="AO226" s="90" t="str">
        <f t="shared" si="51"/>
        <v>TBD</v>
      </c>
      <c r="AP226" s="83"/>
      <c r="AQ226" s="92"/>
      <c r="AR226" s="89"/>
      <c r="AS226" s="99"/>
      <c r="AT226" s="94"/>
      <c r="AU226" s="97"/>
      <c r="AV226" s="95"/>
      <c r="AW226" s="97"/>
      <c r="AX226" s="89"/>
      <c r="AY226" s="89"/>
      <c r="AZ226" s="89"/>
      <c r="BA226" s="86"/>
      <c r="BB226" s="86"/>
      <c r="BC226" s="86"/>
      <c r="BD226" s="83" t="s">
        <v>207</v>
      </c>
      <c r="BE226" s="83" t="str">
        <f t="shared" si="52"/>
        <v>02.SPK RETURNED</v>
      </c>
      <c r="BF226" s="83" t="s">
        <v>3743</v>
      </c>
      <c r="BG226" s="96" t="s">
        <v>4367</v>
      </c>
      <c r="BH226" s="437"/>
      <c r="BI226" s="13"/>
      <c r="BJ226" s="190"/>
      <c r="BK226" s="83"/>
      <c r="BL226" s="83"/>
      <c r="BM226" s="83"/>
      <c r="BN226" s="84"/>
      <c r="BO226" s="83"/>
      <c r="BP226" s="83"/>
      <c r="BQ226" s="83"/>
      <c r="BR226" s="83"/>
      <c r="BS226" s="83"/>
      <c r="BT226" s="83"/>
      <c r="BU226" s="83"/>
      <c r="BV226" s="83"/>
      <c r="BW226" s="83"/>
      <c r="BX226" s="86"/>
      <c r="BY226" s="86"/>
      <c r="BZ226" s="332"/>
      <c r="CA226" s="91"/>
      <c r="CB226" s="89"/>
      <c r="CC226" s="90"/>
      <c r="CD226" s="90"/>
      <c r="CE226" s="89"/>
      <c r="CF226" s="219"/>
      <c r="CG226" s="219"/>
      <c r="CH226" s="89"/>
      <c r="CI226" s="219"/>
      <c r="CJ226" s="219"/>
    </row>
    <row r="227" spans="1:88" s="28" customFormat="1" ht="15" hidden="1" customHeight="1">
      <c r="A227" s="27">
        <v>473</v>
      </c>
      <c r="B227" s="29"/>
      <c r="C227" s="83" t="str">
        <f t="shared" si="41"/>
        <v>JAW-JB-CBN-3822</v>
      </c>
      <c r="D227" s="83">
        <v>30571030031</v>
      </c>
      <c r="E227" s="83" t="s">
        <v>7598</v>
      </c>
      <c r="F227" s="83" t="s">
        <v>1320</v>
      </c>
      <c r="G227" s="83" t="s">
        <v>5840</v>
      </c>
      <c r="H227" s="84" t="s">
        <v>6825</v>
      </c>
      <c r="I227" s="83">
        <v>108.5668611</v>
      </c>
      <c r="J227" s="83">
        <v>-6.7495833330000004</v>
      </c>
      <c r="K227" s="83">
        <v>30</v>
      </c>
      <c r="L227" s="83" t="s">
        <v>4828</v>
      </c>
      <c r="M227" s="83">
        <v>2020</v>
      </c>
      <c r="N227" s="83" t="s">
        <v>3757</v>
      </c>
      <c r="O227" s="98" t="s">
        <v>3660</v>
      </c>
      <c r="P227" s="84" t="s">
        <v>205</v>
      </c>
      <c r="Q227" s="83" t="s">
        <v>1319</v>
      </c>
      <c r="R227" s="244" t="s">
        <v>1320</v>
      </c>
      <c r="S227" s="83" t="s">
        <v>106</v>
      </c>
      <c r="T227" s="83" t="s">
        <v>4465</v>
      </c>
      <c r="U227" s="83" t="s">
        <v>103</v>
      </c>
      <c r="V227" s="86" t="s">
        <v>4470</v>
      </c>
      <c r="W227" s="83" t="s">
        <v>2205</v>
      </c>
      <c r="X227" s="83" t="s">
        <v>2423</v>
      </c>
      <c r="Y227" s="83">
        <v>6614369</v>
      </c>
      <c r="Z227" s="89">
        <v>43843</v>
      </c>
      <c r="AA227" s="89"/>
      <c r="AB227" s="87">
        <f t="shared" ca="1" si="42"/>
        <v>836</v>
      </c>
      <c r="AC227" s="88" t="str">
        <f t="shared" ca="1" si="43"/>
        <v>&gt; 150 days</v>
      </c>
      <c r="AD227" s="89">
        <f t="shared" si="40"/>
        <v>43993</v>
      </c>
      <c r="AE227" s="90" t="str">
        <f t="shared" si="44"/>
        <v>W24-2020</v>
      </c>
      <c r="AF227" s="90" t="str">
        <f t="shared" si="45"/>
        <v>Jun-2020</v>
      </c>
      <c r="AG227" s="89" t="s">
        <v>4460</v>
      </c>
      <c r="AH227" s="90" t="str">
        <f t="shared" si="46"/>
        <v>TBD</v>
      </c>
      <c r="AI227" s="90" t="str">
        <f t="shared" si="47"/>
        <v>TBD</v>
      </c>
      <c r="AJ227" s="199" t="s">
        <v>345</v>
      </c>
      <c r="AK227" s="90" t="str">
        <f t="shared" si="48"/>
        <v>TBD</v>
      </c>
      <c r="AL227" s="90" t="str">
        <f t="shared" si="49"/>
        <v>TBD</v>
      </c>
      <c r="AM227" s="89" t="s">
        <v>4460</v>
      </c>
      <c r="AN227" s="90" t="str">
        <f t="shared" si="50"/>
        <v>TBD</v>
      </c>
      <c r="AO227" s="90" t="str">
        <f t="shared" si="51"/>
        <v>TBD</v>
      </c>
      <c r="AP227" s="83" t="s">
        <v>4463</v>
      </c>
      <c r="AQ227" s="220"/>
      <c r="AR227" s="83"/>
      <c r="AS227" s="99"/>
      <c r="AT227" s="94"/>
      <c r="AU227" s="256"/>
      <c r="AV227" s="95"/>
      <c r="AW227" s="238"/>
      <c r="AX227" s="83"/>
      <c r="AY227" s="83"/>
      <c r="AZ227" s="83"/>
      <c r="BA227" s="86"/>
      <c r="BB227" s="86"/>
      <c r="BC227" s="86"/>
      <c r="BD227" s="83" t="s">
        <v>207</v>
      </c>
      <c r="BE227" s="83" t="str">
        <f t="shared" si="52"/>
        <v>02.SPK RETURNED</v>
      </c>
      <c r="BF227" s="83" t="s">
        <v>3725</v>
      </c>
      <c r="BG227" s="202" t="s">
        <v>4214</v>
      </c>
      <c r="BH227" s="446"/>
      <c r="BI227" s="13"/>
      <c r="BJ227" s="190"/>
      <c r="BK227" s="83"/>
      <c r="BL227" s="83"/>
      <c r="BM227" s="83"/>
      <c r="BN227" s="84"/>
      <c r="BO227" s="83"/>
      <c r="BP227" s="83"/>
      <c r="BQ227" s="83"/>
      <c r="BR227" s="83"/>
      <c r="BS227" s="83"/>
      <c r="BT227" s="83"/>
      <c r="BU227" s="83"/>
      <c r="BV227" s="83"/>
      <c r="BW227" s="83"/>
      <c r="BX227" s="86"/>
      <c r="BY227" s="86"/>
      <c r="BZ227" s="332"/>
      <c r="CA227" s="91"/>
      <c r="CB227" s="89"/>
      <c r="CC227" s="90"/>
      <c r="CD227" s="90"/>
      <c r="CE227" s="89"/>
      <c r="CF227" s="219"/>
      <c r="CG227" s="219"/>
      <c r="CH227" s="89"/>
      <c r="CI227" s="219"/>
      <c r="CJ227" s="219"/>
    </row>
    <row r="228" spans="1:88" s="28" customFormat="1" ht="15" hidden="1" customHeight="1">
      <c r="A228" s="187"/>
      <c r="B228" s="29"/>
      <c r="C228" s="83" t="str">
        <f>Q228</f>
        <v>JAW-JB-CBI-0157</v>
      </c>
      <c r="D228" s="83">
        <v>30743250031</v>
      </c>
      <c r="E228" s="198">
        <v>1267852003</v>
      </c>
      <c r="F228" s="198" t="s">
        <v>12145</v>
      </c>
      <c r="G228" s="83" t="s">
        <v>10283</v>
      </c>
      <c r="H228" s="84" t="s">
        <v>6825</v>
      </c>
      <c r="I228" s="83" t="s">
        <v>12140</v>
      </c>
      <c r="J228" s="83" t="s">
        <v>12141</v>
      </c>
      <c r="K228" s="83">
        <v>50</v>
      </c>
      <c r="L228" s="83" t="s">
        <v>12142</v>
      </c>
      <c r="M228" s="83"/>
      <c r="N228" s="83"/>
      <c r="O228" s="83" t="s">
        <v>12753</v>
      </c>
      <c r="P228" s="84" t="s">
        <v>199</v>
      </c>
      <c r="Q228" s="396" t="s">
        <v>12136</v>
      </c>
      <c r="R228" s="396" t="s">
        <v>12137</v>
      </c>
      <c r="S228" s="83" t="s">
        <v>2200</v>
      </c>
      <c r="T228" s="83" t="s">
        <v>5862</v>
      </c>
      <c r="U228" s="83" t="s">
        <v>5947</v>
      </c>
      <c r="V228" s="86" t="s">
        <v>8117</v>
      </c>
      <c r="W228" s="274" t="s">
        <v>2205</v>
      </c>
      <c r="X228" s="274" t="s">
        <v>2427</v>
      </c>
      <c r="Y228" s="83">
        <v>6618138</v>
      </c>
      <c r="Z228" s="86">
        <v>44638</v>
      </c>
      <c r="AA228" s="86">
        <v>44641</v>
      </c>
      <c r="AB228" s="332">
        <f ca="1">IF(AND($Z228=""),"",IF(AND($Z228&lt;&gt;"",AY228&lt;&gt;""),AY228-$Z228,IF(AND($Z228&lt;&gt;"",AY228=""),TODAY()-$Z228)))</f>
        <v>40</v>
      </c>
      <c r="AC228" s="91" t="str">
        <f ca="1">IF(AB228="","",IF(AB228="RFI","RFI done",IF(AB228&gt;150,"&gt; 150 days",IF(AB228&gt;120,"121 - 150 days",IF(AB228&gt;90,"91 - 120 days",IF(AB228&gt;60,"61 - 90 days",IF(AB228&gt;30,"31 - 60 days","&lt; 30 days")))))))</f>
        <v>31 - 60 days</v>
      </c>
      <c r="AD228" s="89">
        <f>IF(AND(S228=""),"TBD",IF(AND(S228="COLO"),Z228+30,Z228+150))</f>
        <v>44668</v>
      </c>
      <c r="AE228" s="90" t="str">
        <f>IFERROR(VLOOKUP(AD228,L_Convert,6,FALSE),"")</f>
        <v>W17-2022</v>
      </c>
      <c r="AF228" s="90" t="str">
        <f>IFERROR(VLOOKUP(AD228,L_Convert,7,FALSE),"")</f>
        <v>Apr-2022</v>
      </c>
      <c r="AG228" s="89" t="s">
        <v>345</v>
      </c>
      <c r="AH228" s="219" t="str">
        <f>IFERROR(VLOOKUP(AG228,L_Convert,6,FALSE),"")</f>
        <v>TBD</v>
      </c>
      <c r="AI228" s="219" t="str">
        <f>IFERROR(VLOOKUP(AG228,L_Convert,7,FALSE),"")</f>
        <v>TBD</v>
      </c>
      <c r="AJ228" s="199">
        <v>44694</v>
      </c>
      <c r="AK228" s="219" t="str">
        <f>IFERROR(VLOOKUP(AJ228,L_Convert,6,FALSE),"")</f>
        <v>W20-2022</v>
      </c>
      <c r="AL228" s="219" t="str">
        <f>IFERROR(VLOOKUP(AJ228,L_Convert,7,FALSE),"")</f>
        <v>May-2022</v>
      </c>
      <c r="AM228" s="339">
        <v>44694</v>
      </c>
      <c r="AN228" s="219" t="str">
        <f>IFERROR(VLOOKUP(AM228,L_Convert,6,FALSE),"")</f>
        <v>W20-2022</v>
      </c>
      <c r="AO228" s="219" t="str">
        <f>IFERROR(VLOOKUP(AM228,L_Convert,7,FALSE),"")</f>
        <v>May-2022</v>
      </c>
      <c r="AP228" s="83" t="s">
        <v>4464</v>
      </c>
      <c r="AQ228" s="220">
        <v>44665</v>
      </c>
      <c r="AR228" s="89">
        <v>44665</v>
      </c>
      <c r="AS228" s="99">
        <v>538657399675</v>
      </c>
      <c r="AT228" s="94">
        <v>10.6</v>
      </c>
      <c r="AU228" s="256"/>
      <c r="AV228" s="95">
        <v>44664</v>
      </c>
      <c r="AW228" s="238"/>
      <c r="AX228" s="89"/>
      <c r="AY228" s="89">
        <v>44678</v>
      </c>
      <c r="AZ228" s="219"/>
      <c r="BA228" s="86"/>
      <c r="BB228" s="86"/>
      <c r="BC228" s="198" t="s">
        <v>6452</v>
      </c>
      <c r="BD228" s="83" t="s">
        <v>3719</v>
      </c>
      <c r="BE228" s="83" t="str">
        <f>IFERROR(VLOOKUP($BD228,L_Milestone,4,FALSE),"")</f>
        <v>21.RFI</v>
      </c>
      <c r="BF228" s="83" t="s">
        <v>12172</v>
      </c>
      <c r="BG228" s="237" t="s">
        <v>12993</v>
      </c>
      <c r="BH228" s="237"/>
      <c r="BI228" s="197">
        <v>406</v>
      </c>
      <c r="BJ228" s="83" t="s">
        <v>12959</v>
      </c>
      <c r="BK228" s="83"/>
      <c r="BL228" s="83"/>
      <c r="BM228" s="83"/>
      <c r="BN228" s="84"/>
      <c r="BO228" s="83"/>
      <c r="BP228" s="83"/>
      <c r="BQ228" s="83"/>
      <c r="BR228" s="83"/>
      <c r="BS228" s="83"/>
      <c r="BT228" s="83"/>
      <c r="BU228" s="83"/>
      <c r="BV228" s="83"/>
      <c r="BW228" s="83"/>
      <c r="BX228" s="86"/>
      <c r="BY228" s="86"/>
      <c r="BZ228" s="332"/>
      <c r="CA228" s="91"/>
      <c r="CB228" s="89"/>
      <c r="CC228" s="90"/>
      <c r="CD228" s="90"/>
      <c r="CE228" s="89"/>
      <c r="CF228" s="219"/>
      <c r="CG228" s="219"/>
      <c r="CH228" s="89"/>
      <c r="CI228" s="219"/>
      <c r="CJ228" s="219"/>
    </row>
    <row r="229" spans="1:88" s="28" customFormat="1" ht="15" hidden="1" customHeight="1">
      <c r="A229" s="187" t="s">
        <v>9466</v>
      </c>
      <c r="B229" s="29"/>
      <c r="C229" s="83" t="str">
        <f>Q229</f>
        <v>JAW-JB-CJR-4335</v>
      </c>
      <c r="D229" s="83">
        <v>30730470031</v>
      </c>
      <c r="E229" s="198" t="s">
        <v>11278</v>
      </c>
      <c r="F229" s="198" t="s">
        <v>9642</v>
      </c>
      <c r="G229" s="83" t="s">
        <v>10283</v>
      </c>
      <c r="H229" s="84" t="s">
        <v>6825</v>
      </c>
      <c r="I229" s="83" t="s">
        <v>10042</v>
      </c>
      <c r="J229" s="83" t="s">
        <v>10043</v>
      </c>
      <c r="K229" s="83">
        <v>40</v>
      </c>
      <c r="L229" s="83" t="s">
        <v>4518</v>
      </c>
      <c r="M229" s="83">
        <v>2022</v>
      </c>
      <c r="N229" s="83" t="s">
        <v>10361</v>
      </c>
      <c r="O229" s="83" t="s">
        <v>12593</v>
      </c>
      <c r="P229" s="97" t="s">
        <v>205</v>
      </c>
      <c r="Q229" s="83" t="s">
        <v>9641</v>
      </c>
      <c r="R229" s="83" t="s">
        <v>9642</v>
      </c>
      <c r="S229" s="83" t="s">
        <v>106</v>
      </c>
      <c r="T229" s="83" t="s">
        <v>5862</v>
      </c>
      <c r="U229" s="83" t="s">
        <v>5907</v>
      </c>
      <c r="V229" s="83" t="s">
        <v>4470</v>
      </c>
      <c r="W229" s="83" t="s">
        <v>2205</v>
      </c>
      <c r="X229" s="83" t="s">
        <v>2704</v>
      </c>
      <c r="Y229" s="83">
        <v>6617949</v>
      </c>
      <c r="Z229" s="86">
        <v>44586</v>
      </c>
      <c r="AA229" s="86">
        <v>44589</v>
      </c>
      <c r="AB229" s="332">
        <f ca="1">IF(AND($Z229=""),"",IF(AND($Z229&lt;&gt;"",AY229&lt;&gt;""),AY229-$Z229,IF(AND($Z229&lt;&gt;"",AY229=""),TODAY()-$Z229)))</f>
        <v>92</v>
      </c>
      <c r="AC229" s="91" t="str">
        <f ca="1">IF(AB229="","",IF(AB229="RFI","RFI done",IF(AB229&gt;150,"&gt; 150 days",IF(AB229&gt;120,"121 - 150 days",IF(AB229&gt;90,"91 - 120 days",IF(AB229&gt;60,"61 - 90 days",IF(AB229&gt;30,"31 - 60 days","&lt; 30 days")))))))</f>
        <v>91 - 120 days</v>
      </c>
      <c r="AD229" s="89">
        <f>IF(AND(S229=""),"TBD",IF(AND(S229="COLO"),Z229+30,Z229+150))</f>
        <v>44736</v>
      </c>
      <c r="AE229" s="90" t="str">
        <f>IFERROR(VLOOKUP(AD229,L_Convert,6,FALSE),"")</f>
        <v>W26-2022</v>
      </c>
      <c r="AF229" s="90" t="str">
        <f>IFERROR(VLOOKUP(AD229,L_Convert,7,FALSE),"")</f>
        <v>Jun-2022</v>
      </c>
      <c r="AG229" s="89" t="s">
        <v>345</v>
      </c>
      <c r="AH229" s="219" t="str">
        <f>IFERROR(VLOOKUP(AG229,L_Convert,6,FALSE),"")</f>
        <v>TBD</v>
      </c>
      <c r="AI229" s="219" t="str">
        <f>IFERROR(VLOOKUP(AG229,L_Convert,7,FALSE),"")</f>
        <v>TBD</v>
      </c>
      <c r="AJ229" s="89">
        <v>44681</v>
      </c>
      <c r="AK229" s="219" t="str">
        <f>IFERROR(VLOOKUP(AJ229,L_Convert,6,FALSE),"")</f>
        <v>W18-2022</v>
      </c>
      <c r="AL229" s="219" t="str">
        <f>IFERROR(VLOOKUP(AJ229,L_Convert,7,FALSE),"")</f>
        <v>Apr-2022</v>
      </c>
      <c r="AM229" s="89">
        <v>44681</v>
      </c>
      <c r="AN229" s="219" t="str">
        <f>IFERROR(VLOOKUP(AM229,L_Convert,6,FALSE),"")</f>
        <v>W18-2022</v>
      </c>
      <c r="AO229" s="219" t="str">
        <f>IFERROR(VLOOKUP(AM229,L_Convert,7,FALSE),"")</f>
        <v>Apr-2022</v>
      </c>
      <c r="AP229" s="83" t="s">
        <v>4464</v>
      </c>
      <c r="AQ229" s="89">
        <v>44661</v>
      </c>
      <c r="AR229" s="89">
        <v>44662</v>
      </c>
      <c r="AS229" s="99" t="s">
        <v>12238</v>
      </c>
      <c r="AT229" s="94"/>
      <c r="AU229" s="256"/>
      <c r="AV229" s="238">
        <v>44676</v>
      </c>
      <c r="AW229" s="238"/>
      <c r="AX229" s="89"/>
      <c r="AY229" s="89">
        <v>44678</v>
      </c>
      <c r="AZ229" s="219"/>
      <c r="BA229" s="86"/>
      <c r="BB229" s="86"/>
      <c r="BC229" s="86" t="s">
        <v>6452</v>
      </c>
      <c r="BD229" s="83" t="s">
        <v>3719</v>
      </c>
      <c r="BE229" s="83" t="str">
        <f>IFERROR(VLOOKUP($BD229,L_Milestone,4,FALSE),"")</f>
        <v>21.RFI</v>
      </c>
      <c r="BF229" s="83" t="s">
        <v>5834</v>
      </c>
      <c r="BG229" s="237" t="s">
        <v>13239</v>
      </c>
      <c r="BH229" s="237" t="s">
        <v>12823</v>
      </c>
      <c r="BI229" s="197">
        <v>406</v>
      </c>
      <c r="BJ229" s="83" t="s">
        <v>12959</v>
      </c>
      <c r="BK229" s="83"/>
      <c r="BL229" s="83"/>
      <c r="BM229" s="83"/>
      <c r="BN229" s="84"/>
      <c r="BO229" s="83"/>
      <c r="BP229" s="83"/>
      <c r="BQ229" s="83"/>
      <c r="BR229" s="83"/>
      <c r="BS229" s="83"/>
      <c r="BT229" s="83"/>
      <c r="BU229" s="83"/>
      <c r="BV229" s="83"/>
      <c r="BW229" s="83"/>
      <c r="BX229" s="86"/>
      <c r="BY229" s="86"/>
      <c r="BZ229" s="332"/>
      <c r="CA229" s="91"/>
      <c r="CB229" s="89"/>
      <c r="CC229" s="90"/>
      <c r="CD229" s="90"/>
      <c r="CE229" s="89"/>
      <c r="CF229" s="219"/>
      <c r="CG229" s="219"/>
      <c r="CH229" s="89"/>
      <c r="CI229" s="219"/>
      <c r="CJ229" s="219"/>
    </row>
    <row r="230" spans="1:88" s="28" customFormat="1" ht="15" customHeight="1">
      <c r="A230" s="187"/>
      <c r="B230" s="29"/>
      <c r="C230" s="83" t="str">
        <f>Q230</f>
        <v>JAW-JB-NPH-4383</v>
      </c>
      <c r="D230" s="83">
        <v>30739980031</v>
      </c>
      <c r="E230" s="198" t="s">
        <v>11426</v>
      </c>
      <c r="F230" s="198" t="s">
        <v>10786</v>
      </c>
      <c r="G230" s="83" t="s">
        <v>10283</v>
      </c>
      <c r="H230" s="84" t="s">
        <v>6825</v>
      </c>
      <c r="I230" s="83" t="s">
        <v>10905</v>
      </c>
      <c r="J230" s="83" t="s">
        <v>10906</v>
      </c>
      <c r="K230" s="83">
        <v>50</v>
      </c>
      <c r="L230" s="83" t="s">
        <v>4744</v>
      </c>
      <c r="M230" s="83">
        <v>2022</v>
      </c>
      <c r="N230" s="83" t="s">
        <v>10974</v>
      </c>
      <c r="O230" s="83" t="s">
        <v>12254</v>
      </c>
      <c r="P230" s="97" t="s">
        <v>205</v>
      </c>
      <c r="Q230" s="83" t="s">
        <v>10785</v>
      </c>
      <c r="R230" s="83" t="s">
        <v>10786</v>
      </c>
      <c r="S230" s="83" t="s">
        <v>106</v>
      </c>
      <c r="T230" s="83" t="s">
        <v>5862</v>
      </c>
      <c r="U230" s="83" t="s">
        <v>5907</v>
      </c>
      <c r="V230" s="83" t="s">
        <v>4470</v>
      </c>
      <c r="W230" s="274" t="s">
        <v>2205</v>
      </c>
      <c r="X230" s="274" t="s">
        <v>2613</v>
      </c>
      <c r="Y230" s="83">
        <v>6618108</v>
      </c>
      <c r="Z230" s="86">
        <v>44627</v>
      </c>
      <c r="AA230" s="86">
        <v>44627</v>
      </c>
      <c r="AB230" s="332">
        <f ca="1">IF(AND($Z230=""),"",IF(AND($Z230&lt;&gt;"",AY230&lt;&gt;""),AY230-$Z230,IF(AND($Z230&lt;&gt;"",AY230=""),TODAY()-$Z230)))</f>
        <v>52</v>
      </c>
      <c r="AC230" s="91" t="str">
        <f ca="1">IF(AB230="","",IF(AB230="RFI","RFI done",IF(AB230&gt;150,"&gt; 150 days",IF(AB230&gt;120,"121 - 150 days",IF(AB230&gt;90,"91 - 120 days",IF(AB230&gt;60,"61 - 90 days",IF(AB230&gt;30,"31 - 60 days","&lt; 30 days")))))))</f>
        <v>31 - 60 days</v>
      </c>
      <c r="AD230" s="89">
        <f>IF(AND(S230=""),"TBD",IF(AND(S230="COLO"),Z230+30,Z230+150))</f>
        <v>44777</v>
      </c>
      <c r="AE230" s="90" t="str">
        <f>IFERROR(VLOOKUP(AD230,L_Convert,6,FALSE),"")</f>
        <v>W32-2022</v>
      </c>
      <c r="AF230" s="90" t="str">
        <f>IFERROR(VLOOKUP(AD230,L_Convert,7,FALSE),"")</f>
        <v>Aug-2022</v>
      </c>
      <c r="AG230" s="89" t="s">
        <v>345</v>
      </c>
      <c r="AH230" s="219" t="str">
        <f>IFERROR(VLOOKUP(AG230,L_Convert,6,FALSE),"")</f>
        <v>TBD</v>
      </c>
      <c r="AI230" s="219" t="str">
        <f>IFERROR(VLOOKUP(AG230,L_Convert,7,FALSE),"")</f>
        <v>TBD</v>
      </c>
      <c r="AJ230" s="89">
        <v>44681</v>
      </c>
      <c r="AK230" s="219" t="str">
        <f>IFERROR(VLOOKUP(AJ230,L_Convert,6,FALSE),"")</f>
        <v>W18-2022</v>
      </c>
      <c r="AL230" s="219" t="str">
        <f>IFERROR(VLOOKUP(AJ230,L_Convert,7,FALSE),"")</f>
        <v>Apr-2022</v>
      </c>
      <c r="AM230" s="89">
        <v>44681</v>
      </c>
      <c r="AN230" s="219" t="str">
        <f>IFERROR(VLOOKUP(AM230,L_Convert,6,FALSE),"")</f>
        <v>W18-2022</v>
      </c>
      <c r="AO230" s="219" t="str">
        <f>IFERROR(VLOOKUP(AM230,L_Convert,7,FALSE),"")</f>
        <v>Apr-2022</v>
      </c>
      <c r="AP230" s="220" t="s">
        <v>4464</v>
      </c>
      <c r="AQ230" s="220">
        <v>44651</v>
      </c>
      <c r="AR230" s="287">
        <v>44652</v>
      </c>
      <c r="AS230" s="94"/>
      <c r="AT230" s="256"/>
      <c r="AU230" s="95"/>
      <c r="AV230" s="238">
        <v>44663</v>
      </c>
      <c r="AW230" s="89"/>
      <c r="AX230" s="89"/>
      <c r="AY230" s="219"/>
      <c r="AZ230" s="86"/>
      <c r="BA230" s="86"/>
      <c r="BB230" s="86"/>
      <c r="BC230" s="86" t="s">
        <v>6452</v>
      </c>
      <c r="BD230" s="83" t="s">
        <v>8240</v>
      </c>
      <c r="BE230" s="83" t="str">
        <f>IFERROR(VLOOKUP($BD230,L_Milestone,4,FALSE),"")</f>
        <v>20.SRFI</v>
      </c>
      <c r="BF230" s="83" t="s">
        <v>5834</v>
      </c>
      <c r="BG230" s="359" t="s">
        <v>12962</v>
      </c>
      <c r="BH230" s="239" t="s">
        <v>12823</v>
      </c>
      <c r="BI230" s="190">
        <v>401</v>
      </c>
      <c r="BJ230" s="83" t="s">
        <v>13274</v>
      </c>
      <c r="BK230" s="83"/>
      <c r="BL230" s="83"/>
      <c r="BM230" s="83"/>
      <c r="BN230" s="84"/>
      <c r="BO230" s="83"/>
      <c r="BP230" s="83"/>
      <c r="BQ230" s="83"/>
      <c r="BR230" s="83"/>
      <c r="BS230" s="83"/>
      <c r="BT230" s="83"/>
      <c r="BU230" s="83"/>
      <c r="BV230" s="83"/>
      <c r="BW230" s="83"/>
      <c r="BX230" s="86"/>
      <c r="BY230" s="86"/>
      <c r="BZ230" s="332"/>
      <c r="CA230" s="91"/>
      <c r="CB230" s="89"/>
      <c r="CC230" s="90"/>
      <c r="CD230" s="90"/>
      <c r="CE230" s="89"/>
      <c r="CF230" s="219"/>
      <c r="CG230" s="219"/>
      <c r="CH230" s="89"/>
      <c r="CI230" s="219"/>
      <c r="CJ230" s="219"/>
    </row>
    <row r="231" spans="1:88" s="28" customFormat="1" ht="15" customHeight="1">
      <c r="A231" s="187"/>
      <c r="B231" s="29"/>
      <c r="C231" s="83"/>
      <c r="D231" s="83"/>
      <c r="E231" s="198">
        <v>1446542023</v>
      </c>
      <c r="F231" s="198" t="s">
        <v>12905</v>
      </c>
      <c r="G231" s="83"/>
      <c r="H231" s="84" t="s">
        <v>6825</v>
      </c>
      <c r="I231" s="83" t="s">
        <v>12898</v>
      </c>
      <c r="J231" s="83" t="s">
        <v>12899</v>
      </c>
      <c r="K231" s="83">
        <v>40</v>
      </c>
      <c r="L231" s="83" t="s">
        <v>4487</v>
      </c>
      <c r="M231" s="83"/>
      <c r="N231" s="83"/>
      <c r="O231" s="83"/>
      <c r="P231" s="84" t="s">
        <v>12456</v>
      </c>
      <c r="Q231" s="83" t="s">
        <v>12896</v>
      </c>
      <c r="R231" s="83" t="s">
        <v>12897</v>
      </c>
      <c r="S231" s="83" t="s">
        <v>2200</v>
      </c>
      <c r="T231" s="83" t="s">
        <v>3170</v>
      </c>
      <c r="U231" s="83" t="s">
        <v>5907</v>
      </c>
      <c r="V231" s="198" t="s">
        <v>4468</v>
      </c>
      <c r="W231" s="274" t="s">
        <v>2203</v>
      </c>
      <c r="X231" s="274" t="s">
        <v>2622</v>
      </c>
      <c r="Y231" s="83">
        <v>6618218</v>
      </c>
      <c r="Z231" s="86">
        <v>44677</v>
      </c>
      <c r="AA231" s="86">
        <v>44677</v>
      </c>
      <c r="AB231" s="332">
        <f ca="1">IF(AND($Z231=""),"",IF(AND($Z231&lt;&gt;"",AY231&lt;&gt;""),AY231-$Z231,IF(AND($Z231&lt;&gt;"",AY231=""),TODAY()-$Z231)))</f>
        <v>2</v>
      </c>
      <c r="AC231" s="91" t="str">
        <f ca="1">IF(AB231="","",IF(AB231="RFI","RFI done",IF(AB231&gt;150,"&gt; 150 days",IF(AB231&gt;120,"121 - 150 days",IF(AB231&gt;90,"91 - 120 days",IF(AB231&gt;60,"61 - 90 days",IF(AB231&gt;30,"31 - 60 days","&lt; 30 days")))))))</f>
        <v>&lt; 30 days</v>
      </c>
      <c r="AD231" s="89">
        <f>IF(AND(S231=""),"TBD",IF(AND(S231="COLO"),Z231+30,Z231+150))</f>
        <v>44707</v>
      </c>
      <c r="AE231" s="90" t="str">
        <f>IFERROR(VLOOKUP(AD231,L_Convert,6,FALSE),"")</f>
        <v>W22-2022</v>
      </c>
      <c r="AF231" s="90" t="str">
        <f>IFERROR(VLOOKUP(AD231,L_Convert,7,FALSE),"")</f>
        <v>May-2022</v>
      </c>
      <c r="AG231" s="89" t="s">
        <v>345</v>
      </c>
      <c r="AH231" s="219" t="str">
        <f>IFERROR(VLOOKUP(AG231,L_Convert,6,FALSE),"")</f>
        <v>TBD</v>
      </c>
      <c r="AI231" s="219" t="str">
        <f>IFERROR(VLOOKUP(AG231,L_Convert,7,FALSE),"")</f>
        <v>TBD</v>
      </c>
      <c r="AJ231" s="89" t="s">
        <v>345</v>
      </c>
      <c r="AK231" s="219" t="str">
        <f>IFERROR(VLOOKUP(AJ231,L_Convert,6,FALSE),"")</f>
        <v>TBD</v>
      </c>
      <c r="AL231" s="219" t="str">
        <f>IFERROR(VLOOKUP(AJ231,L_Convert,7,FALSE),"")</f>
        <v>TBD</v>
      </c>
      <c r="AM231" s="89" t="s">
        <v>345</v>
      </c>
      <c r="AN231" s="219" t="str">
        <f>IFERROR(VLOOKUP(AM231,L_Convert,6,FALSE),"")</f>
        <v>TBD</v>
      </c>
      <c r="AO231" s="219" t="str">
        <f>IFERROR(VLOOKUP(AM231,L_Convert,7,FALSE),"")</f>
        <v>TBD</v>
      </c>
      <c r="AP231" s="220"/>
      <c r="AQ231" s="89"/>
      <c r="AR231" s="99"/>
      <c r="AS231" s="99"/>
      <c r="AT231" s="256"/>
      <c r="AU231" s="95"/>
      <c r="AV231" s="238"/>
      <c r="AW231" s="89"/>
      <c r="AX231" s="89"/>
      <c r="AY231" s="219"/>
      <c r="AZ231" s="86"/>
      <c r="BA231" s="86"/>
      <c r="BB231" s="86"/>
      <c r="BC231" s="83"/>
      <c r="BD231" s="83" t="s">
        <v>3723</v>
      </c>
      <c r="BE231" s="83" t="str">
        <f>IFERROR(VLOOKUP($BD231,L_Milestone,4,FALSE),"")</f>
        <v>06.ERM PROCESS</v>
      </c>
      <c r="BF231" s="83" t="s">
        <v>5834</v>
      </c>
      <c r="BG231" s="237" t="s">
        <v>12900</v>
      </c>
      <c r="BH231" s="435"/>
      <c r="BI231" s="190">
        <v>401</v>
      </c>
      <c r="BJ231" s="285"/>
      <c r="BK231" s="83"/>
      <c r="BL231" s="83"/>
      <c r="BM231" s="83"/>
      <c r="BN231" s="84"/>
      <c r="BO231" s="83"/>
      <c r="BP231" s="83"/>
      <c r="BQ231" s="83"/>
      <c r="BR231" s="83"/>
      <c r="BS231" s="83"/>
      <c r="BT231" s="83"/>
      <c r="BU231" s="83"/>
      <c r="BV231" s="83"/>
      <c r="BW231" s="83"/>
      <c r="BX231" s="86"/>
      <c r="BY231" s="86"/>
      <c r="BZ231" s="332"/>
      <c r="CA231" s="91"/>
      <c r="CB231" s="89"/>
      <c r="CC231" s="90"/>
      <c r="CD231" s="90"/>
      <c r="CE231" s="89"/>
      <c r="CF231" s="219"/>
      <c r="CG231" s="219"/>
      <c r="CH231" s="89"/>
      <c r="CI231" s="219"/>
      <c r="CJ231" s="219"/>
    </row>
    <row r="232" spans="1:88" s="28" customFormat="1" ht="15" customHeight="1">
      <c r="A232" s="187" t="s">
        <v>8640</v>
      </c>
      <c r="B232" s="29"/>
      <c r="C232" s="83" t="str">
        <f>Q232</f>
        <v>JAW-BT-TGR-0095</v>
      </c>
      <c r="D232" s="83">
        <v>30735170031</v>
      </c>
      <c r="E232" s="198" t="s">
        <v>11086</v>
      </c>
      <c r="F232" s="198" t="s">
        <v>9257</v>
      </c>
      <c r="G232" s="83" t="s">
        <v>10283</v>
      </c>
      <c r="H232" s="351" t="s">
        <v>6508</v>
      </c>
      <c r="I232" s="83" t="s">
        <v>9035</v>
      </c>
      <c r="J232" s="83" t="s">
        <v>9036</v>
      </c>
      <c r="K232" s="83">
        <v>36</v>
      </c>
      <c r="L232" s="83" t="s">
        <v>9037</v>
      </c>
      <c r="M232" s="83">
        <v>2022</v>
      </c>
      <c r="N232" s="83" t="s">
        <v>10361</v>
      </c>
      <c r="O232" s="83" t="s">
        <v>9442</v>
      </c>
      <c r="P232" s="84" t="s">
        <v>199</v>
      </c>
      <c r="Q232" s="83" t="s">
        <v>8536</v>
      </c>
      <c r="R232" s="83" t="s">
        <v>8537</v>
      </c>
      <c r="S232" s="244" t="s">
        <v>2200</v>
      </c>
      <c r="T232" s="244" t="s">
        <v>5862</v>
      </c>
      <c r="U232" s="244" t="s">
        <v>5947</v>
      </c>
      <c r="V232" s="86" t="s">
        <v>8117</v>
      </c>
      <c r="W232" s="274" t="s">
        <v>2204</v>
      </c>
      <c r="X232" s="274" t="s">
        <v>8193</v>
      </c>
      <c r="Y232" s="244">
        <v>6617984</v>
      </c>
      <c r="Z232" s="86">
        <v>44589</v>
      </c>
      <c r="AA232" s="86">
        <v>44589</v>
      </c>
      <c r="AB232" s="332">
        <f ca="1">IF(AND($Z232=""),"",IF(AND($Z232&lt;&gt;"",AY232&lt;&gt;""),AY232-$Z232,IF(AND($Z232&lt;&gt;"",AY232=""),TODAY()-$Z232)))</f>
        <v>90</v>
      </c>
      <c r="AC232" s="91" t="str">
        <f ca="1">IF(AB232="","",IF(AB232="RFI","RFI done",IF(AB232&gt;150,"&gt; 150 days",IF(AB232&gt;120,"121 - 150 days",IF(AB232&gt;90,"91 - 120 days",IF(AB232&gt;60,"61 - 90 days",IF(AB232&gt;30,"31 - 60 days","&lt; 30 days")))))))</f>
        <v>61 - 90 days</v>
      </c>
      <c r="AD232" s="89">
        <f>IF(AND(S232=""),"TBD",IF(AND(S232="COLO"),Z232+30,Z232+150))</f>
        <v>44619</v>
      </c>
      <c r="AE232" s="90" t="str">
        <f>IFERROR(VLOOKUP(AD232,L_Convert,6,FALSE),"")</f>
        <v>W10-2022</v>
      </c>
      <c r="AF232" s="90" t="str">
        <f>IFERROR(VLOOKUP(AD232,L_Convert,7,FALSE),"")</f>
        <v>Feb-2022</v>
      </c>
      <c r="AG232" s="86" t="s">
        <v>345</v>
      </c>
      <c r="AH232" s="219" t="str">
        <f>IFERROR(VLOOKUP(AG232,L_Convert,6,FALSE),"")</f>
        <v>TBD</v>
      </c>
      <c r="AI232" s="219" t="str">
        <f>IFERROR(VLOOKUP(AG232,L_Convert,7,FALSE),"")</f>
        <v>TBD</v>
      </c>
      <c r="AJ232" s="199">
        <v>44674</v>
      </c>
      <c r="AK232" s="219" t="str">
        <f>IFERROR(VLOOKUP(AJ232,L_Convert,6,FALSE),"")</f>
        <v>W17-2022</v>
      </c>
      <c r="AL232" s="219" t="str">
        <f>IFERROR(VLOOKUP(AJ232,L_Convert,7,FALSE),"")</f>
        <v>Apr-2022</v>
      </c>
      <c r="AM232" s="339">
        <v>44681</v>
      </c>
      <c r="AN232" s="219" t="str">
        <f>IFERROR(VLOOKUP(AM232,L_Convert,6,FALSE),"")</f>
        <v>W18-2022</v>
      </c>
      <c r="AO232" s="219" t="str">
        <f>IFERROR(VLOOKUP(AM232,L_Convert,7,FALSE),"")</f>
        <v>Apr-2022</v>
      </c>
      <c r="AP232" s="83" t="s">
        <v>4464</v>
      </c>
      <c r="AQ232" s="220">
        <v>44594</v>
      </c>
      <c r="AR232" s="89">
        <v>44634</v>
      </c>
      <c r="AS232" s="99"/>
      <c r="AT232" s="94">
        <v>10.6</v>
      </c>
      <c r="AU232" s="256"/>
      <c r="AV232" s="89">
        <v>44629</v>
      </c>
      <c r="AW232" s="238"/>
      <c r="AX232" s="89"/>
      <c r="AY232" s="89"/>
      <c r="AZ232" s="89"/>
      <c r="BA232" s="86"/>
      <c r="BB232" s="86"/>
      <c r="BC232" s="198" t="s">
        <v>6452</v>
      </c>
      <c r="BD232" s="83" t="s">
        <v>3720</v>
      </c>
      <c r="BE232" s="83" t="str">
        <f>IFERROR(VLOOKUP($BD232,L_Milestone,4,FALSE),"")</f>
        <v>20.SRFI</v>
      </c>
      <c r="BF232" s="83" t="s">
        <v>12608</v>
      </c>
      <c r="BG232" s="237" t="s">
        <v>13240</v>
      </c>
      <c r="BH232" s="239" t="s">
        <v>12823</v>
      </c>
      <c r="BI232" s="190">
        <v>401</v>
      </c>
      <c r="BJ232" s="83" t="s">
        <v>13274</v>
      </c>
      <c r="BK232" s="83"/>
      <c r="BL232" s="83"/>
      <c r="BM232" s="83"/>
      <c r="BN232" s="84"/>
      <c r="BO232" s="83"/>
      <c r="BP232" s="83"/>
      <c r="BQ232" s="83"/>
      <c r="BR232" s="83"/>
      <c r="BS232" s="83"/>
      <c r="BT232" s="83"/>
      <c r="BU232" s="83"/>
      <c r="BV232" s="83"/>
      <c r="BW232" s="83"/>
      <c r="BX232" s="86"/>
      <c r="BY232" s="86"/>
      <c r="BZ232" s="332"/>
      <c r="CA232" s="91"/>
      <c r="CB232" s="89"/>
      <c r="CC232" s="90"/>
      <c r="CD232" s="90"/>
      <c r="CE232" s="89"/>
      <c r="CF232" s="219"/>
      <c r="CG232" s="219"/>
      <c r="CH232" s="89"/>
      <c r="CI232" s="219"/>
      <c r="CJ232" s="219"/>
    </row>
    <row r="233" spans="1:88" s="28" customFormat="1" ht="15" customHeight="1">
      <c r="A233" s="187" t="s">
        <v>8640</v>
      </c>
      <c r="B233" s="29"/>
      <c r="C233" s="83" t="str">
        <f>Q233</f>
        <v>JAW-BT-TGR-0106</v>
      </c>
      <c r="D233" s="83">
        <v>30733990031</v>
      </c>
      <c r="E233" s="198" t="s">
        <v>11057</v>
      </c>
      <c r="F233" s="198" t="s">
        <v>9256</v>
      </c>
      <c r="G233" s="83" t="s">
        <v>10283</v>
      </c>
      <c r="H233" s="351" t="s">
        <v>6508</v>
      </c>
      <c r="I233" s="83" t="s">
        <v>9033</v>
      </c>
      <c r="J233" s="83" t="s">
        <v>9034</v>
      </c>
      <c r="K233" s="83">
        <v>30</v>
      </c>
      <c r="L233" s="83" t="s">
        <v>5070</v>
      </c>
      <c r="M233" s="83">
        <v>2022</v>
      </c>
      <c r="N233" s="83" t="s">
        <v>10361</v>
      </c>
      <c r="O233" s="83" t="s">
        <v>9386</v>
      </c>
      <c r="P233" s="84" t="s">
        <v>199</v>
      </c>
      <c r="Q233" s="83" t="s">
        <v>8534</v>
      </c>
      <c r="R233" s="83" t="s">
        <v>8535</v>
      </c>
      <c r="S233" s="244" t="s">
        <v>2200</v>
      </c>
      <c r="T233" s="244" t="s">
        <v>5862</v>
      </c>
      <c r="U233" s="244" t="s">
        <v>5947</v>
      </c>
      <c r="V233" s="86" t="s">
        <v>8117</v>
      </c>
      <c r="W233" s="274" t="s">
        <v>2204</v>
      </c>
      <c r="X233" s="274" t="s">
        <v>8193</v>
      </c>
      <c r="Y233" s="274">
        <v>6617984</v>
      </c>
      <c r="Z233" s="86">
        <v>44589</v>
      </c>
      <c r="AA233" s="86">
        <v>44589</v>
      </c>
      <c r="AB233" s="332">
        <f ca="1">IF(AND($Z233=""),"",IF(AND($Z233&lt;&gt;"",AY233&lt;&gt;""),AY233-$Z233,IF(AND($Z233&lt;&gt;"",AY233=""),TODAY()-$Z233)))</f>
        <v>90</v>
      </c>
      <c r="AC233" s="91" t="str">
        <f ca="1">IF(AB233="","",IF(AB233="RFI","RFI done",IF(AB233&gt;150,"&gt; 150 days",IF(AB233&gt;120,"121 - 150 days",IF(AB233&gt;90,"91 - 120 days",IF(AB233&gt;60,"61 - 90 days",IF(AB233&gt;30,"31 - 60 days","&lt; 30 days")))))))</f>
        <v>61 - 90 days</v>
      </c>
      <c r="AD233" s="89">
        <f>IF(AND(S233=""),"TBD",IF(AND(S233="COLO"),Z233+30,Z233+150))</f>
        <v>44619</v>
      </c>
      <c r="AE233" s="90" t="str">
        <f>IFERROR(VLOOKUP(AD233,L_Convert,6,FALSE),"")</f>
        <v>W10-2022</v>
      </c>
      <c r="AF233" s="90" t="str">
        <f>IFERROR(VLOOKUP(AD233,L_Convert,7,FALSE),"")</f>
        <v>Feb-2022</v>
      </c>
      <c r="AG233" s="86" t="s">
        <v>345</v>
      </c>
      <c r="AH233" s="219" t="str">
        <f>IFERROR(VLOOKUP(AG233,L_Convert,6,FALSE),"")</f>
        <v>TBD</v>
      </c>
      <c r="AI233" s="219" t="str">
        <f>IFERROR(VLOOKUP(AG233,L_Convert,7,FALSE),"")</f>
        <v>TBD</v>
      </c>
      <c r="AJ233" s="89">
        <v>44673</v>
      </c>
      <c r="AK233" s="219" t="str">
        <f>IFERROR(VLOOKUP(AJ233,L_Convert,6,FALSE),"")</f>
        <v>W17-2022</v>
      </c>
      <c r="AL233" s="219" t="str">
        <f>IFERROR(VLOOKUP(AJ233,L_Convert,7,FALSE),"")</f>
        <v>Apr-2022</v>
      </c>
      <c r="AM233" s="339">
        <v>44681</v>
      </c>
      <c r="AN233" s="219" t="str">
        <f>IFERROR(VLOOKUP(AM233,L_Convert,6,FALSE),"")</f>
        <v>W18-2022</v>
      </c>
      <c r="AO233" s="219" t="str">
        <f>IFERROR(VLOOKUP(AM233,L_Convert,7,FALSE),"")</f>
        <v>Apr-2022</v>
      </c>
      <c r="AP233" s="83" t="s">
        <v>4464</v>
      </c>
      <c r="AQ233" s="220">
        <v>44594</v>
      </c>
      <c r="AR233" s="89">
        <v>44637</v>
      </c>
      <c r="AS233" s="99"/>
      <c r="AT233" s="94">
        <v>10.6</v>
      </c>
      <c r="AU233" s="256"/>
      <c r="AV233" s="95">
        <v>44600</v>
      </c>
      <c r="AW233" s="238"/>
      <c r="AX233" s="89"/>
      <c r="AY233" s="89"/>
      <c r="AZ233" s="89"/>
      <c r="BA233" s="86"/>
      <c r="BB233" s="86"/>
      <c r="BC233" s="198" t="s">
        <v>6452</v>
      </c>
      <c r="BD233" s="83" t="s">
        <v>3720</v>
      </c>
      <c r="BE233" s="83" t="str">
        <f>IFERROR(VLOOKUP($BD233,L_Milestone,4,FALSE),"")</f>
        <v>20.SRFI</v>
      </c>
      <c r="BF233" s="83" t="s">
        <v>12608</v>
      </c>
      <c r="BG233" s="237" t="s">
        <v>13241</v>
      </c>
      <c r="BH233" s="239" t="s">
        <v>12823</v>
      </c>
      <c r="BI233" s="190">
        <v>401</v>
      </c>
      <c r="BJ233" s="83" t="s">
        <v>13274</v>
      </c>
      <c r="BK233" s="83"/>
      <c r="BL233" s="83"/>
      <c r="BM233" s="83"/>
      <c r="BN233" s="84"/>
      <c r="BO233" s="83"/>
      <c r="BP233" s="83"/>
      <c r="BQ233" s="83"/>
      <c r="BR233" s="83"/>
      <c r="BS233" s="83"/>
      <c r="BT233" s="83"/>
      <c r="BU233" s="83"/>
      <c r="BV233" s="83"/>
      <c r="BW233" s="83"/>
      <c r="BX233" s="86"/>
      <c r="BY233" s="86"/>
      <c r="BZ233" s="332"/>
      <c r="CA233" s="91"/>
      <c r="CB233" s="89"/>
      <c r="CC233" s="90"/>
      <c r="CD233" s="90"/>
      <c r="CE233" s="89"/>
      <c r="CF233" s="219"/>
      <c r="CG233" s="219"/>
      <c r="CH233" s="89"/>
      <c r="CI233" s="219"/>
      <c r="CJ233" s="219"/>
    </row>
    <row r="234" spans="1:88" s="28" customFormat="1" ht="15" customHeight="1">
      <c r="A234" s="187" t="s">
        <v>8640</v>
      </c>
      <c r="B234" s="29"/>
      <c r="C234" s="83" t="str">
        <f>Q234</f>
        <v>JAW-JT-KLN-0930</v>
      </c>
      <c r="D234" s="83">
        <v>30736050031</v>
      </c>
      <c r="E234" s="198" t="s">
        <v>11200</v>
      </c>
      <c r="F234" s="198" t="s">
        <v>9175</v>
      </c>
      <c r="G234" s="83" t="s">
        <v>10283</v>
      </c>
      <c r="H234" s="351" t="s">
        <v>6825</v>
      </c>
      <c r="I234" s="83" t="s">
        <v>8794</v>
      </c>
      <c r="J234" s="83" t="s">
        <v>8795</v>
      </c>
      <c r="K234" s="83">
        <v>39</v>
      </c>
      <c r="L234" s="83" t="s">
        <v>5057</v>
      </c>
      <c r="M234" s="83" t="s">
        <v>10246</v>
      </c>
      <c r="N234" s="83" t="s">
        <v>10361</v>
      </c>
      <c r="O234" s="83" t="s">
        <v>9331</v>
      </c>
      <c r="P234" s="84" t="s">
        <v>12456</v>
      </c>
      <c r="Q234" s="83" t="s">
        <v>8364</v>
      </c>
      <c r="R234" s="83" t="s">
        <v>8365</v>
      </c>
      <c r="S234" s="244" t="s">
        <v>2200</v>
      </c>
      <c r="T234" s="244" t="s">
        <v>5862</v>
      </c>
      <c r="U234" s="244" t="s">
        <v>5907</v>
      </c>
      <c r="V234" s="244" t="s">
        <v>4468</v>
      </c>
      <c r="W234" s="274" t="s">
        <v>2203</v>
      </c>
      <c r="X234" s="274" t="s">
        <v>5974</v>
      </c>
      <c r="Y234" s="244">
        <v>6617993</v>
      </c>
      <c r="Z234" s="86">
        <v>44589</v>
      </c>
      <c r="AA234" s="86">
        <v>44589</v>
      </c>
      <c r="AB234" s="332">
        <f ca="1">IF(AND($Z234=""),"",IF(AND($Z234&lt;&gt;"",AY234&lt;&gt;""),AY234-$Z234,IF(AND($Z234&lt;&gt;"",AY234=""),TODAY()-$Z234)))</f>
        <v>90</v>
      </c>
      <c r="AC234" s="91" t="str">
        <f ca="1">IF(AB234="","",IF(AB234="RFI","RFI done",IF(AB234&gt;150,"&gt; 150 days",IF(AB234&gt;120,"121 - 150 days",IF(AB234&gt;90,"91 - 120 days",IF(AB234&gt;60,"61 - 90 days",IF(AB234&gt;30,"31 - 60 days","&lt; 30 days")))))))</f>
        <v>61 - 90 days</v>
      </c>
      <c r="AD234" s="89">
        <f>IF(AND(S234=""),"TBD",IF(AND(S234="COLO"),Z234+30,Z234+150))</f>
        <v>44619</v>
      </c>
      <c r="AE234" s="90" t="str">
        <f>IFERROR(VLOOKUP(AD234,L_Convert,6,FALSE),"")</f>
        <v>W10-2022</v>
      </c>
      <c r="AF234" s="90" t="str">
        <f>IFERROR(VLOOKUP(AD234,L_Convert,7,FALSE),"")</f>
        <v>Feb-2022</v>
      </c>
      <c r="AG234" s="86" t="s">
        <v>345</v>
      </c>
      <c r="AH234" s="219" t="str">
        <f>IFERROR(VLOOKUP(AG234,L_Convert,6,FALSE),"")</f>
        <v>TBD</v>
      </c>
      <c r="AI234" s="219" t="str">
        <f>IFERROR(VLOOKUP(AG234,L_Convert,7,FALSE),"")</f>
        <v>TBD</v>
      </c>
      <c r="AJ234" s="199">
        <v>44658</v>
      </c>
      <c r="AK234" s="219" t="str">
        <f>IFERROR(VLOOKUP(AJ234,L_Convert,6,FALSE),"")</f>
        <v>W15-2022</v>
      </c>
      <c r="AL234" s="219" t="str">
        <f>IFERROR(VLOOKUP(AJ234,L_Convert,7,FALSE),"")</f>
        <v>Apr-2022</v>
      </c>
      <c r="AM234" s="339">
        <v>44681</v>
      </c>
      <c r="AN234" s="219" t="str">
        <f>IFERROR(VLOOKUP(AM234,L_Convert,6,FALSE),"")</f>
        <v>W18-2022</v>
      </c>
      <c r="AO234" s="219" t="str">
        <f>IFERROR(VLOOKUP(AM234,L_Convert,7,FALSE),"")</f>
        <v>Apr-2022</v>
      </c>
      <c r="AP234" s="83" t="s">
        <v>4464</v>
      </c>
      <c r="AQ234" s="220">
        <v>44594</v>
      </c>
      <c r="AR234" s="89">
        <v>44634</v>
      </c>
      <c r="AS234" s="99"/>
      <c r="AT234" s="94">
        <v>11</v>
      </c>
      <c r="AU234" s="256"/>
      <c r="AV234" s="95">
        <v>44628</v>
      </c>
      <c r="AW234" s="238"/>
      <c r="AX234" s="89"/>
      <c r="AY234" s="89"/>
      <c r="AZ234" s="89"/>
      <c r="BA234" s="86"/>
      <c r="BB234" s="86"/>
      <c r="BC234" s="198" t="s">
        <v>6452</v>
      </c>
      <c r="BD234" s="83" t="s">
        <v>8240</v>
      </c>
      <c r="BE234" s="83" t="str">
        <f>IFERROR(VLOOKUP($BD234,L_Milestone,4,FALSE),"")</f>
        <v>20.SRFI</v>
      </c>
      <c r="BF234" s="83" t="s">
        <v>12608</v>
      </c>
      <c r="BG234" s="237" t="s">
        <v>13143</v>
      </c>
      <c r="BH234" s="239" t="s">
        <v>12823</v>
      </c>
      <c r="BI234" s="190">
        <v>401</v>
      </c>
      <c r="BJ234" s="83" t="s">
        <v>13274</v>
      </c>
      <c r="BK234" s="83"/>
      <c r="BL234" s="83"/>
      <c r="BM234" s="83"/>
      <c r="BN234" s="84"/>
      <c r="BO234" s="83"/>
      <c r="BP234" s="83"/>
      <c r="BQ234" s="83"/>
      <c r="BR234" s="83"/>
      <c r="BS234" s="83"/>
      <c r="BT234" s="83"/>
      <c r="BU234" s="83"/>
      <c r="BV234" s="83"/>
      <c r="BW234" s="83"/>
      <c r="BX234" s="86"/>
      <c r="BY234" s="86"/>
      <c r="BZ234" s="332"/>
      <c r="CA234" s="91"/>
      <c r="CB234" s="89"/>
      <c r="CC234" s="90"/>
      <c r="CD234" s="90"/>
      <c r="CE234" s="89"/>
      <c r="CF234" s="219"/>
      <c r="CG234" s="219"/>
      <c r="CH234" s="89"/>
      <c r="CI234" s="219"/>
      <c r="CJ234" s="219"/>
    </row>
    <row r="235" spans="1:88" s="28" customFormat="1" ht="15" customHeight="1">
      <c r="A235" s="187" t="s">
        <v>8640</v>
      </c>
      <c r="B235" s="29"/>
      <c r="C235" s="83" t="str">
        <f>Q235</f>
        <v>JAW-JT-KJN-1002</v>
      </c>
      <c r="D235" s="83">
        <v>30736000031</v>
      </c>
      <c r="E235" s="198" t="s">
        <v>11211</v>
      </c>
      <c r="F235" s="198" t="s">
        <v>9253</v>
      </c>
      <c r="G235" s="83" t="s">
        <v>10283</v>
      </c>
      <c r="H235" s="351" t="s">
        <v>6508</v>
      </c>
      <c r="I235" s="83" t="s">
        <v>9026</v>
      </c>
      <c r="J235" s="83" t="s">
        <v>9027</v>
      </c>
      <c r="K235" s="83">
        <v>39</v>
      </c>
      <c r="L235" s="83" t="s">
        <v>4768</v>
      </c>
      <c r="M235" s="83">
        <v>2022</v>
      </c>
      <c r="N235" s="83" t="s">
        <v>10359</v>
      </c>
      <c r="O235" s="83" t="s">
        <v>9440</v>
      </c>
      <c r="P235" s="84" t="s">
        <v>12456</v>
      </c>
      <c r="Q235" s="83" t="s">
        <v>8528</v>
      </c>
      <c r="R235" s="83" t="s">
        <v>8529</v>
      </c>
      <c r="S235" s="244" t="s">
        <v>2200</v>
      </c>
      <c r="T235" s="244" t="s">
        <v>5862</v>
      </c>
      <c r="U235" s="244" t="s">
        <v>5907</v>
      </c>
      <c r="V235" s="244" t="s">
        <v>4468</v>
      </c>
      <c r="W235" s="274" t="s">
        <v>2203</v>
      </c>
      <c r="X235" s="274" t="s">
        <v>8614</v>
      </c>
      <c r="Y235" s="244">
        <v>6617984</v>
      </c>
      <c r="Z235" s="86">
        <v>44589</v>
      </c>
      <c r="AA235" s="86">
        <v>44589</v>
      </c>
      <c r="AB235" s="332">
        <f ca="1">IF(AND($Z235=""),"",IF(AND($Z235&lt;&gt;"",AY235&lt;&gt;""),AY235-$Z235,IF(AND($Z235&lt;&gt;"",AY235=""),TODAY()-$Z235)))</f>
        <v>90</v>
      </c>
      <c r="AC235" s="91" t="str">
        <f ca="1">IF(AB235="","",IF(AB235="RFI","RFI done",IF(AB235&gt;150,"&gt; 150 days",IF(AB235&gt;120,"121 - 150 days",IF(AB235&gt;90,"91 - 120 days",IF(AB235&gt;60,"61 - 90 days",IF(AB235&gt;30,"31 - 60 days","&lt; 30 days")))))))</f>
        <v>61 - 90 days</v>
      </c>
      <c r="AD235" s="89">
        <f>IF(AND(S235=""),"TBD",IF(AND(S235="COLO"),Z235+30,Z235+150))</f>
        <v>44619</v>
      </c>
      <c r="AE235" s="90" t="str">
        <f>IFERROR(VLOOKUP(AD235,L_Convert,6,FALSE),"")</f>
        <v>W10-2022</v>
      </c>
      <c r="AF235" s="90" t="str">
        <f>IFERROR(VLOOKUP(AD235,L_Convert,7,FALSE),"")</f>
        <v>Feb-2022</v>
      </c>
      <c r="AG235" s="86" t="s">
        <v>345</v>
      </c>
      <c r="AH235" s="219" t="str">
        <f>IFERROR(VLOOKUP(AG235,L_Convert,6,FALSE),"")</f>
        <v>TBD</v>
      </c>
      <c r="AI235" s="219" t="str">
        <f>IFERROR(VLOOKUP(AG235,L_Convert,7,FALSE),"")</f>
        <v>TBD</v>
      </c>
      <c r="AJ235" s="89">
        <v>44659</v>
      </c>
      <c r="AK235" s="219" t="str">
        <f>IFERROR(VLOOKUP(AJ235,L_Convert,6,FALSE),"")</f>
        <v>W15-2022</v>
      </c>
      <c r="AL235" s="219" t="str">
        <f>IFERROR(VLOOKUP(AJ235,L_Convert,7,FALSE),"")</f>
        <v>Apr-2022</v>
      </c>
      <c r="AM235" s="339">
        <v>44681</v>
      </c>
      <c r="AN235" s="219" t="str">
        <f>IFERROR(VLOOKUP(AM235,L_Convert,6,FALSE),"")</f>
        <v>W18-2022</v>
      </c>
      <c r="AO235" s="219" t="str">
        <f>IFERROR(VLOOKUP(AM235,L_Convert,7,FALSE),"")</f>
        <v>Apr-2022</v>
      </c>
      <c r="AP235" s="83" t="s">
        <v>4464</v>
      </c>
      <c r="AQ235" s="220">
        <v>44594</v>
      </c>
      <c r="AR235" s="89">
        <v>44634</v>
      </c>
      <c r="AS235" s="99"/>
      <c r="AT235" s="94">
        <v>11</v>
      </c>
      <c r="AU235" s="256"/>
      <c r="AV235" s="89">
        <v>44629</v>
      </c>
      <c r="AW235" s="238"/>
      <c r="AX235" s="89"/>
      <c r="AY235" s="89"/>
      <c r="AZ235" s="89"/>
      <c r="BA235" s="86"/>
      <c r="BB235" s="86"/>
      <c r="BC235" s="198" t="s">
        <v>6452</v>
      </c>
      <c r="BD235" s="83" t="s">
        <v>8240</v>
      </c>
      <c r="BE235" s="83" t="str">
        <f>IFERROR(VLOOKUP($BD235,L_Milestone,4,FALSE),"")</f>
        <v>20.SRFI</v>
      </c>
      <c r="BF235" s="83" t="s">
        <v>5834</v>
      </c>
      <c r="BG235" s="237" t="s">
        <v>13140</v>
      </c>
      <c r="BH235" s="239" t="s">
        <v>12823</v>
      </c>
      <c r="BI235" s="190">
        <v>401</v>
      </c>
      <c r="BJ235" s="83" t="s">
        <v>13274</v>
      </c>
      <c r="BK235" s="83"/>
      <c r="BL235" s="83"/>
      <c r="BM235" s="83"/>
      <c r="BN235" s="84"/>
      <c r="BO235" s="83"/>
      <c r="BP235" s="83"/>
      <c r="BQ235" s="83"/>
      <c r="BR235" s="83"/>
      <c r="BS235" s="83"/>
      <c r="BT235" s="83"/>
      <c r="BU235" s="83"/>
      <c r="BV235" s="83"/>
      <c r="BW235" s="83"/>
      <c r="BX235" s="86"/>
      <c r="BY235" s="86"/>
      <c r="BZ235" s="332"/>
      <c r="CA235" s="91"/>
      <c r="CB235" s="89"/>
      <c r="CC235" s="90"/>
      <c r="CD235" s="90"/>
      <c r="CE235" s="89"/>
      <c r="CF235" s="219"/>
      <c r="CG235" s="219"/>
      <c r="CH235" s="89"/>
      <c r="CI235" s="219"/>
      <c r="CJ235" s="219"/>
    </row>
    <row r="236" spans="1:88" s="28" customFormat="1" ht="15" customHeight="1">
      <c r="A236" s="187" t="s">
        <v>8640</v>
      </c>
      <c r="B236" s="29"/>
      <c r="C236" s="83" t="str">
        <f>Q236</f>
        <v>JAW-JT-KRG-2154</v>
      </c>
      <c r="D236" s="83">
        <v>30735780031</v>
      </c>
      <c r="E236" s="198" t="s">
        <v>11202</v>
      </c>
      <c r="F236" s="198" t="s">
        <v>9162</v>
      </c>
      <c r="G236" s="83" t="s">
        <v>10283</v>
      </c>
      <c r="H236" s="351" t="s">
        <v>6825</v>
      </c>
      <c r="I236" s="83" t="s">
        <v>8759</v>
      </c>
      <c r="J236" s="83" t="s">
        <v>8760</v>
      </c>
      <c r="K236" s="83">
        <v>26</v>
      </c>
      <c r="L236" s="83" t="s">
        <v>4548</v>
      </c>
      <c r="M236" s="83" t="s">
        <v>10246</v>
      </c>
      <c r="N236" s="83" t="s">
        <v>10361</v>
      </c>
      <c r="O236" s="83" t="s">
        <v>9407</v>
      </c>
      <c r="P236" s="84" t="s">
        <v>12456</v>
      </c>
      <c r="Q236" s="83" t="s">
        <v>8336</v>
      </c>
      <c r="R236" s="83" t="s">
        <v>8337</v>
      </c>
      <c r="S236" s="244" t="s">
        <v>2200</v>
      </c>
      <c r="T236" s="244" t="s">
        <v>5862</v>
      </c>
      <c r="U236" s="244" t="s">
        <v>5907</v>
      </c>
      <c r="V236" s="244" t="s">
        <v>4468</v>
      </c>
      <c r="W236" s="274" t="s">
        <v>2203</v>
      </c>
      <c r="X236" s="274" t="s">
        <v>2645</v>
      </c>
      <c r="Y236" s="244">
        <v>6617993</v>
      </c>
      <c r="Z236" s="86">
        <v>44589</v>
      </c>
      <c r="AA236" s="86">
        <v>44589</v>
      </c>
      <c r="AB236" s="332">
        <f ca="1">IF(AND($Z236=""),"",IF(AND($Z236&lt;&gt;"",AY236&lt;&gt;""),AY236-$Z236,IF(AND($Z236&lt;&gt;"",AY236=""),TODAY()-$Z236)))</f>
        <v>90</v>
      </c>
      <c r="AC236" s="91" t="str">
        <f ca="1">IF(AB236="","",IF(AB236="RFI","RFI done",IF(AB236&gt;150,"&gt; 150 days",IF(AB236&gt;120,"121 - 150 days",IF(AB236&gt;90,"91 - 120 days",IF(AB236&gt;60,"61 - 90 days",IF(AB236&gt;30,"31 - 60 days","&lt; 30 days")))))))</f>
        <v>61 - 90 days</v>
      </c>
      <c r="AD236" s="89">
        <f>IF(AND(S236=""),"TBD",IF(AND(S236="COLO"),Z236+30,Z236+150))</f>
        <v>44619</v>
      </c>
      <c r="AE236" s="90" t="str">
        <f>IFERROR(VLOOKUP(AD236,L_Convert,6,FALSE),"")</f>
        <v>W10-2022</v>
      </c>
      <c r="AF236" s="90" t="str">
        <f>IFERROR(VLOOKUP(AD236,L_Convert,7,FALSE),"")</f>
        <v>Feb-2022</v>
      </c>
      <c r="AG236" s="86" t="s">
        <v>345</v>
      </c>
      <c r="AH236" s="219" t="str">
        <f>IFERROR(VLOOKUP(AG236,L_Convert,6,FALSE),"")</f>
        <v>TBD</v>
      </c>
      <c r="AI236" s="219" t="str">
        <f>IFERROR(VLOOKUP(AG236,L_Convert,7,FALSE),"")</f>
        <v>TBD</v>
      </c>
      <c r="AJ236" s="199">
        <v>44658</v>
      </c>
      <c r="AK236" s="219" t="str">
        <f>IFERROR(VLOOKUP(AJ236,L_Convert,6,FALSE),"")</f>
        <v>W15-2022</v>
      </c>
      <c r="AL236" s="219" t="str">
        <f>IFERROR(VLOOKUP(AJ236,L_Convert,7,FALSE),"")</f>
        <v>Apr-2022</v>
      </c>
      <c r="AM236" s="339">
        <v>44681</v>
      </c>
      <c r="AN236" s="219" t="str">
        <f>IFERROR(VLOOKUP(AM236,L_Convert,6,FALSE),"")</f>
        <v>W18-2022</v>
      </c>
      <c r="AO236" s="219" t="str">
        <f>IFERROR(VLOOKUP(AM236,L_Convert,7,FALSE),"")</f>
        <v>Apr-2022</v>
      </c>
      <c r="AP236" s="83" t="s">
        <v>4464</v>
      </c>
      <c r="AQ236" s="220">
        <v>44594</v>
      </c>
      <c r="AR236" s="89">
        <v>44634</v>
      </c>
      <c r="AS236" s="99"/>
      <c r="AT236" s="94">
        <v>11</v>
      </c>
      <c r="AU236" s="256"/>
      <c r="AV236" s="95">
        <v>44629</v>
      </c>
      <c r="AW236" s="238"/>
      <c r="AX236" s="89"/>
      <c r="AY236" s="89"/>
      <c r="AZ236" s="89"/>
      <c r="BA236" s="86"/>
      <c r="BB236" s="86"/>
      <c r="BC236" s="198" t="s">
        <v>6452</v>
      </c>
      <c r="BD236" s="83" t="s">
        <v>8240</v>
      </c>
      <c r="BE236" s="83" t="str">
        <f>IFERROR(VLOOKUP($BD236,L_Milestone,4,FALSE),"")</f>
        <v>20.SRFI</v>
      </c>
      <c r="BF236" s="83" t="s">
        <v>12798</v>
      </c>
      <c r="BG236" s="237" t="s">
        <v>13141</v>
      </c>
      <c r="BH236" s="239" t="s">
        <v>12823</v>
      </c>
      <c r="BI236" s="190">
        <v>401</v>
      </c>
      <c r="BJ236" s="83" t="s">
        <v>13274</v>
      </c>
      <c r="BK236" s="83"/>
      <c r="BL236" s="83"/>
      <c r="BM236" s="83"/>
      <c r="BN236" s="84"/>
      <c r="BO236" s="83"/>
      <c r="BP236" s="83"/>
      <c r="BQ236" s="83"/>
      <c r="BR236" s="83"/>
      <c r="BS236" s="83"/>
      <c r="BT236" s="83"/>
      <c r="BU236" s="83"/>
      <c r="BV236" s="83"/>
      <c r="BW236" s="83"/>
      <c r="BX236" s="86"/>
      <c r="BY236" s="86"/>
      <c r="BZ236" s="332"/>
      <c r="CA236" s="91"/>
      <c r="CB236" s="89"/>
      <c r="CC236" s="90"/>
      <c r="CD236" s="90"/>
      <c r="CE236" s="89"/>
      <c r="CF236" s="219"/>
      <c r="CG236" s="219"/>
      <c r="CH236" s="89"/>
      <c r="CI236" s="219"/>
      <c r="CJ236" s="219"/>
    </row>
    <row r="237" spans="1:88" s="28" customFormat="1" ht="15" customHeight="1">
      <c r="A237" s="187"/>
      <c r="B237" s="29"/>
      <c r="C237" s="83" t="str">
        <f>Q237</f>
        <v>JAW-JI-PMK-4238</v>
      </c>
      <c r="D237" s="83">
        <v>30740030031</v>
      </c>
      <c r="E237" s="198" t="s">
        <v>11445</v>
      </c>
      <c r="F237" s="198" t="s">
        <v>10796</v>
      </c>
      <c r="G237" s="83" t="s">
        <v>10283</v>
      </c>
      <c r="H237" s="84" t="s">
        <v>6825</v>
      </c>
      <c r="I237" s="83" t="s">
        <v>10918</v>
      </c>
      <c r="J237" s="83" t="s">
        <v>10919</v>
      </c>
      <c r="K237" s="83">
        <v>50</v>
      </c>
      <c r="L237" s="83" t="s">
        <v>4548</v>
      </c>
      <c r="M237" s="83">
        <v>2022</v>
      </c>
      <c r="N237" s="83" t="s">
        <v>10973</v>
      </c>
      <c r="O237" s="83" t="s">
        <v>12641</v>
      </c>
      <c r="P237" s="84" t="s">
        <v>205</v>
      </c>
      <c r="Q237" s="83" t="s">
        <v>10795</v>
      </c>
      <c r="R237" s="83" t="s">
        <v>10796</v>
      </c>
      <c r="S237" s="83" t="s">
        <v>106</v>
      </c>
      <c r="T237" s="83" t="s">
        <v>5862</v>
      </c>
      <c r="U237" s="83" t="s">
        <v>2198</v>
      </c>
      <c r="V237" s="86" t="s">
        <v>4472</v>
      </c>
      <c r="W237" s="274" t="s">
        <v>2207</v>
      </c>
      <c r="X237" s="274" t="s">
        <v>2708</v>
      </c>
      <c r="Y237" s="83">
        <v>6618108</v>
      </c>
      <c r="Z237" s="86">
        <v>44627</v>
      </c>
      <c r="AA237" s="86">
        <v>44627</v>
      </c>
      <c r="AB237" s="332">
        <f ca="1">IF(AND($Z237=""),"",IF(AND($Z237&lt;&gt;"",AY237&lt;&gt;""),AY237-$Z237,IF(AND($Z237&lt;&gt;"",AY237=""),TODAY()-$Z237)))</f>
        <v>52</v>
      </c>
      <c r="AC237" s="91" t="str">
        <f ca="1">IF(AB237="","",IF(AB237="RFI","RFI done",IF(AB237&gt;150,"&gt; 150 days",IF(AB237&gt;120,"121 - 150 days",IF(AB237&gt;90,"91 - 120 days",IF(AB237&gt;60,"61 - 90 days",IF(AB237&gt;30,"31 - 60 days","&lt; 30 days")))))))</f>
        <v>31 - 60 days</v>
      </c>
      <c r="AD237" s="89">
        <f>IF(AND(S237=""),"TBD",IF(AND(S237="COLO"),Z237+30,Z237+150))</f>
        <v>44777</v>
      </c>
      <c r="AE237" s="90" t="str">
        <f>IFERROR(VLOOKUP(AD237,L_Convert,6,FALSE),"")</f>
        <v>W32-2022</v>
      </c>
      <c r="AF237" s="90" t="str">
        <f>IFERROR(VLOOKUP(AD237,L_Convert,7,FALSE),"")</f>
        <v>Aug-2022</v>
      </c>
      <c r="AG237" s="89" t="s">
        <v>345</v>
      </c>
      <c r="AH237" s="219" t="str">
        <f>IFERROR(VLOOKUP(AG237,L_Convert,6,FALSE),"")</f>
        <v>TBD</v>
      </c>
      <c r="AI237" s="219" t="str">
        <f>IFERROR(VLOOKUP(AG237,L_Convert,7,FALSE),"")</f>
        <v>TBD</v>
      </c>
      <c r="AJ237" s="199">
        <v>44681</v>
      </c>
      <c r="AK237" s="219" t="str">
        <f>IFERROR(VLOOKUP(AJ237,L_Convert,6,FALSE),"")</f>
        <v>W18-2022</v>
      </c>
      <c r="AL237" s="219" t="str">
        <f>IFERROR(VLOOKUP(AJ237,L_Convert,7,FALSE),"")</f>
        <v>Apr-2022</v>
      </c>
      <c r="AM237" s="89">
        <v>44681</v>
      </c>
      <c r="AN237" s="219" t="str">
        <f>IFERROR(VLOOKUP(AM237,L_Convert,6,FALSE),"")</f>
        <v>W18-2022</v>
      </c>
      <c r="AO237" s="219" t="str">
        <f>IFERROR(VLOOKUP(AM237,L_Convert,7,FALSE),"")</f>
        <v>Apr-2022</v>
      </c>
      <c r="AP237" s="220" t="s">
        <v>4464</v>
      </c>
      <c r="AQ237" s="89">
        <v>44662</v>
      </c>
      <c r="AR237" s="89">
        <v>44664</v>
      </c>
      <c r="AS237" s="99"/>
      <c r="AT237" s="256"/>
      <c r="AU237" s="95"/>
      <c r="AV237" s="238">
        <v>44665</v>
      </c>
      <c r="AW237" s="89"/>
      <c r="AX237" s="89"/>
      <c r="AY237" s="219"/>
      <c r="AZ237" s="86"/>
      <c r="BA237" s="86"/>
      <c r="BB237" s="86"/>
      <c r="BC237" s="86" t="s">
        <v>6452</v>
      </c>
      <c r="BD237" s="237" t="s">
        <v>8240</v>
      </c>
      <c r="BE237" s="83" t="str">
        <f>IFERROR(VLOOKUP($BD237,L_Milestone,4,FALSE),"")</f>
        <v>20.SRFI</v>
      </c>
      <c r="BF237" s="83" t="s">
        <v>5834</v>
      </c>
      <c r="BG237" s="237" t="s">
        <v>12985</v>
      </c>
      <c r="BH237" s="239" t="s">
        <v>12823</v>
      </c>
      <c r="BI237" s="190">
        <v>401</v>
      </c>
      <c r="BJ237" s="83" t="s">
        <v>13274</v>
      </c>
      <c r="BK237" s="83"/>
      <c r="BL237" s="83"/>
      <c r="BM237" s="83"/>
      <c r="BN237" s="84"/>
      <c r="BO237" s="83"/>
      <c r="BP237" s="83"/>
      <c r="BQ237" s="83"/>
      <c r="BR237" s="83"/>
      <c r="BS237" s="83"/>
      <c r="BT237" s="83"/>
      <c r="BU237" s="83"/>
      <c r="BV237" s="83"/>
      <c r="BW237" s="83"/>
      <c r="BX237" s="86"/>
      <c r="BY237" s="86"/>
      <c r="BZ237" s="332"/>
      <c r="CA237" s="91"/>
      <c r="CB237" s="89"/>
      <c r="CC237" s="90"/>
      <c r="CD237" s="90"/>
      <c r="CE237" s="89"/>
      <c r="CF237" s="219"/>
      <c r="CG237" s="219"/>
      <c r="CH237" s="89"/>
      <c r="CI237" s="219"/>
      <c r="CJ237" s="219"/>
    </row>
    <row r="238" spans="1:88" s="28" customFormat="1" ht="15" customHeight="1">
      <c r="A238" s="187" t="s">
        <v>9466</v>
      </c>
      <c r="B238" s="29"/>
      <c r="C238" s="83" t="str">
        <f>Q238</f>
        <v>JAW-JI-JBG-5135</v>
      </c>
      <c r="D238" s="83">
        <v>30730420031</v>
      </c>
      <c r="E238" s="198" t="s">
        <v>11242</v>
      </c>
      <c r="F238" s="198" t="s">
        <v>9630</v>
      </c>
      <c r="G238" s="83" t="s">
        <v>10283</v>
      </c>
      <c r="H238" s="84" t="s">
        <v>6825</v>
      </c>
      <c r="I238" s="83" t="s">
        <v>10026</v>
      </c>
      <c r="J238" s="83" t="s">
        <v>10027</v>
      </c>
      <c r="K238" s="83">
        <v>50</v>
      </c>
      <c r="L238" s="83" t="s">
        <v>10028</v>
      </c>
      <c r="M238" s="83">
        <v>2022</v>
      </c>
      <c r="N238" s="83" t="s">
        <v>10359</v>
      </c>
      <c r="O238" s="83" t="s">
        <v>10549</v>
      </c>
      <c r="P238" s="84" t="s">
        <v>205</v>
      </c>
      <c r="Q238" s="83" t="s">
        <v>9629</v>
      </c>
      <c r="R238" s="83" t="s">
        <v>9630</v>
      </c>
      <c r="S238" s="83" t="s">
        <v>106</v>
      </c>
      <c r="T238" s="83" t="s">
        <v>5862</v>
      </c>
      <c r="U238" s="83" t="s">
        <v>2198</v>
      </c>
      <c r="V238" s="198" t="s">
        <v>4472</v>
      </c>
      <c r="W238" s="274" t="s">
        <v>2207</v>
      </c>
      <c r="X238" s="274" t="s">
        <v>2609</v>
      </c>
      <c r="Y238" s="83">
        <v>6617949</v>
      </c>
      <c r="Z238" s="86">
        <v>44586</v>
      </c>
      <c r="AA238" s="86">
        <v>44589</v>
      </c>
      <c r="AB238" s="332">
        <f ca="1">IF(AND($Z238=""),"",IF(AND($Z238&lt;&gt;"",AY238&lt;&gt;""),AY238-$Z238,IF(AND($Z238&lt;&gt;"",AY238=""),TODAY()-$Z238)))</f>
        <v>93</v>
      </c>
      <c r="AC238" s="91" t="str">
        <f ca="1">IF(AB238="","",IF(AB238="RFI","RFI done",IF(AB238&gt;150,"&gt; 150 days",IF(AB238&gt;120,"121 - 150 days",IF(AB238&gt;90,"91 - 120 days",IF(AB238&gt;60,"61 - 90 days",IF(AB238&gt;30,"31 - 60 days","&lt; 30 days")))))))</f>
        <v>91 - 120 days</v>
      </c>
      <c r="AD238" s="89">
        <f>IF(AND(S238=""),"TBD",IF(AND(S238="COLO"),Z238+30,Z238+150))</f>
        <v>44736</v>
      </c>
      <c r="AE238" s="90" t="str">
        <f>IFERROR(VLOOKUP(AD238,L_Convert,6,FALSE),"")</f>
        <v>W26-2022</v>
      </c>
      <c r="AF238" s="90" t="str">
        <f>IFERROR(VLOOKUP(AD238,L_Convert,7,FALSE),"")</f>
        <v>Jun-2022</v>
      </c>
      <c r="AG238" s="89" t="s">
        <v>345</v>
      </c>
      <c r="AH238" s="219" t="str">
        <f>IFERROR(VLOOKUP(AG238,L_Convert,6,FALSE),"")</f>
        <v>TBD</v>
      </c>
      <c r="AI238" s="219" t="str">
        <f>IFERROR(VLOOKUP(AG238,L_Convert,7,FALSE),"")</f>
        <v>TBD</v>
      </c>
      <c r="AJ238" s="89">
        <v>44681</v>
      </c>
      <c r="AK238" s="219" t="str">
        <f>IFERROR(VLOOKUP(AJ238,L_Convert,6,FALSE),"")</f>
        <v>W18-2022</v>
      </c>
      <c r="AL238" s="219" t="str">
        <f>IFERROR(VLOOKUP(AJ238,L_Convert,7,FALSE),"")</f>
        <v>Apr-2022</v>
      </c>
      <c r="AM238" s="89">
        <v>44681</v>
      </c>
      <c r="AN238" s="219" t="str">
        <f>IFERROR(VLOOKUP(AM238,L_Convert,6,FALSE),"")</f>
        <v>W18-2022</v>
      </c>
      <c r="AO238" s="219" t="str">
        <f>IFERROR(VLOOKUP(AM238,L_Convert,7,FALSE),"")</f>
        <v>Apr-2022</v>
      </c>
      <c r="AP238" s="84" t="s">
        <v>4464</v>
      </c>
      <c r="AQ238" s="220">
        <v>44627</v>
      </c>
      <c r="AR238" s="199">
        <v>44635</v>
      </c>
      <c r="AS238" s="99"/>
      <c r="AT238" s="94"/>
      <c r="AU238" s="256"/>
      <c r="AV238" s="238">
        <v>44673</v>
      </c>
      <c r="AW238" s="238"/>
      <c r="AX238" s="89"/>
      <c r="AY238" s="89"/>
      <c r="AZ238" s="219"/>
      <c r="BA238" s="86"/>
      <c r="BB238" s="86"/>
      <c r="BC238" s="86" t="s">
        <v>6452</v>
      </c>
      <c r="BD238" s="237" t="s">
        <v>8240</v>
      </c>
      <c r="BE238" s="83" t="str">
        <f>IFERROR(VLOOKUP($BD238,L_Milestone,4,FALSE),"")</f>
        <v>20.SRFI</v>
      </c>
      <c r="BF238" s="83" t="s">
        <v>5834</v>
      </c>
      <c r="BG238" s="237" t="s">
        <v>12980</v>
      </c>
      <c r="BH238" s="237" t="s">
        <v>12823</v>
      </c>
      <c r="BI238" s="190">
        <v>401</v>
      </c>
      <c r="BJ238" s="83" t="s">
        <v>13274</v>
      </c>
      <c r="BK238" s="83"/>
      <c r="BL238" s="83"/>
      <c r="BM238" s="83"/>
      <c r="BN238" s="84"/>
      <c r="BO238" s="83"/>
      <c r="BP238" s="83"/>
      <c r="BQ238" s="83"/>
      <c r="BR238" s="83"/>
      <c r="BS238" s="83"/>
      <c r="BT238" s="83"/>
      <c r="BU238" s="83"/>
      <c r="BV238" s="83"/>
      <c r="BW238" s="83"/>
      <c r="BX238" s="86"/>
      <c r="BY238" s="86"/>
      <c r="BZ238" s="332"/>
      <c r="CA238" s="91"/>
      <c r="CB238" s="89"/>
      <c r="CC238" s="90"/>
      <c r="CD238" s="90"/>
      <c r="CE238" s="89"/>
      <c r="CF238" s="219"/>
      <c r="CG238" s="219"/>
      <c r="CH238" s="89"/>
      <c r="CI238" s="219"/>
      <c r="CJ238" s="219"/>
    </row>
    <row r="239" spans="1:88" s="28" customFormat="1" ht="15" customHeight="1">
      <c r="A239" s="187" t="s">
        <v>8640</v>
      </c>
      <c r="B239" s="29"/>
      <c r="C239" s="83" t="str">
        <f>Q239</f>
        <v>KAL-KS-MTP-1117</v>
      </c>
      <c r="D239" s="83">
        <v>30734200031</v>
      </c>
      <c r="E239" s="198" t="s">
        <v>8252</v>
      </c>
      <c r="F239" s="198" t="s">
        <v>9273</v>
      </c>
      <c r="G239" s="83" t="s">
        <v>10283</v>
      </c>
      <c r="H239" s="351" t="s">
        <v>6508</v>
      </c>
      <c r="I239" s="83" t="s">
        <v>9080</v>
      </c>
      <c r="J239" s="83" t="s">
        <v>9081</v>
      </c>
      <c r="K239" s="83">
        <v>30</v>
      </c>
      <c r="L239" s="83" t="s">
        <v>9082</v>
      </c>
      <c r="M239" s="83">
        <v>2022</v>
      </c>
      <c r="N239" s="83" t="s">
        <v>10359</v>
      </c>
      <c r="O239" s="83" t="s">
        <v>9449</v>
      </c>
      <c r="P239" s="84" t="s">
        <v>205</v>
      </c>
      <c r="Q239" s="83" t="s">
        <v>8568</v>
      </c>
      <c r="R239" s="83" t="s">
        <v>8569</v>
      </c>
      <c r="S239" s="244" t="s">
        <v>2200</v>
      </c>
      <c r="T239" s="244" t="s">
        <v>5862</v>
      </c>
      <c r="U239" s="244" t="s">
        <v>5907</v>
      </c>
      <c r="V239" s="244" t="s">
        <v>4474</v>
      </c>
      <c r="W239" s="274" t="s">
        <v>2208</v>
      </c>
      <c r="X239" s="274" t="s">
        <v>8635</v>
      </c>
      <c r="Y239" s="244">
        <v>6617983</v>
      </c>
      <c r="Z239" s="86">
        <v>44589</v>
      </c>
      <c r="AA239" s="86">
        <v>44589</v>
      </c>
      <c r="AB239" s="332">
        <f ca="1">IF(AND($Z239=""),"",IF(AND($Z239&lt;&gt;"",AY239&lt;&gt;""),AY239-$Z239,IF(AND($Z239&lt;&gt;"",AY239=""),TODAY()-$Z239)))</f>
        <v>90</v>
      </c>
      <c r="AC239" s="91" t="str">
        <f ca="1">IF(AB239="","",IF(AB239="RFI","RFI done",IF(AB239&gt;150,"&gt; 150 days",IF(AB239&gt;120,"121 - 150 days",IF(AB239&gt;90,"91 - 120 days",IF(AB239&gt;60,"61 - 90 days",IF(AB239&gt;30,"31 - 60 days","&lt; 30 days")))))))</f>
        <v>61 - 90 days</v>
      </c>
      <c r="AD239" s="89">
        <f>IF(AND(S239=""),"TBD",IF(AND(S239="COLO"),Z239+30,Z239+150))</f>
        <v>44619</v>
      </c>
      <c r="AE239" s="90" t="str">
        <f>IFERROR(VLOOKUP(AD239,L_Convert,6,FALSE),"")</f>
        <v>W10-2022</v>
      </c>
      <c r="AF239" s="90" t="str">
        <f>IFERROR(VLOOKUP(AD239,L_Convert,7,FALSE),"")</f>
        <v>Feb-2022</v>
      </c>
      <c r="AG239" s="86">
        <v>44650</v>
      </c>
      <c r="AH239" s="219" t="str">
        <f>IFERROR(VLOOKUP(AG239,L_Convert,6,FALSE),"")</f>
        <v>W14-2022</v>
      </c>
      <c r="AI239" s="219" t="str">
        <f>IFERROR(VLOOKUP(AG239,L_Convert,7,FALSE),"")</f>
        <v>Mar-2022</v>
      </c>
      <c r="AJ239" s="89">
        <v>44681</v>
      </c>
      <c r="AK239" s="219" t="str">
        <f>IFERROR(VLOOKUP(AJ239,L_Convert,6,FALSE),"")</f>
        <v>W18-2022</v>
      </c>
      <c r="AL239" s="219" t="str">
        <f>IFERROR(VLOOKUP(AJ239,L_Convert,7,FALSE),"")</f>
        <v>Apr-2022</v>
      </c>
      <c r="AM239" s="339">
        <v>44681</v>
      </c>
      <c r="AN239" s="219" t="str">
        <f>IFERROR(VLOOKUP(AM239,L_Convert,6,FALSE),"")</f>
        <v>W18-2022</v>
      </c>
      <c r="AO239" s="219" t="str">
        <f>IFERROR(VLOOKUP(AM239,L_Convert,7,FALSE),"")</f>
        <v>Apr-2022</v>
      </c>
      <c r="AP239" s="83" t="s">
        <v>4464</v>
      </c>
      <c r="AQ239" s="220">
        <v>44594</v>
      </c>
      <c r="AR239" s="89">
        <v>44595</v>
      </c>
      <c r="AS239" s="99"/>
      <c r="AT239" s="94"/>
      <c r="AU239" s="256"/>
      <c r="AV239" s="89">
        <v>44641</v>
      </c>
      <c r="AW239" s="238"/>
      <c r="AX239" s="89">
        <v>44641</v>
      </c>
      <c r="AY239" s="89"/>
      <c r="AZ239" s="89"/>
      <c r="BA239" s="86"/>
      <c r="BB239" s="86"/>
      <c r="BC239" s="198" t="s">
        <v>6452</v>
      </c>
      <c r="BD239" s="83" t="s">
        <v>3720</v>
      </c>
      <c r="BE239" s="83" t="str">
        <f>IFERROR(VLOOKUP($BD239,L_Milestone,4,FALSE),"")</f>
        <v>20.SRFI</v>
      </c>
      <c r="BF239" s="83" t="s">
        <v>12171</v>
      </c>
      <c r="BG239" s="237" t="s">
        <v>13124</v>
      </c>
      <c r="BH239" s="239" t="s">
        <v>12823</v>
      </c>
      <c r="BI239" s="190">
        <v>401</v>
      </c>
      <c r="BJ239" s="83" t="s">
        <v>13274</v>
      </c>
      <c r="BK239" s="83"/>
      <c r="BL239" s="83"/>
      <c r="BM239" s="83"/>
      <c r="BN239" s="84"/>
      <c r="BO239" s="83"/>
      <c r="BP239" s="83"/>
      <c r="BQ239" s="83"/>
      <c r="BR239" s="83"/>
      <c r="BS239" s="83"/>
      <c r="BT239" s="83"/>
      <c r="BU239" s="83"/>
      <c r="BV239" s="83"/>
      <c r="BW239" s="83"/>
      <c r="BX239" s="86"/>
      <c r="BY239" s="86"/>
      <c r="BZ239" s="332"/>
      <c r="CA239" s="91"/>
      <c r="CB239" s="89"/>
      <c r="CC239" s="90"/>
      <c r="CD239" s="90"/>
      <c r="CE239" s="89"/>
      <c r="CF239" s="219"/>
      <c r="CG239" s="219"/>
      <c r="CH239" s="89"/>
      <c r="CI239" s="219"/>
      <c r="CJ239" s="219"/>
    </row>
    <row r="240" spans="1:88" s="28" customFormat="1" ht="15" customHeight="1">
      <c r="A240" s="187" t="s">
        <v>8640</v>
      </c>
      <c r="B240" s="29"/>
      <c r="C240" s="83" t="str">
        <f>Q240</f>
        <v>SUM-SU-MDN-2234</v>
      </c>
      <c r="D240" s="83">
        <v>30734720031</v>
      </c>
      <c r="E240" s="198" t="s">
        <v>11125</v>
      </c>
      <c r="F240" s="198" t="s">
        <v>9127</v>
      </c>
      <c r="G240" s="83" t="s">
        <v>10283</v>
      </c>
      <c r="H240" s="351" t="s">
        <v>6825</v>
      </c>
      <c r="I240" s="83" t="s">
        <v>8655</v>
      </c>
      <c r="J240" s="83" t="s">
        <v>8656</v>
      </c>
      <c r="K240" s="83">
        <v>40</v>
      </c>
      <c r="L240" s="83" t="s">
        <v>8657</v>
      </c>
      <c r="M240" s="83">
        <v>2022</v>
      </c>
      <c r="N240" s="83" t="s">
        <v>10361</v>
      </c>
      <c r="O240" s="83" t="s">
        <v>9291</v>
      </c>
      <c r="P240" s="84" t="s">
        <v>205</v>
      </c>
      <c r="Q240" s="83" t="s">
        <v>8264</v>
      </c>
      <c r="R240" s="83" t="s">
        <v>8265</v>
      </c>
      <c r="S240" s="244" t="s">
        <v>2200</v>
      </c>
      <c r="T240" s="244" t="s">
        <v>5862</v>
      </c>
      <c r="U240" s="244" t="s">
        <v>2199</v>
      </c>
      <c r="V240" s="244" t="s">
        <v>4471</v>
      </c>
      <c r="W240" s="274" t="s">
        <v>2213</v>
      </c>
      <c r="X240" s="274" t="s">
        <v>2226</v>
      </c>
      <c r="Y240" s="274">
        <v>6617992</v>
      </c>
      <c r="Z240" s="86">
        <v>44589</v>
      </c>
      <c r="AA240" s="86">
        <v>44589</v>
      </c>
      <c r="AB240" s="332">
        <f ca="1">IF(AND($Z240=""),"",IF(AND($Z240&lt;&gt;"",AY240&lt;&gt;""),AY240-$Z240,IF(AND($Z240&lt;&gt;"",AY240=""),TODAY()-$Z240)))</f>
        <v>90</v>
      </c>
      <c r="AC240" s="91" t="str">
        <f ca="1">IF(AB240="","",IF(AB240="RFI","RFI done",IF(AB240&gt;150,"&gt; 150 days",IF(AB240&gt;120,"121 - 150 days",IF(AB240&gt;90,"91 - 120 days",IF(AB240&gt;60,"61 - 90 days",IF(AB240&gt;30,"31 - 60 days","&lt; 30 days")))))))</f>
        <v>61 - 90 days</v>
      </c>
      <c r="AD240" s="89">
        <f>IF(AND(S240=""),"TBD",IF(AND(S240="COLO"),Z240+30,Z240+150))</f>
        <v>44619</v>
      </c>
      <c r="AE240" s="90" t="str">
        <f>IFERROR(VLOOKUP(AD240,L_Convert,6,FALSE),"")</f>
        <v>W10-2022</v>
      </c>
      <c r="AF240" s="90" t="str">
        <f>IFERROR(VLOOKUP(AD240,L_Convert,7,FALSE),"")</f>
        <v>Feb-2022</v>
      </c>
      <c r="AG240" s="86" t="s">
        <v>345</v>
      </c>
      <c r="AH240" s="219" t="str">
        <f>IFERROR(VLOOKUP(AG240,L_Convert,6,FALSE),"")</f>
        <v>TBD</v>
      </c>
      <c r="AI240" s="219" t="str">
        <f>IFERROR(VLOOKUP(AG240,L_Convert,7,FALSE),"")</f>
        <v>TBD</v>
      </c>
      <c r="AJ240" s="199">
        <v>44681</v>
      </c>
      <c r="AK240" s="219" t="str">
        <f>IFERROR(VLOOKUP(AJ240,L_Convert,6,FALSE),"")</f>
        <v>W18-2022</v>
      </c>
      <c r="AL240" s="219" t="str">
        <f>IFERROR(VLOOKUP(AJ240,L_Convert,7,FALSE),"")</f>
        <v>Apr-2022</v>
      </c>
      <c r="AM240" s="89">
        <v>44681</v>
      </c>
      <c r="AN240" s="219" t="str">
        <f>IFERROR(VLOOKUP(AM240,L_Convert,6,FALSE),"")</f>
        <v>W18-2022</v>
      </c>
      <c r="AO240" s="219" t="str">
        <f>IFERROR(VLOOKUP(AM240,L_Convert,7,FALSE),"")</f>
        <v>Apr-2022</v>
      </c>
      <c r="AP240" s="83" t="s">
        <v>4464</v>
      </c>
      <c r="AQ240" s="220">
        <v>44593</v>
      </c>
      <c r="AR240" s="89">
        <v>44594</v>
      </c>
      <c r="AS240" s="99"/>
      <c r="AT240" s="94"/>
      <c r="AU240" s="256"/>
      <c r="AV240" s="89">
        <v>44642</v>
      </c>
      <c r="AW240" s="238"/>
      <c r="AX240" s="89"/>
      <c r="AY240" s="89"/>
      <c r="AZ240" s="89"/>
      <c r="BA240" s="86"/>
      <c r="BB240" s="86"/>
      <c r="BC240" s="198" t="s">
        <v>6452</v>
      </c>
      <c r="BD240" s="83" t="s">
        <v>8100</v>
      </c>
      <c r="BE240" s="83" t="str">
        <f>IFERROR(VLOOKUP($BD240,L_Milestone,4,FALSE),"")</f>
        <v>17.RBS/BTS FOUNDATION OG</v>
      </c>
      <c r="BF240" s="83" t="s">
        <v>12796</v>
      </c>
      <c r="BG240" s="237" t="s">
        <v>13118</v>
      </c>
      <c r="BH240" s="239" t="s">
        <v>12823</v>
      </c>
      <c r="BI240" s="190">
        <v>401</v>
      </c>
      <c r="BJ240" s="83" t="s">
        <v>13274</v>
      </c>
      <c r="BK240" s="83"/>
      <c r="BL240" s="83"/>
      <c r="BM240" s="83"/>
      <c r="BN240" s="84"/>
      <c r="BO240" s="83"/>
      <c r="BP240" s="83"/>
      <c r="BQ240" s="83"/>
      <c r="BR240" s="83"/>
      <c r="BS240" s="83"/>
      <c r="BT240" s="83"/>
      <c r="BU240" s="83"/>
      <c r="BV240" s="83"/>
      <c r="BW240" s="83"/>
      <c r="BX240" s="86"/>
      <c r="BY240" s="86"/>
      <c r="BZ240" s="332"/>
      <c r="CA240" s="91"/>
      <c r="CB240" s="89"/>
      <c r="CC240" s="90"/>
      <c r="CD240" s="90"/>
      <c r="CE240" s="89"/>
      <c r="CF240" s="219"/>
      <c r="CG240" s="219"/>
      <c r="CH240" s="89"/>
      <c r="CI240" s="219"/>
      <c r="CJ240" s="219"/>
    </row>
    <row r="241" spans="1:88" s="28" customFormat="1" ht="15" customHeight="1">
      <c r="A241" s="187" t="s">
        <v>11659</v>
      </c>
      <c r="B241" s="29"/>
      <c r="C241" s="83" t="str">
        <f>Q241</f>
        <v>SUM-SU-GNT-1543</v>
      </c>
      <c r="D241" s="83">
        <v>30741770031</v>
      </c>
      <c r="E241" s="198">
        <v>21273109</v>
      </c>
      <c r="F241" s="198" t="s">
        <v>12014</v>
      </c>
      <c r="G241" s="83" t="s">
        <v>10283</v>
      </c>
      <c r="H241" s="84" t="s">
        <v>6825</v>
      </c>
      <c r="I241" s="83" t="s">
        <v>11818</v>
      </c>
      <c r="J241" s="83" t="s">
        <v>11819</v>
      </c>
      <c r="K241" s="83">
        <v>50</v>
      </c>
      <c r="L241" s="83" t="s">
        <v>10072</v>
      </c>
      <c r="M241" s="83">
        <v>2022</v>
      </c>
      <c r="N241" s="83" t="s">
        <v>10971</v>
      </c>
      <c r="O241" s="83" t="s">
        <v>12087</v>
      </c>
      <c r="P241" s="84" t="s">
        <v>205</v>
      </c>
      <c r="Q241" s="83" t="s">
        <v>11596</v>
      </c>
      <c r="R241" s="83" t="s">
        <v>11597</v>
      </c>
      <c r="S241" s="83" t="s">
        <v>2200</v>
      </c>
      <c r="T241" s="83" t="s">
        <v>5862</v>
      </c>
      <c r="U241" s="83" t="s">
        <v>2199</v>
      </c>
      <c r="V241" s="83" t="s">
        <v>4471</v>
      </c>
      <c r="W241" s="274" t="s">
        <v>2213</v>
      </c>
      <c r="X241" s="274" t="s">
        <v>11654</v>
      </c>
      <c r="Y241" s="274">
        <v>6618079</v>
      </c>
      <c r="Z241" s="86">
        <v>44631</v>
      </c>
      <c r="AA241" s="86">
        <v>44631</v>
      </c>
      <c r="AB241" s="332">
        <f ca="1">IF(AND($Z241=""),"",IF(AND($Z241&lt;&gt;"",AY241&lt;&gt;""),AY241-$Z241,IF(AND($Z241&lt;&gt;"",AY241=""),TODAY()-$Z241)))</f>
        <v>48</v>
      </c>
      <c r="AC241" s="91" t="str">
        <f ca="1">IF(AB241="","",IF(AB241="RFI","RFI done",IF(AB241&gt;150,"&gt; 150 days",IF(AB241&gt;120,"121 - 150 days",IF(AB241&gt;90,"91 - 120 days",IF(AB241&gt;60,"61 - 90 days",IF(AB241&gt;30,"31 - 60 days","&lt; 30 days")))))))</f>
        <v>31 - 60 days</v>
      </c>
      <c r="AD241" s="89">
        <f>IF(AND(S241=""),"TBD",IF(AND(S241="COLO"),Z241+30,Z241+150))</f>
        <v>44661</v>
      </c>
      <c r="AE241" s="90" t="str">
        <f>IFERROR(VLOOKUP(AD241,L_Convert,6,FALSE),"")</f>
        <v>W16-2022</v>
      </c>
      <c r="AF241" s="90" t="str">
        <f>IFERROR(VLOOKUP(AD241,L_Convert,7,FALSE),"")</f>
        <v>Apr-2022</v>
      </c>
      <c r="AG241" s="86" t="s">
        <v>345</v>
      </c>
      <c r="AH241" s="219" t="str">
        <f>IFERROR(VLOOKUP(AG241,L_Convert,6,FALSE),"")</f>
        <v>TBD</v>
      </c>
      <c r="AI241" s="219" t="str">
        <f>IFERROR(VLOOKUP(AG241,L_Convert,7,FALSE),"")</f>
        <v>TBD</v>
      </c>
      <c r="AJ241" s="199">
        <v>44681</v>
      </c>
      <c r="AK241" s="219" t="str">
        <f>IFERROR(VLOOKUP(AJ241,L_Convert,6,FALSE),"")</f>
        <v>W18-2022</v>
      </c>
      <c r="AL241" s="219" t="str">
        <f>IFERROR(VLOOKUP(AJ241,L_Convert,7,FALSE),"")</f>
        <v>Apr-2022</v>
      </c>
      <c r="AM241" s="339">
        <v>44681</v>
      </c>
      <c r="AN241" s="219" t="str">
        <f>IFERROR(VLOOKUP(AM241,L_Convert,6,FALSE),"")</f>
        <v>W18-2022</v>
      </c>
      <c r="AO241" s="219" t="str">
        <f>IFERROR(VLOOKUP(AM241,L_Convert,7,FALSE),"")</f>
        <v>Apr-2022</v>
      </c>
      <c r="AP241" s="83" t="s">
        <v>4464</v>
      </c>
      <c r="AQ241" s="220">
        <v>44644</v>
      </c>
      <c r="AR241" s="89">
        <v>44645</v>
      </c>
      <c r="AS241" s="99"/>
      <c r="AT241" s="94"/>
      <c r="AU241" s="256"/>
      <c r="AV241" s="238">
        <v>44644</v>
      </c>
      <c r="AW241" s="238"/>
      <c r="AX241" s="89"/>
      <c r="AY241" s="89"/>
      <c r="AZ241" s="219"/>
      <c r="BA241" s="86"/>
      <c r="BB241" s="86"/>
      <c r="BC241" s="198" t="s">
        <v>6452</v>
      </c>
      <c r="BD241" s="83" t="s">
        <v>3720</v>
      </c>
      <c r="BE241" s="83" t="str">
        <f>IFERROR(VLOOKUP($BD241,L_Milestone,4,FALSE),"")</f>
        <v>20.SRFI</v>
      </c>
      <c r="BF241" s="83" t="s">
        <v>12171</v>
      </c>
      <c r="BG241" s="237" t="s">
        <v>13117</v>
      </c>
      <c r="BH241" s="239" t="s">
        <v>12823</v>
      </c>
      <c r="BI241" s="190">
        <v>401</v>
      </c>
      <c r="BJ241" s="83" t="s">
        <v>13274</v>
      </c>
      <c r="BK241" s="83"/>
      <c r="BL241" s="83"/>
      <c r="BM241" s="83"/>
      <c r="BN241" s="84"/>
      <c r="BO241" s="83"/>
      <c r="BP241" s="83"/>
      <c r="BQ241" s="83"/>
      <c r="BR241" s="83"/>
      <c r="BS241" s="83"/>
      <c r="BT241" s="83"/>
      <c r="BU241" s="83"/>
      <c r="BV241" s="83"/>
      <c r="BW241" s="83"/>
      <c r="BX241" s="86"/>
      <c r="BY241" s="86"/>
      <c r="BZ241" s="332"/>
      <c r="CA241" s="91"/>
      <c r="CB241" s="89"/>
      <c r="CC241" s="90"/>
      <c r="CD241" s="90"/>
      <c r="CE241" s="89"/>
      <c r="CF241" s="219"/>
      <c r="CG241" s="219"/>
      <c r="CH241" s="89"/>
      <c r="CI241" s="219"/>
      <c r="CJ241" s="219"/>
    </row>
    <row r="242" spans="1:88" s="28" customFormat="1" ht="15" customHeight="1">
      <c r="A242" s="27">
        <v>652</v>
      </c>
      <c r="B242" s="29"/>
      <c r="C242" s="83" t="str">
        <f>Q242</f>
        <v>JAW-JB-CKR-0068</v>
      </c>
      <c r="D242" s="83">
        <v>30705690031</v>
      </c>
      <c r="E242" s="198" t="s">
        <v>2831</v>
      </c>
      <c r="F242" s="198" t="s">
        <v>3178</v>
      </c>
      <c r="G242" s="83" t="s">
        <v>3756</v>
      </c>
      <c r="H242" s="97" t="s">
        <v>6825</v>
      </c>
      <c r="I242" s="83" t="s">
        <v>5536</v>
      </c>
      <c r="J242" s="83" t="s">
        <v>5537</v>
      </c>
      <c r="K242" s="83">
        <v>30</v>
      </c>
      <c r="L242" s="83" t="s">
        <v>4944</v>
      </c>
      <c r="M242" s="97">
        <v>2021</v>
      </c>
      <c r="N242" s="83" t="s">
        <v>3756</v>
      </c>
      <c r="O242" s="83" t="s">
        <v>2359</v>
      </c>
      <c r="P242" s="84" t="s">
        <v>199</v>
      </c>
      <c r="Q242" s="83" t="s">
        <v>1675</v>
      </c>
      <c r="R242" s="83" t="s">
        <v>1676</v>
      </c>
      <c r="S242" s="83" t="s">
        <v>106</v>
      </c>
      <c r="T242" s="83" t="s">
        <v>4465</v>
      </c>
      <c r="U242" s="83" t="s">
        <v>2197</v>
      </c>
      <c r="V242" s="198" t="s">
        <v>8117</v>
      </c>
      <c r="W242" s="274" t="s">
        <v>2205</v>
      </c>
      <c r="X242" s="274" t="s">
        <v>2603</v>
      </c>
      <c r="Y242" s="85">
        <v>6617601</v>
      </c>
      <c r="Z242" s="86">
        <v>44446</v>
      </c>
      <c r="AA242" s="86"/>
      <c r="AB242" s="332">
        <f ca="1">IF(AND($Z242=""),"",IF(AND($Z242&lt;&gt;"",AY242&lt;&gt;""),AY242-$Z242,IF(AND($Z242&lt;&gt;"",AY242=""),TODAY()-$Z242)))</f>
        <v>233</v>
      </c>
      <c r="AC242" s="91" t="str">
        <f ca="1">IF(AB242="","",IF(AB242="RFI","RFI done",IF(AB242&gt;150,"&gt; 150 days",IF(AB242&gt;120,"121 - 150 days",IF(AB242&gt;90,"91 - 120 days",IF(AB242&gt;60,"61 - 90 days",IF(AB242&gt;30,"31 - 60 days","&lt; 30 days")))))))</f>
        <v>&gt; 150 days</v>
      </c>
      <c r="AD242" s="89">
        <f>IF(AND(S242=""),"TBD",IF(AND(S242="COLO"),Z242+30,Z242+150))</f>
        <v>44596</v>
      </c>
      <c r="AE242" s="90" t="str">
        <f>IFERROR(VLOOKUP(AD242,L_Convert,6,FALSE),"")</f>
        <v>W06-2022</v>
      </c>
      <c r="AF242" s="90" t="str">
        <f>IFERROR(VLOOKUP(AD242,L_Convert,7,FALSE),"")</f>
        <v>Feb-2022</v>
      </c>
      <c r="AG242" s="86">
        <v>44550</v>
      </c>
      <c r="AH242" s="90" t="str">
        <f>IFERROR(VLOOKUP(AG242,L_Convert,6,FALSE),"")</f>
        <v>W52-2021</v>
      </c>
      <c r="AI242" s="90" t="str">
        <f>IFERROR(VLOOKUP(AG242,L_Convert,7,FALSE),"")</f>
        <v>Dec-2021</v>
      </c>
      <c r="AJ242" s="199">
        <f>AD242</f>
        <v>44596</v>
      </c>
      <c r="AK242" s="219" t="str">
        <f>IFERROR(VLOOKUP(AJ242,L_Convert,6,FALSE),"")</f>
        <v>W06-2022</v>
      </c>
      <c r="AL242" s="90" t="str">
        <f>IFERROR(VLOOKUP(AJ242,L_Convert,7,FALSE),"")</f>
        <v>Feb-2022</v>
      </c>
      <c r="AM242" s="89">
        <v>44686</v>
      </c>
      <c r="AN242" s="90" t="str">
        <f>IFERROR(VLOOKUP(AM242,L_Convert,6,FALSE),"")</f>
        <v>W19-2022</v>
      </c>
      <c r="AO242" s="90" t="str">
        <f>IFERROR(VLOOKUP(AM242,L_Convert,7,FALSE),"")</f>
        <v>May-2022</v>
      </c>
      <c r="AP242" s="84" t="s">
        <v>4464</v>
      </c>
      <c r="AQ242" s="220"/>
      <c r="AR242" s="89"/>
      <c r="AS242" s="99"/>
      <c r="AT242" s="94"/>
      <c r="AU242" s="256"/>
      <c r="AV242" s="95"/>
      <c r="AW242" s="238"/>
      <c r="AX242" s="89"/>
      <c r="AY242" s="89"/>
      <c r="AZ242" s="89"/>
      <c r="BA242" s="86"/>
      <c r="BB242" s="86"/>
      <c r="BC242" s="83" t="s">
        <v>10376</v>
      </c>
      <c r="BD242" s="237" t="s">
        <v>202</v>
      </c>
      <c r="BE242" s="83" t="str">
        <f>IFERROR(VLOOKUP($BD242,L_Milestone,4,FALSE),"")</f>
        <v>07.SITAC PROCESS</v>
      </c>
      <c r="BF242" s="83" t="s">
        <v>8179</v>
      </c>
      <c r="BG242" s="237" t="s">
        <v>13017</v>
      </c>
      <c r="BH242" s="237"/>
      <c r="BI242" s="190">
        <v>401</v>
      </c>
      <c r="BJ242" s="83" t="s">
        <v>13274</v>
      </c>
      <c r="BK242" s="83"/>
      <c r="BL242" s="83"/>
      <c r="BM242" s="83"/>
      <c r="BN242" s="84"/>
      <c r="BO242" s="83"/>
      <c r="BP242" s="83"/>
      <c r="BQ242" s="83"/>
      <c r="BR242" s="83"/>
      <c r="BS242" s="83"/>
      <c r="BT242" s="83"/>
      <c r="BU242" s="83"/>
      <c r="BV242" s="83"/>
      <c r="BW242" s="83"/>
      <c r="BX242" s="86"/>
      <c r="BY242" s="86"/>
      <c r="BZ242" s="332"/>
      <c r="CA242" s="91"/>
      <c r="CB242" s="89"/>
      <c r="CC242" s="90"/>
      <c r="CD242" s="90"/>
      <c r="CE242" s="89"/>
      <c r="CF242" s="219"/>
      <c r="CG242" s="219"/>
      <c r="CH242" s="89"/>
      <c r="CI242" s="219"/>
      <c r="CJ242" s="219"/>
    </row>
    <row r="243" spans="1:88" s="28" customFormat="1" ht="15" customHeight="1">
      <c r="A243" s="187"/>
      <c r="B243" s="29"/>
      <c r="C243" s="83" t="str">
        <f>Q243</f>
        <v>SUM-SU-LMP-2237</v>
      </c>
      <c r="D243" s="83">
        <v>30741720031</v>
      </c>
      <c r="E243" s="83">
        <v>227511023</v>
      </c>
      <c r="F243" s="198" t="s">
        <v>11470</v>
      </c>
      <c r="G243" s="83" t="s">
        <v>10283</v>
      </c>
      <c r="H243" s="84" t="s">
        <v>6825</v>
      </c>
      <c r="I243" s="83" t="s">
        <v>11353</v>
      </c>
      <c r="J243" s="83" t="s">
        <v>11354</v>
      </c>
      <c r="K243" s="83">
        <v>50</v>
      </c>
      <c r="L243" s="83" t="s">
        <v>10692</v>
      </c>
      <c r="M243" s="83"/>
      <c r="N243" s="83" t="s">
        <v>10971</v>
      </c>
      <c r="O243" s="83" t="s">
        <v>12131</v>
      </c>
      <c r="P243" s="84" t="s">
        <v>205</v>
      </c>
      <c r="Q243" s="83" t="s">
        <v>10671</v>
      </c>
      <c r="R243" s="83" t="s">
        <v>10672</v>
      </c>
      <c r="S243" s="198" t="s">
        <v>2200</v>
      </c>
      <c r="T243" s="198" t="s">
        <v>5862</v>
      </c>
      <c r="U243" s="197" t="s">
        <v>201</v>
      </c>
      <c r="V243" s="198" t="s">
        <v>4471</v>
      </c>
      <c r="W243" s="274" t="s">
        <v>2213</v>
      </c>
      <c r="X243" s="274" t="s">
        <v>8607</v>
      </c>
      <c r="Y243" s="198">
        <v>6618121</v>
      </c>
      <c r="Z243" s="199">
        <v>44629</v>
      </c>
      <c r="AA243" s="199">
        <v>44629</v>
      </c>
      <c r="AB243" s="332">
        <f ca="1">IF(AND($Z243=""),"",IF(AND($Z243&lt;&gt;"",AY243&lt;&gt;""),AY243-$Z243,IF(AND($Z243&lt;&gt;"",AY243=""),TODAY()-$Z243)))</f>
        <v>50</v>
      </c>
      <c r="AC243" s="91" t="str">
        <f ca="1">IF(AB243="","",IF(AB243="RFI","RFI done",IF(AB243&gt;150,"&gt; 150 days",IF(AB243&gt;120,"121 - 150 days",IF(AB243&gt;90,"91 - 120 days",IF(AB243&gt;60,"61 - 90 days",IF(AB243&gt;30,"31 - 60 days","&lt; 30 days")))))))</f>
        <v>31 - 60 days</v>
      </c>
      <c r="AD243" s="89">
        <f>IF(AND(S243=""),"TBD",IF(AND(S243="COLO"),Z243+30,Z243+150))</f>
        <v>44659</v>
      </c>
      <c r="AE243" s="90" t="str">
        <f>IFERROR(VLOOKUP(AD243,L_Convert,6,FALSE),"")</f>
        <v>W15-2022</v>
      </c>
      <c r="AF243" s="90" t="str">
        <f>IFERROR(VLOOKUP(AD243,L_Convert,7,FALSE),"")</f>
        <v>Apr-2022</v>
      </c>
      <c r="AG243" s="86" t="s">
        <v>345</v>
      </c>
      <c r="AH243" s="219" t="str">
        <f>IFERROR(VLOOKUP(AG243,L_Convert,6,FALSE),"")</f>
        <v>TBD</v>
      </c>
      <c r="AI243" s="219" t="str">
        <f>IFERROR(VLOOKUP(AG243,L_Convert,7,FALSE),"")</f>
        <v>TBD</v>
      </c>
      <c r="AJ243" s="199">
        <v>44689</v>
      </c>
      <c r="AK243" s="90" t="str">
        <f>IFERROR(VLOOKUP(AJ243,L_Convert,6,FALSE),"")</f>
        <v>W20-2022</v>
      </c>
      <c r="AL243" s="90" t="str">
        <f>IFERROR(VLOOKUP(AJ243,L_Convert,7,FALSE),"")</f>
        <v>May-2022</v>
      </c>
      <c r="AM243" s="339">
        <v>44689</v>
      </c>
      <c r="AN243" s="90" t="str">
        <f>IFERROR(VLOOKUP(AM243,L_Convert,6,FALSE),"")</f>
        <v>W20-2022</v>
      </c>
      <c r="AO243" s="90" t="str">
        <f>IFERROR(VLOOKUP(AM243,L_Convert,7,FALSE),"")</f>
        <v>May-2022</v>
      </c>
      <c r="AP243" s="198" t="s">
        <v>4464</v>
      </c>
      <c r="AQ243" s="220">
        <v>44644</v>
      </c>
      <c r="AR243" s="89">
        <v>44645</v>
      </c>
      <c r="AS243" s="99"/>
      <c r="AT243" s="106"/>
      <c r="AU243" s="256"/>
      <c r="AV243" s="238">
        <v>44643</v>
      </c>
      <c r="AW243" s="238"/>
      <c r="AX243" s="89">
        <v>44655</v>
      </c>
      <c r="AY243" s="287"/>
      <c r="AZ243" s="106"/>
      <c r="BA243" s="86"/>
      <c r="BB243" s="86"/>
      <c r="BC243" s="198" t="s">
        <v>6452</v>
      </c>
      <c r="BD243" s="83" t="s">
        <v>3720</v>
      </c>
      <c r="BE243" s="83" t="str">
        <f>IFERROR(VLOOKUP($BD243,L_Milestone,4,FALSE),"")</f>
        <v>20.SRFI</v>
      </c>
      <c r="BF243" s="83" t="s">
        <v>5834</v>
      </c>
      <c r="BG243" s="237" t="s">
        <v>13119</v>
      </c>
      <c r="BH243" s="237"/>
      <c r="BI243" s="190">
        <v>401</v>
      </c>
      <c r="BJ243" s="83" t="s">
        <v>13274</v>
      </c>
      <c r="BK243" s="83"/>
      <c r="BL243" s="83"/>
      <c r="BM243" s="83"/>
      <c r="BN243" s="84"/>
      <c r="BO243" s="83"/>
      <c r="BP243" s="83"/>
      <c r="BQ243" s="83"/>
      <c r="BR243" s="83"/>
      <c r="BS243" s="83"/>
      <c r="BT243" s="83"/>
      <c r="BU243" s="83"/>
      <c r="BV243" s="83"/>
      <c r="BW243" s="83"/>
      <c r="BX243" s="86"/>
      <c r="BY243" s="86"/>
      <c r="BZ243" s="332"/>
      <c r="CA243" s="91"/>
      <c r="CB243" s="89"/>
      <c r="CC243" s="90"/>
      <c r="CD243" s="90"/>
      <c r="CE243" s="89"/>
      <c r="CF243" s="219"/>
      <c r="CG243" s="219"/>
      <c r="CH243" s="89"/>
      <c r="CI243" s="219"/>
      <c r="CJ243" s="219"/>
    </row>
    <row r="244" spans="1:88" s="28" customFormat="1" ht="15" hidden="1" customHeight="1">
      <c r="A244" s="187"/>
      <c r="B244" s="29"/>
      <c r="C244" s="83" t="str">
        <f>Q244</f>
        <v>JAW-JT-PTI-1431</v>
      </c>
      <c r="D244" s="83"/>
      <c r="E244" s="83"/>
      <c r="F244" s="198"/>
      <c r="G244" s="83" t="s">
        <v>5854</v>
      </c>
      <c r="H244" s="84" t="s">
        <v>6825</v>
      </c>
      <c r="I244" s="83" t="s">
        <v>12223</v>
      </c>
      <c r="J244" s="83" t="s">
        <v>12224</v>
      </c>
      <c r="K244" s="83">
        <v>50</v>
      </c>
      <c r="L244" s="83" t="s">
        <v>4487</v>
      </c>
      <c r="M244" s="83">
        <v>2022</v>
      </c>
      <c r="N244" s="83" t="s">
        <v>5938</v>
      </c>
      <c r="O244" s="83"/>
      <c r="P244" s="84"/>
      <c r="Q244" s="83" t="s">
        <v>12221</v>
      </c>
      <c r="R244" s="83" t="s">
        <v>12222</v>
      </c>
      <c r="S244" s="198" t="s">
        <v>106</v>
      </c>
      <c r="T244" s="198" t="s">
        <v>5862</v>
      </c>
      <c r="U244" s="197" t="s">
        <v>103</v>
      </c>
      <c r="V244" s="198" t="s">
        <v>4468</v>
      </c>
      <c r="W244" s="274" t="s">
        <v>2203</v>
      </c>
      <c r="X244" s="274" t="s">
        <v>8620</v>
      </c>
      <c r="Y244" s="416">
        <v>6618155</v>
      </c>
      <c r="Z244" s="199">
        <v>44648</v>
      </c>
      <c r="AA244" s="199">
        <v>44648</v>
      </c>
      <c r="AB244" s="332">
        <f ca="1">IF(AND($Z244=""),"",IF(AND($Z244&lt;&gt;"",AY244&lt;&gt;""),AY244-$Z244,IF(AND($Z244&lt;&gt;"",AY244=""),TODAY()-$Z244)))</f>
        <v>31</v>
      </c>
      <c r="AC244" s="91" t="str">
        <f ca="1">IF(AB244="","",IF(AB244="RFI","RFI done",IF(AB244&gt;150,"&gt; 150 days",IF(AB244&gt;120,"121 - 150 days",IF(AB244&gt;90,"91 - 120 days",IF(AB244&gt;60,"61 - 90 days",IF(AB244&gt;30,"31 - 60 days","&lt; 30 days")))))))</f>
        <v>31 - 60 days</v>
      </c>
      <c r="AD244" s="89">
        <f>IF(AND(S244=""),"TBD",IF(AND(S244="COLO"),Z244+30,Z244+150))</f>
        <v>44798</v>
      </c>
      <c r="AE244" s="90" t="str">
        <f>IFERROR(VLOOKUP(AD244,L_Convert,6,FALSE),"")</f>
        <v>W35-2022</v>
      </c>
      <c r="AF244" s="90" t="str">
        <f>IFERROR(VLOOKUP(AD244,L_Convert,7,FALSE),"")</f>
        <v>Aug-2022</v>
      </c>
      <c r="AG244" s="89" t="s">
        <v>345</v>
      </c>
      <c r="AH244" s="219" t="str">
        <f>IFERROR(VLOOKUP(AG244,L_Convert,6,FALSE),"")</f>
        <v>TBD</v>
      </c>
      <c r="AI244" s="219" t="str">
        <f>IFERROR(VLOOKUP(AG244,L_Convert,7,FALSE),"")</f>
        <v>TBD</v>
      </c>
      <c r="AJ244" s="89" t="s">
        <v>345</v>
      </c>
      <c r="AK244" s="219" t="str">
        <f>IFERROR(VLOOKUP(AJ244,L_Convert,6,FALSE),"")</f>
        <v>TBD</v>
      </c>
      <c r="AL244" s="219" t="str">
        <f>IFERROR(VLOOKUP(AJ244,L_Convert,7,FALSE),"")</f>
        <v>TBD</v>
      </c>
      <c r="AM244" s="89" t="s">
        <v>345</v>
      </c>
      <c r="AN244" s="219" t="str">
        <f>IFERROR(VLOOKUP(AM244,L_Convert,6,FALSE),"")</f>
        <v>TBD</v>
      </c>
      <c r="AO244" s="219" t="str">
        <f>IFERROR(VLOOKUP(AM244,L_Convert,7,FALSE),"")</f>
        <v>TBD</v>
      </c>
      <c r="AP244" s="198"/>
      <c r="AQ244" s="254"/>
      <c r="AR244" s="106"/>
      <c r="AS244" s="99"/>
      <c r="AT244" s="106"/>
      <c r="AU244" s="256"/>
      <c r="AV244" s="89"/>
      <c r="AW244" s="238"/>
      <c r="AX244" s="106"/>
      <c r="AY244" s="287"/>
      <c r="AZ244" s="106"/>
      <c r="BA244" s="106"/>
      <c r="BB244" s="86"/>
      <c r="BC244" s="106"/>
      <c r="BD244" s="83" t="s">
        <v>200</v>
      </c>
      <c r="BE244" s="83" t="str">
        <f>IFERROR(VLOOKUP($BD244,L_Milestone,4,FALSE),"")</f>
        <v>03.SURVEY PROCESS</v>
      </c>
      <c r="BF244" s="338" t="s">
        <v>5834</v>
      </c>
      <c r="BG244" s="394" t="s">
        <v>12240</v>
      </c>
      <c r="BH244" s="438"/>
      <c r="BI244" s="13"/>
      <c r="BJ244" s="190"/>
      <c r="BK244" s="83"/>
      <c r="BL244" s="83"/>
      <c r="BM244" s="83"/>
      <c r="BN244" s="84"/>
      <c r="BO244" s="83"/>
      <c r="BP244" s="83"/>
      <c r="BQ244" s="83"/>
      <c r="BR244" s="83"/>
      <c r="BS244" s="83"/>
      <c r="BT244" s="83"/>
      <c r="BU244" s="83"/>
      <c r="BV244" s="83"/>
      <c r="BW244" s="83"/>
      <c r="BX244" s="86"/>
      <c r="BY244" s="86"/>
      <c r="BZ244" s="332"/>
      <c r="CA244" s="91"/>
      <c r="CB244" s="89"/>
      <c r="CC244" s="90"/>
      <c r="CD244" s="90"/>
      <c r="CE244" s="89"/>
      <c r="CF244" s="219"/>
      <c r="CG244" s="219"/>
      <c r="CH244" s="89"/>
      <c r="CI244" s="219"/>
      <c r="CJ244" s="219"/>
    </row>
    <row r="245" spans="1:88" s="28" customFormat="1" ht="15" hidden="1" customHeight="1">
      <c r="A245" s="187"/>
      <c r="B245" s="29"/>
      <c r="C245" s="83" t="str">
        <f>Q245</f>
        <v>JAW-JT-PWD-0596</v>
      </c>
      <c r="D245" s="83"/>
      <c r="E245" s="198"/>
      <c r="F245" s="198"/>
      <c r="G245" s="83" t="s">
        <v>12722</v>
      </c>
      <c r="H245" s="84" t="s">
        <v>6825</v>
      </c>
      <c r="I245" s="83" t="s">
        <v>12163</v>
      </c>
      <c r="J245" s="83" t="s">
        <v>12164</v>
      </c>
      <c r="K245" s="83">
        <v>70</v>
      </c>
      <c r="L245" s="83" t="s">
        <v>4487</v>
      </c>
      <c r="M245" s="83"/>
      <c r="N245" s="83"/>
      <c r="O245" s="83"/>
      <c r="P245" s="84" t="s">
        <v>199</v>
      </c>
      <c r="Q245" s="83" t="s">
        <v>12161</v>
      </c>
      <c r="R245" s="83" t="s">
        <v>12162</v>
      </c>
      <c r="S245" s="83" t="s">
        <v>106</v>
      </c>
      <c r="T245" s="83" t="s">
        <v>5862</v>
      </c>
      <c r="U245" s="83" t="s">
        <v>5907</v>
      </c>
      <c r="V245" s="83" t="s">
        <v>4468</v>
      </c>
      <c r="W245" s="274" t="s">
        <v>2203</v>
      </c>
      <c r="X245" s="274" t="s">
        <v>2622</v>
      </c>
      <c r="Y245" s="83">
        <v>6618143</v>
      </c>
      <c r="Z245" s="86">
        <v>44642</v>
      </c>
      <c r="AA245" s="86">
        <v>44642</v>
      </c>
      <c r="AB245" s="332">
        <f ca="1">IF(AND($Z245=""),"",IF(AND($Z245&lt;&gt;"",AY245&lt;&gt;""),AY245-$Z245,IF(AND($Z245&lt;&gt;"",AY245=""),TODAY()-$Z245)))</f>
        <v>37</v>
      </c>
      <c r="AC245" s="91" t="str">
        <f ca="1">IF(AB245="","",IF(AB245="RFI","RFI done",IF(AB245&gt;150,"&gt; 150 days",IF(AB245&gt;120,"121 - 150 days",IF(AB245&gt;90,"91 - 120 days",IF(AB245&gt;60,"61 - 90 days",IF(AB245&gt;30,"31 - 60 days","&lt; 30 days")))))))</f>
        <v>31 - 60 days</v>
      </c>
      <c r="AD245" s="89">
        <f>IF(AND(S245=""),"TBD",IF(AND(S245="COLO"),Z245+30,Z245+150))</f>
        <v>44792</v>
      </c>
      <c r="AE245" s="90" t="str">
        <f>IFERROR(VLOOKUP(AD245,L_Convert,6,FALSE),"")</f>
        <v>W34-2022</v>
      </c>
      <c r="AF245" s="90" t="str">
        <f>IFERROR(VLOOKUP(AD245,L_Convert,7,FALSE),"")</f>
        <v>Aug-2022</v>
      </c>
      <c r="AG245" s="89" t="s">
        <v>345</v>
      </c>
      <c r="AH245" s="219" t="str">
        <f>IFERROR(VLOOKUP(AG245,L_Convert,6,FALSE),"")</f>
        <v>TBD</v>
      </c>
      <c r="AI245" s="219" t="str">
        <f>IFERROR(VLOOKUP(AG245,L_Convert,7,FALSE),"")</f>
        <v>TBD</v>
      </c>
      <c r="AJ245" s="89" t="s">
        <v>345</v>
      </c>
      <c r="AK245" s="219" t="str">
        <f>IFERROR(VLOOKUP(AJ245,L_Convert,6,FALSE),"")</f>
        <v>TBD</v>
      </c>
      <c r="AL245" s="219" t="str">
        <f>IFERROR(VLOOKUP(AJ245,L_Convert,7,FALSE),"")</f>
        <v>TBD</v>
      </c>
      <c r="AM245" s="89" t="s">
        <v>345</v>
      </c>
      <c r="AN245" s="219" t="str">
        <f>IFERROR(VLOOKUP(AM245,L_Convert,6,FALSE),"")</f>
        <v>TBD</v>
      </c>
      <c r="AO245" s="219" t="str">
        <f>IFERROR(VLOOKUP(AM245,L_Convert,7,FALSE),"")</f>
        <v>TBD</v>
      </c>
      <c r="AP245" s="220" t="s">
        <v>4464</v>
      </c>
      <c r="AQ245" s="89"/>
      <c r="AR245" s="99"/>
      <c r="AS245" s="99"/>
      <c r="AT245" s="256"/>
      <c r="AU245" s="95"/>
      <c r="AV245" s="238"/>
      <c r="AW245" s="89"/>
      <c r="AX245" s="89"/>
      <c r="AY245" s="219"/>
      <c r="AZ245" s="86"/>
      <c r="BA245" s="86"/>
      <c r="BB245" s="86"/>
      <c r="BC245" s="83" t="s">
        <v>10375</v>
      </c>
      <c r="BD245" s="237" t="s">
        <v>200</v>
      </c>
      <c r="BE245" s="83" t="str">
        <f>IFERROR(VLOOKUP($BD245,L_Milestone,4,FALSE),"")</f>
        <v>03.SURVEY PROCESS</v>
      </c>
      <c r="BF245" s="338" t="s">
        <v>5834</v>
      </c>
      <c r="BG245" s="359" t="s">
        <v>12607</v>
      </c>
      <c r="BH245" s="436"/>
      <c r="BI245" s="13"/>
      <c r="BJ245" s="190"/>
      <c r="BK245" s="83"/>
      <c r="BL245" s="83"/>
      <c r="BM245" s="83"/>
      <c r="BN245" s="84"/>
      <c r="BO245" s="83"/>
      <c r="BP245" s="83"/>
      <c r="BQ245" s="83"/>
      <c r="BR245" s="83"/>
      <c r="BS245" s="83"/>
      <c r="BT245" s="83"/>
      <c r="BU245" s="83"/>
      <c r="BV245" s="83"/>
      <c r="BW245" s="83"/>
      <c r="BX245" s="86"/>
      <c r="BY245" s="86"/>
      <c r="BZ245" s="332"/>
      <c r="CA245" s="91"/>
      <c r="CB245" s="89"/>
      <c r="CC245" s="90"/>
      <c r="CD245" s="90"/>
      <c r="CE245" s="89"/>
      <c r="CF245" s="219"/>
      <c r="CG245" s="219"/>
      <c r="CH245" s="89"/>
      <c r="CI245" s="219"/>
      <c r="CJ245" s="219"/>
    </row>
    <row r="246" spans="1:88" s="28" customFormat="1" ht="15" customHeight="1">
      <c r="A246" s="187" t="s">
        <v>9466</v>
      </c>
      <c r="B246" s="29"/>
      <c r="C246" s="83" t="str">
        <f>Q246</f>
        <v>SUM-LA-KTB-1149</v>
      </c>
      <c r="D246" s="83">
        <v>30729780031</v>
      </c>
      <c r="E246" s="198" t="s">
        <v>11327</v>
      </c>
      <c r="F246" s="198" t="s">
        <v>9494</v>
      </c>
      <c r="G246" s="83" t="s">
        <v>10283</v>
      </c>
      <c r="H246" s="84" t="s">
        <v>6825</v>
      </c>
      <c r="I246" s="83" t="s">
        <v>9846</v>
      </c>
      <c r="J246" s="83" t="s">
        <v>9847</v>
      </c>
      <c r="K246" s="83">
        <v>60</v>
      </c>
      <c r="L246" s="83" t="s">
        <v>9848</v>
      </c>
      <c r="M246" s="83">
        <v>2022</v>
      </c>
      <c r="N246" s="83" t="s">
        <v>10359</v>
      </c>
      <c r="O246" s="83" t="s">
        <v>10456</v>
      </c>
      <c r="P246" s="84" t="s">
        <v>205</v>
      </c>
      <c r="Q246" s="83" t="s">
        <v>9493</v>
      </c>
      <c r="R246" s="244" t="s">
        <v>9494</v>
      </c>
      <c r="S246" s="83" t="s">
        <v>106</v>
      </c>
      <c r="T246" s="83" t="s">
        <v>5862</v>
      </c>
      <c r="U246" s="83" t="s">
        <v>2199</v>
      </c>
      <c r="V246" s="198" t="s">
        <v>4477</v>
      </c>
      <c r="W246" s="274" t="s">
        <v>2218</v>
      </c>
      <c r="X246" s="274" t="s">
        <v>8626</v>
      </c>
      <c r="Y246" s="274">
        <v>6617950</v>
      </c>
      <c r="Z246" s="86">
        <v>44586</v>
      </c>
      <c r="AA246" s="86">
        <v>44589</v>
      </c>
      <c r="AB246" s="332">
        <f ca="1">IF(AND($Z246=""),"",IF(AND($Z246&lt;&gt;"",AY246&lt;&gt;""),AY246-$Z246,IF(AND($Z246&lt;&gt;"",AY246=""),TODAY()-$Z246)))</f>
        <v>93</v>
      </c>
      <c r="AC246" s="91" t="str">
        <f ca="1">IF(AB246="","",IF(AB246="RFI","RFI done",IF(AB246&gt;150,"&gt; 150 days",IF(AB246&gt;120,"121 - 150 days",IF(AB246&gt;90,"91 - 120 days",IF(AB246&gt;60,"61 - 90 days",IF(AB246&gt;30,"31 - 60 days","&lt; 30 days")))))))</f>
        <v>91 - 120 days</v>
      </c>
      <c r="AD246" s="89">
        <f>IF(AND(S246=""),"TBD",IF(AND(S246="COLO"),Z246+30,Z246+150))</f>
        <v>44736</v>
      </c>
      <c r="AE246" s="90" t="str">
        <f>IFERROR(VLOOKUP(AD246,L_Convert,6,FALSE),"")</f>
        <v>W26-2022</v>
      </c>
      <c r="AF246" s="90" t="str">
        <f>IFERROR(VLOOKUP(AD246,L_Convert,7,FALSE),"")</f>
        <v>Jun-2022</v>
      </c>
      <c r="AG246" s="89" t="s">
        <v>345</v>
      </c>
      <c r="AH246" s="219" t="str">
        <f>IFERROR(VLOOKUP(AG246,L_Convert,6,FALSE),"")</f>
        <v>TBD</v>
      </c>
      <c r="AI246" s="219" t="str">
        <f>IFERROR(VLOOKUP(AG246,L_Convert,7,FALSE),"")</f>
        <v>TBD</v>
      </c>
      <c r="AJ246" s="199">
        <v>44694</v>
      </c>
      <c r="AK246" s="219" t="str">
        <f>IFERROR(VLOOKUP(AJ246,L_Convert,6,FALSE),"")</f>
        <v>W20-2022</v>
      </c>
      <c r="AL246" s="219" t="str">
        <f>IFERROR(VLOOKUP(AJ246,L_Convert,7,FALSE),"")</f>
        <v>May-2022</v>
      </c>
      <c r="AM246" s="89">
        <v>44694</v>
      </c>
      <c r="AN246" s="219" t="str">
        <f>IFERROR(VLOOKUP(AM246,L_Convert,6,FALSE),"")</f>
        <v>W20-2022</v>
      </c>
      <c r="AO246" s="219" t="str">
        <f>IFERROR(VLOOKUP(AM246,L_Convert,7,FALSE),"")</f>
        <v>May-2022</v>
      </c>
      <c r="AP246" s="83" t="s">
        <v>4464</v>
      </c>
      <c r="AQ246" s="220">
        <v>44617</v>
      </c>
      <c r="AR246" s="277">
        <v>44622</v>
      </c>
      <c r="AS246" s="99"/>
      <c r="AT246" s="94"/>
      <c r="AU246" s="256"/>
      <c r="AV246" s="238">
        <v>44676</v>
      </c>
      <c r="AW246" s="238"/>
      <c r="AX246" s="89"/>
      <c r="AY246" s="89"/>
      <c r="AZ246" s="219"/>
      <c r="BA246" s="86"/>
      <c r="BB246" s="86"/>
      <c r="BC246" s="86" t="s">
        <v>6452</v>
      </c>
      <c r="BD246" s="83" t="s">
        <v>10531</v>
      </c>
      <c r="BE246" s="83" t="str">
        <f>IFERROR(VLOOKUP($BD246,L_Milestone,4,FALSE),"")</f>
        <v>16.TOWER ERECTION OG</v>
      </c>
      <c r="BF246" s="83" t="s">
        <v>5834</v>
      </c>
      <c r="BG246" s="359" t="s">
        <v>13048</v>
      </c>
      <c r="BH246" s="359"/>
      <c r="BI246" s="190">
        <v>401</v>
      </c>
      <c r="BJ246" s="83" t="s">
        <v>13274</v>
      </c>
      <c r="BK246" s="83"/>
      <c r="BL246" s="83"/>
      <c r="BM246" s="83"/>
      <c r="BN246" s="84"/>
      <c r="BO246" s="83"/>
      <c r="BP246" s="83"/>
      <c r="BQ246" s="83"/>
      <c r="BR246" s="83"/>
      <c r="BS246" s="83"/>
      <c r="BT246" s="83"/>
      <c r="BU246" s="83"/>
      <c r="BV246" s="83"/>
      <c r="BW246" s="83"/>
      <c r="BX246" s="86"/>
      <c r="BY246" s="86"/>
      <c r="BZ246" s="332"/>
      <c r="CA246" s="91"/>
      <c r="CB246" s="89"/>
      <c r="CC246" s="90"/>
      <c r="CD246" s="90"/>
      <c r="CE246" s="89"/>
      <c r="CF246" s="219"/>
      <c r="CG246" s="219"/>
      <c r="CH246" s="89"/>
      <c r="CI246" s="219"/>
      <c r="CJ246" s="219"/>
    </row>
    <row r="247" spans="1:88" s="28" customFormat="1" ht="15" customHeight="1">
      <c r="A247" s="187" t="s">
        <v>8640</v>
      </c>
      <c r="B247" s="29"/>
      <c r="C247" s="83" t="str">
        <f>Q247</f>
        <v>SUM-SU-LMP-2233</v>
      </c>
      <c r="D247" s="83">
        <v>30736180031</v>
      </c>
      <c r="E247" s="198" t="s">
        <v>11078</v>
      </c>
      <c r="F247" s="470" t="s">
        <v>9148</v>
      </c>
      <c r="G247" s="83" t="s">
        <v>10283</v>
      </c>
      <c r="H247" s="351" t="s">
        <v>8638</v>
      </c>
      <c r="I247" s="83" t="s">
        <v>8715</v>
      </c>
      <c r="J247" s="83" t="s">
        <v>8716</v>
      </c>
      <c r="K247" s="83">
        <v>50</v>
      </c>
      <c r="L247" s="83" t="s">
        <v>8717</v>
      </c>
      <c r="M247" s="83">
        <v>2022</v>
      </c>
      <c r="N247" s="83" t="s">
        <v>10359</v>
      </c>
      <c r="O247" s="83" t="s">
        <v>9310</v>
      </c>
      <c r="P247" s="84" t="s">
        <v>205</v>
      </c>
      <c r="Q247" s="83" t="s">
        <v>8306</v>
      </c>
      <c r="R247" s="83" t="s">
        <v>8307</v>
      </c>
      <c r="S247" s="244" t="s">
        <v>2200</v>
      </c>
      <c r="T247" s="244" t="s">
        <v>5862</v>
      </c>
      <c r="U247" s="244" t="s">
        <v>2199</v>
      </c>
      <c r="V247" s="244" t="s">
        <v>4471</v>
      </c>
      <c r="W247" s="274" t="s">
        <v>2213</v>
      </c>
      <c r="X247" s="274" t="s">
        <v>8607</v>
      </c>
      <c r="Y247" s="274">
        <v>6617992</v>
      </c>
      <c r="Z247" s="86">
        <v>44589</v>
      </c>
      <c r="AA247" s="86">
        <v>44589</v>
      </c>
      <c r="AB247" s="332">
        <f ca="1">IF(AND($Z247=""),"",IF(AND($Z247&lt;&gt;"",AY247&lt;&gt;""),AY247-$Z247,IF(AND($Z247&lt;&gt;"",AY247=""),TODAY()-$Z247)))</f>
        <v>67</v>
      </c>
      <c r="AC247" s="91" t="str">
        <f ca="1">IF(AB247="","",IF(AB247="RFI","RFI done",IF(AB247&gt;150,"&gt; 150 days",IF(AB247&gt;120,"121 - 150 days",IF(AB247&gt;90,"91 - 120 days",IF(AB247&gt;60,"61 - 90 days",IF(AB247&gt;30,"31 - 60 days","&lt; 30 days")))))))</f>
        <v>61 - 90 days</v>
      </c>
      <c r="AD247" s="89">
        <f>IF(AND(S247=""),"TBD",IF(AND(S247="COLO"),Z247+30,Z247+150))</f>
        <v>44619</v>
      </c>
      <c r="AE247" s="90" t="str">
        <f>IFERROR(VLOOKUP(AD247,L_Convert,6,FALSE),"")</f>
        <v>W10-2022</v>
      </c>
      <c r="AF247" s="90" t="str">
        <f>IFERROR(VLOOKUP(AD247,L_Convert,7,FALSE),"")</f>
        <v>Feb-2022</v>
      </c>
      <c r="AG247" s="86" t="s">
        <v>345</v>
      </c>
      <c r="AH247" s="219" t="str">
        <f>IFERROR(VLOOKUP(AG247,L_Convert,6,FALSE),"")</f>
        <v>TBD</v>
      </c>
      <c r="AI247" s="219" t="str">
        <f>IFERROR(VLOOKUP(AG247,L_Convert,7,FALSE),"")</f>
        <v>TBD</v>
      </c>
      <c r="AJ247" s="199">
        <v>44676</v>
      </c>
      <c r="AK247" s="219" t="str">
        <f>IFERROR(VLOOKUP(AJ247,L_Convert,6,FALSE),"")</f>
        <v>W18-2022</v>
      </c>
      <c r="AL247" s="219" t="str">
        <f>IFERROR(VLOOKUP(AJ247,L_Convert,7,FALSE),"")</f>
        <v>Apr-2022</v>
      </c>
      <c r="AM247" s="339">
        <v>44696</v>
      </c>
      <c r="AN247" s="219" t="str">
        <f>IFERROR(VLOOKUP(AM247,L_Convert,6,FALSE),"")</f>
        <v>W21-2022</v>
      </c>
      <c r="AO247" s="219" t="str">
        <f>IFERROR(VLOOKUP(AM247,L_Convert,7,FALSE),"")</f>
        <v>May-2022</v>
      </c>
      <c r="AP247" s="83" t="s">
        <v>4464</v>
      </c>
      <c r="AQ247" s="220">
        <v>44593</v>
      </c>
      <c r="AR247" s="89">
        <v>44594</v>
      </c>
      <c r="AS247" s="99">
        <v>121160508259</v>
      </c>
      <c r="AT247" s="94"/>
      <c r="AU247" s="256"/>
      <c r="AV247" s="89">
        <v>44642</v>
      </c>
      <c r="AW247" s="238"/>
      <c r="AX247" s="89"/>
      <c r="AY247" s="89">
        <v>44656</v>
      </c>
      <c r="AZ247" s="89"/>
      <c r="BA247" s="86"/>
      <c r="BB247" s="86"/>
      <c r="BC247" s="198" t="s">
        <v>6452</v>
      </c>
      <c r="BD247" s="83" t="s">
        <v>3720</v>
      </c>
      <c r="BE247" s="83" t="str">
        <f>IFERROR(VLOOKUP($BD247,L_Milestone,4,FALSE),"")</f>
        <v>20.SRFI</v>
      </c>
      <c r="BF247" s="83" t="s">
        <v>12500</v>
      </c>
      <c r="BG247" s="237" t="s">
        <v>13120</v>
      </c>
      <c r="BH247" s="239" t="s">
        <v>12823</v>
      </c>
      <c r="BI247" s="190">
        <v>401</v>
      </c>
      <c r="BJ247" s="83" t="s">
        <v>13274</v>
      </c>
      <c r="BK247" s="83"/>
      <c r="BL247" s="83"/>
      <c r="BM247" s="83"/>
      <c r="BN247" s="84"/>
      <c r="BO247" s="83"/>
      <c r="BP247" s="83"/>
      <c r="BQ247" s="83"/>
      <c r="BR247" s="83"/>
      <c r="BS247" s="83"/>
      <c r="BT247" s="83"/>
      <c r="BU247" s="83"/>
      <c r="BV247" s="83"/>
      <c r="BW247" s="83"/>
      <c r="BX247" s="86"/>
      <c r="BY247" s="86"/>
      <c r="BZ247" s="332"/>
      <c r="CA247" s="91"/>
      <c r="CB247" s="89"/>
      <c r="CC247" s="90"/>
      <c r="CD247" s="90"/>
      <c r="CE247" s="89"/>
      <c r="CF247" s="219"/>
      <c r="CG247" s="219"/>
      <c r="CH247" s="89"/>
      <c r="CI247" s="219"/>
      <c r="CJ247" s="219"/>
    </row>
    <row r="248" spans="1:88" s="28" customFormat="1" ht="15" customHeight="1">
      <c r="A248" s="187" t="s">
        <v>8640</v>
      </c>
      <c r="B248" s="29"/>
      <c r="C248" s="83" t="str">
        <f>Q248</f>
        <v>SUM-SU-MDN-2235</v>
      </c>
      <c r="D248" s="83">
        <v>30734760031</v>
      </c>
      <c r="E248" s="198" t="s">
        <v>11154</v>
      </c>
      <c r="F248" s="470" t="s">
        <v>9147</v>
      </c>
      <c r="G248" s="83" t="s">
        <v>10283</v>
      </c>
      <c r="H248" s="351" t="s">
        <v>8638</v>
      </c>
      <c r="I248" s="83" t="s">
        <v>8713</v>
      </c>
      <c r="J248" s="83" t="s">
        <v>8714</v>
      </c>
      <c r="K248" s="83">
        <v>30</v>
      </c>
      <c r="L248" s="83" t="s">
        <v>4813</v>
      </c>
      <c r="M248" s="83">
        <v>2022</v>
      </c>
      <c r="N248" s="83" t="s">
        <v>10359</v>
      </c>
      <c r="O248" s="83" t="s">
        <v>9309</v>
      </c>
      <c r="P248" s="84" t="s">
        <v>205</v>
      </c>
      <c r="Q248" s="83" t="s">
        <v>8304</v>
      </c>
      <c r="R248" s="83" t="s">
        <v>8305</v>
      </c>
      <c r="S248" s="244" t="s">
        <v>2200</v>
      </c>
      <c r="T248" s="244" t="s">
        <v>5862</v>
      </c>
      <c r="U248" s="244" t="s">
        <v>2199</v>
      </c>
      <c r="V248" s="244" t="s">
        <v>4471</v>
      </c>
      <c r="W248" s="274" t="s">
        <v>2213</v>
      </c>
      <c r="X248" s="274" t="s">
        <v>2226</v>
      </c>
      <c r="Y248" s="274">
        <v>6617992</v>
      </c>
      <c r="Z248" s="86">
        <v>44589</v>
      </c>
      <c r="AA248" s="86">
        <v>44589</v>
      </c>
      <c r="AB248" s="332">
        <f ca="1">IF(AND($Z248=""),"",IF(AND($Z248&lt;&gt;"",AY248&lt;&gt;""),AY248-$Z248,IF(AND($Z248&lt;&gt;"",AY248=""),TODAY()-$Z248)))</f>
        <v>90</v>
      </c>
      <c r="AC248" s="91" t="str">
        <f ca="1">IF(AB248="","",IF(AB248="RFI","RFI done",IF(AB248&gt;150,"&gt; 150 days",IF(AB248&gt;120,"121 - 150 days",IF(AB248&gt;90,"91 - 120 days",IF(AB248&gt;60,"61 - 90 days",IF(AB248&gt;30,"31 - 60 days","&lt; 30 days")))))))</f>
        <v>61 - 90 days</v>
      </c>
      <c r="AD248" s="89">
        <f>IF(AND(S248=""),"TBD",IF(AND(S248="COLO"),Z248+30,Z248+150))</f>
        <v>44619</v>
      </c>
      <c r="AE248" s="90" t="str">
        <f>IFERROR(VLOOKUP(AD248,L_Convert,6,FALSE),"")</f>
        <v>W10-2022</v>
      </c>
      <c r="AF248" s="90" t="str">
        <f>IFERROR(VLOOKUP(AD248,L_Convert,7,FALSE),"")</f>
        <v>Feb-2022</v>
      </c>
      <c r="AG248" s="86" t="s">
        <v>345</v>
      </c>
      <c r="AH248" s="219" t="str">
        <f>IFERROR(VLOOKUP(AG248,L_Convert,6,FALSE),"")</f>
        <v>TBD</v>
      </c>
      <c r="AI248" s="219" t="str">
        <f>IFERROR(VLOOKUP(AG248,L_Convert,7,FALSE),"")</f>
        <v>TBD</v>
      </c>
      <c r="AJ248" s="199">
        <v>44681</v>
      </c>
      <c r="AK248" s="219" t="str">
        <f>IFERROR(VLOOKUP(AJ248,L_Convert,6,FALSE),"")</f>
        <v>W18-2022</v>
      </c>
      <c r="AL248" s="219" t="str">
        <f>IFERROR(VLOOKUP(AJ248,L_Convert,7,FALSE),"")</f>
        <v>Apr-2022</v>
      </c>
      <c r="AM248" s="89">
        <v>44696</v>
      </c>
      <c r="AN248" s="219" t="str">
        <f>IFERROR(VLOOKUP(AM248,L_Convert,6,FALSE),"")</f>
        <v>W21-2022</v>
      </c>
      <c r="AO248" s="219" t="str">
        <f>IFERROR(VLOOKUP(AM248,L_Convert,7,FALSE),"")</f>
        <v>May-2022</v>
      </c>
      <c r="AP248" s="83" t="s">
        <v>4464</v>
      </c>
      <c r="AQ248" s="220">
        <v>44593</v>
      </c>
      <c r="AR248" s="89">
        <v>44594</v>
      </c>
      <c r="AS248" s="99"/>
      <c r="AT248" s="94"/>
      <c r="AU248" s="256"/>
      <c r="AV248" s="89">
        <v>44642</v>
      </c>
      <c r="AW248" s="238"/>
      <c r="AX248" s="89"/>
      <c r="AY248" s="89"/>
      <c r="AZ248" s="89"/>
      <c r="BA248" s="86"/>
      <c r="BB248" s="86"/>
      <c r="BC248" s="198" t="s">
        <v>6452</v>
      </c>
      <c r="BD248" s="83" t="s">
        <v>3720</v>
      </c>
      <c r="BE248" s="83" t="str">
        <f>IFERROR(VLOOKUP($BD248,L_Milestone,4,FALSE),"")</f>
        <v>20.SRFI</v>
      </c>
      <c r="BF248" s="83" t="s">
        <v>3725</v>
      </c>
      <c r="BG248" s="237" t="s">
        <v>13116</v>
      </c>
      <c r="BH248" s="239" t="s">
        <v>12823</v>
      </c>
      <c r="BI248" s="190">
        <v>401</v>
      </c>
      <c r="BJ248" s="83" t="s">
        <v>13274</v>
      </c>
      <c r="BK248" s="83"/>
      <c r="BL248" s="83"/>
      <c r="BM248" s="83"/>
      <c r="BN248" s="84"/>
      <c r="BO248" s="83"/>
      <c r="BP248" s="83"/>
      <c r="BQ248" s="83"/>
      <c r="BR248" s="83"/>
      <c r="BS248" s="83"/>
      <c r="BT248" s="83"/>
      <c r="BU248" s="83"/>
      <c r="BV248" s="83"/>
      <c r="BW248" s="83"/>
      <c r="BX248" s="86"/>
      <c r="BY248" s="86"/>
      <c r="BZ248" s="332"/>
      <c r="CA248" s="91"/>
      <c r="CB248" s="89"/>
      <c r="CC248" s="90"/>
      <c r="CD248" s="90"/>
      <c r="CE248" s="89"/>
      <c r="CF248" s="219"/>
      <c r="CG248" s="219"/>
      <c r="CH248" s="89"/>
      <c r="CI248" s="219"/>
      <c r="CJ248" s="219"/>
    </row>
    <row r="249" spans="1:88" s="28" customFormat="1" ht="15" customHeight="1">
      <c r="A249" s="187" t="s">
        <v>8640</v>
      </c>
      <c r="B249" s="29"/>
      <c r="C249" s="83" t="str">
        <f>Q249</f>
        <v>SUM-LA-LIW-1097</v>
      </c>
      <c r="D249" s="83">
        <v>30734430031</v>
      </c>
      <c r="E249" s="198" t="s">
        <v>11148</v>
      </c>
      <c r="F249" s="198" t="s">
        <v>9287</v>
      </c>
      <c r="G249" s="83" t="s">
        <v>10283</v>
      </c>
      <c r="H249" s="351" t="s">
        <v>6827</v>
      </c>
      <c r="I249" s="83" t="s">
        <v>9119</v>
      </c>
      <c r="J249" s="83" t="s">
        <v>9120</v>
      </c>
      <c r="K249" s="83">
        <v>65</v>
      </c>
      <c r="L249" s="83" t="s">
        <v>9121</v>
      </c>
      <c r="M249" s="83">
        <v>2022</v>
      </c>
      <c r="N249" s="83" t="s">
        <v>10359</v>
      </c>
      <c r="O249" s="83" t="s">
        <v>9459</v>
      </c>
      <c r="P249" s="84" t="s">
        <v>205</v>
      </c>
      <c r="Q249" s="83" t="s">
        <v>8598</v>
      </c>
      <c r="R249" s="83" t="s">
        <v>8599</v>
      </c>
      <c r="S249" s="244" t="s">
        <v>2200</v>
      </c>
      <c r="T249" s="244" t="s">
        <v>5862</v>
      </c>
      <c r="U249" s="244" t="s">
        <v>2199</v>
      </c>
      <c r="V249" s="244" t="s">
        <v>4477</v>
      </c>
      <c r="W249" s="274" t="s">
        <v>2218</v>
      </c>
      <c r="X249" s="274" t="s">
        <v>8637</v>
      </c>
      <c r="Y249" s="274">
        <v>6617990</v>
      </c>
      <c r="Z249" s="86">
        <v>44589</v>
      </c>
      <c r="AA249" s="86">
        <v>44589</v>
      </c>
      <c r="AB249" s="332">
        <f ca="1">IF(AND($Z249=""),"",IF(AND($Z249&lt;&gt;"",AY249&lt;&gt;""),AY249-$Z249,IF(AND($Z249&lt;&gt;"",AY249=""),TODAY()-$Z249)))</f>
        <v>90</v>
      </c>
      <c r="AC249" s="91" t="str">
        <f ca="1">IF(AB249="","",IF(AB249="RFI","RFI done",IF(AB249&gt;150,"&gt; 150 days",IF(AB249&gt;120,"121 - 150 days",IF(AB249&gt;90,"91 - 120 days",IF(AB249&gt;60,"61 - 90 days",IF(AB249&gt;30,"31 - 60 days","&lt; 30 days")))))))</f>
        <v>61 - 90 days</v>
      </c>
      <c r="AD249" s="89">
        <f>IF(AND(S249=""),"TBD",IF(AND(S249="COLO"),Z249+30,Z249+150))</f>
        <v>44619</v>
      </c>
      <c r="AE249" s="90" t="str">
        <f>IFERROR(VLOOKUP(AD249,L_Convert,6,FALSE),"")</f>
        <v>W10-2022</v>
      </c>
      <c r="AF249" s="90" t="str">
        <f>IFERROR(VLOOKUP(AD249,L_Convert,7,FALSE),"")</f>
        <v>Feb-2022</v>
      </c>
      <c r="AG249" s="89" t="s">
        <v>345</v>
      </c>
      <c r="AH249" s="219" t="str">
        <f>IFERROR(VLOOKUP(AG249,L_Convert,6,FALSE),"")</f>
        <v>TBD</v>
      </c>
      <c r="AI249" s="219" t="str">
        <f>IFERROR(VLOOKUP(AG249,L_Convert,7,FALSE),"")</f>
        <v>TBD</v>
      </c>
      <c r="AJ249" s="199">
        <v>44696</v>
      </c>
      <c r="AK249" s="219" t="str">
        <f>IFERROR(VLOOKUP(AJ249,L_Convert,6,FALSE),"")</f>
        <v>W21-2022</v>
      </c>
      <c r="AL249" s="219" t="str">
        <f>IFERROR(VLOOKUP(AJ249,L_Convert,7,FALSE),"")</f>
        <v>May-2022</v>
      </c>
      <c r="AM249" s="339">
        <v>44696</v>
      </c>
      <c r="AN249" s="219" t="str">
        <f>IFERROR(VLOOKUP(AM249,L_Convert,6,FALSE),"")</f>
        <v>W21-2022</v>
      </c>
      <c r="AO249" s="219" t="str">
        <f>IFERROR(VLOOKUP(AM249,L_Convert,7,FALSE),"")</f>
        <v>May-2022</v>
      </c>
      <c r="AP249" s="83" t="s">
        <v>4464</v>
      </c>
      <c r="AQ249" s="220">
        <v>44594</v>
      </c>
      <c r="AR249" s="89">
        <v>44595</v>
      </c>
      <c r="AS249" s="99"/>
      <c r="AT249" s="94"/>
      <c r="AU249" s="256"/>
      <c r="AV249" s="89">
        <v>44642</v>
      </c>
      <c r="AW249" s="238"/>
      <c r="AX249" s="89">
        <v>44653</v>
      </c>
      <c r="AY249" s="89"/>
      <c r="AZ249" s="89"/>
      <c r="BA249" s="86"/>
      <c r="BB249" s="86"/>
      <c r="BC249" s="198" t="s">
        <v>6452</v>
      </c>
      <c r="BD249" s="83" t="s">
        <v>8240</v>
      </c>
      <c r="BE249" s="83" t="str">
        <f>IFERROR(VLOOKUP($BD249,L_Milestone,4,FALSE),"")</f>
        <v>20.SRFI</v>
      </c>
      <c r="BF249" s="83" t="s">
        <v>12176</v>
      </c>
      <c r="BG249" s="237" t="s">
        <v>13292</v>
      </c>
      <c r="BH249" s="237"/>
      <c r="BI249" s="190">
        <v>401</v>
      </c>
      <c r="BJ249" s="83" t="s">
        <v>13274</v>
      </c>
      <c r="BK249" s="83"/>
      <c r="BL249" s="83"/>
      <c r="BM249" s="83"/>
      <c r="BN249" s="84"/>
      <c r="BO249" s="83"/>
      <c r="BP249" s="83"/>
      <c r="BQ249" s="83"/>
      <c r="BR249" s="83"/>
      <c r="BS249" s="83"/>
      <c r="BT249" s="83"/>
      <c r="BU249" s="83"/>
      <c r="BV249" s="83"/>
      <c r="BW249" s="83"/>
      <c r="BX249" s="86"/>
      <c r="BY249" s="86"/>
      <c r="BZ249" s="332"/>
      <c r="CA249" s="91"/>
      <c r="CB249" s="89"/>
      <c r="CC249" s="90"/>
      <c r="CD249" s="90"/>
      <c r="CE249" s="89"/>
      <c r="CF249" s="219"/>
      <c r="CG249" s="219"/>
      <c r="CH249" s="89"/>
      <c r="CI249" s="219"/>
      <c r="CJ249" s="219"/>
    </row>
    <row r="250" spans="1:88" s="28" customFormat="1" ht="15" customHeight="1">
      <c r="A250" s="187" t="s">
        <v>8640</v>
      </c>
      <c r="B250" s="29"/>
      <c r="C250" s="83" t="str">
        <f>Q250</f>
        <v>SUM-SS-MPR-1276</v>
      </c>
      <c r="D250" s="83">
        <v>30734280031</v>
      </c>
      <c r="E250" s="198" t="s">
        <v>11177</v>
      </c>
      <c r="F250" s="198" t="s">
        <v>9142</v>
      </c>
      <c r="G250" s="83" t="s">
        <v>10283</v>
      </c>
      <c r="H250" s="351" t="s">
        <v>8638</v>
      </c>
      <c r="I250" s="83" t="s">
        <v>8698</v>
      </c>
      <c r="J250" s="83" t="s">
        <v>8699</v>
      </c>
      <c r="K250" s="83">
        <v>50</v>
      </c>
      <c r="L250" s="83" t="s">
        <v>8700</v>
      </c>
      <c r="M250" s="83">
        <v>2022</v>
      </c>
      <c r="N250" s="83" t="s">
        <v>10359</v>
      </c>
      <c r="O250" s="83" t="s">
        <v>9304</v>
      </c>
      <c r="P250" s="84" t="s">
        <v>205</v>
      </c>
      <c r="Q250" s="83" t="s">
        <v>8294</v>
      </c>
      <c r="R250" s="83" t="s">
        <v>8295</v>
      </c>
      <c r="S250" s="244" t="s">
        <v>2200</v>
      </c>
      <c r="T250" s="244" t="s">
        <v>5862</v>
      </c>
      <c r="U250" s="244" t="s">
        <v>2199</v>
      </c>
      <c r="V250" s="244" t="s">
        <v>4477</v>
      </c>
      <c r="W250" s="274" t="s">
        <v>2216</v>
      </c>
      <c r="X250" s="274" t="s">
        <v>2649</v>
      </c>
      <c r="Y250" s="244">
        <v>6617992</v>
      </c>
      <c r="Z250" s="86">
        <v>44589</v>
      </c>
      <c r="AA250" s="86">
        <v>44589</v>
      </c>
      <c r="AB250" s="332">
        <f ca="1">IF(AND($Z250=""),"",IF(AND($Z250&lt;&gt;"",AY250&lt;&gt;""),AY250-$Z250,IF(AND($Z250&lt;&gt;"",AY250=""),TODAY()-$Z250)))</f>
        <v>90</v>
      </c>
      <c r="AC250" s="91" t="str">
        <f ca="1">IF(AB250="","",IF(AB250="RFI","RFI done",IF(AB250&gt;150,"&gt; 150 days",IF(AB250&gt;120,"121 - 150 days",IF(AB250&gt;90,"91 - 120 days",IF(AB250&gt;60,"61 - 90 days",IF(AB250&gt;30,"31 - 60 days","&lt; 30 days")))))))</f>
        <v>61 - 90 days</v>
      </c>
      <c r="AD250" s="89">
        <f>IF(AND(S250=""),"TBD",IF(AND(S250="COLO"),Z250+30,Z250+150))</f>
        <v>44619</v>
      </c>
      <c r="AE250" s="90" t="str">
        <f>IFERROR(VLOOKUP(AD250,L_Convert,6,FALSE),"")</f>
        <v>W10-2022</v>
      </c>
      <c r="AF250" s="90" t="str">
        <f>IFERROR(VLOOKUP(AD250,L_Convert,7,FALSE),"")</f>
        <v>Feb-2022</v>
      </c>
      <c r="AG250" s="89" t="s">
        <v>345</v>
      </c>
      <c r="AH250" s="219" t="str">
        <f>IFERROR(VLOOKUP(AG250,L_Convert,6,FALSE),"")</f>
        <v>TBD</v>
      </c>
      <c r="AI250" s="219" t="str">
        <f>IFERROR(VLOOKUP(AG250,L_Convert,7,FALSE),"")</f>
        <v>TBD</v>
      </c>
      <c r="AJ250" s="199">
        <v>44696</v>
      </c>
      <c r="AK250" s="219" t="str">
        <f>IFERROR(VLOOKUP(AJ250,L_Convert,6,FALSE),"")</f>
        <v>W21-2022</v>
      </c>
      <c r="AL250" s="219" t="str">
        <f>IFERROR(VLOOKUP(AJ250,L_Convert,7,FALSE),"")</f>
        <v>May-2022</v>
      </c>
      <c r="AM250" s="339">
        <v>44696</v>
      </c>
      <c r="AN250" s="219" t="str">
        <f>IFERROR(VLOOKUP(AM250,L_Convert,6,FALSE),"")</f>
        <v>W21-2022</v>
      </c>
      <c r="AO250" s="219" t="str">
        <f>IFERROR(VLOOKUP(AM250,L_Convert,7,FALSE),"")</f>
        <v>May-2022</v>
      </c>
      <c r="AP250" s="83" t="s">
        <v>4464</v>
      </c>
      <c r="AQ250" s="220">
        <v>44593</v>
      </c>
      <c r="AR250" s="89">
        <v>44594</v>
      </c>
      <c r="AS250" s="99"/>
      <c r="AT250" s="94"/>
      <c r="AU250" s="256"/>
      <c r="AV250" s="89">
        <v>44642</v>
      </c>
      <c r="AW250" s="238"/>
      <c r="AX250" s="89">
        <v>44653</v>
      </c>
      <c r="AY250" s="89"/>
      <c r="AZ250" s="89"/>
      <c r="BA250" s="86"/>
      <c r="BB250" s="86"/>
      <c r="BC250" s="198" t="s">
        <v>6452</v>
      </c>
      <c r="BD250" s="83" t="s">
        <v>8240</v>
      </c>
      <c r="BE250" s="83" t="str">
        <f>IFERROR(VLOOKUP($BD250,L_Milestone,4,FALSE),"")</f>
        <v>20.SRFI</v>
      </c>
      <c r="BF250" s="83" t="s">
        <v>12176</v>
      </c>
      <c r="BG250" s="237" t="s">
        <v>13294</v>
      </c>
      <c r="BH250" s="237"/>
      <c r="BI250" s="190">
        <v>401</v>
      </c>
      <c r="BJ250" s="83" t="s">
        <v>13274</v>
      </c>
      <c r="BK250" s="83"/>
      <c r="BL250" s="83"/>
      <c r="BM250" s="83"/>
      <c r="BN250" s="84"/>
      <c r="BO250" s="83"/>
      <c r="BP250" s="83"/>
      <c r="BQ250" s="83"/>
      <c r="BR250" s="83"/>
      <c r="BS250" s="83"/>
      <c r="BT250" s="83"/>
      <c r="BU250" s="83"/>
      <c r="BV250" s="83"/>
      <c r="BW250" s="83"/>
      <c r="BX250" s="86"/>
      <c r="BY250" s="86"/>
      <c r="BZ250" s="332"/>
      <c r="CA250" s="91"/>
      <c r="CB250" s="89"/>
      <c r="CC250" s="90"/>
      <c r="CD250" s="90"/>
      <c r="CE250" s="89"/>
      <c r="CF250" s="219"/>
      <c r="CG250" s="219"/>
      <c r="CH250" s="89"/>
      <c r="CI250" s="219"/>
      <c r="CJ250" s="219"/>
    </row>
    <row r="251" spans="1:88" s="28" customFormat="1" ht="15" customHeight="1">
      <c r="A251" s="187"/>
      <c r="B251" s="29"/>
      <c r="C251" s="83" t="str">
        <f>Q251</f>
        <v>JAW-JI-PMK-4239</v>
      </c>
      <c r="D251" s="83">
        <v>30740020031</v>
      </c>
      <c r="E251" s="198" t="s">
        <v>11444</v>
      </c>
      <c r="F251" s="198" t="s">
        <v>10794</v>
      </c>
      <c r="G251" s="83" t="s">
        <v>10283</v>
      </c>
      <c r="H251" s="84" t="s">
        <v>6825</v>
      </c>
      <c r="I251" s="83" t="s">
        <v>10915</v>
      </c>
      <c r="J251" s="83" t="s">
        <v>10916</v>
      </c>
      <c r="K251" s="83">
        <v>50</v>
      </c>
      <c r="L251" s="83" t="s">
        <v>10917</v>
      </c>
      <c r="M251" s="83">
        <v>2022</v>
      </c>
      <c r="N251" s="83" t="s">
        <v>10973</v>
      </c>
      <c r="O251" s="83" t="s">
        <v>12643</v>
      </c>
      <c r="P251" s="84" t="s">
        <v>205</v>
      </c>
      <c r="Q251" s="83" t="s">
        <v>10793</v>
      </c>
      <c r="R251" s="83" t="s">
        <v>10794</v>
      </c>
      <c r="S251" s="83" t="s">
        <v>106</v>
      </c>
      <c r="T251" s="83" t="s">
        <v>5862</v>
      </c>
      <c r="U251" s="83" t="s">
        <v>2198</v>
      </c>
      <c r="V251" s="83" t="s">
        <v>4472</v>
      </c>
      <c r="W251" s="274" t="s">
        <v>2207</v>
      </c>
      <c r="X251" s="274" t="s">
        <v>2708</v>
      </c>
      <c r="Y251" s="83">
        <v>6618108</v>
      </c>
      <c r="Z251" s="86">
        <v>44627</v>
      </c>
      <c r="AA251" s="86">
        <v>44627</v>
      </c>
      <c r="AB251" s="332">
        <f ca="1">IF(AND($Z251=""),"",IF(AND($Z251&lt;&gt;"",AY251&lt;&gt;""),AY251-$Z251,IF(AND($Z251&lt;&gt;"",AY251=""),TODAY()-$Z251)))</f>
        <v>52</v>
      </c>
      <c r="AC251" s="91" t="str">
        <f ca="1">IF(AB251="","",IF(AB251="RFI","RFI done",IF(AB251&gt;150,"&gt; 150 days",IF(AB251&gt;120,"121 - 150 days",IF(AB251&gt;90,"91 - 120 days",IF(AB251&gt;60,"61 - 90 days",IF(AB251&gt;30,"31 - 60 days","&lt; 30 days")))))))</f>
        <v>31 - 60 days</v>
      </c>
      <c r="AD251" s="89">
        <f>IF(AND(S251=""),"TBD",IF(AND(S251="COLO"),Z251+30,Z251+150))</f>
        <v>44777</v>
      </c>
      <c r="AE251" s="90" t="str">
        <f>IFERROR(VLOOKUP(AD251,L_Convert,6,FALSE),"")</f>
        <v>W32-2022</v>
      </c>
      <c r="AF251" s="90" t="str">
        <f>IFERROR(VLOOKUP(AD251,L_Convert,7,FALSE),"")</f>
        <v>Aug-2022</v>
      </c>
      <c r="AG251" s="89" t="s">
        <v>345</v>
      </c>
      <c r="AH251" s="219" t="str">
        <f>IFERROR(VLOOKUP(AG251,L_Convert,6,FALSE),"")</f>
        <v>TBD</v>
      </c>
      <c r="AI251" s="219" t="str">
        <f>IFERROR(VLOOKUP(AG251,L_Convert,7,FALSE),"")</f>
        <v>TBD</v>
      </c>
      <c r="AJ251" s="89">
        <v>44696</v>
      </c>
      <c r="AK251" s="219" t="str">
        <f>IFERROR(VLOOKUP(AJ251,L_Convert,6,FALSE),"")</f>
        <v>W21-2022</v>
      </c>
      <c r="AL251" s="219" t="str">
        <f>IFERROR(VLOOKUP(AJ251,L_Convert,7,FALSE),"")</f>
        <v>May-2022</v>
      </c>
      <c r="AM251" s="89">
        <v>44696</v>
      </c>
      <c r="AN251" s="219" t="str">
        <f>IFERROR(VLOOKUP(AM251,L_Convert,6,FALSE),"")</f>
        <v>W21-2022</v>
      </c>
      <c r="AO251" s="219" t="str">
        <f>IFERROR(VLOOKUP(AM251,L_Convert,7,FALSE),"")</f>
        <v>May-2022</v>
      </c>
      <c r="AP251" s="220" t="s">
        <v>4464</v>
      </c>
      <c r="AQ251" s="89">
        <v>44662</v>
      </c>
      <c r="AR251" s="89">
        <v>44664</v>
      </c>
      <c r="AS251" s="99"/>
      <c r="AT251" s="256"/>
      <c r="AU251" s="95"/>
      <c r="AV251" s="238">
        <v>44663</v>
      </c>
      <c r="AW251" s="89"/>
      <c r="AX251" s="89"/>
      <c r="AY251" s="219"/>
      <c r="AZ251" s="86"/>
      <c r="BA251" s="86"/>
      <c r="BB251" s="86"/>
      <c r="BC251" s="86" t="s">
        <v>6452</v>
      </c>
      <c r="BD251" s="237" t="s">
        <v>8240</v>
      </c>
      <c r="BE251" s="83" t="str">
        <f>IFERROR(VLOOKUP($BD251,L_Milestone,4,FALSE),"")</f>
        <v>20.SRFI</v>
      </c>
      <c r="BF251" s="83" t="s">
        <v>5834</v>
      </c>
      <c r="BG251" s="237" t="s">
        <v>12984</v>
      </c>
      <c r="BH251" s="237"/>
      <c r="BI251" s="190">
        <v>401</v>
      </c>
      <c r="BJ251" s="83" t="s">
        <v>13274</v>
      </c>
      <c r="BK251" s="83"/>
      <c r="BL251" s="83"/>
      <c r="BM251" s="83"/>
      <c r="BN251" s="84"/>
      <c r="BO251" s="83"/>
      <c r="BP251" s="83"/>
      <c r="BQ251" s="83"/>
      <c r="BR251" s="83"/>
      <c r="BS251" s="83"/>
      <c r="BT251" s="83"/>
      <c r="BU251" s="83"/>
      <c r="BV251" s="83"/>
      <c r="BW251" s="83"/>
      <c r="BX251" s="86"/>
      <c r="BY251" s="86"/>
      <c r="BZ251" s="332"/>
      <c r="CA251" s="91"/>
      <c r="CB251" s="89"/>
      <c r="CC251" s="90"/>
      <c r="CD251" s="90"/>
      <c r="CE251" s="89"/>
      <c r="CF251" s="219"/>
      <c r="CG251" s="219"/>
      <c r="CH251" s="89"/>
      <c r="CI251" s="219"/>
      <c r="CJ251" s="219"/>
    </row>
    <row r="252" spans="1:88" s="28" customFormat="1" ht="15" customHeight="1">
      <c r="A252" s="187" t="s">
        <v>8640</v>
      </c>
      <c r="B252" s="29"/>
      <c r="C252" s="83" t="str">
        <f>Q252</f>
        <v>SUM-SS-MPR-1272</v>
      </c>
      <c r="D252" s="83">
        <v>30734750031</v>
      </c>
      <c r="E252" s="198" t="s">
        <v>11138</v>
      </c>
      <c r="F252" s="198" t="s">
        <v>9141</v>
      </c>
      <c r="G252" s="83" t="s">
        <v>10283</v>
      </c>
      <c r="H252" s="351" t="s">
        <v>8638</v>
      </c>
      <c r="I252" s="83" t="s">
        <v>8695</v>
      </c>
      <c r="J252" s="83" t="s">
        <v>8696</v>
      </c>
      <c r="K252" s="83">
        <v>60</v>
      </c>
      <c r="L252" s="83" t="s">
        <v>8697</v>
      </c>
      <c r="M252" s="83">
        <v>2022</v>
      </c>
      <c r="N252" s="83" t="s">
        <v>10359</v>
      </c>
      <c r="O252" s="83" t="s">
        <v>9303</v>
      </c>
      <c r="P252" s="84" t="s">
        <v>205</v>
      </c>
      <c r="Q252" s="83" t="s">
        <v>8292</v>
      </c>
      <c r="R252" s="83" t="s">
        <v>8293</v>
      </c>
      <c r="S252" s="244" t="s">
        <v>2200</v>
      </c>
      <c r="T252" s="244" t="s">
        <v>5862</v>
      </c>
      <c r="U252" s="244" t="s">
        <v>2199</v>
      </c>
      <c r="V252" s="244" t="s">
        <v>4477</v>
      </c>
      <c r="W252" s="274" t="s">
        <v>2216</v>
      </c>
      <c r="X252" s="274" t="s">
        <v>2649</v>
      </c>
      <c r="Y252" s="274">
        <v>6617992</v>
      </c>
      <c r="Z252" s="86">
        <v>44589</v>
      </c>
      <c r="AA252" s="86">
        <v>44589</v>
      </c>
      <c r="AB252" s="332">
        <f ca="1">IF(AND($Z252=""),"",IF(AND($Z252&lt;&gt;"",AY252&lt;&gt;""),AY252-$Z252,IF(AND($Z252&lt;&gt;"",AY252=""),TODAY()-$Z252)))</f>
        <v>90</v>
      </c>
      <c r="AC252" s="91" t="str">
        <f ca="1">IF(AB252="","",IF(AB252="RFI","RFI done",IF(AB252&gt;150,"&gt; 150 days",IF(AB252&gt;120,"121 - 150 days",IF(AB252&gt;90,"91 - 120 days",IF(AB252&gt;60,"61 - 90 days",IF(AB252&gt;30,"31 - 60 days","&lt; 30 days")))))))</f>
        <v>61 - 90 days</v>
      </c>
      <c r="AD252" s="89">
        <f>IF(AND(S252=""),"TBD",IF(AND(S252="COLO"),Z252+30,Z252+150))</f>
        <v>44619</v>
      </c>
      <c r="AE252" s="90" t="str">
        <f>IFERROR(VLOOKUP(AD252,L_Convert,6,FALSE),"")</f>
        <v>W10-2022</v>
      </c>
      <c r="AF252" s="90" t="str">
        <f>IFERROR(VLOOKUP(AD252,L_Convert,7,FALSE),"")</f>
        <v>Feb-2022</v>
      </c>
      <c r="AG252" s="89" t="s">
        <v>345</v>
      </c>
      <c r="AH252" s="219" t="str">
        <f>IFERROR(VLOOKUP(AG252,L_Convert,6,FALSE),"")</f>
        <v>TBD</v>
      </c>
      <c r="AI252" s="219" t="str">
        <f>IFERROR(VLOOKUP(AG252,L_Convert,7,FALSE),"")</f>
        <v>TBD</v>
      </c>
      <c r="AJ252" s="199">
        <v>44696</v>
      </c>
      <c r="AK252" s="219" t="str">
        <f>IFERROR(VLOOKUP(AJ252,L_Convert,6,FALSE),"")</f>
        <v>W21-2022</v>
      </c>
      <c r="AL252" s="219" t="str">
        <f>IFERROR(VLOOKUP(AJ252,L_Convert,7,FALSE),"")</f>
        <v>May-2022</v>
      </c>
      <c r="AM252" s="339">
        <v>44696</v>
      </c>
      <c r="AN252" s="219" t="str">
        <f>IFERROR(VLOOKUP(AM252,L_Convert,6,FALSE),"")</f>
        <v>W21-2022</v>
      </c>
      <c r="AO252" s="219" t="str">
        <f>IFERROR(VLOOKUP(AM252,L_Convert,7,FALSE),"")</f>
        <v>May-2022</v>
      </c>
      <c r="AP252" s="83" t="s">
        <v>4464</v>
      </c>
      <c r="AQ252" s="220">
        <v>44593</v>
      </c>
      <c r="AR252" s="89">
        <v>44594</v>
      </c>
      <c r="AS252" s="99"/>
      <c r="AT252" s="94"/>
      <c r="AU252" s="256"/>
      <c r="AV252" s="89">
        <v>44642</v>
      </c>
      <c r="AW252" s="238"/>
      <c r="AX252" s="89"/>
      <c r="AY252" s="89"/>
      <c r="AZ252" s="89"/>
      <c r="BA252" s="86"/>
      <c r="BB252" s="86"/>
      <c r="BC252" s="198" t="s">
        <v>6452</v>
      </c>
      <c r="BD252" s="83" t="s">
        <v>8240</v>
      </c>
      <c r="BE252" s="83" t="str">
        <f>IFERROR(VLOOKUP($BD252,L_Milestone,4,FALSE),"")</f>
        <v>20.SRFI</v>
      </c>
      <c r="BF252" s="83" t="s">
        <v>12176</v>
      </c>
      <c r="BG252" s="237" t="s">
        <v>13306</v>
      </c>
      <c r="BH252" s="237"/>
      <c r="BI252" s="190">
        <v>401</v>
      </c>
      <c r="BJ252" s="83" t="s">
        <v>13274</v>
      </c>
      <c r="BK252" s="83"/>
      <c r="BL252" s="83"/>
      <c r="BM252" s="83"/>
      <c r="BN252" s="84"/>
      <c r="BO252" s="83"/>
      <c r="BP252" s="83"/>
      <c r="BQ252" s="83"/>
      <c r="BR252" s="83"/>
      <c r="BS252" s="83"/>
      <c r="BT252" s="83"/>
      <c r="BU252" s="83"/>
      <c r="BV252" s="83"/>
      <c r="BW252" s="83"/>
      <c r="BX252" s="86"/>
      <c r="BY252" s="86"/>
      <c r="BZ252" s="332"/>
      <c r="CA252" s="91"/>
      <c r="CB252" s="89"/>
      <c r="CC252" s="90"/>
      <c r="CD252" s="90"/>
      <c r="CE252" s="89"/>
      <c r="CF252" s="219"/>
      <c r="CG252" s="219"/>
      <c r="CH252" s="89"/>
      <c r="CI252" s="219"/>
      <c r="CJ252" s="219"/>
    </row>
    <row r="253" spans="1:88" s="28" customFormat="1" ht="15" customHeight="1">
      <c r="A253" s="187" t="s">
        <v>8640</v>
      </c>
      <c r="B253" s="29"/>
      <c r="C253" s="83" t="str">
        <f>Q253</f>
        <v>SUM-SS-MPR-1259</v>
      </c>
      <c r="D253" s="83">
        <v>30734310031</v>
      </c>
      <c r="E253" s="198" t="s">
        <v>11080</v>
      </c>
      <c r="F253" s="198" t="s">
        <v>9132</v>
      </c>
      <c r="G253" s="83" t="s">
        <v>10283</v>
      </c>
      <c r="H253" s="351" t="s">
        <v>8638</v>
      </c>
      <c r="I253" s="83" t="s">
        <v>8669</v>
      </c>
      <c r="J253" s="83" t="s">
        <v>8670</v>
      </c>
      <c r="K253" s="83">
        <v>40</v>
      </c>
      <c r="L253" s="83" t="s">
        <v>8671</v>
      </c>
      <c r="M253" s="83">
        <v>2022</v>
      </c>
      <c r="N253" s="83" t="s">
        <v>10359</v>
      </c>
      <c r="O253" s="83" t="s">
        <v>9295</v>
      </c>
      <c r="P253" s="84" t="s">
        <v>205</v>
      </c>
      <c r="Q253" s="83" t="s">
        <v>8274</v>
      </c>
      <c r="R253" s="83" t="s">
        <v>8275</v>
      </c>
      <c r="S253" s="244" t="s">
        <v>2200</v>
      </c>
      <c r="T253" s="244" t="s">
        <v>5862</v>
      </c>
      <c r="U253" s="244" t="s">
        <v>2199</v>
      </c>
      <c r="V253" s="244" t="s">
        <v>4477</v>
      </c>
      <c r="W253" s="274" t="s">
        <v>2216</v>
      </c>
      <c r="X253" s="274" t="s">
        <v>2649</v>
      </c>
      <c r="Y253" s="244">
        <v>6617992</v>
      </c>
      <c r="Z253" s="86">
        <v>44589</v>
      </c>
      <c r="AA253" s="86">
        <v>44589</v>
      </c>
      <c r="AB253" s="332">
        <f ca="1">IF(AND($Z253=""),"",IF(AND($Z253&lt;&gt;"",AY253&lt;&gt;""),AY253-$Z253,IF(AND($Z253&lt;&gt;"",AY253=""),TODAY()-$Z253)))</f>
        <v>90</v>
      </c>
      <c r="AC253" s="91" t="str">
        <f ca="1">IF(AB253="","",IF(AB253="RFI","RFI done",IF(AB253&gt;150,"&gt; 150 days",IF(AB253&gt;120,"121 - 150 days",IF(AB253&gt;90,"91 - 120 days",IF(AB253&gt;60,"61 - 90 days",IF(AB253&gt;30,"31 - 60 days","&lt; 30 days")))))))</f>
        <v>61 - 90 days</v>
      </c>
      <c r="AD253" s="89">
        <f>IF(AND(S253=""),"TBD",IF(AND(S253="COLO"),Z253+30,Z253+150))</f>
        <v>44619</v>
      </c>
      <c r="AE253" s="90" t="str">
        <f>IFERROR(VLOOKUP(AD253,L_Convert,6,FALSE),"")</f>
        <v>W10-2022</v>
      </c>
      <c r="AF253" s="90" t="str">
        <f>IFERROR(VLOOKUP(AD253,L_Convert,7,FALSE),"")</f>
        <v>Feb-2022</v>
      </c>
      <c r="AG253" s="89" t="s">
        <v>345</v>
      </c>
      <c r="AH253" s="219" t="str">
        <f>IFERROR(VLOOKUP(AG253,L_Convert,6,FALSE),"")</f>
        <v>TBD</v>
      </c>
      <c r="AI253" s="219" t="str">
        <f>IFERROR(VLOOKUP(AG253,L_Convert,7,FALSE),"")</f>
        <v>TBD</v>
      </c>
      <c r="AJ253" s="199">
        <v>44696</v>
      </c>
      <c r="AK253" s="219" t="str">
        <f>IFERROR(VLOOKUP(AJ253,L_Convert,6,FALSE),"")</f>
        <v>W21-2022</v>
      </c>
      <c r="AL253" s="219" t="str">
        <f>IFERROR(VLOOKUP(AJ253,L_Convert,7,FALSE),"")</f>
        <v>May-2022</v>
      </c>
      <c r="AM253" s="339">
        <v>44696</v>
      </c>
      <c r="AN253" s="219" t="str">
        <f>IFERROR(VLOOKUP(AM253,L_Convert,6,FALSE),"")</f>
        <v>W21-2022</v>
      </c>
      <c r="AO253" s="219" t="str">
        <f>IFERROR(VLOOKUP(AM253,L_Convert,7,FALSE),"")</f>
        <v>May-2022</v>
      </c>
      <c r="AP253" s="83" t="s">
        <v>4464</v>
      </c>
      <c r="AQ253" s="220">
        <v>44593</v>
      </c>
      <c r="AR253" s="89">
        <v>44594</v>
      </c>
      <c r="AS253" s="99"/>
      <c r="AT253" s="94"/>
      <c r="AU253" s="256"/>
      <c r="AV253" s="89">
        <v>44642</v>
      </c>
      <c r="AW253" s="238"/>
      <c r="AX253" s="89"/>
      <c r="AY253" s="89"/>
      <c r="AZ253" s="89"/>
      <c r="BA253" s="86"/>
      <c r="BB253" s="86"/>
      <c r="BC253" s="198" t="s">
        <v>6452</v>
      </c>
      <c r="BD253" s="83" t="s">
        <v>8240</v>
      </c>
      <c r="BE253" s="83" t="str">
        <f>IFERROR(VLOOKUP($BD253,L_Milestone,4,FALSE),"")</f>
        <v>20.SRFI</v>
      </c>
      <c r="BF253" s="83" t="s">
        <v>12176</v>
      </c>
      <c r="BG253" s="237" t="s">
        <v>13307</v>
      </c>
      <c r="BH253" s="237"/>
      <c r="BI253" s="190">
        <v>401</v>
      </c>
      <c r="BJ253" s="83" t="s">
        <v>13274</v>
      </c>
      <c r="BK253" s="83"/>
      <c r="BL253" s="83"/>
      <c r="BM253" s="83"/>
      <c r="BN253" s="84"/>
      <c r="BO253" s="83"/>
      <c r="BP253" s="83"/>
      <c r="BQ253" s="83"/>
      <c r="BR253" s="83"/>
      <c r="BS253" s="83"/>
      <c r="BT253" s="83"/>
      <c r="BU253" s="83"/>
      <c r="BV253" s="83"/>
      <c r="BW253" s="83"/>
      <c r="BX253" s="86"/>
      <c r="BY253" s="86"/>
      <c r="BZ253" s="332"/>
      <c r="CA253" s="91"/>
      <c r="CB253" s="89"/>
      <c r="CC253" s="90"/>
      <c r="CD253" s="90"/>
      <c r="CE253" s="89"/>
      <c r="CF253" s="219"/>
      <c r="CG253" s="219"/>
      <c r="CH253" s="89"/>
      <c r="CI253" s="219"/>
      <c r="CJ253" s="219"/>
    </row>
    <row r="254" spans="1:88" s="28" customFormat="1" ht="15" customHeight="1">
      <c r="A254" s="187" t="s">
        <v>8640</v>
      </c>
      <c r="B254" s="29"/>
      <c r="C254" s="83" t="str">
        <f>Q254</f>
        <v>SUM-SS-MPR-1270</v>
      </c>
      <c r="D254" s="83">
        <v>30734190031</v>
      </c>
      <c r="E254" s="198" t="s">
        <v>11171</v>
      </c>
      <c r="F254" s="198" t="s">
        <v>9262</v>
      </c>
      <c r="G254" s="83" t="s">
        <v>10283</v>
      </c>
      <c r="H254" s="351" t="s">
        <v>6508</v>
      </c>
      <c r="I254" s="83" t="s">
        <v>9102</v>
      </c>
      <c r="J254" s="83" t="s">
        <v>9103</v>
      </c>
      <c r="K254" s="83">
        <v>65</v>
      </c>
      <c r="L254" s="83" t="s">
        <v>9104</v>
      </c>
      <c r="M254" s="83">
        <v>2022</v>
      </c>
      <c r="N254" s="83" t="s">
        <v>10359</v>
      </c>
      <c r="O254" s="83" t="s">
        <v>9388</v>
      </c>
      <c r="P254" s="84" t="s">
        <v>205</v>
      </c>
      <c r="Q254" s="83" t="s">
        <v>8586</v>
      </c>
      <c r="R254" s="83" t="s">
        <v>8587</v>
      </c>
      <c r="S254" s="244" t="s">
        <v>2200</v>
      </c>
      <c r="T254" s="244" t="s">
        <v>5862</v>
      </c>
      <c r="U254" s="244" t="s">
        <v>2199</v>
      </c>
      <c r="V254" s="244" t="s">
        <v>4477</v>
      </c>
      <c r="W254" s="274" t="s">
        <v>2216</v>
      </c>
      <c r="X254" s="274" t="s">
        <v>2649</v>
      </c>
      <c r="Y254" s="244">
        <v>6617983</v>
      </c>
      <c r="Z254" s="86">
        <v>44589</v>
      </c>
      <c r="AA254" s="86">
        <v>44589</v>
      </c>
      <c r="AB254" s="332">
        <f ca="1">IF(AND($Z254=""),"",IF(AND($Z254&lt;&gt;"",AY254&lt;&gt;""),AY254-$Z254,IF(AND($Z254&lt;&gt;"",AY254=""),TODAY()-$Z254)))</f>
        <v>90</v>
      </c>
      <c r="AC254" s="91" t="str">
        <f ca="1">IF(AB254="","",IF(AB254="RFI","RFI done",IF(AB254&gt;150,"&gt; 150 days",IF(AB254&gt;120,"121 - 150 days",IF(AB254&gt;90,"91 - 120 days",IF(AB254&gt;60,"61 - 90 days",IF(AB254&gt;30,"31 - 60 days","&lt; 30 days")))))))</f>
        <v>61 - 90 days</v>
      </c>
      <c r="AD254" s="89">
        <f>IF(AND(S254=""),"TBD",IF(AND(S254="COLO"),Z254+30,Z254+150))</f>
        <v>44619</v>
      </c>
      <c r="AE254" s="90" t="str">
        <f>IFERROR(VLOOKUP(AD254,L_Convert,6,FALSE),"")</f>
        <v>W10-2022</v>
      </c>
      <c r="AF254" s="90" t="str">
        <f>IFERROR(VLOOKUP(AD254,L_Convert,7,FALSE),"")</f>
        <v>Feb-2022</v>
      </c>
      <c r="AG254" s="89" t="s">
        <v>345</v>
      </c>
      <c r="AH254" s="219" t="str">
        <f>IFERROR(VLOOKUP(AG254,L_Convert,6,FALSE),"")</f>
        <v>TBD</v>
      </c>
      <c r="AI254" s="219" t="str">
        <f>IFERROR(VLOOKUP(AG254,L_Convert,7,FALSE),"")</f>
        <v>TBD</v>
      </c>
      <c r="AJ254" s="199">
        <v>44696</v>
      </c>
      <c r="AK254" s="219" t="str">
        <f>IFERROR(VLOOKUP(AJ254,L_Convert,6,FALSE),"")</f>
        <v>W21-2022</v>
      </c>
      <c r="AL254" s="219" t="str">
        <f>IFERROR(VLOOKUP(AJ254,L_Convert,7,FALSE),"")</f>
        <v>May-2022</v>
      </c>
      <c r="AM254" s="339">
        <v>44696</v>
      </c>
      <c r="AN254" s="219" t="str">
        <f>IFERROR(VLOOKUP(AM254,L_Convert,6,FALSE),"")</f>
        <v>W21-2022</v>
      </c>
      <c r="AO254" s="219" t="str">
        <f>IFERROR(VLOOKUP(AM254,L_Convert,7,FALSE),"")</f>
        <v>May-2022</v>
      </c>
      <c r="AP254" s="83" t="s">
        <v>4464</v>
      </c>
      <c r="AQ254" s="220">
        <v>44593</v>
      </c>
      <c r="AR254" s="89">
        <v>44594</v>
      </c>
      <c r="AS254" s="99"/>
      <c r="AT254" s="94"/>
      <c r="AU254" s="256"/>
      <c r="AV254" s="89">
        <v>44642</v>
      </c>
      <c r="AW254" s="238"/>
      <c r="AX254" s="89"/>
      <c r="AY254" s="89"/>
      <c r="AZ254" s="89"/>
      <c r="BA254" s="86"/>
      <c r="BB254" s="86"/>
      <c r="BC254" s="198" t="s">
        <v>6452</v>
      </c>
      <c r="BD254" s="83" t="s">
        <v>8240</v>
      </c>
      <c r="BE254" s="83" t="str">
        <f>IFERROR(VLOOKUP($BD254,L_Milestone,4,FALSE),"")</f>
        <v>20.SRFI</v>
      </c>
      <c r="BF254" s="83" t="s">
        <v>12176</v>
      </c>
      <c r="BG254" s="237" t="s">
        <v>13308</v>
      </c>
      <c r="BH254" s="237"/>
      <c r="BI254" s="190">
        <v>401</v>
      </c>
      <c r="BJ254" s="83" t="s">
        <v>13274</v>
      </c>
      <c r="BK254" s="83"/>
      <c r="BL254" s="83"/>
      <c r="BM254" s="83"/>
      <c r="BN254" s="84"/>
      <c r="BO254" s="83"/>
      <c r="BP254" s="83"/>
      <c r="BQ254" s="83"/>
      <c r="BR254" s="83"/>
      <c r="BS254" s="83"/>
      <c r="BT254" s="83"/>
      <c r="BU254" s="83"/>
      <c r="BV254" s="83"/>
      <c r="BW254" s="83"/>
      <c r="BX254" s="86"/>
      <c r="BY254" s="86"/>
      <c r="BZ254" s="332"/>
      <c r="CA254" s="91"/>
      <c r="CB254" s="89"/>
      <c r="CC254" s="90"/>
      <c r="CD254" s="90"/>
      <c r="CE254" s="89"/>
      <c r="CF254" s="219"/>
      <c r="CG254" s="219"/>
      <c r="CH254" s="89"/>
      <c r="CI254" s="219"/>
      <c r="CJ254" s="219"/>
    </row>
    <row r="255" spans="1:88" s="28" customFormat="1" ht="15" customHeight="1">
      <c r="A255" s="187" t="s">
        <v>8640</v>
      </c>
      <c r="B255" s="29"/>
      <c r="C255" s="83" t="str">
        <f>Q255</f>
        <v>SUM-SS-MPR-1268</v>
      </c>
      <c r="D255" s="83">
        <v>30734250031</v>
      </c>
      <c r="E255" s="198" t="s">
        <v>11180</v>
      </c>
      <c r="F255" s="198" t="s">
        <v>9262</v>
      </c>
      <c r="G255" s="83" t="s">
        <v>10283</v>
      </c>
      <c r="H255" s="351" t="s">
        <v>6508</v>
      </c>
      <c r="I255" s="83" t="s">
        <v>9049</v>
      </c>
      <c r="J255" s="83" t="s">
        <v>9050</v>
      </c>
      <c r="K255" s="83">
        <v>60</v>
      </c>
      <c r="L255" s="83" t="s">
        <v>9051</v>
      </c>
      <c r="M255" s="83">
        <v>2022</v>
      </c>
      <c r="N255" s="83" t="s">
        <v>10359</v>
      </c>
      <c r="O255" s="83" t="s">
        <v>9388</v>
      </c>
      <c r="P255" s="84" t="s">
        <v>205</v>
      </c>
      <c r="Q255" s="83" t="s">
        <v>8546</v>
      </c>
      <c r="R255" s="83" t="s">
        <v>8547</v>
      </c>
      <c r="S255" s="244" t="s">
        <v>2200</v>
      </c>
      <c r="T255" s="244" t="s">
        <v>5862</v>
      </c>
      <c r="U255" s="244" t="s">
        <v>2199</v>
      </c>
      <c r="V255" s="244" t="s">
        <v>4477</v>
      </c>
      <c r="W255" s="274" t="s">
        <v>2216</v>
      </c>
      <c r="X255" s="274" t="s">
        <v>2649</v>
      </c>
      <c r="Y255" s="244">
        <v>6617983</v>
      </c>
      <c r="Z255" s="86">
        <v>44589</v>
      </c>
      <c r="AA255" s="86">
        <v>44589</v>
      </c>
      <c r="AB255" s="332">
        <f ca="1">IF(AND($Z255=""),"",IF(AND($Z255&lt;&gt;"",AY255&lt;&gt;""),AY255-$Z255,IF(AND($Z255&lt;&gt;"",AY255=""),TODAY()-$Z255)))</f>
        <v>90</v>
      </c>
      <c r="AC255" s="91" t="str">
        <f ca="1">IF(AB255="","",IF(AB255="RFI","RFI done",IF(AB255&gt;150,"&gt; 150 days",IF(AB255&gt;120,"121 - 150 days",IF(AB255&gt;90,"91 - 120 days",IF(AB255&gt;60,"61 - 90 days",IF(AB255&gt;30,"31 - 60 days","&lt; 30 days")))))))</f>
        <v>61 - 90 days</v>
      </c>
      <c r="AD255" s="89">
        <f>IF(AND(S255=""),"TBD",IF(AND(S255="COLO"),Z255+30,Z255+150))</f>
        <v>44619</v>
      </c>
      <c r="AE255" s="90" t="str">
        <f>IFERROR(VLOOKUP(AD255,L_Convert,6,FALSE),"")</f>
        <v>W10-2022</v>
      </c>
      <c r="AF255" s="90" t="str">
        <f>IFERROR(VLOOKUP(AD255,L_Convert,7,FALSE),"")</f>
        <v>Feb-2022</v>
      </c>
      <c r="AG255" s="89" t="s">
        <v>345</v>
      </c>
      <c r="AH255" s="219" t="str">
        <f>IFERROR(VLOOKUP(AG255,L_Convert,6,FALSE),"")</f>
        <v>TBD</v>
      </c>
      <c r="AI255" s="219" t="str">
        <f>IFERROR(VLOOKUP(AG255,L_Convert,7,FALSE),"")</f>
        <v>TBD</v>
      </c>
      <c r="AJ255" s="199">
        <v>44696</v>
      </c>
      <c r="AK255" s="219" t="str">
        <f>IFERROR(VLOOKUP(AJ255,L_Convert,6,FALSE),"")</f>
        <v>W21-2022</v>
      </c>
      <c r="AL255" s="219" t="str">
        <f>IFERROR(VLOOKUP(AJ255,L_Convert,7,FALSE),"")</f>
        <v>May-2022</v>
      </c>
      <c r="AM255" s="339">
        <v>44696</v>
      </c>
      <c r="AN255" s="219" t="str">
        <f>IFERROR(VLOOKUP(AM255,L_Convert,6,FALSE),"")</f>
        <v>W21-2022</v>
      </c>
      <c r="AO255" s="219" t="str">
        <f>IFERROR(VLOOKUP(AM255,L_Convert,7,FALSE),"")</f>
        <v>May-2022</v>
      </c>
      <c r="AP255" s="83" t="s">
        <v>4464</v>
      </c>
      <c r="AQ255" s="220">
        <v>44593</v>
      </c>
      <c r="AR255" s="89">
        <v>44594</v>
      </c>
      <c r="AS255" s="99"/>
      <c r="AT255" s="94"/>
      <c r="AU255" s="256"/>
      <c r="AV255" s="89">
        <v>44642</v>
      </c>
      <c r="AW255" s="238"/>
      <c r="AX255" s="89"/>
      <c r="AY255" s="89"/>
      <c r="AZ255" s="89"/>
      <c r="BA255" s="86"/>
      <c r="BB255" s="86"/>
      <c r="BC255" s="198" t="s">
        <v>6452</v>
      </c>
      <c r="BD255" s="83" t="s">
        <v>8240</v>
      </c>
      <c r="BE255" s="83" t="str">
        <f>IFERROR(VLOOKUP($BD255,L_Milestone,4,FALSE),"")</f>
        <v>20.SRFI</v>
      </c>
      <c r="BF255" s="83" t="s">
        <v>12176</v>
      </c>
      <c r="BG255" s="237" t="s">
        <v>13309</v>
      </c>
      <c r="BH255" s="237"/>
      <c r="BI255" s="190">
        <v>401</v>
      </c>
      <c r="BJ255" s="83" t="s">
        <v>13274</v>
      </c>
      <c r="BK255" s="83"/>
      <c r="BL255" s="83"/>
      <c r="BM255" s="83"/>
      <c r="BN255" s="84"/>
      <c r="BO255" s="83"/>
      <c r="BP255" s="83"/>
      <c r="BQ255" s="83"/>
      <c r="BR255" s="83"/>
      <c r="BS255" s="83"/>
      <c r="BT255" s="83"/>
      <c r="BU255" s="83"/>
      <c r="BV255" s="83"/>
      <c r="BW255" s="83"/>
      <c r="BX255" s="86"/>
      <c r="BY255" s="86"/>
      <c r="BZ255" s="332"/>
      <c r="CA255" s="91"/>
      <c r="CB255" s="89"/>
      <c r="CC255" s="90"/>
      <c r="CD255" s="90"/>
      <c r="CE255" s="89"/>
      <c r="CF255" s="219"/>
      <c r="CG255" s="219"/>
      <c r="CH255" s="89"/>
      <c r="CI255" s="219"/>
      <c r="CJ255" s="219"/>
    </row>
    <row r="256" spans="1:88" s="28" customFormat="1" ht="15" customHeight="1">
      <c r="A256" s="187" t="s">
        <v>8640</v>
      </c>
      <c r="B256" s="29"/>
      <c r="C256" s="83" t="str">
        <f>Q256</f>
        <v>JAW-JT-PBG-1223</v>
      </c>
      <c r="D256" s="83">
        <v>30735950031</v>
      </c>
      <c r="E256" s="198" t="s">
        <v>11203</v>
      </c>
      <c r="F256" s="198" t="s">
        <v>9185</v>
      </c>
      <c r="G256" s="83" t="s">
        <v>10283</v>
      </c>
      <c r="H256" s="351" t="s">
        <v>6827</v>
      </c>
      <c r="I256" s="83" t="s">
        <v>8818</v>
      </c>
      <c r="J256" s="83" t="s">
        <v>8819</v>
      </c>
      <c r="K256" s="83">
        <v>70</v>
      </c>
      <c r="L256" s="83" t="s">
        <v>8820</v>
      </c>
      <c r="M256" s="83">
        <v>2022</v>
      </c>
      <c r="N256" s="83" t="s">
        <v>10359</v>
      </c>
      <c r="O256" s="83" t="s">
        <v>9416</v>
      </c>
      <c r="P256" s="84" t="s">
        <v>12456</v>
      </c>
      <c r="Q256" s="83" t="s">
        <v>8384</v>
      </c>
      <c r="R256" s="83" t="s">
        <v>8385</v>
      </c>
      <c r="S256" s="244" t="s">
        <v>2200</v>
      </c>
      <c r="T256" s="244" t="s">
        <v>5862</v>
      </c>
      <c r="U256" s="244" t="s">
        <v>5907</v>
      </c>
      <c r="V256" s="244" t="s">
        <v>4468</v>
      </c>
      <c r="W256" s="274" t="s">
        <v>2203</v>
      </c>
      <c r="X256" s="274" t="s">
        <v>2655</v>
      </c>
      <c r="Y256" s="244">
        <v>6617989</v>
      </c>
      <c r="Z256" s="86">
        <v>44589</v>
      </c>
      <c r="AA256" s="86">
        <v>44589</v>
      </c>
      <c r="AB256" s="332">
        <f ca="1">IF(AND($Z256=""),"",IF(AND($Z256&lt;&gt;"",AY256&lt;&gt;""),AY256-$Z256,IF(AND($Z256&lt;&gt;"",AY256=""),TODAY()-$Z256)))</f>
        <v>90</v>
      </c>
      <c r="AC256" s="91" t="str">
        <f ca="1">IF(AB256="","",IF(AB256="RFI","RFI done",IF(AB256&gt;150,"&gt; 150 days",IF(AB256&gt;120,"121 - 150 days",IF(AB256&gt;90,"91 - 120 days",IF(AB256&gt;60,"61 - 90 days",IF(AB256&gt;30,"31 - 60 days","&lt; 30 days")))))))</f>
        <v>61 - 90 days</v>
      </c>
      <c r="AD256" s="89">
        <f>IF(AND(S256=""),"TBD",IF(AND(S256="COLO"),Z256+30,Z256+150))</f>
        <v>44619</v>
      </c>
      <c r="AE256" s="90" t="str">
        <f>IFERROR(VLOOKUP(AD256,L_Convert,6,FALSE),"")</f>
        <v>W10-2022</v>
      </c>
      <c r="AF256" s="90" t="str">
        <f>IFERROR(VLOOKUP(AD256,L_Convert,7,FALSE),"")</f>
        <v>Feb-2022</v>
      </c>
      <c r="AG256" s="86" t="s">
        <v>345</v>
      </c>
      <c r="AH256" s="219" t="str">
        <f>IFERROR(VLOOKUP(AG256,L_Convert,6,FALSE),"")</f>
        <v>TBD</v>
      </c>
      <c r="AI256" s="219" t="str">
        <f>IFERROR(VLOOKUP(AG256,L_Convert,7,FALSE),"")</f>
        <v>TBD</v>
      </c>
      <c r="AJ256" s="89">
        <v>44674</v>
      </c>
      <c r="AK256" s="219" t="str">
        <f>IFERROR(VLOOKUP(AJ256,L_Convert,6,FALSE),"")</f>
        <v>W17-2022</v>
      </c>
      <c r="AL256" s="219" t="str">
        <f>IFERROR(VLOOKUP(AJ256,L_Convert,7,FALSE),"")</f>
        <v>Apr-2022</v>
      </c>
      <c r="AM256" s="339">
        <v>44696</v>
      </c>
      <c r="AN256" s="219" t="str">
        <f>IFERROR(VLOOKUP(AM256,L_Convert,6,FALSE),"")</f>
        <v>W21-2022</v>
      </c>
      <c r="AO256" s="219" t="str">
        <f>IFERROR(VLOOKUP(AM256,L_Convert,7,FALSE),"")</f>
        <v>May-2022</v>
      </c>
      <c r="AP256" s="83" t="s">
        <v>4464</v>
      </c>
      <c r="AQ256" s="220">
        <v>44594</v>
      </c>
      <c r="AR256" s="89">
        <v>44634</v>
      </c>
      <c r="AS256" s="99"/>
      <c r="AT256" s="94">
        <v>11</v>
      </c>
      <c r="AU256" s="256"/>
      <c r="AV256" s="89">
        <v>44629</v>
      </c>
      <c r="AW256" s="238"/>
      <c r="AX256" s="89"/>
      <c r="AY256" s="89"/>
      <c r="AZ256" s="89"/>
      <c r="BA256" s="86"/>
      <c r="BB256" s="86"/>
      <c r="BC256" s="198" t="s">
        <v>6452</v>
      </c>
      <c r="BD256" s="83" t="s">
        <v>8240</v>
      </c>
      <c r="BE256" s="83" t="str">
        <f>IFERROR(VLOOKUP($BD256,L_Milestone,4,FALSE),"")</f>
        <v>20.SRFI</v>
      </c>
      <c r="BF256" s="83" t="s">
        <v>12608</v>
      </c>
      <c r="BG256" s="237" t="s">
        <v>13142</v>
      </c>
      <c r="BH256" s="239" t="s">
        <v>12823</v>
      </c>
      <c r="BI256" s="190">
        <v>401</v>
      </c>
      <c r="BJ256" s="83" t="s">
        <v>13274</v>
      </c>
      <c r="BK256" s="83"/>
      <c r="BL256" s="83"/>
      <c r="BM256" s="83"/>
      <c r="BN256" s="84"/>
      <c r="BO256" s="83"/>
      <c r="BP256" s="83"/>
      <c r="BQ256" s="83"/>
      <c r="BR256" s="83"/>
      <c r="BS256" s="83"/>
      <c r="BT256" s="83"/>
      <c r="BU256" s="83"/>
      <c r="BV256" s="83"/>
      <c r="BW256" s="83"/>
      <c r="BX256" s="86"/>
      <c r="BY256" s="86"/>
      <c r="BZ256" s="332"/>
      <c r="CA256" s="91"/>
      <c r="CB256" s="89"/>
      <c r="CC256" s="90"/>
      <c r="CD256" s="90"/>
      <c r="CE256" s="89"/>
      <c r="CF256" s="219"/>
      <c r="CG256" s="219"/>
      <c r="CH256" s="89"/>
      <c r="CI256" s="219"/>
      <c r="CJ256" s="219"/>
    </row>
    <row r="257" spans="1:88" s="28" customFormat="1" ht="15" hidden="1" customHeight="1">
      <c r="A257" s="27">
        <v>921</v>
      </c>
      <c r="B257" s="29"/>
      <c r="C257" s="83" t="str">
        <f>Q257</f>
        <v>JAW-JB-CKR-0069</v>
      </c>
      <c r="D257" s="83"/>
      <c r="E257" s="83"/>
      <c r="F257" s="83"/>
      <c r="G257" s="83" t="s">
        <v>5854</v>
      </c>
      <c r="H257" s="84" t="s">
        <v>2359</v>
      </c>
      <c r="I257" s="83">
        <v>107.072767</v>
      </c>
      <c r="J257" s="83">
        <v>6.2053000000000003</v>
      </c>
      <c r="K257" s="83">
        <v>50</v>
      </c>
      <c r="L257" s="83" t="s">
        <v>5117</v>
      </c>
      <c r="M257" s="84"/>
      <c r="N257" s="84"/>
      <c r="O257" s="83"/>
      <c r="P257" s="84" t="s">
        <v>199</v>
      </c>
      <c r="Q257" s="83" t="s">
        <v>2176</v>
      </c>
      <c r="R257" s="83" t="s">
        <v>2177</v>
      </c>
      <c r="S257" s="83" t="s">
        <v>106</v>
      </c>
      <c r="T257" s="83" t="s">
        <v>4465</v>
      </c>
      <c r="U257" s="83" t="s">
        <v>2197</v>
      </c>
      <c r="V257" s="83" t="s">
        <v>4469</v>
      </c>
      <c r="W257" s="83" t="s">
        <v>2205</v>
      </c>
      <c r="X257" s="83" t="s">
        <v>2764</v>
      </c>
      <c r="Y257" s="85">
        <v>6614861</v>
      </c>
      <c r="Z257" s="86">
        <v>44019</v>
      </c>
      <c r="AA257" s="86"/>
      <c r="AB257" s="87">
        <f ca="1">IF(AND($Z257=""),"",IF(AND($Z257&lt;&gt;"",AY257&lt;&gt;""),AY257-$Z257,IF(AND($Z257&lt;&gt;"",AY257=""),TODAY()-$Z257)))</f>
        <v>660</v>
      </c>
      <c r="AC257" s="88" t="str">
        <f ca="1">IF(AB257="","",IF(AB257="RFI","RFI done",IF(AB257&gt;150,"&gt; 150 days",IF(AB257&gt;120,"121 - 150 days",IF(AB257&gt;90,"91 - 120 days",IF(AB257&gt;60,"61 - 90 days",IF(AB257&gt;30,"31 - 60 days","&lt; 30 days")))))))</f>
        <v>&gt; 150 days</v>
      </c>
      <c r="AD257" s="89">
        <f>IF(AND(S257=""),"TBD",IF(AND(S257="COLO"),Z257+30,Z257+150))</f>
        <v>44169</v>
      </c>
      <c r="AE257" s="90" t="str">
        <f>IFERROR(VLOOKUP(AD257,L_Convert,6,FALSE),"")</f>
        <v>W49-2020</v>
      </c>
      <c r="AF257" s="90" t="str">
        <f>IFERROR(VLOOKUP(AD257,L_Convert,7,FALSE),"")</f>
        <v>Dec-2020</v>
      </c>
      <c r="AG257" s="89">
        <v>44168</v>
      </c>
      <c r="AH257" s="90" t="str">
        <f>IFERROR(VLOOKUP(AG257,L_Convert,6,FALSE),"")</f>
        <v>W49-2020</v>
      </c>
      <c r="AI257" s="90" t="str">
        <f>IFERROR(VLOOKUP(AG257,L_Convert,7,FALSE),"")</f>
        <v>Dec-2020</v>
      </c>
      <c r="AJ257" s="89">
        <v>44168</v>
      </c>
      <c r="AK257" s="90" t="str">
        <f>IFERROR(VLOOKUP(AJ257,L_Convert,6,FALSE),"")</f>
        <v>W49-2020</v>
      </c>
      <c r="AL257" s="90" t="str">
        <f>IFERROR(VLOOKUP(AJ257,L_Convert,7,FALSE),"")</f>
        <v>Dec-2020</v>
      </c>
      <c r="AM257" s="89">
        <v>44168</v>
      </c>
      <c r="AN257" s="90" t="str">
        <f>IFERROR(VLOOKUP(AM257,L_Convert,6,FALSE),"")</f>
        <v>W49-2020</v>
      </c>
      <c r="AO257" s="90" t="str">
        <f>IFERROR(VLOOKUP(AM257,L_Convert,7,FALSE),"")</f>
        <v>Dec-2020</v>
      </c>
      <c r="AP257" s="83" t="s">
        <v>4464</v>
      </c>
      <c r="AQ257" s="103"/>
      <c r="AR257" s="89"/>
      <c r="AS257" s="99"/>
      <c r="AT257" s="94"/>
      <c r="AU257" s="97"/>
      <c r="AV257" s="95"/>
      <c r="AW257" s="97"/>
      <c r="AX257" s="89"/>
      <c r="AY257" s="89"/>
      <c r="AZ257" s="89"/>
      <c r="BA257" s="86"/>
      <c r="BB257" s="86"/>
      <c r="BC257" s="86"/>
      <c r="BD257" s="83" t="s">
        <v>200</v>
      </c>
      <c r="BE257" s="83" t="str">
        <f>IFERROR(VLOOKUP($BD257,L_Milestone,4,FALSE),"")</f>
        <v>03.SURVEY PROCESS</v>
      </c>
      <c r="BF257" s="83" t="s">
        <v>5834</v>
      </c>
      <c r="BG257" s="96" t="s">
        <v>4452</v>
      </c>
      <c r="BH257" s="437"/>
      <c r="BI257" s="14"/>
      <c r="BJ257" s="242"/>
      <c r="BK257" s="83"/>
      <c r="BL257" s="83"/>
      <c r="BM257" s="83"/>
      <c r="BN257" s="84"/>
      <c r="BO257" s="83"/>
      <c r="BP257" s="83"/>
      <c r="BQ257" s="83"/>
      <c r="BR257" s="83"/>
      <c r="BS257" s="83"/>
      <c r="BT257" s="83"/>
      <c r="BU257" s="83"/>
      <c r="BV257" s="83"/>
      <c r="BW257" s="83"/>
      <c r="BX257" s="86"/>
      <c r="BY257" s="86"/>
      <c r="BZ257" s="332"/>
      <c r="CA257" s="91"/>
      <c r="CB257" s="89"/>
      <c r="CC257" s="90"/>
      <c r="CD257" s="90"/>
      <c r="CE257" s="89"/>
      <c r="CF257" s="219"/>
      <c r="CG257" s="219"/>
      <c r="CH257" s="89"/>
      <c r="CI257" s="219"/>
      <c r="CJ257" s="219"/>
    </row>
    <row r="258" spans="1:88" s="28" customFormat="1" ht="15" hidden="1" customHeight="1">
      <c r="A258" s="27">
        <v>922</v>
      </c>
      <c r="B258" s="29"/>
      <c r="C258" s="83" t="str">
        <f>Q258</f>
        <v>JAW-JK-CKG-0723</v>
      </c>
      <c r="D258" s="83"/>
      <c r="E258" s="83"/>
      <c r="F258" s="198"/>
      <c r="G258" s="83" t="s">
        <v>5854</v>
      </c>
      <c r="H258" s="84" t="s">
        <v>2359</v>
      </c>
      <c r="I258" s="83">
        <v>106.84746</v>
      </c>
      <c r="J258" s="83">
        <v>-6.3427699999999998</v>
      </c>
      <c r="K258" s="83">
        <v>31</v>
      </c>
      <c r="L258" s="83" t="s">
        <v>4487</v>
      </c>
      <c r="M258" s="84"/>
      <c r="N258" s="84"/>
      <c r="O258" s="83"/>
      <c r="P258" s="84" t="s">
        <v>199</v>
      </c>
      <c r="Q258" s="83" t="s">
        <v>2178</v>
      </c>
      <c r="R258" s="83" t="s">
        <v>2179</v>
      </c>
      <c r="S258" s="83" t="s">
        <v>106</v>
      </c>
      <c r="T258" s="83" t="s">
        <v>4465</v>
      </c>
      <c r="U258" s="83" t="s">
        <v>2197</v>
      </c>
      <c r="V258" s="83" t="s">
        <v>4469</v>
      </c>
      <c r="W258" s="274" t="s">
        <v>2210</v>
      </c>
      <c r="X258" s="274" t="s">
        <v>2744</v>
      </c>
      <c r="Y258" s="85">
        <v>6614901</v>
      </c>
      <c r="Z258" s="86">
        <v>44033</v>
      </c>
      <c r="AA258" s="86"/>
      <c r="AB258" s="87">
        <f ca="1">IF(AND($Z258=""),"",IF(AND($Z258&lt;&gt;"",AY258&lt;&gt;""),AY258-$Z258,IF(AND($Z258&lt;&gt;"",AY258=""),TODAY()-$Z258)))</f>
        <v>646</v>
      </c>
      <c r="AC258" s="88" t="str">
        <f ca="1">IF(AB258="","",IF(AB258="RFI","RFI done",IF(AB258&gt;150,"&gt; 150 days",IF(AB258&gt;120,"121 - 150 days",IF(AB258&gt;90,"91 - 120 days",IF(AB258&gt;60,"61 - 90 days",IF(AB258&gt;30,"31 - 60 days","&lt; 30 days")))))))</f>
        <v>&gt; 150 days</v>
      </c>
      <c r="AD258" s="89">
        <f>IF(AND(S258=""),"TBD",IF(AND(S258="COLO"),Z258+30,Z258+150))</f>
        <v>44183</v>
      </c>
      <c r="AE258" s="90" t="str">
        <f>IFERROR(VLOOKUP(AD258,L_Convert,6,FALSE),"")</f>
        <v>W51-2020</v>
      </c>
      <c r="AF258" s="90" t="str">
        <f>IFERROR(VLOOKUP(AD258,L_Convert,7,FALSE),"")</f>
        <v>Dec-2020</v>
      </c>
      <c r="AG258" s="89">
        <v>44175</v>
      </c>
      <c r="AH258" s="90" t="str">
        <f>IFERROR(VLOOKUP(AG258,L_Convert,6,FALSE),"")</f>
        <v>W50-2020</v>
      </c>
      <c r="AI258" s="90" t="str">
        <f>IFERROR(VLOOKUP(AG258,L_Convert,7,FALSE),"")</f>
        <v>Dec-2020</v>
      </c>
      <c r="AJ258" s="89">
        <v>44182</v>
      </c>
      <c r="AK258" s="90" t="str">
        <f>IFERROR(VLOOKUP(AJ258,L_Convert,6,FALSE),"")</f>
        <v>W51-2020</v>
      </c>
      <c r="AL258" s="90" t="str">
        <f>IFERROR(VLOOKUP(AJ258,L_Convert,7,FALSE),"")</f>
        <v>Dec-2020</v>
      </c>
      <c r="AM258" s="89">
        <v>44182</v>
      </c>
      <c r="AN258" s="90" t="str">
        <f>IFERROR(VLOOKUP(AM258,L_Convert,6,FALSE),"")</f>
        <v>W51-2020</v>
      </c>
      <c r="AO258" s="90" t="str">
        <f>IFERROR(VLOOKUP(AM258,L_Convert,7,FALSE),"")</f>
        <v>Dec-2020</v>
      </c>
      <c r="AP258" s="83" t="s">
        <v>4464</v>
      </c>
      <c r="AQ258" s="103"/>
      <c r="AR258" s="89"/>
      <c r="AS258" s="99"/>
      <c r="AT258" s="94"/>
      <c r="AU258" s="97"/>
      <c r="AV258" s="95">
        <v>44629</v>
      </c>
      <c r="AW258" s="97"/>
      <c r="AX258" s="89"/>
      <c r="AY258" s="89"/>
      <c r="AZ258" s="89"/>
      <c r="BA258" s="86"/>
      <c r="BB258" s="86"/>
      <c r="BC258" s="86"/>
      <c r="BD258" s="83" t="s">
        <v>3724</v>
      </c>
      <c r="BE258" s="83" t="str">
        <f>IFERROR(VLOOKUP($BD258,L_Milestone,4,FALSE),"")</f>
        <v>04.HUNTING</v>
      </c>
      <c r="BF258" s="83" t="s">
        <v>5834</v>
      </c>
      <c r="BG258" s="96">
        <v>0</v>
      </c>
      <c r="BH258" s="437"/>
      <c r="BI258" s="14"/>
      <c r="BJ258" s="242"/>
      <c r="BK258" s="83"/>
      <c r="BL258" s="83"/>
      <c r="BM258" s="83"/>
      <c r="BN258" s="84"/>
      <c r="BO258" s="83"/>
      <c r="BP258" s="83"/>
      <c r="BQ258" s="83"/>
      <c r="BR258" s="83"/>
      <c r="BS258" s="83"/>
      <c r="BT258" s="83"/>
      <c r="BU258" s="83"/>
      <c r="BV258" s="83"/>
      <c r="BW258" s="83"/>
      <c r="BX258" s="86"/>
      <c r="BY258" s="86"/>
      <c r="BZ258" s="332"/>
      <c r="CA258" s="91"/>
      <c r="CB258" s="89"/>
      <c r="CC258" s="90"/>
      <c r="CD258" s="90"/>
      <c r="CE258" s="89"/>
      <c r="CF258" s="219"/>
      <c r="CG258" s="219"/>
      <c r="CH258" s="89"/>
      <c r="CI258" s="219"/>
      <c r="CJ258" s="219"/>
    </row>
    <row r="259" spans="1:88" s="28" customFormat="1" ht="15" customHeight="1">
      <c r="A259" s="187" t="s">
        <v>9466</v>
      </c>
      <c r="B259" s="29"/>
      <c r="C259" s="83" t="str">
        <f>Q259</f>
        <v>SUL-SN-MSB-1555</v>
      </c>
      <c r="D259" s="83">
        <v>30730320031</v>
      </c>
      <c r="E259" s="198" t="s">
        <v>11034</v>
      </c>
      <c r="F259" s="198" t="s">
        <v>9610</v>
      </c>
      <c r="G259" s="83" t="s">
        <v>10283</v>
      </c>
      <c r="H259" s="84" t="s">
        <v>6825</v>
      </c>
      <c r="I259" s="83" t="s">
        <v>10002</v>
      </c>
      <c r="J259" s="83" t="s">
        <v>10003</v>
      </c>
      <c r="K259" s="83">
        <v>60</v>
      </c>
      <c r="L259" s="83" t="s">
        <v>10004</v>
      </c>
      <c r="M259" s="83">
        <v>2022</v>
      </c>
      <c r="N259" s="83" t="s">
        <v>10359</v>
      </c>
      <c r="O259" s="83" t="s">
        <v>10444</v>
      </c>
      <c r="P259" s="84" t="s">
        <v>205</v>
      </c>
      <c r="Q259" s="83" t="s">
        <v>9609</v>
      </c>
      <c r="R259" s="83" t="s">
        <v>9610</v>
      </c>
      <c r="S259" s="83" t="s">
        <v>106</v>
      </c>
      <c r="T259" s="83" t="s">
        <v>5862</v>
      </c>
      <c r="U259" s="83" t="s">
        <v>2198</v>
      </c>
      <c r="V259" s="83" t="s">
        <v>4475</v>
      </c>
      <c r="W259" s="274" t="s">
        <v>2220</v>
      </c>
      <c r="X259" s="274" t="s">
        <v>2674</v>
      </c>
      <c r="Y259" s="274">
        <v>6617949</v>
      </c>
      <c r="Z259" s="86">
        <v>44586</v>
      </c>
      <c r="AA259" s="86">
        <v>44589</v>
      </c>
      <c r="AB259" s="332">
        <f ca="1">IF(AND($Z259=""),"",IF(AND($Z259&lt;&gt;"",AY259&lt;&gt;""),AY259-$Z259,IF(AND($Z259&lt;&gt;"",AY259=""),TODAY()-$Z259)))</f>
        <v>93</v>
      </c>
      <c r="AC259" s="91" t="str">
        <f ca="1">IF(AB259="","",IF(AB259="RFI","RFI done",IF(AB259&gt;150,"&gt; 150 days",IF(AB259&gt;120,"121 - 150 days",IF(AB259&gt;90,"91 - 120 days",IF(AB259&gt;60,"61 - 90 days",IF(AB259&gt;30,"31 - 60 days","&lt; 30 days")))))))</f>
        <v>91 - 120 days</v>
      </c>
      <c r="AD259" s="89">
        <f>IF(AND(S259=""),"TBD",IF(AND(S259="COLO"),Z259+30,Z259+150))</f>
        <v>44736</v>
      </c>
      <c r="AE259" s="90" t="str">
        <f>IFERROR(VLOOKUP(AD259,L_Convert,6,FALSE),"")</f>
        <v>W26-2022</v>
      </c>
      <c r="AF259" s="90" t="str">
        <f>IFERROR(VLOOKUP(AD259,L_Convert,7,FALSE),"")</f>
        <v>Jun-2022</v>
      </c>
      <c r="AG259" s="89" t="s">
        <v>345</v>
      </c>
      <c r="AH259" s="219" t="str">
        <f>IFERROR(VLOOKUP(AG259,L_Convert,6,FALSE),"")</f>
        <v>TBD</v>
      </c>
      <c r="AI259" s="219" t="str">
        <f>IFERROR(VLOOKUP(AG259,L_Convert,7,FALSE),"")</f>
        <v>TBD</v>
      </c>
      <c r="AJ259" s="89">
        <v>44701</v>
      </c>
      <c r="AK259" s="219" t="str">
        <f>IFERROR(VLOOKUP(AJ259,L_Convert,6,FALSE),"")</f>
        <v>W21-2022</v>
      </c>
      <c r="AL259" s="219" t="str">
        <f>IFERROR(VLOOKUP(AJ259,L_Convert,7,FALSE),"")</f>
        <v>May-2022</v>
      </c>
      <c r="AM259" s="89">
        <v>44701</v>
      </c>
      <c r="AN259" s="219" t="str">
        <f>IFERROR(VLOOKUP(AM259,L_Convert,6,FALSE),"")</f>
        <v>W21-2022</v>
      </c>
      <c r="AO259" s="219" t="str">
        <f>IFERROR(VLOOKUP(AM259,L_Convert,7,FALSE),"")</f>
        <v>May-2022</v>
      </c>
      <c r="AP259" s="83" t="s">
        <v>4464</v>
      </c>
      <c r="AQ259" s="220">
        <v>44617</v>
      </c>
      <c r="AR259" s="277">
        <v>44622</v>
      </c>
      <c r="AS259" s="99"/>
      <c r="AT259" s="94"/>
      <c r="AU259" s="256"/>
      <c r="AV259" s="238">
        <v>44645</v>
      </c>
      <c r="AW259" s="238"/>
      <c r="AX259" s="89"/>
      <c r="AY259" s="89"/>
      <c r="AZ259" s="219"/>
      <c r="BA259" s="86"/>
      <c r="BB259" s="86"/>
      <c r="BC259" s="86" t="s">
        <v>6452</v>
      </c>
      <c r="BD259" s="83" t="s">
        <v>8240</v>
      </c>
      <c r="BE259" s="83" t="str">
        <f>IFERROR(VLOOKUP($BD259,L_Milestone,4,FALSE),"")</f>
        <v>20.SRFI</v>
      </c>
      <c r="BF259" s="83" t="s">
        <v>5834</v>
      </c>
      <c r="BG259" s="237" t="s">
        <v>13191</v>
      </c>
      <c r="BH259" s="237"/>
      <c r="BI259" s="190">
        <v>401</v>
      </c>
      <c r="BJ259" s="83" t="s">
        <v>13274</v>
      </c>
      <c r="BK259" s="83"/>
      <c r="BL259" s="83"/>
      <c r="BM259" s="83"/>
      <c r="BN259" s="84"/>
      <c r="BO259" s="83"/>
      <c r="BP259" s="83"/>
      <c r="BQ259" s="83"/>
      <c r="BR259" s="83"/>
      <c r="BS259" s="83"/>
      <c r="BT259" s="83"/>
      <c r="BU259" s="83"/>
      <c r="BV259" s="83"/>
      <c r="BW259" s="83"/>
      <c r="BX259" s="86"/>
      <c r="BY259" s="86"/>
      <c r="BZ259" s="332"/>
      <c r="CA259" s="91"/>
      <c r="CB259" s="89"/>
      <c r="CC259" s="90"/>
      <c r="CD259" s="90"/>
      <c r="CE259" s="89"/>
      <c r="CF259" s="219"/>
      <c r="CG259" s="219"/>
      <c r="CH259" s="89"/>
      <c r="CI259" s="219"/>
      <c r="CJ259" s="219"/>
    </row>
    <row r="260" spans="1:88" s="28" customFormat="1" ht="15" hidden="1" customHeight="1">
      <c r="A260" s="27">
        <v>919</v>
      </c>
      <c r="B260" s="29"/>
      <c r="C260" s="83" t="str">
        <f>Q260</f>
        <v>JAW-JT-SGN-1843</v>
      </c>
      <c r="D260" s="83">
        <v>30596580031</v>
      </c>
      <c r="E260" s="83" t="s">
        <v>7900</v>
      </c>
      <c r="F260" s="83" t="s">
        <v>3199</v>
      </c>
      <c r="G260" s="83" t="s">
        <v>5852</v>
      </c>
      <c r="H260" s="84" t="s">
        <v>6827</v>
      </c>
      <c r="I260" s="83"/>
      <c r="J260" s="83"/>
      <c r="K260" s="83"/>
      <c r="L260" s="83"/>
      <c r="M260" s="84"/>
      <c r="N260" s="84"/>
      <c r="O260" s="83" t="s">
        <v>5885</v>
      </c>
      <c r="P260" s="84" t="s">
        <v>199</v>
      </c>
      <c r="Q260" s="83" t="s">
        <v>2172</v>
      </c>
      <c r="R260" s="83" t="s">
        <v>2173</v>
      </c>
      <c r="S260" s="83" t="s">
        <v>2200</v>
      </c>
      <c r="T260" s="83"/>
      <c r="U260" s="83" t="s">
        <v>103</v>
      </c>
      <c r="V260" s="83" t="s">
        <v>4468</v>
      </c>
      <c r="W260" s="83"/>
      <c r="X260" s="83"/>
      <c r="Y260" s="85">
        <v>6614108</v>
      </c>
      <c r="Z260" s="86">
        <v>43689</v>
      </c>
      <c r="AA260" s="86"/>
      <c r="AB260" s="87">
        <f ca="1">IF(AND($Z260=""),"",IF(AND($Z260&lt;&gt;"",AY260&lt;&gt;""),AY260-$Z260,IF(AND($Z260&lt;&gt;"",AY260=""),TODAY()-$Z260)))</f>
        <v>990</v>
      </c>
      <c r="AC260" s="88" t="str">
        <f ca="1">IF(AB260="","",IF(AB260="RFI","RFI done",IF(AB260&gt;150,"&gt; 150 days",IF(AB260&gt;120,"121 - 150 days",IF(AB260&gt;90,"91 - 120 days",IF(AB260&gt;60,"61 - 90 days",IF(AB260&gt;30,"31 - 60 days","&lt; 30 days")))))))</f>
        <v>&gt; 150 days</v>
      </c>
      <c r="AD260" s="89">
        <f>IF(AND(S260=""),"TBD",IF(AND(S260="COLO"),Z260+30,Z260+150))</f>
        <v>43719</v>
      </c>
      <c r="AE260" s="90" t="str">
        <f>IFERROR(VLOOKUP(AD260,L_Convert,6,FALSE),"")</f>
        <v>W37-2019</v>
      </c>
      <c r="AF260" s="90" t="str">
        <f>IFERROR(VLOOKUP(AD260,L_Convert,7,FALSE),"")</f>
        <v>Sep-2019</v>
      </c>
      <c r="AG260" s="89"/>
      <c r="AH260" s="90" t="str">
        <f>IFERROR(VLOOKUP(AG260,L_Convert,6,FALSE),"")</f>
        <v/>
      </c>
      <c r="AI260" s="90" t="str">
        <f>IFERROR(VLOOKUP(AG260,L_Convert,7,FALSE),"")</f>
        <v/>
      </c>
      <c r="AJ260" s="199" t="s">
        <v>345</v>
      </c>
      <c r="AK260" s="90" t="str">
        <f>IFERROR(VLOOKUP(AJ260,L_Convert,6,FALSE),"")</f>
        <v>TBD</v>
      </c>
      <c r="AL260" s="90" t="str">
        <f>IFERROR(VLOOKUP(AJ260,L_Convert,7,FALSE),"")</f>
        <v>TBD</v>
      </c>
      <c r="AM260" s="89"/>
      <c r="AN260" s="90" t="str">
        <f>IFERROR(VLOOKUP(AM260,L_Convert,6,FALSE),"")</f>
        <v/>
      </c>
      <c r="AO260" s="90" t="str">
        <f>IFERROR(VLOOKUP(AM260,L_Convert,7,FALSE),"")</f>
        <v/>
      </c>
      <c r="AP260" s="83" t="s">
        <v>4464</v>
      </c>
      <c r="AQ260" s="103"/>
      <c r="AR260" s="89"/>
      <c r="AS260" s="99"/>
      <c r="AT260" s="94"/>
      <c r="AU260" s="97"/>
      <c r="AV260" s="95"/>
      <c r="AW260" s="97"/>
      <c r="AX260" s="89"/>
      <c r="AY260" s="89"/>
      <c r="AZ260" s="89"/>
      <c r="BA260" s="86"/>
      <c r="BB260" s="86"/>
      <c r="BC260" s="86"/>
      <c r="BD260" s="83" t="s">
        <v>3724</v>
      </c>
      <c r="BE260" s="83" t="str">
        <f>IFERROR(VLOOKUP($BD260,L_Milestone,4,FALSE),"")</f>
        <v>04.HUNTING</v>
      </c>
      <c r="BF260" s="83" t="s">
        <v>5834</v>
      </c>
      <c r="BG260" s="96">
        <v>0</v>
      </c>
      <c r="BH260" s="437"/>
      <c r="BI260" s="14"/>
      <c r="BJ260" s="242"/>
      <c r="BK260" s="83"/>
      <c r="BL260" s="83"/>
      <c r="BM260" s="83"/>
      <c r="BN260" s="84"/>
      <c r="BO260" s="83"/>
      <c r="BP260" s="83"/>
      <c r="BQ260" s="83"/>
      <c r="BR260" s="83"/>
      <c r="BS260" s="83"/>
      <c r="BT260" s="83"/>
      <c r="BU260" s="83"/>
      <c r="BV260" s="83"/>
      <c r="BW260" s="83"/>
      <c r="BX260" s="86"/>
      <c r="BY260" s="86"/>
      <c r="BZ260" s="332"/>
      <c r="CA260" s="91"/>
      <c r="CB260" s="89"/>
      <c r="CC260" s="90"/>
      <c r="CD260" s="90"/>
      <c r="CE260" s="89"/>
      <c r="CF260" s="219"/>
      <c r="CG260" s="219"/>
      <c r="CH260" s="89"/>
      <c r="CI260" s="219"/>
      <c r="CJ260" s="219"/>
    </row>
    <row r="261" spans="1:88" s="28" customFormat="1" ht="15" customHeight="1">
      <c r="A261" s="187"/>
      <c r="B261" s="29"/>
      <c r="C261" s="83" t="str">
        <f>Q261</f>
        <v>JAW-JB-CMS-4296</v>
      </c>
      <c r="D261" s="83">
        <v>30739750031</v>
      </c>
      <c r="E261" s="198" t="s">
        <v>11411</v>
      </c>
      <c r="F261" s="198" t="s">
        <v>10736</v>
      </c>
      <c r="G261" s="83" t="s">
        <v>10283</v>
      </c>
      <c r="H261" s="84" t="s">
        <v>6825</v>
      </c>
      <c r="I261" s="83" t="s">
        <v>10838</v>
      </c>
      <c r="J261" s="83" t="s">
        <v>10839</v>
      </c>
      <c r="K261" s="83">
        <v>50</v>
      </c>
      <c r="L261" s="83" t="s">
        <v>10840</v>
      </c>
      <c r="M261" s="83">
        <v>2022</v>
      </c>
      <c r="N261" s="83" t="s">
        <v>10971</v>
      </c>
      <c r="O261" s="83" t="s">
        <v>12595</v>
      </c>
      <c r="P261" s="97" t="s">
        <v>205</v>
      </c>
      <c r="Q261" s="83" t="s">
        <v>10735</v>
      </c>
      <c r="R261" s="83" t="s">
        <v>10736</v>
      </c>
      <c r="S261" s="83" t="s">
        <v>106</v>
      </c>
      <c r="T261" s="83" t="s">
        <v>5862</v>
      </c>
      <c r="U261" s="83" t="s">
        <v>5907</v>
      </c>
      <c r="V261" s="83" t="s">
        <v>4470</v>
      </c>
      <c r="W261" s="274" t="s">
        <v>2205</v>
      </c>
      <c r="X261" s="274" t="s">
        <v>2652</v>
      </c>
      <c r="Y261" s="83">
        <v>6618108</v>
      </c>
      <c r="Z261" s="86">
        <v>44627</v>
      </c>
      <c r="AA261" s="86">
        <v>44627</v>
      </c>
      <c r="AB261" s="332">
        <f ca="1">IF(AND($Z261=""),"",IF(AND($Z261&lt;&gt;"",AY261&lt;&gt;""),AY261-$Z261,IF(AND($Z261&lt;&gt;"",AY261=""),TODAY()-$Z261)))</f>
        <v>52</v>
      </c>
      <c r="AC261" s="91" t="str">
        <f ca="1">IF(AB261="","",IF(AB261="RFI","RFI done",IF(AB261&gt;150,"&gt; 150 days",IF(AB261&gt;120,"121 - 150 days",IF(AB261&gt;90,"91 - 120 days",IF(AB261&gt;60,"61 - 90 days",IF(AB261&gt;30,"31 - 60 days","&lt; 30 days")))))))</f>
        <v>31 - 60 days</v>
      </c>
      <c r="AD261" s="89">
        <f>IF(AND(S261=""),"TBD",IF(AND(S261="COLO"),Z261+30,Z261+150))</f>
        <v>44777</v>
      </c>
      <c r="AE261" s="90" t="str">
        <f>IFERROR(VLOOKUP(AD261,L_Convert,6,FALSE),"")</f>
        <v>W32-2022</v>
      </c>
      <c r="AF261" s="90" t="str">
        <f>IFERROR(VLOOKUP(AD261,L_Convert,7,FALSE),"")</f>
        <v>Aug-2022</v>
      </c>
      <c r="AG261" s="89" t="s">
        <v>345</v>
      </c>
      <c r="AH261" s="219" t="str">
        <f>IFERROR(VLOOKUP(AG261,L_Convert,6,FALSE),"")</f>
        <v>TBD</v>
      </c>
      <c r="AI261" s="219" t="str">
        <f>IFERROR(VLOOKUP(AG261,L_Convert,7,FALSE),"")</f>
        <v>TBD</v>
      </c>
      <c r="AJ261" s="89">
        <v>44701</v>
      </c>
      <c r="AK261" s="219" t="str">
        <f>IFERROR(VLOOKUP(AJ261,L_Convert,6,FALSE),"")</f>
        <v>W21-2022</v>
      </c>
      <c r="AL261" s="219" t="str">
        <f>IFERROR(VLOOKUP(AJ261,L_Convert,7,FALSE),"")</f>
        <v>May-2022</v>
      </c>
      <c r="AM261" s="89">
        <v>44701</v>
      </c>
      <c r="AN261" s="219" t="str">
        <f>IFERROR(VLOOKUP(AM261,L_Convert,6,FALSE),"")</f>
        <v>W21-2022</v>
      </c>
      <c r="AO261" s="219" t="str">
        <f>IFERROR(VLOOKUP(AM261,L_Convert,7,FALSE),"")</f>
        <v>May-2022</v>
      </c>
      <c r="AP261" s="220" t="s">
        <v>4464</v>
      </c>
      <c r="AQ261" s="89">
        <v>44661</v>
      </c>
      <c r="AR261" s="89">
        <v>44662</v>
      </c>
      <c r="AS261" s="94"/>
      <c r="AT261" s="256"/>
      <c r="AU261" s="95"/>
      <c r="AV261" s="238">
        <v>44671</v>
      </c>
      <c r="AW261" s="89"/>
      <c r="AX261" s="89"/>
      <c r="AY261" s="219"/>
      <c r="AZ261" s="86"/>
      <c r="BA261" s="86"/>
      <c r="BB261" s="86"/>
      <c r="BC261" s="86" t="s">
        <v>6452</v>
      </c>
      <c r="BD261" s="237" t="s">
        <v>10531</v>
      </c>
      <c r="BE261" s="83" t="str">
        <f>IFERROR(VLOOKUP($BD261,L_Milestone,4,FALSE),"")</f>
        <v>16.TOWER ERECTION OG</v>
      </c>
      <c r="BF261" s="83" t="s">
        <v>5834</v>
      </c>
      <c r="BG261" s="359" t="s">
        <v>12964</v>
      </c>
      <c r="BH261" s="359"/>
      <c r="BI261" s="190">
        <v>401</v>
      </c>
      <c r="BJ261" s="83" t="s">
        <v>13274</v>
      </c>
      <c r="BK261" s="83"/>
      <c r="BL261" s="83"/>
      <c r="BM261" s="83"/>
      <c r="BN261" s="84"/>
      <c r="BO261" s="83"/>
      <c r="BP261" s="83"/>
      <c r="BQ261" s="83"/>
      <c r="BR261" s="83"/>
      <c r="BS261" s="83"/>
      <c r="BT261" s="83"/>
      <c r="BU261" s="83"/>
      <c r="BV261" s="83"/>
      <c r="BW261" s="83"/>
      <c r="BX261" s="86"/>
      <c r="BY261" s="86"/>
      <c r="BZ261" s="332"/>
      <c r="CA261" s="91"/>
      <c r="CB261" s="89"/>
      <c r="CC261" s="90"/>
      <c r="CD261" s="90"/>
      <c r="CE261" s="89"/>
      <c r="CF261" s="219"/>
      <c r="CG261" s="219"/>
      <c r="CH261" s="89"/>
      <c r="CI261" s="219"/>
      <c r="CJ261" s="219"/>
    </row>
    <row r="262" spans="1:88" s="28" customFormat="1" ht="15" customHeight="1">
      <c r="A262" s="187"/>
      <c r="B262" s="29"/>
      <c r="C262" s="83" t="str">
        <f>Q262</f>
        <v>JAW-JB-NPH-4382</v>
      </c>
      <c r="D262" s="83">
        <v>30739900031</v>
      </c>
      <c r="E262" s="198" t="s">
        <v>11421</v>
      </c>
      <c r="F262" s="198" t="s">
        <v>10768</v>
      </c>
      <c r="G262" s="83" t="s">
        <v>10283</v>
      </c>
      <c r="H262" s="84" t="s">
        <v>6825</v>
      </c>
      <c r="I262" s="83" t="s">
        <v>10882</v>
      </c>
      <c r="J262" s="83" t="s">
        <v>10883</v>
      </c>
      <c r="K262" s="83">
        <v>50</v>
      </c>
      <c r="L262" s="83" t="s">
        <v>4517</v>
      </c>
      <c r="M262" s="83">
        <v>2022</v>
      </c>
      <c r="N262" s="83" t="s">
        <v>10973</v>
      </c>
      <c r="O262" s="83" t="s">
        <v>12710</v>
      </c>
      <c r="P262" s="97" t="s">
        <v>205</v>
      </c>
      <c r="Q262" s="83" t="s">
        <v>10767</v>
      </c>
      <c r="R262" s="83" t="s">
        <v>10768</v>
      </c>
      <c r="S262" s="83" t="s">
        <v>106</v>
      </c>
      <c r="T262" s="83" t="s">
        <v>5862</v>
      </c>
      <c r="U262" s="83" t="s">
        <v>5907</v>
      </c>
      <c r="V262" s="83" t="s">
        <v>4470</v>
      </c>
      <c r="W262" s="274" t="s">
        <v>2205</v>
      </c>
      <c r="X262" s="274" t="s">
        <v>2613</v>
      </c>
      <c r="Y262" s="83">
        <v>6618108</v>
      </c>
      <c r="Z262" s="86">
        <v>44627</v>
      </c>
      <c r="AA262" s="86">
        <v>44627</v>
      </c>
      <c r="AB262" s="332">
        <f ca="1">IF(AND($Z262=""),"",IF(AND($Z262&lt;&gt;"",AY262&lt;&gt;""),AY262-$Z262,IF(AND($Z262&lt;&gt;"",AY262=""),TODAY()-$Z262)))</f>
        <v>52</v>
      </c>
      <c r="AC262" s="91" t="str">
        <f ca="1">IF(AB262="","",IF(AB262="RFI","RFI done",IF(AB262&gt;150,"&gt; 150 days",IF(AB262&gt;120,"121 - 150 days",IF(AB262&gt;90,"91 - 120 days",IF(AB262&gt;60,"61 - 90 days",IF(AB262&gt;30,"31 - 60 days","&lt; 30 days")))))))</f>
        <v>31 - 60 days</v>
      </c>
      <c r="AD262" s="89">
        <f>IF(AND(S262=""),"TBD",IF(AND(S262="COLO"),Z262+30,Z262+150))</f>
        <v>44777</v>
      </c>
      <c r="AE262" s="90" t="str">
        <f>IFERROR(VLOOKUP(AD262,L_Convert,6,FALSE),"")</f>
        <v>W32-2022</v>
      </c>
      <c r="AF262" s="90" t="str">
        <f>IFERROR(VLOOKUP(AD262,L_Convert,7,FALSE),"")</f>
        <v>Aug-2022</v>
      </c>
      <c r="AG262" s="89" t="s">
        <v>345</v>
      </c>
      <c r="AH262" s="219" t="str">
        <f>IFERROR(VLOOKUP(AG262,L_Convert,6,FALSE),"")</f>
        <v>TBD</v>
      </c>
      <c r="AI262" s="219" t="str">
        <f>IFERROR(VLOOKUP(AG262,L_Convert,7,FALSE),"")</f>
        <v>TBD</v>
      </c>
      <c r="AJ262" s="89">
        <v>44701</v>
      </c>
      <c r="AK262" s="219" t="str">
        <f>IFERROR(VLOOKUP(AJ262,L_Convert,6,FALSE),"")</f>
        <v>W21-2022</v>
      </c>
      <c r="AL262" s="219" t="str">
        <f>IFERROR(VLOOKUP(AJ262,L_Convert,7,FALSE),"")</f>
        <v>May-2022</v>
      </c>
      <c r="AM262" s="89">
        <v>44701</v>
      </c>
      <c r="AN262" s="219" t="str">
        <f>IFERROR(VLOOKUP(AM262,L_Convert,6,FALSE),"")</f>
        <v>W21-2022</v>
      </c>
      <c r="AO262" s="219" t="str">
        <f>IFERROR(VLOOKUP(AM262,L_Convert,7,FALSE),"")</f>
        <v>May-2022</v>
      </c>
      <c r="AP262" s="220" t="s">
        <v>4464</v>
      </c>
      <c r="AQ262" s="89">
        <v>44662</v>
      </c>
      <c r="AR262" s="89">
        <v>44664</v>
      </c>
      <c r="AS262" s="94"/>
      <c r="AT262" s="256"/>
      <c r="AU262" s="95"/>
      <c r="AV262" s="238">
        <v>44671</v>
      </c>
      <c r="AW262" s="89"/>
      <c r="AX262" s="89"/>
      <c r="AY262" s="219"/>
      <c r="AZ262" s="86"/>
      <c r="BA262" s="86"/>
      <c r="BB262" s="86"/>
      <c r="BC262" s="86" t="s">
        <v>6452</v>
      </c>
      <c r="BD262" s="237" t="s">
        <v>10531</v>
      </c>
      <c r="BE262" s="83" t="str">
        <f>IFERROR(VLOOKUP($BD262,L_Milestone,4,FALSE),"")</f>
        <v>16.TOWER ERECTION OG</v>
      </c>
      <c r="BF262" s="83" t="s">
        <v>5834</v>
      </c>
      <c r="BG262" s="359" t="s">
        <v>12963</v>
      </c>
      <c r="BH262" s="359"/>
      <c r="BI262" s="190">
        <v>401</v>
      </c>
      <c r="BJ262" s="83" t="s">
        <v>13274</v>
      </c>
      <c r="BK262" s="83"/>
      <c r="BL262" s="83"/>
      <c r="BM262" s="83"/>
      <c r="BN262" s="84"/>
      <c r="BO262" s="83"/>
      <c r="BP262" s="83"/>
      <c r="BQ262" s="83"/>
      <c r="BR262" s="83"/>
      <c r="BS262" s="83"/>
      <c r="BT262" s="83"/>
      <c r="BU262" s="83"/>
      <c r="BV262" s="83"/>
      <c r="BW262" s="83"/>
      <c r="BX262" s="86"/>
      <c r="BY262" s="86"/>
      <c r="BZ262" s="332"/>
      <c r="CA262" s="91"/>
      <c r="CB262" s="89"/>
      <c r="CC262" s="90"/>
      <c r="CD262" s="90"/>
      <c r="CE262" s="89"/>
      <c r="CF262" s="219"/>
      <c r="CG262" s="219"/>
      <c r="CH262" s="89"/>
      <c r="CI262" s="219"/>
      <c r="CJ262" s="219"/>
    </row>
    <row r="263" spans="1:88" s="28" customFormat="1" ht="15" customHeight="1">
      <c r="A263" s="187" t="s">
        <v>9466</v>
      </c>
      <c r="B263" s="29"/>
      <c r="C263" s="83" t="str">
        <f>Q263</f>
        <v>SUL-SA-TNN-0433</v>
      </c>
      <c r="D263" s="83">
        <v>30730620031</v>
      </c>
      <c r="E263" s="198" t="s">
        <v>11036</v>
      </c>
      <c r="F263" s="198" t="s">
        <v>9674</v>
      </c>
      <c r="G263" s="83" t="s">
        <v>10283</v>
      </c>
      <c r="H263" s="84" t="s">
        <v>6825</v>
      </c>
      <c r="I263" s="83" t="s">
        <v>10085</v>
      </c>
      <c r="J263" s="83" t="s">
        <v>10086</v>
      </c>
      <c r="K263" s="83">
        <v>60</v>
      </c>
      <c r="L263" s="83" t="s">
        <v>10087</v>
      </c>
      <c r="M263" s="83">
        <v>2022</v>
      </c>
      <c r="N263" s="83" t="s">
        <v>10359</v>
      </c>
      <c r="O263" s="83" t="s">
        <v>10443</v>
      </c>
      <c r="P263" s="84" t="s">
        <v>205</v>
      </c>
      <c r="Q263" s="83" t="s">
        <v>9673</v>
      </c>
      <c r="R263" s="83" t="s">
        <v>9674</v>
      </c>
      <c r="S263" s="83" t="s">
        <v>106</v>
      </c>
      <c r="T263" s="83" t="s">
        <v>5862</v>
      </c>
      <c r="U263" s="83" t="s">
        <v>2198</v>
      </c>
      <c r="V263" s="198" t="s">
        <v>4475</v>
      </c>
      <c r="W263" s="274" t="s">
        <v>2233</v>
      </c>
      <c r="X263" s="274" t="s">
        <v>9802</v>
      </c>
      <c r="Y263" s="274">
        <v>6617949</v>
      </c>
      <c r="Z263" s="86">
        <v>44586</v>
      </c>
      <c r="AA263" s="86">
        <v>44589</v>
      </c>
      <c r="AB263" s="332">
        <f ca="1">IF(AND($Z263=""),"",IF(AND($Z263&lt;&gt;"",AY263&lt;&gt;""),AY263-$Z263,IF(AND($Z263&lt;&gt;"",AY263=""),TODAY()-$Z263)))</f>
        <v>93</v>
      </c>
      <c r="AC263" s="91" t="str">
        <f ca="1">IF(AB263="","",IF(AB263="RFI","RFI done",IF(AB263&gt;150,"&gt; 150 days",IF(AB263&gt;120,"121 - 150 days",IF(AB263&gt;90,"91 - 120 days",IF(AB263&gt;60,"61 - 90 days",IF(AB263&gt;30,"31 - 60 days","&lt; 30 days")))))))</f>
        <v>91 - 120 days</v>
      </c>
      <c r="AD263" s="89">
        <f>IF(AND(S263=""),"TBD",IF(AND(S263="COLO"),Z263+30,Z263+150))</f>
        <v>44736</v>
      </c>
      <c r="AE263" s="90" t="str">
        <f>IFERROR(VLOOKUP(AD263,L_Convert,6,FALSE),"")</f>
        <v>W26-2022</v>
      </c>
      <c r="AF263" s="90" t="str">
        <f>IFERROR(VLOOKUP(AD263,L_Convert,7,FALSE),"")</f>
        <v>Jun-2022</v>
      </c>
      <c r="AG263" s="89" t="s">
        <v>345</v>
      </c>
      <c r="AH263" s="219" t="str">
        <f>IFERROR(VLOOKUP(AG263,L_Convert,6,FALSE),"")</f>
        <v>TBD</v>
      </c>
      <c r="AI263" s="219" t="str">
        <f>IFERROR(VLOOKUP(AG263,L_Convert,7,FALSE),"")</f>
        <v>TBD</v>
      </c>
      <c r="AJ263" s="89">
        <v>44701</v>
      </c>
      <c r="AK263" s="219" t="str">
        <f>IFERROR(VLOOKUP(AJ263,L_Convert,6,FALSE),"")</f>
        <v>W21-2022</v>
      </c>
      <c r="AL263" s="219" t="str">
        <f>IFERROR(VLOOKUP(AJ263,L_Convert,7,FALSE),"")</f>
        <v>May-2022</v>
      </c>
      <c r="AM263" s="89">
        <v>44701</v>
      </c>
      <c r="AN263" s="219" t="str">
        <f>IFERROR(VLOOKUP(AM263,L_Convert,6,FALSE),"")</f>
        <v>W21-2022</v>
      </c>
      <c r="AO263" s="219" t="str">
        <f>IFERROR(VLOOKUP(AM263,L_Convert,7,FALSE),"")</f>
        <v>May-2022</v>
      </c>
      <c r="AP263" s="83" t="s">
        <v>4464</v>
      </c>
      <c r="AQ263" s="220">
        <v>44617</v>
      </c>
      <c r="AR263" s="277">
        <v>44622</v>
      </c>
      <c r="AS263" s="99"/>
      <c r="AT263" s="94"/>
      <c r="AU263" s="256"/>
      <c r="AV263" s="238">
        <v>44648</v>
      </c>
      <c r="AW263" s="238"/>
      <c r="AX263" s="89"/>
      <c r="AY263" s="89"/>
      <c r="AZ263" s="219"/>
      <c r="BA263" s="86"/>
      <c r="BB263" s="86"/>
      <c r="BC263" s="86" t="s">
        <v>6452</v>
      </c>
      <c r="BD263" s="83" t="s">
        <v>10531</v>
      </c>
      <c r="BE263" s="83" t="str">
        <f>IFERROR(VLOOKUP($BD263,L_Milestone,4,FALSE),"")</f>
        <v>16.TOWER ERECTION OG</v>
      </c>
      <c r="BF263" s="83" t="s">
        <v>5834</v>
      </c>
      <c r="BG263" s="359" t="s">
        <v>13189</v>
      </c>
      <c r="BH263" s="359"/>
      <c r="BI263" s="190">
        <v>401</v>
      </c>
      <c r="BJ263" s="83" t="s">
        <v>13274</v>
      </c>
      <c r="BK263" s="83"/>
      <c r="BL263" s="83"/>
      <c r="BM263" s="83"/>
      <c r="BN263" s="84"/>
      <c r="BO263" s="83"/>
      <c r="BP263" s="83"/>
      <c r="BQ263" s="83"/>
      <c r="BR263" s="83"/>
      <c r="BS263" s="83"/>
      <c r="BT263" s="83"/>
      <c r="BU263" s="83"/>
      <c r="BV263" s="83"/>
      <c r="BW263" s="83"/>
      <c r="BX263" s="86"/>
      <c r="BY263" s="86"/>
      <c r="BZ263" s="332"/>
      <c r="CA263" s="91"/>
      <c r="CB263" s="89"/>
      <c r="CC263" s="90"/>
      <c r="CD263" s="90"/>
      <c r="CE263" s="89"/>
      <c r="CF263" s="219"/>
      <c r="CG263" s="219"/>
      <c r="CH263" s="89"/>
      <c r="CI263" s="219"/>
      <c r="CJ263" s="219"/>
    </row>
    <row r="264" spans="1:88" s="28" customFormat="1" ht="15" hidden="1" customHeight="1">
      <c r="A264" s="187"/>
      <c r="B264" s="29"/>
      <c r="C264" s="83" t="str">
        <f>Q264</f>
        <v>BAL-BA-GIN-1493</v>
      </c>
      <c r="D264" s="83">
        <v>30730680031</v>
      </c>
      <c r="E264" s="198" t="s">
        <v>11001</v>
      </c>
      <c r="F264" s="198" t="s">
        <v>10267</v>
      </c>
      <c r="G264" s="83" t="s">
        <v>5938</v>
      </c>
      <c r="H264" s="97" t="s">
        <v>6825</v>
      </c>
      <c r="I264" s="198" t="s">
        <v>10263</v>
      </c>
      <c r="J264" s="198" t="s">
        <v>10264</v>
      </c>
      <c r="K264" s="198">
        <v>40</v>
      </c>
      <c r="L264" s="198" t="s">
        <v>10265</v>
      </c>
      <c r="M264" s="106">
        <v>2022</v>
      </c>
      <c r="N264" s="83" t="s">
        <v>10363</v>
      </c>
      <c r="O264" s="83" t="s">
        <v>12243</v>
      </c>
      <c r="P264" s="284" t="s">
        <v>6433</v>
      </c>
      <c r="Q264" s="83" t="s">
        <v>10266</v>
      </c>
      <c r="R264" s="83" t="s">
        <v>10267</v>
      </c>
      <c r="S264" s="198" t="s">
        <v>106</v>
      </c>
      <c r="T264" s="198" t="s">
        <v>5862</v>
      </c>
      <c r="U264" s="197" t="s">
        <v>203</v>
      </c>
      <c r="V264" s="198" t="s">
        <v>4478</v>
      </c>
      <c r="W264" s="198" t="s">
        <v>2227</v>
      </c>
      <c r="X264" s="198" t="s">
        <v>8089</v>
      </c>
      <c r="Y264" s="198">
        <v>6618002</v>
      </c>
      <c r="Z264" s="199">
        <v>44592</v>
      </c>
      <c r="AA264" s="199">
        <v>44592</v>
      </c>
      <c r="AB264" s="332">
        <f ca="1">IF(AND($Z264=""),"",IF(AND($Z264&lt;&gt;"",AY264&lt;&gt;""),AY264-$Z264,IF(AND($Z264&lt;&gt;"",AY264=""),TODAY()-$Z264)))</f>
        <v>87</v>
      </c>
      <c r="AC264" s="91" t="str">
        <f ca="1">IF(AB264="","",IF(AB264="RFI","RFI done",IF(AB264&gt;150,"&gt; 150 days",IF(AB264&gt;120,"121 - 150 days",IF(AB264&gt;90,"91 - 120 days",IF(AB264&gt;60,"61 - 90 days",IF(AB264&gt;30,"31 - 60 days","&lt; 30 days")))))))</f>
        <v>61 - 90 days</v>
      </c>
      <c r="AD264" s="89">
        <f>IF(AND(S264=""),"TBD",IF(AND(S264="COLO"),Z264+30,Z264+150))</f>
        <v>44742</v>
      </c>
      <c r="AE264" s="90" t="str">
        <f>IFERROR(VLOOKUP(AD264,L_Convert,6,FALSE),"")</f>
        <v>W27-2022</v>
      </c>
      <c r="AF264" s="90" t="str">
        <f>IFERROR(VLOOKUP(AD264,L_Convert,7,FALSE),"")</f>
        <v>Jun-2022</v>
      </c>
      <c r="AG264" s="89" t="s">
        <v>345</v>
      </c>
      <c r="AH264" s="219" t="str">
        <f>IFERROR(VLOOKUP(AG264,L_Convert,6,FALSE),"")</f>
        <v>TBD</v>
      </c>
      <c r="AI264" s="219" t="str">
        <f>IFERROR(VLOOKUP(AG264,L_Convert,7,FALSE),"")</f>
        <v>TBD</v>
      </c>
      <c r="AJ264" s="199" t="s">
        <v>345</v>
      </c>
      <c r="AK264" s="219" t="str">
        <f>IFERROR(VLOOKUP(AJ264,L_Convert,6,FALSE),"")</f>
        <v>TBD</v>
      </c>
      <c r="AL264" s="219" t="str">
        <f>IFERROR(VLOOKUP(AJ264,L_Convert,7,FALSE),"")</f>
        <v>TBD</v>
      </c>
      <c r="AM264" s="199" t="s">
        <v>345</v>
      </c>
      <c r="AN264" s="219" t="str">
        <f>IFERROR(VLOOKUP(AM264,L_Convert,6,FALSE),"")</f>
        <v>TBD</v>
      </c>
      <c r="AO264" s="219" t="str">
        <f>IFERROR(VLOOKUP(AM264,L_Convert,7,FALSE),"")</f>
        <v>TBD</v>
      </c>
      <c r="AP264" s="106" t="s">
        <v>4464</v>
      </c>
      <c r="AQ264" s="254">
        <v>44651</v>
      </c>
      <c r="AR264" s="287">
        <v>44652</v>
      </c>
      <c r="AS264" s="99" t="s">
        <v>12238</v>
      </c>
      <c r="AT264" s="106"/>
      <c r="AU264" s="256"/>
      <c r="AV264" s="95"/>
      <c r="AW264" s="238"/>
      <c r="AX264" s="106"/>
      <c r="AY264" s="287">
        <v>44679</v>
      </c>
      <c r="AZ264" s="106"/>
      <c r="BA264" s="86"/>
      <c r="BB264" s="86"/>
      <c r="BC264" s="86" t="s">
        <v>6452</v>
      </c>
      <c r="BD264" s="83" t="s">
        <v>3719</v>
      </c>
      <c r="BE264" s="83" t="str">
        <f>IFERROR(VLOOKUP($BD264,L_Milestone,4,FALSE),"")</f>
        <v>21.RFI</v>
      </c>
      <c r="BF264" s="83" t="s">
        <v>5834</v>
      </c>
      <c r="BG264" s="237" t="s">
        <v>13272</v>
      </c>
      <c r="BH264" s="237"/>
      <c r="BI264" s="197">
        <v>406</v>
      </c>
      <c r="BJ264" s="83" t="s">
        <v>12959</v>
      </c>
      <c r="BK264" s="83"/>
      <c r="BL264" s="83"/>
      <c r="BM264" s="83"/>
      <c r="BN264" s="84"/>
      <c r="BO264" s="83"/>
      <c r="BP264" s="83"/>
      <c r="BQ264" s="83"/>
      <c r="BR264" s="83"/>
      <c r="BS264" s="83"/>
      <c r="BT264" s="83"/>
      <c r="BU264" s="83"/>
      <c r="BV264" s="83"/>
      <c r="BW264" s="83"/>
      <c r="BX264" s="86"/>
      <c r="BY264" s="86"/>
      <c r="BZ264" s="332"/>
      <c r="CA264" s="91"/>
      <c r="CB264" s="89"/>
      <c r="CC264" s="90"/>
      <c r="CD264" s="90"/>
      <c r="CE264" s="89"/>
      <c r="CF264" s="219"/>
      <c r="CG264" s="219"/>
      <c r="CH264" s="89"/>
      <c r="CI264" s="219"/>
      <c r="CJ264" s="219"/>
    </row>
    <row r="265" spans="1:88" s="28" customFormat="1" ht="15" hidden="1" customHeight="1">
      <c r="A265" s="187"/>
      <c r="B265" s="29"/>
      <c r="C265" s="83" t="str">
        <f>Q265</f>
        <v>JAW-JI-JMR-5132</v>
      </c>
      <c r="D265" s="83">
        <v>30739870031</v>
      </c>
      <c r="E265" s="198" t="s">
        <v>11440</v>
      </c>
      <c r="F265" s="198" t="s">
        <v>10762</v>
      </c>
      <c r="G265" s="83" t="s">
        <v>10283</v>
      </c>
      <c r="H265" s="84" t="s">
        <v>6825</v>
      </c>
      <c r="I265" s="83" t="s">
        <v>10873</v>
      </c>
      <c r="J265" s="83" t="s">
        <v>10874</v>
      </c>
      <c r="K265" s="83">
        <v>50</v>
      </c>
      <c r="L265" s="83" t="s">
        <v>10875</v>
      </c>
      <c r="M265" s="83">
        <v>2022</v>
      </c>
      <c r="N265" s="83" t="s">
        <v>10973</v>
      </c>
      <c r="O265" s="83" t="s">
        <v>12644</v>
      </c>
      <c r="P265" s="84" t="s">
        <v>205</v>
      </c>
      <c r="Q265" s="83" t="s">
        <v>10761</v>
      </c>
      <c r="R265" s="83" t="s">
        <v>10762</v>
      </c>
      <c r="S265" s="83" t="s">
        <v>106</v>
      </c>
      <c r="T265" s="83" t="s">
        <v>5862</v>
      </c>
      <c r="U265" s="83" t="s">
        <v>2198</v>
      </c>
      <c r="V265" s="83" t="s">
        <v>4472</v>
      </c>
      <c r="W265" s="274" t="s">
        <v>2207</v>
      </c>
      <c r="X265" s="274" t="s">
        <v>2732</v>
      </c>
      <c r="Y265" s="83">
        <v>6618108</v>
      </c>
      <c r="Z265" s="86">
        <v>44627</v>
      </c>
      <c r="AA265" s="86">
        <v>44627</v>
      </c>
      <c r="AB265" s="332">
        <f ca="1">IF(AND($Z265=""),"",IF(AND($Z265&lt;&gt;"",AY265&lt;&gt;""),AY265-$Z265,IF(AND($Z265&lt;&gt;"",AY265=""),TODAY()-$Z265)))</f>
        <v>51</v>
      </c>
      <c r="AC265" s="91" t="str">
        <f ca="1">IF(AB265="","",IF(AB265="RFI","RFI done",IF(AB265&gt;150,"&gt; 150 days",IF(AB265&gt;120,"121 - 150 days",IF(AB265&gt;90,"91 - 120 days",IF(AB265&gt;60,"61 - 90 days",IF(AB265&gt;30,"31 - 60 days","&lt; 30 days")))))))</f>
        <v>31 - 60 days</v>
      </c>
      <c r="AD265" s="89">
        <f>IF(AND(S265=""),"TBD",IF(AND(S265="COLO"),Z265+30,Z265+150))</f>
        <v>44777</v>
      </c>
      <c r="AE265" s="90" t="str">
        <f>IFERROR(VLOOKUP(AD265,L_Convert,6,FALSE),"")</f>
        <v>W32-2022</v>
      </c>
      <c r="AF265" s="90" t="str">
        <f>IFERROR(VLOOKUP(AD265,L_Convert,7,FALSE),"")</f>
        <v>Aug-2022</v>
      </c>
      <c r="AG265" s="89" t="s">
        <v>345</v>
      </c>
      <c r="AH265" s="219" t="str">
        <f>IFERROR(VLOOKUP(AG265,L_Convert,6,FALSE),"")</f>
        <v>TBD</v>
      </c>
      <c r="AI265" s="219" t="str">
        <f>IFERROR(VLOOKUP(AG265,L_Convert,7,FALSE),"")</f>
        <v>TBD</v>
      </c>
      <c r="AJ265" s="89">
        <v>44681</v>
      </c>
      <c r="AK265" s="219" t="str">
        <f>IFERROR(VLOOKUP(AJ265,L_Convert,6,FALSE),"")</f>
        <v>W18-2022</v>
      </c>
      <c r="AL265" s="219" t="str">
        <f>IFERROR(VLOOKUP(AJ265,L_Convert,7,FALSE),"")</f>
        <v>Apr-2022</v>
      </c>
      <c r="AM265" s="89">
        <v>44681</v>
      </c>
      <c r="AN265" s="219" t="str">
        <f>IFERROR(VLOOKUP(AM265,L_Convert,6,FALSE),"")</f>
        <v>W18-2022</v>
      </c>
      <c r="AO265" s="219" t="str">
        <f>IFERROR(VLOOKUP(AM265,L_Convert,7,FALSE),"")</f>
        <v>Apr-2022</v>
      </c>
      <c r="AP265" s="220" t="s">
        <v>4464</v>
      </c>
      <c r="AQ265" s="89">
        <v>44662</v>
      </c>
      <c r="AR265" s="89">
        <v>44664</v>
      </c>
      <c r="AS265" s="99" t="s">
        <v>13258</v>
      </c>
      <c r="AT265" s="256"/>
      <c r="AU265" s="95"/>
      <c r="AV265" s="238">
        <v>44673</v>
      </c>
      <c r="AW265" s="89"/>
      <c r="AX265" s="89"/>
      <c r="AY265" s="423">
        <v>44678</v>
      </c>
      <c r="AZ265" s="86"/>
      <c r="BA265" s="86"/>
      <c r="BB265" s="86"/>
      <c r="BC265" s="86" t="s">
        <v>6452</v>
      </c>
      <c r="BD265" s="237" t="s">
        <v>3719</v>
      </c>
      <c r="BE265" s="83" t="str">
        <f>IFERROR(VLOOKUP($BD265,L_Milestone,4,FALSE),"")</f>
        <v>21.RFI</v>
      </c>
      <c r="BF265" s="83" t="s">
        <v>5834</v>
      </c>
      <c r="BG265" s="237" t="s">
        <v>13259</v>
      </c>
      <c r="BH265" s="237" t="s">
        <v>12823</v>
      </c>
      <c r="BI265" s="197">
        <v>406</v>
      </c>
      <c r="BJ265" s="83" t="s">
        <v>12959</v>
      </c>
      <c r="BK265" s="83"/>
      <c r="BL265" s="83"/>
      <c r="BM265" s="83"/>
      <c r="BN265" s="84"/>
      <c r="BO265" s="83"/>
      <c r="BP265" s="83"/>
      <c r="BQ265" s="83"/>
      <c r="BR265" s="83"/>
      <c r="BS265" s="83"/>
      <c r="BT265" s="83"/>
      <c r="BU265" s="83"/>
      <c r="BV265" s="83"/>
      <c r="BW265" s="83"/>
      <c r="BX265" s="86"/>
      <c r="BY265" s="86"/>
      <c r="BZ265" s="332"/>
      <c r="CA265" s="91"/>
      <c r="CB265" s="89"/>
      <c r="CC265" s="90"/>
      <c r="CD265" s="90"/>
      <c r="CE265" s="89"/>
      <c r="CF265" s="219"/>
      <c r="CG265" s="219"/>
      <c r="CH265" s="89"/>
      <c r="CI265" s="219"/>
      <c r="CJ265" s="219"/>
    </row>
    <row r="266" spans="1:88" s="28" customFormat="1" ht="15" hidden="1" customHeight="1">
      <c r="A266" s="187"/>
      <c r="B266" s="29"/>
      <c r="C266" s="83" t="str">
        <f>Q266</f>
        <v>JAW-JI-NGW-3683</v>
      </c>
      <c r="D266" s="83">
        <v>30740060031</v>
      </c>
      <c r="E266" s="198" t="s">
        <v>11448</v>
      </c>
      <c r="F266" s="198" t="s">
        <v>10802</v>
      </c>
      <c r="G266" s="83" t="s">
        <v>10283</v>
      </c>
      <c r="H266" s="84" t="s">
        <v>6825</v>
      </c>
      <c r="I266" s="83" t="s">
        <v>10925</v>
      </c>
      <c r="J266" s="83" t="s">
        <v>10926</v>
      </c>
      <c r="K266" s="83">
        <v>50</v>
      </c>
      <c r="L266" s="83" t="s">
        <v>10927</v>
      </c>
      <c r="M266" s="83">
        <v>2022</v>
      </c>
      <c r="N266" s="83" t="s">
        <v>10974</v>
      </c>
      <c r="O266" s="83" t="s">
        <v>12128</v>
      </c>
      <c r="P266" s="84" t="s">
        <v>205</v>
      </c>
      <c r="Q266" s="83" t="s">
        <v>10801</v>
      </c>
      <c r="R266" s="83" t="s">
        <v>10802</v>
      </c>
      <c r="S266" s="83" t="s">
        <v>106</v>
      </c>
      <c r="T266" s="83" t="s">
        <v>5862</v>
      </c>
      <c r="U266" s="83" t="s">
        <v>2198</v>
      </c>
      <c r="V266" s="198" t="s">
        <v>4472</v>
      </c>
      <c r="W266" s="274" t="s">
        <v>2207</v>
      </c>
      <c r="X266" s="274" t="s">
        <v>2725</v>
      </c>
      <c r="Y266" s="83">
        <v>6618108</v>
      </c>
      <c r="Z266" s="86">
        <v>44627</v>
      </c>
      <c r="AA266" s="86">
        <v>44627</v>
      </c>
      <c r="AB266" s="332">
        <f ca="1">IF(AND($Z266=""),"",IF(AND($Z266&lt;&gt;"",AY266&lt;&gt;""),AY266-$Z266,IF(AND($Z266&lt;&gt;"",AY266=""),TODAY()-$Z266)))</f>
        <v>51</v>
      </c>
      <c r="AC266" s="91" t="str">
        <f ca="1">IF(AB266="","",IF(AB266="RFI","RFI done",IF(AB266&gt;150,"&gt; 150 days",IF(AB266&gt;120,"121 - 150 days",IF(AB266&gt;90,"91 - 120 days",IF(AB266&gt;60,"61 - 90 days",IF(AB266&gt;30,"31 - 60 days","&lt; 30 days")))))))</f>
        <v>31 - 60 days</v>
      </c>
      <c r="AD266" s="89">
        <f>IF(AND(S266=""),"TBD",IF(AND(S266="COLO"),Z266+30,Z266+150))</f>
        <v>44777</v>
      </c>
      <c r="AE266" s="90" t="str">
        <f>IFERROR(VLOOKUP(AD266,L_Convert,6,FALSE),"")</f>
        <v>W32-2022</v>
      </c>
      <c r="AF266" s="90" t="str">
        <f>IFERROR(VLOOKUP(AD266,L_Convert,7,FALSE),"")</f>
        <v>Aug-2022</v>
      </c>
      <c r="AG266" s="89" t="s">
        <v>345</v>
      </c>
      <c r="AH266" s="219" t="str">
        <f>IFERROR(VLOOKUP(AG266,L_Convert,6,FALSE),"")</f>
        <v>TBD</v>
      </c>
      <c r="AI266" s="219" t="str">
        <f>IFERROR(VLOOKUP(AG266,L_Convert,7,FALSE),"")</f>
        <v>TBD</v>
      </c>
      <c r="AJ266" s="89">
        <v>44681</v>
      </c>
      <c r="AK266" s="219" t="str">
        <f>IFERROR(VLOOKUP(AJ266,L_Convert,6,FALSE),"")</f>
        <v>W18-2022</v>
      </c>
      <c r="AL266" s="219" t="str">
        <f>IFERROR(VLOOKUP(AJ266,L_Convert,7,FALSE),"")</f>
        <v>Apr-2022</v>
      </c>
      <c r="AM266" s="89">
        <v>44681</v>
      </c>
      <c r="AN266" s="219" t="str">
        <f>IFERROR(VLOOKUP(AM266,L_Convert,6,FALSE),"")</f>
        <v>W18-2022</v>
      </c>
      <c r="AO266" s="219" t="str">
        <f>IFERROR(VLOOKUP(AM266,L_Convert,7,FALSE),"")</f>
        <v>Apr-2022</v>
      </c>
      <c r="AP266" s="220" t="s">
        <v>4464</v>
      </c>
      <c r="AQ266" s="220">
        <v>44641</v>
      </c>
      <c r="AR266" s="220">
        <v>44643</v>
      </c>
      <c r="AS266" s="94" t="s">
        <v>13258</v>
      </c>
      <c r="AT266" s="256"/>
      <c r="AU266" s="95"/>
      <c r="AV266" s="238">
        <v>44659</v>
      </c>
      <c r="AW266" s="89"/>
      <c r="AX266" s="89"/>
      <c r="AY266" s="423">
        <v>44678</v>
      </c>
      <c r="AZ266" s="86"/>
      <c r="BA266" s="86"/>
      <c r="BB266" s="86"/>
      <c r="BC266" s="86" t="s">
        <v>6452</v>
      </c>
      <c r="BD266" s="237" t="s">
        <v>3719</v>
      </c>
      <c r="BE266" s="83" t="str">
        <f>IFERROR(VLOOKUP($BD266,L_Milestone,4,FALSE),"")</f>
        <v>21.RFI</v>
      </c>
      <c r="BF266" s="83" t="s">
        <v>5834</v>
      </c>
      <c r="BG266" s="359" t="s">
        <v>13260</v>
      </c>
      <c r="BH266" s="239" t="s">
        <v>12823</v>
      </c>
      <c r="BI266" s="197">
        <v>406</v>
      </c>
      <c r="BJ266" s="83" t="s">
        <v>12959</v>
      </c>
      <c r="BK266" s="83"/>
      <c r="BL266" s="83"/>
      <c r="BM266" s="83"/>
      <c r="BN266" s="84"/>
      <c r="BO266" s="83"/>
      <c r="BP266" s="83"/>
      <c r="BQ266" s="83"/>
      <c r="BR266" s="83"/>
      <c r="BS266" s="83"/>
      <c r="BT266" s="83"/>
      <c r="BU266" s="83"/>
      <c r="BV266" s="83"/>
      <c r="BW266" s="83"/>
      <c r="BX266" s="86"/>
      <c r="BY266" s="86"/>
      <c r="BZ266" s="332"/>
      <c r="CA266" s="91"/>
      <c r="CB266" s="89"/>
      <c r="CC266" s="90"/>
      <c r="CD266" s="90"/>
      <c r="CE266" s="89"/>
      <c r="CF266" s="219"/>
      <c r="CG266" s="219"/>
      <c r="CH266" s="89"/>
      <c r="CI266" s="219"/>
      <c r="CJ266" s="219"/>
    </row>
    <row r="267" spans="1:88" s="28" customFormat="1" ht="15" customHeight="1">
      <c r="A267" s="27"/>
      <c r="B267" s="29"/>
      <c r="C267" s="83" t="str">
        <f>Q267</f>
        <v>JAW-YO-BTL-0136</v>
      </c>
      <c r="D267" s="83">
        <v>30721690031</v>
      </c>
      <c r="E267" s="198" t="s">
        <v>11237</v>
      </c>
      <c r="F267" s="198" t="s">
        <v>8144</v>
      </c>
      <c r="G267" s="83" t="s">
        <v>5938</v>
      </c>
      <c r="H267" s="97" t="s">
        <v>6825</v>
      </c>
      <c r="I267" s="83" t="s">
        <v>8145</v>
      </c>
      <c r="J267" s="83" t="s">
        <v>8146</v>
      </c>
      <c r="K267" s="84">
        <v>30</v>
      </c>
      <c r="L267" s="83" t="s">
        <v>4487</v>
      </c>
      <c r="M267" s="97">
        <v>2021</v>
      </c>
      <c r="N267" s="83" t="s">
        <v>10362</v>
      </c>
      <c r="O267" s="83" t="s">
        <v>10402</v>
      </c>
      <c r="P267" s="84" t="s">
        <v>199</v>
      </c>
      <c r="Q267" s="83" t="s">
        <v>8143</v>
      </c>
      <c r="R267" s="244" t="s">
        <v>8144</v>
      </c>
      <c r="S267" s="83" t="s">
        <v>106</v>
      </c>
      <c r="T267" s="83" t="s">
        <v>5862</v>
      </c>
      <c r="U267" s="83" t="s">
        <v>103</v>
      </c>
      <c r="V267" s="83" t="s">
        <v>4468</v>
      </c>
      <c r="W267" s="274" t="s">
        <v>2211</v>
      </c>
      <c r="X267" s="274" t="s">
        <v>6915</v>
      </c>
      <c r="Y267" s="274">
        <v>6617886</v>
      </c>
      <c r="Z267" s="245">
        <v>44546</v>
      </c>
      <c r="AA267" s="245"/>
      <c r="AB267" s="332">
        <f ca="1">IF(AND($Z267=""),"",IF(AND($Z267&lt;&gt;"",AY267&lt;&gt;""),AY267-$Z267,IF(AND($Z267&lt;&gt;"",AY267=""),TODAY()-$Z267)))</f>
        <v>133</v>
      </c>
      <c r="AC267" s="91" t="str">
        <f ca="1">IF(AB267="","",IF(AB267="RFI","RFI done",IF(AB267&gt;150,"&gt; 150 days",IF(AB267&gt;120,"121 - 150 days",IF(AB267&gt;90,"91 - 120 days",IF(AB267&gt;60,"61 - 90 days",IF(AB267&gt;30,"31 - 60 days","&lt; 30 days")))))))</f>
        <v>121 - 150 days</v>
      </c>
      <c r="AD267" s="89">
        <f>IF(AND(S267=""),"TBD",IF(AND(S267="COLO"),Z267+30,Z267+150))</f>
        <v>44696</v>
      </c>
      <c r="AE267" s="90" t="str">
        <f>IFERROR(VLOOKUP(AD267,L_Convert,6,FALSE),"")</f>
        <v>W21-2022</v>
      </c>
      <c r="AF267" s="90" t="str">
        <f>IFERROR(VLOOKUP(AD267,L_Convert,7,FALSE),"")</f>
        <v>May-2022</v>
      </c>
      <c r="AG267" s="86" t="s">
        <v>345</v>
      </c>
      <c r="AH267" s="90" t="str">
        <f>IFERROR(VLOOKUP(AG267,L_Convert,6,FALSE),"")</f>
        <v>TBD</v>
      </c>
      <c r="AI267" s="90" t="str">
        <f>IFERROR(VLOOKUP(AG267,L_Convert,7,FALSE),"")</f>
        <v>TBD</v>
      </c>
      <c r="AJ267" s="89">
        <v>44648</v>
      </c>
      <c r="AK267" s="90" t="str">
        <f>IFERROR(VLOOKUP(AJ267,L_Convert,6,FALSE),"")</f>
        <v>W14-2022</v>
      </c>
      <c r="AL267" s="90" t="str">
        <f>IFERROR(VLOOKUP(AJ267,L_Convert,7,FALSE),"")</f>
        <v>Mar-2022</v>
      </c>
      <c r="AM267" s="89">
        <v>44701</v>
      </c>
      <c r="AN267" s="90" t="str">
        <f>IFERROR(VLOOKUP(AM267,L_Convert,6,FALSE),"")</f>
        <v>W21-2022</v>
      </c>
      <c r="AO267" s="90" t="str">
        <f>IFERROR(VLOOKUP(AM267,L_Convert,7,FALSE),"")</f>
        <v>May-2022</v>
      </c>
      <c r="AP267" s="84" t="s">
        <v>4464</v>
      </c>
      <c r="AQ267" s="254">
        <v>44613</v>
      </c>
      <c r="AR267" s="83"/>
      <c r="AS267" s="99"/>
      <c r="AT267" s="83"/>
      <c r="AU267" s="256"/>
      <c r="AV267" s="89"/>
      <c r="AW267" s="238"/>
      <c r="AX267" s="83"/>
      <c r="AY267" s="89"/>
      <c r="AZ267" s="89"/>
      <c r="BA267" s="86"/>
      <c r="BB267" s="86"/>
      <c r="BC267" s="83" t="s">
        <v>10376</v>
      </c>
      <c r="BD267" s="237" t="s">
        <v>202</v>
      </c>
      <c r="BE267" s="83" t="str">
        <f>IFERROR(VLOOKUP($BD267,L_Milestone,4,FALSE),"")</f>
        <v>07.SITAC PROCESS</v>
      </c>
      <c r="BF267" s="83" t="s">
        <v>5834</v>
      </c>
      <c r="BG267" s="337" t="s">
        <v>13165</v>
      </c>
      <c r="BH267" s="337"/>
      <c r="BI267" s="190">
        <v>401</v>
      </c>
      <c r="BJ267" s="83" t="s">
        <v>13274</v>
      </c>
      <c r="BK267" s="83"/>
      <c r="BL267" s="83"/>
      <c r="BM267" s="83"/>
      <c r="BN267" s="84"/>
      <c r="BO267" s="83"/>
      <c r="BP267" s="83"/>
      <c r="BQ267" s="83"/>
      <c r="BR267" s="83"/>
      <c r="BS267" s="83"/>
      <c r="BT267" s="83"/>
      <c r="BU267" s="83"/>
      <c r="BV267" s="83"/>
      <c r="BW267" s="83"/>
      <c r="BX267" s="86"/>
      <c r="BY267" s="86"/>
      <c r="BZ267" s="332"/>
      <c r="CA267" s="91"/>
      <c r="CB267" s="89"/>
      <c r="CC267" s="90"/>
      <c r="CD267" s="90"/>
      <c r="CE267" s="89"/>
      <c r="CF267" s="219"/>
      <c r="CG267" s="219"/>
      <c r="CH267" s="89"/>
      <c r="CI267" s="219"/>
      <c r="CJ267" s="219"/>
    </row>
    <row r="268" spans="1:88" s="28" customFormat="1" ht="15" customHeight="1">
      <c r="A268" s="187" t="s">
        <v>9466</v>
      </c>
      <c r="B268" s="29"/>
      <c r="C268" s="83" t="str">
        <f>Q268</f>
        <v>SUL-SN-PLP-1342</v>
      </c>
      <c r="D268" s="83">
        <v>30730610031</v>
      </c>
      <c r="E268" s="198" t="s">
        <v>11031</v>
      </c>
      <c r="F268" s="198" t="s">
        <v>9672</v>
      </c>
      <c r="G268" s="83" t="s">
        <v>10283</v>
      </c>
      <c r="H268" s="84" t="s">
        <v>6825</v>
      </c>
      <c r="I268" s="83" t="s">
        <v>10082</v>
      </c>
      <c r="J268" s="83" t="s">
        <v>10083</v>
      </c>
      <c r="K268" s="83">
        <v>60</v>
      </c>
      <c r="L268" s="83" t="s">
        <v>10084</v>
      </c>
      <c r="M268" s="83">
        <v>2022</v>
      </c>
      <c r="N268" s="83" t="s">
        <v>10359</v>
      </c>
      <c r="O268" s="83" t="s">
        <v>10427</v>
      </c>
      <c r="P268" s="84" t="s">
        <v>205</v>
      </c>
      <c r="Q268" s="83" t="s">
        <v>9671</v>
      </c>
      <c r="R268" s="83" t="s">
        <v>9672</v>
      </c>
      <c r="S268" s="83" t="s">
        <v>106</v>
      </c>
      <c r="T268" s="83" t="s">
        <v>5862</v>
      </c>
      <c r="U268" s="83" t="s">
        <v>2198</v>
      </c>
      <c r="V268" s="83" t="s">
        <v>4475</v>
      </c>
      <c r="W268" s="274" t="s">
        <v>2220</v>
      </c>
      <c r="X268" s="274" t="s">
        <v>8632</v>
      </c>
      <c r="Y268" s="274">
        <v>6617949</v>
      </c>
      <c r="Z268" s="86">
        <v>44586</v>
      </c>
      <c r="AA268" s="86">
        <v>44589</v>
      </c>
      <c r="AB268" s="332">
        <f ca="1">IF(AND($Z268=""),"",IF(AND($Z268&lt;&gt;"",AY268&lt;&gt;""),AY268-$Z268,IF(AND($Z268&lt;&gt;"",AY268=""),TODAY()-$Z268)))</f>
        <v>93</v>
      </c>
      <c r="AC268" s="91" t="str">
        <f ca="1">IF(AB268="","",IF(AB268="RFI","RFI done",IF(AB268&gt;150,"&gt; 150 days",IF(AB268&gt;120,"121 - 150 days",IF(AB268&gt;90,"91 - 120 days",IF(AB268&gt;60,"61 - 90 days",IF(AB268&gt;30,"31 - 60 days","&lt; 30 days")))))))</f>
        <v>91 - 120 days</v>
      </c>
      <c r="AD268" s="89">
        <f>IF(AND(S268=""),"TBD",IF(AND(S268="COLO"),Z268+30,Z268+150))</f>
        <v>44736</v>
      </c>
      <c r="AE268" s="90" t="str">
        <f>IFERROR(VLOOKUP(AD268,L_Convert,6,FALSE),"")</f>
        <v>W26-2022</v>
      </c>
      <c r="AF268" s="90" t="str">
        <f>IFERROR(VLOOKUP(AD268,L_Convert,7,FALSE),"")</f>
        <v>Jun-2022</v>
      </c>
      <c r="AG268" s="89" t="s">
        <v>345</v>
      </c>
      <c r="AH268" s="219" t="str">
        <f>IFERROR(VLOOKUP(AG268,L_Convert,6,FALSE),"")</f>
        <v>TBD</v>
      </c>
      <c r="AI268" s="219" t="str">
        <f>IFERROR(VLOOKUP(AG268,L_Convert,7,FALSE),"")</f>
        <v>TBD</v>
      </c>
      <c r="AJ268" s="89">
        <v>44701</v>
      </c>
      <c r="AK268" s="219" t="str">
        <f>IFERROR(VLOOKUP(AJ268,L_Convert,6,FALSE),"")</f>
        <v>W21-2022</v>
      </c>
      <c r="AL268" s="219" t="str">
        <f>IFERROR(VLOOKUP(AJ268,L_Convert,7,FALSE),"")</f>
        <v>May-2022</v>
      </c>
      <c r="AM268" s="89">
        <v>44701</v>
      </c>
      <c r="AN268" s="219" t="str">
        <f>IFERROR(VLOOKUP(AM268,L_Convert,6,FALSE),"")</f>
        <v>W21-2022</v>
      </c>
      <c r="AO268" s="219" t="str">
        <f>IFERROR(VLOOKUP(AM268,L_Convert,7,FALSE),"")</f>
        <v>May-2022</v>
      </c>
      <c r="AP268" s="83" t="s">
        <v>4464</v>
      </c>
      <c r="AQ268" s="220">
        <v>44617</v>
      </c>
      <c r="AR268" s="277">
        <v>44622</v>
      </c>
      <c r="AS268" s="99"/>
      <c r="AT268" s="94"/>
      <c r="AU268" s="256"/>
      <c r="AV268" s="238">
        <v>44658</v>
      </c>
      <c r="AW268" s="238"/>
      <c r="AX268" s="89"/>
      <c r="AY268" s="89"/>
      <c r="AZ268" s="219"/>
      <c r="BA268" s="86"/>
      <c r="BB268" s="86"/>
      <c r="BC268" s="86" t="s">
        <v>6452</v>
      </c>
      <c r="BD268" s="83" t="s">
        <v>8240</v>
      </c>
      <c r="BE268" s="83" t="str">
        <f>IFERROR(VLOOKUP($BD268,L_Milestone,4,FALSE),"")</f>
        <v>20.SRFI</v>
      </c>
      <c r="BF268" s="83" t="s">
        <v>5834</v>
      </c>
      <c r="BG268" s="237" t="s">
        <v>13190</v>
      </c>
      <c r="BH268" s="237"/>
      <c r="BI268" s="190">
        <v>401</v>
      </c>
      <c r="BJ268" s="83" t="s">
        <v>13274</v>
      </c>
      <c r="BK268" s="83"/>
      <c r="BL268" s="83"/>
      <c r="BM268" s="83"/>
      <c r="BN268" s="84"/>
      <c r="BO268" s="83"/>
      <c r="BP268" s="83"/>
      <c r="BQ268" s="83"/>
      <c r="BR268" s="83"/>
      <c r="BS268" s="83"/>
      <c r="BT268" s="83"/>
      <c r="BU268" s="83"/>
      <c r="BV268" s="83"/>
      <c r="BW268" s="83"/>
      <c r="BX268" s="86"/>
      <c r="BY268" s="86"/>
      <c r="BZ268" s="332"/>
      <c r="CA268" s="91"/>
      <c r="CB268" s="89"/>
      <c r="CC268" s="90"/>
      <c r="CD268" s="90"/>
      <c r="CE268" s="89"/>
      <c r="CF268" s="219"/>
      <c r="CG268" s="219"/>
      <c r="CH268" s="89"/>
      <c r="CI268" s="219"/>
      <c r="CJ268" s="219"/>
    </row>
    <row r="269" spans="1:88" s="28" customFormat="1" ht="15" customHeight="1">
      <c r="A269" s="187"/>
      <c r="B269" s="29"/>
      <c r="C269" s="83" t="str">
        <f>Q269</f>
        <v>SUM-SU-LBP-2263</v>
      </c>
      <c r="D269" s="83">
        <v>30744850031</v>
      </c>
      <c r="E269" s="198">
        <v>21220109</v>
      </c>
      <c r="F269" s="198" t="s">
        <v>12458</v>
      </c>
      <c r="G269" s="83" t="s">
        <v>10283</v>
      </c>
      <c r="H269" s="84" t="s">
        <v>6825</v>
      </c>
      <c r="I269" s="83" t="s">
        <v>12442</v>
      </c>
      <c r="J269" s="83" t="s">
        <v>12443</v>
      </c>
      <c r="K269" s="83">
        <v>41</v>
      </c>
      <c r="L269" s="83" t="s">
        <v>12444</v>
      </c>
      <c r="M269" s="83">
        <v>2022</v>
      </c>
      <c r="N269" s="83" t="s">
        <v>12514</v>
      </c>
      <c r="O269" s="83" t="s">
        <v>12575</v>
      </c>
      <c r="P269" s="97" t="s">
        <v>205</v>
      </c>
      <c r="Q269" s="83" t="s">
        <v>12438</v>
      </c>
      <c r="R269" s="83" t="s">
        <v>12439</v>
      </c>
      <c r="S269" s="83" t="s">
        <v>2200</v>
      </c>
      <c r="T269" s="83" t="s">
        <v>5862</v>
      </c>
      <c r="U269" s="83" t="s">
        <v>2199</v>
      </c>
      <c r="V269" s="83" t="s">
        <v>4471</v>
      </c>
      <c r="W269" s="274" t="s">
        <v>2213</v>
      </c>
      <c r="X269" s="274" t="s">
        <v>2705</v>
      </c>
      <c r="Y269" s="84">
        <v>6618173</v>
      </c>
      <c r="Z269" s="86">
        <v>44656</v>
      </c>
      <c r="AA269" s="86">
        <v>44656</v>
      </c>
      <c r="AB269" s="332">
        <f ca="1">IF(AND($Z269=""),"",IF(AND($Z269&lt;&gt;"",AY269&lt;&gt;""),AY269-$Z269,IF(AND($Z269&lt;&gt;"",AY269=""),TODAY()-$Z269)))</f>
        <v>23</v>
      </c>
      <c r="AC269" s="91" t="str">
        <f ca="1">IF(AB269="","",IF(AB269="RFI","RFI done",IF(AB269&gt;150,"&gt; 150 days",IF(AB269&gt;120,"121 - 150 days",IF(AB269&gt;90,"91 - 120 days",IF(AB269&gt;60,"61 - 90 days",IF(AB269&gt;30,"31 - 60 days","&lt; 30 days")))))))</f>
        <v>&lt; 30 days</v>
      </c>
      <c r="AD269" s="89">
        <f>IF(AND(S269=""),"TBD",IF(AND(S269="COLO"),Z269+30,Z269+150))</f>
        <v>44686</v>
      </c>
      <c r="AE269" s="90" t="str">
        <f>IFERROR(VLOOKUP(AD269,L_Convert,6,FALSE),"")</f>
        <v>W19-2022</v>
      </c>
      <c r="AF269" s="90" t="str">
        <f>IFERROR(VLOOKUP(AD269,L_Convert,7,FALSE),"")</f>
        <v>May-2022</v>
      </c>
      <c r="AG269" s="89" t="s">
        <v>345</v>
      </c>
      <c r="AH269" s="219" t="str">
        <f>IFERROR(VLOOKUP(AG269,L_Convert,6,FALSE),"")</f>
        <v>TBD</v>
      </c>
      <c r="AI269" s="219" t="str">
        <f>IFERROR(VLOOKUP(AG269,L_Convert,7,FALSE),"")</f>
        <v>TBD</v>
      </c>
      <c r="AJ269" s="89">
        <v>44706</v>
      </c>
      <c r="AK269" s="219" t="str">
        <f>IFERROR(VLOOKUP(AJ269,L_Convert,6,FALSE),"")</f>
        <v>W22-2022</v>
      </c>
      <c r="AL269" s="219" t="str">
        <f>IFERROR(VLOOKUP(AJ269,L_Convert,7,FALSE),"")</f>
        <v>May-2022</v>
      </c>
      <c r="AM269" s="89">
        <v>44706</v>
      </c>
      <c r="AN269" s="219" t="str">
        <f>IFERROR(VLOOKUP(AM269,L_Convert,6,FALSE),"")</f>
        <v>W22-2022</v>
      </c>
      <c r="AO269" s="219" t="str">
        <f>IFERROR(VLOOKUP(AM269,L_Convert,7,FALSE),"")</f>
        <v>May-2022</v>
      </c>
      <c r="AP269" s="220"/>
      <c r="AQ269" s="89">
        <v>44661</v>
      </c>
      <c r="AR269" s="89">
        <v>44662</v>
      </c>
      <c r="AS269" s="94"/>
      <c r="AT269" s="256"/>
      <c r="AU269" s="95"/>
      <c r="AV269" s="238">
        <v>44670</v>
      </c>
      <c r="AW269" s="89"/>
      <c r="AX269" s="89"/>
      <c r="AY269" s="219"/>
      <c r="AZ269" s="86"/>
      <c r="BA269" s="86"/>
      <c r="BB269" s="86"/>
      <c r="BC269" s="83" t="s">
        <v>12717</v>
      </c>
      <c r="BD269" s="83" t="s">
        <v>3721</v>
      </c>
      <c r="BE269" s="83" t="str">
        <f>IFERROR(VLOOKUP($BD269,L_Milestone,4,FALSE),"")</f>
        <v>10.CME PREPARATION</v>
      </c>
      <c r="BF269" s="83" t="s">
        <v>5834</v>
      </c>
      <c r="BG269" s="237" t="s">
        <v>13123</v>
      </c>
      <c r="BH269" s="237"/>
      <c r="BI269" s="190">
        <v>401</v>
      </c>
      <c r="BJ269" s="83" t="s">
        <v>13274</v>
      </c>
      <c r="BK269" s="83"/>
      <c r="BL269" s="83"/>
      <c r="BM269" s="83"/>
      <c r="BN269" s="84"/>
      <c r="BO269" s="83"/>
      <c r="BP269" s="83"/>
      <c r="BQ269" s="83"/>
      <c r="BR269" s="83"/>
      <c r="BS269" s="83"/>
      <c r="BT269" s="83"/>
      <c r="BU269" s="83"/>
      <c r="BV269" s="83"/>
      <c r="BW269" s="83"/>
      <c r="BX269" s="86"/>
      <c r="BY269" s="86"/>
      <c r="BZ269" s="332"/>
      <c r="CA269" s="91"/>
      <c r="CB269" s="89"/>
      <c r="CC269" s="90"/>
      <c r="CD269" s="90"/>
      <c r="CE269" s="89"/>
      <c r="CF269" s="219"/>
      <c r="CG269" s="219"/>
      <c r="CH269" s="89"/>
      <c r="CI269" s="219"/>
      <c r="CJ269" s="219"/>
    </row>
    <row r="270" spans="1:88" s="28" customFormat="1" ht="15" customHeight="1">
      <c r="A270" s="187"/>
      <c r="B270" s="29"/>
      <c r="C270" s="83" t="str">
        <f>Q270</f>
        <v>SUM-SS-PLG-1244</v>
      </c>
      <c r="D270" s="83">
        <v>30747830031</v>
      </c>
      <c r="E270" s="198">
        <v>70516109</v>
      </c>
      <c r="F270" s="198" t="s">
        <v>12610</v>
      </c>
      <c r="G270" s="83" t="s">
        <v>10283</v>
      </c>
      <c r="H270" s="84" t="s">
        <v>6508</v>
      </c>
      <c r="I270" s="83" t="s">
        <v>12453</v>
      </c>
      <c r="J270" s="83" t="s">
        <v>12454</v>
      </c>
      <c r="K270" s="83">
        <v>30</v>
      </c>
      <c r="L270" s="83" t="s">
        <v>12455</v>
      </c>
      <c r="M270" s="83">
        <v>2022</v>
      </c>
      <c r="N270" s="83" t="s">
        <v>12457</v>
      </c>
      <c r="O270" s="83" t="s">
        <v>12611</v>
      </c>
      <c r="P270" s="97" t="s">
        <v>205</v>
      </c>
      <c r="Q270" s="83" t="s">
        <v>12451</v>
      </c>
      <c r="R270" s="83" t="s">
        <v>12452</v>
      </c>
      <c r="S270" s="83" t="s">
        <v>2200</v>
      </c>
      <c r="T270" s="83" t="s">
        <v>5862</v>
      </c>
      <c r="U270" s="83" t="s">
        <v>2199</v>
      </c>
      <c r="V270" s="83" t="s">
        <v>4477</v>
      </c>
      <c r="W270" s="274" t="s">
        <v>2216</v>
      </c>
      <c r="X270" s="274" t="s">
        <v>2720</v>
      </c>
      <c r="Y270" s="84">
        <v>6618172</v>
      </c>
      <c r="Z270" s="86">
        <v>44656</v>
      </c>
      <c r="AA270" s="86">
        <v>44656</v>
      </c>
      <c r="AB270" s="332">
        <f ca="1">IF(AND($Z270=""),"",IF(AND($Z270&lt;&gt;"",AY270&lt;&gt;""),AY270-$Z270,IF(AND($Z270&lt;&gt;"",AY270=""),TODAY()-$Z270)))</f>
        <v>23</v>
      </c>
      <c r="AC270" s="91" t="str">
        <f ca="1">IF(AB270="","",IF(AB270="RFI","RFI done",IF(AB270&gt;150,"&gt; 150 days",IF(AB270&gt;120,"121 - 150 days",IF(AB270&gt;90,"91 - 120 days",IF(AB270&gt;60,"61 - 90 days",IF(AB270&gt;30,"31 - 60 days","&lt; 30 days")))))))</f>
        <v>&lt; 30 days</v>
      </c>
      <c r="AD270" s="89">
        <f>IF(AND(S270=""),"TBD",IF(AND(S270="COLO"),Z270+30,Z270+150))</f>
        <v>44686</v>
      </c>
      <c r="AE270" s="90" t="str">
        <f>IFERROR(VLOOKUP(AD270,L_Convert,6,FALSE),"")</f>
        <v>W19-2022</v>
      </c>
      <c r="AF270" s="90" t="str">
        <f>IFERROR(VLOOKUP(AD270,L_Convert,7,FALSE),"")</f>
        <v>May-2022</v>
      </c>
      <c r="AG270" s="89" t="s">
        <v>345</v>
      </c>
      <c r="AH270" s="219" t="str">
        <f>IFERROR(VLOOKUP(AG270,L_Convert,6,FALSE),"")</f>
        <v>TBD</v>
      </c>
      <c r="AI270" s="219" t="str">
        <f>IFERROR(VLOOKUP(AG270,L_Convert,7,FALSE),"")</f>
        <v>TBD</v>
      </c>
      <c r="AJ270" s="89">
        <v>44706</v>
      </c>
      <c r="AK270" s="219" t="str">
        <f>IFERROR(VLOOKUP(AJ270,L_Convert,6,FALSE),"")</f>
        <v>W22-2022</v>
      </c>
      <c r="AL270" s="219" t="str">
        <f>IFERROR(VLOOKUP(AJ270,L_Convert,7,FALSE),"")</f>
        <v>May-2022</v>
      </c>
      <c r="AM270" s="89">
        <v>44706</v>
      </c>
      <c r="AN270" s="219" t="str">
        <f>IFERROR(VLOOKUP(AM270,L_Convert,6,FALSE),"")</f>
        <v>W22-2022</v>
      </c>
      <c r="AO270" s="219" t="str">
        <f>IFERROR(VLOOKUP(AM270,L_Convert,7,FALSE),"")</f>
        <v>May-2022</v>
      </c>
      <c r="AP270" s="220"/>
      <c r="AQ270" s="89" t="s">
        <v>12612</v>
      </c>
      <c r="AR270" s="89">
        <v>44664</v>
      </c>
      <c r="AS270" s="94"/>
      <c r="AT270" s="256"/>
      <c r="AU270" s="95"/>
      <c r="AV270" s="238">
        <v>44670</v>
      </c>
      <c r="AW270" s="89"/>
      <c r="AX270" s="89"/>
      <c r="AY270" s="219"/>
      <c r="AZ270" s="86"/>
      <c r="BA270" s="86"/>
      <c r="BB270" s="86"/>
      <c r="BC270" s="198" t="s">
        <v>6452</v>
      </c>
      <c r="BD270" s="83" t="s">
        <v>8100</v>
      </c>
      <c r="BE270" s="83" t="str">
        <f>IFERROR(VLOOKUP($BD270,L_Milestone,4,FALSE),"")</f>
        <v>17.RBS/BTS FOUNDATION OG</v>
      </c>
      <c r="BF270" s="83" t="s">
        <v>5834</v>
      </c>
      <c r="BG270" s="237" t="s">
        <v>13037</v>
      </c>
      <c r="BH270" s="237"/>
      <c r="BI270" s="190">
        <v>401</v>
      </c>
      <c r="BJ270" s="83" t="s">
        <v>13274</v>
      </c>
      <c r="BK270" s="83"/>
      <c r="BL270" s="83"/>
      <c r="BM270" s="83"/>
      <c r="BN270" s="84"/>
      <c r="BO270" s="83"/>
      <c r="BP270" s="83"/>
      <c r="BQ270" s="83"/>
      <c r="BR270" s="83"/>
      <c r="BS270" s="83"/>
      <c r="BT270" s="83"/>
      <c r="BU270" s="83"/>
      <c r="BV270" s="83"/>
      <c r="BW270" s="83"/>
      <c r="BX270" s="86"/>
      <c r="BY270" s="86"/>
      <c r="BZ270" s="332"/>
      <c r="CA270" s="91"/>
      <c r="CB270" s="89"/>
      <c r="CC270" s="90"/>
      <c r="CD270" s="90"/>
      <c r="CE270" s="89"/>
      <c r="CF270" s="219"/>
      <c r="CG270" s="219"/>
      <c r="CH270" s="89"/>
      <c r="CI270" s="219"/>
      <c r="CJ270" s="219"/>
    </row>
    <row r="271" spans="1:88" s="28" customFormat="1" ht="15" customHeight="1">
      <c r="A271" s="187" t="s">
        <v>8640</v>
      </c>
      <c r="B271" s="187"/>
      <c r="C271" s="83" t="str">
        <f>Q271</f>
        <v>SUL-SN-BAR-1314</v>
      </c>
      <c r="D271" s="187">
        <v>30734400031</v>
      </c>
      <c r="E271" s="187" t="s">
        <v>11139</v>
      </c>
      <c r="F271" s="453" t="s">
        <v>9211</v>
      </c>
      <c r="G271" s="187" t="s">
        <v>10283</v>
      </c>
      <c r="H271" s="351" t="s">
        <v>8638</v>
      </c>
      <c r="I271" s="83" t="s">
        <v>8904</v>
      </c>
      <c r="J271" s="83" t="s">
        <v>8905</v>
      </c>
      <c r="K271" s="83">
        <v>60</v>
      </c>
      <c r="L271" s="83" t="s">
        <v>4775</v>
      </c>
      <c r="M271" s="83">
        <v>2022</v>
      </c>
      <c r="N271" s="83" t="s">
        <v>10359</v>
      </c>
      <c r="O271" s="83" t="s">
        <v>9355</v>
      </c>
      <c r="P271" s="84" t="s">
        <v>205</v>
      </c>
      <c r="Q271" s="83" t="s">
        <v>8442</v>
      </c>
      <c r="R271" s="83" t="s">
        <v>8443</v>
      </c>
      <c r="S271" s="244" t="s">
        <v>2200</v>
      </c>
      <c r="T271" s="244" t="s">
        <v>5862</v>
      </c>
      <c r="U271" s="244" t="s">
        <v>2198</v>
      </c>
      <c r="V271" s="244" t="s">
        <v>4475</v>
      </c>
      <c r="W271" s="274" t="s">
        <v>2220</v>
      </c>
      <c r="X271" s="274" t="s">
        <v>2619</v>
      </c>
      <c r="Y271" s="274">
        <v>6617991</v>
      </c>
      <c r="Z271" s="86">
        <v>44589</v>
      </c>
      <c r="AA271" s="86">
        <v>44589</v>
      </c>
      <c r="AB271" s="332">
        <f ca="1">IF(AND($Z271=""),"",IF(AND($Z271&lt;&gt;"",AY271&lt;&gt;""),AY271-$Z271,IF(AND($Z271&lt;&gt;"",AY271=""),TODAY()-$Z271)))</f>
        <v>90</v>
      </c>
      <c r="AC271" s="91" t="str">
        <f ca="1">IF(AB271="","",IF(AB271="RFI","RFI done",IF(AB271&gt;150,"&gt; 150 days",IF(AB271&gt;120,"121 - 150 days",IF(AB271&gt;90,"91 - 120 days",IF(AB271&gt;60,"61 - 90 days",IF(AB271&gt;30,"31 - 60 days","&lt; 30 days")))))))</f>
        <v>61 - 90 days</v>
      </c>
      <c r="AD271" s="89">
        <f>IF(AND(S271=""),"TBD",IF(AND(S271="COLO"),Z271+30,Z271+150))</f>
        <v>44619</v>
      </c>
      <c r="AE271" s="90" t="str">
        <f>IFERROR(VLOOKUP(AD271,L_Convert,6,FALSE),"")</f>
        <v>W10-2022</v>
      </c>
      <c r="AF271" s="90" t="str">
        <f>IFERROR(VLOOKUP(AD271,L_Convert,7,FALSE),"")</f>
        <v>Feb-2022</v>
      </c>
      <c r="AG271" s="89">
        <v>44650</v>
      </c>
      <c r="AH271" s="219" t="str">
        <f>IFERROR(VLOOKUP(AG271,L_Convert,6,FALSE),"")</f>
        <v>W14-2022</v>
      </c>
      <c r="AI271" s="219" t="str">
        <f>IFERROR(VLOOKUP(AG271,L_Convert,7,FALSE),"")</f>
        <v>Mar-2022</v>
      </c>
      <c r="AJ271" s="199">
        <v>44676</v>
      </c>
      <c r="AK271" s="219" t="str">
        <f>IFERROR(VLOOKUP(AJ271,L_Convert,6,FALSE),"")</f>
        <v>W18-2022</v>
      </c>
      <c r="AL271" s="219" t="str">
        <f>IFERROR(VLOOKUP(AJ271,L_Convert,7,FALSE),"")</f>
        <v>Apr-2022</v>
      </c>
      <c r="AM271" s="339">
        <v>44706</v>
      </c>
      <c r="AN271" s="219" t="str">
        <f>IFERROR(VLOOKUP(AM271,L_Convert,6,FALSE),"")</f>
        <v>W22-2022</v>
      </c>
      <c r="AO271" s="219" t="str">
        <f>IFERROR(VLOOKUP(AM271,L_Convert,7,FALSE),"")</f>
        <v>May-2022</v>
      </c>
      <c r="AP271" s="83" t="s">
        <v>4464</v>
      </c>
      <c r="AQ271" s="220">
        <v>44594</v>
      </c>
      <c r="AR271" s="89">
        <v>44595</v>
      </c>
      <c r="AS271" s="99"/>
      <c r="AT271" s="94"/>
      <c r="AU271" s="256"/>
      <c r="AV271" s="95">
        <v>44641</v>
      </c>
      <c r="AW271" s="238"/>
      <c r="AX271" s="89"/>
      <c r="AY271" s="89"/>
      <c r="AZ271" s="89"/>
      <c r="BA271" s="86"/>
      <c r="BB271" s="86"/>
      <c r="BC271" s="198" t="s">
        <v>6452</v>
      </c>
      <c r="BD271" s="83" t="s">
        <v>3720</v>
      </c>
      <c r="BE271" s="83" t="str">
        <f>IFERROR(VLOOKUP($BD271,L_Milestone,4,FALSE),"")</f>
        <v>20.SRFI</v>
      </c>
      <c r="BF271" s="83" t="s">
        <v>13195</v>
      </c>
      <c r="BG271" s="237" t="s">
        <v>13197</v>
      </c>
      <c r="BH271" s="239" t="s">
        <v>12823</v>
      </c>
      <c r="BI271" s="190">
        <v>401</v>
      </c>
      <c r="BJ271" s="83" t="s">
        <v>13274</v>
      </c>
      <c r="BK271" s="83"/>
      <c r="BL271" s="83"/>
      <c r="BM271" s="83"/>
      <c r="BN271" s="84"/>
      <c r="BO271" s="83"/>
      <c r="BP271" s="83"/>
      <c r="BQ271" s="83"/>
      <c r="BR271" s="83"/>
      <c r="BS271" s="83"/>
      <c r="BT271" s="83"/>
      <c r="BU271" s="83"/>
      <c r="BV271" s="83"/>
      <c r="BW271" s="83"/>
      <c r="BX271" s="86"/>
      <c r="BY271" s="86"/>
      <c r="BZ271" s="332"/>
      <c r="CA271" s="91"/>
      <c r="CB271" s="89"/>
      <c r="CC271" s="90"/>
      <c r="CD271" s="90"/>
      <c r="CE271" s="89"/>
      <c r="CF271" s="219"/>
      <c r="CG271" s="219"/>
      <c r="CH271" s="89"/>
      <c r="CI271" s="219"/>
      <c r="CJ271" s="219"/>
    </row>
    <row r="272" spans="1:88" s="28" customFormat="1" ht="15" customHeight="1">
      <c r="A272" s="187" t="s">
        <v>8640</v>
      </c>
      <c r="B272" s="29"/>
      <c r="C272" s="83" t="str">
        <f>Q272</f>
        <v>JAW-JT-BYL-0260</v>
      </c>
      <c r="D272" s="83">
        <v>30735810031</v>
      </c>
      <c r="E272" s="198" t="s">
        <v>11199</v>
      </c>
      <c r="F272" s="198" t="s">
        <v>9166</v>
      </c>
      <c r="G272" s="83" t="s">
        <v>10283</v>
      </c>
      <c r="H272" s="351" t="s">
        <v>6825</v>
      </c>
      <c r="I272" s="83" t="s">
        <v>8767</v>
      </c>
      <c r="J272" s="83" t="s">
        <v>8768</v>
      </c>
      <c r="K272" s="83">
        <v>39</v>
      </c>
      <c r="L272" s="83" t="s">
        <v>7180</v>
      </c>
      <c r="M272" s="83" t="s">
        <v>10246</v>
      </c>
      <c r="N272" s="83" t="s">
        <v>10361</v>
      </c>
      <c r="O272" s="83" t="s">
        <v>9324</v>
      </c>
      <c r="P272" s="84" t="s">
        <v>12456</v>
      </c>
      <c r="Q272" s="83" t="s">
        <v>8344</v>
      </c>
      <c r="R272" s="83" t="s">
        <v>8345</v>
      </c>
      <c r="S272" s="244" t="s">
        <v>2200</v>
      </c>
      <c r="T272" s="244" t="s">
        <v>5862</v>
      </c>
      <c r="U272" s="244" t="s">
        <v>5907</v>
      </c>
      <c r="V272" s="244" t="s">
        <v>4468</v>
      </c>
      <c r="W272" s="274" t="s">
        <v>2203</v>
      </c>
      <c r="X272" s="274" t="s">
        <v>2630</v>
      </c>
      <c r="Y272" s="244">
        <v>6617993</v>
      </c>
      <c r="Z272" s="86">
        <v>44589</v>
      </c>
      <c r="AA272" s="86">
        <v>44589</v>
      </c>
      <c r="AB272" s="332">
        <f ca="1">IF(AND($Z272=""),"",IF(AND($Z272&lt;&gt;"",AY272&lt;&gt;""),AY272-$Z272,IF(AND($Z272&lt;&gt;"",AY272=""),TODAY()-$Z272)))</f>
        <v>90</v>
      </c>
      <c r="AC272" s="91" t="str">
        <f ca="1">IF(AB272="","",IF(AB272="RFI","RFI done",IF(AB272&gt;150,"&gt; 150 days",IF(AB272&gt;120,"121 - 150 days",IF(AB272&gt;90,"91 - 120 days",IF(AB272&gt;60,"61 - 90 days",IF(AB272&gt;30,"31 - 60 days","&lt; 30 days")))))))</f>
        <v>61 - 90 days</v>
      </c>
      <c r="AD272" s="89">
        <f>IF(AND(S272=""),"TBD",IF(AND(S272="COLO"),Z272+30,Z272+150))</f>
        <v>44619</v>
      </c>
      <c r="AE272" s="90" t="str">
        <f>IFERROR(VLOOKUP(AD272,L_Convert,6,FALSE),"")</f>
        <v>W10-2022</v>
      </c>
      <c r="AF272" s="90" t="str">
        <f>IFERROR(VLOOKUP(AD272,L_Convert,7,FALSE),"")</f>
        <v>Feb-2022</v>
      </c>
      <c r="AG272" s="86" t="s">
        <v>345</v>
      </c>
      <c r="AH272" s="219" t="str">
        <f>IFERROR(VLOOKUP(AG272,L_Convert,6,FALSE),"")</f>
        <v>TBD</v>
      </c>
      <c r="AI272" s="219" t="str">
        <f>IFERROR(VLOOKUP(AG272,L_Convert,7,FALSE),"")</f>
        <v>TBD</v>
      </c>
      <c r="AJ272" s="199">
        <v>44658</v>
      </c>
      <c r="AK272" s="219" t="str">
        <f>IFERROR(VLOOKUP(AJ272,L_Convert,6,FALSE),"")</f>
        <v>W15-2022</v>
      </c>
      <c r="AL272" s="219" t="str">
        <f>IFERROR(VLOOKUP(AJ272,L_Convert,7,FALSE),"")</f>
        <v>Apr-2022</v>
      </c>
      <c r="AM272" s="339">
        <v>44708</v>
      </c>
      <c r="AN272" s="219" t="str">
        <f>IFERROR(VLOOKUP(AM272,L_Convert,6,FALSE),"")</f>
        <v>W22-2022</v>
      </c>
      <c r="AO272" s="219" t="str">
        <f>IFERROR(VLOOKUP(AM272,L_Convert,7,FALSE),"")</f>
        <v>May-2022</v>
      </c>
      <c r="AP272" s="83" t="s">
        <v>4464</v>
      </c>
      <c r="AQ272" s="220">
        <v>44594</v>
      </c>
      <c r="AR272" s="89">
        <v>44634</v>
      </c>
      <c r="AS272" s="99"/>
      <c r="AT272" s="94">
        <v>11</v>
      </c>
      <c r="AU272" s="256"/>
      <c r="AV272" s="95">
        <v>44628</v>
      </c>
      <c r="AW272" s="238"/>
      <c r="AX272" s="89"/>
      <c r="AY272" s="89"/>
      <c r="AZ272" s="89"/>
      <c r="BA272" s="86"/>
      <c r="BB272" s="86"/>
      <c r="BC272" s="198" t="s">
        <v>6452</v>
      </c>
      <c r="BD272" s="83" t="s">
        <v>8240</v>
      </c>
      <c r="BE272" s="83" t="str">
        <f>IFERROR(VLOOKUP($BD272,L_Milestone,4,FALSE),"")</f>
        <v>20.SRFI</v>
      </c>
      <c r="BF272" s="83" t="s">
        <v>12797</v>
      </c>
      <c r="BG272" s="237" t="s">
        <v>13138</v>
      </c>
      <c r="BH272" s="239" t="s">
        <v>12823</v>
      </c>
      <c r="BI272" s="190">
        <v>401</v>
      </c>
      <c r="BJ272" s="83" t="s">
        <v>13274</v>
      </c>
      <c r="BK272" s="83"/>
      <c r="BL272" s="83"/>
      <c r="BM272" s="83"/>
      <c r="BN272" s="84"/>
      <c r="BO272" s="83"/>
      <c r="BP272" s="83"/>
      <c r="BQ272" s="83"/>
      <c r="BR272" s="83"/>
      <c r="BS272" s="83"/>
      <c r="BT272" s="83"/>
      <c r="BU272" s="83"/>
      <c r="BV272" s="83"/>
      <c r="BW272" s="83"/>
      <c r="BX272" s="86"/>
      <c r="BY272" s="86"/>
      <c r="BZ272" s="332"/>
      <c r="CA272" s="91"/>
      <c r="CB272" s="89"/>
      <c r="CC272" s="90"/>
      <c r="CD272" s="90"/>
      <c r="CE272" s="89"/>
      <c r="CF272" s="219"/>
      <c r="CG272" s="219"/>
      <c r="CH272" s="89"/>
      <c r="CI272" s="219"/>
      <c r="CJ272" s="219"/>
    </row>
    <row r="273" spans="1:88" s="28" customFormat="1" ht="15" customHeight="1">
      <c r="A273" s="187" t="s">
        <v>8640</v>
      </c>
      <c r="B273" s="29"/>
      <c r="C273" s="83" t="str">
        <f>Q273</f>
        <v>JAW-JT-BTG-0230</v>
      </c>
      <c r="D273" s="83">
        <v>30736080031</v>
      </c>
      <c r="E273" s="198" t="s">
        <v>11209</v>
      </c>
      <c r="F273" s="198" t="s">
        <v>9178</v>
      </c>
      <c r="G273" s="83" t="s">
        <v>10283</v>
      </c>
      <c r="H273" s="351" t="s">
        <v>6825</v>
      </c>
      <c r="I273" s="83" t="s">
        <v>8801</v>
      </c>
      <c r="J273" s="83" t="s">
        <v>8802</v>
      </c>
      <c r="K273" s="83">
        <v>45</v>
      </c>
      <c r="L273" s="83" t="s">
        <v>4768</v>
      </c>
      <c r="M273" s="83" t="s">
        <v>10246</v>
      </c>
      <c r="N273" s="83" t="s">
        <v>10361</v>
      </c>
      <c r="O273" s="83" t="s">
        <v>9333</v>
      </c>
      <c r="P273" s="84" t="s">
        <v>12456</v>
      </c>
      <c r="Q273" s="83" t="s">
        <v>8370</v>
      </c>
      <c r="R273" s="83" t="s">
        <v>8371</v>
      </c>
      <c r="S273" s="244" t="s">
        <v>2200</v>
      </c>
      <c r="T273" s="244" t="s">
        <v>5862</v>
      </c>
      <c r="U273" s="244" t="s">
        <v>5907</v>
      </c>
      <c r="V273" s="244" t="s">
        <v>4468</v>
      </c>
      <c r="W273" s="274" t="s">
        <v>2203</v>
      </c>
      <c r="X273" s="274" t="s">
        <v>8613</v>
      </c>
      <c r="Y273" s="244">
        <v>6617993</v>
      </c>
      <c r="Z273" s="86">
        <v>44589</v>
      </c>
      <c r="AA273" s="86">
        <v>44589</v>
      </c>
      <c r="AB273" s="332">
        <f ca="1">IF(AND($Z273=""),"",IF(AND($Z273&lt;&gt;"",AY273&lt;&gt;""),AY273-$Z273,IF(AND($Z273&lt;&gt;"",AY273=""),TODAY()-$Z273)))</f>
        <v>90</v>
      </c>
      <c r="AC273" s="91" t="str">
        <f ca="1">IF(AB273="","",IF(AB273="RFI","RFI done",IF(AB273&gt;150,"&gt; 150 days",IF(AB273&gt;120,"121 - 150 days",IF(AB273&gt;90,"91 - 120 days",IF(AB273&gt;60,"61 - 90 days",IF(AB273&gt;30,"31 - 60 days","&lt; 30 days")))))))</f>
        <v>61 - 90 days</v>
      </c>
      <c r="AD273" s="89">
        <f>IF(AND(S273=""),"TBD",IF(AND(S273="COLO"),Z273+30,Z273+150))</f>
        <v>44619</v>
      </c>
      <c r="AE273" s="90" t="str">
        <f>IFERROR(VLOOKUP(AD273,L_Convert,6,FALSE),"")</f>
        <v>W10-2022</v>
      </c>
      <c r="AF273" s="90" t="str">
        <f>IFERROR(VLOOKUP(AD273,L_Convert,7,FALSE),"")</f>
        <v>Feb-2022</v>
      </c>
      <c r="AG273" s="86" t="s">
        <v>345</v>
      </c>
      <c r="AH273" s="219" t="str">
        <f>IFERROR(VLOOKUP(AG273,L_Convert,6,FALSE),"")</f>
        <v>TBD</v>
      </c>
      <c r="AI273" s="219" t="str">
        <f>IFERROR(VLOOKUP(AG273,L_Convert,7,FALSE),"")</f>
        <v>TBD</v>
      </c>
      <c r="AJ273" s="199">
        <v>44673</v>
      </c>
      <c r="AK273" s="219" t="str">
        <f>IFERROR(VLOOKUP(AJ273,L_Convert,6,FALSE),"")</f>
        <v>W17-2022</v>
      </c>
      <c r="AL273" s="219" t="str">
        <f>IFERROR(VLOOKUP(AJ273,L_Convert,7,FALSE),"")</f>
        <v>Apr-2022</v>
      </c>
      <c r="AM273" s="339">
        <v>44708</v>
      </c>
      <c r="AN273" s="219" t="str">
        <f>IFERROR(VLOOKUP(AM273,L_Convert,6,FALSE),"")</f>
        <v>W22-2022</v>
      </c>
      <c r="AO273" s="219" t="str">
        <f>IFERROR(VLOOKUP(AM273,L_Convert,7,FALSE),"")</f>
        <v>May-2022</v>
      </c>
      <c r="AP273" s="83" t="s">
        <v>4464</v>
      </c>
      <c r="AQ273" s="220">
        <v>44594</v>
      </c>
      <c r="AR273" s="89">
        <v>44634</v>
      </c>
      <c r="AS273" s="99"/>
      <c r="AT273" s="94">
        <v>11</v>
      </c>
      <c r="AU273" s="256"/>
      <c r="AV273" s="95">
        <v>44628</v>
      </c>
      <c r="AW273" s="238"/>
      <c r="AX273" s="89"/>
      <c r="AY273" s="89"/>
      <c r="AZ273" s="89"/>
      <c r="BA273" s="86"/>
      <c r="BB273" s="86"/>
      <c r="BC273" s="198" t="s">
        <v>6452</v>
      </c>
      <c r="BD273" s="83" t="s">
        <v>8240</v>
      </c>
      <c r="BE273" s="83" t="str">
        <f>IFERROR(VLOOKUP($BD273,L_Milestone,4,FALSE),"")</f>
        <v>20.SRFI</v>
      </c>
      <c r="BF273" s="83" t="s">
        <v>12797</v>
      </c>
      <c r="BG273" s="237" t="s">
        <v>13139</v>
      </c>
      <c r="BH273" s="239" t="s">
        <v>12823</v>
      </c>
      <c r="BI273" s="190">
        <v>401</v>
      </c>
      <c r="BJ273" s="83" t="s">
        <v>13274</v>
      </c>
      <c r="BK273" s="83"/>
      <c r="BL273" s="83"/>
      <c r="BM273" s="83"/>
      <c r="BN273" s="84"/>
      <c r="BO273" s="83"/>
      <c r="BP273" s="83"/>
      <c r="BQ273" s="83"/>
      <c r="BR273" s="83"/>
      <c r="BS273" s="83"/>
      <c r="BT273" s="83"/>
      <c r="BU273" s="83"/>
      <c r="BV273" s="83"/>
      <c r="BW273" s="83"/>
      <c r="BX273" s="86"/>
      <c r="BY273" s="86"/>
      <c r="BZ273" s="332"/>
      <c r="CA273" s="91"/>
      <c r="CB273" s="89"/>
      <c r="CC273" s="90"/>
      <c r="CD273" s="90"/>
      <c r="CE273" s="89"/>
      <c r="CF273" s="219"/>
      <c r="CG273" s="219"/>
      <c r="CH273" s="89"/>
      <c r="CI273" s="219"/>
      <c r="CJ273" s="219"/>
    </row>
    <row r="274" spans="1:88" s="28" customFormat="1" ht="15" customHeight="1">
      <c r="A274" s="187" t="s">
        <v>8640</v>
      </c>
      <c r="B274" s="29"/>
      <c r="C274" s="83" t="str">
        <f>Q274</f>
        <v>JAW-JT-KJN-0997</v>
      </c>
      <c r="D274" s="83">
        <v>30735980031</v>
      </c>
      <c r="E274" s="198" t="s">
        <v>11208</v>
      </c>
      <c r="F274" s="198" t="s">
        <v>9251</v>
      </c>
      <c r="G274" s="83" t="s">
        <v>10283</v>
      </c>
      <c r="H274" s="351" t="s">
        <v>6508</v>
      </c>
      <c r="I274" s="83" t="s">
        <v>9021</v>
      </c>
      <c r="J274" s="83" t="s">
        <v>9022</v>
      </c>
      <c r="K274" s="83">
        <v>50</v>
      </c>
      <c r="L274" s="83" t="s">
        <v>4920</v>
      </c>
      <c r="M274" s="83">
        <v>2022</v>
      </c>
      <c r="N274" s="83" t="s">
        <v>10361</v>
      </c>
      <c r="O274" s="83" t="s">
        <v>9438</v>
      </c>
      <c r="P274" s="84" t="s">
        <v>12456</v>
      </c>
      <c r="Q274" s="83" t="s">
        <v>8524</v>
      </c>
      <c r="R274" s="83" t="s">
        <v>8525</v>
      </c>
      <c r="S274" s="244" t="s">
        <v>2200</v>
      </c>
      <c r="T274" s="244" t="s">
        <v>5862</v>
      </c>
      <c r="U274" s="244" t="s">
        <v>5907</v>
      </c>
      <c r="V274" s="244" t="s">
        <v>4468</v>
      </c>
      <c r="W274" s="274" t="s">
        <v>2203</v>
      </c>
      <c r="X274" s="274" t="s">
        <v>8614</v>
      </c>
      <c r="Y274" s="244">
        <v>6617984</v>
      </c>
      <c r="Z274" s="86">
        <v>44589</v>
      </c>
      <c r="AA274" s="86">
        <v>44589</v>
      </c>
      <c r="AB274" s="332">
        <f ca="1">IF(AND($Z274=""),"",IF(AND($Z274&lt;&gt;"",AY274&lt;&gt;""),AY274-$Z274,IF(AND($Z274&lt;&gt;"",AY274=""),TODAY()-$Z274)))</f>
        <v>90</v>
      </c>
      <c r="AC274" s="91" t="str">
        <f ca="1">IF(AB274="","",IF(AB274="RFI","RFI done",IF(AB274&gt;150,"&gt; 150 days",IF(AB274&gt;120,"121 - 150 days",IF(AB274&gt;90,"91 - 120 days",IF(AB274&gt;60,"61 - 90 days",IF(AB274&gt;30,"31 - 60 days","&lt; 30 days")))))))</f>
        <v>61 - 90 days</v>
      </c>
      <c r="AD274" s="89">
        <f>IF(AND(S274=""),"TBD",IF(AND(S274="COLO"),Z274+30,Z274+150))</f>
        <v>44619</v>
      </c>
      <c r="AE274" s="90" t="str">
        <f>IFERROR(VLOOKUP(AD274,L_Convert,6,FALSE),"")</f>
        <v>W10-2022</v>
      </c>
      <c r="AF274" s="90" t="str">
        <f>IFERROR(VLOOKUP(AD274,L_Convert,7,FALSE),"")</f>
        <v>Feb-2022</v>
      </c>
      <c r="AG274" s="86" t="s">
        <v>345</v>
      </c>
      <c r="AH274" s="219" t="str">
        <f>IFERROR(VLOOKUP(AG274,L_Convert,6,FALSE),"")</f>
        <v>TBD</v>
      </c>
      <c r="AI274" s="219" t="str">
        <f>IFERROR(VLOOKUP(AG274,L_Convert,7,FALSE),"")</f>
        <v>TBD</v>
      </c>
      <c r="AJ274" s="89">
        <v>44659</v>
      </c>
      <c r="AK274" s="219" t="str">
        <f>IFERROR(VLOOKUP(AJ274,L_Convert,6,FALSE),"")</f>
        <v>W15-2022</v>
      </c>
      <c r="AL274" s="219" t="str">
        <f>IFERROR(VLOOKUP(AJ274,L_Convert,7,FALSE),"")</f>
        <v>Apr-2022</v>
      </c>
      <c r="AM274" s="339">
        <v>44708</v>
      </c>
      <c r="AN274" s="219" t="str">
        <f>IFERROR(VLOOKUP(AM274,L_Convert,6,FALSE),"")</f>
        <v>W22-2022</v>
      </c>
      <c r="AO274" s="219" t="str">
        <f>IFERROR(VLOOKUP(AM274,L_Convert,7,FALSE),"")</f>
        <v>May-2022</v>
      </c>
      <c r="AP274" s="83" t="s">
        <v>4464</v>
      </c>
      <c r="AQ274" s="220">
        <v>44594</v>
      </c>
      <c r="AR274" s="89">
        <v>44634</v>
      </c>
      <c r="AS274" s="99"/>
      <c r="AT274" s="94">
        <v>11</v>
      </c>
      <c r="AU274" s="256"/>
      <c r="AV274" s="89">
        <v>44629</v>
      </c>
      <c r="AW274" s="238"/>
      <c r="AX274" s="89"/>
      <c r="AY274" s="89"/>
      <c r="AZ274" s="89"/>
      <c r="BA274" s="86"/>
      <c r="BB274" s="86"/>
      <c r="BC274" s="198" t="s">
        <v>6452</v>
      </c>
      <c r="BD274" s="83" t="s">
        <v>8240</v>
      </c>
      <c r="BE274" s="83" t="str">
        <f>IFERROR(VLOOKUP($BD274,L_Milestone,4,FALSE),"")</f>
        <v>20.SRFI</v>
      </c>
      <c r="BF274" s="83" t="s">
        <v>13137</v>
      </c>
      <c r="BG274" s="237" t="s">
        <v>13136</v>
      </c>
      <c r="BH274" s="239" t="s">
        <v>12823</v>
      </c>
      <c r="BI274" s="190">
        <v>401</v>
      </c>
      <c r="BJ274" s="83" t="s">
        <v>13274</v>
      </c>
      <c r="BK274" s="83"/>
      <c r="BL274" s="83"/>
      <c r="BM274" s="83"/>
      <c r="BN274" s="84"/>
      <c r="BO274" s="83"/>
      <c r="BP274" s="83"/>
      <c r="BQ274" s="83"/>
      <c r="BR274" s="83"/>
      <c r="BS274" s="83"/>
      <c r="BT274" s="83"/>
      <c r="BU274" s="83"/>
      <c r="BV274" s="83"/>
      <c r="BW274" s="83"/>
      <c r="BX274" s="86"/>
      <c r="BY274" s="86"/>
      <c r="BZ274" s="332"/>
      <c r="CA274" s="91"/>
      <c r="CB274" s="89"/>
      <c r="CC274" s="90"/>
      <c r="CD274" s="90"/>
      <c r="CE274" s="89"/>
      <c r="CF274" s="219"/>
      <c r="CG274" s="219"/>
      <c r="CH274" s="89"/>
      <c r="CI274" s="219"/>
      <c r="CJ274" s="219"/>
    </row>
    <row r="275" spans="1:88" s="28" customFormat="1" ht="15" customHeight="1">
      <c r="A275" s="187"/>
      <c r="B275" s="29"/>
      <c r="C275" s="83" t="str">
        <f>Q275</f>
        <v>SUL-SN-MKS-1582</v>
      </c>
      <c r="D275" s="83">
        <v>30743210031</v>
      </c>
      <c r="E275" s="198">
        <v>2814762004</v>
      </c>
      <c r="F275" s="198" t="s">
        <v>12459</v>
      </c>
      <c r="G275" s="83" t="s">
        <v>10283</v>
      </c>
      <c r="H275" s="84" t="s">
        <v>6825</v>
      </c>
      <c r="I275" s="83" t="s">
        <v>12445</v>
      </c>
      <c r="J275" s="83" t="s">
        <v>12446</v>
      </c>
      <c r="K275" s="83">
        <v>30</v>
      </c>
      <c r="L275" s="83" t="s">
        <v>12447</v>
      </c>
      <c r="M275" s="83">
        <v>2022</v>
      </c>
      <c r="N275" s="83" t="s">
        <v>12514</v>
      </c>
      <c r="O275" s="83" t="s">
        <v>12591</v>
      </c>
      <c r="P275" s="97" t="s">
        <v>205</v>
      </c>
      <c r="Q275" s="83" t="s">
        <v>1797</v>
      </c>
      <c r="R275" s="83" t="s">
        <v>1798</v>
      </c>
      <c r="S275" s="83" t="s">
        <v>2200</v>
      </c>
      <c r="T275" s="83" t="s">
        <v>5862</v>
      </c>
      <c r="U275" s="83" t="s">
        <v>2198</v>
      </c>
      <c r="V275" s="83" t="s">
        <v>4475</v>
      </c>
      <c r="W275" s="274" t="s">
        <v>2220</v>
      </c>
      <c r="X275" s="274" t="s">
        <v>2724</v>
      </c>
      <c r="Y275" s="84">
        <v>6618173</v>
      </c>
      <c r="Z275" s="86">
        <v>44656</v>
      </c>
      <c r="AA275" s="86">
        <v>44656</v>
      </c>
      <c r="AB275" s="332">
        <f ca="1">IF(AND($Z275=""),"",IF(AND($Z275&lt;&gt;"",AY275&lt;&gt;""),AY275-$Z275,IF(AND($Z275&lt;&gt;"",AY275=""),TODAY()-$Z275)))</f>
        <v>23</v>
      </c>
      <c r="AC275" s="91" t="str">
        <f ca="1">IF(AB275="","",IF(AB275="RFI","RFI done",IF(AB275&gt;150,"&gt; 150 days",IF(AB275&gt;120,"121 - 150 days",IF(AB275&gt;90,"91 - 120 days",IF(AB275&gt;60,"61 - 90 days",IF(AB275&gt;30,"31 - 60 days","&lt; 30 days")))))))</f>
        <v>&lt; 30 days</v>
      </c>
      <c r="AD275" s="89">
        <f>IF(AND(S275=""),"TBD",IF(AND(S275="COLO"),Z275+30,Z275+150))</f>
        <v>44686</v>
      </c>
      <c r="AE275" s="90" t="str">
        <f>IFERROR(VLOOKUP(AD275,L_Convert,6,FALSE),"")</f>
        <v>W19-2022</v>
      </c>
      <c r="AF275" s="90" t="str">
        <f>IFERROR(VLOOKUP(AD275,L_Convert,7,FALSE),"")</f>
        <v>May-2022</v>
      </c>
      <c r="AG275" s="89" t="s">
        <v>345</v>
      </c>
      <c r="AH275" s="219" t="str">
        <f>IFERROR(VLOOKUP(AG275,L_Convert,6,FALSE),"")</f>
        <v>TBD</v>
      </c>
      <c r="AI275" s="219" t="str">
        <f>IFERROR(VLOOKUP(AG275,L_Convert,7,FALSE),"")</f>
        <v>TBD</v>
      </c>
      <c r="AJ275" s="89">
        <v>44711</v>
      </c>
      <c r="AK275" s="219" t="str">
        <f>IFERROR(VLOOKUP(AJ275,L_Convert,6,FALSE),"")</f>
        <v>W23-2022</v>
      </c>
      <c r="AL275" s="219" t="str">
        <f>IFERROR(VLOOKUP(AJ275,L_Convert,7,FALSE),"")</f>
        <v>May-2022</v>
      </c>
      <c r="AM275" s="89">
        <v>44711</v>
      </c>
      <c r="AN275" s="219" t="str">
        <f>IFERROR(VLOOKUP(AM275,L_Convert,6,FALSE),"")</f>
        <v>W23-2022</v>
      </c>
      <c r="AO275" s="219" t="str">
        <f>IFERROR(VLOOKUP(AM275,L_Convert,7,FALSE),"")</f>
        <v>May-2022</v>
      </c>
      <c r="AP275" s="220"/>
      <c r="AQ275" s="89">
        <v>44661</v>
      </c>
      <c r="AR275" s="89">
        <v>44662</v>
      </c>
      <c r="AS275" s="94"/>
      <c r="AT275" s="256"/>
      <c r="AU275" s="95"/>
      <c r="AV275" s="238">
        <v>44662</v>
      </c>
      <c r="AW275" s="89">
        <f>AV275+45</f>
        <v>44707</v>
      </c>
      <c r="AX275" s="89"/>
      <c r="AY275" s="219"/>
      <c r="AZ275" s="86"/>
      <c r="BA275" s="86"/>
      <c r="BB275" s="86"/>
      <c r="BC275" s="198" t="s">
        <v>6452</v>
      </c>
      <c r="BD275" s="83" t="s">
        <v>8100</v>
      </c>
      <c r="BE275" s="83" t="str">
        <f>IFERROR(VLOOKUP($BD275,L_Milestone,4,FALSE),"")</f>
        <v>17.RBS/BTS FOUNDATION OG</v>
      </c>
      <c r="BF275" s="83" t="s">
        <v>13310</v>
      </c>
      <c r="BG275" s="237" t="s">
        <v>13196</v>
      </c>
      <c r="BH275" s="237"/>
      <c r="BI275" s="190">
        <v>401</v>
      </c>
      <c r="BJ275" s="83" t="s">
        <v>13274</v>
      </c>
      <c r="BK275" s="83"/>
      <c r="BL275" s="83"/>
      <c r="BM275" s="83"/>
      <c r="BN275" s="84"/>
      <c r="BO275" s="83"/>
      <c r="BP275" s="83"/>
      <c r="BQ275" s="83"/>
      <c r="BR275" s="83"/>
      <c r="BS275" s="83"/>
      <c r="BT275" s="83"/>
      <c r="BU275" s="83"/>
      <c r="BV275" s="83"/>
      <c r="BW275" s="83"/>
      <c r="BX275" s="86"/>
      <c r="BY275" s="86"/>
      <c r="BZ275" s="332"/>
      <c r="CA275" s="91"/>
      <c r="CB275" s="89"/>
      <c r="CC275" s="90"/>
      <c r="CD275" s="90"/>
      <c r="CE275" s="89"/>
      <c r="CF275" s="219"/>
      <c r="CG275" s="219"/>
      <c r="CH275" s="89"/>
      <c r="CI275" s="219"/>
      <c r="CJ275" s="219"/>
    </row>
    <row r="276" spans="1:88" s="28" customFormat="1" ht="15" customHeight="1">
      <c r="A276" s="187"/>
      <c r="B276" s="29"/>
      <c r="C276" s="83" t="str">
        <f>Q276</f>
        <v>JAW-JI-BJN-4309</v>
      </c>
      <c r="D276" s="83">
        <v>30739950031</v>
      </c>
      <c r="E276" s="198" t="s">
        <v>11441</v>
      </c>
      <c r="F276" s="198" t="s">
        <v>10778</v>
      </c>
      <c r="G276" s="83" t="s">
        <v>10283</v>
      </c>
      <c r="H276" s="84" t="s">
        <v>6825</v>
      </c>
      <c r="I276" s="83" t="s">
        <v>10894</v>
      </c>
      <c r="J276" s="83" t="s">
        <v>10895</v>
      </c>
      <c r="K276" s="83">
        <v>50</v>
      </c>
      <c r="L276" s="83" t="s">
        <v>10896</v>
      </c>
      <c r="M276" s="83">
        <v>2022</v>
      </c>
      <c r="N276" s="83" t="s">
        <v>10974</v>
      </c>
      <c r="O276" s="83" t="s">
        <v>12650</v>
      </c>
      <c r="P276" s="84" t="s">
        <v>205</v>
      </c>
      <c r="Q276" s="83" t="s">
        <v>10777</v>
      </c>
      <c r="R276" s="83" t="s">
        <v>10778</v>
      </c>
      <c r="S276" s="83" t="s">
        <v>106</v>
      </c>
      <c r="T276" s="83" t="s">
        <v>5862</v>
      </c>
      <c r="U276" s="83" t="s">
        <v>2198</v>
      </c>
      <c r="V276" s="83" t="s">
        <v>4472</v>
      </c>
      <c r="W276" s="274" t="s">
        <v>2207</v>
      </c>
      <c r="X276" s="274" t="s">
        <v>2669</v>
      </c>
      <c r="Y276" s="83">
        <v>6618108</v>
      </c>
      <c r="Z276" s="86">
        <v>44627</v>
      </c>
      <c r="AA276" s="86">
        <v>44627</v>
      </c>
      <c r="AB276" s="332">
        <f ca="1">IF(AND($Z276=""),"",IF(AND($Z276&lt;&gt;"",AY276&lt;&gt;""),AY276-$Z276,IF(AND($Z276&lt;&gt;"",AY276=""),TODAY()-$Z276)))</f>
        <v>52</v>
      </c>
      <c r="AC276" s="91" t="str">
        <f ca="1">IF(AB276="","",IF(AB276="RFI","RFI done",IF(AB276&gt;150,"&gt; 150 days",IF(AB276&gt;120,"121 - 150 days",IF(AB276&gt;90,"91 - 120 days",IF(AB276&gt;60,"61 - 90 days",IF(AB276&gt;30,"31 - 60 days","&lt; 30 days")))))))</f>
        <v>31 - 60 days</v>
      </c>
      <c r="AD276" s="89">
        <f>IF(AND(S276=""),"TBD",IF(AND(S276="COLO"),Z276+30,Z276+150))</f>
        <v>44777</v>
      </c>
      <c r="AE276" s="90" t="str">
        <f>IFERROR(VLOOKUP(AD276,L_Convert,6,FALSE),"")</f>
        <v>W32-2022</v>
      </c>
      <c r="AF276" s="90" t="str">
        <f>IFERROR(VLOOKUP(AD276,L_Convert,7,FALSE),"")</f>
        <v>Aug-2022</v>
      </c>
      <c r="AG276" s="89" t="s">
        <v>345</v>
      </c>
      <c r="AH276" s="219" t="str">
        <f>IFERROR(VLOOKUP(AG276,L_Convert,6,FALSE),"")</f>
        <v>TBD</v>
      </c>
      <c r="AI276" s="219" t="str">
        <f>IFERROR(VLOOKUP(AG276,L_Convert,7,FALSE),"")</f>
        <v>TBD</v>
      </c>
      <c r="AJ276" s="199">
        <v>44711</v>
      </c>
      <c r="AK276" s="219" t="str">
        <f>IFERROR(VLOOKUP(AJ276,L_Convert,6,FALSE),"")</f>
        <v>W23-2022</v>
      </c>
      <c r="AL276" s="219" t="str">
        <f>IFERROR(VLOOKUP(AJ276,L_Convert,7,FALSE),"")</f>
        <v>May-2022</v>
      </c>
      <c r="AM276" s="89">
        <v>44711</v>
      </c>
      <c r="AN276" s="219" t="str">
        <f>IFERROR(VLOOKUP(AM276,L_Convert,6,FALSE),"")</f>
        <v>W23-2022</v>
      </c>
      <c r="AO276" s="219" t="str">
        <f>IFERROR(VLOOKUP(AM276,L_Convert,7,FALSE),"")</f>
        <v>May-2022</v>
      </c>
      <c r="AP276" s="220" t="s">
        <v>4464</v>
      </c>
      <c r="AQ276" s="89">
        <v>44662</v>
      </c>
      <c r="AR276" s="89">
        <v>44664</v>
      </c>
      <c r="AS276" s="99"/>
      <c r="AT276" s="256"/>
      <c r="AU276" s="95"/>
      <c r="AV276" s="238">
        <v>44671</v>
      </c>
      <c r="AW276" s="89"/>
      <c r="AX276" s="89"/>
      <c r="AY276" s="219"/>
      <c r="AZ276" s="86"/>
      <c r="BA276" s="86"/>
      <c r="BB276" s="86"/>
      <c r="BC276" s="86" t="s">
        <v>6452</v>
      </c>
      <c r="BD276" s="237" t="s">
        <v>10531</v>
      </c>
      <c r="BE276" s="83" t="str">
        <f>IFERROR(VLOOKUP($BD276,L_Milestone,4,FALSE),"")</f>
        <v>16.TOWER ERECTION OG</v>
      </c>
      <c r="BF276" s="83" t="s">
        <v>5834</v>
      </c>
      <c r="BG276" s="237" t="s">
        <v>12981</v>
      </c>
      <c r="BH276" s="237"/>
      <c r="BI276" s="190">
        <v>401</v>
      </c>
      <c r="BJ276" s="83" t="s">
        <v>13274</v>
      </c>
      <c r="BK276" s="83"/>
      <c r="BL276" s="83"/>
      <c r="BM276" s="83"/>
      <c r="BN276" s="84"/>
      <c r="BO276" s="83"/>
      <c r="BP276" s="83"/>
      <c r="BQ276" s="83"/>
      <c r="BR276" s="83"/>
      <c r="BS276" s="83"/>
      <c r="BT276" s="83"/>
      <c r="BU276" s="83"/>
      <c r="BV276" s="83"/>
      <c r="BW276" s="83"/>
      <c r="BX276" s="86"/>
      <c r="BY276" s="86"/>
      <c r="BZ276" s="332"/>
      <c r="CA276" s="91"/>
      <c r="CB276" s="89"/>
      <c r="CC276" s="90"/>
      <c r="CD276" s="90"/>
      <c r="CE276" s="89"/>
      <c r="CF276" s="219"/>
      <c r="CG276" s="219"/>
      <c r="CH276" s="89"/>
      <c r="CI276" s="219"/>
      <c r="CJ276" s="219"/>
    </row>
    <row r="277" spans="1:88" s="28" customFormat="1" ht="15" customHeight="1">
      <c r="A277" s="187" t="s">
        <v>8640</v>
      </c>
      <c r="B277" s="29"/>
      <c r="C277" s="83" t="str">
        <f>Q277</f>
        <v>SUM-SS-MRE-1237</v>
      </c>
      <c r="D277" s="83">
        <v>30735420031</v>
      </c>
      <c r="E277" s="198" t="s">
        <v>11091</v>
      </c>
      <c r="F277" s="470" t="s">
        <v>9137</v>
      </c>
      <c r="G277" s="83" t="s">
        <v>10283</v>
      </c>
      <c r="H277" s="351" t="s">
        <v>8638</v>
      </c>
      <c r="I277" s="83" t="s">
        <v>8684</v>
      </c>
      <c r="J277" s="83" t="s">
        <v>8685</v>
      </c>
      <c r="K277" s="83">
        <v>60</v>
      </c>
      <c r="L277" s="83" t="s">
        <v>8686</v>
      </c>
      <c r="M277" s="83">
        <v>2022</v>
      </c>
      <c r="N277" s="83" t="s">
        <v>10359</v>
      </c>
      <c r="O277" s="83" t="s">
        <v>9300</v>
      </c>
      <c r="P277" s="84" t="s">
        <v>205</v>
      </c>
      <c r="Q277" s="83" t="s">
        <v>8284</v>
      </c>
      <c r="R277" s="83" t="s">
        <v>8285</v>
      </c>
      <c r="S277" s="244" t="s">
        <v>2200</v>
      </c>
      <c r="T277" s="244" t="s">
        <v>5862</v>
      </c>
      <c r="U277" s="244" t="s">
        <v>2199</v>
      </c>
      <c r="V277" s="244" t="s">
        <v>4477</v>
      </c>
      <c r="W277" s="274" t="s">
        <v>2216</v>
      </c>
      <c r="X277" s="274" t="s">
        <v>2483</v>
      </c>
      <c r="Y277" s="274">
        <v>6617992</v>
      </c>
      <c r="Z277" s="86">
        <v>44589</v>
      </c>
      <c r="AA277" s="86">
        <v>44589</v>
      </c>
      <c r="AB277" s="332">
        <f ca="1">IF(AND($Z277=""),"",IF(AND($Z277&lt;&gt;"",AY277&lt;&gt;""),AY277-$Z277,IF(AND($Z277&lt;&gt;"",AY277=""),TODAY()-$Z277)))</f>
        <v>90</v>
      </c>
      <c r="AC277" s="91" t="str">
        <f ca="1">IF(AB277="","",IF(AB277="RFI","RFI done",IF(AB277&gt;150,"&gt; 150 days",IF(AB277&gt;120,"121 - 150 days",IF(AB277&gt;90,"91 - 120 days",IF(AB277&gt;60,"61 - 90 days",IF(AB277&gt;30,"31 - 60 days","&lt; 30 days")))))))</f>
        <v>61 - 90 days</v>
      </c>
      <c r="AD277" s="89">
        <f>IF(AND(S277=""),"TBD",IF(AND(S277="COLO"),Z277+30,Z277+150))</f>
        <v>44619</v>
      </c>
      <c r="AE277" s="90" t="str">
        <f>IFERROR(VLOOKUP(AD277,L_Convert,6,FALSE),"")</f>
        <v>W10-2022</v>
      </c>
      <c r="AF277" s="90" t="str">
        <f>IFERROR(VLOOKUP(AD277,L_Convert,7,FALSE),"")</f>
        <v>Feb-2022</v>
      </c>
      <c r="AG277" s="86" t="s">
        <v>345</v>
      </c>
      <c r="AH277" s="219" t="str">
        <f>IFERROR(VLOOKUP(AG277,L_Convert,6,FALSE),"")</f>
        <v>TBD</v>
      </c>
      <c r="AI277" s="219" t="str">
        <f>IFERROR(VLOOKUP(AG277,L_Convert,7,FALSE),"")</f>
        <v>TBD</v>
      </c>
      <c r="AJ277" s="89">
        <v>44712</v>
      </c>
      <c r="AK277" s="219" t="str">
        <f>IFERROR(VLOOKUP(AJ277,L_Convert,6,FALSE),"")</f>
        <v>W23-2022</v>
      </c>
      <c r="AL277" s="219" t="str">
        <f>IFERROR(VLOOKUP(AJ277,L_Convert,7,FALSE),"")</f>
        <v>May-2022</v>
      </c>
      <c r="AM277" s="339">
        <v>44712</v>
      </c>
      <c r="AN277" s="219" t="str">
        <f>IFERROR(VLOOKUP(AM277,L_Convert,6,FALSE),"")</f>
        <v>W23-2022</v>
      </c>
      <c r="AO277" s="219" t="str">
        <f>IFERROR(VLOOKUP(AM277,L_Convert,7,FALSE),"")</f>
        <v>May-2022</v>
      </c>
      <c r="AP277" s="83" t="s">
        <v>4464</v>
      </c>
      <c r="AQ277" s="220">
        <v>44593</v>
      </c>
      <c r="AR277" s="89">
        <v>44594</v>
      </c>
      <c r="AS277" s="99"/>
      <c r="AT277" s="94"/>
      <c r="AU277" s="256"/>
      <c r="AV277" s="89">
        <v>44642</v>
      </c>
      <c r="AW277" s="238"/>
      <c r="AX277" s="89"/>
      <c r="AY277" s="89"/>
      <c r="AZ277" s="89"/>
      <c r="BA277" s="86"/>
      <c r="BB277" s="86"/>
      <c r="BC277" s="198" t="s">
        <v>6452</v>
      </c>
      <c r="BD277" s="83" t="s">
        <v>8240</v>
      </c>
      <c r="BE277" s="83" t="str">
        <f>IFERROR(VLOOKUP($BD277,L_Milestone,4,FALSE),"")</f>
        <v>20.SRFI</v>
      </c>
      <c r="BF277" s="83" t="s">
        <v>12172</v>
      </c>
      <c r="BG277" s="237" t="s">
        <v>13297</v>
      </c>
      <c r="BH277" s="237"/>
      <c r="BI277" s="190">
        <v>401</v>
      </c>
      <c r="BJ277" s="83" t="s">
        <v>13274</v>
      </c>
      <c r="BK277" s="83"/>
      <c r="BL277" s="83"/>
      <c r="BM277" s="83"/>
      <c r="BN277" s="84"/>
      <c r="BO277" s="83"/>
      <c r="BP277" s="83"/>
      <c r="BQ277" s="83"/>
      <c r="BR277" s="83"/>
      <c r="BS277" s="83"/>
      <c r="BT277" s="83"/>
      <c r="BU277" s="83"/>
      <c r="BV277" s="83"/>
      <c r="BW277" s="83"/>
      <c r="BX277" s="86"/>
      <c r="BY277" s="86"/>
      <c r="BZ277" s="332"/>
      <c r="CA277" s="91"/>
      <c r="CB277" s="89"/>
      <c r="CC277" s="90"/>
      <c r="CD277" s="90"/>
      <c r="CE277" s="89"/>
      <c r="CF277" s="219"/>
      <c r="CG277" s="219"/>
      <c r="CH277" s="89"/>
      <c r="CI277" s="219"/>
      <c r="CJ277" s="219"/>
    </row>
    <row r="278" spans="1:88" s="28" customFormat="1" ht="15" customHeight="1">
      <c r="A278" s="187" t="s">
        <v>9466</v>
      </c>
      <c r="B278" s="29"/>
      <c r="C278" s="83" t="str">
        <f>Q278</f>
        <v>SUL-SN-BAR-1313</v>
      </c>
      <c r="D278" s="83">
        <v>30730170031</v>
      </c>
      <c r="E278" s="198" t="s">
        <v>11306</v>
      </c>
      <c r="F278" s="198" t="s">
        <v>9580</v>
      </c>
      <c r="G278" s="83" t="s">
        <v>10283</v>
      </c>
      <c r="H278" s="84" t="s">
        <v>6825</v>
      </c>
      <c r="I278" s="83" t="s">
        <v>9963</v>
      </c>
      <c r="J278" s="83" t="s">
        <v>9964</v>
      </c>
      <c r="K278" s="83">
        <v>60</v>
      </c>
      <c r="L278" s="83" t="s">
        <v>9965</v>
      </c>
      <c r="M278" s="83">
        <v>2022</v>
      </c>
      <c r="N278" s="83" t="s">
        <v>10361</v>
      </c>
      <c r="O278" s="83" t="s">
        <v>10518</v>
      </c>
      <c r="P278" s="84" t="s">
        <v>205</v>
      </c>
      <c r="Q278" s="83" t="s">
        <v>9579</v>
      </c>
      <c r="R278" s="83" t="s">
        <v>9580</v>
      </c>
      <c r="S278" s="83" t="s">
        <v>106</v>
      </c>
      <c r="T278" s="83" t="s">
        <v>5862</v>
      </c>
      <c r="U278" s="83" t="s">
        <v>2198</v>
      </c>
      <c r="V278" s="83" t="s">
        <v>4475</v>
      </c>
      <c r="W278" s="274" t="s">
        <v>2220</v>
      </c>
      <c r="X278" s="274" t="s">
        <v>2619</v>
      </c>
      <c r="Y278" s="83">
        <v>6617949</v>
      </c>
      <c r="Z278" s="86">
        <v>44586</v>
      </c>
      <c r="AA278" s="86">
        <v>44589</v>
      </c>
      <c r="AB278" s="332">
        <f ca="1">IF(AND($Z278=""),"",IF(AND($Z278&lt;&gt;"",AY278&lt;&gt;""),AY278-$Z278,IF(AND($Z278&lt;&gt;"",AY278=""),TODAY()-$Z278)))</f>
        <v>93</v>
      </c>
      <c r="AC278" s="91" t="str">
        <f ca="1">IF(AB278="","",IF(AB278="RFI","RFI done",IF(AB278&gt;150,"&gt; 150 days",IF(AB278&gt;120,"121 - 150 days",IF(AB278&gt;90,"91 - 120 days",IF(AB278&gt;60,"61 - 90 days",IF(AB278&gt;30,"31 - 60 days","&lt; 30 days")))))))</f>
        <v>91 - 120 days</v>
      </c>
      <c r="AD278" s="89">
        <f>IF(AND(S278=""),"TBD",IF(AND(S278="COLO"),Z278+30,Z278+150))</f>
        <v>44736</v>
      </c>
      <c r="AE278" s="90" t="str">
        <f>IFERROR(VLOOKUP(AD278,L_Convert,6,FALSE),"")</f>
        <v>W26-2022</v>
      </c>
      <c r="AF278" s="90" t="str">
        <f>IFERROR(VLOOKUP(AD278,L_Convert,7,FALSE),"")</f>
        <v>Jun-2022</v>
      </c>
      <c r="AG278" s="89" t="s">
        <v>345</v>
      </c>
      <c r="AH278" s="219" t="str">
        <f>IFERROR(VLOOKUP(AG278,L_Convert,6,FALSE),"")</f>
        <v>TBD</v>
      </c>
      <c r="AI278" s="219" t="str">
        <f>IFERROR(VLOOKUP(AG278,L_Convert,7,FALSE),"")</f>
        <v>TBD</v>
      </c>
      <c r="AJ278" s="89">
        <v>44712</v>
      </c>
      <c r="AK278" s="219" t="str">
        <f>IFERROR(VLOOKUP(AJ278,L_Convert,6,FALSE),"")</f>
        <v>W23-2022</v>
      </c>
      <c r="AL278" s="219" t="str">
        <f>IFERROR(VLOOKUP(AJ278,L_Convert,7,FALSE),"")</f>
        <v>May-2022</v>
      </c>
      <c r="AM278" s="89">
        <v>44712</v>
      </c>
      <c r="AN278" s="219" t="str">
        <f>IFERROR(VLOOKUP(AM278,L_Convert,6,FALSE),"")</f>
        <v>W23-2022</v>
      </c>
      <c r="AO278" s="219" t="str">
        <f>IFERROR(VLOOKUP(AM278,L_Convert,7,FALSE),"")</f>
        <v>May-2022</v>
      </c>
      <c r="AP278" s="83" t="s">
        <v>4464</v>
      </c>
      <c r="AQ278" s="220">
        <v>44622</v>
      </c>
      <c r="AR278" s="277">
        <v>44638</v>
      </c>
      <c r="AS278" s="99"/>
      <c r="AT278" s="94"/>
      <c r="AU278" s="256"/>
      <c r="AV278" s="238">
        <v>44665</v>
      </c>
      <c r="AW278" s="238"/>
      <c r="AX278" s="89"/>
      <c r="AY278" s="89"/>
      <c r="AZ278" s="219"/>
      <c r="BA278" s="86"/>
      <c r="BB278" s="86"/>
      <c r="BC278" s="86" t="s">
        <v>6452</v>
      </c>
      <c r="BD278" s="83" t="s">
        <v>12851</v>
      </c>
      <c r="BE278" s="83" t="str">
        <f>IFERROR(VLOOKUP($BD278,L_Milestone,4,FALSE),"")</f>
        <v>14.POURING CONCRETE OG</v>
      </c>
      <c r="BF278" s="83" t="s">
        <v>5834</v>
      </c>
      <c r="BG278" s="237" t="s">
        <v>13187</v>
      </c>
      <c r="BH278" s="237"/>
      <c r="BI278" s="190">
        <v>401</v>
      </c>
      <c r="BJ278" s="83" t="s">
        <v>13274</v>
      </c>
      <c r="BK278" s="83"/>
      <c r="BL278" s="83"/>
      <c r="BM278" s="83"/>
      <c r="BN278" s="84"/>
      <c r="BO278" s="83"/>
      <c r="BP278" s="83"/>
      <c r="BQ278" s="83"/>
      <c r="BR278" s="83"/>
      <c r="BS278" s="83"/>
      <c r="BT278" s="83"/>
      <c r="BU278" s="83"/>
      <c r="BV278" s="83"/>
      <c r="BW278" s="83"/>
      <c r="BX278" s="86"/>
      <c r="BY278" s="86"/>
      <c r="BZ278" s="332"/>
      <c r="CA278" s="91"/>
      <c r="CB278" s="89"/>
      <c r="CC278" s="90"/>
      <c r="CD278" s="90"/>
      <c r="CE278" s="89"/>
      <c r="CF278" s="219"/>
      <c r="CG278" s="219"/>
      <c r="CH278" s="89"/>
      <c r="CI278" s="219"/>
      <c r="CJ278" s="219"/>
    </row>
    <row r="279" spans="1:88" s="28" customFormat="1" ht="15" customHeight="1">
      <c r="A279" s="27"/>
      <c r="B279" s="29"/>
      <c r="C279" s="83" t="str">
        <f>Q279</f>
        <v>KAL-KS-PLI-1113</v>
      </c>
      <c r="D279" s="83">
        <v>30740970031</v>
      </c>
      <c r="E279" s="198" t="s">
        <v>12677</v>
      </c>
      <c r="F279" s="198" t="s">
        <v>12110</v>
      </c>
      <c r="G279" s="83" t="s">
        <v>10283</v>
      </c>
      <c r="H279" s="84" t="s">
        <v>6825</v>
      </c>
      <c r="I279" s="83" t="s">
        <v>12111</v>
      </c>
      <c r="J279" s="83" t="s">
        <v>12112</v>
      </c>
      <c r="K279" s="83">
        <v>60</v>
      </c>
      <c r="L279" s="83" t="s">
        <v>12113</v>
      </c>
      <c r="M279" s="84">
        <v>2022</v>
      </c>
      <c r="N279" s="83" t="s">
        <v>10971</v>
      </c>
      <c r="O279" s="83" t="s">
        <v>12678</v>
      </c>
      <c r="P279" s="84" t="s">
        <v>205</v>
      </c>
      <c r="Q279" s="83" t="s">
        <v>12109</v>
      </c>
      <c r="R279" s="83" t="s">
        <v>12110</v>
      </c>
      <c r="S279" s="83" t="s">
        <v>106</v>
      </c>
      <c r="T279" s="83" t="s">
        <v>5862</v>
      </c>
      <c r="U279" s="83" t="s">
        <v>2198</v>
      </c>
      <c r="V279" s="83" t="s">
        <v>4474</v>
      </c>
      <c r="W279" s="274" t="s">
        <v>2208</v>
      </c>
      <c r="X279" s="274" t="s">
        <v>2745</v>
      </c>
      <c r="Y279" s="83">
        <v>6618133</v>
      </c>
      <c r="Z279" s="86">
        <v>44637</v>
      </c>
      <c r="AA279" s="86">
        <v>44637</v>
      </c>
      <c r="AB279" s="332">
        <f ca="1">IF(AND($Z279=""),"",IF(AND($Z279&lt;&gt;"",AY279&lt;&gt;""),AY279-$Z279,IF(AND($Z279&lt;&gt;"",AY279=""),TODAY()-$Z279)))</f>
        <v>42</v>
      </c>
      <c r="AC279" s="91" t="str">
        <f ca="1">IF(AB279="","",IF(AB279="RFI","RFI done",IF(AB279&gt;150,"&gt; 150 days",IF(AB279&gt;120,"121 - 150 days",IF(AB279&gt;90,"91 - 120 days",IF(AB279&gt;60,"61 - 90 days",IF(AB279&gt;30,"31 - 60 days","&lt; 30 days")))))))</f>
        <v>31 - 60 days</v>
      </c>
      <c r="AD279" s="89">
        <f>IF(AND(S279=""),"TBD",IF(AND(S279="COLO"),Z279+30,Z279+150))</f>
        <v>44787</v>
      </c>
      <c r="AE279" s="90" t="str">
        <f>IFERROR(VLOOKUP(AD279,L_Convert,6,FALSE),"")</f>
        <v>W34-2022</v>
      </c>
      <c r="AF279" s="90" t="str">
        <f>IFERROR(VLOOKUP(AD279,L_Convert,7,FALSE),"")</f>
        <v>Aug-2022</v>
      </c>
      <c r="AG279" s="89" t="s">
        <v>345</v>
      </c>
      <c r="AH279" s="219" t="str">
        <f>IFERROR(VLOOKUP(AG279,L_Convert,6,FALSE),"")</f>
        <v>TBD</v>
      </c>
      <c r="AI279" s="219" t="str">
        <f>IFERROR(VLOOKUP(AG279,L_Convert,7,FALSE),"")</f>
        <v>TBD</v>
      </c>
      <c r="AJ279" s="199">
        <v>44712</v>
      </c>
      <c r="AK279" s="90" t="str">
        <f>IFERROR(VLOOKUP(AJ279,L_Convert,6,FALSE),"")</f>
        <v>W23-2022</v>
      </c>
      <c r="AL279" s="90" t="str">
        <f>IFERROR(VLOOKUP(AJ279,L_Convert,7,FALSE),"")</f>
        <v>May-2022</v>
      </c>
      <c r="AM279" s="89">
        <v>44712</v>
      </c>
      <c r="AN279" s="90" t="str">
        <f>IFERROR(VLOOKUP(AM279,L_Convert,6,FALSE),"")</f>
        <v>W23-2022</v>
      </c>
      <c r="AO279" s="90" t="str">
        <f>IFERROR(VLOOKUP(AM279,L_Convert,7,FALSE),"")</f>
        <v>May-2022</v>
      </c>
      <c r="AP279" s="83" t="s">
        <v>4464</v>
      </c>
      <c r="AQ279" s="89">
        <v>44677</v>
      </c>
      <c r="AR279" s="89"/>
      <c r="AS279" s="99"/>
      <c r="AT279" s="94"/>
      <c r="AU279" s="256"/>
      <c r="AV279" s="238">
        <v>44671</v>
      </c>
      <c r="AW279" s="238"/>
      <c r="AX279" s="89"/>
      <c r="AY279" s="89"/>
      <c r="AZ279" s="89"/>
      <c r="BA279" s="86"/>
      <c r="BB279" s="86"/>
      <c r="BC279" s="86" t="s">
        <v>6452</v>
      </c>
      <c r="BD279" s="83" t="s">
        <v>11346</v>
      </c>
      <c r="BE279" s="83" t="str">
        <f>IFERROR(VLOOKUP($BD279,L_Milestone,4,FALSE),"")</f>
        <v>15.CURRING TIME</v>
      </c>
      <c r="BF279" s="83" t="s">
        <v>5834</v>
      </c>
      <c r="BG279" s="237" t="s">
        <v>13125</v>
      </c>
      <c r="BH279" s="237"/>
      <c r="BI279" s="190">
        <v>401</v>
      </c>
      <c r="BJ279" s="83" t="s">
        <v>13274</v>
      </c>
      <c r="BK279" s="83"/>
      <c r="BL279" s="83"/>
      <c r="BM279" s="83"/>
      <c r="BN279" s="84"/>
      <c r="BO279" s="83"/>
      <c r="BP279" s="83"/>
      <c r="BQ279" s="83"/>
      <c r="BR279" s="83"/>
      <c r="BS279" s="83"/>
      <c r="BT279" s="83"/>
      <c r="BU279" s="83"/>
      <c r="BV279" s="83"/>
      <c r="BW279" s="83"/>
      <c r="BX279" s="86"/>
      <c r="BY279" s="86"/>
      <c r="BZ279" s="332"/>
      <c r="CA279" s="91"/>
      <c r="CB279" s="89"/>
      <c r="CC279" s="90"/>
      <c r="CD279" s="90"/>
      <c r="CE279" s="89"/>
      <c r="CF279" s="219"/>
      <c r="CG279" s="219"/>
      <c r="CH279" s="89"/>
      <c r="CI279" s="219"/>
      <c r="CJ279" s="219"/>
    </row>
    <row r="280" spans="1:88" s="28" customFormat="1" ht="15" customHeight="1">
      <c r="A280" s="187" t="s">
        <v>9466</v>
      </c>
      <c r="B280" s="29"/>
      <c r="C280" s="83" t="str">
        <f>Q280</f>
        <v>SUM-RI-BKN-1168</v>
      </c>
      <c r="D280" s="83">
        <v>30730000031</v>
      </c>
      <c r="E280" s="198" t="s">
        <v>11250</v>
      </c>
      <c r="F280" s="198" t="s">
        <v>9542</v>
      </c>
      <c r="G280" s="83" t="s">
        <v>10283</v>
      </c>
      <c r="H280" s="84" t="s">
        <v>6825</v>
      </c>
      <c r="I280" s="83" t="s">
        <v>9909</v>
      </c>
      <c r="J280" s="83" t="s">
        <v>9910</v>
      </c>
      <c r="K280" s="83">
        <v>50</v>
      </c>
      <c r="L280" s="83" t="s">
        <v>9911</v>
      </c>
      <c r="M280" s="83">
        <v>2022</v>
      </c>
      <c r="N280" s="83" t="s">
        <v>10359</v>
      </c>
      <c r="O280" s="83" t="s">
        <v>10463</v>
      </c>
      <c r="P280" s="84" t="s">
        <v>205</v>
      </c>
      <c r="Q280" s="83" t="s">
        <v>9541</v>
      </c>
      <c r="R280" s="83" t="s">
        <v>9542</v>
      </c>
      <c r="S280" s="83" t="s">
        <v>106</v>
      </c>
      <c r="T280" s="83" t="s">
        <v>5862</v>
      </c>
      <c r="U280" s="83" t="s">
        <v>2199</v>
      </c>
      <c r="V280" s="83" t="s">
        <v>4476</v>
      </c>
      <c r="W280" s="274" t="s">
        <v>2224</v>
      </c>
      <c r="X280" s="274" t="s">
        <v>2722</v>
      </c>
      <c r="Y280" s="274">
        <v>6617950</v>
      </c>
      <c r="Z280" s="86">
        <v>44586</v>
      </c>
      <c r="AA280" s="86">
        <v>44589</v>
      </c>
      <c r="AB280" s="332">
        <f ca="1">IF(AND($Z280=""),"",IF(AND($Z280&lt;&gt;"",AY280&lt;&gt;""),AY280-$Z280,IF(AND($Z280&lt;&gt;"",AY280=""),TODAY()-$Z280)))</f>
        <v>93</v>
      </c>
      <c r="AC280" s="91" t="str">
        <f ca="1">IF(AB280="","",IF(AB280="RFI","RFI done",IF(AB280&gt;150,"&gt; 150 days",IF(AB280&gt;120,"121 - 150 days",IF(AB280&gt;90,"91 - 120 days",IF(AB280&gt;60,"61 - 90 days",IF(AB280&gt;30,"31 - 60 days","&lt; 30 days")))))))</f>
        <v>91 - 120 days</v>
      </c>
      <c r="AD280" s="89">
        <f>IF(AND(S280=""),"TBD",IF(AND(S280="COLO"),Z280+30,Z280+150))</f>
        <v>44736</v>
      </c>
      <c r="AE280" s="90" t="str">
        <f>IFERROR(VLOOKUP(AD280,L_Convert,6,FALSE),"")</f>
        <v>W26-2022</v>
      </c>
      <c r="AF280" s="90" t="str">
        <f>IFERROR(VLOOKUP(AD280,L_Convert,7,FALSE),"")</f>
        <v>Jun-2022</v>
      </c>
      <c r="AG280" s="89" t="s">
        <v>345</v>
      </c>
      <c r="AH280" s="219" t="str">
        <f>IFERROR(VLOOKUP(AG280,L_Convert,6,FALSE),"")</f>
        <v>TBD</v>
      </c>
      <c r="AI280" s="219" t="str">
        <f>IFERROR(VLOOKUP(AG280,L_Convert,7,FALSE),"")</f>
        <v>TBD</v>
      </c>
      <c r="AJ280" s="89">
        <v>44712</v>
      </c>
      <c r="AK280" s="219" t="str">
        <f>IFERROR(VLOOKUP(AJ280,L_Convert,6,FALSE),"")</f>
        <v>W23-2022</v>
      </c>
      <c r="AL280" s="219" t="str">
        <f>IFERROR(VLOOKUP(AJ280,L_Convert,7,FALSE),"")</f>
        <v>May-2022</v>
      </c>
      <c r="AM280" s="89">
        <v>44712</v>
      </c>
      <c r="AN280" s="219" t="str">
        <f>IFERROR(VLOOKUP(AM280,L_Convert,6,FALSE),"")</f>
        <v>W23-2022</v>
      </c>
      <c r="AO280" s="219" t="str">
        <f>IFERROR(VLOOKUP(AM280,L_Convert,7,FALSE),"")</f>
        <v>May-2022</v>
      </c>
      <c r="AP280" s="83" t="s">
        <v>4464</v>
      </c>
      <c r="AQ280" s="220">
        <v>44617</v>
      </c>
      <c r="AR280" s="277">
        <v>44623</v>
      </c>
      <c r="AS280" s="99"/>
      <c r="AT280" s="94"/>
      <c r="AU280" s="256"/>
      <c r="AV280" s="238">
        <v>44673</v>
      </c>
      <c r="AW280" s="238"/>
      <c r="AX280" s="89"/>
      <c r="AY280" s="89"/>
      <c r="AZ280" s="219"/>
      <c r="BA280" s="86"/>
      <c r="BB280" s="86"/>
      <c r="BC280" s="86" t="s">
        <v>6452</v>
      </c>
      <c r="BD280" s="83" t="s">
        <v>10531</v>
      </c>
      <c r="BE280" s="83" t="str">
        <f>IFERROR(VLOOKUP($BD280,L_Milestone,4,FALSE),"")</f>
        <v>16.TOWER ERECTION OG</v>
      </c>
      <c r="BF280" s="83" t="s">
        <v>5834</v>
      </c>
      <c r="BG280" s="237" t="s">
        <v>13212</v>
      </c>
      <c r="BH280" s="237"/>
      <c r="BI280" s="190">
        <v>401</v>
      </c>
      <c r="BJ280" s="83" t="s">
        <v>13274</v>
      </c>
      <c r="BK280" s="83"/>
      <c r="BL280" s="83"/>
      <c r="BM280" s="83"/>
      <c r="BN280" s="84"/>
      <c r="BO280" s="83"/>
      <c r="BP280" s="83"/>
      <c r="BQ280" s="83"/>
      <c r="BR280" s="83"/>
      <c r="BS280" s="83"/>
      <c r="BT280" s="83"/>
      <c r="BU280" s="83"/>
      <c r="BV280" s="83"/>
      <c r="BW280" s="83"/>
      <c r="BX280" s="86"/>
      <c r="BY280" s="86"/>
      <c r="BZ280" s="332"/>
      <c r="CA280" s="91"/>
      <c r="CB280" s="89"/>
      <c r="CC280" s="90"/>
      <c r="CD280" s="90"/>
      <c r="CE280" s="89"/>
      <c r="CF280" s="219"/>
      <c r="CG280" s="219"/>
      <c r="CH280" s="89"/>
      <c r="CI280" s="219"/>
      <c r="CJ280" s="219"/>
    </row>
    <row r="281" spans="1:88" s="28" customFormat="1" ht="15" customHeight="1">
      <c r="A281" s="187" t="s">
        <v>9466</v>
      </c>
      <c r="B281" s="29"/>
      <c r="C281" s="83" t="str">
        <f>Q281</f>
        <v>JAW-BT-PDG-0619</v>
      </c>
      <c r="D281" s="83">
        <v>30729590031</v>
      </c>
      <c r="E281" s="198" t="s">
        <v>11311</v>
      </c>
      <c r="F281" s="198" t="s">
        <v>9780</v>
      </c>
      <c r="G281" s="83" t="s">
        <v>10283</v>
      </c>
      <c r="H281" s="84" t="s">
        <v>6825</v>
      </c>
      <c r="I281" s="83" t="s">
        <v>10228</v>
      </c>
      <c r="J281" s="83" t="s">
        <v>10229</v>
      </c>
      <c r="K281" s="83">
        <v>50</v>
      </c>
      <c r="L281" s="83" t="s">
        <v>10230</v>
      </c>
      <c r="M281" s="83">
        <v>2022</v>
      </c>
      <c r="N281" s="83" t="s">
        <v>10359</v>
      </c>
      <c r="O281" s="83" t="s">
        <v>11904</v>
      </c>
      <c r="P281" s="84" t="s">
        <v>199</v>
      </c>
      <c r="Q281" s="83" t="s">
        <v>9779</v>
      </c>
      <c r="R281" s="83" t="s">
        <v>9780</v>
      </c>
      <c r="S281" s="83" t="s">
        <v>106</v>
      </c>
      <c r="T281" s="83" t="s">
        <v>5862</v>
      </c>
      <c r="U281" s="83" t="s">
        <v>5947</v>
      </c>
      <c r="V281" s="86" t="s">
        <v>8117</v>
      </c>
      <c r="W281" s="274" t="s">
        <v>2204</v>
      </c>
      <c r="X281" s="274" t="s">
        <v>8612</v>
      </c>
      <c r="Y281" s="274">
        <v>6617948</v>
      </c>
      <c r="Z281" s="86">
        <v>44586</v>
      </c>
      <c r="AA281" s="86">
        <v>44589</v>
      </c>
      <c r="AB281" s="332">
        <f ca="1">IF(AND($Z281=""),"",IF(AND($Z281&lt;&gt;"",AY281&lt;&gt;""),AY281-$Z281,IF(AND($Z281&lt;&gt;"",AY281=""),TODAY()-$Z281)))</f>
        <v>93</v>
      </c>
      <c r="AC281" s="91" t="str">
        <f ca="1">IF(AB281="","",IF(AB281="RFI","RFI done",IF(AB281&gt;150,"&gt; 150 days",IF(AB281&gt;120,"121 - 150 days",IF(AB281&gt;90,"91 - 120 days",IF(AB281&gt;60,"61 - 90 days",IF(AB281&gt;30,"31 - 60 days","&lt; 30 days")))))))</f>
        <v>91 - 120 days</v>
      </c>
      <c r="AD281" s="89">
        <f>IF(AND(S281=""),"TBD",IF(AND(S281="COLO"),Z281+30,Z281+150))</f>
        <v>44736</v>
      </c>
      <c r="AE281" s="90" t="str">
        <f>IFERROR(VLOOKUP(AD281,L_Convert,6,FALSE),"")</f>
        <v>W26-2022</v>
      </c>
      <c r="AF281" s="90" t="str">
        <f>IFERROR(VLOOKUP(AD281,L_Convert,7,FALSE),"")</f>
        <v>Jun-2022</v>
      </c>
      <c r="AG281" s="89" t="s">
        <v>345</v>
      </c>
      <c r="AH281" s="219" t="str">
        <f>IFERROR(VLOOKUP(AG281,L_Convert,6,FALSE),"")</f>
        <v>TBD</v>
      </c>
      <c r="AI281" s="219" t="str">
        <f>IFERROR(VLOOKUP(AG281,L_Convert,7,FALSE),"")</f>
        <v>TBD</v>
      </c>
      <c r="AJ281" s="89">
        <v>44712</v>
      </c>
      <c r="AK281" s="219" t="str">
        <f>IFERROR(VLOOKUP(AJ281,L_Convert,6,FALSE),"")</f>
        <v>W23-2022</v>
      </c>
      <c r="AL281" s="219" t="str">
        <f>IFERROR(VLOOKUP(AJ281,L_Convert,7,FALSE),"")</f>
        <v>May-2022</v>
      </c>
      <c r="AM281" s="89">
        <v>44712</v>
      </c>
      <c r="AN281" s="219" t="str">
        <f>IFERROR(VLOOKUP(AM281,L_Convert,6,FALSE),"")</f>
        <v>W23-2022</v>
      </c>
      <c r="AO281" s="219" t="str">
        <f>IFERROR(VLOOKUP(AM281,L_Convert,7,FALSE),"")</f>
        <v>May-2022</v>
      </c>
      <c r="AP281" s="83" t="s">
        <v>4464</v>
      </c>
      <c r="AQ281" s="220">
        <v>44651</v>
      </c>
      <c r="AR281" s="89">
        <v>44656</v>
      </c>
      <c r="AS281" s="99"/>
      <c r="AT281" s="94">
        <v>6.6</v>
      </c>
      <c r="AU281" s="256"/>
      <c r="AV281" s="95">
        <v>44678</v>
      </c>
      <c r="AW281" s="238"/>
      <c r="AX281" s="89"/>
      <c r="AY281" s="89"/>
      <c r="AZ281" s="219"/>
      <c r="BA281" s="86"/>
      <c r="BB281" s="86"/>
      <c r="BC281" s="86" t="s">
        <v>6452</v>
      </c>
      <c r="BD281" s="83" t="s">
        <v>10531</v>
      </c>
      <c r="BE281" s="83" t="str">
        <f>IFERROR(VLOOKUP($BD281,L_Milestone,4,FALSE),"")</f>
        <v>16.TOWER ERECTION OG</v>
      </c>
      <c r="BF281" s="83" t="s">
        <v>5834</v>
      </c>
      <c r="BG281" s="237" t="s">
        <v>12997</v>
      </c>
      <c r="BH281" s="237"/>
      <c r="BI281" s="190">
        <v>401</v>
      </c>
      <c r="BJ281" s="83" t="s">
        <v>13274</v>
      </c>
      <c r="BK281" s="83"/>
      <c r="BL281" s="83"/>
      <c r="BM281" s="83"/>
      <c r="BN281" s="84"/>
      <c r="BO281" s="83"/>
      <c r="BP281" s="83"/>
      <c r="BQ281" s="83"/>
      <c r="BR281" s="83"/>
      <c r="BS281" s="83"/>
      <c r="BT281" s="83"/>
      <c r="BU281" s="83"/>
      <c r="BV281" s="83"/>
      <c r="BW281" s="83"/>
      <c r="BX281" s="86"/>
      <c r="BY281" s="86"/>
      <c r="BZ281" s="332"/>
      <c r="CA281" s="91"/>
      <c r="CB281" s="89"/>
      <c r="CC281" s="90"/>
      <c r="CD281" s="90"/>
      <c r="CE281" s="89"/>
      <c r="CF281" s="219"/>
      <c r="CG281" s="219"/>
      <c r="CH281" s="89"/>
      <c r="CI281" s="219"/>
      <c r="CJ281" s="219"/>
    </row>
    <row r="282" spans="1:88" s="28" customFormat="1" ht="15" customHeight="1">
      <c r="A282" s="187" t="s">
        <v>9466</v>
      </c>
      <c r="B282" s="29"/>
      <c r="C282" s="83" t="str">
        <f>Q282</f>
        <v>SUM-RI-BKN-1170</v>
      </c>
      <c r="D282" s="83">
        <v>30730100031</v>
      </c>
      <c r="E282" s="198" t="s">
        <v>11277</v>
      </c>
      <c r="F282" s="198" t="s">
        <v>9564</v>
      </c>
      <c r="G282" s="83" t="s">
        <v>10283</v>
      </c>
      <c r="H282" s="84" t="s">
        <v>6825</v>
      </c>
      <c r="I282" s="83" t="s">
        <v>9941</v>
      </c>
      <c r="J282" s="83" t="s">
        <v>9942</v>
      </c>
      <c r="K282" s="83">
        <v>50</v>
      </c>
      <c r="L282" s="83" t="s">
        <v>9943</v>
      </c>
      <c r="M282" s="83">
        <v>2022</v>
      </c>
      <c r="N282" s="83" t="s">
        <v>10359</v>
      </c>
      <c r="O282" s="83" t="s">
        <v>12120</v>
      </c>
      <c r="P282" s="84" t="s">
        <v>205</v>
      </c>
      <c r="Q282" s="83" t="s">
        <v>9563</v>
      </c>
      <c r="R282" s="83" t="s">
        <v>9564</v>
      </c>
      <c r="S282" s="83" t="s">
        <v>106</v>
      </c>
      <c r="T282" s="83" t="s">
        <v>5862</v>
      </c>
      <c r="U282" s="83" t="s">
        <v>2199</v>
      </c>
      <c r="V282" s="198" t="s">
        <v>4476</v>
      </c>
      <c r="W282" s="274" t="s">
        <v>2224</v>
      </c>
      <c r="X282" s="274" t="s">
        <v>2722</v>
      </c>
      <c r="Y282" s="274">
        <v>6617950</v>
      </c>
      <c r="Z282" s="86">
        <v>44586</v>
      </c>
      <c r="AA282" s="86">
        <v>44589</v>
      </c>
      <c r="AB282" s="332">
        <f ca="1">IF(AND($Z282=""),"",IF(AND($Z282&lt;&gt;"",AY282&lt;&gt;""),AY282-$Z282,IF(AND($Z282&lt;&gt;"",AY282=""),TODAY()-$Z282)))</f>
        <v>93</v>
      </c>
      <c r="AC282" s="91" t="str">
        <f ca="1">IF(AB282="","",IF(AB282="RFI","RFI done",IF(AB282&gt;150,"&gt; 150 days",IF(AB282&gt;120,"121 - 150 days",IF(AB282&gt;90,"91 - 120 days",IF(AB282&gt;60,"61 - 90 days",IF(AB282&gt;30,"31 - 60 days","&lt; 30 days")))))))</f>
        <v>91 - 120 days</v>
      </c>
      <c r="AD282" s="89">
        <f>IF(AND(S282=""),"TBD",IF(AND(S282="COLO"),Z282+30,Z282+150))</f>
        <v>44736</v>
      </c>
      <c r="AE282" s="90" t="str">
        <f>IFERROR(VLOOKUP(AD282,L_Convert,6,FALSE),"")</f>
        <v>W26-2022</v>
      </c>
      <c r="AF282" s="90" t="str">
        <f>IFERROR(VLOOKUP(AD282,L_Convert,7,FALSE),"")</f>
        <v>Jun-2022</v>
      </c>
      <c r="AG282" s="89" t="s">
        <v>345</v>
      </c>
      <c r="AH282" s="219" t="str">
        <f>IFERROR(VLOOKUP(AG282,L_Convert,6,FALSE),"")</f>
        <v>TBD</v>
      </c>
      <c r="AI282" s="219" t="str">
        <f>IFERROR(VLOOKUP(AG282,L_Convert,7,FALSE),"")</f>
        <v>TBD</v>
      </c>
      <c r="AJ282" s="89">
        <v>44712</v>
      </c>
      <c r="AK282" s="219" t="str">
        <f>IFERROR(VLOOKUP(AJ282,L_Convert,6,FALSE),"")</f>
        <v>W23-2022</v>
      </c>
      <c r="AL282" s="219" t="str">
        <f>IFERROR(VLOOKUP(AJ282,L_Convert,7,FALSE),"")</f>
        <v>May-2022</v>
      </c>
      <c r="AM282" s="89">
        <v>44712</v>
      </c>
      <c r="AN282" s="219" t="str">
        <f>IFERROR(VLOOKUP(AM282,L_Convert,6,FALSE),"")</f>
        <v>W23-2022</v>
      </c>
      <c r="AO282" s="219" t="str">
        <f>IFERROR(VLOOKUP(AM282,L_Convert,7,FALSE),"")</f>
        <v>May-2022</v>
      </c>
      <c r="AP282" s="83" t="s">
        <v>4464</v>
      </c>
      <c r="AQ282" s="220">
        <v>44641</v>
      </c>
      <c r="AR282" s="220">
        <v>44643</v>
      </c>
      <c r="AS282" s="99"/>
      <c r="AT282" s="94"/>
      <c r="AU282" s="256"/>
      <c r="AV282" s="238">
        <v>44673</v>
      </c>
      <c r="AW282" s="238"/>
      <c r="AX282" s="89"/>
      <c r="AY282" s="89"/>
      <c r="AZ282" s="219"/>
      <c r="BA282" s="86"/>
      <c r="BB282" s="86"/>
      <c r="BC282" s="86" t="s">
        <v>6452</v>
      </c>
      <c r="BD282" s="83" t="s">
        <v>8240</v>
      </c>
      <c r="BE282" s="83" t="str">
        <f>IFERROR(VLOOKUP($BD282,L_Milestone,4,FALSE),"")</f>
        <v>20.SRFI</v>
      </c>
      <c r="BF282" s="83" t="s">
        <v>5834</v>
      </c>
      <c r="BG282" s="237" t="s">
        <v>13226</v>
      </c>
      <c r="BH282" s="237"/>
      <c r="BI282" s="190">
        <v>401</v>
      </c>
      <c r="BJ282" s="83" t="s">
        <v>13274</v>
      </c>
      <c r="BK282" s="83"/>
      <c r="BL282" s="83"/>
      <c r="BM282" s="83"/>
      <c r="BN282" s="84"/>
      <c r="BO282" s="83"/>
      <c r="BP282" s="83"/>
      <c r="BQ282" s="83"/>
      <c r="BR282" s="83"/>
      <c r="BS282" s="83"/>
      <c r="BT282" s="83"/>
      <c r="BU282" s="83"/>
      <c r="BV282" s="83"/>
      <c r="BW282" s="83"/>
      <c r="BX282" s="86"/>
      <c r="BY282" s="86"/>
      <c r="BZ282" s="332"/>
      <c r="CA282" s="91"/>
      <c r="CB282" s="89"/>
      <c r="CC282" s="90"/>
      <c r="CD282" s="90"/>
      <c r="CE282" s="89"/>
      <c r="CF282" s="219"/>
      <c r="CG282" s="219"/>
      <c r="CH282" s="89"/>
      <c r="CI282" s="219"/>
      <c r="CJ282" s="219"/>
    </row>
    <row r="283" spans="1:88" s="28" customFormat="1" ht="15" customHeight="1">
      <c r="A283" s="187" t="s">
        <v>9466</v>
      </c>
      <c r="B283" s="29"/>
      <c r="C283" s="83" t="str">
        <f>Q283</f>
        <v>JAW-JK-KYB-0296</v>
      </c>
      <c r="D283" s="83">
        <v>30729190031</v>
      </c>
      <c r="E283" s="198" t="s">
        <v>11017</v>
      </c>
      <c r="F283" s="198" t="s">
        <v>9692</v>
      </c>
      <c r="G283" s="83" t="s">
        <v>10283</v>
      </c>
      <c r="H283" s="84" t="s">
        <v>6825</v>
      </c>
      <c r="I283" s="83" t="s">
        <v>10111</v>
      </c>
      <c r="J283" s="83" t="s">
        <v>10112</v>
      </c>
      <c r="K283" s="83">
        <v>25</v>
      </c>
      <c r="L283" s="83" t="s">
        <v>10113</v>
      </c>
      <c r="M283" s="83" t="s">
        <v>10246</v>
      </c>
      <c r="N283" s="83" t="s">
        <v>10361</v>
      </c>
      <c r="O283" s="83" t="s">
        <v>11905</v>
      </c>
      <c r="P283" s="84" t="s">
        <v>199</v>
      </c>
      <c r="Q283" s="83" t="s">
        <v>9691</v>
      </c>
      <c r="R283" s="83" t="s">
        <v>9692</v>
      </c>
      <c r="S283" s="83" t="s">
        <v>106</v>
      </c>
      <c r="T283" s="83" t="s">
        <v>5862</v>
      </c>
      <c r="U283" s="83" t="s">
        <v>5947</v>
      </c>
      <c r="V283" s="86" t="s">
        <v>8117</v>
      </c>
      <c r="W283" s="274" t="s">
        <v>2210</v>
      </c>
      <c r="X283" s="274" t="s">
        <v>9807</v>
      </c>
      <c r="Y283" s="274">
        <v>6617948</v>
      </c>
      <c r="Z283" s="86">
        <v>44586</v>
      </c>
      <c r="AA283" s="86">
        <v>44589</v>
      </c>
      <c r="AB283" s="332">
        <f ca="1">IF(AND($Z283=""),"",IF(AND($Z283&lt;&gt;"",AY283&lt;&gt;""),AY283-$Z283,IF(AND($Z283&lt;&gt;"",AY283=""),TODAY()-$Z283)))</f>
        <v>93</v>
      </c>
      <c r="AC283" s="91" t="str">
        <f ca="1">IF(AB283="","",IF(AB283="RFI","RFI done",IF(AB283&gt;150,"&gt; 150 days",IF(AB283&gt;120,"121 - 150 days",IF(AB283&gt;90,"91 - 120 days",IF(AB283&gt;60,"61 - 90 days",IF(AB283&gt;30,"31 - 60 days","&lt; 30 days")))))))</f>
        <v>91 - 120 days</v>
      </c>
      <c r="AD283" s="89">
        <f>IF(AND(S283=""),"TBD",IF(AND(S283="COLO"),Z283+30,Z283+150))</f>
        <v>44736</v>
      </c>
      <c r="AE283" s="90" t="str">
        <f>IFERROR(VLOOKUP(AD283,L_Convert,6,FALSE),"")</f>
        <v>W26-2022</v>
      </c>
      <c r="AF283" s="90" t="str">
        <f>IFERROR(VLOOKUP(AD283,L_Convert,7,FALSE),"")</f>
        <v>Jun-2022</v>
      </c>
      <c r="AG283" s="89" t="s">
        <v>345</v>
      </c>
      <c r="AH283" s="219" t="str">
        <f>IFERROR(VLOOKUP(AG283,L_Convert,6,FALSE),"")</f>
        <v>TBD</v>
      </c>
      <c r="AI283" s="219" t="str">
        <f>IFERROR(VLOOKUP(AG283,L_Convert,7,FALSE),"")</f>
        <v>TBD</v>
      </c>
      <c r="AJ283" s="89">
        <v>44712</v>
      </c>
      <c r="AK283" s="219" t="str">
        <f>IFERROR(VLOOKUP(AJ283,L_Convert,6,FALSE),"")</f>
        <v>W23-2022</v>
      </c>
      <c r="AL283" s="219" t="str">
        <f>IFERROR(VLOOKUP(AJ283,L_Convert,7,FALSE),"")</f>
        <v>May-2022</v>
      </c>
      <c r="AM283" s="89">
        <v>44712</v>
      </c>
      <c r="AN283" s="219" t="str">
        <f>IFERROR(VLOOKUP(AM283,L_Convert,6,FALSE),"")</f>
        <v>W23-2022</v>
      </c>
      <c r="AO283" s="219" t="str">
        <f>IFERROR(VLOOKUP(AM283,L_Convert,7,FALSE),"")</f>
        <v>May-2022</v>
      </c>
      <c r="AP283" s="83" t="s">
        <v>4464</v>
      </c>
      <c r="AQ283" s="220" t="s">
        <v>13261</v>
      </c>
      <c r="AR283" s="89">
        <v>44665</v>
      </c>
      <c r="AS283" s="89"/>
      <c r="AT283" s="94">
        <v>6.6</v>
      </c>
      <c r="AU283" s="256">
        <v>44671</v>
      </c>
      <c r="AV283" s="95">
        <v>44678</v>
      </c>
      <c r="AW283" s="238"/>
      <c r="AX283" s="89"/>
      <c r="AY283" s="89"/>
      <c r="AZ283" s="219"/>
      <c r="BA283" s="86"/>
      <c r="BB283" s="86"/>
      <c r="BC283" s="86" t="s">
        <v>6452</v>
      </c>
      <c r="BD283" s="83" t="s">
        <v>3720</v>
      </c>
      <c r="BE283" s="83" t="str">
        <f>IFERROR(VLOOKUP($BD283,L_Milestone,4,FALSE),"")</f>
        <v>20.SRFI</v>
      </c>
      <c r="BF283" s="83" t="s">
        <v>5834</v>
      </c>
      <c r="BG283" s="237" t="s">
        <v>12996</v>
      </c>
      <c r="BH283" s="237"/>
      <c r="BI283" s="190">
        <v>401</v>
      </c>
      <c r="BJ283" s="83" t="s">
        <v>13274</v>
      </c>
      <c r="BK283" s="83"/>
      <c r="BL283" s="83"/>
      <c r="BM283" s="83"/>
      <c r="BN283" s="84"/>
      <c r="BO283" s="83"/>
      <c r="BP283" s="83"/>
      <c r="BQ283" s="83"/>
      <c r="BR283" s="83"/>
      <c r="BS283" s="83"/>
      <c r="BT283" s="83"/>
      <c r="BU283" s="83"/>
      <c r="BV283" s="83"/>
      <c r="BW283" s="83"/>
      <c r="BX283" s="86"/>
      <c r="BY283" s="86"/>
      <c r="BZ283" s="332"/>
      <c r="CA283" s="91"/>
      <c r="CB283" s="89"/>
      <c r="CC283" s="90"/>
      <c r="CD283" s="90"/>
      <c r="CE283" s="89"/>
      <c r="CF283" s="219"/>
      <c r="CG283" s="219"/>
      <c r="CH283" s="89"/>
      <c r="CI283" s="219"/>
      <c r="CJ283" s="219"/>
    </row>
    <row r="284" spans="1:88" s="28" customFormat="1" ht="15" customHeight="1">
      <c r="A284" s="187" t="s">
        <v>9466</v>
      </c>
      <c r="B284" s="29"/>
      <c r="C284" s="83" t="str">
        <f>Q284</f>
        <v>SUM-RI-DUM-1155</v>
      </c>
      <c r="D284" s="83">
        <v>30729880031</v>
      </c>
      <c r="E284" s="198" t="s">
        <v>11249</v>
      </c>
      <c r="F284" s="198" t="s">
        <v>9518</v>
      </c>
      <c r="G284" s="83" t="s">
        <v>10283</v>
      </c>
      <c r="H284" s="84" t="s">
        <v>6825</v>
      </c>
      <c r="I284" s="83" t="s">
        <v>9876</v>
      </c>
      <c r="J284" s="83" t="s">
        <v>9877</v>
      </c>
      <c r="K284" s="83">
        <v>50</v>
      </c>
      <c r="L284" s="83" t="s">
        <v>9878</v>
      </c>
      <c r="M284" s="83">
        <v>2022</v>
      </c>
      <c r="N284" s="83" t="s">
        <v>10359</v>
      </c>
      <c r="O284" s="83" t="s">
        <v>10464</v>
      </c>
      <c r="P284" s="84" t="s">
        <v>205</v>
      </c>
      <c r="Q284" s="83" t="s">
        <v>9517</v>
      </c>
      <c r="R284" s="83" t="s">
        <v>9518</v>
      </c>
      <c r="S284" s="83" t="s">
        <v>106</v>
      </c>
      <c r="T284" s="83" t="s">
        <v>5862</v>
      </c>
      <c r="U284" s="83" t="s">
        <v>2199</v>
      </c>
      <c r="V284" s="83" t="s">
        <v>4476</v>
      </c>
      <c r="W284" s="274" t="s">
        <v>2224</v>
      </c>
      <c r="X284" s="274" t="s">
        <v>2703</v>
      </c>
      <c r="Y284" s="274">
        <v>6617950</v>
      </c>
      <c r="Z284" s="86">
        <v>44586</v>
      </c>
      <c r="AA284" s="86">
        <v>44589</v>
      </c>
      <c r="AB284" s="332">
        <f ca="1">IF(AND($Z284=""),"",IF(AND($Z284&lt;&gt;"",AY284&lt;&gt;""),AY284-$Z284,IF(AND($Z284&lt;&gt;"",AY284=""),TODAY()-$Z284)))</f>
        <v>93</v>
      </c>
      <c r="AC284" s="91" t="str">
        <f ca="1">IF(AB284="","",IF(AB284="RFI","RFI done",IF(AB284&gt;150,"&gt; 150 days",IF(AB284&gt;120,"121 - 150 days",IF(AB284&gt;90,"91 - 120 days",IF(AB284&gt;60,"61 - 90 days",IF(AB284&gt;30,"31 - 60 days","&lt; 30 days")))))))</f>
        <v>91 - 120 days</v>
      </c>
      <c r="AD284" s="89">
        <f>IF(AND(S284=""),"TBD",IF(AND(S284="COLO"),Z284+30,Z284+150))</f>
        <v>44736</v>
      </c>
      <c r="AE284" s="90" t="str">
        <f>IFERROR(VLOOKUP(AD284,L_Convert,6,FALSE),"")</f>
        <v>W26-2022</v>
      </c>
      <c r="AF284" s="90" t="str">
        <f>IFERROR(VLOOKUP(AD284,L_Convert,7,FALSE),"")</f>
        <v>Jun-2022</v>
      </c>
      <c r="AG284" s="89" t="s">
        <v>345</v>
      </c>
      <c r="AH284" s="219" t="str">
        <f>IFERROR(VLOOKUP(AG284,L_Convert,6,FALSE),"")</f>
        <v>TBD</v>
      </c>
      <c r="AI284" s="219" t="str">
        <f>IFERROR(VLOOKUP(AG284,L_Convert,7,FALSE),"")</f>
        <v>TBD</v>
      </c>
      <c r="AJ284" s="89">
        <v>44712</v>
      </c>
      <c r="AK284" s="219" t="str">
        <f>IFERROR(VLOOKUP(AJ284,L_Convert,6,FALSE),"")</f>
        <v>W23-2022</v>
      </c>
      <c r="AL284" s="219" t="str">
        <f>IFERROR(VLOOKUP(AJ284,L_Convert,7,FALSE),"")</f>
        <v>May-2022</v>
      </c>
      <c r="AM284" s="89">
        <v>44712</v>
      </c>
      <c r="AN284" s="219" t="str">
        <f>IFERROR(VLOOKUP(AM284,L_Convert,6,FALSE),"")</f>
        <v>W23-2022</v>
      </c>
      <c r="AO284" s="219" t="str">
        <f>IFERROR(VLOOKUP(AM284,L_Convert,7,FALSE),"")</f>
        <v>May-2022</v>
      </c>
      <c r="AP284" s="83" t="s">
        <v>4464</v>
      </c>
      <c r="AQ284" s="220">
        <v>44617</v>
      </c>
      <c r="AR284" s="277">
        <v>44623</v>
      </c>
      <c r="AS284" s="99"/>
      <c r="AT284" s="94"/>
      <c r="AU284" s="256"/>
      <c r="AV284" s="238">
        <v>44673</v>
      </c>
      <c r="AW284" s="238"/>
      <c r="AX284" s="89"/>
      <c r="AY284" s="89"/>
      <c r="AZ284" s="219"/>
      <c r="BA284" s="86"/>
      <c r="BB284" s="86"/>
      <c r="BC284" s="86" t="s">
        <v>6452</v>
      </c>
      <c r="BD284" s="83" t="s">
        <v>12851</v>
      </c>
      <c r="BE284" s="83" t="str">
        <f>IFERROR(VLOOKUP($BD284,L_Milestone,4,FALSE),"")</f>
        <v>14.POURING CONCRETE OG</v>
      </c>
      <c r="BF284" s="83" t="s">
        <v>5834</v>
      </c>
      <c r="BG284" s="237" t="s">
        <v>13199</v>
      </c>
      <c r="BH284" s="237"/>
      <c r="BI284" s="190">
        <v>401</v>
      </c>
      <c r="BJ284" s="83" t="s">
        <v>13274</v>
      </c>
      <c r="BK284" s="83"/>
      <c r="BL284" s="83"/>
      <c r="BM284" s="83"/>
      <c r="BN284" s="84"/>
      <c r="BO284" s="83"/>
      <c r="BP284" s="83"/>
      <c r="BQ284" s="83"/>
      <c r="BR284" s="83"/>
      <c r="BS284" s="83"/>
      <c r="BT284" s="83"/>
      <c r="BU284" s="83"/>
      <c r="BV284" s="83"/>
      <c r="BW284" s="83"/>
      <c r="BX284" s="86"/>
      <c r="BY284" s="86"/>
      <c r="BZ284" s="332"/>
      <c r="CA284" s="91"/>
      <c r="CB284" s="89"/>
      <c r="CC284" s="90"/>
      <c r="CD284" s="90"/>
      <c r="CE284" s="89"/>
      <c r="CF284" s="219"/>
      <c r="CG284" s="219"/>
      <c r="CH284" s="89"/>
      <c r="CI284" s="219"/>
      <c r="CJ284" s="219"/>
    </row>
    <row r="285" spans="1:88" s="28" customFormat="1" ht="15" customHeight="1">
      <c r="A285" s="187" t="s">
        <v>8640</v>
      </c>
      <c r="B285" s="29"/>
      <c r="C285" s="83" t="str">
        <f>Q285</f>
        <v>SUM-SS-BTA-1097</v>
      </c>
      <c r="D285" s="83">
        <v>30736300031</v>
      </c>
      <c r="E285" s="198" t="s">
        <v>11073</v>
      </c>
      <c r="F285" s="470" t="s">
        <v>9157</v>
      </c>
      <c r="G285" s="83" t="s">
        <v>10283</v>
      </c>
      <c r="H285" s="351" t="s">
        <v>8638</v>
      </c>
      <c r="I285" s="83" t="s">
        <v>8744</v>
      </c>
      <c r="J285" s="83" t="s">
        <v>8745</v>
      </c>
      <c r="K285" s="83">
        <v>60</v>
      </c>
      <c r="L285" s="83" t="s">
        <v>8746</v>
      </c>
      <c r="M285" s="83">
        <v>2022</v>
      </c>
      <c r="N285" s="83" t="s">
        <v>10359</v>
      </c>
      <c r="O285" s="83" t="s">
        <v>9405</v>
      </c>
      <c r="P285" s="84" t="s">
        <v>205</v>
      </c>
      <c r="Q285" s="83" t="s">
        <v>8326</v>
      </c>
      <c r="R285" s="83" t="s">
        <v>8327</v>
      </c>
      <c r="S285" s="244" t="s">
        <v>2200</v>
      </c>
      <c r="T285" s="244" t="s">
        <v>5862</v>
      </c>
      <c r="U285" s="244" t="s">
        <v>2199</v>
      </c>
      <c r="V285" s="244" t="s">
        <v>4477</v>
      </c>
      <c r="W285" s="274" t="s">
        <v>2216</v>
      </c>
      <c r="X285" s="274" t="s">
        <v>8605</v>
      </c>
      <c r="Y285" s="244">
        <v>6617992</v>
      </c>
      <c r="Z285" s="86">
        <v>44589</v>
      </c>
      <c r="AA285" s="86">
        <v>44589</v>
      </c>
      <c r="AB285" s="332">
        <f ca="1">IF(AND($Z285=""),"",IF(AND($Z285&lt;&gt;"",AY285&lt;&gt;""),AY285-$Z285,IF(AND($Z285&lt;&gt;"",AY285=""),TODAY()-$Z285)))</f>
        <v>90</v>
      </c>
      <c r="AC285" s="91" t="str">
        <f ca="1">IF(AB285="","",IF(AB285="RFI","RFI done",IF(AB285&gt;150,"&gt; 150 days",IF(AB285&gt;120,"121 - 150 days",IF(AB285&gt;90,"91 - 120 days",IF(AB285&gt;60,"61 - 90 days",IF(AB285&gt;30,"31 - 60 days","&lt; 30 days")))))))</f>
        <v>61 - 90 days</v>
      </c>
      <c r="AD285" s="89">
        <f>IF(AND(S285=""),"TBD",IF(AND(S285="COLO"),Z285+30,Z285+150))</f>
        <v>44619</v>
      </c>
      <c r="AE285" s="90" t="str">
        <f>IFERROR(VLOOKUP(AD285,L_Convert,6,FALSE),"")</f>
        <v>W10-2022</v>
      </c>
      <c r="AF285" s="90" t="str">
        <f>IFERROR(VLOOKUP(AD285,L_Convert,7,FALSE),"")</f>
        <v>Feb-2022</v>
      </c>
      <c r="AG285" s="86" t="s">
        <v>345</v>
      </c>
      <c r="AH285" s="219" t="str">
        <f>IFERROR(VLOOKUP(AG285,L_Convert,6,FALSE),"")</f>
        <v>TBD</v>
      </c>
      <c r="AI285" s="219" t="str">
        <f>IFERROR(VLOOKUP(AG285,L_Convert,7,FALSE),"")</f>
        <v>TBD</v>
      </c>
      <c r="AJ285" s="89">
        <v>44717</v>
      </c>
      <c r="AK285" s="219" t="str">
        <f>IFERROR(VLOOKUP(AJ285,L_Convert,6,FALSE),"")</f>
        <v>W24-2022</v>
      </c>
      <c r="AL285" s="219" t="str">
        <f>IFERROR(VLOOKUP(AJ285,L_Convert,7,FALSE),"")</f>
        <v>Jun-2022</v>
      </c>
      <c r="AM285" s="339">
        <v>44717</v>
      </c>
      <c r="AN285" s="219" t="str">
        <f>IFERROR(VLOOKUP(AM285,L_Convert,6,FALSE),"")</f>
        <v>W24-2022</v>
      </c>
      <c r="AO285" s="219" t="str">
        <f>IFERROR(VLOOKUP(AM285,L_Convert,7,FALSE),"")</f>
        <v>Jun-2022</v>
      </c>
      <c r="AP285" s="83" t="s">
        <v>4464</v>
      </c>
      <c r="AQ285" s="220">
        <v>44593</v>
      </c>
      <c r="AR285" s="89">
        <v>44594</v>
      </c>
      <c r="AS285" s="99"/>
      <c r="AT285" s="94"/>
      <c r="AU285" s="256"/>
      <c r="AV285" s="89">
        <v>44642</v>
      </c>
      <c r="AW285" s="238"/>
      <c r="AX285" s="89"/>
      <c r="AY285" s="89"/>
      <c r="AZ285" s="89"/>
      <c r="BA285" s="86"/>
      <c r="BB285" s="86"/>
      <c r="BC285" s="198" t="s">
        <v>6452</v>
      </c>
      <c r="BD285" s="83" t="s">
        <v>8240</v>
      </c>
      <c r="BE285" s="83" t="str">
        <f>IFERROR(VLOOKUP($BD285,L_Milestone,4,FALSE),"")</f>
        <v>20.SRFI</v>
      </c>
      <c r="BF285" s="83" t="s">
        <v>12172</v>
      </c>
      <c r="BG285" s="237" t="s">
        <v>13298</v>
      </c>
      <c r="BH285" s="237"/>
      <c r="BI285" s="190">
        <v>401</v>
      </c>
      <c r="BJ285" s="83" t="s">
        <v>13274</v>
      </c>
      <c r="BK285" s="83"/>
      <c r="BL285" s="83"/>
      <c r="BM285" s="83"/>
      <c r="BN285" s="84"/>
      <c r="BO285" s="83"/>
      <c r="BP285" s="83"/>
      <c r="BQ285" s="83"/>
      <c r="BR285" s="83"/>
      <c r="BS285" s="83"/>
      <c r="BT285" s="83"/>
      <c r="BU285" s="83"/>
      <c r="BV285" s="83"/>
      <c r="BW285" s="83"/>
      <c r="BX285" s="86"/>
      <c r="BY285" s="86"/>
      <c r="BZ285" s="332"/>
      <c r="CA285" s="91"/>
      <c r="CB285" s="89"/>
      <c r="CC285" s="90"/>
      <c r="CD285" s="90"/>
      <c r="CE285" s="89"/>
      <c r="CF285" s="219"/>
      <c r="CG285" s="219"/>
      <c r="CH285" s="89"/>
      <c r="CI285" s="219"/>
      <c r="CJ285" s="219"/>
    </row>
    <row r="286" spans="1:88" s="28" customFormat="1" ht="15" customHeight="1">
      <c r="A286" s="187" t="s">
        <v>8640</v>
      </c>
      <c r="B286" s="29"/>
      <c r="C286" s="83" t="str">
        <f>Q286</f>
        <v>SUM-SS-BTA-1092</v>
      </c>
      <c r="D286" s="83">
        <v>30736290031</v>
      </c>
      <c r="E286" s="198" t="s">
        <v>11072</v>
      </c>
      <c r="F286" s="470" t="s">
        <v>9138</v>
      </c>
      <c r="G286" s="83" t="s">
        <v>10283</v>
      </c>
      <c r="H286" s="351" t="s">
        <v>8638</v>
      </c>
      <c r="I286" s="83" t="s">
        <v>8687</v>
      </c>
      <c r="J286" s="83" t="s">
        <v>8688</v>
      </c>
      <c r="K286" s="83">
        <v>50</v>
      </c>
      <c r="L286" s="83" t="s">
        <v>8689</v>
      </c>
      <c r="M286" s="83">
        <v>2022</v>
      </c>
      <c r="N286" s="83" t="s">
        <v>10359</v>
      </c>
      <c r="O286" s="83" t="s">
        <v>9403</v>
      </c>
      <c r="P286" s="84" t="s">
        <v>205</v>
      </c>
      <c r="Q286" s="83" t="s">
        <v>8286</v>
      </c>
      <c r="R286" s="83" t="s">
        <v>8287</v>
      </c>
      <c r="S286" s="244" t="s">
        <v>2200</v>
      </c>
      <c r="T286" s="244" t="s">
        <v>5862</v>
      </c>
      <c r="U286" s="244" t="s">
        <v>2199</v>
      </c>
      <c r="V286" s="244" t="s">
        <v>4477</v>
      </c>
      <c r="W286" s="274" t="s">
        <v>2216</v>
      </c>
      <c r="X286" s="274" t="s">
        <v>8605</v>
      </c>
      <c r="Y286" s="244">
        <v>6617992</v>
      </c>
      <c r="Z286" s="86">
        <v>44589</v>
      </c>
      <c r="AA286" s="86">
        <v>44589</v>
      </c>
      <c r="AB286" s="332">
        <f ca="1">IF(AND($Z286=""),"",IF(AND($Z286&lt;&gt;"",AY286&lt;&gt;""),AY286-$Z286,IF(AND($Z286&lt;&gt;"",AY286=""),TODAY()-$Z286)))</f>
        <v>90</v>
      </c>
      <c r="AC286" s="91" t="str">
        <f ca="1">IF(AB286="","",IF(AB286="RFI","RFI done",IF(AB286&gt;150,"&gt; 150 days",IF(AB286&gt;120,"121 - 150 days",IF(AB286&gt;90,"91 - 120 days",IF(AB286&gt;60,"61 - 90 days",IF(AB286&gt;30,"31 - 60 days","&lt; 30 days")))))))</f>
        <v>61 - 90 days</v>
      </c>
      <c r="AD286" s="89">
        <f>IF(AND(S286=""),"TBD",IF(AND(S286="COLO"),Z286+30,Z286+150))</f>
        <v>44619</v>
      </c>
      <c r="AE286" s="90" t="str">
        <f>IFERROR(VLOOKUP(AD286,L_Convert,6,FALSE),"")</f>
        <v>W10-2022</v>
      </c>
      <c r="AF286" s="90" t="str">
        <f>IFERROR(VLOOKUP(AD286,L_Convert,7,FALSE),"")</f>
        <v>Feb-2022</v>
      </c>
      <c r="AG286" s="86" t="s">
        <v>345</v>
      </c>
      <c r="AH286" s="219" t="str">
        <f>IFERROR(VLOOKUP(AG286,L_Convert,6,FALSE),"")</f>
        <v>TBD</v>
      </c>
      <c r="AI286" s="219" t="str">
        <f>IFERROR(VLOOKUP(AG286,L_Convert,7,FALSE),"")</f>
        <v>TBD</v>
      </c>
      <c r="AJ286" s="89">
        <v>44717</v>
      </c>
      <c r="AK286" s="219" t="str">
        <f>IFERROR(VLOOKUP(AJ286,L_Convert,6,FALSE),"")</f>
        <v>W24-2022</v>
      </c>
      <c r="AL286" s="219" t="str">
        <f>IFERROR(VLOOKUP(AJ286,L_Convert,7,FALSE),"")</f>
        <v>Jun-2022</v>
      </c>
      <c r="AM286" s="339">
        <v>44717</v>
      </c>
      <c r="AN286" s="219" t="str">
        <f>IFERROR(VLOOKUP(AM286,L_Convert,6,FALSE),"")</f>
        <v>W24-2022</v>
      </c>
      <c r="AO286" s="219" t="str">
        <f>IFERROR(VLOOKUP(AM286,L_Convert,7,FALSE),"")</f>
        <v>Jun-2022</v>
      </c>
      <c r="AP286" s="83" t="s">
        <v>4464</v>
      </c>
      <c r="AQ286" s="220">
        <v>44593</v>
      </c>
      <c r="AR286" s="89">
        <v>44594</v>
      </c>
      <c r="AS286" s="99"/>
      <c r="AT286" s="94"/>
      <c r="AU286" s="256"/>
      <c r="AV286" s="89">
        <v>44642</v>
      </c>
      <c r="AW286" s="238"/>
      <c r="AX286" s="89"/>
      <c r="AY286" s="89"/>
      <c r="AZ286" s="89"/>
      <c r="BA286" s="86"/>
      <c r="BB286" s="86"/>
      <c r="BC286" s="198" t="s">
        <v>6452</v>
      </c>
      <c r="BD286" s="83" t="s">
        <v>8240</v>
      </c>
      <c r="BE286" s="83" t="str">
        <f>IFERROR(VLOOKUP($BD286,L_Milestone,4,FALSE),"")</f>
        <v>20.SRFI</v>
      </c>
      <c r="BF286" s="83" t="s">
        <v>12172</v>
      </c>
      <c r="BG286" s="237" t="s">
        <v>13303</v>
      </c>
      <c r="BH286" s="237"/>
      <c r="BI286" s="190">
        <v>401</v>
      </c>
      <c r="BJ286" s="83" t="s">
        <v>13274</v>
      </c>
      <c r="BK286" s="83"/>
      <c r="BL286" s="83"/>
      <c r="BM286" s="83"/>
      <c r="BN286" s="84"/>
      <c r="BO286" s="83"/>
      <c r="BP286" s="83"/>
      <c r="BQ286" s="83"/>
      <c r="BR286" s="83"/>
      <c r="BS286" s="83"/>
      <c r="BT286" s="83"/>
      <c r="BU286" s="83"/>
      <c r="BV286" s="83"/>
      <c r="BW286" s="83"/>
      <c r="BX286" s="86"/>
      <c r="BY286" s="86"/>
      <c r="BZ286" s="332"/>
      <c r="CA286" s="91"/>
      <c r="CB286" s="89"/>
      <c r="CC286" s="90"/>
      <c r="CD286" s="90"/>
      <c r="CE286" s="89"/>
      <c r="CF286" s="219"/>
      <c r="CG286" s="219"/>
      <c r="CH286" s="89"/>
      <c r="CI286" s="219"/>
      <c r="CJ286" s="219"/>
    </row>
    <row r="287" spans="1:88" s="28" customFormat="1" ht="15" customHeight="1">
      <c r="A287" s="187" t="s">
        <v>8640</v>
      </c>
      <c r="B287" s="29"/>
      <c r="C287" s="83" t="str">
        <f>Q287</f>
        <v>SUM-SS-MPR-1286</v>
      </c>
      <c r="D287" s="83">
        <v>30741710031</v>
      </c>
      <c r="E287" s="83">
        <v>71476109</v>
      </c>
      <c r="F287" s="470" t="s">
        <v>9145</v>
      </c>
      <c r="G287" s="83" t="s">
        <v>10283</v>
      </c>
      <c r="H287" s="351" t="s">
        <v>8638</v>
      </c>
      <c r="I287" s="83" t="s">
        <v>8707</v>
      </c>
      <c r="J287" s="83" t="s">
        <v>8708</v>
      </c>
      <c r="K287" s="83">
        <v>50</v>
      </c>
      <c r="L287" s="83" t="s">
        <v>8709</v>
      </c>
      <c r="M287" s="83">
        <v>2022</v>
      </c>
      <c r="N287" s="83" t="s">
        <v>10359</v>
      </c>
      <c r="O287" s="83" t="s">
        <v>9307</v>
      </c>
      <c r="P287" s="84" t="s">
        <v>205</v>
      </c>
      <c r="Q287" s="83" t="s">
        <v>8300</v>
      </c>
      <c r="R287" s="83" t="s">
        <v>8301</v>
      </c>
      <c r="S287" s="244" t="s">
        <v>2200</v>
      </c>
      <c r="T287" s="244" t="s">
        <v>5862</v>
      </c>
      <c r="U287" s="244" t="s">
        <v>2199</v>
      </c>
      <c r="V287" s="244" t="s">
        <v>4477</v>
      </c>
      <c r="W287" s="274" t="s">
        <v>2216</v>
      </c>
      <c r="X287" s="274" t="s">
        <v>2649</v>
      </c>
      <c r="Y287" s="244">
        <v>6617992</v>
      </c>
      <c r="Z287" s="86">
        <v>44589</v>
      </c>
      <c r="AA287" s="86">
        <v>44589</v>
      </c>
      <c r="AB287" s="332">
        <f ca="1">IF(AND($Z287=""),"",IF(AND($Z287&lt;&gt;"",AY287&lt;&gt;""),AY287-$Z287,IF(AND($Z287&lt;&gt;"",AY287=""),TODAY()-$Z287)))</f>
        <v>90</v>
      </c>
      <c r="AC287" s="91" t="str">
        <f ca="1">IF(AB287="","",IF(AB287="RFI","RFI done",IF(AB287&gt;150,"&gt; 150 days",IF(AB287&gt;120,"121 - 150 days",IF(AB287&gt;90,"91 - 120 days",IF(AB287&gt;60,"61 - 90 days",IF(AB287&gt;30,"31 - 60 days","&lt; 30 days")))))))</f>
        <v>61 - 90 days</v>
      </c>
      <c r="AD287" s="89">
        <f>IF(AND(S287=""),"TBD",IF(AND(S287="COLO"),Z287+30,Z287+150))</f>
        <v>44619</v>
      </c>
      <c r="AE287" s="90" t="str">
        <f>IFERROR(VLOOKUP(AD287,L_Convert,6,FALSE),"")</f>
        <v>W10-2022</v>
      </c>
      <c r="AF287" s="90" t="str">
        <f>IFERROR(VLOOKUP(AD287,L_Convert,7,FALSE),"")</f>
        <v>Feb-2022</v>
      </c>
      <c r="AG287" s="86" t="s">
        <v>345</v>
      </c>
      <c r="AH287" s="219" t="str">
        <f>IFERROR(VLOOKUP(AG287,L_Convert,6,FALSE),"")</f>
        <v>TBD</v>
      </c>
      <c r="AI287" s="219" t="str">
        <f>IFERROR(VLOOKUP(AG287,L_Convert,7,FALSE),"")</f>
        <v>TBD</v>
      </c>
      <c r="AJ287" s="199">
        <v>44717</v>
      </c>
      <c r="AK287" s="219" t="str">
        <f>IFERROR(VLOOKUP(AJ287,L_Convert,6,FALSE),"")</f>
        <v>W24-2022</v>
      </c>
      <c r="AL287" s="219" t="str">
        <f>IFERROR(VLOOKUP(AJ287,L_Convert,7,FALSE),"")</f>
        <v>Jun-2022</v>
      </c>
      <c r="AM287" s="339">
        <v>44717</v>
      </c>
      <c r="AN287" s="219" t="str">
        <f>IFERROR(VLOOKUP(AM287,L_Convert,6,FALSE),"")</f>
        <v>W24-2022</v>
      </c>
      <c r="AO287" s="219" t="str">
        <f>IFERROR(VLOOKUP(AM287,L_Convert,7,FALSE),"")</f>
        <v>Jun-2022</v>
      </c>
      <c r="AP287" s="83" t="s">
        <v>4464</v>
      </c>
      <c r="AQ287" s="220">
        <v>44593</v>
      </c>
      <c r="AR287" s="89">
        <v>44594</v>
      </c>
      <c r="AS287" s="99"/>
      <c r="AT287" s="94"/>
      <c r="AU287" s="256"/>
      <c r="AV287" s="89">
        <v>44642</v>
      </c>
      <c r="AW287" s="238"/>
      <c r="AX287" s="89"/>
      <c r="AY287" s="89"/>
      <c r="AZ287" s="89"/>
      <c r="BA287" s="86"/>
      <c r="BB287" s="86"/>
      <c r="BC287" s="198" t="s">
        <v>6452</v>
      </c>
      <c r="BD287" s="83" t="s">
        <v>8100</v>
      </c>
      <c r="BE287" s="83" t="str">
        <f>IFERROR(VLOOKUP($BD287,L_Milestone,4,FALSE),"")</f>
        <v>17.RBS/BTS FOUNDATION OG</v>
      </c>
      <c r="BF287" s="83" t="s">
        <v>12173</v>
      </c>
      <c r="BG287" s="237" t="s">
        <v>13295</v>
      </c>
      <c r="BH287" s="237"/>
      <c r="BI287" s="190">
        <v>401</v>
      </c>
      <c r="BJ287" s="83" t="s">
        <v>13274</v>
      </c>
      <c r="BK287" s="83"/>
      <c r="BL287" s="83"/>
      <c r="BM287" s="83"/>
      <c r="BN287" s="84"/>
      <c r="BO287" s="83"/>
      <c r="BP287" s="83"/>
      <c r="BQ287" s="83"/>
      <c r="BR287" s="83"/>
      <c r="BS287" s="83"/>
      <c r="BT287" s="83"/>
      <c r="BU287" s="83"/>
      <c r="BV287" s="83"/>
      <c r="BW287" s="83"/>
      <c r="BX287" s="86"/>
      <c r="BY287" s="86"/>
      <c r="BZ287" s="332"/>
      <c r="CA287" s="91"/>
      <c r="CB287" s="89"/>
      <c r="CC287" s="90"/>
      <c r="CD287" s="90"/>
      <c r="CE287" s="89"/>
      <c r="CF287" s="219"/>
      <c r="CG287" s="219"/>
      <c r="CH287" s="89"/>
      <c r="CI287" s="219"/>
      <c r="CJ287" s="219"/>
    </row>
    <row r="288" spans="1:88" s="28" customFormat="1" ht="15" customHeight="1">
      <c r="A288" s="187" t="s">
        <v>8640</v>
      </c>
      <c r="B288" s="29"/>
      <c r="C288" s="83" t="str">
        <f>Q288</f>
        <v>SUM-SS-RPT-1107</v>
      </c>
      <c r="D288" s="83">
        <v>30735080031</v>
      </c>
      <c r="E288" s="198" t="s">
        <v>11120</v>
      </c>
      <c r="F288" s="198" t="s">
        <v>9278</v>
      </c>
      <c r="G288" s="83" t="s">
        <v>10283</v>
      </c>
      <c r="H288" s="351" t="s">
        <v>6508</v>
      </c>
      <c r="I288" s="83" t="s">
        <v>9090</v>
      </c>
      <c r="J288" s="83" t="s">
        <v>9091</v>
      </c>
      <c r="K288" s="83">
        <v>60</v>
      </c>
      <c r="L288" s="83" t="s">
        <v>9092</v>
      </c>
      <c r="M288" s="83">
        <v>2022</v>
      </c>
      <c r="N288" s="83" t="s">
        <v>10359</v>
      </c>
      <c r="O288" s="83" t="s">
        <v>9454</v>
      </c>
      <c r="P288" s="84" t="s">
        <v>205</v>
      </c>
      <c r="Q288" s="83" t="s">
        <v>8578</v>
      </c>
      <c r="R288" s="83" t="s">
        <v>8579</v>
      </c>
      <c r="S288" s="244" t="s">
        <v>2200</v>
      </c>
      <c r="T288" s="244" t="s">
        <v>5862</v>
      </c>
      <c r="U288" s="244" t="s">
        <v>2199</v>
      </c>
      <c r="V288" s="244" t="s">
        <v>4477</v>
      </c>
      <c r="W288" s="274" t="s">
        <v>2216</v>
      </c>
      <c r="X288" s="274" t="s">
        <v>8633</v>
      </c>
      <c r="Y288" s="274">
        <v>6617983</v>
      </c>
      <c r="Z288" s="86">
        <v>44589</v>
      </c>
      <c r="AA288" s="86">
        <v>44589</v>
      </c>
      <c r="AB288" s="332">
        <f ca="1">IF(AND($Z288=""),"",IF(AND($Z288&lt;&gt;"",AY288&lt;&gt;""),AY288-$Z288,IF(AND($Z288&lt;&gt;"",AY288=""),TODAY()-$Z288)))</f>
        <v>90</v>
      </c>
      <c r="AC288" s="91" t="str">
        <f ca="1">IF(AB288="","",IF(AB288="RFI","RFI done",IF(AB288&gt;150,"&gt; 150 days",IF(AB288&gt;120,"121 - 150 days",IF(AB288&gt;90,"91 - 120 days",IF(AB288&gt;60,"61 - 90 days",IF(AB288&gt;30,"31 - 60 days","&lt; 30 days")))))))</f>
        <v>61 - 90 days</v>
      </c>
      <c r="AD288" s="89">
        <f>IF(AND(S288=""),"TBD",IF(AND(S288="COLO"),Z288+30,Z288+150))</f>
        <v>44619</v>
      </c>
      <c r="AE288" s="90" t="str">
        <f>IFERROR(VLOOKUP(AD288,L_Convert,6,FALSE),"")</f>
        <v>W10-2022</v>
      </c>
      <c r="AF288" s="90" t="str">
        <f>IFERROR(VLOOKUP(AD288,L_Convert,7,FALSE),"")</f>
        <v>Feb-2022</v>
      </c>
      <c r="AG288" s="89" t="s">
        <v>345</v>
      </c>
      <c r="AH288" s="219" t="str">
        <f>IFERROR(VLOOKUP(AG288,L_Convert,6,FALSE),"")</f>
        <v>TBD</v>
      </c>
      <c r="AI288" s="219" t="str">
        <f>IFERROR(VLOOKUP(AG288,L_Convert,7,FALSE),"")</f>
        <v>TBD</v>
      </c>
      <c r="AJ288" s="199">
        <v>44717</v>
      </c>
      <c r="AK288" s="219" t="str">
        <f>IFERROR(VLOOKUP(AJ288,L_Convert,6,FALSE),"")</f>
        <v>W24-2022</v>
      </c>
      <c r="AL288" s="219" t="str">
        <f>IFERROR(VLOOKUP(AJ288,L_Convert,7,FALSE),"")</f>
        <v>Jun-2022</v>
      </c>
      <c r="AM288" s="199">
        <v>44717</v>
      </c>
      <c r="AN288" s="219" t="str">
        <f>IFERROR(VLOOKUP(AM288,L_Convert,6,FALSE),"")</f>
        <v>W24-2022</v>
      </c>
      <c r="AO288" s="219" t="str">
        <f>IFERROR(VLOOKUP(AM288,L_Convert,7,FALSE),"")</f>
        <v>Jun-2022</v>
      </c>
      <c r="AP288" s="83" t="s">
        <v>4464</v>
      </c>
      <c r="AQ288" s="220">
        <v>44593</v>
      </c>
      <c r="AR288" s="89">
        <v>44594</v>
      </c>
      <c r="AS288" s="99"/>
      <c r="AT288" s="94"/>
      <c r="AU288" s="256"/>
      <c r="AV288" s="89">
        <v>44642</v>
      </c>
      <c r="AW288" s="238"/>
      <c r="AX288" s="89">
        <v>44653</v>
      </c>
      <c r="AY288" s="89"/>
      <c r="AZ288" s="89"/>
      <c r="BA288" s="86"/>
      <c r="BB288" s="86"/>
      <c r="BC288" s="198" t="s">
        <v>6452</v>
      </c>
      <c r="BD288" s="83" t="s">
        <v>8240</v>
      </c>
      <c r="BE288" s="83" t="str">
        <f>IFERROR(VLOOKUP($BD288,L_Milestone,4,FALSE),"")</f>
        <v>20.SRFI</v>
      </c>
      <c r="BF288" s="83" t="s">
        <v>12176</v>
      </c>
      <c r="BG288" s="237" t="s">
        <v>13293</v>
      </c>
      <c r="BH288" s="237"/>
      <c r="BI288" s="190">
        <v>401</v>
      </c>
      <c r="BJ288" s="83" t="s">
        <v>13274</v>
      </c>
      <c r="BK288" s="83"/>
      <c r="BL288" s="83"/>
      <c r="BM288" s="83"/>
      <c r="BN288" s="84"/>
      <c r="BO288" s="83"/>
      <c r="BP288" s="83"/>
      <c r="BQ288" s="83"/>
      <c r="BR288" s="83"/>
      <c r="BS288" s="83"/>
      <c r="BT288" s="83"/>
      <c r="BU288" s="83"/>
      <c r="BV288" s="83"/>
      <c r="BW288" s="83"/>
      <c r="BX288" s="86"/>
      <c r="BY288" s="86"/>
      <c r="BZ288" s="332"/>
      <c r="CA288" s="91"/>
      <c r="CB288" s="89"/>
      <c r="CC288" s="90"/>
      <c r="CD288" s="90"/>
      <c r="CE288" s="89"/>
      <c r="CF288" s="219"/>
      <c r="CG288" s="219"/>
      <c r="CH288" s="89"/>
      <c r="CI288" s="219"/>
      <c r="CJ288" s="219"/>
    </row>
    <row r="289" spans="1:88" s="28" customFormat="1" ht="15" customHeight="1">
      <c r="A289" s="187" t="s">
        <v>8640</v>
      </c>
      <c r="B289" s="29"/>
      <c r="C289" s="83" t="str">
        <f>Q289</f>
        <v>SUM-SS-RPT-1103</v>
      </c>
      <c r="D289" s="83">
        <v>30735040031</v>
      </c>
      <c r="E289" s="198" t="s">
        <v>11132</v>
      </c>
      <c r="F289" s="198" t="s">
        <v>9268</v>
      </c>
      <c r="G289" s="83" t="s">
        <v>10283</v>
      </c>
      <c r="H289" s="351" t="s">
        <v>6508</v>
      </c>
      <c r="I289" s="83" t="s">
        <v>9067</v>
      </c>
      <c r="J289" s="83" t="s">
        <v>9068</v>
      </c>
      <c r="K289" s="83">
        <v>60</v>
      </c>
      <c r="L289" s="83" t="s">
        <v>9069</v>
      </c>
      <c r="M289" s="83">
        <v>2022</v>
      </c>
      <c r="N289" s="83" t="s">
        <v>10359</v>
      </c>
      <c r="O289" s="83" t="s">
        <v>9393</v>
      </c>
      <c r="P289" s="84" t="s">
        <v>205</v>
      </c>
      <c r="Q289" s="83" t="s">
        <v>8558</v>
      </c>
      <c r="R289" s="83" t="s">
        <v>8559</v>
      </c>
      <c r="S289" s="244" t="s">
        <v>2200</v>
      </c>
      <c r="T289" s="244" t="s">
        <v>5862</v>
      </c>
      <c r="U289" s="244" t="s">
        <v>2199</v>
      </c>
      <c r="V289" s="244" t="s">
        <v>4477</v>
      </c>
      <c r="W289" s="274" t="s">
        <v>2216</v>
      </c>
      <c r="X289" s="274" t="s">
        <v>8633</v>
      </c>
      <c r="Y289" s="274">
        <v>6617983</v>
      </c>
      <c r="Z289" s="86">
        <v>44589</v>
      </c>
      <c r="AA289" s="86">
        <v>44589</v>
      </c>
      <c r="AB289" s="332">
        <f ca="1">IF(AND($Z289=""),"",IF(AND($Z289&lt;&gt;"",AY289&lt;&gt;""),AY289-$Z289,IF(AND($Z289&lt;&gt;"",AY289=""),TODAY()-$Z289)))</f>
        <v>90</v>
      </c>
      <c r="AC289" s="91" t="str">
        <f ca="1">IF(AB289="","",IF(AB289="RFI","RFI done",IF(AB289&gt;150,"&gt; 150 days",IF(AB289&gt;120,"121 - 150 days",IF(AB289&gt;90,"91 - 120 days",IF(AB289&gt;60,"61 - 90 days",IF(AB289&gt;30,"31 - 60 days","&lt; 30 days")))))))</f>
        <v>61 - 90 days</v>
      </c>
      <c r="AD289" s="89">
        <f>IF(AND(S289=""),"TBD",IF(AND(S289="COLO"),Z289+30,Z289+150))</f>
        <v>44619</v>
      </c>
      <c r="AE289" s="90" t="str">
        <f>IFERROR(VLOOKUP(AD289,L_Convert,6,FALSE),"")</f>
        <v>W10-2022</v>
      </c>
      <c r="AF289" s="90" t="str">
        <f>IFERROR(VLOOKUP(AD289,L_Convert,7,FALSE),"")</f>
        <v>Feb-2022</v>
      </c>
      <c r="AG289" s="89" t="s">
        <v>345</v>
      </c>
      <c r="AH289" s="219" t="str">
        <f>IFERROR(VLOOKUP(AG289,L_Convert,6,FALSE),"")</f>
        <v>TBD</v>
      </c>
      <c r="AI289" s="219" t="str">
        <f>IFERROR(VLOOKUP(AG289,L_Convert,7,FALSE),"")</f>
        <v>TBD</v>
      </c>
      <c r="AJ289" s="199">
        <v>44717</v>
      </c>
      <c r="AK289" s="219" t="str">
        <f>IFERROR(VLOOKUP(AJ289,L_Convert,6,FALSE),"")</f>
        <v>W24-2022</v>
      </c>
      <c r="AL289" s="219" t="str">
        <f>IFERROR(VLOOKUP(AJ289,L_Convert,7,FALSE),"")</f>
        <v>Jun-2022</v>
      </c>
      <c r="AM289" s="199">
        <v>44717</v>
      </c>
      <c r="AN289" s="219" t="str">
        <f>IFERROR(VLOOKUP(AM289,L_Convert,6,FALSE),"")</f>
        <v>W24-2022</v>
      </c>
      <c r="AO289" s="219" t="str">
        <f>IFERROR(VLOOKUP(AM289,L_Convert,7,FALSE),"")</f>
        <v>Jun-2022</v>
      </c>
      <c r="AP289" s="83" t="s">
        <v>4464</v>
      </c>
      <c r="AQ289" s="220">
        <v>44593</v>
      </c>
      <c r="AR289" s="89">
        <v>44594</v>
      </c>
      <c r="AS289" s="99"/>
      <c r="AT289" s="94"/>
      <c r="AU289" s="256"/>
      <c r="AV289" s="89">
        <v>44642</v>
      </c>
      <c r="AW289" s="238"/>
      <c r="AX289" s="89">
        <v>44656</v>
      </c>
      <c r="AY289" s="89"/>
      <c r="AZ289" s="89"/>
      <c r="BA289" s="86"/>
      <c r="BB289" s="86"/>
      <c r="BC289" s="198" t="s">
        <v>6452</v>
      </c>
      <c r="BD289" s="83" t="s">
        <v>8240</v>
      </c>
      <c r="BE289" s="83" t="str">
        <f>IFERROR(VLOOKUP($BD289,L_Milestone,4,FALSE),"")</f>
        <v>20.SRFI</v>
      </c>
      <c r="BF289" s="83" t="s">
        <v>12176</v>
      </c>
      <c r="BG289" s="237" t="s">
        <v>13296</v>
      </c>
      <c r="BH289" s="237"/>
      <c r="BI289" s="190">
        <v>401</v>
      </c>
      <c r="BJ289" s="83" t="s">
        <v>13274</v>
      </c>
      <c r="BK289" s="83"/>
      <c r="BL289" s="83"/>
      <c r="BM289" s="83"/>
      <c r="BN289" s="84"/>
      <c r="BO289" s="83"/>
      <c r="BP289" s="83"/>
      <c r="BQ289" s="83"/>
      <c r="BR289" s="83"/>
      <c r="BS289" s="83"/>
      <c r="BT289" s="83"/>
      <c r="BU289" s="83"/>
      <c r="BV289" s="83"/>
      <c r="BW289" s="83"/>
      <c r="BX289" s="86"/>
      <c r="BY289" s="86"/>
      <c r="BZ289" s="332"/>
      <c r="CA289" s="91"/>
      <c r="CB289" s="89"/>
      <c r="CC289" s="90"/>
      <c r="CD289" s="90"/>
      <c r="CE289" s="89"/>
      <c r="CF289" s="219"/>
      <c r="CG289" s="219"/>
      <c r="CH289" s="89"/>
      <c r="CI289" s="219"/>
      <c r="CJ289" s="219"/>
    </row>
    <row r="290" spans="1:88" s="28" customFormat="1" ht="15" customHeight="1">
      <c r="A290" s="187"/>
      <c r="B290" s="29"/>
      <c r="C290" s="83" t="str">
        <f>Q290</f>
        <v>JAW-JB-CMS-4289</v>
      </c>
      <c r="D290" s="83">
        <v>30739940031</v>
      </c>
      <c r="E290" s="198" t="s">
        <v>11425</v>
      </c>
      <c r="F290" s="198" t="s">
        <v>10776</v>
      </c>
      <c r="G290" s="83" t="s">
        <v>10283</v>
      </c>
      <c r="H290" s="84" t="s">
        <v>6825</v>
      </c>
      <c r="I290" s="83" t="s">
        <v>10891</v>
      </c>
      <c r="J290" s="83" t="s">
        <v>10892</v>
      </c>
      <c r="K290" s="83">
        <v>50</v>
      </c>
      <c r="L290" s="83" t="s">
        <v>10893</v>
      </c>
      <c r="M290" s="83">
        <v>2022</v>
      </c>
      <c r="N290" s="83" t="s">
        <v>10971</v>
      </c>
      <c r="O290" s="83" t="s">
        <v>12594</v>
      </c>
      <c r="P290" s="97" t="s">
        <v>205</v>
      </c>
      <c r="Q290" s="83" t="s">
        <v>10775</v>
      </c>
      <c r="R290" s="83" t="s">
        <v>10776</v>
      </c>
      <c r="S290" s="83" t="s">
        <v>106</v>
      </c>
      <c r="T290" s="83" t="s">
        <v>5862</v>
      </c>
      <c r="U290" s="83" t="s">
        <v>5907</v>
      </c>
      <c r="V290" s="83" t="s">
        <v>4470</v>
      </c>
      <c r="W290" s="274" t="s">
        <v>2205</v>
      </c>
      <c r="X290" s="274" t="s">
        <v>2652</v>
      </c>
      <c r="Y290" s="83">
        <v>6618108</v>
      </c>
      <c r="Z290" s="86">
        <v>44627</v>
      </c>
      <c r="AA290" s="86">
        <v>44627</v>
      </c>
      <c r="AB290" s="332">
        <f ca="1">IF(AND($Z290=""),"",IF(AND($Z290&lt;&gt;"",AY290&lt;&gt;""),AY290-$Z290,IF(AND($Z290&lt;&gt;"",AY290=""),TODAY()-$Z290)))</f>
        <v>52</v>
      </c>
      <c r="AC290" s="91" t="str">
        <f ca="1">IF(AB290="","",IF(AB290="RFI","RFI done",IF(AB290&gt;150,"&gt; 150 days",IF(AB290&gt;120,"121 - 150 days",IF(AB290&gt;90,"91 - 120 days",IF(AB290&gt;60,"61 - 90 days",IF(AB290&gt;30,"31 - 60 days","&lt; 30 days")))))))</f>
        <v>31 - 60 days</v>
      </c>
      <c r="AD290" s="89">
        <f>IF(AND(S290=""),"TBD",IF(AND(S290="COLO"),Z290+30,Z290+150))</f>
        <v>44777</v>
      </c>
      <c r="AE290" s="90" t="str">
        <f>IFERROR(VLOOKUP(AD290,L_Convert,6,FALSE),"")</f>
        <v>W32-2022</v>
      </c>
      <c r="AF290" s="90" t="str">
        <f>IFERROR(VLOOKUP(AD290,L_Convert,7,FALSE),"")</f>
        <v>Aug-2022</v>
      </c>
      <c r="AG290" s="89" t="s">
        <v>345</v>
      </c>
      <c r="AH290" s="219" t="str">
        <f>IFERROR(VLOOKUP(AG290,L_Convert,6,FALSE),"")</f>
        <v>TBD</v>
      </c>
      <c r="AI290" s="219" t="str">
        <f>IFERROR(VLOOKUP(AG290,L_Convert,7,FALSE),"")</f>
        <v>TBD</v>
      </c>
      <c r="AJ290" s="89">
        <v>44717</v>
      </c>
      <c r="AK290" s="219" t="str">
        <f>IFERROR(VLOOKUP(AJ290,L_Convert,6,FALSE),"")</f>
        <v>W24-2022</v>
      </c>
      <c r="AL290" s="219" t="str">
        <f>IFERROR(VLOOKUP(AJ290,L_Convert,7,FALSE),"")</f>
        <v>Jun-2022</v>
      </c>
      <c r="AM290" s="89">
        <v>44717</v>
      </c>
      <c r="AN290" s="219" t="str">
        <f>IFERROR(VLOOKUP(AM290,L_Convert,6,FALSE),"")</f>
        <v>W24-2022</v>
      </c>
      <c r="AO290" s="219" t="str">
        <f>IFERROR(VLOOKUP(AM290,L_Convert,7,FALSE),"")</f>
        <v>Jun-2022</v>
      </c>
      <c r="AP290" s="220" t="s">
        <v>4464</v>
      </c>
      <c r="AQ290" s="89">
        <v>44661</v>
      </c>
      <c r="AR290" s="89">
        <v>44662</v>
      </c>
      <c r="AS290" s="94"/>
      <c r="AT290" s="256"/>
      <c r="AU290" s="95"/>
      <c r="AV290" s="238">
        <v>44672</v>
      </c>
      <c r="AW290" s="89"/>
      <c r="AX290" s="89"/>
      <c r="AY290" s="219"/>
      <c r="AZ290" s="86"/>
      <c r="BA290" s="86"/>
      <c r="BB290" s="86"/>
      <c r="BC290" s="86" t="s">
        <v>6452</v>
      </c>
      <c r="BD290" s="237" t="s">
        <v>10531</v>
      </c>
      <c r="BE290" s="83" t="str">
        <f>IFERROR(VLOOKUP($BD290,L_Milestone,4,FALSE),"")</f>
        <v>16.TOWER ERECTION OG</v>
      </c>
      <c r="BF290" s="83" t="s">
        <v>5834</v>
      </c>
      <c r="BG290" s="359" t="s">
        <v>12966</v>
      </c>
      <c r="BH290" s="359"/>
      <c r="BI290" s="190">
        <v>401</v>
      </c>
      <c r="BJ290" s="83" t="s">
        <v>13274</v>
      </c>
      <c r="BK290" s="83"/>
      <c r="BL290" s="83"/>
      <c r="BM290" s="83"/>
      <c r="BN290" s="84"/>
      <c r="BO290" s="83"/>
      <c r="BP290" s="83"/>
      <c r="BQ290" s="83"/>
      <c r="BR290" s="83"/>
      <c r="BS290" s="83"/>
      <c r="BT290" s="83"/>
      <c r="BU290" s="83"/>
      <c r="BV290" s="83"/>
      <c r="BW290" s="83"/>
      <c r="BX290" s="86"/>
      <c r="BY290" s="86"/>
      <c r="BZ290" s="332"/>
      <c r="CA290" s="91"/>
      <c r="CB290" s="89"/>
      <c r="CC290" s="90"/>
      <c r="CD290" s="90"/>
      <c r="CE290" s="89"/>
      <c r="CF290" s="219"/>
      <c r="CG290" s="219"/>
      <c r="CH290" s="89"/>
      <c r="CI290" s="219"/>
      <c r="CJ290" s="219"/>
    </row>
    <row r="291" spans="1:88" s="28" customFormat="1" ht="15" customHeight="1">
      <c r="A291" s="187"/>
      <c r="B291" s="29"/>
      <c r="C291" s="83" t="str">
        <f>Q291</f>
        <v>JAW-JB-SOR-4418</v>
      </c>
      <c r="D291" s="83">
        <v>30740460031</v>
      </c>
      <c r="E291" s="198" t="s">
        <v>12649</v>
      </c>
      <c r="F291" s="198" t="s">
        <v>10748</v>
      </c>
      <c r="G291" s="83" t="s">
        <v>10283</v>
      </c>
      <c r="H291" s="84" t="s">
        <v>6825</v>
      </c>
      <c r="I291" s="83" t="s">
        <v>10854</v>
      </c>
      <c r="J291" s="83" t="s">
        <v>10855</v>
      </c>
      <c r="K291" s="83">
        <v>50</v>
      </c>
      <c r="L291" s="83" t="s">
        <v>10856</v>
      </c>
      <c r="M291" s="83">
        <v>2022</v>
      </c>
      <c r="N291" s="83" t="s">
        <v>10971</v>
      </c>
      <c r="O291" s="83" t="s">
        <v>12597</v>
      </c>
      <c r="P291" s="97" t="s">
        <v>205</v>
      </c>
      <c r="Q291" s="83" t="s">
        <v>10747</v>
      </c>
      <c r="R291" s="396" t="s">
        <v>10748</v>
      </c>
      <c r="S291" s="83" t="s">
        <v>106</v>
      </c>
      <c r="T291" s="83" t="s">
        <v>5862</v>
      </c>
      <c r="U291" s="83" t="s">
        <v>5907</v>
      </c>
      <c r="V291" s="274" t="s">
        <v>4470</v>
      </c>
      <c r="W291" s="274" t="s">
        <v>2205</v>
      </c>
      <c r="X291" s="274" t="s">
        <v>2648</v>
      </c>
      <c r="Y291" s="83">
        <v>6618108</v>
      </c>
      <c r="Z291" s="86">
        <v>44627</v>
      </c>
      <c r="AA291" s="86">
        <v>44627</v>
      </c>
      <c r="AB291" s="332">
        <f ca="1">IF(AND($Z291=""),"",IF(AND($Z291&lt;&gt;"",AY291&lt;&gt;""),AY291-$Z291,IF(AND($Z291&lt;&gt;"",AY291=""),TODAY()-$Z291)))</f>
        <v>52</v>
      </c>
      <c r="AC291" s="91" t="str">
        <f ca="1">IF(AB291="","",IF(AB291="RFI","RFI done",IF(AB291&gt;150,"&gt; 150 days",IF(AB291&gt;120,"121 - 150 days",IF(AB291&gt;90,"91 - 120 days",IF(AB291&gt;60,"61 - 90 days",IF(AB291&gt;30,"31 - 60 days","&lt; 30 days")))))))</f>
        <v>31 - 60 days</v>
      </c>
      <c r="AD291" s="89">
        <f>IF(AND(S291=""),"TBD",IF(AND(S291="COLO"),Z291+30,Z291+150))</f>
        <v>44777</v>
      </c>
      <c r="AE291" s="90" t="str">
        <f>IFERROR(VLOOKUP(AD291,L_Convert,6,FALSE),"")</f>
        <v>W32-2022</v>
      </c>
      <c r="AF291" s="90" t="str">
        <f>IFERROR(VLOOKUP(AD291,L_Convert,7,FALSE),"")</f>
        <v>Aug-2022</v>
      </c>
      <c r="AG291" s="89" t="s">
        <v>345</v>
      </c>
      <c r="AH291" s="219" t="str">
        <f>IFERROR(VLOOKUP(AG291,L_Convert,6,FALSE),"")</f>
        <v>TBD</v>
      </c>
      <c r="AI291" s="219" t="str">
        <f>IFERROR(VLOOKUP(AG291,L_Convert,7,FALSE),"")</f>
        <v>TBD</v>
      </c>
      <c r="AJ291" s="89">
        <v>44717</v>
      </c>
      <c r="AK291" s="219" t="str">
        <f>IFERROR(VLOOKUP(AJ291,L_Convert,6,FALSE),"")</f>
        <v>W24-2022</v>
      </c>
      <c r="AL291" s="219" t="str">
        <f>IFERROR(VLOOKUP(AJ291,L_Convert,7,FALSE),"")</f>
        <v>Jun-2022</v>
      </c>
      <c r="AM291" s="89">
        <v>44717</v>
      </c>
      <c r="AN291" s="219" t="str">
        <f>IFERROR(VLOOKUP(AM291,L_Convert,6,FALSE),"")</f>
        <v>W24-2022</v>
      </c>
      <c r="AO291" s="219" t="str">
        <f>IFERROR(VLOOKUP(AM291,L_Convert,7,FALSE),"")</f>
        <v>Jun-2022</v>
      </c>
      <c r="AP291" s="220" t="s">
        <v>4464</v>
      </c>
      <c r="AQ291" s="89">
        <v>44661</v>
      </c>
      <c r="AR291" s="89">
        <v>44662</v>
      </c>
      <c r="AS291" s="94"/>
      <c r="AT291" s="256"/>
      <c r="AU291" s="95"/>
      <c r="AV291" s="238">
        <v>44672</v>
      </c>
      <c r="AW291" s="89"/>
      <c r="AX291" s="89"/>
      <c r="AY291" s="219"/>
      <c r="AZ291" s="86"/>
      <c r="BA291" s="86"/>
      <c r="BB291" s="86"/>
      <c r="BC291" s="86" t="s">
        <v>6452</v>
      </c>
      <c r="BD291" s="83" t="s">
        <v>12277</v>
      </c>
      <c r="BE291" s="83" t="str">
        <f>IFERROR(VLOOKUP($BD291,L_Milestone,4,FALSE),"")</f>
        <v>14.POURING CONCRETE OG</v>
      </c>
      <c r="BF291" s="83" t="s">
        <v>12793</v>
      </c>
      <c r="BG291" s="359" t="s">
        <v>12968</v>
      </c>
      <c r="BH291" s="359"/>
      <c r="BI291" s="190">
        <v>401</v>
      </c>
      <c r="BJ291" s="83" t="s">
        <v>13274</v>
      </c>
      <c r="BK291" s="83"/>
      <c r="BL291" s="83"/>
      <c r="BM291" s="83"/>
      <c r="BN291" s="84"/>
      <c r="BO291" s="83"/>
      <c r="BP291" s="83"/>
      <c r="BQ291" s="83"/>
      <c r="BR291" s="83"/>
      <c r="BS291" s="83"/>
      <c r="BT291" s="83"/>
      <c r="BU291" s="83"/>
      <c r="BV291" s="83"/>
      <c r="BW291" s="83"/>
      <c r="BX291" s="86"/>
      <c r="BY291" s="86"/>
      <c r="BZ291" s="332"/>
      <c r="CA291" s="91"/>
      <c r="CB291" s="89"/>
      <c r="CC291" s="90"/>
      <c r="CD291" s="90"/>
      <c r="CE291" s="89"/>
      <c r="CF291" s="219"/>
      <c r="CG291" s="219"/>
      <c r="CH291" s="89"/>
      <c r="CI291" s="219"/>
      <c r="CJ291" s="219"/>
    </row>
    <row r="292" spans="1:88" s="28" customFormat="1" ht="15" customHeight="1">
      <c r="A292" s="187" t="s">
        <v>8640</v>
      </c>
      <c r="B292" s="29"/>
      <c r="C292" s="83" t="str">
        <f>Q292</f>
        <v>SUM-SS-BTA-1084</v>
      </c>
      <c r="D292" s="83">
        <v>30734070031</v>
      </c>
      <c r="E292" s="198" t="s">
        <v>11144</v>
      </c>
      <c r="F292" s="198" t="s">
        <v>9155</v>
      </c>
      <c r="G292" s="83" t="s">
        <v>10283</v>
      </c>
      <c r="H292" s="351" t="s">
        <v>8638</v>
      </c>
      <c r="I292" s="83" t="s">
        <v>8735</v>
      </c>
      <c r="J292" s="83" t="s">
        <v>8736</v>
      </c>
      <c r="K292" s="83">
        <v>65</v>
      </c>
      <c r="L292" s="83" t="s">
        <v>8737</v>
      </c>
      <c r="M292" s="83">
        <v>2022</v>
      </c>
      <c r="N292" s="83" t="s">
        <v>10359</v>
      </c>
      <c r="O292" s="83" t="s">
        <v>9317</v>
      </c>
      <c r="P292" s="84" t="s">
        <v>205</v>
      </c>
      <c r="Q292" s="83" t="s">
        <v>8320</v>
      </c>
      <c r="R292" s="83" t="s">
        <v>8321</v>
      </c>
      <c r="S292" s="244" t="s">
        <v>2200</v>
      </c>
      <c r="T292" s="244" t="s">
        <v>5862</v>
      </c>
      <c r="U292" s="244" t="s">
        <v>2199</v>
      </c>
      <c r="V292" s="244" t="s">
        <v>4477</v>
      </c>
      <c r="W292" s="274" t="s">
        <v>2216</v>
      </c>
      <c r="X292" s="274" t="s">
        <v>8605</v>
      </c>
      <c r="Y292" s="274">
        <v>6617992</v>
      </c>
      <c r="Z292" s="86">
        <v>44589</v>
      </c>
      <c r="AA292" s="86">
        <v>44589</v>
      </c>
      <c r="AB292" s="332">
        <f ca="1">IF(AND($Z292=""),"",IF(AND($Z292&lt;&gt;"",AY292&lt;&gt;""),AY292-$Z292,IF(AND($Z292&lt;&gt;"",AY292=""),TODAY()-$Z292)))</f>
        <v>90</v>
      </c>
      <c r="AC292" s="91" t="str">
        <f ca="1">IF(AB292="","",IF(AB292="RFI","RFI done",IF(AB292&gt;150,"&gt; 150 days",IF(AB292&gt;120,"121 - 150 days",IF(AB292&gt;90,"91 - 120 days",IF(AB292&gt;60,"61 - 90 days",IF(AB292&gt;30,"31 - 60 days","&lt; 30 days")))))))</f>
        <v>61 - 90 days</v>
      </c>
      <c r="AD292" s="89">
        <f>IF(AND(S292=""),"TBD",IF(AND(S292="COLO"),Z292+30,Z292+150))</f>
        <v>44619</v>
      </c>
      <c r="AE292" s="90" t="str">
        <f>IFERROR(VLOOKUP(AD292,L_Convert,6,FALSE),"")</f>
        <v>W10-2022</v>
      </c>
      <c r="AF292" s="90" t="str">
        <f>IFERROR(VLOOKUP(AD292,L_Convert,7,FALSE),"")</f>
        <v>Feb-2022</v>
      </c>
      <c r="AG292" s="89">
        <v>44645</v>
      </c>
      <c r="AH292" s="219" t="str">
        <f>IFERROR(VLOOKUP(AG292,L_Convert,6,FALSE),"")</f>
        <v>W13-2022</v>
      </c>
      <c r="AI292" s="219" t="str">
        <f>IFERROR(VLOOKUP(AG292,L_Convert,7,FALSE),"")</f>
        <v>Mar-2022</v>
      </c>
      <c r="AJ292" s="199">
        <v>44717</v>
      </c>
      <c r="AK292" s="219" t="str">
        <f>IFERROR(VLOOKUP(AJ292,L_Convert,6,FALSE),"")</f>
        <v>W24-2022</v>
      </c>
      <c r="AL292" s="219" t="str">
        <f>IFERROR(VLOOKUP(AJ292,L_Convert,7,FALSE),"")</f>
        <v>Jun-2022</v>
      </c>
      <c r="AM292" s="199">
        <v>44717</v>
      </c>
      <c r="AN292" s="219" t="str">
        <f>IFERROR(VLOOKUP(AM292,L_Convert,6,FALSE),"")</f>
        <v>W24-2022</v>
      </c>
      <c r="AO292" s="219" t="str">
        <f>IFERROR(VLOOKUP(AM292,L_Convert,7,FALSE),"")</f>
        <v>Jun-2022</v>
      </c>
      <c r="AP292" s="83" t="s">
        <v>4464</v>
      </c>
      <c r="AQ292" s="220">
        <v>44593</v>
      </c>
      <c r="AR292" s="89">
        <v>44594</v>
      </c>
      <c r="AS292" s="99"/>
      <c r="AT292" s="94"/>
      <c r="AU292" s="256"/>
      <c r="AV292" s="89">
        <v>44642</v>
      </c>
      <c r="AW292" s="238"/>
      <c r="AX292" s="89">
        <v>44647</v>
      </c>
      <c r="AY292" s="89"/>
      <c r="AZ292" s="89"/>
      <c r="BA292" s="86"/>
      <c r="BB292" s="86"/>
      <c r="BC292" s="198" t="s">
        <v>6452</v>
      </c>
      <c r="BD292" s="83" t="s">
        <v>3720</v>
      </c>
      <c r="BE292" s="83" t="str">
        <f>IFERROR(VLOOKUP($BD292,L_Milestone,4,FALSE),"")</f>
        <v>20.SRFI</v>
      </c>
      <c r="BF292" s="83" t="s">
        <v>12176</v>
      </c>
      <c r="BG292" s="237" t="s">
        <v>13302</v>
      </c>
      <c r="BH292" s="237"/>
      <c r="BI292" s="190">
        <v>401</v>
      </c>
      <c r="BJ292" s="83" t="s">
        <v>13274</v>
      </c>
      <c r="BK292" s="83"/>
      <c r="BL292" s="83"/>
      <c r="BM292" s="83"/>
      <c r="BN292" s="84"/>
      <c r="BO292" s="83"/>
      <c r="BP292" s="83"/>
      <c r="BQ292" s="83"/>
      <c r="BR292" s="83"/>
      <c r="BS292" s="83"/>
      <c r="BT292" s="83"/>
      <c r="BU292" s="83"/>
      <c r="BV292" s="83"/>
      <c r="BW292" s="83"/>
      <c r="BX292" s="86"/>
      <c r="BY292" s="86"/>
      <c r="BZ292" s="332"/>
      <c r="CA292" s="91"/>
      <c r="CB292" s="89"/>
      <c r="CC292" s="90"/>
      <c r="CD292" s="90"/>
      <c r="CE292" s="89"/>
      <c r="CF292" s="219"/>
      <c r="CG292" s="219"/>
      <c r="CH292" s="89"/>
      <c r="CI292" s="219"/>
      <c r="CJ292" s="219"/>
    </row>
    <row r="293" spans="1:88" s="28" customFormat="1" ht="15" customHeight="1">
      <c r="A293" s="187" t="s">
        <v>8640</v>
      </c>
      <c r="B293" s="29"/>
      <c r="C293" s="83" t="str">
        <f>Q293</f>
        <v>SUM-SS-BTA-1096</v>
      </c>
      <c r="D293" s="83">
        <v>30734040031</v>
      </c>
      <c r="E293" s="198" t="s">
        <v>11145</v>
      </c>
      <c r="F293" s="198" t="s">
        <v>9159</v>
      </c>
      <c r="G293" s="83" t="s">
        <v>10283</v>
      </c>
      <c r="H293" s="351" t="s">
        <v>8638</v>
      </c>
      <c r="I293" s="83" t="s">
        <v>8750</v>
      </c>
      <c r="J293" s="83" t="s">
        <v>8751</v>
      </c>
      <c r="K293" s="83">
        <v>50</v>
      </c>
      <c r="L293" s="83" t="s">
        <v>8752</v>
      </c>
      <c r="M293" s="83">
        <v>2022</v>
      </c>
      <c r="N293" s="83" t="s">
        <v>10359</v>
      </c>
      <c r="O293" s="83" t="s">
        <v>9320</v>
      </c>
      <c r="P293" s="84" t="s">
        <v>205</v>
      </c>
      <c r="Q293" s="83" t="s">
        <v>8330</v>
      </c>
      <c r="R293" s="83" t="s">
        <v>8331</v>
      </c>
      <c r="S293" s="244" t="s">
        <v>2200</v>
      </c>
      <c r="T293" s="244" t="s">
        <v>5862</v>
      </c>
      <c r="U293" s="244" t="s">
        <v>2199</v>
      </c>
      <c r="V293" s="244" t="s">
        <v>4477</v>
      </c>
      <c r="W293" s="274" t="s">
        <v>2216</v>
      </c>
      <c r="X293" s="274" t="s">
        <v>8605</v>
      </c>
      <c r="Y293" s="274">
        <v>6617992</v>
      </c>
      <c r="Z293" s="86">
        <v>44589</v>
      </c>
      <c r="AA293" s="86">
        <v>44589</v>
      </c>
      <c r="AB293" s="332">
        <f ca="1">IF(AND($Z293=""),"",IF(AND($Z293&lt;&gt;"",AY293&lt;&gt;""),AY293-$Z293,IF(AND($Z293&lt;&gt;"",AY293=""),TODAY()-$Z293)))</f>
        <v>90</v>
      </c>
      <c r="AC293" s="91" t="str">
        <f ca="1">IF(AB293="","",IF(AB293="RFI","RFI done",IF(AB293&gt;150,"&gt; 150 days",IF(AB293&gt;120,"121 - 150 days",IF(AB293&gt;90,"91 - 120 days",IF(AB293&gt;60,"61 - 90 days",IF(AB293&gt;30,"31 - 60 days","&lt; 30 days")))))))</f>
        <v>61 - 90 days</v>
      </c>
      <c r="AD293" s="89">
        <f>IF(AND(S293=""),"TBD",IF(AND(S293="COLO"),Z293+30,Z293+150))</f>
        <v>44619</v>
      </c>
      <c r="AE293" s="90" t="str">
        <f>IFERROR(VLOOKUP(AD293,L_Convert,6,FALSE),"")</f>
        <v>W10-2022</v>
      </c>
      <c r="AF293" s="90" t="str">
        <f>IFERROR(VLOOKUP(AD293,L_Convert,7,FALSE),"")</f>
        <v>Feb-2022</v>
      </c>
      <c r="AG293" s="89">
        <v>44645</v>
      </c>
      <c r="AH293" s="219" t="str">
        <f>IFERROR(VLOOKUP(AG293,L_Convert,6,FALSE),"")</f>
        <v>W13-2022</v>
      </c>
      <c r="AI293" s="219" t="str">
        <f>IFERROR(VLOOKUP(AG293,L_Convert,7,FALSE),"")</f>
        <v>Mar-2022</v>
      </c>
      <c r="AJ293" s="199">
        <v>44717</v>
      </c>
      <c r="AK293" s="219" t="str">
        <f>IFERROR(VLOOKUP(AJ293,L_Convert,6,FALSE),"")</f>
        <v>W24-2022</v>
      </c>
      <c r="AL293" s="219" t="str">
        <f>IFERROR(VLOOKUP(AJ293,L_Convert,7,FALSE),"")</f>
        <v>Jun-2022</v>
      </c>
      <c r="AM293" s="199">
        <v>44717</v>
      </c>
      <c r="AN293" s="219" t="str">
        <f>IFERROR(VLOOKUP(AM293,L_Convert,6,FALSE),"")</f>
        <v>W24-2022</v>
      </c>
      <c r="AO293" s="219" t="str">
        <f>IFERROR(VLOOKUP(AM293,L_Convert,7,FALSE),"")</f>
        <v>Jun-2022</v>
      </c>
      <c r="AP293" s="83" t="s">
        <v>4464</v>
      </c>
      <c r="AQ293" s="220">
        <v>44593</v>
      </c>
      <c r="AR293" s="89">
        <v>44594</v>
      </c>
      <c r="AS293" s="99"/>
      <c r="AT293" s="94"/>
      <c r="AU293" s="256"/>
      <c r="AV293" s="89">
        <v>44642</v>
      </c>
      <c r="AW293" s="238"/>
      <c r="AX293" s="89">
        <v>44647</v>
      </c>
      <c r="AY293" s="89"/>
      <c r="AZ293" s="89"/>
      <c r="BA293" s="86"/>
      <c r="BB293" s="86"/>
      <c r="BC293" s="198" t="s">
        <v>6452</v>
      </c>
      <c r="BD293" s="83" t="s">
        <v>3720</v>
      </c>
      <c r="BE293" s="83" t="str">
        <f>IFERROR(VLOOKUP($BD293,L_Milestone,4,FALSE),"")</f>
        <v>20.SRFI</v>
      </c>
      <c r="BF293" s="83" t="s">
        <v>12176</v>
      </c>
      <c r="BG293" s="237" t="s">
        <v>13302</v>
      </c>
      <c r="BH293" s="237"/>
      <c r="BI293" s="190">
        <v>401</v>
      </c>
      <c r="BJ293" s="83" t="s">
        <v>13274</v>
      </c>
      <c r="BK293" s="83"/>
      <c r="BL293" s="83"/>
      <c r="BM293" s="83"/>
      <c r="BN293" s="84"/>
      <c r="BO293" s="83"/>
      <c r="BP293" s="83"/>
      <c r="BQ293" s="83"/>
      <c r="BR293" s="83"/>
      <c r="BS293" s="83"/>
      <c r="BT293" s="83"/>
      <c r="BU293" s="83"/>
      <c r="BV293" s="83"/>
      <c r="BW293" s="83"/>
      <c r="BX293" s="86"/>
      <c r="BY293" s="86"/>
      <c r="BZ293" s="332"/>
      <c r="CA293" s="91"/>
      <c r="CB293" s="89"/>
      <c r="CC293" s="90"/>
      <c r="CD293" s="90"/>
      <c r="CE293" s="89"/>
      <c r="CF293" s="219"/>
      <c r="CG293" s="219"/>
      <c r="CH293" s="89"/>
      <c r="CI293" s="219"/>
      <c r="CJ293" s="219"/>
    </row>
    <row r="294" spans="1:88" s="28" customFormat="1" ht="15" customHeight="1">
      <c r="A294" s="187" t="s">
        <v>8640</v>
      </c>
      <c r="B294" s="29"/>
      <c r="C294" s="83" t="str">
        <f>Q294</f>
        <v>SUM-SS-BTA-1085</v>
      </c>
      <c r="D294" s="83">
        <v>30735520031</v>
      </c>
      <c r="E294" s="198" t="s">
        <v>11092</v>
      </c>
      <c r="F294" s="198" t="s">
        <v>9283</v>
      </c>
      <c r="G294" s="83" t="s">
        <v>10283</v>
      </c>
      <c r="H294" s="351" t="s">
        <v>6508</v>
      </c>
      <c r="I294" s="83" t="s">
        <v>9108</v>
      </c>
      <c r="J294" s="83" t="s">
        <v>9109</v>
      </c>
      <c r="K294" s="83">
        <v>65</v>
      </c>
      <c r="L294" s="83" t="s">
        <v>9110</v>
      </c>
      <c r="M294" s="83">
        <v>2022</v>
      </c>
      <c r="N294" s="83" t="s">
        <v>10359</v>
      </c>
      <c r="O294" s="83" t="s">
        <v>9398</v>
      </c>
      <c r="P294" s="84" t="s">
        <v>205</v>
      </c>
      <c r="Q294" s="83" t="s">
        <v>8590</v>
      </c>
      <c r="R294" s="83" t="s">
        <v>8591</v>
      </c>
      <c r="S294" s="244" t="s">
        <v>2200</v>
      </c>
      <c r="T294" s="244" t="s">
        <v>5862</v>
      </c>
      <c r="U294" s="244" t="s">
        <v>2199</v>
      </c>
      <c r="V294" s="244" t="s">
        <v>4477</v>
      </c>
      <c r="W294" s="274" t="s">
        <v>2216</v>
      </c>
      <c r="X294" s="274" t="s">
        <v>8605</v>
      </c>
      <c r="Y294" s="274">
        <v>6617983</v>
      </c>
      <c r="Z294" s="86">
        <v>44589</v>
      </c>
      <c r="AA294" s="86">
        <v>44589</v>
      </c>
      <c r="AB294" s="332">
        <f ca="1">IF(AND($Z294=""),"",IF(AND($Z294&lt;&gt;"",AY294&lt;&gt;""),AY294-$Z294,IF(AND($Z294&lt;&gt;"",AY294=""),TODAY()-$Z294)))</f>
        <v>90</v>
      </c>
      <c r="AC294" s="91" t="str">
        <f ca="1">IF(AB294="","",IF(AB294="RFI","RFI done",IF(AB294&gt;150,"&gt; 150 days",IF(AB294&gt;120,"121 - 150 days",IF(AB294&gt;90,"91 - 120 days",IF(AB294&gt;60,"61 - 90 days",IF(AB294&gt;30,"31 - 60 days","&lt; 30 days")))))))</f>
        <v>61 - 90 days</v>
      </c>
      <c r="AD294" s="89">
        <f>IF(AND(S294=""),"TBD",IF(AND(S294="COLO"),Z294+30,Z294+150))</f>
        <v>44619</v>
      </c>
      <c r="AE294" s="90" t="str">
        <f>IFERROR(VLOOKUP(AD294,L_Convert,6,FALSE),"")</f>
        <v>W10-2022</v>
      </c>
      <c r="AF294" s="90" t="str">
        <f>IFERROR(VLOOKUP(AD294,L_Convert,7,FALSE),"")</f>
        <v>Feb-2022</v>
      </c>
      <c r="AG294" s="89">
        <v>44645</v>
      </c>
      <c r="AH294" s="219" t="str">
        <f>IFERROR(VLOOKUP(AG294,L_Convert,6,FALSE),"")</f>
        <v>W13-2022</v>
      </c>
      <c r="AI294" s="219" t="str">
        <f>IFERROR(VLOOKUP(AG294,L_Convert,7,FALSE),"")</f>
        <v>Mar-2022</v>
      </c>
      <c r="AJ294" s="199">
        <v>44717</v>
      </c>
      <c r="AK294" s="219" t="str">
        <f>IFERROR(VLOOKUP(AJ294,L_Convert,6,FALSE),"")</f>
        <v>W24-2022</v>
      </c>
      <c r="AL294" s="219" t="str">
        <f>IFERROR(VLOOKUP(AJ294,L_Convert,7,FALSE),"")</f>
        <v>Jun-2022</v>
      </c>
      <c r="AM294" s="199">
        <v>44717</v>
      </c>
      <c r="AN294" s="219" t="str">
        <f>IFERROR(VLOOKUP(AM294,L_Convert,6,FALSE),"")</f>
        <v>W24-2022</v>
      </c>
      <c r="AO294" s="219" t="str">
        <f>IFERROR(VLOOKUP(AM294,L_Convert,7,FALSE),"")</f>
        <v>Jun-2022</v>
      </c>
      <c r="AP294" s="83" t="s">
        <v>4464</v>
      </c>
      <c r="AQ294" s="220">
        <v>44593</v>
      </c>
      <c r="AR294" s="89">
        <v>44594</v>
      </c>
      <c r="AS294" s="99"/>
      <c r="AT294" s="94"/>
      <c r="AU294" s="256"/>
      <c r="AV294" s="89">
        <v>44642</v>
      </c>
      <c r="AW294" s="238"/>
      <c r="AX294" s="89">
        <v>44647</v>
      </c>
      <c r="AY294" s="89"/>
      <c r="AZ294" s="89"/>
      <c r="BA294" s="86"/>
      <c r="BB294" s="86"/>
      <c r="BC294" s="198" t="s">
        <v>6452</v>
      </c>
      <c r="BD294" s="83" t="s">
        <v>3720</v>
      </c>
      <c r="BE294" s="83" t="str">
        <f>IFERROR(VLOOKUP($BD294,L_Milestone,4,FALSE),"")</f>
        <v>20.SRFI</v>
      </c>
      <c r="BF294" s="83" t="s">
        <v>12176</v>
      </c>
      <c r="BG294" s="237" t="s">
        <v>13302</v>
      </c>
      <c r="BH294" s="237"/>
      <c r="BI294" s="190">
        <v>401</v>
      </c>
      <c r="BJ294" s="83" t="s">
        <v>13274</v>
      </c>
      <c r="BK294" s="83"/>
      <c r="BL294" s="83"/>
      <c r="BM294" s="83"/>
      <c r="BN294" s="84"/>
      <c r="BO294" s="83"/>
      <c r="BP294" s="83"/>
      <c r="BQ294" s="83"/>
      <c r="BR294" s="83"/>
      <c r="BS294" s="83"/>
      <c r="BT294" s="83"/>
      <c r="BU294" s="83"/>
      <c r="BV294" s="83"/>
      <c r="BW294" s="83"/>
      <c r="BX294" s="86"/>
      <c r="BY294" s="86"/>
      <c r="BZ294" s="332"/>
      <c r="CA294" s="91"/>
      <c r="CB294" s="89"/>
      <c r="CC294" s="90"/>
      <c r="CD294" s="90"/>
      <c r="CE294" s="89"/>
      <c r="CF294" s="219"/>
      <c r="CG294" s="219"/>
      <c r="CH294" s="89"/>
      <c r="CI294" s="219"/>
      <c r="CJ294" s="219"/>
    </row>
    <row r="295" spans="1:88" s="28" customFormat="1" ht="15" customHeight="1">
      <c r="A295" s="187" t="s">
        <v>8640</v>
      </c>
      <c r="B295" s="29"/>
      <c r="C295" s="83" t="str">
        <f>Q295</f>
        <v>SUM-BE-CRP-0192</v>
      </c>
      <c r="D295" s="83">
        <v>30734860031</v>
      </c>
      <c r="E295" s="198" t="s">
        <v>11133</v>
      </c>
      <c r="F295" s="198" t="s">
        <v>9215</v>
      </c>
      <c r="G295" s="83" t="s">
        <v>10283</v>
      </c>
      <c r="H295" s="351" t="s">
        <v>8638</v>
      </c>
      <c r="I295" s="83" t="s">
        <v>8913</v>
      </c>
      <c r="J295" s="83" t="s">
        <v>8914</v>
      </c>
      <c r="K295" s="83">
        <v>40</v>
      </c>
      <c r="L295" s="83" t="s">
        <v>8915</v>
      </c>
      <c r="M295" s="83">
        <v>2022</v>
      </c>
      <c r="N295" s="83" t="s">
        <v>10359</v>
      </c>
      <c r="O295" s="83" t="s">
        <v>9358</v>
      </c>
      <c r="P295" s="84" t="s">
        <v>205</v>
      </c>
      <c r="Q295" s="83" t="s">
        <v>8450</v>
      </c>
      <c r="R295" s="83" t="s">
        <v>8451</v>
      </c>
      <c r="S295" s="244" t="s">
        <v>2200</v>
      </c>
      <c r="T295" s="244" t="s">
        <v>5862</v>
      </c>
      <c r="U295" s="244" t="s">
        <v>2199</v>
      </c>
      <c r="V295" s="244" t="s">
        <v>4477</v>
      </c>
      <c r="W295" s="274" t="s">
        <v>2219</v>
      </c>
      <c r="X295" s="274" t="s">
        <v>8623</v>
      </c>
      <c r="Y295" s="274">
        <v>6617991</v>
      </c>
      <c r="Z295" s="86">
        <v>44589</v>
      </c>
      <c r="AA295" s="86">
        <v>44589</v>
      </c>
      <c r="AB295" s="332">
        <f ca="1">IF(AND($Z295=""),"",IF(AND($Z295&lt;&gt;"",AY295&lt;&gt;""),AY295-$Z295,IF(AND($Z295&lt;&gt;"",AY295=""),TODAY()-$Z295)))</f>
        <v>90</v>
      </c>
      <c r="AC295" s="91" t="str">
        <f ca="1">IF(AB295="","",IF(AB295="RFI","RFI done",IF(AB295&gt;150,"&gt; 150 days",IF(AB295&gt;120,"121 - 150 days",IF(AB295&gt;90,"91 - 120 days",IF(AB295&gt;60,"61 - 90 days",IF(AB295&gt;30,"31 - 60 days","&lt; 30 days")))))))</f>
        <v>61 - 90 days</v>
      </c>
      <c r="AD295" s="89">
        <f>IF(AND(S295=""),"TBD",IF(AND(S295="COLO"),Z295+30,Z295+150))</f>
        <v>44619</v>
      </c>
      <c r="AE295" s="90" t="str">
        <f>IFERROR(VLOOKUP(AD295,L_Convert,6,FALSE),"")</f>
        <v>W10-2022</v>
      </c>
      <c r="AF295" s="90" t="str">
        <f>IFERROR(VLOOKUP(AD295,L_Convert,7,FALSE),"")</f>
        <v>Feb-2022</v>
      </c>
      <c r="AG295" s="86" t="s">
        <v>345</v>
      </c>
      <c r="AH295" s="219" t="str">
        <f>IFERROR(VLOOKUP(AG295,L_Convert,6,FALSE),"")</f>
        <v>TBD</v>
      </c>
      <c r="AI295" s="219" t="str">
        <f>IFERROR(VLOOKUP(AG295,L_Convert,7,FALSE),"")</f>
        <v>TBD</v>
      </c>
      <c r="AJ295" s="199">
        <v>44717</v>
      </c>
      <c r="AK295" s="219" t="str">
        <f>IFERROR(VLOOKUP(AJ295,L_Convert,6,FALSE),"")</f>
        <v>W24-2022</v>
      </c>
      <c r="AL295" s="219" t="str">
        <f>IFERROR(VLOOKUP(AJ295,L_Convert,7,FALSE),"")</f>
        <v>Jun-2022</v>
      </c>
      <c r="AM295" s="199">
        <v>44717</v>
      </c>
      <c r="AN295" s="219" t="str">
        <f>IFERROR(VLOOKUP(AM295,L_Convert,6,FALSE),"")</f>
        <v>W24-2022</v>
      </c>
      <c r="AO295" s="219" t="str">
        <f>IFERROR(VLOOKUP(AM295,L_Convert,7,FALSE),"")</f>
        <v>Jun-2022</v>
      </c>
      <c r="AP295" s="83" t="s">
        <v>4464</v>
      </c>
      <c r="AQ295" s="220">
        <v>44594</v>
      </c>
      <c r="AR295" s="89">
        <v>44595</v>
      </c>
      <c r="AS295" s="99"/>
      <c r="AT295" s="94"/>
      <c r="AU295" s="256"/>
      <c r="AV295" s="89">
        <v>44642</v>
      </c>
      <c r="AW295" s="238"/>
      <c r="AX295" s="89"/>
      <c r="AY295" s="89"/>
      <c r="AZ295" s="89"/>
      <c r="BA295" s="86"/>
      <c r="BB295" s="86"/>
      <c r="BC295" s="198" t="s">
        <v>6452</v>
      </c>
      <c r="BD295" s="83" t="s">
        <v>8240</v>
      </c>
      <c r="BE295" s="83" t="str">
        <f>IFERROR(VLOOKUP($BD295,L_Milestone,4,FALSE),"")</f>
        <v>20.SRFI</v>
      </c>
      <c r="BF295" s="83" t="s">
        <v>12176</v>
      </c>
      <c r="BG295" s="237" t="s">
        <v>13304</v>
      </c>
      <c r="BH295" s="237"/>
      <c r="BI295" s="190">
        <v>401</v>
      </c>
      <c r="BJ295" s="83" t="s">
        <v>13274</v>
      </c>
      <c r="BK295" s="83"/>
      <c r="BL295" s="83"/>
      <c r="BM295" s="83"/>
      <c r="BN295" s="84"/>
      <c r="BO295" s="83"/>
      <c r="BP295" s="83"/>
      <c r="BQ295" s="83"/>
      <c r="BR295" s="83"/>
      <c r="BS295" s="83"/>
      <c r="BT295" s="83"/>
      <c r="BU295" s="83"/>
      <c r="BV295" s="83"/>
      <c r="BW295" s="83"/>
      <c r="BX295" s="86"/>
      <c r="BY295" s="86"/>
      <c r="BZ295" s="332"/>
      <c r="CA295" s="91"/>
      <c r="CB295" s="89"/>
      <c r="CC295" s="90"/>
      <c r="CD295" s="90"/>
      <c r="CE295" s="89"/>
      <c r="CF295" s="219"/>
      <c r="CG295" s="219"/>
      <c r="CH295" s="89"/>
      <c r="CI295" s="219"/>
      <c r="CJ295" s="219"/>
    </row>
    <row r="296" spans="1:88" s="28" customFormat="1" ht="15" customHeight="1">
      <c r="A296" s="187" t="s">
        <v>8640</v>
      </c>
      <c r="B296" s="29"/>
      <c r="C296" s="83" t="str">
        <f>Q296</f>
        <v>SUM-SS-MPR-1273</v>
      </c>
      <c r="D296" s="83">
        <v>30734260031</v>
      </c>
      <c r="E296" s="198" t="s">
        <v>11179</v>
      </c>
      <c r="F296" s="198" t="s">
        <v>9144</v>
      </c>
      <c r="G296" s="83" t="s">
        <v>10283</v>
      </c>
      <c r="H296" s="351" t="s">
        <v>8638</v>
      </c>
      <c r="I296" s="83" t="s">
        <v>8704</v>
      </c>
      <c r="J296" s="83" t="s">
        <v>8705</v>
      </c>
      <c r="K296" s="83">
        <v>65</v>
      </c>
      <c r="L296" s="83" t="s">
        <v>8706</v>
      </c>
      <c r="M296" s="83">
        <v>2022</v>
      </c>
      <c r="N296" s="83" t="s">
        <v>10359</v>
      </c>
      <c r="O296" s="83" t="s">
        <v>9306</v>
      </c>
      <c r="P296" s="84" t="s">
        <v>205</v>
      </c>
      <c r="Q296" s="83" t="s">
        <v>8298</v>
      </c>
      <c r="R296" s="83" t="s">
        <v>8299</v>
      </c>
      <c r="S296" s="244" t="s">
        <v>2200</v>
      </c>
      <c r="T296" s="244" t="s">
        <v>5862</v>
      </c>
      <c r="U296" s="244" t="s">
        <v>2199</v>
      </c>
      <c r="V296" s="244" t="s">
        <v>4477</v>
      </c>
      <c r="W296" s="274" t="s">
        <v>2216</v>
      </c>
      <c r="X296" s="274" t="s">
        <v>2649</v>
      </c>
      <c r="Y296" s="244">
        <v>6617992</v>
      </c>
      <c r="Z296" s="86">
        <v>44589</v>
      </c>
      <c r="AA296" s="86">
        <v>44589</v>
      </c>
      <c r="AB296" s="332">
        <f ca="1">IF(AND($Z296=""),"",IF(AND($Z296&lt;&gt;"",AY296&lt;&gt;""),AY296-$Z296,IF(AND($Z296&lt;&gt;"",AY296=""),TODAY()-$Z296)))</f>
        <v>90</v>
      </c>
      <c r="AC296" s="91" t="str">
        <f ca="1">IF(AB296="","",IF(AB296="RFI","RFI done",IF(AB296&gt;150,"&gt; 150 days",IF(AB296&gt;120,"121 - 150 days",IF(AB296&gt;90,"91 - 120 days",IF(AB296&gt;60,"61 - 90 days",IF(AB296&gt;30,"31 - 60 days","&lt; 30 days")))))))</f>
        <v>61 - 90 days</v>
      </c>
      <c r="AD296" s="89">
        <f>IF(AND(S296=""),"TBD",IF(AND(S296="COLO"),Z296+30,Z296+150))</f>
        <v>44619</v>
      </c>
      <c r="AE296" s="90" t="str">
        <f>IFERROR(VLOOKUP(AD296,L_Convert,6,FALSE),"")</f>
        <v>W10-2022</v>
      </c>
      <c r="AF296" s="90" t="str">
        <f>IFERROR(VLOOKUP(AD296,L_Convert,7,FALSE),"")</f>
        <v>Feb-2022</v>
      </c>
      <c r="AG296" s="89" t="s">
        <v>345</v>
      </c>
      <c r="AH296" s="219" t="str">
        <f>IFERROR(VLOOKUP(AG296,L_Convert,6,FALSE),"")</f>
        <v>TBD</v>
      </c>
      <c r="AI296" s="219" t="str">
        <f>IFERROR(VLOOKUP(AG296,L_Convert,7,FALSE),"")</f>
        <v>TBD</v>
      </c>
      <c r="AJ296" s="199">
        <v>44717</v>
      </c>
      <c r="AK296" s="219" t="str">
        <f>IFERROR(VLOOKUP(AJ296,L_Convert,6,FALSE),"")</f>
        <v>W24-2022</v>
      </c>
      <c r="AL296" s="219" t="str">
        <f>IFERROR(VLOOKUP(AJ296,L_Convert,7,FALSE),"")</f>
        <v>Jun-2022</v>
      </c>
      <c r="AM296" s="199">
        <v>44717</v>
      </c>
      <c r="AN296" s="219" t="str">
        <f>IFERROR(VLOOKUP(AM296,L_Convert,6,FALSE),"")</f>
        <v>W24-2022</v>
      </c>
      <c r="AO296" s="219" t="str">
        <f>IFERROR(VLOOKUP(AM296,L_Convert,7,FALSE),"")</f>
        <v>Jun-2022</v>
      </c>
      <c r="AP296" s="83" t="s">
        <v>4464</v>
      </c>
      <c r="AQ296" s="220">
        <v>44593</v>
      </c>
      <c r="AR296" s="89">
        <v>44594</v>
      </c>
      <c r="AS296" s="99"/>
      <c r="AT296" s="94"/>
      <c r="AU296" s="256"/>
      <c r="AV296" s="89">
        <v>44642</v>
      </c>
      <c r="AW296" s="238"/>
      <c r="AX296" s="89"/>
      <c r="AY296" s="89"/>
      <c r="AZ296" s="89"/>
      <c r="BA296" s="86"/>
      <c r="BB296" s="86"/>
      <c r="BC296" s="198" t="s">
        <v>6452</v>
      </c>
      <c r="BD296" s="83" t="s">
        <v>8240</v>
      </c>
      <c r="BE296" s="83" t="str">
        <f>IFERROR(VLOOKUP($BD296,L_Milestone,4,FALSE),"")</f>
        <v>20.SRFI</v>
      </c>
      <c r="BF296" s="83" t="s">
        <v>12176</v>
      </c>
      <c r="BG296" s="237" t="s">
        <v>13305</v>
      </c>
      <c r="BH296" s="237"/>
      <c r="BI296" s="190">
        <v>401</v>
      </c>
      <c r="BJ296" s="83" t="s">
        <v>13274</v>
      </c>
      <c r="BK296" s="83"/>
      <c r="BL296" s="83"/>
      <c r="BM296" s="83"/>
      <c r="BN296" s="84"/>
      <c r="BO296" s="83"/>
      <c r="BP296" s="83"/>
      <c r="BQ296" s="83"/>
      <c r="BR296" s="83"/>
      <c r="BS296" s="83"/>
      <c r="BT296" s="83"/>
      <c r="BU296" s="83"/>
      <c r="BV296" s="83"/>
      <c r="BW296" s="83"/>
      <c r="BX296" s="86"/>
      <c r="BY296" s="86"/>
      <c r="BZ296" s="332"/>
      <c r="CA296" s="91"/>
      <c r="CB296" s="89"/>
      <c r="CC296" s="90"/>
      <c r="CD296" s="90"/>
      <c r="CE296" s="89"/>
      <c r="CF296" s="219"/>
      <c r="CG296" s="219"/>
      <c r="CH296" s="89"/>
      <c r="CI296" s="219"/>
      <c r="CJ296" s="219"/>
    </row>
    <row r="297" spans="1:88" s="28" customFormat="1" ht="15" customHeight="1">
      <c r="A297" s="187" t="s">
        <v>8640</v>
      </c>
      <c r="B297" s="29"/>
      <c r="C297" s="83" t="str">
        <f>Q297</f>
        <v>SUM-BE-CRP-0181</v>
      </c>
      <c r="D297" s="83">
        <v>30734410031</v>
      </c>
      <c r="E297" s="198" t="s">
        <v>11149</v>
      </c>
      <c r="F297" s="198" t="s">
        <v>9210</v>
      </c>
      <c r="G297" s="83" t="s">
        <v>10283</v>
      </c>
      <c r="H297" s="351" t="s">
        <v>8638</v>
      </c>
      <c r="I297" s="83" t="s">
        <v>8901</v>
      </c>
      <c r="J297" s="83" t="s">
        <v>8902</v>
      </c>
      <c r="K297" s="83">
        <v>60</v>
      </c>
      <c r="L297" s="83" t="s">
        <v>8903</v>
      </c>
      <c r="M297" s="83">
        <v>2022</v>
      </c>
      <c r="N297" s="83" t="s">
        <v>10359</v>
      </c>
      <c r="O297" s="83" t="s">
        <v>9354</v>
      </c>
      <c r="P297" s="84" t="s">
        <v>205</v>
      </c>
      <c r="Q297" s="83" t="s">
        <v>8440</v>
      </c>
      <c r="R297" s="83" t="s">
        <v>8441</v>
      </c>
      <c r="S297" s="244" t="s">
        <v>2200</v>
      </c>
      <c r="T297" s="244" t="s">
        <v>5862</v>
      </c>
      <c r="U297" s="244" t="s">
        <v>2199</v>
      </c>
      <c r="V297" s="244" t="s">
        <v>4477</v>
      </c>
      <c r="W297" s="274" t="s">
        <v>2219</v>
      </c>
      <c r="X297" s="274" t="s">
        <v>8623</v>
      </c>
      <c r="Y297" s="274">
        <v>6617991</v>
      </c>
      <c r="Z297" s="86">
        <v>44589</v>
      </c>
      <c r="AA297" s="86">
        <v>44589</v>
      </c>
      <c r="AB297" s="332">
        <f ca="1">IF(AND($Z297=""),"",IF(AND($Z297&lt;&gt;"",AY297&lt;&gt;""),AY297-$Z297,IF(AND($Z297&lt;&gt;"",AY297=""),TODAY()-$Z297)))</f>
        <v>90</v>
      </c>
      <c r="AC297" s="91" t="str">
        <f ca="1">IF(AB297="","",IF(AB297="RFI","RFI done",IF(AB297&gt;150,"&gt; 150 days",IF(AB297&gt;120,"121 - 150 days",IF(AB297&gt;90,"91 - 120 days",IF(AB297&gt;60,"61 - 90 days",IF(AB297&gt;30,"31 - 60 days","&lt; 30 days")))))))</f>
        <v>61 - 90 days</v>
      </c>
      <c r="AD297" s="89">
        <f>IF(AND(S297=""),"TBD",IF(AND(S297="COLO"),Z297+30,Z297+150))</f>
        <v>44619</v>
      </c>
      <c r="AE297" s="90" t="str">
        <f>IFERROR(VLOOKUP(AD297,L_Convert,6,FALSE),"")</f>
        <v>W10-2022</v>
      </c>
      <c r="AF297" s="90" t="str">
        <f>IFERROR(VLOOKUP(AD297,L_Convert,7,FALSE),"")</f>
        <v>Feb-2022</v>
      </c>
      <c r="AG297" s="86" t="s">
        <v>345</v>
      </c>
      <c r="AH297" s="219" t="str">
        <f>IFERROR(VLOOKUP(AG297,L_Convert,6,FALSE),"")</f>
        <v>TBD</v>
      </c>
      <c r="AI297" s="219" t="str">
        <f>IFERROR(VLOOKUP(AG297,L_Convert,7,FALSE),"")</f>
        <v>TBD</v>
      </c>
      <c r="AJ297" s="199">
        <v>44717</v>
      </c>
      <c r="AK297" s="219" t="str">
        <f>IFERROR(VLOOKUP(AJ297,L_Convert,6,FALSE),"")</f>
        <v>W24-2022</v>
      </c>
      <c r="AL297" s="219" t="str">
        <f>IFERROR(VLOOKUP(AJ297,L_Convert,7,FALSE),"")</f>
        <v>Jun-2022</v>
      </c>
      <c r="AM297" s="199">
        <v>44717</v>
      </c>
      <c r="AN297" s="219" t="str">
        <f>IFERROR(VLOOKUP(AM297,L_Convert,6,FALSE),"")</f>
        <v>W24-2022</v>
      </c>
      <c r="AO297" s="219" t="str">
        <f>IFERROR(VLOOKUP(AM297,L_Convert,7,FALSE),"")</f>
        <v>Jun-2022</v>
      </c>
      <c r="AP297" s="83" t="s">
        <v>4464</v>
      </c>
      <c r="AQ297" s="220">
        <v>44594</v>
      </c>
      <c r="AR297" s="89">
        <v>44595</v>
      </c>
      <c r="AS297" s="99"/>
      <c r="AT297" s="94"/>
      <c r="AU297" s="256"/>
      <c r="AV297" s="89">
        <v>44642</v>
      </c>
      <c r="AW297" s="238"/>
      <c r="AX297" s="89"/>
      <c r="AY297" s="89"/>
      <c r="AZ297" s="89"/>
      <c r="BA297" s="86"/>
      <c r="BB297" s="86"/>
      <c r="BC297" s="198" t="s">
        <v>6452</v>
      </c>
      <c r="BD297" s="83" t="s">
        <v>8240</v>
      </c>
      <c r="BE297" s="83" t="str">
        <f>IFERROR(VLOOKUP($BD297,L_Milestone,4,FALSE),"")</f>
        <v>20.SRFI</v>
      </c>
      <c r="BF297" s="83" t="s">
        <v>12176</v>
      </c>
      <c r="BG297" s="237" t="s">
        <v>13306</v>
      </c>
      <c r="BH297" s="237"/>
      <c r="BI297" s="190">
        <v>401</v>
      </c>
      <c r="BJ297" s="83" t="s">
        <v>13274</v>
      </c>
      <c r="BK297" s="83"/>
      <c r="BL297" s="83"/>
      <c r="BM297" s="83"/>
      <c r="BN297" s="84"/>
      <c r="BO297" s="83"/>
      <c r="BP297" s="83"/>
      <c r="BQ297" s="83"/>
      <c r="BR297" s="83"/>
      <c r="BS297" s="83"/>
      <c r="BT297" s="83"/>
      <c r="BU297" s="83"/>
      <c r="BV297" s="83"/>
      <c r="BW297" s="83"/>
      <c r="BX297" s="86"/>
      <c r="BY297" s="86"/>
      <c r="BZ297" s="332"/>
      <c r="CA297" s="91"/>
      <c r="CB297" s="89"/>
      <c r="CC297" s="90"/>
      <c r="CD297" s="90"/>
      <c r="CE297" s="89"/>
      <c r="CF297" s="219"/>
      <c r="CG297" s="219"/>
      <c r="CH297" s="89"/>
      <c r="CI297" s="219"/>
      <c r="CJ297" s="219"/>
    </row>
    <row r="298" spans="1:88" s="28" customFormat="1" ht="15" customHeight="1">
      <c r="A298" s="187" t="s">
        <v>9466</v>
      </c>
      <c r="B298" s="29"/>
      <c r="C298" s="83" t="str">
        <f>Q298</f>
        <v>SUM-SB-PLJ-0775</v>
      </c>
      <c r="D298" s="83">
        <v>30730020031</v>
      </c>
      <c r="E298" s="198" t="s">
        <v>11286</v>
      </c>
      <c r="F298" s="198" t="s">
        <v>9546</v>
      </c>
      <c r="G298" s="83" t="s">
        <v>10283</v>
      </c>
      <c r="H298" s="84" t="s">
        <v>6825</v>
      </c>
      <c r="I298" s="83" t="s">
        <v>9915</v>
      </c>
      <c r="J298" s="83" t="s">
        <v>9916</v>
      </c>
      <c r="K298" s="83">
        <v>50</v>
      </c>
      <c r="L298" s="83" t="s">
        <v>9917</v>
      </c>
      <c r="M298" s="83">
        <v>2022</v>
      </c>
      <c r="N298" s="83" t="s">
        <v>10359</v>
      </c>
      <c r="O298" s="83" t="s">
        <v>12123</v>
      </c>
      <c r="P298" s="84" t="s">
        <v>205</v>
      </c>
      <c r="Q298" s="83" t="s">
        <v>9545</v>
      </c>
      <c r="R298" s="83" t="s">
        <v>9546</v>
      </c>
      <c r="S298" s="83" t="s">
        <v>106</v>
      </c>
      <c r="T298" s="83" t="s">
        <v>5862</v>
      </c>
      <c r="U298" s="83" t="s">
        <v>2199</v>
      </c>
      <c r="V298" s="198" t="s">
        <v>4476</v>
      </c>
      <c r="W298" s="274" t="s">
        <v>2215</v>
      </c>
      <c r="X298" s="274" t="s">
        <v>9795</v>
      </c>
      <c r="Y298" s="274">
        <v>6617950</v>
      </c>
      <c r="Z298" s="86">
        <v>44586</v>
      </c>
      <c r="AA298" s="86">
        <v>44589</v>
      </c>
      <c r="AB298" s="332">
        <f ca="1">IF(AND($Z298=""),"",IF(AND($Z298&lt;&gt;"",AY298&lt;&gt;""),AY298-$Z298,IF(AND($Z298&lt;&gt;"",AY298=""),TODAY()-$Z298)))</f>
        <v>93</v>
      </c>
      <c r="AC298" s="91" t="str">
        <f ca="1">IF(AB298="","",IF(AB298="RFI","RFI done",IF(AB298&gt;150,"&gt; 150 days",IF(AB298&gt;120,"121 - 150 days",IF(AB298&gt;90,"91 - 120 days",IF(AB298&gt;60,"61 - 90 days",IF(AB298&gt;30,"31 - 60 days","&lt; 30 days")))))))</f>
        <v>91 - 120 days</v>
      </c>
      <c r="AD298" s="89">
        <f>IF(AND(S298=""),"TBD",IF(AND(S298="COLO"),Z298+30,Z298+150))</f>
        <v>44736</v>
      </c>
      <c r="AE298" s="90" t="str">
        <f>IFERROR(VLOOKUP(AD298,L_Convert,6,FALSE),"")</f>
        <v>W26-2022</v>
      </c>
      <c r="AF298" s="90" t="str">
        <f>IFERROR(VLOOKUP(AD298,L_Convert,7,FALSE),"")</f>
        <v>Jun-2022</v>
      </c>
      <c r="AG298" s="89" t="s">
        <v>345</v>
      </c>
      <c r="AH298" s="219" t="str">
        <f>IFERROR(VLOOKUP(AG298,L_Convert,6,FALSE),"")</f>
        <v>TBD</v>
      </c>
      <c r="AI298" s="219" t="str">
        <f>IFERROR(VLOOKUP(AG298,L_Convert,7,FALSE),"")</f>
        <v>TBD</v>
      </c>
      <c r="AJ298" s="89">
        <v>44717</v>
      </c>
      <c r="AK298" s="219" t="str">
        <f>IFERROR(VLOOKUP(AJ298,L_Convert,6,FALSE),"")</f>
        <v>W24-2022</v>
      </c>
      <c r="AL298" s="219" t="str">
        <f>IFERROR(VLOOKUP(AJ298,L_Convert,7,FALSE),"")</f>
        <v>Jun-2022</v>
      </c>
      <c r="AM298" s="89">
        <v>44717</v>
      </c>
      <c r="AN298" s="219" t="str">
        <f>IFERROR(VLOOKUP(AM298,L_Convert,6,FALSE),"")</f>
        <v>W24-2022</v>
      </c>
      <c r="AO298" s="219" t="str">
        <f>IFERROR(VLOOKUP(AM298,L_Convert,7,FALSE),"")</f>
        <v>Jun-2022</v>
      </c>
      <c r="AP298" s="83" t="s">
        <v>4464</v>
      </c>
      <c r="AQ298" s="220">
        <v>44641</v>
      </c>
      <c r="AR298" s="220">
        <v>44643</v>
      </c>
      <c r="AS298" s="99"/>
      <c r="AT298" s="94"/>
      <c r="AU298" s="256"/>
      <c r="AV298" s="238">
        <v>44665</v>
      </c>
      <c r="AW298" s="238"/>
      <c r="AX298" s="89"/>
      <c r="AY298" s="89"/>
      <c r="AZ298" s="219"/>
      <c r="BA298" s="86"/>
      <c r="BB298" s="86"/>
      <c r="BC298" s="86" t="s">
        <v>6452</v>
      </c>
      <c r="BD298" s="83" t="s">
        <v>12606</v>
      </c>
      <c r="BE298" s="83" t="str">
        <f>IFERROR(VLOOKUP($BD298,L_Milestone,4,FALSE),"")</f>
        <v>11.BORE PILE OG</v>
      </c>
      <c r="BF298" s="83" t="s">
        <v>5834</v>
      </c>
      <c r="BG298" s="237" t="s">
        <v>13202</v>
      </c>
      <c r="BH298" s="237"/>
      <c r="BI298" s="190">
        <v>401</v>
      </c>
      <c r="BJ298" s="83" t="s">
        <v>13274</v>
      </c>
      <c r="BK298" s="83"/>
      <c r="BL298" s="83"/>
      <c r="BM298" s="83"/>
      <c r="BN298" s="84"/>
      <c r="BO298" s="83"/>
      <c r="BP298" s="83"/>
      <c r="BQ298" s="83"/>
      <c r="BR298" s="83"/>
      <c r="BS298" s="83"/>
      <c r="BT298" s="83"/>
      <c r="BU298" s="83"/>
      <c r="BV298" s="83"/>
      <c r="BW298" s="83"/>
      <c r="BX298" s="86"/>
      <c r="BY298" s="86"/>
      <c r="BZ298" s="332"/>
      <c r="CA298" s="91"/>
      <c r="CB298" s="89"/>
      <c r="CC298" s="90"/>
      <c r="CD298" s="90"/>
      <c r="CE298" s="89"/>
      <c r="CF298" s="219"/>
      <c r="CG298" s="219"/>
      <c r="CH298" s="89"/>
      <c r="CI298" s="219"/>
      <c r="CJ298" s="219"/>
    </row>
    <row r="299" spans="1:88" s="28" customFormat="1" ht="15" customHeight="1">
      <c r="A299" s="187" t="s">
        <v>8640</v>
      </c>
      <c r="B299" s="29"/>
      <c r="C299" s="83" t="str">
        <f>Q299</f>
        <v>SUM-SS-BTA-1093</v>
      </c>
      <c r="D299" s="83">
        <v>30734060031</v>
      </c>
      <c r="E299" s="198" t="s">
        <v>11169</v>
      </c>
      <c r="F299" s="198" t="s">
        <v>9156</v>
      </c>
      <c r="G299" s="83" t="s">
        <v>10283</v>
      </c>
      <c r="H299" s="351" t="s">
        <v>8638</v>
      </c>
      <c r="I299" s="83" t="s">
        <v>8738</v>
      </c>
      <c r="J299" s="83" t="s">
        <v>8739</v>
      </c>
      <c r="K299" s="83">
        <v>40</v>
      </c>
      <c r="L299" s="83" t="s">
        <v>8740</v>
      </c>
      <c r="M299" s="83">
        <v>2022</v>
      </c>
      <c r="N299" s="83" t="s">
        <v>10359</v>
      </c>
      <c r="O299" s="83" t="s">
        <v>9318</v>
      </c>
      <c r="P299" s="84" t="s">
        <v>205</v>
      </c>
      <c r="Q299" s="83" t="s">
        <v>8322</v>
      </c>
      <c r="R299" s="83" t="s">
        <v>8323</v>
      </c>
      <c r="S299" s="244" t="s">
        <v>2200</v>
      </c>
      <c r="T299" s="244" t="s">
        <v>5862</v>
      </c>
      <c r="U299" s="244" t="s">
        <v>2199</v>
      </c>
      <c r="V299" s="244" t="s">
        <v>4477</v>
      </c>
      <c r="W299" s="274" t="s">
        <v>2216</v>
      </c>
      <c r="X299" s="274" t="s">
        <v>8605</v>
      </c>
      <c r="Y299" s="244">
        <v>6617992</v>
      </c>
      <c r="Z299" s="86">
        <v>44589</v>
      </c>
      <c r="AA299" s="86">
        <v>44589</v>
      </c>
      <c r="AB299" s="332">
        <f ca="1">IF(AND($Z299=""),"",IF(AND($Z299&lt;&gt;"",AY299&lt;&gt;""),AY299-$Z299,IF(AND($Z299&lt;&gt;"",AY299=""),TODAY()-$Z299)))</f>
        <v>90</v>
      </c>
      <c r="AC299" s="91" t="str">
        <f ca="1">IF(AB299="","",IF(AB299="RFI","RFI done",IF(AB299&gt;150,"&gt; 150 days",IF(AB299&gt;120,"121 - 150 days",IF(AB299&gt;90,"91 - 120 days",IF(AB299&gt;60,"61 - 90 days",IF(AB299&gt;30,"31 - 60 days","&lt; 30 days")))))))</f>
        <v>61 - 90 days</v>
      </c>
      <c r="AD299" s="89">
        <f>IF(AND(S299=""),"TBD",IF(AND(S299="COLO"),Z299+30,Z299+150))</f>
        <v>44619</v>
      </c>
      <c r="AE299" s="90" t="str">
        <f>IFERROR(VLOOKUP(AD299,L_Convert,6,FALSE),"")</f>
        <v>W10-2022</v>
      </c>
      <c r="AF299" s="90" t="str">
        <f>IFERROR(VLOOKUP(AD299,L_Convert,7,FALSE),"")</f>
        <v>Feb-2022</v>
      </c>
      <c r="AG299" s="89">
        <v>44645</v>
      </c>
      <c r="AH299" s="219" t="str">
        <f>IFERROR(VLOOKUP(AG299,L_Convert,6,FALSE),"")</f>
        <v>W13-2022</v>
      </c>
      <c r="AI299" s="219" t="str">
        <f>IFERROR(VLOOKUP(AG299,L_Convert,7,FALSE),"")</f>
        <v>Mar-2022</v>
      </c>
      <c r="AJ299" s="199">
        <v>44717</v>
      </c>
      <c r="AK299" s="219" t="str">
        <f>IFERROR(VLOOKUP(AJ299,L_Convert,6,FALSE),"")</f>
        <v>W24-2022</v>
      </c>
      <c r="AL299" s="219" t="str">
        <f>IFERROR(VLOOKUP(AJ299,L_Convert,7,FALSE),"")</f>
        <v>Jun-2022</v>
      </c>
      <c r="AM299" s="199">
        <v>44717</v>
      </c>
      <c r="AN299" s="219" t="str">
        <f>IFERROR(VLOOKUP(AM299,L_Convert,6,FALSE),"")</f>
        <v>W24-2022</v>
      </c>
      <c r="AO299" s="219" t="str">
        <f>IFERROR(VLOOKUP(AM299,L_Convert,7,FALSE),"")</f>
        <v>Jun-2022</v>
      </c>
      <c r="AP299" s="83" t="s">
        <v>4464</v>
      </c>
      <c r="AQ299" s="220">
        <v>44593</v>
      </c>
      <c r="AR299" s="89">
        <v>44594</v>
      </c>
      <c r="AS299" s="99"/>
      <c r="AT299" s="94"/>
      <c r="AU299" s="256"/>
      <c r="AV299" s="89">
        <v>44642</v>
      </c>
      <c r="AW299" s="238"/>
      <c r="AX299" s="89">
        <v>44647</v>
      </c>
      <c r="AY299" s="89"/>
      <c r="AZ299" s="89"/>
      <c r="BA299" s="86"/>
      <c r="BB299" s="86"/>
      <c r="BC299" s="198" t="s">
        <v>6452</v>
      </c>
      <c r="BD299" s="83" t="s">
        <v>3720</v>
      </c>
      <c r="BE299" s="83" t="str">
        <f>IFERROR(VLOOKUP($BD299,L_Milestone,4,FALSE),"")</f>
        <v>20.SRFI</v>
      </c>
      <c r="BF299" s="83" t="s">
        <v>12176</v>
      </c>
      <c r="BG299" s="237" t="s">
        <v>13301</v>
      </c>
      <c r="BH299" s="237"/>
      <c r="BI299" s="190">
        <v>401</v>
      </c>
      <c r="BJ299" s="83" t="s">
        <v>13274</v>
      </c>
      <c r="BK299" s="83"/>
      <c r="BL299" s="83"/>
      <c r="BM299" s="83"/>
      <c r="BN299" s="84"/>
      <c r="BO299" s="83"/>
      <c r="BP299" s="83"/>
      <c r="BQ299" s="83"/>
      <c r="BR299" s="83"/>
      <c r="BS299" s="83"/>
      <c r="BT299" s="83"/>
      <c r="BU299" s="83"/>
      <c r="BV299" s="83"/>
      <c r="BW299" s="83"/>
      <c r="BX299" s="86"/>
      <c r="BY299" s="86"/>
      <c r="BZ299" s="332"/>
      <c r="CA299" s="91"/>
      <c r="CB299" s="89"/>
      <c r="CC299" s="90"/>
      <c r="CD299" s="90"/>
      <c r="CE299" s="89"/>
      <c r="CF299" s="219"/>
      <c r="CG299" s="219"/>
      <c r="CH299" s="89"/>
      <c r="CI299" s="219"/>
      <c r="CJ299" s="219"/>
    </row>
    <row r="300" spans="1:88" s="28" customFormat="1" ht="15" customHeight="1">
      <c r="A300" s="187" t="s">
        <v>9466</v>
      </c>
      <c r="B300" s="29"/>
      <c r="C300" s="83" t="str">
        <f>Q300</f>
        <v>SUM-SB-SRK-0944</v>
      </c>
      <c r="D300" s="83">
        <v>30729940031</v>
      </c>
      <c r="E300" s="198" t="s">
        <v>11248</v>
      </c>
      <c r="F300" s="198" t="s">
        <v>9530</v>
      </c>
      <c r="G300" s="83" t="s">
        <v>10283</v>
      </c>
      <c r="H300" s="84" t="s">
        <v>6825</v>
      </c>
      <c r="I300" s="83" t="s">
        <v>9892</v>
      </c>
      <c r="J300" s="83" t="s">
        <v>9893</v>
      </c>
      <c r="K300" s="83">
        <v>50</v>
      </c>
      <c r="L300" s="83" t="s">
        <v>9894</v>
      </c>
      <c r="M300" s="83">
        <v>2022</v>
      </c>
      <c r="N300" s="83" t="s">
        <v>10359</v>
      </c>
      <c r="O300" s="83" t="s">
        <v>10465</v>
      </c>
      <c r="P300" s="84" t="s">
        <v>205</v>
      </c>
      <c r="Q300" s="83" t="s">
        <v>9529</v>
      </c>
      <c r="R300" s="83" t="s">
        <v>9530</v>
      </c>
      <c r="S300" s="83" t="s">
        <v>106</v>
      </c>
      <c r="T300" s="83" t="s">
        <v>5862</v>
      </c>
      <c r="U300" s="83" t="s">
        <v>2199</v>
      </c>
      <c r="V300" s="198" t="s">
        <v>4476</v>
      </c>
      <c r="W300" s="274" t="s">
        <v>2215</v>
      </c>
      <c r="X300" s="274" t="s">
        <v>2677</v>
      </c>
      <c r="Y300" s="83">
        <v>6617950</v>
      </c>
      <c r="Z300" s="86">
        <v>44586</v>
      </c>
      <c r="AA300" s="86">
        <v>44589</v>
      </c>
      <c r="AB300" s="332">
        <f ca="1">IF(AND($Z300=""),"",IF(AND($Z300&lt;&gt;"",AY300&lt;&gt;""),AY300-$Z300,IF(AND($Z300&lt;&gt;"",AY300=""),TODAY()-$Z300)))</f>
        <v>93</v>
      </c>
      <c r="AC300" s="91" t="str">
        <f ca="1">IF(AB300="","",IF(AB300="RFI","RFI done",IF(AB300&gt;150,"&gt; 150 days",IF(AB300&gt;120,"121 - 150 days",IF(AB300&gt;90,"91 - 120 days",IF(AB300&gt;60,"61 - 90 days",IF(AB300&gt;30,"31 - 60 days","&lt; 30 days")))))))</f>
        <v>91 - 120 days</v>
      </c>
      <c r="AD300" s="89">
        <f>IF(AND(S300=""),"TBD",IF(AND(S300="COLO"),Z300+30,Z300+150))</f>
        <v>44736</v>
      </c>
      <c r="AE300" s="90" t="str">
        <f>IFERROR(VLOOKUP(AD300,L_Convert,6,FALSE),"")</f>
        <v>W26-2022</v>
      </c>
      <c r="AF300" s="90" t="str">
        <f>IFERROR(VLOOKUP(AD300,L_Convert,7,FALSE),"")</f>
        <v>Jun-2022</v>
      </c>
      <c r="AG300" s="89" t="s">
        <v>345</v>
      </c>
      <c r="AH300" s="219" t="str">
        <f>IFERROR(VLOOKUP(AG300,L_Convert,6,FALSE),"")</f>
        <v>TBD</v>
      </c>
      <c r="AI300" s="219" t="str">
        <f>IFERROR(VLOOKUP(AG300,L_Convert,7,FALSE),"")</f>
        <v>TBD</v>
      </c>
      <c r="AJ300" s="89">
        <v>44717</v>
      </c>
      <c r="AK300" s="219" t="str">
        <f>IFERROR(VLOOKUP(AJ300,L_Convert,6,FALSE),"")</f>
        <v>W24-2022</v>
      </c>
      <c r="AL300" s="219" t="str">
        <f>IFERROR(VLOOKUP(AJ300,L_Convert,7,FALSE),"")</f>
        <v>Jun-2022</v>
      </c>
      <c r="AM300" s="89">
        <v>44717</v>
      </c>
      <c r="AN300" s="219" t="str">
        <f>IFERROR(VLOOKUP(AM300,L_Convert,6,FALSE),"")</f>
        <v>W24-2022</v>
      </c>
      <c r="AO300" s="219" t="str">
        <f>IFERROR(VLOOKUP(AM300,L_Convert,7,FALSE),"")</f>
        <v>Jun-2022</v>
      </c>
      <c r="AP300" s="83" t="s">
        <v>4464</v>
      </c>
      <c r="AQ300" s="220">
        <v>44617</v>
      </c>
      <c r="AR300" s="277">
        <v>44623</v>
      </c>
      <c r="AS300" s="99"/>
      <c r="AT300" s="94"/>
      <c r="AU300" s="256"/>
      <c r="AV300" s="238">
        <v>44665</v>
      </c>
      <c r="AW300" s="238"/>
      <c r="AX300" s="89"/>
      <c r="AY300" s="89"/>
      <c r="AZ300" s="219"/>
      <c r="BA300" s="86"/>
      <c r="BB300" s="86"/>
      <c r="BC300" s="86" t="s">
        <v>6452</v>
      </c>
      <c r="BD300" s="83" t="s">
        <v>10531</v>
      </c>
      <c r="BE300" s="83" t="str">
        <f>IFERROR(VLOOKUP($BD300,L_Milestone,4,FALSE),"")</f>
        <v>16.TOWER ERECTION OG</v>
      </c>
      <c r="BF300" s="83" t="s">
        <v>5834</v>
      </c>
      <c r="BG300" s="237" t="s">
        <v>13209</v>
      </c>
      <c r="BH300" s="237"/>
      <c r="BI300" s="190">
        <v>401</v>
      </c>
      <c r="BJ300" s="83" t="s">
        <v>13274</v>
      </c>
      <c r="BK300" s="83"/>
      <c r="BL300" s="83"/>
      <c r="BM300" s="83"/>
      <c r="BN300" s="84"/>
      <c r="BO300" s="83"/>
      <c r="BP300" s="83"/>
      <c r="BQ300" s="83"/>
      <c r="BR300" s="83"/>
      <c r="BS300" s="83"/>
      <c r="BT300" s="83"/>
      <c r="BU300" s="83"/>
      <c r="BV300" s="83"/>
      <c r="BW300" s="83"/>
      <c r="BX300" s="86"/>
      <c r="BY300" s="86"/>
      <c r="BZ300" s="332"/>
      <c r="CA300" s="91"/>
      <c r="CB300" s="89"/>
      <c r="CC300" s="90"/>
      <c r="CD300" s="90"/>
      <c r="CE300" s="89"/>
      <c r="CF300" s="219"/>
      <c r="CG300" s="219"/>
      <c r="CH300" s="89"/>
      <c r="CI300" s="219"/>
      <c r="CJ300" s="219"/>
    </row>
    <row r="301" spans="1:88" s="28" customFormat="1" ht="15" customHeight="1">
      <c r="A301" s="187"/>
      <c r="B301" s="29"/>
      <c r="C301" s="83" t="str">
        <f>Q301</f>
        <v>JAW-JB-MJL-4128</v>
      </c>
      <c r="D301" s="83">
        <v>30739760031</v>
      </c>
      <c r="E301" s="198" t="s">
        <v>11412</v>
      </c>
      <c r="F301" s="198" t="s">
        <v>10738</v>
      </c>
      <c r="G301" s="83" t="s">
        <v>10283</v>
      </c>
      <c r="H301" s="84" t="s">
        <v>6825</v>
      </c>
      <c r="I301" s="83" t="s">
        <v>10838</v>
      </c>
      <c r="J301" s="83" t="s">
        <v>10841</v>
      </c>
      <c r="K301" s="83">
        <v>50</v>
      </c>
      <c r="L301" s="83" t="s">
        <v>10842</v>
      </c>
      <c r="M301" s="83">
        <v>2022</v>
      </c>
      <c r="N301" s="83" t="s">
        <v>10971</v>
      </c>
      <c r="O301" s="83" t="s">
        <v>12639</v>
      </c>
      <c r="P301" s="97" t="s">
        <v>205</v>
      </c>
      <c r="Q301" s="83" t="s">
        <v>10737</v>
      </c>
      <c r="R301" s="83" t="s">
        <v>10738</v>
      </c>
      <c r="S301" s="83" t="s">
        <v>106</v>
      </c>
      <c r="T301" s="83" t="s">
        <v>5862</v>
      </c>
      <c r="U301" s="83" t="s">
        <v>5907</v>
      </c>
      <c r="V301" s="83" t="s">
        <v>4470</v>
      </c>
      <c r="W301" s="83" t="s">
        <v>2205</v>
      </c>
      <c r="X301" s="83" t="s">
        <v>2644</v>
      </c>
      <c r="Y301" s="83">
        <v>6618108</v>
      </c>
      <c r="Z301" s="86">
        <v>44627</v>
      </c>
      <c r="AA301" s="86">
        <v>44627</v>
      </c>
      <c r="AB301" s="332">
        <f ca="1">IF(AND($Z301=""),"",IF(AND($Z301&lt;&gt;"",AY301&lt;&gt;""),AY301-$Z301,IF(AND($Z301&lt;&gt;"",AY301=""),TODAY()-$Z301)))</f>
        <v>52</v>
      </c>
      <c r="AC301" s="91" t="str">
        <f ca="1">IF(AB301="","",IF(AB301="RFI","RFI done",IF(AB301&gt;150,"&gt; 150 days",IF(AB301&gt;120,"121 - 150 days",IF(AB301&gt;90,"91 - 120 days",IF(AB301&gt;60,"61 - 90 days",IF(AB301&gt;30,"31 - 60 days","&lt; 30 days")))))))</f>
        <v>31 - 60 days</v>
      </c>
      <c r="AD301" s="89">
        <f>IF(AND(S301=""),"TBD",IF(AND(S301="COLO"),Z301+30,Z301+150))</f>
        <v>44777</v>
      </c>
      <c r="AE301" s="90" t="str">
        <f>IFERROR(VLOOKUP(AD301,L_Convert,6,FALSE),"")</f>
        <v>W32-2022</v>
      </c>
      <c r="AF301" s="90" t="str">
        <f>IFERROR(VLOOKUP(AD301,L_Convert,7,FALSE),"")</f>
        <v>Aug-2022</v>
      </c>
      <c r="AG301" s="89" t="s">
        <v>345</v>
      </c>
      <c r="AH301" s="219" t="str">
        <f>IFERROR(VLOOKUP(AG301,L_Convert,6,FALSE),"")</f>
        <v>TBD</v>
      </c>
      <c r="AI301" s="219" t="str">
        <f>IFERROR(VLOOKUP(AG301,L_Convert,7,FALSE),"")</f>
        <v>TBD</v>
      </c>
      <c r="AJ301" s="89">
        <v>44717</v>
      </c>
      <c r="AK301" s="219" t="str">
        <f>IFERROR(VLOOKUP(AJ301,L_Convert,6,FALSE),"")</f>
        <v>W24-2022</v>
      </c>
      <c r="AL301" s="219" t="str">
        <f>IFERROR(VLOOKUP(AJ301,L_Convert,7,FALSE),"")</f>
        <v>Jun-2022</v>
      </c>
      <c r="AM301" s="89">
        <v>44717</v>
      </c>
      <c r="AN301" s="219" t="str">
        <f>IFERROR(VLOOKUP(AM301,L_Convert,6,FALSE),"")</f>
        <v>W24-2022</v>
      </c>
      <c r="AO301" s="219" t="str">
        <f>IFERROR(VLOOKUP(AM301,L_Convert,7,FALSE),"")</f>
        <v>Jun-2022</v>
      </c>
      <c r="AP301" s="220" t="s">
        <v>4464</v>
      </c>
      <c r="AQ301" s="89">
        <v>44662</v>
      </c>
      <c r="AR301" s="89">
        <v>44664</v>
      </c>
      <c r="AS301" s="94"/>
      <c r="AT301" s="256"/>
      <c r="AU301" s="95"/>
      <c r="AV301" s="238">
        <v>44676</v>
      </c>
      <c r="AW301" s="89"/>
      <c r="AX301" s="89"/>
      <c r="AY301" s="219"/>
      <c r="AZ301" s="86"/>
      <c r="BA301" s="86"/>
      <c r="BB301" s="86"/>
      <c r="BC301" s="86" t="s">
        <v>6452</v>
      </c>
      <c r="BD301" s="83" t="s">
        <v>8240</v>
      </c>
      <c r="BE301" s="83" t="str">
        <f>IFERROR(VLOOKUP($BD301,L_Milestone,4,FALSE),"")</f>
        <v>20.SRFI</v>
      </c>
      <c r="BF301" s="83" t="s">
        <v>12901</v>
      </c>
      <c r="BG301" s="359" t="s">
        <v>12965</v>
      </c>
      <c r="BH301" s="359"/>
      <c r="BI301" s="190">
        <v>401</v>
      </c>
      <c r="BJ301" s="83" t="s">
        <v>13274</v>
      </c>
      <c r="BK301" s="83"/>
      <c r="BL301" s="83"/>
      <c r="BM301" s="83"/>
      <c r="BN301" s="84"/>
      <c r="BO301" s="83"/>
      <c r="BP301" s="83"/>
      <c r="BQ301" s="83"/>
      <c r="BR301" s="83"/>
      <c r="BS301" s="83"/>
      <c r="BT301" s="83"/>
      <c r="BU301" s="83"/>
      <c r="BV301" s="83"/>
      <c r="BW301" s="83"/>
      <c r="BX301" s="86"/>
      <c r="BY301" s="86"/>
      <c r="BZ301" s="332"/>
      <c r="CA301" s="91"/>
      <c r="CB301" s="89"/>
      <c r="CC301" s="90"/>
      <c r="CD301" s="90"/>
      <c r="CE301" s="89"/>
      <c r="CF301" s="219"/>
      <c r="CG301" s="219"/>
      <c r="CH301" s="89"/>
      <c r="CI301" s="219"/>
      <c r="CJ301" s="219"/>
    </row>
    <row r="302" spans="1:88" s="28" customFormat="1" ht="15" customHeight="1">
      <c r="A302" s="187" t="s">
        <v>11659</v>
      </c>
      <c r="B302" s="29"/>
      <c r="C302" s="83" t="str">
        <f>Q302</f>
        <v>SUM-JA-MRT-0213</v>
      </c>
      <c r="D302" s="83">
        <v>30741780031</v>
      </c>
      <c r="E302" s="198">
        <v>60103104</v>
      </c>
      <c r="F302" s="198" t="s">
        <v>11968</v>
      </c>
      <c r="G302" s="83" t="s">
        <v>10283</v>
      </c>
      <c r="H302" s="84" t="s">
        <v>6827</v>
      </c>
      <c r="I302" s="83" t="s">
        <v>11881</v>
      </c>
      <c r="J302" s="83" t="s">
        <v>11882</v>
      </c>
      <c r="K302" s="83">
        <v>55</v>
      </c>
      <c r="L302" s="83" t="s">
        <v>11883</v>
      </c>
      <c r="M302" s="83">
        <v>2022</v>
      </c>
      <c r="N302" s="83" t="s">
        <v>10971</v>
      </c>
      <c r="O302" s="83" t="s">
        <v>12039</v>
      </c>
      <c r="P302" s="84" t="s">
        <v>205</v>
      </c>
      <c r="Q302" s="83" t="s">
        <v>11640</v>
      </c>
      <c r="R302" s="83" t="s">
        <v>11641</v>
      </c>
      <c r="S302" s="83" t="s">
        <v>2200</v>
      </c>
      <c r="T302" s="83" t="s">
        <v>5862</v>
      </c>
      <c r="U302" s="83" t="s">
        <v>2199</v>
      </c>
      <c r="V302" s="83" t="s">
        <v>4477</v>
      </c>
      <c r="W302" s="274" t="s">
        <v>2223</v>
      </c>
      <c r="X302" s="274" t="s">
        <v>11656</v>
      </c>
      <c r="Y302" s="274">
        <v>6618086</v>
      </c>
      <c r="Z302" s="86">
        <v>44631</v>
      </c>
      <c r="AA302" s="86">
        <v>44631</v>
      </c>
      <c r="AB302" s="332">
        <f ca="1">IF(AND($Z302=""),"",IF(AND($Z302&lt;&gt;"",AY302&lt;&gt;""),AY302-$Z302,IF(AND($Z302&lt;&gt;"",AY302=""),TODAY()-$Z302)))</f>
        <v>48</v>
      </c>
      <c r="AC302" s="91" t="str">
        <f ca="1">IF(AB302="","",IF(AB302="RFI","RFI done",IF(AB302&gt;150,"&gt; 150 days",IF(AB302&gt;120,"121 - 150 days",IF(AB302&gt;90,"91 - 120 days",IF(AB302&gt;60,"61 - 90 days",IF(AB302&gt;30,"31 - 60 days","&lt; 30 days")))))))</f>
        <v>31 - 60 days</v>
      </c>
      <c r="AD302" s="89">
        <f>IF(AND(S302=""),"TBD",IF(AND(S302="COLO"),Z302+30,Z302+150))</f>
        <v>44661</v>
      </c>
      <c r="AE302" s="90" t="str">
        <f>IFERROR(VLOOKUP(AD302,L_Convert,6,FALSE),"")</f>
        <v>W16-2022</v>
      </c>
      <c r="AF302" s="90" t="str">
        <f>IFERROR(VLOOKUP(AD302,L_Convert,7,FALSE),"")</f>
        <v>Apr-2022</v>
      </c>
      <c r="AG302" s="86" t="s">
        <v>345</v>
      </c>
      <c r="AH302" s="219" t="str">
        <f>IFERROR(VLOOKUP(AG302,L_Convert,6,FALSE),"")</f>
        <v>TBD</v>
      </c>
      <c r="AI302" s="219" t="str">
        <f>IFERROR(VLOOKUP(AG302,L_Convert,7,FALSE),"")</f>
        <v>TBD</v>
      </c>
      <c r="AJ302" s="199">
        <v>44717</v>
      </c>
      <c r="AK302" s="219" t="str">
        <f>IFERROR(VLOOKUP(AJ302,L_Convert,6,FALSE),"")</f>
        <v>W24-2022</v>
      </c>
      <c r="AL302" s="219" t="str">
        <f>IFERROR(VLOOKUP(AJ302,L_Convert,7,FALSE),"")</f>
        <v>Jun-2022</v>
      </c>
      <c r="AM302" s="339">
        <v>44717</v>
      </c>
      <c r="AN302" s="219" t="str">
        <f>IFERROR(VLOOKUP(AM302,L_Convert,6,FALSE),"")</f>
        <v>W24-2022</v>
      </c>
      <c r="AO302" s="219" t="str">
        <f>IFERROR(VLOOKUP(AM302,L_Convert,7,FALSE),"")</f>
        <v>Jun-2022</v>
      </c>
      <c r="AP302" s="83" t="s">
        <v>4464</v>
      </c>
      <c r="AQ302" s="220">
        <v>44644</v>
      </c>
      <c r="AR302" s="89">
        <v>44645</v>
      </c>
      <c r="AS302" s="99"/>
      <c r="AT302" s="94"/>
      <c r="AU302" s="256"/>
      <c r="AV302" s="238">
        <v>44643</v>
      </c>
      <c r="AW302" s="238"/>
      <c r="AX302" s="89"/>
      <c r="AY302" s="89"/>
      <c r="AZ302" s="219"/>
      <c r="BA302" s="86"/>
      <c r="BB302" s="86"/>
      <c r="BC302" s="198" t="s">
        <v>6452</v>
      </c>
      <c r="BD302" s="83" t="s">
        <v>8240</v>
      </c>
      <c r="BE302" s="83" t="str">
        <f>IFERROR(VLOOKUP($BD302,L_Milestone,4,FALSE),"")</f>
        <v>20.SRFI</v>
      </c>
      <c r="BF302" s="83" t="s">
        <v>12171</v>
      </c>
      <c r="BG302" s="237" t="s">
        <v>13291</v>
      </c>
      <c r="BH302" s="237"/>
      <c r="BI302" s="190">
        <v>401</v>
      </c>
      <c r="BJ302" s="83" t="s">
        <v>13274</v>
      </c>
      <c r="BK302" s="83"/>
      <c r="BL302" s="83"/>
      <c r="BM302" s="83"/>
      <c r="BN302" s="84"/>
      <c r="BO302" s="83"/>
      <c r="BP302" s="83"/>
      <c r="BQ302" s="83"/>
      <c r="BR302" s="83"/>
      <c r="BS302" s="83"/>
      <c r="BT302" s="83"/>
      <c r="BU302" s="83"/>
      <c r="BV302" s="83"/>
      <c r="BW302" s="83"/>
      <c r="BX302" s="86"/>
      <c r="BY302" s="86"/>
      <c r="BZ302" s="332"/>
      <c r="CA302" s="91"/>
      <c r="CB302" s="89"/>
      <c r="CC302" s="90"/>
      <c r="CD302" s="90"/>
      <c r="CE302" s="89"/>
      <c r="CF302" s="219"/>
      <c r="CG302" s="219"/>
      <c r="CH302" s="89"/>
      <c r="CI302" s="219"/>
      <c r="CJ302" s="219"/>
    </row>
    <row r="303" spans="1:88" s="28" customFormat="1" ht="15" customHeight="1">
      <c r="A303" s="187"/>
      <c r="B303" s="29"/>
      <c r="C303" s="83" t="str">
        <f>Q303</f>
        <v>SUM-RI-PRP-1109</v>
      </c>
      <c r="D303" s="83">
        <v>30740100031</v>
      </c>
      <c r="E303" s="198" t="s">
        <v>11407</v>
      </c>
      <c r="F303" s="198" t="s">
        <v>10810</v>
      </c>
      <c r="G303" s="83" t="s">
        <v>10283</v>
      </c>
      <c r="H303" s="84" t="s">
        <v>6825</v>
      </c>
      <c r="I303" s="83" t="s">
        <v>10936</v>
      </c>
      <c r="J303" s="83" t="s">
        <v>10937</v>
      </c>
      <c r="K303" s="83">
        <v>60</v>
      </c>
      <c r="L303" s="83" t="s">
        <v>10938</v>
      </c>
      <c r="M303" s="83">
        <v>2022</v>
      </c>
      <c r="N303" s="83" t="s">
        <v>10974</v>
      </c>
      <c r="O303" s="83" t="s">
        <v>12599</v>
      </c>
      <c r="P303" s="97" t="s">
        <v>205</v>
      </c>
      <c r="Q303" s="83" t="s">
        <v>10809</v>
      </c>
      <c r="R303" s="83" t="s">
        <v>10810</v>
      </c>
      <c r="S303" s="83" t="s">
        <v>106</v>
      </c>
      <c r="T303" s="83" t="s">
        <v>5862</v>
      </c>
      <c r="U303" s="83" t="s">
        <v>2199</v>
      </c>
      <c r="V303" s="83" t="s">
        <v>4476</v>
      </c>
      <c r="W303" s="274" t="s">
        <v>2224</v>
      </c>
      <c r="X303" s="274" t="s">
        <v>8618</v>
      </c>
      <c r="Y303" s="83">
        <v>6618108</v>
      </c>
      <c r="Z303" s="86">
        <v>44627</v>
      </c>
      <c r="AA303" s="86">
        <v>44627</v>
      </c>
      <c r="AB303" s="332">
        <f ca="1">IF(AND($Z303=""),"",IF(AND($Z303&lt;&gt;"",AY303&lt;&gt;""),AY303-$Z303,IF(AND($Z303&lt;&gt;"",AY303=""),TODAY()-$Z303)))</f>
        <v>52</v>
      </c>
      <c r="AC303" s="91" t="str">
        <f ca="1">IF(AB303="","",IF(AB303="RFI","RFI done",IF(AB303&gt;150,"&gt; 150 days",IF(AB303&gt;120,"121 - 150 days",IF(AB303&gt;90,"91 - 120 days",IF(AB303&gt;60,"61 - 90 days",IF(AB303&gt;30,"31 - 60 days","&lt; 30 days")))))))</f>
        <v>31 - 60 days</v>
      </c>
      <c r="AD303" s="89">
        <f>IF(AND(S303=""),"TBD",IF(AND(S303="COLO"),Z303+30,Z303+150))</f>
        <v>44777</v>
      </c>
      <c r="AE303" s="90" t="str">
        <f>IFERROR(VLOOKUP(AD303,L_Convert,6,FALSE),"")</f>
        <v>W32-2022</v>
      </c>
      <c r="AF303" s="90" t="str">
        <f>IFERROR(VLOOKUP(AD303,L_Convert,7,FALSE),"")</f>
        <v>Aug-2022</v>
      </c>
      <c r="AG303" s="89" t="s">
        <v>345</v>
      </c>
      <c r="AH303" s="219" t="str">
        <f>IFERROR(VLOOKUP(AG303,L_Convert,6,FALSE),"")</f>
        <v>TBD</v>
      </c>
      <c r="AI303" s="219" t="str">
        <f>IFERROR(VLOOKUP(AG303,L_Convert,7,FALSE),"")</f>
        <v>TBD</v>
      </c>
      <c r="AJ303" s="89">
        <v>44719</v>
      </c>
      <c r="AK303" s="219" t="str">
        <f>IFERROR(VLOOKUP(AJ303,L_Convert,6,FALSE),"")</f>
        <v>W24-2022</v>
      </c>
      <c r="AL303" s="219" t="str">
        <f>IFERROR(VLOOKUP(AJ303,L_Convert,7,FALSE),"")</f>
        <v>Jun-2022</v>
      </c>
      <c r="AM303" s="89">
        <v>44719</v>
      </c>
      <c r="AN303" s="219" t="str">
        <f>IFERROR(VLOOKUP(AM303,L_Convert,6,FALSE),"")</f>
        <v>W24-2022</v>
      </c>
      <c r="AO303" s="219" t="str">
        <f>IFERROR(VLOOKUP(AM303,L_Convert,7,FALSE),"")</f>
        <v>Jun-2022</v>
      </c>
      <c r="AP303" s="220" t="s">
        <v>4464</v>
      </c>
      <c r="AQ303" s="89">
        <v>44661</v>
      </c>
      <c r="AR303" s="89">
        <v>44662</v>
      </c>
      <c r="AS303" s="99"/>
      <c r="AT303" s="256"/>
      <c r="AU303" s="95"/>
      <c r="AV303" s="238">
        <v>44673</v>
      </c>
      <c r="AW303" s="89"/>
      <c r="AX303" s="89"/>
      <c r="AY303" s="219"/>
      <c r="AZ303" s="86"/>
      <c r="BA303" s="86"/>
      <c r="BB303" s="86"/>
      <c r="BC303" s="86" t="s">
        <v>6452</v>
      </c>
      <c r="BD303" s="83" t="s">
        <v>12606</v>
      </c>
      <c r="BE303" s="83" t="str">
        <f>IFERROR(VLOOKUP($BD303,L_Milestone,4,FALSE),"")</f>
        <v>11.BORE PILE OG</v>
      </c>
      <c r="BF303" s="83" t="s">
        <v>5834</v>
      </c>
      <c r="BG303" s="359" t="s">
        <v>13201</v>
      </c>
      <c r="BH303" s="359"/>
      <c r="BI303" s="190">
        <v>401</v>
      </c>
      <c r="BJ303" s="83" t="s">
        <v>13274</v>
      </c>
      <c r="BK303" s="83"/>
      <c r="BL303" s="83"/>
      <c r="BM303" s="83"/>
      <c r="BN303" s="84"/>
      <c r="BO303" s="83"/>
      <c r="BP303" s="83"/>
      <c r="BQ303" s="83"/>
      <c r="BR303" s="83"/>
      <c r="BS303" s="83"/>
      <c r="BT303" s="83"/>
      <c r="BU303" s="83"/>
      <c r="BV303" s="83"/>
      <c r="BW303" s="83"/>
      <c r="BX303" s="86"/>
      <c r="BY303" s="86"/>
      <c r="BZ303" s="332"/>
      <c r="CA303" s="91"/>
      <c r="CB303" s="89"/>
      <c r="CC303" s="90"/>
      <c r="CD303" s="90"/>
      <c r="CE303" s="89"/>
      <c r="CF303" s="219"/>
      <c r="CG303" s="219"/>
      <c r="CH303" s="89"/>
      <c r="CI303" s="219"/>
      <c r="CJ303" s="219"/>
    </row>
    <row r="304" spans="1:88" s="28" customFormat="1" ht="15" customHeight="1">
      <c r="A304" s="187" t="s">
        <v>9466</v>
      </c>
      <c r="B304" s="29"/>
      <c r="C304" s="83" t="str">
        <f>Q304</f>
        <v>SUL-SN-BAN-0963</v>
      </c>
      <c r="D304" s="83">
        <v>30730230031</v>
      </c>
      <c r="E304" s="198" t="s">
        <v>11279</v>
      </c>
      <c r="F304" s="198" t="s">
        <v>9592</v>
      </c>
      <c r="G304" s="83" t="s">
        <v>10283</v>
      </c>
      <c r="H304" s="84" t="s">
        <v>6825</v>
      </c>
      <c r="I304" s="83" t="s">
        <v>9980</v>
      </c>
      <c r="J304" s="83" t="s">
        <v>9981</v>
      </c>
      <c r="K304" s="83">
        <v>60</v>
      </c>
      <c r="L304" s="83" t="s">
        <v>9982</v>
      </c>
      <c r="M304" s="83">
        <v>2022</v>
      </c>
      <c r="N304" s="83" t="s">
        <v>10359</v>
      </c>
      <c r="O304" s="83" t="s">
        <v>10425</v>
      </c>
      <c r="P304" s="84" t="s">
        <v>205</v>
      </c>
      <c r="Q304" s="83" t="s">
        <v>9591</v>
      </c>
      <c r="R304" s="83" t="s">
        <v>9592</v>
      </c>
      <c r="S304" s="83" t="s">
        <v>106</v>
      </c>
      <c r="T304" s="83" t="s">
        <v>5862</v>
      </c>
      <c r="U304" s="83" t="s">
        <v>2198</v>
      </c>
      <c r="V304" s="83" t="s">
        <v>4475</v>
      </c>
      <c r="W304" s="274" t="s">
        <v>2220</v>
      </c>
      <c r="X304" s="274" t="s">
        <v>9798</v>
      </c>
      <c r="Y304" s="274">
        <v>6617949</v>
      </c>
      <c r="Z304" s="86">
        <v>44586</v>
      </c>
      <c r="AA304" s="86">
        <v>44589</v>
      </c>
      <c r="AB304" s="332">
        <f ca="1">IF(AND($Z304=""),"",IF(AND($Z304&lt;&gt;"",AY304&lt;&gt;""),AY304-$Z304,IF(AND($Z304&lt;&gt;"",AY304=""),TODAY()-$Z304)))</f>
        <v>93</v>
      </c>
      <c r="AC304" s="91" t="str">
        <f ca="1">IF(AB304="","",IF(AB304="RFI","RFI done",IF(AB304&gt;150,"&gt; 150 days",IF(AB304&gt;120,"121 - 150 days",IF(AB304&gt;90,"91 - 120 days",IF(AB304&gt;60,"61 - 90 days",IF(AB304&gt;30,"31 - 60 days","&lt; 30 days")))))))</f>
        <v>91 - 120 days</v>
      </c>
      <c r="AD304" s="89">
        <f>IF(AND(S304=""),"TBD",IF(AND(S304="COLO"),Z304+30,Z304+150))</f>
        <v>44736</v>
      </c>
      <c r="AE304" s="90" t="str">
        <f>IFERROR(VLOOKUP(AD304,L_Convert,6,FALSE),"")</f>
        <v>W26-2022</v>
      </c>
      <c r="AF304" s="90" t="str">
        <f>IFERROR(VLOOKUP(AD304,L_Convert,7,FALSE),"")</f>
        <v>Jun-2022</v>
      </c>
      <c r="AG304" s="89" t="s">
        <v>345</v>
      </c>
      <c r="AH304" s="219" t="str">
        <f>IFERROR(VLOOKUP(AG304,L_Convert,6,FALSE),"")</f>
        <v>TBD</v>
      </c>
      <c r="AI304" s="219" t="str">
        <f>IFERROR(VLOOKUP(AG304,L_Convert,7,FALSE),"")</f>
        <v>TBD</v>
      </c>
      <c r="AJ304" s="89">
        <v>44736</v>
      </c>
      <c r="AK304" s="219" t="str">
        <f>IFERROR(VLOOKUP(AJ304,L_Convert,6,FALSE),"")</f>
        <v>W26-2022</v>
      </c>
      <c r="AL304" s="219" t="str">
        <f>IFERROR(VLOOKUP(AJ304,L_Convert,7,FALSE),"")</f>
        <v>Jun-2022</v>
      </c>
      <c r="AM304" s="89">
        <v>44736</v>
      </c>
      <c r="AN304" s="219" t="str">
        <f>IFERROR(VLOOKUP(AM304,L_Convert,6,FALSE),"")</f>
        <v>W26-2022</v>
      </c>
      <c r="AO304" s="219" t="str">
        <f>IFERROR(VLOOKUP(AM304,L_Convert,7,FALSE),"")</f>
        <v>Jun-2022</v>
      </c>
      <c r="AP304" s="83" t="s">
        <v>4464</v>
      </c>
      <c r="AQ304" s="220">
        <v>44617</v>
      </c>
      <c r="AR304" s="277">
        <v>44622</v>
      </c>
      <c r="AS304" s="99"/>
      <c r="AT304" s="94"/>
      <c r="AU304" s="256"/>
      <c r="AV304" s="238">
        <v>44643</v>
      </c>
      <c r="AW304" s="238"/>
      <c r="AX304" s="89"/>
      <c r="AY304" s="89"/>
      <c r="AZ304" s="219"/>
      <c r="BA304" s="86"/>
      <c r="BB304" s="86"/>
      <c r="BC304" s="86" t="s">
        <v>6452</v>
      </c>
      <c r="BD304" s="83" t="s">
        <v>8240</v>
      </c>
      <c r="BE304" s="83" t="str">
        <f>IFERROR(VLOOKUP($BD304,L_Milestone,4,FALSE),"")</f>
        <v>20.SRFI</v>
      </c>
      <c r="BF304" s="83" t="s">
        <v>5834</v>
      </c>
      <c r="BG304" s="237" t="s">
        <v>13192</v>
      </c>
      <c r="BH304" s="237"/>
      <c r="BI304" s="190">
        <v>401</v>
      </c>
      <c r="BJ304" s="83" t="s">
        <v>13274</v>
      </c>
      <c r="BK304" s="83"/>
      <c r="BL304" s="83"/>
      <c r="BM304" s="83"/>
      <c r="BN304" s="84"/>
      <c r="BO304" s="83"/>
      <c r="BP304" s="83"/>
      <c r="BQ304" s="83"/>
      <c r="BR304" s="83"/>
      <c r="BS304" s="83"/>
      <c r="BT304" s="83"/>
      <c r="BU304" s="83"/>
      <c r="BV304" s="83"/>
      <c r="BW304" s="83"/>
      <c r="BX304" s="86"/>
      <c r="BY304" s="86"/>
      <c r="BZ304" s="332"/>
      <c r="CA304" s="91"/>
      <c r="CB304" s="89"/>
      <c r="CC304" s="90"/>
      <c r="CD304" s="90"/>
      <c r="CE304" s="89"/>
      <c r="CF304" s="219"/>
      <c r="CG304" s="219"/>
      <c r="CH304" s="89"/>
      <c r="CI304" s="219"/>
      <c r="CJ304" s="219"/>
    </row>
    <row r="305" spans="1:88" s="28" customFormat="1" ht="15" customHeight="1">
      <c r="A305" s="187" t="s">
        <v>9466</v>
      </c>
      <c r="B305" s="29"/>
      <c r="C305" s="83" t="str">
        <f>Q305</f>
        <v>SUL-SN-PLP-1338</v>
      </c>
      <c r="D305" s="83">
        <v>30733960031</v>
      </c>
      <c r="E305" s="198" t="s">
        <v>11038</v>
      </c>
      <c r="F305" s="198" t="s">
        <v>9576</v>
      </c>
      <c r="G305" s="83" t="s">
        <v>10283</v>
      </c>
      <c r="H305" s="84" t="s">
        <v>6825</v>
      </c>
      <c r="I305" s="83" t="s">
        <v>9958</v>
      </c>
      <c r="J305" s="83" t="s">
        <v>9959</v>
      </c>
      <c r="K305" s="83">
        <v>60</v>
      </c>
      <c r="L305" s="83" t="s">
        <v>4773</v>
      </c>
      <c r="M305" s="83" t="s">
        <v>10246</v>
      </c>
      <c r="N305" s="83" t="s">
        <v>10361</v>
      </c>
      <c r="O305" s="83" t="s">
        <v>10550</v>
      </c>
      <c r="P305" s="84" t="s">
        <v>205</v>
      </c>
      <c r="Q305" s="83" t="s">
        <v>9575</v>
      </c>
      <c r="R305" s="83" t="s">
        <v>9576</v>
      </c>
      <c r="S305" s="83" t="s">
        <v>106</v>
      </c>
      <c r="T305" s="83" t="s">
        <v>5862</v>
      </c>
      <c r="U305" s="83" t="s">
        <v>2198</v>
      </c>
      <c r="V305" s="198" t="s">
        <v>4475</v>
      </c>
      <c r="W305" s="274" t="s">
        <v>2220</v>
      </c>
      <c r="X305" s="274" t="s">
        <v>8632</v>
      </c>
      <c r="Y305" s="83">
        <v>6617949</v>
      </c>
      <c r="Z305" s="86">
        <v>44586</v>
      </c>
      <c r="AA305" s="86">
        <v>44589</v>
      </c>
      <c r="AB305" s="332">
        <f ca="1">IF(AND($Z305=""),"",IF(AND($Z305&lt;&gt;"",AY305&lt;&gt;""),AY305-$Z305,IF(AND($Z305&lt;&gt;"",AY305=""),TODAY()-$Z305)))</f>
        <v>93</v>
      </c>
      <c r="AC305" s="91" t="str">
        <f ca="1">IF(AB305="","",IF(AB305="RFI","RFI done",IF(AB305&gt;150,"&gt; 150 days",IF(AB305&gt;120,"121 - 150 days",IF(AB305&gt;90,"91 - 120 days",IF(AB305&gt;60,"61 - 90 days",IF(AB305&gt;30,"31 - 60 days","&lt; 30 days")))))))</f>
        <v>91 - 120 days</v>
      </c>
      <c r="AD305" s="89">
        <f>IF(AND(S305=""),"TBD",IF(AND(S305="COLO"),Z305+30,Z305+150))</f>
        <v>44736</v>
      </c>
      <c r="AE305" s="90" t="str">
        <f>IFERROR(VLOOKUP(AD305,L_Convert,6,FALSE),"")</f>
        <v>W26-2022</v>
      </c>
      <c r="AF305" s="90" t="str">
        <f>IFERROR(VLOOKUP(AD305,L_Convert,7,FALSE),"")</f>
        <v>Jun-2022</v>
      </c>
      <c r="AG305" s="89" t="s">
        <v>345</v>
      </c>
      <c r="AH305" s="219" t="str">
        <f>IFERROR(VLOOKUP(AG305,L_Convert,6,FALSE),"")</f>
        <v>TBD</v>
      </c>
      <c r="AI305" s="219" t="str">
        <f>IFERROR(VLOOKUP(AG305,L_Convert,7,FALSE),"")</f>
        <v>TBD</v>
      </c>
      <c r="AJ305" s="89">
        <v>44736</v>
      </c>
      <c r="AK305" s="219" t="str">
        <f>IFERROR(VLOOKUP(AJ305,L_Convert,6,FALSE),"")</f>
        <v>W26-2022</v>
      </c>
      <c r="AL305" s="219" t="str">
        <f>IFERROR(VLOOKUP(AJ305,L_Convert,7,FALSE),"")</f>
        <v>Jun-2022</v>
      </c>
      <c r="AM305" s="89">
        <v>44736</v>
      </c>
      <c r="AN305" s="219" t="str">
        <f>IFERROR(VLOOKUP(AM305,L_Convert,6,FALSE),"")</f>
        <v>W26-2022</v>
      </c>
      <c r="AO305" s="219" t="str">
        <f>IFERROR(VLOOKUP(AM305,L_Convert,7,FALSE),"")</f>
        <v>Jun-2022</v>
      </c>
      <c r="AP305" s="84" t="s">
        <v>4464</v>
      </c>
      <c r="AQ305" s="220">
        <v>44627</v>
      </c>
      <c r="AR305" s="199">
        <v>44635</v>
      </c>
      <c r="AS305" s="99"/>
      <c r="AT305" s="94"/>
      <c r="AU305" s="256"/>
      <c r="AV305" s="238">
        <v>44642</v>
      </c>
      <c r="AW305" s="238"/>
      <c r="AX305" s="89"/>
      <c r="AY305" s="89"/>
      <c r="AZ305" s="219"/>
      <c r="BA305" s="86"/>
      <c r="BB305" s="86"/>
      <c r="BC305" s="86" t="s">
        <v>6452</v>
      </c>
      <c r="BD305" s="83" t="s">
        <v>8240</v>
      </c>
      <c r="BE305" s="83" t="str">
        <f>IFERROR(VLOOKUP($BD305,L_Milestone,4,FALSE),"")</f>
        <v>20.SRFI</v>
      </c>
      <c r="BF305" s="83" t="s">
        <v>5834</v>
      </c>
      <c r="BG305" s="237" t="s">
        <v>13194</v>
      </c>
      <c r="BH305" s="237"/>
      <c r="BI305" s="190">
        <v>401</v>
      </c>
      <c r="BJ305" s="83" t="s">
        <v>13274</v>
      </c>
      <c r="BK305" s="83"/>
      <c r="BL305" s="83"/>
      <c r="BM305" s="83"/>
      <c r="BN305" s="84"/>
      <c r="BO305" s="83"/>
      <c r="BP305" s="83"/>
      <c r="BQ305" s="83"/>
      <c r="BR305" s="83"/>
      <c r="BS305" s="83"/>
      <c r="BT305" s="83"/>
      <c r="BU305" s="83"/>
      <c r="BV305" s="83"/>
      <c r="BW305" s="83"/>
      <c r="BX305" s="86"/>
      <c r="BY305" s="86"/>
      <c r="BZ305" s="332"/>
      <c r="CA305" s="91"/>
      <c r="CB305" s="89"/>
      <c r="CC305" s="90"/>
      <c r="CD305" s="90"/>
      <c r="CE305" s="89"/>
      <c r="CF305" s="219"/>
      <c r="CG305" s="219"/>
      <c r="CH305" s="89"/>
      <c r="CI305" s="219"/>
      <c r="CJ305" s="219"/>
    </row>
    <row r="306" spans="1:88" s="28" customFormat="1" ht="15" customHeight="1">
      <c r="A306" s="187"/>
      <c r="B306" s="29"/>
      <c r="C306" s="83" t="str">
        <f>Q306</f>
        <v>BAL-BA-DPR-1520</v>
      </c>
      <c r="D306" s="83">
        <v>30744890031</v>
      </c>
      <c r="E306" s="198">
        <v>170852109</v>
      </c>
      <c r="F306" s="198" t="s">
        <v>12460</v>
      </c>
      <c r="G306" s="83" t="s">
        <v>10283</v>
      </c>
      <c r="H306" s="84" t="s">
        <v>6825</v>
      </c>
      <c r="I306" s="83" t="s">
        <v>12448</v>
      </c>
      <c r="J306" s="83" t="s">
        <v>12449</v>
      </c>
      <c r="K306" s="83">
        <v>25</v>
      </c>
      <c r="L306" s="83" t="s">
        <v>12450</v>
      </c>
      <c r="M306" s="83">
        <v>2022</v>
      </c>
      <c r="N306" s="83" t="s">
        <v>12457</v>
      </c>
      <c r="O306" s="83" t="s">
        <v>12576</v>
      </c>
      <c r="P306" s="84" t="s">
        <v>205</v>
      </c>
      <c r="Q306" s="83" t="s">
        <v>12440</v>
      </c>
      <c r="R306" s="83" t="s">
        <v>12441</v>
      </c>
      <c r="S306" s="83" t="s">
        <v>2200</v>
      </c>
      <c r="T306" s="83" t="s">
        <v>5862</v>
      </c>
      <c r="U306" s="83" t="s">
        <v>2198</v>
      </c>
      <c r="V306" s="83" t="s">
        <v>4478</v>
      </c>
      <c r="W306" s="274" t="s">
        <v>2227</v>
      </c>
      <c r="X306" s="274" t="s">
        <v>2641</v>
      </c>
      <c r="Y306" s="84">
        <v>6618173</v>
      </c>
      <c r="Z306" s="86">
        <v>44656</v>
      </c>
      <c r="AA306" s="86">
        <v>44656</v>
      </c>
      <c r="AB306" s="332">
        <f ca="1">IF(AND($Z306=""),"",IF(AND($Z306&lt;&gt;"",AY306&lt;&gt;""),AY306-$Z306,IF(AND($Z306&lt;&gt;"",AY306=""),TODAY()-$Z306)))</f>
        <v>23</v>
      </c>
      <c r="AC306" s="91" t="str">
        <f ca="1">IF(AB306="","",IF(AB306="RFI","RFI done",IF(AB306&gt;150,"&gt; 150 days",IF(AB306&gt;120,"121 - 150 days",IF(AB306&gt;90,"91 - 120 days",IF(AB306&gt;60,"61 - 90 days",IF(AB306&gt;30,"31 - 60 days","&lt; 30 days")))))))</f>
        <v>&lt; 30 days</v>
      </c>
      <c r="AD306" s="89">
        <f>IF(AND(S306=""),"TBD",IF(AND(S306="COLO"),Z306+30,Z306+150))</f>
        <v>44686</v>
      </c>
      <c r="AE306" s="90" t="str">
        <f>IFERROR(VLOOKUP(AD306,L_Convert,6,FALSE),"")</f>
        <v>W19-2022</v>
      </c>
      <c r="AF306" s="90" t="str">
        <f>IFERROR(VLOOKUP(AD306,L_Convert,7,FALSE),"")</f>
        <v>May-2022</v>
      </c>
      <c r="AG306" s="89" t="s">
        <v>345</v>
      </c>
      <c r="AH306" s="219" t="str">
        <f>IFERROR(VLOOKUP(AG306,L_Convert,6,FALSE),"")</f>
        <v>TBD</v>
      </c>
      <c r="AI306" s="219" t="str">
        <f>IFERROR(VLOOKUP(AG306,L_Convert,7,FALSE),"")</f>
        <v>TBD</v>
      </c>
      <c r="AJ306" s="89">
        <v>44767</v>
      </c>
      <c r="AK306" s="219" t="str">
        <f>IFERROR(VLOOKUP(AJ306,L_Convert,6,FALSE),"")</f>
        <v>W31-2022</v>
      </c>
      <c r="AL306" s="219" t="str">
        <f>IFERROR(VLOOKUP(AJ306,L_Convert,7,FALSE),"")</f>
        <v>Jul-2022</v>
      </c>
      <c r="AM306" s="89">
        <v>44767</v>
      </c>
      <c r="AN306" s="219" t="str">
        <f>IFERROR(VLOOKUP(AM306,L_Convert,6,FALSE),"")</f>
        <v>W31-2022</v>
      </c>
      <c r="AO306" s="219" t="str">
        <f>IFERROR(VLOOKUP(AM306,L_Convert,7,FALSE),"")</f>
        <v>Jul-2022</v>
      </c>
      <c r="AP306" s="220"/>
      <c r="AQ306" s="89">
        <v>44661</v>
      </c>
      <c r="AR306" s="89">
        <v>44662</v>
      </c>
      <c r="AS306" s="94"/>
      <c r="AT306" s="256"/>
      <c r="AU306" s="95"/>
      <c r="AV306" s="238">
        <v>44671</v>
      </c>
      <c r="AW306" s="89"/>
      <c r="AX306" s="89"/>
      <c r="AY306" s="219"/>
      <c r="AZ306" s="86"/>
      <c r="BA306" s="86"/>
      <c r="BB306" s="86"/>
      <c r="BC306" s="83" t="s">
        <v>12717</v>
      </c>
      <c r="BD306" s="83" t="s">
        <v>3721</v>
      </c>
      <c r="BE306" s="83" t="str">
        <f>IFERROR(VLOOKUP($BD306,L_Milestone,4,FALSE),"")</f>
        <v>10.CME PREPARATION</v>
      </c>
      <c r="BF306" s="83" t="s">
        <v>12172</v>
      </c>
      <c r="BG306" s="237" t="s">
        <v>13081</v>
      </c>
      <c r="BH306" s="237"/>
      <c r="BI306" s="190">
        <v>401</v>
      </c>
      <c r="BJ306" s="83" t="s">
        <v>13274</v>
      </c>
      <c r="BK306" s="83"/>
      <c r="BL306" s="83"/>
      <c r="BM306" s="83"/>
      <c r="BN306" s="84"/>
      <c r="BO306" s="83"/>
      <c r="BP306" s="83"/>
      <c r="BQ306" s="83"/>
      <c r="BR306" s="83"/>
      <c r="BS306" s="83"/>
      <c r="BT306" s="83"/>
      <c r="BU306" s="83"/>
      <c r="BV306" s="83"/>
      <c r="BW306" s="83"/>
      <c r="BX306" s="86"/>
      <c r="BY306" s="86"/>
      <c r="BZ306" s="332"/>
      <c r="CA306" s="91"/>
      <c r="CB306" s="89"/>
      <c r="CC306" s="90"/>
      <c r="CD306" s="90"/>
      <c r="CE306" s="89"/>
      <c r="CF306" s="219"/>
      <c r="CG306" s="219"/>
      <c r="CH306" s="89"/>
      <c r="CI306" s="219"/>
      <c r="CJ306" s="219"/>
    </row>
    <row r="307" spans="1:88" s="28" customFormat="1" ht="15" customHeight="1">
      <c r="A307" s="187" t="s">
        <v>11659</v>
      </c>
      <c r="B307" s="29"/>
      <c r="C307" s="83" t="str">
        <f>Q307</f>
        <v>SUM-JA-BKO-0371</v>
      </c>
      <c r="D307" s="83"/>
      <c r="E307" s="198">
        <v>60478109</v>
      </c>
      <c r="F307" s="470" t="s">
        <v>11966</v>
      </c>
      <c r="G307" s="83" t="s">
        <v>10283</v>
      </c>
      <c r="H307" s="84" t="s">
        <v>6825</v>
      </c>
      <c r="I307" s="83" t="s">
        <v>11810</v>
      </c>
      <c r="J307" s="83" t="s">
        <v>11811</v>
      </c>
      <c r="K307" s="83">
        <v>50</v>
      </c>
      <c r="L307" s="83" t="s">
        <v>11812</v>
      </c>
      <c r="M307" s="83">
        <v>2022</v>
      </c>
      <c r="N307" s="83" t="s">
        <v>10971</v>
      </c>
      <c r="O307" s="83" t="s">
        <v>12037</v>
      </c>
      <c r="P307" s="84" t="s">
        <v>205</v>
      </c>
      <c r="Q307" s="83" t="s">
        <v>11590</v>
      </c>
      <c r="R307" s="83" t="s">
        <v>11591</v>
      </c>
      <c r="S307" s="83" t="s">
        <v>2200</v>
      </c>
      <c r="T307" s="83" t="s">
        <v>5862</v>
      </c>
      <c r="U307" s="83" t="s">
        <v>2199</v>
      </c>
      <c r="V307" s="83" t="s">
        <v>4477</v>
      </c>
      <c r="W307" s="274" t="s">
        <v>2223</v>
      </c>
      <c r="X307" s="274" t="s">
        <v>11653</v>
      </c>
      <c r="Y307" s="274">
        <v>6618079</v>
      </c>
      <c r="Z307" s="86">
        <v>44631</v>
      </c>
      <c r="AA307" s="86">
        <v>44631</v>
      </c>
      <c r="AB307" s="332">
        <f ca="1">IF(AND($Z307=""),"",IF(AND($Z307&lt;&gt;"",AY307&lt;&gt;""),AY307-$Z307,IF(AND($Z307&lt;&gt;"",AY307=""),TODAY()-$Z307)))</f>
        <v>48</v>
      </c>
      <c r="AC307" s="91" t="str">
        <f ca="1">IF(AB307="","",IF(AB307="RFI","RFI done",IF(AB307&gt;150,"&gt; 150 days",IF(AB307&gt;120,"121 - 150 days",IF(AB307&gt;90,"91 - 120 days",IF(AB307&gt;60,"61 - 90 days",IF(AB307&gt;30,"31 - 60 days","&lt; 30 days")))))))</f>
        <v>31 - 60 days</v>
      </c>
      <c r="AD307" s="89">
        <f>IF(AND(S307=""),"TBD",IF(AND(S307="COLO"),Z307+30,Z307+150))</f>
        <v>44661</v>
      </c>
      <c r="AE307" s="90" t="str">
        <f>IFERROR(VLOOKUP(AD307,L_Convert,6,FALSE),"")</f>
        <v>W16-2022</v>
      </c>
      <c r="AF307" s="90" t="str">
        <f>IFERROR(VLOOKUP(AD307,L_Convert,7,FALSE),"")</f>
        <v>Apr-2022</v>
      </c>
      <c r="AG307" s="86" t="s">
        <v>345</v>
      </c>
      <c r="AH307" s="219" t="str">
        <f>IFERROR(VLOOKUP(AG307,L_Convert,6,FALSE),"")</f>
        <v>TBD</v>
      </c>
      <c r="AI307" s="219" t="str">
        <f>IFERROR(VLOOKUP(AG307,L_Convert,7,FALSE),"")</f>
        <v>TBD</v>
      </c>
      <c r="AJ307" s="199">
        <v>44772</v>
      </c>
      <c r="AK307" s="219" t="str">
        <f>IFERROR(VLOOKUP(AJ307,L_Convert,6,FALSE),"")</f>
        <v>W31-2022</v>
      </c>
      <c r="AL307" s="219" t="str">
        <f>IFERROR(VLOOKUP(AJ307,L_Convert,7,FALSE),"")</f>
        <v>Jul-2022</v>
      </c>
      <c r="AM307" s="339">
        <v>44772</v>
      </c>
      <c r="AN307" s="219" t="str">
        <f>IFERROR(VLOOKUP(AM307,L_Convert,6,FALSE),"")</f>
        <v>W31-2022</v>
      </c>
      <c r="AO307" s="219" t="str">
        <f>IFERROR(VLOOKUP(AM307,L_Convert,7,FALSE),"")</f>
        <v>Jul-2022</v>
      </c>
      <c r="AP307" s="83" t="s">
        <v>4464</v>
      </c>
      <c r="AQ307" s="220">
        <v>44644</v>
      </c>
      <c r="AR307" s="89">
        <v>44645</v>
      </c>
      <c r="AS307" s="99"/>
      <c r="AT307" s="94"/>
      <c r="AU307" s="256"/>
      <c r="AV307" s="238">
        <v>44662</v>
      </c>
      <c r="AW307" s="238"/>
      <c r="AX307" s="89"/>
      <c r="AY307" s="89"/>
      <c r="AZ307" s="219"/>
      <c r="BA307" s="86"/>
      <c r="BB307" s="86"/>
      <c r="BC307" s="86" t="s">
        <v>12961</v>
      </c>
      <c r="BD307" s="83" t="s">
        <v>3721</v>
      </c>
      <c r="BE307" s="83" t="str">
        <f>IFERROR(VLOOKUP($BD307,L_Milestone,4,FALSE),"")</f>
        <v>10.CME PREPARATION</v>
      </c>
      <c r="BF307" s="83" t="s">
        <v>12757</v>
      </c>
      <c r="BG307" s="237" t="s">
        <v>13287</v>
      </c>
      <c r="BH307" s="237"/>
      <c r="BI307" s="190">
        <v>401</v>
      </c>
      <c r="BJ307" s="83" t="s">
        <v>13274</v>
      </c>
      <c r="BK307" s="83"/>
      <c r="BL307" s="83"/>
      <c r="BM307" s="83"/>
      <c r="BN307" s="84"/>
      <c r="BO307" s="83"/>
      <c r="BP307" s="83"/>
      <c r="BQ307" s="83"/>
      <c r="BR307" s="83"/>
      <c r="BS307" s="83"/>
      <c r="BT307" s="83"/>
      <c r="BU307" s="83"/>
      <c r="BV307" s="83"/>
      <c r="BW307" s="83"/>
      <c r="BX307" s="86"/>
      <c r="BY307" s="86"/>
      <c r="BZ307" s="332"/>
      <c r="CA307" s="91"/>
      <c r="CB307" s="89"/>
      <c r="CC307" s="90"/>
      <c r="CD307" s="90"/>
      <c r="CE307" s="89"/>
      <c r="CF307" s="219"/>
      <c r="CG307" s="219"/>
      <c r="CH307" s="89"/>
      <c r="CI307" s="219"/>
      <c r="CJ307" s="219"/>
    </row>
    <row r="308" spans="1:88" s="28" customFormat="1" ht="15" customHeight="1">
      <c r="A308" s="187"/>
      <c r="B308" s="29"/>
      <c r="C308" s="83" t="str">
        <f>Q308</f>
        <v>SUM-SS-MBL-1213</v>
      </c>
      <c r="D308" s="83">
        <v>30744830031</v>
      </c>
      <c r="E308" s="83">
        <v>71390109</v>
      </c>
      <c r="F308" s="470" t="s">
        <v>11469</v>
      </c>
      <c r="G308" s="83" t="s">
        <v>10283</v>
      </c>
      <c r="H308" s="84" t="s">
        <v>6825</v>
      </c>
      <c r="I308" s="83" t="s">
        <v>11350</v>
      </c>
      <c r="J308" s="83" t="s">
        <v>11351</v>
      </c>
      <c r="K308" s="83">
        <v>60</v>
      </c>
      <c r="L308" s="83" t="s">
        <v>11352</v>
      </c>
      <c r="M308" s="83"/>
      <c r="N308" s="83" t="s">
        <v>10974</v>
      </c>
      <c r="O308" s="83" t="s">
        <v>12130</v>
      </c>
      <c r="P308" s="84" t="s">
        <v>205</v>
      </c>
      <c r="Q308" s="83" t="s">
        <v>11348</v>
      </c>
      <c r="R308" s="83" t="s">
        <v>11349</v>
      </c>
      <c r="S308" s="198" t="s">
        <v>2200</v>
      </c>
      <c r="T308" s="198" t="s">
        <v>5862</v>
      </c>
      <c r="U308" s="197" t="s">
        <v>201</v>
      </c>
      <c r="V308" s="198" t="s">
        <v>4477</v>
      </c>
      <c r="W308" s="274" t="s">
        <v>2216</v>
      </c>
      <c r="X308" s="274" t="s">
        <v>8603</v>
      </c>
      <c r="Y308" s="198">
        <v>6618111</v>
      </c>
      <c r="Z308" s="199">
        <v>44627</v>
      </c>
      <c r="AA308" s="199">
        <v>44629</v>
      </c>
      <c r="AB308" s="332">
        <f ca="1">IF(AND($Z308=""),"",IF(AND($Z308&lt;&gt;"",AY308&lt;&gt;""),AY308-$Z308,IF(AND($Z308&lt;&gt;"",AY308=""),TODAY()-$Z308)))</f>
        <v>52</v>
      </c>
      <c r="AC308" s="91" t="str">
        <f ca="1">IF(AB308="","",IF(AB308="RFI","RFI done",IF(AB308&gt;150,"&gt; 150 days",IF(AB308&gt;120,"121 - 150 days",IF(AB308&gt;90,"91 - 120 days",IF(AB308&gt;60,"61 - 90 days",IF(AB308&gt;30,"31 - 60 days","&lt; 30 days")))))))</f>
        <v>31 - 60 days</v>
      </c>
      <c r="AD308" s="89" t="s">
        <v>345</v>
      </c>
      <c r="AE308" s="90" t="str">
        <f>IFERROR(VLOOKUP(AD308,L_Convert,6,FALSE),"")</f>
        <v>TBD</v>
      </c>
      <c r="AF308" s="90" t="str">
        <f>IFERROR(VLOOKUP(AD308,L_Convert,7,FALSE),"")</f>
        <v>TBD</v>
      </c>
      <c r="AG308" s="86" t="s">
        <v>345</v>
      </c>
      <c r="AH308" s="219" t="str">
        <f>IFERROR(VLOOKUP(AG308,L_Convert,6,FALSE),"")</f>
        <v>TBD</v>
      </c>
      <c r="AI308" s="219" t="str">
        <f>IFERROR(VLOOKUP(AG308,L_Convert,7,FALSE),"")</f>
        <v>TBD</v>
      </c>
      <c r="AJ308" s="199">
        <v>44772</v>
      </c>
      <c r="AK308" s="90" t="str">
        <f>IFERROR(VLOOKUP(AJ308,L_Convert,6,FALSE),"")</f>
        <v>W31-2022</v>
      </c>
      <c r="AL308" s="90" t="str">
        <f>IFERROR(VLOOKUP(AJ308,L_Convert,7,FALSE),"")</f>
        <v>Jul-2022</v>
      </c>
      <c r="AM308" s="339">
        <v>44772</v>
      </c>
      <c r="AN308" s="90" t="str">
        <f>IFERROR(VLOOKUP(AM308,L_Convert,6,FALSE),"")</f>
        <v>W31-2022</v>
      </c>
      <c r="AO308" s="90" t="str">
        <f>IFERROR(VLOOKUP(AM308,L_Convert,7,FALSE),"")</f>
        <v>Jul-2022</v>
      </c>
      <c r="AP308" s="83" t="s">
        <v>4464</v>
      </c>
      <c r="AQ308" s="220">
        <v>44644</v>
      </c>
      <c r="AR308" s="89">
        <v>44645</v>
      </c>
      <c r="AS308" s="99"/>
      <c r="AT308" s="106"/>
      <c r="AU308" s="256"/>
      <c r="AV308" s="238">
        <v>44671</v>
      </c>
      <c r="AW308" s="238"/>
      <c r="AX308" s="106"/>
      <c r="AY308" s="287"/>
      <c r="AZ308" s="106"/>
      <c r="BA308" s="86"/>
      <c r="BB308" s="86"/>
      <c r="BC308" s="198" t="s">
        <v>6452</v>
      </c>
      <c r="BD308" s="83" t="s">
        <v>8100</v>
      </c>
      <c r="BE308" s="83" t="str">
        <f>IFERROR(VLOOKUP($BD308,L_Milestone,4,FALSE),"")</f>
        <v>17.RBS/BTS FOUNDATION OG</v>
      </c>
      <c r="BF308" s="83" t="s">
        <v>12757</v>
      </c>
      <c r="BG308" s="237" t="s">
        <v>13038</v>
      </c>
      <c r="BH308" s="237"/>
      <c r="BI308" s="190">
        <v>401</v>
      </c>
      <c r="BJ308" s="83" t="s">
        <v>13274</v>
      </c>
      <c r="BK308" s="83"/>
      <c r="BL308" s="83"/>
      <c r="BM308" s="83"/>
      <c r="BN308" s="84"/>
      <c r="BO308" s="83"/>
      <c r="BP308" s="83"/>
      <c r="BQ308" s="83"/>
      <c r="BR308" s="83"/>
      <c r="BS308" s="83"/>
      <c r="BT308" s="83"/>
      <c r="BU308" s="83"/>
      <c r="BV308" s="83"/>
      <c r="BW308" s="83"/>
      <c r="BX308" s="86"/>
      <c r="BY308" s="86"/>
      <c r="BZ308" s="332"/>
      <c r="CA308" s="91"/>
      <c r="CB308" s="89"/>
      <c r="CC308" s="90"/>
      <c r="CD308" s="90"/>
      <c r="CE308" s="89"/>
      <c r="CF308" s="219"/>
      <c r="CG308" s="219"/>
      <c r="CH308" s="89"/>
      <c r="CI308" s="219"/>
      <c r="CJ308" s="219"/>
    </row>
    <row r="309" spans="1:88" s="28" customFormat="1" ht="15" customHeight="1">
      <c r="A309" s="187" t="s">
        <v>11659</v>
      </c>
      <c r="B309" s="29"/>
      <c r="C309" s="83" t="str">
        <f>Q309</f>
        <v>SUM-SU-GNT-1542</v>
      </c>
      <c r="D309" s="83">
        <v>30743230031</v>
      </c>
      <c r="E309" s="198">
        <v>21272109</v>
      </c>
      <c r="F309" s="470" t="s">
        <v>11983</v>
      </c>
      <c r="G309" s="83" t="s">
        <v>10283</v>
      </c>
      <c r="H309" s="84" t="s">
        <v>6825</v>
      </c>
      <c r="I309" s="83" t="s">
        <v>11816</v>
      </c>
      <c r="J309" s="83" t="s">
        <v>11817</v>
      </c>
      <c r="K309" s="83">
        <v>40</v>
      </c>
      <c r="L309" s="83" t="s">
        <v>8668</v>
      </c>
      <c r="M309" s="83">
        <v>2022</v>
      </c>
      <c r="N309" s="83" t="s">
        <v>10971</v>
      </c>
      <c r="O309" s="83" t="s">
        <v>12053</v>
      </c>
      <c r="P309" s="84" t="s">
        <v>205</v>
      </c>
      <c r="Q309" s="83" t="s">
        <v>11594</v>
      </c>
      <c r="R309" s="83" t="s">
        <v>11595</v>
      </c>
      <c r="S309" s="83" t="s">
        <v>2200</v>
      </c>
      <c r="T309" s="83" t="s">
        <v>5862</v>
      </c>
      <c r="U309" s="83" t="s">
        <v>2199</v>
      </c>
      <c r="V309" s="83" t="s">
        <v>4471</v>
      </c>
      <c r="W309" s="274" t="s">
        <v>2213</v>
      </c>
      <c r="X309" s="274" t="s">
        <v>11654</v>
      </c>
      <c r="Y309" s="274">
        <v>6618079</v>
      </c>
      <c r="Z309" s="86">
        <v>44631</v>
      </c>
      <c r="AA309" s="86">
        <v>44631</v>
      </c>
      <c r="AB309" s="332">
        <f ca="1">IF(AND($Z309=""),"",IF(AND($Z309&lt;&gt;"",AY309&lt;&gt;""),AY309-$Z309,IF(AND($Z309&lt;&gt;"",AY309=""),TODAY()-$Z309)))</f>
        <v>48</v>
      </c>
      <c r="AC309" s="91" t="str">
        <f ca="1">IF(AB309="","",IF(AB309="RFI","RFI done",IF(AB309&gt;150,"&gt; 150 days",IF(AB309&gt;120,"121 - 150 days",IF(AB309&gt;90,"91 - 120 days",IF(AB309&gt;60,"61 - 90 days",IF(AB309&gt;30,"31 - 60 days","&lt; 30 days")))))))</f>
        <v>31 - 60 days</v>
      </c>
      <c r="AD309" s="89">
        <f>IF(AND(S309=""),"TBD",IF(AND(S309="COLO"),Z309+30,Z309+150))</f>
        <v>44661</v>
      </c>
      <c r="AE309" s="90" t="str">
        <f>IFERROR(VLOOKUP(AD309,L_Convert,6,FALSE),"")</f>
        <v>W16-2022</v>
      </c>
      <c r="AF309" s="90" t="str">
        <f>IFERROR(VLOOKUP(AD309,L_Convert,7,FALSE),"")</f>
        <v>Apr-2022</v>
      </c>
      <c r="AG309" s="86" t="s">
        <v>345</v>
      </c>
      <c r="AH309" s="219" t="str">
        <f>IFERROR(VLOOKUP(AG309,L_Convert,6,FALSE),"")</f>
        <v>TBD</v>
      </c>
      <c r="AI309" s="219" t="str">
        <f>IFERROR(VLOOKUP(AG309,L_Convert,7,FALSE),"")</f>
        <v>TBD</v>
      </c>
      <c r="AJ309" s="199">
        <v>44804</v>
      </c>
      <c r="AK309" s="219" t="str">
        <f>IFERROR(VLOOKUP(AJ309,L_Convert,6,FALSE),"")</f>
        <v>W36-2022</v>
      </c>
      <c r="AL309" s="219" t="str">
        <f>IFERROR(VLOOKUP(AJ309,L_Convert,7,FALSE),"")</f>
        <v>Aug-2022</v>
      </c>
      <c r="AM309" s="339">
        <v>44804</v>
      </c>
      <c r="AN309" s="219" t="str">
        <f>IFERROR(VLOOKUP(AM309,L_Convert,6,FALSE),"")</f>
        <v>W36-2022</v>
      </c>
      <c r="AO309" s="219" t="str">
        <f>IFERROR(VLOOKUP(AM309,L_Convert,7,FALSE),"")</f>
        <v>Aug-2022</v>
      </c>
      <c r="AP309" s="83" t="s">
        <v>4464</v>
      </c>
      <c r="AQ309" s="220">
        <v>44644</v>
      </c>
      <c r="AR309" s="89">
        <v>44645</v>
      </c>
      <c r="AS309" s="99"/>
      <c r="AT309" s="94"/>
      <c r="AU309" s="256"/>
      <c r="AV309" s="95">
        <v>44663</v>
      </c>
      <c r="AW309" s="238"/>
      <c r="AX309" s="89"/>
      <c r="AY309" s="89"/>
      <c r="AZ309" s="219"/>
      <c r="BA309" s="86"/>
      <c r="BB309" s="86"/>
      <c r="BC309" s="83" t="s">
        <v>12717</v>
      </c>
      <c r="BD309" s="83" t="s">
        <v>3721</v>
      </c>
      <c r="BE309" s="83" t="str">
        <f>IFERROR(VLOOKUP($BD309,L_Milestone,4,FALSE),"")</f>
        <v>10.CME PREPARATION</v>
      </c>
      <c r="BF309" s="83" t="s">
        <v>12757</v>
      </c>
      <c r="BG309" s="237" t="s">
        <v>13121</v>
      </c>
      <c r="BH309" s="237"/>
      <c r="BI309" s="190">
        <v>401</v>
      </c>
      <c r="BJ309" s="83" t="s">
        <v>13274</v>
      </c>
      <c r="BK309" s="83"/>
      <c r="BL309" s="83"/>
      <c r="BM309" s="83"/>
      <c r="BN309" s="84"/>
      <c r="BO309" s="83"/>
      <c r="BP309" s="83"/>
      <c r="BQ309" s="83"/>
      <c r="BR309" s="83"/>
      <c r="BS309" s="83"/>
      <c r="BT309" s="83"/>
      <c r="BU309" s="83"/>
      <c r="BV309" s="83"/>
      <c r="BW309" s="83"/>
      <c r="BX309" s="86"/>
      <c r="BY309" s="86"/>
      <c r="BZ309" s="332"/>
      <c r="CA309" s="91"/>
      <c r="CB309" s="89"/>
      <c r="CC309" s="90"/>
      <c r="CD309" s="90"/>
      <c r="CE309" s="89"/>
      <c r="CF309" s="219"/>
      <c r="CG309" s="219"/>
      <c r="CH309" s="89"/>
      <c r="CI309" s="219"/>
      <c r="CJ309" s="219"/>
    </row>
    <row r="310" spans="1:88" s="28" customFormat="1" ht="15" customHeight="1">
      <c r="A310" s="187" t="s">
        <v>8640</v>
      </c>
      <c r="B310" s="29"/>
      <c r="C310" s="83" t="str">
        <f>Q310</f>
        <v>JAW-JT-PWD-0044</v>
      </c>
      <c r="D310" s="83">
        <v>30735820031</v>
      </c>
      <c r="E310" s="198" t="s">
        <v>11223</v>
      </c>
      <c r="F310" s="198" t="s">
        <v>9167</v>
      </c>
      <c r="G310" s="83" t="s">
        <v>10283</v>
      </c>
      <c r="H310" s="351" t="s">
        <v>6825</v>
      </c>
      <c r="I310" s="83" t="s">
        <v>8769</v>
      </c>
      <c r="J310" s="83" t="s">
        <v>8770</v>
      </c>
      <c r="K310" s="83">
        <v>59</v>
      </c>
      <c r="L310" s="83" t="s">
        <v>8203</v>
      </c>
      <c r="M310" s="83">
        <v>2022</v>
      </c>
      <c r="N310" s="83" t="s">
        <v>10361</v>
      </c>
      <c r="O310" s="83" t="s">
        <v>9325</v>
      </c>
      <c r="P310" s="84" t="s">
        <v>12456</v>
      </c>
      <c r="Q310" s="83" t="s">
        <v>8346</v>
      </c>
      <c r="R310" s="83" t="s">
        <v>8347</v>
      </c>
      <c r="S310" s="244" t="s">
        <v>2200</v>
      </c>
      <c r="T310" s="244" t="s">
        <v>5862</v>
      </c>
      <c r="U310" s="244" t="s">
        <v>5907</v>
      </c>
      <c r="V310" s="244" t="s">
        <v>4468</v>
      </c>
      <c r="W310" s="274" t="s">
        <v>2203</v>
      </c>
      <c r="X310" s="274" t="s">
        <v>2622</v>
      </c>
      <c r="Y310" s="244">
        <v>6617993</v>
      </c>
      <c r="Z310" s="86">
        <v>44589</v>
      </c>
      <c r="AA310" s="86">
        <v>44589</v>
      </c>
      <c r="AB310" s="332">
        <f ca="1">IF(AND($Z310=""),"",IF(AND($Z310&lt;&gt;"",AY310&lt;&gt;""),AY310-$Z310,IF(AND($Z310&lt;&gt;"",AY310=""),TODAY()-$Z310)))</f>
        <v>90</v>
      </c>
      <c r="AC310" s="91" t="str">
        <f ca="1">IF(AB310="","",IF(AB310="RFI","RFI done",IF(AB310&gt;150,"&gt; 150 days",IF(AB310&gt;120,"121 - 150 days",IF(AB310&gt;90,"91 - 120 days",IF(AB310&gt;60,"61 - 90 days",IF(AB310&gt;30,"31 - 60 days","&lt; 30 days")))))))</f>
        <v>61 - 90 days</v>
      </c>
      <c r="AD310" s="89">
        <f>IF(AND(S310=""),"TBD",IF(AND(S310="COLO"),Z310+30,Z310+150))</f>
        <v>44619</v>
      </c>
      <c r="AE310" s="90" t="str">
        <f>IFERROR(VLOOKUP(AD310,L_Convert,6,FALSE),"")</f>
        <v>W10-2022</v>
      </c>
      <c r="AF310" s="90" t="str">
        <f>IFERROR(VLOOKUP(AD310,L_Convert,7,FALSE),"")</f>
        <v>Feb-2022</v>
      </c>
      <c r="AG310" s="86" t="s">
        <v>345</v>
      </c>
      <c r="AH310" s="219" t="str">
        <f>IFERROR(VLOOKUP(AG310,L_Convert,6,FALSE),"")</f>
        <v>TBD</v>
      </c>
      <c r="AI310" s="219" t="str">
        <f>IFERROR(VLOOKUP(AG310,L_Convert,7,FALSE),"")</f>
        <v>TBD</v>
      </c>
      <c r="AJ310" s="199" t="s">
        <v>345</v>
      </c>
      <c r="AK310" s="219" t="str">
        <f>IFERROR(VLOOKUP(AJ310,L_Convert,6,FALSE),"")</f>
        <v>TBD</v>
      </c>
      <c r="AL310" s="219" t="str">
        <f>IFERROR(VLOOKUP(AJ310,L_Convert,7,FALSE),"")</f>
        <v>TBD</v>
      </c>
      <c r="AM310" s="339" t="s">
        <v>345</v>
      </c>
      <c r="AN310" s="219" t="str">
        <f>IFERROR(VLOOKUP(AM310,L_Convert,6,FALSE),"")</f>
        <v>TBD</v>
      </c>
      <c r="AO310" s="219" t="str">
        <f>IFERROR(VLOOKUP(AM310,L_Convert,7,FALSE),"")</f>
        <v>TBD</v>
      </c>
      <c r="AP310" s="83" t="s">
        <v>4464</v>
      </c>
      <c r="AQ310" s="220">
        <v>44594</v>
      </c>
      <c r="AR310" s="89"/>
      <c r="AS310" s="99"/>
      <c r="AT310" s="94"/>
      <c r="AU310" s="256"/>
      <c r="AV310" s="89"/>
      <c r="AW310" s="238"/>
      <c r="AX310" s="89"/>
      <c r="AY310" s="89"/>
      <c r="AZ310" s="89"/>
      <c r="BA310" s="86"/>
      <c r="BB310" s="86"/>
      <c r="BC310" s="198" t="s">
        <v>6452</v>
      </c>
      <c r="BD310" s="83" t="s">
        <v>8240</v>
      </c>
      <c r="BE310" s="83" t="str">
        <f>IFERROR(VLOOKUP($BD310,L_Milestone,4,FALSE),"")</f>
        <v>20.SRFI</v>
      </c>
      <c r="BF310" s="83" t="s">
        <v>12608</v>
      </c>
      <c r="BG310" s="237" t="s">
        <v>13282</v>
      </c>
      <c r="BH310" s="237"/>
      <c r="BI310" s="190">
        <v>401</v>
      </c>
      <c r="BJ310" s="83" t="s">
        <v>13274</v>
      </c>
      <c r="BK310" s="83"/>
      <c r="BL310" s="83"/>
      <c r="BM310" s="83"/>
      <c r="BN310" s="84"/>
      <c r="BO310" s="83"/>
      <c r="BP310" s="83"/>
      <c r="BQ310" s="83"/>
      <c r="BR310" s="83"/>
      <c r="BS310" s="83"/>
      <c r="BT310" s="83"/>
      <c r="BU310" s="83"/>
      <c r="BV310" s="83"/>
      <c r="BW310" s="83"/>
      <c r="BX310" s="86"/>
      <c r="BY310" s="86"/>
      <c r="BZ310" s="332"/>
      <c r="CA310" s="91"/>
      <c r="CB310" s="89"/>
      <c r="CC310" s="90"/>
      <c r="CD310" s="90"/>
      <c r="CE310" s="89"/>
      <c r="CF310" s="219"/>
      <c r="CG310" s="219"/>
      <c r="CH310" s="89"/>
      <c r="CI310" s="219"/>
      <c r="CJ310" s="219"/>
    </row>
    <row r="311" spans="1:88" s="28" customFormat="1" ht="15" customHeight="1">
      <c r="A311" s="187" t="s">
        <v>8640</v>
      </c>
      <c r="B311" s="29"/>
      <c r="C311" s="83" t="str">
        <f>Q311</f>
        <v>JAW-JT-PWD-0046</v>
      </c>
      <c r="D311" s="83">
        <v>30735840031</v>
      </c>
      <c r="E311" s="198" t="s">
        <v>11224</v>
      </c>
      <c r="F311" s="198" t="s">
        <v>9171</v>
      </c>
      <c r="G311" s="83" t="s">
        <v>10283</v>
      </c>
      <c r="H311" s="351" t="s">
        <v>8638</v>
      </c>
      <c r="I311" s="83" t="s">
        <v>8780</v>
      </c>
      <c r="J311" s="83" t="s">
        <v>8781</v>
      </c>
      <c r="K311" s="83">
        <v>49</v>
      </c>
      <c r="L311" s="83" t="s">
        <v>8782</v>
      </c>
      <c r="M311" s="83">
        <v>2022</v>
      </c>
      <c r="N311" s="83" t="s">
        <v>10359</v>
      </c>
      <c r="O311" s="83" t="s">
        <v>9329</v>
      </c>
      <c r="P311" s="84" t="s">
        <v>12456</v>
      </c>
      <c r="Q311" s="83" t="s">
        <v>8354</v>
      </c>
      <c r="R311" s="83" t="s">
        <v>8355</v>
      </c>
      <c r="S311" s="244" t="s">
        <v>2200</v>
      </c>
      <c r="T311" s="244" t="s">
        <v>5862</v>
      </c>
      <c r="U311" s="244" t="s">
        <v>5907</v>
      </c>
      <c r="V311" s="244" t="s">
        <v>4468</v>
      </c>
      <c r="W311" s="274" t="s">
        <v>2203</v>
      </c>
      <c r="X311" s="274" t="s">
        <v>2622</v>
      </c>
      <c r="Y311" s="244">
        <v>6617993</v>
      </c>
      <c r="Z311" s="86">
        <v>44589</v>
      </c>
      <c r="AA311" s="86">
        <v>44589</v>
      </c>
      <c r="AB311" s="332">
        <f ca="1">IF(AND($Z311=""),"",IF(AND($Z311&lt;&gt;"",AY311&lt;&gt;""),AY311-$Z311,IF(AND($Z311&lt;&gt;"",AY311=""),TODAY()-$Z311)))</f>
        <v>90</v>
      </c>
      <c r="AC311" s="91" t="str">
        <f ca="1">IF(AB311="","",IF(AB311="RFI","RFI done",IF(AB311&gt;150,"&gt; 150 days",IF(AB311&gt;120,"121 - 150 days",IF(AB311&gt;90,"91 - 120 days",IF(AB311&gt;60,"61 - 90 days",IF(AB311&gt;30,"31 - 60 days","&lt; 30 days")))))))</f>
        <v>61 - 90 days</v>
      </c>
      <c r="AD311" s="89">
        <f>IF(AND(S311=""),"TBD",IF(AND(S311="COLO"),Z311+30,Z311+150))</f>
        <v>44619</v>
      </c>
      <c r="AE311" s="90" t="str">
        <f>IFERROR(VLOOKUP(AD311,L_Convert,6,FALSE),"")</f>
        <v>W10-2022</v>
      </c>
      <c r="AF311" s="90" t="str">
        <f>IFERROR(VLOOKUP(AD311,L_Convert,7,FALSE),"")</f>
        <v>Feb-2022</v>
      </c>
      <c r="AG311" s="86" t="s">
        <v>345</v>
      </c>
      <c r="AH311" s="219" t="str">
        <f>IFERROR(VLOOKUP(AG311,L_Convert,6,FALSE),"")</f>
        <v>TBD</v>
      </c>
      <c r="AI311" s="219" t="str">
        <f>IFERROR(VLOOKUP(AG311,L_Convert,7,FALSE),"")</f>
        <v>TBD</v>
      </c>
      <c r="AJ311" s="199" t="s">
        <v>345</v>
      </c>
      <c r="AK311" s="219" t="str">
        <f>IFERROR(VLOOKUP(AJ311,L_Convert,6,FALSE),"")</f>
        <v>TBD</v>
      </c>
      <c r="AL311" s="219" t="str">
        <f>IFERROR(VLOOKUP(AJ311,L_Convert,7,FALSE),"")</f>
        <v>TBD</v>
      </c>
      <c r="AM311" s="339" t="s">
        <v>345</v>
      </c>
      <c r="AN311" s="219" t="str">
        <f>IFERROR(VLOOKUP(AM311,L_Convert,6,FALSE),"")</f>
        <v>TBD</v>
      </c>
      <c r="AO311" s="219" t="str">
        <f>IFERROR(VLOOKUP(AM311,L_Convert,7,FALSE),"")</f>
        <v>TBD</v>
      </c>
      <c r="AP311" s="83" t="s">
        <v>4464</v>
      </c>
      <c r="AQ311" s="220">
        <v>44594</v>
      </c>
      <c r="AR311" s="89"/>
      <c r="AS311" s="99"/>
      <c r="AT311" s="94"/>
      <c r="AU311" s="256"/>
      <c r="AV311" s="89"/>
      <c r="AW311" s="238"/>
      <c r="AX311" s="89"/>
      <c r="AY311" s="89"/>
      <c r="AZ311" s="89"/>
      <c r="BA311" s="86"/>
      <c r="BB311" s="86"/>
      <c r="BC311" s="198" t="s">
        <v>6452</v>
      </c>
      <c r="BD311" s="83" t="s">
        <v>8240</v>
      </c>
      <c r="BE311" s="83" t="str">
        <f>IFERROR(VLOOKUP($BD311,L_Milestone,4,FALSE),"")</f>
        <v>20.SRFI</v>
      </c>
      <c r="BF311" s="83" t="s">
        <v>12608</v>
      </c>
      <c r="BG311" s="237" t="s">
        <v>13282</v>
      </c>
      <c r="BH311" s="237"/>
      <c r="BI311" s="190">
        <v>401</v>
      </c>
      <c r="BJ311" s="83" t="s">
        <v>13274</v>
      </c>
      <c r="BK311" s="83"/>
      <c r="BL311" s="83"/>
      <c r="BM311" s="83"/>
      <c r="BN311" s="84"/>
      <c r="BO311" s="83"/>
      <c r="BP311" s="83"/>
      <c r="BQ311" s="83"/>
      <c r="BR311" s="83"/>
      <c r="BS311" s="83"/>
      <c r="BT311" s="83"/>
      <c r="BU311" s="83"/>
      <c r="BV311" s="83"/>
      <c r="BW311" s="83"/>
      <c r="BX311" s="86"/>
      <c r="BY311" s="86"/>
      <c r="BZ311" s="332"/>
      <c r="CA311" s="91"/>
      <c r="CB311" s="89"/>
      <c r="CC311" s="90"/>
      <c r="CD311" s="90"/>
      <c r="CE311" s="89"/>
      <c r="CF311" s="219"/>
      <c r="CG311" s="219"/>
      <c r="CH311" s="89"/>
      <c r="CI311" s="219"/>
      <c r="CJ311" s="219"/>
    </row>
    <row r="312" spans="1:88" s="28" customFormat="1" ht="15" customHeight="1">
      <c r="A312" s="187" t="s">
        <v>8640</v>
      </c>
      <c r="B312" s="29"/>
      <c r="C312" s="83" t="str">
        <f>Q312</f>
        <v>JAW-JT-DMK-0620</v>
      </c>
      <c r="D312" s="83">
        <v>30735830031</v>
      </c>
      <c r="E312" s="198" t="s">
        <v>11225</v>
      </c>
      <c r="F312" s="198" t="s">
        <v>9169</v>
      </c>
      <c r="G312" s="83" t="s">
        <v>10283</v>
      </c>
      <c r="H312" s="351" t="s">
        <v>8638</v>
      </c>
      <c r="I312" s="83" t="s">
        <v>8774</v>
      </c>
      <c r="J312" s="83" t="s">
        <v>8775</v>
      </c>
      <c r="K312" s="83">
        <v>39</v>
      </c>
      <c r="L312" s="83" t="s">
        <v>8776</v>
      </c>
      <c r="M312" s="83">
        <v>2022</v>
      </c>
      <c r="N312" s="83" t="s">
        <v>10359</v>
      </c>
      <c r="O312" s="83" t="s">
        <v>9327</v>
      </c>
      <c r="P312" s="84" t="s">
        <v>12456</v>
      </c>
      <c r="Q312" s="83" t="s">
        <v>8350</v>
      </c>
      <c r="R312" s="83" t="s">
        <v>8351</v>
      </c>
      <c r="S312" s="244" t="s">
        <v>2200</v>
      </c>
      <c r="T312" s="244" t="s">
        <v>5862</v>
      </c>
      <c r="U312" s="244" t="s">
        <v>5907</v>
      </c>
      <c r="V312" s="244" t="s">
        <v>4468</v>
      </c>
      <c r="W312" s="274" t="s">
        <v>2203</v>
      </c>
      <c r="X312" s="274" t="s">
        <v>8611</v>
      </c>
      <c r="Y312" s="244">
        <v>6617993</v>
      </c>
      <c r="Z312" s="86">
        <v>44589</v>
      </c>
      <c r="AA312" s="86">
        <v>44589</v>
      </c>
      <c r="AB312" s="332">
        <f ca="1">IF(AND($Z312=""),"",IF(AND($Z312&lt;&gt;"",AY312&lt;&gt;""),AY312-$Z312,IF(AND($Z312&lt;&gt;"",AY312=""),TODAY()-$Z312)))</f>
        <v>90</v>
      </c>
      <c r="AC312" s="91" t="str">
        <f ca="1">IF(AB312="","",IF(AB312="RFI","RFI done",IF(AB312&gt;150,"&gt; 150 days",IF(AB312&gt;120,"121 - 150 days",IF(AB312&gt;90,"91 - 120 days",IF(AB312&gt;60,"61 - 90 days",IF(AB312&gt;30,"31 - 60 days","&lt; 30 days")))))))</f>
        <v>61 - 90 days</v>
      </c>
      <c r="AD312" s="89">
        <f>IF(AND(S312=""),"TBD",IF(AND(S312="COLO"),Z312+30,Z312+150))</f>
        <v>44619</v>
      </c>
      <c r="AE312" s="90" t="str">
        <f>IFERROR(VLOOKUP(AD312,L_Convert,6,FALSE),"")</f>
        <v>W10-2022</v>
      </c>
      <c r="AF312" s="90" t="str">
        <f>IFERROR(VLOOKUP(AD312,L_Convert,7,FALSE),"")</f>
        <v>Feb-2022</v>
      </c>
      <c r="AG312" s="86" t="s">
        <v>345</v>
      </c>
      <c r="AH312" s="219" t="str">
        <f>IFERROR(VLOOKUP(AG312,L_Convert,6,FALSE),"")</f>
        <v>TBD</v>
      </c>
      <c r="AI312" s="219" t="str">
        <f>IFERROR(VLOOKUP(AG312,L_Convert,7,FALSE),"")</f>
        <v>TBD</v>
      </c>
      <c r="AJ312" s="199" t="s">
        <v>345</v>
      </c>
      <c r="AK312" s="219" t="str">
        <f>IFERROR(VLOOKUP(AJ312,L_Convert,6,FALSE),"")</f>
        <v>TBD</v>
      </c>
      <c r="AL312" s="219" t="str">
        <f>IFERROR(VLOOKUP(AJ312,L_Convert,7,FALSE),"")</f>
        <v>TBD</v>
      </c>
      <c r="AM312" s="339" t="s">
        <v>345</v>
      </c>
      <c r="AN312" s="219" t="str">
        <f>IFERROR(VLOOKUP(AM312,L_Convert,6,FALSE),"")</f>
        <v>TBD</v>
      </c>
      <c r="AO312" s="219" t="str">
        <f>IFERROR(VLOOKUP(AM312,L_Convert,7,FALSE),"")</f>
        <v>TBD</v>
      </c>
      <c r="AP312" s="83" t="s">
        <v>4464</v>
      </c>
      <c r="AQ312" s="220">
        <v>44594</v>
      </c>
      <c r="AR312" s="89"/>
      <c r="AS312" s="99"/>
      <c r="AT312" s="94"/>
      <c r="AU312" s="256"/>
      <c r="AV312" s="89"/>
      <c r="AW312" s="238"/>
      <c r="AX312" s="89"/>
      <c r="AY312" s="89"/>
      <c r="AZ312" s="89"/>
      <c r="BA312" s="86"/>
      <c r="BB312" s="86"/>
      <c r="BC312" s="198" t="s">
        <v>6452</v>
      </c>
      <c r="BD312" s="83" t="s">
        <v>8240</v>
      </c>
      <c r="BE312" s="83" t="str">
        <f>IFERROR(VLOOKUP($BD312,L_Milestone,4,FALSE),"")</f>
        <v>20.SRFI</v>
      </c>
      <c r="BF312" s="83" t="s">
        <v>12608</v>
      </c>
      <c r="BG312" s="237" t="s">
        <v>13282</v>
      </c>
      <c r="BH312" s="237"/>
      <c r="BI312" s="190">
        <v>401</v>
      </c>
      <c r="BJ312" s="83" t="s">
        <v>13274</v>
      </c>
      <c r="BK312" s="83"/>
      <c r="BL312" s="83"/>
      <c r="BM312" s="83"/>
      <c r="BN312" s="84"/>
      <c r="BO312" s="83"/>
      <c r="BP312" s="83"/>
      <c r="BQ312" s="83"/>
      <c r="BR312" s="83"/>
      <c r="BS312" s="83"/>
      <c r="BT312" s="83"/>
      <c r="BU312" s="83"/>
      <c r="BV312" s="83"/>
      <c r="BW312" s="83"/>
      <c r="BX312" s="86"/>
      <c r="BY312" s="86"/>
      <c r="BZ312" s="332"/>
      <c r="CA312" s="91"/>
      <c r="CB312" s="89"/>
      <c r="CC312" s="90"/>
      <c r="CD312" s="90"/>
      <c r="CE312" s="89"/>
      <c r="CF312" s="219"/>
      <c r="CG312" s="219"/>
      <c r="CH312" s="89"/>
      <c r="CI312" s="219"/>
      <c r="CJ312" s="219"/>
    </row>
    <row r="313" spans="1:88" s="28" customFormat="1" ht="15" customHeight="1">
      <c r="A313" s="187" t="s">
        <v>8640</v>
      </c>
      <c r="B313" s="29"/>
      <c r="C313" s="83" t="str">
        <f>Q313</f>
        <v>JAW-JT-PWD-0045</v>
      </c>
      <c r="D313" s="83">
        <v>30735880031</v>
      </c>
      <c r="E313" s="198" t="s">
        <v>11232</v>
      </c>
      <c r="F313" s="198" t="s">
        <v>9174</v>
      </c>
      <c r="G313" s="83" t="s">
        <v>10283</v>
      </c>
      <c r="H313" s="351" t="s">
        <v>6825</v>
      </c>
      <c r="I313" s="83" t="s">
        <v>8791</v>
      </c>
      <c r="J313" s="83" t="s">
        <v>8792</v>
      </c>
      <c r="K313" s="83">
        <v>30</v>
      </c>
      <c r="L313" s="83" t="s">
        <v>8793</v>
      </c>
      <c r="M313" s="83" t="s">
        <v>10246</v>
      </c>
      <c r="N313" s="83" t="s">
        <v>10361</v>
      </c>
      <c r="O313" s="83" t="s">
        <v>9411</v>
      </c>
      <c r="P313" s="84" t="s">
        <v>12456</v>
      </c>
      <c r="Q313" s="83" t="s">
        <v>8362</v>
      </c>
      <c r="R313" s="83" t="s">
        <v>8363</v>
      </c>
      <c r="S313" s="244" t="s">
        <v>2200</v>
      </c>
      <c r="T313" s="244" t="s">
        <v>5862</v>
      </c>
      <c r="U313" s="244" t="s">
        <v>5907</v>
      </c>
      <c r="V313" s="244" t="s">
        <v>4468</v>
      </c>
      <c r="W313" s="274" t="s">
        <v>2203</v>
      </c>
      <c r="X313" s="274" t="s">
        <v>2622</v>
      </c>
      <c r="Y313" s="244">
        <v>6617993</v>
      </c>
      <c r="Z313" s="86">
        <v>44589</v>
      </c>
      <c r="AA313" s="86">
        <v>44589</v>
      </c>
      <c r="AB313" s="332">
        <f ca="1">IF(AND($Z313=""),"",IF(AND($Z313&lt;&gt;"",AY313&lt;&gt;""),AY313-$Z313,IF(AND($Z313&lt;&gt;"",AY313=""),TODAY()-$Z313)))</f>
        <v>90</v>
      </c>
      <c r="AC313" s="91" t="str">
        <f ca="1">IF(AB313="","",IF(AB313="RFI","RFI done",IF(AB313&gt;150,"&gt; 150 days",IF(AB313&gt;120,"121 - 150 days",IF(AB313&gt;90,"91 - 120 days",IF(AB313&gt;60,"61 - 90 days",IF(AB313&gt;30,"31 - 60 days","&lt; 30 days")))))))</f>
        <v>61 - 90 days</v>
      </c>
      <c r="AD313" s="89">
        <f>IF(AND(S313=""),"TBD",IF(AND(S313="COLO"),Z313+30,Z313+150))</f>
        <v>44619</v>
      </c>
      <c r="AE313" s="90" t="str">
        <f>IFERROR(VLOOKUP(AD313,L_Convert,6,FALSE),"")</f>
        <v>W10-2022</v>
      </c>
      <c r="AF313" s="90" t="str">
        <f>IFERROR(VLOOKUP(AD313,L_Convert,7,FALSE),"")</f>
        <v>Feb-2022</v>
      </c>
      <c r="AG313" s="86" t="s">
        <v>345</v>
      </c>
      <c r="AH313" s="219" t="str">
        <f>IFERROR(VLOOKUP(AG313,L_Convert,6,FALSE),"")</f>
        <v>TBD</v>
      </c>
      <c r="AI313" s="219" t="str">
        <f>IFERROR(VLOOKUP(AG313,L_Convert,7,FALSE),"")</f>
        <v>TBD</v>
      </c>
      <c r="AJ313" s="199" t="s">
        <v>345</v>
      </c>
      <c r="AK313" s="219" t="str">
        <f>IFERROR(VLOOKUP(AJ313,L_Convert,6,FALSE),"")</f>
        <v>TBD</v>
      </c>
      <c r="AL313" s="219" t="str">
        <f>IFERROR(VLOOKUP(AJ313,L_Convert,7,FALSE),"")</f>
        <v>TBD</v>
      </c>
      <c r="AM313" s="339" t="s">
        <v>345</v>
      </c>
      <c r="AN313" s="219" t="str">
        <f>IFERROR(VLOOKUP(AM313,L_Convert,6,FALSE),"")</f>
        <v>TBD</v>
      </c>
      <c r="AO313" s="219" t="str">
        <f>IFERROR(VLOOKUP(AM313,L_Convert,7,FALSE),"")</f>
        <v>TBD</v>
      </c>
      <c r="AP313" s="83" t="s">
        <v>4464</v>
      </c>
      <c r="AQ313" s="220">
        <v>44594</v>
      </c>
      <c r="AR313" s="89"/>
      <c r="AS313" s="99"/>
      <c r="AT313" s="94"/>
      <c r="AU313" s="256"/>
      <c r="AV313" s="89"/>
      <c r="AW313" s="238"/>
      <c r="AX313" s="89"/>
      <c r="AY313" s="89"/>
      <c r="AZ313" s="89"/>
      <c r="BA313" s="86"/>
      <c r="BB313" s="86"/>
      <c r="BC313" s="198" t="s">
        <v>6452</v>
      </c>
      <c r="BD313" s="83" t="s">
        <v>8240</v>
      </c>
      <c r="BE313" s="83" t="str">
        <f>IFERROR(VLOOKUP($BD313,L_Milestone,4,FALSE),"")</f>
        <v>20.SRFI</v>
      </c>
      <c r="BF313" s="83" t="s">
        <v>12608</v>
      </c>
      <c r="BG313" s="237" t="s">
        <v>13282</v>
      </c>
      <c r="BH313" s="237"/>
      <c r="BI313" s="190">
        <v>401</v>
      </c>
      <c r="BJ313" s="83" t="s">
        <v>13274</v>
      </c>
      <c r="BK313" s="83"/>
      <c r="BL313" s="83"/>
      <c r="BM313" s="83"/>
      <c r="BN313" s="84"/>
      <c r="BO313" s="83"/>
      <c r="BP313" s="83"/>
      <c r="BQ313" s="83"/>
      <c r="BR313" s="83"/>
      <c r="BS313" s="83"/>
      <c r="BT313" s="83"/>
      <c r="BU313" s="83"/>
      <c r="BV313" s="83"/>
      <c r="BW313" s="83"/>
      <c r="BX313" s="86"/>
      <c r="BY313" s="86"/>
      <c r="BZ313" s="332"/>
      <c r="CA313" s="91"/>
      <c r="CB313" s="89"/>
      <c r="CC313" s="90"/>
      <c r="CD313" s="90"/>
      <c r="CE313" s="89"/>
      <c r="CF313" s="219"/>
      <c r="CG313" s="219"/>
      <c r="CH313" s="89"/>
      <c r="CI313" s="219"/>
      <c r="CJ313" s="219"/>
    </row>
    <row r="314" spans="1:88" s="28" customFormat="1" ht="15" customHeight="1">
      <c r="A314" s="27"/>
      <c r="B314" s="29"/>
      <c r="C314" s="83"/>
      <c r="D314" s="83"/>
      <c r="E314" s="198">
        <v>1128271023</v>
      </c>
      <c r="F314" s="198"/>
      <c r="G314" s="83"/>
      <c r="H314" s="84" t="s">
        <v>6825</v>
      </c>
      <c r="I314" s="85" t="s">
        <v>12922</v>
      </c>
      <c r="J314" s="85" t="s">
        <v>12923</v>
      </c>
      <c r="K314" s="85">
        <v>25</v>
      </c>
      <c r="L314" s="85" t="s">
        <v>4487</v>
      </c>
      <c r="M314" s="85"/>
      <c r="N314" s="85"/>
      <c r="O314" s="85"/>
      <c r="P314" s="84" t="s">
        <v>199</v>
      </c>
      <c r="Q314" s="85" t="s">
        <v>10579</v>
      </c>
      <c r="R314" s="85" t="s">
        <v>10580</v>
      </c>
      <c r="S314" s="83" t="s">
        <v>2200</v>
      </c>
      <c r="T314" s="83" t="s">
        <v>5862</v>
      </c>
      <c r="U314" s="83" t="s">
        <v>2197</v>
      </c>
      <c r="V314" s="86" t="s">
        <v>8117</v>
      </c>
      <c r="W314" s="86" t="s">
        <v>2210</v>
      </c>
      <c r="X314" s="86" t="s">
        <v>2696</v>
      </c>
      <c r="Y314" s="85">
        <v>6618221</v>
      </c>
      <c r="Z314" s="86">
        <v>44677</v>
      </c>
      <c r="AA314" s="86">
        <v>44677</v>
      </c>
      <c r="AB314" s="332">
        <f ca="1">IF(AND($Z314=""),"",IF(AND($Z314&lt;&gt;"",AY314&lt;&gt;""),AY314-$Z314,IF(AND($Z314&lt;&gt;"",AY314=""),TODAY()-$Z314)))</f>
        <v>2</v>
      </c>
      <c r="AC314" s="91" t="str">
        <f ca="1">IF(AB314="","",IF(AB314="RFI","RFI done",IF(AB314&gt;150,"&gt; 150 days",IF(AB314&gt;120,"121 - 150 days",IF(AB314&gt;90,"91 - 120 days",IF(AB314&gt;60,"61 - 90 days",IF(AB314&gt;30,"31 - 60 days","&lt; 30 days")))))))</f>
        <v>&lt; 30 days</v>
      </c>
      <c r="AD314" s="89">
        <f>IF(AND(S314=""),"TBD",IF(AND(S314="COLO"),Z314+30,Z314+150))</f>
        <v>44707</v>
      </c>
      <c r="AE314" s="90" t="str">
        <f>IFERROR(VLOOKUP(AD314,L_Convert,6,FALSE),"")</f>
        <v>W22-2022</v>
      </c>
      <c r="AF314" s="90" t="str">
        <f>IFERROR(VLOOKUP(AD314,L_Convert,7,FALSE),"")</f>
        <v>May-2022</v>
      </c>
      <c r="AG314" s="89" t="s">
        <v>345</v>
      </c>
      <c r="AH314" s="219" t="str">
        <f>IFERROR(VLOOKUP(AG314,L_Convert,6,FALSE),"")</f>
        <v>TBD</v>
      </c>
      <c r="AI314" s="219" t="str">
        <f>IFERROR(VLOOKUP(AG314,L_Convert,7,FALSE),"")</f>
        <v>TBD</v>
      </c>
      <c r="AJ314" s="89" t="s">
        <v>345</v>
      </c>
      <c r="AK314" s="219" t="str">
        <f>IFERROR(VLOOKUP(AJ314,L_Convert,6,FALSE),"")</f>
        <v>TBD</v>
      </c>
      <c r="AL314" s="219" t="str">
        <f>IFERROR(VLOOKUP(AJ314,L_Convert,7,FALSE),"")</f>
        <v>TBD</v>
      </c>
      <c r="AM314" s="89" t="s">
        <v>345</v>
      </c>
      <c r="AN314" s="219" t="str">
        <f>IFERROR(VLOOKUP(AM314,L_Convert,6,FALSE),"")</f>
        <v>TBD</v>
      </c>
      <c r="AO314" s="219" t="str">
        <f>IFERROR(VLOOKUP(AM314,L_Convert,7,FALSE),"")</f>
        <v>TBD</v>
      </c>
      <c r="AP314" s="83"/>
      <c r="AQ314" s="107"/>
      <c r="AR314" s="89"/>
      <c r="AS314" s="99"/>
      <c r="AT314" s="94"/>
      <c r="AU314" s="97"/>
      <c r="AV314" s="95"/>
      <c r="AW314" s="97"/>
      <c r="AX314" s="89"/>
      <c r="AY314" s="89"/>
      <c r="AZ314" s="89"/>
      <c r="BA314" s="86"/>
      <c r="BB314" s="86"/>
      <c r="BC314" s="86" t="s">
        <v>12961</v>
      </c>
      <c r="BD314" s="83" t="s">
        <v>3722</v>
      </c>
      <c r="BE314" s="83" t="str">
        <f>IFERROR(VLOOKUP($BD314,L_Milestone,4,FALSE),"")</f>
        <v>06.ERM PROCESS</v>
      </c>
      <c r="BF314" s="83" t="s">
        <v>12172</v>
      </c>
      <c r="BG314" s="237" t="s">
        <v>13279</v>
      </c>
      <c r="BH314" s="237"/>
      <c r="BI314" s="190">
        <v>401</v>
      </c>
      <c r="BJ314" s="83" t="s">
        <v>13274</v>
      </c>
      <c r="BK314" s="83"/>
      <c r="BL314" s="83"/>
      <c r="BM314" s="83"/>
      <c r="BN314" s="84"/>
      <c r="BO314" s="83"/>
      <c r="BP314" s="83"/>
      <c r="BQ314" s="83"/>
      <c r="BR314" s="83"/>
      <c r="BS314" s="83"/>
      <c r="BT314" s="83"/>
      <c r="BU314" s="83"/>
      <c r="BV314" s="83"/>
      <c r="BW314" s="83"/>
      <c r="BX314" s="86"/>
      <c r="BY314" s="86"/>
      <c r="BZ314" s="332"/>
      <c r="CA314" s="91"/>
      <c r="CB314" s="89"/>
      <c r="CC314" s="90"/>
      <c r="CD314" s="90"/>
      <c r="CE314" s="89"/>
      <c r="CF314" s="219"/>
      <c r="CG314" s="219"/>
      <c r="CH314" s="89"/>
      <c r="CI314" s="219"/>
      <c r="CJ314" s="219"/>
    </row>
    <row r="315" spans="1:88" s="28" customFormat="1" ht="15" customHeight="1">
      <c r="A315" s="187" t="s">
        <v>11659</v>
      </c>
      <c r="B315" s="29"/>
      <c r="C315" s="83" t="str">
        <f>Q315</f>
        <v>JAW-BT-RKB-0762</v>
      </c>
      <c r="D315" s="83"/>
      <c r="E315" s="198">
        <v>131619109</v>
      </c>
      <c r="F315" s="198" t="s">
        <v>11970</v>
      </c>
      <c r="G315" s="83" t="s">
        <v>10283</v>
      </c>
      <c r="H315" s="84" t="s">
        <v>6825</v>
      </c>
      <c r="I315" s="83" t="s">
        <v>11726</v>
      </c>
      <c r="J315" s="83" t="s">
        <v>11727</v>
      </c>
      <c r="K315" s="83">
        <v>42</v>
      </c>
      <c r="L315" s="83" t="s">
        <v>11728</v>
      </c>
      <c r="M315" s="83">
        <v>2022</v>
      </c>
      <c r="N315" s="83" t="s">
        <v>10971</v>
      </c>
      <c r="O315" s="83" t="s">
        <v>12041</v>
      </c>
      <c r="P315" s="84" t="s">
        <v>199</v>
      </c>
      <c r="Q315" s="83" t="s">
        <v>11526</v>
      </c>
      <c r="R315" s="83" t="s">
        <v>11527</v>
      </c>
      <c r="S315" s="83" t="s">
        <v>2200</v>
      </c>
      <c r="T315" s="83" t="s">
        <v>5862</v>
      </c>
      <c r="U315" s="83" t="s">
        <v>5947</v>
      </c>
      <c r="V315" s="86" t="s">
        <v>8117</v>
      </c>
      <c r="W315" s="274" t="s">
        <v>2204</v>
      </c>
      <c r="X315" s="274" t="s">
        <v>8615</v>
      </c>
      <c r="Y315" s="274">
        <v>6618080</v>
      </c>
      <c r="Z315" s="86">
        <v>44631</v>
      </c>
      <c r="AA315" s="86">
        <v>44631</v>
      </c>
      <c r="AB315" s="332">
        <f ca="1">IF(AND($Z315=""),"",IF(AND($Z315&lt;&gt;"",AY315&lt;&gt;""),AY315-$Z315,IF(AND($Z315&lt;&gt;"",AY315=""),TODAY()-$Z315)))</f>
        <v>48</v>
      </c>
      <c r="AC315" s="91" t="str">
        <f ca="1">IF(AB315="","",IF(AB315="RFI","RFI done",IF(AB315&gt;150,"&gt; 150 days",IF(AB315&gt;120,"121 - 150 days",IF(AB315&gt;90,"91 - 120 days",IF(AB315&gt;60,"61 - 90 days",IF(AB315&gt;30,"31 - 60 days","&lt; 30 days")))))))</f>
        <v>31 - 60 days</v>
      </c>
      <c r="AD315" s="89">
        <f>IF(AND(S315=""),"TBD",IF(AND(S315="COLO"),Z315+30,Z315+150))</f>
        <v>44661</v>
      </c>
      <c r="AE315" s="90" t="str">
        <f>IFERROR(VLOOKUP(AD315,L_Convert,6,FALSE),"")</f>
        <v>W16-2022</v>
      </c>
      <c r="AF315" s="90" t="str">
        <f>IFERROR(VLOOKUP(AD315,L_Convert,7,FALSE),"")</f>
        <v>Apr-2022</v>
      </c>
      <c r="AG315" s="86" t="s">
        <v>345</v>
      </c>
      <c r="AH315" s="219" t="str">
        <f>IFERROR(VLOOKUP(AG315,L_Convert,6,FALSE),"")</f>
        <v>TBD</v>
      </c>
      <c r="AI315" s="219" t="str">
        <f>IFERROR(VLOOKUP(AG315,L_Convert,7,FALSE),"")</f>
        <v>TBD</v>
      </c>
      <c r="AJ315" s="199" t="s">
        <v>345</v>
      </c>
      <c r="AK315" s="219" t="str">
        <f>IFERROR(VLOOKUP(AJ315,L_Convert,6,FALSE),"")</f>
        <v>TBD</v>
      </c>
      <c r="AL315" s="219" t="str">
        <f>IFERROR(VLOOKUP(AJ315,L_Convert,7,FALSE),"")</f>
        <v>TBD</v>
      </c>
      <c r="AM315" s="339" t="s">
        <v>345</v>
      </c>
      <c r="AN315" s="219" t="str">
        <f>IFERROR(VLOOKUP(AM315,L_Convert,6,FALSE),"")</f>
        <v>TBD</v>
      </c>
      <c r="AO315" s="219" t="str">
        <f>IFERROR(VLOOKUP(AM315,L_Convert,7,FALSE),"")</f>
        <v>TBD</v>
      </c>
      <c r="AP315" s="83" t="s">
        <v>4464</v>
      </c>
      <c r="AQ315" s="220">
        <v>44677</v>
      </c>
      <c r="AR315" s="89">
        <v>44679</v>
      </c>
      <c r="AS315" s="99"/>
      <c r="AT315" s="94">
        <v>10.6</v>
      </c>
      <c r="AU315" s="256"/>
      <c r="AV315" s="95">
        <v>44678</v>
      </c>
      <c r="AW315" s="238"/>
      <c r="AX315" s="89"/>
      <c r="AY315" s="89"/>
      <c r="AZ315" s="219"/>
      <c r="BA315" s="86"/>
      <c r="BB315" s="86"/>
      <c r="BC315" s="86" t="s">
        <v>12961</v>
      </c>
      <c r="BD315" s="83" t="s">
        <v>3721</v>
      </c>
      <c r="BE315" s="83" t="str">
        <f>IFERROR(VLOOKUP($BD315,L_Milestone,4,FALSE),"")</f>
        <v>10.CME PREPARATION</v>
      </c>
      <c r="BF315" s="83" t="s">
        <v>12172</v>
      </c>
      <c r="BG315" s="237" t="s">
        <v>13299</v>
      </c>
      <c r="BH315" s="237"/>
      <c r="BI315" s="190">
        <v>401</v>
      </c>
      <c r="BJ315" s="83" t="s">
        <v>13274</v>
      </c>
      <c r="BK315" s="83"/>
      <c r="BL315" s="83"/>
      <c r="BM315" s="83"/>
      <c r="BN315" s="84"/>
      <c r="BO315" s="83"/>
      <c r="BP315" s="83"/>
      <c r="BQ315" s="83"/>
      <c r="BR315" s="83"/>
      <c r="BS315" s="83"/>
      <c r="BT315" s="83"/>
      <c r="BU315" s="83"/>
      <c r="BV315" s="83"/>
      <c r="BW315" s="83"/>
      <c r="BX315" s="86"/>
      <c r="BY315" s="86"/>
      <c r="BZ315" s="332"/>
      <c r="CA315" s="91"/>
      <c r="CB315" s="89"/>
      <c r="CC315" s="90"/>
      <c r="CD315" s="90"/>
      <c r="CE315" s="89"/>
      <c r="CF315" s="219"/>
      <c r="CG315" s="219"/>
      <c r="CH315" s="89"/>
      <c r="CI315" s="219"/>
      <c r="CJ315" s="219"/>
    </row>
    <row r="316" spans="1:88" s="28" customFormat="1" ht="15" customHeight="1">
      <c r="A316" s="187" t="s">
        <v>11659</v>
      </c>
      <c r="B316" s="29"/>
      <c r="C316" s="83" t="str">
        <f>Q316</f>
        <v>JAW-BT-RKB-0760</v>
      </c>
      <c r="D316" s="83"/>
      <c r="E316" s="198">
        <v>131630109</v>
      </c>
      <c r="F316" s="198" t="s">
        <v>11919</v>
      </c>
      <c r="G316" s="83" t="s">
        <v>10283</v>
      </c>
      <c r="H316" s="84" t="s">
        <v>6825</v>
      </c>
      <c r="I316" s="83" t="s">
        <v>11710</v>
      </c>
      <c r="J316" s="83" t="s">
        <v>11711</v>
      </c>
      <c r="K316" s="83">
        <v>42</v>
      </c>
      <c r="L316" s="83" t="s">
        <v>11712</v>
      </c>
      <c r="M316" s="83">
        <v>2022</v>
      </c>
      <c r="N316" s="83" t="s">
        <v>10971</v>
      </c>
      <c r="O316" s="83" t="s">
        <v>11920</v>
      </c>
      <c r="P316" s="84" t="s">
        <v>199</v>
      </c>
      <c r="Q316" s="83" t="s">
        <v>11514</v>
      </c>
      <c r="R316" s="83" t="s">
        <v>11515</v>
      </c>
      <c r="S316" s="83" t="s">
        <v>2200</v>
      </c>
      <c r="T316" s="83" t="s">
        <v>5862</v>
      </c>
      <c r="U316" s="83" t="s">
        <v>5947</v>
      </c>
      <c r="V316" s="86" t="s">
        <v>8117</v>
      </c>
      <c r="W316" s="274" t="s">
        <v>2204</v>
      </c>
      <c r="X316" s="274" t="s">
        <v>8615</v>
      </c>
      <c r="Y316" s="274">
        <v>6618080</v>
      </c>
      <c r="Z316" s="86">
        <v>44631</v>
      </c>
      <c r="AA316" s="86">
        <v>44631</v>
      </c>
      <c r="AB316" s="332">
        <f ca="1">IF(AND($Z316=""),"",IF(AND($Z316&lt;&gt;"",AY316&lt;&gt;""),AY316-$Z316,IF(AND($Z316&lt;&gt;"",AY316=""),TODAY()-$Z316)))</f>
        <v>48</v>
      </c>
      <c r="AC316" s="91" t="str">
        <f ca="1">IF(AB316="","",IF(AB316="RFI","RFI done",IF(AB316&gt;150,"&gt; 150 days",IF(AB316&gt;120,"121 - 150 days",IF(AB316&gt;90,"91 - 120 days",IF(AB316&gt;60,"61 - 90 days",IF(AB316&gt;30,"31 - 60 days","&lt; 30 days")))))))</f>
        <v>31 - 60 days</v>
      </c>
      <c r="AD316" s="89">
        <f>IF(AND(S316=""),"TBD",IF(AND(S316="COLO"),Z316+30,Z316+150))</f>
        <v>44661</v>
      </c>
      <c r="AE316" s="90" t="str">
        <f>IFERROR(VLOOKUP(AD316,L_Convert,6,FALSE),"")</f>
        <v>W16-2022</v>
      </c>
      <c r="AF316" s="90" t="str">
        <f>IFERROR(VLOOKUP(AD316,L_Convert,7,FALSE),"")</f>
        <v>Apr-2022</v>
      </c>
      <c r="AG316" s="86" t="s">
        <v>345</v>
      </c>
      <c r="AH316" s="219" t="str">
        <f>IFERROR(VLOOKUP(AG316,L_Convert,6,FALSE),"")</f>
        <v>TBD</v>
      </c>
      <c r="AI316" s="219" t="str">
        <f>IFERROR(VLOOKUP(AG316,L_Convert,7,FALSE),"")</f>
        <v>TBD</v>
      </c>
      <c r="AJ316" s="89" t="s">
        <v>345</v>
      </c>
      <c r="AK316" s="219" t="str">
        <f>IFERROR(VLOOKUP(AJ316,L_Convert,6,FALSE),"")</f>
        <v>TBD</v>
      </c>
      <c r="AL316" s="219" t="str">
        <f>IFERROR(VLOOKUP(AJ316,L_Convert,7,FALSE),"")</f>
        <v>TBD</v>
      </c>
      <c r="AM316" s="339" t="s">
        <v>345</v>
      </c>
      <c r="AN316" s="219" t="str">
        <f>IFERROR(VLOOKUP(AM316,L_Convert,6,FALSE),"")</f>
        <v>TBD</v>
      </c>
      <c r="AO316" s="219" t="str">
        <f>IFERROR(VLOOKUP(AM316,L_Convert,7,FALSE),"")</f>
        <v>TBD</v>
      </c>
      <c r="AP316" s="83" t="s">
        <v>4464</v>
      </c>
      <c r="AQ316" s="220">
        <v>44677</v>
      </c>
      <c r="AR316" s="89">
        <v>44679</v>
      </c>
      <c r="AS316" s="99"/>
      <c r="AT316" s="94">
        <v>10.6</v>
      </c>
      <c r="AU316" s="256"/>
      <c r="AV316" s="95">
        <v>44678</v>
      </c>
      <c r="AW316" s="238"/>
      <c r="AX316" s="89"/>
      <c r="AY316" s="89"/>
      <c r="AZ316" s="219"/>
      <c r="BA316" s="86"/>
      <c r="BB316" s="86"/>
      <c r="BC316" s="86" t="s">
        <v>12961</v>
      </c>
      <c r="BD316" s="83" t="s">
        <v>3721</v>
      </c>
      <c r="BE316" s="83" t="str">
        <f>IFERROR(VLOOKUP($BD316,L_Milestone,4,FALSE),"")</f>
        <v>10.CME PREPARATION</v>
      </c>
      <c r="BF316" s="83" t="s">
        <v>12795</v>
      </c>
      <c r="BG316" s="237" t="s">
        <v>13300</v>
      </c>
      <c r="BH316" s="237"/>
      <c r="BI316" s="190">
        <v>401</v>
      </c>
      <c r="BJ316" s="83" t="s">
        <v>13274</v>
      </c>
      <c r="BK316" s="83"/>
      <c r="BL316" s="83"/>
      <c r="BM316" s="83"/>
      <c r="BN316" s="84"/>
      <c r="BO316" s="83"/>
      <c r="BP316" s="83"/>
      <c r="BQ316" s="83"/>
      <c r="BR316" s="83"/>
      <c r="BS316" s="83"/>
      <c r="BT316" s="83"/>
      <c r="BU316" s="83"/>
      <c r="BV316" s="83"/>
      <c r="BW316" s="83"/>
      <c r="BX316" s="86"/>
      <c r="BY316" s="86"/>
      <c r="BZ316" s="332"/>
      <c r="CA316" s="91"/>
      <c r="CB316" s="89"/>
      <c r="CC316" s="90"/>
      <c r="CD316" s="90"/>
      <c r="CE316" s="89"/>
      <c r="CF316" s="219"/>
      <c r="CG316" s="219"/>
      <c r="CH316" s="89"/>
      <c r="CI316" s="219"/>
      <c r="CJ316" s="219"/>
    </row>
    <row r="317" spans="1:88" s="28" customFormat="1" ht="15" customHeight="1">
      <c r="A317" s="187" t="s">
        <v>11659</v>
      </c>
      <c r="B317" s="29"/>
      <c r="C317" s="83" t="str">
        <f>Q317</f>
        <v>JAW-JT-TMG-2681</v>
      </c>
      <c r="D317" s="83">
        <v>30741470031</v>
      </c>
      <c r="E317" s="198">
        <v>140839104</v>
      </c>
      <c r="F317" s="198" t="s">
        <v>11972</v>
      </c>
      <c r="G317" s="83" t="s">
        <v>10283</v>
      </c>
      <c r="H317" s="84" t="s">
        <v>6827</v>
      </c>
      <c r="I317" s="83" t="s">
        <v>11660</v>
      </c>
      <c r="J317" s="83" t="s">
        <v>11661</v>
      </c>
      <c r="K317" s="83">
        <v>65</v>
      </c>
      <c r="L317" s="83" t="s">
        <v>11662</v>
      </c>
      <c r="M317" s="83">
        <v>2022</v>
      </c>
      <c r="N317" s="83" t="s">
        <v>10971</v>
      </c>
      <c r="O317" s="83" t="s">
        <v>12042</v>
      </c>
      <c r="P317" s="84" t="s">
        <v>12456</v>
      </c>
      <c r="Q317" s="83" t="s">
        <v>11474</v>
      </c>
      <c r="R317" s="243" t="s">
        <v>11475</v>
      </c>
      <c r="S317" s="83" t="s">
        <v>2200</v>
      </c>
      <c r="T317" s="83" t="s">
        <v>5862</v>
      </c>
      <c r="U317" s="83" t="s">
        <v>5907</v>
      </c>
      <c r="V317" s="83" t="s">
        <v>4468</v>
      </c>
      <c r="W317" s="274" t="s">
        <v>2203</v>
      </c>
      <c r="X317" s="274" t="s">
        <v>2659</v>
      </c>
      <c r="Y317" s="274">
        <v>6618090</v>
      </c>
      <c r="Z317" s="86">
        <v>44631</v>
      </c>
      <c r="AA317" s="86">
        <v>44631</v>
      </c>
      <c r="AB317" s="332">
        <f ca="1">IF(AND($Z317=""),"",IF(AND($Z317&lt;&gt;"",AY317&lt;&gt;""),AY317-$Z317,IF(AND($Z317&lt;&gt;"",AY317=""),TODAY()-$Z317)))</f>
        <v>48</v>
      </c>
      <c r="AC317" s="91" t="str">
        <f ca="1">IF(AB317="","",IF(AB317="RFI","RFI done",IF(AB317&gt;150,"&gt; 150 days",IF(AB317&gt;120,"121 - 150 days",IF(AB317&gt;90,"91 - 120 days",IF(AB317&gt;60,"61 - 90 days",IF(AB317&gt;30,"31 - 60 days","&lt; 30 days")))))))</f>
        <v>31 - 60 days</v>
      </c>
      <c r="AD317" s="89">
        <f>IF(AND(S317=""),"TBD",IF(AND(S317="COLO"),Z317+30,Z317+150))</f>
        <v>44661</v>
      </c>
      <c r="AE317" s="90" t="str">
        <f>IFERROR(VLOOKUP(AD317,L_Convert,6,FALSE),"")</f>
        <v>W16-2022</v>
      </c>
      <c r="AF317" s="90" t="str">
        <f>IFERROR(VLOOKUP(AD317,L_Convert,7,FALSE),"")</f>
        <v>Apr-2022</v>
      </c>
      <c r="AG317" s="86" t="s">
        <v>345</v>
      </c>
      <c r="AH317" s="219" t="str">
        <f>IFERROR(VLOOKUP(AG317,L_Convert,6,FALSE),"")</f>
        <v>TBD</v>
      </c>
      <c r="AI317" s="219" t="str">
        <f>IFERROR(VLOOKUP(AG317,L_Convert,7,FALSE),"")</f>
        <v>TBD</v>
      </c>
      <c r="AJ317" s="199" t="s">
        <v>345</v>
      </c>
      <c r="AK317" s="219" t="str">
        <f>IFERROR(VLOOKUP(AJ317,L_Convert,6,FALSE),"")</f>
        <v>TBD</v>
      </c>
      <c r="AL317" s="219" t="str">
        <f>IFERROR(VLOOKUP(AJ317,L_Convert,7,FALSE),"")</f>
        <v>TBD</v>
      </c>
      <c r="AM317" s="339" t="s">
        <v>345</v>
      </c>
      <c r="AN317" s="219" t="str">
        <f>IFERROR(VLOOKUP(AM317,L_Convert,6,FALSE),"")</f>
        <v>TBD</v>
      </c>
      <c r="AO317" s="219" t="str">
        <f>IFERROR(VLOOKUP(AM317,L_Convert,7,FALSE),"")</f>
        <v>TBD</v>
      </c>
      <c r="AP317" s="83" t="s">
        <v>4464</v>
      </c>
      <c r="AQ317" s="220"/>
      <c r="AR317" s="89"/>
      <c r="AS317" s="99"/>
      <c r="AT317" s="94"/>
      <c r="AU317" s="256"/>
      <c r="AV317" s="95"/>
      <c r="AW317" s="238"/>
      <c r="AX317" s="89"/>
      <c r="AY317" s="89"/>
      <c r="AZ317" s="219"/>
      <c r="BA317" s="86"/>
      <c r="BB317" s="86"/>
      <c r="BC317" s="86" t="s">
        <v>12960</v>
      </c>
      <c r="BD317" s="83" t="s">
        <v>11912</v>
      </c>
      <c r="BE317" s="83" t="str">
        <f>IFERROR(VLOOKUP($BD317,L_Milestone,4,FALSE),"")</f>
        <v>06.ERM PROCESS</v>
      </c>
      <c r="BF317" s="83" t="s">
        <v>12172</v>
      </c>
      <c r="BG317" s="237" t="s">
        <v>13277</v>
      </c>
      <c r="BH317" s="237"/>
      <c r="BI317" s="190">
        <v>401</v>
      </c>
      <c r="BJ317" s="83" t="s">
        <v>13274</v>
      </c>
      <c r="BK317" s="83"/>
      <c r="BL317" s="83"/>
      <c r="BM317" s="83"/>
      <c r="BN317" s="84"/>
      <c r="BO317" s="83"/>
      <c r="BP317" s="83"/>
      <c r="BQ317" s="83"/>
      <c r="BR317" s="83"/>
      <c r="BS317" s="83"/>
      <c r="BT317" s="83"/>
      <c r="BU317" s="83"/>
      <c r="BV317" s="83"/>
      <c r="BW317" s="83"/>
      <c r="BX317" s="86"/>
      <c r="BY317" s="86"/>
      <c r="BZ317" s="332"/>
      <c r="CA317" s="91"/>
      <c r="CB317" s="89"/>
      <c r="CC317" s="90"/>
      <c r="CD317" s="90"/>
      <c r="CE317" s="89"/>
      <c r="CF317" s="219"/>
      <c r="CG317" s="219"/>
      <c r="CH317" s="89"/>
      <c r="CI317" s="219"/>
      <c r="CJ317" s="219"/>
    </row>
    <row r="318" spans="1:88" s="28" customFormat="1" ht="15" customHeight="1">
      <c r="A318" s="187" t="s">
        <v>11659</v>
      </c>
      <c r="B318" s="29"/>
      <c r="C318" s="83" t="str">
        <f>Q318</f>
        <v>JAW-JT-JPA-0712</v>
      </c>
      <c r="D318" s="83"/>
      <c r="E318" s="198">
        <v>1441362004</v>
      </c>
      <c r="F318" s="198" t="s">
        <v>11992</v>
      </c>
      <c r="G318" s="83" t="s">
        <v>10283</v>
      </c>
      <c r="H318" s="84" t="s">
        <v>6825</v>
      </c>
      <c r="I318" s="83" t="s">
        <v>11698</v>
      </c>
      <c r="J318" s="83" t="s">
        <v>11699</v>
      </c>
      <c r="K318" s="83">
        <v>69</v>
      </c>
      <c r="L318" s="83" t="s">
        <v>11700</v>
      </c>
      <c r="M318" s="83">
        <v>2022</v>
      </c>
      <c r="N318" s="83" t="s">
        <v>10971</v>
      </c>
      <c r="O318" s="83" t="s">
        <v>12062</v>
      </c>
      <c r="P318" s="84" t="s">
        <v>12456</v>
      </c>
      <c r="Q318" s="83" t="s">
        <v>11506</v>
      </c>
      <c r="R318" s="243" t="s">
        <v>11507</v>
      </c>
      <c r="S318" s="83" t="s">
        <v>2200</v>
      </c>
      <c r="T318" s="83" t="s">
        <v>5862</v>
      </c>
      <c r="U318" s="83" t="s">
        <v>5907</v>
      </c>
      <c r="V318" s="86" t="s">
        <v>4468</v>
      </c>
      <c r="W318" s="86" t="s">
        <v>2203</v>
      </c>
      <c r="X318" s="86" t="s">
        <v>2623</v>
      </c>
      <c r="Y318" s="274">
        <v>6618080</v>
      </c>
      <c r="Z318" s="86">
        <v>44631</v>
      </c>
      <c r="AA318" s="86">
        <v>44631</v>
      </c>
      <c r="AB318" s="332">
        <f ca="1">IF(AND($Z318=""),"",IF(AND($Z318&lt;&gt;"",AY318&lt;&gt;""),AY318-$Z318,IF(AND($Z318&lt;&gt;"",AY318=""),TODAY()-$Z318)))</f>
        <v>48</v>
      </c>
      <c r="AC318" s="91" t="str">
        <f ca="1">IF(AB318="","",IF(AB318="RFI","RFI done",IF(AB318&gt;150,"&gt; 150 days",IF(AB318&gt;120,"121 - 150 days",IF(AB318&gt;90,"91 - 120 days",IF(AB318&gt;60,"61 - 90 days",IF(AB318&gt;30,"31 - 60 days","&lt; 30 days")))))))</f>
        <v>31 - 60 days</v>
      </c>
      <c r="AD318" s="89">
        <f>IF(AND(S318=""),"TBD",IF(AND(S318="COLO"),Z318+30,Z318+150))</f>
        <v>44661</v>
      </c>
      <c r="AE318" s="90" t="str">
        <f>IFERROR(VLOOKUP(AD318,L_Convert,6,FALSE),"")</f>
        <v>W16-2022</v>
      </c>
      <c r="AF318" s="90" t="str">
        <f>IFERROR(VLOOKUP(AD318,L_Convert,7,FALSE),"")</f>
        <v>Apr-2022</v>
      </c>
      <c r="AG318" s="86" t="s">
        <v>345</v>
      </c>
      <c r="AH318" s="219" t="str">
        <f>IFERROR(VLOOKUP(AG318,L_Convert,6,FALSE),"")</f>
        <v>TBD</v>
      </c>
      <c r="AI318" s="219" t="str">
        <f>IFERROR(VLOOKUP(AG318,L_Convert,7,FALSE),"")</f>
        <v>TBD</v>
      </c>
      <c r="AJ318" s="199" t="s">
        <v>345</v>
      </c>
      <c r="AK318" s="219" t="str">
        <f>IFERROR(VLOOKUP(AJ318,L_Convert,6,FALSE),"")</f>
        <v>TBD</v>
      </c>
      <c r="AL318" s="219" t="str">
        <f>IFERROR(VLOOKUP(AJ318,L_Convert,7,FALSE),"")</f>
        <v>TBD</v>
      </c>
      <c r="AM318" s="339" t="s">
        <v>345</v>
      </c>
      <c r="AN318" s="219" t="str">
        <f>IFERROR(VLOOKUP(AM318,L_Convert,6,FALSE),"")</f>
        <v>TBD</v>
      </c>
      <c r="AO318" s="219" t="str">
        <f>IFERROR(VLOOKUP(AM318,L_Convert,7,FALSE),"")</f>
        <v>TBD</v>
      </c>
      <c r="AP318" s="83" t="s">
        <v>4464</v>
      </c>
      <c r="AQ318" s="220"/>
      <c r="AR318" s="89"/>
      <c r="AS318" s="99"/>
      <c r="AT318" s="94"/>
      <c r="AU318" s="256"/>
      <c r="AV318" s="95"/>
      <c r="AW318" s="238"/>
      <c r="AX318" s="89"/>
      <c r="AY318" s="89"/>
      <c r="AZ318" s="219"/>
      <c r="BA318" s="86"/>
      <c r="BB318" s="86"/>
      <c r="BC318" s="86" t="s">
        <v>12961</v>
      </c>
      <c r="BD318" s="83" t="s">
        <v>11912</v>
      </c>
      <c r="BE318" s="83" t="str">
        <f>IFERROR(VLOOKUP($BD318,L_Milestone,4,FALSE),"")</f>
        <v>06.ERM PROCESS</v>
      </c>
      <c r="BF318" s="83" t="s">
        <v>12172</v>
      </c>
      <c r="BG318" s="237" t="s">
        <v>13277</v>
      </c>
      <c r="BH318" s="237"/>
      <c r="BI318" s="190">
        <v>401</v>
      </c>
      <c r="BJ318" s="83" t="s">
        <v>13274</v>
      </c>
      <c r="BK318" s="83"/>
      <c r="BL318" s="83"/>
      <c r="BM318" s="83"/>
      <c r="BN318" s="84"/>
      <c r="BO318" s="83"/>
      <c r="BP318" s="83"/>
      <c r="BQ318" s="83"/>
      <c r="BR318" s="83"/>
      <c r="BS318" s="83"/>
      <c r="BT318" s="83"/>
      <c r="BU318" s="83"/>
      <c r="BV318" s="83"/>
      <c r="BW318" s="83"/>
      <c r="BX318" s="86"/>
      <c r="BY318" s="86"/>
      <c r="BZ318" s="332"/>
      <c r="CA318" s="91"/>
      <c r="CB318" s="89"/>
      <c r="CC318" s="90"/>
      <c r="CD318" s="90"/>
      <c r="CE318" s="89"/>
      <c r="CF318" s="219"/>
      <c r="CG318" s="219"/>
      <c r="CH318" s="89"/>
      <c r="CI318" s="219"/>
      <c r="CJ318" s="219"/>
    </row>
    <row r="319" spans="1:88" s="28" customFormat="1" ht="15" customHeight="1">
      <c r="A319" s="187" t="s">
        <v>11659</v>
      </c>
      <c r="B319" s="29"/>
      <c r="C319" s="83" t="str">
        <f>Q319</f>
        <v>JAW-JT-PWT-0590</v>
      </c>
      <c r="D319" s="83"/>
      <c r="E319" s="198">
        <v>1445332007</v>
      </c>
      <c r="F319" s="198" t="s">
        <v>11997</v>
      </c>
      <c r="G319" s="83" t="s">
        <v>10283</v>
      </c>
      <c r="H319" s="84" t="s">
        <v>6825</v>
      </c>
      <c r="I319" s="83" t="s">
        <v>11719</v>
      </c>
      <c r="J319" s="83" t="s">
        <v>11720</v>
      </c>
      <c r="K319" s="83">
        <v>49</v>
      </c>
      <c r="L319" s="83" t="s">
        <v>4921</v>
      </c>
      <c r="M319" s="83">
        <v>2022</v>
      </c>
      <c r="N319" s="83" t="s">
        <v>10971</v>
      </c>
      <c r="O319" s="83" t="s">
        <v>12068</v>
      </c>
      <c r="P319" s="84" t="s">
        <v>12456</v>
      </c>
      <c r="Q319" s="83" t="s">
        <v>11520</v>
      </c>
      <c r="R319" s="243" t="s">
        <v>11521</v>
      </c>
      <c r="S319" s="83" t="s">
        <v>2200</v>
      </c>
      <c r="T319" s="83" t="s">
        <v>5862</v>
      </c>
      <c r="U319" s="83" t="s">
        <v>5907</v>
      </c>
      <c r="V319" s="86" t="s">
        <v>4468</v>
      </c>
      <c r="W319" s="86" t="s">
        <v>2203</v>
      </c>
      <c r="X319" s="86" t="s">
        <v>11652</v>
      </c>
      <c r="Y319" s="274">
        <v>6618080</v>
      </c>
      <c r="Z319" s="86">
        <v>44631</v>
      </c>
      <c r="AA319" s="86">
        <v>44631</v>
      </c>
      <c r="AB319" s="332">
        <f ca="1">IF(AND($Z319=""),"",IF(AND($Z319&lt;&gt;"",AY319&lt;&gt;""),AY319-$Z319,IF(AND($Z319&lt;&gt;"",AY319=""),TODAY()-$Z319)))</f>
        <v>48</v>
      </c>
      <c r="AC319" s="91" t="str">
        <f ca="1">IF(AB319="","",IF(AB319="RFI","RFI done",IF(AB319&gt;150,"&gt; 150 days",IF(AB319&gt;120,"121 - 150 days",IF(AB319&gt;90,"91 - 120 days",IF(AB319&gt;60,"61 - 90 days",IF(AB319&gt;30,"31 - 60 days","&lt; 30 days")))))))</f>
        <v>31 - 60 days</v>
      </c>
      <c r="AD319" s="89">
        <f>IF(AND(S319=""),"TBD",IF(AND(S319="COLO"),Z319+30,Z319+150))</f>
        <v>44661</v>
      </c>
      <c r="AE319" s="90" t="str">
        <f>IFERROR(VLOOKUP(AD319,L_Convert,6,FALSE),"")</f>
        <v>W16-2022</v>
      </c>
      <c r="AF319" s="90" t="str">
        <f>IFERROR(VLOOKUP(AD319,L_Convert,7,FALSE),"")</f>
        <v>Apr-2022</v>
      </c>
      <c r="AG319" s="86" t="s">
        <v>345</v>
      </c>
      <c r="AH319" s="219" t="str">
        <f>IFERROR(VLOOKUP(AG319,L_Convert,6,FALSE),"")</f>
        <v>TBD</v>
      </c>
      <c r="AI319" s="219" t="str">
        <f>IFERROR(VLOOKUP(AG319,L_Convert,7,FALSE),"")</f>
        <v>TBD</v>
      </c>
      <c r="AJ319" s="199" t="s">
        <v>345</v>
      </c>
      <c r="AK319" s="219" t="str">
        <f>IFERROR(VLOOKUP(AJ319,L_Convert,6,FALSE),"")</f>
        <v>TBD</v>
      </c>
      <c r="AL319" s="219" t="str">
        <f>IFERROR(VLOOKUP(AJ319,L_Convert,7,FALSE),"")</f>
        <v>TBD</v>
      </c>
      <c r="AM319" s="339" t="s">
        <v>345</v>
      </c>
      <c r="AN319" s="219" t="str">
        <f>IFERROR(VLOOKUP(AM319,L_Convert,6,FALSE),"")</f>
        <v>TBD</v>
      </c>
      <c r="AO319" s="219" t="str">
        <f>IFERROR(VLOOKUP(AM319,L_Convert,7,FALSE),"")</f>
        <v>TBD</v>
      </c>
      <c r="AP319" s="83" t="s">
        <v>4464</v>
      </c>
      <c r="AQ319" s="220"/>
      <c r="AR319" s="89"/>
      <c r="AS319" s="99"/>
      <c r="AT319" s="94"/>
      <c r="AU319" s="256"/>
      <c r="AV319" s="95"/>
      <c r="AW319" s="238"/>
      <c r="AX319" s="89"/>
      <c r="AY319" s="89"/>
      <c r="AZ319" s="219"/>
      <c r="BA319" s="86"/>
      <c r="BB319" s="86"/>
      <c r="BC319" s="86" t="s">
        <v>12961</v>
      </c>
      <c r="BD319" s="83" t="s">
        <v>11912</v>
      </c>
      <c r="BE319" s="83" t="str">
        <f>IFERROR(VLOOKUP($BD319,L_Milestone,4,FALSE),"")</f>
        <v>06.ERM PROCESS</v>
      </c>
      <c r="BF319" s="83" t="s">
        <v>12172</v>
      </c>
      <c r="BG319" s="237" t="s">
        <v>13277</v>
      </c>
      <c r="BH319" s="237"/>
      <c r="BI319" s="190">
        <v>401</v>
      </c>
      <c r="BJ319" s="83" t="s">
        <v>13274</v>
      </c>
      <c r="BK319" s="83"/>
      <c r="BL319" s="83"/>
      <c r="BM319" s="83"/>
      <c r="BN319" s="84"/>
      <c r="BO319" s="83"/>
      <c r="BP319" s="83"/>
      <c r="BQ319" s="83"/>
      <c r="BR319" s="83"/>
      <c r="BS319" s="83"/>
      <c r="BT319" s="83"/>
      <c r="BU319" s="83"/>
      <c r="BV319" s="83"/>
      <c r="BW319" s="83"/>
      <c r="BX319" s="86"/>
      <c r="BY319" s="86"/>
      <c r="BZ319" s="332"/>
      <c r="CA319" s="91"/>
      <c r="CB319" s="89"/>
      <c r="CC319" s="90"/>
      <c r="CD319" s="90"/>
      <c r="CE319" s="89"/>
      <c r="CF319" s="219"/>
      <c r="CG319" s="219"/>
      <c r="CH319" s="89"/>
      <c r="CI319" s="219"/>
      <c r="CJ319" s="219"/>
    </row>
    <row r="320" spans="1:88" s="28" customFormat="1" ht="15" customHeight="1">
      <c r="A320" s="187"/>
      <c r="B320" s="29"/>
      <c r="C320" s="83" t="str">
        <f>Q320</f>
        <v>JAW-JT-JPA-0710</v>
      </c>
      <c r="D320" s="83">
        <v>30736040031</v>
      </c>
      <c r="E320" s="198" t="s">
        <v>11243</v>
      </c>
      <c r="F320" s="198" t="s">
        <v>10347</v>
      </c>
      <c r="G320" s="83" t="s">
        <v>10283</v>
      </c>
      <c r="H320" s="84" t="s">
        <v>6508</v>
      </c>
      <c r="I320" s="83" t="s">
        <v>10349</v>
      </c>
      <c r="J320" s="83" t="s">
        <v>10350</v>
      </c>
      <c r="K320" s="83">
        <v>68</v>
      </c>
      <c r="L320" s="83" t="s">
        <v>8755</v>
      </c>
      <c r="M320" s="83">
        <v>2022</v>
      </c>
      <c r="N320" s="83" t="s">
        <v>10361</v>
      </c>
      <c r="O320" s="83" t="s">
        <v>10348</v>
      </c>
      <c r="P320" s="84" t="s">
        <v>12456</v>
      </c>
      <c r="Q320" s="83" t="s">
        <v>8332</v>
      </c>
      <c r="R320" s="83" t="s">
        <v>8333</v>
      </c>
      <c r="S320" s="83" t="s">
        <v>2200</v>
      </c>
      <c r="T320" s="83" t="s">
        <v>5862</v>
      </c>
      <c r="U320" s="83" t="s">
        <v>103</v>
      </c>
      <c r="V320" s="198" t="s">
        <v>4468</v>
      </c>
      <c r="W320" s="274" t="s">
        <v>2203</v>
      </c>
      <c r="X320" s="274" t="s">
        <v>2623</v>
      </c>
      <c r="Y320" s="83">
        <v>6618032</v>
      </c>
      <c r="Z320" s="86">
        <v>44600</v>
      </c>
      <c r="AA320" s="86">
        <v>44600</v>
      </c>
      <c r="AB320" s="332">
        <f ca="1">IF(AND($Z320=""),"",IF(AND($Z320&lt;&gt;"",AY320&lt;&gt;""),AY320-$Z320,IF(AND($Z320&lt;&gt;"",AY320=""),TODAY()-$Z320)))</f>
        <v>79</v>
      </c>
      <c r="AC320" s="91" t="str">
        <f ca="1">IF(AB320="","",IF(AB320="RFI","RFI done",IF(AB320&gt;150,"&gt; 150 days",IF(AB320&gt;120,"121 - 150 days",IF(AB320&gt;90,"91 - 120 days",IF(AB320&gt;60,"61 - 90 days",IF(AB320&gt;30,"31 - 60 days","&lt; 30 days")))))))</f>
        <v>61 - 90 days</v>
      </c>
      <c r="AD320" s="89">
        <f>IF(AND(S320=""),"TBD",IF(AND(S320="COLO"),Z320+30,Z320+150))</f>
        <v>44630</v>
      </c>
      <c r="AE320" s="90" t="str">
        <f>IFERROR(VLOOKUP(AD320,L_Convert,6,FALSE),"")</f>
        <v>W11-2022</v>
      </c>
      <c r="AF320" s="90" t="str">
        <f>IFERROR(VLOOKUP(AD320,L_Convert,7,FALSE),"")</f>
        <v>Mar-2022</v>
      </c>
      <c r="AG320" s="86" t="s">
        <v>345</v>
      </c>
      <c r="AH320" s="219" t="str">
        <f>IFERROR(VLOOKUP(AG320,L_Convert,6,FALSE),"")</f>
        <v>TBD</v>
      </c>
      <c r="AI320" s="219" t="str">
        <f>IFERROR(VLOOKUP(AG320,L_Convert,7,FALSE),"")</f>
        <v>TBD</v>
      </c>
      <c r="AJ320" s="199" t="s">
        <v>345</v>
      </c>
      <c r="AK320" s="90" t="str">
        <f>IFERROR(VLOOKUP(AJ320,L_Convert,6,FALSE),"")</f>
        <v>TBD</v>
      </c>
      <c r="AL320" s="90" t="str">
        <f>IFERROR(VLOOKUP(AJ320,L_Convert,7,FALSE),"")</f>
        <v>TBD</v>
      </c>
      <c r="AM320" s="339" t="s">
        <v>345</v>
      </c>
      <c r="AN320" s="90" t="str">
        <f>IFERROR(VLOOKUP(AM320,L_Convert,6,FALSE),"")</f>
        <v>TBD</v>
      </c>
      <c r="AO320" s="90" t="str">
        <f>IFERROR(VLOOKUP(AM320,L_Convert,7,FALSE),"")</f>
        <v>TBD</v>
      </c>
      <c r="AP320" s="83" t="s">
        <v>4464</v>
      </c>
      <c r="AQ320" s="220">
        <v>44628</v>
      </c>
      <c r="AR320" s="89"/>
      <c r="AS320" s="99"/>
      <c r="AT320" s="94"/>
      <c r="AU320" s="256"/>
      <c r="AV320" s="89"/>
      <c r="AW320" s="238"/>
      <c r="AX320" s="89"/>
      <c r="AY320" s="89"/>
      <c r="AZ320" s="219"/>
      <c r="BA320" s="86"/>
      <c r="BB320" s="86"/>
      <c r="BC320" s="198" t="s">
        <v>6452</v>
      </c>
      <c r="BD320" s="83" t="s">
        <v>8240</v>
      </c>
      <c r="BE320" s="83" t="str">
        <f>IFERROR(VLOOKUP($BD320,L_Milestone,4,FALSE),"")</f>
        <v>20.SRFI</v>
      </c>
      <c r="BF320" s="83" t="s">
        <v>5834</v>
      </c>
      <c r="BG320" s="237" t="s">
        <v>13275</v>
      </c>
      <c r="BH320" s="237"/>
      <c r="BI320" s="190">
        <v>401</v>
      </c>
      <c r="BJ320" s="83" t="s">
        <v>13274</v>
      </c>
      <c r="BK320" s="83"/>
      <c r="BL320" s="83"/>
      <c r="BM320" s="83"/>
      <c r="BN320" s="84"/>
      <c r="BO320" s="83"/>
      <c r="BP320" s="83"/>
      <c r="BQ320" s="83"/>
      <c r="BR320" s="83"/>
      <c r="BS320" s="83"/>
      <c r="BT320" s="83"/>
      <c r="BU320" s="83"/>
      <c r="BV320" s="83"/>
      <c r="BW320" s="83"/>
      <c r="BX320" s="86"/>
      <c r="BY320" s="86"/>
      <c r="BZ320" s="332"/>
      <c r="CA320" s="91"/>
      <c r="CB320" s="89"/>
      <c r="CC320" s="90"/>
      <c r="CD320" s="90"/>
      <c r="CE320" s="89"/>
      <c r="CF320" s="219"/>
      <c r="CG320" s="219"/>
      <c r="CH320" s="89"/>
      <c r="CI320" s="219"/>
      <c r="CJ320" s="219"/>
    </row>
    <row r="321" spans="1:88" s="28" customFormat="1" ht="15" customHeight="1">
      <c r="A321" s="187" t="s">
        <v>11659</v>
      </c>
      <c r="B321" s="29"/>
      <c r="C321" s="83" t="str">
        <f>Q321</f>
        <v>JAW-JT-SKH-1880</v>
      </c>
      <c r="D321" s="83">
        <v>30741600031</v>
      </c>
      <c r="E321" s="198">
        <v>141858109</v>
      </c>
      <c r="F321" s="198" t="s">
        <v>11993</v>
      </c>
      <c r="G321" s="83" t="s">
        <v>10283</v>
      </c>
      <c r="H321" s="84" t="s">
        <v>6825</v>
      </c>
      <c r="I321" s="83" t="s">
        <v>11704</v>
      </c>
      <c r="J321" s="83" t="s">
        <v>11705</v>
      </c>
      <c r="K321" s="83">
        <v>34</v>
      </c>
      <c r="L321" s="83" t="s">
        <v>11706</v>
      </c>
      <c r="M321" s="83">
        <v>2022</v>
      </c>
      <c r="N321" s="83" t="s">
        <v>10971</v>
      </c>
      <c r="O321" s="83" t="s">
        <v>12064</v>
      </c>
      <c r="P321" s="84" t="s">
        <v>12456</v>
      </c>
      <c r="Q321" s="83" t="s">
        <v>11510</v>
      </c>
      <c r="R321" s="243" t="s">
        <v>11511</v>
      </c>
      <c r="S321" s="83" t="s">
        <v>2200</v>
      </c>
      <c r="T321" s="83" t="s">
        <v>5862</v>
      </c>
      <c r="U321" s="83" t="s">
        <v>5907</v>
      </c>
      <c r="V321" s="83" t="s">
        <v>4468</v>
      </c>
      <c r="W321" s="274" t="s">
        <v>2203</v>
      </c>
      <c r="X321" s="274" t="s">
        <v>2635</v>
      </c>
      <c r="Y321" s="274">
        <v>6618080</v>
      </c>
      <c r="Z321" s="86">
        <v>44631</v>
      </c>
      <c r="AA321" s="86">
        <v>44631</v>
      </c>
      <c r="AB321" s="332">
        <f ca="1">IF(AND($Z321=""),"",IF(AND($Z321&lt;&gt;"",AY321&lt;&gt;""),AY321-$Z321,IF(AND($Z321&lt;&gt;"",AY321=""),TODAY()-$Z321)))</f>
        <v>48</v>
      </c>
      <c r="AC321" s="91" t="str">
        <f ca="1">IF(AB321="","",IF(AB321="RFI","RFI done",IF(AB321&gt;150,"&gt; 150 days",IF(AB321&gt;120,"121 - 150 days",IF(AB321&gt;90,"91 - 120 days",IF(AB321&gt;60,"61 - 90 days",IF(AB321&gt;30,"31 - 60 days","&lt; 30 days")))))))</f>
        <v>31 - 60 days</v>
      </c>
      <c r="AD321" s="89">
        <f>IF(AND(S321=""),"TBD",IF(AND(S321="COLO"),Z321+30,Z321+150))</f>
        <v>44661</v>
      </c>
      <c r="AE321" s="90" t="str">
        <f>IFERROR(VLOOKUP(AD321,L_Convert,6,FALSE),"")</f>
        <v>W16-2022</v>
      </c>
      <c r="AF321" s="90" t="str">
        <f>IFERROR(VLOOKUP(AD321,L_Convert,7,FALSE),"")</f>
        <v>Apr-2022</v>
      </c>
      <c r="AG321" s="86" t="s">
        <v>345</v>
      </c>
      <c r="AH321" s="219" t="str">
        <f>IFERROR(VLOOKUP(AG321,L_Convert,6,FALSE),"")</f>
        <v>TBD</v>
      </c>
      <c r="AI321" s="219" t="str">
        <f>IFERROR(VLOOKUP(AG321,L_Convert,7,FALSE),"")</f>
        <v>TBD</v>
      </c>
      <c r="AJ321" s="199" t="s">
        <v>345</v>
      </c>
      <c r="AK321" s="219" t="str">
        <f>IFERROR(VLOOKUP(AJ321,L_Convert,6,FALSE),"")</f>
        <v>TBD</v>
      </c>
      <c r="AL321" s="219" t="str">
        <f>IFERROR(VLOOKUP(AJ321,L_Convert,7,FALSE),"")</f>
        <v>TBD</v>
      </c>
      <c r="AM321" s="339" t="s">
        <v>345</v>
      </c>
      <c r="AN321" s="219" t="str">
        <f>IFERROR(VLOOKUP(AM321,L_Convert,6,FALSE),"")</f>
        <v>TBD</v>
      </c>
      <c r="AO321" s="219" t="str">
        <f>IFERROR(VLOOKUP(AM321,L_Convert,7,FALSE),"")</f>
        <v>TBD</v>
      </c>
      <c r="AP321" s="83" t="s">
        <v>4464</v>
      </c>
      <c r="AQ321" s="220"/>
      <c r="AR321" s="89"/>
      <c r="AS321" s="99"/>
      <c r="AT321" s="94"/>
      <c r="AU321" s="256"/>
      <c r="AV321" s="95"/>
      <c r="AW321" s="238"/>
      <c r="AX321" s="89"/>
      <c r="AY321" s="89"/>
      <c r="AZ321" s="219"/>
      <c r="BA321" s="86"/>
      <c r="BB321" s="86"/>
      <c r="BC321" s="86" t="s">
        <v>12960</v>
      </c>
      <c r="BD321" s="83" t="s">
        <v>11912</v>
      </c>
      <c r="BE321" s="83" t="str">
        <f>IFERROR(VLOOKUP($BD321,L_Milestone,4,FALSE),"")</f>
        <v>06.ERM PROCESS</v>
      </c>
      <c r="BF321" s="83" t="s">
        <v>12172</v>
      </c>
      <c r="BG321" s="237" t="s">
        <v>13278</v>
      </c>
      <c r="BH321" s="237"/>
      <c r="BI321" s="190">
        <v>401</v>
      </c>
      <c r="BJ321" s="83" t="s">
        <v>13274</v>
      </c>
      <c r="BK321" s="83"/>
      <c r="BL321" s="83"/>
      <c r="BM321" s="83"/>
      <c r="BN321" s="84"/>
      <c r="BO321" s="83"/>
      <c r="BP321" s="83"/>
      <c r="BQ321" s="83"/>
      <c r="BR321" s="83"/>
      <c r="BS321" s="83"/>
      <c r="BT321" s="83"/>
      <c r="BU321" s="83"/>
      <c r="BV321" s="83"/>
      <c r="BW321" s="83"/>
      <c r="BX321" s="86"/>
      <c r="BY321" s="86"/>
      <c r="BZ321" s="332"/>
      <c r="CA321" s="91"/>
      <c r="CB321" s="89"/>
      <c r="CC321" s="90"/>
      <c r="CD321" s="90"/>
      <c r="CE321" s="89"/>
      <c r="CF321" s="219"/>
      <c r="CG321" s="219"/>
      <c r="CH321" s="89"/>
      <c r="CI321" s="219"/>
      <c r="CJ321" s="219"/>
    </row>
    <row r="322" spans="1:88" s="28" customFormat="1" ht="15" customHeight="1">
      <c r="A322" s="187" t="s">
        <v>11659</v>
      </c>
      <c r="B322" s="29"/>
      <c r="C322" s="83" t="str">
        <f>Q322</f>
        <v>JAW-JT-PWD-0043</v>
      </c>
      <c r="D322" s="83">
        <v>30741590031</v>
      </c>
      <c r="E322" s="198">
        <v>1445112007</v>
      </c>
      <c r="F322" s="198" t="s">
        <v>11990</v>
      </c>
      <c r="G322" s="83" t="s">
        <v>10283</v>
      </c>
      <c r="H322" s="84" t="s">
        <v>6825</v>
      </c>
      <c r="I322" s="83" t="s">
        <v>11693</v>
      </c>
      <c r="J322" s="83" t="s">
        <v>11694</v>
      </c>
      <c r="K322" s="83">
        <v>69</v>
      </c>
      <c r="L322" s="83" t="s">
        <v>11695</v>
      </c>
      <c r="M322" s="83">
        <v>2022</v>
      </c>
      <c r="N322" s="83" t="s">
        <v>10971</v>
      </c>
      <c r="O322" s="83" t="s">
        <v>12060</v>
      </c>
      <c r="P322" s="84" t="s">
        <v>12456</v>
      </c>
      <c r="Q322" s="83" t="s">
        <v>11502</v>
      </c>
      <c r="R322" s="243" t="s">
        <v>11503</v>
      </c>
      <c r="S322" s="83" t="s">
        <v>2200</v>
      </c>
      <c r="T322" s="83" t="s">
        <v>5862</v>
      </c>
      <c r="U322" s="83" t="s">
        <v>5907</v>
      </c>
      <c r="V322" s="83" t="s">
        <v>4468</v>
      </c>
      <c r="W322" s="274" t="s">
        <v>2203</v>
      </c>
      <c r="X322" s="274" t="s">
        <v>2622</v>
      </c>
      <c r="Y322" s="274">
        <v>6618080</v>
      </c>
      <c r="Z322" s="86">
        <v>44631</v>
      </c>
      <c r="AA322" s="86">
        <v>44631</v>
      </c>
      <c r="AB322" s="332">
        <f ca="1">IF(AND($Z322=""),"",IF(AND($Z322&lt;&gt;"",AY322&lt;&gt;""),AY322-$Z322,IF(AND($Z322&lt;&gt;"",AY322=""),TODAY()-$Z322)))</f>
        <v>48</v>
      </c>
      <c r="AC322" s="91" t="str">
        <f ca="1">IF(AB322="","",IF(AB322="RFI","RFI done",IF(AB322&gt;150,"&gt; 150 days",IF(AB322&gt;120,"121 - 150 days",IF(AB322&gt;90,"91 - 120 days",IF(AB322&gt;60,"61 - 90 days",IF(AB322&gt;30,"31 - 60 days","&lt; 30 days")))))))</f>
        <v>31 - 60 days</v>
      </c>
      <c r="AD322" s="89">
        <f>IF(AND(S322=""),"TBD",IF(AND(S322="COLO"),Z322+30,Z322+150))</f>
        <v>44661</v>
      </c>
      <c r="AE322" s="90" t="str">
        <f>IFERROR(VLOOKUP(AD322,L_Convert,6,FALSE),"")</f>
        <v>W16-2022</v>
      </c>
      <c r="AF322" s="90" t="str">
        <f>IFERROR(VLOOKUP(AD322,L_Convert,7,FALSE),"")</f>
        <v>Apr-2022</v>
      </c>
      <c r="AG322" s="86" t="s">
        <v>345</v>
      </c>
      <c r="AH322" s="219" t="str">
        <f>IFERROR(VLOOKUP(AG322,L_Convert,6,FALSE),"")</f>
        <v>TBD</v>
      </c>
      <c r="AI322" s="219" t="str">
        <f>IFERROR(VLOOKUP(AG322,L_Convert,7,FALSE),"")</f>
        <v>TBD</v>
      </c>
      <c r="AJ322" s="199" t="s">
        <v>345</v>
      </c>
      <c r="AK322" s="219" t="str">
        <f>IFERROR(VLOOKUP(AJ322,L_Convert,6,FALSE),"")</f>
        <v>TBD</v>
      </c>
      <c r="AL322" s="219" t="str">
        <f>IFERROR(VLOOKUP(AJ322,L_Convert,7,FALSE),"")</f>
        <v>TBD</v>
      </c>
      <c r="AM322" s="339" t="s">
        <v>345</v>
      </c>
      <c r="AN322" s="219" t="str">
        <f>IFERROR(VLOOKUP(AM322,L_Convert,6,FALSE),"")</f>
        <v>TBD</v>
      </c>
      <c r="AO322" s="219" t="str">
        <f>IFERROR(VLOOKUP(AM322,L_Convert,7,FALSE),"")</f>
        <v>TBD</v>
      </c>
      <c r="AP322" s="83" t="s">
        <v>4464</v>
      </c>
      <c r="AQ322" s="220"/>
      <c r="AR322" s="89"/>
      <c r="AS322" s="99"/>
      <c r="AT322" s="94"/>
      <c r="AU322" s="256"/>
      <c r="AV322" s="95"/>
      <c r="AW322" s="238"/>
      <c r="AX322" s="89"/>
      <c r="AY322" s="89"/>
      <c r="AZ322" s="219"/>
      <c r="BA322" s="86"/>
      <c r="BB322" s="86"/>
      <c r="BC322" s="86" t="s">
        <v>12960</v>
      </c>
      <c r="BD322" s="83" t="s">
        <v>11912</v>
      </c>
      <c r="BE322" s="83" t="str">
        <f>IFERROR(VLOOKUP($BD322,L_Milestone,4,FALSE),"")</f>
        <v>06.ERM PROCESS</v>
      </c>
      <c r="BF322" s="83" t="s">
        <v>12172</v>
      </c>
      <c r="BG322" s="237" t="s">
        <v>13278</v>
      </c>
      <c r="BH322" s="237"/>
      <c r="BI322" s="190">
        <v>401</v>
      </c>
      <c r="BJ322" s="83" t="s">
        <v>13274</v>
      </c>
      <c r="BK322" s="83"/>
      <c r="BL322" s="83"/>
      <c r="BM322" s="83"/>
      <c r="BN322" s="84"/>
      <c r="BO322" s="83"/>
      <c r="BP322" s="83"/>
      <c r="BQ322" s="83"/>
      <c r="BR322" s="83"/>
      <c r="BS322" s="83"/>
      <c r="BT322" s="83"/>
      <c r="BU322" s="83"/>
      <c r="BV322" s="83"/>
      <c r="BW322" s="83"/>
      <c r="BX322" s="86"/>
      <c r="BY322" s="86"/>
      <c r="BZ322" s="332"/>
      <c r="CA322" s="91"/>
      <c r="CB322" s="89"/>
      <c r="CC322" s="90"/>
      <c r="CD322" s="90"/>
      <c r="CE322" s="89"/>
      <c r="CF322" s="219"/>
      <c r="CG322" s="219"/>
      <c r="CH322" s="89"/>
      <c r="CI322" s="219"/>
      <c r="CJ322" s="219"/>
    </row>
    <row r="323" spans="1:88" s="28" customFormat="1" ht="15" customHeight="1">
      <c r="A323" s="27"/>
      <c r="B323" s="29"/>
      <c r="C323" s="83"/>
      <c r="D323" s="83">
        <v>30733380031</v>
      </c>
      <c r="E323" s="198" t="s">
        <v>12926</v>
      </c>
      <c r="F323" s="198"/>
      <c r="G323" s="83"/>
      <c r="H323" s="84" t="s">
        <v>6508</v>
      </c>
      <c r="I323" s="85" t="s">
        <v>12924</v>
      </c>
      <c r="J323" s="85" t="s">
        <v>12925</v>
      </c>
      <c r="K323" s="85">
        <v>70</v>
      </c>
      <c r="L323" s="85" t="s">
        <v>4490</v>
      </c>
      <c r="M323" s="85"/>
      <c r="N323" s="85"/>
      <c r="O323" s="85"/>
      <c r="P323" s="84" t="s">
        <v>205</v>
      </c>
      <c r="Q323" s="85" t="s">
        <v>9637</v>
      </c>
      <c r="R323" s="85" t="s">
        <v>9638</v>
      </c>
      <c r="S323" s="83" t="s">
        <v>2200</v>
      </c>
      <c r="T323" s="83" t="s">
        <v>5862</v>
      </c>
      <c r="U323" s="83" t="s">
        <v>203</v>
      </c>
      <c r="V323" s="86" t="s">
        <v>4475</v>
      </c>
      <c r="W323" s="86" t="s">
        <v>2220</v>
      </c>
      <c r="X323" s="86" t="s">
        <v>8632</v>
      </c>
      <c r="Y323" s="85">
        <v>6618222</v>
      </c>
      <c r="Z323" s="86">
        <v>44677</v>
      </c>
      <c r="AA323" s="86">
        <v>44677</v>
      </c>
      <c r="AB323" s="332">
        <f ca="1">IF(AND($Z323=""),"",IF(AND($Z323&lt;&gt;"",AY323&lt;&gt;""),AY323-$Z323,IF(AND($Z323&lt;&gt;"",AY323=""),TODAY()-$Z323)))</f>
        <v>2</v>
      </c>
      <c r="AC323" s="91" t="str">
        <f ca="1">IF(AB323="","",IF(AB323="RFI","RFI done",IF(AB323&gt;150,"&gt; 150 days",IF(AB323&gt;120,"121 - 150 days",IF(AB323&gt;90,"91 - 120 days",IF(AB323&gt;60,"61 - 90 days",IF(AB323&gt;30,"31 - 60 days","&lt; 30 days")))))))</f>
        <v>&lt; 30 days</v>
      </c>
      <c r="AD323" s="89">
        <f>IF(AND(S323=""),"TBD",IF(AND(S323="COLO"),Z323+30,Z323+150))</f>
        <v>44707</v>
      </c>
      <c r="AE323" s="90" t="str">
        <f>IFERROR(VLOOKUP(AD323,L_Convert,6,FALSE),"")</f>
        <v>W22-2022</v>
      </c>
      <c r="AF323" s="90" t="str">
        <f>IFERROR(VLOOKUP(AD323,L_Convert,7,FALSE),"")</f>
        <v>May-2022</v>
      </c>
      <c r="AG323" s="89" t="s">
        <v>345</v>
      </c>
      <c r="AH323" s="219" t="str">
        <f>IFERROR(VLOOKUP(AG323,L_Convert,6,FALSE),"")</f>
        <v>TBD</v>
      </c>
      <c r="AI323" s="219" t="str">
        <f>IFERROR(VLOOKUP(AG323,L_Convert,7,FALSE),"")</f>
        <v>TBD</v>
      </c>
      <c r="AJ323" s="89" t="s">
        <v>345</v>
      </c>
      <c r="AK323" s="219" t="str">
        <f>IFERROR(VLOOKUP(AJ323,L_Convert,6,FALSE),"")</f>
        <v>TBD</v>
      </c>
      <c r="AL323" s="219" t="str">
        <f>IFERROR(VLOOKUP(AJ323,L_Convert,7,FALSE),"")</f>
        <v>TBD</v>
      </c>
      <c r="AM323" s="89" t="s">
        <v>345</v>
      </c>
      <c r="AN323" s="219" t="str">
        <f>IFERROR(VLOOKUP(AM323,L_Convert,6,FALSE),"")</f>
        <v>TBD</v>
      </c>
      <c r="AO323" s="219" t="str">
        <f>IFERROR(VLOOKUP(AM323,L_Convert,7,FALSE),"")</f>
        <v>TBD</v>
      </c>
      <c r="AP323" s="83"/>
      <c r="AQ323" s="107"/>
      <c r="AR323" s="89"/>
      <c r="AS323" s="99"/>
      <c r="AT323" s="94"/>
      <c r="AU323" s="97"/>
      <c r="AV323" s="95"/>
      <c r="AW323" s="97"/>
      <c r="AX323" s="89"/>
      <c r="AY323" s="89"/>
      <c r="AZ323" s="89"/>
      <c r="BA323" s="86"/>
      <c r="BB323" s="86"/>
      <c r="BC323" s="86" t="s">
        <v>12961</v>
      </c>
      <c r="BD323" s="83" t="s">
        <v>3723</v>
      </c>
      <c r="BE323" s="83" t="str">
        <f>IFERROR(VLOOKUP($BD323,L_Milestone,4,FALSE),"")</f>
        <v>06.ERM PROCESS</v>
      </c>
      <c r="BF323" s="83" t="s">
        <v>5834</v>
      </c>
      <c r="BG323" s="237" t="s">
        <v>13198</v>
      </c>
      <c r="BH323" s="237"/>
      <c r="BI323" s="190">
        <v>401</v>
      </c>
      <c r="BJ323" s="83" t="s">
        <v>13274</v>
      </c>
      <c r="BK323" s="83"/>
      <c r="BL323" s="83"/>
      <c r="BM323" s="83"/>
      <c r="BN323" s="84"/>
      <c r="BO323" s="83"/>
      <c r="BP323" s="83"/>
      <c r="BQ323" s="83"/>
      <c r="BR323" s="83"/>
      <c r="BS323" s="83"/>
      <c r="BT323" s="83"/>
      <c r="BU323" s="83"/>
      <c r="BV323" s="83"/>
      <c r="BW323" s="83"/>
      <c r="BX323" s="86"/>
      <c r="BY323" s="86"/>
      <c r="BZ323" s="332"/>
      <c r="CA323" s="91"/>
      <c r="CB323" s="89"/>
      <c r="CC323" s="90"/>
      <c r="CD323" s="90"/>
      <c r="CE323" s="89"/>
      <c r="CF323" s="219"/>
      <c r="CG323" s="219"/>
      <c r="CH323" s="89"/>
      <c r="CI323" s="219"/>
      <c r="CJ323" s="219"/>
    </row>
    <row r="324" spans="1:88" s="28" customFormat="1" ht="15" customHeight="1">
      <c r="A324" s="27"/>
      <c r="B324" s="29"/>
      <c r="C324" s="83"/>
      <c r="D324" s="83">
        <v>30733390031</v>
      </c>
      <c r="E324" s="198">
        <v>2816131023</v>
      </c>
      <c r="F324" s="198"/>
      <c r="G324" s="83"/>
      <c r="H324" s="84" t="s">
        <v>6825</v>
      </c>
      <c r="I324" s="85" t="s">
        <v>12927</v>
      </c>
      <c r="J324" s="85" t="s">
        <v>12928</v>
      </c>
      <c r="K324" s="85">
        <v>50</v>
      </c>
      <c r="L324" s="85" t="s">
        <v>10081</v>
      </c>
      <c r="M324" s="85"/>
      <c r="N324" s="85"/>
      <c r="O324" s="85"/>
      <c r="P324" s="84" t="s">
        <v>205</v>
      </c>
      <c r="Q324" s="85" t="s">
        <v>9669</v>
      </c>
      <c r="R324" s="85" t="s">
        <v>9670</v>
      </c>
      <c r="S324" s="83" t="s">
        <v>2200</v>
      </c>
      <c r="T324" s="83" t="s">
        <v>5862</v>
      </c>
      <c r="U324" s="83" t="s">
        <v>203</v>
      </c>
      <c r="V324" s="86" t="s">
        <v>4475</v>
      </c>
      <c r="W324" s="86" t="s">
        <v>2220</v>
      </c>
      <c r="X324" s="86" t="s">
        <v>8621</v>
      </c>
      <c r="Y324" s="85">
        <v>6618223</v>
      </c>
      <c r="Z324" s="86">
        <v>44677</v>
      </c>
      <c r="AA324" s="86">
        <v>44677</v>
      </c>
      <c r="AB324" s="332">
        <f ca="1">IF(AND($Z324=""),"",IF(AND($Z324&lt;&gt;"",AY324&lt;&gt;""),AY324-$Z324,IF(AND($Z324&lt;&gt;"",AY324=""),TODAY()-$Z324)))</f>
        <v>2</v>
      </c>
      <c r="AC324" s="91" t="str">
        <f ca="1">IF(AB324="","",IF(AB324="RFI","RFI done",IF(AB324&gt;150,"&gt; 150 days",IF(AB324&gt;120,"121 - 150 days",IF(AB324&gt;90,"91 - 120 days",IF(AB324&gt;60,"61 - 90 days",IF(AB324&gt;30,"31 - 60 days","&lt; 30 days")))))))</f>
        <v>&lt; 30 days</v>
      </c>
      <c r="AD324" s="89">
        <f>IF(AND(S324=""),"TBD",IF(AND(S324="COLO"),Z324+30,Z324+150))</f>
        <v>44707</v>
      </c>
      <c r="AE324" s="90" t="str">
        <f>IFERROR(VLOOKUP(AD324,L_Convert,6,FALSE),"")</f>
        <v>W22-2022</v>
      </c>
      <c r="AF324" s="90" t="str">
        <f>IFERROR(VLOOKUP(AD324,L_Convert,7,FALSE),"")</f>
        <v>May-2022</v>
      </c>
      <c r="AG324" s="89" t="s">
        <v>345</v>
      </c>
      <c r="AH324" s="219" t="str">
        <f>IFERROR(VLOOKUP(AG324,L_Convert,6,FALSE),"")</f>
        <v>TBD</v>
      </c>
      <c r="AI324" s="219" t="str">
        <f>IFERROR(VLOOKUP(AG324,L_Convert,7,FALSE),"")</f>
        <v>TBD</v>
      </c>
      <c r="AJ324" s="89" t="s">
        <v>345</v>
      </c>
      <c r="AK324" s="219" t="str">
        <f>IFERROR(VLOOKUP(AJ324,L_Convert,6,FALSE),"")</f>
        <v>TBD</v>
      </c>
      <c r="AL324" s="219" t="str">
        <f>IFERROR(VLOOKUP(AJ324,L_Convert,7,FALSE),"")</f>
        <v>TBD</v>
      </c>
      <c r="AM324" s="89" t="s">
        <v>345</v>
      </c>
      <c r="AN324" s="219" t="str">
        <f>IFERROR(VLOOKUP(AM324,L_Convert,6,FALSE),"")</f>
        <v>TBD</v>
      </c>
      <c r="AO324" s="219" t="str">
        <f>IFERROR(VLOOKUP(AM324,L_Convert,7,FALSE),"")</f>
        <v>TBD</v>
      </c>
      <c r="AP324" s="83"/>
      <c r="AQ324" s="107"/>
      <c r="AR324" s="89"/>
      <c r="AS324" s="99"/>
      <c r="AT324" s="94"/>
      <c r="AU324" s="97"/>
      <c r="AV324" s="95"/>
      <c r="AW324" s="97"/>
      <c r="AX324" s="89"/>
      <c r="AY324" s="89"/>
      <c r="AZ324" s="89"/>
      <c r="BA324" s="86"/>
      <c r="BB324" s="86"/>
      <c r="BC324" s="86" t="s">
        <v>12961</v>
      </c>
      <c r="BD324" s="83" t="s">
        <v>3722</v>
      </c>
      <c r="BE324" s="83" t="str">
        <f>IFERROR(VLOOKUP($BD324,L_Milestone,4,FALSE),"")</f>
        <v>06.ERM PROCESS</v>
      </c>
      <c r="BF324" s="83" t="s">
        <v>5834</v>
      </c>
      <c r="BG324" s="237" t="s">
        <v>13198</v>
      </c>
      <c r="BH324" s="237"/>
      <c r="BI324" s="190">
        <v>401</v>
      </c>
      <c r="BJ324" s="83" t="s">
        <v>13274</v>
      </c>
      <c r="BK324" s="83"/>
      <c r="BL324" s="83"/>
      <c r="BM324" s="83"/>
      <c r="BN324" s="84"/>
      <c r="BO324" s="83"/>
      <c r="BP324" s="83"/>
      <c r="BQ324" s="83"/>
      <c r="BR324" s="83"/>
      <c r="BS324" s="83"/>
      <c r="BT324" s="83"/>
      <c r="BU324" s="83"/>
      <c r="BV324" s="83"/>
      <c r="BW324" s="83"/>
      <c r="BX324" s="86"/>
      <c r="BY324" s="86"/>
      <c r="BZ324" s="332"/>
      <c r="CA324" s="91"/>
      <c r="CB324" s="89"/>
      <c r="CC324" s="90"/>
      <c r="CD324" s="90"/>
      <c r="CE324" s="89"/>
      <c r="CF324" s="219"/>
      <c r="CG324" s="219"/>
      <c r="CH324" s="89"/>
      <c r="CI324" s="219"/>
      <c r="CJ324" s="219"/>
    </row>
    <row r="325" spans="1:88" s="28" customFormat="1" ht="15" customHeight="1">
      <c r="A325" s="27"/>
      <c r="B325" s="29"/>
      <c r="C325" s="83"/>
      <c r="D325" s="83">
        <v>30744080031</v>
      </c>
      <c r="E325" s="198">
        <v>507011001</v>
      </c>
      <c r="F325" s="198"/>
      <c r="G325" s="83"/>
      <c r="H325" s="84" t="s">
        <v>6825</v>
      </c>
      <c r="I325" s="85" t="s">
        <v>12720</v>
      </c>
      <c r="J325" s="85" t="s">
        <v>12721</v>
      </c>
      <c r="K325" s="85">
        <v>41</v>
      </c>
      <c r="L325" s="85" t="s">
        <v>12536</v>
      </c>
      <c r="M325" s="85"/>
      <c r="N325" s="85"/>
      <c r="O325" s="85"/>
      <c r="P325" s="84" t="s">
        <v>205</v>
      </c>
      <c r="Q325" s="85" t="s">
        <v>12515</v>
      </c>
      <c r="R325" s="85" t="s">
        <v>12516</v>
      </c>
      <c r="S325" s="83" t="s">
        <v>2200</v>
      </c>
      <c r="T325" s="83" t="s">
        <v>5862</v>
      </c>
      <c r="U325" s="83" t="s">
        <v>2199</v>
      </c>
      <c r="V325" s="86" t="s">
        <v>4476</v>
      </c>
      <c r="W325" s="86" t="s">
        <v>2228</v>
      </c>
      <c r="X325" s="86" t="s">
        <v>2534</v>
      </c>
      <c r="Y325" s="85">
        <v>6618223</v>
      </c>
      <c r="Z325" s="86">
        <v>44677</v>
      </c>
      <c r="AA325" s="86">
        <v>44677</v>
      </c>
      <c r="AB325" s="332">
        <f ca="1">IF(AND($Z325=""),"",IF(AND($Z325&lt;&gt;"",AY325&lt;&gt;""),AY325-$Z325,IF(AND($Z325&lt;&gt;"",AY325=""),TODAY()-$Z325)))</f>
        <v>2</v>
      </c>
      <c r="AC325" s="91" t="str">
        <f ca="1">IF(AB325="","",IF(AB325="RFI","RFI done",IF(AB325&gt;150,"&gt; 150 days",IF(AB325&gt;120,"121 - 150 days",IF(AB325&gt;90,"91 - 120 days",IF(AB325&gt;60,"61 - 90 days",IF(AB325&gt;30,"31 - 60 days","&lt; 30 days")))))))</f>
        <v>&lt; 30 days</v>
      </c>
      <c r="AD325" s="89">
        <f>IF(AND(S325=""),"TBD",IF(AND(S325="COLO"),Z325+30,Z325+150))</f>
        <v>44707</v>
      </c>
      <c r="AE325" s="90" t="str">
        <f>IFERROR(VLOOKUP(AD325,L_Convert,6,FALSE),"")</f>
        <v>W22-2022</v>
      </c>
      <c r="AF325" s="90" t="str">
        <f>IFERROR(VLOOKUP(AD325,L_Convert,7,FALSE),"")</f>
        <v>May-2022</v>
      </c>
      <c r="AG325" s="89" t="s">
        <v>345</v>
      </c>
      <c r="AH325" s="219" t="str">
        <f>IFERROR(VLOOKUP(AG325,L_Convert,6,FALSE),"")</f>
        <v>TBD</v>
      </c>
      <c r="AI325" s="219" t="str">
        <f>IFERROR(VLOOKUP(AG325,L_Convert,7,FALSE),"")</f>
        <v>TBD</v>
      </c>
      <c r="AJ325" s="89" t="s">
        <v>345</v>
      </c>
      <c r="AK325" s="219" t="str">
        <f>IFERROR(VLOOKUP(AJ325,L_Convert,6,FALSE),"")</f>
        <v>TBD</v>
      </c>
      <c r="AL325" s="219" t="str">
        <f>IFERROR(VLOOKUP(AJ325,L_Convert,7,FALSE),"")</f>
        <v>TBD</v>
      </c>
      <c r="AM325" s="89" t="s">
        <v>345</v>
      </c>
      <c r="AN325" s="219" t="str">
        <f>IFERROR(VLOOKUP(AM325,L_Convert,6,FALSE),"")</f>
        <v>TBD</v>
      </c>
      <c r="AO325" s="219" t="str">
        <f>IFERROR(VLOOKUP(AM325,L_Convert,7,FALSE),"")</f>
        <v>TBD</v>
      </c>
      <c r="AP325" s="83"/>
      <c r="AQ325" s="107"/>
      <c r="AR325" s="89"/>
      <c r="AS325" s="99"/>
      <c r="AT325" s="94"/>
      <c r="AU325" s="97"/>
      <c r="AV325" s="95"/>
      <c r="AW325" s="97"/>
      <c r="AX325" s="89"/>
      <c r="AY325" s="89"/>
      <c r="AZ325" s="89"/>
      <c r="BA325" s="86"/>
      <c r="BB325" s="86"/>
      <c r="BC325" s="86" t="s">
        <v>12961</v>
      </c>
      <c r="BD325" s="83" t="s">
        <v>3722</v>
      </c>
      <c r="BE325" s="83" t="str">
        <f>IFERROR(VLOOKUP($BD325,L_Milestone,4,FALSE),"")</f>
        <v>06.ERM PROCESS</v>
      </c>
      <c r="BF325" s="83" t="s">
        <v>5834</v>
      </c>
      <c r="BG325" s="237" t="s">
        <v>13279</v>
      </c>
      <c r="BH325" s="237"/>
      <c r="BI325" s="190">
        <v>401</v>
      </c>
      <c r="BJ325" s="83" t="s">
        <v>13274</v>
      </c>
      <c r="BK325" s="83"/>
      <c r="BL325" s="83"/>
      <c r="BM325" s="83"/>
      <c r="BN325" s="84"/>
      <c r="BO325" s="83"/>
      <c r="BP325" s="83"/>
      <c r="BQ325" s="83"/>
      <c r="BR325" s="83"/>
      <c r="BS325" s="83"/>
      <c r="BT325" s="83"/>
      <c r="BU325" s="83"/>
      <c r="BV325" s="83"/>
      <c r="BW325" s="83"/>
      <c r="BX325" s="86"/>
      <c r="BY325" s="86"/>
      <c r="BZ325" s="332"/>
      <c r="CA325" s="91"/>
      <c r="CB325" s="89"/>
      <c r="CC325" s="90"/>
      <c r="CD325" s="90"/>
      <c r="CE325" s="89"/>
      <c r="CF325" s="219"/>
      <c r="CG325" s="219"/>
      <c r="CH325" s="89"/>
      <c r="CI325" s="219"/>
      <c r="CJ325" s="219"/>
    </row>
    <row r="326" spans="1:88" s="28" customFormat="1" ht="15" customHeight="1">
      <c r="A326" s="187"/>
      <c r="B326" s="29"/>
      <c r="C326" s="83" t="str">
        <f>Q326</f>
        <v>SUM-SU-TBT-2307</v>
      </c>
      <c r="D326" s="83"/>
      <c r="E326" s="198">
        <v>20612109</v>
      </c>
      <c r="F326" s="470" t="s">
        <v>12590</v>
      </c>
      <c r="G326" s="83" t="s">
        <v>5938</v>
      </c>
      <c r="H326" s="284" t="s">
        <v>6825</v>
      </c>
      <c r="I326" s="83" t="s">
        <v>12477</v>
      </c>
      <c r="J326" s="83" t="s">
        <v>12478</v>
      </c>
      <c r="K326" s="83">
        <v>30</v>
      </c>
      <c r="L326" s="83" t="s">
        <v>10143</v>
      </c>
      <c r="M326" s="97"/>
      <c r="N326" s="83"/>
      <c r="O326" s="83" t="s">
        <v>12589</v>
      </c>
      <c r="P326" s="106" t="s">
        <v>6433</v>
      </c>
      <c r="Q326" s="83" t="s">
        <v>12475</v>
      </c>
      <c r="R326" s="83" t="s">
        <v>12476</v>
      </c>
      <c r="S326" s="83" t="s">
        <v>2200</v>
      </c>
      <c r="T326" s="83" t="s">
        <v>4465</v>
      </c>
      <c r="U326" s="83" t="s">
        <v>201</v>
      </c>
      <c r="V326" s="83" t="s">
        <v>4471</v>
      </c>
      <c r="W326" s="83" t="s">
        <v>2213</v>
      </c>
      <c r="X326" s="83" t="s">
        <v>8606</v>
      </c>
      <c r="Y326" s="198">
        <v>6618182</v>
      </c>
      <c r="Z326" s="86">
        <v>44656</v>
      </c>
      <c r="AA326" s="86">
        <v>44657</v>
      </c>
      <c r="AB326" s="332">
        <f ca="1">IF(AND($Z326=""),"",IF(AND($Z326&lt;&gt;"",AY326&lt;&gt;""),AY326-$Z326,IF(AND($Z326&lt;&gt;"",AY326=""),TODAY()-$Z326)))</f>
        <v>23</v>
      </c>
      <c r="AC326" s="88" t="str">
        <f ca="1">IF(AB326="","",IF(AB326="RFI","RFI done",IF(AB326&gt;150,"&gt; 150 days",IF(AB326&gt;120,"121 - 150 days",IF(AB326&gt;90,"91 - 120 days",IF(AB326&gt;60,"61 - 90 days",IF(AB326&gt;30,"31 - 60 days","&lt; 30 days")))))))</f>
        <v>&lt; 30 days</v>
      </c>
      <c r="AD326" s="89">
        <f>IF(AND(S326=""),"TBD",IF(AND(S326="COLO"),Z326+30,Z326+150))</f>
        <v>44686</v>
      </c>
      <c r="AE326" s="90" t="str">
        <f>IFERROR(VLOOKUP(AD326,L_Convert,6,FALSE),"")</f>
        <v>W19-2022</v>
      </c>
      <c r="AF326" s="90" t="str">
        <f>IFERROR(VLOOKUP(AD326,L_Convert,7,FALSE),"")</f>
        <v>May-2022</v>
      </c>
      <c r="AG326" s="89" t="s">
        <v>345</v>
      </c>
      <c r="AH326" s="90" t="str">
        <f>IFERROR(VLOOKUP(AG326,L_Convert,6,FALSE),"")</f>
        <v>TBD</v>
      </c>
      <c r="AI326" s="90" t="str">
        <f>IFERROR(VLOOKUP(AG326,L_Convert,7,FALSE),"")</f>
        <v>TBD</v>
      </c>
      <c r="AJ326" s="89" t="s">
        <v>345</v>
      </c>
      <c r="AK326" s="90" t="str">
        <f>IFERROR(VLOOKUP(AJ326,L_Convert,6,FALSE),"")</f>
        <v>TBD</v>
      </c>
      <c r="AL326" s="90" t="str">
        <f>IFERROR(VLOOKUP(AJ326,L_Convert,7,FALSE),"")</f>
        <v>TBD</v>
      </c>
      <c r="AM326" s="89" t="s">
        <v>345</v>
      </c>
      <c r="AN326" s="90" t="str">
        <f>IFERROR(VLOOKUP(AM326,L_Convert,6,FALSE),"")</f>
        <v>TBD</v>
      </c>
      <c r="AO326" s="90" t="str">
        <f>IFERROR(VLOOKUP(AM326,L_Convert,7,FALSE),"")</f>
        <v>TBD</v>
      </c>
      <c r="AP326" s="106"/>
      <c r="AQ326" s="89">
        <v>44661</v>
      </c>
      <c r="AR326" s="287">
        <v>44632</v>
      </c>
      <c r="AS326" s="99"/>
      <c r="AT326" s="106"/>
      <c r="AU326" s="256"/>
      <c r="AV326" s="95"/>
      <c r="AW326" s="238"/>
      <c r="AX326" s="106"/>
      <c r="AY326" s="392"/>
      <c r="AZ326" s="219"/>
      <c r="BA326" s="86"/>
      <c r="BB326" s="86"/>
      <c r="BC326" s="86" t="s">
        <v>12961</v>
      </c>
      <c r="BD326" s="83" t="s">
        <v>10276</v>
      </c>
      <c r="BE326" s="83" t="str">
        <f>IFERROR(VLOOKUP($BD326,L_Milestone,4,FALSE),"")</f>
        <v>06.ERM PROCESS</v>
      </c>
      <c r="BF326" s="83" t="s">
        <v>5834</v>
      </c>
      <c r="BG326" s="237" t="s">
        <v>13122</v>
      </c>
      <c r="BH326" s="237"/>
      <c r="BI326" s="190">
        <v>401</v>
      </c>
      <c r="BJ326" s="83" t="s">
        <v>13274</v>
      </c>
      <c r="BK326" s="83"/>
      <c r="BL326" s="83"/>
      <c r="BM326" s="83"/>
      <c r="BN326" s="84"/>
      <c r="BO326" s="83"/>
      <c r="BP326" s="83"/>
      <c r="BQ326" s="83"/>
      <c r="BR326" s="83"/>
      <c r="BS326" s="83"/>
      <c r="BT326" s="83"/>
      <c r="BU326" s="83"/>
      <c r="BV326" s="83"/>
      <c r="BW326" s="83"/>
      <c r="BX326" s="86"/>
      <c r="BY326" s="86"/>
      <c r="BZ326" s="332"/>
      <c r="CA326" s="91"/>
      <c r="CB326" s="89"/>
      <c r="CC326" s="90"/>
      <c r="CD326" s="90"/>
      <c r="CE326" s="89"/>
      <c r="CF326" s="219"/>
      <c r="CG326" s="219"/>
      <c r="CH326" s="89"/>
      <c r="CI326" s="219"/>
      <c r="CJ326" s="219"/>
    </row>
    <row r="327" spans="1:88" s="28" customFormat="1" ht="15" customHeight="1">
      <c r="A327" s="187" t="s">
        <v>11659</v>
      </c>
      <c r="B327" s="29"/>
      <c r="C327" s="83" t="str">
        <f>Q327</f>
        <v>JAW-JT-PTI-1429</v>
      </c>
      <c r="D327" s="83">
        <v>30741580031</v>
      </c>
      <c r="E327" s="198">
        <v>142764126</v>
      </c>
      <c r="F327" s="198" t="s">
        <v>11989</v>
      </c>
      <c r="G327" s="83" t="s">
        <v>10283</v>
      </c>
      <c r="H327" s="84" t="s">
        <v>6825</v>
      </c>
      <c r="I327" s="83" t="s">
        <v>11691</v>
      </c>
      <c r="J327" s="83" t="s">
        <v>11692</v>
      </c>
      <c r="K327" s="83">
        <v>37</v>
      </c>
      <c r="L327" s="83" t="s">
        <v>10864</v>
      </c>
      <c r="M327" s="83">
        <v>2022</v>
      </c>
      <c r="N327" s="83" t="s">
        <v>10971</v>
      </c>
      <c r="O327" s="83" t="s">
        <v>12059</v>
      </c>
      <c r="P327" s="84" t="s">
        <v>12456</v>
      </c>
      <c r="Q327" s="83" t="s">
        <v>11500</v>
      </c>
      <c r="R327" s="243" t="s">
        <v>11501</v>
      </c>
      <c r="S327" s="83" t="s">
        <v>2200</v>
      </c>
      <c r="T327" s="83" t="s">
        <v>5862</v>
      </c>
      <c r="U327" s="83" t="s">
        <v>5907</v>
      </c>
      <c r="V327" s="83" t="s">
        <v>4468</v>
      </c>
      <c r="W327" s="274" t="s">
        <v>2203</v>
      </c>
      <c r="X327" s="274" t="s">
        <v>8620</v>
      </c>
      <c r="Y327" s="274">
        <v>6618080</v>
      </c>
      <c r="Z327" s="86">
        <v>44631</v>
      </c>
      <c r="AA327" s="86">
        <v>44631</v>
      </c>
      <c r="AB327" s="332">
        <f ca="1">IF(AND($Z327=""),"",IF(AND($Z327&lt;&gt;"",AY327&lt;&gt;""),AY327-$Z327,IF(AND($Z327&lt;&gt;"",AY327=""),TODAY()-$Z327)))</f>
        <v>48</v>
      </c>
      <c r="AC327" s="91" t="str">
        <f ca="1">IF(AB327="","",IF(AB327="RFI","RFI done",IF(AB327&gt;150,"&gt; 150 days",IF(AB327&gt;120,"121 - 150 days",IF(AB327&gt;90,"91 - 120 days",IF(AB327&gt;60,"61 - 90 days",IF(AB327&gt;30,"31 - 60 days","&lt; 30 days")))))))</f>
        <v>31 - 60 days</v>
      </c>
      <c r="AD327" s="89">
        <f>IF(AND(S327=""),"TBD",IF(AND(S327="COLO"),Z327+30,Z327+150))</f>
        <v>44661</v>
      </c>
      <c r="AE327" s="90" t="str">
        <f>IFERROR(VLOOKUP(AD327,L_Convert,6,FALSE),"")</f>
        <v>W16-2022</v>
      </c>
      <c r="AF327" s="90" t="str">
        <f>IFERROR(VLOOKUP(AD327,L_Convert,7,FALSE),"")</f>
        <v>Apr-2022</v>
      </c>
      <c r="AG327" s="86" t="s">
        <v>345</v>
      </c>
      <c r="AH327" s="219" t="str">
        <f>IFERROR(VLOOKUP(AG327,L_Convert,6,FALSE),"")</f>
        <v>TBD</v>
      </c>
      <c r="AI327" s="219" t="str">
        <f>IFERROR(VLOOKUP(AG327,L_Convert,7,FALSE),"")</f>
        <v>TBD</v>
      </c>
      <c r="AJ327" s="199" t="s">
        <v>345</v>
      </c>
      <c r="AK327" s="219" t="str">
        <f>IFERROR(VLOOKUP(AJ327,L_Convert,6,FALSE),"")</f>
        <v>TBD</v>
      </c>
      <c r="AL327" s="219" t="str">
        <f>IFERROR(VLOOKUP(AJ327,L_Convert,7,FALSE),"")</f>
        <v>TBD</v>
      </c>
      <c r="AM327" s="339" t="s">
        <v>345</v>
      </c>
      <c r="AN327" s="219" t="str">
        <f>IFERROR(VLOOKUP(AM327,L_Convert,6,FALSE),"")</f>
        <v>TBD</v>
      </c>
      <c r="AO327" s="219" t="str">
        <f>IFERROR(VLOOKUP(AM327,L_Convert,7,FALSE),"")</f>
        <v>TBD</v>
      </c>
      <c r="AP327" s="83" t="s">
        <v>4464</v>
      </c>
      <c r="AQ327" s="220"/>
      <c r="AR327" s="89"/>
      <c r="AS327" s="99"/>
      <c r="AT327" s="94"/>
      <c r="AU327" s="256"/>
      <c r="AV327" s="95"/>
      <c r="AW327" s="238"/>
      <c r="AX327" s="89"/>
      <c r="AY327" s="89"/>
      <c r="AZ327" s="219"/>
      <c r="BA327" s="86"/>
      <c r="BB327" s="86"/>
      <c r="BC327" s="86" t="s">
        <v>12960</v>
      </c>
      <c r="BD327" s="83" t="s">
        <v>11912</v>
      </c>
      <c r="BE327" s="83" t="str">
        <f>IFERROR(VLOOKUP($BD327,L_Milestone,4,FALSE),"")</f>
        <v>06.ERM PROCESS</v>
      </c>
      <c r="BF327" s="83" t="s">
        <v>5834</v>
      </c>
      <c r="BG327" s="237" t="s">
        <v>13277</v>
      </c>
      <c r="BH327" s="237"/>
      <c r="BI327" s="190">
        <v>401</v>
      </c>
      <c r="BJ327" s="83" t="s">
        <v>13274</v>
      </c>
      <c r="BK327" s="83"/>
      <c r="BL327" s="83"/>
      <c r="BM327" s="83"/>
      <c r="BN327" s="84"/>
      <c r="BO327" s="83"/>
      <c r="BP327" s="83"/>
      <c r="BQ327" s="83"/>
      <c r="BR327" s="83"/>
      <c r="BS327" s="83"/>
      <c r="BT327" s="83"/>
      <c r="BU327" s="83"/>
      <c r="BV327" s="83"/>
      <c r="BW327" s="83"/>
      <c r="BX327" s="86"/>
      <c r="BY327" s="86"/>
      <c r="BZ327" s="332"/>
      <c r="CA327" s="91"/>
      <c r="CB327" s="89"/>
      <c r="CC327" s="90"/>
      <c r="CD327" s="90"/>
      <c r="CE327" s="89"/>
      <c r="CF327" s="219"/>
      <c r="CG327" s="219"/>
      <c r="CH327" s="89"/>
      <c r="CI327" s="219"/>
      <c r="CJ327" s="219"/>
    </row>
    <row r="328" spans="1:88" s="28" customFormat="1" ht="15" customHeight="1">
      <c r="A328" s="187" t="s">
        <v>11659</v>
      </c>
      <c r="B328" s="29"/>
      <c r="C328" s="83" t="str">
        <f>Q328</f>
        <v>JAW-JT-KLN-0932</v>
      </c>
      <c r="D328" s="83">
        <v>30741540031</v>
      </c>
      <c r="E328" s="198">
        <v>1436451023</v>
      </c>
      <c r="F328" s="198" t="s">
        <v>11984</v>
      </c>
      <c r="G328" s="83" t="s">
        <v>10283</v>
      </c>
      <c r="H328" s="84" t="s">
        <v>6825</v>
      </c>
      <c r="I328" s="83" t="s">
        <v>11679</v>
      </c>
      <c r="J328" s="83" t="s">
        <v>11680</v>
      </c>
      <c r="K328" s="83">
        <v>59</v>
      </c>
      <c r="L328" s="83" t="s">
        <v>11681</v>
      </c>
      <c r="M328" s="83">
        <v>2022</v>
      </c>
      <c r="N328" s="83" t="s">
        <v>10971</v>
      </c>
      <c r="O328" s="83" t="s">
        <v>12054</v>
      </c>
      <c r="P328" s="84" t="s">
        <v>12456</v>
      </c>
      <c r="Q328" s="83" t="s">
        <v>11490</v>
      </c>
      <c r="R328" s="243" t="s">
        <v>11491</v>
      </c>
      <c r="S328" s="83" t="s">
        <v>2200</v>
      </c>
      <c r="T328" s="83" t="s">
        <v>5862</v>
      </c>
      <c r="U328" s="83" t="s">
        <v>5907</v>
      </c>
      <c r="V328" s="83" t="s">
        <v>4468</v>
      </c>
      <c r="W328" s="274" t="s">
        <v>2203</v>
      </c>
      <c r="X328" s="274" t="s">
        <v>5974</v>
      </c>
      <c r="Y328" s="274">
        <v>6618080</v>
      </c>
      <c r="Z328" s="86">
        <v>44631</v>
      </c>
      <c r="AA328" s="86">
        <v>44631</v>
      </c>
      <c r="AB328" s="332">
        <f ca="1">IF(AND($Z328=""),"",IF(AND($Z328&lt;&gt;"",AY328&lt;&gt;""),AY328-$Z328,IF(AND($Z328&lt;&gt;"",AY328=""),TODAY()-$Z328)))</f>
        <v>48</v>
      </c>
      <c r="AC328" s="91" t="str">
        <f ca="1">IF(AB328="","",IF(AB328="RFI","RFI done",IF(AB328&gt;150,"&gt; 150 days",IF(AB328&gt;120,"121 - 150 days",IF(AB328&gt;90,"91 - 120 days",IF(AB328&gt;60,"61 - 90 days",IF(AB328&gt;30,"31 - 60 days","&lt; 30 days")))))))</f>
        <v>31 - 60 days</v>
      </c>
      <c r="AD328" s="89">
        <f>IF(AND(S328=""),"TBD",IF(AND(S328="COLO"),Z328+30,Z328+150))</f>
        <v>44661</v>
      </c>
      <c r="AE328" s="90" t="str">
        <f>IFERROR(VLOOKUP(AD328,L_Convert,6,FALSE),"")</f>
        <v>W16-2022</v>
      </c>
      <c r="AF328" s="90" t="str">
        <f>IFERROR(VLOOKUP(AD328,L_Convert,7,FALSE),"")</f>
        <v>Apr-2022</v>
      </c>
      <c r="AG328" s="86" t="s">
        <v>345</v>
      </c>
      <c r="AH328" s="219" t="str">
        <f>IFERROR(VLOOKUP(AG328,L_Convert,6,FALSE),"")</f>
        <v>TBD</v>
      </c>
      <c r="AI328" s="219" t="str">
        <f>IFERROR(VLOOKUP(AG328,L_Convert,7,FALSE),"")</f>
        <v>TBD</v>
      </c>
      <c r="AJ328" s="199" t="s">
        <v>345</v>
      </c>
      <c r="AK328" s="219" t="str">
        <f>IFERROR(VLOOKUP(AJ328,L_Convert,6,FALSE),"")</f>
        <v>TBD</v>
      </c>
      <c r="AL328" s="219" t="str">
        <f>IFERROR(VLOOKUP(AJ328,L_Convert,7,FALSE),"")</f>
        <v>TBD</v>
      </c>
      <c r="AM328" s="339" t="s">
        <v>345</v>
      </c>
      <c r="AN328" s="219" t="str">
        <f>IFERROR(VLOOKUP(AM328,L_Convert,6,FALSE),"")</f>
        <v>TBD</v>
      </c>
      <c r="AO328" s="219" t="str">
        <f>IFERROR(VLOOKUP(AM328,L_Convert,7,FALSE),"")</f>
        <v>TBD</v>
      </c>
      <c r="AP328" s="83" t="s">
        <v>4464</v>
      </c>
      <c r="AQ328" s="220"/>
      <c r="AR328" s="89"/>
      <c r="AS328" s="99"/>
      <c r="AT328" s="94"/>
      <c r="AU328" s="256"/>
      <c r="AV328" s="95"/>
      <c r="AW328" s="238"/>
      <c r="AX328" s="89"/>
      <c r="AY328" s="89"/>
      <c r="AZ328" s="219"/>
      <c r="BA328" s="86"/>
      <c r="BB328" s="86"/>
      <c r="BC328" s="86" t="s">
        <v>12960</v>
      </c>
      <c r="BD328" s="83" t="s">
        <v>11912</v>
      </c>
      <c r="BE328" s="83" t="str">
        <f>IFERROR(VLOOKUP($BD328,L_Milestone,4,FALSE),"")</f>
        <v>06.ERM PROCESS</v>
      </c>
      <c r="BF328" s="83" t="s">
        <v>5834</v>
      </c>
      <c r="BG328" s="237" t="s">
        <v>13277</v>
      </c>
      <c r="BH328" s="237"/>
      <c r="BI328" s="190">
        <v>401</v>
      </c>
      <c r="BJ328" s="83" t="s">
        <v>13274</v>
      </c>
    </row>
    <row r="329" spans="1:88" s="28" customFormat="1" ht="15" customHeight="1">
      <c r="A329" s="187" t="s">
        <v>11659</v>
      </c>
      <c r="B329" s="29"/>
      <c r="C329" s="83" t="str">
        <f>Q329</f>
        <v>JAW-JT-BNR-0271</v>
      </c>
      <c r="D329" s="83">
        <v>30741480031</v>
      </c>
      <c r="E329" s="198">
        <v>140549104</v>
      </c>
      <c r="F329" s="198" t="s">
        <v>11973</v>
      </c>
      <c r="G329" s="83" t="s">
        <v>10283</v>
      </c>
      <c r="H329" s="84" t="s">
        <v>6827</v>
      </c>
      <c r="I329" s="83" t="s">
        <v>11663</v>
      </c>
      <c r="J329" s="83" t="s">
        <v>11664</v>
      </c>
      <c r="K329" s="83">
        <v>43</v>
      </c>
      <c r="L329" s="83" t="s">
        <v>5114</v>
      </c>
      <c r="M329" s="83">
        <v>2022</v>
      </c>
      <c r="N329" s="83" t="s">
        <v>10971</v>
      </c>
      <c r="O329" s="83" t="s">
        <v>12043</v>
      </c>
      <c r="P329" s="84" t="s">
        <v>12456</v>
      </c>
      <c r="Q329" s="83" t="s">
        <v>11476</v>
      </c>
      <c r="R329" s="243" t="s">
        <v>11477</v>
      </c>
      <c r="S329" s="83" t="s">
        <v>2200</v>
      </c>
      <c r="T329" s="83" t="s">
        <v>5862</v>
      </c>
      <c r="U329" s="83" t="s">
        <v>5907</v>
      </c>
      <c r="V329" s="83" t="s">
        <v>4468</v>
      </c>
      <c r="W329" s="274" t="s">
        <v>2203</v>
      </c>
      <c r="X329" s="274" t="s">
        <v>2624</v>
      </c>
      <c r="Y329" s="274">
        <v>6618084</v>
      </c>
      <c r="Z329" s="86">
        <v>44631</v>
      </c>
      <c r="AA329" s="86">
        <v>44631</v>
      </c>
      <c r="AB329" s="332">
        <f ca="1">IF(AND($Z329=""),"",IF(AND($Z329&lt;&gt;"",AY329&lt;&gt;""),AY329-$Z329,IF(AND($Z329&lt;&gt;"",AY329=""),TODAY()-$Z329)))</f>
        <v>48</v>
      </c>
      <c r="AC329" s="91" t="str">
        <f ca="1">IF(AB329="","",IF(AB329="RFI","RFI done",IF(AB329&gt;150,"&gt; 150 days",IF(AB329&gt;120,"121 - 150 days",IF(AB329&gt;90,"91 - 120 days",IF(AB329&gt;60,"61 - 90 days",IF(AB329&gt;30,"31 - 60 days","&lt; 30 days")))))))</f>
        <v>31 - 60 days</v>
      </c>
      <c r="AD329" s="89">
        <f>IF(AND(S329=""),"TBD",IF(AND(S329="COLO"),Z329+30,Z329+150))</f>
        <v>44661</v>
      </c>
      <c r="AE329" s="90" t="str">
        <f>IFERROR(VLOOKUP(AD329,L_Convert,6,FALSE),"")</f>
        <v>W16-2022</v>
      </c>
      <c r="AF329" s="90" t="str">
        <f>IFERROR(VLOOKUP(AD329,L_Convert,7,FALSE),"")</f>
        <v>Apr-2022</v>
      </c>
      <c r="AG329" s="86" t="s">
        <v>345</v>
      </c>
      <c r="AH329" s="219" t="str">
        <f>IFERROR(VLOOKUP(AG329,L_Convert,6,FALSE),"")</f>
        <v>TBD</v>
      </c>
      <c r="AI329" s="219" t="str">
        <f>IFERROR(VLOOKUP(AG329,L_Convert,7,FALSE),"")</f>
        <v>TBD</v>
      </c>
      <c r="AJ329" s="199" t="s">
        <v>345</v>
      </c>
      <c r="AK329" s="219" t="str">
        <f>IFERROR(VLOOKUP(AJ329,L_Convert,6,FALSE),"")</f>
        <v>TBD</v>
      </c>
      <c r="AL329" s="219" t="str">
        <f>IFERROR(VLOOKUP(AJ329,L_Convert,7,FALSE),"")</f>
        <v>TBD</v>
      </c>
      <c r="AM329" s="339" t="s">
        <v>345</v>
      </c>
      <c r="AN329" s="219" t="str">
        <f>IFERROR(VLOOKUP(AM329,L_Convert,6,FALSE),"")</f>
        <v>TBD</v>
      </c>
      <c r="AO329" s="219" t="str">
        <f>IFERROR(VLOOKUP(AM329,L_Convert,7,FALSE),"")</f>
        <v>TBD</v>
      </c>
      <c r="AP329" s="83" t="s">
        <v>4464</v>
      </c>
      <c r="AQ329" s="220"/>
      <c r="AR329" s="89"/>
      <c r="AS329" s="99"/>
      <c r="AT329" s="94"/>
      <c r="AU329" s="256"/>
      <c r="AV329" s="95"/>
      <c r="AW329" s="238"/>
      <c r="AX329" s="89"/>
      <c r="AY329" s="89"/>
      <c r="AZ329" s="219"/>
      <c r="BA329" s="86"/>
      <c r="BB329" s="86"/>
      <c r="BC329" s="86" t="s">
        <v>12960</v>
      </c>
      <c r="BD329" s="83" t="s">
        <v>11912</v>
      </c>
      <c r="BE329" s="83" t="str">
        <f>IFERROR(VLOOKUP($BD329,L_Milestone,4,FALSE),"")</f>
        <v>06.ERM PROCESS</v>
      </c>
      <c r="BF329" s="83" t="s">
        <v>5834</v>
      </c>
      <c r="BG329" s="237" t="s">
        <v>13277</v>
      </c>
      <c r="BH329" s="237"/>
      <c r="BI329" s="190">
        <v>401</v>
      </c>
      <c r="BJ329" s="83" t="s">
        <v>13274</v>
      </c>
    </row>
    <row r="330" spans="1:88" s="28" customFormat="1" ht="15" customHeight="1">
      <c r="A330" s="187" t="s">
        <v>11659</v>
      </c>
      <c r="B330" s="29"/>
      <c r="C330" s="83" t="str">
        <f>Q330</f>
        <v>JAW-JT-WNG-2764</v>
      </c>
      <c r="D330" s="83">
        <v>30741610031</v>
      </c>
      <c r="E330" s="198">
        <v>141132109</v>
      </c>
      <c r="F330" s="198" t="s">
        <v>11998</v>
      </c>
      <c r="G330" s="83" t="s">
        <v>10283</v>
      </c>
      <c r="H330" s="84" t="s">
        <v>6825</v>
      </c>
      <c r="I330" s="83" t="s">
        <v>11721</v>
      </c>
      <c r="J330" s="83" t="s">
        <v>11722</v>
      </c>
      <c r="K330" s="83">
        <v>60</v>
      </c>
      <c r="L330" s="83" t="s">
        <v>4768</v>
      </c>
      <c r="M330" s="83">
        <v>2022</v>
      </c>
      <c r="N330" s="83" t="s">
        <v>10971</v>
      </c>
      <c r="O330" s="83" t="s">
        <v>12069</v>
      </c>
      <c r="P330" s="84" t="s">
        <v>12456</v>
      </c>
      <c r="Q330" s="83" t="s">
        <v>11522</v>
      </c>
      <c r="R330" s="243" t="s">
        <v>11523</v>
      </c>
      <c r="S330" s="83" t="s">
        <v>2200</v>
      </c>
      <c r="T330" s="83" t="s">
        <v>5862</v>
      </c>
      <c r="U330" s="83" t="s">
        <v>5907</v>
      </c>
      <c r="V330" s="83" t="s">
        <v>4468</v>
      </c>
      <c r="W330" s="274" t="s">
        <v>2203</v>
      </c>
      <c r="X330" s="274" t="s">
        <v>2660</v>
      </c>
      <c r="Y330" s="274">
        <v>6618080</v>
      </c>
      <c r="Z330" s="86">
        <v>44631</v>
      </c>
      <c r="AA330" s="86">
        <v>44631</v>
      </c>
      <c r="AB330" s="332">
        <f ca="1">IF(AND($Z330=""),"",IF(AND($Z330&lt;&gt;"",AY330&lt;&gt;""),AY330-$Z330,IF(AND($Z330&lt;&gt;"",AY330=""),TODAY()-$Z330)))</f>
        <v>48</v>
      </c>
      <c r="AC330" s="91" t="str">
        <f ca="1">IF(AB330="","",IF(AB330="RFI","RFI done",IF(AB330&gt;150,"&gt; 150 days",IF(AB330&gt;120,"121 - 150 days",IF(AB330&gt;90,"91 - 120 days",IF(AB330&gt;60,"61 - 90 days",IF(AB330&gt;30,"31 - 60 days","&lt; 30 days")))))))</f>
        <v>31 - 60 days</v>
      </c>
      <c r="AD330" s="89">
        <f>IF(AND(S330=""),"TBD",IF(AND(S330="COLO"),Z330+30,Z330+150))</f>
        <v>44661</v>
      </c>
      <c r="AE330" s="90" t="str">
        <f>IFERROR(VLOOKUP(AD330,L_Convert,6,FALSE),"")</f>
        <v>W16-2022</v>
      </c>
      <c r="AF330" s="90" t="str">
        <f>IFERROR(VLOOKUP(AD330,L_Convert,7,FALSE),"")</f>
        <v>Apr-2022</v>
      </c>
      <c r="AG330" s="86" t="s">
        <v>345</v>
      </c>
      <c r="AH330" s="219" t="str">
        <f>IFERROR(VLOOKUP(AG330,L_Convert,6,FALSE),"")</f>
        <v>TBD</v>
      </c>
      <c r="AI330" s="219" t="str">
        <f>IFERROR(VLOOKUP(AG330,L_Convert,7,FALSE),"")</f>
        <v>TBD</v>
      </c>
      <c r="AJ330" s="199" t="s">
        <v>345</v>
      </c>
      <c r="AK330" s="219" t="str">
        <f>IFERROR(VLOOKUP(AJ330,L_Convert,6,FALSE),"")</f>
        <v>TBD</v>
      </c>
      <c r="AL330" s="219" t="str">
        <f>IFERROR(VLOOKUP(AJ330,L_Convert,7,FALSE),"")</f>
        <v>TBD</v>
      </c>
      <c r="AM330" s="339" t="s">
        <v>345</v>
      </c>
      <c r="AN330" s="219" t="str">
        <f>IFERROR(VLOOKUP(AM330,L_Convert,6,FALSE),"")</f>
        <v>TBD</v>
      </c>
      <c r="AO330" s="219" t="str">
        <f>IFERROR(VLOOKUP(AM330,L_Convert,7,FALSE),"")</f>
        <v>TBD</v>
      </c>
      <c r="AP330" s="83" t="s">
        <v>4464</v>
      </c>
      <c r="AQ330" s="220"/>
      <c r="AR330" s="89"/>
      <c r="AS330" s="99"/>
      <c r="AT330" s="94"/>
      <c r="AU330" s="256"/>
      <c r="AV330" s="95"/>
      <c r="AW330" s="238"/>
      <c r="AX330" s="89"/>
      <c r="AY330" s="89"/>
      <c r="AZ330" s="219"/>
      <c r="BA330" s="86"/>
      <c r="BB330" s="86"/>
      <c r="BC330" s="86" t="s">
        <v>12960</v>
      </c>
      <c r="BD330" s="83" t="s">
        <v>11912</v>
      </c>
      <c r="BE330" s="83" t="str">
        <f>IFERROR(VLOOKUP($BD330,L_Milestone,4,FALSE),"")</f>
        <v>06.ERM PROCESS</v>
      </c>
      <c r="BF330" s="83" t="s">
        <v>5834</v>
      </c>
      <c r="BG330" s="237" t="s">
        <v>13277</v>
      </c>
      <c r="BH330" s="237"/>
      <c r="BI330" s="190">
        <v>401</v>
      </c>
      <c r="BJ330" s="83" t="s">
        <v>13274</v>
      </c>
    </row>
    <row r="331" spans="1:88" s="28" customFormat="1" ht="15" customHeight="1">
      <c r="A331" s="187" t="s">
        <v>11659</v>
      </c>
      <c r="B331" s="29"/>
      <c r="C331" s="83" t="str">
        <f>Q331</f>
        <v>JAW-JT-TMG-2677</v>
      </c>
      <c r="D331" s="83">
        <v>30741630031</v>
      </c>
      <c r="E331" s="198">
        <v>140262104</v>
      </c>
      <c r="F331" s="198" t="s">
        <v>11551</v>
      </c>
      <c r="G331" s="83" t="s">
        <v>10283</v>
      </c>
      <c r="H331" s="84" t="s">
        <v>6508</v>
      </c>
      <c r="I331" s="83" t="s">
        <v>11757</v>
      </c>
      <c r="J331" s="83" t="s">
        <v>11758</v>
      </c>
      <c r="K331" s="83">
        <v>63</v>
      </c>
      <c r="L331" s="83" t="s">
        <v>11759</v>
      </c>
      <c r="M331" s="83">
        <v>2022</v>
      </c>
      <c r="N331" s="83" t="s">
        <v>10971</v>
      </c>
      <c r="O331" s="83" t="s">
        <v>12076</v>
      </c>
      <c r="P331" s="84" t="s">
        <v>12456</v>
      </c>
      <c r="Q331" s="83" t="s">
        <v>11550</v>
      </c>
      <c r="R331" s="243" t="s">
        <v>11551</v>
      </c>
      <c r="S331" s="83" t="s">
        <v>2200</v>
      </c>
      <c r="T331" s="83" t="s">
        <v>5862</v>
      </c>
      <c r="U331" s="83" t="s">
        <v>5907</v>
      </c>
      <c r="V331" s="83" t="s">
        <v>4468</v>
      </c>
      <c r="W331" s="274" t="s">
        <v>2203</v>
      </c>
      <c r="X331" s="274" t="s">
        <v>2659</v>
      </c>
      <c r="Y331" s="274">
        <v>6618083</v>
      </c>
      <c r="Z331" s="86">
        <v>44631</v>
      </c>
      <c r="AA331" s="86">
        <v>44631</v>
      </c>
      <c r="AB331" s="332">
        <f ca="1">IF(AND($Z331=""),"",IF(AND($Z331&lt;&gt;"",AY331&lt;&gt;""),AY331-$Z331,IF(AND($Z331&lt;&gt;"",AY331=""),TODAY()-$Z331)))</f>
        <v>48</v>
      </c>
      <c r="AC331" s="91" t="str">
        <f ca="1">IF(AB331="","",IF(AB331="RFI","RFI done",IF(AB331&gt;150,"&gt; 150 days",IF(AB331&gt;120,"121 - 150 days",IF(AB331&gt;90,"91 - 120 days",IF(AB331&gt;60,"61 - 90 days",IF(AB331&gt;30,"31 - 60 days","&lt; 30 days")))))))</f>
        <v>31 - 60 days</v>
      </c>
      <c r="AD331" s="89">
        <f>IF(AND(S331=""),"TBD",IF(AND(S331="COLO"),Z331+30,Z331+150))</f>
        <v>44661</v>
      </c>
      <c r="AE331" s="90" t="str">
        <f>IFERROR(VLOOKUP(AD331,L_Convert,6,FALSE),"")</f>
        <v>W16-2022</v>
      </c>
      <c r="AF331" s="90" t="str">
        <f>IFERROR(VLOOKUP(AD331,L_Convert,7,FALSE),"")</f>
        <v>Apr-2022</v>
      </c>
      <c r="AG331" s="86" t="s">
        <v>345</v>
      </c>
      <c r="AH331" s="219" t="str">
        <f>IFERROR(VLOOKUP(AG331,L_Convert,6,FALSE),"")</f>
        <v>TBD</v>
      </c>
      <c r="AI331" s="219" t="str">
        <f>IFERROR(VLOOKUP(AG331,L_Convert,7,FALSE),"")</f>
        <v>TBD</v>
      </c>
      <c r="AJ331" s="199" t="s">
        <v>345</v>
      </c>
      <c r="AK331" s="219" t="str">
        <f>IFERROR(VLOOKUP(AJ331,L_Convert,6,FALSE),"")</f>
        <v>TBD</v>
      </c>
      <c r="AL331" s="219" t="str">
        <f>IFERROR(VLOOKUP(AJ331,L_Convert,7,FALSE),"")</f>
        <v>TBD</v>
      </c>
      <c r="AM331" s="339" t="s">
        <v>345</v>
      </c>
      <c r="AN331" s="219" t="str">
        <f>IFERROR(VLOOKUP(AM331,L_Convert,6,FALSE),"")</f>
        <v>TBD</v>
      </c>
      <c r="AO331" s="219" t="str">
        <f>IFERROR(VLOOKUP(AM331,L_Convert,7,FALSE),"")</f>
        <v>TBD</v>
      </c>
      <c r="AP331" s="83" t="s">
        <v>4464</v>
      </c>
      <c r="AQ331" s="220"/>
      <c r="AR331" s="89"/>
      <c r="AS331" s="99"/>
      <c r="AT331" s="94"/>
      <c r="AU331" s="256"/>
      <c r="AV331" s="95"/>
      <c r="AW331" s="238"/>
      <c r="AX331" s="89"/>
      <c r="AY331" s="89"/>
      <c r="AZ331" s="219"/>
      <c r="BA331" s="86"/>
      <c r="BB331" s="86"/>
      <c r="BC331" s="86" t="s">
        <v>12960</v>
      </c>
      <c r="BD331" s="83" t="s">
        <v>11912</v>
      </c>
      <c r="BE331" s="83" t="str">
        <f>IFERROR(VLOOKUP($BD331,L_Milestone,4,FALSE),"")</f>
        <v>06.ERM PROCESS</v>
      </c>
      <c r="BF331" s="83" t="s">
        <v>5834</v>
      </c>
      <c r="BG331" s="237" t="s">
        <v>13277</v>
      </c>
      <c r="BH331" s="237"/>
      <c r="BI331" s="190">
        <v>401</v>
      </c>
      <c r="BJ331" s="83" t="s">
        <v>13274</v>
      </c>
    </row>
    <row r="332" spans="1:88" s="28" customFormat="1" ht="15" customHeight="1">
      <c r="A332" s="187" t="s">
        <v>11659</v>
      </c>
      <c r="B332" s="29"/>
      <c r="C332" s="83" t="str">
        <f>Q332</f>
        <v>JAW-JT-PWT-0585</v>
      </c>
      <c r="D332" s="83">
        <v>30741490031</v>
      </c>
      <c r="E332" s="198">
        <v>140781104</v>
      </c>
      <c r="F332" s="198" t="s">
        <v>11974</v>
      </c>
      <c r="G332" s="83" t="s">
        <v>10283</v>
      </c>
      <c r="H332" s="84" t="s">
        <v>6827</v>
      </c>
      <c r="I332" s="83" t="s">
        <v>11665</v>
      </c>
      <c r="J332" s="83" t="s">
        <v>11666</v>
      </c>
      <c r="K332" s="83">
        <v>63</v>
      </c>
      <c r="L332" s="83" t="s">
        <v>5113</v>
      </c>
      <c r="M332" s="83">
        <v>2022</v>
      </c>
      <c r="N332" s="83" t="s">
        <v>10971</v>
      </c>
      <c r="O332" s="83" t="s">
        <v>12044</v>
      </c>
      <c r="P332" s="84" t="s">
        <v>12456</v>
      </c>
      <c r="Q332" s="83" t="s">
        <v>11478</v>
      </c>
      <c r="R332" s="243" t="s">
        <v>11479</v>
      </c>
      <c r="S332" s="83" t="s">
        <v>2200</v>
      </c>
      <c r="T332" s="83" t="s">
        <v>5862</v>
      </c>
      <c r="U332" s="83" t="s">
        <v>5907</v>
      </c>
      <c r="V332" s="83" t="s">
        <v>4468</v>
      </c>
      <c r="W332" s="274" t="s">
        <v>2203</v>
      </c>
      <c r="X332" s="274" t="s">
        <v>11652</v>
      </c>
      <c r="Y332" s="274">
        <v>6618084</v>
      </c>
      <c r="Z332" s="86">
        <v>44631</v>
      </c>
      <c r="AA332" s="86">
        <v>44631</v>
      </c>
      <c r="AB332" s="332">
        <f ca="1">IF(AND($Z332=""),"",IF(AND($Z332&lt;&gt;"",AY332&lt;&gt;""),AY332-$Z332,IF(AND($Z332&lt;&gt;"",AY332=""),TODAY()-$Z332)))</f>
        <v>48</v>
      </c>
      <c r="AC332" s="91" t="str">
        <f ca="1">IF(AB332="","",IF(AB332="RFI","RFI done",IF(AB332&gt;150,"&gt; 150 days",IF(AB332&gt;120,"121 - 150 days",IF(AB332&gt;90,"91 - 120 days",IF(AB332&gt;60,"61 - 90 days",IF(AB332&gt;30,"31 - 60 days","&lt; 30 days")))))))</f>
        <v>31 - 60 days</v>
      </c>
      <c r="AD332" s="89">
        <f>IF(AND(S332=""),"TBD",IF(AND(S332="COLO"),Z332+30,Z332+150))</f>
        <v>44661</v>
      </c>
      <c r="AE332" s="90" t="str">
        <f>IFERROR(VLOOKUP(AD332,L_Convert,6,FALSE),"")</f>
        <v>W16-2022</v>
      </c>
      <c r="AF332" s="90" t="str">
        <f>IFERROR(VLOOKUP(AD332,L_Convert,7,FALSE),"")</f>
        <v>Apr-2022</v>
      </c>
      <c r="AG332" s="86" t="s">
        <v>345</v>
      </c>
      <c r="AH332" s="219" t="str">
        <f>IFERROR(VLOOKUP(AG332,L_Convert,6,FALSE),"")</f>
        <v>TBD</v>
      </c>
      <c r="AI332" s="219" t="str">
        <f>IFERROR(VLOOKUP(AG332,L_Convert,7,FALSE),"")</f>
        <v>TBD</v>
      </c>
      <c r="AJ332" s="199" t="s">
        <v>345</v>
      </c>
      <c r="AK332" s="219" t="str">
        <f>IFERROR(VLOOKUP(AJ332,L_Convert,6,FALSE),"")</f>
        <v>TBD</v>
      </c>
      <c r="AL332" s="219" t="str">
        <f>IFERROR(VLOOKUP(AJ332,L_Convert,7,FALSE),"")</f>
        <v>TBD</v>
      </c>
      <c r="AM332" s="339" t="s">
        <v>345</v>
      </c>
      <c r="AN332" s="219" t="str">
        <f>IFERROR(VLOOKUP(AM332,L_Convert,6,FALSE),"")</f>
        <v>TBD</v>
      </c>
      <c r="AO332" s="219" t="str">
        <f>IFERROR(VLOOKUP(AM332,L_Convert,7,FALSE),"")</f>
        <v>TBD</v>
      </c>
      <c r="AP332" s="83" t="s">
        <v>4464</v>
      </c>
      <c r="AQ332" s="220"/>
      <c r="AR332" s="89"/>
      <c r="AS332" s="99"/>
      <c r="AT332" s="94"/>
      <c r="AU332" s="256"/>
      <c r="AV332" s="95"/>
      <c r="AW332" s="238"/>
      <c r="AX332" s="89"/>
      <c r="AY332" s="89"/>
      <c r="AZ332" s="219"/>
      <c r="BA332" s="86"/>
      <c r="BB332" s="86"/>
      <c r="BC332" s="86" t="s">
        <v>12960</v>
      </c>
      <c r="BD332" s="83" t="s">
        <v>11912</v>
      </c>
      <c r="BE332" s="83" t="str">
        <f>IFERROR(VLOOKUP($BD332,L_Milestone,4,FALSE),"")</f>
        <v>06.ERM PROCESS</v>
      </c>
      <c r="BF332" s="83" t="s">
        <v>5834</v>
      </c>
      <c r="BG332" s="237" t="s">
        <v>13277</v>
      </c>
      <c r="BH332" s="237"/>
      <c r="BI332" s="190">
        <v>401</v>
      </c>
      <c r="BJ332" s="83" t="s">
        <v>13274</v>
      </c>
    </row>
    <row r="333" spans="1:88" s="28" customFormat="1" ht="15" customHeight="1">
      <c r="A333" s="187" t="s">
        <v>11659</v>
      </c>
      <c r="B333" s="29"/>
      <c r="C333" s="83" t="str">
        <f>Q333</f>
        <v>JAW-JT-KLN-0925</v>
      </c>
      <c r="D333" s="83">
        <v>30741500031</v>
      </c>
      <c r="E333" s="198">
        <v>141089109</v>
      </c>
      <c r="F333" s="198" t="s">
        <v>11975</v>
      </c>
      <c r="G333" s="83" t="s">
        <v>10283</v>
      </c>
      <c r="H333" s="84" t="s">
        <v>6825</v>
      </c>
      <c r="I333" s="83" t="s">
        <v>11667</v>
      </c>
      <c r="J333" s="83" t="s">
        <v>11668</v>
      </c>
      <c r="K333" s="83">
        <v>60</v>
      </c>
      <c r="L333" s="83" t="s">
        <v>4692</v>
      </c>
      <c r="M333" s="83">
        <v>2022</v>
      </c>
      <c r="N333" s="83" t="s">
        <v>10971</v>
      </c>
      <c r="O333" s="83" t="s">
        <v>12045</v>
      </c>
      <c r="P333" s="84" t="s">
        <v>12456</v>
      </c>
      <c r="Q333" s="83" t="s">
        <v>11480</v>
      </c>
      <c r="R333" s="243" t="s">
        <v>11481</v>
      </c>
      <c r="S333" s="83" t="s">
        <v>2200</v>
      </c>
      <c r="T333" s="83" t="s">
        <v>5862</v>
      </c>
      <c r="U333" s="83" t="s">
        <v>5907</v>
      </c>
      <c r="V333" s="83" t="s">
        <v>4468</v>
      </c>
      <c r="W333" s="274" t="s">
        <v>2203</v>
      </c>
      <c r="X333" s="274" t="s">
        <v>5974</v>
      </c>
      <c r="Y333" s="274">
        <v>6618080</v>
      </c>
      <c r="Z333" s="86">
        <v>44631</v>
      </c>
      <c r="AA333" s="86">
        <v>44631</v>
      </c>
      <c r="AB333" s="332">
        <f ca="1">IF(AND($Z333=""),"",IF(AND($Z333&lt;&gt;"",AY333&lt;&gt;""),AY333-$Z333,IF(AND($Z333&lt;&gt;"",AY333=""),TODAY()-$Z333)))</f>
        <v>48</v>
      </c>
      <c r="AC333" s="91" t="str">
        <f ca="1">IF(AB333="","",IF(AB333="RFI","RFI done",IF(AB333&gt;150,"&gt; 150 days",IF(AB333&gt;120,"121 - 150 days",IF(AB333&gt;90,"91 - 120 days",IF(AB333&gt;60,"61 - 90 days",IF(AB333&gt;30,"31 - 60 days","&lt; 30 days")))))))</f>
        <v>31 - 60 days</v>
      </c>
      <c r="AD333" s="89">
        <f>IF(AND(S333=""),"TBD",IF(AND(S333="COLO"),Z333+30,Z333+150))</f>
        <v>44661</v>
      </c>
      <c r="AE333" s="90" t="str">
        <f>IFERROR(VLOOKUP(AD333,L_Convert,6,FALSE),"")</f>
        <v>W16-2022</v>
      </c>
      <c r="AF333" s="90" t="str">
        <f>IFERROR(VLOOKUP(AD333,L_Convert,7,FALSE),"")</f>
        <v>Apr-2022</v>
      </c>
      <c r="AG333" s="86" t="s">
        <v>345</v>
      </c>
      <c r="AH333" s="219" t="str">
        <f>IFERROR(VLOOKUP(AG333,L_Convert,6,FALSE),"")</f>
        <v>TBD</v>
      </c>
      <c r="AI333" s="219" t="str">
        <f>IFERROR(VLOOKUP(AG333,L_Convert,7,FALSE),"")</f>
        <v>TBD</v>
      </c>
      <c r="AJ333" s="199" t="s">
        <v>345</v>
      </c>
      <c r="AK333" s="219" t="str">
        <f>IFERROR(VLOOKUP(AJ333,L_Convert,6,FALSE),"")</f>
        <v>TBD</v>
      </c>
      <c r="AL333" s="219" t="str">
        <f>IFERROR(VLOOKUP(AJ333,L_Convert,7,FALSE),"")</f>
        <v>TBD</v>
      </c>
      <c r="AM333" s="339" t="s">
        <v>345</v>
      </c>
      <c r="AN333" s="219" t="str">
        <f>IFERROR(VLOOKUP(AM333,L_Convert,6,FALSE),"")</f>
        <v>TBD</v>
      </c>
      <c r="AO333" s="219" t="str">
        <f>IFERROR(VLOOKUP(AM333,L_Convert,7,FALSE),"")</f>
        <v>TBD</v>
      </c>
      <c r="AP333" s="83" t="s">
        <v>4464</v>
      </c>
      <c r="AQ333" s="220"/>
      <c r="AR333" s="89"/>
      <c r="AS333" s="99"/>
      <c r="AT333" s="94"/>
      <c r="AU333" s="256"/>
      <c r="AV333" s="95"/>
      <c r="AW333" s="238"/>
      <c r="AX333" s="89"/>
      <c r="AY333" s="89"/>
      <c r="AZ333" s="219"/>
      <c r="BA333" s="86"/>
      <c r="BB333" s="86"/>
      <c r="BC333" s="86" t="s">
        <v>12960</v>
      </c>
      <c r="BD333" s="83" t="s">
        <v>11912</v>
      </c>
      <c r="BE333" s="83" t="str">
        <f>IFERROR(VLOOKUP($BD333,L_Milestone,4,FALSE),"")</f>
        <v>06.ERM PROCESS</v>
      </c>
      <c r="BF333" s="83" t="s">
        <v>5834</v>
      </c>
      <c r="BG333" s="237" t="s">
        <v>13277</v>
      </c>
      <c r="BH333" s="237"/>
      <c r="BI333" s="190">
        <v>401</v>
      </c>
      <c r="BJ333" s="83" t="s">
        <v>13274</v>
      </c>
    </row>
    <row r="334" spans="1:88" s="28" customFormat="1" ht="15" customHeight="1">
      <c r="A334" s="187" t="s">
        <v>11659</v>
      </c>
      <c r="B334" s="29"/>
      <c r="C334" s="83" t="str">
        <f>Q334</f>
        <v>JAW-JT-MKD-1124</v>
      </c>
      <c r="D334" s="83"/>
      <c r="E334" s="198">
        <v>140038109</v>
      </c>
      <c r="F334" s="198" t="s">
        <v>11995</v>
      </c>
      <c r="G334" s="83" t="s">
        <v>10283</v>
      </c>
      <c r="H334" s="84" t="s">
        <v>6825</v>
      </c>
      <c r="I334" s="83" t="s">
        <v>11713</v>
      </c>
      <c r="J334" s="83" t="s">
        <v>11714</v>
      </c>
      <c r="K334" s="83">
        <v>54</v>
      </c>
      <c r="L334" s="83" t="s">
        <v>11715</v>
      </c>
      <c r="M334" s="83">
        <v>2022</v>
      </c>
      <c r="N334" s="83" t="s">
        <v>10971</v>
      </c>
      <c r="O334" s="83" t="s">
        <v>12066</v>
      </c>
      <c r="P334" s="84" t="s">
        <v>12456</v>
      </c>
      <c r="Q334" s="83" t="s">
        <v>11516</v>
      </c>
      <c r="R334" s="243" t="s">
        <v>11517</v>
      </c>
      <c r="S334" s="83" t="s">
        <v>2200</v>
      </c>
      <c r="T334" s="83" t="s">
        <v>5862</v>
      </c>
      <c r="U334" s="83" t="s">
        <v>5907</v>
      </c>
      <c r="V334" s="86" t="s">
        <v>4468</v>
      </c>
      <c r="W334" s="86" t="s">
        <v>2203</v>
      </c>
      <c r="X334" s="86" t="s">
        <v>2643</v>
      </c>
      <c r="Y334" s="274">
        <v>6618080</v>
      </c>
      <c r="Z334" s="86">
        <v>44631</v>
      </c>
      <c r="AA334" s="86">
        <v>44631</v>
      </c>
      <c r="AB334" s="332">
        <f ca="1">IF(AND($Z334=""),"",IF(AND($Z334&lt;&gt;"",AY334&lt;&gt;""),AY334-$Z334,IF(AND($Z334&lt;&gt;"",AY334=""),TODAY()-$Z334)))</f>
        <v>48</v>
      </c>
      <c r="AC334" s="91" t="str">
        <f ca="1">IF(AB334="","",IF(AB334="RFI","RFI done",IF(AB334&gt;150,"&gt; 150 days",IF(AB334&gt;120,"121 - 150 days",IF(AB334&gt;90,"91 - 120 days",IF(AB334&gt;60,"61 - 90 days",IF(AB334&gt;30,"31 - 60 days","&lt; 30 days")))))))</f>
        <v>31 - 60 days</v>
      </c>
      <c r="AD334" s="89">
        <f>IF(AND(S334=""),"TBD",IF(AND(S334="COLO"),Z334+30,Z334+150))</f>
        <v>44661</v>
      </c>
      <c r="AE334" s="90" t="str">
        <f>IFERROR(VLOOKUP(AD334,L_Convert,6,FALSE),"")</f>
        <v>W16-2022</v>
      </c>
      <c r="AF334" s="90" t="str">
        <f>IFERROR(VLOOKUP(AD334,L_Convert,7,FALSE),"")</f>
        <v>Apr-2022</v>
      </c>
      <c r="AG334" s="86" t="s">
        <v>345</v>
      </c>
      <c r="AH334" s="219" t="str">
        <f>IFERROR(VLOOKUP(AG334,L_Convert,6,FALSE),"")</f>
        <v>TBD</v>
      </c>
      <c r="AI334" s="219" t="str">
        <f>IFERROR(VLOOKUP(AG334,L_Convert,7,FALSE),"")</f>
        <v>TBD</v>
      </c>
      <c r="AJ334" s="199" t="s">
        <v>345</v>
      </c>
      <c r="AK334" s="219" t="str">
        <f>IFERROR(VLOOKUP(AJ334,L_Convert,6,FALSE),"")</f>
        <v>TBD</v>
      </c>
      <c r="AL334" s="219" t="str">
        <f>IFERROR(VLOOKUP(AJ334,L_Convert,7,FALSE),"")</f>
        <v>TBD</v>
      </c>
      <c r="AM334" s="339" t="s">
        <v>345</v>
      </c>
      <c r="AN334" s="219" t="str">
        <f>IFERROR(VLOOKUP(AM334,L_Convert,6,FALSE),"")</f>
        <v>TBD</v>
      </c>
      <c r="AO334" s="219" t="str">
        <f>IFERROR(VLOOKUP(AM334,L_Convert,7,FALSE),"")</f>
        <v>TBD</v>
      </c>
      <c r="AP334" s="83" t="s">
        <v>4464</v>
      </c>
      <c r="AQ334" s="220"/>
      <c r="AR334" s="89"/>
      <c r="AS334" s="99"/>
      <c r="AT334" s="94"/>
      <c r="AU334" s="256"/>
      <c r="AV334" s="95"/>
      <c r="AW334" s="238"/>
      <c r="AX334" s="89"/>
      <c r="AY334" s="89"/>
      <c r="AZ334" s="219"/>
      <c r="BA334" s="86"/>
      <c r="BB334" s="86"/>
      <c r="BC334" s="86" t="s">
        <v>12961</v>
      </c>
      <c r="BD334" s="83" t="s">
        <v>11912</v>
      </c>
      <c r="BE334" s="83" t="str">
        <f>IFERROR(VLOOKUP($BD334,L_Milestone,4,FALSE),"")</f>
        <v>06.ERM PROCESS</v>
      </c>
      <c r="BF334" s="83" t="s">
        <v>5834</v>
      </c>
      <c r="BG334" s="237" t="s">
        <v>13277</v>
      </c>
      <c r="BH334" s="237"/>
      <c r="BI334" s="190">
        <v>401</v>
      </c>
      <c r="BJ334" s="83" t="s">
        <v>13274</v>
      </c>
    </row>
    <row r="335" spans="1:88" s="28" customFormat="1" ht="15" customHeight="1">
      <c r="A335" s="187" t="s">
        <v>11659</v>
      </c>
      <c r="B335" s="29"/>
      <c r="C335" s="83" t="str">
        <f>Q335</f>
        <v>JAW-JT-RBG-1780</v>
      </c>
      <c r="D335" s="83"/>
      <c r="E335" s="198">
        <v>1445372007</v>
      </c>
      <c r="F335" s="198" t="s">
        <v>11978</v>
      </c>
      <c r="G335" s="83" t="s">
        <v>10283</v>
      </c>
      <c r="H335" s="84" t="s">
        <v>6825</v>
      </c>
      <c r="I335" s="83" t="s">
        <v>11674</v>
      </c>
      <c r="J335" s="83" t="s">
        <v>11675</v>
      </c>
      <c r="K335" s="83">
        <v>69</v>
      </c>
      <c r="L335" s="83" t="s">
        <v>11676</v>
      </c>
      <c r="M335" s="83">
        <v>2022</v>
      </c>
      <c r="N335" s="83" t="s">
        <v>10971</v>
      </c>
      <c r="O335" s="83" t="s">
        <v>12048</v>
      </c>
      <c r="P335" s="84" t="s">
        <v>12456</v>
      </c>
      <c r="Q335" s="83" t="s">
        <v>11486</v>
      </c>
      <c r="R335" s="243" t="s">
        <v>11487</v>
      </c>
      <c r="S335" s="83" t="s">
        <v>2200</v>
      </c>
      <c r="T335" s="83" t="s">
        <v>5862</v>
      </c>
      <c r="U335" s="83" t="s">
        <v>5907</v>
      </c>
      <c r="V335" s="86" t="s">
        <v>4468</v>
      </c>
      <c r="W335" s="86" t="s">
        <v>2203</v>
      </c>
      <c r="X335" s="86" t="s">
        <v>2634</v>
      </c>
      <c r="Y335" s="274">
        <v>6618080</v>
      </c>
      <c r="Z335" s="86">
        <v>44631</v>
      </c>
      <c r="AA335" s="86">
        <v>44631</v>
      </c>
      <c r="AB335" s="332">
        <f ca="1">IF(AND($Z335=""),"",IF(AND($Z335&lt;&gt;"",AY335&lt;&gt;""),AY335-$Z335,IF(AND($Z335&lt;&gt;"",AY335=""),TODAY()-$Z335)))</f>
        <v>48</v>
      </c>
      <c r="AC335" s="91" t="str">
        <f ca="1">IF(AB335="","",IF(AB335="RFI","RFI done",IF(AB335&gt;150,"&gt; 150 days",IF(AB335&gt;120,"121 - 150 days",IF(AB335&gt;90,"91 - 120 days",IF(AB335&gt;60,"61 - 90 days",IF(AB335&gt;30,"31 - 60 days","&lt; 30 days")))))))</f>
        <v>31 - 60 days</v>
      </c>
      <c r="AD335" s="89">
        <f>IF(AND(S335=""),"TBD",IF(AND(S335="COLO"),Z335+30,Z335+150))</f>
        <v>44661</v>
      </c>
      <c r="AE335" s="90" t="str">
        <f>IFERROR(VLOOKUP(AD335,L_Convert,6,FALSE),"")</f>
        <v>W16-2022</v>
      </c>
      <c r="AF335" s="90" t="str">
        <f>IFERROR(VLOOKUP(AD335,L_Convert,7,FALSE),"")</f>
        <v>Apr-2022</v>
      </c>
      <c r="AG335" s="86" t="s">
        <v>345</v>
      </c>
      <c r="AH335" s="219" t="str">
        <f>IFERROR(VLOOKUP(AG335,L_Convert,6,FALSE),"")</f>
        <v>TBD</v>
      </c>
      <c r="AI335" s="219" t="str">
        <f>IFERROR(VLOOKUP(AG335,L_Convert,7,FALSE),"")</f>
        <v>TBD</v>
      </c>
      <c r="AJ335" s="199" t="s">
        <v>345</v>
      </c>
      <c r="AK335" s="219" t="str">
        <f>IFERROR(VLOOKUP(AJ335,L_Convert,6,FALSE),"")</f>
        <v>TBD</v>
      </c>
      <c r="AL335" s="219" t="str">
        <f>IFERROR(VLOOKUP(AJ335,L_Convert,7,FALSE),"")</f>
        <v>TBD</v>
      </c>
      <c r="AM335" s="339" t="s">
        <v>345</v>
      </c>
      <c r="AN335" s="219" t="str">
        <f>IFERROR(VLOOKUP(AM335,L_Convert,6,FALSE),"")</f>
        <v>TBD</v>
      </c>
      <c r="AO335" s="219" t="str">
        <f>IFERROR(VLOOKUP(AM335,L_Convert,7,FALSE),"")</f>
        <v>TBD</v>
      </c>
      <c r="AP335" s="83" t="s">
        <v>4464</v>
      </c>
      <c r="AQ335" s="220"/>
      <c r="AR335" s="89"/>
      <c r="AS335" s="99"/>
      <c r="AT335" s="94"/>
      <c r="AU335" s="256"/>
      <c r="AV335" s="95"/>
      <c r="AW335" s="238"/>
      <c r="AX335" s="89"/>
      <c r="AY335" s="89"/>
      <c r="AZ335" s="219"/>
      <c r="BA335" s="86"/>
      <c r="BB335" s="86"/>
      <c r="BC335" s="86" t="s">
        <v>12961</v>
      </c>
      <c r="BD335" s="83" t="s">
        <v>11912</v>
      </c>
      <c r="BE335" s="83" t="str">
        <f>IFERROR(VLOOKUP($BD335,L_Milestone,4,FALSE),"")</f>
        <v>06.ERM PROCESS</v>
      </c>
      <c r="BF335" s="83" t="s">
        <v>5834</v>
      </c>
      <c r="BG335" s="237" t="s">
        <v>13277</v>
      </c>
      <c r="BH335" s="237"/>
      <c r="BI335" s="190">
        <v>401</v>
      </c>
      <c r="BJ335" s="83" t="s">
        <v>13274</v>
      </c>
    </row>
    <row r="336" spans="1:88" s="28" customFormat="1" ht="15" customHeight="1">
      <c r="A336" s="187" t="s">
        <v>11659</v>
      </c>
      <c r="B336" s="29"/>
      <c r="C336" s="83" t="str">
        <f>Q336</f>
        <v>JAW-JT-KJN-1010</v>
      </c>
      <c r="D336" s="83"/>
      <c r="E336" s="198">
        <v>1436321023</v>
      </c>
      <c r="F336" s="198" t="s">
        <v>11987</v>
      </c>
      <c r="G336" s="83" t="s">
        <v>10283</v>
      </c>
      <c r="H336" s="84" t="s">
        <v>6825</v>
      </c>
      <c r="I336" s="83" t="s">
        <v>11687</v>
      </c>
      <c r="J336" s="83" t="s">
        <v>11688</v>
      </c>
      <c r="K336" s="83">
        <v>49</v>
      </c>
      <c r="L336" s="83" t="s">
        <v>4977</v>
      </c>
      <c r="M336" s="83">
        <v>2022</v>
      </c>
      <c r="N336" s="83" t="s">
        <v>10971</v>
      </c>
      <c r="O336" s="83" t="s">
        <v>12057</v>
      </c>
      <c r="P336" s="84" t="s">
        <v>12456</v>
      </c>
      <c r="Q336" s="83" t="s">
        <v>11496</v>
      </c>
      <c r="R336" s="243" t="s">
        <v>11497</v>
      </c>
      <c r="S336" s="83" t="s">
        <v>2200</v>
      </c>
      <c r="T336" s="83" t="s">
        <v>5862</v>
      </c>
      <c r="U336" s="83" t="s">
        <v>5907</v>
      </c>
      <c r="V336" s="86" t="s">
        <v>4468</v>
      </c>
      <c r="W336" s="86" t="s">
        <v>2203</v>
      </c>
      <c r="X336" s="86" t="s">
        <v>8614</v>
      </c>
      <c r="Y336" s="274">
        <v>6618080</v>
      </c>
      <c r="Z336" s="86">
        <v>44631</v>
      </c>
      <c r="AA336" s="86">
        <v>44631</v>
      </c>
      <c r="AB336" s="332">
        <f ca="1">IF(AND($Z336=""),"",IF(AND($Z336&lt;&gt;"",AY336&lt;&gt;""),AY336-$Z336,IF(AND($Z336&lt;&gt;"",AY336=""),TODAY()-$Z336)))</f>
        <v>48</v>
      </c>
      <c r="AC336" s="91" t="str">
        <f ca="1">IF(AB336="","",IF(AB336="RFI","RFI done",IF(AB336&gt;150,"&gt; 150 days",IF(AB336&gt;120,"121 - 150 days",IF(AB336&gt;90,"91 - 120 days",IF(AB336&gt;60,"61 - 90 days",IF(AB336&gt;30,"31 - 60 days","&lt; 30 days")))))))</f>
        <v>31 - 60 days</v>
      </c>
      <c r="AD336" s="89">
        <f>IF(AND(S336=""),"TBD",IF(AND(S336="COLO"),Z336+30,Z336+150))</f>
        <v>44661</v>
      </c>
      <c r="AE336" s="90" t="str">
        <f>IFERROR(VLOOKUP(AD336,L_Convert,6,FALSE),"")</f>
        <v>W16-2022</v>
      </c>
      <c r="AF336" s="90" t="str">
        <f>IFERROR(VLOOKUP(AD336,L_Convert,7,FALSE),"")</f>
        <v>Apr-2022</v>
      </c>
      <c r="AG336" s="86" t="s">
        <v>345</v>
      </c>
      <c r="AH336" s="219" t="str">
        <f>IFERROR(VLOOKUP(AG336,L_Convert,6,FALSE),"")</f>
        <v>TBD</v>
      </c>
      <c r="AI336" s="219" t="str">
        <f>IFERROR(VLOOKUP(AG336,L_Convert,7,FALSE),"")</f>
        <v>TBD</v>
      </c>
      <c r="AJ336" s="199" t="s">
        <v>345</v>
      </c>
      <c r="AK336" s="219" t="str">
        <f>IFERROR(VLOOKUP(AJ336,L_Convert,6,FALSE),"")</f>
        <v>TBD</v>
      </c>
      <c r="AL336" s="219" t="str">
        <f>IFERROR(VLOOKUP(AJ336,L_Convert,7,FALSE),"")</f>
        <v>TBD</v>
      </c>
      <c r="AM336" s="339" t="s">
        <v>345</v>
      </c>
      <c r="AN336" s="219" t="str">
        <f>IFERROR(VLOOKUP(AM336,L_Convert,6,FALSE),"")</f>
        <v>TBD</v>
      </c>
      <c r="AO336" s="219" t="str">
        <f>IFERROR(VLOOKUP(AM336,L_Convert,7,FALSE),"")</f>
        <v>TBD</v>
      </c>
      <c r="AP336" s="83" t="s">
        <v>4464</v>
      </c>
      <c r="AQ336" s="220"/>
      <c r="AR336" s="89"/>
      <c r="AS336" s="99"/>
      <c r="AT336" s="94"/>
      <c r="AU336" s="256"/>
      <c r="AV336" s="95"/>
      <c r="AW336" s="238"/>
      <c r="AX336" s="89"/>
      <c r="AY336" s="89"/>
      <c r="AZ336" s="219"/>
      <c r="BA336" s="86"/>
      <c r="BB336" s="86"/>
      <c r="BC336" s="86" t="s">
        <v>12961</v>
      </c>
      <c r="BD336" s="83" t="s">
        <v>11912</v>
      </c>
      <c r="BE336" s="83" t="str">
        <f>IFERROR(VLOOKUP($BD336,L_Milestone,4,FALSE),"")</f>
        <v>06.ERM PROCESS</v>
      </c>
      <c r="BF336" s="83" t="s">
        <v>5834</v>
      </c>
      <c r="BG336" s="237" t="s">
        <v>13277</v>
      </c>
      <c r="BH336" s="237"/>
      <c r="BI336" s="190">
        <v>401</v>
      </c>
      <c r="BJ336" s="83" t="s">
        <v>13274</v>
      </c>
    </row>
    <row r="337" spans="1:62" s="28" customFormat="1" ht="15" customHeight="1">
      <c r="A337" s="187" t="s">
        <v>11659</v>
      </c>
      <c r="B337" s="29"/>
      <c r="C337" s="83" t="str">
        <f>Q337</f>
        <v>JAW-JT-CLP-0559</v>
      </c>
      <c r="D337" s="83"/>
      <c r="E337" s="198">
        <v>1445451004</v>
      </c>
      <c r="F337" s="198" t="s">
        <v>11509</v>
      </c>
      <c r="G337" s="83" t="s">
        <v>10283</v>
      </c>
      <c r="H337" s="84" t="s">
        <v>6825</v>
      </c>
      <c r="I337" s="83" t="s">
        <v>11701</v>
      </c>
      <c r="J337" s="83" t="s">
        <v>11702</v>
      </c>
      <c r="K337" s="83">
        <v>39</v>
      </c>
      <c r="L337" s="83" t="s">
        <v>11703</v>
      </c>
      <c r="M337" s="83">
        <v>2022</v>
      </c>
      <c r="N337" s="83" t="s">
        <v>10971</v>
      </c>
      <c r="O337" s="83" t="s">
        <v>12063</v>
      </c>
      <c r="P337" s="84" t="s">
        <v>12456</v>
      </c>
      <c r="Q337" s="83" t="s">
        <v>11508</v>
      </c>
      <c r="R337" s="243" t="s">
        <v>11509</v>
      </c>
      <c r="S337" s="83" t="s">
        <v>2200</v>
      </c>
      <c r="T337" s="83" t="s">
        <v>5862</v>
      </c>
      <c r="U337" s="83" t="s">
        <v>5907</v>
      </c>
      <c r="V337" s="86" t="s">
        <v>4468</v>
      </c>
      <c r="W337" s="86" t="s">
        <v>2203</v>
      </c>
      <c r="X337" s="86" t="s">
        <v>8610</v>
      </c>
      <c r="Y337" s="274">
        <v>6618080</v>
      </c>
      <c r="Z337" s="86">
        <v>44631</v>
      </c>
      <c r="AA337" s="86">
        <v>44631</v>
      </c>
      <c r="AB337" s="332">
        <f ca="1">IF(AND($Z337=""),"",IF(AND($Z337&lt;&gt;"",AY337&lt;&gt;""),AY337-$Z337,IF(AND($Z337&lt;&gt;"",AY337=""),TODAY()-$Z337)))</f>
        <v>48</v>
      </c>
      <c r="AC337" s="91" t="str">
        <f ca="1">IF(AB337="","",IF(AB337="RFI","RFI done",IF(AB337&gt;150,"&gt; 150 days",IF(AB337&gt;120,"121 - 150 days",IF(AB337&gt;90,"91 - 120 days",IF(AB337&gt;60,"61 - 90 days",IF(AB337&gt;30,"31 - 60 days","&lt; 30 days")))))))</f>
        <v>31 - 60 days</v>
      </c>
      <c r="AD337" s="89">
        <f>IF(AND(S337=""),"TBD",IF(AND(S337="COLO"),Z337+30,Z337+150))</f>
        <v>44661</v>
      </c>
      <c r="AE337" s="90" t="str">
        <f>IFERROR(VLOOKUP(AD337,L_Convert,6,FALSE),"")</f>
        <v>W16-2022</v>
      </c>
      <c r="AF337" s="90" t="str">
        <f>IFERROR(VLOOKUP(AD337,L_Convert,7,FALSE),"")</f>
        <v>Apr-2022</v>
      </c>
      <c r="AG337" s="86" t="s">
        <v>345</v>
      </c>
      <c r="AH337" s="219" t="str">
        <f>IFERROR(VLOOKUP(AG337,L_Convert,6,FALSE),"")</f>
        <v>TBD</v>
      </c>
      <c r="AI337" s="219" t="str">
        <f>IFERROR(VLOOKUP(AG337,L_Convert,7,FALSE),"")</f>
        <v>TBD</v>
      </c>
      <c r="AJ337" s="199" t="s">
        <v>345</v>
      </c>
      <c r="AK337" s="219" t="str">
        <f>IFERROR(VLOOKUP(AJ337,L_Convert,6,FALSE),"")</f>
        <v>TBD</v>
      </c>
      <c r="AL337" s="219" t="str">
        <f>IFERROR(VLOOKUP(AJ337,L_Convert,7,FALSE),"")</f>
        <v>TBD</v>
      </c>
      <c r="AM337" s="339" t="s">
        <v>345</v>
      </c>
      <c r="AN337" s="219" t="str">
        <f>IFERROR(VLOOKUP(AM337,L_Convert,6,FALSE),"")</f>
        <v>TBD</v>
      </c>
      <c r="AO337" s="219" t="str">
        <f>IFERROR(VLOOKUP(AM337,L_Convert,7,FALSE),"")</f>
        <v>TBD</v>
      </c>
      <c r="AP337" s="83" t="s">
        <v>4464</v>
      </c>
      <c r="AQ337" s="220"/>
      <c r="AR337" s="89"/>
      <c r="AS337" s="99"/>
      <c r="AT337" s="94"/>
      <c r="AU337" s="256"/>
      <c r="AV337" s="95"/>
      <c r="AW337" s="238"/>
      <c r="AX337" s="89"/>
      <c r="AY337" s="89"/>
      <c r="AZ337" s="219"/>
      <c r="BA337" s="86"/>
      <c r="BB337" s="86"/>
      <c r="BC337" s="86" t="s">
        <v>12961</v>
      </c>
      <c r="BD337" s="83" t="s">
        <v>11912</v>
      </c>
      <c r="BE337" s="83" t="str">
        <f>IFERROR(VLOOKUP($BD337,L_Milestone,4,FALSE),"")</f>
        <v>06.ERM PROCESS</v>
      </c>
      <c r="BF337" s="83" t="s">
        <v>5834</v>
      </c>
      <c r="BG337" s="237" t="s">
        <v>13277</v>
      </c>
      <c r="BH337" s="237"/>
      <c r="BI337" s="190">
        <v>401</v>
      </c>
      <c r="BJ337" s="83" t="s">
        <v>13274</v>
      </c>
    </row>
    <row r="338" spans="1:62" s="28" customFormat="1" ht="15" customHeight="1">
      <c r="A338" s="187" t="s">
        <v>11659</v>
      </c>
      <c r="B338" s="29"/>
      <c r="C338" s="83" t="str">
        <f>Q338</f>
        <v>JAW-JT-BLA-0130</v>
      </c>
      <c r="D338" s="83"/>
      <c r="E338" s="198">
        <v>142761126</v>
      </c>
      <c r="F338" s="198" t="s">
        <v>11994</v>
      </c>
      <c r="G338" s="83" t="s">
        <v>10283</v>
      </c>
      <c r="H338" s="84" t="s">
        <v>6825</v>
      </c>
      <c r="I338" s="83" t="s">
        <v>11707</v>
      </c>
      <c r="J338" s="83" t="s">
        <v>11708</v>
      </c>
      <c r="K338" s="83">
        <v>37</v>
      </c>
      <c r="L338" s="83" t="s">
        <v>11709</v>
      </c>
      <c r="M338" s="83">
        <v>2022</v>
      </c>
      <c r="N338" s="83" t="s">
        <v>10971</v>
      </c>
      <c r="O338" s="83" t="s">
        <v>12065</v>
      </c>
      <c r="P338" s="84" t="s">
        <v>12456</v>
      </c>
      <c r="Q338" s="83" t="s">
        <v>11512</v>
      </c>
      <c r="R338" s="243" t="s">
        <v>11513</v>
      </c>
      <c r="S338" s="83" t="s">
        <v>2200</v>
      </c>
      <c r="T338" s="83" t="s">
        <v>5862</v>
      </c>
      <c r="U338" s="83" t="s">
        <v>5907</v>
      </c>
      <c r="V338" s="86" t="s">
        <v>4468</v>
      </c>
      <c r="W338" s="86" t="s">
        <v>2203</v>
      </c>
      <c r="X338" s="86" t="s">
        <v>2621</v>
      </c>
      <c r="Y338" s="274">
        <v>6618080</v>
      </c>
      <c r="Z338" s="86">
        <v>44631</v>
      </c>
      <c r="AA338" s="86">
        <v>44631</v>
      </c>
      <c r="AB338" s="332">
        <f ca="1">IF(AND($Z338=""),"",IF(AND($Z338&lt;&gt;"",AY338&lt;&gt;""),AY338-$Z338,IF(AND($Z338&lt;&gt;"",AY338=""),TODAY()-$Z338)))</f>
        <v>48</v>
      </c>
      <c r="AC338" s="91" t="str">
        <f ca="1">IF(AB338="","",IF(AB338="RFI","RFI done",IF(AB338&gt;150,"&gt; 150 days",IF(AB338&gt;120,"121 - 150 days",IF(AB338&gt;90,"91 - 120 days",IF(AB338&gt;60,"61 - 90 days",IF(AB338&gt;30,"31 - 60 days","&lt; 30 days")))))))</f>
        <v>31 - 60 days</v>
      </c>
      <c r="AD338" s="89">
        <f>IF(AND(S338=""),"TBD",IF(AND(S338="COLO"),Z338+30,Z338+150))</f>
        <v>44661</v>
      </c>
      <c r="AE338" s="90" t="str">
        <f>IFERROR(VLOOKUP(AD338,L_Convert,6,FALSE),"")</f>
        <v>W16-2022</v>
      </c>
      <c r="AF338" s="90" t="str">
        <f>IFERROR(VLOOKUP(AD338,L_Convert,7,FALSE),"")</f>
        <v>Apr-2022</v>
      </c>
      <c r="AG338" s="86" t="s">
        <v>345</v>
      </c>
      <c r="AH338" s="219" t="str">
        <f>IFERROR(VLOOKUP(AG338,L_Convert,6,FALSE),"")</f>
        <v>TBD</v>
      </c>
      <c r="AI338" s="219" t="str">
        <f>IFERROR(VLOOKUP(AG338,L_Convert,7,FALSE),"")</f>
        <v>TBD</v>
      </c>
      <c r="AJ338" s="199" t="s">
        <v>345</v>
      </c>
      <c r="AK338" s="219" t="str">
        <f>IFERROR(VLOOKUP(AJ338,L_Convert,6,FALSE),"")</f>
        <v>TBD</v>
      </c>
      <c r="AL338" s="219" t="str">
        <f>IFERROR(VLOOKUP(AJ338,L_Convert,7,FALSE),"")</f>
        <v>TBD</v>
      </c>
      <c r="AM338" s="339" t="s">
        <v>345</v>
      </c>
      <c r="AN338" s="219" t="str">
        <f>IFERROR(VLOOKUP(AM338,L_Convert,6,FALSE),"")</f>
        <v>TBD</v>
      </c>
      <c r="AO338" s="219" t="str">
        <f>IFERROR(VLOOKUP(AM338,L_Convert,7,FALSE),"")</f>
        <v>TBD</v>
      </c>
      <c r="AP338" s="83" t="s">
        <v>4464</v>
      </c>
      <c r="AQ338" s="220"/>
      <c r="AR338" s="89"/>
      <c r="AS338" s="99"/>
      <c r="AT338" s="94"/>
      <c r="AU338" s="256"/>
      <c r="AV338" s="95"/>
      <c r="AW338" s="238"/>
      <c r="AX338" s="89"/>
      <c r="AY338" s="89"/>
      <c r="AZ338" s="219"/>
      <c r="BA338" s="86"/>
      <c r="BB338" s="86"/>
      <c r="BC338" s="86" t="s">
        <v>12961</v>
      </c>
      <c r="BD338" s="83" t="s">
        <v>11912</v>
      </c>
      <c r="BE338" s="83" t="str">
        <f>IFERROR(VLOOKUP($BD338,L_Milestone,4,FALSE),"")</f>
        <v>06.ERM PROCESS</v>
      </c>
      <c r="BF338" s="83" t="s">
        <v>5834</v>
      </c>
      <c r="BG338" s="237" t="s">
        <v>13277</v>
      </c>
      <c r="BH338" s="237"/>
      <c r="BI338" s="190">
        <v>401</v>
      </c>
      <c r="BJ338" s="83" t="s">
        <v>13274</v>
      </c>
    </row>
    <row r="339" spans="1:62" s="28" customFormat="1" ht="15" customHeight="1">
      <c r="A339" s="187" t="s">
        <v>11659</v>
      </c>
      <c r="B339" s="29"/>
      <c r="C339" s="83" t="str">
        <f>Q339</f>
        <v>JAW-JT-DMK-0622</v>
      </c>
      <c r="D339" s="83"/>
      <c r="E339" s="198">
        <v>140357109</v>
      </c>
      <c r="F339" s="198" t="s">
        <v>11996</v>
      </c>
      <c r="G339" s="83" t="s">
        <v>10283</v>
      </c>
      <c r="H339" s="84" t="s">
        <v>6825</v>
      </c>
      <c r="I339" s="83" t="s">
        <v>11716</v>
      </c>
      <c r="J339" s="83" t="s">
        <v>11717</v>
      </c>
      <c r="K339" s="83">
        <v>65</v>
      </c>
      <c r="L339" s="83" t="s">
        <v>11718</v>
      </c>
      <c r="M339" s="83">
        <v>2022</v>
      </c>
      <c r="N339" s="83" t="s">
        <v>10971</v>
      </c>
      <c r="O339" s="83" t="s">
        <v>12067</v>
      </c>
      <c r="P339" s="84" t="s">
        <v>12456</v>
      </c>
      <c r="Q339" s="83" t="s">
        <v>11518</v>
      </c>
      <c r="R339" s="243" t="s">
        <v>11519</v>
      </c>
      <c r="S339" s="83" t="s">
        <v>2200</v>
      </c>
      <c r="T339" s="83" t="s">
        <v>5862</v>
      </c>
      <c r="U339" s="83" t="s">
        <v>5907</v>
      </c>
      <c r="V339" s="86" t="s">
        <v>4468</v>
      </c>
      <c r="W339" s="86" t="s">
        <v>2203</v>
      </c>
      <c r="X339" s="86" t="s">
        <v>8611</v>
      </c>
      <c r="Y339" s="274">
        <v>6618080</v>
      </c>
      <c r="Z339" s="86">
        <v>44631</v>
      </c>
      <c r="AA339" s="86">
        <v>44631</v>
      </c>
      <c r="AB339" s="332">
        <f ca="1">IF(AND($Z339=""),"",IF(AND($Z339&lt;&gt;"",AY339&lt;&gt;""),AY339-$Z339,IF(AND($Z339&lt;&gt;"",AY339=""),TODAY()-$Z339)))</f>
        <v>48</v>
      </c>
      <c r="AC339" s="91" t="str">
        <f ca="1">IF(AB339="","",IF(AB339="RFI","RFI done",IF(AB339&gt;150,"&gt; 150 days",IF(AB339&gt;120,"121 - 150 days",IF(AB339&gt;90,"91 - 120 days",IF(AB339&gt;60,"61 - 90 days",IF(AB339&gt;30,"31 - 60 days","&lt; 30 days")))))))</f>
        <v>31 - 60 days</v>
      </c>
      <c r="AD339" s="89">
        <f>IF(AND(S339=""),"TBD",IF(AND(S339="COLO"),Z339+30,Z339+150))</f>
        <v>44661</v>
      </c>
      <c r="AE339" s="90" t="str">
        <f>IFERROR(VLOOKUP(AD339,L_Convert,6,FALSE),"")</f>
        <v>W16-2022</v>
      </c>
      <c r="AF339" s="90" t="str">
        <f>IFERROR(VLOOKUP(AD339,L_Convert,7,FALSE),"")</f>
        <v>Apr-2022</v>
      </c>
      <c r="AG339" s="86" t="s">
        <v>345</v>
      </c>
      <c r="AH339" s="219" t="str">
        <f>IFERROR(VLOOKUP(AG339,L_Convert,6,FALSE),"")</f>
        <v>TBD</v>
      </c>
      <c r="AI339" s="219" t="str">
        <f>IFERROR(VLOOKUP(AG339,L_Convert,7,FALSE),"")</f>
        <v>TBD</v>
      </c>
      <c r="AJ339" s="199" t="s">
        <v>345</v>
      </c>
      <c r="AK339" s="219" t="str">
        <f>IFERROR(VLOOKUP(AJ339,L_Convert,6,FALSE),"")</f>
        <v>TBD</v>
      </c>
      <c r="AL339" s="219" t="str">
        <f>IFERROR(VLOOKUP(AJ339,L_Convert,7,FALSE),"")</f>
        <v>TBD</v>
      </c>
      <c r="AM339" s="339" t="s">
        <v>345</v>
      </c>
      <c r="AN339" s="219" t="str">
        <f>IFERROR(VLOOKUP(AM339,L_Convert,6,FALSE),"")</f>
        <v>TBD</v>
      </c>
      <c r="AO339" s="219" t="str">
        <f>IFERROR(VLOOKUP(AM339,L_Convert,7,FALSE),"")</f>
        <v>TBD</v>
      </c>
      <c r="AP339" s="83" t="s">
        <v>4464</v>
      </c>
      <c r="AQ339" s="220"/>
      <c r="AR339" s="89"/>
      <c r="AS339" s="99"/>
      <c r="AT339" s="94"/>
      <c r="AU339" s="256"/>
      <c r="AV339" s="95"/>
      <c r="AW339" s="238"/>
      <c r="AX339" s="89"/>
      <c r="AY339" s="89"/>
      <c r="AZ339" s="219"/>
      <c r="BA339" s="86"/>
      <c r="BB339" s="86"/>
      <c r="BC339" s="86" t="s">
        <v>12961</v>
      </c>
      <c r="BD339" s="83" t="s">
        <v>11912</v>
      </c>
      <c r="BE339" s="83" t="str">
        <f>IFERROR(VLOOKUP($BD339,L_Milestone,4,FALSE),"")</f>
        <v>06.ERM PROCESS</v>
      </c>
      <c r="BF339" s="83" t="s">
        <v>5834</v>
      </c>
      <c r="BG339" s="237" t="s">
        <v>13277</v>
      </c>
      <c r="BH339" s="237"/>
      <c r="BI339" s="190">
        <v>401</v>
      </c>
      <c r="BJ339" s="83" t="s">
        <v>13274</v>
      </c>
    </row>
    <row r="340" spans="1:62" s="28" customFormat="1" ht="15" customHeight="1">
      <c r="A340" s="187" t="s">
        <v>11659</v>
      </c>
      <c r="B340" s="29"/>
      <c r="C340" s="83" t="str">
        <f>Q340</f>
        <v>JAW-JT-KJN-0999</v>
      </c>
      <c r="D340" s="83"/>
      <c r="E340" s="198">
        <v>1433801001</v>
      </c>
      <c r="F340" s="198" t="s">
        <v>11999</v>
      </c>
      <c r="G340" s="83" t="s">
        <v>10283</v>
      </c>
      <c r="H340" s="84" t="s">
        <v>6825</v>
      </c>
      <c r="I340" s="83" t="s">
        <v>11723</v>
      </c>
      <c r="J340" s="83" t="s">
        <v>11724</v>
      </c>
      <c r="K340" s="83">
        <v>40</v>
      </c>
      <c r="L340" s="83" t="s">
        <v>11725</v>
      </c>
      <c r="M340" s="83">
        <v>2022</v>
      </c>
      <c r="N340" s="83" t="s">
        <v>10971</v>
      </c>
      <c r="O340" s="83" t="s">
        <v>12070</v>
      </c>
      <c r="P340" s="84" t="s">
        <v>12456</v>
      </c>
      <c r="Q340" s="83" t="s">
        <v>11524</v>
      </c>
      <c r="R340" s="243" t="s">
        <v>11525</v>
      </c>
      <c r="S340" s="83" t="s">
        <v>2200</v>
      </c>
      <c r="T340" s="83" t="s">
        <v>5862</v>
      </c>
      <c r="U340" s="83" t="s">
        <v>5907</v>
      </c>
      <c r="V340" s="86" t="s">
        <v>4468</v>
      </c>
      <c r="W340" s="86" t="s">
        <v>2203</v>
      </c>
      <c r="X340" s="86" t="s">
        <v>8614</v>
      </c>
      <c r="Y340" s="274">
        <v>6618080</v>
      </c>
      <c r="Z340" s="86">
        <v>44631</v>
      </c>
      <c r="AA340" s="86">
        <v>44631</v>
      </c>
      <c r="AB340" s="332">
        <f ca="1">IF(AND($Z340=""),"",IF(AND($Z340&lt;&gt;"",AY340&lt;&gt;""),AY340-$Z340,IF(AND($Z340&lt;&gt;"",AY340=""),TODAY()-$Z340)))</f>
        <v>48</v>
      </c>
      <c r="AC340" s="91" t="str">
        <f ca="1">IF(AB340="","",IF(AB340="RFI","RFI done",IF(AB340&gt;150,"&gt; 150 days",IF(AB340&gt;120,"121 - 150 days",IF(AB340&gt;90,"91 - 120 days",IF(AB340&gt;60,"61 - 90 days",IF(AB340&gt;30,"31 - 60 days","&lt; 30 days")))))))</f>
        <v>31 - 60 days</v>
      </c>
      <c r="AD340" s="89">
        <f>IF(AND(S340=""),"TBD",IF(AND(S340="COLO"),Z340+30,Z340+150))</f>
        <v>44661</v>
      </c>
      <c r="AE340" s="90" t="str">
        <f>IFERROR(VLOOKUP(AD340,L_Convert,6,FALSE),"")</f>
        <v>W16-2022</v>
      </c>
      <c r="AF340" s="90" t="str">
        <f>IFERROR(VLOOKUP(AD340,L_Convert,7,FALSE),"")</f>
        <v>Apr-2022</v>
      </c>
      <c r="AG340" s="86" t="s">
        <v>345</v>
      </c>
      <c r="AH340" s="219" t="str">
        <f>IFERROR(VLOOKUP(AG340,L_Convert,6,FALSE),"")</f>
        <v>TBD</v>
      </c>
      <c r="AI340" s="219" t="str">
        <f>IFERROR(VLOOKUP(AG340,L_Convert,7,FALSE),"")</f>
        <v>TBD</v>
      </c>
      <c r="AJ340" s="199" t="s">
        <v>345</v>
      </c>
      <c r="AK340" s="219" t="str">
        <f>IFERROR(VLOOKUP(AJ340,L_Convert,6,FALSE),"")</f>
        <v>TBD</v>
      </c>
      <c r="AL340" s="219" t="str">
        <f>IFERROR(VLOOKUP(AJ340,L_Convert,7,FALSE),"")</f>
        <v>TBD</v>
      </c>
      <c r="AM340" s="339" t="s">
        <v>345</v>
      </c>
      <c r="AN340" s="219" t="str">
        <f>IFERROR(VLOOKUP(AM340,L_Convert,6,FALSE),"")</f>
        <v>TBD</v>
      </c>
      <c r="AO340" s="219" t="str">
        <f>IFERROR(VLOOKUP(AM340,L_Convert,7,FALSE),"")</f>
        <v>TBD</v>
      </c>
      <c r="AP340" s="83" t="s">
        <v>4464</v>
      </c>
      <c r="AQ340" s="220"/>
      <c r="AR340" s="89"/>
      <c r="AS340" s="99"/>
      <c r="AT340" s="94"/>
      <c r="AU340" s="256"/>
      <c r="AV340" s="95"/>
      <c r="AW340" s="238"/>
      <c r="AX340" s="89"/>
      <c r="AY340" s="89"/>
      <c r="AZ340" s="219"/>
      <c r="BA340" s="86"/>
      <c r="BB340" s="86"/>
      <c r="BC340" s="86" t="s">
        <v>12961</v>
      </c>
      <c r="BD340" s="83" t="s">
        <v>11912</v>
      </c>
      <c r="BE340" s="83" t="str">
        <f>IFERROR(VLOOKUP($BD340,L_Milestone,4,FALSE),"")</f>
        <v>06.ERM PROCESS</v>
      </c>
      <c r="BF340" s="83" t="s">
        <v>5834</v>
      </c>
      <c r="BG340" s="237" t="s">
        <v>13277</v>
      </c>
      <c r="BH340" s="237"/>
      <c r="BI340" s="190">
        <v>401</v>
      </c>
      <c r="BJ340" s="83" t="s">
        <v>13274</v>
      </c>
    </row>
    <row r="341" spans="1:62" s="28" customFormat="1" ht="15" customHeight="1">
      <c r="A341" s="187" t="s">
        <v>11659</v>
      </c>
      <c r="B341" s="29"/>
      <c r="C341" s="83" t="str">
        <f>Q341</f>
        <v>JAW-JT-SLT-2135</v>
      </c>
      <c r="D341" s="83"/>
      <c r="E341" s="198">
        <v>1440712003</v>
      </c>
      <c r="F341" s="198" t="s">
        <v>12012</v>
      </c>
      <c r="G341" s="83" t="s">
        <v>10283</v>
      </c>
      <c r="H341" s="84" t="s">
        <v>6825</v>
      </c>
      <c r="I341" s="83" t="s">
        <v>11849</v>
      </c>
      <c r="J341" s="83" t="s">
        <v>11850</v>
      </c>
      <c r="K341" s="83">
        <v>36</v>
      </c>
      <c r="L341" s="83" t="s">
        <v>11851</v>
      </c>
      <c r="M341" s="83">
        <v>2022</v>
      </c>
      <c r="N341" s="83" t="s">
        <v>10971</v>
      </c>
      <c r="O341" s="83" t="s">
        <v>12084</v>
      </c>
      <c r="P341" s="84" t="s">
        <v>12456</v>
      </c>
      <c r="Q341" s="83" t="s">
        <v>11618</v>
      </c>
      <c r="R341" s="243" t="s">
        <v>11619</v>
      </c>
      <c r="S341" s="83" t="s">
        <v>2200</v>
      </c>
      <c r="T341" s="83" t="s">
        <v>5862</v>
      </c>
      <c r="U341" s="83" t="s">
        <v>5907</v>
      </c>
      <c r="V341" s="86" t="s">
        <v>4468</v>
      </c>
      <c r="W341" s="86" t="s">
        <v>2203</v>
      </c>
      <c r="X341" s="86" t="s">
        <v>2753</v>
      </c>
      <c r="Y341" s="274">
        <v>6618089</v>
      </c>
      <c r="Z341" s="86">
        <v>44631</v>
      </c>
      <c r="AA341" s="86">
        <v>44631</v>
      </c>
      <c r="AB341" s="332">
        <f ca="1">IF(AND($Z341=""),"",IF(AND($Z341&lt;&gt;"",AY341&lt;&gt;""),AY341-$Z341,IF(AND($Z341&lt;&gt;"",AY341=""),TODAY()-$Z341)))</f>
        <v>48</v>
      </c>
      <c r="AC341" s="91" t="str">
        <f ca="1">IF(AB341="","",IF(AB341="RFI","RFI done",IF(AB341&gt;150,"&gt; 150 days",IF(AB341&gt;120,"121 - 150 days",IF(AB341&gt;90,"91 - 120 days",IF(AB341&gt;60,"61 - 90 days",IF(AB341&gt;30,"31 - 60 days","&lt; 30 days")))))))</f>
        <v>31 - 60 days</v>
      </c>
      <c r="AD341" s="89">
        <f>IF(AND(S341=""),"TBD",IF(AND(S341="COLO"),Z341+30,Z341+150))</f>
        <v>44661</v>
      </c>
      <c r="AE341" s="90" t="str">
        <f>IFERROR(VLOOKUP(AD341,L_Convert,6,FALSE),"")</f>
        <v>W16-2022</v>
      </c>
      <c r="AF341" s="90" t="str">
        <f>IFERROR(VLOOKUP(AD341,L_Convert,7,FALSE),"")</f>
        <v>Apr-2022</v>
      </c>
      <c r="AG341" s="86" t="s">
        <v>345</v>
      </c>
      <c r="AH341" s="219" t="str">
        <f>IFERROR(VLOOKUP(AG341,L_Convert,6,FALSE),"")</f>
        <v>TBD</v>
      </c>
      <c r="AI341" s="219" t="str">
        <f>IFERROR(VLOOKUP(AG341,L_Convert,7,FALSE),"")</f>
        <v>TBD</v>
      </c>
      <c r="AJ341" s="199" t="s">
        <v>345</v>
      </c>
      <c r="AK341" s="219" t="str">
        <f>IFERROR(VLOOKUP(AJ341,L_Convert,6,FALSE),"")</f>
        <v>TBD</v>
      </c>
      <c r="AL341" s="219" t="str">
        <f>IFERROR(VLOOKUP(AJ341,L_Convert,7,FALSE),"")</f>
        <v>TBD</v>
      </c>
      <c r="AM341" s="339" t="s">
        <v>345</v>
      </c>
      <c r="AN341" s="219" t="str">
        <f>IFERROR(VLOOKUP(AM341,L_Convert,6,FALSE),"")</f>
        <v>TBD</v>
      </c>
      <c r="AO341" s="219" t="str">
        <f>IFERROR(VLOOKUP(AM341,L_Convert,7,FALSE),"")</f>
        <v>TBD</v>
      </c>
      <c r="AP341" s="83" t="s">
        <v>4464</v>
      </c>
      <c r="AQ341" s="220"/>
      <c r="AR341" s="89"/>
      <c r="AS341" s="99"/>
      <c r="AT341" s="94"/>
      <c r="AU341" s="256"/>
      <c r="AV341" s="95"/>
      <c r="AW341" s="238"/>
      <c r="AX341" s="89"/>
      <c r="AY341" s="89"/>
      <c r="AZ341" s="219"/>
      <c r="BA341" s="86"/>
      <c r="BB341" s="86"/>
      <c r="BC341" s="86" t="s">
        <v>12961</v>
      </c>
      <c r="BD341" s="83" t="s">
        <v>11912</v>
      </c>
      <c r="BE341" s="83" t="str">
        <f>IFERROR(VLOOKUP($BD341,L_Milestone,4,FALSE),"")</f>
        <v>06.ERM PROCESS</v>
      </c>
      <c r="BF341" s="83" t="s">
        <v>5834</v>
      </c>
      <c r="BG341" s="237" t="s">
        <v>13277</v>
      </c>
      <c r="BH341" s="237"/>
      <c r="BI341" s="190">
        <v>401</v>
      </c>
      <c r="BJ341" s="83" t="s">
        <v>13274</v>
      </c>
    </row>
    <row r="342" spans="1:62" s="28" customFormat="1" ht="15" customHeight="1">
      <c r="A342" s="187" t="s">
        <v>11659</v>
      </c>
      <c r="B342" s="29"/>
      <c r="C342" s="83" t="str">
        <f>Q342</f>
        <v>JAW-JT-SLT-2134</v>
      </c>
      <c r="D342" s="83"/>
      <c r="E342" s="198">
        <v>141867109</v>
      </c>
      <c r="F342" s="198" t="s">
        <v>12013</v>
      </c>
      <c r="G342" s="83" t="s">
        <v>10283</v>
      </c>
      <c r="H342" s="84" t="s">
        <v>6825</v>
      </c>
      <c r="I342" s="83" t="s">
        <v>11852</v>
      </c>
      <c r="J342" s="83" t="s">
        <v>11853</v>
      </c>
      <c r="K342" s="83">
        <v>38</v>
      </c>
      <c r="L342" s="83" t="s">
        <v>11854</v>
      </c>
      <c r="M342" s="83">
        <v>2022</v>
      </c>
      <c r="N342" s="83" t="s">
        <v>10971</v>
      </c>
      <c r="O342" s="83" t="s">
        <v>12085</v>
      </c>
      <c r="P342" s="84" t="s">
        <v>12456</v>
      </c>
      <c r="Q342" s="83" t="s">
        <v>11620</v>
      </c>
      <c r="R342" s="243" t="s">
        <v>11621</v>
      </c>
      <c r="S342" s="83" t="s">
        <v>2200</v>
      </c>
      <c r="T342" s="83" t="s">
        <v>5862</v>
      </c>
      <c r="U342" s="83" t="s">
        <v>5907</v>
      </c>
      <c r="V342" s="86" t="s">
        <v>4468</v>
      </c>
      <c r="W342" s="86" t="s">
        <v>2203</v>
      </c>
      <c r="X342" s="86" t="s">
        <v>2753</v>
      </c>
      <c r="Y342" s="274">
        <v>6618089</v>
      </c>
      <c r="Z342" s="86">
        <v>44631</v>
      </c>
      <c r="AA342" s="86">
        <v>44631</v>
      </c>
      <c r="AB342" s="332">
        <f ca="1">IF(AND($Z342=""),"",IF(AND($Z342&lt;&gt;"",AY342&lt;&gt;""),AY342-$Z342,IF(AND($Z342&lt;&gt;"",AY342=""),TODAY()-$Z342)))</f>
        <v>48</v>
      </c>
      <c r="AC342" s="91" t="str">
        <f ca="1">IF(AB342="","",IF(AB342="RFI","RFI done",IF(AB342&gt;150,"&gt; 150 days",IF(AB342&gt;120,"121 - 150 days",IF(AB342&gt;90,"91 - 120 days",IF(AB342&gt;60,"61 - 90 days",IF(AB342&gt;30,"31 - 60 days","&lt; 30 days")))))))</f>
        <v>31 - 60 days</v>
      </c>
      <c r="AD342" s="89">
        <f>IF(AND(S342=""),"TBD",IF(AND(S342="COLO"),Z342+30,Z342+150))</f>
        <v>44661</v>
      </c>
      <c r="AE342" s="90" t="str">
        <f>IFERROR(VLOOKUP(AD342,L_Convert,6,FALSE),"")</f>
        <v>W16-2022</v>
      </c>
      <c r="AF342" s="90" t="str">
        <f>IFERROR(VLOOKUP(AD342,L_Convert,7,FALSE),"")</f>
        <v>Apr-2022</v>
      </c>
      <c r="AG342" s="86" t="s">
        <v>345</v>
      </c>
      <c r="AH342" s="219" t="str">
        <f>IFERROR(VLOOKUP(AG342,L_Convert,6,FALSE),"")</f>
        <v>TBD</v>
      </c>
      <c r="AI342" s="219" t="str">
        <f>IFERROR(VLOOKUP(AG342,L_Convert,7,FALSE),"")</f>
        <v>TBD</v>
      </c>
      <c r="AJ342" s="199" t="s">
        <v>345</v>
      </c>
      <c r="AK342" s="219" t="str">
        <f>IFERROR(VLOOKUP(AJ342,L_Convert,6,FALSE),"")</f>
        <v>TBD</v>
      </c>
      <c r="AL342" s="219" t="str">
        <f>IFERROR(VLOOKUP(AJ342,L_Convert,7,FALSE),"")</f>
        <v>TBD</v>
      </c>
      <c r="AM342" s="339" t="s">
        <v>345</v>
      </c>
      <c r="AN342" s="219" t="str">
        <f>IFERROR(VLOOKUP(AM342,L_Convert,6,FALSE),"")</f>
        <v>TBD</v>
      </c>
      <c r="AO342" s="219" t="str">
        <f>IFERROR(VLOOKUP(AM342,L_Convert,7,FALSE),"")</f>
        <v>TBD</v>
      </c>
      <c r="AP342" s="83" t="s">
        <v>4464</v>
      </c>
      <c r="AQ342" s="220"/>
      <c r="AR342" s="89"/>
      <c r="AS342" s="99"/>
      <c r="AT342" s="94"/>
      <c r="AU342" s="256"/>
      <c r="AV342" s="95"/>
      <c r="AW342" s="238"/>
      <c r="AX342" s="89"/>
      <c r="AY342" s="89"/>
      <c r="AZ342" s="219"/>
      <c r="BA342" s="86"/>
      <c r="BB342" s="86"/>
      <c r="BC342" s="86" t="s">
        <v>12961</v>
      </c>
      <c r="BD342" s="83" t="s">
        <v>11912</v>
      </c>
      <c r="BE342" s="83" t="str">
        <f>IFERROR(VLOOKUP($BD342,L_Milestone,4,FALSE),"")</f>
        <v>06.ERM PROCESS</v>
      </c>
      <c r="BF342" s="83" t="s">
        <v>5834</v>
      </c>
      <c r="BG342" s="237" t="s">
        <v>13277</v>
      </c>
      <c r="BH342" s="237"/>
      <c r="BI342" s="190">
        <v>401</v>
      </c>
      <c r="BJ342" s="83" t="s">
        <v>13274</v>
      </c>
    </row>
    <row r="343" spans="1:62" s="28" customFormat="1" ht="15" customHeight="1">
      <c r="A343" s="187" t="s">
        <v>11659</v>
      </c>
      <c r="B343" s="29"/>
      <c r="C343" s="83" t="str">
        <f>Q343</f>
        <v>JAW-JT-KJN-0992</v>
      </c>
      <c r="D343" s="83"/>
      <c r="E343" s="198">
        <v>140460104</v>
      </c>
      <c r="F343" s="198" t="s">
        <v>12001</v>
      </c>
      <c r="G343" s="83" t="s">
        <v>10283</v>
      </c>
      <c r="H343" s="84" t="s">
        <v>6508</v>
      </c>
      <c r="I343" s="83" t="s">
        <v>11744</v>
      </c>
      <c r="J343" s="83" t="s">
        <v>11745</v>
      </c>
      <c r="K343" s="83">
        <v>50</v>
      </c>
      <c r="L343" s="83" t="s">
        <v>8239</v>
      </c>
      <c r="M343" s="83">
        <v>2022</v>
      </c>
      <c r="N343" s="83" t="s">
        <v>10971</v>
      </c>
      <c r="O343" s="83" t="s">
        <v>12072</v>
      </c>
      <c r="P343" s="84" t="s">
        <v>12456</v>
      </c>
      <c r="Q343" s="83" t="s">
        <v>11540</v>
      </c>
      <c r="R343" s="243" t="s">
        <v>11541</v>
      </c>
      <c r="S343" s="83" t="s">
        <v>2200</v>
      </c>
      <c r="T343" s="83" t="s">
        <v>5862</v>
      </c>
      <c r="U343" s="83" t="s">
        <v>5907</v>
      </c>
      <c r="V343" s="86" t="s">
        <v>4468</v>
      </c>
      <c r="W343" s="86" t="s">
        <v>2203</v>
      </c>
      <c r="X343" s="86" t="s">
        <v>8614</v>
      </c>
      <c r="Y343" s="274">
        <v>6618083</v>
      </c>
      <c r="Z343" s="86">
        <v>44631</v>
      </c>
      <c r="AA343" s="86">
        <v>44631</v>
      </c>
      <c r="AB343" s="332">
        <f ca="1">IF(AND($Z343=""),"",IF(AND($Z343&lt;&gt;"",AY343&lt;&gt;""),AY343-$Z343,IF(AND($Z343&lt;&gt;"",AY343=""),TODAY()-$Z343)))</f>
        <v>48</v>
      </c>
      <c r="AC343" s="91" t="str">
        <f ca="1">IF(AB343="","",IF(AB343="RFI","RFI done",IF(AB343&gt;150,"&gt; 150 days",IF(AB343&gt;120,"121 - 150 days",IF(AB343&gt;90,"91 - 120 days",IF(AB343&gt;60,"61 - 90 days",IF(AB343&gt;30,"31 - 60 days","&lt; 30 days")))))))</f>
        <v>31 - 60 days</v>
      </c>
      <c r="AD343" s="89">
        <f>IF(AND(S343=""),"TBD",IF(AND(S343="COLO"),Z343+30,Z343+150))</f>
        <v>44661</v>
      </c>
      <c r="AE343" s="90" t="str">
        <f>IFERROR(VLOOKUP(AD343,L_Convert,6,FALSE),"")</f>
        <v>W16-2022</v>
      </c>
      <c r="AF343" s="90" t="str">
        <f>IFERROR(VLOOKUP(AD343,L_Convert,7,FALSE),"")</f>
        <v>Apr-2022</v>
      </c>
      <c r="AG343" s="86" t="s">
        <v>345</v>
      </c>
      <c r="AH343" s="219" t="str">
        <f>IFERROR(VLOOKUP(AG343,L_Convert,6,FALSE),"")</f>
        <v>TBD</v>
      </c>
      <c r="AI343" s="219" t="str">
        <f>IFERROR(VLOOKUP(AG343,L_Convert,7,FALSE),"")</f>
        <v>TBD</v>
      </c>
      <c r="AJ343" s="199" t="s">
        <v>345</v>
      </c>
      <c r="AK343" s="219" t="str">
        <f>IFERROR(VLOOKUP(AJ343,L_Convert,6,FALSE),"")</f>
        <v>TBD</v>
      </c>
      <c r="AL343" s="219" t="str">
        <f>IFERROR(VLOOKUP(AJ343,L_Convert,7,FALSE),"")</f>
        <v>TBD</v>
      </c>
      <c r="AM343" s="339" t="s">
        <v>345</v>
      </c>
      <c r="AN343" s="219" t="str">
        <f>IFERROR(VLOOKUP(AM343,L_Convert,6,FALSE),"")</f>
        <v>TBD</v>
      </c>
      <c r="AO343" s="219" t="str">
        <f>IFERROR(VLOOKUP(AM343,L_Convert,7,FALSE),"")</f>
        <v>TBD</v>
      </c>
      <c r="AP343" s="83" t="s">
        <v>4464</v>
      </c>
      <c r="AQ343" s="220"/>
      <c r="AR343" s="89"/>
      <c r="AS343" s="99"/>
      <c r="AT343" s="94"/>
      <c r="AU343" s="256"/>
      <c r="AV343" s="95"/>
      <c r="AW343" s="238"/>
      <c r="AX343" s="89"/>
      <c r="AY343" s="89"/>
      <c r="AZ343" s="219"/>
      <c r="BA343" s="86"/>
      <c r="BB343" s="86"/>
      <c r="BC343" s="86" t="s">
        <v>12961</v>
      </c>
      <c r="BD343" s="83" t="s">
        <v>11912</v>
      </c>
      <c r="BE343" s="83" t="str">
        <f>IFERROR(VLOOKUP($BD343,L_Milestone,4,FALSE),"")</f>
        <v>06.ERM PROCESS</v>
      </c>
      <c r="BF343" s="83" t="s">
        <v>5834</v>
      </c>
      <c r="BG343" s="237" t="s">
        <v>13277</v>
      </c>
      <c r="BH343" s="237"/>
      <c r="BI343" s="190">
        <v>401</v>
      </c>
      <c r="BJ343" s="83" t="s">
        <v>13274</v>
      </c>
    </row>
    <row r="344" spans="1:62" s="28" customFormat="1" ht="15" customHeight="1">
      <c r="A344" s="187" t="s">
        <v>11659</v>
      </c>
      <c r="B344" s="29"/>
      <c r="C344" s="83" t="str">
        <f>Q344</f>
        <v>JAW-JT-CLP-0562</v>
      </c>
      <c r="D344" s="83"/>
      <c r="E344" s="198">
        <v>140220104</v>
      </c>
      <c r="F344" s="198" t="s">
        <v>12002</v>
      </c>
      <c r="G344" s="83" t="s">
        <v>10283</v>
      </c>
      <c r="H344" s="84" t="s">
        <v>6508</v>
      </c>
      <c r="I344" s="83" t="s">
        <v>11746</v>
      </c>
      <c r="J344" s="83" t="s">
        <v>11747</v>
      </c>
      <c r="K344" s="83">
        <v>66</v>
      </c>
      <c r="L344" s="83" t="s">
        <v>11748</v>
      </c>
      <c r="M344" s="83">
        <v>2022</v>
      </c>
      <c r="N344" s="83" t="s">
        <v>10971</v>
      </c>
      <c r="O344" s="83" t="s">
        <v>12073</v>
      </c>
      <c r="P344" s="84" t="s">
        <v>12456</v>
      </c>
      <c r="Q344" s="83" t="s">
        <v>11542</v>
      </c>
      <c r="R344" s="243" t="s">
        <v>11543</v>
      </c>
      <c r="S344" s="83" t="s">
        <v>2200</v>
      </c>
      <c r="T344" s="83" t="s">
        <v>5862</v>
      </c>
      <c r="U344" s="83" t="s">
        <v>5907</v>
      </c>
      <c r="V344" s="86" t="s">
        <v>4468</v>
      </c>
      <c r="W344" s="86" t="s">
        <v>2203</v>
      </c>
      <c r="X344" s="86" t="s">
        <v>8610</v>
      </c>
      <c r="Y344" s="274">
        <v>6618083</v>
      </c>
      <c r="Z344" s="86">
        <v>44631</v>
      </c>
      <c r="AA344" s="86">
        <v>44631</v>
      </c>
      <c r="AB344" s="332">
        <f ca="1">IF(AND($Z344=""),"",IF(AND($Z344&lt;&gt;"",AY344&lt;&gt;""),AY344-$Z344,IF(AND($Z344&lt;&gt;"",AY344=""),TODAY()-$Z344)))</f>
        <v>48</v>
      </c>
      <c r="AC344" s="91" t="str">
        <f ca="1">IF(AB344="","",IF(AB344="RFI","RFI done",IF(AB344&gt;150,"&gt; 150 days",IF(AB344&gt;120,"121 - 150 days",IF(AB344&gt;90,"91 - 120 days",IF(AB344&gt;60,"61 - 90 days",IF(AB344&gt;30,"31 - 60 days","&lt; 30 days")))))))</f>
        <v>31 - 60 days</v>
      </c>
      <c r="AD344" s="89">
        <f>IF(AND(S344=""),"TBD",IF(AND(S344="COLO"),Z344+30,Z344+150))</f>
        <v>44661</v>
      </c>
      <c r="AE344" s="90" t="str">
        <f>IFERROR(VLOOKUP(AD344,L_Convert,6,FALSE),"")</f>
        <v>W16-2022</v>
      </c>
      <c r="AF344" s="90" t="str">
        <f>IFERROR(VLOOKUP(AD344,L_Convert,7,FALSE),"")</f>
        <v>Apr-2022</v>
      </c>
      <c r="AG344" s="86" t="s">
        <v>345</v>
      </c>
      <c r="AH344" s="219" t="str">
        <f>IFERROR(VLOOKUP(AG344,L_Convert,6,FALSE),"")</f>
        <v>TBD</v>
      </c>
      <c r="AI344" s="219" t="str">
        <f>IFERROR(VLOOKUP(AG344,L_Convert,7,FALSE),"")</f>
        <v>TBD</v>
      </c>
      <c r="AJ344" s="199" t="s">
        <v>345</v>
      </c>
      <c r="AK344" s="219" t="str">
        <f>IFERROR(VLOOKUP(AJ344,L_Convert,6,FALSE),"")</f>
        <v>TBD</v>
      </c>
      <c r="AL344" s="219" t="str">
        <f>IFERROR(VLOOKUP(AJ344,L_Convert,7,FALSE),"")</f>
        <v>TBD</v>
      </c>
      <c r="AM344" s="339" t="s">
        <v>345</v>
      </c>
      <c r="AN344" s="219" t="str">
        <f>IFERROR(VLOOKUP(AM344,L_Convert,6,FALSE),"")</f>
        <v>TBD</v>
      </c>
      <c r="AO344" s="219" t="str">
        <f>IFERROR(VLOOKUP(AM344,L_Convert,7,FALSE),"")</f>
        <v>TBD</v>
      </c>
      <c r="AP344" s="83" t="s">
        <v>4464</v>
      </c>
      <c r="AQ344" s="220"/>
      <c r="AR344" s="89"/>
      <c r="AS344" s="99"/>
      <c r="AT344" s="94"/>
      <c r="AU344" s="256"/>
      <c r="AV344" s="95"/>
      <c r="AW344" s="238"/>
      <c r="AX344" s="89"/>
      <c r="AY344" s="89"/>
      <c r="AZ344" s="219"/>
      <c r="BA344" s="86"/>
      <c r="BB344" s="86"/>
      <c r="BC344" s="86" t="s">
        <v>12961</v>
      </c>
      <c r="BD344" s="83" t="s">
        <v>11912</v>
      </c>
      <c r="BE344" s="83" t="str">
        <f>IFERROR(VLOOKUP($BD344,L_Milestone,4,FALSE),"")</f>
        <v>06.ERM PROCESS</v>
      </c>
      <c r="BF344" s="83" t="s">
        <v>5834</v>
      </c>
      <c r="BG344" s="237" t="s">
        <v>13277</v>
      </c>
      <c r="BH344" s="237"/>
      <c r="BI344" s="190">
        <v>401</v>
      </c>
      <c r="BJ344" s="83" t="s">
        <v>13274</v>
      </c>
    </row>
    <row r="345" spans="1:62" s="28" customFormat="1" ht="15" customHeight="1">
      <c r="A345" s="187" t="s">
        <v>11659</v>
      </c>
      <c r="B345" s="29"/>
      <c r="C345" s="83" t="str">
        <f>Q345</f>
        <v>JAW-JT-KJN-1001</v>
      </c>
      <c r="D345" s="83"/>
      <c r="E345" s="198">
        <v>140462104</v>
      </c>
      <c r="F345" s="198" t="s">
        <v>12003</v>
      </c>
      <c r="G345" s="83" t="s">
        <v>10283</v>
      </c>
      <c r="H345" s="84" t="s">
        <v>6508</v>
      </c>
      <c r="I345" s="83" t="s">
        <v>11751</v>
      </c>
      <c r="J345" s="83" t="s">
        <v>11752</v>
      </c>
      <c r="K345" s="83">
        <v>45</v>
      </c>
      <c r="L345" s="83" t="s">
        <v>11753</v>
      </c>
      <c r="M345" s="83">
        <v>2022</v>
      </c>
      <c r="N345" s="83" t="s">
        <v>10971</v>
      </c>
      <c r="O345" s="83" t="s">
        <v>12074</v>
      </c>
      <c r="P345" s="84" t="s">
        <v>12456</v>
      </c>
      <c r="Q345" s="83" t="s">
        <v>11546</v>
      </c>
      <c r="R345" s="243" t="s">
        <v>11547</v>
      </c>
      <c r="S345" s="83" t="s">
        <v>2200</v>
      </c>
      <c r="T345" s="83" t="s">
        <v>5862</v>
      </c>
      <c r="U345" s="83" t="s">
        <v>5907</v>
      </c>
      <c r="V345" s="86" t="s">
        <v>4468</v>
      </c>
      <c r="W345" s="86" t="s">
        <v>2203</v>
      </c>
      <c r="X345" s="86" t="s">
        <v>8614</v>
      </c>
      <c r="Y345" s="274">
        <v>6618083</v>
      </c>
      <c r="Z345" s="86">
        <v>44631</v>
      </c>
      <c r="AA345" s="86">
        <v>44631</v>
      </c>
      <c r="AB345" s="332">
        <f ca="1">IF(AND($Z345=""),"",IF(AND($Z345&lt;&gt;"",AY345&lt;&gt;""),AY345-$Z345,IF(AND($Z345&lt;&gt;"",AY345=""),TODAY()-$Z345)))</f>
        <v>48</v>
      </c>
      <c r="AC345" s="91" t="str">
        <f ca="1">IF(AB345="","",IF(AB345="RFI","RFI done",IF(AB345&gt;150,"&gt; 150 days",IF(AB345&gt;120,"121 - 150 days",IF(AB345&gt;90,"91 - 120 days",IF(AB345&gt;60,"61 - 90 days",IF(AB345&gt;30,"31 - 60 days","&lt; 30 days")))))))</f>
        <v>31 - 60 days</v>
      </c>
      <c r="AD345" s="89">
        <f>IF(AND(S345=""),"TBD",IF(AND(S345="COLO"),Z345+30,Z345+150))</f>
        <v>44661</v>
      </c>
      <c r="AE345" s="90" t="str">
        <f>IFERROR(VLOOKUP(AD345,L_Convert,6,FALSE),"")</f>
        <v>W16-2022</v>
      </c>
      <c r="AF345" s="90" t="str">
        <f>IFERROR(VLOOKUP(AD345,L_Convert,7,FALSE),"")</f>
        <v>Apr-2022</v>
      </c>
      <c r="AG345" s="86" t="s">
        <v>345</v>
      </c>
      <c r="AH345" s="219" t="str">
        <f>IFERROR(VLOOKUP(AG345,L_Convert,6,FALSE),"")</f>
        <v>TBD</v>
      </c>
      <c r="AI345" s="219" t="str">
        <f>IFERROR(VLOOKUP(AG345,L_Convert,7,FALSE),"")</f>
        <v>TBD</v>
      </c>
      <c r="AJ345" s="199" t="s">
        <v>345</v>
      </c>
      <c r="AK345" s="219" t="str">
        <f>IFERROR(VLOOKUP(AJ345,L_Convert,6,FALSE),"")</f>
        <v>TBD</v>
      </c>
      <c r="AL345" s="219" t="str">
        <f>IFERROR(VLOOKUP(AJ345,L_Convert,7,FALSE),"")</f>
        <v>TBD</v>
      </c>
      <c r="AM345" s="339" t="s">
        <v>345</v>
      </c>
      <c r="AN345" s="219" t="str">
        <f>IFERROR(VLOOKUP(AM345,L_Convert,6,FALSE),"")</f>
        <v>TBD</v>
      </c>
      <c r="AO345" s="219" t="str">
        <f>IFERROR(VLOOKUP(AM345,L_Convert,7,FALSE),"")</f>
        <v>TBD</v>
      </c>
      <c r="AP345" s="83" t="s">
        <v>4464</v>
      </c>
      <c r="AQ345" s="220"/>
      <c r="AR345" s="89"/>
      <c r="AS345" s="99"/>
      <c r="AT345" s="94"/>
      <c r="AU345" s="256"/>
      <c r="AV345" s="95"/>
      <c r="AW345" s="238"/>
      <c r="AX345" s="89"/>
      <c r="AY345" s="89"/>
      <c r="AZ345" s="219"/>
      <c r="BA345" s="86"/>
      <c r="BB345" s="86"/>
      <c r="BC345" s="86" t="s">
        <v>12961</v>
      </c>
      <c r="BD345" s="83" t="s">
        <v>11912</v>
      </c>
      <c r="BE345" s="83" t="str">
        <f>IFERROR(VLOOKUP($BD345,L_Milestone,4,FALSE),"")</f>
        <v>06.ERM PROCESS</v>
      </c>
      <c r="BF345" s="83" t="s">
        <v>5834</v>
      </c>
      <c r="BG345" s="237" t="s">
        <v>13277</v>
      </c>
      <c r="BH345" s="237"/>
      <c r="BI345" s="190">
        <v>401</v>
      </c>
      <c r="BJ345" s="83" t="s">
        <v>13274</v>
      </c>
    </row>
    <row r="346" spans="1:62" s="28" customFormat="1" ht="15" customHeight="1">
      <c r="A346" s="187" t="s">
        <v>11659</v>
      </c>
      <c r="B346" s="29"/>
      <c r="C346" s="83" t="str">
        <f>Q346</f>
        <v>JAW-JT-PBG-1222</v>
      </c>
      <c r="D346" s="83"/>
      <c r="E346" s="198">
        <v>140203104</v>
      </c>
      <c r="F346" s="198" t="s">
        <v>12005</v>
      </c>
      <c r="G346" s="83" t="s">
        <v>10283</v>
      </c>
      <c r="H346" s="84" t="s">
        <v>6508</v>
      </c>
      <c r="I346" s="83" t="s">
        <v>11760</v>
      </c>
      <c r="J346" s="83" t="s">
        <v>11761</v>
      </c>
      <c r="K346" s="83">
        <v>66</v>
      </c>
      <c r="L346" s="83" t="s">
        <v>4631</v>
      </c>
      <c r="M346" s="83">
        <v>2022</v>
      </c>
      <c r="N346" s="83" t="s">
        <v>10971</v>
      </c>
      <c r="O346" s="83" t="s">
        <v>12077</v>
      </c>
      <c r="P346" s="84" t="s">
        <v>12456</v>
      </c>
      <c r="Q346" s="83" t="s">
        <v>11552</v>
      </c>
      <c r="R346" s="243" t="s">
        <v>11553</v>
      </c>
      <c r="S346" s="83" t="s">
        <v>2200</v>
      </c>
      <c r="T346" s="83" t="s">
        <v>5862</v>
      </c>
      <c r="U346" s="83" t="s">
        <v>5907</v>
      </c>
      <c r="V346" s="86" t="s">
        <v>4468</v>
      </c>
      <c r="W346" s="86" t="s">
        <v>2203</v>
      </c>
      <c r="X346" s="86" t="s">
        <v>2655</v>
      </c>
      <c r="Y346" s="274">
        <v>6618083</v>
      </c>
      <c r="Z346" s="86">
        <v>44631</v>
      </c>
      <c r="AA346" s="86">
        <v>44631</v>
      </c>
      <c r="AB346" s="332">
        <f ca="1">IF(AND($Z346=""),"",IF(AND($Z346&lt;&gt;"",AY346&lt;&gt;""),AY346-$Z346,IF(AND($Z346&lt;&gt;"",AY346=""),TODAY()-$Z346)))</f>
        <v>48</v>
      </c>
      <c r="AC346" s="91" t="str">
        <f ca="1">IF(AB346="","",IF(AB346="RFI","RFI done",IF(AB346&gt;150,"&gt; 150 days",IF(AB346&gt;120,"121 - 150 days",IF(AB346&gt;90,"91 - 120 days",IF(AB346&gt;60,"61 - 90 days",IF(AB346&gt;30,"31 - 60 days","&lt; 30 days")))))))</f>
        <v>31 - 60 days</v>
      </c>
      <c r="AD346" s="89">
        <f>IF(AND(S346=""),"TBD",IF(AND(S346="COLO"),Z346+30,Z346+150))</f>
        <v>44661</v>
      </c>
      <c r="AE346" s="90" t="str">
        <f>IFERROR(VLOOKUP(AD346,L_Convert,6,FALSE),"")</f>
        <v>W16-2022</v>
      </c>
      <c r="AF346" s="90" t="str">
        <f>IFERROR(VLOOKUP(AD346,L_Convert,7,FALSE),"")</f>
        <v>Apr-2022</v>
      </c>
      <c r="AG346" s="86" t="s">
        <v>345</v>
      </c>
      <c r="AH346" s="219" t="str">
        <f>IFERROR(VLOOKUP(AG346,L_Convert,6,FALSE),"")</f>
        <v>TBD</v>
      </c>
      <c r="AI346" s="219" t="str">
        <f>IFERROR(VLOOKUP(AG346,L_Convert,7,FALSE),"")</f>
        <v>TBD</v>
      </c>
      <c r="AJ346" s="199" t="s">
        <v>345</v>
      </c>
      <c r="AK346" s="219" t="str">
        <f>IFERROR(VLOOKUP(AJ346,L_Convert,6,FALSE),"")</f>
        <v>TBD</v>
      </c>
      <c r="AL346" s="219" t="str">
        <f>IFERROR(VLOOKUP(AJ346,L_Convert,7,FALSE),"")</f>
        <v>TBD</v>
      </c>
      <c r="AM346" s="339" t="s">
        <v>345</v>
      </c>
      <c r="AN346" s="219" t="str">
        <f>IFERROR(VLOOKUP(AM346,L_Convert,6,FALSE),"")</f>
        <v>TBD</v>
      </c>
      <c r="AO346" s="219" t="str">
        <f>IFERROR(VLOOKUP(AM346,L_Convert,7,FALSE),"")</f>
        <v>TBD</v>
      </c>
      <c r="AP346" s="83" t="s">
        <v>4464</v>
      </c>
      <c r="AQ346" s="220"/>
      <c r="AR346" s="89"/>
      <c r="AS346" s="99"/>
      <c r="AT346" s="94"/>
      <c r="AU346" s="256"/>
      <c r="AV346" s="95"/>
      <c r="AW346" s="238"/>
      <c r="AX346" s="89"/>
      <c r="AY346" s="89"/>
      <c r="AZ346" s="219"/>
      <c r="BA346" s="86"/>
      <c r="BB346" s="86"/>
      <c r="BC346" s="86" t="s">
        <v>12961</v>
      </c>
      <c r="BD346" s="83" t="s">
        <v>11912</v>
      </c>
      <c r="BE346" s="83" t="str">
        <f>IFERROR(VLOOKUP($BD346,L_Milestone,4,FALSE),"")</f>
        <v>06.ERM PROCESS</v>
      </c>
      <c r="BF346" s="83" t="s">
        <v>5834</v>
      </c>
      <c r="BG346" s="237" t="s">
        <v>13277</v>
      </c>
      <c r="BH346" s="237"/>
      <c r="BI346" s="190">
        <v>401</v>
      </c>
      <c r="BJ346" s="83" t="s">
        <v>13274</v>
      </c>
    </row>
    <row r="347" spans="1:62" s="28" customFormat="1" ht="15" customHeight="1">
      <c r="A347" s="187" t="s">
        <v>11659</v>
      </c>
      <c r="B347" s="29"/>
      <c r="C347" s="83" t="str">
        <f>Q347</f>
        <v>JAW-JT-UNR-2555</v>
      </c>
      <c r="D347" s="83"/>
      <c r="E347" s="198" t="s">
        <v>11658</v>
      </c>
      <c r="F347" s="198" t="s">
        <v>12006</v>
      </c>
      <c r="G347" s="83" t="s">
        <v>10283</v>
      </c>
      <c r="H347" s="84" t="s">
        <v>6508</v>
      </c>
      <c r="I347" s="83" t="s">
        <v>11762</v>
      </c>
      <c r="J347" s="83" t="s">
        <v>11763</v>
      </c>
      <c r="K347" s="83">
        <v>56</v>
      </c>
      <c r="L347" s="83" t="s">
        <v>4695</v>
      </c>
      <c r="M347" s="83">
        <v>2022</v>
      </c>
      <c r="N347" s="83" t="s">
        <v>10971</v>
      </c>
      <c r="O347" s="83" t="s">
        <v>12078</v>
      </c>
      <c r="P347" s="84" t="s">
        <v>12456</v>
      </c>
      <c r="Q347" s="83" t="s">
        <v>11554</v>
      </c>
      <c r="R347" s="243" t="s">
        <v>11555</v>
      </c>
      <c r="S347" s="83" t="s">
        <v>2200</v>
      </c>
      <c r="T347" s="83" t="s">
        <v>5862</v>
      </c>
      <c r="U347" s="83" t="s">
        <v>5907</v>
      </c>
      <c r="V347" s="86" t="s">
        <v>4468</v>
      </c>
      <c r="W347" s="86" t="s">
        <v>2203</v>
      </c>
      <c r="X347" s="86" t="s">
        <v>9810</v>
      </c>
      <c r="Y347" s="274">
        <v>6618083</v>
      </c>
      <c r="Z347" s="86">
        <v>44631</v>
      </c>
      <c r="AA347" s="86">
        <v>44631</v>
      </c>
      <c r="AB347" s="332">
        <f ca="1">IF(AND($Z347=""),"",IF(AND($Z347&lt;&gt;"",AY347&lt;&gt;""),AY347-$Z347,IF(AND($Z347&lt;&gt;"",AY347=""),TODAY()-$Z347)))</f>
        <v>48</v>
      </c>
      <c r="AC347" s="91" t="str">
        <f ca="1">IF(AB347="","",IF(AB347="RFI","RFI done",IF(AB347&gt;150,"&gt; 150 days",IF(AB347&gt;120,"121 - 150 days",IF(AB347&gt;90,"91 - 120 days",IF(AB347&gt;60,"61 - 90 days",IF(AB347&gt;30,"31 - 60 days","&lt; 30 days")))))))</f>
        <v>31 - 60 days</v>
      </c>
      <c r="AD347" s="89">
        <f>IF(AND(S347=""),"TBD",IF(AND(S347="COLO"),Z347+30,Z347+150))</f>
        <v>44661</v>
      </c>
      <c r="AE347" s="90" t="str">
        <f>IFERROR(VLOOKUP(AD347,L_Convert,6,FALSE),"")</f>
        <v>W16-2022</v>
      </c>
      <c r="AF347" s="90" t="str">
        <f>IFERROR(VLOOKUP(AD347,L_Convert,7,FALSE),"")</f>
        <v>Apr-2022</v>
      </c>
      <c r="AG347" s="86" t="s">
        <v>345</v>
      </c>
      <c r="AH347" s="219" t="str">
        <f>IFERROR(VLOOKUP(AG347,L_Convert,6,FALSE),"")</f>
        <v>TBD</v>
      </c>
      <c r="AI347" s="219" t="str">
        <f>IFERROR(VLOOKUP(AG347,L_Convert,7,FALSE),"")</f>
        <v>TBD</v>
      </c>
      <c r="AJ347" s="199" t="s">
        <v>345</v>
      </c>
      <c r="AK347" s="219" t="str">
        <f>IFERROR(VLOOKUP(AJ347,L_Convert,6,FALSE),"")</f>
        <v>TBD</v>
      </c>
      <c r="AL347" s="219" t="str">
        <f>IFERROR(VLOOKUP(AJ347,L_Convert,7,FALSE),"")</f>
        <v>TBD</v>
      </c>
      <c r="AM347" s="339" t="s">
        <v>345</v>
      </c>
      <c r="AN347" s="219" t="str">
        <f>IFERROR(VLOOKUP(AM347,L_Convert,6,FALSE),"")</f>
        <v>TBD</v>
      </c>
      <c r="AO347" s="219" t="str">
        <f>IFERROR(VLOOKUP(AM347,L_Convert,7,FALSE),"")</f>
        <v>TBD</v>
      </c>
      <c r="AP347" s="83" t="s">
        <v>4464</v>
      </c>
      <c r="AQ347" s="220"/>
      <c r="AR347" s="89"/>
      <c r="AS347" s="99"/>
      <c r="AT347" s="94"/>
      <c r="AU347" s="256"/>
      <c r="AV347" s="95"/>
      <c r="AW347" s="238"/>
      <c r="AX347" s="89"/>
      <c r="AY347" s="89"/>
      <c r="AZ347" s="219"/>
      <c r="BA347" s="86"/>
      <c r="BB347" s="86"/>
      <c r="BC347" s="86" t="s">
        <v>12961</v>
      </c>
      <c r="BD347" s="83" t="s">
        <v>11912</v>
      </c>
      <c r="BE347" s="83" t="str">
        <f>IFERROR(VLOOKUP($BD347,L_Milestone,4,FALSE),"")</f>
        <v>06.ERM PROCESS</v>
      </c>
      <c r="BF347" s="83" t="s">
        <v>5834</v>
      </c>
      <c r="BG347" s="237" t="s">
        <v>13277</v>
      </c>
      <c r="BH347" s="237"/>
      <c r="BI347" s="190">
        <v>401</v>
      </c>
      <c r="BJ347" s="83" t="s">
        <v>13274</v>
      </c>
    </row>
    <row r="348" spans="1:62" s="28" customFormat="1" ht="15" customHeight="1">
      <c r="A348" s="187" t="s">
        <v>11659</v>
      </c>
      <c r="B348" s="29"/>
      <c r="C348" s="83" t="str">
        <f>Q348</f>
        <v>JAW-JT-BTG-0224</v>
      </c>
      <c r="D348" s="83"/>
      <c r="E348" s="198">
        <v>140294104</v>
      </c>
      <c r="F348" s="198" t="s">
        <v>12010</v>
      </c>
      <c r="G348" s="83" t="s">
        <v>10283</v>
      </c>
      <c r="H348" s="84" t="s">
        <v>6508</v>
      </c>
      <c r="I348" s="83" t="s">
        <v>11773</v>
      </c>
      <c r="J348" s="83" t="s">
        <v>11774</v>
      </c>
      <c r="K348" s="83">
        <v>66</v>
      </c>
      <c r="L348" s="83" t="s">
        <v>11775</v>
      </c>
      <c r="M348" s="83">
        <v>2022</v>
      </c>
      <c r="N348" s="83" t="s">
        <v>10971</v>
      </c>
      <c r="O348" s="83" t="s">
        <v>12082</v>
      </c>
      <c r="P348" s="84" t="s">
        <v>12456</v>
      </c>
      <c r="Q348" s="83" t="s">
        <v>11564</v>
      </c>
      <c r="R348" s="243" t="s">
        <v>11565</v>
      </c>
      <c r="S348" s="83" t="s">
        <v>2200</v>
      </c>
      <c r="T348" s="83" t="s">
        <v>5862</v>
      </c>
      <c r="U348" s="83" t="s">
        <v>5907</v>
      </c>
      <c r="V348" s="86" t="s">
        <v>4468</v>
      </c>
      <c r="W348" s="86" t="s">
        <v>2203</v>
      </c>
      <c r="X348" s="86" t="s">
        <v>8613</v>
      </c>
      <c r="Y348" s="274">
        <v>6618083</v>
      </c>
      <c r="Z348" s="86">
        <v>44631</v>
      </c>
      <c r="AA348" s="86">
        <v>44631</v>
      </c>
      <c r="AB348" s="332">
        <f ca="1">IF(AND($Z348=""),"",IF(AND($Z348&lt;&gt;"",AY348&lt;&gt;""),AY348-$Z348,IF(AND($Z348&lt;&gt;"",AY348=""),TODAY()-$Z348)))</f>
        <v>48</v>
      </c>
      <c r="AC348" s="91" t="str">
        <f ca="1">IF(AB348="","",IF(AB348="RFI","RFI done",IF(AB348&gt;150,"&gt; 150 days",IF(AB348&gt;120,"121 - 150 days",IF(AB348&gt;90,"91 - 120 days",IF(AB348&gt;60,"61 - 90 days",IF(AB348&gt;30,"31 - 60 days","&lt; 30 days")))))))</f>
        <v>31 - 60 days</v>
      </c>
      <c r="AD348" s="89">
        <f>IF(AND(S348=""),"TBD",IF(AND(S348="COLO"),Z348+30,Z348+150))</f>
        <v>44661</v>
      </c>
      <c r="AE348" s="90" t="str">
        <f>IFERROR(VLOOKUP(AD348,L_Convert,6,FALSE),"")</f>
        <v>W16-2022</v>
      </c>
      <c r="AF348" s="90" t="str">
        <f>IFERROR(VLOOKUP(AD348,L_Convert,7,FALSE),"")</f>
        <v>Apr-2022</v>
      </c>
      <c r="AG348" s="86" t="s">
        <v>345</v>
      </c>
      <c r="AH348" s="219" t="str">
        <f>IFERROR(VLOOKUP(AG348,L_Convert,6,FALSE),"")</f>
        <v>TBD</v>
      </c>
      <c r="AI348" s="219" t="str">
        <f>IFERROR(VLOOKUP(AG348,L_Convert,7,FALSE),"")</f>
        <v>TBD</v>
      </c>
      <c r="AJ348" s="199" t="s">
        <v>345</v>
      </c>
      <c r="AK348" s="219" t="str">
        <f>IFERROR(VLOOKUP(AJ348,L_Convert,6,FALSE),"")</f>
        <v>TBD</v>
      </c>
      <c r="AL348" s="219" t="str">
        <f>IFERROR(VLOOKUP(AJ348,L_Convert,7,FALSE),"")</f>
        <v>TBD</v>
      </c>
      <c r="AM348" s="339" t="s">
        <v>345</v>
      </c>
      <c r="AN348" s="219" t="str">
        <f>IFERROR(VLOOKUP(AM348,L_Convert,6,FALSE),"")</f>
        <v>TBD</v>
      </c>
      <c r="AO348" s="219" t="str">
        <f>IFERROR(VLOOKUP(AM348,L_Convert,7,FALSE),"")</f>
        <v>TBD</v>
      </c>
      <c r="AP348" s="83" t="s">
        <v>4464</v>
      </c>
      <c r="AQ348" s="220"/>
      <c r="AR348" s="89"/>
      <c r="AS348" s="99"/>
      <c r="AT348" s="94"/>
      <c r="AU348" s="256"/>
      <c r="AV348" s="95"/>
      <c r="AW348" s="238"/>
      <c r="AX348" s="89"/>
      <c r="AY348" s="89"/>
      <c r="AZ348" s="219"/>
      <c r="BA348" s="86"/>
      <c r="BB348" s="86"/>
      <c r="BC348" s="86" t="s">
        <v>12961</v>
      </c>
      <c r="BD348" s="83" t="s">
        <v>11912</v>
      </c>
      <c r="BE348" s="83" t="str">
        <f>IFERROR(VLOOKUP($BD348,L_Milestone,4,FALSE),"")</f>
        <v>06.ERM PROCESS</v>
      </c>
      <c r="BF348" s="83" t="s">
        <v>5834</v>
      </c>
      <c r="BG348" s="237" t="s">
        <v>13277</v>
      </c>
      <c r="BH348" s="237"/>
      <c r="BI348" s="190">
        <v>401</v>
      </c>
      <c r="BJ348" s="83" t="s">
        <v>13274</v>
      </c>
    </row>
    <row r="349" spans="1:62" s="28" customFormat="1" ht="15" customHeight="1">
      <c r="A349" s="187" t="s">
        <v>11659</v>
      </c>
      <c r="B349" s="29"/>
      <c r="C349" s="83" t="str">
        <f>Q349</f>
        <v>JAW-JT-RBG-1781</v>
      </c>
      <c r="D349" s="83"/>
      <c r="E349" s="198">
        <v>140228104</v>
      </c>
      <c r="F349" s="198" t="s">
        <v>12011</v>
      </c>
      <c r="G349" s="83" t="s">
        <v>10283</v>
      </c>
      <c r="H349" s="84" t="s">
        <v>6508</v>
      </c>
      <c r="I349" s="83" t="s">
        <v>11776</v>
      </c>
      <c r="J349" s="83" t="s">
        <v>11777</v>
      </c>
      <c r="K349" s="83">
        <v>61</v>
      </c>
      <c r="L349" s="83" t="s">
        <v>11778</v>
      </c>
      <c r="M349" s="83">
        <v>2022</v>
      </c>
      <c r="N349" s="83" t="s">
        <v>10971</v>
      </c>
      <c r="O349" s="83" t="s">
        <v>12083</v>
      </c>
      <c r="P349" s="84" t="s">
        <v>12456</v>
      </c>
      <c r="Q349" s="83" t="s">
        <v>11566</v>
      </c>
      <c r="R349" s="243" t="s">
        <v>11567</v>
      </c>
      <c r="S349" s="83" t="s">
        <v>2200</v>
      </c>
      <c r="T349" s="83" t="s">
        <v>5862</v>
      </c>
      <c r="U349" s="83" t="s">
        <v>5907</v>
      </c>
      <c r="V349" s="86" t="s">
        <v>4468</v>
      </c>
      <c r="W349" s="86" t="s">
        <v>2203</v>
      </c>
      <c r="X349" s="86" t="s">
        <v>2634</v>
      </c>
      <c r="Y349" s="274">
        <v>6618083</v>
      </c>
      <c r="Z349" s="86">
        <v>44631</v>
      </c>
      <c r="AA349" s="86">
        <v>44631</v>
      </c>
      <c r="AB349" s="332">
        <f ca="1">IF(AND($Z349=""),"",IF(AND($Z349&lt;&gt;"",AY349&lt;&gt;""),AY349-$Z349,IF(AND($Z349&lt;&gt;"",AY349=""),TODAY()-$Z349)))</f>
        <v>48</v>
      </c>
      <c r="AC349" s="91" t="str">
        <f ca="1">IF(AB349="","",IF(AB349="RFI","RFI done",IF(AB349&gt;150,"&gt; 150 days",IF(AB349&gt;120,"121 - 150 days",IF(AB349&gt;90,"91 - 120 days",IF(AB349&gt;60,"61 - 90 days",IF(AB349&gt;30,"31 - 60 days","&lt; 30 days")))))))</f>
        <v>31 - 60 days</v>
      </c>
      <c r="AD349" s="89">
        <f>IF(AND(S349=""),"TBD",IF(AND(S349="COLO"),Z349+30,Z349+150))</f>
        <v>44661</v>
      </c>
      <c r="AE349" s="90" t="str">
        <f>IFERROR(VLOOKUP(AD349,L_Convert,6,FALSE),"")</f>
        <v>W16-2022</v>
      </c>
      <c r="AF349" s="90" t="str">
        <f>IFERROR(VLOOKUP(AD349,L_Convert,7,FALSE),"")</f>
        <v>Apr-2022</v>
      </c>
      <c r="AG349" s="86" t="s">
        <v>345</v>
      </c>
      <c r="AH349" s="219" t="str">
        <f>IFERROR(VLOOKUP(AG349,L_Convert,6,FALSE),"")</f>
        <v>TBD</v>
      </c>
      <c r="AI349" s="219" t="str">
        <f>IFERROR(VLOOKUP(AG349,L_Convert,7,FALSE),"")</f>
        <v>TBD</v>
      </c>
      <c r="AJ349" s="199" t="s">
        <v>345</v>
      </c>
      <c r="AK349" s="219" t="str">
        <f>IFERROR(VLOOKUP(AJ349,L_Convert,6,FALSE),"")</f>
        <v>TBD</v>
      </c>
      <c r="AL349" s="219" t="str">
        <f>IFERROR(VLOOKUP(AJ349,L_Convert,7,FALSE),"")</f>
        <v>TBD</v>
      </c>
      <c r="AM349" s="339" t="s">
        <v>345</v>
      </c>
      <c r="AN349" s="219" t="str">
        <f>IFERROR(VLOOKUP(AM349,L_Convert,6,FALSE),"")</f>
        <v>TBD</v>
      </c>
      <c r="AO349" s="219" t="str">
        <f>IFERROR(VLOOKUP(AM349,L_Convert,7,FALSE),"")</f>
        <v>TBD</v>
      </c>
      <c r="AP349" s="83" t="s">
        <v>4464</v>
      </c>
      <c r="AQ349" s="220"/>
      <c r="AR349" s="89"/>
      <c r="AS349" s="99"/>
      <c r="AT349" s="94"/>
      <c r="AU349" s="256"/>
      <c r="AV349" s="95"/>
      <c r="AW349" s="238"/>
      <c r="AX349" s="89"/>
      <c r="AY349" s="89"/>
      <c r="AZ349" s="219"/>
      <c r="BA349" s="86"/>
      <c r="BB349" s="86"/>
      <c r="BC349" s="86" t="s">
        <v>12961</v>
      </c>
      <c r="BD349" s="83" t="s">
        <v>11912</v>
      </c>
      <c r="BE349" s="83" t="str">
        <f>IFERROR(VLOOKUP($BD349,L_Milestone,4,FALSE),"")</f>
        <v>06.ERM PROCESS</v>
      </c>
      <c r="BF349" s="83" t="s">
        <v>5834</v>
      </c>
      <c r="BG349" s="237" t="s">
        <v>13277</v>
      </c>
      <c r="BH349" s="237"/>
      <c r="BI349" s="190">
        <v>401</v>
      </c>
      <c r="BJ349" s="83" t="s">
        <v>13274</v>
      </c>
    </row>
    <row r="350" spans="1:62" s="28" customFormat="1" ht="15" customHeight="1">
      <c r="A350" s="187" t="s">
        <v>11659</v>
      </c>
      <c r="B350" s="29"/>
      <c r="C350" s="83" t="str">
        <f>Q350</f>
        <v>JAW-YO-WNO-0018</v>
      </c>
      <c r="D350" s="83"/>
      <c r="E350" s="198">
        <v>150036109</v>
      </c>
      <c r="F350" s="198" t="s">
        <v>11623</v>
      </c>
      <c r="G350" s="83" t="s">
        <v>10283</v>
      </c>
      <c r="H350" s="84" t="s">
        <v>6825</v>
      </c>
      <c r="I350" s="83" t="s">
        <v>11855</v>
      </c>
      <c r="J350" s="83" t="s">
        <v>11856</v>
      </c>
      <c r="K350" s="83">
        <v>65</v>
      </c>
      <c r="L350" s="83" t="s">
        <v>4639</v>
      </c>
      <c r="M350" s="83">
        <v>2022</v>
      </c>
      <c r="N350" s="83" t="s">
        <v>10971</v>
      </c>
      <c r="O350" s="83" t="s">
        <v>12086</v>
      </c>
      <c r="P350" s="84" t="s">
        <v>12456</v>
      </c>
      <c r="Q350" s="83" t="s">
        <v>11622</v>
      </c>
      <c r="R350" s="243" t="s">
        <v>11623</v>
      </c>
      <c r="S350" s="83" t="s">
        <v>2200</v>
      </c>
      <c r="T350" s="83" t="s">
        <v>5862</v>
      </c>
      <c r="U350" s="83" t="s">
        <v>5907</v>
      </c>
      <c r="V350" s="83" t="s">
        <v>4468</v>
      </c>
      <c r="W350" s="274" t="s">
        <v>2211</v>
      </c>
      <c r="X350" s="274" t="s">
        <v>2606</v>
      </c>
      <c r="Y350" s="274">
        <v>6618089</v>
      </c>
      <c r="Z350" s="86">
        <v>44631</v>
      </c>
      <c r="AA350" s="86">
        <v>44631</v>
      </c>
      <c r="AB350" s="332">
        <f ca="1">IF(AND($Z350=""),"",IF(AND($Z350&lt;&gt;"",AY350&lt;&gt;""),AY350-$Z350,IF(AND($Z350&lt;&gt;"",AY350=""),TODAY()-$Z350)))</f>
        <v>48</v>
      </c>
      <c r="AC350" s="91" t="str">
        <f ca="1">IF(AB350="","",IF(AB350="RFI","RFI done",IF(AB350&gt;150,"&gt; 150 days",IF(AB350&gt;120,"121 - 150 days",IF(AB350&gt;90,"91 - 120 days",IF(AB350&gt;60,"61 - 90 days",IF(AB350&gt;30,"31 - 60 days","&lt; 30 days")))))))</f>
        <v>31 - 60 days</v>
      </c>
      <c r="AD350" s="89">
        <f>IF(AND(S350=""),"TBD",IF(AND(S350="COLO"),Z350+30,Z350+150))</f>
        <v>44661</v>
      </c>
      <c r="AE350" s="90" t="str">
        <f>IFERROR(VLOOKUP(AD350,L_Convert,6,FALSE),"")</f>
        <v>W16-2022</v>
      </c>
      <c r="AF350" s="90" t="str">
        <f>IFERROR(VLOOKUP(AD350,L_Convert,7,FALSE),"")</f>
        <v>Apr-2022</v>
      </c>
      <c r="AG350" s="86" t="s">
        <v>345</v>
      </c>
      <c r="AH350" s="219" t="str">
        <f>IFERROR(VLOOKUP(AG350,L_Convert,6,FALSE),"")</f>
        <v>TBD</v>
      </c>
      <c r="AI350" s="219" t="str">
        <f>IFERROR(VLOOKUP(AG350,L_Convert,7,FALSE),"")</f>
        <v>TBD</v>
      </c>
      <c r="AJ350" s="199" t="s">
        <v>345</v>
      </c>
      <c r="AK350" s="219" t="str">
        <f>IFERROR(VLOOKUP(AJ350,L_Convert,6,FALSE),"")</f>
        <v>TBD</v>
      </c>
      <c r="AL350" s="219" t="str">
        <f>IFERROR(VLOOKUP(AJ350,L_Convert,7,FALSE),"")</f>
        <v>TBD</v>
      </c>
      <c r="AM350" s="339" t="s">
        <v>345</v>
      </c>
      <c r="AN350" s="219" t="str">
        <f>IFERROR(VLOOKUP(AM350,L_Convert,6,FALSE),"")</f>
        <v>TBD</v>
      </c>
      <c r="AO350" s="219" t="str">
        <f>IFERROR(VLOOKUP(AM350,L_Convert,7,FALSE),"")</f>
        <v>TBD</v>
      </c>
      <c r="AP350" s="83" t="s">
        <v>4464</v>
      </c>
      <c r="AQ350" s="220"/>
      <c r="AR350" s="89"/>
      <c r="AS350" s="99"/>
      <c r="AT350" s="94"/>
      <c r="AU350" s="256"/>
      <c r="AV350" s="95"/>
      <c r="AW350" s="238"/>
      <c r="AX350" s="89"/>
      <c r="AY350" s="89"/>
      <c r="AZ350" s="219"/>
      <c r="BA350" s="86"/>
      <c r="BB350" s="86"/>
      <c r="BC350" s="86" t="s">
        <v>12961</v>
      </c>
      <c r="BD350" s="83" t="s">
        <v>11912</v>
      </c>
      <c r="BE350" s="83" t="str">
        <f>IFERROR(VLOOKUP($BD350,L_Milestone,4,FALSE),"")</f>
        <v>06.ERM PROCESS</v>
      </c>
      <c r="BF350" s="83" t="s">
        <v>5834</v>
      </c>
      <c r="BG350" s="237" t="s">
        <v>13277</v>
      </c>
      <c r="BH350" s="237"/>
      <c r="BI350" s="190">
        <v>401</v>
      </c>
      <c r="BJ350" s="83" t="s">
        <v>13274</v>
      </c>
    </row>
    <row r="351" spans="1:62" s="28" customFormat="1" ht="15" customHeight="1">
      <c r="A351" s="187" t="s">
        <v>11659</v>
      </c>
      <c r="B351" s="29"/>
      <c r="C351" s="83" t="str">
        <f>Q351</f>
        <v>JAW-JT-KRG-2155</v>
      </c>
      <c r="D351" s="83"/>
      <c r="E351" s="198">
        <v>142677109</v>
      </c>
      <c r="F351" s="198" t="s">
        <v>11991</v>
      </c>
      <c r="G351" s="83" t="s">
        <v>10283</v>
      </c>
      <c r="H351" s="84" t="s">
        <v>6825</v>
      </c>
      <c r="I351" s="83" t="s">
        <v>11696</v>
      </c>
      <c r="J351" s="83" t="s">
        <v>11697</v>
      </c>
      <c r="K351" s="83">
        <v>35</v>
      </c>
      <c r="L351" s="83" t="s">
        <v>8958</v>
      </c>
      <c r="M351" s="83">
        <v>2022</v>
      </c>
      <c r="N351" s="83" t="s">
        <v>10971</v>
      </c>
      <c r="O351" s="83" t="s">
        <v>12061</v>
      </c>
      <c r="P351" s="84" t="s">
        <v>12456</v>
      </c>
      <c r="Q351" s="83" t="s">
        <v>11504</v>
      </c>
      <c r="R351" s="243" t="s">
        <v>11505</v>
      </c>
      <c r="S351" s="83" t="s">
        <v>2200</v>
      </c>
      <c r="T351" s="83" t="s">
        <v>5862</v>
      </c>
      <c r="U351" s="83" t="s">
        <v>5907</v>
      </c>
      <c r="V351" s="86" t="s">
        <v>4468</v>
      </c>
      <c r="W351" s="86" t="s">
        <v>2203</v>
      </c>
      <c r="X351" s="86" t="s">
        <v>2645</v>
      </c>
      <c r="Y351" s="274">
        <v>6618080</v>
      </c>
      <c r="Z351" s="86">
        <v>44631</v>
      </c>
      <c r="AA351" s="86">
        <v>44631</v>
      </c>
      <c r="AB351" s="332">
        <f ca="1">IF(AND($Z351=""),"",IF(AND($Z351&lt;&gt;"",AY351&lt;&gt;""),AY351-$Z351,IF(AND($Z351&lt;&gt;"",AY351=""),TODAY()-$Z351)))</f>
        <v>48</v>
      </c>
      <c r="AC351" s="91" t="str">
        <f ca="1">IF(AB351="","",IF(AB351="RFI","RFI done",IF(AB351&gt;150,"&gt; 150 days",IF(AB351&gt;120,"121 - 150 days",IF(AB351&gt;90,"91 - 120 days",IF(AB351&gt;60,"61 - 90 days",IF(AB351&gt;30,"31 - 60 days","&lt; 30 days")))))))</f>
        <v>31 - 60 days</v>
      </c>
      <c r="AD351" s="89">
        <f>IF(AND(S351=""),"TBD",IF(AND(S351="COLO"),Z351+30,Z351+150))</f>
        <v>44661</v>
      </c>
      <c r="AE351" s="90" t="str">
        <f>IFERROR(VLOOKUP(AD351,L_Convert,6,FALSE),"")</f>
        <v>W16-2022</v>
      </c>
      <c r="AF351" s="90" t="str">
        <f>IFERROR(VLOOKUP(AD351,L_Convert,7,FALSE),"")</f>
        <v>Apr-2022</v>
      </c>
      <c r="AG351" s="86" t="s">
        <v>345</v>
      </c>
      <c r="AH351" s="219" t="str">
        <f>IFERROR(VLOOKUP(AG351,L_Convert,6,FALSE),"")</f>
        <v>TBD</v>
      </c>
      <c r="AI351" s="219" t="str">
        <f>IFERROR(VLOOKUP(AG351,L_Convert,7,FALSE),"")</f>
        <v>TBD</v>
      </c>
      <c r="AJ351" s="199" t="s">
        <v>345</v>
      </c>
      <c r="AK351" s="219" t="str">
        <f>IFERROR(VLOOKUP(AJ351,L_Convert,6,FALSE),"")</f>
        <v>TBD</v>
      </c>
      <c r="AL351" s="219" t="str">
        <f>IFERROR(VLOOKUP(AJ351,L_Convert,7,FALSE),"")</f>
        <v>TBD</v>
      </c>
      <c r="AM351" s="339" t="s">
        <v>345</v>
      </c>
      <c r="AN351" s="219" t="str">
        <f>IFERROR(VLOOKUP(AM351,L_Convert,6,FALSE),"")</f>
        <v>TBD</v>
      </c>
      <c r="AO351" s="219" t="str">
        <f>IFERROR(VLOOKUP(AM351,L_Convert,7,FALSE),"")</f>
        <v>TBD</v>
      </c>
      <c r="AP351" s="83" t="s">
        <v>4464</v>
      </c>
      <c r="AQ351" s="220"/>
      <c r="AR351" s="89"/>
      <c r="AS351" s="99"/>
      <c r="AT351" s="94"/>
      <c r="AU351" s="256"/>
      <c r="AV351" s="95"/>
      <c r="AW351" s="238"/>
      <c r="AX351" s="89"/>
      <c r="AY351" s="89"/>
      <c r="AZ351" s="219"/>
      <c r="BA351" s="86"/>
      <c r="BB351" s="86"/>
      <c r="BC351" s="86" t="s">
        <v>12961</v>
      </c>
      <c r="BD351" s="83" t="s">
        <v>3722</v>
      </c>
      <c r="BE351" s="83" t="str">
        <f>IFERROR(VLOOKUP($BD351,L_Milestone,4,FALSE),"")</f>
        <v>06.ERM PROCESS</v>
      </c>
      <c r="BF351" s="83" t="s">
        <v>5834</v>
      </c>
      <c r="BG351" s="237" t="s">
        <v>13280</v>
      </c>
      <c r="BH351" s="237"/>
      <c r="BI351" s="190">
        <v>401</v>
      </c>
      <c r="BJ351" s="83" t="s">
        <v>13274</v>
      </c>
    </row>
    <row r="352" spans="1:62" s="28" customFormat="1" ht="15" customHeight="1">
      <c r="A352" s="187" t="s">
        <v>11659</v>
      </c>
      <c r="B352" s="29"/>
      <c r="C352" s="83" t="str">
        <f>Q352</f>
        <v>JAW-JT-KRG-2149</v>
      </c>
      <c r="D352" s="83"/>
      <c r="E352" s="198">
        <v>140261104</v>
      </c>
      <c r="F352" s="198" t="s">
        <v>12007</v>
      </c>
      <c r="G352" s="83" t="s">
        <v>10283</v>
      </c>
      <c r="H352" s="84" t="s">
        <v>6508</v>
      </c>
      <c r="I352" s="83" t="s">
        <v>11766</v>
      </c>
      <c r="J352" s="83" t="s">
        <v>11767</v>
      </c>
      <c r="K352" s="83">
        <v>70</v>
      </c>
      <c r="L352" s="83" t="s">
        <v>11681</v>
      </c>
      <c r="M352" s="83">
        <v>2022</v>
      </c>
      <c r="N352" s="83" t="s">
        <v>10971</v>
      </c>
      <c r="O352" s="83" t="s">
        <v>12079</v>
      </c>
      <c r="P352" s="84" t="s">
        <v>12456</v>
      </c>
      <c r="Q352" s="83" t="s">
        <v>11558</v>
      </c>
      <c r="R352" s="243" t="s">
        <v>11559</v>
      </c>
      <c r="S352" s="83" t="s">
        <v>2200</v>
      </c>
      <c r="T352" s="83" t="s">
        <v>5862</v>
      </c>
      <c r="U352" s="83" t="s">
        <v>5907</v>
      </c>
      <c r="V352" s="86" t="s">
        <v>4468</v>
      </c>
      <c r="W352" s="86" t="s">
        <v>2203</v>
      </c>
      <c r="X352" s="86" t="s">
        <v>2645</v>
      </c>
      <c r="Y352" s="274">
        <v>6618083</v>
      </c>
      <c r="Z352" s="86">
        <v>44631</v>
      </c>
      <c r="AA352" s="86">
        <v>44631</v>
      </c>
      <c r="AB352" s="332">
        <f ca="1">IF(AND($Z352=""),"",IF(AND($Z352&lt;&gt;"",AY352&lt;&gt;""),AY352-$Z352,IF(AND($Z352&lt;&gt;"",AY352=""),TODAY()-$Z352)))</f>
        <v>48</v>
      </c>
      <c r="AC352" s="91" t="str">
        <f ca="1">IF(AB352="","",IF(AB352="RFI","RFI done",IF(AB352&gt;150,"&gt; 150 days",IF(AB352&gt;120,"121 - 150 days",IF(AB352&gt;90,"91 - 120 days",IF(AB352&gt;60,"61 - 90 days",IF(AB352&gt;30,"31 - 60 days","&lt; 30 days")))))))</f>
        <v>31 - 60 days</v>
      </c>
      <c r="AD352" s="89">
        <f>IF(AND(S352=""),"TBD",IF(AND(S352="COLO"),Z352+30,Z352+150))</f>
        <v>44661</v>
      </c>
      <c r="AE352" s="90" t="str">
        <f>IFERROR(VLOOKUP(AD352,L_Convert,6,FALSE),"")</f>
        <v>W16-2022</v>
      </c>
      <c r="AF352" s="90" t="str">
        <f>IFERROR(VLOOKUP(AD352,L_Convert,7,FALSE),"")</f>
        <v>Apr-2022</v>
      </c>
      <c r="AG352" s="86" t="s">
        <v>345</v>
      </c>
      <c r="AH352" s="219" t="str">
        <f>IFERROR(VLOOKUP(AG352,L_Convert,6,FALSE),"")</f>
        <v>TBD</v>
      </c>
      <c r="AI352" s="219" t="str">
        <f>IFERROR(VLOOKUP(AG352,L_Convert,7,FALSE),"")</f>
        <v>TBD</v>
      </c>
      <c r="AJ352" s="199" t="s">
        <v>345</v>
      </c>
      <c r="AK352" s="219" t="str">
        <f>IFERROR(VLOOKUP(AJ352,L_Convert,6,FALSE),"")</f>
        <v>TBD</v>
      </c>
      <c r="AL352" s="219" t="str">
        <f>IFERROR(VLOOKUP(AJ352,L_Convert,7,FALSE),"")</f>
        <v>TBD</v>
      </c>
      <c r="AM352" s="339" t="s">
        <v>345</v>
      </c>
      <c r="AN352" s="219" t="str">
        <f>IFERROR(VLOOKUP(AM352,L_Convert,6,FALSE),"")</f>
        <v>TBD</v>
      </c>
      <c r="AO352" s="219" t="str">
        <f>IFERROR(VLOOKUP(AM352,L_Convert,7,FALSE),"")</f>
        <v>TBD</v>
      </c>
      <c r="AP352" s="83" t="s">
        <v>4464</v>
      </c>
      <c r="AQ352" s="220"/>
      <c r="AR352" s="89"/>
      <c r="AS352" s="99"/>
      <c r="AT352" s="94"/>
      <c r="AU352" s="256"/>
      <c r="AV352" s="95"/>
      <c r="AW352" s="238"/>
      <c r="AX352" s="89"/>
      <c r="AY352" s="89"/>
      <c r="AZ352" s="219"/>
      <c r="BA352" s="86"/>
      <c r="BB352" s="86"/>
      <c r="BC352" s="86" t="s">
        <v>12961</v>
      </c>
      <c r="BD352" s="83" t="s">
        <v>3722</v>
      </c>
      <c r="BE352" s="83" t="str">
        <f>IFERROR(VLOOKUP($BD352,L_Milestone,4,FALSE),"")</f>
        <v>06.ERM PROCESS</v>
      </c>
      <c r="BF352" s="83" t="s">
        <v>5834</v>
      </c>
      <c r="BG352" s="237" t="s">
        <v>13280</v>
      </c>
      <c r="BH352" s="237"/>
      <c r="BI352" s="190">
        <v>401</v>
      </c>
      <c r="BJ352" s="83" t="s">
        <v>13274</v>
      </c>
    </row>
    <row r="353" spans="1:62" s="28" customFormat="1" ht="15" customHeight="1">
      <c r="A353" s="187" t="s">
        <v>11659</v>
      </c>
      <c r="B353" s="29"/>
      <c r="C353" s="83" t="str">
        <f>Q353</f>
        <v>JAW-JT-MKD-1125</v>
      </c>
      <c r="D353" s="83">
        <v>30741520031</v>
      </c>
      <c r="E353" s="198">
        <v>140043109</v>
      </c>
      <c r="F353" s="198" t="s">
        <v>11977</v>
      </c>
      <c r="G353" s="83" t="s">
        <v>10283</v>
      </c>
      <c r="H353" s="84" t="s">
        <v>6825</v>
      </c>
      <c r="I353" s="83" t="s">
        <v>11672</v>
      </c>
      <c r="J353" s="83" t="s">
        <v>11673</v>
      </c>
      <c r="K353" s="83">
        <v>70</v>
      </c>
      <c r="L353" s="83" t="s">
        <v>4487</v>
      </c>
      <c r="M353" s="83">
        <v>2022</v>
      </c>
      <c r="N353" s="83" t="s">
        <v>10971</v>
      </c>
      <c r="O353" s="83" t="s">
        <v>12047</v>
      </c>
      <c r="P353" s="84" t="s">
        <v>12456</v>
      </c>
      <c r="Q353" s="83" t="s">
        <v>11484</v>
      </c>
      <c r="R353" s="243" t="s">
        <v>11485</v>
      </c>
      <c r="S353" s="83" t="s">
        <v>2200</v>
      </c>
      <c r="T353" s="83" t="s">
        <v>5862</v>
      </c>
      <c r="U353" s="83" t="s">
        <v>5907</v>
      </c>
      <c r="V353" s="83" t="s">
        <v>4468</v>
      </c>
      <c r="W353" s="274" t="s">
        <v>2203</v>
      </c>
      <c r="X353" s="274" t="s">
        <v>2643</v>
      </c>
      <c r="Y353" s="274">
        <v>6618080</v>
      </c>
      <c r="Z353" s="86">
        <v>44631</v>
      </c>
      <c r="AA353" s="86">
        <v>44631</v>
      </c>
      <c r="AB353" s="332">
        <f ca="1">IF(AND($Z353=""),"",IF(AND($Z353&lt;&gt;"",AY353&lt;&gt;""),AY353-$Z353,IF(AND($Z353&lt;&gt;"",AY353=""),TODAY()-$Z353)))</f>
        <v>48</v>
      </c>
      <c r="AC353" s="91" t="str">
        <f ca="1">IF(AB353="","",IF(AB353="RFI","RFI done",IF(AB353&gt;150,"&gt; 150 days",IF(AB353&gt;120,"121 - 150 days",IF(AB353&gt;90,"91 - 120 days",IF(AB353&gt;60,"61 - 90 days",IF(AB353&gt;30,"31 - 60 days","&lt; 30 days")))))))</f>
        <v>31 - 60 days</v>
      </c>
      <c r="AD353" s="89">
        <f>IF(AND(S353=""),"TBD",IF(AND(S353="COLO"),Z353+30,Z353+150))</f>
        <v>44661</v>
      </c>
      <c r="AE353" s="90" t="str">
        <f>IFERROR(VLOOKUP(AD353,L_Convert,6,FALSE),"")</f>
        <v>W16-2022</v>
      </c>
      <c r="AF353" s="90" t="str">
        <f>IFERROR(VLOOKUP(AD353,L_Convert,7,FALSE),"")</f>
        <v>Apr-2022</v>
      </c>
      <c r="AG353" s="86" t="s">
        <v>345</v>
      </c>
      <c r="AH353" s="219" t="str">
        <f>IFERROR(VLOOKUP(AG353,L_Convert,6,FALSE),"")</f>
        <v>TBD</v>
      </c>
      <c r="AI353" s="219" t="str">
        <f>IFERROR(VLOOKUP(AG353,L_Convert,7,FALSE),"")</f>
        <v>TBD</v>
      </c>
      <c r="AJ353" s="199" t="s">
        <v>345</v>
      </c>
      <c r="AK353" s="219" t="str">
        <f>IFERROR(VLOOKUP(AJ353,L_Convert,6,FALSE),"")</f>
        <v>TBD</v>
      </c>
      <c r="AL353" s="219" t="str">
        <f>IFERROR(VLOOKUP(AJ353,L_Convert,7,FALSE),"")</f>
        <v>TBD</v>
      </c>
      <c r="AM353" s="339" t="s">
        <v>345</v>
      </c>
      <c r="AN353" s="219" t="str">
        <f>IFERROR(VLOOKUP(AM353,L_Convert,6,FALSE),"")</f>
        <v>TBD</v>
      </c>
      <c r="AO353" s="219" t="str">
        <f>IFERROR(VLOOKUP(AM353,L_Convert,7,FALSE),"")</f>
        <v>TBD</v>
      </c>
      <c r="AP353" s="83" t="s">
        <v>4464</v>
      </c>
      <c r="AQ353" s="220"/>
      <c r="AR353" s="89"/>
      <c r="AS353" s="99"/>
      <c r="AT353" s="94"/>
      <c r="AU353" s="256"/>
      <c r="AV353" s="95"/>
      <c r="AW353" s="238"/>
      <c r="AX353" s="89"/>
      <c r="AY353" s="89"/>
      <c r="AZ353" s="219"/>
      <c r="BA353" s="86"/>
      <c r="BB353" s="86"/>
      <c r="BC353" s="86" t="s">
        <v>12960</v>
      </c>
      <c r="BD353" s="83" t="s">
        <v>11912</v>
      </c>
      <c r="BE353" s="83" t="str">
        <f>IFERROR(VLOOKUP($BD353,L_Milestone,4,FALSE),"")</f>
        <v>06.ERM PROCESS</v>
      </c>
      <c r="BF353" s="83" t="s">
        <v>5834</v>
      </c>
      <c r="BG353" s="237" t="s">
        <v>13278</v>
      </c>
      <c r="BH353" s="237"/>
      <c r="BI353" s="190">
        <v>401</v>
      </c>
      <c r="BJ353" s="83" t="s">
        <v>13274</v>
      </c>
    </row>
    <row r="354" spans="1:62" s="28" customFormat="1" ht="15" customHeight="1">
      <c r="A354" s="187" t="s">
        <v>11659</v>
      </c>
      <c r="B354" s="29"/>
      <c r="C354" s="83" t="str">
        <f>Q354</f>
        <v>JAW-JT-CLP-0564</v>
      </c>
      <c r="D354" s="83">
        <v>30741510031</v>
      </c>
      <c r="E354" s="198">
        <v>1443462004</v>
      </c>
      <c r="F354" s="198" t="s">
        <v>11976</v>
      </c>
      <c r="G354" s="83" t="s">
        <v>10283</v>
      </c>
      <c r="H354" s="84" t="s">
        <v>6825</v>
      </c>
      <c r="I354" s="83" t="s">
        <v>11669</v>
      </c>
      <c r="J354" s="83" t="s">
        <v>11670</v>
      </c>
      <c r="K354" s="83">
        <v>39</v>
      </c>
      <c r="L354" s="83" t="s">
        <v>11671</v>
      </c>
      <c r="M354" s="83">
        <v>2022</v>
      </c>
      <c r="N354" s="83" t="s">
        <v>10971</v>
      </c>
      <c r="O354" s="83" t="s">
        <v>12046</v>
      </c>
      <c r="P354" s="84" t="s">
        <v>12456</v>
      </c>
      <c r="Q354" s="83" t="s">
        <v>11482</v>
      </c>
      <c r="R354" s="243" t="s">
        <v>11483</v>
      </c>
      <c r="S354" s="83" t="s">
        <v>2200</v>
      </c>
      <c r="T354" s="83" t="s">
        <v>5862</v>
      </c>
      <c r="U354" s="83" t="s">
        <v>5907</v>
      </c>
      <c r="V354" s="83" t="s">
        <v>4468</v>
      </c>
      <c r="W354" s="274" t="s">
        <v>2203</v>
      </c>
      <c r="X354" s="274" t="s">
        <v>8610</v>
      </c>
      <c r="Y354" s="274">
        <v>6618080</v>
      </c>
      <c r="Z354" s="86">
        <v>44631</v>
      </c>
      <c r="AA354" s="86">
        <v>44631</v>
      </c>
      <c r="AB354" s="332">
        <f ca="1">IF(AND($Z354=""),"",IF(AND($Z354&lt;&gt;"",AY354&lt;&gt;""),AY354-$Z354,IF(AND($Z354&lt;&gt;"",AY354=""),TODAY()-$Z354)))</f>
        <v>48</v>
      </c>
      <c r="AC354" s="91" t="str">
        <f ca="1">IF(AB354="","",IF(AB354="RFI","RFI done",IF(AB354&gt;150,"&gt; 150 days",IF(AB354&gt;120,"121 - 150 days",IF(AB354&gt;90,"91 - 120 days",IF(AB354&gt;60,"61 - 90 days",IF(AB354&gt;30,"31 - 60 days","&lt; 30 days")))))))</f>
        <v>31 - 60 days</v>
      </c>
      <c r="AD354" s="89">
        <f>IF(AND(S354=""),"TBD",IF(AND(S354="COLO"),Z354+30,Z354+150))</f>
        <v>44661</v>
      </c>
      <c r="AE354" s="90" t="str">
        <f>IFERROR(VLOOKUP(AD354,L_Convert,6,FALSE),"")</f>
        <v>W16-2022</v>
      </c>
      <c r="AF354" s="90" t="str">
        <f>IFERROR(VLOOKUP(AD354,L_Convert,7,FALSE),"")</f>
        <v>Apr-2022</v>
      </c>
      <c r="AG354" s="86" t="s">
        <v>345</v>
      </c>
      <c r="AH354" s="219" t="str">
        <f>IFERROR(VLOOKUP(AG354,L_Convert,6,FALSE),"")</f>
        <v>TBD</v>
      </c>
      <c r="AI354" s="219" t="str">
        <f>IFERROR(VLOOKUP(AG354,L_Convert,7,FALSE),"")</f>
        <v>TBD</v>
      </c>
      <c r="AJ354" s="199" t="s">
        <v>345</v>
      </c>
      <c r="AK354" s="219" t="str">
        <f>IFERROR(VLOOKUP(AJ354,L_Convert,6,FALSE),"")</f>
        <v>TBD</v>
      </c>
      <c r="AL354" s="219" t="str">
        <f>IFERROR(VLOOKUP(AJ354,L_Convert,7,FALSE),"")</f>
        <v>TBD</v>
      </c>
      <c r="AM354" s="339" t="s">
        <v>345</v>
      </c>
      <c r="AN354" s="219" t="str">
        <f>IFERROR(VLOOKUP(AM354,L_Convert,6,FALSE),"")</f>
        <v>TBD</v>
      </c>
      <c r="AO354" s="219" t="str">
        <f>IFERROR(VLOOKUP(AM354,L_Convert,7,FALSE),"")</f>
        <v>TBD</v>
      </c>
      <c r="AP354" s="83" t="s">
        <v>4464</v>
      </c>
      <c r="AQ354" s="220"/>
      <c r="AR354" s="89"/>
      <c r="AS354" s="99"/>
      <c r="AT354" s="94"/>
      <c r="AU354" s="256"/>
      <c r="AV354" s="95"/>
      <c r="AW354" s="238"/>
      <c r="AX354" s="89"/>
      <c r="AY354" s="89"/>
      <c r="AZ354" s="219"/>
      <c r="BA354" s="86"/>
      <c r="BB354" s="86"/>
      <c r="BC354" s="86" t="s">
        <v>12960</v>
      </c>
      <c r="BD354" s="83" t="s">
        <v>11912</v>
      </c>
      <c r="BE354" s="83" t="str">
        <f>IFERROR(VLOOKUP($BD354,L_Milestone,4,FALSE),"")</f>
        <v>06.ERM PROCESS</v>
      </c>
      <c r="BF354" s="83" t="s">
        <v>5834</v>
      </c>
      <c r="BG354" s="237" t="s">
        <v>13278</v>
      </c>
      <c r="BH354" s="237"/>
      <c r="BI354" s="190">
        <v>401</v>
      </c>
      <c r="BJ354" s="83" t="s">
        <v>13274</v>
      </c>
    </row>
    <row r="355" spans="1:62" s="28" customFormat="1" ht="15" customHeight="1">
      <c r="A355" s="187" t="s">
        <v>11659</v>
      </c>
      <c r="B355" s="29"/>
      <c r="C355" s="83" t="str">
        <f>Q355</f>
        <v>JAW-JT-MKD-1141</v>
      </c>
      <c r="D355" s="83">
        <v>30741620031</v>
      </c>
      <c r="E355" s="198">
        <v>140278104</v>
      </c>
      <c r="F355" s="198" t="s">
        <v>12000</v>
      </c>
      <c r="G355" s="83" t="s">
        <v>10283</v>
      </c>
      <c r="H355" s="84" t="s">
        <v>6508</v>
      </c>
      <c r="I355" s="83" t="s">
        <v>11742</v>
      </c>
      <c r="J355" s="83" t="s">
        <v>11743</v>
      </c>
      <c r="K355" s="83">
        <v>70</v>
      </c>
      <c r="L355" s="83" t="s">
        <v>11715</v>
      </c>
      <c r="M355" s="83">
        <v>2022</v>
      </c>
      <c r="N355" s="83" t="s">
        <v>10971</v>
      </c>
      <c r="O355" s="83" t="s">
        <v>12071</v>
      </c>
      <c r="P355" s="84" t="s">
        <v>12456</v>
      </c>
      <c r="Q355" s="83" t="s">
        <v>11538</v>
      </c>
      <c r="R355" s="243" t="s">
        <v>11539</v>
      </c>
      <c r="S355" s="83" t="s">
        <v>2200</v>
      </c>
      <c r="T355" s="83" t="s">
        <v>5862</v>
      </c>
      <c r="U355" s="83" t="s">
        <v>5907</v>
      </c>
      <c r="V355" s="83" t="s">
        <v>4468</v>
      </c>
      <c r="W355" s="274" t="s">
        <v>2203</v>
      </c>
      <c r="X355" s="274" t="s">
        <v>2643</v>
      </c>
      <c r="Y355" s="274">
        <v>6618083</v>
      </c>
      <c r="Z355" s="86">
        <v>44631</v>
      </c>
      <c r="AA355" s="86">
        <v>44631</v>
      </c>
      <c r="AB355" s="332">
        <f ca="1">IF(AND($Z355=""),"",IF(AND($Z355&lt;&gt;"",AY355&lt;&gt;""),AY355-$Z355,IF(AND($Z355&lt;&gt;"",AY355=""),TODAY()-$Z355)))</f>
        <v>48</v>
      </c>
      <c r="AC355" s="91" t="str">
        <f ca="1">IF(AB355="","",IF(AB355="RFI","RFI done",IF(AB355&gt;150,"&gt; 150 days",IF(AB355&gt;120,"121 - 150 days",IF(AB355&gt;90,"91 - 120 days",IF(AB355&gt;60,"61 - 90 days",IF(AB355&gt;30,"31 - 60 days","&lt; 30 days")))))))</f>
        <v>31 - 60 days</v>
      </c>
      <c r="AD355" s="89">
        <f>IF(AND(S355=""),"TBD",IF(AND(S355="COLO"),Z355+30,Z355+150))</f>
        <v>44661</v>
      </c>
      <c r="AE355" s="90" t="str">
        <f>IFERROR(VLOOKUP(AD355,L_Convert,6,FALSE),"")</f>
        <v>W16-2022</v>
      </c>
      <c r="AF355" s="90" t="str">
        <f>IFERROR(VLOOKUP(AD355,L_Convert,7,FALSE),"")</f>
        <v>Apr-2022</v>
      </c>
      <c r="AG355" s="86" t="s">
        <v>345</v>
      </c>
      <c r="AH355" s="219" t="str">
        <f>IFERROR(VLOOKUP(AG355,L_Convert,6,FALSE),"")</f>
        <v>TBD</v>
      </c>
      <c r="AI355" s="219" t="str">
        <f>IFERROR(VLOOKUP(AG355,L_Convert,7,FALSE),"")</f>
        <v>TBD</v>
      </c>
      <c r="AJ355" s="199" t="s">
        <v>345</v>
      </c>
      <c r="AK355" s="219" t="str">
        <f>IFERROR(VLOOKUP(AJ355,L_Convert,6,FALSE),"")</f>
        <v>TBD</v>
      </c>
      <c r="AL355" s="219" t="str">
        <f>IFERROR(VLOOKUP(AJ355,L_Convert,7,FALSE),"")</f>
        <v>TBD</v>
      </c>
      <c r="AM355" s="339" t="s">
        <v>345</v>
      </c>
      <c r="AN355" s="219" t="str">
        <f>IFERROR(VLOOKUP(AM355,L_Convert,6,FALSE),"")</f>
        <v>TBD</v>
      </c>
      <c r="AO355" s="219" t="str">
        <f>IFERROR(VLOOKUP(AM355,L_Convert,7,FALSE),"")</f>
        <v>TBD</v>
      </c>
      <c r="AP355" s="83" t="s">
        <v>4464</v>
      </c>
      <c r="AQ355" s="220"/>
      <c r="AR355" s="89"/>
      <c r="AS355" s="99"/>
      <c r="AT355" s="94"/>
      <c r="AU355" s="256"/>
      <c r="AV355" s="95"/>
      <c r="AW355" s="238"/>
      <c r="AX355" s="89"/>
      <c r="AY355" s="89"/>
      <c r="AZ355" s="219"/>
      <c r="BA355" s="86"/>
      <c r="BB355" s="86"/>
      <c r="BC355" s="86" t="s">
        <v>12960</v>
      </c>
      <c r="BD355" s="83" t="s">
        <v>11912</v>
      </c>
      <c r="BE355" s="83" t="str">
        <f>IFERROR(VLOOKUP($BD355,L_Milestone,4,FALSE),"")</f>
        <v>06.ERM PROCESS</v>
      </c>
      <c r="BF355" s="83" t="s">
        <v>5834</v>
      </c>
      <c r="BG355" s="237" t="s">
        <v>13278</v>
      </c>
      <c r="BH355" s="237"/>
      <c r="BI355" s="190">
        <v>401</v>
      </c>
      <c r="BJ355" s="83" t="s">
        <v>13274</v>
      </c>
    </row>
    <row r="356" spans="1:62" s="28" customFormat="1" ht="15" customHeight="1">
      <c r="A356" s="187" t="s">
        <v>11659</v>
      </c>
      <c r="B356" s="29"/>
      <c r="C356" s="83" t="str">
        <f>Q356</f>
        <v>JAW-YO-SMN-0075</v>
      </c>
      <c r="D356" s="83">
        <v>30741530031</v>
      </c>
      <c r="E356" s="198">
        <v>150255109</v>
      </c>
      <c r="F356" s="198" t="s">
        <v>11979</v>
      </c>
      <c r="G356" s="83" t="s">
        <v>10283</v>
      </c>
      <c r="H356" s="84" t="s">
        <v>6825</v>
      </c>
      <c r="I356" s="83" t="s">
        <v>11677</v>
      </c>
      <c r="J356" s="83" t="s">
        <v>11678</v>
      </c>
      <c r="K356" s="83">
        <v>27</v>
      </c>
      <c r="L356" s="83" t="s">
        <v>4548</v>
      </c>
      <c r="M356" s="83">
        <v>2022</v>
      </c>
      <c r="N356" s="83" t="s">
        <v>10971</v>
      </c>
      <c r="O356" s="83" t="s">
        <v>12049</v>
      </c>
      <c r="P356" s="84" t="s">
        <v>12456</v>
      </c>
      <c r="Q356" s="83" t="s">
        <v>11488</v>
      </c>
      <c r="R356" s="243" t="s">
        <v>11489</v>
      </c>
      <c r="S356" s="83" t="s">
        <v>2200</v>
      </c>
      <c r="T356" s="83" t="s">
        <v>5862</v>
      </c>
      <c r="U356" s="83" t="s">
        <v>5907</v>
      </c>
      <c r="V356" s="83" t="s">
        <v>4468</v>
      </c>
      <c r="W356" s="274" t="s">
        <v>2211</v>
      </c>
      <c r="X356" s="274" t="s">
        <v>2654</v>
      </c>
      <c r="Y356" s="274">
        <v>6618080</v>
      </c>
      <c r="Z356" s="86">
        <v>44631</v>
      </c>
      <c r="AA356" s="86">
        <v>44631</v>
      </c>
      <c r="AB356" s="332">
        <f ca="1">IF(AND($Z356=""),"",IF(AND($Z356&lt;&gt;"",AY356&lt;&gt;""),AY356-$Z356,IF(AND($Z356&lt;&gt;"",AY356=""),TODAY()-$Z356)))</f>
        <v>48</v>
      </c>
      <c r="AC356" s="91" t="str">
        <f ca="1">IF(AB356="","",IF(AB356="RFI","RFI done",IF(AB356&gt;150,"&gt; 150 days",IF(AB356&gt;120,"121 - 150 days",IF(AB356&gt;90,"91 - 120 days",IF(AB356&gt;60,"61 - 90 days",IF(AB356&gt;30,"31 - 60 days","&lt; 30 days")))))))</f>
        <v>31 - 60 days</v>
      </c>
      <c r="AD356" s="89">
        <f>IF(AND(S356=""),"TBD",IF(AND(S356="COLO"),Z356+30,Z356+150))</f>
        <v>44661</v>
      </c>
      <c r="AE356" s="90" t="str">
        <f>IFERROR(VLOOKUP(AD356,L_Convert,6,FALSE),"")</f>
        <v>W16-2022</v>
      </c>
      <c r="AF356" s="90" t="str">
        <f>IFERROR(VLOOKUP(AD356,L_Convert,7,FALSE),"")</f>
        <v>Apr-2022</v>
      </c>
      <c r="AG356" s="86" t="s">
        <v>345</v>
      </c>
      <c r="AH356" s="219" t="str">
        <f>IFERROR(VLOOKUP(AG356,L_Convert,6,FALSE),"")</f>
        <v>TBD</v>
      </c>
      <c r="AI356" s="219" t="str">
        <f>IFERROR(VLOOKUP(AG356,L_Convert,7,FALSE),"")</f>
        <v>TBD</v>
      </c>
      <c r="AJ356" s="199" t="s">
        <v>345</v>
      </c>
      <c r="AK356" s="219" t="str">
        <f>IFERROR(VLOOKUP(AJ356,L_Convert,6,FALSE),"")</f>
        <v>TBD</v>
      </c>
      <c r="AL356" s="219" t="str">
        <f>IFERROR(VLOOKUP(AJ356,L_Convert,7,FALSE),"")</f>
        <v>TBD</v>
      </c>
      <c r="AM356" s="339" t="s">
        <v>345</v>
      </c>
      <c r="AN356" s="219" t="str">
        <f>IFERROR(VLOOKUP(AM356,L_Convert,6,FALSE),"")</f>
        <v>TBD</v>
      </c>
      <c r="AO356" s="219" t="str">
        <f>IFERROR(VLOOKUP(AM356,L_Convert,7,FALSE),"")</f>
        <v>TBD</v>
      </c>
      <c r="AP356" s="83" t="s">
        <v>4464</v>
      </c>
      <c r="AQ356" s="220"/>
      <c r="AR356" s="89"/>
      <c r="AS356" s="99"/>
      <c r="AT356" s="94"/>
      <c r="AU356" s="256"/>
      <c r="AV356" s="95"/>
      <c r="AW356" s="238"/>
      <c r="AX356" s="89"/>
      <c r="AY356" s="89"/>
      <c r="AZ356" s="219"/>
      <c r="BA356" s="86"/>
      <c r="BB356" s="86"/>
      <c r="BC356" s="86" t="s">
        <v>12960</v>
      </c>
      <c r="BD356" s="83" t="s">
        <v>11912</v>
      </c>
      <c r="BE356" s="83" t="str">
        <f>IFERROR(VLOOKUP($BD356,L_Milestone,4,FALSE),"")</f>
        <v>06.ERM PROCESS</v>
      </c>
      <c r="BF356" s="83" t="s">
        <v>5834</v>
      </c>
      <c r="BG356" s="237" t="s">
        <v>13278</v>
      </c>
      <c r="BH356" s="237"/>
      <c r="BI356" s="190">
        <v>401</v>
      </c>
      <c r="BJ356" s="83" t="s">
        <v>13274</v>
      </c>
    </row>
    <row r="357" spans="1:62" s="28" customFormat="1" ht="15" customHeight="1">
      <c r="A357" s="187" t="s">
        <v>11659</v>
      </c>
      <c r="B357" s="29"/>
      <c r="C357" s="83" t="str">
        <f>Q357</f>
        <v>JAW-YO-WNO-0016</v>
      </c>
      <c r="D357" s="83">
        <v>30741550031</v>
      </c>
      <c r="E357" s="198">
        <v>1508281001</v>
      </c>
      <c r="F357" s="198" t="s">
        <v>11985</v>
      </c>
      <c r="G357" s="83" t="s">
        <v>10283</v>
      </c>
      <c r="H357" s="84" t="s">
        <v>6825</v>
      </c>
      <c r="I357" s="83" t="s">
        <v>11682</v>
      </c>
      <c r="J357" s="83" t="s">
        <v>11683</v>
      </c>
      <c r="K357" s="83">
        <v>59</v>
      </c>
      <c r="L357" s="83" t="s">
        <v>4548</v>
      </c>
      <c r="M357" s="83">
        <v>2022</v>
      </c>
      <c r="N357" s="83" t="s">
        <v>10971</v>
      </c>
      <c r="O357" s="83" t="s">
        <v>12055</v>
      </c>
      <c r="P357" s="84" t="s">
        <v>12456</v>
      </c>
      <c r="Q357" s="83" t="s">
        <v>11492</v>
      </c>
      <c r="R357" s="243" t="s">
        <v>11493</v>
      </c>
      <c r="S357" s="83" t="s">
        <v>2200</v>
      </c>
      <c r="T357" s="83" t="s">
        <v>5862</v>
      </c>
      <c r="U357" s="83" t="s">
        <v>5907</v>
      </c>
      <c r="V357" s="83" t="s">
        <v>4468</v>
      </c>
      <c r="W357" s="274" t="s">
        <v>2211</v>
      </c>
      <c r="X357" s="274" t="s">
        <v>2606</v>
      </c>
      <c r="Y357" s="274">
        <v>6618080</v>
      </c>
      <c r="Z357" s="86">
        <v>44631</v>
      </c>
      <c r="AA357" s="86">
        <v>44631</v>
      </c>
      <c r="AB357" s="332">
        <f ca="1">IF(AND($Z357=""),"",IF(AND($Z357&lt;&gt;"",AY357&lt;&gt;""),AY357-$Z357,IF(AND($Z357&lt;&gt;"",AY357=""),TODAY()-$Z357)))</f>
        <v>48</v>
      </c>
      <c r="AC357" s="91" t="str">
        <f ca="1">IF(AB357="","",IF(AB357="RFI","RFI done",IF(AB357&gt;150,"&gt; 150 days",IF(AB357&gt;120,"121 - 150 days",IF(AB357&gt;90,"91 - 120 days",IF(AB357&gt;60,"61 - 90 days",IF(AB357&gt;30,"31 - 60 days","&lt; 30 days")))))))</f>
        <v>31 - 60 days</v>
      </c>
      <c r="AD357" s="89">
        <f>IF(AND(S357=""),"TBD",IF(AND(S357="COLO"),Z357+30,Z357+150))</f>
        <v>44661</v>
      </c>
      <c r="AE357" s="90" t="str">
        <f>IFERROR(VLOOKUP(AD357,L_Convert,6,FALSE),"")</f>
        <v>W16-2022</v>
      </c>
      <c r="AF357" s="90" t="str">
        <f>IFERROR(VLOOKUP(AD357,L_Convert,7,FALSE),"")</f>
        <v>Apr-2022</v>
      </c>
      <c r="AG357" s="86" t="s">
        <v>345</v>
      </c>
      <c r="AH357" s="219" t="str">
        <f>IFERROR(VLOOKUP(AG357,L_Convert,6,FALSE),"")</f>
        <v>TBD</v>
      </c>
      <c r="AI357" s="219" t="str">
        <f>IFERROR(VLOOKUP(AG357,L_Convert,7,FALSE),"")</f>
        <v>TBD</v>
      </c>
      <c r="AJ357" s="199" t="s">
        <v>345</v>
      </c>
      <c r="AK357" s="219" t="str">
        <f>IFERROR(VLOOKUP(AJ357,L_Convert,6,FALSE),"")</f>
        <v>TBD</v>
      </c>
      <c r="AL357" s="219" t="str">
        <f>IFERROR(VLOOKUP(AJ357,L_Convert,7,FALSE),"")</f>
        <v>TBD</v>
      </c>
      <c r="AM357" s="339" t="s">
        <v>345</v>
      </c>
      <c r="AN357" s="219" t="str">
        <f>IFERROR(VLOOKUP(AM357,L_Convert,6,FALSE),"")</f>
        <v>TBD</v>
      </c>
      <c r="AO357" s="219" t="str">
        <f>IFERROR(VLOOKUP(AM357,L_Convert,7,FALSE),"")</f>
        <v>TBD</v>
      </c>
      <c r="AP357" s="83" t="s">
        <v>4464</v>
      </c>
      <c r="AQ357" s="220"/>
      <c r="AR357" s="89"/>
      <c r="AS357" s="99"/>
      <c r="AT357" s="94"/>
      <c r="AU357" s="256"/>
      <c r="AV357" s="95"/>
      <c r="AW357" s="238"/>
      <c r="AX357" s="89"/>
      <c r="AY357" s="89"/>
      <c r="AZ357" s="219"/>
      <c r="BA357" s="86"/>
      <c r="BB357" s="86"/>
      <c r="BC357" s="86" t="s">
        <v>12960</v>
      </c>
      <c r="BD357" s="83" t="s">
        <v>11912</v>
      </c>
      <c r="BE357" s="83" t="str">
        <f>IFERROR(VLOOKUP($BD357,L_Milestone,4,FALSE),"")</f>
        <v>06.ERM PROCESS</v>
      </c>
      <c r="BF357" s="83" t="s">
        <v>5834</v>
      </c>
      <c r="BG357" s="237" t="s">
        <v>13278</v>
      </c>
      <c r="BH357" s="237"/>
      <c r="BI357" s="190">
        <v>401</v>
      </c>
      <c r="BJ357" s="83" t="s">
        <v>13274</v>
      </c>
    </row>
    <row r="358" spans="1:62" s="28" customFormat="1" ht="15" customHeight="1">
      <c r="A358" s="187" t="s">
        <v>11659</v>
      </c>
      <c r="B358" s="29"/>
      <c r="C358" s="83" t="str">
        <f>Q358</f>
        <v>JAW-JT-RBG-1773</v>
      </c>
      <c r="D358" s="83">
        <v>30741560031</v>
      </c>
      <c r="E358" s="198">
        <v>1441722004</v>
      </c>
      <c r="F358" s="198" t="s">
        <v>11986</v>
      </c>
      <c r="G358" s="83" t="s">
        <v>10283</v>
      </c>
      <c r="H358" s="84" t="s">
        <v>6825</v>
      </c>
      <c r="I358" s="83" t="s">
        <v>11684</v>
      </c>
      <c r="J358" s="83" t="s">
        <v>11685</v>
      </c>
      <c r="K358" s="83">
        <v>59</v>
      </c>
      <c r="L358" s="83" t="s">
        <v>11686</v>
      </c>
      <c r="M358" s="83">
        <v>2022</v>
      </c>
      <c r="N358" s="83" t="s">
        <v>10971</v>
      </c>
      <c r="O358" s="83" t="s">
        <v>12056</v>
      </c>
      <c r="P358" s="84" t="s">
        <v>12456</v>
      </c>
      <c r="Q358" s="83" t="s">
        <v>11494</v>
      </c>
      <c r="R358" s="243" t="s">
        <v>11495</v>
      </c>
      <c r="S358" s="83" t="s">
        <v>2200</v>
      </c>
      <c r="T358" s="83" t="s">
        <v>5862</v>
      </c>
      <c r="U358" s="83" t="s">
        <v>5907</v>
      </c>
      <c r="V358" s="83" t="s">
        <v>4468</v>
      </c>
      <c r="W358" s="274" t="s">
        <v>2203</v>
      </c>
      <c r="X358" s="274" t="s">
        <v>2634</v>
      </c>
      <c r="Y358" s="274">
        <v>6618080</v>
      </c>
      <c r="Z358" s="86">
        <v>44631</v>
      </c>
      <c r="AA358" s="86">
        <v>44631</v>
      </c>
      <c r="AB358" s="332">
        <f ca="1">IF(AND($Z358=""),"",IF(AND($Z358&lt;&gt;"",AY358&lt;&gt;""),AY358-$Z358,IF(AND($Z358&lt;&gt;"",AY358=""),TODAY()-$Z358)))</f>
        <v>48</v>
      </c>
      <c r="AC358" s="91" t="str">
        <f ca="1">IF(AB358="","",IF(AB358="RFI","RFI done",IF(AB358&gt;150,"&gt; 150 days",IF(AB358&gt;120,"121 - 150 days",IF(AB358&gt;90,"91 - 120 days",IF(AB358&gt;60,"61 - 90 days",IF(AB358&gt;30,"31 - 60 days","&lt; 30 days")))))))</f>
        <v>31 - 60 days</v>
      </c>
      <c r="AD358" s="89">
        <f>IF(AND(S358=""),"TBD",IF(AND(S358="COLO"),Z358+30,Z358+150))</f>
        <v>44661</v>
      </c>
      <c r="AE358" s="90" t="str">
        <f>IFERROR(VLOOKUP(AD358,L_Convert,6,FALSE),"")</f>
        <v>W16-2022</v>
      </c>
      <c r="AF358" s="90" t="str">
        <f>IFERROR(VLOOKUP(AD358,L_Convert,7,FALSE),"")</f>
        <v>Apr-2022</v>
      </c>
      <c r="AG358" s="86" t="s">
        <v>345</v>
      </c>
      <c r="AH358" s="219" t="str">
        <f>IFERROR(VLOOKUP(AG358,L_Convert,6,FALSE),"")</f>
        <v>TBD</v>
      </c>
      <c r="AI358" s="219" t="str">
        <f>IFERROR(VLOOKUP(AG358,L_Convert,7,FALSE),"")</f>
        <v>TBD</v>
      </c>
      <c r="AJ358" s="199" t="s">
        <v>345</v>
      </c>
      <c r="AK358" s="219" t="str">
        <f>IFERROR(VLOOKUP(AJ358,L_Convert,6,FALSE),"")</f>
        <v>TBD</v>
      </c>
      <c r="AL358" s="219" t="str">
        <f>IFERROR(VLOOKUP(AJ358,L_Convert,7,FALSE),"")</f>
        <v>TBD</v>
      </c>
      <c r="AM358" s="339" t="s">
        <v>345</v>
      </c>
      <c r="AN358" s="219" t="str">
        <f>IFERROR(VLOOKUP(AM358,L_Convert,6,FALSE),"")</f>
        <v>TBD</v>
      </c>
      <c r="AO358" s="219" t="str">
        <f>IFERROR(VLOOKUP(AM358,L_Convert,7,FALSE),"")</f>
        <v>TBD</v>
      </c>
      <c r="AP358" s="83" t="s">
        <v>4464</v>
      </c>
      <c r="AQ358" s="220"/>
      <c r="AR358" s="89"/>
      <c r="AS358" s="99"/>
      <c r="AT358" s="94"/>
      <c r="AU358" s="256"/>
      <c r="AV358" s="95"/>
      <c r="AW358" s="238"/>
      <c r="AX358" s="89"/>
      <c r="AY358" s="89"/>
      <c r="AZ358" s="219"/>
      <c r="BA358" s="86"/>
      <c r="BB358" s="86"/>
      <c r="BC358" s="86" t="s">
        <v>12960</v>
      </c>
      <c r="BD358" s="83" t="s">
        <v>11912</v>
      </c>
      <c r="BE358" s="83" t="str">
        <f>IFERROR(VLOOKUP($BD358,L_Milestone,4,FALSE),"")</f>
        <v>06.ERM PROCESS</v>
      </c>
      <c r="BF358" s="83" t="s">
        <v>5834</v>
      </c>
      <c r="BG358" s="237" t="s">
        <v>13278</v>
      </c>
      <c r="BH358" s="237"/>
      <c r="BI358" s="190">
        <v>401</v>
      </c>
      <c r="BJ358" s="83" t="s">
        <v>13274</v>
      </c>
    </row>
    <row r="359" spans="1:62" s="28" customFormat="1" ht="15" customHeight="1">
      <c r="A359" s="187" t="s">
        <v>11659</v>
      </c>
      <c r="B359" s="29"/>
      <c r="C359" s="83" t="str">
        <f>Q359</f>
        <v>JAW-JT-KLN-0927</v>
      </c>
      <c r="D359" s="83">
        <v>30741570031</v>
      </c>
      <c r="E359" s="198">
        <v>140109109</v>
      </c>
      <c r="F359" s="198" t="s">
        <v>11988</v>
      </c>
      <c r="G359" s="83" t="s">
        <v>10283</v>
      </c>
      <c r="H359" s="84" t="s">
        <v>6825</v>
      </c>
      <c r="I359" s="83" t="s">
        <v>11689</v>
      </c>
      <c r="J359" s="83" t="s">
        <v>11690</v>
      </c>
      <c r="K359" s="83">
        <v>63</v>
      </c>
      <c r="L359" s="83" t="s">
        <v>4826</v>
      </c>
      <c r="M359" s="83">
        <v>2022</v>
      </c>
      <c r="N359" s="83" t="s">
        <v>10971</v>
      </c>
      <c r="O359" s="83" t="s">
        <v>12058</v>
      </c>
      <c r="P359" s="84" t="s">
        <v>12456</v>
      </c>
      <c r="Q359" s="83" t="s">
        <v>11498</v>
      </c>
      <c r="R359" s="243" t="s">
        <v>11499</v>
      </c>
      <c r="S359" s="83" t="s">
        <v>2200</v>
      </c>
      <c r="T359" s="83" t="s">
        <v>5862</v>
      </c>
      <c r="U359" s="83" t="s">
        <v>5907</v>
      </c>
      <c r="V359" s="83" t="s">
        <v>4468</v>
      </c>
      <c r="W359" s="274" t="s">
        <v>2203</v>
      </c>
      <c r="X359" s="274" t="s">
        <v>5974</v>
      </c>
      <c r="Y359" s="274">
        <v>6618080</v>
      </c>
      <c r="Z359" s="86">
        <v>44631</v>
      </c>
      <c r="AA359" s="86">
        <v>44631</v>
      </c>
      <c r="AB359" s="332">
        <f ca="1">IF(AND($Z359=""),"",IF(AND($Z359&lt;&gt;"",AY359&lt;&gt;""),AY359-$Z359,IF(AND($Z359&lt;&gt;"",AY359=""),TODAY()-$Z359)))</f>
        <v>48</v>
      </c>
      <c r="AC359" s="91" t="str">
        <f ca="1">IF(AB359="","",IF(AB359="RFI","RFI done",IF(AB359&gt;150,"&gt; 150 days",IF(AB359&gt;120,"121 - 150 days",IF(AB359&gt;90,"91 - 120 days",IF(AB359&gt;60,"61 - 90 days",IF(AB359&gt;30,"31 - 60 days","&lt; 30 days")))))))</f>
        <v>31 - 60 days</v>
      </c>
      <c r="AD359" s="89">
        <f>IF(AND(S359=""),"TBD",IF(AND(S359="COLO"),Z359+30,Z359+150))</f>
        <v>44661</v>
      </c>
      <c r="AE359" s="90" t="str">
        <f>IFERROR(VLOOKUP(AD359,L_Convert,6,FALSE),"")</f>
        <v>W16-2022</v>
      </c>
      <c r="AF359" s="90" t="str">
        <f>IFERROR(VLOOKUP(AD359,L_Convert,7,FALSE),"")</f>
        <v>Apr-2022</v>
      </c>
      <c r="AG359" s="86" t="s">
        <v>345</v>
      </c>
      <c r="AH359" s="219" t="str">
        <f>IFERROR(VLOOKUP(AG359,L_Convert,6,FALSE),"")</f>
        <v>TBD</v>
      </c>
      <c r="AI359" s="219" t="str">
        <f>IFERROR(VLOOKUP(AG359,L_Convert,7,FALSE),"")</f>
        <v>TBD</v>
      </c>
      <c r="AJ359" s="199" t="s">
        <v>345</v>
      </c>
      <c r="AK359" s="219" t="str">
        <f>IFERROR(VLOOKUP(AJ359,L_Convert,6,FALSE),"")</f>
        <v>TBD</v>
      </c>
      <c r="AL359" s="219" t="str">
        <f>IFERROR(VLOOKUP(AJ359,L_Convert,7,FALSE),"")</f>
        <v>TBD</v>
      </c>
      <c r="AM359" s="339" t="s">
        <v>345</v>
      </c>
      <c r="AN359" s="219" t="str">
        <f>IFERROR(VLOOKUP(AM359,L_Convert,6,FALSE),"")</f>
        <v>TBD</v>
      </c>
      <c r="AO359" s="219" t="str">
        <f>IFERROR(VLOOKUP(AM359,L_Convert,7,FALSE),"")</f>
        <v>TBD</v>
      </c>
      <c r="AP359" s="83" t="s">
        <v>4464</v>
      </c>
      <c r="AQ359" s="220"/>
      <c r="AR359" s="89"/>
      <c r="AS359" s="99"/>
      <c r="AT359" s="94"/>
      <c r="AU359" s="256"/>
      <c r="AV359" s="95"/>
      <c r="AW359" s="238"/>
      <c r="AX359" s="89"/>
      <c r="AY359" s="89"/>
      <c r="AZ359" s="219"/>
      <c r="BA359" s="86"/>
      <c r="BB359" s="86"/>
      <c r="BC359" s="86" t="s">
        <v>12960</v>
      </c>
      <c r="BD359" s="83" t="s">
        <v>11912</v>
      </c>
      <c r="BE359" s="83" t="str">
        <f>IFERROR(VLOOKUP($BD359,L_Milestone,4,FALSE),"")</f>
        <v>06.ERM PROCESS</v>
      </c>
      <c r="BF359" s="83" t="s">
        <v>5834</v>
      </c>
      <c r="BG359" s="237" t="s">
        <v>13278</v>
      </c>
      <c r="BH359" s="237"/>
      <c r="BI359" s="190">
        <v>401</v>
      </c>
      <c r="BJ359" s="83" t="s">
        <v>13274</v>
      </c>
    </row>
    <row r="360" spans="1:62" s="28" customFormat="1" ht="15" customHeight="1">
      <c r="A360" s="187" t="s">
        <v>11659</v>
      </c>
      <c r="B360" s="29"/>
      <c r="C360" s="83" t="str">
        <f>Q360</f>
        <v>JAW-JT-MKD-1128</v>
      </c>
      <c r="D360" s="83">
        <v>30740720031</v>
      </c>
      <c r="E360" s="198">
        <v>140274104</v>
      </c>
      <c r="F360" s="198" t="s">
        <v>11929</v>
      </c>
      <c r="G360" s="83" t="s">
        <v>10283</v>
      </c>
      <c r="H360" s="84" t="s">
        <v>6508</v>
      </c>
      <c r="I360" s="83" t="s">
        <v>11749</v>
      </c>
      <c r="J360" s="83" t="s">
        <v>11750</v>
      </c>
      <c r="K360" s="83">
        <v>63</v>
      </c>
      <c r="L360" s="83" t="s">
        <v>5053</v>
      </c>
      <c r="M360" s="83">
        <v>2022</v>
      </c>
      <c r="N360" s="83" t="s">
        <v>10971</v>
      </c>
      <c r="O360" s="83" t="s">
        <v>11943</v>
      </c>
      <c r="P360" s="84" t="s">
        <v>12456</v>
      </c>
      <c r="Q360" s="83" t="s">
        <v>11544</v>
      </c>
      <c r="R360" s="243" t="s">
        <v>11545</v>
      </c>
      <c r="S360" s="83" t="s">
        <v>2200</v>
      </c>
      <c r="T360" s="83" t="s">
        <v>5862</v>
      </c>
      <c r="U360" s="83" t="s">
        <v>5907</v>
      </c>
      <c r="V360" s="83" t="s">
        <v>4468</v>
      </c>
      <c r="W360" s="274" t="s">
        <v>2203</v>
      </c>
      <c r="X360" s="274" t="s">
        <v>2643</v>
      </c>
      <c r="Y360" s="274">
        <v>6618083</v>
      </c>
      <c r="Z360" s="86">
        <v>44631</v>
      </c>
      <c r="AA360" s="86">
        <v>44631</v>
      </c>
      <c r="AB360" s="332">
        <f ca="1">IF(AND($Z360=""),"",IF(AND($Z360&lt;&gt;"",AY360&lt;&gt;""),AY360-$Z360,IF(AND($Z360&lt;&gt;"",AY360=""),TODAY()-$Z360)))</f>
        <v>48</v>
      </c>
      <c r="AC360" s="91" t="str">
        <f ca="1">IF(AB360="","",IF(AB360="RFI","RFI done",IF(AB360&gt;150,"&gt; 150 days",IF(AB360&gt;120,"121 - 150 days",IF(AB360&gt;90,"91 - 120 days",IF(AB360&gt;60,"61 - 90 days",IF(AB360&gt;30,"31 - 60 days","&lt; 30 days")))))))</f>
        <v>31 - 60 days</v>
      </c>
      <c r="AD360" s="89">
        <f>IF(AND(S360=""),"TBD",IF(AND(S360="COLO"),Z360+30,Z360+150))</f>
        <v>44661</v>
      </c>
      <c r="AE360" s="90" t="str">
        <f>IFERROR(VLOOKUP(AD360,L_Convert,6,FALSE),"")</f>
        <v>W16-2022</v>
      </c>
      <c r="AF360" s="90" t="str">
        <f>IFERROR(VLOOKUP(AD360,L_Convert,7,FALSE),"")</f>
        <v>Apr-2022</v>
      </c>
      <c r="AG360" s="86" t="s">
        <v>345</v>
      </c>
      <c r="AH360" s="219" t="str">
        <f>IFERROR(VLOOKUP(AG360,L_Convert,6,FALSE),"")</f>
        <v>TBD</v>
      </c>
      <c r="AI360" s="219" t="str">
        <f>IFERROR(VLOOKUP(AG360,L_Convert,7,FALSE),"")</f>
        <v>TBD</v>
      </c>
      <c r="AJ360" s="199" t="s">
        <v>345</v>
      </c>
      <c r="AK360" s="219" t="str">
        <f>IFERROR(VLOOKUP(AJ360,L_Convert,6,FALSE),"")</f>
        <v>TBD</v>
      </c>
      <c r="AL360" s="219" t="str">
        <f>IFERROR(VLOOKUP(AJ360,L_Convert,7,FALSE),"")</f>
        <v>TBD</v>
      </c>
      <c r="AM360" s="339" t="s">
        <v>345</v>
      </c>
      <c r="AN360" s="219" t="str">
        <f>IFERROR(VLOOKUP(AM360,L_Convert,6,FALSE),"")</f>
        <v>TBD</v>
      </c>
      <c r="AO360" s="219" t="str">
        <f>IFERROR(VLOOKUP(AM360,L_Convert,7,FALSE),"")</f>
        <v>TBD</v>
      </c>
      <c r="AP360" s="83" t="s">
        <v>4464</v>
      </c>
      <c r="AQ360" s="220"/>
      <c r="AR360" s="89"/>
      <c r="AS360" s="99"/>
      <c r="AT360" s="94"/>
      <c r="AU360" s="256"/>
      <c r="AV360" s="95"/>
      <c r="AW360" s="238"/>
      <c r="AX360" s="89"/>
      <c r="AY360" s="89"/>
      <c r="AZ360" s="219"/>
      <c r="BA360" s="86"/>
      <c r="BB360" s="86"/>
      <c r="BC360" s="86" t="s">
        <v>12960</v>
      </c>
      <c r="BD360" s="83" t="s">
        <v>11912</v>
      </c>
      <c r="BE360" s="83" t="str">
        <f>IFERROR(VLOOKUP($BD360,L_Milestone,4,FALSE),"")</f>
        <v>06.ERM PROCESS</v>
      </c>
      <c r="BF360" s="83" t="s">
        <v>5834</v>
      </c>
      <c r="BG360" s="237" t="s">
        <v>13278</v>
      </c>
      <c r="BH360" s="237"/>
      <c r="BI360" s="190">
        <v>401</v>
      </c>
      <c r="BJ360" s="83" t="s">
        <v>13274</v>
      </c>
    </row>
    <row r="361" spans="1:62" s="28" customFormat="1" ht="15" customHeight="1">
      <c r="A361" s="187" t="s">
        <v>11659</v>
      </c>
      <c r="B361" s="29"/>
      <c r="C361" s="83" t="str">
        <f>Q361</f>
        <v>JAW-JT-MKD-1138</v>
      </c>
      <c r="D361" s="83">
        <v>30740730031</v>
      </c>
      <c r="E361" s="198">
        <v>140276104</v>
      </c>
      <c r="F361" s="198" t="s">
        <v>11930</v>
      </c>
      <c r="G361" s="83" t="s">
        <v>10283</v>
      </c>
      <c r="H361" s="84" t="s">
        <v>6508</v>
      </c>
      <c r="I361" s="83" t="s">
        <v>11764</v>
      </c>
      <c r="J361" s="83" t="s">
        <v>11765</v>
      </c>
      <c r="K361" s="83">
        <v>70</v>
      </c>
      <c r="L361" s="83" t="s">
        <v>5110</v>
      </c>
      <c r="M361" s="83">
        <v>2022</v>
      </c>
      <c r="N361" s="83" t="s">
        <v>10971</v>
      </c>
      <c r="O361" s="83" t="s">
        <v>11944</v>
      </c>
      <c r="P361" s="84" t="s">
        <v>12456</v>
      </c>
      <c r="Q361" s="83" t="s">
        <v>11556</v>
      </c>
      <c r="R361" s="243" t="s">
        <v>11557</v>
      </c>
      <c r="S361" s="83" t="s">
        <v>2200</v>
      </c>
      <c r="T361" s="83" t="s">
        <v>5862</v>
      </c>
      <c r="U361" s="83" t="s">
        <v>5907</v>
      </c>
      <c r="V361" s="83" t="s">
        <v>4468</v>
      </c>
      <c r="W361" s="274" t="s">
        <v>2203</v>
      </c>
      <c r="X361" s="274" t="s">
        <v>2643</v>
      </c>
      <c r="Y361" s="274">
        <v>6618083</v>
      </c>
      <c r="Z361" s="86">
        <v>44631</v>
      </c>
      <c r="AA361" s="86">
        <v>44631</v>
      </c>
      <c r="AB361" s="332">
        <f ca="1">IF(AND($Z361=""),"",IF(AND($Z361&lt;&gt;"",AY361&lt;&gt;""),AY361-$Z361,IF(AND($Z361&lt;&gt;"",AY361=""),TODAY()-$Z361)))</f>
        <v>48</v>
      </c>
      <c r="AC361" s="91" t="str">
        <f ca="1">IF(AB361="","",IF(AB361="RFI","RFI done",IF(AB361&gt;150,"&gt; 150 days",IF(AB361&gt;120,"121 - 150 days",IF(AB361&gt;90,"91 - 120 days",IF(AB361&gt;60,"61 - 90 days",IF(AB361&gt;30,"31 - 60 days","&lt; 30 days")))))))</f>
        <v>31 - 60 days</v>
      </c>
      <c r="AD361" s="89">
        <f>IF(AND(S361=""),"TBD",IF(AND(S361="COLO"),Z361+30,Z361+150))</f>
        <v>44661</v>
      </c>
      <c r="AE361" s="90" t="str">
        <f>IFERROR(VLOOKUP(AD361,L_Convert,6,FALSE),"")</f>
        <v>W16-2022</v>
      </c>
      <c r="AF361" s="90" t="str">
        <f>IFERROR(VLOOKUP(AD361,L_Convert,7,FALSE),"")</f>
        <v>Apr-2022</v>
      </c>
      <c r="AG361" s="86" t="s">
        <v>345</v>
      </c>
      <c r="AH361" s="219" t="str">
        <f>IFERROR(VLOOKUP(AG361,L_Convert,6,FALSE),"")</f>
        <v>TBD</v>
      </c>
      <c r="AI361" s="219" t="str">
        <f>IFERROR(VLOOKUP(AG361,L_Convert,7,FALSE),"")</f>
        <v>TBD</v>
      </c>
      <c r="AJ361" s="199" t="s">
        <v>345</v>
      </c>
      <c r="AK361" s="219" t="str">
        <f>IFERROR(VLOOKUP(AJ361,L_Convert,6,FALSE),"")</f>
        <v>TBD</v>
      </c>
      <c r="AL361" s="219" t="str">
        <f>IFERROR(VLOOKUP(AJ361,L_Convert,7,FALSE),"")</f>
        <v>TBD</v>
      </c>
      <c r="AM361" s="339" t="s">
        <v>345</v>
      </c>
      <c r="AN361" s="219" t="str">
        <f>IFERROR(VLOOKUP(AM361,L_Convert,6,FALSE),"")</f>
        <v>TBD</v>
      </c>
      <c r="AO361" s="219" t="str">
        <f>IFERROR(VLOOKUP(AM361,L_Convert,7,FALSE),"")</f>
        <v>TBD</v>
      </c>
      <c r="AP361" s="83" t="s">
        <v>4464</v>
      </c>
      <c r="AQ361" s="220"/>
      <c r="AR361" s="89"/>
      <c r="AS361" s="99"/>
      <c r="AT361" s="94"/>
      <c r="AU361" s="256"/>
      <c r="AV361" s="95"/>
      <c r="AW361" s="238"/>
      <c r="AX361" s="89"/>
      <c r="AY361" s="89"/>
      <c r="AZ361" s="219"/>
      <c r="BA361" s="86"/>
      <c r="BB361" s="86"/>
      <c r="BC361" s="86" t="s">
        <v>12960</v>
      </c>
      <c r="BD361" s="83" t="s">
        <v>11912</v>
      </c>
      <c r="BE361" s="83" t="str">
        <f>IFERROR(VLOOKUP($BD361,L_Milestone,4,FALSE),"")</f>
        <v>06.ERM PROCESS</v>
      </c>
      <c r="BF361" s="83" t="s">
        <v>5834</v>
      </c>
      <c r="BG361" s="237" t="s">
        <v>13278</v>
      </c>
      <c r="BH361" s="237"/>
      <c r="BI361" s="190">
        <v>401</v>
      </c>
      <c r="BJ361" s="83" t="s">
        <v>13274</v>
      </c>
    </row>
    <row r="362" spans="1:62" s="28" customFormat="1" ht="15" customHeight="1">
      <c r="A362" s="187" t="s">
        <v>8640</v>
      </c>
      <c r="B362" s="29"/>
      <c r="C362" s="83" t="str">
        <f>Q362</f>
        <v>JAW-JT-CLP-0565</v>
      </c>
      <c r="D362" s="83">
        <v>30735790031</v>
      </c>
      <c r="E362" s="198" t="s">
        <v>11227</v>
      </c>
      <c r="F362" s="198" t="s">
        <v>9164</v>
      </c>
      <c r="G362" s="83" t="s">
        <v>10283</v>
      </c>
      <c r="H362" s="351" t="s">
        <v>6825</v>
      </c>
      <c r="I362" s="83" t="s">
        <v>8763</v>
      </c>
      <c r="J362" s="83" t="s">
        <v>8764</v>
      </c>
      <c r="K362" s="83">
        <v>35</v>
      </c>
      <c r="L362" s="83" t="s">
        <v>4555</v>
      </c>
      <c r="M362" s="83">
        <v>2022</v>
      </c>
      <c r="N362" s="83" t="s">
        <v>10361</v>
      </c>
      <c r="O362" s="83" t="s">
        <v>9322</v>
      </c>
      <c r="P362" s="84" t="s">
        <v>12456</v>
      </c>
      <c r="Q362" s="83" t="s">
        <v>8340</v>
      </c>
      <c r="R362" s="83" t="s">
        <v>8341</v>
      </c>
      <c r="S362" s="244" t="s">
        <v>2200</v>
      </c>
      <c r="T362" s="244" t="s">
        <v>5862</v>
      </c>
      <c r="U362" s="244" t="s">
        <v>5907</v>
      </c>
      <c r="V362" s="244" t="s">
        <v>4468</v>
      </c>
      <c r="W362" s="274" t="s">
        <v>2203</v>
      </c>
      <c r="X362" s="274" t="s">
        <v>8610</v>
      </c>
      <c r="Y362" s="244">
        <v>6617993</v>
      </c>
      <c r="Z362" s="86">
        <v>44589</v>
      </c>
      <c r="AA362" s="86">
        <v>44589</v>
      </c>
      <c r="AB362" s="332">
        <f ca="1">IF(AND($Z362=""),"",IF(AND($Z362&lt;&gt;"",AY362&lt;&gt;""),AY362-$Z362,IF(AND($Z362&lt;&gt;"",AY362=""),TODAY()-$Z362)))</f>
        <v>90</v>
      </c>
      <c r="AC362" s="91" t="str">
        <f ca="1">IF(AB362="","",IF(AB362="RFI","RFI done",IF(AB362&gt;150,"&gt; 150 days",IF(AB362&gt;120,"121 - 150 days",IF(AB362&gt;90,"91 - 120 days",IF(AB362&gt;60,"61 - 90 days",IF(AB362&gt;30,"31 - 60 days","&lt; 30 days")))))))</f>
        <v>61 - 90 days</v>
      </c>
      <c r="AD362" s="89">
        <f>IF(AND(S362=""),"TBD",IF(AND(S362="COLO"),Z362+30,Z362+150))</f>
        <v>44619</v>
      </c>
      <c r="AE362" s="90" t="str">
        <f>IFERROR(VLOOKUP(AD362,L_Convert,6,FALSE),"")</f>
        <v>W10-2022</v>
      </c>
      <c r="AF362" s="90" t="str">
        <f>IFERROR(VLOOKUP(AD362,L_Convert,7,FALSE),"")</f>
        <v>Feb-2022</v>
      </c>
      <c r="AG362" s="86" t="s">
        <v>345</v>
      </c>
      <c r="AH362" s="219" t="str">
        <f>IFERROR(VLOOKUP(AG362,L_Convert,6,FALSE),"")</f>
        <v>TBD</v>
      </c>
      <c r="AI362" s="219" t="str">
        <f>IFERROR(VLOOKUP(AG362,L_Convert,7,FALSE),"")</f>
        <v>TBD</v>
      </c>
      <c r="AJ362" s="89" t="s">
        <v>345</v>
      </c>
      <c r="AK362" s="219" t="str">
        <f>IFERROR(VLOOKUP(AJ362,L_Convert,6,FALSE),"")</f>
        <v>TBD</v>
      </c>
      <c r="AL362" s="219" t="str">
        <f>IFERROR(VLOOKUP(AJ362,L_Convert,7,FALSE),"")</f>
        <v>TBD</v>
      </c>
      <c r="AM362" s="339" t="s">
        <v>345</v>
      </c>
      <c r="AN362" s="219" t="str">
        <f>IFERROR(VLOOKUP(AM362,L_Convert,6,FALSE),"")</f>
        <v>TBD</v>
      </c>
      <c r="AO362" s="219" t="str">
        <f>IFERROR(VLOOKUP(AM362,L_Convert,7,FALSE),"")</f>
        <v>TBD</v>
      </c>
      <c r="AP362" s="83" t="s">
        <v>4464</v>
      </c>
      <c r="AQ362" s="220">
        <v>44594</v>
      </c>
      <c r="AR362" s="89"/>
      <c r="AS362" s="99"/>
      <c r="AT362" s="94"/>
      <c r="AU362" s="256"/>
      <c r="AV362" s="89"/>
      <c r="AW362" s="238"/>
      <c r="AX362" s="89"/>
      <c r="AY362" s="89"/>
      <c r="AZ362" s="89"/>
      <c r="BA362" s="86"/>
      <c r="BB362" s="86"/>
      <c r="BC362" s="198" t="s">
        <v>6452</v>
      </c>
      <c r="BD362" s="83" t="s">
        <v>8240</v>
      </c>
      <c r="BE362" s="83" t="str">
        <f>IFERROR(VLOOKUP($BD362,L_Milestone,4,FALSE),"")</f>
        <v>20.SRFI</v>
      </c>
      <c r="BF362" s="83" t="s">
        <v>3725</v>
      </c>
      <c r="BG362" s="237" t="s">
        <v>13283</v>
      </c>
      <c r="BH362" s="237"/>
      <c r="BI362" s="190">
        <v>401</v>
      </c>
      <c r="BJ362" s="83" t="s">
        <v>13274</v>
      </c>
    </row>
    <row r="363" spans="1:62" s="28" customFormat="1" ht="15" customHeight="1">
      <c r="A363" s="92"/>
      <c r="B363" s="200"/>
      <c r="C363" s="83" t="str">
        <f>Q363</f>
        <v>JAW-JT-BYL-0359</v>
      </c>
      <c r="D363" s="83">
        <v>30736030031</v>
      </c>
      <c r="E363" s="198" t="s">
        <v>11218</v>
      </c>
      <c r="F363" s="198" t="s">
        <v>10337</v>
      </c>
      <c r="G363" s="83" t="s">
        <v>10283</v>
      </c>
      <c r="H363" s="84" t="s">
        <v>6825</v>
      </c>
      <c r="I363" s="83" t="s">
        <v>10335</v>
      </c>
      <c r="J363" s="83" t="s">
        <v>10336</v>
      </c>
      <c r="K363" s="83">
        <v>62</v>
      </c>
      <c r="L363" s="83" t="s">
        <v>4487</v>
      </c>
      <c r="M363" s="83">
        <v>2022</v>
      </c>
      <c r="N363" s="83" t="s">
        <v>10359</v>
      </c>
      <c r="O363" s="83" t="s">
        <v>10340</v>
      </c>
      <c r="P363" s="84" t="s">
        <v>12456</v>
      </c>
      <c r="Q363" s="83" t="s">
        <v>9789</v>
      </c>
      <c r="R363" s="83" t="s">
        <v>9790</v>
      </c>
      <c r="S363" s="83" t="s">
        <v>2200</v>
      </c>
      <c r="T363" s="83" t="s">
        <v>5862</v>
      </c>
      <c r="U363" s="83" t="s">
        <v>103</v>
      </c>
      <c r="V363" s="86" t="s">
        <v>4468</v>
      </c>
      <c r="W363" s="274" t="s">
        <v>2203</v>
      </c>
      <c r="X363" s="274" t="s">
        <v>2630</v>
      </c>
      <c r="Y363" s="274">
        <v>6618025</v>
      </c>
      <c r="Z363" s="86">
        <v>44596</v>
      </c>
      <c r="AA363" s="86">
        <v>44599</v>
      </c>
      <c r="AB363" s="332">
        <f ca="1">IF(AND($Z363=""),"",IF(AND($Z363&lt;&gt;"",AY363&lt;&gt;""),AY363-$Z363,IF(AND($Z363&lt;&gt;"",AY363=""),TODAY()-$Z363)))</f>
        <v>83</v>
      </c>
      <c r="AC363" s="91" t="str">
        <f ca="1">IF(AB363="","",IF(AB363="RFI","RFI done",IF(AB363&gt;150,"&gt; 150 days",IF(AB363&gt;120,"121 - 150 days",IF(AB363&gt;90,"91 - 120 days",IF(AB363&gt;60,"61 - 90 days",IF(AB363&gt;30,"31 - 60 days","&lt; 30 days")))))))</f>
        <v>61 - 90 days</v>
      </c>
      <c r="AD363" s="89">
        <f>IF(AND(S363=""),"TBD",IF(AND(S363="COLO"),Z363+30,Z363+150))</f>
        <v>44626</v>
      </c>
      <c r="AE363" s="90" t="str">
        <f>IFERROR(VLOOKUP(AD363,L_Convert,6,FALSE),"")</f>
        <v>W11-2022</v>
      </c>
      <c r="AF363" s="90" t="str">
        <f>IFERROR(VLOOKUP(AD363,L_Convert,7,FALSE),"")</f>
        <v>Mar-2022</v>
      </c>
      <c r="AG363" s="86" t="s">
        <v>345</v>
      </c>
      <c r="AH363" s="219" t="str">
        <f>IFERROR(VLOOKUP(AG363,L_Convert,6,FALSE),"")</f>
        <v>TBD</v>
      </c>
      <c r="AI363" s="219" t="str">
        <f>IFERROR(VLOOKUP(AG363,L_Convert,7,FALSE),"")</f>
        <v>TBD</v>
      </c>
      <c r="AJ363" s="199" t="s">
        <v>345</v>
      </c>
      <c r="AK363" s="90" t="str">
        <f>IFERROR(VLOOKUP(AJ363,L_Convert,6,FALSE),"")</f>
        <v>TBD</v>
      </c>
      <c r="AL363" s="90" t="str">
        <f>IFERROR(VLOOKUP(AJ363,L_Convert,7,FALSE),"")</f>
        <v>TBD</v>
      </c>
      <c r="AM363" s="339" t="s">
        <v>345</v>
      </c>
      <c r="AN363" s="90" t="str">
        <f>IFERROR(VLOOKUP(AM363,L_Convert,6,FALSE),"")</f>
        <v>TBD</v>
      </c>
      <c r="AO363" s="90" t="str">
        <f>IFERROR(VLOOKUP(AM363,L_Convert,7,FALSE),"")</f>
        <v>TBD</v>
      </c>
      <c r="AP363" s="83" t="s">
        <v>4464</v>
      </c>
      <c r="AQ363" s="220">
        <v>44628</v>
      </c>
      <c r="AR363" s="89"/>
      <c r="AS363" s="99"/>
      <c r="AT363" s="94"/>
      <c r="AU363" s="344"/>
      <c r="AV363" s="89"/>
      <c r="AW363" s="238"/>
      <c r="AX363" s="89"/>
      <c r="AY363" s="89"/>
      <c r="AZ363" s="89"/>
      <c r="BA363" s="86"/>
      <c r="BB363" s="86"/>
      <c r="BC363" s="198" t="s">
        <v>6452</v>
      </c>
      <c r="BD363" s="83" t="s">
        <v>8240</v>
      </c>
      <c r="BE363" s="83" t="str">
        <f>IFERROR(VLOOKUP($BD363,L_Milestone,4,FALSE),"")</f>
        <v>20.SRFI</v>
      </c>
      <c r="BF363" s="83" t="s">
        <v>5834</v>
      </c>
      <c r="BG363" s="237" t="s">
        <v>13284</v>
      </c>
      <c r="BH363" s="237"/>
      <c r="BI363" s="190">
        <v>401</v>
      </c>
      <c r="BJ363" s="83" t="s">
        <v>13274</v>
      </c>
    </row>
    <row r="364" spans="1:62" s="28" customFormat="1" ht="15" customHeight="1">
      <c r="A364" s="187" t="s">
        <v>8640</v>
      </c>
      <c r="B364" s="29"/>
      <c r="C364" s="83" t="str">
        <f>Q364</f>
        <v>JAW-JT-PWD-0048</v>
      </c>
      <c r="D364" s="83">
        <v>30735850031</v>
      </c>
      <c r="E364" s="198" t="s">
        <v>11226</v>
      </c>
      <c r="F364" s="198" t="s">
        <v>9172</v>
      </c>
      <c r="G364" s="83" t="s">
        <v>10283</v>
      </c>
      <c r="H364" s="351" t="s">
        <v>8638</v>
      </c>
      <c r="I364" s="83" t="s">
        <v>8783</v>
      </c>
      <c r="J364" s="83" t="s">
        <v>8784</v>
      </c>
      <c r="K364" s="83">
        <v>39</v>
      </c>
      <c r="L364" s="83" t="s">
        <v>8785</v>
      </c>
      <c r="M364" s="83">
        <v>2022</v>
      </c>
      <c r="N364" s="83" t="s">
        <v>10359</v>
      </c>
      <c r="O364" s="83" t="s">
        <v>9330</v>
      </c>
      <c r="P364" s="84" t="s">
        <v>12456</v>
      </c>
      <c r="Q364" s="83" t="s">
        <v>8356</v>
      </c>
      <c r="R364" s="83" t="s">
        <v>8357</v>
      </c>
      <c r="S364" s="244" t="s">
        <v>2200</v>
      </c>
      <c r="T364" s="244" t="s">
        <v>5862</v>
      </c>
      <c r="U364" s="244" t="s">
        <v>5907</v>
      </c>
      <c r="V364" s="244" t="s">
        <v>4468</v>
      </c>
      <c r="W364" s="274" t="s">
        <v>2203</v>
      </c>
      <c r="X364" s="274" t="s">
        <v>2622</v>
      </c>
      <c r="Y364" s="244">
        <v>6617993</v>
      </c>
      <c r="Z364" s="86">
        <v>44589</v>
      </c>
      <c r="AA364" s="86">
        <v>44589</v>
      </c>
      <c r="AB364" s="332">
        <f ca="1">IF(AND($Z364=""),"",IF(AND($Z364&lt;&gt;"",AY364&lt;&gt;""),AY364-$Z364,IF(AND($Z364&lt;&gt;"",AY364=""),TODAY()-$Z364)))</f>
        <v>90</v>
      </c>
      <c r="AC364" s="91" t="str">
        <f ca="1">IF(AB364="","",IF(AB364="RFI","RFI done",IF(AB364&gt;150,"&gt; 150 days",IF(AB364&gt;120,"121 - 150 days",IF(AB364&gt;90,"91 - 120 days",IF(AB364&gt;60,"61 - 90 days",IF(AB364&gt;30,"31 - 60 days","&lt; 30 days")))))))</f>
        <v>61 - 90 days</v>
      </c>
      <c r="AD364" s="89">
        <f>IF(AND(S364=""),"TBD",IF(AND(S364="COLO"),Z364+30,Z364+150))</f>
        <v>44619</v>
      </c>
      <c r="AE364" s="90" t="str">
        <f>IFERROR(VLOOKUP(AD364,L_Convert,6,FALSE),"")</f>
        <v>W10-2022</v>
      </c>
      <c r="AF364" s="90" t="str">
        <f>IFERROR(VLOOKUP(AD364,L_Convert,7,FALSE),"")</f>
        <v>Feb-2022</v>
      </c>
      <c r="AG364" s="86" t="s">
        <v>345</v>
      </c>
      <c r="AH364" s="219" t="str">
        <f>IFERROR(VLOOKUP(AG364,L_Convert,6,FALSE),"")</f>
        <v>TBD</v>
      </c>
      <c r="AI364" s="219" t="str">
        <f>IFERROR(VLOOKUP(AG364,L_Convert,7,FALSE),"")</f>
        <v>TBD</v>
      </c>
      <c r="AJ364" s="199" t="s">
        <v>345</v>
      </c>
      <c r="AK364" s="219" t="str">
        <f>IFERROR(VLOOKUP(AJ364,L_Convert,6,FALSE),"")</f>
        <v>TBD</v>
      </c>
      <c r="AL364" s="219" t="str">
        <f>IFERROR(VLOOKUP(AJ364,L_Convert,7,FALSE),"")</f>
        <v>TBD</v>
      </c>
      <c r="AM364" s="339" t="s">
        <v>345</v>
      </c>
      <c r="AN364" s="219" t="str">
        <f>IFERROR(VLOOKUP(AM364,L_Convert,6,FALSE),"")</f>
        <v>TBD</v>
      </c>
      <c r="AO364" s="219" t="str">
        <f>IFERROR(VLOOKUP(AM364,L_Convert,7,FALSE),"")</f>
        <v>TBD</v>
      </c>
      <c r="AP364" s="83" t="s">
        <v>4464</v>
      </c>
      <c r="AQ364" s="220">
        <v>44594</v>
      </c>
      <c r="AR364" s="89"/>
      <c r="AS364" s="99"/>
      <c r="AT364" s="94"/>
      <c r="AU364" s="256"/>
      <c r="AV364" s="95"/>
      <c r="AW364" s="238"/>
      <c r="AX364" s="89"/>
      <c r="AY364" s="89"/>
      <c r="AZ364" s="89"/>
      <c r="BA364" s="86"/>
      <c r="BB364" s="86"/>
      <c r="BC364" s="198" t="s">
        <v>6452</v>
      </c>
      <c r="BD364" s="83" t="s">
        <v>8240</v>
      </c>
      <c r="BE364" s="83" t="str">
        <f>IFERROR(VLOOKUP($BD364,L_Milestone,4,FALSE),"")</f>
        <v>20.SRFI</v>
      </c>
      <c r="BF364" s="83" t="s">
        <v>5834</v>
      </c>
      <c r="BG364" s="237" t="s">
        <v>13285</v>
      </c>
      <c r="BH364" s="237"/>
      <c r="BI364" s="190">
        <v>401</v>
      </c>
      <c r="BJ364" s="83" t="s">
        <v>13274</v>
      </c>
    </row>
    <row r="365" spans="1:62" s="28" customFormat="1" ht="15" customHeight="1">
      <c r="A365" s="187" t="s">
        <v>8640</v>
      </c>
      <c r="B365" s="29"/>
      <c r="C365" s="83" t="str">
        <f>Q365</f>
        <v>JAW-JT-BTG-0234</v>
      </c>
      <c r="D365" s="83">
        <v>30735860031</v>
      </c>
      <c r="E365" s="198" t="s">
        <v>11228</v>
      </c>
      <c r="F365" s="198" t="s">
        <v>9173</v>
      </c>
      <c r="G365" s="83" t="s">
        <v>10283</v>
      </c>
      <c r="H365" s="351" t="s">
        <v>8638</v>
      </c>
      <c r="I365" s="83" t="s">
        <v>8786</v>
      </c>
      <c r="J365" s="83" t="s">
        <v>8787</v>
      </c>
      <c r="K365" s="83">
        <v>60</v>
      </c>
      <c r="L365" s="83" t="s">
        <v>8788</v>
      </c>
      <c r="M365" s="83">
        <v>2022</v>
      </c>
      <c r="N365" s="83" t="s">
        <v>10359</v>
      </c>
      <c r="O365" s="83" t="s">
        <v>9409</v>
      </c>
      <c r="P365" s="84" t="s">
        <v>12456</v>
      </c>
      <c r="Q365" s="83" t="s">
        <v>8358</v>
      </c>
      <c r="R365" s="83" t="s">
        <v>8359</v>
      </c>
      <c r="S365" s="244" t="s">
        <v>2200</v>
      </c>
      <c r="T365" s="244" t="s">
        <v>5862</v>
      </c>
      <c r="U365" s="244" t="s">
        <v>5907</v>
      </c>
      <c r="V365" s="198" t="s">
        <v>4468</v>
      </c>
      <c r="W365" s="274" t="s">
        <v>2203</v>
      </c>
      <c r="X365" s="274" t="s">
        <v>8613</v>
      </c>
      <c r="Y365" s="244">
        <v>6617993</v>
      </c>
      <c r="Z365" s="86">
        <v>44589</v>
      </c>
      <c r="AA365" s="86">
        <v>44589</v>
      </c>
      <c r="AB365" s="332">
        <f ca="1">IF(AND($Z365=""),"",IF(AND($Z365&lt;&gt;"",AY365&lt;&gt;""),AY365-$Z365,IF(AND($Z365&lt;&gt;"",AY365=""),TODAY()-$Z365)))</f>
        <v>90</v>
      </c>
      <c r="AC365" s="91" t="str">
        <f ca="1">IF(AB365="","",IF(AB365="RFI","RFI done",IF(AB365&gt;150,"&gt; 150 days",IF(AB365&gt;120,"121 - 150 days",IF(AB365&gt;90,"91 - 120 days",IF(AB365&gt;60,"61 - 90 days",IF(AB365&gt;30,"31 - 60 days","&lt; 30 days")))))))</f>
        <v>61 - 90 days</v>
      </c>
      <c r="AD365" s="89">
        <f>IF(AND(S365=""),"TBD",IF(AND(S365="COLO"),Z365+30,Z365+150))</f>
        <v>44619</v>
      </c>
      <c r="AE365" s="90" t="str">
        <f>IFERROR(VLOOKUP(AD365,L_Convert,6,FALSE),"")</f>
        <v>W10-2022</v>
      </c>
      <c r="AF365" s="90" t="str">
        <f>IFERROR(VLOOKUP(AD365,L_Convert,7,FALSE),"")</f>
        <v>Feb-2022</v>
      </c>
      <c r="AG365" s="86" t="s">
        <v>345</v>
      </c>
      <c r="AH365" s="219" t="str">
        <f>IFERROR(VLOOKUP(AG365,L_Convert,6,FALSE),"")</f>
        <v>TBD</v>
      </c>
      <c r="AI365" s="219" t="str">
        <f>IFERROR(VLOOKUP(AG365,L_Convert,7,FALSE),"")</f>
        <v>TBD</v>
      </c>
      <c r="AJ365" s="199" t="s">
        <v>345</v>
      </c>
      <c r="AK365" s="219" t="str">
        <f>IFERROR(VLOOKUP(AJ365,L_Convert,6,FALSE),"")</f>
        <v>TBD</v>
      </c>
      <c r="AL365" s="219" t="str">
        <f>IFERROR(VLOOKUP(AJ365,L_Convert,7,FALSE),"")</f>
        <v>TBD</v>
      </c>
      <c r="AM365" s="339" t="s">
        <v>345</v>
      </c>
      <c r="AN365" s="219" t="str">
        <f>IFERROR(VLOOKUP(AM365,L_Convert,6,FALSE),"")</f>
        <v>TBD</v>
      </c>
      <c r="AO365" s="219" t="str">
        <f>IFERROR(VLOOKUP(AM365,L_Convert,7,FALSE),"")</f>
        <v>TBD</v>
      </c>
      <c r="AP365" s="83" t="s">
        <v>4464</v>
      </c>
      <c r="AQ365" s="220">
        <v>44594</v>
      </c>
      <c r="AR365" s="89"/>
      <c r="AS365" s="99"/>
      <c r="AT365" s="94"/>
      <c r="AU365" s="256"/>
      <c r="AV365" s="95"/>
      <c r="AW365" s="238"/>
      <c r="AX365" s="89"/>
      <c r="AY365" s="89"/>
      <c r="AZ365" s="89"/>
      <c r="BA365" s="86"/>
      <c r="BB365" s="86"/>
      <c r="BC365" s="198" t="s">
        <v>6452</v>
      </c>
      <c r="BD365" s="83" t="s">
        <v>8240</v>
      </c>
      <c r="BE365" s="83" t="str">
        <f>IFERROR(VLOOKUP($BD365,L_Milestone,4,FALSE),"")</f>
        <v>20.SRFI</v>
      </c>
      <c r="BF365" s="83" t="s">
        <v>5834</v>
      </c>
      <c r="BG365" s="237" t="s">
        <v>13285</v>
      </c>
      <c r="BH365" s="237"/>
      <c r="BI365" s="190">
        <v>401</v>
      </c>
      <c r="BJ365" s="83" t="s">
        <v>13274</v>
      </c>
    </row>
    <row r="366" spans="1:62" s="28" customFormat="1" ht="15" customHeight="1">
      <c r="A366" s="187" t="s">
        <v>8640</v>
      </c>
      <c r="B366" s="29"/>
      <c r="C366" s="83" t="str">
        <f>Q366</f>
        <v>JAW-JT-DMK-0625</v>
      </c>
      <c r="D366" s="83">
        <v>30736070031</v>
      </c>
      <c r="E366" s="198" t="s">
        <v>11231</v>
      </c>
      <c r="F366" s="198" t="s">
        <v>9177</v>
      </c>
      <c r="G366" s="83" t="s">
        <v>10283</v>
      </c>
      <c r="H366" s="351" t="s">
        <v>6825</v>
      </c>
      <c r="I366" s="83" t="s">
        <v>8799</v>
      </c>
      <c r="J366" s="83" t="s">
        <v>8800</v>
      </c>
      <c r="K366" s="83">
        <v>34</v>
      </c>
      <c r="L366" s="83" t="s">
        <v>4959</v>
      </c>
      <c r="M366" s="83" t="s">
        <v>10246</v>
      </c>
      <c r="N366" s="83" t="s">
        <v>10361</v>
      </c>
      <c r="O366" s="83" t="s">
        <v>9412</v>
      </c>
      <c r="P366" s="84" t="s">
        <v>12456</v>
      </c>
      <c r="Q366" s="83" t="s">
        <v>8368</v>
      </c>
      <c r="R366" s="83" t="s">
        <v>8369</v>
      </c>
      <c r="S366" s="244" t="s">
        <v>2200</v>
      </c>
      <c r="T366" s="244" t="s">
        <v>5862</v>
      </c>
      <c r="U366" s="244" t="s">
        <v>5907</v>
      </c>
      <c r="V366" s="198" t="s">
        <v>4468</v>
      </c>
      <c r="W366" s="274" t="s">
        <v>2203</v>
      </c>
      <c r="X366" s="274" t="s">
        <v>8611</v>
      </c>
      <c r="Y366" s="244">
        <v>6617993</v>
      </c>
      <c r="Z366" s="86">
        <v>44589</v>
      </c>
      <c r="AA366" s="86">
        <v>44589</v>
      </c>
      <c r="AB366" s="332">
        <f ca="1">IF(AND($Z366=""),"",IF(AND($Z366&lt;&gt;"",AY366&lt;&gt;""),AY366-$Z366,IF(AND($Z366&lt;&gt;"",AY366=""),TODAY()-$Z366)))</f>
        <v>90</v>
      </c>
      <c r="AC366" s="91" t="str">
        <f ca="1">IF(AB366="","",IF(AB366="RFI","RFI done",IF(AB366&gt;150,"&gt; 150 days",IF(AB366&gt;120,"121 - 150 days",IF(AB366&gt;90,"91 - 120 days",IF(AB366&gt;60,"61 - 90 days",IF(AB366&gt;30,"31 - 60 days","&lt; 30 days")))))))</f>
        <v>61 - 90 days</v>
      </c>
      <c r="AD366" s="89">
        <f>IF(AND(S366=""),"TBD",IF(AND(S366="COLO"),Z366+30,Z366+150))</f>
        <v>44619</v>
      </c>
      <c r="AE366" s="90" t="str">
        <f>IFERROR(VLOOKUP(AD366,L_Convert,6,FALSE),"")</f>
        <v>W10-2022</v>
      </c>
      <c r="AF366" s="90" t="str">
        <f>IFERROR(VLOOKUP(AD366,L_Convert,7,FALSE),"")</f>
        <v>Feb-2022</v>
      </c>
      <c r="AG366" s="86" t="s">
        <v>345</v>
      </c>
      <c r="AH366" s="219" t="str">
        <f>IFERROR(VLOOKUP(AG366,L_Convert,6,FALSE),"")</f>
        <v>TBD</v>
      </c>
      <c r="AI366" s="219" t="str">
        <f>IFERROR(VLOOKUP(AG366,L_Convert,7,FALSE),"")</f>
        <v>TBD</v>
      </c>
      <c r="AJ366" s="199" t="s">
        <v>345</v>
      </c>
      <c r="AK366" s="219" t="str">
        <f>IFERROR(VLOOKUP(AJ366,L_Convert,6,FALSE),"")</f>
        <v>TBD</v>
      </c>
      <c r="AL366" s="219" t="str">
        <f>IFERROR(VLOOKUP(AJ366,L_Convert,7,FALSE),"")</f>
        <v>TBD</v>
      </c>
      <c r="AM366" s="339" t="s">
        <v>345</v>
      </c>
      <c r="AN366" s="219" t="str">
        <f>IFERROR(VLOOKUP(AM366,L_Convert,6,FALSE),"")</f>
        <v>TBD</v>
      </c>
      <c r="AO366" s="219" t="str">
        <f>IFERROR(VLOOKUP(AM366,L_Convert,7,FALSE),"")</f>
        <v>TBD</v>
      </c>
      <c r="AP366" s="83" t="s">
        <v>4464</v>
      </c>
      <c r="AQ366" s="220">
        <v>44594</v>
      </c>
      <c r="AR366" s="89"/>
      <c r="AS366" s="99"/>
      <c r="AT366" s="94"/>
      <c r="AU366" s="256"/>
      <c r="AV366" s="89"/>
      <c r="AW366" s="238"/>
      <c r="AX366" s="89"/>
      <c r="AY366" s="89"/>
      <c r="AZ366" s="89"/>
      <c r="BA366" s="86"/>
      <c r="BB366" s="86"/>
      <c r="BC366" s="198" t="s">
        <v>6452</v>
      </c>
      <c r="BD366" s="83" t="s">
        <v>8240</v>
      </c>
      <c r="BE366" s="83" t="str">
        <f>IFERROR(VLOOKUP($BD366,L_Milestone,4,FALSE),"")</f>
        <v>20.SRFI</v>
      </c>
      <c r="BF366" s="83" t="s">
        <v>5834</v>
      </c>
      <c r="BG366" s="237" t="s">
        <v>13285</v>
      </c>
      <c r="BH366" s="237"/>
      <c r="BI366" s="190">
        <v>401</v>
      </c>
      <c r="BJ366" s="83" t="s">
        <v>13274</v>
      </c>
    </row>
    <row r="367" spans="1:62" s="28" customFormat="1" ht="15" customHeight="1">
      <c r="A367" s="92"/>
      <c r="B367" s="200"/>
      <c r="C367" s="83" t="str">
        <f>Q367</f>
        <v>JAW-JT-TMG-2675</v>
      </c>
      <c r="D367" s="83">
        <v>30736020031</v>
      </c>
      <c r="E367" s="198" t="s">
        <v>11219</v>
      </c>
      <c r="F367" s="198" t="s">
        <v>10338</v>
      </c>
      <c r="G367" s="83" t="s">
        <v>10283</v>
      </c>
      <c r="H367" s="84" t="s">
        <v>6825</v>
      </c>
      <c r="I367" s="83" t="s">
        <v>10333</v>
      </c>
      <c r="J367" s="83" t="s">
        <v>10334</v>
      </c>
      <c r="K367" s="83">
        <v>62</v>
      </c>
      <c r="L367" s="83" t="s">
        <v>4487</v>
      </c>
      <c r="M367" s="84"/>
      <c r="N367" s="83" t="s">
        <v>10361</v>
      </c>
      <c r="O367" s="83" t="s">
        <v>10339</v>
      </c>
      <c r="P367" s="84" t="s">
        <v>12456</v>
      </c>
      <c r="Q367" s="83" t="s">
        <v>9767</v>
      </c>
      <c r="R367" s="83" t="s">
        <v>9768</v>
      </c>
      <c r="S367" s="83" t="s">
        <v>2200</v>
      </c>
      <c r="T367" s="83" t="s">
        <v>5862</v>
      </c>
      <c r="U367" s="83" t="s">
        <v>103</v>
      </c>
      <c r="V367" s="86" t="s">
        <v>4468</v>
      </c>
      <c r="W367" s="274" t="s">
        <v>2203</v>
      </c>
      <c r="X367" s="274" t="s">
        <v>2659</v>
      </c>
      <c r="Y367" s="274">
        <v>6618025</v>
      </c>
      <c r="Z367" s="86">
        <v>44596</v>
      </c>
      <c r="AA367" s="86">
        <v>44599</v>
      </c>
      <c r="AB367" s="332">
        <f ca="1">IF(AND($Z367=""),"",IF(AND($Z367&lt;&gt;"",AY367&lt;&gt;""),AY367-$Z367,IF(AND($Z367&lt;&gt;"",AY367=""),TODAY()-$Z367)))</f>
        <v>83</v>
      </c>
      <c r="AC367" s="91" t="str">
        <f ca="1">IF(AB367="","",IF(AB367="RFI","RFI done",IF(AB367&gt;150,"&gt; 150 days",IF(AB367&gt;120,"121 - 150 days",IF(AB367&gt;90,"91 - 120 days",IF(AB367&gt;60,"61 - 90 days",IF(AB367&gt;30,"31 - 60 days","&lt; 30 days")))))))</f>
        <v>61 - 90 days</v>
      </c>
      <c r="AD367" s="89">
        <f>IF(AND(S367=""),"TBD",IF(AND(S367="COLO"),Z367+30,Z367+150))</f>
        <v>44626</v>
      </c>
      <c r="AE367" s="90" t="str">
        <f>IFERROR(VLOOKUP(AD367,L_Convert,6,FALSE),"")</f>
        <v>W11-2022</v>
      </c>
      <c r="AF367" s="90" t="str">
        <f>IFERROR(VLOOKUP(AD367,L_Convert,7,FALSE),"")</f>
        <v>Mar-2022</v>
      </c>
      <c r="AG367" s="86" t="s">
        <v>345</v>
      </c>
      <c r="AH367" s="219" t="str">
        <f>IFERROR(VLOOKUP(AG367,L_Convert,6,FALSE),"")</f>
        <v>TBD</v>
      </c>
      <c r="AI367" s="219" t="str">
        <f>IFERROR(VLOOKUP(AG367,L_Convert,7,FALSE),"")</f>
        <v>TBD</v>
      </c>
      <c r="AJ367" s="199" t="s">
        <v>345</v>
      </c>
      <c r="AK367" s="90" t="str">
        <f>IFERROR(VLOOKUP(AJ367,L_Convert,6,FALSE),"")</f>
        <v>TBD</v>
      </c>
      <c r="AL367" s="90" t="str">
        <f>IFERROR(VLOOKUP(AJ367,L_Convert,7,FALSE),"")</f>
        <v>TBD</v>
      </c>
      <c r="AM367" s="339" t="s">
        <v>345</v>
      </c>
      <c r="AN367" s="90" t="str">
        <f>IFERROR(VLOOKUP(AM367,L_Convert,6,FALSE),"")</f>
        <v>TBD</v>
      </c>
      <c r="AO367" s="90" t="str">
        <f>IFERROR(VLOOKUP(AM367,L_Convert,7,FALSE),"")</f>
        <v>TBD</v>
      </c>
      <c r="AP367" s="83" t="s">
        <v>4464</v>
      </c>
      <c r="AQ367" s="220">
        <v>44628</v>
      </c>
      <c r="AR367" s="89"/>
      <c r="AS367" s="99"/>
      <c r="AT367" s="94"/>
      <c r="AU367" s="344"/>
      <c r="AV367" s="89"/>
      <c r="AW367" s="238"/>
      <c r="AX367" s="89"/>
      <c r="AY367" s="89"/>
      <c r="AZ367" s="89"/>
      <c r="BA367" s="86"/>
      <c r="BB367" s="86"/>
      <c r="BC367" s="198" t="s">
        <v>6452</v>
      </c>
      <c r="BD367" s="83" t="s">
        <v>8240</v>
      </c>
      <c r="BE367" s="83" t="str">
        <f>IFERROR(VLOOKUP($BD367,L_Milestone,4,FALSE),"")</f>
        <v>20.SRFI</v>
      </c>
      <c r="BF367" s="83" t="s">
        <v>5834</v>
      </c>
      <c r="BG367" s="237" t="s">
        <v>13285</v>
      </c>
      <c r="BH367" s="237"/>
      <c r="BI367" s="190">
        <v>401</v>
      </c>
      <c r="BJ367" s="83" t="s">
        <v>13274</v>
      </c>
    </row>
    <row r="368" spans="1:62" s="28" customFormat="1" ht="15" customHeight="1">
      <c r="A368" s="187" t="s">
        <v>8640</v>
      </c>
      <c r="B368" s="29"/>
      <c r="C368" s="83" t="str">
        <f>Q368</f>
        <v>JAW-JT-KJN-1009</v>
      </c>
      <c r="D368" s="83">
        <v>30735870031</v>
      </c>
      <c r="E368" s="198" t="s">
        <v>11229</v>
      </c>
      <c r="F368" s="198" t="s">
        <v>11230</v>
      </c>
      <c r="G368" s="83" t="s">
        <v>10283</v>
      </c>
      <c r="H368" s="351" t="s">
        <v>8638</v>
      </c>
      <c r="I368" s="83" t="s">
        <v>8789</v>
      </c>
      <c r="J368" s="83" t="s">
        <v>8790</v>
      </c>
      <c r="K368" s="83">
        <v>50</v>
      </c>
      <c r="L368" s="83" t="s">
        <v>4768</v>
      </c>
      <c r="M368" s="83">
        <v>2022</v>
      </c>
      <c r="N368" s="83" t="s">
        <v>10359</v>
      </c>
      <c r="O368" s="83" t="s">
        <v>9410</v>
      </c>
      <c r="P368" s="84" t="s">
        <v>12456</v>
      </c>
      <c r="Q368" s="83" t="s">
        <v>8360</v>
      </c>
      <c r="R368" s="83" t="s">
        <v>8361</v>
      </c>
      <c r="S368" s="244" t="s">
        <v>2200</v>
      </c>
      <c r="T368" s="244" t="s">
        <v>5862</v>
      </c>
      <c r="U368" s="244" t="s">
        <v>5907</v>
      </c>
      <c r="V368" s="244" t="s">
        <v>4468</v>
      </c>
      <c r="W368" s="274" t="s">
        <v>2203</v>
      </c>
      <c r="X368" s="274" t="s">
        <v>8614</v>
      </c>
      <c r="Y368" s="244">
        <v>6617993</v>
      </c>
      <c r="Z368" s="86">
        <v>44589</v>
      </c>
      <c r="AA368" s="86">
        <v>44589</v>
      </c>
      <c r="AB368" s="332">
        <f ca="1">IF(AND($Z368=""),"",IF(AND($Z368&lt;&gt;"",AY368&lt;&gt;""),AY368-$Z368,IF(AND($Z368&lt;&gt;"",AY368=""),TODAY()-$Z368)))</f>
        <v>90</v>
      </c>
      <c r="AC368" s="91" t="str">
        <f ca="1">IF(AB368="","",IF(AB368="RFI","RFI done",IF(AB368&gt;150,"&gt; 150 days",IF(AB368&gt;120,"121 - 150 days",IF(AB368&gt;90,"91 - 120 days",IF(AB368&gt;60,"61 - 90 days",IF(AB368&gt;30,"31 - 60 days","&lt; 30 days")))))))</f>
        <v>61 - 90 days</v>
      </c>
      <c r="AD368" s="89">
        <f>IF(AND(S368=""),"TBD",IF(AND(S368="COLO"),Z368+30,Z368+150))</f>
        <v>44619</v>
      </c>
      <c r="AE368" s="90" t="str">
        <f>IFERROR(VLOOKUP(AD368,L_Convert,6,FALSE),"")</f>
        <v>W10-2022</v>
      </c>
      <c r="AF368" s="90" t="str">
        <f>IFERROR(VLOOKUP(AD368,L_Convert,7,FALSE),"")</f>
        <v>Feb-2022</v>
      </c>
      <c r="AG368" s="86" t="s">
        <v>345</v>
      </c>
      <c r="AH368" s="219" t="str">
        <f>IFERROR(VLOOKUP(AG368,L_Convert,6,FALSE),"")</f>
        <v>TBD</v>
      </c>
      <c r="AI368" s="219" t="str">
        <f>IFERROR(VLOOKUP(AG368,L_Convert,7,FALSE),"")</f>
        <v>TBD</v>
      </c>
      <c r="AJ368" s="199" t="s">
        <v>345</v>
      </c>
      <c r="AK368" s="219" t="str">
        <f>IFERROR(VLOOKUP(AJ368,L_Convert,6,FALSE),"")</f>
        <v>TBD</v>
      </c>
      <c r="AL368" s="219" t="str">
        <f>IFERROR(VLOOKUP(AJ368,L_Convert,7,FALSE),"")</f>
        <v>TBD</v>
      </c>
      <c r="AM368" s="339" t="s">
        <v>345</v>
      </c>
      <c r="AN368" s="219" t="str">
        <f>IFERROR(VLOOKUP(AM368,L_Convert,6,FALSE),"")</f>
        <v>TBD</v>
      </c>
      <c r="AO368" s="219" t="str">
        <f>IFERROR(VLOOKUP(AM368,L_Convert,7,FALSE),"")</f>
        <v>TBD</v>
      </c>
      <c r="AP368" s="83" t="s">
        <v>4464</v>
      </c>
      <c r="AQ368" s="220">
        <v>44594</v>
      </c>
      <c r="AR368" s="89"/>
      <c r="AS368" s="99"/>
      <c r="AT368" s="94"/>
      <c r="AU368" s="256"/>
      <c r="AV368" s="89"/>
      <c r="AW368" s="238"/>
      <c r="AX368" s="89"/>
      <c r="AY368" s="89"/>
      <c r="AZ368" s="89"/>
      <c r="BA368" s="86"/>
      <c r="BB368" s="86"/>
      <c r="BC368" s="198" t="s">
        <v>6452</v>
      </c>
      <c r="BD368" s="83" t="s">
        <v>8240</v>
      </c>
      <c r="BE368" s="83" t="str">
        <f>IFERROR(VLOOKUP($BD368,L_Milestone,4,FALSE),"")</f>
        <v>20.SRFI</v>
      </c>
      <c r="BF368" s="83" t="s">
        <v>5834</v>
      </c>
      <c r="BG368" s="237" t="s">
        <v>13288</v>
      </c>
      <c r="BH368" s="237"/>
      <c r="BI368" s="190">
        <v>401</v>
      </c>
      <c r="BJ368" s="83" t="s">
        <v>13274</v>
      </c>
    </row>
    <row r="369" spans="1:62" s="28" customFormat="1" ht="15" customHeight="1">
      <c r="A369" s="187" t="s">
        <v>11659</v>
      </c>
      <c r="B369" s="29"/>
      <c r="C369" s="83" t="str">
        <f>Q369</f>
        <v>JAW-JT-BNR-0274</v>
      </c>
      <c r="D369" s="83"/>
      <c r="E369" s="198">
        <v>141644109</v>
      </c>
      <c r="F369" s="198" t="s">
        <v>12004</v>
      </c>
      <c r="G369" s="83" t="s">
        <v>10283</v>
      </c>
      <c r="H369" s="84" t="s">
        <v>6508</v>
      </c>
      <c r="I369" s="83" t="s">
        <v>11754</v>
      </c>
      <c r="J369" s="83" t="s">
        <v>11755</v>
      </c>
      <c r="K369" s="83">
        <v>58</v>
      </c>
      <c r="L369" s="83" t="s">
        <v>11756</v>
      </c>
      <c r="M369" s="83">
        <v>2022</v>
      </c>
      <c r="N369" s="83" t="s">
        <v>10971</v>
      </c>
      <c r="O369" s="83" t="s">
        <v>12075</v>
      </c>
      <c r="P369" s="84" t="s">
        <v>12456</v>
      </c>
      <c r="Q369" s="83" t="s">
        <v>11548</v>
      </c>
      <c r="R369" s="243" t="s">
        <v>11549</v>
      </c>
      <c r="S369" s="83" t="s">
        <v>2200</v>
      </c>
      <c r="T369" s="83" t="s">
        <v>5862</v>
      </c>
      <c r="U369" s="83" t="s">
        <v>5907</v>
      </c>
      <c r="V369" s="83" t="s">
        <v>4468</v>
      </c>
      <c r="W369" s="274" t="s">
        <v>2203</v>
      </c>
      <c r="X369" s="274" t="s">
        <v>2624</v>
      </c>
      <c r="Y369" s="274">
        <v>6618083</v>
      </c>
      <c r="Z369" s="86">
        <v>44631</v>
      </c>
      <c r="AA369" s="86">
        <v>44631</v>
      </c>
      <c r="AB369" s="332">
        <f ca="1">IF(AND($Z369=""),"",IF(AND($Z369&lt;&gt;"",AY369&lt;&gt;""),AY369-$Z369,IF(AND($Z369&lt;&gt;"",AY369=""),TODAY()-$Z369)))</f>
        <v>48</v>
      </c>
      <c r="AC369" s="91" t="str">
        <f ca="1">IF(AB369="","",IF(AB369="RFI","RFI done",IF(AB369&gt;150,"&gt; 150 days",IF(AB369&gt;120,"121 - 150 days",IF(AB369&gt;90,"91 - 120 days",IF(AB369&gt;60,"61 - 90 days",IF(AB369&gt;30,"31 - 60 days","&lt; 30 days")))))))</f>
        <v>31 - 60 days</v>
      </c>
      <c r="AD369" s="89">
        <f>IF(AND(S369=""),"TBD",IF(AND(S369="COLO"),Z369+30,Z369+150))</f>
        <v>44661</v>
      </c>
      <c r="AE369" s="90" t="str">
        <f>IFERROR(VLOOKUP(AD369,L_Convert,6,FALSE),"")</f>
        <v>W16-2022</v>
      </c>
      <c r="AF369" s="90" t="str">
        <f>IFERROR(VLOOKUP(AD369,L_Convert,7,FALSE),"")</f>
        <v>Apr-2022</v>
      </c>
      <c r="AG369" s="86" t="s">
        <v>345</v>
      </c>
      <c r="AH369" s="219" t="str">
        <f>IFERROR(VLOOKUP(AG369,L_Convert,6,FALSE),"")</f>
        <v>TBD</v>
      </c>
      <c r="AI369" s="219" t="str">
        <f>IFERROR(VLOOKUP(AG369,L_Convert,7,FALSE),"")</f>
        <v>TBD</v>
      </c>
      <c r="AJ369" s="89" t="s">
        <v>345</v>
      </c>
      <c r="AK369" s="219" t="str">
        <f>IFERROR(VLOOKUP(AJ369,L_Convert,6,FALSE),"")</f>
        <v>TBD</v>
      </c>
      <c r="AL369" s="219" t="str">
        <f>IFERROR(VLOOKUP(AJ369,L_Convert,7,FALSE),"")</f>
        <v>TBD</v>
      </c>
      <c r="AM369" s="339" t="s">
        <v>345</v>
      </c>
      <c r="AN369" s="219" t="str">
        <f>IFERROR(VLOOKUP(AM369,L_Convert,6,FALSE),"")</f>
        <v>TBD</v>
      </c>
      <c r="AO369" s="219" t="str">
        <f>IFERROR(VLOOKUP(AM369,L_Convert,7,FALSE),"")</f>
        <v>TBD</v>
      </c>
      <c r="AP369" s="83" t="s">
        <v>4464</v>
      </c>
      <c r="AQ369" s="220"/>
      <c r="AR369" s="89"/>
      <c r="AS369" s="99"/>
      <c r="AT369" s="94"/>
      <c r="AU369" s="256"/>
      <c r="AV369" s="95"/>
      <c r="AW369" s="238"/>
      <c r="AX369" s="89"/>
      <c r="AY369" s="89"/>
      <c r="AZ369" s="219"/>
      <c r="BA369" s="86"/>
      <c r="BB369" s="86"/>
      <c r="BC369" s="86" t="s">
        <v>12961</v>
      </c>
      <c r="BD369" s="83" t="s">
        <v>3722</v>
      </c>
      <c r="BE369" s="83" t="str">
        <f>IFERROR(VLOOKUP($BD369,L_Milestone,4,FALSE),"")</f>
        <v>06.ERM PROCESS</v>
      </c>
      <c r="BF369" s="83" t="s">
        <v>12149</v>
      </c>
      <c r="BG369" s="237" t="s">
        <v>13281</v>
      </c>
      <c r="BH369" s="237"/>
      <c r="BI369" s="190">
        <v>401</v>
      </c>
      <c r="BJ369" s="83" t="s">
        <v>13274</v>
      </c>
    </row>
    <row r="370" spans="1:62" s="28" customFormat="1" ht="15" customHeight="1">
      <c r="A370" s="187" t="s">
        <v>11659</v>
      </c>
      <c r="B370" s="29"/>
      <c r="C370" s="83" t="str">
        <f>Q370</f>
        <v>JAW-JT-MKD-1139</v>
      </c>
      <c r="D370" s="83"/>
      <c r="E370" s="198">
        <v>140282104</v>
      </c>
      <c r="F370" s="198" t="s">
        <v>12008</v>
      </c>
      <c r="G370" s="83" t="s">
        <v>10283</v>
      </c>
      <c r="H370" s="84" t="s">
        <v>6508</v>
      </c>
      <c r="I370" s="83" t="s">
        <v>11768</v>
      </c>
      <c r="J370" s="83" t="s">
        <v>11769</v>
      </c>
      <c r="K370" s="83">
        <v>41</v>
      </c>
      <c r="L370" s="83" t="s">
        <v>11770</v>
      </c>
      <c r="M370" s="83">
        <v>2022</v>
      </c>
      <c r="N370" s="83" t="s">
        <v>10971</v>
      </c>
      <c r="O370" s="83" t="s">
        <v>12080</v>
      </c>
      <c r="P370" s="84" t="s">
        <v>12456</v>
      </c>
      <c r="Q370" s="83" t="s">
        <v>11560</v>
      </c>
      <c r="R370" s="243" t="s">
        <v>11561</v>
      </c>
      <c r="S370" s="83" t="s">
        <v>2200</v>
      </c>
      <c r="T370" s="83" t="s">
        <v>5862</v>
      </c>
      <c r="U370" s="83" t="s">
        <v>5907</v>
      </c>
      <c r="V370" s="83" t="s">
        <v>4468</v>
      </c>
      <c r="W370" s="274" t="s">
        <v>2203</v>
      </c>
      <c r="X370" s="274" t="s">
        <v>2643</v>
      </c>
      <c r="Y370" s="274">
        <v>6618083</v>
      </c>
      <c r="Z370" s="86">
        <v>44631</v>
      </c>
      <c r="AA370" s="86">
        <v>44631</v>
      </c>
      <c r="AB370" s="332">
        <f ca="1">IF(AND($Z370=""),"",IF(AND($Z370&lt;&gt;"",AY370&lt;&gt;""),AY370-$Z370,IF(AND($Z370&lt;&gt;"",AY370=""),TODAY()-$Z370)))</f>
        <v>48</v>
      </c>
      <c r="AC370" s="91" t="str">
        <f ca="1">IF(AB370="","",IF(AB370="RFI","RFI done",IF(AB370&gt;150,"&gt; 150 days",IF(AB370&gt;120,"121 - 150 days",IF(AB370&gt;90,"91 - 120 days",IF(AB370&gt;60,"61 - 90 days",IF(AB370&gt;30,"31 - 60 days","&lt; 30 days")))))))</f>
        <v>31 - 60 days</v>
      </c>
      <c r="AD370" s="89">
        <f>IF(AND(S370=""),"TBD",IF(AND(S370="COLO"),Z370+30,Z370+150))</f>
        <v>44661</v>
      </c>
      <c r="AE370" s="90" t="str">
        <f>IFERROR(VLOOKUP(AD370,L_Convert,6,FALSE),"")</f>
        <v>W16-2022</v>
      </c>
      <c r="AF370" s="90" t="str">
        <f>IFERROR(VLOOKUP(AD370,L_Convert,7,FALSE),"")</f>
        <v>Apr-2022</v>
      </c>
      <c r="AG370" s="86" t="s">
        <v>345</v>
      </c>
      <c r="AH370" s="219" t="str">
        <f>IFERROR(VLOOKUP(AG370,L_Convert,6,FALSE),"")</f>
        <v>TBD</v>
      </c>
      <c r="AI370" s="219" t="str">
        <f>IFERROR(VLOOKUP(AG370,L_Convert,7,FALSE),"")</f>
        <v>TBD</v>
      </c>
      <c r="AJ370" s="89" t="s">
        <v>345</v>
      </c>
      <c r="AK370" s="219" t="str">
        <f>IFERROR(VLOOKUP(AJ370,L_Convert,6,FALSE),"")</f>
        <v>TBD</v>
      </c>
      <c r="AL370" s="219" t="str">
        <f>IFERROR(VLOOKUP(AJ370,L_Convert,7,FALSE),"")</f>
        <v>TBD</v>
      </c>
      <c r="AM370" s="339" t="s">
        <v>345</v>
      </c>
      <c r="AN370" s="219" t="str">
        <f>IFERROR(VLOOKUP(AM370,L_Convert,6,FALSE),"")</f>
        <v>TBD</v>
      </c>
      <c r="AO370" s="219" t="str">
        <f>IFERROR(VLOOKUP(AM370,L_Convert,7,FALSE),"")</f>
        <v>TBD</v>
      </c>
      <c r="AP370" s="83" t="s">
        <v>4464</v>
      </c>
      <c r="AQ370" s="220"/>
      <c r="AR370" s="89"/>
      <c r="AS370" s="99"/>
      <c r="AT370" s="94"/>
      <c r="AU370" s="256"/>
      <c r="AV370" s="95"/>
      <c r="AW370" s="238"/>
      <c r="AX370" s="89"/>
      <c r="AY370" s="89"/>
      <c r="AZ370" s="219"/>
      <c r="BA370" s="86"/>
      <c r="BB370" s="86"/>
      <c r="BC370" s="86" t="s">
        <v>12961</v>
      </c>
      <c r="BD370" s="83" t="s">
        <v>3722</v>
      </c>
      <c r="BE370" s="83" t="str">
        <f>IFERROR(VLOOKUP($BD370,L_Milestone,4,FALSE),"")</f>
        <v>06.ERM PROCESS</v>
      </c>
      <c r="BF370" s="83" t="s">
        <v>12149</v>
      </c>
      <c r="BG370" s="237" t="s">
        <v>13281</v>
      </c>
      <c r="BH370" s="237"/>
      <c r="BI370" s="190">
        <v>401</v>
      </c>
      <c r="BJ370" s="83" t="s">
        <v>13274</v>
      </c>
    </row>
    <row r="371" spans="1:62" s="28" customFormat="1" ht="15" customHeight="1">
      <c r="A371" s="187" t="s">
        <v>11659</v>
      </c>
      <c r="B371" s="29"/>
      <c r="C371" s="83" t="str">
        <f>Q371</f>
        <v>JAW-JT-MKD-1122</v>
      </c>
      <c r="D371" s="83"/>
      <c r="E371" s="198">
        <v>141222109</v>
      </c>
      <c r="F371" s="198" t="s">
        <v>12009</v>
      </c>
      <c r="G371" s="83" t="s">
        <v>10283</v>
      </c>
      <c r="H371" s="84" t="s">
        <v>6508</v>
      </c>
      <c r="I371" s="83" t="s">
        <v>11771</v>
      </c>
      <c r="J371" s="83" t="s">
        <v>11772</v>
      </c>
      <c r="K371" s="83">
        <v>69</v>
      </c>
      <c r="L371" s="83" t="s">
        <v>4587</v>
      </c>
      <c r="M371" s="83">
        <v>2022</v>
      </c>
      <c r="N371" s="83" t="s">
        <v>10971</v>
      </c>
      <c r="O371" s="83" t="s">
        <v>12081</v>
      </c>
      <c r="P371" s="84" t="s">
        <v>12456</v>
      </c>
      <c r="Q371" s="83" t="s">
        <v>11562</v>
      </c>
      <c r="R371" s="243" t="s">
        <v>11563</v>
      </c>
      <c r="S371" s="83" t="s">
        <v>2200</v>
      </c>
      <c r="T371" s="83" t="s">
        <v>5862</v>
      </c>
      <c r="U371" s="83" t="s">
        <v>5907</v>
      </c>
      <c r="V371" s="83" t="s">
        <v>4468</v>
      </c>
      <c r="W371" s="274" t="s">
        <v>2203</v>
      </c>
      <c r="X371" s="274" t="s">
        <v>2643</v>
      </c>
      <c r="Y371" s="274">
        <v>6618083</v>
      </c>
      <c r="Z371" s="86">
        <v>44631</v>
      </c>
      <c r="AA371" s="86">
        <v>44631</v>
      </c>
      <c r="AB371" s="332">
        <f ca="1">IF(AND($Z371=""),"",IF(AND($Z371&lt;&gt;"",AY371&lt;&gt;""),AY371-$Z371,IF(AND($Z371&lt;&gt;"",AY371=""),TODAY()-$Z371)))</f>
        <v>48</v>
      </c>
      <c r="AC371" s="91" t="str">
        <f ca="1">IF(AB371="","",IF(AB371="RFI","RFI done",IF(AB371&gt;150,"&gt; 150 days",IF(AB371&gt;120,"121 - 150 days",IF(AB371&gt;90,"91 - 120 days",IF(AB371&gt;60,"61 - 90 days",IF(AB371&gt;30,"31 - 60 days","&lt; 30 days")))))))</f>
        <v>31 - 60 days</v>
      </c>
      <c r="AD371" s="89">
        <f>IF(AND(S371=""),"TBD",IF(AND(S371="COLO"),Z371+30,Z371+150))</f>
        <v>44661</v>
      </c>
      <c r="AE371" s="90" t="str">
        <f>IFERROR(VLOOKUP(AD371,L_Convert,6,FALSE),"")</f>
        <v>W16-2022</v>
      </c>
      <c r="AF371" s="90" t="str">
        <f>IFERROR(VLOOKUP(AD371,L_Convert,7,FALSE),"")</f>
        <v>Apr-2022</v>
      </c>
      <c r="AG371" s="86" t="s">
        <v>345</v>
      </c>
      <c r="AH371" s="219" t="str">
        <f>IFERROR(VLOOKUP(AG371,L_Convert,6,FALSE),"")</f>
        <v>TBD</v>
      </c>
      <c r="AI371" s="219" t="str">
        <f>IFERROR(VLOOKUP(AG371,L_Convert,7,FALSE),"")</f>
        <v>TBD</v>
      </c>
      <c r="AJ371" s="89" t="s">
        <v>345</v>
      </c>
      <c r="AK371" s="219" t="str">
        <f>IFERROR(VLOOKUP(AJ371,L_Convert,6,FALSE),"")</f>
        <v>TBD</v>
      </c>
      <c r="AL371" s="219" t="str">
        <f>IFERROR(VLOOKUP(AJ371,L_Convert,7,FALSE),"")</f>
        <v>TBD</v>
      </c>
      <c r="AM371" s="339" t="s">
        <v>345</v>
      </c>
      <c r="AN371" s="219" t="str">
        <f>IFERROR(VLOOKUP(AM371,L_Convert,6,FALSE),"")</f>
        <v>TBD</v>
      </c>
      <c r="AO371" s="219" t="str">
        <f>IFERROR(VLOOKUP(AM371,L_Convert,7,FALSE),"")</f>
        <v>TBD</v>
      </c>
      <c r="AP371" s="83" t="s">
        <v>4464</v>
      </c>
      <c r="AQ371" s="220"/>
      <c r="AR371" s="89"/>
      <c r="AS371" s="99"/>
      <c r="AT371" s="94"/>
      <c r="AU371" s="256"/>
      <c r="AV371" s="95"/>
      <c r="AW371" s="238"/>
      <c r="AX371" s="89"/>
      <c r="AY371" s="89"/>
      <c r="AZ371" s="219"/>
      <c r="BA371" s="86"/>
      <c r="BB371" s="86"/>
      <c r="BC371" s="86" t="s">
        <v>12961</v>
      </c>
      <c r="BD371" s="83" t="s">
        <v>3722</v>
      </c>
      <c r="BE371" s="83" t="str">
        <f>IFERROR(VLOOKUP($BD371,L_Milestone,4,FALSE),"")</f>
        <v>06.ERM PROCESS</v>
      </c>
      <c r="BF371" s="83" t="s">
        <v>5834</v>
      </c>
      <c r="BG371" s="237" t="s">
        <v>13281</v>
      </c>
      <c r="BH371" s="237"/>
      <c r="BI371" s="190">
        <v>401</v>
      </c>
      <c r="BJ371" s="83" t="s">
        <v>13274</v>
      </c>
    </row>
    <row r="372" spans="1:62" s="28" customFormat="1" ht="15" customHeight="1">
      <c r="A372" s="187"/>
      <c r="B372" s="29"/>
      <c r="C372" s="83"/>
      <c r="D372" s="83"/>
      <c r="E372" s="198">
        <v>1446411023</v>
      </c>
      <c r="F372" s="198" t="s">
        <v>12904</v>
      </c>
      <c r="G372" s="83" t="s">
        <v>10283</v>
      </c>
      <c r="H372" s="351" t="s">
        <v>6825</v>
      </c>
      <c r="I372" s="244" t="s">
        <v>12845</v>
      </c>
      <c r="J372" s="244" t="s">
        <v>12846</v>
      </c>
      <c r="K372" s="244">
        <v>60</v>
      </c>
      <c r="L372" s="244" t="s">
        <v>12369</v>
      </c>
      <c r="M372" s="83">
        <v>2022</v>
      </c>
      <c r="N372" s="83" t="s">
        <v>10971</v>
      </c>
      <c r="O372" s="83" t="s">
        <v>12916</v>
      </c>
      <c r="P372" s="84" t="s">
        <v>12456</v>
      </c>
      <c r="Q372" s="244" t="s">
        <v>12312</v>
      </c>
      <c r="R372" s="244" t="s">
        <v>12313</v>
      </c>
      <c r="S372" s="244" t="s">
        <v>2200</v>
      </c>
      <c r="T372" s="244" t="s">
        <v>5862</v>
      </c>
      <c r="U372" s="244" t="s">
        <v>5907</v>
      </c>
      <c r="V372" s="244" t="s">
        <v>4468</v>
      </c>
      <c r="W372" s="244" t="s">
        <v>2203</v>
      </c>
      <c r="X372" s="244" t="s">
        <v>2621</v>
      </c>
      <c r="Y372" s="244">
        <v>6618196</v>
      </c>
      <c r="Z372" s="86">
        <v>44658</v>
      </c>
      <c r="AA372" s="86">
        <v>44673</v>
      </c>
      <c r="AB372" s="332">
        <f ca="1">IF(AND($Z372=""),"",IF(AND($Z372&lt;&gt;"",AY372&lt;&gt;""),AY372-$Z372,IF(AND($Z372&lt;&gt;"",AY372=""),TODAY()-$Z372)))</f>
        <v>21</v>
      </c>
      <c r="AC372" s="91" t="str">
        <f ca="1">IF(AB372="","",IF(AB372="RFI","RFI done",IF(AB372&gt;150,"&gt; 150 days",IF(AB372&gt;120,"121 - 150 days",IF(AB372&gt;90,"91 - 120 days",IF(AB372&gt;60,"61 - 90 days",IF(AB372&gt;30,"31 - 60 days","&lt; 30 days")))))))</f>
        <v>&lt; 30 days</v>
      </c>
      <c r="AD372" s="89">
        <f>IF(AND(S372=""),"TBD",IF(AND(S372="COLO"),Z372+30,Z372+150))</f>
        <v>44688</v>
      </c>
      <c r="AE372" s="90" t="str">
        <f>IFERROR(VLOOKUP(AD372,L_Convert,6,FALSE),"")</f>
        <v>W19-2022</v>
      </c>
      <c r="AF372" s="90" t="str">
        <f>IFERROR(VLOOKUP(AD372,L_Convert,7,FALSE),"")</f>
        <v>May-2022</v>
      </c>
      <c r="AG372" s="86" t="s">
        <v>345</v>
      </c>
      <c r="AH372" s="219" t="str">
        <f>IFERROR(VLOOKUP(AG372,L_Convert,6,FALSE),"")</f>
        <v>TBD</v>
      </c>
      <c r="AI372" s="219" t="str">
        <f>IFERROR(VLOOKUP(AG372,L_Convert,7,FALSE),"")</f>
        <v>TBD</v>
      </c>
      <c r="AJ372" s="199" t="s">
        <v>345</v>
      </c>
      <c r="AK372" s="219" t="str">
        <f>IFERROR(VLOOKUP(AJ372,L_Convert,6,FALSE),"")</f>
        <v>TBD</v>
      </c>
      <c r="AL372" s="219" t="str">
        <f>IFERROR(VLOOKUP(AJ372,L_Convert,7,FALSE),"")</f>
        <v>TBD</v>
      </c>
      <c r="AM372" s="339" t="s">
        <v>345</v>
      </c>
      <c r="AN372" s="219" t="str">
        <f>IFERROR(VLOOKUP(AM372,L_Convert,6,FALSE),"")</f>
        <v>TBD</v>
      </c>
      <c r="AO372" s="219" t="str">
        <f>IFERROR(VLOOKUP(AM372,L_Convert,7,FALSE),"")</f>
        <v>TBD</v>
      </c>
      <c r="AP372" s="83"/>
      <c r="AQ372" s="220"/>
      <c r="AR372" s="89"/>
      <c r="AS372" s="99"/>
      <c r="AT372" s="94"/>
      <c r="AU372" s="256"/>
      <c r="AV372" s="89"/>
      <c r="AW372" s="238"/>
      <c r="AX372" s="89"/>
      <c r="AY372" s="89"/>
      <c r="AZ372" s="89"/>
      <c r="BA372" s="86"/>
      <c r="BB372" s="86"/>
      <c r="BC372" s="86" t="s">
        <v>12961</v>
      </c>
      <c r="BD372" s="83" t="s">
        <v>3722</v>
      </c>
      <c r="BE372" s="83" t="str">
        <f>IFERROR(VLOOKUP($BD372,L_Milestone,4,FALSE),"")</f>
        <v>06.ERM PROCESS</v>
      </c>
      <c r="BF372" s="83" t="s">
        <v>5834</v>
      </c>
      <c r="BG372" s="237" t="s">
        <v>13276</v>
      </c>
      <c r="BH372" s="239"/>
      <c r="BI372" s="190">
        <v>401</v>
      </c>
      <c r="BJ372" s="83" t="s">
        <v>13274</v>
      </c>
    </row>
    <row r="373" spans="1:62" s="28" customFormat="1" ht="15" customHeight="1">
      <c r="A373" s="187"/>
      <c r="B373" s="29"/>
      <c r="C373" s="83" t="str">
        <f>Q373</f>
        <v>SUM-BB-KBA-0544</v>
      </c>
      <c r="D373" s="83">
        <v>30739790031</v>
      </c>
      <c r="E373" s="198" t="s">
        <v>11447</v>
      </c>
      <c r="F373" s="198" t="s">
        <v>10744</v>
      </c>
      <c r="G373" s="83" t="s">
        <v>10283</v>
      </c>
      <c r="H373" s="84" t="s">
        <v>6825</v>
      </c>
      <c r="I373" s="83" t="s">
        <v>10849</v>
      </c>
      <c r="J373" s="83" t="s">
        <v>10850</v>
      </c>
      <c r="K373" s="83">
        <v>50</v>
      </c>
      <c r="L373" s="83" t="s">
        <v>10851</v>
      </c>
      <c r="M373" s="83">
        <v>2022</v>
      </c>
      <c r="N373" s="83" t="s">
        <v>10971</v>
      </c>
      <c r="O373" s="83" t="s">
        <v>12258</v>
      </c>
      <c r="P373" s="84" t="s">
        <v>205</v>
      </c>
      <c r="Q373" s="83" t="s">
        <v>10743</v>
      </c>
      <c r="R373" s="83" t="s">
        <v>10744</v>
      </c>
      <c r="S373" s="83" t="s">
        <v>106</v>
      </c>
      <c r="T373" s="83" t="s">
        <v>5862</v>
      </c>
      <c r="U373" s="83" t="s">
        <v>2199</v>
      </c>
      <c r="V373" s="83" t="s">
        <v>4477</v>
      </c>
      <c r="W373" s="83" t="s">
        <v>2231</v>
      </c>
      <c r="X373" s="83" t="s">
        <v>10965</v>
      </c>
      <c r="Y373" s="83">
        <v>6618108</v>
      </c>
      <c r="Z373" s="86">
        <v>44627</v>
      </c>
      <c r="AA373" s="86">
        <v>44627</v>
      </c>
      <c r="AB373" s="332">
        <f ca="1">IF(AND($Z373=""),"",IF(AND($Z373&lt;&gt;"",AY373&lt;&gt;""),AY373-$Z373,IF(AND($Z373&lt;&gt;"",AY373=""),TODAY()-$Z373)))</f>
        <v>52</v>
      </c>
      <c r="AC373" s="91" t="str">
        <f ca="1">IF(AB373="","",IF(AB373="RFI","RFI done",IF(AB373&gt;150,"&gt; 150 days",IF(AB373&gt;120,"121 - 150 days",IF(AB373&gt;90,"91 - 120 days",IF(AB373&gt;60,"61 - 90 days",IF(AB373&gt;30,"31 - 60 days","&lt; 30 days")))))))</f>
        <v>31 - 60 days</v>
      </c>
      <c r="AD373" s="89">
        <f>IF(AND(S373=""),"TBD",IF(AND(S373="COLO"),Z373+30,Z373+150))</f>
        <v>44777</v>
      </c>
      <c r="AE373" s="90" t="str">
        <f>IFERROR(VLOOKUP(AD373,L_Convert,6,FALSE),"")</f>
        <v>W32-2022</v>
      </c>
      <c r="AF373" s="90" t="str">
        <f>IFERROR(VLOOKUP(AD373,L_Convert,7,FALSE),"")</f>
        <v>Aug-2022</v>
      </c>
      <c r="AG373" s="89" t="s">
        <v>345</v>
      </c>
      <c r="AH373" s="219" t="str">
        <f>IFERROR(VLOOKUP(AG373,L_Convert,6,FALSE),"")</f>
        <v>TBD</v>
      </c>
      <c r="AI373" s="219" t="str">
        <f>IFERROR(VLOOKUP(AG373,L_Convert,7,FALSE),"")</f>
        <v>TBD</v>
      </c>
      <c r="AJ373" s="89" t="s">
        <v>345</v>
      </c>
      <c r="AK373" s="219" t="str">
        <f>IFERROR(VLOOKUP(AJ373,L_Convert,6,FALSE),"")</f>
        <v>TBD</v>
      </c>
      <c r="AL373" s="219" t="str">
        <f>IFERROR(VLOOKUP(AJ373,L_Convert,7,FALSE),"")</f>
        <v>TBD</v>
      </c>
      <c r="AM373" s="89" t="s">
        <v>345</v>
      </c>
      <c r="AN373" s="219" t="str">
        <f>IFERROR(VLOOKUP(AM373,L_Convert,6,FALSE),"")</f>
        <v>TBD</v>
      </c>
      <c r="AO373" s="219" t="str">
        <f>IFERROR(VLOOKUP(AM373,L_Convert,7,FALSE),"")</f>
        <v>TBD</v>
      </c>
      <c r="AP373" s="220" t="s">
        <v>4464</v>
      </c>
      <c r="AQ373" s="89">
        <v>44651</v>
      </c>
      <c r="AR373" s="287">
        <v>44652</v>
      </c>
      <c r="AS373" s="94"/>
      <c r="AT373" s="256"/>
      <c r="AU373" s="95"/>
      <c r="AV373" s="238"/>
      <c r="AW373" s="89"/>
      <c r="AX373" s="89"/>
      <c r="AY373" s="219"/>
      <c r="AZ373" s="86"/>
      <c r="BA373" s="86"/>
      <c r="BB373" s="86"/>
      <c r="BC373" s="83" t="s">
        <v>12717</v>
      </c>
      <c r="BD373" s="83" t="s">
        <v>3721</v>
      </c>
      <c r="BE373" s="83" t="str">
        <f>IFERROR(VLOOKUP($BD373,L_Milestone,4,FALSE),"")</f>
        <v>10.CME PREPARATION</v>
      </c>
      <c r="BF373" s="83" t="s">
        <v>5834</v>
      </c>
      <c r="BG373" s="237" t="s">
        <v>13056</v>
      </c>
      <c r="BH373" s="237"/>
      <c r="BI373" s="190">
        <v>401</v>
      </c>
      <c r="BJ373" s="83" t="s">
        <v>13274</v>
      </c>
    </row>
    <row r="374" spans="1:62" s="28" customFormat="1" ht="15" customHeight="1">
      <c r="A374" s="187"/>
      <c r="B374" s="29"/>
      <c r="C374" s="83" t="str">
        <f>Q374</f>
        <v>NUS-NB-SEL-5390</v>
      </c>
      <c r="D374" s="83">
        <v>30739800031</v>
      </c>
      <c r="E374" s="198" t="s">
        <v>11430</v>
      </c>
      <c r="F374" s="198" t="s">
        <v>10746</v>
      </c>
      <c r="G374" s="83" t="s">
        <v>10283</v>
      </c>
      <c r="H374" s="84" t="s">
        <v>6825</v>
      </c>
      <c r="I374" s="83" t="s">
        <v>10852</v>
      </c>
      <c r="J374" s="83" t="s">
        <v>10853</v>
      </c>
      <c r="K374" s="83">
        <v>50</v>
      </c>
      <c r="L374" s="83" t="s">
        <v>8198</v>
      </c>
      <c r="M374" s="83">
        <v>2022</v>
      </c>
      <c r="N374" s="83" t="s">
        <v>10971</v>
      </c>
      <c r="O374" s="83" t="s">
        <v>13266</v>
      </c>
      <c r="P374" s="84" t="s">
        <v>205</v>
      </c>
      <c r="Q374" s="83" t="s">
        <v>10745</v>
      </c>
      <c r="R374" s="83" t="s">
        <v>10746</v>
      </c>
      <c r="S374" s="83" t="s">
        <v>106</v>
      </c>
      <c r="T374" s="83" t="s">
        <v>5862</v>
      </c>
      <c r="U374" s="83" t="s">
        <v>2198</v>
      </c>
      <c r="V374" s="198" t="s">
        <v>4478</v>
      </c>
      <c r="W374" s="274" t="s">
        <v>2221</v>
      </c>
      <c r="X374" s="274" t="s">
        <v>10966</v>
      </c>
      <c r="Y374" s="83">
        <v>6618108</v>
      </c>
      <c r="Z374" s="86">
        <v>44627</v>
      </c>
      <c r="AA374" s="86">
        <v>44627</v>
      </c>
      <c r="AB374" s="332">
        <f ca="1">IF(AND($Z374=""),"",IF(AND($Z374&lt;&gt;"",AY374&lt;&gt;""),AY374-$Z374,IF(AND($Z374&lt;&gt;"",AY374=""),TODAY()-$Z374)))</f>
        <v>52</v>
      </c>
      <c r="AC374" s="91" t="str">
        <f ca="1">IF(AB374="","",IF(AB374="RFI","RFI done",IF(AB374&gt;150,"&gt; 150 days",IF(AB374&gt;120,"121 - 150 days",IF(AB374&gt;90,"91 - 120 days",IF(AB374&gt;60,"61 - 90 days",IF(AB374&gt;30,"31 - 60 days","&lt; 30 days")))))))</f>
        <v>31 - 60 days</v>
      </c>
      <c r="AD374" s="89">
        <f>IF(AND(S374=""),"TBD",IF(AND(S374="COLO"),Z374+30,Z374+150))</f>
        <v>44777</v>
      </c>
      <c r="AE374" s="90" t="str">
        <f>IFERROR(VLOOKUP(AD374,L_Convert,6,FALSE),"")</f>
        <v>W32-2022</v>
      </c>
      <c r="AF374" s="90" t="str">
        <f>IFERROR(VLOOKUP(AD374,L_Convert,7,FALSE),"")</f>
        <v>Aug-2022</v>
      </c>
      <c r="AG374" s="89" t="s">
        <v>345</v>
      </c>
      <c r="AH374" s="219" t="str">
        <f>IFERROR(VLOOKUP(AG374,L_Convert,6,FALSE),"")</f>
        <v>TBD</v>
      </c>
      <c r="AI374" s="219" t="str">
        <f>IFERROR(VLOOKUP(AG374,L_Convert,7,FALSE),"")</f>
        <v>TBD</v>
      </c>
      <c r="AJ374" s="89" t="s">
        <v>345</v>
      </c>
      <c r="AK374" s="219" t="str">
        <f>IFERROR(VLOOKUP(AJ374,L_Convert,6,FALSE),"")</f>
        <v>TBD</v>
      </c>
      <c r="AL374" s="219" t="str">
        <f>IFERROR(VLOOKUP(AJ374,L_Convert,7,FALSE),"")</f>
        <v>TBD</v>
      </c>
      <c r="AM374" s="89" t="s">
        <v>345</v>
      </c>
      <c r="AN374" s="219" t="str">
        <f>IFERROR(VLOOKUP(AM374,L_Convert,6,FALSE),"")</f>
        <v>TBD</v>
      </c>
      <c r="AO374" s="219" t="str">
        <f>IFERROR(VLOOKUP(AM374,L_Convert,7,FALSE),"")</f>
        <v>TBD</v>
      </c>
      <c r="AP374" s="220" t="s">
        <v>4464</v>
      </c>
      <c r="AQ374" s="220">
        <v>44679</v>
      </c>
      <c r="AR374" s="99"/>
      <c r="AS374" s="89"/>
      <c r="AT374" s="256"/>
      <c r="AU374" s="95"/>
      <c r="AV374" s="238"/>
      <c r="AW374" s="89"/>
      <c r="AX374" s="89"/>
      <c r="AY374" s="219"/>
      <c r="AZ374" s="86"/>
      <c r="BA374" s="86"/>
      <c r="BB374" s="86"/>
      <c r="BC374" s="83" t="s">
        <v>10376</v>
      </c>
      <c r="BD374" s="237" t="s">
        <v>204</v>
      </c>
      <c r="BE374" s="83" t="str">
        <f>IFERROR(VLOOKUP($BD374,L_Milestone,4,FALSE),"")</f>
        <v>10.CME PREPARATION</v>
      </c>
      <c r="BF374" s="451" t="s">
        <v>5834</v>
      </c>
      <c r="BG374" s="237" t="s">
        <v>13078</v>
      </c>
      <c r="BH374" s="237"/>
      <c r="BI374" s="190">
        <v>401</v>
      </c>
      <c r="BJ374" s="83" t="s">
        <v>13274</v>
      </c>
    </row>
    <row r="375" spans="1:62" s="28" customFormat="1" ht="15" customHeight="1">
      <c r="A375" s="187"/>
      <c r="B375" s="29"/>
      <c r="C375" s="83" t="str">
        <f>Q375</f>
        <v>SUM-BE-KPH-0202</v>
      </c>
      <c r="D375" s="83">
        <v>30742640031</v>
      </c>
      <c r="E375" s="198" t="s">
        <v>12629</v>
      </c>
      <c r="F375" s="198" t="s">
        <v>12532</v>
      </c>
      <c r="G375" s="83" t="s">
        <v>10283</v>
      </c>
      <c r="H375" s="84" t="s">
        <v>6825</v>
      </c>
      <c r="I375" s="83" t="s">
        <v>12555</v>
      </c>
      <c r="J375" s="83" t="s">
        <v>12556</v>
      </c>
      <c r="K375" s="83">
        <v>50</v>
      </c>
      <c r="L375" s="83" t="s">
        <v>12557</v>
      </c>
      <c r="M375" s="83">
        <v>2022</v>
      </c>
      <c r="N375" s="83" t="s">
        <v>12457</v>
      </c>
      <c r="O375" s="83" t="s">
        <v>13246</v>
      </c>
      <c r="P375" s="83" t="s">
        <v>205</v>
      </c>
      <c r="Q375" s="83" t="s">
        <v>12531</v>
      </c>
      <c r="R375" s="83" t="s">
        <v>12532</v>
      </c>
      <c r="S375" s="83" t="s">
        <v>106</v>
      </c>
      <c r="T375" s="83" t="s">
        <v>5862</v>
      </c>
      <c r="U375" s="83" t="s">
        <v>2199</v>
      </c>
      <c r="V375" s="83" t="s">
        <v>4477</v>
      </c>
      <c r="W375" s="274" t="s">
        <v>2219</v>
      </c>
      <c r="X375" s="274" t="s">
        <v>12535</v>
      </c>
      <c r="Y375" s="84">
        <v>6618175</v>
      </c>
      <c r="Z375" s="86">
        <v>44656</v>
      </c>
      <c r="AA375" s="86">
        <v>44656</v>
      </c>
      <c r="AB375" s="332">
        <f ca="1">IF(AND($Z375=""),"",IF(AND($Z375&lt;&gt;"",AY375&lt;&gt;""),AY375-$Z375,IF(AND($Z375&lt;&gt;"",AY375=""),TODAY()-$Z375)))</f>
        <v>23</v>
      </c>
      <c r="AC375" s="91" t="str">
        <f ca="1">IF(AB375="","",IF(AB375="RFI","RFI done",IF(AB375&gt;150,"&gt; 150 days",IF(AB375&gt;120,"121 - 150 days",IF(AB375&gt;90,"91 - 120 days",IF(AB375&gt;60,"61 - 90 days",IF(AB375&gt;30,"31 - 60 days","&lt; 30 days")))))))</f>
        <v>&lt; 30 days</v>
      </c>
      <c r="AD375" s="89">
        <f>IF(AND(S375=""),"TBD",IF(AND(S375="COLO"),Z375+30,Z375+150))</f>
        <v>44806</v>
      </c>
      <c r="AE375" s="90" t="str">
        <f>IFERROR(VLOOKUP(AD375,L_Convert,6,FALSE),"")</f>
        <v>W36-2022</v>
      </c>
      <c r="AF375" s="90" t="str">
        <f>IFERROR(VLOOKUP(AD375,L_Convert,7,FALSE),"")</f>
        <v>Sep-2022</v>
      </c>
      <c r="AG375" s="89" t="s">
        <v>345</v>
      </c>
      <c r="AH375" s="219" t="str">
        <f>IFERROR(VLOOKUP(AG375,L_Convert,6,FALSE),"")</f>
        <v>TBD</v>
      </c>
      <c r="AI375" s="219" t="str">
        <f>IFERROR(VLOOKUP(AG375,L_Convert,7,FALSE),"")</f>
        <v>TBD</v>
      </c>
      <c r="AJ375" s="89" t="s">
        <v>345</v>
      </c>
      <c r="AK375" s="219" t="str">
        <f>IFERROR(VLOOKUP(AJ375,L_Convert,6,FALSE),"")</f>
        <v>TBD</v>
      </c>
      <c r="AL375" s="219" t="str">
        <f>IFERROR(VLOOKUP(AJ375,L_Convert,7,FALSE),"")</f>
        <v>TBD</v>
      </c>
      <c r="AM375" s="89" t="s">
        <v>345</v>
      </c>
      <c r="AN375" s="219" t="str">
        <f>IFERROR(VLOOKUP(AM375,L_Convert,6,FALSE),"")</f>
        <v>TBD</v>
      </c>
      <c r="AO375" s="219" t="str">
        <f>IFERROR(VLOOKUP(AM375,L_Convert,7,FALSE),"")</f>
        <v>TBD</v>
      </c>
      <c r="AP375" s="220"/>
      <c r="AQ375" s="220">
        <v>44679</v>
      </c>
      <c r="AR375" s="99"/>
      <c r="AS375" s="89"/>
      <c r="AT375" s="256"/>
      <c r="AU375" s="95"/>
      <c r="AV375" s="238"/>
      <c r="AW375" s="89"/>
      <c r="AX375" s="89"/>
      <c r="AY375" s="219"/>
      <c r="AZ375" s="86"/>
      <c r="BA375" s="86"/>
      <c r="BB375" s="86"/>
      <c r="BC375" s="83" t="s">
        <v>10376</v>
      </c>
      <c r="BD375" s="83" t="s">
        <v>204</v>
      </c>
      <c r="BE375" s="83" t="str">
        <f>IFERROR(VLOOKUP($BD375,L_Milestone,4,FALSE),"")</f>
        <v>10.CME PREPARATION</v>
      </c>
      <c r="BF375" s="83" t="s">
        <v>5834</v>
      </c>
      <c r="BG375" s="359" t="s">
        <v>13060</v>
      </c>
      <c r="BH375" s="359"/>
      <c r="BI375" s="190">
        <v>401</v>
      </c>
      <c r="BJ375" s="83" t="s">
        <v>13274</v>
      </c>
    </row>
    <row r="376" spans="1:62" s="28" customFormat="1" ht="15" customHeight="1">
      <c r="A376" s="187"/>
      <c r="B376" s="29"/>
      <c r="C376" s="83" t="str">
        <f>Q376</f>
        <v>SUM-SS-LLG-1237</v>
      </c>
      <c r="D376" s="83">
        <v>30742620031</v>
      </c>
      <c r="E376" s="198" t="s">
        <v>12628</v>
      </c>
      <c r="F376" s="198" t="s">
        <v>12528</v>
      </c>
      <c r="G376" s="83" t="s">
        <v>10283</v>
      </c>
      <c r="H376" s="84" t="s">
        <v>6825</v>
      </c>
      <c r="I376" s="83" t="s">
        <v>12549</v>
      </c>
      <c r="J376" s="83" t="s">
        <v>12550</v>
      </c>
      <c r="K376" s="83">
        <v>50</v>
      </c>
      <c r="L376" s="83" t="s">
        <v>12551</v>
      </c>
      <c r="M376" s="83">
        <v>2022</v>
      </c>
      <c r="N376" s="83" t="s">
        <v>12457</v>
      </c>
      <c r="O376" s="83" t="s">
        <v>13267</v>
      </c>
      <c r="P376" s="83" t="s">
        <v>205</v>
      </c>
      <c r="Q376" s="83" t="s">
        <v>12527</v>
      </c>
      <c r="R376" s="83" t="s">
        <v>12528</v>
      </c>
      <c r="S376" s="83" t="s">
        <v>106</v>
      </c>
      <c r="T376" s="83" t="s">
        <v>5862</v>
      </c>
      <c r="U376" s="83" t="s">
        <v>2199</v>
      </c>
      <c r="V376" s="83" t="s">
        <v>4477</v>
      </c>
      <c r="W376" s="274" t="s">
        <v>2216</v>
      </c>
      <c r="X376" s="274" t="s">
        <v>7186</v>
      </c>
      <c r="Y376" s="84">
        <v>6618175</v>
      </c>
      <c r="Z376" s="86">
        <v>44656</v>
      </c>
      <c r="AA376" s="86">
        <v>44656</v>
      </c>
      <c r="AB376" s="332">
        <f ca="1">IF(AND($Z376=""),"",IF(AND($Z376&lt;&gt;"",AY376&lt;&gt;""),AY376-$Z376,IF(AND($Z376&lt;&gt;"",AY376=""),TODAY()-$Z376)))</f>
        <v>23</v>
      </c>
      <c r="AC376" s="91" t="str">
        <f ca="1">IF(AB376="","",IF(AB376="RFI","RFI done",IF(AB376&gt;150,"&gt; 150 days",IF(AB376&gt;120,"121 - 150 days",IF(AB376&gt;90,"91 - 120 days",IF(AB376&gt;60,"61 - 90 days",IF(AB376&gt;30,"31 - 60 days","&lt; 30 days")))))))</f>
        <v>&lt; 30 days</v>
      </c>
      <c r="AD376" s="89">
        <f>IF(AND(S376=""),"TBD",IF(AND(S376="COLO"),Z376+30,Z376+150))</f>
        <v>44806</v>
      </c>
      <c r="AE376" s="90" t="str">
        <f>IFERROR(VLOOKUP(AD376,L_Convert,6,FALSE),"")</f>
        <v>W36-2022</v>
      </c>
      <c r="AF376" s="90" t="str">
        <f>IFERROR(VLOOKUP(AD376,L_Convert,7,FALSE),"")</f>
        <v>Sep-2022</v>
      </c>
      <c r="AG376" s="89" t="s">
        <v>345</v>
      </c>
      <c r="AH376" s="219" t="str">
        <f>IFERROR(VLOOKUP(AG376,L_Convert,6,FALSE),"")</f>
        <v>TBD</v>
      </c>
      <c r="AI376" s="219" t="str">
        <f>IFERROR(VLOOKUP(AG376,L_Convert,7,FALSE),"")</f>
        <v>TBD</v>
      </c>
      <c r="AJ376" s="89" t="s">
        <v>345</v>
      </c>
      <c r="AK376" s="219" t="str">
        <f>IFERROR(VLOOKUP(AJ376,L_Convert,6,FALSE),"")</f>
        <v>TBD</v>
      </c>
      <c r="AL376" s="219" t="str">
        <f>IFERROR(VLOOKUP(AJ376,L_Convert,7,FALSE),"")</f>
        <v>TBD</v>
      </c>
      <c r="AM376" s="89" t="s">
        <v>345</v>
      </c>
      <c r="AN376" s="219" t="str">
        <f>IFERROR(VLOOKUP(AM376,L_Convert,6,FALSE),"")</f>
        <v>TBD</v>
      </c>
      <c r="AO376" s="219" t="str">
        <f>IFERROR(VLOOKUP(AM376,L_Convert,7,FALSE),"")</f>
        <v>TBD</v>
      </c>
      <c r="AP376" s="220"/>
      <c r="AQ376" s="220">
        <v>44679</v>
      </c>
      <c r="AR376" s="99"/>
      <c r="AS376" s="89"/>
      <c r="AT376" s="256"/>
      <c r="AU376" s="95"/>
      <c r="AV376" s="238"/>
      <c r="AW376" s="89"/>
      <c r="AX376" s="89"/>
      <c r="AY376" s="219"/>
      <c r="AZ376" s="86"/>
      <c r="BA376" s="86"/>
      <c r="BB376" s="86"/>
      <c r="BC376" s="83" t="s">
        <v>10376</v>
      </c>
      <c r="BD376" s="83" t="s">
        <v>204</v>
      </c>
      <c r="BE376" s="83" t="str">
        <f>IFERROR(VLOOKUP($BD376,L_Milestone,4,FALSE),"")</f>
        <v>10.CME PREPARATION</v>
      </c>
      <c r="BF376" s="83" t="s">
        <v>5834</v>
      </c>
      <c r="BG376" s="359" t="s">
        <v>13060</v>
      </c>
      <c r="BH376" s="359"/>
      <c r="BI376" s="190">
        <v>401</v>
      </c>
      <c r="BJ376" s="83" t="s">
        <v>13274</v>
      </c>
    </row>
    <row r="377" spans="1:62" s="28" customFormat="1" ht="15" customHeight="1">
      <c r="A377" s="187" t="s">
        <v>9466</v>
      </c>
      <c r="B377" s="29"/>
      <c r="C377" s="83" t="str">
        <f>Q377</f>
        <v>SUM-BE-CRP-0185</v>
      </c>
      <c r="D377" s="83">
        <v>30730190031</v>
      </c>
      <c r="E377" s="198" t="s">
        <v>11253</v>
      </c>
      <c r="F377" s="198" t="s">
        <v>9584</v>
      </c>
      <c r="G377" s="83" t="s">
        <v>10283</v>
      </c>
      <c r="H377" s="84" t="s">
        <v>6825</v>
      </c>
      <c r="I377" s="83" t="s">
        <v>9969</v>
      </c>
      <c r="J377" s="83" t="s">
        <v>9970</v>
      </c>
      <c r="K377" s="83">
        <v>50</v>
      </c>
      <c r="L377" s="83" t="s">
        <v>9971</v>
      </c>
      <c r="M377" s="83">
        <v>2022</v>
      </c>
      <c r="N377" s="83" t="s">
        <v>10359</v>
      </c>
      <c r="O377" s="83" t="s">
        <v>10534</v>
      </c>
      <c r="P377" s="84" t="s">
        <v>205</v>
      </c>
      <c r="Q377" s="83" t="s">
        <v>9583</v>
      </c>
      <c r="R377" s="83" t="s">
        <v>9584</v>
      </c>
      <c r="S377" s="83" t="s">
        <v>106</v>
      </c>
      <c r="T377" s="83" t="s">
        <v>5862</v>
      </c>
      <c r="U377" s="83" t="s">
        <v>2199</v>
      </c>
      <c r="V377" s="83" t="s">
        <v>4477</v>
      </c>
      <c r="W377" s="83" t="s">
        <v>2219</v>
      </c>
      <c r="X377" s="83" t="s">
        <v>8623</v>
      </c>
      <c r="Y377" s="83">
        <v>6617949</v>
      </c>
      <c r="Z377" s="86">
        <v>44586</v>
      </c>
      <c r="AA377" s="86">
        <v>44589</v>
      </c>
      <c r="AB377" s="332">
        <f ca="1">IF(AND($Z377=""),"",IF(AND($Z377&lt;&gt;"",AY377&lt;&gt;""),AY377-$Z377,IF(AND($Z377&lt;&gt;"",AY377=""),TODAY()-$Z377)))</f>
        <v>93</v>
      </c>
      <c r="AC377" s="91" t="str">
        <f ca="1">IF(AB377="","",IF(AB377="RFI","RFI done",IF(AB377&gt;150,"&gt; 150 days",IF(AB377&gt;120,"121 - 150 days",IF(AB377&gt;90,"91 - 120 days",IF(AB377&gt;60,"61 - 90 days",IF(AB377&gt;30,"31 - 60 days","&lt; 30 days")))))))</f>
        <v>91 - 120 days</v>
      </c>
      <c r="AD377" s="89">
        <f>IF(AND(S377=""),"TBD",IF(AND(S377="COLO"),Z377+30,Z377+150))</f>
        <v>44736</v>
      </c>
      <c r="AE377" s="90" t="str">
        <f>IFERROR(VLOOKUP(AD377,L_Convert,6,FALSE),"")</f>
        <v>W26-2022</v>
      </c>
      <c r="AF377" s="90" t="str">
        <f>IFERROR(VLOOKUP(AD377,L_Convert,7,FALSE),"")</f>
        <v>Jun-2022</v>
      </c>
      <c r="AG377" s="89" t="s">
        <v>345</v>
      </c>
      <c r="AH377" s="219" t="str">
        <f>IFERROR(VLOOKUP(AG377,L_Convert,6,FALSE),"")</f>
        <v>TBD</v>
      </c>
      <c r="AI377" s="219" t="str">
        <f>IFERROR(VLOOKUP(AG377,L_Convert,7,FALSE),"")</f>
        <v>TBD</v>
      </c>
      <c r="AJ377" s="89" t="s">
        <v>345</v>
      </c>
      <c r="AK377" s="219" t="str">
        <f>IFERROR(VLOOKUP(AJ377,L_Convert,6,FALSE),"")</f>
        <v>TBD</v>
      </c>
      <c r="AL377" s="219" t="str">
        <f>IFERROR(VLOOKUP(AJ377,L_Convert,7,FALSE),"")</f>
        <v>TBD</v>
      </c>
      <c r="AM377" s="89" t="s">
        <v>345</v>
      </c>
      <c r="AN377" s="219" t="str">
        <f>IFERROR(VLOOKUP(AM377,L_Convert,6,FALSE),"")</f>
        <v>TBD</v>
      </c>
      <c r="AO377" s="219" t="str">
        <f>IFERROR(VLOOKUP(AM377,L_Convert,7,FALSE),"")</f>
        <v>TBD</v>
      </c>
      <c r="AP377" s="84" t="s">
        <v>4464</v>
      </c>
      <c r="AQ377" s="220">
        <v>44627</v>
      </c>
      <c r="AR377" s="199">
        <v>44635</v>
      </c>
      <c r="AS377" s="99"/>
      <c r="AT377" s="94"/>
      <c r="AU377" s="256"/>
      <c r="AV377" s="238"/>
      <c r="AW377" s="238"/>
      <c r="AX377" s="89"/>
      <c r="AY377" s="89"/>
      <c r="AZ377" s="219"/>
      <c r="BA377" s="86"/>
      <c r="BB377" s="86"/>
      <c r="BC377" s="86" t="s">
        <v>6452</v>
      </c>
      <c r="BD377" s="83" t="s">
        <v>12851</v>
      </c>
      <c r="BE377" s="83" t="str">
        <f>IFERROR(VLOOKUP($BD377,L_Milestone,4,FALSE),"")</f>
        <v>14.POURING CONCRETE OG</v>
      </c>
      <c r="BF377" s="83" t="s">
        <v>5834</v>
      </c>
      <c r="BG377" s="359" t="s">
        <v>13041</v>
      </c>
      <c r="BH377" s="359"/>
      <c r="BI377" s="190">
        <v>401</v>
      </c>
      <c r="BJ377" s="83" t="s">
        <v>13274</v>
      </c>
    </row>
    <row r="378" spans="1:62" s="28" customFormat="1" ht="15" customHeight="1">
      <c r="A378" s="187" t="s">
        <v>9466</v>
      </c>
      <c r="B378" s="29"/>
      <c r="C378" s="83" t="str">
        <f>Q378</f>
        <v>SUM-RI-UJT-0951</v>
      </c>
      <c r="D378" s="83">
        <v>30729850031</v>
      </c>
      <c r="E378" s="198" t="s">
        <v>11252</v>
      </c>
      <c r="F378" s="198" t="s">
        <v>9512</v>
      </c>
      <c r="G378" s="83" t="s">
        <v>10283</v>
      </c>
      <c r="H378" s="84" t="s">
        <v>6825</v>
      </c>
      <c r="I378" s="83" t="s">
        <v>9869</v>
      </c>
      <c r="J378" s="83" t="s">
        <v>9870</v>
      </c>
      <c r="K378" s="83">
        <v>60</v>
      </c>
      <c r="L378" s="83" t="s">
        <v>9871</v>
      </c>
      <c r="M378" s="83">
        <v>2022</v>
      </c>
      <c r="N378" s="83" t="s">
        <v>10359</v>
      </c>
      <c r="O378" s="83" t="s">
        <v>10460</v>
      </c>
      <c r="P378" s="84" t="s">
        <v>205</v>
      </c>
      <c r="Q378" s="83" t="s">
        <v>9511</v>
      </c>
      <c r="R378" s="83" t="s">
        <v>9512</v>
      </c>
      <c r="S378" s="83" t="s">
        <v>106</v>
      </c>
      <c r="T378" s="83" t="s">
        <v>5862</v>
      </c>
      <c r="U378" s="83" t="s">
        <v>2199</v>
      </c>
      <c r="V378" s="83" t="s">
        <v>4476</v>
      </c>
      <c r="W378" s="274" t="s">
        <v>2224</v>
      </c>
      <c r="X378" s="274" t="s">
        <v>8602</v>
      </c>
      <c r="Y378" s="274">
        <v>6617950</v>
      </c>
      <c r="Z378" s="86">
        <v>44586</v>
      </c>
      <c r="AA378" s="86">
        <v>44589</v>
      </c>
      <c r="AB378" s="332">
        <f ca="1">IF(AND($Z378=""),"",IF(AND($Z378&lt;&gt;"",AY378&lt;&gt;""),AY378-$Z378,IF(AND($Z378&lt;&gt;"",AY378=""),TODAY()-$Z378)))</f>
        <v>93</v>
      </c>
      <c r="AC378" s="91" t="str">
        <f ca="1">IF(AB378="","",IF(AB378="RFI","RFI done",IF(AB378&gt;150,"&gt; 150 days",IF(AB378&gt;120,"121 - 150 days",IF(AB378&gt;90,"91 - 120 days",IF(AB378&gt;60,"61 - 90 days",IF(AB378&gt;30,"31 - 60 days","&lt; 30 days")))))))</f>
        <v>91 - 120 days</v>
      </c>
      <c r="AD378" s="89">
        <f>IF(AND(S378=""),"TBD",IF(AND(S378="COLO"),Z378+30,Z378+150))</f>
        <v>44736</v>
      </c>
      <c r="AE378" s="90" t="str">
        <f>IFERROR(VLOOKUP(AD378,L_Convert,6,FALSE),"")</f>
        <v>W26-2022</v>
      </c>
      <c r="AF378" s="90" t="str">
        <f>IFERROR(VLOOKUP(AD378,L_Convert,7,FALSE),"")</f>
        <v>Jun-2022</v>
      </c>
      <c r="AG378" s="89" t="s">
        <v>345</v>
      </c>
      <c r="AH378" s="219" t="str">
        <f>IFERROR(VLOOKUP(AG378,L_Convert,6,FALSE),"")</f>
        <v>TBD</v>
      </c>
      <c r="AI378" s="219" t="str">
        <f>IFERROR(VLOOKUP(AG378,L_Convert,7,FALSE),"")</f>
        <v>TBD</v>
      </c>
      <c r="AJ378" s="199" t="s">
        <v>345</v>
      </c>
      <c r="AK378" s="219" t="str">
        <f>IFERROR(VLOOKUP(AJ378,L_Convert,6,FALSE),"")</f>
        <v>TBD</v>
      </c>
      <c r="AL378" s="219" t="str">
        <f>IFERROR(VLOOKUP(AJ378,L_Convert,7,FALSE),"")</f>
        <v>TBD</v>
      </c>
      <c r="AM378" s="89" t="s">
        <v>345</v>
      </c>
      <c r="AN378" s="219" t="str">
        <f>IFERROR(VLOOKUP(AM378,L_Convert,6,FALSE),"")</f>
        <v>TBD</v>
      </c>
      <c r="AO378" s="219" t="str">
        <f>IFERROR(VLOOKUP(AM378,L_Convert,7,FALSE),"")</f>
        <v>TBD</v>
      </c>
      <c r="AP378" s="83" t="s">
        <v>4464</v>
      </c>
      <c r="AQ378" s="220">
        <v>44617</v>
      </c>
      <c r="AR378" s="277">
        <v>44623</v>
      </c>
      <c r="AS378" s="99"/>
      <c r="AT378" s="94"/>
      <c r="AU378" s="256"/>
      <c r="AV378" s="238"/>
      <c r="AW378" s="238"/>
      <c r="AX378" s="89"/>
      <c r="AY378" s="89"/>
      <c r="AZ378" s="219"/>
      <c r="BA378" s="86"/>
      <c r="BB378" s="86"/>
      <c r="BC378" s="86" t="s">
        <v>6452</v>
      </c>
      <c r="BD378" s="83" t="s">
        <v>12606</v>
      </c>
      <c r="BE378" s="83" t="str">
        <f>IFERROR(VLOOKUP($BD378,L_Milestone,4,FALSE),"")</f>
        <v>11.BORE PILE OG</v>
      </c>
      <c r="BF378" s="83" t="s">
        <v>5834</v>
      </c>
      <c r="BG378" s="359" t="s">
        <v>13200</v>
      </c>
      <c r="BH378" s="359"/>
      <c r="BI378" s="190">
        <v>401</v>
      </c>
      <c r="BJ378" s="83" t="s">
        <v>13274</v>
      </c>
    </row>
    <row r="379" spans="1:62" s="28" customFormat="1" ht="15" customHeight="1">
      <c r="A379" s="187" t="s">
        <v>9466</v>
      </c>
      <c r="B379" s="29"/>
      <c r="C379" s="83" t="str">
        <f>Q379</f>
        <v>SUM-SS-MPR-1284</v>
      </c>
      <c r="D379" s="83">
        <v>30729770031</v>
      </c>
      <c r="E379" s="198" t="s">
        <v>11285</v>
      </c>
      <c r="F379" s="198" t="s">
        <v>9492</v>
      </c>
      <c r="G379" s="83" t="s">
        <v>10283</v>
      </c>
      <c r="H379" s="84" t="s">
        <v>6825</v>
      </c>
      <c r="I379" s="83" t="s">
        <v>9844</v>
      </c>
      <c r="J379" s="83" t="s">
        <v>9845</v>
      </c>
      <c r="K379" s="83">
        <v>60</v>
      </c>
      <c r="L379" s="83" t="s">
        <v>9045</v>
      </c>
      <c r="M379" s="83">
        <v>2022</v>
      </c>
      <c r="N379" s="83" t="s">
        <v>10359</v>
      </c>
      <c r="O379" s="83" t="s">
        <v>10536</v>
      </c>
      <c r="P379" s="84" t="s">
        <v>205</v>
      </c>
      <c r="Q379" s="83" t="s">
        <v>9491</v>
      </c>
      <c r="R379" s="83" t="s">
        <v>9492</v>
      </c>
      <c r="S379" s="83" t="s">
        <v>106</v>
      </c>
      <c r="T379" s="83" t="s">
        <v>5862</v>
      </c>
      <c r="U379" s="83" t="s">
        <v>2199</v>
      </c>
      <c r="V379" s="83" t="s">
        <v>4477</v>
      </c>
      <c r="W379" s="274" t="s">
        <v>2216</v>
      </c>
      <c r="X379" s="274" t="s">
        <v>2649</v>
      </c>
      <c r="Y379" s="274">
        <v>6617950</v>
      </c>
      <c r="Z379" s="86">
        <v>44586</v>
      </c>
      <c r="AA379" s="86">
        <v>44589</v>
      </c>
      <c r="AB379" s="332">
        <f ca="1">IF(AND($Z379=""),"",IF(AND($Z379&lt;&gt;"",AY379&lt;&gt;""),AY379-$Z379,IF(AND($Z379&lt;&gt;"",AY379=""),TODAY()-$Z379)))</f>
        <v>93</v>
      </c>
      <c r="AC379" s="91" t="str">
        <f ca="1">IF(AB379="","",IF(AB379="RFI","RFI done",IF(AB379&gt;150,"&gt; 150 days",IF(AB379&gt;120,"121 - 150 days",IF(AB379&gt;90,"91 - 120 days",IF(AB379&gt;60,"61 - 90 days",IF(AB379&gt;30,"31 - 60 days","&lt; 30 days")))))))</f>
        <v>91 - 120 days</v>
      </c>
      <c r="AD379" s="89">
        <f>IF(AND(S379=""),"TBD",IF(AND(S379="COLO"),Z379+30,Z379+150))</f>
        <v>44736</v>
      </c>
      <c r="AE379" s="90" t="str">
        <f>IFERROR(VLOOKUP(AD379,L_Convert,6,FALSE),"")</f>
        <v>W26-2022</v>
      </c>
      <c r="AF379" s="90" t="str">
        <f>IFERROR(VLOOKUP(AD379,L_Convert,7,FALSE),"")</f>
        <v>Jun-2022</v>
      </c>
      <c r="AG379" s="89" t="s">
        <v>345</v>
      </c>
      <c r="AH379" s="219" t="str">
        <f>IFERROR(VLOOKUP(AG379,L_Convert,6,FALSE),"")</f>
        <v>TBD</v>
      </c>
      <c r="AI379" s="219" t="str">
        <f>IFERROR(VLOOKUP(AG379,L_Convert,7,FALSE),"")</f>
        <v>TBD</v>
      </c>
      <c r="AJ379" s="89" t="s">
        <v>345</v>
      </c>
      <c r="AK379" s="219" t="str">
        <f>IFERROR(VLOOKUP(AJ379,L_Convert,6,FALSE),"")</f>
        <v>TBD</v>
      </c>
      <c r="AL379" s="219" t="str">
        <f>IFERROR(VLOOKUP(AJ379,L_Convert,7,FALSE),"")</f>
        <v>TBD</v>
      </c>
      <c r="AM379" s="89" t="s">
        <v>345</v>
      </c>
      <c r="AN379" s="219" t="str">
        <f>IFERROR(VLOOKUP(AM379,L_Convert,6,FALSE),"")</f>
        <v>TBD</v>
      </c>
      <c r="AO379" s="219" t="str">
        <f>IFERROR(VLOOKUP(AM379,L_Convert,7,FALSE),"")</f>
        <v>TBD</v>
      </c>
      <c r="AP379" s="84" t="s">
        <v>4464</v>
      </c>
      <c r="AQ379" s="220">
        <v>44627</v>
      </c>
      <c r="AR379" s="199">
        <v>44635</v>
      </c>
      <c r="AS379" s="99"/>
      <c r="AT379" s="94"/>
      <c r="AU379" s="256"/>
      <c r="AV379" s="238"/>
      <c r="AW379" s="238"/>
      <c r="AX379" s="89"/>
      <c r="AY379" s="89"/>
      <c r="AZ379" s="219"/>
      <c r="BA379" s="86"/>
      <c r="BB379" s="86"/>
      <c r="BC379" s="86" t="s">
        <v>6452</v>
      </c>
      <c r="BD379" s="83" t="s">
        <v>12851</v>
      </c>
      <c r="BE379" s="83" t="str">
        <f>IFERROR(VLOOKUP($BD379,L_Milestone,4,FALSE),"")</f>
        <v>14.POURING CONCRETE OG</v>
      </c>
      <c r="BF379" s="83" t="s">
        <v>5834</v>
      </c>
      <c r="BG379" s="237" t="s">
        <v>13053</v>
      </c>
      <c r="BH379" s="237"/>
      <c r="BI379" s="190">
        <v>401</v>
      </c>
      <c r="BJ379" s="83" t="s">
        <v>13274</v>
      </c>
    </row>
    <row r="380" spans="1:62" s="28" customFormat="1" ht="15" customHeight="1">
      <c r="A380" s="187"/>
      <c r="B380" s="29"/>
      <c r="C380" s="83" t="str">
        <f>Q380</f>
        <v>SUM-RI-PRP-1112</v>
      </c>
      <c r="D380" s="83">
        <v>30740110031</v>
      </c>
      <c r="E380" s="198" t="s">
        <v>11408</v>
      </c>
      <c r="F380" s="198" t="s">
        <v>10812</v>
      </c>
      <c r="G380" s="83" t="s">
        <v>10283</v>
      </c>
      <c r="H380" s="84" t="s">
        <v>6825</v>
      </c>
      <c r="I380" s="83" t="s">
        <v>10939</v>
      </c>
      <c r="J380" s="83" t="s">
        <v>10940</v>
      </c>
      <c r="K380" s="83">
        <v>50</v>
      </c>
      <c r="L380" s="83" t="s">
        <v>10941</v>
      </c>
      <c r="M380" s="83">
        <v>2022</v>
      </c>
      <c r="N380" s="83" t="s">
        <v>10974</v>
      </c>
      <c r="O380" s="83" t="s">
        <v>12600</v>
      </c>
      <c r="P380" s="97" t="s">
        <v>205</v>
      </c>
      <c r="Q380" s="83" t="s">
        <v>10811</v>
      </c>
      <c r="R380" s="83" t="s">
        <v>10812</v>
      </c>
      <c r="S380" s="83" t="s">
        <v>106</v>
      </c>
      <c r="T380" s="83" t="s">
        <v>5862</v>
      </c>
      <c r="U380" s="83" t="s">
        <v>2199</v>
      </c>
      <c r="V380" s="83" t="s">
        <v>4476</v>
      </c>
      <c r="W380" s="83" t="s">
        <v>2224</v>
      </c>
      <c r="X380" s="83" t="s">
        <v>8618</v>
      </c>
      <c r="Y380" s="83">
        <v>6618108</v>
      </c>
      <c r="Z380" s="86">
        <v>44627</v>
      </c>
      <c r="AA380" s="86">
        <v>44627</v>
      </c>
      <c r="AB380" s="332">
        <f ca="1">IF(AND($Z380=""),"",IF(AND($Z380&lt;&gt;"",AY380&lt;&gt;""),AY380-$Z380,IF(AND($Z380&lt;&gt;"",AY380=""),TODAY()-$Z380)))</f>
        <v>52</v>
      </c>
      <c r="AC380" s="91" t="str">
        <f ca="1">IF(AB380="","",IF(AB380="RFI","RFI done",IF(AB380&gt;150,"&gt; 150 days",IF(AB380&gt;120,"121 - 150 days",IF(AB380&gt;90,"91 - 120 days",IF(AB380&gt;60,"61 - 90 days",IF(AB380&gt;30,"31 - 60 days","&lt; 30 days")))))))</f>
        <v>31 - 60 days</v>
      </c>
      <c r="AD380" s="89">
        <f>IF(AND(S380=""),"TBD",IF(AND(S380="COLO"),Z380+30,Z380+150))</f>
        <v>44777</v>
      </c>
      <c r="AE380" s="90" t="str">
        <f>IFERROR(VLOOKUP(AD380,L_Convert,6,FALSE),"")</f>
        <v>W32-2022</v>
      </c>
      <c r="AF380" s="90" t="str">
        <f>IFERROR(VLOOKUP(AD380,L_Convert,7,FALSE),"")</f>
        <v>Aug-2022</v>
      </c>
      <c r="AG380" s="89" t="s">
        <v>345</v>
      </c>
      <c r="AH380" s="219" t="str">
        <f>IFERROR(VLOOKUP(AG380,L_Convert,6,FALSE),"")</f>
        <v>TBD</v>
      </c>
      <c r="AI380" s="219" t="str">
        <f>IFERROR(VLOOKUP(AG380,L_Convert,7,FALSE),"")</f>
        <v>TBD</v>
      </c>
      <c r="AJ380" s="89" t="s">
        <v>345</v>
      </c>
      <c r="AK380" s="219" t="str">
        <f>IFERROR(VLOOKUP(AJ380,L_Convert,6,FALSE),"")</f>
        <v>TBD</v>
      </c>
      <c r="AL380" s="219" t="str">
        <f>IFERROR(VLOOKUP(AJ380,L_Convert,7,FALSE),"")</f>
        <v>TBD</v>
      </c>
      <c r="AM380" s="89" t="s">
        <v>345</v>
      </c>
      <c r="AN380" s="219" t="str">
        <f>IFERROR(VLOOKUP(AM380,L_Convert,6,FALSE),"")</f>
        <v>TBD</v>
      </c>
      <c r="AO380" s="219" t="str">
        <f>IFERROR(VLOOKUP(AM380,L_Convert,7,FALSE),"")</f>
        <v>TBD</v>
      </c>
      <c r="AP380" s="220" t="s">
        <v>4464</v>
      </c>
      <c r="AQ380" s="89">
        <v>44661</v>
      </c>
      <c r="AR380" s="89">
        <v>44662</v>
      </c>
      <c r="AS380" s="94"/>
      <c r="AT380" s="256"/>
      <c r="AU380" s="95"/>
      <c r="AV380" s="238"/>
      <c r="AW380" s="89"/>
      <c r="AX380" s="89"/>
      <c r="AY380" s="219"/>
      <c r="AZ380" s="86"/>
      <c r="BA380" s="86"/>
      <c r="BB380" s="86"/>
      <c r="BC380" s="86" t="s">
        <v>6452</v>
      </c>
      <c r="BD380" s="83" t="s">
        <v>11347</v>
      </c>
      <c r="BE380" s="83" t="str">
        <f>IFERROR(VLOOKUP($BD380,L_Milestone,4,FALSE),"")</f>
        <v>10.CME PREPARATION</v>
      </c>
      <c r="BF380" s="83" t="s">
        <v>5834</v>
      </c>
      <c r="BG380" s="359" t="s">
        <v>13217</v>
      </c>
      <c r="BH380" s="359"/>
      <c r="BI380" s="190">
        <v>401</v>
      </c>
      <c r="BJ380" s="83" t="s">
        <v>13274</v>
      </c>
    </row>
    <row r="381" spans="1:62" s="28" customFormat="1" ht="15" customHeight="1">
      <c r="A381" s="187" t="s">
        <v>9466</v>
      </c>
      <c r="B381" s="29"/>
      <c r="C381" s="83" t="str">
        <f>Q381</f>
        <v>SUM-SB-SPE-0821</v>
      </c>
      <c r="D381" s="83">
        <v>30729840031</v>
      </c>
      <c r="E381" s="198" t="s">
        <v>11267</v>
      </c>
      <c r="F381" s="198" t="s">
        <v>9510</v>
      </c>
      <c r="G381" s="83" t="s">
        <v>10283</v>
      </c>
      <c r="H381" s="84" t="s">
        <v>6825</v>
      </c>
      <c r="I381" s="83" t="s">
        <v>9866</v>
      </c>
      <c r="J381" s="83" t="s">
        <v>9867</v>
      </c>
      <c r="K381" s="83">
        <v>50</v>
      </c>
      <c r="L381" s="83" t="s">
        <v>9868</v>
      </c>
      <c r="M381" s="83">
        <v>2022</v>
      </c>
      <c r="N381" s="83" t="s">
        <v>10359</v>
      </c>
      <c r="O381" s="83" t="s">
        <v>12680</v>
      </c>
      <c r="P381" s="84" t="s">
        <v>205</v>
      </c>
      <c r="Q381" s="83" t="s">
        <v>9509</v>
      </c>
      <c r="R381" s="83" t="s">
        <v>9510</v>
      </c>
      <c r="S381" s="83" t="s">
        <v>106</v>
      </c>
      <c r="T381" s="83" t="s">
        <v>5862</v>
      </c>
      <c r="U381" s="83" t="s">
        <v>2199</v>
      </c>
      <c r="V381" s="198" t="s">
        <v>4476</v>
      </c>
      <c r="W381" s="274" t="s">
        <v>2215</v>
      </c>
      <c r="X381" s="274" t="s">
        <v>9794</v>
      </c>
      <c r="Y381" s="83">
        <v>6617950</v>
      </c>
      <c r="Z381" s="86">
        <v>44586</v>
      </c>
      <c r="AA381" s="86">
        <v>44589</v>
      </c>
      <c r="AB381" s="332">
        <f ca="1">IF(AND($Z381=""),"",IF(AND($Z381&lt;&gt;"",AY381&lt;&gt;""),AY381-$Z381,IF(AND($Z381&lt;&gt;"",AY381=""),TODAY()-$Z381)))</f>
        <v>93</v>
      </c>
      <c r="AC381" s="91" t="str">
        <f ca="1">IF(AB381="","",IF(AB381="RFI","RFI done",IF(AB381&gt;150,"&gt; 150 days",IF(AB381&gt;120,"121 - 150 days",IF(AB381&gt;90,"91 - 120 days",IF(AB381&gt;60,"61 - 90 days",IF(AB381&gt;30,"31 - 60 days","&lt; 30 days")))))))</f>
        <v>91 - 120 days</v>
      </c>
      <c r="AD381" s="89">
        <f>IF(AND(S381=""),"TBD",IF(AND(S381="COLO"),Z381+30,Z381+150))</f>
        <v>44736</v>
      </c>
      <c r="AE381" s="90" t="str">
        <f>IFERROR(VLOOKUP(AD381,L_Convert,6,FALSE),"")</f>
        <v>W26-2022</v>
      </c>
      <c r="AF381" s="90" t="str">
        <f>IFERROR(VLOOKUP(AD381,L_Convert,7,FALSE),"")</f>
        <v>Jun-2022</v>
      </c>
      <c r="AG381" s="89" t="s">
        <v>345</v>
      </c>
      <c r="AH381" s="219" t="str">
        <f>IFERROR(VLOOKUP(AG381,L_Convert,6,FALSE),"")</f>
        <v>TBD</v>
      </c>
      <c r="AI381" s="219" t="str">
        <f>IFERROR(VLOOKUP(AG381,L_Convert,7,FALSE),"")</f>
        <v>TBD</v>
      </c>
      <c r="AJ381" s="89" t="s">
        <v>345</v>
      </c>
      <c r="AK381" s="219" t="str">
        <f>IFERROR(VLOOKUP(AJ381,L_Convert,6,FALSE),"")</f>
        <v>TBD</v>
      </c>
      <c r="AL381" s="219" t="str">
        <f>IFERROR(VLOOKUP(AJ381,L_Convert,7,FALSE),"")</f>
        <v>TBD</v>
      </c>
      <c r="AM381" s="89" t="s">
        <v>345</v>
      </c>
      <c r="AN381" s="219" t="str">
        <f>IFERROR(VLOOKUP(AM381,L_Convert,6,FALSE),"")</f>
        <v>TBD</v>
      </c>
      <c r="AO381" s="219" t="str">
        <f>IFERROR(VLOOKUP(AM381,L_Convert,7,FALSE),"")</f>
        <v>TBD</v>
      </c>
      <c r="AP381" s="83" t="s">
        <v>4464</v>
      </c>
      <c r="AQ381" s="89">
        <v>44677</v>
      </c>
      <c r="AR381" s="89"/>
      <c r="AS381" s="99"/>
      <c r="AT381" s="94"/>
      <c r="AU381" s="256"/>
      <c r="AV381" s="238"/>
      <c r="AW381" s="238"/>
      <c r="AX381" s="89"/>
      <c r="AY381" s="89"/>
      <c r="AZ381" s="219"/>
      <c r="BA381" s="86"/>
      <c r="BB381" s="86"/>
      <c r="BC381" s="83" t="s">
        <v>12717</v>
      </c>
      <c r="BD381" s="83" t="s">
        <v>11347</v>
      </c>
      <c r="BE381" s="83" t="str">
        <f>IFERROR(VLOOKUP($BD381,L_Milestone,4,FALSE),"")</f>
        <v>10.CME PREPARATION</v>
      </c>
      <c r="BF381" s="83" t="s">
        <v>5834</v>
      </c>
      <c r="BG381" s="237" t="s">
        <v>13218</v>
      </c>
      <c r="BH381" s="237"/>
      <c r="BI381" s="190">
        <v>401</v>
      </c>
      <c r="BJ381" s="83" t="s">
        <v>13274</v>
      </c>
    </row>
    <row r="382" spans="1:62" s="28" customFormat="1" ht="15" customHeight="1">
      <c r="A382" s="187"/>
      <c r="B382" s="29"/>
      <c r="C382" s="83" t="str">
        <f>Q382</f>
        <v>JAW-JK-GGP-0443</v>
      </c>
      <c r="D382" s="83">
        <v>30739560031</v>
      </c>
      <c r="E382" s="198" t="s">
        <v>11394</v>
      </c>
      <c r="F382" s="198" t="s">
        <v>10586</v>
      </c>
      <c r="G382" s="83" t="s">
        <v>10283</v>
      </c>
      <c r="H382" s="84" t="s">
        <v>6825</v>
      </c>
      <c r="I382" s="83" t="s">
        <v>10628</v>
      </c>
      <c r="J382" s="83" t="s">
        <v>10629</v>
      </c>
      <c r="K382" s="83">
        <v>25</v>
      </c>
      <c r="L382" s="83" t="s">
        <v>4921</v>
      </c>
      <c r="M382" s="83">
        <v>2022</v>
      </c>
      <c r="N382" s="83" t="s">
        <v>10971</v>
      </c>
      <c r="O382" s="83" t="s">
        <v>13242</v>
      </c>
      <c r="P382" s="84" t="s">
        <v>199</v>
      </c>
      <c r="Q382" s="83" t="s">
        <v>10585</v>
      </c>
      <c r="R382" s="83" t="s">
        <v>10586</v>
      </c>
      <c r="S382" s="83" t="s">
        <v>106</v>
      </c>
      <c r="T382" s="83" t="s">
        <v>5862</v>
      </c>
      <c r="U382" s="83" t="s">
        <v>2197</v>
      </c>
      <c r="V382" s="86" t="s">
        <v>8117</v>
      </c>
      <c r="W382" s="83" t="s">
        <v>2210</v>
      </c>
      <c r="X382" s="83" t="s">
        <v>2696</v>
      </c>
      <c r="Y382" s="83">
        <v>6618106</v>
      </c>
      <c r="Z382" s="86">
        <v>44627</v>
      </c>
      <c r="AA382" s="86">
        <v>44627</v>
      </c>
      <c r="AB382" s="332">
        <f ca="1">IF(AND($Z382=""),"",IF(AND($Z382&lt;&gt;"",AY382&lt;&gt;""),AY382-$Z382,IF(AND($Z382&lt;&gt;"",AY382=""),TODAY()-$Z382)))</f>
        <v>52</v>
      </c>
      <c r="AC382" s="91" t="str">
        <f ca="1">IF(AB382="","",IF(AB382="RFI","RFI done",IF(AB382&gt;150,"&gt; 150 days",IF(AB382&gt;120,"121 - 150 days",IF(AB382&gt;90,"91 - 120 days",IF(AB382&gt;60,"61 - 90 days",IF(AB382&gt;30,"31 - 60 days","&lt; 30 days")))))))</f>
        <v>31 - 60 days</v>
      </c>
      <c r="AD382" s="89">
        <f>IF(AND(S382=""),"TBD",IF(AND(S382="COLO"),Z382+30,Z382+150))</f>
        <v>44777</v>
      </c>
      <c r="AE382" s="90" t="str">
        <f>IFERROR(VLOOKUP(AD382,L_Convert,6,FALSE),"")</f>
        <v>W32-2022</v>
      </c>
      <c r="AF382" s="90" t="str">
        <f>IFERROR(VLOOKUP(AD382,L_Convert,7,FALSE),"")</f>
        <v>Aug-2022</v>
      </c>
      <c r="AG382" s="89" t="s">
        <v>345</v>
      </c>
      <c r="AH382" s="219" t="str">
        <f>IFERROR(VLOOKUP(AG382,L_Convert,6,FALSE),"")</f>
        <v>TBD</v>
      </c>
      <c r="AI382" s="219" t="str">
        <f>IFERROR(VLOOKUP(AG382,L_Convert,7,FALSE),"")</f>
        <v>TBD</v>
      </c>
      <c r="AJ382" s="199" t="s">
        <v>345</v>
      </c>
      <c r="AK382" s="219" t="str">
        <f>IFERROR(VLOOKUP(AJ382,L_Convert,6,FALSE),"")</f>
        <v>TBD</v>
      </c>
      <c r="AL382" s="219" t="str">
        <f>IFERROR(VLOOKUP(AJ382,L_Convert,7,FALSE),"")</f>
        <v>TBD</v>
      </c>
      <c r="AM382" s="89" t="s">
        <v>345</v>
      </c>
      <c r="AN382" s="219" t="str">
        <f>IFERROR(VLOOKUP(AM382,L_Convert,6,FALSE),"")</f>
        <v>TBD</v>
      </c>
      <c r="AO382" s="219" t="str">
        <f>IFERROR(VLOOKUP(AM382,L_Convert,7,FALSE),"")</f>
        <v>TBD</v>
      </c>
      <c r="AP382" s="220" t="s">
        <v>4464</v>
      </c>
      <c r="AQ382" s="89">
        <v>44679</v>
      </c>
      <c r="AR382" s="99"/>
      <c r="AS382" s="89"/>
      <c r="AT382" s="94">
        <v>10.6</v>
      </c>
      <c r="AU382" s="256">
        <v>44678</v>
      </c>
      <c r="AV382" s="238"/>
      <c r="AW382" s="89"/>
      <c r="AX382" s="89"/>
      <c r="AY382" s="219"/>
      <c r="AZ382" s="86"/>
      <c r="BA382" s="86"/>
      <c r="BB382" s="86"/>
      <c r="BC382" s="83" t="s">
        <v>10375</v>
      </c>
      <c r="BD382" s="83" t="s">
        <v>11346</v>
      </c>
      <c r="BE382" s="83" t="str">
        <f>IFERROR(VLOOKUP($BD382,L_Milestone,4,FALSE),"")</f>
        <v>15.CURRING TIME</v>
      </c>
      <c r="BF382" s="83" t="s">
        <v>5834</v>
      </c>
      <c r="BG382" s="237" t="s">
        <v>13024</v>
      </c>
      <c r="BH382" s="237"/>
      <c r="BI382" s="190">
        <v>401</v>
      </c>
      <c r="BJ382" s="83" t="s">
        <v>13274</v>
      </c>
    </row>
    <row r="383" spans="1:62" s="28" customFormat="1" ht="15" customHeight="1">
      <c r="A383" s="187" t="s">
        <v>9466</v>
      </c>
      <c r="B383" s="29"/>
      <c r="C383" s="83" t="str">
        <f>Q383</f>
        <v>SUM-SS-RPT-1104</v>
      </c>
      <c r="D383" s="83">
        <v>30729960031</v>
      </c>
      <c r="E383" s="198" t="s">
        <v>11336</v>
      </c>
      <c r="F383" s="198" t="s">
        <v>9534</v>
      </c>
      <c r="G383" s="83" t="s">
        <v>10283</v>
      </c>
      <c r="H383" s="84" t="s">
        <v>6825</v>
      </c>
      <c r="I383" s="83" t="s">
        <v>9898</v>
      </c>
      <c r="J383" s="83" t="s">
        <v>9899</v>
      </c>
      <c r="K383" s="83">
        <v>60</v>
      </c>
      <c r="L383" s="83" t="s">
        <v>9900</v>
      </c>
      <c r="M383" s="83">
        <v>2022</v>
      </c>
      <c r="N383" s="83" t="s">
        <v>10359</v>
      </c>
      <c r="O383" s="83" t="s">
        <v>10461</v>
      </c>
      <c r="P383" s="84" t="s">
        <v>205</v>
      </c>
      <c r="Q383" s="83" t="s">
        <v>9533</v>
      </c>
      <c r="R383" s="83" t="s">
        <v>9534</v>
      </c>
      <c r="S383" s="83" t="s">
        <v>106</v>
      </c>
      <c r="T383" s="83" t="s">
        <v>5862</v>
      </c>
      <c r="U383" s="83" t="s">
        <v>2199</v>
      </c>
      <c r="V383" s="83" t="s">
        <v>4477</v>
      </c>
      <c r="W383" s="83" t="s">
        <v>2216</v>
      </c>
      <c r="X383" s="83" t="s">
        <v>8633</v>
      </c>
      <c r="Y383" s="83">
        <v>6617950</v>
      </c>
      <c r="Z383" s="86">
        <v>44586</v>
      </c>
      <c r="AA383" s="86">
        <v>44589</v>
      </c>
      <c r="AB383" s="332">
        <f ca="1">IF(AND($Z383=""),"",IF(AND($Z383&lt;&gt;"",AY383&lt;&gt;""),AY383-$Z383,IF(AND($Z383&lt;&gt;"",AY383=""),TODAY()-$Z383)))</f>
        <v>93</v>
      </c>
      <c r="AC383" s="91" t="str">
        <f ca="1">IF(AB383="","",IF(AB383="RFI","RFI done",IF(AB383&gt;150,"&gt; 150 days",IF(AB383&gt;120,"121 - 150 days",IF(AB383&gt;90,"91 - 120 days",IF(AB383&gt;60,"61 - 90 days",IF(AB383&gt;30,"31 - 60 days","&lt; 30 days")))))))</f>
        <v>91 - 120 days</v>
      </c>
      <c r="AD383" s="89">
        <f>IF(AND(S383=""),"TBD",IF(AND(S383="COLO"),Z383+30,Z383+150))</f>
        <v>44736</v>
      </c>
      <c r="AE383" s="90" t="str">
        <f>IFERROR(VLOOKUP(AD383,L_Convert,6,FALSE),"")</f>
        <v>W26-2022</v>
      </c>
      <c r="AF383" s="90" t="str">
        <f>IFERROR(VLOOKUP(AD383,L_Convert,7,FALSE),"")</f>
        <v>Jun-2022</v>
      </c>
      <c r="AG383" s="89" t="s">
        <v>345</v>
      </c>
      <c r="AH383" s="219" t="str">
        <f>IFERROR(VLOOKUP(AG383,L_Convert,6,FALSE),"")</f>
        <v>TBD</v>
      </c>
      <c r="AI383" s="219" t="str">
        <f>IFERROR(VLOOKUP(AG383,L_Convert,7,FALSE),"")</f>
        <v>TBD</v>
      </c>
      <c r="AJ383" s="199" t="s">
        <v>345</v>
      </c>
      <c r="AK383" s="219" t="str">
        <f>IFERROR(VLOOKUP(AJ383,L_Convert,6,FALSE),"")</f>
        <v>TBD</v>
      </c>
      <c r="AL383" s="219" t="str">
        <f>IFERROR(VLOOKUP(AJ383,L_Convert,7,FALSE),"")</f>
        <v>TBD</v>
      </c>
      <c r="AM383" s="89" t="s">
        <v>345</v>
      </c>
      <c r="AN383" s="219" t="str">
        <f>IFERROR(VLOOKUP(AM383,L_Convert,6,FALSE),"")</f>
        <v>TBD</v>
      </c>
      <c r="AO383" s="219" t="str">
        <f>IFERROR(VLOOKUP(AM383,L_Convert,7,FALSE),"")</f>
        <v>TBD</v>
      </c>
      <c r="AP383" s="83" t="s">
        <v>4464</v>
      </c>
      <c r="AQ383" s="220">
        <v>44617</v>
      </c>
      <c r="AR383" s="277">
        <v>44622</v>
      </c>
      <c r="AS383" s="99"/>
      <c r="AT383" s="94"/>
      <c r="AU383" s="256"/>
      <c r="AV383" s="238"/>
      <c r="AW383" s="238"/>
      <c r="AX383" s="89"/>
      <c r="AY383" s="89"/>
      <c r="AZ383" s="219"/>
      <c r="BA383" s="86"/>
      <c r="BB383" s="86"/>
      <c r="BC383" s="86" t="s">
        <v>6452</v>
      </c>
      <c r="BD383" s="83" t="s">
        <v>11346</v>
      </c>
      <c r="BE383" s="83" t="str">
        <f>IFERROR(VLOOKUP($BD383,L_Milestone,4,FALSE),"")</f>
        <v>15.CURRING TIME</v>
      </c>
      <c r="BF383" s="83" t="s">
        <v>5834</v>
      </c>
      <c r="BG383" s="237" t="s">
        <v>13052</v>
      </c>
      <c r="BH383" s="237"/>
      <c r="BI383" s="190">
        <v>401</v>
      </c>
      <c r="BJ383" s="83" t="s">
        <v>13274</v>
      </c>
    </row>
    <row r="384" spans="1:62" s="28" customFormat="1" ht="15" customHeight="1">
      <c r="A384" s="187" t="s">
        <v>9466</v>
      </c>
      <c r="B384" s="29"/>
      <c r="C384" s="83" t="str">
        <f>Q384</f>
        <v>SUM-SS-RPT-1109</v>
      </c>
      <c r="D384" s="83">
        <v>30729980031</v>
      </c>
      <c r="E384" s="198" t="s">
        <v>11291</v>
      </c>
      <c r="F384" s="198" t="s">
        <v>9538</v>
      </c>
      <c r="G384" s="83" t="s">
        <v>10283</v>
      </c>
      <c r="H384" s="84" t="s">
        <v>6825</v>
      </c>
      <c r="I384" s="83" t="s">
        <v>9904</v>
      </c>
      <c r="J384" s="83" t="s">
        <v>9905</v>
      </c>
      <c r="K384" s="83">
        <v>60</v>
      </c>
      <c r="L384" s="83" t="s">
        <v>4966</v>
      </c>
      <c r="M384" s="83">
        <v>2022</v>
      </c>
      <c r="N384" s="83" t="s">
        <v>10359</v>
      </c>
      <c r="O384" s="83" t="s">
        <v>10537</v>
      </c>
      <c r="P384" s="84" t="s">
        <v>205</v>
      </c>
      <c r="Q384" s="83" t="s">
        <v>9537</v>
      </c>
      <c r="R384" s="83" t="s">
        <v>9538</v>
      </c>
      <c r="S384" s="83" t="s">
        <v>106</v>
      </c>
      <c r="T384" s="83" t="s">
        <v>5862</v>
      </c>
      <c r="U384" s="83" t="s">
        <v>2199</v>
      </c>
      <c r="V384" s="83" t="s">
        <v>4477</v>
      </c>
      <c r="W384" s="83" t="s">
        <v>2216</v>
      </c>
      <c r="X384" s="83" t="s">
        <v>8633</v>
      </c>
      <c r="Y384" s="83">
        <v>6617950</v>
      </c>
      <c r="Z384" s="86">
        <v>44586</v>
      </c>
      <c r="AA384" s="86">
        <v>44589</v>
      </c>
      <c r="AB384" s="332">
        <f ca="1">IF(AND($Z384=""),"",IF(AND($Z384&lt;&gt;"",AY384&lt;&gt;""),AY384-$Z384,IF(AND($Z384&lt;&gt;"",AY384=""),TODAY()-$Z384)))</f>
        <v>93</v>
      </c>
      <c r="AC384" s="91" t="str">
        <f ca="1">IF(AB384="","",IF(AB384="RFI","RFI done",IF(AB384&gt;150,"&gt; 150 days",IF(AB384&gt;120,"121 - 150 days",IF(AB384&gt;90,"91 - 120 days",IF(AB384&gt;60,"61 - 90 days",IF(AB384&gt;30,"31 - 60 days","&lt; 30 days")))))))</f>
        <v>91 - 120 days</v>
      </c>
      <c r="AD384" s="89">
        <f>IF(AND(S384=""),"TBD",IF(AND(S384="COLO"),Z384+30,Z384+150))</f>
        <v>44736</v>
      </c>
      <c r="AE384" s="90" t="str">
        <f>IFERROR(VLOOKUP(AD384,L_Convert,6,FALSE),"")</f>
        <v>W26-2022</v>
      </c>
      <c r="AF384" s="90" t="str">
        <f>IFERROR(VLOOKUP(AD384,L_Convert,7,FALSE),"")</f>
        <v>Jun-2022</v>
      </c>
      <c r="AG384" s="89" t="s">
        <v>345</v>
      </c>
      <c r="AH384" s="219" t="str">
        <f>IFERROR(VLOOKUP(AG384,L_Convert,6,FALSE),"")</f>
        <v>TBD</v>
      </c>
      <c r="AI384" s="219" t="str">
        <f>IFERROR(VLOOKUP(AG384,L_Convert,7,FALSE),"")</f>
        <v>TBD</v>
      </c>
      <c r="AJ384" s="89" t="s">
        <v>345</v>
      </c>
      <c r="AK384" s="219" t="str">
        <f>IFERROR(VLOOKUP(AJ384,L_Convert,6,FALSE),"")</f>
        <v>TBD</v>
      </c>
      <c r="AL384" s="219" t="str">
        <f>IFERROR(VLOOKUP(AJ384,L_Convert,7,FALSE),"")</f>
        <v>TBD</v>
      </c>
      <c r="AM384" s="89" t="s">
        <v>345</v>
      </c>
      <c r="AN384" s="219" t="str">
        <f>IFERROR(VLOOKUP(AM384,L_Convert,6,FALSE),"")</f>
        <v>TBD</v>
      </c>
      <c r="AO384" s="219" t="str">
        <f>IFERROR(VLOOKUP(AM384,L_Convert,7,FALSE),"")</f>
        <v>TBD</v>
      </c>
      <c r="AP384" s="84" t="s">
        <v>4464</v>
      </c>
      <c r="AQ384" s="220">
        <v>44627</v>
      </c>
      <c r="AR384" s="199">
        <v>44635</v>
      </c>
      <c r="AS384" s="99"/>
      <c r="AT384" s="94"/>
      <c r="AU384" s="256"/>
      <c r="AV384" s="238"/>
      <c r="AW384" s="238"/>
      <c r="AX384" s="89"/>
      <c r="AY384" s="89"/>
      <c r="AZ384" s="219"/>
      <c r="BA384" s="86"/>
      <c r="BB384" s="86"/>
      <c r="BC384" s="86" t="s">
        <v>6452</v>
      </c>
      <c r="BD384" s="83" t="s">
        <v>11346</v>
      </c>
      <c r="BE384" s="83" t="str">
        <f>IFERROR(VLOOKUP($BD384,L_Milestone,4,FALSE),"")</f>
        <v>15.CURRING TIME</v>
      </c>
      <c r="BF384" s="83" t="s">
        <v>5834</v>
      </c>
      <c r="BG384" s="359" t="s">
        <v>13051</v>
      </c>
      <c r="BH384" s="359"/>
      <c r="BI384" s="190">
        <v>401</v>
      </c>
      <c r="BJ384" s="83" t="s">
        <v>13274</v>
      </c>
    </row>
    <row r="385" spans="1:62" s="28" customFormat="1" ht="15" customHeight="1">
      <c r="A385" s="187"/>
      <c r="B385" s="29"/>
      <c r="C385" s="83" t="str">
        <f>Q385</f>
        <v>JAW-JK-GGP-0445</v>
      </c>
      <c r="D385" s="83">
        <v>30739490031</v>
      </c>
      <c r="E385" s="198" t="s">
        <v>11387</v>
      </c>
      <c r="F385" s="198" t="s">
        <v>10570</v>
      </c>
      <c r="G385" s="83" t="s">
        <v>10283</v>
      </c>
      <c r="H385" s="84" t="s">
        <v>6825</v>
      </c>
      <c r="I385" s="83" t="s">
        <v>10610</v>
      </c>
      <c r="J385" s="83" t="s">
        <v>10611</v>
      </c>
      <c r="K385" s="83">
        <v>25</v>
      </c>
      <c r="L385" s="83" t="s">
        <v>4487</v>
      </c>
      <c r="M385" s="83">
        <v>2022</v>
      </c>
      <c r="N385" s="83" t="s">
        <v>10971</v>
      </c>
      <c r="O385" s="83" t="s">
        <v>12892</v>
      </c>
      <c r="P385" s="84" t="s">
        <v>199</v>
      </c>
      <c r="Q385" s="83" t="s">
        <v>10569</v>
      </c>
      <c r="R385" s="83" t="s">
        <v>10570</v>
      </c>
      <c r="S385" s="83" t="s">
        <v>106</v>
      </c>
      <c r="T385" s="83" t="s">
        <v>5862</v>
      </c>
      <c r="U385" s="83" t="s">
        <v>2197</v>
      </c>
      <c r="V385" s="86" t="s">
        <v>8117</v>
      </c>
      <c r="W385" s="274" t="s">
        <v>2210</v>
      </c>
      <c r="X385" s="274" t="s">
        <v>2696</v>
      </c>
      <c r="Y385" s="83">
        <v>6618106</v>
      </c>
      <c r="Z385" s="86">
        <v>44627</v>
      </c>
      <c r="AA385" s="86">
        <v>44627</v>
      </c>
      <c r="AB385" s="332">
        <f ca="1">IF(AND($Z385=""),"",IF(AND($Z385&lt;&gt;"",AY385&lt;&gt;""),AY385-$Z385,IF(AND($Z385&lt;&gt;"",AY385=""),TODAY()-$Z385)))</f>
        <v>52</v>
      </c>
      <c r="AC385" s="91" t="str">
        <f ca="1">IF(AB385="","",IF(AB385="RFI","RFI done",IF(AB385&gt;150,"&gt; 150 days",IF(AB385&gt;120,"121 - 150 days",IF(AB385&gt;90,"91 - 120 days",IF(AB385&gt;60,"61 - 90 days",IF(AB385&gt;30,"31 - 60 days","&lt; 30 days")))))))</f>
        <v>31 - 60 days</v>
      </c>
      <c r="AD385" s="89">
        <f>IF(AND(S385=""),"TBD",IF(AND(S385="COLO"),Z385+30,Z385+150))</f>
        <v>44777</v>
      </c>
      <c r="AE385" s="90" t="str">
        <f>IFERROR(VLOOKUP(AD385,L_Convert,6,FALSE),"")</f>
        <v>W32-2022</v>
      </c>
      <c r="AF385" s="90" t="str">
        <f>IFERROR(VLOOKUP(AD385,L_Convert,7,FALSE),"")</f>
        <v>Aug-2022</v>
      </c>
      <c r="AG385" s="89" t="s">
        <v>345</v>
      </c>
      <c r="AH385" s="219" t="str">
        <f>IFERROR(VLOOKUP(AG385,L_Convert,6,FALSE),"")</f>
        <v>TBD</v>
      </c>
      <c r="AI385" s="219" t="str">
        <f>IFERROR(VLOOKUP(AG385,L_Convert,7,FALSE),"")</f>
        <v>TBD</v>
      </c>
      <c r="AJ385" s="199" t="s">
        <v>345</v>
      </c>
      <c r="AK385" s="219" t="str">
        <f>IFERROR(VLOOKUP(AJ385,L_Convert,6,FALSE),"")</f>
        <v>TBD</v>
      </c>
      <c r="AL385" s="219" t="str">
        <f>IFERROR(VLOOKUP(AJ385,L_Convert,7,FALSE),"")</f>
        <v>TBD</v>
      </c>
      <c r="AM385" s="89" t="s">
        <v>345</v>
      </c>
      <c r="AN385" s="219" t="str">
        <f>IFERROR(VLOOKUP(AM385,L_Convert,6,FALSE),"")</f>
        <v>TBD</v>
      </c>
      <c r="AO385" s="219" t="str">
        <f>IFERROR(VLOOKUP(AM385,L_Convert,7,FALSE),"")</f>
        <v>TBD</v>
      </c>
      <c r="AP385" s="220" t="s">
        <v>4464</v>
      </c>
      <c r="AQ385" s="89"/>
      <c r="AR385" s="99"/>
      <c r="AS385" s="89" t="s">
        <v>13256</v>
      </c>
      <c r="AT385" s="94" t="s">
        <v>13256</v>
      </c>
      <c r="AU385" s="256" t="s">
        <v>13273</v>
      </c>
      <c r="AV385" s="238"/>
      <c r="AW385" s="89"/>
      <c r="AX385" s="89"/>
      <c r="AY385" s="219"/>
      <c r="AZ385" s="86"/>
      <c r="BA385" s="86"/>
      <c r="BB385" s="86"/>
      <c r="BC385" s="83" t="s">
        <v>12717</v>
      </c>
      <c r="BD385" s="83" t="s">
        <v>11346</v>
      </c>
      <c r="BE385" s="83" t="str">
        <f>IFERROR(VLOOKUP($BD385,L_Milestone,4,FALSE),"")</f>
        <v>15.CURRING TIME</v>
      </c>
      <c r="BF385" s="83" t="s">
        <v>5834</v>
      </c>
      <c r="BG385" s="237" t="s">
        <v>13009</v>
      </c>
      <c r="BH385" s="237"/>
      <c r="BI385" s="190">
        <v>401</v>
      </c>
      <c r="BJ385" s="83" t="s">
        <v>13274</v>
      </c>
    </row>
    <row r="386" spans="1:62" s="28" customFormat="1" ht="15" customHeight="1">
      <c r="A386" s="187"/>
      <c r="B386" s="29"/>
      <c r="C386" s="83" t="str">
        <f>Q386</f>
        <v>JAW-BT-SRG-0061</v>
      </c>
      <c r="D386" s="83">
        <v>30739500031</v>
      </c>
      <c r="E386" s="198" t="s">
        <v>11388</v>
      </c>
      <c r="F386" s="198" t="s">
        <v>10572</v>
      </c>
      <c r="G386" s="83" t="s">
        <v>10283</v>
      </c>
      <c r="H386" s="84" t="s">
        <v>6825</v>
      </c>
      <c r="I386" s="83" t="s">
        <v>10612</v>
      </c>
      <c r="J386" s="83" t="s">
        <v>10613</v>
      </c>
      <c r="K386" s="83">
        <v>60</v>
      </c>
      <c r="L386" s="83" t="s">
        <v>10614</v>
      </c>
      <c r="M386" s="83">
        <v>2022</v>
      </c>
      <c r="N386" s="83" t="s">
        <v>10971</v>
      </c>
      <c r="O386" s="83" t="s">
        <v>12689</v>
      </c>
      <c r="P386" s="84" t="s">
        <v>199</v>
      </c>
      <c r="Q386" s="83" t="s">
        <v>10571</v>
      </c>
      <c r="R386" s="83" t="s">
        <v>10572</v>
      </c>
      <c r="S386" s="83" t="s">
        <v>106</v>
      </c>
      <c r="T386" s="83" t="s">
        <v>5862</v>
      </c>
      <c r="U386" s="83" t="s">
        <v>2197</v>
      </c>
      <c r="V386" s="86" t="s">
        <v>8117</v>
      </c>
      <c r="W386" s="274" t="s">
        <v>2204</v>
      </c>
      <c r="X386" s="274" t="s">
        <v>8616</v>
      </c>
      <c r="Y386" s="83">
        <v>6618106</v>
      </c>
      <c r="Z386" s="86">
        <v>44627</v>
      </c>
      <c r="AA386" s="86">
        <v>44627</v>
      </c>
      <c r="AB386" s="332">
        <f ca="1">IF(AND($Z386=""),"",IF(AND($Z386&lt;&gt;"",AY386&lt;&gt;""),AY386-$Z386,IF(AND($Z386&lt;&gt;"",AY386=""),TODAY()-$Z386)))</f>
        <v>52</v>
      </c>
      <c r="AC386" s="91" t="str">
        <f ca="1">IF(AB386="","",IF(AB386="RFI","RFI done",IF(AB386&gt;150,"&gt; 150 days",IF(AB386&gt;120,"121 - 150 days",IF(AB386&gt;90,"91 - 120 days",IF(AB386&gt;60,"61 - 90 days",IF(AB386&gt;30,"31 - 60 days","&lt; 30 days")))))))</f>
        <v>31 - 60 days</v>
      </c>
      <c r="AD386" s="89">
        <f>IF(AND(S386=""),"TBD",IF(AND(S386="COLO"),Z386+30,Z386+150))</f>
        <v>44777</v>
      </c>
      <c r="AE386" s="90" t="str">
        <f>IFERROR(VLOOKUP(AD386,L_Convert,6,FALSE),"")</f>
        <v>W32-2022</v>
      </c>
      <c r="AF386" s="90" t="str">
        <f>IFERROR(VLOOKUP(AD386,L_Convert,7,FALSE),"")</f>
        <v>Aug-2022</v>
      </c>
      <c r="AG386" s="89" t="s">
        <v>345</v>
      </c>
      <c r="AH386" s="219" t="str">
        <f>IFERROR(VLOOKUP(AG386,L_Convert,6,FALSE),"")</f>
        <v>TBD</v>
      </c>
      <c r="AI386" s="219" t="str">
        <f>IFERROR(VLOOKUP(AG386,L_Convert,7,FALSE),"")</f>
        <v>TBD</v>
      </c>
      <c r="AJ386" s="89" t="s">
        <v>345</v>
      </c>
      <c r="AK386" s="219" t="str">
        <f>IFERROR(VLOOKUP(AJ386,L_Convert,6,FALSE),"")</f>
        <v>TBD</v>
      </c>
      <c r="AL386" s="219" t="str">
        <f>IFERROR(VLOOKUP(AJ386,L_Convert,7,FALSE),"")</f>
        <v>TBD</v>
      </c>
      <c r="AM386" s="89" t="s">
        <v>345</v>
      </c>
      <c r="AN386" s="219" t="str">
        <f>IFERROR(VLOOKUP(AM386,L_Convert,6,FALSE),"")</f>
        <v>TBD</v>
      </c>
      <c r="AO386" s="219" t="str">
        <f>IFERROR(VLOOKUP(AM386,L_Convert,7,FALSE),"")</f>
        <v>TBD</v>
      </c>
      <c r="AP386" s="220" t="s">
        <v>4464</v>
      </c>
      <c r="AQ386" s="220">
        <v>44677</v>
      </c>
      <c r="AR386" s="89">
        <v>44679</v>
      </c>
      <c r="AS386" s="89"/>
      <c r="AT386" s="94">
        <v>6.6</v>
      </c>
      <c r="AU386" s="256">
        <v>44677</v>
      </c>
      <c r="AV386" s="238"/>
      <c r="AW386" s="89"/>
      <c r="AX386" s="89"/>
      <c r="AY386" s="219"/>
      <c r="AZ386" s="86"/>
      <c r="BA386" s="86"/>
      <c r="BB386" s="86"/>
      <c r="BC386" s="86" t="s">
        <v>6452</v>
      </c>
      <c r="BD386" s="237" t="s">
        <v>11346</v>
      </c>
      <c r="BE386" s="83" t="str">
        <f>IFERROR(VLOOKUP($BD386,L_Milestone,4,FALSE),"")</f>
        <v>15.CURRING TIME</v>
      </c>
      <c r="BF386" s="83" t="s">
        <v>5834</v>
      </c>
      <c r="BG386" s="359" t="s">
        <v>13002</v>
      </c>
      <c r="BH386" s="359"/>
      <c r="BI386" s="190">
        <v>401</v>
      </c>
      <c r="BJ386" s="83" t="s">
        <v>13274</v>
      </c>
    </row>
    <row r="387" spans="1:62" s="28" customFormat="1" ht="15" customHeight="1">
      <c r="A387" s="187" t="s">
        <v>9466</v>
      </c>
      <c r="B387" s="29"/>
      <c r="C387" s="83" t="str">
        <f>Q387</f>
        <v>SUM-BB-MGR-0525</v>
      </c>
      <c r="D387" s="83">
        <v>30730490031</v>
      </c>
      <c r="E387" s="198" t="s">
        <v>11292</v>
      </c>
      <c r="F387" s="198" t="s">
        <v>9646</v>
      </c>
      <c r="G387" s="83" t="s">
        <v>10283</v>
      </c>
      <c r="H387" s="84" t="s">
        <v>6825</v>
      </c>
      <c r="I387" s="83" t="s">
        <v>10046</v>
      </c>
      <c r="J387" s="83" t="s">
        <v>10047</v>
      </c>
      <c r="K387" s="83">
        <v>60</v>
      </c>
      <c r="L387" s="83" t="s">
        <v>10048</v>
      </c>
      <c r="M387" s="83">
        <v>2022</v>
      </c>
      <c r="N387" s="83" t="s">
        <v>10359</v>
      </c>
      <c r="O387" s="83" t="s">
        <v>10454</v>
      </c>
      <c r="P387" s="84" t="s">
        <v>205</v>
      </c>
      <c r="Q387" s="83" t="s">
        <v>9645</v>
      </c>
      <c r="R387" s="83" t="s">
        <v>9646</v>
      </c>
      <c r="S387" s="83" t="s">
        <v>106</v>
      </c>
      <c r="T387" s="83" t="s">
        <v>5862</v>
      </c>
      <c r="U387" s="83" t="s">
        <v>2199</v>
      </c>
      <c r="V387" s="83" t="s">
        <v>4477</v>
      </c>
      <c r="W387" s="274" t="s">
        <v>2231</v>
      </c>
      <c r="X387" s="274" t="s">
        <v>9797</v>
      </c>
      <c r="Y387" s="274">
        <v>6617949</v>
      </c>
      <c r="Z387" s="86">
        <v>44586</v>
      </c>
      <c r="AA387" s="86">
        <v>44589</v>
      </c>
      <c r="AB387" s="332">
        <f ca="1">IF(AND($Z387=""),"",IF(AND($Z387&lt;&gt;"",AY387&lt;&gt;""),AY387-$Z387,IF(AND($Z387&lt;&gt;"",AY387=""),TODAY()-$Z387)))</f>
        <v>93</v>
      </c>
      <c r="AC387" s="91" t="str">
        <f ca="1">IF(AB387="","",IF(AB387="RFI","RFI done",IF(AB387&gt;150,"&gt; 150 days",IF(AB387&gt;120,"121 - 150 days",IF(AB387&gt;90,"91 - 120 days",IF(AB387&gt;60,"61 - 90 days",IF(AB387&gt;30,"31 - 60 days","&lt; 30 days")))))))</f>
        <v>91 - 120 days</v>
      </c>
      <c r="AD387" s="89">
        <f>IF(AND(S387=""),"TBD",IF(AND(S387="COLO"),Z387+30,Z387+150))</f>
        <v>44736</v>
      </c>
      <c r="AE387" s="90" t="str">
        <f>IFERROR(VLOOKUP(AD387,L_Convert,6,FALSE),"")</f>
        <v>W26-2022</v>
      </c>
      <c r="AF387" s="90" t="str">
        <f>IFERROR(VLOOKUP(AD387,L_Convert,7,FALSE),"")</f>
        <v>Jun-2022</v>
      </c>
      <c r="AG387" s="89" t="s">
        <v>345</v>
      </c>
      <c r="AH387" s="219" t="str">
        <f>IFERROR(VLOOKUP(AG387,L_Convert,6,FALSE),"")</f>
        <v>TBD</v>
      </c>
      <c r="AI387" s="219" t="str">
        <f>IFERROR(VLOOKUP(AG387,L_Convert,7,FALSE),"")</f>
        <v>TBD</v>
      </c>
      <c r="AJ387" s="199" t="s">
        <v>345</v>
      </c>
      <c r="AK387" s="219" t="str">
        <f>IFERROR(VLOOKUP(AJ387,L_Convert,6,FALSE),"")</f>
        <v>TBD</v>
      </c>
      <c r="AL387" s="219" t="str">
        <f>IFERROR(VLOOKUP(AJ387,L_Convert,7,FALSE),"")</f>
        <v>TBD</v>
      </c>
      <c r="AM387" s="89" t="s">
        <v>345</v>
      </c>
      <c r="AN387" s="219" t="str">
        <f>IFERROR(VLOOKUP(AM387,L_Convert,6,FALSE),"")</f>
        <v>TBD</v>
      </c>
      <c r="AO387" s="219" t="str">
        <f>IFERROR(VLOOKUP(AM387,L_Convert,7,FALSE),"")</f>
        <v>TBD</v>
      </c>
      <c r="AP387" s="83" t="s">
        <v>4464</v>
      </c>
      <c r="AQ387" s="220">
        <v>44617</v>
      </c>
      <c r="AR387" s="277">
        <v>44622</v>
      </c>
      <c r="AS387" s="99"/>
      <c r="AT387" s="94"/>
      <c r="AU387" s="256"/>
      <c r="AV387" s="238"/>
      <c r="AW387" s="238"/>
      <c r="AX387" s="89"/>
      <c r="AY387" s="89"/>
      <c r="AZ387" s="219"/>
      <c r="BA387" s="86"/>
      <c r="BB387" s="86"/>
      <c r="BC387" s="86" t="s">
        <v>6452</v>
      </c>
      <c r="BD387" s="83" t="s">
        <v>11346</v>
      </c>
      <c r="BE387" s="83" t="str">
        <f>IFERROR(VLOOKUP($BD387,L_Milestone,4,FALSE),"")</f>
        <v>15.CURRING TIME</v>
      </c>
      <c r="BF387" s="83" t="s">
        <v>5834</v>
      </c>
      <c r="BG387" s="359" t="s">
        <v>13040</v>
      </c>
      <c r="BH387" s="359"/>
      <c r="BI387" s="190">
        <v>401</v>
      </c>
      <c r="BJ387" s="83" t="s">
        <v>13274</v>
      </c>
    </row>
    <row r="388" spans="1:62" s="28" customFormat="1" ht="15" customHeight="1">
      <c r="A388" s="187" t="s">
        <v>9466</v>
      </c>
      <c r="B388" s="29"/>
      <c r="C388" s="83" t="str">
        <f>Q388</f>
        <v>SUM-RI-PKK-1155</v>
      </c>
      <c r="D388" s="83">
        <v>30729930031</v>
      </c>
      <c r="E388" s="198" t="s">
        <v>11255</v>
      </c>
      <c r="F388" s="198" t="s">
        <v>9528</v>
      </c>
      <c r="G388" s="83" t="s">
        <v>10283</v>
      </c>
      <c r="H388" s="84" t="s">
        <v>6825</v>
      </c>
      <c r="I388" s="83" t="s">
        <v>9890</v>
      </c>
      <c r="J388" s="83" t="s">
        <v>9891</v>
      </c>
      <c r="K388" s="83">
        <v>50</v>
      </c>
      <c r="L388" s="83" t="s">
        <v>4687</v>
      </c>
      <c r="M388" s="83">
        <v>2022</v>
      </c>
      <c r="N388" s="83" t="s">
        <v>10359</v>
      </c>
      <c r="O388" s="83" t="s">
        <v>12601</v>
      </c>
      <c r="P388" s="97" t="s">
        <v>205</v>
      </c>
      <c r="Q388" s="83" t="s">
        <v>9527</v>
      </c>
      <c r="R388" s="83" t="s">
        <v>9528</v>
      </c>
      <c r="S388" s="83" t="s">
        <v>106</v>
      </c>
      <c r="T388" s="83" t="s">
        <v>5862</v>
      </c>
      <c r="U388" s="83" t="s">
        <v>2199</v>
      </c>
      <c r="V388" s="83" t="s">
        <v>4476</v>
      </c>
      <c r="W388" s="274" t="s">
        <v>2224</v>
      </c>
      <c r="X388" s="274" t="s">
        <v>2715</v>
      </c>
      <c r="Y388" s="274">
        <v>6617950</v>
      </c>
      <c r="Z388" s="86">
        <v>44586</v>
      </c>
      <c r="AA388" s="86">
        <v>44589</v>
      </c>
      <c r="AB388" s="332">
        <f ca="1">IF(AND($Z388=""),"",IF(AND($Z388&lt;&gt;"",AY388&lt;&gt;""),AY388-$Z388,IF(AND($Z388&lt;&gt;"",AY388=""),TODAY()-$Z388)))</f>
        <v>93</v>
      </c>
      <c r="AC388" s="91" t="str">
        <f ca="1">IF(AB388="","",IF(AB388="RFI","RFI done",IF(AB388&gt;150,"&gt; 150 days",IF(AB388&gt;120,"121 - 150 days",IF(AB388&gt;90,"91 - 120 days",IF(AB388&gt;60,"61 - 90 days",IF(AB388&gt;30,"31 - 60 days","&lt; 30 days")))))))</f>
        <v>91 - 120 days</v>
      </c>
      <c r="AD388" s="89">
        <f>IF(AND(S388=""),"TBD",IF(AND(S388="COLO"),Z388+30,Z388+150))</f>
        <v>44736</v>
      </c>
      <c r="AE388" s="90" t="str">
        <f>IFERROR(VLOOKUP(AD388,L_Convert,6,FALSE),"")</f>
        <v>W26-2022</v>
      </c>
      <c r="AF388" s="90" t="str">
        <f>IFERROR(VLOOKUP(AD388,L_Convert,7,FALSE),"")</f>
        <v>Jun-2022</v>
      </c>
      <c r="AG388" s="89" t="s">
        <v>345</v>
      </c>
      <c r="AH388" s="219" t="str">
        <f>IFERROR(VLOOKUP(AG388,L_Convert,6,FALSE),"")</f>
        <v>TBD</v>
      </c>
      <c r="AI388" s="219" t="str">
        <f>IFERROR(VLOOKUP(AG388,L_Convert,7,FALSE),"")</f>
        <v>TBD</v>
      </c>
      <c r="AJ388" s="89" t="s">
        <v>345</v>
      </c>
      <c r="AK388" s="219" t="str">
        <f>IFERROR(VLOOKUP(AJ388,L_Convert,6,FALSE),"")</f>
        <v>TBD</v>
      </c>
      <c r="AL388" s="219" t="str">
        <f>IFERROR(VLOOKUP(AJ388,L_Convert,7,FALSE),"")</f>
        <v>TBD</v>
      </c>
      <c r="AM388" s="89" t="s">
        <v>345</v>
      </c>
      <c r="AN388" s="219" t="str">
        <f>IFERROR(VLOOKUP(AM388,L_Convert,6,FALSE),"")</f>
        <v>TBD</v>
      </c>
      <c r="AO388" s="219" t="str">
        <f>IFERROR(VLOOKUP(AM388,L_Convert,7,FALSE),"")</f>
        <v>TBD</v>
      </c>
      <c r="AP388" s="83" t="s">
        <v>4464</v>
      </c>
      <c r="AQ388" s="89">
        <v>44661</v>
      </c>
      <c r="AR388" s="89">
        <v>44662</v>
      </c>
      <c r="AS388" s="99"/>
      <c r="AT388" s="94"/>
      <c r="AU388" s="256"/>
      <c r="AV388" s="238"/>
      <c r="AW388" s="238"/>
      <c r="AX388" s="89"/>
      <c r="AY388" s="89"/>
      <c r="AZ388" s="219"/>
      <c r="BA388" s="86"/>
      <c r="BB388" s="86"/>
      <c r="BC388" s="86" t="s">
        <v>6452</v>
      </c>
      <c r="BD388" s="83" t="s">
        <v>10531</v>
      </c>
      <c r="BE388" s="83" t="str">
        <f>IFERROR(VLOOKUP($BD388,L_Milestone,4,FALSE),"")</f>
        <v>16.TOWER ERECTION OG</v>
      </c>
      <c r="BF388" s="83" t="s">
        <v>5834</v>
      </c>
      <c r="BG388" s="237" t="s">
        <v>13213</v>
      </c>
      <c r="BH388" s="237"/>
      <c r="BI388" s="190">
        <v>401</v>
      </c>
      <c r="BJ388" s="83" t="s">
        <v>13274</v>
      </c>
    </row>
    <row r="389" spans="1:62" s="28" customFormat="1" ht="15" customHeight="1">
      <c r="A389" s="187"/>
      <c r="B389" s="29"/>
      <c r="C389" s="83" t="str">
        <f>Q389</f>
        <v>JAW-JB-NPH-4381</v>
      </c>
      <c r="D389" s="83">
        <v>30740000031</v>
      </c>
      <c r="E389" s="198" t="s">
        <v>11428</v>
      </c>
      <c r="F389" s="198" t="s">
        <v>10790</v>
      </c>
      <c r="G389" s="83" t="s">
        <v>10283</v>
      </c>
      <c r="H389" s="84" t="s">
        <v>6825</v>
      </c>
      <c r="I389" s="83" t="s">
        <v>10909</v>
      </c>
      <c r="J389" s="83" t="s">
        <v>10910</v>
      </c>
      <c r="K389" s="83">
        <v>50</v>
      </c>
      <c r="L389" s="83" t="s">
        <v>10911</v>
      </c>
      <c r="M389" s="83">
        <v>2022</v>
      </c>
      <c r="N389" s="83" t="s">
        <v>10973</v>
      </c>
      <c r="O389" s="83" t="s">
        <v>12711</v>
      </c>
      <c r="P389" s="97" t="s">
        <v>205</v>
      </c>
      <c r="Q389" s="83" t="s">
        <v>10789</v>
      </c>
      <c r="R389" s="83" t="s">
        <v>10790</v>
      </c>
      <c r="S389" s="83" t="s">
        <v>106</v>
      </c>
      <c r="T389" s="83" t="s">
        <v>5862</v>
      </c>
      <c r="U389" s="83" t="s">
        <v>5907</v>
      </c>
      <c r="V389" s="83" t="s">
        <v>4470</v>
      </c>
      <c r="W389" s="83" t="s">
        <v>2205</v>
      </c>
      <c r="X389" s="83" t="s">
        <v>2613</v>
      </c>
      <c r="Y389" s="83">
        <v>6618108</v>
      </c>
      <c r="Z389" s="86">
        <v>44627</v>
      </c>
      <c r="AA389" s="86">
        <v>44627</v>
      </c>
      <c r="AB389" s="332">
        <f ca="1">IF(AND($Z389=""),"",IF(AND($Z389&lt;&gt;"",AY389&lt;&gt;""),AY389-$Z389,IF(AND($Z389&lt;&gt;"",AY389=""),TODAY()-$Z389)))</f>
        <v>52</v>
      </c>
      <c r="AC389" s="91" t="str">
        <f ca="1">IF(AB389="","",IF(AB389="RFI","RFI done",IF(AB389&gt;150,"&gt; 150 days",IF(AB389&gt;120,"121 - 150 days",IF(AB389&gt;90,"91 - 120 days",IF(AB389&gt;60,"61 - 90 days",IF(AB389&gt;30,"31 - 60 days","&lt; 30 days")))))))</f>
        <v>31 - 60 days</v>
      </c>
      <c r="AD389" s="89">
        <f>IF(AND(S389=""),"TBD",IF(AND(S389="COLO"),Z389+30,Z389+150))</f>
        <v>44777</v>
      </c>
      <c r="AE389" s="90" t="str">
        <f>IFERROR(VLOOKUP(AD389,L_Convert,6,FALSE),"")</f>
        <v>W32-2022</v>
      </c>
      <c r="AF389" s="90" t="str">
        <f>IFERROR(VLOOKUP(AD389,L_Convert,7,FALSE),"")</f>
        <v>Aug-2022</v>
      </c>
      <c r="AG389" s="89" t="s">
        <v>345</v>
      </c>
      <c r="AH389" s="219" t="str">
        <f>IFERROR(VLOOKUP(AG389,L_Convert,6,FALSE),"")</f>
        <v>TBD</v>
      </c>
      <c r="AI389" s="219" t="str">
        <f>IFERROR(VLOOKUP(AG389,L_Convert,7,FALSE),"")</f>
        <v>TBD</v>
      </c>
      <c r="AJ389" s="199" t="s">
        <v>345</v>
      </c>
      <c r="AK389" s="219" t="str">
        <f>IFERROR(VLOOKUP(AJ389,L_Convert,6,FALSE),"")</f>
        <v>TBD</v>
      </c>
      <c r="AL389" s="219" t="str">
        <f>IFERROR(VLOOKUP(AJ389,L_Convert,7,FALSE),"")</f>
        <v>TBD</v>
      </c>
      <c r="AM389" s="89" t="s">
        <v>345</v>
      </c>
      <c r="AN389" s="219" t="str">
        <f>IFERROR(VLOOKUP(AM389,L_Convert,6,FALSE),"")</f>
        <v>TBD</v>
      </c>
      <c r="AO389" s="219" t="str">
        <f>IFERROR(VLOOKUP(AM389,L_Convert,7,FALSE),"")</f>
        <v>TBD</v>
      </c>
      <c r="AP389" s="220" t="s">
        <v>4464</v>
      </c>
      <c r="AQ389" s="89">
        <v>44662</v>
      </c>
      <c r="AR389" s="89">
        <v>44664</v>
      </c>
      <c r="AS389" s="94"/>
      <c r="AT389" s="256"/>
      <c r="AU389" s="95"/>
      <c r="AV389" s="238"/>
      <c r="AW389" s="89"/>
      <c r="AX389" s="89"/>
      <c r="AY389" s="219"/>
      <c r="AZ389" s="86"/>
      <c r="BA389" s="86"/>
      <c r="BB389" s="86"/>
      <c r="BC389" s="86" t="s">
        <v>6452</v>
      </c>
      <c r="BD389" s="237" t="s">
        <v>10531</v>
      </c>
      <c r="BE389" s="83" t="str">
        <f>IFERROR(VLOOKUP($BD389,L_Milestone,4,FALSE),"")</f>
        <v>16.TOWER ERECTION OG</v>
      </c>
      <c r="BF389" s="83" t="s">
        <v>5834</v>
      </c>
      <c r="BG389" s="359" t="s">
        <v>12967</v>
      </c>
      <c r="BH389" s="359"/>
      <c r="BI389" s="190">
        <v>401</v>
      </c>
      <c r="BJ389" s="83" t="s">
        <v>13274</v>
      </c>
    </row>
    <row r="390" spans="1:62" s="28" customFormat="1" ht="15" customHeight="1">
      <c r="A390" s="187" t="s">
        <v>9466</v>
      </c>
      <c r="B390" s="29"/>
      <c r="C390" s="83" t="str">
        <f>Q390</f>
        <v>SUM-SU-SRH-2244</v>
      </c>
      <c r="D390" s="83">
        <v>30729750031</v>
      </c>
      <c r="E390" s="198" t="s">
        <v>11302</v>
      </c>
      <c r="F390" s="198" t="s">
        <v>9488</v>
      </c>
      <c r="G390" s="83" t="s">
        <v>10283</v>
      </c>
      <c r="H390" s="84" t="s">
        <v>6825</v>
      </c>
      <c r="I390" s="83" t="s">
        <v>9838</v>
      </c>
      <c r="J390" s="83" t="s">
        <v>9839</v>
      </c>
      <c r="K390" s="83">
        <v>50</v>
      </c>
      <c r="L390" s="83" t="s">
        <v>9840</v>
      </c>
      <c r="M390" s="83">
        <v>2022</v>
      </c>
      <c r="N390" s="83" t="s">
        <v>10361</v>
      </c>
      <c r="O390" s="83" t="s">
        <v>10555</v>
      </c>
      <c r="P390" s="84" t="s">
        <v>205</v>
      </c>
      <c r="Q390" s="83" t="s">
        <v>9487</v>
      </c>
      <c r="R390" s="83" t="s">
        <v>9488</v>
      </c>
      <c r="S390" s="83" t="s">
        <v>106</v>
      </c>
      <c r="T390" s="83" t="s">
        <v>5862</v>
      </c>
      <c r="U390" s="83" t="s">
        <v>2199</v>
      </c>
      <c r="V390" s="83" t="s">
        <v>4471</v>
      </c>
      <c r="W390" s="274" t="s">
        <v>2213</v>
      </c>
      <c r="X390" s="274" t="s">
        <v>8604</v>
      </c>
      <c r="Y390" s="274">
        <v>6617950</v>
      </c>
      <c r="Z390" s="86">
        <v>44586</v>
      </c>
      <c r="AA390" s="86">
        <v>44589</v>
      </c>
      <c r="AB390" s="332">
        <f ca="1">IF(AND($Z390=""),"",IF(AND($Z390&lt;&gt;"",AY390&lt;&gt;""),AY390-$Z390,IF(AND($Z390&lt;&gt;"",AY390=""),TODAY()-$Z390)))</f>
        <v>93</v>
      </c>
      <c r="AC390" s="91" t="str">
        <f ca="1">IF(AB390="","",IF(AB390="RFI","RFI done",IF(AB390&gt;150,"&gt; 150 days",IF(AB390&gt;120,"121 - 150 days",IF(AB390&gt;90,"91 - 120 days",IF(AB390&gt;60,"61 - 90 days",IF(AB390&gt;30,"31 - 60 days","&lt; 30 days")))))))</f>
        <v>91 - 120 days</v>
      </c>
      <c r="AD390" s="89">
        <f>IF(AND(S390=""),"TBD",IF(AND(S390="COLO"),Z390+30,Z390+150))</f>
        <v>44736</v>
      </c>
      <c r="AE390" s="90" t="str">
        <f>IFERROR(VLOOKUP(AD390,L_Convert,6,FALSE),"")</f>
        <v>W26-2022</v>
      </c>
      <c r="AF390" s="90" t="str">
        <f>IFERROR(VLOOKUP(AD390,L_Convert,7,FALSE),"")</f>
        <v>Jun-2022</v>
      </c>
      <c r="AG390" s="89" t="s">
        <v>345</v>
      </c>
      <c r="AH390" s="219" t="str">
        <f>IFERROR(VLOOKUP(AG390,L_Convert,6,FALSE),"")</f>
        <v>TBD</v>
      </c>
      <c r="AI390" s="219" t="str">
        <f>IFERROR(VLOOKUP(AG390,L_Convert,7,FALSE),"")</f>
        <v>TBD</v>
      </c>
      <c r="AJ390" s="199" t="s">
        <v>345</v>
      </c>
      <c r="AK390" s="219" t="str">
        <f>IFERROR(VLOOKUP(AJ390,L_Convert,6,FALSE),"")</f>
        <v>TBD</v>
      </c>
      <c r="AL390" s="219" t="str">
        <f>IFERROR(VLOOKUP(AJ390,L_Convert,7,FALSE),"")</f>
        <v>TBD</v>
      </c>
      <c r="AM390" s="89" t="s">
        <v>345</v>
      </c>
      <c r="AN390" s="219" t="str">
        <f>IFERROR(VLOOKUP(AM390,L_Convert,6,FALSE),"")</f>
        <v>TBD</v>
      </c>
      <c r="AO390" s="219" t="str">
        <f>IFERROR(VLOOKUP(AM390,L_Convert,7,FALSE),"")</f>
        <v>TBD</v>
      </c>
      <c r="AP390" s="84" t="s">
        <v>4464</v>
      </c>
      <c r="AQ390" s="220">
        <v>44627</v>
      </c>
      <c r="AR390" s="199">
        <v>44635</v>
      </c>
      <c r="AS390" s="99"/>
      <c r="AT390" s="94"/>
      <c r="AU390" s="256"/>
      <c r="AV390" s="238"/>
      <c r="AW390" s="238"/>
      <c r="AX390" s="89"/>
      <c r="AY390" s="89"/>
      <c r="AZ390" s="219"/>
      <c r="BA390" s="86"/>
      <c r="BB390" s="86"/>
      <c r="BC390" s="86" t="s">
        <v>6452</v>
      </c>
      <c r="BD390" s="83" t="s">
        <v>10531</v>
      </c>
      <c r="BE390" s="83" t="str">
        <f>IFERROR(VLOOKUP($BD390,L_Milestone,4,FALSE),"")</f>
        <v>16.TOWER ERECTION OG</v>
      </c>
      <c r="BF390" s="83" t="s">
        <v>5834</v>
      </c>
      <c r="BG390" s="237" t="s">
        <v>13113</v>
      </c>
      <c r="BH390" s="237"/>
      <c r="BI390" s="190">
        <v>401</v>
      </c>
      <c r="BJ390" s="83" t="s">
        <v>13274</v>
      </c>
    </row>
    <row r="391" spans="1:62" s="28" customFormat="1" ht="15" customHeight="1">
      <c r="A391" s="187" t="s">
        <v>9466</v>
      </c>
      <c r="B391" s="29"/>
      <c r="C391" s="83" t="str">
        <f>Q391</f>
        <v>SUM-SU-SRH-2248</v>
      </c>
      <c r="D391" s="83">
        <v>30729800031</v>
      </c>
      <c r="E391" s="198" t="s">
        <v>11288</v>
      </c>
      <c r="F391" s="198" t="s">
        <v>9498</v>
      </c>
      <c r="G391" s="83" t="s">
        <v>10283</v>
      </c>
      <c r="H391" s="84" t="s">
        <v>6825</v>
      </c>
      <c r="I391" s="83" t="s">
        <v>9851</v>
      </c>
      <c r="J391" s="83" t="s">
        <v>9852</v>
      </c>
      <c r="K391" s="83">
        <v>50</v>
      </c>
      <c r="L391" s="83" t="s">
        <v>8880</v>
      </c>
      <c r="M391" s="83">
        <v>2022</v>
      </c>
      <c r="N391" s="83" t="s">
        <v>10359</v>
      </c>
      <c r="O391" s="83" t="s">
        <v>12250</v>
      </c>
      <c r="P391" s="84" t="s">
        <v>205</v>
      </c>
      <c r="Q391" s="83" t="s">
        <v>9497</v>
      </c>
      <c r="R391" s="83" t="s">
        <v>9498</v>
      </c>
      <c r="S391" s="83" t="s">
        <v>106</v>
      </c>
      <c r="T391" s="83" t="s">
        <v>5862</v>
      </c>
      <c r="U391" s="83" t="s">
        <v>2199</v>
      </c>
      <c r="V391" s="83" t="s">
        <v>4471</v>
      </c>
      <c r="W391" s="274" t="s">
        <v>2213</v>
      </c>
      <c r="X391" s="274" t="s">
        <v>8604</v>
      </c>
      <c r="Y391" s="274">
        <v>6617950</v>
      </c>
      <c r="Z391" s="86">
        <v>44586</v>
      </c>
      <c r="AA391" s="86">
        <v>44589</v>
      </c>
      <c r="AB391" s="332">
        <f ca="1">IF(AND($Z391=""),"",IF(AND($Z391&lt;&gt;"",AY391&lt;&gt;""),AY391-$Z391,IF(AND($Z391&lt;&gt;"",AY391=""),TODAY()-$Z391)))</f>
        <v>93</v>
      </c>
      <c r="AC391" s="91" t="str">
        <f ca="1">IF(AB391="","",IF(AB391="RFI","RFI done",IF(AB391&gt;150,"&gt; 150 days",IF(AB391&gt;120,"121 - 150 days",IF(AB391&gt;90,"91 - 120 days",IF(AB391&gt;60,"61 - 90 days",IF(AB391&gt;30,"31 - 60 days","&lt; 30 days")))))))</f>
        <v>91 - 120 days</v>
      </c>
      <c r="AD391" s="89">
        <f>IF(AND(S391=""),"TBD",IF(AND(S391="COLO"),Z391+30,Z391+150))</f>
        <v>44736</v>
      </c>
      <c r="AE391" s="90" t="str">
        <f>IFERROR(VLOOKUP(AD391,L_Convert,6,FALSE),"")</f>
        <v>W26-2022</v>
      </c>
      <c r="AF391" s="90" t="str">
        <f>IFERROR(VLOOKUP(AD391,L_Convert,7,FALSE),"")</f>
        <v>Jun-2022</v>
      </c>
      <c r="AG391" s="89" t="s">
        <v>345</v>
      </c>
      <c r="AH391" s="219" t="str">
        <f>IFERROR(VLOOKUP(AG391,L_Convert,6,FALSE),"")</f>
        <v>TBD</v>
      </c>
      <c r="AI391" s="219" t="str">
        <f>IFERROR(VLOOKUP(AG391,L_Convert,7,FALSE),"")</f>
        <v>TBD</v>
      </c>
      <c r="AJ391" s="89" t="s">
        <v>345</v>
      </c>
      <c r="AK391" s="219" t="str">
        <f>IFERROR(VLOOKUP(AJ391,L_Convert,6,FALSE),"")</f>
        <v>TBD</v>
      </c>
      <c r="AL391" s="219" t="str">
        <f>IFERROR(VLOOKUP(AJ391,L_Convert,7,FALSE),"")</f>
        <v>TBD</v>
      </c>
      <c r="AM391" s="89" t="s">
        <v>345</v>
      </c>
      <c r="AN391" s="219" t="str">
        <f>IFERROR(VLOOKUP(AM391,L_Convert,6,FALSE),"")</f>
        <v>TBD</v>
      </c>
      <c r="AO391" s="219" t="str">
        <f>IFERROR(VLOOKUP(AM391,L_Convert,7,FALSE),"")</f>
        <v>TBD</v>
      </c>
      <c r="AP391" s="83" t="s">
        <v>4464</v>
      </c>
      <c r="AQ391" s="220">
        <v>44651</v>
      </c>
      <c r="AR391" s="287">
        <v>44652</v>
      </c>
      <c r="AS391" s="99"/>
      <c r="AT391" s="94"/>
      <c r="AU391" s="256"/>
      <c r="AV391" s="238"/>
      <c r="AW391" s="238"/>
      <c r="AX391" s="89"/>
      <c r="AY391" s="89"/>
      <c r="AZ391" s="219"/>
      <c r="BA391" s="86"/>
      <c r="BB391" s="86"/>
      <c r="BC391" s="86" t="s">
        <v>6452</v>
      </c>
      <c r="BD391" s="83" t="s">
        <v>10531</v>
      </c>
      <c r="BE391" s="83" t="str">
        <f>IFERROR(VLOOKUP($BD391,L_Milestone,4,FALSE),"")</f>
        <v>16.TOWER ERECTION OG</v>
      </c>
      <c r="BF391" s="83" t="s">
        <v>5834</v>
      </c>
      <c r="BG391" s="237" t="s">
        <v>13112</v>
      </c>
      <c r="BH391" s="237"/>
      <c r="BI391" s="190">
        <v>401</v>
      </c>
      <c r="BJ391" s="83" t="s">
        <v>13274</v>
      </c>
    </row>
    <row r="392" spans="1:62" s="28" customFormat="1" ht="15" customHeight="1">
      <c r="A392" s="187" t="s">
        <v>9466</v>
      </c>
      <c r="B392" s="29"/>
      <c r="C392" s="83" t="str">
        <f>Q392</f>
        <v>SUM-SU-LMP-2231</v>
      </c>
      <c r="D392" s="83">
        <v>30729690031</v>
      </c>
      <c r="E392" s="198" t="s">
        <v>11337</v>
      </c>
      <c r="F392" s="198" t="s">
        <v>9476</v>
      </c>
      <c r="G392" s="83" t="s">
        <v>10283</v>
      </c>
      <c r="H392" s="84" t="s">
        <v>6825</v>
      </c>
      <c r="I392" s="83" t="s">
        <v>9822</v>
      </c>
      <c r="J392" s="83" t="s">
        <v>9823</v>
      </c>
      <c r="K392" s="83">
        <v>40</v>
      </c>
      <c r="L392" s="83" t="s">
        <v>9824</v>
      </c>
      <c r="M392" s="83">
        <v>2022</v>
      </c>
      <c r="N392" s="83" t="s">
        <v>10359</v>
      </c>
      <c r="O392" s="83" t="s">
        <v>10979</v>
      </c>
      <c r="P392" s="84" t="s">
        <v>205</v>
      </c>
      <c r="Q392" s="83" t="s">
        <v>9475</v>
      </c>
      <c r="R392" s="83" t="s">
        <v>9476</v>
      </c>
      <c r="S392" s="83" t="s">
        <v>106</v>
      </c>
      <c r="T392" s="83" t="s">
        <v>5862</v>
      </c>
      <c r="U392" s="83" t="s">
        <v>2199</v>
      </c>
      <c r="V392" s="83" t="s">
        <v>4471</v>
      </c>
      <c r="W392" s="83" t="s">
        <v>2213</v>
      </c>
      <c r="X392" s="83" t="s">
        <v>8607</v>
      </c>
      <c r="Y392" s="83">
        <v>6617950</v>
      </c>
      <c r="Z392" s="86">
        <v>44586</v>
      </c>
      <c r="AA392" s="86">
        <v>44589</v>
      </c>
      <c r="AB392" s="332">
        <f ca="1">IF(AND($Z392=""),"",IF(AND($Z392&lt;&gt;"",AY392&lt;&gt;""),AY392-$Z392,IF(AND($Z392&lt;&gt;"",AY392=""),TODAY()-$Z392)))</f>
        <v>93</v>
      </c>
      <c r="AC392" s="91" t="str">
        <f ca="1">IF(AB392="","",IF(AB392="RFI","RFI done",IF(AB392&gt;150,"&gt; 150 days",IF(AB392&gt;120,"121 - 150 days",IF(AB392&gt;90,"91 - 120 days",IF(AB392&gt;60,"61 - 90 days",IF(AB392&gt;30,"31 - 60 days","&lt; 30 days")))))))</f>
        <v>91 - 120 days</v>
      </c>
      <c r="AD392" s="89">
        <f>IF(AND(S392=""),"TBD",IF(AND(S392="COLO"),Z392+30,Z392+150))</f>
        <v>44736</v>
      </c>
      <c r="AE392" s="90" t="str">
        <f>IFERROR(VLOOKUP(AD392,L_Convert,6,FALSE),"")</f>
        <v>W26-2022</v>
      </c>
      <c r="AF392" s="90" t="str">
        <f>IFERROR(VLOOKUP(AD392,L_Convert,7,FALSE),"")</f>
        <v>Jun-2022</v>
      </c>
      <c r="AG392" s="89" t="s">
        <v>345</v>
      </c>
      <c r="AH392" s="219" t="str">
        <f>IFERROR(VLOOKUP(AG392,L_Convert,6,FALSE),"")</f>
        <v>TBD</v>
      </c>
      <c r="AI392" s="219" t="str">
        <f>IFERROR(VLOOKUP(AG392,L_Convert,7,FALSE),"")</f>
        <v>TBD</v>
      </c>
      <c r="AJ392" s="89" t="s">
        <v>345</v>
      </c>
      <c r="AK392" s="219" t="str">
        <f>IFERROR(VLOOKUP(AJ392,L_Convert,6,FALSE),"")</f>
        <v>TBD</v>
      </c>
      <c r="AL392" s="219" t="str">
        <f>IFERROR(VLOOKUP(AJ392,L_Convert,7,FALSE),"")</f>
        <v>TBD</v>
      </c>
      <c r="AM392" s="89" t="s">
        <v>345</v>
      </c>
      <c r="AN392" s="219" t="str">
        <f>IFERROR(VLOOKUP(AM392,L_Convert,6,FALSE),"")</f>
        <v>TBD</v>
      </c>
      <c r="AO392" s="219" t="str">
        <f>IFERROR(VLOOKUP(AM392,L_Convert,7,FALSE),"")</f>
        <v>TBD</v>
      </c>
      <c r="AP392" s="83" t="s">
        <v>4464</v>
      </c>
      <c r="AQ392" s="220">
        <v>44628</v>
      </c>
      <c r="AR392" s="277">
        <v>44629</v>
      </c>
      <c r="AS392" s="99"/>
      <c r="AT392" s="94"/>
      <c r="AU392" s="256"/>
      <c r="AV392" s="238"/>
      <c r="AW392" s="238"/>
      <c r="AX392" s="89"/>
      <c r="AY392" s="89"/>
      <c r="AZ392" s="219"/>
      <c r="BA392" s="86"/>
      <c r="BB392" s="86"/>
      <c r="BC392" s="86" t="s">
        <v>6452</v>
      </c>
      <c r="BD392" s="83" t="s">
        <v>10531</v>
      </c>
      <c r="BE392" s="83" t="str">
        <f>IFERROR(VLOOKUP($BD392,L_Milestone,4,FALSE),"")</f>
        <v>16.TOWER ERECTION OG</v>
      </c>
      <c r="BF392" s="83" t="s">
        <v>3725</v>
      </c>
      <c r="BG392" s="237" t="s">
        <v>13111</v>
      </c>
      <c r="BH392" s="237"/>
      <c r="BI392" s="190">
        <v>401</v>
      </c>
      <c r="BJ392" s="83" t="s">
        <v>13274</v>
      </c>
    </row>
    <row r="393" spans="1:62" s="28" customFormat="1" ht="15" customHeight="1">
      <c r="A393" s="187" t="s">
        <v>9466</v>
      </c>
      <c r="B393" s="29"/>
      <c r="C393" s="83" t="str">
        <f>Q393</f>
        <v>JAW-BT-RKB-0766</v>
      </c>
      <c r="D393" s="83">
        <v>30729380031</v>
      </c>
      <c r="E393" s="198" t="s">
        <v>11015</v>
      </c>
      <c r="F393" s="198" t="s">
        <v>9734</v>
      </c>
      <c r="G393" s="83" t="s">
        <v>10283</v>
      </c>
      <c r="H393" s="84" t="s">
        <v>6825</v>
      </c>
      <c r="I393" s="83" t="s">
        <v>10167</v>
      </c>
      <c r="J393" s="83" t="s">
        <v>10168</v>
      </c>
      <c r="K393" s="83">
        <v>70</v>
      </c>
      <c r="L393" s="83" t="s">
        <v>10169</v>
      </c>
      <c r="M393" s="83">
        <v>2022</v>
      </c>
      <c r="N393" s="83" t="s">
        <v>10359</v>
      </c>
      <c r="O393" s="83" t="s">
        <v>10468</v>
      </c>
      <c r="P393" s="84" t="s">
        <v>199</v>
      </c>
      <c r="Q393" s="88" t="s">
        <v>9733</v>
      </c>
      <c r="R393" s="83" t="s">
        <v>9734</v>
      </c>
      <c r="S393" s="83" t="s">
        <v>106</v>
      </c>
      <c r="T393" s="83" t="s">
        <v>5862</v>
      </c>
      <c r="U393" s="83" t="s">
        <v>5947</v>
      </c>
      <c r="V393" s="86" t="s">
        <v>8117</v>
      </c>
      <c r="W393" s="274" t="s">
        <v>2204</v>
      </c>
      <c r="X393" s="274" t="s">
        <v>8615</v>
      </c>
      <c r="Y393" s="274">
        <v>6617948</v>
      </c>
      <c r="Z393" s="86">
        <v>44586</v>
      </c>
      <c r="AA393" s="86">
        <v>44589</v>
      </c>
      <c r="AB393" s="332">
        <f ca="1">IF(AND($Z393=""),"",IF(AND($Z393&lt;&gt;"",AY393&lt;&gt;""),AY393-$Z393,IF(AND($Z393&lt;&gt;"",AY393=""),TODAY()-$Z393)))</f>
        <v>93</v>
      </c>
      <c r="AC393" s="91" t="str">
        <f ca="1">IF(AB393="","",IF(AB393="RFI","RFI done",IF(AB393&gt;150,"&gt; 150 days",IF(AB393&gt;120,"121 - 150 days",IF(AB393&gt;90,"91 - 120 days",IF(AB393&gt;60,"61 - 90 days",IF(AB393&gt;30,"31 - 60 days","&lt; 30 days")))))))</f>
        <v>91 - 120 days</v>
      </c>
      <c r="AD393" s="89">
        <f>IF(AND(S393=""),"TBD",IF(AND(S393="COLO"),Z393+30,Z393+150))</f>
        <v>44736</v>
      </c>
      <c r="AE393" s="90" t="str">
        <f>IFERROR(VLOOKUP(AD393,L_Convert,6,FALSE),"")</f>
        <v>W26-2022</v>
      </c>
      <c r="AF393" s="90" t="str">
        <f>IFERROR(VLOOKUP(AD393,L_Convert,7,FALSE),"")</f>
        <v>Jun-2022</v>
      </c>
      <c r="AG393" s="89" t="s">
        <v>345</v>
      </c>
      <c r="AH393" s="219" t="str">
        <f>IFERROR(VLOOKUP(AG393,L_Convert,6,FALSE),"")</f>
        <v>TBD</v>
      </c>
      <c r="AI393" s="219" t="str">
        <f>IFERROR(VLOOKUP(AG393,L_Convert,7,FALSE),"")</f>
        <v>TBD</v>
      </c>
      <c r="AJ393" s="199" t="s">
        <v>345</v>
      </c>
      <c r="AK393" s="219" t="str">
        <f>IFERROR(VLOOKUP(AJ393,L_Convert,6,FALSE),"")</f>
        <v>TBD</v>
      </c>
      <c r="AL393" s="219" t="str">
        <f>IFERROR(VLOOKUP(AJ393,L_Convert,7,FALSE),"")</f>
        <v>TBD</v>
      </c>
      <c r="AM393" s="89" t="s">
        <v>345</v>
      </c>
      <c r="AN393" s="219" t="str">
        <f>IFERROR(VLOOKUP(AM393,L_Convert,6,FALSE),"")</f>
        <v>TBD</v>
      </c>
      <c r="AO393" s="219" t="str">
        <f>IFERROR(VLOOKUP(AM393,L_Convert,7,FALSE),"")</f>
        <v>TBD</v>
      </c>
      <c r="AP393" s="83" t="s">
        <v>4464</v>
      </c>
      <c r="AQ393" s="220" t="s">
        <v>13269</v>
      </c>
      <c r="AR393" s="89"/>
      <c r="AS393" s="89"/>
      <c r="AT393" s="94">
        <v>10.6</v>
      </c>
      <c r="AU393" s="256">
        <v>44671</v>
      </c>
      <c r="AV393" s="95"/>
      <c r="AW393" s="238"/>
      <c r="AX393" s="89"/>
      <c r="AY393" s="89"/>
      <c r="AZ393" s="219"/>
      <c r="BA393" s="86"/>
      <c r="BB393" s="86"/>
      <c r="BC393" s="86" t="s">
        <v>6452</v>
      </c>
      <c r="BD393" s="237" t="s">
        <v>10531</v>
      </c>
      <c r="BE393" s="83" t="str">
        <f>IFERROR(VLOOKUP($BD393,L_Milestone,4,FALSE),"")</f>
        <v>16.TOWER ERECTION OG</v>
      </c>
      <c r="BF393" s="83" t="s">
        <v>5834</v>
      </c>
      <c r="BG393" s="237" t="s">
        <v>13004</v>
      </c>
      <c r="BH393" s="237"/>
      <c r="BI393" s="190">
        <v>401</v>
      </c>
      <c r="BJ393" s="83" t="s">
        <v>13274</v>
      </c>
    </row>
    <row r="394" spans="1:62" s="28" customFormat="1" ht="15" customHeight="1">
      <c r="A394" s="187"/>
      <c r="B394" s="29"/>
      <c r="C394" s="83" t="str">
        <f>Q394</f>
        <v>JAW-JI-KDR-4344</v>
      </c>
      <c r="D394" s="83">
        <v>30740140031</v>
      </c>
      <c r="E394" s="198" t="s">
        <v>11450</v>
      </c>
      <c r="F394" s="198" t="s">
        <v>10818</v>
      </c>
      <c r="G394" s="83" t="s">
        <v>10283</v>
      </c>
      <c r="H394" s="84" t="s">
        <v>6825</v>
      </c>
      <c r="I394" s="83" t="s">
        <v>10947</v>
      </c>
      <c r="J394" s="83" t="s">
        <v>10948</v>
      </c>
      <c r="K394" s="83">
        <v>50</v>
      </c>
      <c r="L394" s="83" t="s">
        <v>9840</v>
      </c>
      <c r="M394" s="83">
        <v>2022</v>
      </c>
      <c r="N394" s="83" t="s">
        <v>10974</v>
      </c>
      <c r="O394" s="83" t="s">
        <v>12893</v>
      </c>
      <c r="P394" s="84" t="s">
        <v>205</v>
      </c>
      <c r="Q394" s="83" t="s">
        <v>10817</v>
      </c>
      <c r="R394" s="83" t="s">
        <v>10818</v>
      </c>
      <c r="S394" s="83" t="s">
        <v>106</v>
      </c>
      <c r="T394" s="83" t="s">
        <v>5862</v>
      </c>
      <c r="U394" s="83" t="s">
        <v>2198</v>
      </c>
      <c r="V394" s="83" t="s">
        <v>4472</v>
      </c>
      <c r="W394" s="274" t="s">
        <v>2207</v>
      </c>
      <c r="X394" s="274" t="s">
        <v>2726</v>
      </c>
      <c r="Y394" s="83">
        <v>6618108</v>
      </c>
      <c r="Z394" s="86">
        <v>44627</v>
      </c>
      <c r="AA394" s="86">
        <v>44627</v>
      </c>
      <c r="AB394" s="332">
        <f ca="1">IF(AND($Z394=""),"",IF(AND($Z394&lt;&gt;"",AY394&lt;&gt;""),AY394-$Z394,IF(AND($Z394&lt;&gt;"",AY394=""),TODAY()-$Z394)))</f>
        <v>52</v>
      </c>
      <c r="AC394" s="91" t="str">
        <f ca="1">IF(AB394="","",IF(AB394="RFI","RFI done",IF(AB394&gt;150,"&gt; 150 days",IF(AB394&gt;120,"121 - 150 days",IF(AB394&gt;90,"91 - 120 days",IF(AB394&gt;60,"61 - 90 days",IF(AB394&gt;30,"31 - 60 days","&lt; 30 days")))))))</f>
        <v>31 - 60 days</v>
      </c>
      <c r="AD394" s="89">
        <f>IF(AND(S394=""),"TBD",IF(AND(S394="COLO"),Z394+30,Z394+150))</f>
        <v>44777</v>
      </c>
      <c r="AE394" s="90" t="str">
        <f>IFERROR(VLOOKUP(AD394,L_Convert,6,FALSE),"")</f>
        <v>W32-2022</v>
      </c>
      <c r="AF394" s="90" t="str">
        <f>IFERROR(VLOOKUP(AD394,L_Convert,7,FALSE),"")</f>
        <v>Aug-2022</v>
      </c>
      <c r="AG394" s="89" t="s">
        <v>345</v>
      </c>
      <c r="AH394" s="219" t="str">
        <f>IFERROR(VLOOKUP(AG394,L_Convert,6,FALSE),"")</f>
        <v>TBD</v>
      </c>
      <c r="AI394" s="219" t="str">
        <f>IFERROR(VLOOKUP(AG394,L_Convert,7,FALSE),"")</f>
        <v>TBD</v>
      </c>
      <c r="AJ394" s="89" t="s">
        <v>345</v>
      </c>
      <c r="AK394" s="219" t="str">
        <f>IFERROR(VLOOKUP(AJ394,L_Convert,6,FALSE),"")</f>
        <v>TBD</v>
      </c>
      <c r="AL394" s="219" t="str">
        <f>IFERROR(VLOOKUP(AJ394,L_Convert,7,FALSE),"")</f>
        <v>TBD</v>
      </c>
      <c r="AM394" s="89" t="s">
        <v>345</v>
      </c>
      <c r="AN394" s="219" t="str">
        <f>IFERROR(VLOOKUP(AM394,L_Convert,6,FALSE),"")</f>
        <v>TBD</v>
      </c>
      <c r="AO394" s="219" t="str">
        <f>IFERROR(VLOOKUP(AM394,L_Convert,7,FALSE),"")</f>
        <v>TBD</v>
      </c>
      <c r="AP394" s="220" t="s">
        <v>4464</v>
      </c>
      <c r="AQ394" s="220">
        <v>44679</v>
      </c>
      <c r="AR394" s="99"/>
      <c r="AS394" s="89"/>
      <c r="AT394" s="256"/>
      <c r="AU394" s="95"/>
      <c r="AV394" s="238"/>
      <c r="AW394" s="89"/>
      <c r="AX394" s="89"/>
      <c r="AY394" s="219"/>
      <c r="AZ394" s="86"/>
      <c r="BA394" s="86"/>
      <c r="BB394" s="86"/>
      <c r="BC394" s="86" t="s">
        <v>6452</v>
      </c>
      <c r="BD394" s="237" t="s">
        <v>10531</v>
      </c>
      <c r="BE394" s="83" t="str">
        <f>IFERROR(VLOOKUP($BD394,L_Milestone,4,FALSE),"")</f>
        <v>16.TOWER ERECTION OG</v>
      </c>
      <c r="BF394" s="83" t="s">
        <v>5834</v>
      </c>
      <c r="BG394" s="237" t="s">
        <v>12982</v>
      </c>
      <c r="BH394" s="237"/>
      <c r="BI394" s="190">
        <v>401</v>
      </c>
      <c r="BJ394" s="83" t="s">
        <v>13274</v>
      </c>
    </row>
    <row r="395" spans="1:62" s="28" customFormat="1" ht="15" customHeight="1">
      <c r="A395" s="187" t="s">
        <v>9466</v>
      </c>
      <c r="B395" s="29"/>
      <c r="C395" s="83" t="str">
        <f>Q395</f>
        <v>JAW-BT-PDG-0618</v>
      </c>
      <c r="D395" s="83">
        <v>30729210031</v>
      </c>
      <c r="E395" s="198" t="s">
        <v>11013</v>
      </c>
      <c r="F395" s="198" t="s">
        <v>9696</v>
      </c>
      <c r="G395" s="83" t="s">
        <v>10283</v>
      </c>
      <c r="H395" s="84" t="s">
        <v>6825</v>
      </c>
      <c r="I395" s="83" t="s">
        <v>10116</v>
      </c>
      <c r="J395" s="83" t="s">
        <v>10117</v>
      </c>
      <c r="K395" s="83">
        <v>50</v>
      </c>
      <c r="L395" s="83" t="s">
        <v>10118</v>
      </c>
      <c r="M395" s="83">
        <v>2022</v>
      </c>
      <c r="N395" s="83" t="s">
        <v>10359</v>
      </c>
      <c r="O395" s="83" t="s">
        <v>12602</v>
      </c>
      <c r="P395" s="97" t="s">
        <v>199</v>
      </c>
      <c r="Q395" s="88" t="s">
        <v>9695</v>
      </c>
      <c r="R395" s="83" t="s">
        <v>9696</v>
      </c>
      <c r="S395" s="83" t="s">
        <v>106</v>
      </c>
      <c r="T395" s="83" t="s">
        <v>5862</v>
      </c>
      <c r="U395" s="83" t="s">
        <v>5947</v>
      </c>
      <c r="V395" s="86" t="s">
        <v>8117</v>
      </c>
      <c r="W395" s="274" t="s">
        <v>2204</v>
      </c>
      <c r="X395" s="274" t="s">
        <v>8612</v>
      </c>
      <c r="Y395" s="274">
        <v>6617948</v>
      </c>
      <c r="Z395" s="86">
        <v>44586</v>
      </c>
      <c r="AA395" s="86">
        <v>44589</v>
      </c>
      <c r="AB395" s="332">
        <f ca="1">IF(AND($Z395=""),"",IF(AND($Z395&lt;&gt;"",AY395&lt;&gt;""),AY395-$Z395,IF(AND($Z395&lt;&gt;"",AY395=""),TODAY()-$Z395)))</f>
        <v>93</v>
      </c>
      <c r="AC395" s="91" t="str">
        <f ca="1">IF(AB395="","",IF(AB395="RFI","RFI done",IF(AB395&gt;150,"&gt; 150 days",IF(AB395&gt;120,"121 - 150 days",IF(AB395&gt;90,"91 - 120 days",IF(AB395&gt;60,"61 - 90 days",IF(AB395&gt;30,"31 - 60 days","&lt; 30 days")))))))</f>
        <v>91 - 120 days</v>
      </c>
      <c r="AD395" s="89">
        <f>IF(AND(S395=""),"TBD",IF(AND(S395="COLO"),Z395+30,Z395+150))</f>
        <v>44736</v>
      </c>
      <c r="AE395" s="90" t="str">
        <f>IFERROR(VLOOKUP(AD395,L_Convert,6,FALSE),"")</f>
        <v>W26-2022</v>
      </c>
      <c r="AF395" s="90" t="str">
        <f>IFERROR(VLOOKUP(AD395,L_Convert,7,FALSE),"")</f>
        <v>Jun-2022</v>
      </c>
      <c r="AG395" s="89" t="s">
        <v>345</v>
      </c>
      <c r="AH395" s="219" t="str">
        <f>IFERROR(VLOOKUP(AG395,L_Convert,6,FALSE),"")</f>
        <v>TBD</v>
      </c>
      <c r="AI395" s="219" t="str">
        <f>IFERROR(VLOOKUP(AG395,L_Convert,7,FALSE),"")</f>
        <v>TBD</v>
      </c>
      <c r="AJ395" s="199" t="s">
        <v>345</v>
      </c>
      <c r="AK395" s="219" t="str">
        <f>IFERROR(VLOOKUP(AJ395,L_Convert,6,FALSE),"")</f>
        <v>TBD</v>
      </c>
      <c r="AL395" s="219" t="str">
        <f>IFERROR(VLOOKUP(AJ395,L_Convert,7,FALSE),"")</f>
        <v>TBD</v>
      </c>
      <c r="AM395" s="89" t="s">
        <v>345</v>
      </c>
      <c r="AN395" s="219" t="str">
        <f>IFERROR(VLOOKUP(AM395,L_Convert,6,FALSE),"")</f>
        <v>TBD</v>
      </c>
      <c r="AO395" s="219" t="str">
        <f>IFERROR(VLOOKUP(AM395,L_Convert,7,FALSE),"")</f>
        <v>TBD</v>
      </c>
      <c r="AP395" s="83" t="s">
        <v>4464</v>
      </c>
      <c r="AQ395" s="220">
        <v>44665</v>
      </c>
      <c r="AR395" s="89">
        <v>44665</v>
      </c>
      <c r="AS395" s="99"/>
      <c r="AT395" s="94">
        <v>6.6</v>
      </c>
      <c r="AU395" s="256"/>
      <c r="AV395" s="95"/>
      <c r="AW395" s="238"/>
      <c r="AX395" s="89"/>
      <c r="AY395" s="89"/>
      <c r="AZ395" s="219"/>
      <c r="BA395" s="86"/>
      <c r="BB395" s="86"/>
      <c r="BC395" s="86" t="s">
        <v>6452</v>
      </c>
      <c r="BD395" s="237" t="s">
        <v>10531</v>
      </c>
      <c r="BE395" s="83" t="str">
        <f>IFERROR(VLOOKUP($BD395,L_Milestone,4,FALSE),"")</f>
        <v>16.TOWER ERECTION OG</v>
      </c>
      <c r="BF395" s="83" t="s">
        <v>5834</v>
      </c>
      <c r="BG395" s="237" t="s">
        <v>13005</v>
      </c>
      <c r="BH395" s="237"/>
      <c r="BI395" s="190">
        <v>401</v>
      </c>
      <c r="BJ395" s="83" t="s">
        <v>13274</v>
      </c>
    </row>
    <row r="396" spans="1:62" s="28" customFormat="1" ht="15" customHeight="1">
      <c r="A396" s="187" t="s">
        <v>9466</v>
      </c>
      <c r="B396" s="29"/>
      <c r="C396" s="83" t="str">
        <f>Q396</f>
        <v>SUM-SU-SRH-2243</v>
      </c>
      <c r="D396" s="83">
        <v>30729680031</v>
      </c>
      <c r="E396" s="198" t="s">
        <v>11303</v>
      </c>
      <c r="F396" s="198" t="s">
        <v>9474</v>
      </c>
      <c r="G396" s="83" t="s">
        <v>10283</v>
      </c>
      <c r="H396" s="84" t="s">
        <v>6825</v>
      </c>
      <c r="I396" s="83" t="s">
        <v>9819</v>
      </c>
      <c r="J396" s="83" t="s">
        <v>9820</v>
      </c>
      <c r="K396" s="83">
        <v>50</v>
      </c>
      <c r="L396" s="83" t="s">
        <v>9821</v>
      </c>
      <c r="M396" s="83">
        <v>2022</v>
      </c>
      <c r="N396" s="83" t="s">
        <v>10361</v>
      </c>
      <c r="O396" s="83" t="s">
        <v>10556</v>
      </c>
      <c r="P396" s="84" t="s">
        <v>205</v>
      </c>
      <c r="Q396" s="83" t="s">
        <v>9473</v>
      </c>
      <c r="R396" s="83" t="s">
        <v>9474</v>
      </c>
      <c r="S396" s="83" t="s">
        <v>106</v>
      </c>
      <c r="T396" s="83" t="s">
        <v>5862</v>
      </c>
      <c r="U396" s="83" t="s">
        <v>2199</v>
      </c>
      <c r="V396" s="83" t="s">
        <v>4471</v>
      </c>
      <c r="W396" s="274" t="s">
        <v>2213</v>
      </c>
      <c r="X396" s="274" t="s">
        <v>8604</v>
      </c>
      <c r="Y396" s="274">
        <v>6617950</v>
      </c>
      <c r="Z396" s="86">
        <v>44586</v>
      </c>
      <c r="AA396" s="86">
        <v>44589</v>
      </c>
      <c r="AB396" s="332">
        <f ca="1">IF(AND($Z396=""),"",IF(AND($Z396&lt;&gt;"",AY396&lt;&gt;""),AY396-$Z396,IF(AND($Z396&lt;&gt;"",AY396=""),TODAY()-$Z396)))</f>
        <v>93</v>
      </c>
      <c r="AC396" s="91" t="str">
        <f ca="1">IF(AB396="","",IF(AB396="RFI","RFI done",IF(AB396&gt;150,"&gt; 150 days",IF(AB396&gt;120,"121 - 150 days",IF(AB396&gt;90,"91 - 120 days",IF(AB396&gt;60,"61 - 90 days",IF(AB396&gt;30,"31 - 60 days","&lt; 30 days")))))))</f>
        <v>91 - 120 days</v>
      </c>
      <c r="AD396" s="89">
        <f>IF(AND(S396=""),"TBD",IF(AND(S396="COLO"),Z396+30,Z396+150))</f>
        <v>44736</v>
      </c>
      <c r="AE396" s="90" t="str">
        <f>IFERROR(VLOOKUP(AD396,L_Convert,6,FALSE),"")</f>
        <v>W26-2022</v>
      </c>
      <c r="AF396" s="90" t="str">
        <f>IFERROR(VLOOKUP(AD396,L_Convert,7,FALSE),"")</f>
        <v>Jun-2022</v>
      </c>
      <c r="AG396" s="89" t="s">
        <v>345</v>
      </c>
      <c r="AH396" s="219" t="str">
        <f>IFERROR(VLOOKUP(AG396,L_Convert,6,FALSE),"")</f>
        <v>TBD</v>
      </c>
      <c r="AI396" s="219" t="str">
        <f>IFERROR(VLOOKUP(AG396,L_Convert,7,FALSE),"")</f>
        <v>TBD</v>
      </c>
      <c r="AJ396" s="199" t="s">
        <v>345</v>
      </c>
      <c r="AK396" s="219" t="str">
        <f>IFERROR(VLOOKUP(AJ396,L_Convert,6,FALSE),"")</f>
        <v>TBD</v>
      </c>
      <c r="AL396" s="219" t="str">
        <f>IFERROR(VLOOKUP(AJ396,L_Convert,7,FALSE),"")</f>
        <v>TBD</v>
      </c>
      <c r="AM396" s="89" t="s">
        <v>345</v>
      </c>
      <c r="AN396" s="219" t="str">
        <f>IFERROR(VLOOKUP(AM396,L_Convert,6,FALSE),"")</f>
        <v>TBD</v>
      </c>
      <c r="AO396" s="219" t="str">
        <f>IFERROR(VLOOKUP(AM396,L_Convert,7,FALSE),"")</f>
        <v>TBD</v>
      </c>
      <c r="AP396" s="84" t="s">
        <v>4464</v>
      </c>
      <c r="AQ396" s="220">
        <v>44627</v>
      </c>
      <c r="AR396" s="199">
        <v>44635</v>
      </c>
      <c r="AS396" s="99"/>
      <c r="AT396" s="94"/>
      <c r="AU396" s="256"/>
      <c r="AV396" s="238"/>
      <c r="AW396" s="238"/>
      <c r="AX396" s="89"/>
      <c r="AY396" s="89"/>
      <c r="AZ396" s="219"/>
      <c r="BA396" s="86"/>
      <c r="BB396" s="86"/>
      <c r="BC396" s="86" t="s">
        <v>6452</v>
      </c>
      <c r="BD396" s="83" t="s">
        <v>10531</v>
      </c>
      <c r="BE396" s="83" t="str">
        <f>IFERROR(VLOOKUP($BD396,L_Milestone,4,FALSE),"")</f>
        <v>16.TOWER ERECTION OG</v>
      </c>
      <c r="BF396" s="83" t="s">
        <v>5834</v>
      </c>
      <c r="BG396" s="237" t="s">
        <v>13108</v>
      </c>
      <c r="BH396" s="237"/>
      <c r="BI396" s="190">
        <v>401</v>
      </c>
      <c r="BJ396" s="83" t="s">
        <v>13274</v>
      </c>
    </row>
    <row r="397" spans="1:62" s="28" customFormat="1" ht="15" customHeight="1">
      <c r="A397" s="187" t="s">
        <v>9466</v>
      </c>
      <c r="B397" s="29"/>
      <c r="C397" s="83" t="str">
        <f>Q397</f>
        <v>SUM-BB-MGR-0530</v>
      </c>
      <c r="D397" s="83">
        <v>30730200031</v>
      </c>
      <c r="E397" s="198" t="s">
        <v>11332</v>
      </c>
      <c r="F397" s="198" t="s">
        <v>9586</v>
      </c>
      <c r="G397" s="83" t="s">
        <v>10283</v>
      </c>
      <c r="H397" s="84" t="s">
        <v>6825</v>
      </c>
      <c r="I397" s="83" t="s">
        <v>9972</v>
      </c>
      <c r="J397" s="83" t="s">
        <v>9973</v>
      </c>
      <c r="K397" s="83">
        <v>50</v>
      </c>
      <c r="L397" s="83" t="s">
        <v>9974</v>
      </c>
      <c r="M397" s="83">
        <v>2022</v>
      </c>
      <c r="N397" s="83" t="s">
        <v>10361</v>
      </c>
      <c r="O397" s="83" t="s">
        <v>10450</v>
      </c>
      <c r="P397" s="84" t="s">
        <v>205</v>
      </c>
      <c r="Q397" s="83" t="s">
        <v>9585</v>
      </c>
      <c r="R397" s="244" t="s">
        <v>9586</v>
      </c>
      <c r="S397" s="83" t="s">
        <v>106</v>
      </c>
      <c r="T397" s="83" t="s">
        <v>5862</v>
      </c>
      <c r="U397" s="83" t="s">
        <v>2199</v>
      </c>
      <c r="V397" s="83" t="s">
        <v>4477</v>
      </c>
      <c r="W397" s="83" t="s">
        <v>2231</v>
      </c>
      <c r="X397" s="83" t="s">
        <v>9797</v>
      </c>
      <c r="Y397" s="83">
        <v>6617949</v>
      </c>
      <c r="Z397" s="86">
        <v>44586</v>
      </c>
      <c r="AA397" s="86">
        <v>44589</v>
      </c>
      <c r="AB397" s="332">
        <f ca="1">IF(AND($Z397=""),"",IF(AND($Z397&lt;&gt;"",AY397&lt;&gt;""),AY397-$Z397,IF(AND($Z397&lt;&gt;"",AY397=""),TODAY()-$Z397)))</f>
        <v>93</v>
      </c>
      <c r="AC397" s="91" t="str">
        <f ca="1">IF(AB397="","",IF(AB397="RFI","RFI done",IF(AB397&gt;150,"&gt; 150 days",IF(AB397&gt;120,"121 - 150 days",IF(AB397&gt;90,"91 - 120 days",IF(AB397&gt;60,"61 - 90 days",IF(AB397&gt;30,"31 - 60 days","&lt; 30 days")))))))</f>
        <v>91 - 120 days</v>
      </c>
      <c r="AD397" s="89">
        <f>IF(AND(S397=""),"TBD",IF(AND(S397="COLO"),Z397+30,Z397+150))</f>
        <v>44736</v>
      </c>
      <c r="AE397" s="90" t="str">
        <f>IFERROR(VLOOKUP(AD397,L_Convert,6,FALSE),"")</f>
        <v>W26-2022</v>
      </c>
      <c r="AF397" s="90" t="str">
        <f>IFERROR(VLOOKUP(AD397,L_Convert,7,FALSE),"")</f>
        <v>Jun-2022</v>
      </c>
      <c r="AG397" s="89" t="s">
        <v>345</v>
      </c>
      <c r="AH397" s="219" t="str">
        <f>IFERROR(VLOOKUP(AG397,L_Convert,6,FALSE),"")</f>
        <v>TBD</v>
      </c>
      <c r="AI397" s="219" t="str">
        <f>IFERROR(VLOOKUP(AG397,L_Convert,7,FALSE),"")</f>
        <v>TBD</v>
      </c>
      <c r="AJ397" s="199" t="s">
        <v>345</v>
      </c>
      <c r="AK397" s="219" t="str">
        <f>IFERROR(VLOOKUP(AJ397,L_Convert,6,FALSE),"")</f>
        <v>TBD</v>
      </c>
      <c r="AL397" s="219" t="str">
        <f>IFERROR(VLOOKUP(AJ397,L_Convert,7,FALSE),"")</f>
        <v>TBD</v>
      </c>
      <c r="AM397" s="89" t="s">
        <v>345</v>
      </c>
      <c r="AN397" s="219" t="str">
        <f>IFERROR(VLOOKUP(AM397,L_Convert,6,FALSE),"")</f>
        <v>TBD</v>
      </c>
      <c r="AO397" s="219" t="str">
        <f>IFERROR(VLOOKUP(AM397,L_Convert,7,FALSE),"")</f>
        <v>TBD</v>
      </c>
      <c r="AP397" s="83" t="s">
        <v>4464</v>
      </c>
      <c r="AQ397" s="220">
        <v>44617</v>
      </c>
      <c r="AR397" s="277">
        <v>44622</v>
      </c>
      <c r="AS397" s="99"/>
      <c r="AT397" s="94"/>
      <c r="AU397" s="256"/>
      <c r="AV397" s="238"/>
      <c r="AW397" s="238"/>
      <c r="AX397" s="89"/>
      <c r="AY397" s="89"/>
      <c r="AZ397" s="219"/>
      <c r="BA397" s="86"/>
      <c r="BB397" s="86"/>
      <c r="BC397" s="86" t="s">
        <v>6452</v>
      </c>
      <c r="BD397" s="83" t="s">
        <v>10531</v>
      </c>
      <c r="BE397" s="83" t="str">
        <f>IFERROR(VLOOKUP($BD397,L_Milestone,4,FALSE),"")</f>
        <v>16.TOWER ERECTION OG</v>
      </c>
      <c r="BF397" s="83" t="s">
        <v>5834</v>
      </c>
      <c r="BG397" s="359" t="s">
        <v>13043</v>
      </c>
      <c r="BH397" s="359"/>
      <c r="BI397" s="190">
        <v>401</v>
      </c>
      <c r="BJ397" s="83" t="s">
        <v>13274</v>
      </c>
    </row>
    <row r="398" spans="1:62" s="28" customFormat="1" ht="15" customHeight="1">
      <c r="A398" s="187" t="s">
        <v>9466</v>
      </c>
      <c r="B398" s="29"/>
      <c r="C398" s="83" t="str">
        <f>Q398</f>
        <v>JAW-BT-RKB-0763</v>
      </c>
      <c r="D398" s="83">
        <v>30729350031</v>
      </c>
      <c r="E398" s="198" t="s">
        <v>10990</v>
      </c>
      <c r="F398" s="198" t="s">
        <v>9728</v>
      </c>
      <c r="G398" s="83" t="s">
        <v>10283</v>
      </c>
      <c r="H398" s="84" t="s">
        <v>6825</v>
      </c>
      <c r="I398" s="83" t="s">
        <v>10160</v>
      </c>
      <c r="J398" s="83" t="s">
        <v>10161</v>
      </c>
      <c r="K398" s="83">
        <v>50</v>
      </c>
      <c r="L398" s="83" t="s">
        <v>10162</v>
      </c>
      <c r="M398" s="83">
        <v>2022</v>
      </c>
      <c r="N398" s="83" t="s">
        <v>10359</v>
      </c>
      <c r="O398" s="83" t="s">
        <v>11067</v>
      </c>
      <c r="P398" s="84" t="s">
        <v>199</v>
      </c>
      <c r="Q398" s="83" t="s">
        <v>9727</v>
      </c>
      <c r="R398" s="83" t="s">
        <v>9728</v>
      </c>
      <c r="S398" s="83" t="s">
        <v>106</v>
      </c>
      <c r="T398" s="83" t="s">
        <v>5862</v>
      </c>
      <c r="U398" s="83" t="s">
        <v>5947</v>
      </c>
      <c r="V398" s="86" t="s">
        <v>8117</v>
      </c>
      <c r="W398" s="274" t="s">
        <v>2204</v>
      </c>
      <c r="X398" s="274" t="s">
        <v>8615</v>
      </c>
      <c r="Y398" s="83">
        <v>6617948</v>
      </c>
      <c r="Z398" s="86">
        <v>44586</v>
      </c>
      <c r="AA398" s="86">
        <v>44589</v>
      </c>
      <c r="AB398" s="332">
        <f ca="1">IF(AND($Z398=""),"",IF(AND($Z398&lt;&gt;"",AY398&lt;&gt;""),AY398-$Z398,IF(AND($Z398&lt;&gt;"",AY398=""),TODAY()-$Z398)))</f>
        <v>93</v>
      </c>
      <c r="AC398" s="91" t="str">
        <f ca="1">IF(AB398="","",IF(AB398="RFI","RFI done",IF(AB398&gt;150,"&gt; 150 days",IF(AB398&gt;120,"121 - 150 days",IF(AB398&gt;90,"91 - 120 days",IF(AB398&gt;60,"61 - 90 days",IF(AB398&gt;30,"31 - 60 days","&lt; 30 days")))))))</f>
        <v>91 - 120 days</v>
      </c>
      <c r="AD398" s="89">
        <f>IF(AND(S398=""),"TBD",IF(AND(S398="COLO"),Z398+30,Z398+150))</f>
        <v>44736</v>
      </c>
      <c r="AE398" s="90" t="str">
        <f>IFERROR(VLOOKUP(AD398,L_Convert,6,FALSE),"")</f>
        <v>W26-2022</v>
      </c>
      <c r="AF398" s="90" t="str">
        <f>IFERROR(VLOOKUP(AD398,L_Convert,7,FALSE),"")</f>
        <v>Jun-2022</v>
      </c>
      <c r="AG398" s="89" t="s">
        <v>345</v>
      </c>
      <c r="AH398" s="219" t="str">
        <f>IFERROR(VLOOKUP(AG398,L_Convert,6,FALSE),"")</f>
        <v>TBD</v>
      </c>
      <c r="AI398" s="219" t="str">
        <f>IFERROR(VLOOKUP(AG398,L_Convert,7,FALSE),"")</f>
        <v>TBD</v>
      </c>
      <c r="AJ398" s="89" t="s">
        <v>345</v>
      </c>
      <c r="AK398" s="219" t="str">
        <f>IFERROR(VLOOKUP(AJ398,L_Convert,6,FALSE),"")</f>
        <v>TBD</v>
      </c>
      <c r="AL398" s="219" t="str">
        <f>IFERROR(VLOOKUP(AJ398,L_Convert,7,FALSE),"")</f>
        <v>TBD</v>
      </c>
      <c r="AM398" s="89" t="s">
        <v>345</v>
      </c>
      <c r="AN398" s="219" t="str">
        <f>IFERROR(VLOOKUP(AM398,L_Convert,6,FALSE),"")</f>
        <v>TBD</v>
      </c>
      <c r="AO398" s="219" t="str">
        <f>IFERROR(VLOOKUP(AM398,L_Convert,7,FALSE),"")</f>
        <v>TBD</v>
      </c>
      <c r="AP398" s="83" t="s">
        <v>4464</v>
      </c>
      <c r="AQ398" s="89">
        <v>44679</v>
      </c>
      <c r="AR398" s="89"/>
      <c r="AS398" s="89"/>
      <c r="AT398" s="94">
        <v>6.6</v>
      </c>
      <c r="AU398" s="256">
        <v>44671</v>
      </c>
      <c r="AV398" s="95"/>
      <c r="AW398" s="238"/>
      <c r="AX398" s="89"/>
      <c r="AY398" s="89"/>
      <c r="AZ398" s="219"/>
      <c r="BA398" s="86"/>
      <c r="BB398" s="86"/>
      <c r="BC398" s="86" t="s">
        <v>6452</v>
      </c>
      <c r="BD398" s="237" t="s">
        <v>10531</v>
      </c>
      <c r="BE398" s="83" t="str">
        <f>IFERROR(VLOOKUP($BD398,L_Milestone,4,FALSE),"")</f>
        <v>16.TOWER ERECTION OG</v>
      </c>
      <c r="BF398" s="83" t="s">
        <v>5834</v>
      </c>
      <c r="BG398" s="237" t="s">
        <v>13006</v>
      </c>
      <c r="BH398" s="237"/>
      <c r="BI398" s="190">
        <v>401</v>
      </c>
      <c r="BJ398" s="83" t="s">
        <v>13274</v>
      </c>
    </row>
    <row r="399" spans="1:62" s="28" customFormat="1" ht="15" customHeight="1">
      <c r="A399" s="187" t="s">
        <v>9466</v>
      </c>
      <c r="B399" s="29"/>
      <c r="C399" s="83" t="str">
        <f>Q399</f>
        <v>SUM-SS-MRD-1004</v>
      </c>
      <c r="D399" s="83">
        <v>30730070031</v>
      </c>
      <c r="E399" s="198" t="s">
        <v>11317</v>
      </c>
      <c r="F399" s="198" t="s">
        <v>9556</v>
      </c>
      <c r="G399" s="83" t="s">
        <v>10283</v>
      </c>
      <c r="H399" s="84" t="s">
        <v>6825</v>
      </c>
      <c r="I399" s="83" t="s">
        <v>9929</v>
      </c>
      <c r="J399" s="83" t="s">
        <v>9930</v>
      </c>
      <c r="K399" s="83">
        <v>65</v>
      </c>
      <c r="L399" s="83" t="s">
        <v>9931</v>
      </c>
      <c r="M399" s="83">
        <v>2022</v>
      </c>
      <c r="N399" s="83" t="s">
        <v>10359</v>
      </c>
      <c r="O399" s="83" t="s">
        <v>10519</v>
      </c>
      <c r="P399" s="84" t="s">
        <v>205</v>
      </c>
      <c r="Q399" s="83" t="s">
        <v>9555</v>
      </c>
      <c r="R399" s="83" t="s">
        <v>9556</v>
      </c>
      <c r="S399" s="83" t="s">
        <v>106</v>
      </c>
      <c r="T399" s="83" t="s">
        <v>5862</v>
      </c>
      <c r="U399" s="83" t="s">
        <v>2199</v>
      </c>
      <c r="V399" s="83" t="s">
        <v>4477</v>
      </c>
      <c r="W399" s="274" t="s">
        <v>2216</v>
      </c>
      <c r="X399" s="274" t="s">
        <v>8608</v>
      </c>
      <c r="Y399" s="274">
        <v>6617950</v>
      </c>
      <c r="Z399" s="86">
        <v>44586</v>
      </c>
      <c r="AA399" s="86">
        <v>44589</v>
      </c>
      <c r="AB399" s="332">
        <f ca="1">IF(AND($Z399=""),"",IF(AND($Z399&lt;&gt;"",AY399&lt;&gt;""),AY399-$Z399,IF(AND($Z399&lt;&gt;"",AY399=""),TODAY()-$Z399)))</f>
        <v>93</v>
      </c>
      <c r="AC399" s="91" t="str">
        <f ca="1">IF(AB399="","",IF(AB399="RFI","RFI done",IF(AB399&gt;150,"&gt; 150 days",IF(AB399&gt;120,"121 - 150 days",IF(AB399&gt;90,"91 - 120 days",IF(AB399&gt;60,"61 - 90 days",IF(AB399&gt;30,"31 - 60 days","&lt; 30 days")))))))</f>
        <v>91 - 120 days</v>
      </c>
      <c r="AD399" s="89">
        <f>IF(AND(S399=""),"TBD",IF(AND(S399="COLO"),Z399+30,Z399+150))</f>
        <v>44736</v>
      </c>
      <c r="AE399" s="90" t="str">
        <f>IFERROR(VLOOKUP(AD399,L_Convert,6,FALSE),"")</f>
        <v>W26-2022</v>
      </c>
      <c r="AF399" s="90" t="str">
        <f>IFERROR(VLOOKUP(AD399,L_Convert,7,FALSE),"")</f>
        <v>Jun-2022</v>
      </c>
      <c r="AG399" s="89" t="s">
        <v>345</v>
      </c>
      <c r="AH399" s="219" t="str">
        <f>IFERROR(VLOOKUP(AG399,L_Convert,6,FALSE),"")</f>
        <v>TBD</v>
      </c>
      <c r="AI399" s="219" t="str">
        <f>IFERROR(VLOOKUP(AG399,L_Convert,7,FALSE),"")</f>
        <v>TBD</v>
      </c>
      <c r="AJ399" s="199" t="s">
        <v>345</v>
      </c>
      <c r="AK399" s="219" t="str">
        <f>IFERROR(VLOOKUP(AJ399,L_Convert,6,FALSE),"")</f>
        <v>TBD</v>
      </c>
      <c r="AL399" s="219" t="str">
        <f>IFERROR(VLOOKUP(AJ399,L_Convert,7,FALSE),"")</f>
        <v>TBD</v>
      </c>
      <c r="AM399" s="89" t="s">
        <v>345</v>
      </c>
      <c r="AN399" s="219" t="str">
        <f>IFERROR(VLOOKUP(AM399,L_Convert,6,FALSE),"")</f>
        <v>TBD</v>
      </c>
      <c r="AO399" s="219" t="str">
        <f>IFERROR(VLOOKUP(AM399,L_Convert,7,FALSE),"")</f>
        <v>TBD</v>
      </c>
      <c r="AP399" s="83" t="s">
        <v>4464</v>
      </c>
      <c r="AQ399" s="220">
        <v>44622</v>
      </c>
      <c r="AR399" s="277">
        <v>44638</v>
      </c>
      <c r="AS399" s="99"/>
      <c r="AT399" s="94"/>
      <c r="AU399" s="256"/>
      <c r="AV399" s="238"/>
      <c r="AW399" s="238"/>
      <c r="AX399" s="89"/>
      <c r="AY399" s="89"/>
      <c r="AZ399" s="219"/>
      <c r="BA399" s="86"/>
      <c r="BB399" s="86"/>
      <c r="BC399" s="86" t="s">
        <v>6452</v>
      </c>
      <c r="BD399" s="83" t="s">
        <v>10531</v>
      </c>
      <c r="BE399" s="83" t="str">
        <f>IFERROR(VLOOKUP($BD399,L_Milestone,4,FALSE),"")</f>
        <v>16.TOWER ERECTION OG</v>
      </c>
      <c r="BF399" s="83" t="s">
        <v>5834</v>
      </c>
      <c r="BG399" s="237" t="s">
        <v>13042</v>
      </c>
      <c r="BH399" s="237"/>
      <c r="BI399" s="190">
        <v>401</v>
      </c>
      <c r="BJ399" s="83" t="s">
        <v>13274</v>
      </c>
    </row>
    <row r="400" spans="1:62" s="28" customFormat="1" ht="15" customHeight="1">
      <c r="A400" s="187" t="s">
        <v>9466</v>
      </c>
      <c r="B400" s="29"/>
      <c r="C400" s="83" t="str">
        <f>Q400</f>
        <v>SUM-LA-KLA-1141</v>
      </c>
      <c r="D400" s="83">
        <v>30730120031</v>
      </c>
      <c r="E400" s="198" t="s">
        <v>11283</v>
      </c>
      <c r="F400" s="198" t="s">
        <v>9568</v>
      </c>
      <c r="G400" s="83" t="s">
        <v>10283</v>
      </c>
      <c r="H400" s="84" t="s">
        <v>6825</v>
      </c>
      <c r="I400" s="83" t="s">
        <v>9947</v>
      </c>
      <c r="J400" s="83" t="s">
        <v>9948</v>
      </c>
      <c r="K400" s="83">
        <v>60</v>
      </c>
      <c r="L400" s="83" t="s">
        <v>4708</v>
      </c>
      <c r="M400" s="83">
        <v>2022</v>
      </c>
      <c r="N400" s="83" t="s">
        <v>10359</v>
      </c>
      <c r="O400" s="83" t="s">
        <v>12242</v>
      </c>
      <c r="P400" s="84" t="s">
        <v>205</v>
      </c>
      <c r="Q400" s="83" t="s">
        <v>9567</v>
      </c>
      <c r="R400" s="83" t="s">
        <v>9568</v>
      </c>
      <c r="S400" s="83" t="s">
        <v>106</v>
      </c>
      <c r="T400" s="83" t="s">
        <v>5862</v>
      </c>
      <c r="U400" s="83" t="s">
        <v>2199</v>
      </c>
      <c r="V400" s="83" t="s">
        <v>4477</v>
      </c>
      <c r="W400" s="274" t="s">
        <v>2218</v>
      </c>
      <c r="X400" s="274" t="s">
        <v>2736</v>
      </c>
      <c r="Y400" s="274">
        <v>6617950</v>
      </c>
      <c r="Z400" s="86">
        <v>44586</v>
      </c>
      <c r="AA400" s="86">
        <v>44589</v>
      </c>
      <c r="AB400" s="332">
        <f ca="1">IF(AND($Z400=""),"",IF(AND($Z400&lt;&gt;"",AY400&lt;&gt;""),AY400-$Z400,IF(AND($Z400&lt;&gt;"",AY400=""),TODAY()-$Z400)))</f>
        <v>93</v>
      </c>
      <c r="AC400" s="91" t="str">
        <f ca="1">IF(AB400="","",IF(AB400="RFI","RFI done",IF(AB400&gt;150,"&gt; 150 days",IF(AB400&gt;120,"121 - 150 days",IF(AB400&gt;90,"91 - 120 days",IF(AB400&gt;60,"61 - 90 days",IF(AB400&gt;30,"31 - 60 days","&lt; 30 days")))))))</f>
        <v>91 - 120 days</v>
      </c>
      <c r="AD400" s="89">
        <f>IF(AND(S400=""),"TBD",IF(AND(S400="COLO"),Z400+30,Z400+150))</f>
        <v>44736</v>
      </c>
      <c r="AE400" s="90" t="str">
        <f>IFERROR(VLOOKUP(AD400,L_Convert,6,FALSE),"")</f>
        <v>W26-2022</v>
      </c>
      <c r="AF400" s="90" t="str">
        <f>IFERROR(VLOOKUP(AD400,L_Convert,7,FALSE),"")</f>
        <v>Jun-2022</v>
      </c>
      <c r="AG400" s="89" t="s">
        <v>345</v>
      </c>
      <c r="AH400" s="219" t="str">
        <f>IFERROR(VLOOKUP(AG400,L_Convert,6,FALSE),"")</f>
        <v>TBD</v>
      </c>
      <c r="AI400" s="219" t="str">
        <f>IFERROR(VLOOKUP(AG400,L_Convert,7,FALSE),"")</f>
        <v>TBD</v>
      </c>
      <c r="AJ400" s="89" t="s">
        <v>345</v>
      </c>
      <c r="AK400" s="219" t="str">
        <f>IFERROR(VLOOKUP(AJ400,L_Convert,6,FALSE),"")</f>
        <v>TBD</v>
      </c>
      <c r="AL400" s="219" t="str">
        <f>IFERROR(VLOOKUP(AJ400,L_Convert,7,FALSE),"")</f>
        <v>TBD</v>
      </c>
      <c r="AM400" s="89" t="s">
        <v>345</v>
      </c>
      <c r="AN400" s="219" t="str">
        <f>IFERROR(VLOOKUP(AM400,L_Convert,6,FALSE),"")</f>
        <v>TBD</v>
      </c>
      <c r="AO400" s="219" t="str">
        <f>IFERROR(VLOOKUP(AM400,L_Convert,7,FALSE),"")</f>
        <v>TBD</v>
      </c>
      <c r="AP400" s="83" t="s">
        <v>4464</v>
      </c>
      <c r="AQ400" s="220">
        <v>44651</v>
      </c>
      <c r="AR400" s="287">
        <v>44652</v>
      </c>
      <c r="AS400" s="99"/>
      <c r="AT400" s="94"/>
      <c r="AU400" s="256"/>
      <c r="AV400" s="238"/>
      <c r="AW400" s="238"/>
      <c r="AX400" s="89"/>
      <c r="AY400" s="89"/>
      <c r="AZ400" s="219"/>
      <c r="BA400" s="86"/>
      <c r="BB400" s="86"/>
      <c r="BC400" s="86" t="s">
        <v>6452</v>
      </c>
      <c r="BD400" s="83" t="s">
        <v>10531</v>
      </c>
      <c r="BE400" s="83" t="str">
        <f>IFERROR(VLOOKUP($BD400,L_Milestone,4,FALSE),"")</f>
        <v>16.TOWER ERECTION OG</v>
      </c>
      <c r="BF400" s="83" t="s">
        <v>5834</v>
      </c>
      <c r="BG400" s="359" t="s">
        <v>13047</v>
      </c>
      <c r="BH400" s="359"/>
      <c r="BI400" s="190">
        <v>401</v>
      </c>
      <c r="BJ400" s="83" t="s">
        <v>13274</v>
      </c>
    </row>
    <row r="401" spans="1:62" s="28" customFormat="1" ht="15" customHeight="1">
      <c r="A401" s="187" t="s">
        <v>9466</v>
      </c>
      <c r="B401" s="29"/>
      <c r="C401" s="83" t="str">
        <f>Q401</f>
        <v>SUM-SS-MPR-1280</v>
      </c>
      <c r="D401" s="83">
        <v>30730110031</v>
      </c>
      <c r="E401" s="198" t="s">
        <v>11274</v>
      </c>
      <c r="F401" s="198" t="s">
        <v>11275</v>
      </c>
      <c r="G401" s="83" t="s">
        <v>10283</v>
      </c>
      <c r="H401" s="84" t="s">
        <v>6825</v>
      </c>
      <c r="I401" s="83" t="s">
        <v>9944</v>
      </c>
      <c r="J401" s="83" t="s">
        <v>9945</v>
      </c>
      <c r="K401" s="83">
        <v>60</v>
      </c>
      <c r="L401" s="83" t="s">
        <v>9946</v>
      </c>
      <c r="M401" s="83">
        <v>2022</v>
      </c>
      <c r="N401" s="83" t="s">
        <v>10359</v>
      </c>
      <c r="O401" s="83" t="s">
        <v>12117</v>
      </c>
      <c r="P401" s="84" t="s">
        <v>205</v>
      </c>
      <c r="Q401" s="83" t="s">
        <v>9565</v>
      </c>
      <c r="R401" s="83" t="s">
        <v>9566</v>
      </c>
      <c r="S401" s="83" t="s">
        <v>106</v>
      </c>
      <c r="T401" s="83" t="s">
        <v>5862</v>
      </c>
      <c r="U401" s="83" t="s">
        <v>2199</v>
      </c>
      <c r="V401" s="83" t="s">
        <v>4477</v>
      </c>
      <c r="W401" s="83" t="s">
        <v>2216</v>
      </c>
      <c r="X401" s="83" t="s">
        <v>2649</v>
      </c>
      <c r="Y401" s="83">
        <v>6617950</v>
      </c>
      <c r="Z401" s="86">
        <v>44586</v>
      </c>
      <c r="AA401" s="86">
        <v>44589</v>
      </c>
      <c r="AB401" s="332">
        <f ca="1">IF(AND($Z401=""),"",IF(AND($Z401&lt;&gt;"",AY401&lt;&gt;""),AY401-$Z401,IF(AND($Z401&lt;&gt;"",AY401=""),TODAY()-$Z401)))</f>
        <v>93</v>
      </c>
      <c r="AC401" s="91" t="str">
        <f ca="1">IF(AB401="","",IF(AB401="RFI","RFI done",IF(AB401&gt;150,"&gt; 150 days",IF(AB401&gt;120,"121 - 150 days",IF(AB401&gt;90,"91 - 120 days",IF(AB401&gt;60,"61 - 90 days",IF(AB401&gt;30,"31 - 60 days","&lt; 30 days")))))))</f>
        <v>91 - 120 days</v>
      </c>
      <c r="AD401" s="89">
        <f>IF(AND(S401=""),"TBD",IF(AND(S401="COLO"),Z401+30,Z401+150))</f>
        <v>44736</v>
      </c>
      <c r="AE401" s="90" t="str">
        <f>IFERROR(VLOOKUP(AD401,L_Convert,6,FALSE),"")</f>
        <v>W26-2022</v>
      </c>
      <c r="AF401" s="90" t="str">
        <f>IFERROR(VLOOKUP(AD401,L_Convert,7,FALSE),"")</f>
        <v>Jun-2022</v>
      </c>
      <c r="AG401" s="89" t="s">
        <v>345</v>
      </c>
      <c r="AH401" s="219" t="str">
        <f>IFERROR(VLOOKUP(AG401,L_Convert,6,FALSE),"")</f>
        <v>TBD</v>
      </c>
      <c r="AI401" s="219" t="str">
        <f>IFERROR(VLOOKUP(AG401,L_Convert,7,FALSE),"")</f>
        <v>TBD</v>
      </c>
      <c r="AJ401" s="89" t="s">
        <v>345</v>
      </c>
      <c r="AK401" s="219" t="str">
        <f>IFERROR(VLOOKUP(AJ401,L_Convert,6,FALSE),"")</f>
        <v>TBD</v>
      </c>
      <c r="AL401" s="219" t="str">
        <f>IFERROR(VLOOKUP(AJ401,L_Convert,7,FALSE),"")</f>
        <v>TBD</v>
      </c>
      <c r="AM401" s="89" t="s">
        <v>345</v>
      </c>
      <c r="AN401" s="219" t="str">
        <f>IFERROR(VLOOKUP(AM401,L_Convert,6,FALSE),"")</f>
        <v>TBD</v>
      </c>
      <c r="AO401" s="219" t="str">
        <f>IFERROR(VLOOKUP(AM401,L_Convert,7,FALSE),"")</f>
        <v>TBD</v>
      </c>
      <c r="AP401" s="83" t="s">
        <v>4464</v>
      </c>
      <c r="AQ401" s="220">
        <v>44641</v>
      </c>
      <c r="AR401" s="220">
        <v>44643</v>
      </c>
      <c r="AS401" s="99"/>
      <c r="AT401" s="94"/>
      <c r="AU401" s="256"/>
      <c r="AV401" s="238"/>
      <c r="AW401" s="238"/>
      <c r="AX401" s="89"/>
      <c r="AY401" s="89"/>
      <c r="AZ401" s="219"/>
      <c r="BA401" s="86"/>
      <c r="BB401" s="86"/>
      <c r="BC401" s="86" t="s">
        <v>6452</v>
      </c>
      <c r="BD401" s="83" t="s">
        <v>10531</v>
      </c>
      <c r="BE401" s="83" t="str">
        <f>IFERROR(VLOOKUP($BD401,L_Milestone,4,FALSE),"")</f>
        <v>16.TOWER ERECTION OG</v>
      </c>
      <c r="BF401" s="83" t="s">
        <v>5834</v>
      </c>
      <c r="BG401" s="237" t="s">
        <v>13046</v>
      </c>
      <c r="BH401" s="237"/>
      <c r="BI401" s="190">
        <v>401</v>
      </c>
      <c r="BJ401" s="83" t="s">
        <v>13274</v>
      </c>
    </row>
    <row r="402" spans="1:62" s="28" customFormat="1" ht="15" customHeight="1">
      <c r="A402" s="187" t="s">
        <v>9466</v>
      </c>
      <c r="B402" s="29"/>
      <c r="C402" s="83" t="str">
        <f>Q402</f>
        <v>SUM-BE-TAS-0219</v>
      </c>
      <c r="D402" s="83">
        <v>30730290031</v>
      </c>
      <c r="E402" s="198" t="s">
        <v>11019</v>
      </c>
      <c r="F402" s="198" t="s">
        <v>9604</v>
      </c>
      <c r="G402" s="83" t="s">
        <v>10283</v>
      </c>
      <c r="H402" s="84" t="s">
        <v>6825</v>
      </c>
      <c r="I402" s="83" t="s">
        <v>9994</v>
      </c>
      <c r="J402" s="83" t="s">
        <v>9995</v>
      </c>
      <c r="K402" s="83">
        <v>60</v>
      </c>
      <c r="L402" s="83" t="s">
        <v>9996</v>
      </c>
      <c r="M402" s="83">
        <v>2022</v>
      </c>
      <c r="N402" s="83" t="s">
        <v>10359</v>
      </c>
      <c r="O402" s="83" t="s">
        <v>10533</v>
      </c>
      <c r="P402" s="84" t="s">
        <v>205</v>
      </c>
      <c r="Q402" s="83" t="s">
        <v>9603</v>
      </c>
      <c r="R402" s="83" t="s">
        <v>9604</v>
      </c>
      <c r="S402" s="83" t="s">
        <v>106</v>
      </c>
      <c r="T402" s="83" t="s">
        <v>5862</v>
      </c>
      <c r="U402" s="83" t="s">
        <v>2199</v>
      </c>
      <c r="V402" s="274" t="s">
        <v>4477</v>
      </c>
      <c r="W402" s="274" t="s">
        <v>2219</v>
      </c>
      <c r="X402" s="274" t="s">
        <v>8625</v>
      </c>
      <c r="Y402" s="274">
        <v>6617949</v>
      </c>
      <c r="Z402" s="86">
        <v>44586</v>
      </c>
      <c r="AA402" s="86">
        <v>44589</v>
      </c>
      <c r="AB402" s="332">
        <f ca="1">IF(AND($Z402=""),"",IF(AND($Z402&lt;&gt;"",AY402&lt;&gt;""),AY402-$Z402,IF(AND($Z402&lt;&gt;"",AY402=""),TODAY()-$Z402)))</f>
        <v>93</v>
      </c>
      <c r="AC402" s="91" t="str">
        <f ca="1">IF(AB402="","",IF(AB402="RFI","RFI done",IF(AB402&gt;150,"&gt; 150 days",IF(AB402&gt;120,"121 - 150 days",IF(AB402&gt;90,"91 - 120 days",IF(AB402&gt;60,"61 - 90 days",IF(AB402&gt;30,"31 - 60 days","&lt; 30 days")))))))</f>
        <v>91 - 120 days</v>
      </c>
      <c r="AD402" s="89">
        <f>IF(AND(S402=""),"TBD",IF(AND(S402="COLO"),Z402+30,Z402+150))</f>
        <v>44736</v>
      </c>
      <c r="AE402" s="90" t="str">
        <f>IFERROR(VLOOKUP(AD402,L_Convert,6,FALSE),"")</f>
        <v>W26-2022</v>
      </c>
      <c r="AF402" s="90" t="str">
        <f>IFERROR(VLOOKUP(AD402,L_Convert,7,FALSE),"")</f>
        <v>Jun-2022</v>
      </c>
      <c r="AG402" s="89" t="s">
        <v>345</v>
      </c>
      <c r="AH402" s="219" t="str">
        <f>IFERROR(VLOOKUP(AG402,L_Convert,6,FALSE),"")</f>
        <v>TBD</v>
      </c>
      <c r="AI402" s="219" t="str">
        <f>IFERROR(VLOOKUP(AG402,L_Convert,7,FALSE),"")</f>
        <v>TBD</v>
      </c>
      <c r="AJ402" s="199" t="s">
        <v>345</v>
      </c>
      <c r="AK402" s="219" t="str">
        <f>IFERROR(VLOOKUP(AJ402,L_Convert,6,FALSE),"")</f>
        <v>TBD</v>
      </c>
      <c r="AL402" s="219" t="str">
        <f>IFERROR(VLOOKUP(AJ402,L_Convert,7,FALSE),"")</f>
        <v>TBD</v>
      </c>
      <c r="AM402" s="89" t="s">
        <v>345</v>
      </c>
      <c r="AN402" s="219" t="str">
        <f>IFERROR(VLOOKUP(AM402,L_Convert,6,FALSE),"")</f>
        <v>TBD</v>
      </c>
      <c r="AO402" s="219" t="str">
        <f>IFERROR(VLOOKUP(AM402,L_Convert,7,FALSE),"")</f>
        <v>TBD</v>
      </c>
      <c r="AP402" s="84" t="s">
        <v>4464</v>
      </c>
      <c r="AQ402" s="220">
        <v>44627</v>
      </c>
      <c r="AR402" s="199">
        <v>44635</v>
      </c>
      <c r="AS402" s="99"/>
      <c r="AT402" s="94"/>
      <c r="AU402" s="256"/>
      <c r="AV402" s="238"/>
      <c r="AW402" s="238"/>
      <c r="AX402" s="89"/>
      <c r="AY402" s="89"/>
      <c r="AZ402" s="219"/>
      <c r="BA402" s="86"/>
      <c r="BB402" s="86"/>
      <c r="BC402" s="86" t="s">
        <v>6452</v>
      </c>
      <c r="BD402" s="83" t="s">
        <v>10531</v>
      </c>
      <c r="BE402" s="83" t="str">
        <f>IFERROR(VLOOKUP($BD402,L_Milestone,4,FALSE),"")</f>
        <v>16.TOWER ERECTION OG</v>
      </c>
      <c r="BF402" s="83" t="s">
        <v>5834</v>
      </c>
      <c r="BG402" s="359" t="s">
        <v>13045</v>
      </c>
      <c r="BH402" s="359"/>
      <c r="BI402" s="190">
        <v>401</v>
      </c>
      <c r="BJ402" s="83" t="s">
        <v>13274</v>
      </c>
    </row>
    <row r="403" spans="1:62" s="28" customFormat="1" ht="15" customHeight="1">
      <c r="A403" s="187" t="s">
        <v>9466</v>
      </c>
      <c r="B403" s="29"/>
      <c r="C403" s="83" t="str">
        <f>Q403</f>
        <v>SUM-BE-TAS-0218</v>
      </c>
      <c r="D403" s="83">
        <v>30730360031</v>
      </c>
      <c r="E403" s="198" t="s">
        <v>10986</v>
      </c>
      <c r="F403" s="198" t="s">
        <v>9618</v>
      </c>
      <c r="G403" s="83" t="s">
        <v>10283</v>
      </c>
      <c r="H403" s="84" t="s">
        <v>6825</v>
      </c>
      <c r="I403" s="83" t="s">
        <v>10012</v>
      </c>
      <c r="J403" s="83" t="s">
        <v>10013</v>
      </c>
      <c r="K403" s="83">
        <v>60</v>
      </c>
      <c r="L403" s="83" t="s">
        <v>10014</v>
      </c>
      <c r="M403" s="83">
        <v>2022</v>
      </c>
      <c r="N403" s="83" t="s">
        <v>10359</v>
      </c>
      <c r="O403" s="83" t="s">
        <v>12241</v>
      </c>
      <c r="P403" s="84" t="s">
        <v>205</v>
      </c>
      <c r="Q403" s="83" t="s">
        <v>9617</v>
      </c>
      <c r="R403" s="83" t="s">
        <v>9618</v>
      </c>
      <c r="S403" s="83" t="s">
        <v>106</v>
      </c>
      <c r="T403" s="83" t="s">
        <v>5862</v>
      </c>
      <c r="U403" s="83" t="s">
        <v>2199</v>
      </c>
      <c r="V403" s="83" t="s">
        <v>4477</v>
      </c>
      <c r="W403" s="83" t="s">
        <v>2219</v>
      </c>
      <c r="X403" s="83" t="s">
        <v>8625</v>
      </c>
      <c r="Y403" s="83">
        <v>6617949</v>
      </c>
      <c r="Z403" s="86">
        <v>44586</v>
      </c>
      <c r="AA403" s="86">
        <v>44589</v>
      </c>
      <c r="AB403" s="332">
        <f ca="1">IF(AND($Z403=""),"",IF(AND($Z403&lt;&gt;"",AY403&lt;&gt;""),AY403-$Z403,IF(AND($Z403&lt;&gt;"",AY403=""),TODAY()-$Z403)))</f>
        <v>93</v>
      </c>
      <c r="AC403" s="91" t="str">
        <f ca="1">IF(AB403="","",IF(AB403="RFI","RFI done",IF(AB403&gt;150,"&gt; 150 days",IF(AB403&gt;120,"121 - 150 days",IF(AB403&gt;90,"91 - 120 days",IF(AB403&gt;60,"61 - 90 days",IF(AB403&gt;30,"31 - 60 days","&lt; 30 days")))))))</f>
        <v>91 - 120 days</v>
      </c>
      <c r="AD403" s="89">
        <f>IF(AND(S403=""),"TBD",IF(AND(S403="COLO"),Z403+30,Z403+150))</f>
        <v>44736</v>
      </c>
      <c r="AE403" s="90" t="str">
        <f>IFERROR(VLOOKUP(AD403,L_Convert,6,FALSE),"")</f>
        <v>W26-2022</v>
      </c>
      <c r="AF403" s="90" t="str">
        <f>IFERROR(VLOOKUP(AD403,L_Convert,7,FALSE),"")</f>
        <v>Jun-2022</v>
      </c>
      <c r="AG403" s="89" t="s">
        <v>345</v>
      </c>
      <c r="AH403" s="219" t="str">
        <f>IFERROR(VLOOKUP(AG403,L_Convert,6,FALSE),"")</f>
        <v>TBD</v>
      </c>
      <c r="AI403" s="219" t="str">
        <f>IFERROR(VLOOKUP(AG403,L_Convert,7,FALSE),"")</f>
        <v>TBD</v>
      </c>
      <c r="AJ403" s="89" t="s">
        <v>345</v>
      </c>
      <c r="AK403" s="219" t="str">
        <f>IFERROR(VLOOKUP(AJ403,L_Convert,6,FALSE),"")</f>
        <v>TBD</v>
      </c>
      <c r="AL403" s="219" t="str">
        <f>IFERROR(VLOOKUP(AJ403,L_Convert,7,FALSE),"")</f>
        <v>TBD</v>
      </c>
      <c r="AM403" s="89" t="s">
        <v>345</v>
      </c>
      <c r="AN403" s="219" t="str">
        <f>IFERROR(VLOOKUP(AM403,L_Convert,6,FALSE),"")</f>
        <v>TBD</v>
      </c>
      <c r="AO403" s="219" t="str">
        <f>IFERROR(VLOOKUP(AM403,L_Convert,7,FALSE),"")</f>
        <v>TBD</v>
      </c>
      <c r="AP403" s="83" t="s">
        <v>4464</v>
      </c>
      <c r="AQ403" s="220">
        <v>44651</v>
      </c>
      <c r="AR403" s="287">
        <v>44652</v>
      </c>
      <c r="AS403" s="99"/>
      <c r="AT403" s="94"/>
      <c r="AU403" s="256"/>
      <c r="AV403" s="238"/>
      <c r="AW403" s="238"/>
      <c r="AX403" s="89"/>
      <c r="AY403" s="89"/>
      <c r="AZ403" s="219"/>
      <c r="BA403" s="86"/>
      <c r="BB403" s="86"/>
      <c r="BC403" s="86" t="s">
        <v>6452</v>
      </c>
      <c r="BD403" s="83" t="s">
        <v>10531</v>
      </c>
      <c r="BE403" s="83" t="str">
        <f>IFERROR(VLOOKUP($BD403,L_Milestone,4,FALSE),"")</f>
        <v>16.TOWER ERECTION OG</v>
      </c>
      <c r="BF403" s="83" t="s">
        <v>5834</v>
      </c>
      <c r="BG403" s="237" t="s">
        <v>13044</v>
      </c>
      <c r="BH403" s="237"/>
      <c r="BI403" s="190">
        <v>401</v>
      </c>
      <c r="BJ403" s="83" t="s">
        <v>13274</v>
      </c>
    </row>
    <row r="404" spans="1:62" s="28" customFormat="1" ht="15" customHeight="1">
      <c r="A404" s="187"/>
      <c r="B404" s="29"/>
      <c r="C404" s="83" t="str">
        <f>Q404</f>
        <v>JAW-BT-PDG-0623</v>
      </c>
      <c r="D404" s="83">
        <v>30739450031</v>
      </c>
      <c r="E404" s="198" t="s">
        <v>11383</v>
      </c>
      <c r="F404" s="198" t="s">
        <v>10560</v>
      </c>
      <c r="G404" s="83" t="s">
        <v>10283</v>
      </c>
      <c r="H404" s="84" t="s">
        <v>6825</v>
      </c>
      <c r="I404" s="83" t="s">
        <v>10597</v>
      </c>
      <c r="J404" s="83" t="s">
        <v>10598</v>
      </c>
      <c r="K404" s="83">
        <v>60</v>
      </c>
      <c r="L404" s="83" t="s">
        <v>10599</v>
      </c>
      <c r="M404" s="83">
        <v>2022</v>
      </c>
      <c r="N404" s="83" t="s">
        <v>10971</v>
      </c>
      <c r="O404" s="83" t="s">
        <v>12694</v>
      </c>
      <c r="P404" s="84" t="s">
        <v>199</v>
      </c>
      <c r="Q404" s="83" t="s">
        <v>10559</v>
      </c>
      <c r="R404" s="83" t="s">
        <v>10560</v>
      </c>
      <c r="S404" s="83" t="s">
        <v>106</v>
      </c>
      <c r="T404" s="83" t="s">
        <v>5862</v>
      </c>
      <c r="U404" s="83" t="s">
        <v>2197</v>
      </c>
      <c r="V404" s="86" t="s">
        <v>8117</v>
      </c>
      <c r="W404" s="274" t="s">
        <v>2204</v>
      </c>
      <c r="X404" s="274" t="s">
        <v>8612</v>
      </c>
      <c r="Y404" s="83">
        <v>6618106</v>
      </c>
      <c r="Z404" s="86">
        <v>44627</v>
      </c>
      <c r="AA404" s="86">
        <v>44627</v>
      </c>
      <c r="AB404" s="332">
        <f ca="1">IF(AND($Z404=""),"",IF(AND($Z404&lt;&gt;"",AY404&lt;&gt;""),AY404-$Z404,IF(AND($Z404&lt;&gt;"",AY404=""),TODAY()-$Z404)))</f>
        <v>52</v>
      </c>
      <c r="AC404" s="91" t="str">
        <f ca="1">IF(AB404="","",IF(AB404="RFI","RFI done",IF(AB404&gt;150,"&gt; 150 days",IF(AB404&gt;120,"121 - 150 days",IF(AB404&gt;90,"91 - 120 days",IF(AB404&gt;60,"61 - 90 days",IF(AB404&gt;30,"31 - 60 days","&lt; 30 days")))))))</f>
        <v>31 - 60 days</v>
      </c>
      <c r="AD404" s="89">
        <f>IF(AND(S404=""),"TBD",IF(AND(S404="COLO"),Z404+30,Z404+150))</f>
        <v>44777</v>
      </c>
      <c r="AE404" s="90" t="str">
        <f>IFERROR(VLOOKUP(AD404,L_Convert,6,FALSE),"")</f>
        <v>W32-2022</v>
      </c>
      <c r="AF404" s="90" t="str">
        <f>IFERROR(VLOOKUP(AD404,L_Convert,7,FALSE),"")</f>
        <v>Aug-2022</v>
      </c>
      <c r="AG404" s="89" t="s">
        <v>345</v>
      </c>
      <c r="AH404" s="219" t="str">
        <f>IFERROR(VLOOKUP(AG404,L_Convert,6,FALSE),"")</f>
        <v>TBD</v>
      </c>
      <c r="AI404" s="219" t="str">
        <f>IFERROR(VLOOKUP(AG404,L_Convert,7,FALSE),"")</f>
        <v>TBD</v>
      </c>
      <c r="AJ404" s="89" t="s">
        <v>345</v>
      </c>
      <c r="AK404" s="219" t="str">
        <f>IFERROR(VLOOKUP(AJ404,L_Convert,6,FALSE),"")</f>
        <v>TBD</v>
      </c>
      <c r="AL404" s="219" t="str">
        <f>IFERROR(VLOOKUP(AJ404,L_Convert,7,FALSE),"")</f>
        <v>TBD</v>
      </c>
      <c r="AM404" s="89" t="s">
        <v>345</v>
      </c>
      <c r="AN404" s="219" t="str">
        <f>IFERROR(VLOOKUP(AM404,L_Convert,6,FALSE),"")</f>
        <v>TBD</v>
      </c>
      <c r="AO404" s="219" t="str">
        <f>IFERROR(VLOOKUP(AM404,L_Convert,7,FALSE),"")</f>
        <v>TBD</v>
      </c>
      <c r="AP404" s="220" t="s">
        <v>4464</v>
      </c>
      <c r="AQ404" s="220">
        <v>44677</v>
      </c>
      <c r="AR404" s="89">
        <v>44679</v>
      </c>
      <c r="AS404" s="89"/>
      <c r="AT404" s="94">
        <v>10.6</v>
      </c>
      <c r="AU404" s="256">
        <v>44678</v>
      </c>
      <c r="AV404" s="238"/>
      <c r="AW404" s="89"/>
      <c r="AX404" s="89"/>
      <c r="AY404" s="219"/>
      <c r="AZ404" s="86"/>
      <c r="BA404" s="86"/>
      <c r="BB404" s="86"/>
      <c r="BC404" s="86" t="s">
        <v>6452</v>
      </c>
      <c r="BD404" s="237" t="s">
        <v>10531</v>
      </c>
      <c r="BE404" s="83" t="str">
        <f>IFERROR(VLOOKUP($BD404,L_Milestone,4,FALSE),"")</f>
        <v>16.TOWER ERECTION OG</v>
      </c>
      <c r="BF404" s="83" t="s">
        <v>5834</v>
      </c>
      <c r="BG404" s="359" t="s">
        <v>13003</v>
      </c>
      <c r="BH404" s="359"/>
      <c r="BI404" s="190">
        <v>401</v>
      </c>
      <c r="BJ404" s="83" t="s">
        <v>13274</v>
      </c>
    </row>
    <row r="405" spans="1:62" s="28" customFormat="1" ht="15" customHeight="1">
      <c r="A405" s="187"/>
      <c r="B405" s="29"/>
      <c r="C405" s="83"/>
      <c r="D405" s="83"/>
      <c r="E405" s="198">
        <v>140219104</v>
      </c>
      <c r="F405" s="198" t="s">
        <v>12902</v>
      </c>
      <c r="G405" s="83" t="s">
        <v>10283</v>
      </c>
      <c r="H405" s="351" t="s">
        <v>6508</v>
      </c>
      <c r="I405" s="244" t="s">
        <v>12847</v>
      </c>
      <c r="J405" s="244" t="s">
        <v>12848</v>
      </c>
      <c r="K405" s="244">
        <v>60</v>
      </c>
      <c r="L405" s="244" t="s">
        <v>12206</v>
      </c>
      <c r="M405" s="83">
        <v>2022</v>
      </c>
      <c r="N405" s="83" t="s">
        <v>10971</v>
      </c>
      <c r="O405" s="83" t="s">
        <v>12915</v>
      </c>
      <c r="P405" s="84" t="s">
        <v>12456</v>
      </c>
      <c r="Q405" s="244" t="s">
        <v>12350</v>
      </c>
      <c r="R405" s="244" t="s">
        <v>12351</v>
      </c>
      <c r="S405" s="244" t="s">
        <v>2200</v>
      </c>
      <c r="T405" s="244" t="s">
        <v>5862</v>
      </c>
      <c r="U405" s="244" t="s">
        <v>5907</v>
      </c>
      <c r="V405" s="244" t="s">
        <v>4468</v>
      </c>
      <c r="W405" s="244" t="s">
        <v>2203</v>
      </c>
      <c r="X405" s="244" t="s">
        <v>2624</v>
      </c>
      <c r="Y405" s="244">
        <v>6618197</v>
      </c>
      <c r="Z405" s="86">
        <v>44658</v>
      </c>
      <c r="AA405" s="86">
        <v>44673</v>
      </c>
      <c r="AB405" s="332">
        <f ca="1">IF(AND($Z405=""),"",IF(AND($Z405&lt;&gt;"",AY405&lt;&gt;""),AY405-$Z405,IF(AND($Z405&lt;&gt;"",AY405=""),TODAY()-$Z405)))</f>
        <v>21</v>
      </c>
      <c r="AC405" s="91" t="str">
        <f ca="1">IF(AB405="","",IF(AB405="RFI","RFI done",IF(AB405&gt;150,"&gt; 150 days",IF(AB405&gt;120,"121 - 150 days",IF(AB405&gt;90,"91 - 120 days",IF(AB405&gt;60,"61 - 90 days",IF(AB405&gt;30,"31 - 60 days","&lt; 30 days")))))))</f>
        <v>&lt; 30 days</v>
      </c>
      <c r="AD405" s="89">
        <f>IF(AND(S405=""),"TBD",IF(AND(S405="COLO"),Z405+30,Z405+150))</f>
        <v>44688</v>
      </c>
      <c r="AE405" s="90" t="str">
        <f>IFERROR(VLOOKUP(AD405,L_Convert,6,FALSE),"")</f>
        <v>W19-2022</v>
      </c>
      <c r="AF405" s="90" t="str">
        <f>IFERROR(VLOOKUP(AD405,L_Convert,7,FALSE),"")</f>
        <v>May-2022</v>
      </c>
      <c r="AG405" s="86" t="s">
        <v>345</v>
      </c>
      <c r="AH405" s="219" t="str">
        <f>IFERROR(VLOOKUP(AG405,L_Convert,6,FALSE),"")</f>
        <v>TBD</v>
      </c>
      <c r="AI405" s="219" t="str">
        <f>IFERROR(VLOOKUP(AG405,L_Convert,7,FALSE),"")</f>
        <v>TBD</v>
      </c>
      <c r="AJ405" s="199" t="s">
        <v>345</v>
      </c>
      <c r="AK405" s="219" t="str">
        <f>IFERROR(VLOOKUP(AJ405,L_Convert,6,FALSE),"")</f>
        <v>TBD</v>
      </c>
      <c r="AL405" s="219" t="str">
        <f>IFERROR(VLOOKUP(AJ405,L_Convert,7,FALSE),"")</f>
        <v>TBD</v>
      </c>
      <c r="AM405" s="339" t="s">
        <v>345</v>
      </c>
      <c r="AN405" s="219" t="str">
        <f>IFERROR(VLOOKUP(AM405,L_Convert,6,FALSE),"")</f>
        <v>TBD</v>
      </c>
      <c r="AO405" s="219" t="str">
        <f>IFERROR(VLOOKUP(AM405,L_Convert,7,FALSE),"")</f>
        <v>TBD</v>
      </c>
      <c r="AP405" s="83"/>
      <c r="AQ405" s="220"/>
      <c r="AR405" s="89"/>
      <c r="AS405" s="99"/>
      <c r="AT405" s="94"/>
      <c r="AU405" s="256"/>
      <c r="AV405" s="89"/>
      <c r="AW405" s="238"/>
      <c r="AX405" s="89"/>
      <c r="AY405" s="89"/>
      <c r="AZ405" s="89"/>
      <c r="BA405" s="86"/>
      <c r="BB405" s="86"/>
      <c r="BC405" s="86" t="s">
        <v>12961</v>
      </c>
      <c r="BD405" s="83" t="s">
        <v>3722</v>
      </c>
      <c r="BE405" s="83" t="str">
        <f>IFERROR(VLOOKUP($BD405,L_Milestone,4,FALSE),"")</f>
        <v>06.ERM PROCESS</v>
      </c>
      <c r="BF405" s="83" t="s">
        <v>5834</v>
      </c>
      <c r="BG405" s="237" t="s">
        <v>13276</v>
      </c>
      <c r="BH405" s="239"/>
      <c r="BI405" s="190">
        <v>401</v>
      </c>
      <c r="BJ405" s="83" t="s">
        <v>13274</v>
      </c>
    </row>
    <row r="406" spans="1:62" s="28" customFormat="1" ht="15" customHeight="1">
      <c r="A406" s="187"/>
      <c r="B406" s="29"/>
      <c r="C406" s="83"/>
      <c r="D406" s="83"/>
      <c r="E406" s="198">
        <v>1448171001</v>
      </c>
      <c r="F406" s="198" t="s">
        <v>12907</v>
      </c>
      <c r="G406" s="83" t="s">
        <v>10283</v>
      </c>
      <c r="H406" s="351" t="s">
        <v>6825</v>
      </c>
      <c r="I406" s="244" t="s">
        <v>12843</v>
      </c>
      <c r="J406" s="244" t="s">
        <v>12844</v>
      </c>
      <c r="K406" s="244">
        <v>60</v>
      </c>
      <c r="L406" s="244" t="s">
        <v>12364</v>
      </c>
      <c r="M406" s="83">
        <v>2022</v>
      </c>
      <c r="N406" s="83" t="s">
        <v>10971</v>
      </c>
      <c r="O406" s="83" t="s">
        <v>12918</v>
      </c>
      <c r="P406" s="84" t="s">
        <v>12456</v>
      </c>
      <c r="Q406" s="244" t="s">
        <v>12308</v>
      </c>
      <c r="R406" s="244" t="s">
        <v>12309</v>
      </c>
      <c r="S406" s="244" t="s">
        <v>2200</v>
      </c>
      <c r="T406" s="244" t="s">
        <v>5862</v>
      </c>
      <c r="U406" s="244" t="s">
        <v>5907</v>
      </c>
      <c r="V406" s="244" t="s">
        <v>4468</v>
      </c>
      <c r="W406" s="244" t="s">
        <v>2203</v>
      </c>
      <c r="X406" s="244" t="s">
        <v>2659</v>
      </c>
      <c r="Y406" s="244">
        <v>6618196</v>
      </c>
      <c r="Z406" s="86">
        <v>44658</v>
      </c>
      <c r="AA406" s="86">
        <v>44673</v>
      </c>
      <c r="AB406" s="332">
        <f ca="1">IF(AND($Z406=""),"",IF(AND($Z406&lt;&gt;"",AY406&lt;&gt;""),AY406-$Z406,IF(AND($Z406&lt;&gt;"",AY406=""),TODAY()-$Z406)))</f>
        <v>21</v>
      </c>
      <c r="AC406" s="91" t="str">
        <f ca="1">IF(AB406="","",IF(AB406="RFI","RFI done",IF(AB406&gt;150,"&gt; 150 days",IF(AB406&gt;120,"121 - 150 days",IF(AB406&gt;90,"91 - 120 days",IF(AB406&gt;60,"61 - 90 days",IF(AB406&gt;30,"31 - 60 days","&lt; 30 days")))))))</f>
        <v>&lt; 30 days</v>
      </c>
      <c r="AD406" s="89">
        <f>IF(AND(S406=""),"TBD",IF(AND(S406="COLO"),Z406+30,Z406+150))</f>
        <v>44688</v>
      </c>
      <c r="AE406" s="90" t="str">
        <f>IFERROR(VLOOKUP(AD406,L_Convert,6,FALSE),"")</f>
        <v>W19-2022</v>
      </c>
      <c r="AF406" s="90" t="str">
        <f>IFERROR(VLOOKUP(AD406,L_Convert,7,FALSE),"")</f>
        <v>May-2022</v>
      </c>
      <c r="AG406" s="86" t="s">
        <v>345</v>
      </c>
      <c r="AH406" s="219" t="str">
        <f>IFERROR(VLOOKUP(AG406,L_Convert,6,FALSE),"")</f>
        <v>TBD</v>
      </c>
      <c r="AI406" s="219" t="str">
        <f>IFERROR(VLOOKUP(AG406,L_Convert,7,FALSE),"")</f>
        <v>TBD</v>
      </c>
      <c r="AJ406" s="199" t="s">
        <v>345</v>
      </c>
      <c r="AK406" s="219" t="str">
        <f>IFERROR(VLOOKUP(AJ406,L_Convert,6,FALSE),"")</f>
        <v>TBD</v>
      </c>
      <c r="AL406" s="219" t="str">
        <f>IFERROR(VLOOKUP(AJ406,L_Convert,7,FALSE),"")</f>
        <v>TBD</v>
      </c>
      <c r="AM406" s="339" t="s">
        <v>345</v>
      </c>
      <c r="AN406" s="219" t="str">
        <f>IFERROR(VLOOKUP(AM406,L_Convert,6,FALSE),"")</f>
        <v>TBD</v>
      </c>
      <c r="AO406" s="219" t="str">
        <f>IFERROR(VLOOKUP(AM406,L_Convert,7,FALSE),"")</f>
        <v>TBD</v>
      </c>
      <c r="AP406" s="83"/>
      <c r="AQ406" s="220"/>
      <c r="AR406" s="89"/>
      <c r="AS406" s="99"/>
      <c r="AT406" s="94"/>
      <c r="AU406" s="256"/>
      <c r="AV406" s="89"/>
      <c r="AW406" s="238"/>
      <c r="AX406" s="89"/>
      <c r="AY406" s="89"/>
      <c r="AZ406" s="89"/>
      <c r="BA406" s="86"/>
      <c r="BB406" s="86"/>
      <c r="BC406" s="86" t="s">
        <v>12961</v>
      </c>
      <c r="BD406" s="83" t="s">
        <v>3722</v>
      </c>
      <c r="BE406" s="83" t="str">
        <f>IFERROR(VLOOKUP($BD406,L_Milestone,4,FALSE),"")</f>
        <v>06.ERM PROCESS</v>
      </c>
      <c r="BF406" s="83" t="s">
        <v>5834</v>
      </c>
      <c r="BG406" s="237" t="s">
        <v>13276</v>
      </c>
      <c r="BH406" s="239"/>
      <c r="BI406" s="190">
        <v>401</v>
      </c>
      <c r="BJ406" s="83" t="s">
        <v>13274</v>
      </c>
    </row>
    <row r="407" spans="1:62" s="28" customFormat="1" ht="15" customHeight="1">
      <c r="A407" s="187"/>
      <c r="B407" s="29"/>
      <c r="C407" s="83" t="str">
        <f>Q407</f>
        <v>KAL-KT-PPS-0709</v>
      </c>
      <c r="D407" s="83">
        <v>30739740031</v>
      </c>
      <c r="E407" s="198" t="s">
        <v>11456</v>
      </c>
      <c r="F407" s="198" t="s">
        <v>10734</v>
      </c>
      <c r="G407" s="83" t="s">
        <v>10283</v>
      </c>
      <c r="H407" s="84" t="s">
        <v>6825</v>
      </c>
      <c r="I407" s="83" t="s">
        <v>10835</v>
      </c>
      <c r="J407" s="83" t="s">
        <v>10836</v>
      </c>
      <c r="K407" s="83">
        <v>65</v>
      </c>
      <c r="L407" s="83" t="s">
        <v>10837</v>
      </c>
      <c r="M407" s="83">
        <v>2022</v>
      </c>
      <c r="N407" s="83" t="s">
        <v>10971</v>
      </c>
      <c r="O407" s="83" t="s">
        <v>12679</v>
      </c>
      <c r="P407" s="84" t="s">
        <v>205</v>
      </c>
      <c r="Q407" s="83" t="s">
        <v>10733</v>
      </c>
      <c r="R407" s="83" t="s">
        <v>10734</v>
      </c>
      <c r="S407" s="83" t="s">
        <v>106</v>
      </c>
      <c r="T407" s="83" t="s">
        <v>5862</v>
      </c>
      <c r="U407" s="83" t="s">
        <v>5907</v>
      </c>
      <c r="V407" s="198" t="s">
        <v>4474</v>
      </c>
      <c r="W407" s="274" t="s">
        <v>196</v>
      </c>
      <c r="X407" s="274" t="s">
        <v>10964</v>
      </c>
      <c r="Y407" s="83">
        <v>6618108</v>
      </c>
      <c r="Z407" s="86">
        <v>44627</v>
      </c>
      <c r="AA407" s="86">
        <v>44627</v>
      </c>
      <c r="AB407" s="332">
        <f ca="1">IF(AND($Z407=""),"",IF(AND($Z407&lt;&gt;"",AY407&lt;&gt;""),AY407-$Z407,IF(AND($Z407&lt;&gt;"",AY407=""),TODAY()-$Z407)))</f>
        <v>52</v>
      </c>
      <c r="AC407" s="91" t="str">
        <f ca="1">IF(AB407="","",IF(AB407="RFI","RFI done",IF(AB407&gt;150,"&gt; 150 days",IF(AB407&gt;120,"121 - 150 days",IF(AB407&gt;90,"91 - 120 days",IF(AB407&gt;60,"61 - 90 days",IF(AB407&gt;30,"31 - 60 days","&lt; 30 days")))))))</f>
        <v>31 - 60 days</v>
      </c>
      <c r="AD407" s="89">
        <f>IF(AND(S407=""),"TBD",IF(AND(S407="COLO"),Z407+30,Z407+150))</f>
        <v>44777</v>
      </c>
      <c r="AE407" s="90" t="str">
        <f>IFERROR(VLOOKUP(AD407,L_Convert,6,FALSE),"")</f>
        <v>W32-2022</v>
      </c>
      <c r="AF407" s="90" t="str">
        <f>IFERROR(VLOOKUP(AD407,L_Convert,7,FALSE),"")</f>
        <v>Aug-2022</v>
      </c>
      <c r="AG407" s="89" t="s">
        <v>345</v>
      </c>
      <c r="AH407" s="219" t="str">
        <f>IFERROR(VLOOKUP(AG407,L_Convert,6,FALSE),"")</f>
        <v>TBD</v>
      </c>
      <c r="AI407" s="219" t="str">
        <f>IFERROR(VLOOKUP(AG407,L_Convert,7,FALSE),"")</f>
        <v>TBD</v>
      </c>
      <c r="AJ407" s="89" t="s">
        <v>345</v>
      </c>
      <c r="AK407" s="219" t="str">
        <f>IFERROR(VLOOKUP(AJ407,L_Convert,6,FALSE),"")</f>
        <v>TBD</v>
      </c>
      <c r="AL407" s="219" t="str">
        <f>IFERROR(VLOOKUP(AJ407,L_Convert,7,FALSE),"")</f>
        <v>TBD</v>
      </c>
      <c r="AM407" s="89" t="s">
        <v>345</v>
      </c>
      <c r="AN407" s="219" t="str">
        <f>IFERROR(VLOOKUP(AM407,L_Convert,6,FALSE),"")</f>
        <v>TBD</v>
      </c>
      <c r="AO407" s="219" t="str">
        <f>IFERROR(VLOOKUP(AM407,L_Convert,7,FALSE),"")</f>
        <v>TBD</v>
      </c>
      <c r="AP407" s="220" t="s">
        <v>4464</v>
      </c>
      <c r="AQ407" s="89">
        <v>44677</v>
      </c>
      <c r="AR407" s="99"/>
      <c r="AS407" s="99"/>
      <c r="AT407" s="256"/>
      <c r="AU407" s="95"/>
      <c r="AV407" s="238"/>
      <c r="AW407" s="89"/>
      <c r="AX407" s="89"/>
      <c r="AY407" s="219"/>
      <c r="AZ407" s="86"/>
      <c r="BA407" s="86"/>
      <c r="BB407" s="86"/>
      <c r="BC407" s="83" t="s">
        <v>12717</v>
      </c>
      <c r="BD407" s="83" t="s">
        <v>10396</v>
      </c>
      <c r="BE407" s="83" t="str">
        <f>IFERROR(VLOOKUP($BD407,L_Milestone,4,FALSE),"")</f>
        <v>12.EXCAVATION OG</v>
      </c>
      <c r="BF407" s="83" t="s">
        <v>5834</v>
      </c>
      <c r="BG407" s="239" t="s">
        <v>13127</v>
      </c>
      <c r="BH407" s="239"/>
      <c r="BI407" s="190">
        <v>401</v>
      </c>
      <c r="BJ407" s="83" t="s">
        <v>13274</v>
      </c>
    </row>
    <row r="408" spans="1:62" s="28" customFormat="1" ht="15" customHeight="1">
      <c r="A408" s="187"/>
      <c r="B408" s="29"/>
      <c r="C408" s="83" t="str">
        <f>Q408</f>
        <v>KAL-KT-PPS-0707</v>
      </c>
      <c r="D408" s="83">
        <v>30739730031</v>
      </c>
      <c r="E408" s="198" t="s">
        <v>11455</v>
      </c>
      <c r="F408" s="198" t="s">
        <v>10732</v>
      </c>
      <c r="G408" s="83" t="s">
        <v>10283</v>
      </c>
      <c r="H408" s="84" t="s">
        <v>6825</v>
      </c>
      <c r="I408" s="83" t="s">
        <v>10832</v>
      </c>
      <c r="J408" s="83" t="s">
        <v>10833</v>
      </c>
      <c r="K408" s="83">
        <v>50</v>
      </c>
      <c r="L408" s="83" t="s">
        <v>10834</v>
      </c>
      <c r="M408" s="83">
        <v>2022</v>
      </c>
      <c r="N408" s="83" t="s">
        <v>10971</v>
      </c>
      <c r="O408" s="83" t="s">
        <v>12682</v>
      </c>
      <c r="P408" s="84" t="s">
        <v>205</v>
      </c>
      <c r="Q408" s="83" t="s">
        <v>10731</v>
      </c>
      <c r="R408" s="83" t="s">
        <v>10732</v>
      </c>
      <c r="S408" s="83" t="s">
        <v>106</v>
      </c>
      <c r="T408" s="83" t="s">
        <v>5862</v>
      </c>
      <c r="U408" s="83" t="s">
        <v>5907</v>
      </c>
      <c r="V408" s="198" t="s">
        <v>4474</v>
      </c>
      <c r="W408" s="274" t="s">
        <v>196</v>
      </c>
      <c r="X408" s="274" t="s">
        <v>10964</v>
      </c>
      <c r="Y408" s="83">
        <v>6618108</v>
      </c>
      <c r="Z408" s="86">
        <v>44627</v>
      </c>
      <c r="AA408" s="86">
        <v>44627</v>
      </c>
      <c r="AB408" s="332">
        <f ca="1">IF(AND($Z408=""),"",IF(AND($Z408&lt;&gt;"",AY408&lt;&gt;""),AY408-$Z408,IF(AND($Z408&lt;&gt;"",AY408=""),TODAY()-$Z408)))</f>
        <v>52</v>
      </c>
      <c r="AC408" s="91" t="str">
        <f ca="1">IF(AB408="","",IF(AB408="RFI","RFI done",IF(AB408&gt;150,"&gt; 150 days",IF(AB408&gt;120,"121 - 150 days",IF(AB408&gt;90,"91 - 120 days",IF(AB408&gt;60,"61 - 90 days",IF(AB408&gt;30,"31 - 60 days","&lt; 30 days")))))))</f>
        <v>31 - 60 days</v>
      </c>
      <c r="AD408" s="89">
        <f>IF(AND(S408=""),"TBD",IF(AND(S408="COLO"),Z408+30,Z408+150))</f>
        <v>44777</v>
      </c>
      <c r="AE408" s="90" t="str">
        <f>IFERROR(VLOOKUP(AD408,L_Convert,6,FALSE),"")</f>
        <v>W32-2022</v>
      </c>
      <c r="AF408" s="90" t="str">
        <f>IFERROR(VLOOKUP(AD408,L_Convert,7,FALSE),"")</f>
        <v>Aug-2022</v>
      </c>
      <c r="AG408" s="89" t="s">
        <v>345</v>
      </c>
      <c r="AH408" s="219" t="str">
        <f>IFERROR(VLOOKUP(AG408,L_Convert,6,FALSE),"")</f>
        <v>TBD</v>
      </c>
      <c r="AI408" s="219" t="str">
        <f>IFERROR(VLOOKUP(AG408,L_Convert,7,FALSE),"")</f>
        <v>TBD</v>
      </c>
      <c r="AJ408" s="89" t="s">
        <v>345</v>
      </c>
      <c r="AK408" s="219" t="str">
        <f>IFERROR(VLOOKUP(AJ408,L_Convert,6,FALSE),"")</f>
        <v>TBD</v>
      </c>
      <c r="AL408" s="219" t="str">
        <f>IFERROR(VLOOKUP(AJ408,L_Convert,7,FALSE),"")</f>
        <v>TBD</v>
      </c>
      <c r="AM408" s="89" t="s">
        <v>345</v>
      </c>
      <c r="AN408" s="219" t="str">
        <f>IFERROR(VLOOKUP(AM408,L_Convert,6,FALSE),"")</f>
        <v>TBD</v>
      </c>
      <c r="AO408" s="219" t="str">
        <f>IFERROR(VLOOKUP(AM408,L_Convert,7,FALSE),"")</f>
        <v>TBD</v>
      </c>
      <c r="AP408" s="220" t="s">
        <v>4464</v>
      </c>
      <c r="AQ408" s="89">
        <v>44677</v>
      </c>
      <c r="AR408" s="99"/>
      <c r="AS408" s="99"/>
      <c r="AT408" s="256"/>
      <c r="AU408" s="95"/>
      <c r="AV408" s="238"/>
      <c r="AW408" s="89"/>
      <c r="AX408" s="89"/>
      <c r="AY408" s="219"/>
      <c r="AZ408" s="86"/>
      <c r="BA408" s="86"/>
      <c r="BB408" s="86"/>
      <c r="BC408" s="83" t="s">
        <v>12717</v>
      </c>
      <c r="BD408" s="83" t="s">
        <v>10396</v>
      </c>
      <c r="BE408" s="83" t="str">
        <f>IFERROR(VLOOKUP($BD408,L_Milestone,4,FALSE),"")</f>
        <v>12.EXCAVATION OG</v>
      </c>
      <c r="BF408" s="83" t="s">
        <v>5834</v>
      </c>
      <c r="BG408" s="239" t="s">
        <v>13126</v>
      </c>
      <c r="BH408" s="239"/>
      <c r="BI408" s="190">
        <v>401</v>
      </c>
      <c r="BJ408" s="83" t="s">
        <v>13274</v>
      </c>
    </row>
    <row r="409" spans="1:62" s="28" customFormat="1" ht="15" customHeight="1">
      <c r="A409" s="187"/>
      <c r="B409" s="29"/>
      <c r="C409" s="83" t="str">
        <f>Q409</f>
        <v>JAW-JT-TGL-2623</v>
      </c>
      <c r="D409" s="83">
        <v>30739690031</v>
      </c>
      <c r="E409" s="198" t="s">
        <v>11380</v>
      </c>
      <c r="F409" s="198" t="s">
        <v>10658</v>
      </c>
      <c r="G409" s="83" t="s">
        <v>10283</v>
      </c>
      <c r="H409" s="84" t="s">
        <v>6825</v>
      </c>
      <c r="I409" s="83" t="s">
        <v>10722</v>
      </c>
      <c r="J409" s="83" t="s">
        <v>10723</v>
      </c>
      <c r="K409" s="83">
        <v>60</v>
      </c>
      <c r="L409" s="83" t="s">
        <v>10724</v>
      </c>
      <c r="M409" s="83">
        <v>2022</v>
      </c>
      <c r="N409" s="83" t="s">
        <v>10974</v>
      </c>
      <c r="O409" s="83" t="s">
        <v>2359</v>
      </c>
      <c r="P409" s="84" t="s">
        <v>12456</v>
      </c>
      <c r="Q409" s="83" t="s">
        <v>10657</v>
      </c>
      <c r="R409" s="83" t="s">
        <v>10658</v>
      </c>
      <c r="S409" s="83" t="s">
        <v>106</v>
      </c>
      <c r="T409" s="83" t="s">
        <v>5862</v>
      </c>
      <c r="U409" s="83" t="s">
        <v>5907</v>
      </c>
      <c r="V409" s="83" t="s">
        <v>4468</v>
      </c>
      <c r="W409" s="274" t="s">
        <v>2203</v>
      </c>
      <c r="X409" s="274" t="s">
        <v>2629</v>
      </c>
      <c r="Y409" s="83">
        <v>6618110</v>
      </c>
      <c r="Z409" s="86">
        <v>44627</v>
      </c>
      <c r="AA409" s="86">
        <v>44627</v>
      </c>
      <c r="AB409" s="332">
        <f ca="1">IF(AND($Z409=""),"",IF(AND($Z409&lt;&gt;"",AY409&lt;&gt;""),AY409-$Z409,IF(AND($Z409&lt;&gt;"",AY409=""),TODAY()-$Z409)))</f>
        <v>52</v>
      </c>
      <c r="AC409" s="91" t="str">
        <f ca="1">IF(AB409="","",IF(AB409="RFI","RFI done",IF(AB409&gt;150,"&gt; 150 days",IF(AB409&gt;120,"121 - 150 days",IF(AB409&gt;90,"91 - 120 days",IF(AB409&gt;60,"61 - 90 days",IF(AB409&gt;30,"31 - 60 days","&lt; 30 days")))))))</f>
        <v>31 - 60 days</v>
      </c>
      <c r="AD409" s="89">
        <f>IF(AND(S409=""),"TBD",IF(AND(S409="COLO"),Z409+30,Z409+150))</f>
        <v>44777</v>
      </c>
      <c r="AE409" s="90" t="str">
        <f>IFERROR(VLOOKUP(AD409,L_Convert,6,FALSE),"")</f>
        <v>W32-2022</v>
      </c>
      <c r="AF409" s="90" t="str">
        <f>IFERROR(VLOOKUP(AD409,L_Convert,7,FALSE),"")</f>
        <v>Aug-2022</v>
      </c>
      <c r="AG409" s="89" t="s">
        <v>345</v>
      </c>
      <c r="AH409" s="219" t="str">
        <f>IFERROR(VLOOKUP(AG409,L_Convert,6,FALSE),"")</f>
        <v>TBD</v>
      </c>
      <c r="AI409" s="219" t="str">
        <f>IFERROR(VLOOKUP(AG409,L_Convert,7,FALSE),"")</f>
        <v>TBD</v>
      </c>
      <c r="AJ409" s="89" t="s">
        <v>345</v>
      </c>
      <c r="AK409" s="219" t="str">
        <f>IFERROR(VLOOKUP(AJ409,L_Convert,6,FALSE),"")</f>
        <v>TBD</v>
      </c>
      <c r="AL409" s="219" t="str">
        <f>IFERROR(VLOOKUP(AJ409,L_Convert,7,FALSE),"")</f>
        <v>TBD</v>
      </c>
      <c r="AM409" s="89" t="s">
        <v>345</v>
      </c>
      <c r="AN409" s="219" t="str">
        <f>IFERROR(VLOOKUP(AM409,L_Convert,6,FALSE),"")</f>
        <v>TBD</v>
      </c>
      <c r="AO409" s="219" t="str">
        <f>IFERROR(VLOOKUP(AM409,L_Convert,7,FALSE),"")</f>
        <v>TBD</v>
      </c>
      <c r="AP409" s="220" t="s">
        <v>4464</v>
      </c>
      <c r="AQ409" s="89"/>
      <c r="AR409" s="99"/>
      <c r="AS409" s="99"/>
      <c r="AT409" s="256"/>
      <c r="AU409" s="95"/>
      <c r="AV409" s="238"/>
      <c r="AW409" s="89"/>
      <c r="AX409" s="89"/>
      <c r="AY409" s="219"/>
      <c r="AZ409" s="86"/>
      <c r="BA409" s="86"/>
      <c r="BB409" s="86"/>
      <c r="BC409" s="83" t="s">
        <v>12717</v>
      </c>
      <c r="BD409" s="83" t="s">
        <v>10396</v>
      </c>
      <c r="BE409" s="83" t="str">
        <f>IFERROR(VLOOKUP($BD409,L_Milestone,4,FALSE),"")</f>
        <v>12.EXCAVATION OG</v>
      </c>
      <c r="BF409" s="83" t="s">
        <v>12774</v>
      </c>
      <c r="BG409" s="237" t="s">
        <v>13153</v>
      </c>
      <c r="BH409" s="237"/>
      <c r="BI409" s="190">
        <v>401</v>
      </c>
      <c r="BJ409" s="83" t="s">
        <v>13274</v>
      </c>
    </row>
    <row r="410" spans="1:62" s="28" customFormat="1" ht="15" customHeight="1">
      <c r="A410" s="187"/>
      <c r="B410" s="29"/>
      <c r="C410" s="83" t="str">
        <f>Q410</f>
        <v>JAW-JK-GGP-0438</v>
      </c>
      <c r="D410" s="83">
        <v>30739590031</v>
      </c>
      <c r="E410" s="198" t="s">
        <v>11397</v>
      </c>
      <c r="F410" s="198" t="s">
        <v>10592</v>
      </c>
      <c r="G410" s="83" t="s">
        <v>10283</v>
      </c>
      <c r="H410" s="84" t="s">
        <v>6825</v>
      </c>
      <c r="I410" s="83" t="s">
        <v>10635</v>
      </c>
      <c r="J410" s="83" t="s">
        <v>10636</v>
      </c>
      <c r="K410" s="83">
        <v>25</v>
      </c>
      <c r="L410" s="83" t="s">
        <v>4487</v>
      </c>
      <c r="M410" s="83">
        <v>2022</v>
      </c>
      <c r="N410" s="83" t="s">
        <v>10971</v>
      </c>
      <c r="O410" s="83" t="s">
        <v>13245</v>
      </c>
      <c r="P410" s="84" t="s">
        <v>199</v>
      </c>
      <c r="Q410" s="83" t="s">
        <v>10591</v>
      </c>
      <c r="R410" s="83" t="s">
        <v>10592</v>
      </c>
      <c r="S410" s="83" t="s">
        <v>106</v>
      </c>
      <c r="T410" s="83" t="s">
        <v>5862</v>
      </c>
      <c r="U410" s="83" t="s">
        <v>2197</v>
      </c>
      <c r="V410" s="86" t="s">
        <v>8117</v>
      </c>
      <c r="W410" s="274" t="s">
        <v>2210</v>
      </c>
      <c r="X410" s="274" t="s">
        <v>2696</v>
      </c>
      <c r="Y410" s="83">
        <v>6618106</v>
      </c>
      <c r="Z410" s="86">
        <v>44627</v>
      </c>
      <c r="AA410" s="86">
        <v>44627</v>
      </c>
      <c r="AB410" s="332">
        <f ca="1">IF(AND($Z410=""),"",IF(AND($Z410&lt;&gt;"",AY410&lt;&gt;""),AY410-$Z410,IF(AND($Z410&lt;&gt;"",AY410=""),TODAY()-$Z410)))</f>
        <v>52</v>
      </c>
      <c r="AC410" s="91" t="str">
        <f ca="1">IF(AB410="","",IF(AB410="RFI","RFI done",IF(AB410&gt;150,"&gt; 150 days",IF(AB410&gt;120,"121 - 150 days",IF(AB410&gt;90,"91 - 120 days",IF(AB410&gt;60,"61 - 90 days",IF(AB410&gt;30,"31 - 60 days","&lt; 30 days")))))))</f>
        <v>31 - 60 days</v>
      </c>
      <c r="AD410" s="89">
        <f>IF(AND(S410=""),"TBD",IF(AND(S410="COLO"),Z410+30,Z410+150))</f>
        <v>44777</v>
      </c>
      <c r="AE410" s="90" t="str">
        <f>IFERROR(VLOOKUP(AD410,L_Convert,6,FALSE),"")</f>
        <v>W32-2022</v>
      </c>
      <c r="AF410" s="90" t="str">
        <f>IFERROR(VLOOKUP(AD410,L_Convert,7,FALSE),"")</f>
        <v>Aug-2022</v>
      </c>
      <c r="AG410" s="89" t="s">
        <v>345</v>
      </c>
      <c r="AH410" s="219" t="str">
        <f>IFERROR(VLOOKUP(AG410,L_Convert,6,FALSE),"")</f>
        <v>TBD</v>
      </c>
      <c r="AI410" s="219" t="str">
        <f>IFERROR(VLOOKUP(AG410,L_Convert,7,FALSE),"")</f>
        <v>TBD</v>
      </c>
      <c r="AJ410" s="199" t="s">
        <v>345</v>
      </c>
      <c r="AK410" s="219" t="str">
        <f>IFERROR(VLOOKUP(AJ410,L_Convert,6,FALSE),"")</f>
        <v>TBD</v>
      </c>
      <c r="AL410" s="219" t="str">
        <f>IFERROR(VLOOKUP(AJ410,L_Convert,7,FALSE),"")</f>
        <v>TBD</v>
      </c>
      <c r="AM410" s="89" t="s">
        <v>345</v>
      </c>
      <c r="AN410" s="219" t="str">
        <f>IFERROR(VLOOKUP(AM410,L_Convert,6,FALSE),"")</f>
        <v>TBD</v>
      </c>
      <c r="AO410" s="219" t="str">
        <f>IFERROR(VLOOKUP(AM410,L_Convert,7,FALSE),"")</f>
        <v>TBD</v>
      </c>
      <c r="AP410" s="220" t="s">
        <v>4464</v>
      </c>
      <c r="AQ410" s="89">
        <v>44679</v>
      </c>
      <c r="AR410" s="99"/>
      <c r="AS410" s="89"/>
      <c r="AT410" s="94">
        <v>10.6</v>
      </c>
      <c r="AU410" s="256">
        <v>44678</v>
      </c>
      <c r="AV410" s="238"/>
      <c r="AW410" s="89"/>
      <c r="AX410" s="89"/>
      <c r="AY410" s="219"/>
      <c r="AZ410" s="86"/>
      <c r="BA410" s="86"/>
      <c r="BB410" s="86"/>
      <c r="BC410" s="83" t="s">
        <v>10376</v>
      </c>
      <c r="BD410" s="83" t="s">
        <v>10396</v>
      </c>
      <c r="BE410" s="83" t="str">
        <f>IFERROR(VLOOKUP($BD410,L_Milestone,4,FALSE),"")</f>
        <v>12.EXCAVATION OG</v>
      </c>
      <c r="BF410" s="83" t="s">
        <v>5834</v>
      </c>
      <c r="BG410" s="237" t="s">
        <v>13010</v>
      </c>
      <c r="BH410" s="237"/>
      <c r="BI410" s="190">
        <v>401</v>
      </c>
      <c r="BJ410" s="83" t="s">
        <v>13274</v>
      </c>
    </row>
    <row r="411" spans="1:62" s="28" customFormat="1" ht="15" customHeight="1">
      <c r="A411" s="187"/>
      <c r="B411" s="29"/>
      <c r="C411" s="83" t="str">
        <f>Q411</f>
        <v>JAW-JI-KDR-4347</v>
      </c>
      <c r="D411" s="83">
        <v>30740180031</v>
      </c>
      <c r="E411" s="198" t="s">
        <v>11452</v>
      </c>
      <c r="F411" s="198" t="s">
        <v>10826</v>
      </c>
      <c r="G411" s="83" t="s">
        <v>10283</v>
      </c>
      <c r="H411" s="84" t="s">
        <v>6825</v>
      </c>
      <c r="I411" s="83" t="s">
        <v>10958</v>
      </c>
      <c r="J411" s="83" t="s">
        <v>10959</v>
      </c>
      <c r="K411" s="83">
        <v>50</v>
      </c>
      <c r="L411" s="83" t="s">
        <v>10960</v>
      </c>
      <c r="M411" s="83">
        <v>2022</v>
      </c>
      <c r="N411" s="83" t="s">
        <v>10974</v>
      </c>
      <c r="O411" s="83" t="s">
        <v>13243</v>
      </c>
      <c r="P411" s="84" t="s">
        <v>205</v>
      </c>
      <c r="Q411" s="83" t="s">
        <v>10825</v>
      </c>
      <c r="R411" s="83" t="s">
        <v>10826</v>
      </c>
      <c r="S411" s="83" t="s">
        <v>106</v>
      </c>
      <c r="T411" s="83" t="s">
        <v>5862</v>
      </c>
      <c r="U411" s="83" t="s">
        <v>2198</v>
      </c>
      <c r="V411" s="274" t="s">
        <v>4472</v>
      </c>
      <c r="W411" s="274" t="s">
        <v>2207</v>
      </c>
      <c r="X411" s="274" t="s">
        <v>2726</v>
      </c>
      <c r="Y411" s="83">
        <v>6618108</v>
      </c>
      <c r="Z411" s="86">
        <v>44627</v>
      </c>
      <c r="AA411" s="86">
        <v>44627</v>
      </c>
      <c r="AB411" s="332">
        <f ca="1">IF(AND($Z411=""),"",IF(AND($Z411&lt;&gt;"",AY411&lt;&gt;""),AY411-$Z411,IF(AND($Z411&lt;&gt;"",AY411=""),TODAY()-$Z411)))</f>
        <v>52</v>
      </c>
      <c r="AC411" s="91" t="str">
        <f ca="1">IF(AB411="","",IF(AB411="RFI","RFI done",IF(AB411&gt;150,"&gt; 150 days",IF(AB411&gt;120,"121 - 150 days",IF(AB411&gt;90,"91 - 120 days",IF(AB411&gt;60,"61 - 90 days",IF(AB411&gt;30,"31 - 60 days","&lt; 30 days")))))))</f>
        <v>31 - 60 days</v>
      </c>
      <c r="AD411" s="89">
        <f>IF(AND(S411=""),"TBD",IF(AND(S411="COLO"),Z411+30,Z411+150))</f>
        <v>44777</v>
      </c>
      <c r="AE411" s="90" t="str">
        <f>IFERROR(VLOOKUP(AD411,L_Convert,6,FALSE),"")</f>
        <v>W32-2022</v>
      </c>
      <c r="AF411" s="90" t="str">
        <f>IFERROR(VLOOKUP(AD411,L_Convert,7,FALSE),"")</f>
        <v>Aug-2022</v>
      </c>
      <c r="AG411" s="89" t="s">
        <v>345</v>
      </c>
      <c r="AH411" s="219" t="str">
        <f>IFERROR(VLOOKUP(AG411,L_Convert,6,FALSE),"")</f>
        <v>TBD</v>
      </c>
      <c r="AI411" s="219" t="str">
        <f>IFERROR(VLOOKUP(AG411,L_Convert,7,FALSE),"")</f>
        <v>TBD</v>
      </c>
      <c r="AJ411" s="89" t="s">
        <v>345</v>
      </c>
      <c r="AK411" s="219" t="str">
        <f>IFERROR(VLOOKUP(AJ411,L_Convert,6,FALSE),"")</f>
        <v>TBD</v>
      </c>
      <c r="AL411" s="219" t="str">
        <f>IFERROR(VLOOKUP(AJ411,L_Convert,7,FALSE),"")</f>
        <v>TBD</v>
      </c>
      <c r="AM411" s="89" t="s">
        <v>345</v>
      </c>
      <c r="AN411" s="219" t="str">
        <f>IFERROR(VLOOKUP(AM411,L_Convert,6,FALSE),"")</f>
        <v>TBD</v>
      </c>
      <c r="AO411" s="219" t="str">
        <f>IFERROR(VLOOKUP(AM411,L_Convert,7,FALSE),"")</f>
        <v>TBD</v>
      </c>
      <c r="AP411" s="220" t="s">
        <v>4464</v>
      </c>
      <c r="AQ411" s="220">
        <v>44679</v>
      </c>
      <c r="AR411" s="99"/>
      <c r="AS411" s="89"/>
      <c r="AT411" s="256"/>
      <c r="AU411" s="95"/>
      <c r="AV411" s="238"/>
      <c r="AW411" s="89"/>
      <c r="AX411" s="89"/>
      <c r="AY411" s="219"/>
      <c r="AZ411" s="86"/>
      <c r="BA411" s="86"/>
      <c r="BB411" s="86"/>
      <c r="BC411" s="83" t="s">
        <v>10376</v>
      </c>
      <c r="BD411" s="83" t="s">
        <v>10396</v>
      </c>
      <c r="BE411" s="83" t="str">
        <f>IFERROR(VLOOKUP($BD411,L_Milestone,4,FALSE),"")</f>
        <v>12.EXCAVATION OG</v>
      </c>
      <c r="BF411" s="83" t="s">
        <v>5834</v>
      </c>
      <c r="BG411" s="237" t="s">
        <v>12983</v>
      </c>
      <c r="BH411" s="237"/>
      <c r="BI411" s="190">
        <v>401</v>
      </c>
      <c r="BJ411" s="83" t="s">
        <v>13274</v>
      </c>
    </row>
    <row r="412" spans="1:62" s="28" customFormat="1" ht="15" customHeight="1">
      <c r="A412" s="187"/>
      <c r="B412" s="29"/>
      <c r="C412" s="83" t="str">
        <f>Q412</f>
        <v>JAW-BT-PDG-0629</v>
      </c>
      <c r="D412" s="83">
        <v>30739460031</v>
      </c>
      <c r="E412" s="198" t="s">
        <v>11384</v>
      </c>
      <c r="F412" s="198" t="s">
        <v>10564</v>
      </c>
      <c r="G412" s="83" t="s">
        <v>10283</v>
      </c>
      <c r="H412" s="84" t="s">
        <v>6825</v>
      </c>
      <c r="I412" s="83" t="s">
        <v>10602</v>
      </c>
      <c r="J412" s="83" t="s">
        <v>10603</v>
      </c>
      <c r="K412" s="83">
        <v>70</v>
      </c>
      <c r="L412" s="83" t="s">
        <v>4587</v>
      </c>
      <c r="M412" s="83">
        <v>2022</v>
      </c>
      <c r="N412" s="83" t="s">
        <v>10971</v>
      </c>
      <c r="O412" s="83" t="s">
        <v>12691</v>
      </c>
      <c r="P412" s="84" t="s">
        <v>199</v>
      </c>
      <c r="Q412" s="83" t="s">
        <v>10563</v>
      </c>
      <c r="R412" s="83" t="s">
        <v>10564</v>
      </c>
      <c r="S412" s="83" t="s">
        <v>106</v>
      </c>
      <c r="T412" s="83" t="s">
        <v>5862</v>
      </c>
      <c r="U412" s="83" t="s">
        <v>2197</v>
      </c>
      <c r="V412" s="86" t="s">
        <v>8117</v>
      </c>
      <c r="W412" s="274" t="s">
        <v>2204</v>
      </c>
      <c r="X412" s="274" t="s">
        <v>8612</v>
      </c>
      <c r="Y412" s="83">
        <v>6618106</v>
      </c>
      <c r="Z412" s="86">
        <v>44627</v>
      </c>
      <c r="AA412" s="86">
        <v>44627</v>
      </c>
      <c r="AB412" s="332">
        <f ca="1">IF(AND($Z412=""),"",IF(AND($Z412&lt;&gt;"",AY412&lt;&gt;""),AY412-$Z412,IF(AND($Z412&lt;&gt;"",AY412=""),TODAY()-$Z412)))</f>
        <v>52</v>
      </c>
      <c r="AC412" s="91" t="str">
        <f ca="1">IF(AB412="","",IF(AB412="RFI","RFI done",IF(AB412&gt;150,"&gt; 150 days",IF(AB412&gt;120,"121 - 150 days",IF(AB412&gt;90,"91 - 120 days",IF(AB412&gt;60,"61 - 90 days",IF(AB412&gt;30,"31 - 60 days","&lt; 30 days")))))))</f>
        <v>31 - 60 days</v>
      </c>
      <c r="AD412" s="89">
        <f>IF(AND(S412=""),"TBD",IF(AND(S412="COLO"),Z412+30,Z412+150))</f>
        <v>44777</v>
      </c>
      <c r="AE412" s="90" t="str">
        <f>IFERROR(VLOOKUP(AD412,L_Convert,6,FALSE),"")</f>
        <v>W32-2022</v>
      </c>
      <c r="AF412" s="90" t="str">
        <f>IFERROR(VLOOKUP(AD412,L_Convert,7,FALSE),"")</f>
        <v>Aug-2022</v>
      </c>
      <c r="AG412" s="89" t="s">
        <v>345</v>
      </c>
      <c r="AH412" s="219" t="str">
        <f>IFERROR(VLOOKUP(AG412,L_Convert,6,FALSE),"")</f>
        <v>TBD</v>
      </c>
      <c r="AI412" s="219" t="str">
        <f>IFERROR(VLOOKUP(AG412,L_Convert,7,FALSE),"")</f>
        <v>TBD</v>
      </c>
      <c r="AJ412" s="199" t="s">
        <v>345</v>
      </c>
      <c r="AK412" s="219" t="str">
        <f>IFERROR(VLOOKUP(AJ412,L_Convert,6,FALSE),"")</f>
        <v>TBD</v>
      </c>
      <c r="AL412" s="219" t="str">
        <f>IFERROR(VLOOKUP(AJ412,L_Convert,7,FALSE),"")</f>
        <v>TBD</v>
      </c>
      <c r="AM412" s="89" t="s">
        <v>345</v>
      </c>
      <c r="AN412" s="219" t="str">
        <f>IFERROR(VLOOKUP(AM412,L_Convert,6,FALSE),"")</f>
        <v>TBD</v>
      </c>
      <c r="AO412" s="219" t="str">
        <f>IFERROR(VLOOKUP(AM412,L_Convert,7,FALSE),"")</f>
        <v>TBD</v>
      </c>
      <c r="AP412" s="220" t="s">
        <v>4464</v>
      </c>
      <c r="AQ412" s="89"/>
      <c r="AR412" s="99"/>
      <c r="AS412" s="498" t="s">
        <v>13256</v>
      </c>
      <c r="AT412" s="94" t="s">
        <v>13256</v>
      </c>
      <c r="AU412" s="256" t="s">
        <v>13273</v>
      </c>
      <c r="AV412" s="238"/>
      <c r="AW412" s="89"/>
      <c r="AX412" s="89"/>
      <c r="AY412" s="219"/>
      <c r="AZ412" s="86"/>
      <c r="BA412" s="86"/>
      <c r="BB412" s="86"/>
      <c r="BC412" s="86" t="s">
        <v>6452</v>
      </c>
      <c r="BD412" s="237" t="s">
        <v>10396</v>
      </c>
      <c r="BE412" s="83" t="str">
        <f>IFERROR(VLOOKUP($BD412,L_Milestone,4,FALSE),"")</f>
        <v>12.EXCAVATION OG</v>
      </c>
      <c r="BF412" s="83" t="s">
        <v>5834</v>
      </c>
      <c r="BG412" s="359" t="s">
        <v>13007</v>
      </c>
      <c r="BH412" s="359"/>
      <c r="BI412" s="190">
        <v>401</v>
      </c>
      <c r="BJ412" s="83" t="s">
        <v>13274</v>
      </c>
    </row>
    <row r="413" spans="1:62" s="28" customFormat="1" ht="15" customHeight="1">
      <c r="A413" s="187" t="s">
        <v>9466</v>
      </c>
      <c r="B413" s="29"/>
      <c r="C413" s="83" t="str">
        <f>Q413</f>
        <v>NUS-NB-WHO-5383</v>
      </c>
      <c r="D413" s="83">
        <v>30729160031</v>
      </c>
      <c r="E413" s="198" t="s">
        <v>10978</v>
      </c>
      <c r="F413" s="198" t="s">
        <v>9684</v>
      </c>
      <c r="G413" s="83" t="s">
        <v>10283</v>
      </c>
      <c r="H413" s="84" t="s">
        <v>6825</v>
      </c>
      <c r="I413" s="83" t="s">
        <v>10100</v>
      </c>
      <c r="J413" s="83" t="s">
        <v>10101</v>
      </c>
      <c r="K413" s="83">
        <v>60</v>
      </c>
      <c r="L413" s="83" t="s">
        <v>10102</v>
      </c>
      <c r="M413" s="83">
        <v>2022</v>
      </c>
      <c r="N413" s="83" t="s">
        <v>10359</v>
      </c>
      <c r="O413" s="83" t="s">
        <v>12249</v>
      </c>
      <c r="P413" s="84" t="s">
        <v>10248</v>
      </c>
      <c r="Q413" s="83" t="s">
        <v>9683</v>
      </c>
      <c r="R413" s="243" t="s">
        <v>9684</v>
      </c>
      <c r="S413" s="83" t="s">
        <v>106</v>
      </c>
      <c r="T413" s="83" t="s">
        <v>5862</v>
      </c>
      <c r="U413" s="83" t="s">
        <v>2198</v>
      </c>
      <c r="V413" s="274" t="s">
        <v>4478</v>
      </c>
      <c r="W413" s="83" t="s">
        <v>2221</v>
      </c>
      <c r="X413" s="83" t="s">
        <v>9805</v>
      </c>
      <c r="Y413" s="83">
        <v>6617947</v>
      </c>
      <c r="Z413" s="86">
        <v>44586</v>
      </c>
      <c r="AA413" s="86">
        <v>44589</v>
      </c>
      <c r="AB413" s="332">
        <f ca="1">IF(AND($Z413=""),"",IF(AND($Z413&lt;&gt;"",AY413&lt;&gt;""),AY413-$Z413,IF(AND($Z413&lt;&gt;"",AY413=""),TODAY()-$Z413)))</f>
        <v>93</v>
      </c>
      <c r="AC413" s="91" t="str">
        <f ca="1">IF(AB413="","",IF(AB413="RFI","RFI done",IF(AB413&gt;150,"&gt; 150 days",IF(AB413&gt;120,"121 - 150 days",IF(AB413&gt;90,"91 - 120 days",IF(AB413&gt;60,"61 - 90 days",IF(AB413&gt;30,"31 - 60 days","&lt; 30 days")))))))</f>
        <v>91 - 120 days</v>
      </c>
      <c r="AD413" s="89">
        <f>IF(AND(S413=""),"TBD",IF(AND(S413="COLO"),Z413+30,Z413+150))</f>
        <v>44736</v>
      </c>
      <c r="AE413" s="90" t="str">
        <f>IFERROR(VLOOKUP(AD413,L_Convert,6,FALSE),"")</f>
        <v>W26-2022</v>
      </c>
      <c r="AF413" s="90" t="str">
        <f>IFERROR(VLOOKUP(AD413,L_Convert,7,FALSE),"")</f>
        <v>Jun-2022</v>
      </c>
      <c r="AG413" s="89" t="s">
        <v>345</v>
      </c>
      <c r="AH413" s="219" t="str">
        <f>IFERROR(VLOOKUP(AG413,L_Convert,6,FALSE),"")</f>
        <v>TBD</v>
      </c>
      <c r="AI413" s="219" t="str">
        <f>IFERROR(VLOOKUP(AG413,L_Convert,7,FALSE),"")</f>
        <v>TBD</v>
      </c>
      <c r="AJ413" s="89" t="s">
        <v>345</v>
      </c>
      <c r="AK413" s="219" t="str">
        <f>IFERROR(VLOOKUP(AJ413,L_Convert,6,FALSE),"")</f>
        <v>TBD</v>
      </c>
      <c r="AL413" s="219" t="str">
        <f>IFERROR(VLOOKUP(AJ413,L_Convert,7,FALSE),"")</f>
        <v>TBD</v>
      </c>
      <c r="AM413" s="89" t="s">
        <v>345</v>
      </c>
      <c r="AN413" s="219" t="str">
        <f>IFERROR(VLOOKUP(AM413,L_Convert,6,FALSE),"")</f>
        <v>TBD</v>
      </c>
      <c r="AO413" s="219" t="str">
        <f>IFERROR(VLOOKUP(AM413,L_Convert,7,FALSE),"")</f>
        <v>TBD</v>
      </c>
      <c r="AP413" s="83" t="s">
        <v>4464</v>
      </c>
      <c r="AQ413" s="220">
        <v>44651</v>
      </c>
      <c r="AR413" s="89">
        <v>44655</v>
      </c>
      <c r="AS413" s="99"/>
      <c r="AT413" s="94"/>
      <c r="AU413" s="256"/>
      <c r="AV413" s="95"/>
      <c r="AW413" s="238"/>
      <c r="AX413" s="89"/>
      <c r="AY413" s="89"/>
      <c r="AZ413" s="219"/>
      <c r="BA413" s="86"/>
      <c r="BB413" s="86"/>
      <c r="BC413" s="86" t="s">
        <v>6452</v>
      </c>
      <c r="BD413" s="83" t="s">
        <v>10396</v>
      </c>
      <c r="BE413" s="83" t="str">
        <f>IFERROR(VLOOKUP($BD413,L_Milestone,4,FALSE),"")</f>
        <v>12.EXCAVATION OG</v>
      </c>
      <c r="BF413" s="451" t="s">
        <v>5834</v>
      </c>
      <c r="BG413" s="237" t="s">
        <v>13085</v>
      </c>
      <c r="BH413" s="237"/>
      <c r="BI413" s="190">
        <v>401</v>
      </c>
      <c r="BJ413" s="83" t="s">
        <v>13274</v>
      </c>
    </row>
    <row r="414" spans="1:62" s="28" customFormat="1" ht="15" customHeight="1">
      <c r="A414" s="187" t="s">
        <v>9466</v>
      </c>
      <c r="B414" s="29"/>
      <c r="C414" s="83" t="str">
        <f>Q414</f>
        <v>NUS-NB-WHO-5382</v>
      </c>
      <c r="D414" s="83">
        <v>30730890031</v>
      </c>
      <c r="E414" s="198" t="s">
        <v>10977</v>
      </c>
      <c r="F414" s="198" t="s">
        <v>9688</v>
      </c>
      <c r="G414" s="83" t="s">
        <v>10283</v>
      </c>
      <c r="H414" s="84" t="s">
        <v>6825</v>
      </c>
      <c r="I414" s="83" t="s">
        <v>10106</v>
      </c>
      <c r="J414" s="83" t="s">
        <v>10107</v>
      </c>
      <c r="K414" s="83">
        <v>60</v>
      </c>
      <c r="L414" s="83" t="s">
        <v>10108</v>
      </c>
      <c r="M414" s="83">
        <v>2022</v>
      </c>
      <c r="N414" s="83" t="s">
        <v>10359</v>
      </c>
      <c r="O414" s="83" t="s">
        <v>12255</v>
      </c>
      <c r="P414" s="84" t="s">
        <v>10248</v>
      </c>
      <c r="Q414" s="83" t="s">
        <v>9687</v>
      </c>
      <c r="R414" s="83" t="s">
        <v>9688</v>
      </c>
      <c r="S414" s="83" t="s">
        <v>106</v>
      </c>
      <c r="T414" s="83" t="s">
        <v>5862</v>
      </c>
      <c r="U414" s="83" t="s">
        <v>2198</v>
      </c>
      <c r="V414" s="198" t="s">
        <v>4478</v>
      </c>
      <c r="W414" s="274" t="s">
        <v>2221</v>
      </c>
      <c r="X414" s="274" t="s">
        <v>9805</v>
      </c>
      <c r="Y414" s="274">
        <v>6617947</v>
      </c>
      <c r="Z414" s="86">
        <v>44586</v>
      </c>
      <c r="AA414" s="86">
        <v>44589</v>
      </c>
      <c r="AB414" s="332">
        <f ca="1">IF(AND($Z414=""),"",IF(AND($Z414&lt;&gt;"",AY414&lt;&gt;""),AY414-$Z414,IF(AND($Z414&lt;&gt;"",AY414=""),TODAY()-$Z414)))</f>
        <v>93</v>
      </c>
      <c r="AC414" s="91" t="str">
        <f ca="1">IF(AB414="","",IF(AB414="RFI","RFI done",IF(AB414&gt;150,"&gt; 150 days",IF(AB414&gt;120,"121 - 150 days",IF(AB414&gt;90,"91 - 120 days",IF(AB414&gt;60,"61 - 90 days",IF(AB414&gt;30,"31 - 60 days","&lt; 30 days")))))))</f>
        <v>91 - 120 days</v>
      </c>
      <c r="AD414" s="89">
        <f>IF(AND(S414=""),"TBD",IF(AND(S414="COLO"),Z414+30,Z414+150))</f>
        <v>44736</v>
      </c>
      <c r="AE414" s="90" t="str">
        <f>IFERROR(VLOOKUP(AD414,L_Convert,6,FALSE),"")</f>
        <v>W26-2022</v>
      </c>
      <c r="AF414" s="90" t="str">
        <f>IFERROR(VLOOKUP(AD414,L_Convert,7,FALSE),"")</f>
        <v>Jun-2022</v>
      </c>
      <c r="AG414" s="89" t="s">
        <v>345</v>
      </c>
      <c r="AH414" s="219" t="str">
        <f>IFERROR(VLOOKUP(AG414,L_Convert,6,FALSE),"")</f>
        <v>TBD</v>
      </c>
      <c r="AI414" s="219" t="str">
        <f>IFERROR(VLOOKUP(AG414,L_Convert,7,FALSE),"")</f>
        <v>TBD</v>
      </c>
      <c r="AJ414" s="89" t="s">
        <v>345</v>
      </c>
      <c r="AK414" s="219" t="str">
        <f>IFERROR(VLOOKUP(AJ414,L_Convert,6,FALSE),"")</f>
        <v>TBD</v>
      </c>
      <c r="AL414" s="219" t="str">
        <f>IFERROR(VLOOKUP(AJ414,L_Convert,7,FALSE),"")</f>
        <v>TBD</v>
      </c>
      <c r="AM414" s="89" t="s">
        <v>345</v>
      </c>
      <c r="AN414" s="219" t="str">
        <f>IFERROR(VLOOKUP(AM414,L_Convert,6,FALSE),"")</f>
        <v>TBD</v>
      </c>
      <c r="AO414" s="219" t="str">
        <f>IFERROR(VLOOKUP(AM414,L_Convert,7,FALSE),"")</f>
        <v>TBD</v>
      </c>
      <c r="AP414" s="83" t="s">
        <v>4464</v>
      </c>
      <c r="AQ414" s="220">
        <v>44651</v>
      </c>
      <c r="AR414" s="89">
        <v>44655</v>
      </c>
      <c r="AS414" s="99"/>
      <c r="AT414" s="94"/>
      <c r="AU414" s="256"/>
      <c r="AV414" s="95"/>
      <c r="AW414" s="238"/>
      <c r="AX414" s="89"/>
      <c r="AY414" s="89"/>
      <c r="AZ414" s="219"/>
      <c r="BA414" s="86"/>
      <c r="BB414" s="86"/>
      <c r="BC414" s="86" t="s">
        <v>6452</v>
      </c>
      <c r="BD414" s="83" t="s">
        <v>10396</v>
      </c>
      <c r="BE414" s="83" t="str">
        <f>IFERROR(VLOOKUP($BD414,L_Milestone,4,FALSE),"")</f>
        <v>12.EXCAVATION OG</v>
      </c>
      <c r="BF414" s="451" t="s">
        <v>5834</v>
      </c>
      <c r="BG414" s="237" t="s">
        <v>13084</v>
      </c>
      <c r="BH414" s="237"/>
      <c r="BI414" s="190">
        <v>401</v>
      </c>
      <c r="BJ414" s="83" t="s">
        <v>13274</v>
      </c>
    </row>
    <row r="415" spans="1:62" s="28" customFormat="1" ht="15" customHeight="1">
      <c r="A415" s="198"/>
      <c r="B415" s="29"/>
      <c r="C415" s="83" t="str">
        <f>Q415</f>
        <v>NUS-NT-KPG-0307</v>
      </c>
      <c r="D415" s="83">
        <v>30730900031</v>
      </c>
      <c r="E415" s="198" t="s">
        <v>10975</v>
      </c>
      <c r="F415" s="198" t="s">
        <v>10280</v>
      </c>
      <c r="G415" s="83" t="s">
        <v>10283</v>
      </c>
      <c r="H415" s="284" t="s">
        <v>6825</v>
      </c>
      <c r="I415" s="83" t="s">
        <v>10281</v>
      </c>
      <c r="J415" s="83" t="s">
        <v>10282</v>
      </c>
      <c r="K415" s="83">
        <v>50</v>
      </c>
      <c r="L415" s="83" t="s">
        <v>5056</v>
      </c>
      <c r="M415" s="83">
        <v>2022</v>
      </c>
      <c r="N415" s="83" t="s">
        <v>10359</v>
      </c>
      <c r="O415" s="83" t="s">
        <v>12646</v>
      </c>
      <c r="P415" s="84" t="s">
        <v>10248</v>
      </c>
      <c r="Q415" s="83" t="s">
        <v>10279</v>
      </c>
      <c r="R415" s="83" t="s">
        <v>10280</v>
      </c>
      <c r="S415" s="243" t="s">
        <v>106</v>
      </c>
      <c r="T415" s="198" t="s">
        <v>5862</v>
      </c>
      <c r="U415" s="83" t="s">
        <v>203</v>
      </c>
      <c r="V415" s="198" t="s">
        <v>4478</v>
      </c>
      <c r="W415" s="274" t="s">
        <v>2222</v>
      </c>
      <c r="X415" s="274" t="s">
        <v>2759</v>
      </c>
      <c r="Y415" s="274">
        <v>6618010</v>
      </c>
      <c r="Z415" s="254">
        <v>44594</v>
      </c>
      <c r="AA415" s="254">
        <v>44594</v>
      </c>
      <c r="AB415" s="332">
        <f ca="1">IF(AND($Z415=""),"",IF(AND($Z415&lt;&gt;"",AY415&lt;&gt;""),AY415-$Z415,IF(AND($Z415&lt;&gt;"",AY415=""),TODAY()-$Z415)))</f>
        <v>85</v>
      </c>
      <c r="AC415" s="91" t="str">
        <f ca="1">IF(AB415="","",IF(AB415="RFI","RFI done",IF(AB415&gt;150,"&gt; 150 days",IF(AB415&gt;120,"121 - 150 days",IF(AB415&gt;90,"91 - 120 days",IF(AB415&gt;60,"61 - 90 days",IF(AB415&gt;30,"31 - 60 days","&lt; 30 days")))))))</f>
        <v>61 - 90 days</v>
      </c>
      <c r="AD415" s="89">
        <f>IF(AND(S415=""),"TBD",IF(AND(S415="COLO"),Z415+30,Z415+150))</f>
        <v>44744</v>
      </c>
      <c r="AE415" s="90" t="str">
        <f>IFERROR(VLOOKUP(AD415,L_Convert,6,FALSE),"")</f>
        <v>W27-2022</v>
      </c>
      <c r="AF415" s="90" t="str">
        <f>IFERROR(VLOOKUP(AD415,L_Convert,7,FALSE),"")</f>
        <v>Jul-2022</v>
      </c>
      <c r="AG415" s="89" t="s">
        <v>345</v>
      </c>
      <c r="AH415" s="219" t="str">
        <f>IFERROR(VLOOKUP(AG415,L_Convert,6,FALSE),"")</f>
        <v>TBD</v>
      </c>
      <c r="AI415" s="219" t="str">
        <f>IFERROR(VLOOKUP(AG415,L_Convert,7,FALSE),"")</f>
        <v>TBD</v>
      </c>
      <c r="AJ415" s="199" t="s">
        <v>345</v>
      </c>
      <c r="AK415" s="219" t="str">
        <f>IFERROR(VLOOKUP(AJ415,L_Convert,6,FALSE),"")</f>
        <v>TBD</v>
      </c>
      <c r="AL415" s="219" t="str">
        <f>IFERROR(VLOOKUP(AJ415,L_Convert,7,FALSE),"")</f>
        <v>TBD</v>
      </c>
      <c r="AM415" s="199" t="s">
        <v>345</v>
      </c>
      <c r="AN415" s="219" t="str">
        <f>IFERROR(VLOOKUP(AM415,L_Convert,6,FALSE),"")</f>
        <v>TBD</v>
      </c>
      <c r="AO415" s="219" t="str">
        <f>IFERROR(VLOOKUP(AM415,L_Convert,7,FALSE),"")</f>
        <v>TBD</v>
      </c>
      <c r="AP415" s="198" t="s">
        <v>4464</v>
      </c>
      <c r="AQ415" s="89">
        <v>44677</v>
      </c>
      <c r="AR415" s="106"/>
      <c r="AS415" s="99"/>
      <c r="AT415" s="106"/>
      <c r="AU415" s="256"/>
      <c r="AV415" s="95"/>
      <c r="AW415" s="238"/>
      <c r="AX415" s="106"/>
      <c r="AY415" s="106"/>
      <c r="AZ415" s="106"/>
      <c r="BA415" s="86"/>
      <c r="BB415" s="86"/>
      <c r="BC415" s="83" t="s">
        <v>12717</v>
      </c>
      <c r="BD415" s="83" t="s">
        <v>10396</v>
      </c>
      <c r="BE415" s="83" t="str">
        <f>IFERROR(VLOOKUP($BD415,L_Milestone,4,FALSE),"")</f>
        <v>12.EXCAVATION OG</v>
      </c>
      <c r="BF415" s="451" t="s">
        <v>5834</v>
      </c>
      <c r="BG415" s="359" t="s">
        <v>13082</v>
      </c>
      <c r="BH415" s="359"/>
      <c r="BI415" s="190">
        <v>401</v>
      </c>
      <c r="BJ415" s="83" t="s">
        <v>13274</v>
      </c>
    </row>
    <row r="416" spans="1:62" s="28" customFormat="1" ht="15" customHeight="1">
      <c r="A416" s="187"/>
      <c r="B416" s="29"/>
      <c r="C416" s="83" t="str">
        <f>Q416</f>
        <v>NUS-NB-SEL-5388</v>
      </c>
      <c r="D416" s="83">
        <v>30739850031</v>
      </c>
      <c r="E416" s="198" t="s">
        <v>11431</v>
      </c>
      <c r="F416" s="198" t="s">
        <v>10758</v>
      </c>
      <c r="G416" s="83" t="s">
        <v>10283</v>
      </c>
      <c r="H416" s="84" t="s">
        <v>6825</v>
      </c>
      <c r="I416" s="83" t="s">
        <v>10867</v>
      </c>
      <c r="J416" s="83" t="s">
        <v>10868</v>
      </c>
      <c r="K416" s="83">
        <v>50</v>
      </c>
      <c r="L416" s="83" t="s">
        <v>10869</v>
      </c>
      <c r="M416" s="83">
        <v>2022</v>
      </c>
      <c r="N416" s="83" t="s">
        <v>10971</v>
      </c>
      <c r="O416" s="83" t="s">
        <v>12692</v>
      </c>
      <c r="P416" s="84" t="s">
        <v>205</v>
      </c>
      <c r="Q416" s="83" t="s">
        <v>10757</v>
      </c>
      <c r="R416" s="83" t="s">
        <v>10758</v>
      </c>
      <c r="S416" s="83" t="s">
        <v>106</v>
      </c>
      <c r="T416" s="83" t="s">
        <v>5862</v>
      </c>
      <c r="U416" s="83" t="s">
        <v>2198</v>
      </c>
      <c r="V416" s="83" t="s">
        <v>4478</v>
      </c>
      <c r="W416" s="274" t="s">
        <v>2221</v>
      </c>
      <c r="X416" s="274" t="s">
        <v>10966</v>
      </c>
      <c r="Y416" s="83">
        <v>6618108</v>
      </c>
      <c r="Z416" s="86">
        <v>44627</v>
      </c>
      <c r="AA416" s="86">
        <v>44627</v>
      </c>
      <c r="AB416" s="332">
        <f ca="1">IF(AND($Z416=""),"",IF(AND($Z416&lt;&gt;"",AY416&lt;&gt;""),AY416-$Z416,IF(AND($Z416&lt;&gt;"",AY416=""),TODAY()-$Z416)))</f>
        <v>52</v>
      </c>
      <c r="AC416" s="91" t="str">
        <f ca="1">IF(AB416="","",IF(AB416="RFI","RFI done",IF(AB416&gt;150,"&gt; 150 days",IF(AB416&gt;120,"121 - 150 days",IF(AB416&gt;90,"91 - 120 days",IF(AB416&gt;60,"61 - 90 days",IF(AB416&gt;30,"31 - 60 days","&lt; 30 days")))))))</f>
        <v>31 - 60 days</v>
      </c>
      <c r="AD416" s="89">
        <f>IF(AND(S416=""),"TBD",IF(AND(S416="COLO"),Z416+30,Z416+150))</f>
        <v>44777</v>
      </c>
      <c r="AE416" s="90" t="str">
        <f>IFERROR(VLOOKUP(AD416,L_Convert,6,FALSE),"")</f>
        <v>W32-2022</v>
      </c>
      <c r="AF416" s="90" t="str">
        <f>IFERROR(VLOOKUP(AD416,L_Convert,7,FALSE),"")</f>
        <v>Aug-2022</v>
      </c>
      <c r="AG416" s="89" t="s">
        <v>345</v>
      </c>
      <c r="AH416" s="219" t="str">
        <f>IFERROR(VLOOKUP(AG416,L_Convert,6,FALSE),"")</f>
        <v>TBD</v>
      </c>
      <c r="AI416" s="219" t="str">
        <f>IFERROR(VLOOKUP(AG416,L_Convert,7,FALSE),"")</f>
        <v>TBD</v>
      </c>
      <c r="AJ416" s="199" t="s">
        <v>345</v>
      </c>
      <c r="AK416" s="219" t="str">
        <f>IFERROR(VLOOKUP(AJ416,L_Convert,6,FALSE),"")</f>
        <v>TBD</v>
      </c>
      <c r="AL416" s="219" t="str">
        <f>IFERROR(VLOOKUP(AJ416,L_Convert,7,FALSE),"")</f>
        <v>TBD</v>
      </c>
      <c r="AM416" s="89" t="s">
        <v>345</v>
      </c>
      <c r="AN416" s="219" t="str">
        <f>IFERROR(VLOOKUP(AM416,L_Convert,6,FALSE),"")</f>
        <v>TBD</v>
      </c>
      <c r="AO416" s="219" t="str">
        <f>IFERROR(VLOOKUP(AM416,L_Convert,7,FALSE),"")</f>
        <v>TBD</v>
      </c>
      <c r="AP416" s="220" t="s">
        <v>4464</v>
      </c>
      <c r="AQ416" s="220">
        <v>44679</v>
      </c>
      <c r="AR416" s="99"/>
      <c r="AS416" s="89"/>
      <c r="AT416" s="256"/>
      <c r="AU416" s="95"/>
      <c r="AV416" s="238"/>
      <c r="AW416" s="89"/>
      <c r="AX416" s="89"/>
      <c r="AY416" s="219"/>
      <c r="AZ416" s="86"/>
      <c r="BA416" s="86"/>
      <c r="BB416" s="86"/>
      <c r="BC416" s="83" t="s">
        <v>10376</v>
      </c>
      <c r="BD416" s="83" t="s">
        <v>10396</v>
      </c>
      <c r="BE416" s="83" t="str">
        <f>IFERROR(VLOOKUP($BD416,L_Milestone,4,FALSE),"")</f>
        <v>12.EXCAVATION OG</v>
      </c>
      <c r="BF416" s="451" t="s">
        <v>5834</v>
      </c>
      <c r="BG416" s="359" t="s">
        <v>13080</v>
      </c>
      <c r="BH416" s="359"/>
      <c r="BI416" s="190">
        <v>401</v>
      </c>
      <c r="BJ416" s="83" t="s">
        <v>13274</v>
      </c>
    </row>
    <row r="417" spans="1:62" s="28" customFormat="1" ht="15" customHeight="1">
      <c r="A417" s="187"/>
      <c r="B417" s="29"/>
      <c r="C417" s="83" t="str">
        <f>Q417</f>
        <v>NUS-NB-SEL-5389</v>
      </c>
      <c r="D417" s="83">
        <v>30739930031</v>
      </c>
      <c r="E417" s="198" t="s">
        <v>11432</v>
      </c>
      <c r="F417" s="198" t="s">
        <v>10774</v>
      </c>
      <c r="G417" s="83" t="s">
        <v>10283</v>
      </c>
      <c r="H417" s="84" t="s">
        <v>6825</v>
      </c>
      <c r="I417" s="83" t="s">
        <v>10889</v>
      </c>
      <c r="J417" s="83" t="s">
        <v>10890</v>
      </c>
      <c r="K417" s="83">
        <v>50</v>
      </c>
      <c r="L417" s="83" t="s">
        <v>4995</v>
      </c>
      <c r="M417" s="83">
        <v>2022</v>
      </c>
      <c r="N417" s="83" t="s">
        <v>10971</v>
      </c>
      <c r="O417" s="83" t="s">
        <v>12685</v>
      </c>
      <c r="P417" s="84" t="s">
        <v>205</v>
      </c>
      <c r="Q417" s="83" t="s">
        <v>10773</v>
      </c>
      <c r="R417" s="83" t="s">
        <v>10774</v>
      </c>
      <c r="S417" s="83" t="s">
        <v>106</v>
      </c>
      <c r="T417" s="83" t="s">
        <v>5862</v>
      </c>
      <c r="U417" s="83" t="s">
        <v>2198</v>
      </c>
      <c r="V417" s="198" t="s">
        <v>4478</v>
      </c>
      <c r="W417" s="274" t="s">
        <v>2221</v>
      </c>
      <c r="X417" s="274" t="s">
        <v>10966</v>
      </c>
      <c r="Y417" s="83">
        <v>6618108</v>
      </c>
      <c r="Z417" s="86">
        <v>44627</v>
      </c>
      <c r="AA417" s="86">
        <v>44627</v>
      </c>
      <c r="AB417" s="332">
        <f ca="1">IF(AND($Z417=""),"",IF(AND($Z417&lt;&gt;"",AY417&lt;&gt;""),AY417-$Z417,IF(AND($Z417&lt;&gt;"",AY417=""),TODAY()-$Z417)))</f>
        <v>52</v>
      </c>
      <c r="AC417" s="91" t="str">
        <f ca="1">IF(AB417="","",IF(AB417="RFI","RFI done",IF(AB417&gt;150,"&gt; 150 days",IF(AB417&gt;120,"121 - 150 days",IF(AB417&gt;90,"91 - 120 days",IF(AB417&gt;60,"61 - 90 days",IF(AB417&gt;30,"31 - 60 days","&lt; 30 days")))))))</f>
        <v>31 - 60 days</v>
      </c>
      <c r="AD417" s="89">
        <f>IF(AND(S417=""),"TBD",IF(AND(S417="COLO"),Z417+30,Z417+150))</f>
        <v>44777</v>
      </c>
      <c r="AE417" s="90" t="str">
        <f>IFERROR(VLOOKUP(AD417,L_Convert,6,FALSE),"")</f>
        <v>W32-2022</v>
      </c>
      <c r="AF417" s="90" t="str">
        <f>IFERROR(VLOOKUP(AD417,L_Convert,7,FALSE),"")</f>
        <v>Aug-2022</v>
      </c>
      <c r="AG417" s="89" t="s">
        <v>345</v>
      </c>
      <c r="AH417" s="219" t="str">
        <f>IFERROR(VLOOKUP(AG417,L_Convert,6,FALSE),"")</f>
        <v>TBD</v>
      </c>
      <c r="AI417" s="219" t="str">
        <f>IFERROR(VLOOKUP(AG417,L_Convert,7,FALSE),"")</f>
        <v>TBD</v>
      </c>
      <c r="AJ417" s="89" t="s">
        <v>345</v>
      </c>
      <c r="AK417" s="219" t="str">
        <f>IFERROR(VLOOKUP(AJ417,L_Convert,6,FALSE),"")</f>
        <v>TBD</v>
      </c>
      <c r="AL417" s="219" t="str">
        <f>IFERROR(VLOOKUP(AJ417,L_Convert,7,FALSE),"")</f>
        <v>TBD</v>
      </c>
      <c r="AM417" s="89" t="s">
        <v>345</v>
      </c>
      <c r="AN417" s="219" t="str">
        <f>IFERROR(VLOOKUP(AM417,L_Convert,6,FALSE),"")</f>
        <v>TBD</v>
      </c>
      <c r="AO417" s="219" t="str">
        <f>IFERROR(VLOOKUP(AM417,L_Convert,7,FALSE),"")</f>
        <v>TBD</v>
      </c>
      <c r="AP417" s="220" t="s">
        <v>4464</v>
      </c>
      <c r="AQ417" s="220">
        <v>44679</v>
      </c>
      <c r="AR417" s="99"/>
      <c r="AS417" s="89"/>
      <c r="AT417" s="256"/>
      <c r="AU417" s="95"/>
      <c r="AV417" s="238"/>
      <c r="AW417" s="89"/>
      <c r="AX417" s="89"/>
      <c r="AY417" s="219"/>
      <c r="AZ417" s="86"/>
      <c r="BA417" s="86"/>
      <c r="BB417" s="86"/>
      <c r="BC417" s="83" t="s">
        <v>10376</v>
      </c>
      <c r="BD417" s="83" t="s">
        <v>10396</v>
      </c>
      <c r="BE417" s="83" t="str">
        <f>IFERROR(VLOOKUP($BD417,L_Milestone,4,FALSE),"")</f>
        <v>12.EXCAVATION OG</v>
      </c>
      <c r="BF417" s="451" t="s">
        <v>5834</v>
      </c>
      <c r="BG417" s="359" t="s">
        <v>13079</v>
      </c>
      <c r="BH417" s="359"/>
      <c r="BI417" s="190">
        <v>401</v>
      </c>
      <c r="BJ417" s="83" t="s">
        <v>13274</v>
      </c>
    </row>
    <row r="418" spans="1:62" s="28" customFormat="1" ht="15" customHeight="1">
      <c r="A418" s="187"/>
      <c r="B418" s="29"/>
      <c r="C418" s="83" t="str">
        <f>Q418</f>
        <v>BAL-BA-TAB-1960</v>
      </c>
      <c r="D418" s="83">
        <v>30739960031</v>
      </c>
      <c r="E418" s="198" t="s">
        <v>11415</v>
      </c>
      <c r="F418" s="198" t="s">
        <v>10780</v>
      </c>
      <c r="G418" s="83" t="s">
        <v>10283</v>
      </c>
      <c r="H418" s="84" t="s">
        <v>6825</v>
      </c>
      <c r="I418" s="83" t="s">
        <v>10897</v>
      </c>
      <c r="J418" s="83" t="s">
        <v>10898</v>
      </c>
      <c r="K418" s="83">
        <v>60</v>
      </c>
      <c r="L418" s="83" t="s">
        <v>10899</v>
      </c>
      <c r="M418" s="83">
        <v>2022</v>
      </c>
      <c r="N418" s="83" t="s">
        <v>10974</v>
      </c>
      <c r="O418" s="83" t="s">
        <v>13244</v>
      </c>
      <c r="P418" s="84" t="s">
        <v>205</v>
      </c>
      <c r="Q418" s="83" t="s">
        <v>10779</v>
      </c>
      <c r="R418" s="83" t="s">
        <v>10780</v>
      </c>
      <c r="S418" s="83" t="s">
        <v>106</v>
      </c>
      <c r="T418" s="83" t="s">
        <v>5862</v>
      </c>
      <c r="U418" s="83" t="s">
        <v>2198</v>
      </c>
      <c r="V418" s="198" t="s">
        <v>4478</v>
      </c>
      <c r="W418" s="274" t="s">
        <v>2227</v>
      </c>
      <c r="X418" s="274" t="s">
        <v>6896</v>
      </c>
      <c r="Y418" s="83">
        <v>6618108</v>
      </c>
      <c r="Z418" s="86">
        <v>44627</v>
      </c>
      <c r="AA418" s="86">
        <v>44627</v>
      </c>
      <c r="AB418" s="332">
        <f ca="1">IF(AND($Z418=""),"",IF(AND($Z418&lt;&gt;"",AY418&lt;&gt;""),AY418-$Z418,IF(AND($Z418&lt;&gt;"",AY418=""),TODAY()-$Z418)))</f>
        <v>52</v>
      </c>
      <c r="AC418" s="91" t="str">
        <f ca="1">IF(AB418="","",IF(AB418="RFI","RFI done",IF(AB418&gt;150,"&gt; 150 days",IF(AB418&gt;120,"121 - 150 days",IF(AB418&gt;90,"91 - 120 days",IF(AB418&gt;60,"61 - 90 days",IF(AB418&gt;30,"31 - 60 days","&lt; 30 days")))))))</f>
        <v>31 - 60 days</v>
      </c>
      <c r="AD418" s="89">
        <f>IF(AND(S418=""),"TBD",IF(AND(S418="COLO"),Z418+30,Z418+150))</f>
        <v>44777</v>
      </c>
      <c r="AE418" s="90" t="str">
        <f>IFERROR(VLOOKUP(AD418,L_Convert,6,FALSE),"")</f>
        <v>W32-2022</v>
      </c>
      <c r="AF418" s="90" t="str">
        <f>IFERROR(VLOOKUP(AD418,L_Convert,7,FALSE),"")</f>
        <v>Aug-2022</v>
      </c>
      <c r="AG418" s="89" t="s">
        <v>345</v>
      </c>
      <c r="AH418" s="219" t="str">
        <f>IFERROR(VLOOKUP(AG418,L_Convert,6,FALSE),"")</f>
        <v>TBD</v>
      </c>
      <c r="AI418" s="219" t="str">
        <f>IFERROR(VLOOKUP(AG418,L_Convert,7,FALSE),"")</f>
        <v>TBD</v>
      </c>
      <c r="AJ418" s="89" t="s">
        <v>345</v>
      </c>
      <c r="AK418" s="219" t="str">
        <f>IFERROR(VLOOKUP(AJ418,L_Convert,6,FALSE),"")</f>
        <v>TBD</v>
      </c>
      <c r="AL418" s="219" t="str">
        <f>IFERROR(VLOOKUP(AJ418,L_Convert,7,FALSE),"")</f>
        <v>TBD</v>
      </c>
      <c r="AM418" s="89" t="s">
        <v>345</v>
      </c>
      <c r="AN418" s="219" t="str">
        <f>IFERROR(VLOOKUP(AM418,L_Convert,6,FALSE),"")</f>
        <v>TBD</v>
      </c>
      <c r="AO418" s="219" t="str">
        <f>IFERROR(VLOOKUP(AM418,L_Convert,7,FALSE),"")</f>
        <v>TBD</v>
      </c>
      <c r="AP418" s="220" t="s">
        <v>4464</v>
      </c>
      <c r="AQ418" s="220">
        <v>44679</v>
      </c>
      <c r="AR418" s="99"/>
      <c r="AS418" s="89"/>
      <c r="AT418" s="256"/>
      <c r="AU418" s="95"/>
      <c r="AV418" s="238"/>
      <c r="AW418" s="89"/>
      <c r="AX418" s="89"/>
      <c r="AY418" s="219"/>
      <c r="AZ418" s="86"/>
      <c r="BA418" s="86"/>
      <c r="BB418" s="86"/>
      <c r="BC418" s="83" t="s">
        <v>10376</v>
      </c>
      <c r="BD418" s="83" t="s">
        <v>10396</v>
      </c>
      <c r="BE418" s="83" t="str">
        <f>IFERROR(VLOOKUP($BD418,L_Milestone,4,FALSE),"")</f>
        <v>12.EXCAVATION OG</v>
      </c>
      <c r="BF418" s="451" t="s">
        <v>5834</v>
      </c>
      <c r="BG418" s="237" t="s">
        <v>13077</v>
      </c>
      <c r="BH418" s="237"/>
      <c r="BI418" s="190">
        <v>401</v>
      </c>
      <c r="BJ418" s="83" t="s">
        <v>13274</v>
      </c>
    </row>
    <row r="419" spans="1:62" s="28" customFormat="1" ht="15" customHeight="1">
      <c r="A419" s="187"/>
      <c r="B419" s="29"/>
      <c r="C419" s="83" t="str">
        <f>Q419</f>
        <v>SUM-SB-BSK-0863</v>
      </c>
      <c r="D419" s="83">
        <v>30740240031</v>
      </c>
      <c r="E419" s="198" t="s">
        <v>11410</v>
      </c>
      <c r="F419" s="198" t="s">
        <v>10674</v>
      </c>
      <c r="G419" s="83" t="s">
        <v>10283</v>
      </c>
      <c r="H419" s="84" t="s">
        <v>6825</v>
      </c>
      <c r="I419" s="83" t="s">
        <v>10693</v>
      </c>
      <c r="J419" s="83" t="s">
        <v>10694</v>
      </c>
      <c r="K419" s="83">
        <v>60</v>
      </c>
      <c r="L419" s="83" t="s">
        <v>10695</v>
      </c>
      <c r="M419" s="83">
        <v>2022</v>
      </c>
      <c r="N419" s="83" t="s">
        <v>10971</v>
      </c>
      <c r="O419" s="83" t="s">
        <v>12640</v>
      </c>
      <c r="P419" s="84" t="s">
        <v>205</v>
      </c>
      <c r="Q419" s="83" t="s">
        <v>10673</v>
      </c>
      <c r="R419" s="83" t="s">
        <v>10674</v>
      </c>
      <c r="S419" s="83" t="s">
        <v>106</v>
      </c>
      <c r="T419" s="83" t="s">
        <v>5862</v>
      </c>
      <c r="U419" s="83" t="s">
        <v>2199</v>
      </c>
      <c r="V419" s="198" t="s">
        <v>4476</v>
      </c>
      <c r="W419" s="274" t="s">
        <v>2215</v>
      </c>
      <c r="X419" s="274" t="s">
        <v>2676</v>
      </c>
      <c r="Y419" s="83">
        <v>6618109</v>
      </c>
      <c r="Z419" s="86">
        <v>44627</v>
      </c>
      <c r="AA419" s="86">
        <v>44627</v>
      </c>
      <c r="AB419" s="332">
        <f ca="1">IF(AND($Z419=""),"",IF(AND($Z419&lt;&gt;"",AY419&lt;&gt;""),AY419-$Z419,IF(AND($Z419&lt;&gt;"",AY419=""),TODAY()-$Z419)))</f>
        <v>52</v>
      </c>
      <c r="AC419" s="91" t="str">
        <f ca="1">IF(AB419="","",IF(AB419="RFI","RFI done",IF(AB419&gt;150,"&gt; 150 days",IF(AB419&gt;120,"121 - 150 days",IF(AB419&gt;90,"91 - 120 days",IF(AB419&gt;60,"61 - 90 days",IF(AB419&gt;30,"31 - 60 days","&lt; 30 days")))))))</f>
        <v>31 - 60 days</v>
      </c>
      <c r="AD419" s="89">
        <f>IF(AND(S419=""),"TBD",IF(AND(S419="COLO"),Z419+30,Z419+150))</f>
        <v>44777</v>
      </c>
      <c r="AE419" s="90" t="str">
        <f>IFERROR(VLOOKUP(AD419,L_Convert,6,FALSE),"")</f>
        <v>W32-2022</v>
      </c>
      <c r="AF419" s="90" t="str">
        <f>IFERROR(VLOOKUP(AD419,L_Convert,7,FALSE),"")</f>
        <v>Aug-2022</v>
      </c>
      <c r="AG419" s="89" t="s">
        <v>345</v>
      </c>
      <c r="AH419" s="219" t="str">
        <f>IFERROR(VLOOKUP(AG419,L_Convert,6,FALSE),"")</f>
        <v>TBD</v>
      </c>
      <c r="AI419" s="219" t="str">
        <f>IFERROR(VLOOKUP(AG419,L_Convert,7,FALSE),"")</f>
        <v>TBD</v>
      </c>
      <c r="AJ419" s="89" t="s">
        <v>345</v>
      </c>
      <c r="AK419" s="219" t="str">
        <f>IFERROR(VLOOKUP(AJ419,L_Convert,6,FALSE),"")</f>
        <v>TBD</v>
      </c>
      <c r="AL419" s="219" t="str">
        <f>IFERROR(VLOOKUP(AJ419,L_Convert,7,FALSE),"")</f>
        <v>TBD</v>
      </c>
      <c r="AM419" s="89" t="s">
        <v>345</v>
      </c>
      <c r="AN419" s="219" t="str">
        <f>IFERROR(VLOOKUP(AM419,L_Convert,6,FALSE),"")</f>
        <v>TBD</v>
      </c>
      <c r="AO419" s="219" t="str">
        <f>IFERROR(VLOOKUP(AM419,L_Convert,7,FALSE),"")</f>
        <v>TBD</v>
      </c>
      <c r="AP419" s="220" t="s">
        <v>4464</v>
      </c>
      <c r="AQ419" s="89">
        <v>44677</v>
      </c>
      <c r="AR419" s="99"/>
      <c r="AS419" s="94"/>
      <c r="AT419" s="256"/>
      <c r="AU419" s="95"/>
      <c r="AV419" s="238">
        <v>44676</v>
      </c>
      <c r="AW419" s="89"/>
      <c r="AX419" s="89"/>
      <c r="AY419" s="219"/>
      <c r="AZ419" s="86"/>
      <c r="BA419" s="86"/>
      <c r="BB419" s="86"/>
      <c r="BC419" s="83" t="s">
        <v>12717</v>
      </c>
      <c r="BD419" s="83" t="s">
        <v>10396</v>
      </c>
      <c r="BE419" s="83" t="str">
        <f>IFERROR(VLOOKUP($BD419,L_Milestone,4,FALSE),"")</f>
        <v>12.EXCAVATION OG</v>
      </c>
      <c r="BF419" s="83" t="s">
        <v>5834</v>
      </c>
      <c r="BG419" s="237" t="s">
        <v>13215</v>
      </c>
      <c r="BH419" s="237"/>
      <c r="BI419" s="190">
        <v>401</v>
      </c>
      <c r="BJ419" s="83" t="s">
        <v>13274</v>
      </c>
    </row>
    <row r="420" spans="1:62" s="28" customFormat="1" ht="15" hidden="1" customHeight="1">
      <c r="A420" s="27">
        <v>924</v>
      </c>
      <c r="B420" s="29"/>
      <c r="C420" s="83" t="str">
        <f>Q420</f>
        <v>JAW-JK-CKG-0710</v>
      </c>
      <c r="D420" s="83"/>
      <c r="E420" s="83"/>
      <c r="F420" s="83"/>
      <c r="G420" s="83" t="s">
        <v>5854</v>
      </c>
      <c r="H420" s="84" t="s">
        <v>2359</v>
      </c>
      <c r="I420" s="83">
        <v>106.88542</v>
      </c>
      <c r="J420" s="83">
        <v>-6.2323000000000004</v>
      </c>
      <c r="K420" s="83">
        <v>50</v>
      </c>
      <c r="L420" s="83" t="s">
        <v>4487</v>
      </c>
      <c r="M420" s="84"/>
      <c r="N420" s="84"/>
      <c r="O420" s="83"/>
      <c r="P420" s="84" t="s">
        <v>199</v>
      </c>
      <c r="Q420" s="83" t="s">
        <v>2182</v>
      </c>
      <c r="R420" s="83" t="s">
        <v>1995</v>
      </c>
      <c r="S420" s="83" t="s">
        <v>2200</v>
      </c>
      <c r="T420" s="83"/>
      <c r="U420" s="83" t="s">
        <v>2197</v>
      </c>
      <c r="V420" s="274" t="s">
        <v>4469</v>
      </c>
      <c r="W420" s="83" t="s">
        <v>2210</v>
      </c>
      <c r="X420" s="83" t="s">
        <v>2744</v>
      </c>
      <c r="Y420" s="85">
        <v>6614469</v>
      </c>
      <c r="Z420" s="86">
        <v>43871</v>
      </c>
      <c r="AA420" s="86"/>
      <c r="AB420" s="87">
        <f ca="1">IF(AND($Z420=""),"",IF(AND($Z420&lt;&gt;"",AY420&lt;&gt;""),AY420-$Z420,IF(AND($Z420&lt;&gt;"",AY420=""),TODAY()-$Z420)))</f>
        <v>808</v>
      </c>
      <c r="AC420" s="88" t="str">
        <f ca="1">IF(AB420="","",IF(AB420="RFI","RFI done",IF(AB420&gt;150,"&gt; 150 days",IF(AB420&gt;120,"121 - 150 days",IF(AB420&gt;90,"91 - 120 days",IF(AB420&gt;60,"61 - 90 days",IF(AB420&gt;30,"31 - 60 days","&lt; 30 days")))))))</f>
        <v>&gt; 150 days</v>
      </c>
      <c r="AD420" s="89">
        <f>IF(AND(S420=""),"TBD",IF(AND(S420="COLO"),Z420+30,Z420+150))</f>
        <v>43901</v>
      </c>
      <c r="AE420" s="90" t="str">
        <f>IFERROR(VLOOKUP(AD420,L_Convert,6,FALSE),"")</f>
        <v>W11-2020</v>
      </c>
      <c r="AF420" s="90" t="str">
        <f>IFERROR(VLOOKUP(AD420,L_Convert,7,FALSE),"")</f>
        <v>Mar-2020</v>
      </c>
      <c r="AG420" s="89">
        <v>43997</v>
      </c>
      <c r="AH420" s="90" t="str">
        <f>IFERROR(VLOOKUP(AG420,L_Convert,6,FALSE),"")</f>
        <v>W25-2020</v>
      </c>
      <c r="AI420" s="90" t="str">
        <f>IFERROR(VLOOKUP(AG420,L_Convert,7,FALSE),"")</f>
        <v>Jun-2020</v>
      </c>
      <c r="AJ420" s="89">
        <v>43900</v>
      </c>
      <c r="AK420" s="90" t="str">
        <f>IFERROR(VLOOKUP(AJ420,L_Convert,6,FALSE),"")</f>
        <v>W11-2020</v>
      </c>
      <c r="AL420" s="90" t="str">
        <f>IFERROR(VLOOKUP(AJ420,L_Convert,7,FALSE),"")</f>
        <v>Mar-2020</v>
      </c>
      <c r="AM420" s="89">
        <v>44057</v>
      </c>
      <c r="AN420" s="90" t="str">
        <f>IFERROR(VLOOKUP(AM420,L_Convert,6,FALSE),"")</f>
        <v>W33-2020</v>
      </c>
      <c r="AO420" s="90" t="str">
        <f>IFERROR(VLOOKUP(AM420,L_Convert,7,FALSE),"")</f>
        <v>Aug-2020</v>
      </c>
      <c r="AP420" s="83"/>
      <c r="AQ420" s="103"/>
      <c r="AR420" s="89"/>
      <c r="AS420" s="99"/>
      <c r="AT420" s="94"/>
      <c r="AU420" s="97"/>
      <c r="AV420" s="95"/>
      <c r="AW420" s="97"/>
      <c r="AX420" s="89"/>
      <c r="AY420" s="89"/>
      <c r="AZ420" s="89"/>
      <c r="BA420" s="86"/>
      <c r="BB420" s="86"/>
      <c r="BC420" s="86"/>
      <c r="BD420" s="83" t="s">
        <v>202</v>
      </c>
      <c r="BE420" s="83" t="str">
        <f>IFERROR(VLOOKUP($BD420,L_Milestone,4,FALSE),"")</f>
        <v>07.SITAC PROCESS</v>
      </c>
      <c r="BF420" s="83"/>
      <c r="BG420" s="96" t="s">
        <v>4453</v>
      </c>
      <c r="BH420" s="437"/>
      <c r="BI420" s="13"/>
      <c r="BJ420" s="190"/>
    </row>
    <row r="421" spans="1:62" s="28" customFormat="1" ht="15" customHeight="1">
      <c r="A421" s="187"/>
      <c r="B421" s="29"/>
      <c r="C421" s="83" t="str">
        <f>Q421</f>
        <v>JAW-JB-SBM-2466</v>
      </c>
      <c r="D421" s="83">
        <v>30739670031</v>
      </c>
      <c r="E421" s="198" t="s">
        <v>11401</v>
      </c>
      <c r="F421" s="198" t="s">
        <v>10652</v>
      </c>
      <c r="G421" s="83" t="s">
        <v>10283</v>
      </c>
      <c r="H421" s="84" t="s">
        <v>6825</v>
      </c>
      <c r="I421" s="83" t="s">
        <v>10715</v>
      </c>
      <c r="J421" s="83" t="s">
        <v>10716</v>
      </c>
      <c r="K421" s="83">
        <v>70</v>
      </c>
      <c r="L421" s="83" t="s">
        <v>10717</v>
      </c>
      <c r="M421" s="83">
        <v>2022</v>
      </c>
      <c r="N421" s="83" t="s">
        <v>10974</v>
      </c>
      <c r="O421" s="83" t="s">
        <v>13264</v>
      </c>
      <c r="P421" s="84" t="s">
        <v>199</v>
      </c>
      <c r="Q421" s="83" t="s">
        <v>10651</v>
      </c>
      <c r="R421" s="83" t="s">
        <v>10652</v>
      </c>
      <c r="S421" s="83" t="s">
        <v>106</v>
      </c>
      <c r="T421" s="83" t="s">
        <v>5862</v>
      </c>
      <c r="U421" s="83" t="s">
        <v>2197</v>
      </c>
      <c r="V421" s="86" t="s">
        <v>8117</v>
      </c>
      <c r="W421" s="274" t="s">
        <v>2205</v>
      </c>
      <c r="X421" s="274" t="s">
        <v>2597</v>
      </c>
      <c r="Y421" s="83">
        <v>6618110</v>
      </c>
      <c r="Z421" s="86">
        <v>44627</v>
      </c>
      <c r="AA421" s="86">
        <v>44627</v>
      </c>
      <c r="AB421" s="332">
        <f ca="1">IF(AND($Z421=""),"",IF(AND($Z421&lt;&gt;"",AY421&lt;&gt;""),AY421-$Z421,IF(AND($Z421&lt;&gt;"",AY421=""),TODAY()-$Z421)))</f>
        <v>52</v>
      </c>
      <c r="AC421" s="91" t="str">
        <f ca="1">IF(AB421="","",IF(AB421="RFI","RFI done",IF(AB421&gt;150,"&gt; 150 days",IF(AB421&gt;120,"121 - 150 days",IF(AB421&gt;90,"91 - 120 days",IF(AB421&gt;60,"61 - 90 days",IF(AB421&gt;30,"31 - 60 days","&lt; 30 days")))))))</f>
        <v>31 - 60 days</v>
      </c>
      <c r="AD421" s="89">
        <f>IF(AND(S421=""),"TBD",IF(AND(S421="COLO"),Z421+30,Z421+150))</f>
        <v>44777</v>
      </c>
      <c r="AE421" s="90" t="str">
        <f>IFERROR(VLOOKUP(AD421,L_Convert,6,FALSE),"")</f>
        <v>W32-2022</v>
      </c>
      <c r="AF421" s="90" t="str">
        <f>IFERROR(VLOOKUP(AD421,L_Convert,7,FALSE),"")</f>
        <v>Aug-2022</v>
      </c>
      <c r="AG421" s="89" t="s">
        <v>345</v>
      </c>
      <c r="AH421" s="219" t="str">
        <f>IFERROR(VLOOKUP(AG421,L_Convert,6,FALSE),"")</f>
        <v>TBD</v>
      </c>
      <c r="AI421" s="219" t="str">
        <f>IFERROR(VLOOKUP(AG421,L_Convert,7,FALSE),"")</f>
        <v>TBD</v>
      </c>
      <c r="AJ421" s="89" t="s">
        <v>345</v>
      </c>
      <c r="AK421" s="219" t="str">
        <f>IFERROR(VLOOKUP(AJ421,L_Convert,6,FALSE),"")</f>
        <v>TBD</v>
      </c>
      <c r="AL421" s="219" t="str">
        <f>IFERROR(VLOOKUP(AJ421,L_Convert,7,FALSE),"")</f>
        <v>TBD</v>
      </c>
      <c r="AM421" s="89" t="s">
        <v>345</v>
      </c>
      <c r="AN421" s="219" t="str">
        <f>IFERROR(VLOOKUP(AM421,L_Convert,6,FALSE),"")</f>
        <v>TBD</v>
      </c>
      <c r="AO421" s="219" t="str">
        <f>IFERROR(VLOOKUP(AM421,L_Convert,7,FALSE),"")</f>
        <v>TBD</v>
      </c>
      <c r="AP421" s="220" t="s">
        <v>4464</v>
      </c>
      <c r="AQ421" s="89"/>
      <c r="AR421" s="99"/>
      <c r="AS421" s="89" t="s">
        <v>13256</v>
      </c>
      <c r="AT421" s="94" t="s">
        <v>13256</v>
      </c>
      <c r="AU421" s="256" t="s">
        <v>13273</v>
      </c>
      <c r="AV421" s="238"/>
      <c r="AW421" s="89"/>
      <c r="AX421" s="89"/>
      <c r="AY421" s="219"/>
      <c r="AZ421" s="86"/>
      <c r="BA421" s="86"/>
      <c r="BB421" s="86"/>
      <c r="BC421" s="83" t="s">
        <v>10376</v>
      </c>
      <c r="BD421" s="237" t="s">
        <v>13014</v>
      </c>
      <c r="BE421" s="83" t="str">
        <f>IFERROR(VLOOKUP($BD421,L_Milestone,4,FALSE),"")</f>
        <v>08.GOVERNMENT PERMIT PROCESS</v>
      </c>
      <c r="BF421" s="83" t="s">
        <v>5834</v>
      </c>
      <c r="BG421" s="237" t="s">
        <v>13015</v>
      </c>
      <c r="BH421" s="237"/>
      <c r="BI421" s="190">
        <v>401</v>
      </c>
      <c r="BJ421" s="83" t="s">
        <v>13274</v>
      </c>
    </row>
    <row r="422" spans="1:62" s="28" customFormat="1" ht="15" customHeight="1">
      <c r="A422" s="187"/>
      <c r="B422" s="29"/>
      <c r="C422" s="83" t="str">
        <f>Q422</f>
        <v>KAL-KB-MPW-0713</v>
      </c>
      <c r="D422" s="83">
        <v>30739890031</v>
      </c>
      <c r="E422" s="198" t="s">
        <v>11458</v>
      </c>
      <c r="F422" s="198" t="s">
        <v>10766</v>
      </c>
      <c r="G422" s="83" t="s">
        <v>10283</v>
      </c>
      <c r="H422" s="84" t="s">
        <v>6825</v>
      </c>
      <c r="I422" s="83" t="s">
        <v>10879</v>
      </c>
      <c r="J422" s="83" t="s">
        <v>10880</v>
      </c>
      <c r="K422" s="83">
        <v>65</v>
      </c>
      <c r="L422" s="83" t="s">
        <v>10881</v>
      </c>
      <c r="M422" s="83">
        <v>2022</v>
      </c>
      <c r="N422" s="83" t="s">
        <v>10971</v>
      </c>
      <c r="O422" s="83" t="s">
        <v>2359</v>
      </c>
      <c r="P422" s="84" t="s">
        <v>205</v>
      </c>
      <c r="Q422" s="83" t="s">
        <v>10765</v>
      </c>
      <c r="R422" s="83" t="s">
        <v>10766</v>
      </c>
      <c r="S422" s="83" t="s">
        <v>106</v>
      </c>
      <c r="T422" s="83" t="s">
        <v>5862</v>
      </c>
      <c r="U422" s="83" t="s">
        <v>2197</v>
      </c>
      <c r="V422" s="83" t="s">
        <v>4474</v>
      </c>
      <c r="W422" s="83" t="s">
        <v>2209</v>
      </c>
      <c r="X422" s="83" t="s">
        <v>10969</v>
      </c>
      <c r="Y422" s="83">
        <v>6618108</v>
      </c>
      <c r="Z422" s="86">
        <v>44627</v>
      </c>
      <c r="AA422" s="86">
        <v>44627</v>
      </c>
      <c r="AB422" s="332">
        <f ca="1">IF(AND($Z422=""),"",IF(AND($Z422&lt;&gt;"",AY422&lt;&gt;""),AY422-$Z422,IF(AND($Z422&lt;&gt;"",AY422=""),TODAY()-$Z422)))</f>
        <v>52</v>
      </c>
      <c r="AC422" s="91" t="str">
        <f ca="1">IF(AB422="","",IF(AB422="RFI","RFI done",IF(AB422&gt;150,"&gt; 150 days",IF(AB422&gt;120,"121 - 150 days",IF(AB422&gt;90,"91 - 120 days",IF(AB422&gt;60,"61 - 90 days",IF(AB422&gt;30,"31 - 60 days","&lt; 30 days")))))))</f>
        <v>31 - 60 days</v>
      </c>
      <c r="AD422" s="89">
        <f>IF(AND(S422=""),"TBD",IF(AND(S422="COLO"),Z422+30,Z422+150))</f>
        <v>44777</v>
      </c>
      <c r="AE422" s="90" t="str">
        <f>IFERROR(VLOOKUP(AD422,L_Convert,6,FALSE),"")</f>
        <v>W32-2022</v>
      </c>
      <c r="AF422" s="90" t="str">
        <f>IFERROR(VLOOKUP(AD422,L_Convert,7,FALSE),"")</f>
        <v>Aug-2022</v>
      </c>
      <c r="AG422" s="89" t="s">
        <v>345</v>
      </c>
      <c r="AH422" s="219" t="str">
        <f>IFERROR(VLOOKUP(AG422,L_Convert,6,FALSE),"")</f>
        <v>TBD</v>
      </c>
      <c r="AI422" s="219" t="str">
        <f>IFERROR(VLOOKUP(AG422,L_Convert,7,FALSE),"")</f>
        <v>TBD</v>
      </c>
      <c r="AJ422" s="199" t="s">
        <v>345</v>
      </c>
      <c r="AK422" s="219" t="str">
        <f>IFERROR(VLOOKUP(AJ422,L_Convert,6,FALSE),"")</f>
        <v>TBD</v>
      </c>
      <c r="AL422" s="219" t="str">
        <f>IFERROR(VLOOKUP(AJ422,L_Convert,7,FALSE),"")</f>
        <v>TBD</v>
      </c>
      <c r="AM422" s="89" t="s">
        <v>345</v>
      </c>
      <c r="AN422" s="219" t="str">
        <f>IFERROR(VLOOKUP(AM422,L_Convert,6,FALSE),"")</f>
        <v>TBD</v>
      </c>
      <c r="AO422" s="219" t="str">
        <f>IFERROR(VLOOKUP(AM422,L_Convert,7,FALSE),"")</f>
        <v>TBD</v>
      </c>
      <c r="AP422" s="220" t="s">
        <v>4464</v>
      </c>
      <c r="AQ422" s="89"/>
      <c r="AR422" s="99"/>
      <c r="AS422" s="94"/>
      <c r="AT422" s="256"/>
      <c r="AU422" s="95"/>
      <c r="AV422" s="238"/>
      <c r="AW422" s="89"/>
      <c r="AX422" s="89"/>
      <c r="AY422" s="219"/>
      <c r="AZ422" s="86"/>
      <c r="BA422" s="86"/>
      <c r="BB422" s="86"/>
      <c r="BC422" s="83" t="s">
        <v>10375</v>
      </c>
      <c r="BD422" s="237" t="s">
        <v>202</v>
      </c>
      <c r="BE422" s="83" t="str">
        <f>IFERROR(VLOOKUP($BD422,L_Milestone,4,FALSE),"")</f>
        <v>07.SITAC PROCESS</v>
      </c>
      <c r="BF422" s="83" t="s">
        <v>5834</v>
      </c>
      <c r="BG422" s="239" t="s">
        <v>13133</v>
      </c>
      <c r="BH422" s="239"/>
      <c r="BI422" s="190">
        <v>401</v>
      </c>
      <c r="BJ422" s="83" t="s">
        <v>13274</v>
      </c>
    </row>
    <row r="423" spans="1:62" s="28" customFormat="1" ht="15" customHeight="1">
      <c r="A423" s="187"/>
      <c r="B423" s="29"/>
      <c r="C423" s="83" t="str">
        <f>Q423</f>
        <v>JAW-JI-TRK-4270</v>
      </c>
      <c r="D423" s="83">
        <v>30741680031</v>
      </c>
      <c r="E423" s="198" t="s">
        <v>12707</v>
      </c>
      <c r="F423" s="198" t="s">
        <v>12133</v>
      </c>
      <c r="G423" s="83" t="s">
        <v>8130</v>
      </c>
      <c r="H423" s="84" t="s">
        <v>6825</v>
      </c>
      <c r="I423" s="83" t="s">
        <v>12134</v>
      </c>
      <c r="J423" s="83" t="s">
        <v>12135</v>
      </c>
      <c r="K423" s="83">
        <v>50</v>
      </c>
      <c r="L423" s="83">
        <v>48</v>
      </c>
      <c r="M423" s="83"/>
      <c r="N423" s="83" t="s">
        <v>10972</v>
      </c>
      <c r="O423" s="83" t="s">
        <v>2359</v>
      </c>
      <c r="P423" s="84" t="s">
        <v>205</v>
      </c>
      <c r="Q423" s="83" t="s">
        <v>12132</v>
      </c>
      <c r="R423" s="83" t="s">
        <v>12133</v>
      </c>
      <c r="S423" s="83" t="s">
        <v>106</v>
      </c>
      <c r="T423" s="83" t="s">
        <v>5862</v>
      </c>
      <c r="U423" s="83" t="s">
        <v>2198</v>
      </c>
      <c r="V423" s="83" t="s">
        <v>4472</v>
      </c>
      <c r="W423" s="274" t="s">
        <v>2207</v>
      </c>
      <c r="X423" s="274" t="s">
        <v>2670</v>
      </c>
      <c r="Y423" s="83">
        <v>6618139</v>
      </c>
      <c r="Z423" s="86">
        <v>44641</v>
      </c>
      <c r="AA423" s="86">
        <v>44642</v>
      </c>
      <c r="AB423" s="332">
        <f ca="1">IF(AND($Z423=""),"",IF(AND($Z423&lt;&gt;"",AY423&lt;&gt;""),AY423-$Z423,IF(AND($Z423&lt;&gt;"",AY423=""),TODAY()-$Z423)))</f>
        <v>38</v>
      </c>
      <c r="AC423" s="91" t="str">
        <f ca="1">IF(AB423="","",IF(AB423="RFI","RFI done",IF(AB423&gt;150,"&gt; 150 days",IF(AB423&gt;120,"121 - 150 days",IF(AB423&gt;90,"91 - 120 days",IF(AB423&gt;60,"61 - 90 days",IF(AB423&gt;30,"31 - 60 days","&lt; 30 days")))))))</f>
        <v>31 - 60 days</v>
      </c>
      <c r="AD423" s="89">
        <f>IF(AND(S423=""),"TBD",IF(AND(S423="COLO"),Z423+30,Z423+150))</f>
        <v>44791</v>
      </c>
      <c r="AE423" s="90" t="str">
        <f>IFERROR(VLOOKUP(AD423,L_Convert,6,FALSE),"")</f>
        <v>W34-2022</v>
      </c>
      <c r="AF423" s="90" t="str">
        <f>IFERROR(VLOOKUP(AD423,L_Convert,7,FALSE),"")</f>
        <v>Aug-2022</v>
      </c>
      <c r="AG423" s="89" t="s">
        <v>345</v>
      </c>
      <c r="AH423" s="219" t="str">
        <f>IFERROR(VLOOKUP(AG423,L_Convert,6,FALSE),"")</f>
        <v>TBD</v>
      </c>
      <c r="AI423" s="219" t="str">
        <f>IFERROR(VLOOKUP(AG423,L_Convert,7,FALSE),"")</f>
        <v>TBD</v>
      </c>
      <c r="AJ423" s="199" t="s">
        <v>345</v>
      </c>
      <c r="AK423" s="219" t="str">
        <f>IFERROR(VLOOKUP(AJ423,L_Convert,6,FALSE),"")</f>
        <v>TBD</v>
      </c>
      <c r="AL423" s="219" t="str">
        <f>IFERROR(VLOOKUP(AJ423,L_Convert,7,FALSE),"")</f>
        <v>TBD</v>
      </c>
      <c r="AM423" s="89" t="s">
        <v>345</v>
      </c>
      <c r="AN423" s="219" t="str">
        <f>IFERROR(VLOOKUP(AM423,L_Convert,6,FALSE),"")</f>
        <v>TBD</v>
      </c>
      <c r="AO423" s="219" t="str">
        <f>IFERROR(VLOOKUP(AM423,L_Convert,7,FALSE),"")</f>
        <v>TBD</v>
      </c>
      <c r="AP423" s="83" t="s">
        <v>4464</v>
      </c>
      <c r="AQ423" s="220"/>
      <c r="AR423" s="89"/>
      <c r="AS423" s="99"/>
      <c r="AT423" s="94"/>
      <c r="AU423" s="256"/>
      <c r="AV423" s="238"/>
      <c r="AW423" s="238"/>
      <c r="AX423" s="89"/>
      <c r="AY423" s="89"/>
      <c r="AZ423" s="219"/>
      <c r="BA423" s="86"/>
      <c r="BB423" s="86"/>
      <c r="BC423" s="83" t="s">
        <v>10376</v>
      </c>
      <c r="BD423" s="237" t="s">
        <v>202</v>
      </c>
      <c r="BE423" s="83" t="str">
        <f>IFERROR(VLOOKUP($BD423,L_Milestone,4,FALSE),"")</f>
        <v>07.SITAC PROCESS</v>
      </c>
      <c r="BF423" s="83" t="s">
        <v>5834</v>
      </c>
      <c r="BG423" s="237" t="s">
        <v>12987</v>
      </c>
      <c r="BH423" s="237"/>
      <c r="BI423" s="190">
        <v>401</v>
      </c>
      <c r="BJ423" s="83" t="s">
        <v>13274</v>
      </c>
    </row>
    <row r="424" spans="1:62" s="28" customFormat="1" ht="15" customHeight="1">
      <c r="A424" s="187" t="s">
        <v>9466</v>
      </c>
      <c r="B424" s="29"/>
      <c r="C424" s="83" t="str">
        <f>Q424</f>
        <v>SUM-KR-TBK-0588</v>
      </c>
      <c r="D424" s="83">
        <v>30730140031</v>
      </c>
      <c r="E424" s="198" t="s">
        <v>11259</v>
      </c>
      <c r="F424" s="198" t="s">
        <v>9572</v>
      </c>
      <c r="G424" s="83" t="s">
        <v>10283</v>
      </c>
      <c r="H424" s="84" t="s">
        <v>6825</v>
      </c>
      <c r="I424" s="83" t="s">
        <v>9952</v>
      </c>
      <c r="J424" s="83" t="s">
        <v>9953</v>
      </c>
      <c r="K424" s="83">
        <v>50</v>
      </c>
      <c r="L424" s="83" t="s">
        <v>9954</v>
      </c>
      <c r="M424" s="83">
        <v>2022</v>
      </c>
      <c r="N424" s="83" t="s">
        <v>10359</v>
      </c>
      <c r="O424" s="83" t="s">
        <v>12701</v>
      </c>
      <c r="P424" s="84" t="s">
        <v>205</v>
      </c>
      <c r="Q424" s="83" t="s">
        <v>9571</v>
      </c>
      <c r="R424" s="83" t="s">
        <v>9572</v>
      </c>
      <c r="S424" s="83" t="s">
        <v>106</v>
      </c>
      <c r="T424" s="83" t="s">
        <v>5862</v>
      </c>
      <c r="U424" s="83" t="s">
        <v>2199</v>
      </c>
      <c r="V424" s="274" t="s">
        <v>4476</v>
      </c>
      <c r="W424" s="274" t="s">
        <v>2228</v>
      </c>
      <c r="X424" s="274" t="s">
        <v>2684</v>
      </c>
      <c r="Y424" s="274">
        <v>6617950</v>
      </c>
      <c r="Z424" s="86">
        <v>44586</v>
      </c>
      <c r="AA424" s="86">
        <v>44589</v>
      </c>
      <c r="AB424" s="332">
        <f ca="1">IF(AND($Z424=""),"",IF(AND($Z424&lt;&gt;"",AY424&lt;&gt;""),AY424-$Z424,IF(AND($Z424&lt;&gt;"",AY424=""),TODAY()-$Z424)))</f>
        <v>93</v>
      </c>
      <c r="AC424" s="91" t="str">
        <f ca="1">IF(AB424="","",IF(AB424="RFI","RFI done",IF(AB424&gt;150,"&gt; 150 days",IF(AB424&gt;120,"121 - 150 days",IF(AB424&gt;90,"91 - 120 days",IF(AB424&gt;60,"61 - 90 days",IF(AB424&gt;30,"31 - 60 days","&lt; 30 days")))))))</f>
        <v>91 - 120 days</v>
      </c>
      <c r="AD424" s="89">
        <f>IF(AND(S424=""),"TBD",IF(AND(S424="COLO"),Z424+30,Z424+150))</f>
        <v>44736</v>
      </c>
      <c r="AE424" s="90" t="str">
        <f>IFERROR(VLOOKUP(AD424,L_Convert,6,FALSE),"")</f>
        <v>W26-2022</v>
      </c>
      <c r="AF424" s="90" t="str">
        <f>IFERROR(VLOOKUP(AD424,L_Convert,7,FALSE),"")</f>
        <v>Jun-2022</v>
      </c>
      <c r="AG424" s="89" t="s">
        <v>345</v>
      </c>
      <c r="AH424" s="219" t="str">
        <f>IFERROR(VLOOKUP(AG424,L_Convert,6,FALSE),"")</f>
        <v>TBD</v>
      </c>
      <c r="AI424" s="219" t="str">
        <f>IFERROR(VLOOKUP(AG424,L_Convert,7,FALSE),"")</f>
        <v>TBD</v>
      </c>
      <c r="AJ424" s="89" t="s">
        <v>345</v>
      </c>
      <c r="AK424" s="219" t="str">
        <f>IFERROR(VLOOKUP(AJ424,L_Convert,6,FALSE),"")</f>
        <v>TBD</v>
      </c>
      <c r="AL424" s="219" t="str">
        <f>IFERROR(VLOOKUP(AJ424,L_Convert,7,FALSE),"")</f>
        <v>TBD</v>
      </c>
      <c r="AM424" s="89" t="s">
        <v>345</v>
      </c>
      <c r="AN424" s="219" t="str">
        <f>IFERROR(VLOOKUP(AM424,L_Convert,6,FALSE),"")</f>
        <v>TBD</v>
      </c>
      <c r="AO424" s="219" t="str">
        <f>IFERROR(VLOOKUP(AM424,L_Convert,7,FALSE),"")</f>
        <v>TBD</v>
      </c>
      <c r="AP424" s="83" t="s">
        <v>4464</v>
      </c>
      <c r="AQ424" s="220"/>
      <c r="AR424" s="89"/>
      <c r="AS424" s="99"/>
      <c r="AT424" s="94"/>
      <c r="AU424" s="256"/>
      <c r="AV424" s="238"/>
      <c r="AW424" s="238"/>
      <c r="AX424" s="89"/>
      <c r="AY424" s="89"/>
      <c r="AZ424" s="219"/>
      <c r="BA424" s="86"/>
      <c r="BB424" s="86"/>
      <c r="BC424" s="83" t="s">
        <v>10376</v>
      </c>
      <c r="BD424" s="83" t="s">
        <v>202</v>
      </c>
      <c r="BE424" s="83" t="str">
        <f>IFERROR(VLOOKUP($BD424,L_Milestone,4,FALSE),"")</f>
        <v>07.SITAC PROCESS</v>
      </c>
      <c r="BF424" s="83" t="s">
        <v>5834</v>
      </c>
      <c r="BG424" s="359" t="s">
        <v>13206</v>
      </c>
      <c r="BH424" s="359"/>
      <c r="BI424" s="190">
        <v>401</v>
      </c>
      <c r="BJ424" s="83" t="s">
        <v>13274</v>
      </c>
    </row>
    <row r="425" spans="1:62" s="28" customFormat="1" ht="15" customHeight="1">
      <c r="A425" s="187" t="s">
        <v>9466</v>
      </c>
      <c r="B425" s="29"/>
      <c r="C425" s="83" t="str">
        <f>Q425</f>
        <v>JAW-JI-PNG-4308</v>
      </c>
      <c r="D425" s="83">
        <v>30730530031</v>
      </c>
      <c r="E425" s="198" t="s">
        <v>11281</v>
      </c>
      <c r="F425" s="198" t="s">
        <v>9654</v>
      </c>
      <c r="G425" s="83" t="s">
        <v>10283</v>
      </c>
      <c r="H425" s="84" t="s">
        <v>6825</v>
      </c>
      <c r="I425" s="83" t="s">
        <v>10057</v>
      </c>
      <c r="J425" s="83" t="s">
        <v>10058</v>
      </c>
      <c r="K425" s="83">
        <v>30</v>
      </c>
      <c r="L425" s="83" t="s">
        <v>10059</v>
      </c>
      <c r="M425" s="83">
        <v>2022</v>
      </c>
      <c r="N425" s="83" t="s">
        <v>10359</v>
      </c>
      <c r="O425" s="83" t="s">
        <v>2359</v>
      </c>
      <c r="P425" s="84" t="s">
        <v>205</v>
      </c>
      <c r="Q425" s="83" t="s">
        <v>9653</v>
      </c>
      <c r="R425" s="83" t="s">
        <v>9654</v>
      </c>
      <c r="S425" s="83" t="s">
        <v>106</v>
      </c>
      <c r="T425" s="83" t="s">
        <v>5862</v>
      </c>
      <c r="U425" s="83" t="s">
        <v>2198</v>
      </c>
      <c r="V425" s="83" t="s">
        <v>4472</v>
      </c>
      <c r="W425" s="274" t="s">
        <v>2207</v>
      </c>
      <c r="X425" s="274" t="s">
        <v>2664</v>
      </c>
      <c r="Y425" s="83">
        <v>6617949</v>
      </c>
      <c r="Z425" s="86">
        <v>44586</v>
      </c>
      <c r="AA425" s="86">
        <v>44589</v>
      </c>
      <c r="AB425" s="332">
        <f ca="1">IF(AND($Z425=""),"",IF(AND($Z425&lt;&gt;"",AY425&lt;&gt;""),AY425-$Z425,IF(AND($Z425&lt;&gt;"",AY425=""),TODAY()-$Z425)))</f>
        <v>93</v>
      </c>
      <c r="AC425" s="91" t="str">
        <f ca="1">IF(AB425="","",IF(AB425="RFI","RFI done",IF(AB425&gt;150,"&gt; 150 days",IF(AB425&gt;120,"121 - 150 days",IF(AB425&gt;90,"91 - 120 days",IF(AB425&gt;60,"61 - 90 days",IF(AB425&gt;30,"31 - 60 days","&lt; 30 days")))))))</f>
        <v>91 - 120 days</v>
      </c>
      <c r="AD425" s="89">
        <f>IF(AND(S425=""),"TBD",IF(AND(S425="COLO"),Z425+30,Z425+150))</f>
        <v>44736</v>
      </c>
      <c r="AE425" s="90" t="str">
        <f>IFERROR(VLOOKUP(AD425,L_Convert,6,FALSE),"")</f>
        <v>W26-2022</v>
      </c>
      <c r="AF425" s="90" t="str">
        <f>IFERROR(VLOOKUP(AD425,L_Convert,7,FALSE),"")</f>
        <v>Jun-2022</v>
      </c>
      <c r="AG425" s="89" t="s">
        <v>345</v>
      </c>
      <c r="AH425" s="219" t="str">
        <f>IFERROR(VLOOKUP(AG425,L_Convert,6,FALSE),"")</f>
        <v>TBD</v>
      </c>
      <c r="AI425" s="219" t="str">
        <f>IFERROR(VLOOKUP(AG425,L_Convert,7,FALSE),"")</f>
        <v>TBD</v>
      </c>
      <c r="AJ425" s="89" t="s">
        <v>345</v>
      </c>
      <c r="AK425" s="219" t="str">
        <f>IFERROR(VLOOKUP(AJ425,L_Convert,6,FALSE),"")</f>
        <v>TBD</v>
      </c>
      <c r="AL425" s="219" t="str">
        <f>IFERROR(VLOOKUP(AJ425,L_Convert,7,FALSE),"")</f>
        <v>TBD</v>
      </c>
      <c r="AM425" s="89" t="s">
        <v>345</v>
      </c>
      <c r="AN425" s="219" t="str">
        <f>IFERROR(VLOOKUP(AM425,L_Convert,6,FALSE),"")</f>
        <v>TBD</v>
      </c>
      <c r="AO425" s="219" t="str">
        <f>IFERROR(VLOOKUP(AM425,L_Convert,7,FALSE),"")</f>
        <v>TBD</v>
      </c>
      <c r="AP425" s="83" t="s">
        <v>4464</v>
      </c>
      <c r="AQ425" s="220"/>
      <c r="AR425" s="89"/>
      <c r="AS425" s="99"/>
      <c r="AT425" s="94"/>
      <c r="AU425" s="256"/>
      <c r="AV425" s="238"/>
      <c r="AW425" s="238"/>
      <c r="AX425" s="89"/>
      <c r="AY425" s="89"/>
      <c r="AZ425" s="219"/>
      <c r="BA425" s="86"/>
      <c r="BB425" s="86"/>
      <c r="BC425" s="83" t="s">
        <v>10376</v>
      </c>
      <c r="BD425" s="237" t="s">
        <v>202</v>
      </c>
      <c r="BE425" s="83" t="str">
        <f>IFERROR(VLOOKUP($BD425,L_Milestone,4,FALSE),"")</f>
        <v>07.SITAC PROCESS</v>
      </c>
      <c r="BF425" s="83" t="s">
        <v>5834</v>
      </c>
      <c r="BG425" s="237" t="s">
        <v>12986</v>
      </c>
      <c r="BH425" s="237"/>
      <c r="BI425" s="190">
        <v>401</v>
      </c>
      <c r="BJ425" s="83" t="s">
        <v>13274</v>
      </c>
    </row>
    <row r="426" spans="1:62" s="28" customFormat="1" ht="15" customHeight="1">
      <c r="A426" s="187"/>
      <c r="B426" s="29"/>
      <c r="C426" s="83" t="str">
        <f>Q426</f>
        <v>JAW-JT-PWT-0594</v>
      </c>
      <c r="D426" s="83">
        <v>30742830031</v>
      </c>
      <c r="E426" s="198" t="s">
        <v>12670</v>
      </c>
      <c r="F426" s="198" t="s">
        <v>12343</v>
      </c>
      <c r="G426" s="83" t="s">
        <v>10283</v>
      </c>
      <c r="H426" s="84" t="s">
        <v>6825</v>
      </c>
      <c r="I426" s="83" t="s">
        <v>12403</v>
      </c>
      <c r="J426" s="83" t="s">
        <v>12404</v>
      </c>
      <c r="K426" s="83">
        <v>70</v>
      </c>
      <c r="L426" s="83" t="s">
        <v>8043</v>
      </c>
      <c r="M426" s="83">
        <v>2022</v>
      </c>
      <c r="N426" s="83" t="s">
        <v>10971</v>
      </c>
      <c r="O426" s="83" t="s">
        <v>2359</v>
      </c>
      <c r="P426" s="84" t="s">
        <v>12456</v>
      </c>
      <c r="Q426" s="83" t="s">
        <v>12342</v>
      </c>
      <c r="R426" s="83" t="s">
        <v>12343</v>
      </c>
      <c r="S426" s="83" t="s">
        <v>106</v>
      </c>
      <c r="T426" s="83" t="s">
        <v>5862</v>
      </c>
      <c r="U426" s="83" t="s">
        <v>5907</v>
      </c>
      <c r="V426" s="274" t="s">
        <v>4468</v>
      </c>
      <c r="W426" s="274" t="s">
        <v>2203</v>
      </c>
      <c r="X426" s="274" t="s">
        <v>11652</v>
      </c>
      <c r="Y426" s="84">
        <v>6618156</v>
      </c>
      <c r="Z426" s="86">
        <v>44648</v>
      </c>
      <c r="AA426" s="86">
        <v>44656</v>
      </c>
      <c r="AB426" s="332">
        <f ca="1">IF(AND($Z426=""),"",IF(AND($Z426&lt;&gt;"",AY426&lt;&gt;""),AY426-$Z426,IF(AND($Z426&lt;&gt;"",AY426=""),TODAY()-$Z426)))</f>
        <v>31</v>
      </c>
      <c r="AC426" s="91" t="str">
        <f ca="1">IF(AB426="","",IF(AB426="RFI","RFI done",IF(AB426&gt;150,"&gt; 150 days",IF(AB426&gt;120,"121 - 150 days",IF(AB426&gt;90,"91 - 120 days",IF(AB426&gt;60,"61 - 90 days",IF(AB426&gt;30,"31 - 60 days","&lt; 30 days")))))))</f>
        <v>31 - 60 days</v>
      </c>
      <c r="AD426" s="89">
        <f>IF(AND(S426=""),"TBD",IF(AND(S426="COLO"),Z426+30,Z426+150))</f>
        <v>44798</v>
      </c>
      <c r="AE426" s="90" t="str">
        <f>IFERROR(VLOOKUP(AD426,L_Convert,6,FALSE),"")</f>
        <v>W35-2022</v>
      </c>
      <c r="AF426" s="90" t="str">
        <f>IFERROR(VLOOKUP(AD426,L_Convert,7,FALSE),"")</f>
        <v>Aug-2022</v>
      </c>
      <c r="AG426" s="89" t="s">
        <v>345</v>
      </c>
      <c r="AH426" s="219" t="str">
        <f>IFERROR(VLOOKUP(AG426,L_Convert,6,FALSE),"")</f>
        <v>TBD</v>
      </c>
      <c r="AI426" s="219" t="str">
        <f>IFERROR(VLOOKUP(AG426,L_Convert,7,FALSE),"")</f>
        <v>TBD</v>
      </c>
      <c r="AJ426" s="89" t="s">
        <v>345</v>
      </c>
      <c r="AK426" s="219" t="str">
        <f>IFERROR(VLOOKUP(AJ426,L_Convert,6,FALSE),"")</f>
        <v>TBD</v>
      </c>
      <c r="AL426" s="219" t="str">
        <f>IFERROR(VLOOKUP(AJ426,L_Convert,7,FALSE),"")</f>
        <v>TBD</v>
      </c>
      <c r="AM426" s="89" t="s">
        <v>345</v>
      </c>
      <c r="AN426" s="219" t="str">
        <f>IFERROR(VLOOKUP(AM426,L_Convert,6,FALSE),"")</f>
        <v>TBD</v>
      </c>
      <c r="AO426" s="219" t="str">
        <f>IFERROR(VLOOKUP(AM426,L_Convert,7,FALSE),"")</f>
        <v>TBD</v>
      </c>
      <c r="AP426" s="220"/>
      <c r="AQ426" s="89"/>
      <c r="AR426" s="99"/>
      <c r="AS426" s="94"/>
      <c r="AT426" s="256"/>
      <c r="AU426" s="95"/>
      <c r="AV426" s="238"/>
      <c r="AW426" s="89"/>
      <c r="AX426" s="89"/>
      <c r="AY426" s="219"/>
      <c r="AZ426" s="86"/>
      <c r="BA426" s="86"/>
      <c r="BB426" s="86"/>
      <c r="BC426" s="83" t="s">
        <v>10376</v>
      </c>
      <c r="BD426" s="237" t="s">
        <v>202</v>
      </c>
      <c r="BE426" s="83" t="str">
        <f>IFERROR(VLOOKUP($BD426,L_Milestone,4,FALSE),"")</f>
        <v>07.SITAC PROCESS</v>
      </c>
      <c r="BF426" s="83" t="s">
        <v>5834</v>
      </c>
      <c r="BG426" s="359" t="s">
        <v>13174</v>
      </c>
      <c r="BH426" s="359"/>
      <c r="BI426" s="190">
        <v>401</v>
      </c>
      <c r="BJ426" s="83" t="s">
        <v>13274</v>
      </c>
    </row>
    <row r="427" spans="1:62" s="28" customFormat="1" ht="15" customHeight="1">
      <c r="A427" s="187"/>
      <c r="B427" s="29"/>
      <c r="C427" s="83" t="str">
        <f>Q427</f>
        <v>JAW-JT-PWR-1680</v>
      </c>
      <c r="D427" s="83">
        <v>30742700031</v>
      </c>
      <c r="E427" s="198" t="s">
        <v>12657</v>
      </c>
      <c r="F427" s="198" t="s">
        <v>12315</v>
      </c>
      <c r="G427" s="83" t="s">
        <v>10283</v>
      </c>
      <c r="H427" s="84" t="s">
        <v>6825</v>
      </c>
      <c r="I427" s="83" t="s">
        <v>12370</v>
      </c>
      <c r="J427" s="83" t="s">
        <v>12371</v>
      </c>
      <c r="K427" s="83">
        <v>70</v>
      </c>
      <c r="L427" s="83" t="s">
        <v>8987</v>
      </c>
      <c r="M427" s="83">
        <v>2022</v>
      </c>
      <c r="N427" s="83" t="s">
        <v>10971</v>
      </c>
      <c r="O427" s="83" t="s">
        <v>2359</v>
      </c>
      <c r="P427" s="84" t="s">
        <v>12456</v>
      </c>
      <c r="Q427" s="83" t="s">
        <v>12314</v>
      </c>
      <c r="R427" s="83" t="s">
        <v>12315</v>
      </c>
      <c r="S427" s="83" t="s">
        <v>106</v>
      </c>
      <c r="T427" s="83" t="s">
        <v>5862</v>
      </c>
      <c r="U427" s="83" t="s">
        <v>5907</v>
      </c>
      <c r="V427" s="83" t="s">
        <v>4468</v>
      </c>
      <c r="W427" s="274" t="s">
        <v>2203</v>
      </c>
      <c r="X427" s="274" t="s">
        <v>2615</v>
      </c>
      <c r="Y427" s="84">
        <v>6618156</v>
      </c>
      <c r="Z427" s="86">
        <v>44648</v>
      </c>
      <c r="AA427" s="86">
        <v>44656</v>
      </c>
      <c r="AB427" s="332">
        <f ca="1">IF(AND($Z427=""),"",IF(AND($Z427&lt;&gt;"",AY427&lt;&gt;""),AY427-$Z427,IF(AND($Z427&lt;&gt;"",AY427=""),TODAY()-$Z427)))</f>
        <v>31</v>
      </c>
      <c r="AC427" s="91" t="str">
        <f ca="1">IF(AB427="","",IF(AB427="RFI","RFI done",IF(AB427&gt;150,"&gt; 150 days",IF(AB427&gt;120,"121 - 150 days",IF(AB427&gt;90,"91 - 120 days",IF(AB427&gt;60,"61 - 90 days",IF(AB427&gt;30,"31 - 60 days","&lt; 30 days")))))))</f>
        <v>31 - 60 days</v>
      </c>
      <c r="AD427" s="89">
        <f>IF(AND(S427=""),"TBD",IF(AND(S427="COLO"),Z427+30,Z427+150))</f>
        <v>44798</v>
      </c>
      <c r="AE427" s="90" t="str">
        <f>IFERROR(VLOOKUP(AD427,L_Convert,6,FALSE),"")</f>
        <v>W35-2022</v>
      </c>
      <c r="AF427" s="90" t="str">
        <f>IFERROR(VLOOKUP(AD427,L_Convert,7,FALSE),"")</f>
        <v>Aug-2022</v>
      </c>
      <c r="AG427" s="89" t="s">
        <v>345</v>
      </c>
      <c r="AH427" s="219" t="str">
        <f>IFERROR(VLOOKUP(AG427,L_Convert,6,FALSE),"")</f>
        <v>TBD</v>
      </c>
      <c r="AI427" s="219" t="str">
        <f>IFERROR(VLOOKUP(AG427,L_Convert,7,FALSE),"")</f>
        <v>TBD</v>
      </c>
      <c r="AJ427" s="89" t="s">
        <v>345</v>
      </c>
      <c r="AK427" s="219" t="str">
        <f>IFERROR(VLOOKUP(AJ427,L_Convert,6,FALSE),"")</f>
        <v>TBD</v>
      </c>
      <c r="AL427" s="219" t="str">
        <f>IFERROR(VLOOKUP(AJ427,L_Convert,7,FALSE),"")</f>
        <v>TBD</v>
      </c>
      <c r="AM427" s="89" t="s">
        <v>345</v>
      </c>
      <c r="AN427" s="219" t="str">
        <f>IFERROR(VLOOKUP(AM427,L_Convert,6,FALSE),"")</f>
        <v>TBD</v>
      </c>
      <c r="AO427" s="219" t="str">
        <f>IFERROR(VLOOKUP(AM427,L_Convert,7,FALSE),"")</f>
        <v>TBD</v>
      </c>
      <c r="AP427" s="220"/>
      <c r="AQ427" s="89"/>
      <c r="AR427" s="99"/>
      <c r="AS427" s="94"/>
      <c r="AT427" s="256"/>
      <c r="AU427" s="95"/>
      <c r="AV427" s="238"/>
      <c r="AW427" s="89"/>
      <c r="AX427" s="89"/>
      <c r="AY427" s="219"/>
      <c r="AZ427" s="86"/>
      <c r="BA427" s="86"/>
      <c r="BB427" s="86"/>
      <c r="BC427" s="83" t="s">
        <v>10376</v>
      </c>
      <c r="BD427" s="237" t="s">
        <v>202</v>
      </c>
      <c r="BE427" s="83" t="str">
        <f>IFERROR(VLOOKUP($BD427,L_Milestone,4,FALSE),"")</f>
        <v>07.SITAC PROCESS</v>
      </c>
      <c r="BF427" s="83" t="s">
        <v>5834</v>
      </c>
      <c r="BG427" s="359" t="s">
        <v>13174</v>
      </c>
      <c r="BH427" s="359"/>
      <c r="BI427" s="190">
        <v>401</v>
      </c>
      <c r="BJ427" s="83" t="s">
        <v>13274</v>
      </c>
    </row>
    <row r="428" spans="1:62" s="28" customFormat="1" ht="15" customHeight="1">
      <c r="A428" s="187"/>
      <c r="B428" s="29"/>
      <c r="C428" s="83" t="str">
        <f>Q428</f>
        <v>JAW-JT-RBG-1777</v>
      </c>
      <c r="D428" s="83">
        <v>30742720031</v>
      </c>
      <c r="E428" s="198" t="s">
        <v>12659</v>
      </c>
      <c r="F428" s="198" t="s">
        <v>12319</v>
      </c>
      <c r="G428" s="83" t="s">
        <v>10283</v>
      </c>
      <c r="H428" s="84" t="s">
        <v>6825</v>
      </c>
      <c r="I428" s="83" t="s">
        <v>12374</v>
      </c>
      <c r="J428" s="83" t="s">
        <v>12375</v>
      </c>
      <c r="K428" s="83">
        <v>60</v>
      </c>
      <c r="L428" s="83" t="s">
        <v>5074</v>
      </c>
      <c r="M428" s="83">
        <v>2022</v>
      </c>
      <c r="N428" s="83" t="s">
        <v>10971</v>
      </c>
      <c r="O428" s="83" t="s">
        <v>2359</v>
      </c>
      <c r="P428" s="84" t="s">
        <v>12456</v>
      </c>
      <c r="Q428" s="83" t="s">
        <v>12318</v>
      </c>
      <c r="R428" s="83" t="s">
        <v>12319</v>
      </c>
      <c r="S428" s="83" t="s">
        <v>106</v>
      </c>
      <c r="T428" s="83" t="s">
        <v>5862</v>
      </c>
      <c r="U428" s="83" t="s">
        <v>5907</v>
      </c>
      <c r="V428" s="83" t="s">
        <v>4468</v>
      </c>
      <c r="W428" s="274" t="s">
        <v>2203</v>
      </c>
      <c r="X428" s="274" t="s">
        <v>2634</v>
      </c>
      <c r="Y428" s="84">
        <v>6618156</v>
      </c>
      <c r="Z428" s="86">
        <v>44648</v>
      </c>
      <c r="AA428" s="86">
        <v>44656</v>
      </c>
      <c r="AB428" s="332">
        <f ca="1">IF(AND($Z428=""),"",IF(AND($Z428&lt;&gt;"",AY428&lt;&gt;""),AY428-$Z428,IF(AND($Z428&lt;&gt;"",AY428=""),TODAY()-$Z428)))</f>
        <v>31</v>
      </c>
      <c r="AC428" s="91" t="str">
        <f ca="1">IF(AB428="","",IF(AB428="RFI","RFI done",IF(AB428&gt;150,"&gt; 150 days",IF(AB428&gt;120,"121 - 150 days",IF(AB428&gt;90,"91 - 120 days",IF(AB428&gt;60,"61 - 90 days",IF(AB428&gt;30,"31 - 60 days","&lt; 30 days")))))))</f>
        <v>31 - 60 days</v>
      </c>
      <c r="AD428" s="89">
        <f>IF(AND(S428=""),"TBD",IF(AND(S428="COLO"),Z428+30,Z428+150))</f>
        <v>44798</v>
      </c>
      <c r="AE428" s="90" t="str">
        <f>IFERROR(VLOOKUP(AD428,L_Convert,6,FALSE),"")</f>
        <v>W35-2022</v>
      </c>
      <c r="AF428" s="90" t="str">
        <f>IFERROR(VLOOKUP(AD428,L_Convert,7,FALSE),"")</f>
        <v>Aug-2022</v>
      </c>
      <c r="AG428" s="89" t="s">
        <v>345</v>
      </c>
      <c r="AH428" s="219" t="str">
        <f>IFERROR(VLOOKUP(AG428,L_Convert,6,FALSE),"")</f>
        <v>TBD</v>
      </c>
      <c r="AI428" s="219" t="str">
        <f>IFERROR(VLOOKUP(AG428,L_Convert,7,FALSE),"")</f>
        <v>TBD</v>
      </c>
      <c r="AJ428" s="89" t="s">
        <v>345</v>
      </c>
      <c r="AK428" s="219" t="str">
        <f>IFERROR(VLOOKUP(AJ428,L_Convert,6,FALSE),"")</f>
        <v>TBD</v>
      </c>
      <c r="AL428" s="219" t="str">
        <f>IFERROR(VLOOKUP(AJ428,L_Convert,7,FALSE),"")</f>
        <v>TBD</v>
      </c>
      <c r="AM428" s="89" t="s">
        <v>345</v>
      </c>
      <c r="AN428" s="219" t="str">
        <f>IFERROR(VLOOKUP(AM428,L_Convert,6,FALSE),"")</f>
        <v>TBD</v>
      </c>
      <c r="AO428" s="219" t="str">
        <f>IFERROR(VLOOKUP(AM428,L_Convert,7,FALSE),"")</f>
        <v>TBD</v>
      </c>
      <c r="AP428" s="220"/>
      <c r="AQ428" s="89"/>
      <c r="AR428" s="99"/>
      <c r="AS428" s="94"/>
      <c r="AT428" s="256"/>
      <c r="AU428" s="95"/>
      <c r="AV428" s="238"/>
      <c r="AW428" s="89"/>
      <c r="AX428" s="89"/>
      <c r="AY428" s="219"/>
      <c r="AZ428" s="86"/>
      <c r="BA428" s="86"/>
      <c r="BB428" s="86"/>
      <c r="BC428" s="83" t="s">
        <v>10376</v>
      </c>
      <c r="BD428" s="237" t="s">
        <v>202</v>
      </c>
      <c r="BE428" s="83" t="str">
        <f>IFERROR(VLOOKUP($BD428,L_Milestone,4,FALSE),"")</f>
        <v>07.SITAC PROCESS</v>
      </c>
      <c r="BF428" s="83" t="s">
        <v>5834</v>
      </c>
      <c r="BG428" s="359" t="s">
        <v>13174</v>
      </c>
      <c r="BH428" s="359"/>
      <c r="BI428" s="190">
        <v>401</v>
      </c>
      <c r="BJ428" s="83" t="s">
        <v>13274</v>
      </c>
    </row>
    <row r="429" spans="1:62" s="28" customFormat="1" ht="15" customHeight="1">
      <c r="A429" s="187"/>
      <c r="B429" s="29"/>
      <c r="C429" s="83" t="str">
        <f>Q429</f>
        <v>JAW-JT-TMG-2669</v>
      </c>
      <c r="D429" s="83">
        <v>30742780031</v>
      </c>
      <c r="E429" s="198" t="s">
        <v>12665</v>
      </c>
      <c r="F429" s="198" t="s">
        <v>12333</v>
      </c>
      <c r="G429" s="83" t="s">
        <v>10283</v>
      </c>
      <c r="H429" s="84" t="s">
        <v>6825</v>
      </c>
      <c r="I429" s="83" t="s">
        <v>12391</v>
      </c>
      <c r="J429" s="83" t="s">
        <v>12392</v>
      </c>
      <c r="K429" s="83">
        <v>70</v>
      </c>
      <c r="L429" s="83" t="s">
        <v>4827</v>
      </c>
      <c r="M429" s="83">
        <v>2022</v>
      </c>
      <c r="N429" s="83" t="s">
        <v>10971</v>
      </c>
      <c r="O429" s="83" t="s">
        <v>2359</v>
      </c>
      <c r="P429" s="84" t="s">
        <v>12456</v>
      </c>
      <c r="Q429" s="83" t="s">
        <v>12332</v>
      </c>
      <c r="R429" s="83" t="s">
        <v>12333</v>
      </c>
      <c r="S429" s="83" t="s">
        <v>106</v>
      </c>
      <c r="T429" s="83" t="s">
        <v>5862</v>
      </c>
      <c r="U429" s="83" t="s">
        <v>5907</v>
      </c>
      <c r="V429" s="83" t="s">
        <v>4468</v>
      </c>
      <c r="W429" s="274" t="s">
        <v>2203</v>
      </c>
      <c r="X429" s="274" t="s">
        <v>2659</v>
      </c>
      <c r="Y429" s="84">
        <v>6618156</v>
      </c>
      <c r="Z429" s="86">
        <v>44648</v>
      </c>
      <c r="AA429" s="86">
        <v>44656</v>
      </c>
      <c r="AB429" s="332">
        <f ca="1">IF(AND($Z429=""),"",IF(AND($Z429&lt;&gt;"",AY429&lt;&gt;""),AY429-$Z429,IF(AND($Z429&lt;&gt;"",AY429=""),TODAY()-$Z429)))</f>
        <v>31</v>
      </c>
      <c r="AC429" s="91" t="str">
        <f ca="1">IF(AB429="","",IF(AB429="RFI","RFI done",IF(AB429&gt;150,"&gt; 150 days",IF(AB429&gt;120,"121 - 150 days",IF(AB429&gt;90,"91 - 120 days",IF(AB429&gt;60,"61 - 90 days",IF(AB429&gt;30,"31 - 60 days","&lt; 30 days")))))))</f>
        <v>31 - 60 days</v>
      </c>
      <c r="AD429" s="89">
        <f>IF(AND(S429=""),"TBD",IF(AND(S429="COLO"),Z429+30,Z429+150))</f>
        <v>44798</v>
      </c>
      <c r="AE429" s="90" t="str">
        <f>IFERROR(VLOOKUP(AD429,L_Convert,6,FALSE),"")</f>
        <v>W35-2022</v>
      </c>
      <c r="AF429" s="90" t="str">
        <f>IFERROR(VLOOKUP(AD429,L_Convert,7,FALSE),"")</f>
        <v>Aug-2022</v>
      </c>
      <c r="AG429" s="89" t="s">
        <v>345</v>
      </c>
      <c r="AH429" s="219" t="str">
        <f>IFERROR(VLOOKUP(AG429,L_Convert,6,FALSE),"")</f>
        <v>TBD</v>
      </c>
      <c r="AI429" s="219" t="str">
        <f>IFERROR(VLOOKUP(AG429,L_Convert,7,FALSE),"")</f>
        <v>TBD</v>
      </c>
      <c r="AJ429" s="89" t="s">
        <v>345</v>
      </c>
      <c r="AK429" s="219" t="str">
        <f>IFERROR(VLOOKUP(AJ429,L_Convert,6,FALSE),"")</f>
        <v>TBD</v>
      </c>
      <c r="AL429" s="219" t="str">
        <f>IFERROR(VLOOKUP(AJ429,L_Convert,7,FALSE),"")</f>
        <v>TBD</v>
      </c>
      <c r="AM429" s="89" t="s">
        <v>345</v>
      </c>
      <c r="AN429" s="219" t="str">
        <f>IFERROR(VLOOKUP(AM429,L_Convert,6,FALSE),"")</f>
        <v>TBD</v>
      </c>
      <c r="AO429" s="219" t="str">
        <f>IFERROR(VLOOKUP(AM429,L_Convert,7,FALSE),"")</f>
        <v>TBD</v>
      </c>
      <c r="AP429" s="220"/>
      <c r="AQ429" s="89"/>
      <c r="AR429" s="99"/>
      <c r="AS429" s="94"/>
      <c r="AT429" s="256"/>
      <c r="AU429" s="95"/>
      <c r="AV429" s="238"/>
      <c r="AW429" s="89"/>
      <c r="AX429" s="89"/>
      <c r="AY429" s="219"/>
      <c r="AZ429" s="86"/>
      <c r="BA429" s="86"/>
      <c r="BB429" s="86"/>
      <c r="BC429" s="83" t="s">
        <v>10376</v>
      </c>
      <c r="BD429" s="237" t="s">
        <v>202</v>
      </c>
      <c r="BE429" s="83" t="str">
        <f>IFERROR(VLOOKUP($BD429,L_Milestone,4,FALSE),"")</f>
        <v>07.SITAC PROCESS</v>
      </c>
      <c r="BF429" s="83" t="s">
        <v>5834</v>
      </c>
      <c r="BG429" s="359" t="s">
        <v>13174</v>
      </c>
      <c r="BH429" s="359"/>
      <c r="BI429" s="190">
        <v>401</v>
      </c>
      <c r="BJ429" s="83" t="s">
        <v>13274</v>
      </c>
    </row>
    <row r="430" spans="1:62" s="28" customFormat="1" ht="15" customHeight="1">
      <c r="A430" s="187"/>
      <c r="B430" s="29"/>
      <c r="C430" s="83" t="str">
        <f>Q430</f>
        <v>JAW-JT-TMG-2678</v>
      </c>
      <c r="D430" s="83">
        <v>30742800031</v>
      </c>
      <c r="E430" s="198" t="s">
        <v>12667</v>
      </c>
      <c r="F430" s="198" t="s">
        <v>12337</v>
      </c>
      <c r="G430" s="83" t="s">
        <v>10283</v>
      </c>
      <c r="H430" s="84" t="s">
        <v>6825</v>
      </c>
      <c r="I430" s="83" t="s">
        <v>12396</v>
      </c>
      <c r="J430" s="83" t="s">
        <v>12397</v>
      </c>
      <c r="K430" s="83">
        <v>50</v>
      </c>
      <c r="L430" s="83" t="s">
        <v>12398</v>
      </c>
      <c r="M430" s="83">
        <v>2022</v>
      </c>
      <c r="N430" s="83" t="s">
        <v>10971</v>
      </c>
      <c r="O430" s="83" t="s">
        <v>2359</v>
      </c>
      <c r="P430" s="84" t="s">
        <v>12456</v>
      </c>
      <c r="Q430" s="83" t="s">
        <v>12336</v>
      </c>
      <c r="R430" s="83" t="s">
        <v>12337</v>
      </c>
      <c r="S430" s="83" t="s">
        <v>106</v>
      </c>
      <c r="T430" s="83" t="s">
        <v>5862</v>
      </c>
      <c r="U430" s="83" t="s">
        <v>5907</v>
      </c>
      <c r="V430" s="83" t="s">
        <v>4468</v>
      </c>
      <c r="W430" s="274" t="s">
        <v>2203</v>
      </c>
      <c r="X430" s="274" t="s">
        <v>2659</v>
      </c>
      <c r="Y430" s="84">
        <v>6618156</v>
      </c>
      <c r="Z430" s="86">
        <v>44648</v>
      </c>
      <c r="AA430" s="86">
        <v>44656</v>
      </c>
      <c r="AB430" s="332">
        <f ca="1">IF(AND($Z430=""),"",IF(AND($Z430&lt;&gt;"",AY430&lt;&gt;""),AY430-$Z430,IF(AND($Z430&lt;&gt;"",AY430=""),TODAY()-$Z430)))</f>
        <v>31</v>
      </c>
      <c r="AC430" s="91" t="str">
        <f ca="1">IF(AB430="","",IF(AB430="RFI","RFI done",IF(AB430&gt;150,"&gt; 150 days",IF(AB430&gt;120,"121 - 150 days",IF(AB430&gt;90,"91 - 120 days",IF(AB430&gt;60,"61 - 90 days",IF(AB430&gt;30,"31 - 60 days","&lt; 30 days")))))))</f>
        <v>31 - 60 days</v>
      </c>
      <c r="AD430" s="89">
        <f>IF(AND(S430=""),"TBD",IF(AND(S430="COLO"),Z430+30,Z430+150))</f>
        <v>44798</v>
      </c>
      <c r="AE430" s="90" t="str">
        <f>IFERROR(VLOOKUP(AD430,L_Convert,6,FALSE),"")</f>
        <v>W35-2022</v>
      </c>
      <c r="AF430" s="90" t="str">
        <f>IFERROR(VLOOKUP(AD430,L_Convert,7,FALSE),"")</f>
        <v>Aug-2022</v>
      </c>
      <c r="AG430" s="89" t="s">
        <v>345</v>
      </c>
      <c r="AH430" s="219" t="str">
        <f>IFERROR(VLOOKUP(AG430,L_Convert,6,FALSE),"")</f>
        <v>TBD</v>
      </c>
      <c r="AI430" s="219" t="str">
        <f>IFERROR(VLOOKUP(AG430,L_Convert,7,FALSE),"")</f>
        <v>TBD</v>
      </c>
      <c r="AJ430" s="89" t="s">
        <v>345</v>
      </c>
      <c r="AK430" s="219" t="str">
        <f>IFERROR(VLOOKUP(AJ430,L_Convert,6,FALSE),"")</f>
        <v>TBD</v>
      </c>
      <c r="AL430" s="219" t="str">
        <f>IFERROR(VLOOKUP(AJ430,L_Convert,7,FALSE),"")</f>
        <v>TBD</v>
      </c>
      <c r="AM430" s="89" t="s">
        <v>345</v>
      </c>
      <c r="AN430" s="219" t="str">
        <f>IFERROR(VLOOKUP(AM430,L_Convert,6,FALSE),"")</f>
        <v>TBD</v>
      </c>
      <c r="AO430" s="219" t="str">
        <f>IFERROR(VLOOKUP(AM430,L_Convert,7,FALSE),"")</f>
        <v>TBD</v>
      </c>
      <c r="AP430" s="220"/>
      <c r="AQ430" s="89"/>
      <c r="AR430" s="99"/>
      <c r="AS430" s="94"/>
      <c r="AT430" s="256"/>
      <c r="AU430" s="95"/>
      <c r="AV430" s="238"/>
      <c r="AW430" s="89"/>
      <c r="AX430" s="89"/>
      <c r="AY430" s="219"/>
      <c r="AZ430" s="86"/>
      <c r="BA430" s="86"/>
      <c r="BB430" s="86"/>
      <c r="BC430" s="83" t="s">
        <v>10376</v>
      </c>
      <c r="BD430" s="237" t="s">
        <v>202</v>
      </c>
      <c r="BE430" s="83" t="str">
        <f>IFERROR(VLOOKUP($BD430,L_Milestone,4,FALSE),"")</f>
        <v>07.SITAC PROCESS</v>
      </c>
      <c r="BF430" s="83" t="s">
        <v>5834</v>
      </c>
      <c r="BG430" s="359" t="s">
        <v>13174</v>
      </c>
      <c r="BH430" s="359"/>
      <c r="BI430" s="190">
        <v>401</v>
      </c>
      <c r="BJ430" s="83" t="s">
        <v>13274</v>
      </c>
    </row>
    <row r="431" spans="1:62" s="28" customFormat="1" ht="15" customHeight="1">
      <c r="A431" s="187"/>
      <c r="B431" s="29"/>
      <c r="C431" s="83" t="str">
        <f>Q431</f>
        <v>JAW-JT-WNG-2761</v>
      </c>
      <c r="D431" s="83">
        <v>30742820031</v>
      </c>
      <c r="E431" s="198" t="s">
        <v>12669</v>
      </c>
      <c r="F431" s="198" t="s">
        <v>12341</v>
      </c>
      <c r="G431" s="83" t="s">
        <v>10283</v>
      </c>
      <c r="H431" s="84" t="s">
        <v>6825</v>
      </c>
      <c r="I431" s="83" t="s">
        <v>12401</v>
      </c>
      <c r="J431" s="83" t="s">
        <v>12402</v>
      </c>
      <c r="K431" s="83">
        <v>60</v>
      </c>
      <c r="L431" s="83" t="s">
        <v>4548</v>
      </c>
      <c r="M431" s="83">
        <v>2022</v>
      </c>
      <c r="N431" s="83" t="s">
        <v>10971</v>
      </c>
      <c r="O431" s="83" t="s">
        <v>2359</v>
      </c>
      <c r="P431" s="84" t="s">
        <v>12456</v>
      </c>
      <c r="Q431" s="83" t="s">
        <v>12340</v>
      </c>
      <c r="R431" s="83" t="s">
        <v>12341</v>
      </c>
      <c r="S431" s="83" t="s">
        <v>106</v>
      </c>
      <c r="T431" s="83" t="s">
        <v>5862</v>
      </c>
      <c r="U431" s="83" t="s">
        <v>5907</v>
      </c>
      <c r="V431" s="83" t="s">
        <v>4468</v>
      </c>
      <c r="W431" s="274" t="s">
        <v>2203</v>
      </c>
      <c r="X431" s="274" t="s">
        <v>2660</v>
      </c>
      <c r="Y431" s="84">
        <v>6618156</v>
      </c>
      <c r="Z431" s="86">
        <v>44648</v>
      </c>
      <c r="AA431" s="86">
        <v>44656</v>
      </c>
      <c r="AB431" s="332">
        <f ca="1">IF(AND($Z431=""),"",IF(AND($Z431&lt;&gt;"",AY431&lt;&gt;""),AY431-$Z431,IF(AND($Z431&lt;&gt;"",AY431=""),TODAY()-$Z431)))</f>
        <v>31</v>
      </c>
      <c r="AC431" s="91" t="str">
        <f ca="1">IF(AB431="","",IF(AB431="RFI","RFI done",IF(AB431&gt;150,"&gt; 150 days",IF(AB431&gt;120,"121 - 150 days",IF(AB431&gt;90,"91 - 120 days",IF(AB431&gt;60,"61 - 90 days",IF(AB431&gt;30,"31 - 60 days","&lt; 30 days")))))))</f>
        <v>31 - 60 days</v>
      </c>
      <c r="AD431" s="89">
        <f>IF(AND(S431=""),"TBD",IF(AND(S431="COLO"),Z431+30,Z431+150))</f>
        <v>44798</v>
      </c>
      <c r="AE431" s="90" t="str">
        <f>IFERROR(VLOOKUP(AD431,L_Convert,6,FALSE),"")</f>
        <v>W35-2022</v>
      </c>
      <c r="AF431" s="90" t="str">
        <f>IFERROR(VLOOKUP(AD431,L_Convert,7,FALSE),"")</f>
        <v>Aug-2022</v>
      </c>
      <c r="AG431" s="89" t="s">
        <v>345</v>
      </c>
      <c r="AH431" s="219" t="str">
        <f>IFERROR(VLOOKUP(AG431,L_Convert,6,FALSE),"")</f>
        <v>TBD</v>
      </c>
      <c r="AI431" s="219" t="str">
        <f>IFERROR(VLOOKUP(AG431,L_Convert,7,FALSE),"")</f>
        <v>TBD</v>
      </c>
      <c r="AJ431" s="89" t="s">
        <v>345</v>
      </c>
      <c r="AK431" s="219" t="str">
        <f>IFERROR(VLOOKUP(AJ431,L_Convert,6,FALSE),"")</f>
        <v>TBD</v>
      </c>
      <c r="AL431" s="219" t="str">
        <f>IFERROR(VLOOKUP(AJ431,L_Convert,7,FALSE),"")</f>
        <v>TBD</v>
      </c>
      <c r="AM431" s="89" t="s">
        <v>345</v>
      </c>
      <c r="AN431" s="219" t="str">
        <f>IFERROR(VLOOKUP(AM431,L_Convert,6,FALSE),"")</f>
        <v>TBD</v>
      </c>
      <c r="AO431" s="219" t="str">
        <f>IFERROR(VLOOKUP(AM431,L_Convert,7,FALSE),"")</f>
        <v>TBD</v>
      </c>
      <c r="AP431" s="220"/>
      <c r="AQ431" s="89"/>
      <c r="AR431" s="99"/>
      <c r="AS431" s="94"/>
      <c r="AT431" s="256"/>
      <c r="AU431" s="95"/>
      <c r="AV431" s="238"/>
      <c r="AW431" s="89"/>
      <c r="AX431" s="89"/>
      <c r="AY431" s="219"/>
      <c r="AZ431" s="86"/>
      <c r="BA431" s="86"/>
      <c r="BB431" s="86"/>
      <c r="BC431" s="83" t="s">
        <v>10376</v>
      </c>
      <c r="BD431" s="237" t="s">
        <v>202</v>
      </c>
      <c r="BE431" s="83" t="str">
        <f>IFERROR(VLOOKUP($BD431,L_Milestone,4,FALSE),"")</f>
        <v>07.SITAC PROCESS</v>
      </c>
      <c r="BF431" s="83" t="s">
        <v>5834</v>
      </c>
      <c r="BG431" s="359" t="s">
        <v>13174</v>
      </c>
      <c r="BH431" s="359"/>
      <c r="BI431" s="190">
        <v>401</v>
      </c>
      <c r="BJ431" s="83" t="s">
        <v>13274</v>
      </c>
    </row>
    <row r="432" spans="1:62" s="28" customFormat="1" ht="15" customHeight="1">
      <c r="A432" s="187"/>
      <c r="B432" s="29"/>
      <c r="C432" s="83" t="str">
        <f>Q432</f>
        <v>JAW-JT-SKH-1871</v>
      </c>
      <c r="D432" s="83">
        <v>30742860031</v>
      </c>
      <c r="E432" s="198" t="s">
        <v>12673</v>
      </c>
      <c r="F432" s="198" t="s">
        <v>12349</v>
      </c>
      <c r="G432" s="83" t="s">
        <v>10283</v>
      </c>
      <c r="H432" s="84" t="s">
        <v>6825</v>
      </c>
      <c r="I432" s="83" t="s">
        <v>12410</v>
      </c>
      <c r="J432" s="83" t="s">
        <v>12411</v>
      </c>
      <c r="K432" s="83">
        <v>60</v>
      </c>
      <c r="L432" s="83" t="s">
        <v>9982</v>
      </c>
      <c r="M432" s="83">
        <v>2022</v>
      </c>
      <c r="N432" s="83" t="s">
        <v>10971</v>
      </c>
      <c r="O432" s="83" t="s">
        <v>2359</v>
      </c>
      <c r="P432" s="84" t="s">
        <v>12456</v>
      </c>
      <c r="Q432" s="83" t="s">
        <v>12348</v>
      </c>
      <c r="R432" s="83" t="s">
        <v>12349</v>
      </c>
      <c r="S432" s="83" t="s">
        <v>106</v>
      </c>
      <c r="T432" s="83" t="s">
        <v>5862</v>
      </c>
      <c r="U432" s="83" t="s">
        <v>5907</v>
      </c>
      <c r="V432" s="83" t="s">
        <v>4468</v>
      </c>
      <c r="W432" s="274" t="s">
        <v>2203</v>
      </c>
      <c r="X432" s="274" t="s">
        <v>2635</v>
      </c>
      <c r="Y432" s="84">
        <v>6618156</v>
      </c>
      <c r="Z432" s="86">
        <v>44648</v>
      </c>
      <c r="AA432" s="86">
        <v>44656</v>
      </c>
      <c r="AB432" s="332">
        <f ca="1">IF(AND($Z432=""),"",IF(AND($Z432&lt;&gt;"",AY432&lt;&gt;""),AY432-$Z432,IF(AND($Z432&lt;&gt;"",AY432=""),TODAY()-$Z432)))</f>
        <v>31</v>
      </c>
      <c r="AC432" s="91" t="str">
        <f ca="1">IF(AB432="","",IF(AB432="RFI","RFI done",IF(AB432&gt;150,"&gt; 150 days",IF(AB432&gt;120,"121 - 150 days",IF(AB432&gt;90,"91 - 120 days",IF(AB432&gt;60,"61 - 90 days",IF(AB432&gt;30,"31 - 60 days","&lt; 30 days")))))))</f>
        <v>31 - 60 days</v>
      </c>
      <c r="AD432" s="89">
        <f>IF(AND(S432=""),"TBD",IF(AND(S432="COLO"),Z432+30,Z432+150))</f>
        <v>44798</v>
      </c>
      <c r="AE432" s="90" t="str">
        <f>IFERROR(VLOOKUP(AD432,L_Convert,6,FALSE),"")</f>
        <v>W35-2022</v>
      </c>
      <c r="AF432" s="90" t="str">
        <f>IFERROR(VLOOKUP(AD432,L_Convert,7,FALSE),"")</f>
        <v>Aug-2022</v>
      </c>
      <c r="AG432" s="89" t="s">
        <v>345</v>
      </c>
      <c r="AH432" s="219" t="str">
        <f>IFERROR(VLOOKUP(AG432,L_Convert,6,FALSE),"")</f>
        <v>TBD</v>
      </c>
      <c r="AI432" s="219" t="str">
        <f>IFERROR(VLOOKUP(AG432,L_Convert,7,FALSE),"")</f>
        <v>TBD</v>
      </c>
      <c r="AJ432" s="89" t="s">
        <v>345</v>
      </c>
      <c r="AK432" s="219" t="str">
        <f>IFERROR(VLOOKUP(AJ432,L_Convert,6,FALSE),"")</f>
        <v>TBD</v>
      </c>
      <c r="AL432" s="219" t="str">
        <f>IFERROR(VLOOKUP(AJ432,L_Convert,7,FALSE),"")</f>
        <v>TBD</v>
      </c>
      <c r="AM432" s="89" t="s">
        <v>345</v>
      </c>
      <c r="AN432" s="219" t="str">
        <f>IFERROR(VLOOKUP(AM432,L_Convert,6,FALSE),"")</f>
        <v>TBD</v>
      </c>
      <c r="AO432" s="219" t="str">
        <f>IFERROR(VLOOKUP(AM432,L_Convert,7,FALSE),"")</f>
        <v>TBD</v>
      </c>
      <c r="AP432" s="220"/>
      <c r="AQ432" s="89"/>
      <c r="AR432" s="99"/>
      <c r="AS432" s="94"/>
      <c r="AT432" s="256"/>
      <c r="AU432" s="95"/>
      <c r="AV432" s="238"/>
      <c r="AW432" s="89"/>
      <c r="AX432" s="89"/>
      <c r="AY432" s="219"/>
      <c r="AZ432" s="86"/>
      <c r="BA432" s="86"/>
      <c r="BB432" s="86"/>
      <c r="BC432" s="83" t="s">
        <v>10376</v>
      </c>
      <c r="BD432" s="237" t="s">
        <v>202</v>
      </c>
      <c r="BE432" s="83" t="str">
        <f>IFERROR(VLOOKUP($BD432,L_Milestone,4,FALSE),"")</f>
        <v>07.SITAC PROCESS</v>
      </c>
      <c r="BF432" s="83" t="s">
        <v>5834</v>
      </c>
      <c r="BG432" s="359" t="s">
        <v>13174</v>
      </c>
      <c r="BH432" s="359"/>
      <c r="BI432" s="190">
        <v>401</v>
      </c>
      <c r="BJ432" s="83" t="s">
        <v>13274</v>
      </c>
    </row>
    <row r="433" spans="1:62" s="28" customFormat="1" ht="15" customHeight="1">
      <c r="A433" s="187"/>
      <c r="B433" s="29"/>
      <c r="C433" s="83" t="str">
        <f>Q433</f>
        <v>JAW-JT-WNG-2763</v>
      </c>
      <c r="D433" s="83">
        <v>30742790031</v>
      </c>
      <c r="E433" s="198" t="s">
        <v>12666</v>
      </c>
      <c r="F433" s="198" t="s">
        <v>12335</v>
      </c>
      <c r="G433" s="83" t="s">
        <v>10283</v>
      </c>
      <c r="H433" s="84" t="s">
        <v>6825</v>
      </c>
      <c r="I433" s="83" t="s">
        <v>12393</v>
      </c>
      <c r="J433" s="83" t="s">
        <v>12394</v>
      </c>
      <c r="K433" s="83">
        <v>60</v>
      </c>
      <c r="L433" s="83" t="s">
        <v>12395</v>
      </c>
      <c r="M433" s="83">
        <v>2022</v>
      </c>
      <c r="N433" s="83" t="s">
        <v>10971</v>
      </c>
      <c r="O433" s="83" t="s">
        <v>2359</v>
      </c>
      <c r="P433" s="84" t="s">
        <v>12456</v>
      </c>
      <c r="Q433" s="83" t="s">
        <v>12334</v>
      </c>
      <c r="R433" s="83" t="s">
        <v>12335</v>
      </c>
      <c r="S433" s="83" t="s">
        <v>106</v>
      </c>
      <c r="T433" s="83" t="s">
        <v>5862</v>
      </c>
      <c r="U433" s="83" t="s">
        <v>5907</v>
      </c>
      <c r="V433" s="83" t="s">
        <v>4468</v>
      </c>
      <c r="W433" s="274" t="s">
        <v>2203</v>
      </c>
      <c r="X433" s="274" t="s">
        <v>2660</v>
      </c>
      <c r="Y433" s="84">
        <v>6618156</v>
      </c>
      <c r="Z433" s="86">
        <v>44648</v>
      </c>
      <c r="AA433" s="86">
        <v>44656</v>
      </c>
      <c r="AB433" s="332">
        <f ca="1">IF(AND($Z433=""),"",IF(AND($Z433&lt;&gt;"",AY433&lt;&gt;""),AY433-$Z433,IF(AND($Z433&lt;&gt;"",AY433=""),TODAY()-$Z433)))</f>
        <v>31</v>
      </c>
      <c r="AC433" s="91" t="str">
        <f ca="1">IF(AB433="","",IF(AB433="RFI","RFI done",IF(AB433&gt;150,"&gt; 150 days",IF(AB433&gt;120,"121 - 150 days",IF(AB433&gt;90,"91 - 120 days",IF(AB433&gt;60,"61 - 90 days",IF(AB433&gt;30,"31 - 60 days","&lt; 30 days")))))))</f>
        <v>31 - 60 days</v>
      </c>
      <c r="AD433" s="89">
        <f>IF(AND(S433=""),"TBD",IF(AND(S433="COLO"),Z433+30,Z433+150))</f>
        <v>44798</v>
      </c>
      <c r="AE433" s="90" t="str">
        <f>IFERROR(VLOOKUP(AD433,L_Convert,6,FALSE),"")</f>
        <v>W35-2022</v>
      </c>
      <c r="AF433" s="90" t="str">
        <f>IFERROR(VLOOKUP(AD433,L_Convert,7,FALSE),"")</f>
        <v>Aug-2022</v>
      </c>
      <c r="AG433" s="89" t="s">
        <v>345</v>
      </c>
      <c r="AH433" s="219" t="str">
        <f>IFERROR(VLOOKUP(AG433,L_Convert,6,FALSE),"")</f>
        <v>TBD</v>
      </c>
      <c r="AI433" s="219" t="str">
        <f>IFERROR(VLOOKUP(AG433,L_Convert,7,FALSE),"")</f>
        <v>TBD</v>
      </c>
      <c r="AJ433" s="89" t="s">
        <v>345</v>
      </c>
      <c r="AK433" s="219" t="str">
        <f>IFERROR(VLOOKUP(AJ433,L_Convert,6,FALSE),"")</f>
        <v>TBD</v>
      </c>
      <c r="AL433" s="219" t="str">
        <f>IFERROR(VLOOKUP(AJ433,L_Convert,7,FALSE),"")</f>
        <v>TBD</v>
      </c>
      <c r="AM433" s="89" t="s">
        <v>345</v>
      </c>
      <c r="AN433" s="219" t="str">
        <f>IFERROR(VLOOKUP(AM433,L_Convert,6,FALSE),"")</f>
        <v>TBD</v>
      </c>
      <c r="AO433" s="219" t="str">
        <f>IFERROR(VLOOKUP(AM433,L_Convert,7,FALSE),"")</f>
        <v>TBD</v>
      </c>
      <c r="AP433" s="220"/>
      <c r="AQ433" s="89"/>
      <c r="AR433" s="99"/>
      <c r="AS433" s="94"/>
      <c r="AT433" s="256"/>
      <c r="AU433" s="95"/>
      <c r="AV433" s="238"/>
      <c r="AW433" s="89"/>
      <c r="AX433" s="89"/>
      <c r="AY433" s="219"/>
      <c r="AZ433" s="86"/>
      <c r="BA433" s="86"/>
      <c r="BB433" s="86"/>
      <c r="BC433" s="83" t="s">
        <v>10376</v>
      </c>
      <c r="BD433" s="237" t="s">
        <v>202</v>
      </c>
      <c r="BE433" s="83" t="str">
        <f>IFERROR(VLOOKUP($BD433,L_Milestone,4,FALSE),"")</f>
        <v>07.SITAC PROCESS</v>
      </c>
      <c r="BF433" s="83" t="s">
        <v>5834</v>
      </c>
      <c r="BG433" s="359" t="s">
        <v>13174</v>
      </c>
      <c r="BH433" s="359"/>
      <c r="BI433" s="190">
        <v>401</v>
      </c>
      <c r="BJ433" s="83" t="s">
        <v>13274</v>
      </c>
    </row>
    <row r="434" spans="1:62" s="28" customFormat="1" ht="15" customHeight="1">
      <c r="A434" s="187"/>
      <c r="B434" s="29"/>
      <c r="C434" s="83" t="str">
        <f>Q434</f>
        <v>JAW-JT-BTG-0222</v>
      </c>
      <c r="D434" s="83">
        <v>30742770031</v>
      </c>
      <c r="E434" s="198" t="s">
        <v>12664</v>
      </c>
      <c r="F434" s="198" t="s">
        <v>12331</v>
      </c>
      <c r="G434" s="83" t="s">
        <v>10283</v>
      </c>
      <c r="H434" s="84" t="s">
        <v>6825</v>
      </c>
      <c r="I434" s="83" t="s">
        <v>12389</v>
      </c>
      <c r="J434" s="83" t="s">
        <v>12390</v>
      </c>
      <c r="K434" s="83">
        <v>70</v>
      </c>
      <c r="L434" s="83" t="s">
        <v>8987</v>
      </c>
      <c r="M434" s="83">
        <v>2022</v>
      </c>
      <c r="N434" s="83" t="s">
        <v>10971</v>
      </c>
      <c r="O434" s="83" t="s">
        <v>2359</v>
      </c>
      <c r="P434" s="84" t="s">
        <v>12456</v>
      </c>
      <c r="Q434" s="83" t="s">
        <v>12330</v>
      </c>
      <c r="R434" s="83" t="s">
        <v>12331</v>
      </c>
      <c r="S434" s="83" t="s">
        <v>106</v>
      </c>
      <c r="T434" s="83" t="s">
        <v>5862</v>
      </c>
      <c r="U434" s="83" t="s">
        <v>5907</v>
      </c>
      <c r="V434" s="83" t="s">
        <v>4468</v>
      </c>
      <c r="W434" s="274" t="s">
        <v>2203</v>
      </c>
      <c r="X434" s="274" t="s">
        <v>8613</v>
      </c>
      <c r="Y434" s="84">
        <v>6618156</v>
      </c>
      <c r="Z434" s="86">
        <v>44648</v>
      </c>
      <c r="AA434" s="86">
        <v>44656</v>
      </c>
      <c r="AB434" s="332">
        <f ca="1">IF(AND($Z434=""),"",IF(AND($Z434&lt;&gt;"",AY434&lt;&gt;""),AY434-$Z434,IF(AND($Z434&lt;&gt;"",AY434=""),TODAY()-$Z434)))</f>
        <v>31</v>
      </c>
      <c r="AC434" s="91" t="str">
        <f ca="1">IF(AB434="","",IF(AB434="RFI","RFI done",IF(AB434&gt;150,"&gt; 150 days",IF(AB434&gt;120,"121 - 150 days",IF(AB434&gt;90,"91 - 120 days",IF(AB434&gt;60,"61 - 90 days",IF(AB434&gt;30,"31 - 60 days","&lt; 30 days")))))))</f>
        <v>31 - 60 days</v>
      </c>
      <c r="AD434" s="89">
        <f>IF(AND(S434=""),"TBD",IF(AND(S434="COLO"),Z434+30,Z434+150))</f>
        <v>44798</v>
      </c>
      <c r="AE434" s="90" t="str">
        <f>IFERROR(VLOOKUP(AD434,L_Convert,6,FALSE),"")</f>
        <v>W35-2022</v>
      </c>
      <c r="AF434" s="90" t="str">
        <f>IFERROR(VLOOKUP(AD434,L_Convert,7,FALSE),"")</f>
        <v>Aug-2022</v>
      </c>
      <c r="AG434" s="89" t="s">
        <v>345</v>
      </c>
      <c r="AH434" s="219" t="str">
        <f>IFERROR(VLOOKUP(AG434,L_Convert,6,FALSE),"")</f>
        <v>TBD</v>
      </c>
      <c r="AI434" s="219" t="str">
        <f>IFERROR(VLOOKUP(AG434,L_Convert,7,FALSE),"")</f>
        <v>TBD</v>
      </c>
      <c r="AJ434" s="89" t="s">
        <v>345</v>
      </c>
      <c r="AK434" s="219" t="str">
        <f>IFERROR(VLOOKUP(AJ434,L_Convert,6,FALSE),"")</f>
        <v>TBD</v>
      </c>
      <c r="AL434" s="219" t="str">
        <f>IFERROR(VLOOKUP(AJ434,L_Convert,7,FALSE),"")</f>
        <v>TBD</v>
      </c>
      <c r="AM434" s="89" t="s">
        <v>345</v>
      </c>
      <c r="AN434" s="219" t="str">
        <f>IFERROR(VLOOKUP(AM434,L_Convert,6,FALSE),"")</f>
        <v>TBD</v>
      </c>
      <c r="AO434" s="219" t="str">
        <f>IFERROR(VLOOKUP(AM434,L_Convert,7,FALSE),"")</f>
        <v>TBD</v>
      </c>
      <c r="AP434" s="220"/>
      <c r="AQ434" s="89"/>
      <c r="AR434" s="99"/>
      <c r="AS434" s="94"/>
      <c r="AT434" s="256"/>
      <c r="AU434" s="95"/>
      <c r="AV434" s="238"/>
      <c r="AW434" s="89"/>
      <c r="AX434" s="89"/>
      <c r="AY434" s="219"/>
      <c r="AZ434" s="86"/>
      <c r="BA434" s="86"/>
      <c r="BB434" s="86"/>
      <c r="BC434" s="83" t="s">
        <v>10376</v>
      </c>
      <c r="BD434" s="237" t="s">
        <v>202</v>
      </c>
      <c r="BE434" s="83" t="str">
        <f>IFERROR(VLOOKUP($BD434,L_Milestone,4,FALSE),"")</f>
        <v>07.SITAC PROCESS</v>
      </c>
      <c r="BF434" s="83" t="s">
        <v>5834</v>
      </c>
      <c r="BG434" s="359" t="s">
        <v>13174</v>
      </c>
      <c r="BH434" s="359"/>
      <c r="BI434" s="190">
        <v>401</v>
      </c>
      <c r="BJ434" s="83" t="s">
        <v>13274</v>
      </c>
    </row>
    <row r="435" spans="1:62" s="28" customFormat="1" ht="15" customHeight="1">
      <c r="A435" s="187"/>
      <c r="B435" s="29"/>
      <c r="C435" s="83" t="str">
        <f>Q435</f>
        <v>JAW-JT-KRG-2136</v>
      </c>
      <c r="D435" s="83">
        <v>30742570031</v>
      </c>
      <c r="E435" s="198" t="s">
        <v>12623</v>
      </c>
      <c r="F435" s="198" t="s">
        <v>12426</v>
      </c>
      <c r="G435" s="83" t="s">
        <v>10283</v>
      </c>
      <c r="H435" s="84" t="s">
        <v>6825</v>
      </c>
      <c r="I435" s="83" t="s">
        <v>12435</v>
      </c>
      <c r="J435" s="83" t="s">
        <v>12436</v>
      </c>
      <c r="K435" s="83">
        <v>50</v>
      </c>
      <c r="L435" s="83" t="s">
        <v>12437</v>
      </c>
      <c r="M435" s="83">
        <v>2022</v>
      </c>
      <c r="N435" s="83" t="s">
        <v>12457</v>
      </c>
      <c r="O435" s="83" t="s">
        <v>2359</v>
      </c>
      <c r="P435" s="84" t="s">
        <v>199</v>
      </c>
      <c r="Q435" s="471" t="s">
        <v>12425</v>
      </c>
      <c r="R435" s="471" t="s">
        <v>12426</v>
      </c>
      <c r="S435" s="83" t="s">
        <v>106</v>
      </c>
      <c r="T435" s="83" t="s">
        <v>5862</v>
      </c>
      <c r="U435" s="83" t="s">
        <v>5907</v>
      </c>
      <c r="V435" s="83" t="s">
        <v>4468</v>
      </c>
      <c r="W435" s="274" t="s">
        <v>2203</v>
      </c>
      <c r="X435" s="274" t="s">
        <v>2645</v>
      </c>
      <c r="Y435" s="84">
        <v>6618174</v>
      </c>
      <c r="Z435" s="86">
        <v>44656</v>
      </c>
      <c r="AA435" s="86">
        <v>44656</v>
      </c>
      <c r="AB435" s="332">
        <f ca="1">IF(AND($Z435=""),"",IF(AND($Z435&lt;&gt;"",AY435&lt;&gt;""),AY435-$Z435,IF(AND($Z435&lt;&gt;"",AY435=""),TODAY()-$Z435)))</f>
        <v>23</v>
      </c>
      <c r="AC435" s="91" t="str">
        <f ca="1">IF(AB435="","",IF(AB435="RFI","RFI done",IF(AB435&gt;150,"&gt; 150 days",IF(AB435&gt;120,"121 - 150 days",IF(AB435&gt;90,"91 - 120 days",IF(AB435&gt;60,"61 - 90 days",IF(AB435&gt;30,"31 - 60 days","&lt; 30 days")))))))</f>
        <v>&lt; 30 days</v>
      </c>
      <c r="AD435" s="89">
        <f>IF(AND(S435=""),"TBD",IF(AND(S435="COLO"),Z435+30,Z435+150))</f>
        <v>44806</v>
      </c>
      <c r="AE435" s="90" t="str">
        <f>IFERROR(VLOOKUP(AD435,L_Convert,6,FALSE),"")</f>
        <v>W36-2022</v>
      </c>
      <c r="AF435" s="90" t="str">
        <f>IFERROR(VLOOKUP(AD435,L_Convert,7,FALSE),"")</f>
        <v>Sep-2022</v>
      </c>
      <c r="AG435" s="89" t="s">
        <v>345</v>
      </c>
      <c r="AH435" s="219" t="str">
        <f>IFERROR(VLOOKUP(AG435,L_Convert,6,FALSE),"")</f>
        <v>TBD</v>
      </c>
      <c r="AI435" s="219" t="str">
        <f>IFERROR(VLOOKUP(AG435,L_Convert,7,FALSE),"")</f>
        <v>TBD</v>
      </c>
      <c r="AJ435" s="89" t="s">
        <v>345</v>
      </c>
      <c r="AK435" s="219" t="str">
        <f>IFERROR(VLOOKUP(AJ435,L_Convert,6,FALSE),"")</f>
        <v>TBD</v>
      </c>
      <c r="AL435" s="219" t="str">
        <f>IFERROR(VLOOKUP(AJ435,L_Convert,7,FALSE),"")</f>
        <v>TBD</v>
      </c>
      <c r="AM435" s="89" t="s">
        <v>345</v>
      </c>
      <c r="AN435" s="219" t="str">
        <f>IFERROR(VLOOKUP(AM435,L_Convert,6,FALSE),"")</f>
        <v>TBD</v>
      </c>
      <c r="AO435" s="219" t="str">
        <f>IFERROR(VLOOKUP(AM435,L_Convert,7,FALSE),"")</f>
        <v>TBD</v>
      </c>
      <c r="AP435" s="220"/>
      <c r="AQ435" s="89"/>
      <c r="AR435" s="99"/>
      <c r="AS435" s="99"/>
      <c r="AT435" s="256"/>
      <c r="AU435" s="95"/>
      <c r="AV435" s="238"/>
      <c r="AW435" s="89"/>
      <c r="AX435" s="89"/>
      <c r="AY435" s="219"/>
      <c r="AZ435" s="86"/>
      <c r="BA435" s="86"/>
      <c r="BB435" s="86"/>
      <c r="BC435" s="83" t="s">
        <v>10376</v>
      </c>
      <c r="BD435" s="237" t="s">
        <v>202</v>
      </c>
      <c r="BE435" s="83" t="str">
        <f>IFERROR(VLOOKUP($BD435,L_Milestone,4,FALSE),"")</f>
        <v>07.SITAC PROCESS</v>
      </c>
      <c r="BF435" s="83" t="s">
        <v>5834</v>
      </c>
      <c r="BG435" s="359" t="s">
        <v>13174</v>
      </c>
      <c r="BH435" s="359"/>
      <c r="BI435" s="190">
        <v>401</v>
      </c>
      <c r="BJ435" s="83" t="s">
        <v>13274</v>
      </c>
    </row>
    <row r="436" spans="1:62" s="28" customFormat="1" ht="15" customHeight="1">
      <c r="A436" s="187"/>
      <c r="B436" s="29"/>
      <c r="C436" s="83" t="str">
        <f>Q436</f>
        <v>JAW-JT-BNR-0276</v>
      </c>
      <c r="D436" s="83">
        <v>30742730031</v>
      </c>
      <c r="E436" s="198" t="s">
        <v>12660</v>
      </c>
      <c r="F436" s="198" t="s">
        <v>12321</v>
      </c>
      <c r="G436" s="83" t="s">
        <v>10283</v>
      </c>
      <c r="H436" s="84" t="s">
        <v>6825</v>
      </c>
      <c r="I436" s="83" t="s">
        <v>12376</v>
      </c>
      <c r="J436" s="83" t="s">
        <v>12377</v>
      </c>
      <c r="K436" s="83">
        <v>70</v>
      </c>
      <c r="L436" s="83" t="s">
        <v>12378</v>
      </c>
      <c r="M436" s="83">
        <v>2022</v>
      </c>
      <c r="N436" s="83" t="s">
        <v>10971</v>
      </c>
      <c r="O436" s="83" t="s">
        <v>2359</v>
      </c>
      <c r="P436" s="84" t="s">
        <v>12456</v>
      </c>
      <c r="Q436" s="83" t="s">
        <v>12320</v>
      </c>
      <c r="R436" s="83" t="s">
        <v>12321</v>
      </c>
      <c r="S436" s="83" t="s">
        <v>106</v>
      </c>
      <c r="T436" s="83" t="s">
        <v>5862</v>
      </c>
      <c r="U436" s="83" t="s">
        <v>5907</v>
      </c>
      <c r="V436" s="83" t="s">
        <v>4468</v>
      </c>
      <c r="W436" s="274" t="s">
        <v>2203</v>
      </c>
      <c r="X436" s="274" t="s">
        <v>2624</v>
      </c>
      <c r="Y436" s="84">
        <v>6618156</v>
      </c>
      <c r="Z436" s="86">
        <v>44648</v>
      </c>
      <c r="AA436" s="86">
        <v>44656</v>
      </c>
      <c r="AB436" s="332">
        <f ca="1">IF(AND($Z436=""),"",IF(AND($Z436&lt;&gt;"",AY436&lt;&gt;""),AY436-$Z436,IF(AND($Z436&lt;&gt;"",AY436=""),TODAY()-$Z436)))</f>
        <v>31</v>
      </c>
      <c r="AC436" s="91" t="str">
        <f ca="1">IF(AB436="","",IF(AB436="RFI","RFI done",IF(AB436&gt;150,"&gt; 150 days",IF(AB436&gt;120,"121 - 150 days",IF(AB436&gt;90,"91 - 120 days",IF(AB436&gt;60,"61 - 90 days",IF(AB436&gt;30,"31 - 60 days","&lt; 30 days")))))))</f>
        <v>31 - 60 days</v>
      </c>
      <c r="AD436" s="89">
        <f>IF(AND(S436=""),"TBD",IF(AND(S436="COLO"),Z436+30,Z436+150))</f>
        <v>44798</v>
      </c>
      <c r="AE436" s="90" t="str">
        <f>IFERROR(VLOOKUP(AD436,L_Convert,6,FALSE),"")</f>
        <v>W35-2022</v>
      </c>
      <c r="AF436" s="90" t="str">
        <f>IFERROR(VLOOKUP(AD436,L_Convert,7,FALSE),"")</f>
        <v>Aug-2022</v>
      </c>
      <c r="AG436" s="89" t="s">
        <v>345</v>
      </c>
      <c r="AH436" s="219" t="str">
        <f>IFERROR(VLOOKUP(AG436,L_Convert,6,FALSE),"")</f>
        <v>TBD</v>
      </c>
      <c r="AI436" s="219" t="str">
        <f>IFERROR(VLOOKUP(AG436,L_Convert,7,FALSE),"")</f>
        <v>TBD</v>
      </c>
      <c r="AJ436" s="89" t="s">
        <v>345</v>
      </c>
      <c r="AK436" s="219" t="str">
        <f>IFERROR(VLOOKUP(AJ436,L_Convert,6,FALSE),"")</f>
        <v>TBD</v>
      </c>
      <c r="AL436" s="219" t="str">
        <f>IFERROR(VLOOKUP(AJ436,L_Convert,7,FALSE),"")</f>
        <v>TBD</v>
      </c>
      <c r="AM436" s="89" t="s">
        <v>345</v>
      </c>
      <c r="AN436" s="219" t="str">
        <f>IFERROR(VLOOKUP(AM436,L_Convert,6,FALSE),"")</f>
        <v>TBD</v>
      </c>
      <c r="AO436" s="219" t="str">
        <f>IFERROR(VLOOKUP(AM436,L_Convert,7,FALSE),"")</f>
        <v>TBD</v>
      </c>
      <c r="AP436" s="220"/>
      <c r="AQ436" s="89"/>
      <c r="AR436" s="99"/>
      <c r="AS436" s="94"/>
      <c r="AT436" s="256"/>
      <c r="AU436" s="95"/>
      <c r="AV436" s="238"/>
      <c r="AW436" s="89"/>
      <c r="AX436" s="89"/>
      <c r="AY436" s="219"/>
      <c r="AZ436" s="86"/>
      <c r="BA436" s="86"/>
      <c r="BB436" s="86"/>
      <c r="BC436" s="83" t="s">
        <v>10376</v>
      </c>
      <c r="BD436" s="237" t="s">
        <v>202</v>
      </c>
      <c r="BE436" s="83" t="str">
        <f>IFERROR(VLOOKUP($BD436,L_Milestone,4,FALSE),"")</f>
        <v>07.SITAC PROCESS</v>
      </c>
      <c r="BF436" s="83" t="s">
        <v>5834</v>
      </c>
      <c r="BG436" s="359" t="s">
        <v>13174</v>
      </c>
      <c r="BH436" s="359"/>
      <c r="BI436" s="190">
        <v>401</v>
      </c>
      <c r="BJ436" s="83" t="s">
        <v>13274</v>
      </c>
    </row>
    <row r="437" spans="1:62" s="28" customFormat="1" ht="15" customHeight="1">
      <c r="A437" s="187"/>
      <c r="B437" s="29"/>
      <c r="C437" s="83" t="str">
        <f>Q437</f>
        <v>JAW-JT-KLN-0921</v>
      </c>
      <c r="D437" s="83">
        <v>30742870031</v>
      </c>
      <c r="E437" s="198" t="s">
        <v>12674</v>
      </c>
      <c r="F437" s="198" t="s">
        <v>12353</v>
      </c>
      <c r="G437" s="83" t="s">
        <v>10283</v>
      </c>
      <c r="H437" s="84" t="s">
        <v>6825</v>
      </c>
      <c r="I437" s="83" t="s">
        <v>12414</v>
      </c>
      <c r="J437" s="83" t="s">
        <v>12415</v>
      </c>
      <c r="K437" s="83">
        <v>70</v>
      </c>
      <c r="L437" s="83" t="s">
        <v>4823</v>
      </c>
      <c r="M437" s="83">
        <v>2022</v>
      </c>
      <c r="N437" s="83" t="s">
        <v>10971</v>
      </c>
      <c r="O437" s="83" t="s">
        <v>2359</v>
      </c>
      <c r="P437" s="84" t="s">
        <v>12456</v>
      </c>
      <c r="Q437" s="83" t="s">
        <v>12352</v>
      </c>
      <c r="R437" s="83" t="s">
        <v>12353</v>
      </c>
      <c r="S437" s="83" t="s">
        <v>106</v>
      </c>
      <c r="T437" s="83" t="s">
        <v>5862</v>
      </c>
      <c r="U437" s="83" t="s">
        <v>5907</v>
      </c>
      <c r="V437" s="83" t="s">
        <v>4468</v>
      </c>
      <c r="W437" s="274" t="s">
        <v>2203</v>
      </c>
      <c r="X437" s="274" t="s">
        <v>5974</v>
      </c>
      <c r="Y437" s="84">
        <v>6618156</v>
      </c>
      <c r="Z437" s="86">
        <v>44648</v>
      </c>
      <c r="AA437" s="86">
        <v>44656</v>
      </c>
      <c r="AB437" s="332">
        <f ca="1">IF(AND($Z437=""),"",IF(AND($Z437&lt;&gt;"",AY437&lt;&gt;""),AY437-$Z437,IF(AND($Z437&lt;&gt;"",AY437=""),TODAY()-$Z437)))</f>
        <v>31</v>
      </c>
      <c r="AC437" s="91" t="str">
        <f ca="1">IF(AB437="","",IF(AB437="RFI","RFI done",IF(AB437&gt;150,"&gt; 150 days",IF(AB437&gt;120,"121 - 150 days",IF(AB437&gt;90,"91 - 120 days",IF(AB437&gt;60,"61 - 90 days",IF(AB437&gt;30,"31 - 60 days","&lt; 30 days")))))))</f>
        <v>31 - 60 days</v>
      </c>
      <c r="AD437" s="89">
        <f>IF(AND(S437=""),"TBD",IF(AND(S437="COLO"),Z437+30,Z437+150))</f>
        <v>44798</v>
      </c>
      <c r="AE437" s="90" t="str">
        <f>IFERROR(VLOOKUP(AD437,L_Convert,6,FALSE),"")</f>
        <v>W35-2022</v>
      </c>
      <c r="AF437" s="90" t="str">
        <f>IFERROR(VLOOKUP(AD437,L_Convert,7,FALSE),"")</f>
        <v>Aug-2022</v>
      </c>
      <c r="AG437" s="89" t="s">
        <v>345</v>
      </c>
      <c r="AH437" s="219" t="str">
        <f>IFERROR(VLOOKUP(AG437,L_Convert,6,FALSE),"")</f>
        <v>TBD</v>
      </c>
      <c r="AI437" s="219" t="str">
        <f>IFERROR(VLOOKUP(AG437,L_Convert,7,FALSE),"")</f>
        <v>TBD</v>
      </c>
      <c r="AJ437" s="89" t="s">
        <v>345</v>
      </c>
      <c r="AK437" s="219" t="str">
        <f>IFERROR(VLOOKUP(AJ437,L_Convert,6,FALSE),"")</f>
        <v>TBD</v>
      </c>
      <c r="AL437" s="219" t="str">
        <f>IFERROR(VLOOKUP(AJ437,L_Convert,7,FALSE),"")</f>
        <v>TBD</v>
      </c>
      <c r="AM437" s="89" t="s">
        <v>345</v>
      </c>
      <c r="AN437" s="219" t="str">
        <f>IFERROR(VLOOKUP(AM437,L_Convert,6,FALSE),"")</f>
        <v>TBD</v>
      </c>
      <c r="AO437" s="219" t="str">
        <f>IFERROR(VLOOKUP(AM437,L_Convert,7,FALSE),"")</f>
        <v>TBD</v>
      </c>
      <c r="AP437" s="220"/>
      <c r="AQ437" s="89"/>
      <c r="AR437" s="99"/>
      <c r="AS437" s="94"/>
      <c r="AT437" s="256"/>
      <c r="AU437" s="95"/>
      <c r="AV437" s="238"/>
      <c r="AW437" s="89"/>
      <c r="AX437" s="89"/>
      <c r="AY437" s="219"/>
      <c r="AZ437" s="86"/>
      <c r="BA437" s="86"/>
      <c r="BB437" s="86"/>
      <c r="BC437" s="83" t="s">
        <v>10376</v>
      </c>
      <c r="BD437" s="237" t="s">
        <v>202</v>
      </c>
      <c r="BE437" s="83" t="str">
        <f>IFERROR(VLOOKUP($BD437,L_Milestone,4,FALSE),"")</f>
        <v>07.SITAC PROCESS</v>
      </c>
      <c r="BF437" s="83" t="s">
        <v>5834</v>
      </c>
      <c r="BG437" s="359" t="s">
        <v>13174</v>
      </c>
      <c r="BH437" s="359"/>
      <c r="BI437" s="190">
        <v>401</v>
      </c>
      <c r="BJ437" s="83" t="s">
        <v>13274</v>
      </c>
    </row>
    <row r="438" spans="1:62" s="28" customFormat="1" ht="15" customHeight="1">
      <c r="A438" s="187"/>
      <c r="B438" s="29"/>
      <c r="C438" s="83" t="str">
        <f>Q438</f>
        <v>JAW-JB-MJL-4134</v>
      </c>
      <c r="D438" s="83">
        <v>30739780031</v>
      </c>
      <c r="E438" s="198" t="s">
        <v>11414</v>
      </c>
      <c r="F438" s="198" t="s">
        <v>10742</v>
      </c>
      <c r="G438" s="83" t="s">
        <v>10283</v>
      </c>
      <c r="H438" s="84" t="s">
        <v>6825</v>
      </c>
      <c r="I438" s="83" t="s">
        <v>10846</v>
      </c>
      <c r="J438" s="83" t="s">
        <v>10847</v>
      </c>
      <c r="K438" s="83">
        <v>40</v>
      </c>
      <c r="L438" s="83" t="s">
        <v>10848</v>
      </c>
      <c r="M438" s="83">
        <v>2022</v>
      </c>
      <c r="N438" s="83" t="s">
        <v>10971</v>
      </c>
      <c r="O438" s="83" t="s">
        <v>12891</v>
      </c>
      <c r="P438" s="97" t="s">
        <v>205</v>
      </c>
      <c r="Q438" s="83" t="s">
        <v>10741</v>
      </c>
      <c r="R438" s="83" t="s">
        <v>10742</v>
      </c>
      <c r="S438" s="83" t="s">
        <v>106</v>
      </c>
      <c r="T438" s="83" t="s">
        <v>5862</v>
      </c>
      <c r="U438" s="83" t="s">
        <v>5907</v>
      </c>
      <c r="V438" s="198" t="s">
        <v>4470</v>
      </c>
      <c r="W438" s="274" t="s">
        <v>2205</v>
      </c>
      <c r="X438" s="274" t="s">
        <v>2644</v>
      </c>
      <c r="Y438" s="83">
        <v>6618108</v>
      </c>
      <c r="Z438" s="86">
        <v>44627</v>
      </c>
      <c r="AA438" s="86">
        <v>44627</v>
      </c>
      <c r="AB438" s="332">
        <f ca="1">IF(AND($Z438=""),"",IF(AND($Z438&lt;&gt;"",AY438&lt;&gt;""),AY438-$Z438,IF(AND($Z438&lt;&gt;"",AY438=""),TODAY()-$Z438)))</f>
        <v>52</v>
      </c>
      <c r="AC438" s="91" t="str">
        <f ca="1">IF(AB438="","",IF(AB438="RFI","RFI done",IF(AB438&gt;150,"&gt; 150 days",IF(AB438&gt;120,"121 - 150 days",IF(AB438&gt;90,"91 - 120 days",IF(AB438&gt;60,"61 - 90 days",IF(AB438&gt;30,"31 - 60 days","&lt; 30 days")))))))</f>
        <v>31 - 60 days</v>
      </c>
      <c r="AD438" s="89">
        <f>IF(AND(S438=""),"TBD",IF(AND(S438="COLO"),Z438+30,Z438+150))</f>
        <v>44777</v>
      </c>
      <c r="AE438" s="90" t="str">
        <f>IFERROR(VLOOKUP(AD438,L_Convert,6,FALSE),"")</f>
        <v>W32-2022</v>
      </c>
      <c r="AF438" s="90" t="str">
        <f>IFERROR(VLOOKUP(AD438,L_Convert,7,FALSE),"")</f>
        <v>Aug-2022</v>
      </c>
      <c r="AG438" s="89" t="s">
        <v>345</v>
      </c>
      <c r="AH438" s="219" t="str">
        <f>IFERROR(VLOOKUP(AG438,L_Convert,6,FALSE),"")</f>
        <v>TBD</v>
      </c>
      <c r="AI438" s="219" t="str">
        <f>IFERROR(VLOOKUP(AG438,L_Convert,7,FALSE),"")</f>
        <v>TBD</v>
      </c>
      <c r="AJ438" s="89" t="s">
        <v>345</v>
      </c>
      <c r="AK438" s="219" t="str">
        <f>IFERROR(VLOOKUP(AJ438,L_Convert,6,FALSE),"")</f>
        <v>TBD</v>
      </c>
      <c r="AL438" s="219" t="str">
        <f>IFERROR(VLOOKUP(AJ438,L_Convert,7,FALSE),"")</f>
        <v>TBD</v>
      </c>
      <c r="AM438" s="89" t="s">
        <v>345</v>
      </c>
      <c r="AN438" s="219" t="str">
        <f>IFERROR(VLOOKUP(AM438,L_Convert,6,FALSE),"")</f>
        <v>TBD</v>
      </c>
      <c r="AO438" s="219" t="str">
        <f>IFERROR(VLOOKUP(AM438,L_Convert,7,FALSE),"")</f>
        <v>TBD</v>
      </c>
      <c r="AP438" s="220" t="s">
        <v>4464</v>
      </c>
      <c r="AQ438" s="89">
        <v>44677</v>
      </c>
      <c r="AR438" s="99"/>
      <c r="AS438" s="99"/>
      <c r="AT438" s="256"/>
      <c r="AU438" s="95"/>
      <c r="AV438" s="238"/>
      <c r="AW438" s="89"/>
      <c r="AX438" s="89"/>
      <c r="AY438" s="219"/>
      <c r="AZ438" s="86"/>
      <c r="BA438" s="86"/>
      <c r="BB438" s="86"/>
      <c r="BC438" s="83" t="s">
        <v>10376</v>
      </c>
      <c r="BD438" s="237" t="s">
        <v>202</v>
      </c>
      <c r="BE438" s="83" t="str">
        <f>IFERROR(VLOOKUP($BD438,L_Milestone,4,FALSE),"")</f>
        <v>07.SITAC PROCESS</v>
      </c>
      <c r="BF438" s="83" t="s">
        <v>5834</v>
      </c>
      <c r="BG438" s="359" t="s">
        <v>12969</v>
      </c>
      <c r="BH438" s="359"/>
      <c r="BI438" s="190">
        <v>401</v>
      </c>
      <c r="BJ438" s="83" t="s">
        <v>13274</v>
      </c>
    </row>
    <row r="439" spans="1:62" s="28" customFormat="1" ht="15" customHeight="1">
      <c r="A439" s="187"/>
      <c r="B439" s="29"/>
      <c r="C439" s="83" t="str">
        <f>Q439</f>
        <v>JAW-BT-PDG-0630</v>
      </c>
      <c r="D439" s="83">
        <v>30739470031</v>
      </c>
      <c r="E439" s="198" t="s">
        <v>11385</v>
      </c>
      <c r="F439" s="198" t="s">
        <v>10566</v>
      </c>
      <c r="G439" s="83" t="s">
        <v>10283</v>
      </c>
      <c r="H439" s="84" t="s">
        <v>6825</v>
      </c>
      <c r="I439" s="83" t="s">
        <v>10604</v>
      </c>
      <c r="J439" s="83" t="s">
        <v>10605</v>
      </c>
      <c r="K439" s="83">
        <v>50</v>
      </c>
      <c r="L439" s="83" t="s">
        <v>10606</v>
      </c>
      <c r="M439" s="83">
        <v>2022</v>
      </c>
      <c r="N439" s="83" t="s">
        <v>10971</v>
      </c>
      <c r="O439" s="83" t="s">
        <v>12700</v>
      </c>
      <c r="P439" s="84" t="s">
        <v>199</v>
      </c>
      <c r="Q439" s="83" t="s">
        <v>10565</v>
      </c>
      <c r="R439" s="83" t="s">
        <v>10566</v>
      </c>
      <c r="S439" s="83" t="s">
        <v>106</v>
      </c>
      <c r="T439" s="83" t="s">
        <v>5862</v>
      </c>
      <c r="U439" s="83" t="s">
        <v>2197</v>
      </c>
      <c r="V439" s="198" t="s">
        <v>8117</v>
      </c>
      <c r="W439" s="274" t="s">
        <v>2204</v>
      </c>
      <c r="X439" s="274" t="s">
        <v>8612</v>
      </c>
      <c r="Y439" s="83">
        <v>6618106</v>
      </c>
      <c r="Z439" s="86">
        <v>44627</v>
      </c>
      <c r="AA439" s="86">
        <v>44627</v>
      </c>
      <c r="AB439" s="332">
        <f ca="1">IF(AND($Z439=""),"",IF(AND($Z439&lt;&gt;"",AY439&lt;&gt;""),AY439-$Z439,IF(AND($Z439&lt;&gt;"",AY439=""),TODAY()-$Z439)))</f>
        <v>52</v>
      </c>
      <c r="AC439" s="91" t="str">
        <f ca="1">IF(AB439="","",IF(AB439="RFI","RFI done",IF(AB439&gt;150,"&gt; 150 days",IF(AB439&gt;120,"121 - 150 days",IF(AB439&gt;90,"91 - 120 days",IF(AB439&gt;60,"61 - 90 days",IF(AB439&gt;30,"31 - 60 days","&lt; 30 days")))))))</f>
        <v>31 - 60 days</v>
      </c>
      <c r="AD439" s="89">
        <f>IF(AND(S439=""),"TBD",IF(AND(S439="COLO"),Z439+30,Z439+150))</f>
        <v>44777</v>
      </c>
      <c r="AE439" s="90" t="str">
        <f>IFERROR(VLOOKUP(AD439,L_Convert,6,FALSE),"")</f>
        <v>W32-2022</v>
      </c>
      <c r="AF439" s="90" t="str">
        <f>IFERROR(VLOOKUP(AD439,L_Convert,7,FALSE),"")</f>
        <v>Aug-2022</v>
      </c>
      <c r="AG439" s="89" t="s">
        <v>345</v>
      </c>
      <c r="AH439" s="219" t="str">
        <f>IFERROR(VLOOKUP(AG439,L_Convert,6,FALSE),"")</f>
        <v>TBD</v>
      </c>
      <c r="AI439" s="219" t="str">
        <f>IFERROR(VLOOKUP(AG439,L_Convert,7,FALSE),"")</f>
        <v>TBD</v>
      </c>
      <c r="AJ439" s="89" t="s">
        <v>345</v>
      </c>
      <c r="AK439" s="219" t="str">
        <f>IFERROR(VLOOKUP(AJ439,L_Convert,6,FALSE),"")</f>
        <v>TBD</v>
      </c>
      <c r="AL439" s="219" t="str">
        <f>IFERROR(VLOOKUP(AJ439,L_Convert,7,FALSE),"")</f>
        <v>TBD</v>
      </c>
      <c r="AM439" s="89" t="s">
        <v>345</v>
      </c>
      <c r="AN439" s="219" t="str">
        <f>IFERROR(VLOOKUP(AM439,L_Convert,6,FALSE),"")</f>
        <v>TBD</v>
      </c>
      <c r="AO439" s="219" t="str">
        <f>IFERROR(VLOOKUP(AM439,L_Convert,7,FALSE),"")</f>
        <v>TBD</v>
      </c>
      <c r="AP439" s="220" t="s">
        <v>4464</v>
      </c>
      <c r="AQ439" s="89"/>
      <c r="AR439" s="99"/>
      <c r="AS439" s="99"/>
      <c r="AT439" s="256"/>
      <c r="AU439" s="95"/>
      <c r="AV439" s="238"/>
      <c r="AW439" s="89"/>
      <c r="AX439" s="89"/>
      <c r="AY439" s="219"/>
      <c r="AZ439" s="86"/>
      <c r="BA439" s="86"/>
      <c r="BB439" s="86"/>
      <c r="BC439" s="83" t="s">
        <v>10376</v>
      </c>
      <c r="BD439" s="237" t="s">
        <v>202</v>
      </c>
      <c r="BE439" s="83" t="str">
        <f>IFERROR(VLOOKUP($BD439,L_Milestone,4,FALSE),"")</f>
        <v>07.SITAC PROCESS</v>
      </c>
      <c r="BF439" s="83" t="s">
        <v>5834</v>
      </c>
      <c r="BG439" s="237" t="s">
        <v>13018</v>
      </c>
      <c r="BH439" s="237"/>
      <c r="BI439" s="190">
        <v>401</v>
      </c>
      <c r="BJ439" s="83" t="s">
        <v>13274</v>
      </c>
    </row>
    <row r="440" spans="1:62" s="28" customFormat="1" ht="15" customHeight="1">
      <c r="A440" s="187" t="s">
        <v>9466</v>
      </c>
      <c r="B440" s="29"/>
      <c r="C440" s="83" t="str">
        <f>Q440</f>
        <v>SUM-SU-SDK-2229</v>
      </c>
      <c r="D440" s="83">
        <v>30730030031</v>
      </c>
      <c r="E440" s="198" t="s">
        <v>10996</v>
      </c>
      <c r="F440" s="198" t="s">
        <v>9548</v>
      </c>
      <c r="G440" s="83" t="s">
        <v>10283</v>
      </c>
      <c r="H440" s="84" t="s">
        <v>6825</v>
      </c>
      <c r="I440" s="83" t="s">
        <v>9918</v>
      </c>
      <c r="J440" s="83" t="s">
        <v>9919</v>
      </c>
      <c r="K440" s="83">
        <v>60</v>
      </c>
      <c r="L440" s="83" t="s">
        <v>4553</v>
      </c>
      <c r="M440" s="83">
        <v>2022</v>
      </c>
      <c r="N440" s="83" t="s">
        <v>10359</v>
      </c>
      <c r="O440" s="83" t="s">
        <v>2359</v>
      </c>
      <c r="P440" s="84" t="s">
        <v>205</v>
      </c>
      <c r="Q440" s="83" t="s">
        <v>9547</v>
      </c>
      <c r="R440" s="83" t="s">
        <v>9548</v>
      </c>
      <c r="S440" s="83" t="s">
        <v>106</v>
      </c>
      <c r="T440" s="83" t="s">
        <v>5862</v>
      </c>
      <c r="U440" s="83" t="s">
        <v>2199</v>
      </c>
      <c r="V440" s="274" t="s">
        <v>4471</v>
      </c>
      <c r="W440" s="274" t="s">
        <v>2213</v>
      </c>
      <c r="X440" s="274" t="s">
        <v>8601</v>
      </c>
      <c r="Y440" s="274">
        <v>6617950</v>
      </c>
      <c r="Z440" s="86">
        <v>44586</v>
      </c>
      <c r="AA440" s="86">
        <v>44589</v>
      </c>
      <c r="AB440" s="332">
        <f ca="1">IF(AND($Z440=""),"",IF(AND($Z440&lt;&gt;"",AY440&lt;&gt;""),AY440-$Z440,IF(AND($Z440&lt;&gt;"",AY440=""),TODAY()-$Z440)))</f>
        <v>93</v>
      </c>
      <c r="AC440" s="91" t="str">
        <f ca="1">IF(AB440="","",IF(AB440="RFI","RFI done",IF(AB440&gt;150,"&gt; 150 days",IF(AB440&gt;120,"121 - 150 days",IF(AB440&gt;90,"91 - 120 days",IF(AB440&gt;60,"61 - 90 days",IF(AB440&gt;30,"31 - 60 days","&lt; 30 days")))))))</f>
        <v>91 - 120 days</v>
      </c>
      <c r="AD440" s="89">
        <f>IF(AND(S440=""),"TBD",IF(AND(S440="COLO"),Z440+30,Z440+150))</f>
        <v>44736</v>
      </c>
      <c r="AE440" s="90" t="str">
        <f>IFERROR(VLOOKUP(AD440,L_Convert,6,FALSE),"")</f>
        <v>W26-2022</v>
      </c>
      <c r="AF440" s="90" t="str">
        <f>IFERROR(VLOOKUP(AD440,L_Convert,7,FALSE),"")</f>
        <v>Jun-2022</v>
      </c>
      <c r="AG440" s="89" t="s">
        <v>345</v>
      </c>
      <c r="AH440" s="219" t="str">
        <f>IFERROR(VLOOKUP(AG440,L_Convert,6,FALSE),"")</f>
        <v>TBD</v>
      </c>
      <c r="AI440" s="219" t="str">
        <f>IFERROR(VLOOKUP(AG440,L_Convert,7,FALSE),"")</f>
        <v>TBD</v>
      </c>
      <c r="AJ440" s="199" t="s">
        <v>345</v>
      </c>
      <c r="AK440" s="219" t="str">
        <f>IFERROR(VLOOKUP(AJ440,L_Convert,6,FALSE),"")</f>
        <v>TBD</v>
      </c>
      <c r="AL440" s="219" t="str">
        <f>IFERROR(VLOOKUP(AJ440,L_Convert,7,FALSE),"")</f>
        <v>TBD</v>
      </c>
      <c r="AM440" s="89" t="s">
        <v>345</v>
      </c>
      <c r="AN440" s="219" t="str">
        <f>IFERROR(VLOOKUP(AM440,L_Convert,6,FALSE),"")</f>
        <v>TBD</v>
      </c>
      <c r="AO440" s="219" t="str">
        <f>IFERROR(VLOOKUP(AM440,L_Convert,7,FALSE),"")</f>
        <v>TBD</v>
      </c>
      <c r="AP440" s="83" t="s">
        <v>4464</v>
      </c>
      <c r="AQ440" s="220"/>
      <c r="AR440" s="89"/>
      <c r="AS440" s="99"/>
      <c r="AT440" s="94"/>
      <c r="AU440" s="256"/>
      <c r="AV440" s="238"/>
      <c r="AW440" s="238"/>
      <c r="AX440" s="89"/>
      <c r="AY440" s="89"/>
      <c r="AZ440" s="219"/>
      <c r="BA440" s="86"/>
      <c r="BB440" s="86"/>
      <c r="BC440" s="83" t="s">
        <v>10376</v>
      </c>
      <c r="BD440" s="83" t="s">
        <v>202</v>
      </c>
      <c r="BE440" s="83" t="str">
        <f>IFERROR(VLOOKUP($BD440,L_Milestone,4,FALSE),"")</f>
        <v>07.SITAC PROCESS</v>
      </c>
      <c r="BF440" s="83" t="s">
        <v>5834</v>
      </c>
      <c r="BG440" s="237" t="s">
        <v>13090</v>
      </c>
      <c r="BH440" s="237"/>
      <c r="BI440" s="190">
        <v>401</v>
      </c>
      <c r="BJ440" s="83" t="s">
        <v>13274</v>
      </c>
    </row>
    <row r="441" spans="1:62" s="28" customFormat="1" ht="15" customHeight="1">
      <c r="A441" s="187" t="s">
        <v>9466</v>
      </c>
      <c r="B441" s="29"/>
      <c r="C441" s="83" t="str">
        <f>Q441</f>
        <v>SUM-SU-MDN-2244</v>
      </c>
      <c r="D441" s="83">
        <v>30729720031</v>
      </c>
      <c r="E441" s="198" t="s">
        <v>11270</v>
      </c>
      <c r="F441" s="198" t="s">
        <v>9482</v>
      </c>
      <c r="G441" s="83" t="s">
        <v>10283</v>
      </c>
      <c r="H441" s="84" t="s">
        <v>6825</v>
      </c>
      <c r="I441" s="83" t="s">
        <v>9830</v>
      </c>
      <c r="J441" s="83" t="s">
        <v>9831</v>
      </c>
      <c r="K441" s="83">
        <v>30</v>
      </c>
      <c r="L441" s="83" t="s">
        <v>4487</v>
      </c>
      <c r="M441" s="83">
        <v>2022</v>
      </c>
      <c r="N441" s="83" t="s">
        <v>10359</v>
      </c>
      <c r="O441" s="83" t="s">
        <v>2359</v>
      </c>
      <c r="P441" s="84" t="s">
        <v>205</v>
      </c>
      <c r="Q441" s="83" t="s">
        <v>9481</v>
      </c>
      <c r="R441" s="83" t="s">
        <v>9482</v>
      </c>
      <c r="S441" s="83" t="s">
        <v>106</v>
      </c>
      <c r="T441" s="83" t="s">
        <v>5862</v>
      </c>
      <c r="U441" s="83" t="s">
        <v>2199</v>
      </c>
      <c r="V441" s="274" t="s">
        <v>4471</v>
      </c>
      <c r="W441" s="274" t="s">
        <v>2213</v>
      </c>
      <c r="X441" s="274" t="s">
        <v>2226</v>
      </c>
      <c r="Y441" s="83">
        <v>6617950</v>
      </c>
      <c r="Z441" s="86">
        <v>44586</v>
      </c>
      <c r="AA441" s="86">
        <v>44589</v>
      </c>
      <c r="AB441" s="332">
        <f ca="1">IF(AND($Z441=""),"",IF(AND($Z441&lt;&gt;"",AY441&lt;&gt;""),AY441-$Z441,IF(AND($Z441&lt;&gt;"",AY441=""),TODAY()-$Z441)))</f>
        <v>93</v>
      </c>
      <c r="AC441" s="91" t="str">
        <f ca="1">IF(AB441="","",IF(AB441="RFI","RFI done",IF(AB441&gt;150,"&gt; 150 days",IF(AB441&gt;120,"121 - 150 days",IF(AB441&gt;90,"91 - 120 days",IF(AB441&gt;60,"61 - 90 days",IF(AB441&gt;30,"31 - 60 days","&lt; 30 days")))))))</f>
        <v>91 - 120 days</v>
      </c>
      <c r="AD441" s="89">
        <f>IF(AND(S441=""),"TBD",IF(AND(S441="COLO"),Z441+30,Z441+150))</f>
        <v>44736</v>
      </c>
      <c r="AE441" s="90" t="str">
        <f>IFERROR(VLOOKUP(AD441,L_Convert,6,FALSE),"")</f>
        <v>W26-2022</v>
      </c>
      <c r="AF441" s="90" t="str">
        <f>IFERROR(VLOOKUP(AD441,L_Convert,7,FALSE),"")</f>
        <v>Jun-2022</v>
      </c>
      <c r="AG441" s="89" t="s">
        <v>345</v>
      </c>
      <c r="AH441" s="219" t="str">
        <f>IFERROR(VLOOKUP(AG441,L_Convert,6,FALSE),"")</f>
        <v>TBD</v>
      </c>
      <c r="AI441" s="219" t="str">
        <f>IFERROR(VLOOKUP(AG441,L_Convert,7,FALSE),"")</f>
        <v>TBD</v>
      </c>
      <c r="AJ441" s="199" t="s">
        <v>345</v>
      </c>
      <c r="AK441" s="219" t="str">
        <f>IFERROR(VLOOKUP(AJ441,L_Convert,6,FALSE),"")</f>
        <v>TBD</v>
      </c>
      <c r="AL441" s="219" t="str">
        <f>IFERROR(VLOOKUP(AJ441,L_Convert,7,FALSE),"")</f>
        <v>TBD</v>
      </c>
      <c r="AM441" s="89" t="s">
        <v>345</v>
      </c>
      <c r="AN441" s="219" t="str">
        <f>IFERROR(VLOOKUP(AM441,L_Convert,6,FALSE),"")</f>
        <v>TBD</v>
      </c>
      <c r="AO441" s="219" t="str">
        <f>IFERROR(VLOOKUP(AM441,L_Convert,7,FALSE),"")</f>
        <v>TBD</v>
      </c>
      <c r="AP441" s="83" t="s">
        <v>4464</v>
      </c>
      <c r="AQ441" s="220"/>
      <c r="AR441" s="89"/>
      <c r="AS441" s="99"/>
      <c r="AT441" s="94"/>
      <c r="AU441" s="256"/>
      <c r="AV441" s="238"/>
      <c r="AW441" s="238"/>
      <c r="AX441" s="89"/>
      <c r="AY441" s="89"/>
      <c r="AZ441" s="219"/>
      <c r="BA441" s="86"/>
      <c r="BB441" s="86"/>
      <c r="BC441" s="83" t="s">
        <v>10376</v>
      </c>
      <c r="BD441" s="83" t="s">
        <v>202</v>
      </c>
      <c r="BE441" s="83" t="str">
        <f>IFERROR(VLOOKUP($BD441,L_Milestone,4,FALSE),"")</f>
        <v>07.SITAC PROCESS</v>
      </c>
      <c r="BF441" s="83" t="s">
        <v>5834</v>
      </c>
      <c r="BG441" s="237" t="s">
        <v>13089</v>
      </c>
      <c r="BH441" s="237"/>
      <c r="BI441" s="190">
        <v>401</v>
      </c>
      <c r="BJ441" s="83" t="s">
        <v>13274</v>
      </c>
    </row>
    <row r="442" spans="1:62" s="28" customFormat="1" ht="15" customHeight="1">
      <c r="A442" s="187"/>
      <c r="B442" s="29"/>
      <c r="C442" s="83" t="str">
        <f>Q442</f>
        <v>JAW-JB-CMS-4299</v>
      </c>
      <c r="D442" s="83">
        <v>30739770031</v>
      </c>
      <c r="E442" s="198" t="s">
        <v>11413</v>
      </c>
      <c r="F442" s="198" t="s">
        <v>10740</v>
      </c>
      <c r="G442" s="83" t="s">
        <v>10283</v>
      </c>
      <c r="H442" s="84" t="s">
        <v>6825</v>
      </c>
      <c r="I442" s="83" t="s">
        <v>10843</v>
      </c>
      <c r="J442" s="83" t="s">
        <v>10844</v>
      </c>
      <c r="K442" s="83">
        <v>50</v>
      </c>
      <c r="L442" s="83" t="s">
        <v>10845</v>
      </c>
      <c r="M442" s="83">
        <v>2022</v>
      </c>
      <c r="N442" s="83" t="s">
        <v>10971</v>
      </c>
      <c r="O442" s="83" t="s">
        <v>12697</v>
      </c>
      <c r="P442" s="97" t="s">
        <v>205</v>
      </c>
      <c r="Q442" s="83" t="s">
        <v>10739</v>
      </c>
      <c r="R442" s="83" t="s">
        <v>10740</v>
      </c>
      <c r="S442" s="83" t="s">
        <v>106</v>
      </c>
      <c r="T442" s="83" t="s">
        <v>5862</v>
      </c>
      <c r="U442" s="83" t="s">
        <v>5907</v>
      </c>
      <c r="V442" s="83" t="s">
        <v>4470</v>
      </c>
      <c r="W442" s="274" t="s">
        <v>2205</v>
      </c>
      <c r="X442" s="274" t="s">
        <v>2652</v>
      </c>
      <c r="Y442" s="83">
        <v>6618108</v>
      </c>
      <c r="Z442" s="86">
        <v>44627</v>
      </c>
      <c r="AA442" s="86">
        <v>44627</v>
      </c>
      <c r="AB442" s="332">
        <f ca="1">IF(AND($Z442=""),"",IF(AND($Z442&lt;&gt;"",AY442&lt;&gt;""),AY442-$Z442,IF(AND($Z442&lt;&gt;"",AY442=""),TODAY()-$Z442)))</f>
        <v>52</v>
      </c>
      <c r="AC442" s="91" t="str">
        <f ca="1">IF(AB442="","",IF(AB442="RFI","RFI done",IF(AB442&gt;150,"&gt; 150 days",IF(AB442&gt;120,"121 - 150 days",IF(AB442&gt;90,"91 - 120 days",IF(AB442&gt;60,"61 - 90 days",IF(AB442&gt;30,"31 - 60 days","&lt; 30 days")))))))</f>
        <v>31 - 60 days</v>
      </c>
      <c r="AD442" s="89">
        <f>IF(AND(S442=""),"TBD",IF(AND(S442="COLO"),Z442+30,Z442+150))</f>
        <v>44777</v>
      </c>
      <c r="AE442" s="90" t="str">
        <f>IFERROR(VLOOKUP(AD442,L_Convert,6,FALSE),"")</f>
        <v>W32-2022</v>
      </c>
      <c r="AF442" s="90" t="str">
        <f>IFERROR(VLOOKUP(AD442,L_Convert,7,FALSE),"")</f>
        <v>Aug-2022</v>
      </c>
      <c r="AG442" s="89" t="s">
        <v>345</v>
      </c>
      <c r="AH442" s="219" t="str">
        <f>IFERROR(VLOOKUP(AG442,L_Convert,6,FALSE),"")</f>
        <v>TBD</v>
      </c>
      <c r="AI442" s="219" t="str">
        <f>IFERROR(VLOOKUP(AG442,L_Convert,7,FALSE),"")</f>
        <v>TBD</v>
      </c>
      <c r="AJ442" s="89" t="s">
        <v>345</v>
      </c>
      <c r="AK442" s="219" t="str">
        <f>IFERROR(VLOOKUP(AJ442,L_Convert,6,FALSE),"")</f>
        <v>TBD</v>
      </c>
      <c r="AL442" s="219" t="str">
        <f>IFERROR(VLOOKUP(AJ442,L_Convert,7,FALSE),"")</f>
        <v>TBD</v>
      </c>
      <c r="AM442" s="89" t="s">
        <v>345</v>
      </c>
      <c r="AN442" s="219" t="str">
        <f>IFERROR(VLOOKUP(AM442,L_Convert,6,FALSE),"")</f>
        <v>TBD</v>
      </c>
      <c r="AO442" s="219" t="str">
        <f>IFERROR(VLOOKUP(AM442,L_Convert,7,FALSE),"")</f>
        <v>TBD</v>
      </c>
      <c r="AP442" s="220" t="s">
        <v>4464</v>
      </c>
      <c r="AQ442" s="89"/>
      <c r="AR442" s="99"/>
      <c r="AS442" s="94"/>
      <c r="AT442" s="256"/>
      <c r="AU442" s="95"/>
      <c r="AV442" s="238"/>
      <c r="AW442" s="89"/>
      <c r="AX442" s="89"/>
      <c r="AY442" s="219"/>
      <c r="AZ442" s="86"/>
      <c r="BA442" s="86"/>
      <c r="BB442" s="86"/>
      <c r="BC442" s="83" t="s">
        <v>10376</v>
      </c>
      <c r="BD442" s="237" t="s">
        <v>202</v>
      </c>
      <c r="BE442" s="83" t="str">
        <f>IFERROR(VLOOKUP($BD442,L_Milestone,4,FALSE),"")</f>
        <v>07.SITAC PROCESS</v>
      </c>
      <c r="BF442" s="83" t="s">
        <v>5834</v>
      </c>
      <c r="BG442" s="237" t="s">
        <v>12975</v>
      </c>
      <c r="BH442" s="237"/>
      <c r="BI442" s="190">
        <v>401</v>
      </c>
      <c r="BJ442" s="83" t="s">
        <v>13274</v>
      </c>
    </row>
    <row r="443" spans="1:62" s="28" customFormat="1" ht="15" customHeight="1">
      <c r="A443" s="187"/>
      <c r="B443" s="29"/>
      <c r="C443" s="83" t="str">
        <f>Q443</f>
        <v>JAW-JT-SLT-2133</v>
      </c>
      <c r="D443" s="83">
        <v>30742850031</v>
      </c>
      <c r="E443" s="198" t="s">
        <v>12672</v>
      </c>
      <c r="F443" s="198" t="s">
        <v>12347</v>
      </c>
      <c r="G443" s="83" t="s">
        <v>10283</v>
      </c>
      <c r="H443" s="84" t="s">
        <v>6825</v>
      </c>
      <c r="I443" s="83" t="s">
        <v>12407</v>
      </c>
      <c r="J443" s="83" t="s">
        <v>12408</v>
      </c>
      <c r="K443" s="83">
        <v>50</v>
      </c>
      <c r="L443" s="83" t="s">
        <v>12409</v>
      </c>
      <c r="M443" s="83">
        <v>2022</v>
      </c>
      <c r="N443" s="83" t="s">
        <v>10971</v>
      </c>
      <c r="O443" s="83" t="s">
        <v>2359</v>
      </c>
      <c r="P443" s="84" t="s">
        <v>12456</v>
      </c>
      <c r="Q443" s="83" t="s">
        <v>12346</v>
      </c>
      <c r="R443" s="83" t="s">
        <v>12347</v>
      </c>
      <c r="S443" s="83" t="s">
        <v>106</v>
      </c>
      <c r="T443" s="83" t="s">
        <v>5862</v>
      </c>
      <c r="U443" s="83" t="s">
        <v>5907</v>
      </c>
      <c r="V443" s="83" t="s">
        <v>4468</v>
      </c>
      <c r="W443" s="274" t="s">
        <v>2203</v>
      </c>
      <c r="X443" s="274" t="s">
        <v>2753</v>
      </c>
      <c r="Y443" s="84">
        <v>6618156</v>
      </c>
      <c r="Z443" s="86">
        <v>44648</v>
      </c>
      <c r="AA443" s="86">
        <v>44656</v>
      </c>
      <c r="AB443" s="332">
        <f ca="1">IF(AND($Z443=""),"",IF(AND($Z443&lt;&gt;"",AY443&lt;&gt;""),AY443-$Z443,IF(AND($Z443&lt;&gt;"",AY443=""),TODAY()-$Z443)))</f>
        <v>31</v>
      </c>
      <c r="AC443" s="91" t="str">
        <f ca="1">IF(AB443="","",IF(AB443="RFI","RFI done",IF(AB443&gt;150,"&gt; 150 days",IF(AB443&gt;120,"121 - 150 days",IF(AB443&gt;90,"91 - 120 days",IF(AB443&gt;60,"61 - 90 days",IF(AB443&gt;30,"31 - 60 days","&lt; 30 days")))))))</f>
        <v>31 - 60 days</v>
      </c>
      <c r="AD443" s="89">
        <f>IF(AND(S443=""),"TBD",IF(AND(S443="COLO"),Z443+30,Z443+150))</f>
        <v>44798</v>
      </c>
      <c r="AE443" s="90" t="str">
        <f>IFERROR(VLOOKUP(AD443,L_Convert,6,FALSE),"")</f>
        <v>W35-2022</v>
      </c>
      <c r="AF443" s="90" t="str">
        <f>IFERROR(VLOOKUP(AD443,L_Convert,7,FALSE),"")</f>
        <v>Aug-2022</v>
      </c>
      <c r="AG443" s="89" t="s">
        <v>345</v>
      </c>
      <c r="AH443" s="219" t="str">
        <f>IFERROR(VLOOKUP(AG443,L_Convert,6,FALSE),"")</f>
        <v>TBD</v>
      </c>
      <c r="AI443" s="219" t="str">
        <f>IFERROR(VLOOKUP(AG443,L_Convert,7,FALSE),"")</f>
        <v>TBD</v>
      </c>
      <c r="AJ443" s="89" t="s">
        <v>345</v>
      </c>
      <c r="AK443" s="219" t="str">
        <f>IFERROR(VLOOKUP(AJ443,L_Convert,6,FALSE),"")</f>
        <v>TBD</v>
      </c>
      <c r="AL443" s="219" t="str">
        <f>IFERROR(VLOOKUP(AJ443,L_Convert,7,FALSE),"")</f>
        <v>TBD</v>
      </c>
      <c r="AM443" s="89" t="s">
        <v>345</v>
      </c>
      <c r="AN443" s="219" t="str">
        <f>IFERROR(VLOOKUP(AM443,L_Convert,6,FALSE),"")</f>
        <v>TBD</v>
      </c>
      <c r="AO443" s="219" t="str">
        <f>IFERROR(VLOOKUP(AM443,L_Convert,7,FALSE),"")</f>
        <v>TBD</v>
      </c>
      <c r="AP443" s="220"/>
      <c r="AQ443" s="89"/>
      <c r="AR443" s="99"/>
      <c r="AS443" s="94"/>
      <c r="AT443" s="256"/>
      <c r="AU443" s="95"/>
      <c r="AV443" s="238"/>
      <c r="AW443" s="89"/>
      <c r="AX443" s="89"/>
      <c r="AY443" s="219"/>
      <c r="AZ443" s="86"/>
      <c r="BA443" s="86"/>
      <c r="BB443" s="86"/>
      <c r="BC443" s="83" t="s">
        <v>10376</v>
      </c>
      <c r="BD443" s="237" t="s">
        <v>202</v>
      </c>
      <c r="BE443" s="83" t="str">
        <f>IFERROR(VLOOKUP($BD443,L_Milestone,4,FALSE),"")</f>
        <v>07.SITAC PROCESS</v>
      </c>
      <c r="BF443" s="83" t="s">
        <v>5834</v>
      </c>
      <c r="BG443" s="359" t="s">
        <v>13173</v>
      </c>
      <c r="BH443" s="359"/>
      <c r="BI443" s="190">
        <v>401</v>
      </c>
      <c r="BJ443" s="83" t="s">
        <v>13274</v>
      </c>
    </row>
    <row r="444" spans="1:62" s="28" customFormat="1" ht="15" customHeight="1">
      <c r="A444" s="187"/>
      <c r="B444" s="29"/>
      <c r="C444" s="83" t="str">
        <f>Q444</f>
        <v>JAW-JT-TGL-2620</v>
      </c>
      <c r="D444" s="83">
        <v>30739680031</v>
      </c>
      <c r="E444" s="198" t="s">
        <v>11379</v>
      </c>
      <c r="F444" s="198" t="s">
        <v>10654</v>
      </c>
      <c r="G444" s="83" t="s">
        <v>10283</v>
      </c>
      <c r="H444" s="84" t="s">
        <v>6825</v>
      </c>
      <c r="I444" s="83" t="s">
        <v>10718</v>
      </c>
      <c r="J444" s="83" t="s">
        <v>10719</v>
      </c>
      <c r="K444" s="83">
        <v>70</v>
      </c>
      <c r="L444" s="83" t="s">
        <v>5057</v>
      </c>
      <c r="M444" s="83">
        <v>2022</v>
      </c>
      <c r="N444" s="83" t="s">
        <v>10974</v>
      </c>
      <c r="O444" s="83" t="s">
        <v>2359</v>
      </c>
      <c r="P444" s="84" t="s">
        <v>12456</v>
      </c>
      <c r="Q444" s="83" t="s">
        <v>10653</v>
      </c>
      <c r="R444" s="83" t="s">
        <v>10654</v>
      </c>
      <c r="S444" s="83" t="s">
        <v>106</v>
      </c>
      <c r="T444" s="83" t="s">
        <v>5862</v>
      </c>
      <c r="U444" s="83" t="s">
        <v>5907</v>
      </c>
      <c r="V444" s="274" t="s">
        <v>4468</v>
      </c>
      <c r="W444" s="274" t="s">
        <v>2203</v>
      </c>
      <c r="X444" s="274" t="s">
        <v>2629</v>
      </c>
      <c r="Y444" s="83">
        <v>6618110</v>
      </c>
      <c r="Z444" s="86">
        <v>44627</v>
      </c>
      <c r="AA444" s="86">
        <v>44627</v>
      </c>
      <c r="AB444" s="332">
        <f ca="1">IF(AND($Z444=""),"",IF(AND($Z444&lt;&gt;"",AY444&lt;&gt;""),AY444-$Z444,IF(AND($Z444&lt;&gt;"",AY444=""),TODAY()-$Z444)))</f>
        <v>52</v>
      </c>
      <c r="AC444" s="91" t="str">
        <f ca="1">IF(AB444="","",IF(AB444="RFI","RFI done",IF(AB444&gt;150,"&gt; 150 days",IF(AB444&gt;120,"121 - 150 days",IF(AB444&gt;90,"91 - 120 days",IF(AB444&gt;60,"61 - 90 days",IF(AB444&gt;30,"31 - 60 days","&lt; 30 days")))))))</f>
        <v>31 - 60 days</v>
      </c>
      <c r="AD444" s="89">
        <f>IF(AND(S444=""),"TBD",IF(AND(S444="COLO"),Z444+30,Z444+150))</f>
        <v>44777</v>
      </c>
      <c r="AE444" s="90" t="str">
        <f>IFERROR(VLOOKUP(AD444,L_Convert,6,FALSE),"")</f>
        <v>W32-2022</v>
      </c>
      <c r="AF444" s="90" t="str">
        <f>IFERROR(VLOOKUP(AD444,L_Convert,7,FALSE),"")</f>
        <v>Aug-2022</v>
      </c>
      <c r="AG444" s="89" t="s">
        <v>345</v>
      </c>
      <c r="AH444" s="219" t="str">
        <f>IFERROR(VLOOKUP(AG444,L_Convert,6,FALSE),"")</f>
        <v>TBD</v>
      </c>
      <c r="AI444" s="219" t="str">
        <f>IFERROR(VLOOKUP(AG444,L_Convert,7,FALSE),"")</f>
        <v>TBD</v>
      </c>
      <c r="AJ444" s="89" t="s">
        <v>345</v>
      </c>
      <c r="AK444" s="219" t="str">
        <f>IFERROR(VLOOKUP(AJ444,L_Convert,6,FALSE),"")</f>
        <v>TBD</v>
      </c>
      <c r="AL444" s="219" t="str">
        <f>IFERROR(VLOOKUP(AJ444,L_Convert,7,FALSE),"")</f>
        <v>TBD</v>
      </c>
      <c r="AM444" s="89" t="s">
        <v>345</v>
      </c>
      <c r="AN444" s="219" t="str">
        <f>IFERROR(VLOOKUP(AM444,L_Convert,6,FALSE),"")</f>
        <v>TBD</v>
      </c>
      <c r="AO444" s="219" t="str">
        <f>IFERROR(VLOOKUP(AM444,L_Convert,7,FALSE),"")</f>
        <v>TBD</v>
      </c>
      <c r="AP444" s="220" t="s">
        <v>4464</v>
      </c>
      <c r="AQ444" s="89"/>
      <c r="AR444" s="99"/>
      <c r="AS444" s="99"/>
      <c r="AT444" s="256"/>
      <c r="AU444" s="95"/>
      <c r="AV444" s="238"/>
      <c r="AW444" s="89"/>
      <c r="AX444" s="89"/>
      <c r="AY444" s="219"/>
      <c r="AZ444" s="86"/>
      <c r="BA444" s="86"/>
      <c r="BB444" s="86"/>
      <c r="BC444" s="83" t="s">
        <v>10376</v>
      </c>
      <c r="BD444" s="83" t="s">
        <v>202</v>
      </c>
      <c r="BE444" s="83" t="str">
        <f>IFERROR(VLOOKUP($BD444,L_Milestone,4,FALSE),"")</f>
        <v>07.SITAC PROCESS</v>
      </c>
      <c r="BF444" s="83" t="s">
        <v>5834</v>
      </c>
      <c r="BG444" s="237" t="s">
        <v>13172</v>
      </c>
      <c r="BH444" s="237"/>
      <c r="BI444" s="190">
        <v>401</v>
      </c>
      <c r="BJ444" s="83" t="s">
        <v>13274</v>
      </c>
    </row>
    <row r="445" spans="1:62" s="28" customFormat="1" ht="15" customHeight="1">
      <c r="A445" s="187"/>
      <c r="B445" s="29"/>
      <c r="C445" s="83" t="str">
        <f>Q445</f>
        <v>JAW-JB-BDG-4085</v>
      </c>
      <c r="D445" s="83">
        <v>30742600031</v>
      </c>
      <c r="E445" s="198" t="s">
        <v>12620</v>
      </c>
      <c r="F445" s="198" t="s">
        <v>12522</v>
      </c>
      <c r="G445" s="83" t="s">
        <v>10283</v>
      </c>
      <c r="H445" s="84" t="s">
        <v>6825</v>
      </c>
      <c r="I445" s="83" t="s">
        <v>12543</v>
      </c>
      <c r="J445" s="83" t="s">
        <v>12544</v>
      </c>
      <c r="K445" s="83">
        <v>50</v>
      </c>
      <c r="L445" s="83" t="s">
        <v>12545</v>
      </c>
      <c r="M445" s="83">
        <v>2022</v>
      </c>
      <c r="N445" s="83" t="s">
        <v>12457</v>
      </c>
      <c r="O445" s="83" t="s">
        <v>2359</v>
      </c>
      <c r="P445" s="97" t="s">
        <v>205</v>
      </c>
      <c r="Q445" s="83" t="s">
        <v>12521</v>
      </c>
      <c r="R445" s="83" t="s">
        <v>12522</v>
      </c>
      <c r="S445" s="83" t="s">
        <v>106</v>
      </c>
      <c r="T445" s="83" t="s">
        <v>5862</v>
      </c>
      <c r="U445" s="83" t="s">
        <v>5907</v>
      </c>
      <c r="V445" s="198" t="s">
        <v>4470</v>
      </c>
      <c r="W445" s="274" t="s">
        <v>2205</v>
      </c>
      <c r="X445" s="274" t="s">
        <v>2488</v>
      </c>
      <c r="Y445" s="84">
        <v>6618175</v>
      </c>
      <c r="Z445" s="86">
        <v>44656</v>
      </c>
      <c r="AA445" s="86">
        <v>44656</v>
      </c>
      <c r="AB445" s="332">
        <f ca="1">IF(AND($Z445=""),"",IF(AND($Z445&lt;&gt;"",AY445&lt;&gt;""),AY445-$Z445,IF(AND($Z445&lt;&gt;"",AY445=""),TODAY()-$Z445)))</f>
        <v>23</v>
      </c>
      <c r="AC445" s="91" t="str">
        <f ca="1">IF(AB445="","",IF(AB445="RFI","RFI done",IF(AB445&gt;150,"&gt; 150 days",IF(AB445&gt;120,"121 - 150 days",IF(AB445&gt;90,"91 - 120 days",IF(AB445&gt;60,"61 - 90 days",IF(AB445&gt;30,"31 - 60 days","&lt; 30 days")))))))</f>
        <v>&lt; 30 days</v>
      </c>
      <c r="AD445" s="89">
        <f>IF(AND(S445=""),"TBD",IF(AND(S445="COLO"),Z445+30,Z445+150))</f>
        <v>44806</v>
      </c>
      <c r="AE445" s="90" t="str">
        <f>IFERROR(VLOOKUP(AD445,L_Convert,6,FALSE),"")</f>
        <v>W36-2022</v>
      </c>
      <c r="AF445" s="90" t="str">
        <f>IFERROR(VLOOKUP(AD445,L_Convert,7,FALSE),"")</f>
        <v>Sep-2022</v>
      </c>
      <c r="AG445" s="89" t="s">
        <v>345</v>
      </c>
      <c r="AH445" s="219" t="str">
        <f>IFERROR(VLOOKUP(AG445,L_Convert,6,FALSE),"")</f>
        <v>TBD</v>
      </c>
      <c r="AI445" s="219" t="str">
        <f>IFERROR(VLOOKUP(AG445,L_Convert,7,FALSE),"")</f>
        <v>TBD</v>
      </c>
      <c r="AJ445" s="89" t="s">
        <v>345</v>
      </c>
      <c r="AK445" s="219" t="str">
        <f>IFERROR(VLOOKUP(AJ445,L_Convert,6,FALSE),"")</f>
        <v>TBD</v>
      </c>
      <c r="AL445" s="219" t="str">
        <f>IFERROR(VLOOKUP(AJ445,L_Convert,7,FALSE),"")</f>
        <v>TBD</v>
      </c>
      <c r="AM445" s="89" t="s">
        <v>345</v>
      </c>
      <c r="AN445" s="219" t="str">
        <f>IFERROR(VLOOKUP(AM445,L_Convert,6,FALSE),"")</f>
        <v>TBD</v>
      </c>
      <c r="AO445" s="219" t="str">
        <f>IFERROR(VLOOKUP(AM445,L_Convert,7,FALSE),"")</f>
        <v>TBD</v>
      </c>
      <c r="AP445" s="220"/>
      <c r="AQ445" s="89"/>
      <c r="AR445" s="99"/>
      <c r="AS445" s="99"/>
      <c r="AT445" s="256"/>
      <c r="AU445" s="95"/>
      <c r="AV445" s="238"/>
      <c r="AW445" s="89"/>
      <c r="AX445" s="89"/>
      <c r="AY445" s="219"/>
      <c r="AZ445" s="86"/>
      <c r="BA445" s="86"/>
      <c r="BB445" s="86"/>
      <c r="BC445" s="83" t="s">
        <v>10376</v>
      </c>
      <c r="BD445" s="237" t="s">
        <v>202</v>
      </c>
      <c r="BE445" s="83" t="str">
        <f>IFERROR(VLOOKUP($BD445,L_Milestone,4,FALSE),"")</f>
        <v>07.SITAC PROCESS</v>
      </c>
      <c r="BF445" s="83" t="s">
        <v>5834</v>
      </c>
      <c r="BG445" s="237" t="s">
        <v>12971</v>
      </c>
      <c r="BH445" s="237"/>
      <c r="BI445" s="190">
        <v>401</v>
      </c>
      <c r="BJ445" s="83" t="s">
        <v>13274</v>
      </c>
    </row>
    <row r="446" spans="1:62" s="28" customFormat="1" ht="15" customHeight="1">
      <c r="A446" s="187"/>
      <c r="B446" s="29"/>
      <c r="C446" s="83" t="str">
        <f>Q446</f>
        <v>JAW-JT-KLN-0935</v>
      </c>
      <c r="D446" s="83">
        <v>30742740031</v>
      </c>
      <c r="E446" s="198" t="s">
        <v>12661</v>
      </c>
      <c r="F446" s="198" t="s">
        <v>12323</v>
      </c>
      <c r="G446" s="83" t="s">
        <v>10283</v>
      </c>
      <c r="H446" s="84" t="s">
        <v>6825</v>
      </c>
      <c r="I446" s="83" t="s">
        <v>12379</v>
      </c>
      <c r="J446" s="83" t="s">
        <v>12380</v>
      </c>
      <c r="K446" s="83">
        <v>50</v>
      </c>
      <c r="L446" s="83" t="s">
        <v>12381</v>
      </c>
      <c r="M446" s="83">
        <v>2022</v>
      </c>
      <c r="N446" s="83" t="s">
        <v>10971</v>
      </c>
      <c r="O446" s="83" t="s">
        <v>2359</v>
      </c>
      <c r="P446" s="84" t="s">
        <v>12456</v>
      </c>
      <c r="Q446" s="83" t="s">
        <v>12322</v>
      </c>
      <c r="R446" s="83" t="s">
        <v>12323</v>
      </c>
      <c r="S446" s="83" t="s">
        <v>106</v>
      </c>
      <c r="T446" s="83" t="s">
        <v>5862</v>
      </c>
      <c r="U446" s="83" t="s">
        <v>5907</v>
      </c>
      <c r="V446" s="274" t="s">
        <v>4468</v>
      </c>
      <c r="W446" s="274" t="s">
        <v>2203</v>
      </c>
      <c r="X446" s="274" t="s">
        <v>5974</v>
      </c>
      <c r="Y446" s="84">
        <v>6618156</v>
      </c>
      <c r="Z446" s="86">
        <v>44648</v>
      </c>
      <c r="AA446" s="86">
        <v>44656</v>
      </c>
      <c r="AB446" s="332">
        <f ca="1">IF(AND($Z446=""),"",IF(AND($Z446&lt;&gt;"",AY446&lt;&gt;""),AY446-$Z446,IF(AND($Z446&lt;&gt;"",AY446=""),TODAY()-$Z446)))</f>
        <v>31</v>
      </c>
      <c r="AC446" s="91" t="str">
        <f ca="1">IF(AB446="","",IF(AB446="RFI","RFI done",IF(AB446&gt;150,"&gt; 150 days",IF(AB446&gt;120,"121 - 150 days",IF(AB446&gt;90,"91 - 120 days",IF(AB446&gt;60,"61 - 90 days",IF(AB446&gt;30,"31 - 60 days","&lt; 30 days")))))))</f>
        <v>31 - 60 days</v>
      </c>
      <c r="AD446" s="89">
        <f>IF(AND(S446=""),"TBD",IF(AND(S446="COLO"),Z446+30,Z446+150))</f>
        <v>44798</v>
      </c>
      <c r="AE446" s="90" t="str">
        <f>IFERROR(VLOOKUP(AD446,L_Convert,6,FALSE),"")</f>
        <v>W35-2022</v>
      </c>
      <c r="AF446" s="90" t="str">
        <f>IFERROR(VLOOKUP(AD446,L_Convert,7,FALSE),"")</f>
        <v>Aug-2022</v>
      </c>
      <c r="AG446" s="89" t="s">
        <v>345</v>
      </c>
      <c r="AH446" s="219" t="str">
        <f>IFERROR(VLOOKUP(AG446,L_Convert,6,FALSE),"")</f>
        <v>TBD</v>
      </c>
      <c r="AI446" s="219" t="str">
        <f>IFERROR(VLOOKUP(AG446,L_Convert,7,FALSE),"")</f>
        <v>TBD</v>
      </c>
      <c r="AJ446" s="89" t="s">
        <v>345</v>
      </c>
      <c r="AK446" s="219" t="str">
        <f>IFERROR(VLOOKUP(AJ446,L_Convert,6,FALSE),"")</f>
        <v>TBD</v>
      </c>
      <c r="AL446" s="219" t="str">
        <f>IFERROR(VLOOKUP(AJ446,L_Convert,7,FALSE),"")</f>
        <v>TBD</v>
      </c>
      <c r="AM446" s="89" t="s">
        <v>345</v>
      </c>
      <c r="AN446" s="219" t="str">
        <f>IFERROR(VLOOKUP(AM446,L_Convert,6,FALSE),"")</f>
        <v>TBD</v>
      </c>
      <c r="AO446" s="219" t="str">
        <f>IFERROR(VLOOKUP(AM446,L_Convert,7,FALSE),"")</f>
        <v>TBD</v>
      </c>
      <c r="AP446" s="220"/>
      <c r="AQ446" s="89"/>
      <c r="AR446" s="99"/>
      <c r="AS446" s="94"/>
      <c r="AT446" s="256"/>
      <c r="AU446" s="95"/>
      <c r="AV446" s="238"/>
      <c r="AW446" s="89"/>
      <c r="AX446" s="89"/>
      <c r="AY446" s="219"/>
      <c r="AZ446" s="86"/>
      <c r="BA446" s="86"/>
      <c r="BB446" s="86"/>
      <c r="BC446" s="83" t="s">
        <v>10376</v>
      </c>
      <c r="BD446" s="237" t="s">
        <v>202</v>
      </c>
      <c r="BE446" s="83" t="str">
        <f>IFERROR(VLOOKUP($BD446,L_Milestone,4,FALSE),"")</f>
        <v>07.SITAC PROCESS</v>
      </c>
      <c r="BF446" s="83" t="s">
        <v>5834</v>
      </c>
      <c r="BG446" s="359" t="s">
        <v>13164</v>
      </c>
      <c r="BH446" s="359"/>
      <c r="BI446" s="190">
        <v>401</v>
      </c>
      <c r="BJ446" s="83" t="s">
        <v>13274</v>
      </c>
    </row>
    <row r="447" spans="1:62" s="28" customFormat="1" ht="15" customHeight="1">
      <c r="A447" s="187"/>
      <c r="B447" s="29"/>
      <c r="C447" s="83" t="str">
        <f>Q447</f>
        <v>JAW-JT-KLN-0920</v>
      </c>
      <c r="D447" s="83">
        <v>30742880031</v>
      </c>
      <c r="E447" s="198" t="s">
        <v>12675</v>
      </c>
      <c r="F447" s="198" t="s">
        <v>12355</v>
      </c>
      <c r="G447" s="83" t="s">
        <v>10283</v>
      </c>
      <c r="H447" s="84" t="s">
        <v>6825</v>
      </c>
      <c r="I447" s="83" t="s">
        <v>12416</v>
      </c>
      <c r="J447" s="83" t="s">
        <v>12417</v>
      </c>
      <c r="K447" s="83">
        <v>50</v>
      </c>
      <c r="L447" s="83" t="s">
        <v>12418</v>
      </c>
      <c r="M447" s="83">
        <v>2022</v>
      </c>
      <c r="N447" s="83" t="s">
        <v>10971</v>
      </c>
      <c r="O447" s="83" t="s">
        <v>2359</v>
      </c>
      <c r="P447" s="84" t="s">
        <v>12456</v>
      </c>
      <c r="Q447" s="83" t="s">
        <v>12354</v>
      </c>
      <c r="R447" s="83" t="s">
        <v>12355</v>
      </c>
      <c r="S447" s="83" t="s">
        <v>106</v>
      </c>
      <c r="T447" s="83" t="s">
        <v>5862</v>
      </c>
      <c r="U447" s="83" t="s">
        <v>5907</v>
      </c>
      <c r="V447" s="274" t="s">
        <v>4468</v>
      </c>
      <c r="W447" s="274" t="s">
        <v>2203</v>
      </c>
      <c r="X447" s="274" t="s">
        <v>5974</v>
      </c>
      <c r="Y447" s="84">
        <v>6618156</v>
      </c>
      <c r="Z447" s="86">
        <v>44648</v>
      </c>
      <c r="AA447" s="86">
        <v>44656</v>
      </c>
      <c r="AB447" s="332">
        <f ca="1">IF(AND($Z447=""),"",IF(AND($Z447&lt;&gt;"",AY447&lt;&gt;""),AY447-$Z447,IF(AND($Z447&lt;&gt;"",AY447=""),TODAY()-$Z447)))</f>
        <v>31</v>
      </c>
      <c r="AC447" s="91" t="str">
        <f ca="1">IF(AB447="","",IF(AB447="RFI","RFI done",IF(AB447&gt;150,"&gt; 150 days",IF(AB447&gt;120,"121 - 150 days",IF(AB447&gt;90,"91 - 120 days",IF(AB447&gt;60,"61 - 90 days",IF(AB447&gt;30,"31 - 60 days","&lt; 30 days")))))))</f>
        <v>31 - 60 days</v>
      </c>
      <c r="AD447" s="89">
        <f>IF(AND(S447=""),"TBD",IF(AND(S447="COLO"),Z447+30,Z447+150))</f>
        <v>44798</v>
      </c>
      <c r="AE447" s="90" t="str">
        <f>IFERROR(VLOOKUP(AD447,L_Convert,6,FALSE),"")</f>
        <v>W35-2022</v>
      </c>
      <c r="AF447" s="90" t="str">
        <f>IFERROR(VLOOKUP(AD447,L_Convert,7,FALSE),"")</f>
        <v>Aug-2022</v>
      </c>
      <c r="AG447" s="89" t="s">
        <v>345</v>
      </c>
      <c r="AH447" s="219" t="str">
        <f>IFERROR(VLOOKUP(AG447,L_Convert,6,FALSE),"")</f>
        <v>TBD</v>
      </c>
      <c r="AI447" s="219" t="str">
        <f>IFERROR(VLOOKUP(AG447,L_Convert,7,FALSE),"")</f>
        <v>TBD</v>
      </c>
      <c r="AJ447" s="89" t="s">
        <v>345</v>
      </c>
      <c r="AK447" s="219" t="str">
        <f>IFERROR(VLOOKUP(AJ447,L_Convert,6,FALSE),"")</f>
        <v>TBD</v>
      </c>
      <c r="AL447" s="219" t="str">
        <f>IFERROR(VLOOKUP(AJ447,L_Convert,7,FALSE),"")</f>
        <v>TBD</v>
      </c>
      <c r="AM447" s="89" t="s">
        <v>345</v>
      </c>
      <c r="AN447" s="219" t="str">
        <f>IFERROR(VLOOKUP(AM447,L_Convert,6,FALSE),"")</f>
        <v>TBD</v>
      </c>
      <c r="AO447" s="219" t="str">
        <f>IFERROR(VLOOKUP(AM447,L_Convert,7,FALSE),"")</f>
        <v>TBD</v>
      </c>
      <c r="AP447" s="220"/>
      <c r="AQ447" s="89"/>
      <c r="AR447" s="99"/>
      <c r="AS447" s="99"/>
      <c r="AT447" s="256"/>
      <c r="AU447" s="95"/>
      <c r="AV447" s="238"/>
      <c r="AW447" s="89"/>
      <c r="AX447" s="89"/>
      <c r="AY447" s="219"/>
      <c r="AZ447" s="86"/>
      <c r="BA447" s="86"/>
      <c r="BB447" s="86"/>
      <c r="BC447" s="83" t="s">
        <v>10376</v>
      </c>
      <c r="BD447" s="237" t="s">
        <v>202</v>
      </c>
      <c r="BE447" s="83" t="str">
        <f>IFERROR(VLOOKUP($BD447,L_Milestone,4,FALSE),"")</f>
        <v>07.SITAC PROCESS</v>
      </c>
      <c r="BF447" s="83" t="s">
        <v>5834</v>
      </c>
      <c r="BG447" s="359" t="s">
        <v>13164</v>
      </c>
      <c r="BH447" s="359"/>
      <c r="BI447" s="190">
        <v>401</v>
      </c>
      <c r="BJ447" s="83" t="s">
        <v>13274</v>
      </c>
    </row>
    <row r="448" spans="1:62" s="28" customFormat="1" ht="15" customHeight="1">
      <c r="A448" s="187"/>
      <c r="B448" s="29"/>
      <c r="C448" s="83" t="str">
        <f>Q448</f>
        <v>JAW-JT-PWT-0593</v>
      </c>
      <c r="D448" s="83">
        <v>30742840031</v>
      </c>
      <c r="E448" s="198" t="s">
        <v>12671</v>
      </c>
      <c r="F448" s="198" t="s">
        <v>12345</v>
      </c>
      <c r="G448" s="83" t="s">
        <v>10283</v>
      </c>
      <c r="H448" s="84" t="s">
        <v>6825</v>
      </c>
      <c r="I448" s="83" t="s">
        <v>12405</v>
      </c>
      <c r="J448" s="83" t="s">
        <v>12406</v>
      </c>
      <c r="K448" s="83">
        <v>70</v>
      </c>
      <c r="L448" s="83" t="s">
        <v>5113</v>
      </c>
      <c r="M448" s="83">
        <v>2022</v>
      </c>
      <c r="N448" s="83" t="s">
        <v>10971</v>
      </c>
      <c r="O448" s="83" t="s">
        <v>2359</v>
      </c>
      <c r="P448" s="84" t="s">
        <v>12456</v>
      </c>
      <c r="Q448" s="83" t="s">
        <v>12344</v>
      </c>
      <c r="R448" s="83" t="s">
        <v>12345</v>
      </c>
      <c r="S448" s="83" t="s">
        <v>106</v>
      </c>
      <c r="T448" s="83" t="s">
        <v>5862</v>
      </c>
      <c r="U448" s="83" t="s">
        <v>5907</v>
      </c>
      <c r="V448" s="274" t="s">
        <v>4468</v>
      </c>
      <c r="W448" s="274" t="s">
        <v>2203</v>
      </c>
      <c r="X448" s="274" t="s">
        <v>11652</v>
      </c>
      <c r="Y448" s="84">
        <v>6618156</v>
      </c>
      <c r="Z448" s="86">
        <v>44648</v>
      </c>
      <c r="AA448" s="86">
        <v>44656</v>
      </c>
      <c r="AB448" s="332">
        <f ca="1">IF(AND($Z448=""),"",IF(AND($Z448&lt;&gt;"",AY448&lt;&gt;""),AY448-$Z448,IF(AND($Z448&lt;&gt;"",AY448=""),TODAY()-$Z448)))</f>
        <v>31</v>
      </c>
      <c r="AC448" s="91" t="str">
        <f ca="1">IF(AB448="","",IF(AB448="RFI","RFI done",IF(AB448&gt;150,"&gt; 150 days",IF(AB448&gt;120,"121 - 150 days",IF(AB448&gt;90,"91 - 120 days",IF(AB448&gt;60,"61 - 90 days",IF(AB448&gt;30,"31 - 60 days","&lt; 30 days")))))))</f>
        <v>31 - 60 days</v>
      </c>
      <c r="AD448" s="89">
        <f>IF(AND(S448=""),"TBD",IF(AND(S448="COLO"),Z448+30,Z448+150))</f>
        <v>44798</v>
      </c>
      <c r="AE448" s="90" t="str">
        <f>IFERROR(VLOOKUP(AD448,L_Convert,6,FALSE),"")</f>
        <v>W35-2022</v>
      </c>
      <c r="AF448" s="90" t="str">
        <f>IFERROR(VLOOKUP(AD448,L_Convert,7,FALSE),"")</f>
        <v>Aug-2022</v>
      </c>
      <c r="AG448" s="89" t="s">
        <v>345</v>
      </c>
      <c r="AH448" s="219" t="str">
        <f>IFERROR(VLOOKUP(AG448,L_Convert,6,FALSE),"")</f>
        <v>TBD</v>
      </c>
      <c r="AI448" s="219" t="str">
        <f>IFERROR(VLOOKUP(AG448,L_Convert,7,FALSE),"")</f>
        <v>TBD</v>
      </c>
      <c r="AJ448" s="89" t="s">
        <v>345</v>
      </c>
      <c r="AK448" s="219" t="str">
        <f>IFERROR(VLOOKUP(AJ448,L_Convert,6,FALSE),"")</f>
        <v>TBD</v>
      </c>
      <c r="AL448" s="219" t="str">
        <f>IFERROR(VLOOKUP(AJ448,L_Convert,7,FALSE),"")</f>
        <v>TBD</v>
      </c>
      <c r="AM448" s="89" t="s">
        <v>345</v>
      </c>
      <c r="AN448" s="219" t="str">
        <f>IFERROR(VLOOKUP(AM448,L_Convert,6,FALSE),"")</f>
        <v>TBD</v>
      </c>
      <c r="AO448" s="219" t="str">
        <f>IFERROR(VLOOKUP(AM448,L_Convert,7,FALSE),"")</f>
        <v>TBD</v>
      </c>
      <c r="AP448" s="220"/>
      <c r="AQ448" s="89"/>
      <c r="AR448" s="99"/>
      <c r="AS448" s="94"/>
      <c r="AT448" s="256"/>
      <c r="AU448" s="95"/>
      <c r="AV448" s="238"/>
      <c r="AW448" s="89"/>
      <c r="AX448" s="89"/>
      <c r="AY448" s="219"/>
      <c r="AZ448" s="86"/>
      <c r="BA448" s="86"/>
      <c r="BB448" s="86"/>
      <c r="BC448" s="83" t="s">
        <v>10376</v>
      </c>
      <c r="BD448" s="237" t="s">
        <v>202</v>
      </c>
      <c r="BE448" s="83" t="str">
        <f>IFERROR(VLOOKUP($BD448,L_Milestone,4,FALSE),"")</f>
        <v>07.SITAC PROCESS</v>
      </c>
      <c r="BF448" s="83" t="s">
        <v>5834</v>
      </c>
      <c r="BG448" s="359" t="s">
        <v>13164</v>
      </c>
      <c r="BH448" s="359"/>
      <c r="BI448" s="190">
        <v>401</v>
      </c>
      <c r="BJ448" s="83" t="s">
        <v>13274</v>
      </c>
    </row>
    <row r="449" spans="1:62" s="28" customFormat="1" ht="15" customHeight="1">
      <c r="A449" s="187"/>
      <c r="B449" s="29"/>
      <c r="C449" s="83" t="str">
        <f>Q449</f>
        <v>JAW-YO-WAT-0324</v>
      </c>
      <c r="D449" s="83">
        <v>30742810031</v>
      </c>
      <c r="E449" s="198" t="s">
        <v>12668</v>
      </c>
      <c r="F449" s="198" t="s">
        <v>12339</v>
      </c>
      <c r="G449" s="83" t="s">
        <v>10283</v>
      </c>
      <c r="H449" s="84" t="s">
        <v>6825</v>
      </c>
      <c r="I449" s="83" t="s">
        <v>12399</v>
      </c>
      <c r="J449" s="83" t="s">
        <v>12400</v>
      </c>
      <c r="K449" s="83">
        <v>70</v>
      </c>
      <c r="L449" s="83" t="s">
        <v>8782</v>
      </c>
      <c r="M449" s="83">
        <v>2022</v>
      </c>
      <c r="N449" s="83" t="s">
        <v>10971</v>
      </c>
      <c r="O449" s="83" t="s">
        <v>2359</v>
      </c>
      <c r="P449" s="84" t="s">
        <v>12456</v>
      </c>
      <c r="Q449" s="83" t="s">
        <v>12338</v>
      </c>
      <c r="R449" s="83" t="s">
        <v>12339</v>
      </c>
      <c r="S449" s="83" t="s">
        <v>106</v>
      </c>
      <c r="T449" s="83" t="s">
        <v>5862</v>
      </c>
      <c r="U449" s="83" t="s">
        <v>5907</v>
      </c>
      <c r="V449" s="274" t="s">
        <v>4468</v>
      </c>
      <c r="W449" s="274" t="s">
        <v>2211</v>
      </c>
      <c r="X449" s="274" t="s">
        <v>12356</v>
      </c>
      <c r="Y449" s="84">
        <v>6618156</v>
      </c>
      <c r="Z449" s="86">
        <v>44648</v>
      </c>
      <c r="AA449" s="86">
        <v>44656</v>
      </c>
      <c r="AB449" s="332">
        <f ca="1">IF(AND($Z449=""),"",IF(AND($Z449&lt;&gt;"",AY449&lt;&gt;""),AY449-$Z449,IF(AND($Z449&lt;&gt;"",AY449=""),TODAY()-$Z449)))</f>
        <v>31</v>
      </c>
      <c r="AC449" s="91" t="str">
        <f ca="1">IF(AB449="","",IF(AB449="RFI","RFI done",IF(AB449&gt;150,"&gt; 150 days",IF(AB449&gt;120,"121 - 150 days",IF(AB449&gt;90,"91 - 120 days",IF(AB449&gt;60,"61 - 90 days",IF(AB449&gt;30,"31 - 60 days","&lt; 30 days")))))))</f>
        <v>31 - 60 days</v>
      </c>
      <c r="AD449" s="89">
        <f>IF(AND(S449=""),"TBD",IF(AND(S449="COLO"),Z449+30,Z449+150))</f>
        <v>44798</v>
      </c>
      <c r="AE449" s="90" t="str">
        <f>IFERROR(VLOOKUP(AD449,L_Convert,6,FALSE),"")</f>
        <v>W35-2022</v>
      </c>
      <c r="AF449" s="90" t="str">
        <f>IFERROR(VLOOKUP(AD449,L_Convert,7,FALSE),"")</f>
        <v>Aug-2022</v>
      </c>
      <c r="AG449" s="89" t="s">
        <v>345</v>
      </c>
      <c r="AH449" s="219" t="str">
        <f>IFERROR(VLOOKUP(AG449,L_Convert,6,FALSE),"")</f>
        <v>TBD</v>
      </c>
      <c r="AI449" s="219" t="str">
        <f>IFERROR(VLOOKUP(AG449,L_Convert,7,FALSE),"")</f>
        <v>TBD</v>
      </c>
      <c r="AJ449" s="89" t="s">
        <v>345</v>
      </c>
      <c r="AK449" s="219" t="str">
        <f>IFERROR(VLOOKUP(AJ449,L_Convert,6,FALSE),"")</f>
        <v>TBD</v>
      </c>
      <c r="AL449" s="219" t="str">
        <f>IFERROR(VLOOKUP(AJ449,L_Convert,7,FALSE),"")</f>
        <v>TBD</v>
      </c>
      <c r="AM449" s="89" t="s">
        <v>345</v>
      </c>
      <c r="AN449" s="219" t="str">
        <f>IFERROR(VLOOKUP(AM449,L_Convert,6,FALSE),"")</f>
        <v>TBD</v>
      </c>
      <c r="AO449" s="219" t="str">
        <f>IFERROR(VLOOKUP(AM449,L_Convert,7,FALSE),"")</f>
        <v>TBD</v>
      </c>
      <c r="AP449" s="220"/>
      <c r="AQ449" s="89"/>
      <c r="AR449" s="99"/>
      <c r="AS449" s="94"/>
      <c r="AT449" s="256"/>
      <c r="AU449" s="95"/>
      <c r="AV449" s="238"/>
      <c r="AW449" s="89"/>
      <c r="AX449" s="89"/>
      <c r="AY449" s="219"/>
      <c r="AZ449" s="86"/>
      <c r="BA449" s="86"/>
      <c r="BB449" s="86"/>
      <c r="BC449" s="83" t="s">
        <v>10376</v>
      </c>
      <c r="BD449" s="237" t="s">
        <v>202</v>
      </c>
      <c r="BE449" s="83" t="str">
        <f>IFERROR(VLOOKUP($BD449,L_Milestone,4,FALSE),"")</f>
        <v>07.SITAC PROCESS</v>
      </c>
      <c r="BF449" s="83" t="s">
        <v>5834</v>
      </c>
      <c r="BG449" s="359" t="s">
        <v>13164</v>
      </c>
      <c r="BH449" s="359"/>
      <c r="BI449" s="190">
        <v>401</v>
      </c>
      <c r="BJ449" s="83" t="s">
        <v>13274</v>
      </c>
    </row>
    <row r="450" spans="1:62" s="28" customFormat="1" ht="15" customHeight="1">
      <c r="A450" s="187"/>
      <c r="B450" s="29"/>
      <c r="C450" s="83" t="str">
        <f>Q450</f>
        <v>JAW-BT-RKB-0788</v>
      </c>
      <c r="D450" s="83">
        <v>30743260031</v>
      </c>
      <c r="E450" s="198">
        <v>1321272003</v>
      </c>
      <c r="F450" s="198" t="s">
        <v>12146</v>
      </c>
      <c r="G450" s="83" t="s">
        <v>10283</v>
      </c>
      <c r="H450" s="84" t="s">
        <v>6825</v>
      </c>
      <c r="I450" s="83" t="s">
        <v>12143</v>
      </c>
      <c r="J450" s="83" t="s">
        <v>12144</v>
      </c>
      <c r="K450" s="83">
        <v>60</v>
      </c>
      <c r="L450" s="83" t="s">
        <v>5106</v>
      </c>
      <c r="M450" s="83"/>
      <c r="N450" s="83"/>
      <c r="O450" s="83"/>
      <c r="P450" s="84" t="s">
        <v>199</v>
      </c>
      <c r="Q450" s="83" t="s">
        <v>12138</v>
      </c>
      <c r="R450" s="83" t="s">
        <v>12139</v>
      </c>
      <c r="S450" s="83" t="s">
        <v>2200</v>
      </c>
      <c r="T450" s="83" t="s">
        <v>3170</v>
      </c>
      <c r="U450" s="83" t="s">
        <v>5947</v>
      </c>
      <c r="V450" s="83" t="s">
        <v>8117</v>
      </c>
      <c r="W450" s="274" t="s">
        <v>2204</v>
      </c>
      <c r="X450" s="274" t="s">
        <v>8615</v>
      </c>
      <c r="Y450" s="83">
        <v>6618138</v>
      </c>
      <c r="Z450" s="86">
        <v>44638</v>
      </c>
      <c r="AA450" s="86">
        <v>44641</v>
      </c>
      <c r="AB450" s="332">
        <f ca="1">IF(AND($Z450=""),"",IF(AND($Z450&lt;&gt;"",AY450&lt;&gt;""),AY450-$Z450,IF(AND($Z450&lt;&gt;"",AY450=""),TODAY()-$Z450)))</f>
        <v>41</v>
      </c>
      <c r="AC450" s="91" t="str">
        <f ca="1">IF(AB450="","",IF(AB450="RFI","RFI done",IF(AB450&gt;150,"&gt; 150 days",IF(AB450&gt;120,"121 - 150 days",IF(AB450&gt;90,"91 - 120 days",IF(AB450&gt;60,"61 - 90 days",IF(AB450&gt;30,"31 - 60 days","&lt; 30 days")))))))</f>
        <v>31 - 60 days</v>
      </c>
      <c r="AD450" s="89">
        <f>IF(AND(S450=""),"TBD",IF(AND(S450="COLO"),Z450+30,Z450+150))</f>
        <v>44668</v>
      </c>
      <c r="AE450" s="90" t="str">
        <f>IFERROR(VLOOKUP(AD450,L_Convert,6,FALSE),"")</f>
        <v>W17-2022</v>
      </c>
      <c r="AF450" s="90" t="str">
        <f>IFERROR(VLOOKUP(AD450,L_Convert,7,FALSE),"")</f>
        <v>Apr-2022</v>
      </c>
      <c r="AG450" s="89" t="s">
        <v>345</v>
      </c>
      <c r="AH450" s="219" t="str">
        <f>IFERROR(VLOOKUP(AG450,L_Convert,6,FALSE),"")</f>
        <v>TBD</v>
      </c>
      <c r="AI450" s="219" t="str">
        <f>IFERROR(VLOOKUP(AG450,L_Convert,7,FALSE),"")</f>
        <v>TBD</v>
      </c>
      <c r="AJ450" s="199" t="s">
        <v>345</v>
      </c>
      <c r="AK450" s="219" t="str">
        <f>IFERROR(VLOOKUP(AJ450,L_Convert,6,FALSE),"")</f>
        <v>TBD</v>
      </c>
      <c r="AL450" s="219" t="str">
        <f>IFERROR(VLOOKUP(AJ450,L_Convert,7,FALSE),"")</f>
        <v>TBD</v>
      </c>
      <c r="AM450" s="89" t="s">
        <v>345</v>
      </c>
      <c r="AN450" s="219" t="str">
        <f>IFERROR(VLOOKUP(AM450,L_Convert,6,FALSE),"")</f>
        <v>TBD</v>
      </c>
      <c r="AO450" s="219" t="str">
        <f>IFERROR(VLOOKUP(AM450,L_Convert,7,FALSE),"")</f>
        <v>TBD</v>
      </c>
      <c r="AP450" s="83" t="s">
        <v>4464</v>
      </c>
      <c r="AQ450" s="220"/>
      <c r="AR450" s="89"/>
      <c r="AS450" s="99"/>
      <c r="AT450" s="94"/>
      <c r="AU450" s="256"/>
      <c r="AV450" s="95">
        <v>44671</v>
      </c>
      <c r="AW450" s="238"/>
      <c r="AX450" s="89"/>
      <c r="AY450" s="89"/>
      <c r="AZ450" s="219"/>
      <c r="BA450" s="86"/>
      <c r="BB450" s="86"/>
      <c r="BC450" s="86"/>
      <c r="BD450" s="83" t="s">
        <v>3721</v>
      </c>
      <c r="BE450" s="83" t="str">
        <f>IFERROR(VLOOKUP($BD450,L_Milestone,4,FALSE),"")</f>
        <v>10.CME PREPARATION</v>
      </c>
      <c r="BF450" s="84" t="s">
        <v>5834</v>
      </c>
      <c r="BG450" s="237" t="s">
        <v>12829</v>
      </c>
      <c r="BH450" s="435"/>
      <c r="BI450" s="190">
        <v>401</v>
      </c>
      <c r="BJ450" s="285"/>
    </row>
    <row r="451" spans="1:62" s="28" customFormat="1" ht="15" customHeight="1">
      <c r="A451" s="187"/>
      <c r="B451" s="29"/>
      <c r="C451" s="83" t="str">
        <f>Q451</f>
        <v>JAW-JT-MKD-1117</v>
      </c>
      <c r="D451" s="83">
        <v>30742710031</v>
      </c>
      <c r="E451" s="198" t="s">
        <v>12658</v>
      </c>
      <c r="F451" s="198" t="s">
        <v>12317</v>
      </c>
      <c r="G451" s="83" t="s">
        <v>10283</v>
      </c>
      <c r="H451" s="84" t="s">
        <v>6825</v>
      </c>
      <c r="I451" s="83" t="s">
        <v>12372</v>
      </c>
      <c r="J451" s="83" t="s">
        <v>12373</v>
      </c>
      <c r="K451" s="83">
        <v>50</v>
      </c>
      <c r="L451" s="83" t="s">
        <v>9887</v>
      </c>
      <c r="M451" s="83">
        <v>2022</v>
      </c>
      <c r="N451" s="83" t="s">
        <v>10971</v>
      </c>
      <c r="O451" s="83" t="s">
        <v>2359</v>
      </c>
      <c r="P451" s="84" t="s">
        <v>12456</v>
      </c>
      <c r="Q451" s="83" t="s">
        <v>12316</v>
      </c>
      <c r="R451" s="83" t="s">
        <v>12317</v>
      </c>
      <c r="S451" s="83" t="s">
        <v>106</v>
      </c>
      <c r="T451" s="83" t="s">
        <v>5862</v>
      </c>
      <c r="U451" s="83" t="s">
        <v>5907</v>
      </c>
      <c r="V451" s="274" t="s">
        <v>4468</v>
      </c>
      <c r="W451" s="274" t="s">
        <v>2203</v>
      </c>
      <c r="X451" s="274" t="s">
        <v>2643</v>
      </c>
      <c r="Y451" s="84">
        <v>6618156</v>
      </c>
      <c r="Z451" s="86">
        <v>44648</v>
      </c>
      <c r="AA451" s="86">
        <v>44656</v>
      </c>
      <c r="AB451" s="332">
        <f ca="1">IF(AND($Z451=""),"",IF(AND($Z451&lt;&gt;"",AY451&lt;&gt;""),AY451-$Z451,IF(AND($Z451&lt;&gt;"",AY451=""),TODAY()-$Z451)))</f>
        <v>31</v>
      </c>
      <c r="AC451" s="91" t="str">
        <f ca="1">IF(AB451="","",IF(AB451="RFI","RFI done",IF(AB451&gt;150,"&gt; 150 days",IF(AB451&gt;120,"121 - 150 days",IF(AB451&gt;90,"91 - 120 days",IF(AB451&gt;60,"61 - 90 days",IF(AB451&gt;30,"31 - 60 days","&lt; 30 days")))))))</f>
        <v>31 - 60 days</v>
      </c>
      <c r="AD451" s="89">
        <f>IF(AND(S451=""),"TBD",IF(AND(S451="COLO"),Z451+30,Z451+150))</f>
        <v>44798</v>
      </c>
      <c r="AE451" s="90" t="str">
        <f>IFERROR(VLOOKUP(AD451,L_Convert,6,FALSE),"")</f>
        <v>W35-2022</v>
      </c>
      <c r="AF451" s="90" t="str">
        <f>IFERROR(VLOOKUP(AD451,L_Convert,7,FALSE),"")</f>
        <v>Aug-2022</v>
      </c>
      <c r="AG451" s="89" t="s">
        <v>345</v>
      </c>
      <c r="AH451" s="219" t="str">
        <f>IFERROR(VLOOKUP(AG451,L_Convert,6,FALSE),"")</f>
        <v>TBD</v>
      </c>
      <c r="AI451" s="219" t="str">
        <f>IFERROR(VLOOKUP(AG451,L_Convert,7,FALSE),"")</f>
        <v>TBD</v>
      </c>
      <c r="AJ451" s="89" t="s">
        <v>345</v>
      </c>
      <c r="AK451" s="219" t="str">
        <f>IFERROR(VLOOKUP(AJ451,L_Convert,6,FALSE),"")</f>
        <v>TBD</v>
      </c>
      <c r="AL451" s="219" t="str">
        <f>IFERROR(VLOOKUP(AJ451,L_Convert,7,FALSE),"")</f>
        <v>TBD</v>
      </c>
      <c r="AM451" s="89" t="s">
        <v>345</v>
      </c>
      <c r="AN451" s="219" t="str">
        <f>IFERROR(VLOOKUP(AM451,L_Convert,6,FALSE),"")</f>
        <v>TBD</v>
      </c>
      <c r="AO451" s="219" t="str">
        <f>IFERROR(VLOOKUP(AM451,L_Convert,7,FALSE),"")</f>
        <v>TBD</v>
      </c>
      <c r="AP451" s="220"/>
      <c r="AQ451" s="89"/>
      <c r="AR451" s="99"/>
      <c r="AS451" s="94"/>
      <c r="AT451" s="256"/>
      <c r="AU451" s="95"/>
      <c r="AV451" s="238"/>
      <c r="AW451" s="89"/>
      <c r="AX451" s="89"/>
      <c r="AY451" s="219"/>
      <c r="AZ451" s="86"/>
      <c r="BA451" s="86"/>
      <c r="BB451" s="86"/>
      <c r="BC451" s="83" t="s">
        <v>10376</v>
      </c>
      <c r="BD451" s="237" t="s">
        <v>202</v>
      </c>
      <c r="BE451" s="83" t="str">
        <f>IFERROR(VLOOKUP($BD451,L_Milestone,4,FALSE),"")</f>
        <v>07.SITAC PROCESS</v>
      </c>
      <c r="BF451" s="83" t="s">
        <v>5834</v>
      </c>
      <c r="BG451" s="359" t="s">
        <v>13164</v>
      </c>
      <c r="BH451" s="359"/>
      <c r="BI451" s="190">
        <v>401</v>
      </c>
      <c r="BJ451" s="83" t="s">
        <v>13274</v>
      </c>
    </row>
    <row r="452" spans="1:62" s="28" customFormat="1" ht="15" customHeight="1">
      <c r="A452" s="187"/>
      <c r="B452" s="29"/>
      <c r="C452" s="83" t="str">
        <f>Q452</f>
        <v>JAW-JT-TMG-2676</v>
      </c>
      <c r="D452" s="83">
        <v>30742690031</v>
      </c>
      <c r="E452" s="198" t="s">
        <v>12656</v>
      </c>
      <c r="F452" s="198" t="s">
        <v>12311</v>
      </c>
      <c r="G452" s="83" t="s">
        <v>10283</v>
      </c>
      <c r="H452" s="84" t="s">
        <v>6825</v>
      </c>
      <c r="I452" s="83" t="s">
        <v>12365</v>
      </c>
      <c r="J452" s="83" t="s">
        <v>12366</v>
      </c>
      <c r="K452" s="83">
        <v>70</v>
      </c>
      <c r="L452" s="83" t="s">
        <v>4568</v>
      </c>
      <c r="M452" s="83">
        <v>2022</v>
      </c>
      <c r="N452" s="83" t="s">
        <v>10971</v>
      </c>
      <c r="O452" s="83" t="s">
        <v>2359</v>
      </c>
      <c r="P452" s="84" t="s">
        <v>12456</v>
      </c>
      <c r="Q452" s="83" t="s">
        <v>12310</v>
      </c>
      <c r="R452" s="83" t="s">
        <v>12311</v>
      </c>
      <c r="S452" s="83" t="s">
        <v>106</v>
      </c>
      <c r="T452" s="83" t="s">
        <v>5862</v>
      </c>
      <c r="U452" s="83" t="s">
        <v>5907</v>
      </c>
      <c r="V452" s="274" t="s">
        <v>4468</v>
      </c>
      <c r="W452" s="274" t="s">
        <v>2203</v>
      </c>
      <c r="X452" s="274" t="s">
        <v>2659</v>
      </c>
      <c r="Y452" s="84">
        <v>6618156</v>
      </c>
      <c r="Z452" s="86">
        <v>44648</v>
      </c>
      <c r="AA452" s="86">
        <v>44656</v>
      </c>
      <c r="AB452" s="332">
        <f ca="1">IF(AND($Z452=""),"",IF(AND($Z452&lt;&gt;"",AY452&lt;&gt;""),AY452-$Z452,IF(AND($Z452&lt;&gt;"",AY452=""),TODAY()-$Z452)))</f>
        <v>31</v>
      </c>
      <c r="AC452" s="91" t="str">
        <f ca="1">IF(AB452="","",IF(AB452="RFI","RFI done",IF(AB452&gt;150,"&gt; 150 days",IF(AB452&gt;120,"121 - 150 days",IF(AB452&gt;90,"91 - 120 days",IF(AB452&gt;60,"61 - 90 days",IF(AB452&gt;30,"31 - 60 days","&lt; 30 days")))))))</f>
        <v>31 - 60 days</v>
      </c>
      <c r="AD452" s="89">
        <f>IF(AND(S452=""),"TBD",IF(AND(S452="COLO"),Z452+30,Z452+150))</f>
        <v>44798</v>
      </c>
      <c r="AE452" s="90" t="str">
        <f>IFERROR(VLOOKUP(AD452,L_Convert,6,FALSE),"")</f>
        <v>W35-2022</v>
      </c>
      <c r="AF452" s="90" t="str">
        <f>IFERROR(VLOOKUP(AD452,L_Convert,7,FALSE),"")</f>
        <v>Aug-2022</v>
      </c>
      <c r="AG452" s="89" t="s">
        <v>345</v>
      </c>
      <c r="AH452" s="219" t="str">
        <f>IFERROR(VLOOKUP(AG452,L_Convert,6,FALSE),"")</f>
        <v>TBD</v>
      </c>
      <c r="AI452" s="219" t="str">
        <f>IFERROR(VLOOKUP(AG452,L_Convert,7,FALSE),"")</f>
        <v>TBD</v>
      </c>
      <c r="AJ452" s="89" t="s">
        <v>345</v>
      </c>
      <c r="AK452" s="219" t="str">
        <f>IFERROR(VLOOKUP(AJ452,L_Convert,6,FALSE),"")</f>
        <v>TBD</v>
      </c>
      <c r="AL452" s="219" t="str">
        <f>IFERROR(VLOOKUP(AJ452,L_Convert,7,FALSE),"")</f>
        <v>TBD</v>
      </c>
      <c r="AM452" s="89" t="s">
        <v>345</v>
      </c>
      <c r="AN452" s="219" t="str">
        <f>IFERROR(VLOOKUP(AM452,L_Convert,6,FALSE),"")</f>
        <v>TBD</v>
      </c>
      <c r="AO452" s="219" t="str">
        <f>IFERROR(VLOOKUP(AM452,L_Convert,7,FALSE),"")</f>
        <v>TBD</v>
      </c>
      <c r="AP452" s="220"/>
      <c r="AQ452" s="89"/>
      <c r="AR452" s="99"/>
      <c r="AS452" s="94"/>
      <c r="AT452" s="256"/>
      <c r="AU452" s="95"/>
      <c r="AV452" s="238"/>
      <c r="AW452" s="89"/>
      <c r="AX452" s="89"/>
      <c r="AY452" s="219"/>
      <c r="AZ452" s="86"/>
      <c r="BA452" s="86"/>
      <c r="BB452" s="86"/>
      <c r="BC452" s="83" t="s">
        <v>10376</v>
      </c>
      <c r="BD452" s="237" t="s">
        <v>202</v>
      </c>
      <c r="BE452" s="83" t="str">
        <f>IFERROR(VLOOKUP($BD452,L_Milestone,4,FALSE),"")</f>
        <v>07.SITAC PROCESS</v>
      </c>
      <c r="BF452" s="83" t="s">
        <v>5834</v>
      </c>
      <c r="BG452" s="359" t="s">
        <v>13164</v>
      </c>
      <c r="BH452" s="359"/>
      <c r="BI452" s="190">
        <v>401</v>
      </c>
      <c r="BJ452" s="83" t="s">
        <v>13274</v>
      </c>
    </row>
    <row r="453" spans="1:62" s="28" customFormat="1" ht="15" customHeight="1">
      <c r="A453" s="187"/>
      <c r="B453" s="29"/>
      <c r="C453" s="83" t="str">
        <f>Q453</f>
        <v>JAW-JT-SKH-1873</v>
      </c>
      <c r="D453" s="83">
        <v>30742750031</v>
      </c>
      <c r="E453" s="198" t="s">
        <v>12662</v>
      </c>
      <c r="F453" s="198" t="s">
        <v>12325</v>
      </c>
      <c r="G453" s="83" t="s">
        <v>10283</v>
      </c>
      <c r="H453" s="84" t="s">
        <v>6825</v>
      </c>
      <c r="I453" s="83" t="s">
        <v>12382</v>
      </c>
      <c r="J453" s="83" t="s">
        <v>12383</v>
      </c>
      <c r="K453" s="83">
        <v>70</v>
      </c>
      <c r="L453" s="83" t="s">
        <v>4656</v>
      </c>
      <c r="M453" s="83">
        <v>2022</v>
      </c>
      <c r="N453" s="83" t="s">
        <v>10971</v>
      </c>
      <c r="O453" s="83" t="s">
        <v>2359</v>
      </c>
      <c r="P453" s="84" t="s">
        <v>12456</v>
      </c>
      <c r="Q453" s="83" t="s">
        <v>12324</v>
      </c>
      <c r="R453" s="83" t="s">
        <v>12325</v>
      </c>
      <c r="S453" s="83" t="s">
        <v>106</v>
      </c>
      <c r="T453" s="83" t="s">
        <v>5862</v>
      </c>
      <c r="U453" s="83" t="s">
        <v>5907</v>
      </c>
      <c r="V453" s="274" t="s">
        <v>4468</v>
      </c>
      <c r="W453" s="274" t="s">
        <v>2203</v>
      </c>
      <c r="X453" s="274" t="s">
        <v>2635</v>
      </c>
      <c r="Y453" s="84">
        <v>6618156</v>
      </c>
      <c r="Z453" s="86">
        <v>44648</v>
      </c>
      <c r="AA453" s="86">
        <v>44656</v>
      </c>
      <c r="AB453" s="332">
        <f ca="1">IF(AND($Z453=""),"",IF(AND($Z453&lt;&gt;"",AY453&lt;&gt;""),AY453-$Z453,IF(AND($Z453&lt;&gt;"",AY453=""),TODAY()-$Z453)))</f>
        <v>31</v>
      </c>
      <c r="AC453" s="91" t="str">
        <f ca="1">IF(AB453="","",IF(AB453="RFI","RFI done",IF(AB453&gt;150,"&gt; 150 days",IF(AB453&gt;120,"121 - 150 days",IF(AB453&gt;90,"91 - 120 days",IF(AB453&gt;60,"61 - 90 days",IF(AB453&gt;30,"31 - 60 days","&lt; 30 days")))))))</f>
        <v>31 - 60 days</v>
      </c>
      <c r="AD453" s="89">
        <f>IF(AND(S453=""),"TBD",IF(AND(S453="COLO"),Z453+30,Z453+150))</f>
        <v>44798</v>
      </c>
      <c r="AE453" s="90" t="str">
        <f>IFERROR(VLOOKUP(AD453,L_Convert,6,FALSE),"")</f>
        <v>W35-2022</v>
      </c>
      <c r="AF453" s="90" t="str">
        <f>IFERROR(VLOOKUP(AD453,L_Convert,7,FALSE),"")</f>
        <v>Aug-2022</v>
      </c>
      <c r="AG453" s="89" t="s">
        <v>345</v>
      </c>
      <c r="AH453" s="219" t="str">
        <f>IFERROR(VLOOKUP(AG453,L_Convert,6,FALSE),"")</f>
        <v>TBD</v>
      </c>
      <c r="AI453" s="219" t="str">
        <f>IFERROR(VLOOKUP(AG453,L_Convert,7,FALSE),"")</f>
        <v>TBD</v>
      </c>
      <c r="AJ453" s="89" t="s">
        <v>345</v>
      </c>
      <c r="AK453" s="219" t="str">
        <f>IFERROR(VLOOKUP(AJ453,L_Convert,6,FALSE),"")</f>
        <v>TBD</v>
      </c>
      <c r="AL453" s="219" t="str">
        <f>IFERROR(VLOOKUP(AJ453,L_Convert,7,FALSE),"")</f>
        <v>TBD</v>
      </c>
      <c r="AM453" s="89" t="s">
        <v>345</v>
      </c>
      <c r="AN453" s="219" t="str">
        <f>IFERROR(VLOOKUP(AM453,L_Convert,6,FALSE),"")</f>
        <v>TBD</v>
      </c>
      <c r="AO453" s="219" t="str">
        <f>IFERROR(VLOOKUP(AM453,L_Convert,7,FALSE),"")</f>
        <v>TBD</v>
      </c>
      <c r="AP453" s="220"/>
      <c r="AQ453" s="89"/>
      <c r="AR453" s="99"/>
      <c r="AS453" s="94"/>
      <c r="AT453" s="256"/>
      <c r="AU453" s="95"/>
      <c r="AV453" s="238"/>
      <c r="AW453" s="89"/>
      <c r="AX453" s="89"/>
      <c r="AY453" s="219"/>
      <c r="AZ453" s="86"/>
      <c r="BA453" s="86"/>
      <c r="BB453" s="86"/>
      <c r="BC453" s="83" t="s">
        <v>10376</v>
      </c>
      <c r="BD453" s="237" t="s">
        <v>202</v>
      </c>
      <c r="BE453" s="83" t="str">
        <f>IFERROR(VLOOKUP($BD453,L_Milestone,4,FALSE),"")</f>
        <v>07.SITAC PROCESS</v>
      </c>
      <c r="BF453" s="83" t="s">
        <v>5834</v>
      </c>
      <c r="BG453" s="359" t="s">
        <v>13164</v>
      </c>
      <c r="BH453" s="359"/>
      <c r="BI453" s="190">
        <v>401</v>
      </c>
      <c r="BJ453" s="83" t="s">
        <v>13274</v>
      </c>
    </row>
    <row r="454" spans="1:62" s="28" customFormat="1" ht="15" customHeight="1">
      <c r="A454" s="27"/>
      <c r="B454" s="29"/>
      <c r="C454" s="83" t="str">
        <f>Q454</f>
        <v>JAW-JK-KYB-0279</v>
      </c>
      <c r="D454" s="83">
        <v>30727670031</v>
      </c>
      <c r="E454" s="198" t="s">
        <v>10989</v>
      </c>
      <c r="F454" s="198" t="s">
        <v>8208</v>
      </c>
      <c r="G454" s="83" t="s">
        <v>10330</v>
      </c>
      <c r="H454" s="84" t="s">
        <v>6508</v>
      </c>
      <c r="I454" s="83"/>
      <c r="J454" s="83"/>
      <c r="K454" s="83">
        <v>32</v>
      </c>
      <c r="L454" s="83" t="s">
        <v>8190</v>
      </c>
      <c r="M454" s="83">
        <v>2021</v>
      </c>
      <c r="N454" s="83"/>
      <c r="O454" s="83" t="s">
        <v>10539</v>
      </c>
      <c r="P454" s="84" t="s">
        <v>199</v>
      </c>
      <c r="Q454" s="83" t="s">
        <v>8187</v>
      </c>
      <c r="R454" s="83" t="s">
        <v>8188</v>
      </c>
      <c r="S454" s="83" t="s">
        <v>2200</v>
      </c>
      <c r="T454" s="83" t="s">
        <v>3170</v>
      </c>
      <c r="U454" s="83" t="s">
        <v>2197</v>
      </c>
      <c r="V454" s="198" t="s">
        <v>8117</v>
      </c>
      <c r="W454" s="274" t="s">
        <v>2210</v>
      </c>
      <c r="X454" s="274" t="s">
        <v>8189</v>
      </c>
      <c r="Y454" s="274">
        <v>6617920</v>
      </c>
      <c r="Z454" s="86">
        <v>44575</v>
      </c>
      <c r="AA454" s="86"/>
      <c r="AB454" s="332">
        <f ca="1">IF(AND($Z454=""),"",IF(AND($Z454&lt;&gt;"",AY454&lt;&gt;""),AY454-$Z454,IF(AND($Z454&lt;&gt;"",AY454=""),TODAY()-$Z454)))</f>
        <v>104</v>
      </c>
      <c r="AC454" s="91" t="str">
        <f ca="1">IF(AB454="","",IF(AB454="RFI","RFI done",IF(AB454&gt;150,"&gt; 150 days",IF(AB454&gt;120,"121 - 150 days",IF(AB454&gt;90,"91 - 120 days",IF(AB454&gt;60,"61 - 90 days",IF(AB454&gt;30,"31 - 60 days","&lt; 30 days")))))))</f>
        <v>91 - 120 days</v>
      </c>
      <c r="AD454" s="89">
        <f>IF(AND(S454=""),"TBD",IF(AND(S454="COLO"),Z454+30,Z454+150))</f>
        <v>44605</v>
      </c>
      <c r="AE454" s="335">
        <v>44605</v>
      </c>
      <c r="AF454" s="90" t="str">
        <f>IFERROR(VLOOKUP(AD454,L_Convert,7,FALSE),"")</f>
        <v>Feb-2022</v>
      </c>
      <c r="AG454" s="89" t="s">
        <v>345</v>
      </c>
      <c r="AH454" s="219" t="str">
        <f>IFERROR(VLOOKUP(AG454,L_Convert,6,FALSE),"")</f>
        <v>TBD</v>
      </c>
      <c r="AI454" s="219" t="str">
        <f>IFERROR(VLOOKUP(AG454,L_Convert,7,FALSE),"")</f>
        <v>TBD</v>
      </c>
      <c r="AJ454" s="89" t="s">
        <v>345</v>
      </c>
      <c r="AK454" s="90" t="str">
        <f>IFERROR(VLOOKUP(AJ454,L_Convert,6,FALSE),"")</f>
        <v>TBD</v>
      </c>
      <c r="AL454" s="90" t="str">
        <f>IFERROR(VLOOKUP(AJ454,L_Convert,7,FALSE),"")</f>
        <v>TBD</v>
      </c>
      <c r="AM454" s="89" t="s">
        <v>345</v>
      </c>
      <c r="AN454" s="90" t="str">
        <f>IFERROR(VLOOKUP(AM454,L_Convert,6,FALSE),"")</f>
        <v>TBD</v>
      </c>
      <c r="AO454" s="90" t="str">
        <f>IFERROR(VLOOKUP(AM454,L_Convert,7,FALSE),"")</f>
        <v>TBD</v>
      </c>
      <c r="AP454" s="83" t="s">
        <v>4464</v>
      </c>
      <c r="AQ454" s="220"/>
      <c r="AR454" s="89"/>
      <c r="AS454" s="99"/>
      <c r="AT454" s="94"/>
      <c r="AU454" s="256"/>
      <c r="AV454" s="95">
        <v>44589</v>
      </c>
      <c r="AW454" s="238"/>
      <c r="AX454" s="89"/>
      <c r="AY454" s="89"/>
      <c r="AZ454" s="89"/>
      <c r="BA454" s="86"/>
      <c r="BB454" s="86"/>
      <c r="BC454" s="86"/>
      <c r="BD454" s="83" t="s">
        <v>3721</v>
      </c>
      <c r="BE454" s="83" t="str">
        <f>IFERROR(VLOOKUP($BD454,L_Milestone,4,FALSE),"")</f>
        <v>10.CME PREPARATION</v>
      </c>
      <c r="BF454" s="83" t="s">
        <v>10520</v>
      </c>
      <c r="BG454" s="237" t="s">
        <v>12763</v>
      </c>
      <c r="BH454" s="435"/>
      <c r="BI454" s="190">
        <v>401</v>
      </c>
      <c r="BJ454" s="370"/>
    </row>
    <row r="455" spans="1:62" s="28" customFormat="1" ht="15" customHeight="1">
      <c r="A455" s="27"/>
      <c r="B455" s="29"/>
      <c r="C455" s="83" t="str">
        <f>Q455</f>
        <v>JAW-BT-TGR-0122</v>
      </c>
      <c r="D455" s="83">
        <v>30743140031</v>
      </c>
      <c r="E455" s="83">
        <v>131405109</v>
      </c>
      <c r="F455" s="198" t="s">
        <v>8206</v>
      </c>
      <c r="G455" s="83" t="s">
        <v>5938</v>
      </c>
      <c r="H455" s="97" t="s">
        <v>6508</v>
      </c>
      <c r="I455" s="83" t="s">
        <v>8196</v>
      </c>
      <c r="J455" s="83" t="s">
        <v>8197</v>
      </c>
      <c r="K455" s="83">
        <v>40</v>
      </c>
      <c r="L455" s="83" t="s">
        <v>8198</v>
      </c>
      <c r="M455" s="83">
        <v>2021</v>
      </c>
      <c r="N455" s="83" t="s">
        <v>5938</v>
      </c>
      <c r="O455" s="83"/>
      <c r="P455" s="84" t="s">
        <v>199</v>
      </c>
      <c r="Q455" s="83" t="s">
        <v>8191</v>
      </c>
      <c r="R455" s="83" t="s">
        <v>8192</v>
      </c>
      <c r="S455" s="83" t="s">
        <v>2200</v>
      </c>
      <c r="T455" s="83" t="s">
        <v>3170</v>
      </c>
      <c r="U455" s="83" t="s">
        <v>2197</v>
      </c>
      <c r="V455" s="198" t="s">
        <v>8117</v>
      </c>
      <c r="W455" s="274" t="s">
        <v>2204</v>
      </c>
      <c r="X455" s="274" t="s">
        <v>8193</v>
      </c>
      <c r="Y455" s="85">
        <v>6617925</v>
      </c>
      <c r="Z455" s="86">
        <v>44579</v>
      </c>
      <c r="AA455" s="86"/>
      <c r="AB455" s="332">
        <f ca="1">IF(AND($Z455=""),"",IF(AND($Z455&lt;&gt;"",AY455&lt;&gt;""),AY455-$Z455,IF(AND($Z455&lt;&gt;"",AY455=""),TODAY()-$Z455)))</f>
        <v>100</v>
      </c>
      <c r="AC455" s="91" t="str">
        <f ca="1">IF(AB455="","",IF(AB455="RFI","RFI done",IF(AB455&gt;150,"&gt; 150 days",IF(AB455&gt;120,"121 - 150 days",IF(AB455&gt;90,"91 - 120 days",IF(AB455&gt;60,"61 - 90 days",IF(AB455&gt;30,"31 - 60 days","&lt; 30 days")))))))</f>
        <v>91 - 120 days</v>
      </c>
      <c r="AD455" s="89">
        <f>IF(AND(S455=""),"TBD",IF(AND(S455="COLO"),Z455+30,Z455+150))</f>
        <v>44609</v>
      </c>
      <c r="AE455" s="90" t="str">
        <f>IFERROR(VLOOKUP(AD455,L_Convert,6,FALSE),"")</f>
        <v>W08-2022</v>
      </c>
      <c r="AF455" s="90" t="str">
        <f>IFERROR(VLOOKUP(AD455,L_Convert,7,FALSE),"")</f>
        <v>Feb-2022</v>
      </c>
      <c r="AG455" s="86" t="s">
        <v>345</v>
      </c>
      <c r="AH455" s="90" t="str">
        <f>IFERROR(VLOOKUP(AG455,L_Convert,6,FALSE),"")</f>
        <v>TBD</v>
      </c>
      <c r="AI455" s="90" t="str">
        <f>IFERROR(VLOOKUP(AG455,L_Convert,7,FALSE),"")</f>
        <v>TBD</v>
      </c>
      <c r="AJ455" s="89" t="s">
        <v>345</v>
      </c>
      <c r="AK455" s="90" t="str">
        <f>IFERROR(VLOOKUP(AJ455,L_Convert,6,FALSE),"")</f>
        <v>TBD</v>
      </c>
      <c r="AL455" s="90" t="str">
        <f>IFERROR(VLOOKUP(AJ455,L_Convert,7,FALSE),"")</f>
        <v>TBD</v>
      </c>
      <c r="AM455" s="89" t="s">
        <v>345</v>
      </c>
      <c r="AN455" s="90" t="str">
        <f>IFERROR(VLOOKUP(AM455,L_Convert,6,FALSE),"")</f>
        <v>TBD</v>
      </c>
      <c r="AO455" s="90" t="str">
        <f>IFERROR(VLOOKUP(AM455,L_Convert,7,FALSE),"")</f>
        <v>TBD</v>
      </c>
      <c r="AP455" s="83" t="s">
        <v>4464</v>
      </c>
      <c r="AQ455" s="220"/>
      <c r="AR455" s="89"/>
      <c r="AS455" s="99"/>
      <c r="AT455" s="94"/>
      <c r="AU455" s="256"/>
      <c r="AV455" s="95">
        <v>44585</v>
      </c>
      <c r="AW455" s="238"/>
      <c r="AX455" s="89"/>
      <c r="AY455" s="89"/>
      <c r="AZ455" s="89"/>
      <c r="BA455" s="86"/>
      <c r="BB455" s="86"/>
      <c r="BC455" s="86"/>
      <c r="BD455" s="83" t="s">
        <v>3721</v>
      </c>
      <c r="BE455" s="83" t="str">
        <f>IFERROR(VLOOKUP($BD455,L_Milestone,4,FALSE),"")</f>
        <v>10.CME PREPARATION</v>
      </c>
      <c r="BF455" s="83" t="s">
        <v>10520</v>
      </c>
      <c r="BG455" s="237" t="s">
        <v>12762</v>
      </c>
      <c r="BH455" s="435"/>
      <c r="BI455" s="190">
        <v>401</v>
      </c>
      <c r="BJ455" s="370"/>
    </row>
    <row r="456" spans="1:62" s="28" customFormat="1" ht="15" customHeight="1">
      <c r="A456" s="187"/>
      <c r="B456" s="29"/>
      <c r="C456" s="83" t="str">
        <f>Q456</f>
        <v>JAW-JT-PWD-0022</v>
      </c>
      <c r="D456" s="83">
        <v>30742560031</v>
      </c>
      <c r="E456" s="198" t="s">
        <v>12621</v>
      </c>
      <c r="F456" s="198" t="s">
        <v>12424</v>
      </c>
      <c r="G456" s="83" t="s">
        <v>10283</v>
      </c>
      <c r="H456" s="84" t="s">
        <v>6825</v>
      </c>
      <c r="I456" s="83" t="s">
        <v>12432</v>
      </c>
      <c r="J456" s="83" t="s">
        <v>12433</v>
      </c>
      <c r="K456" s="83">
        <v>42</v>
      </c>
      <c r="L456" s="83" t="s">
        <v>12434</v>
      </c>
      <c r="M456" s="83">
        <v>2022</v>
      </c>
      <c r="N456" s="83" t="s">
        <v>12457</v>
      </c>
      <c r="O456" s="83" t="s">
        <v>2359</v>
      </c>
      <c r="P456" s="84" t="s">
        <v>199</v>
      </c>
      <c r="Q456" s="471" t="s">
        <v>12423</v>
      </c>
      <c r="R456" s="471" t="s">
        <v>12424</v>
      </c>
      <c r="S456" s="83" t="s">
        <v>106</v>
      </c>
      <c r="T456" s="83" t="s">
        <v>5862</v>
      </c>
      <c r="U456" s="83" t="s">
        <v>5907</v>
      </c>
      <c r="V456" s="274" t="s">
        <v>4468</v>
      </c>
      <c r="W456" s="274" t="s">
        <v>2203</v>
      </c>
      <c r="X456" s="274" t="s">
        <v>2622</v>
      </c>
      <c r="Y456" s="84">
        <v>6618174</v>
      </c>
      <c r="Z456" s="86">
        <v>44656</v>
      </c>
      <c r="AA456" s="86">
        <v>44656</v>
      </c>
      <c r="AB456" s="332">
        <f ca="1">IF(AND($Z456=""),"",IF(AND($Z456&lt;&gt;"",AY456&lt;&gt;""),AY456-$Z456,IF(AND($Z456&lt;&gt;"",AY456=""),TODAY()-$Z456)))</f>
        <v>23</v>
      </c>
      <c r="AC456" s="91" t="str">
        <f ca="1">IF(AB456="","",IF(AB456="RFI","RFI done",IF(AB456&gt;150,"&gt; 150 days",IF(AB456&gt;120,"121 - 150 days",IF(AB456&gt;90,"91 - 120 days",IF(AB456&gt;60,"61 - 90 days",IF(AB456&gt;30,"31 - 60 days","&lt; 30 days")))))))</f>
        <v>&lt; 30 days</v>
      </c>
      <c r="AD456" s="89">
        <f>IF(AND(S456=""),"TBD",IF(AND(S456="COLO"),Z456+30,Z456+150))</f>
        <v>44806</v>
      </c>
      <c r="AE456" s="90" t="str">
        <f>IFERROR(VLOOKUP(AD456,L_Convert,6,FALSE),"")</f>
        <v>W36-2022</v>
      </c>
      <c r="AF456" s="90" t="str">
        <f>IFERROR(VLOOKUP(AD456,L_Convert,7,FALSE),"")</f>
        <v>Sep-2022</v>
      </c>
      <c r="AG456" s="89" t="s">
        <v>345</v>
      </c>
      <c r="AH456" s="219" t="str">
        <f>IFERROR(VLOOKUP(AG456,L_Convert,6,FALSE),"")</f>
        <v>TBD</v>
      </c>
      <c r="AI456" s="219" t="str">
        <f>IFERROR(VLOOKUP(AG456,L_Convert,7,FALSE),"")</f>
        <v>TBD</v>
      </c>
      <c r="AJ456" s="89" t="s">
        <v>345</v>
      </c>
      <c r="AK456" s="219" t="str">
        <f>IFERROR(VLOOKUP(AJ456,L_Convert,6,FALSE),"")</f>
        <v>TBD</v>
      </c>
      <c r="AL456" s="219" t="str">
        <f>IFERROR(VLOOKUP(AJ456,L_Convert,7,FALSE),"")</f>
        <v>TBD</v>
      </c>
      <c r="AM456" s="89" t="s">
        <v>345</v>
      </c>
      <c r="AN456" s="219" t="str">
        <f>IFERROR(VLOOKUP(AM456,L_Convert,6,FALSE),"")</f>
        <v>TBD</v>
      </c>
      <c r="AO456" s="219" t="str">
        <f>IFERROR(VLOOKUP(AM456,L_Convert,7,FALSE),"")</f>
        <v>TBD</v>
      </c>
      <c r="AP456" s="220"/>
      <c r="AQ456" s="89"/>
      <c r="AR456" s="99"/>
      <c r="AS456" s="99"/>
      <c r="AT456" s="256"/>
      <c r="AU456" s="95"/>
      <c r="AV456" s="238"/>
      <c r="AW456" s="89"/>
      <c r="AX456" s="89"/>
      <c r="AY456" s="219"/>
      <c r="AZ456" s="86"/>
      <c r="BA456" s="86"/>
      <c r="BB456" s="86"/>
      <c r="BC456" s="83" t="s">
        <v>10376</v>
      </c>
      <c r="BD456" s="237" t="s">
        <v>202</v>
      </c>
      <c r="BE456" s="83" t="str">
        <f>IFERROR(VLOOKUP($BD456,L_Milestone,4,FALSE),"")</f>
        <v>07.SITAC PROCESS</v>
      </c>
      <c r="BF456" s="83" t="s">
        <v>5834</v>
      </c>
      <c r="BG456" s="359" t="s">
        <v>13164</v>
      </c>
      <c r="BH456" s="359"/>
      <c r="BI456" s="190">
        <v>401</v>
      </c>
      <c r="BJ456" s="83" t="s">
        <v>13274</v>
      </c>
    </row>
    <row r="457" spans="1:62" s="28" customFormat="1" ht="15" customHeight="1">
      <c r="A457" s="187"/>
      <c r="B457" s="29"/>
      <c r="C457" s="83" t="str">
        <f>Q457</f>
        <v>JAW-JT-WSB-2943</v>
      </c>
      <c r="D457" s="83">
        <v>30742550031</v>
      </c>
      <c r="E457" s="198" t="s">
        <v>12619</v>
      </c>
      <c r="F457" s="198" t="s">
        <v>12422</v>
      </c>
      <c r="G457" s="83" t="s">
        <v>10283</v>
      </c>
      <c r="H457" s="84" t="s">
        <v>6825</v>
      </c>
      <c r="I457" s="83" t="s">
        <v>12429</v>
      </c>
      <c r="J457" s="83" t="s">
        <v>12430</v>
      </c>
      <c r="K457" s="83">
        <v>50</v>
      </c>
      <c r="L457" s="83" t="s">
        <v>12431</v>
      </c>
      <c r="M457" s="83">
        <v>2022</v>
      </c>
      <c r="N457" s="83" t="s">
        <v>12457</v>
      </c>
      <c r="O457" s="83" t="s">
        <v>2359</v>
      </c>
      <c r="P457" s="84" t="s">
        <v>199</v>
      </c>
      <c r="Q457" s="471" t="s">
        <v>12421</v>
      </c>
      <c r="R457" s="471" t="s">
        <v>12422</v>
      </c>
      <c r="S457" s="83" t="s">
        <v>106</v>
      </c>
      <c r="T457" s="83" t="s">
        <v>5862</v>
      </c>
      <c r="U457" s="83" t="s">
        <v>5907</v>
      </c>
      <c r="V457" s="83" t="s">
        <v>4468</v>
      </c>
      <c r="W457" s="274" t="s">
        <v>2203</v>
      </c>
      <c r="X457" s="274" t="s">
        <v>2620</v>
      </c>
      <c r="Y457" s="84">
        <v>6618174</v>
      </c>
      <c r="Z457" s="86">
        <v>44656</v>
      </c>
      <c r="AA457" s="86">
        <v>44656</v>
      </c>
      <c r="AB457" s="332">
        <f ca="1">IF(AND($Z457=""),"",IF(AND($Z457&lt;&gt;"",AY457&lt;&gt;""),AY457-$Z457,IF(AND($Z457&lt;&gt;"",AY457=""),TODAY()-$Z457)))</f>
        <v>23</v>
      </c>
      <c r="AC457" s="91" t="str">
        <f ca="1">IF(AB457="","",IF(AB457="RFI","RFI done",IF(AB457&gt;150,"&gt; 150 days",IF(AB457&gt;120,"121 - 150 days",IF(AB457&gt;90,"91 - 120 days",IF(AB457&gt;60,"61 - 90 days",IF(AB457&gt;30,"31 - 60 days","&lt; 30 days")))))))</f>
        <v>&lt; 30 days</v>
      </c>
      <c r="AD457" s="89">
        <f>IF(AND(S457=""),"TBD",IF(AND(S457="COLO"),Z457+30,Z457+150))</f>
        <v>44806</v>
      </c>
      <c r="AE457" s="90" t="str">
        <f>IFERROR(VLOOKUP(AD457,L_Convert,6,FALSE),"")</f>
        <v>W36-2022</v>
      </c>
      <c r="AF457" s="90" t="str">
        <f>IFERROR(VLOOKUP(AD457,L_Convert,7,FALSE),"")</f>
        <v>Sep-2022</v>
      </c>
      <c r="AG457" s="89" t="s">
        <v>345</v>
      </c>
      <c r="AH457" s="219" t="str">
        <f>IFERROR(VLOOKUP(AG457,L_Convert,6,FALSE),"")</f>
        <v>TBD</v>
      </c>
      <c r="AI457" s="219" t="str">
        <f>IFERROR(VLOOKUP(AG457,L_Convert,7,FALSE),"")</f>
        <v>TBD</v>
      </c>
      <c r="AJ457" s="89" t="s">
        <v>345</v>
      </c>
      <c r="AK457" s="219" t="str">
        <f>IFERROR(VLOOKUP(AJ457,L_Convert,6,FALSE),"")</f>
        <v>TBD</v>
      </c>
      <c r="AL457" s="219" t="str">
        <f>IFERROR(VLOOKUP(AJ457,L_Convert,7,FALSE),"")</f>
        <v>TBD</v>
      </c>
      <c r="AM457" s="89" t="s">
        <v>345</v>
      </c>
      <c r="AN457" s="219" t="str">
        <f>IFERROR(VLOOKUP(AM457,L_Convert,6,FALSE),"")</f>
        <v>TBD</v>
      </c>
      <c r="AO457" s="219" t="str">
        <f>IFERROR(VLOOKUP(AM457,L_Convert,7,FALSE),"")</f>
        <v>TBD</v>
      </c>
      <c r="AP457" s="220"/>
      <c r="AQ457" s="89"/>
      <c r="AR457" s="99"/>
      <c r="AS457" s="99"/>
      <c r="AT457" s="256"/>
      <c r="AU457" s="95"/>
      <c r="AV457" s="238"/>
      <c r="AW457" s="89"/>
      <c r="AX457" s="89"/>
      <c r="AY457" s="219"/>
      <c r="AZ457" s="86"/>
      <c r="BA457" s="86"/>
      <c r="BB457" s="86"/>
      <c r="BC457" s="83" t="s">
        <v>10376</v>
      </c>
      <c r="BD457" s="237" t="s">
        <v>202</v>
      </c>
      <c r="BE457" s="83" t="str">
        <f>IFERROR(VLOOKUP($BD457,L_Milestone,4,FALSE),"")</f>
        <v>07.SITAC PROCESS</v>
      </c>
      <c r="BF457" s="83" t="s">
        <v>5834</v>
      </c>
      <c r="BG457" s="359" t="s">
        <v>13164</v>
      </c>
      <c r="BH457" s="359"/>
      <c r="BI457" s="190">
        <v>401</v>
      </c>
      <c r="BJ457" s="83" t="s">
        <v>13274</v>
      </c>
    </row>
    <row r="458" spans="1:62" s="28" customFormat="1" ht="15" customHeight="1">
      <c r="A458" s="187"/>
      <c r="B458" s="29"/>
      <c r="C458" s="83" t="str">
        <f>Q458</f>
        <v>KAL-KI-TNR-1008</v>
      </c>
      <c r="D458" s="83">
        <v>30740400031</v>
      </c>
      <c r="E458" s="198" t="s">
        <v>12633</v>
      </c>
      <c r="F458" s="198" t="s">
        <v>11360</v>
      </c>
      <c r="G458" s="83" t="s">
        <v>8130</v>
      </c>
      <c r="H458" s="84" t="s">
        <v>6825</v>
      </c>
      <c r="I458" s="83" t="s">
        <v>11370</v>
      </c>
      <c r="J458" s="83" t="s">
        <v>11371</v>
      </c>
      <c r="K458" s="83">
        <v>70</v>
      </c>
      <c r="L458" s="83">
        <v>137</v>
      </c>
      <c r="M458" s="83"/>
      <c r="N458" s="83" t="s">
        <v>10972</v>
      </c>
      <c r="O458" s="83" t="s">
        <v>2359</v>
      </c>
      <c r="P458" s="84" t="s">
        <v>205</v>
      </c>
      <c r="Q458" s="83" t="s">
        <v>11359</v>
      </c>
      <c r="R458" s="83" t="s">
        <v>11360</v>
      </c>
      <c r="S458" s="198" t="s">
        <v>106</v>
      </c>
      <c r="T458" s="198" t="s">
        <v>5862</v>
      </c>
      <c r="U458" s="197" t="s">
        <v>5947</v>
      </c>
      <c r="V458" s="198" t="s">
        <v>4474</v>
      </c>
      <c r="W458" s="198" t="s">
        <v>2214</v>
      </c>
      <c r="X458" s="198" t="s">
        <v>11363</v>
      </c>
      <c r="Y458" s="198">
        <v>6618120</v>
      </c>
      <c r="Z458" s="199">
        <v>44628</v>
      </c>
      <c r="AA458" s="199">
        <v>44629</v>
      </c>
      <c r="AB458" s="332">
        <f ca="1">IF(AND($Z458=""),"",IF(AND($Z458&lt;&gt;"",AY458&lt;&gt;""),AY458-$Z458,IF(AND($Z458&lt;&gt;"",AY458=""),TODAY()-$Z458)))</f>
        <v>51</v>
      </c>
      <c r="AC458" s="91" t="str">
        <f ca="1">IF(AB458="","",IF(AB458="RFI","RFI done",IF(AB458&gt;150,"&gt; 150 days",IF(AB458&gt;120,"121 - 150 days",IF(AB458&gt;90,"91 - 120 days",IF(AB458&gt;60,"61 - 90 days",IF(AB458&gt;30,"31 - 60 days","&lt; 30 days")))))))</f>
        <v>31 - 60 days</v>
      </c>
      <c r="AD458" s="89">
        <f>IF(AND(S458=""),"TBD",IF(AND(S458="COLO"),Z458+30,Z458+150))</f>
        <v>44778</v>
      </c>
      <c r="AE458" s="90" t="str">
        <f>IFERROR(VLOOKUP(AD458,L_Convert,6,FALSE),"")</f>
        <v>W32-2022</v>
      </c>
      <c r="AF458" s="90" t="str">
        <f>IFERROR(VLOOKUP(AD458,L_Convert,7,FALSE),"")</f>
        <v>Aug-2022</v>
      </c>
      <c r="AG458" s="89" t="s">
        <v>345</v>
      </c>
      <c r="AH458" s="219" t="str">
        <f>IFERROR(VLOOKUP(AG458,L_Convert,6,FALSE),"")</f>
        <v>TBD</v>
      </c>
      <c r="AI458" s="219" t="str">
        <f>IFERROR(VLOOKUP(AG458,L_Convert,7,FALSE),"")</f>
        <v>TBD</v>
      </c>
      <c r="AJ458" s="89" t="s">
        <v>345</v>
      </c>
      <c r="AK458" s="90" t="str">
        <f>IFERROR(VLOOKUP(AJ458,L_Convert,6,FALSE),"")</f>
        <v>TBD</v>
      </c>
      <c r="AL458" s="90" t="str">
        <f>IFERROR(VLOOKUP(AJ458,L_Convert,7,FALSE),"")</f>
        <v>TBD</v>
      </c>
      <c r="AM458" s="339" t="s">
        <v>345</v>
      </c>
      <c r="AN458" s="90" t="str">
        <f>IFERROR(VLOOKUP(AM458,L_Convert,6,FALSE),"")</f>
        <v>TBD</v>
      </c>
      <c r="AO458" s="90" t="str">
        <f>IFERROR(VLOOKUP(AM458,L_Convert,7,FALSE),"")</f>
        <v>TBD</v>
      </c>
      <c r="AP458" s="198"/>
      <c r="AQ458" s="254"/>
      <c r="AR458" s="106"/>
      <c r="AS458" s="99"/>
      <c r="AT458" s="106"/>
      <c r="AU458" s="256"/>
      <c r="AV458" s="238"/>
      <c r="AW458" s="238"/>
      <c r="AX458" s="106"/>
      <c r="AY458" s="287"/>
      <c r="AZ458" s="106"/>
      <c r="BA458" s="86"/>
      <c r="BB458" s="86"/>
      <c r="BC458" s="83" t="s">
        <v>10375</v>
      </c>
      <c r="BD458" s="83" t="s">
        <v>202</v>
      </c>
      <c r="BE458" s="83" t="str">
        <f>IFERROR(VLOOKUP($BD458,L_Milestone,4,FALSE),"")</f>
        <v>07.SITAC PROCESS</v>
      </c>
      <c r="BF458" s="83" t="s">
        <v>12799</v>
      </c>
      <c r="BG458" s="239" t="s">
        <v>13134</v>
      </c>
      <c r="BH458" s="239"/>
      <c r="BI458" s="190">
        <v>401</v>
      </c>
      <c r="BJ458" s="83" t="s">
        <v>13274</v>
      </c>
    </row>
    <row r="459" spans="1:62" s="28" customFormat="1" ht="15" customHeight="1">
      <c r="A459" s="187"/>
      <c r="B459" s="29"/>
      <c r="C459" s="83" t="str">
        <f>Q459</f>
        <v>JAW-JT-PWT-0589</v>
      </c>
      <c r="D459" s="83">
        <v>30742950031</v>
      </c>
      <c r="E459" s="198" t="s">
        <v>12676</v>
      </c>
      <c r="F459" s="198" t="s">
        <v>12327</v>
      </c>
      <c r="G459" s="83" t="s">
        <v>10283</v>
      </c>
      <c r="H459" s="84" t="s">
        <v>6825</v>
      </c>
      <c r="I459" s="83" t="s">
        <v>12384</v>
      </c>
      <c r="J459" s="83" t="s">
        <v>12385</v>
      </c>
      <c r="K459" s="83">
        <v>50</v>
      </c>
      <c r="L459" s="83" t="s">
        <v>5094</v>
      </c>
      <c r="M459" s="83">
        <v>2022</v>
      </c>
      <c r="N459" s="83" t="s">
        <v>10971</v>
      </c>
      <c r="O459" s="83" t="s">
        <v>2359</v>
      </c>
      <c r="P459" s="84" t="s">
        <v>12456</v>
      </c>
      <c r="Q459" s="83" t="s">
        <v>12326</v>
      </c>
      <c r="R459" s="83" t="s">
        <v>12327</v>
      </c>
      <c r="S459" s="83" t="s">
        <v>106</v>
      </c>
      <c r="T459" s="83" t="s">
        <v>5862</v>
      </c>
      <c r="U459" s="83" t="s">
        <v>5907</v>
      </c>
      <c r="V459" s="83" t="s">
        <v>4468</v>
      </c>
      <c r="W459" s="83" t="s">
        <v>2203</v>
      </c>
      <c r="X459" s="83" t="s">
        <v>11652</v>
      </c>
      <c r="Y459" s="84">
        <v>6618156</v>
      </c>
      <c r="Z459" s="86">
        <v>44648</v>
      </c>
      <c r="AA459" s="86">
        <v>44656</v>
      </c>
      <c r="AB459" s="332">
        <f ca="1">IF(AND($Z459=""),"",IF(AND($Z459&lt;&gt;"",AY459&lt;&gt;""),AY459-$Z459,IF(AND($Z459&lt;&gt;"",AY459=""),TODAY()-$Z459)))</f>
        <v>31</v>
      </c>
      <c r="AC459" s="91" t="str">
        <f ca="1">IF(AB459="","",IF(AB459="RFI","RFI done",IF(AB459&gt;150,"&gt; 150 days",IF(AB459&gt;120,"121 - 150 days",IF(AB459&gt;90,"91 - 120 days",IF(AB459&gt;60,"61 - 90 days",IF(AB459&gt;30,"31 - 60 days","&lt; 30 days")))))))</f>
        <v>31 - 60 days</v>
      </c>
      <c r="AD459" s="89">
        <f>IF(AND(S459=""),"TBD",IF(AND(S459="COLO"),Z459+30,Z459+150))</f>
        <v>44798</v>
      </c>
      <c r="AE459" s="90" t="str">
        <f>IFERROR(VLOOKUP(AD459,L_Convert,6,FALSE),"")</f>
        <v>W35-2022</v>
      </c>
      <c r="AF459" s="90" t="str">
        <f>IFERROR(VLOOKUP(AD459,L_Convert,7,FALSE),"")</f>
        <v>Aug-2022</v>
      </c>
      <c r="AG459" s="89" t="s">
        <v>345</v>
      </c>
      <c r="AH459" s="219" t="str">
        <f>IFERROR(VLOOKUP(AG459,L_Convert,6,FALSE),"")</f>
        <v>TBD</v>
      </c>
      <c r="AI459" s="219" t="str">
        <f>IFERROR(VLOOKUP(AG459,L_Convert,7,FALSE),"")</f>
        <v>TBD</v>
      </c>
      <c r="AJ459" s="89" t="s">
        <v>345</v>
      </c>
      <c r="AK459" s="219" t="str">
        <f>IFERROR(VLOOKUP(AJ459,L_Convert,6,FALSE),"")</f>
        <v>TBD</v>
      </c>
      <c r="AL459" s="219" t="str">
        <f>IFERROR(VLOOKUP(AJ459,L_Convert,7,FALSE),"")</f>
        <v>TBD</v>
      </c>
      <c r="AM459" s="89" t="s">
        <v>345</v>
      </c>
      <c r="AN459" s="219" t="str">
        <f>IFERROR(VLOOKUP(AM459,L_Convert,6,FALSE),"")</f>
        <v>TBD</v>
      </c>
      <c r="AO459" s="219" t="str">
        <f>IFERROR(VLOOKUP(AM459,L_Convert,7,FALSE),"")</f>
        <v>TBD</v>
      </c>
      <c r="AP459" s="220"/>
      <c r="AQ459" s="89"/>
      <c r="AR459" s="99"/>
      <c r="AS459" s="99"/>
      <c r="AT459" s="256"/>
      <c r="AU459" s="95"/>
      <c r="AV459" s="238"/>
      <c r="AW459" s="89"/>
      <c r="AX459" s="89"/>
      <c r="AY459" s="219"/>
      <c r="AZ459" s="86"/>
      <c r="BA459" s="86"/>
      <c r="BB459" s="86"/>
      <c r="BC459" s="83" t="s">
        <v>10375</v>
      </c>
      <c r="BD459" s="237" t="s">
        <v>10276</v>
      </c>
      <c r="BE459" s="83" t="str">
        <f>IFERROR(VLOOKUP($BD459,L_Milestone,4,FALSE),"")</f>
        <v>06.ERM PROCESS</v>
      </c>
      <c r="BF459" s="83" t="s">
        <v>11899</v>
      </c>
      <c r="BG459" s="359" t="s">
        <v>13169</v>
      </c>
      <c r="BH459" s="359"/>
      <c r="BI459" s="190">
        <v>401</v>
      </c>
      <c r="BJ459" s="83" t="s">
        <v>13274</v>
      </c>
    </row>
    <row r="460" spans="1:62" s="28" customFormat="1" ht="15" customHeight="1">
      <c r="A460" s="187"/>
      <c r="B460" s="29"/>
      <c r="C460" s="83" t="str">
        <f>Q460</f>
        <v>JAW-JT-MKD-1120</v>
      </c>
      <c r="D460" s="83">
        <v>30742670031</v>
      </c>
      <c r="E460" s="198" t="s">
        <v>12654</v>
      </c>
      <c r="F460" s="198" t="s">
        <v>12305</v>
      </c>
      <c r="G460" s="83" t="s">
        <v>10283</v>
      </c>
      <c r="H460" s="84" t="s">
        <v>6825</v>
      </c>
      <c r="I460" s="83" t="s">
        <v>12357</v>
      </c>
      <c r="J460" s="83" t="s">
        <v>12358</v>
      </c>
      <c r="K460" s="83">
        <v>70</v>
      </c>
      <c r="L460" s="83" t="s">
        <v>12359</v>
      </c>
      <c r="M460" s="83">
        <v>2022</v>
      </c>
      <c r="N460" s="83" t="s">
        <v>10971</v>
      </c>
      <c r="O460" s="83" t="s">
        <v>2359</v>
      </c>
      <c r="P460" s="84" t="s">
        <v>12456</v>
      </c>
      <c r="Q460" s="83" t="s">
        <v>12304</v>
      </c>
      <c r="R460" s="83" t="s">
        <v>12305</v>
      </c>
      <c r="S460" s="83" t="s">
        <v>106</v>
      </c>
      <c r="T460" s="83" t="s">
        <v>5862</v>
      </c>
      <c r="U460" s="83" t="s">
        <v>5907</v>
      </c>
      <c r="V460" s="83" t="s">
        <v>4468</v>
      </c>
      <c r="W460" s="83" t="s">
        <v>2203</v>
      </c>
      <c r="X460" s="83" t="s">
        <v>2643</v>
      </c>
      <c r="Y460" s="84">
        <v>6618156</v>
      </c>
      <c r="Z460" s="86">
        <v>44648</v>
      </c>
      <c r="AA460" s="86">
        <v>44656</v>
      </c>
      <c r="AB460" s="332">
        <f ca="1">IF(AND($Z460=""),"",IF(AND($Z460&lt;&gt;"",AY460&lt;&gt;""),AY460-$Z460,IF(AND($Z460&lt;&gt;"",AY460=""),TODAY()-$Z460)))</f>
        <v>31</v>
      </c>
      <c r="AC460" s="91" t="str">
        <f ca="1">IF(AB460="","",IF(AB460="RFI","RFI done",IF(AB460&gt;150,"&gt; 150 days",IF(AB460&gt;120,"121 - 150 days",IF(AB460&gt;90,"91 - 120 days",IF(AB460&gt;60,"61 - 90 days",IF(AB460&gt;30,"31 - 60 days","&lt; 30 days")))))))</f>
        <v>31 - 60 days</v>
      </c>
      <c r="AD460" s="89">
        <f>IF(AND(S460=""),"TBD",IF(AND(S460="COLO"),Z460+30,Z460+150))</f>
        <v>44798</v>
      </c>
      <c r="AE460" s="90" t="str">
        <f>IFERROR(VLOOKUP(AD460,L_Convert,6,FALSE),"")</f>
        <v>W35-2022</v>
      </c>
      <c r="AF460" s="90" t="str">
        <f>IFERROR(VLOOKUP(AD460,L_Convert,7,FALSE),"")</f>
        <v>Aug-2022</v>
      </c>
      <c r="AG460" s="89" t="s">
        <v>345</v>
      </c>
      <c r="AH460" s="219" t="str">
        <f>IFERROR(VLOOKUP(AG460,L_Convert,6,FALSE),"")</f>
        <v>TBD</v>
      </c>
      <c r="AI460" s="219" t="str">
        <f>IFERROR(VLOOKUP(AG460,L_Convert,7,FALSE),"")</f>
        <v>TBD</v>
      </c>
      <c r="AJ460" s="89" t="s">
        <v>345</v>
      </c>
      <c r="AK460" s="219" t="str">
        <f>IFERROR(VLOOKUP(AJ460,L_Convert,6,FALSE),"")</f>
        <v>TBD</v>
      </c>
      <c r="AL460" s="219" t="str">
        <f>IFERROR(VLOOKUP(AJ460,L_Convert,7,FALSE),"")</f>
        <v>TBD</v>
      </c>
      <c r="AM460" s="89" t="s">
        <v>345</v>
      </c>
      <c r="AN460" s="219" t="str">
        <f>IFERROR(VLOOKUP(AM460,L_Convert,6,FALSE),"")</f>
        <v>TBD</v>
      </c>
      <c r="AO460" s="219" t="str">
        <f>IFERROR(VLOOKUP(AM460,L_Convert,7,FALSE),"")</f>
        <v>TBD</v>
      </c>
      <c r="AP460" s="220"/>
      <c r="AQ460" s="89"/>
      <c r="AR460" s="99"/>
      <c r="AS460" s="99"/>
      <c r="AT460" s="256"/>
      <c r="AU460" s="95"/>
      <c r="AV460" s="238"/>
      <c r="AW460" s="89"/>
      <c r="AX460" s="89"/>
      <c r="AY460" s="219"/>
      <c r="AZ460" s="86"/>
      <c r="BA460" s="86"/>
      <c r="BB460" s="86"/>
      <c r="BC460" s="83" t="s">
        <v>10375</v>
      </c>
      <c r="BD460" s="237" t="s">
        <v>10276</v>
      </c>
      <c r="BE460" s="83" t="str">
        <f>IFERROR(VLOOKUP($BD460,L_Milestone,4,FALSE),"")</f>
        <v>06.ERM PROCESS</v>
      </c>
      <c r="BF460" s="83" t="s">
        <v>5834</v>
      </c>
      <c r="BG460" s="359" t="s">
        <v>13169</v>
      </c>
      <c r="BH460" s="359"/>
      <c r="BI460" s="190">
        <v>401</v>
      </c>
      <c r="BJ460" s="83" t="s">
        <v>13274</v>
      </c>
    </row>
    <row r="461" spans="1:62" s="28" customFormat="1" ht="15" customHeight="1">
      <c r="A461" s="187"/>
      <c r="B461" s="29"/>
      <c r="C461" s="83" t="str">
        <f>Q461</f>
        <v>JAW-JT-MKD-1121</v>
      </c>
      <c r="D461" s="83">
        <v>30742680031</v>
      </c>
      <c r="E461" s="198" t="s">
        <v>12655</v>
      </c>
      <c r="F461" s="198" t="s">
        <v>12307</v>
      </c>
      <c r="G461" s="83" t="s">
        <v>10283</v>
      </c>
      <c r="H461" s="84" t="s">
        <v>6825</v>
      </c>
      <c r="I461" s="83" t="s">
        <v>12360</v>
      </c>
      <c r="J461" s="83" t="s">
        <v>12361</v>
      </c>
      <c r="K461" s="83">
        <v>70</v>
      </c>
      <c r="L461" s="83" t="s">
        <v>11703</v>
      </c>
      <c r="M461" s="83">
        <v>2022</v>
      </c>
      <c r="N461" s="83" t="s">
        <v>10971</v>
      </c>
      <c r="O461" s="83" t="s">
        <v>2359</v>
      </c>
      <c r="P461" s="84" t="s">
        <v>12456</v>
      </c>
      <c r="Q461" s="83" t="s">
        <v>12306</v>
      </c>
      <c r="R461" s="83" t="s">
        <v>12307</v>
      </c>
      <c r="S461" s="83" t="s">
        <v>106</v>
      </c>
      <c r="T461" s="83" t="s">
        <v>5862</v>
      </c>
      <c r="U461" s="83" t="s">
        <v>5907</v>
      </c>
      <c r="V461" s="83" t="s">
        <v>4468</v>
      </c>
      <c r="W461" s="83" t="s">
        <v>2203</v>
      </c>
      <c r="X461" s="83" t="s">
        <v>2643</v>
      </c>
      <c r="Y461" s="84">
        <v>6618156</v>
      </c>
      <c r="Z461" s="86">
        <v>44648</v>
      </c>
      <c r="AA461" s="86">
        <v>44656</v>
      </c>
      <c r="AB461" s="332">
        <f ca="1">IF(AND($Z461=""),"",IF(AND($Z461&lt;&gt;"",AY461&lt;&gt;""),AY461-$Z461,IF(AND($Z461&lt;&gt;"",AY461=""),TODAY()-$Z461)))</f>
        <v>31</v>
      </c>
      <c r="AC461" s="91" t="str">
        <f ca="1">IF(AB461="","",IF(AB461="RFI","RFI done",IF(AB461&gt;150,"&gt; 150 days",IF(AB461&gt;120,"121 - 150 days",IF(AB461&gt;90,"91 - 120 days",IF(AB461&gt;60,"61 - 90 days",IF(AB461&gt;30,"31 - 60 days","&lt; 30 days")))))))</f>
        <v>31 - 60 days</v>
      </c>
      <c r="AD461" s="89">
        <f>IF(AND(S461=""),"TBD",IF(AND(S461="COLO"),Z461+30,Z461+150))</f>
        <v>44798</v>
      </c>
      <c r="AE461" s="90" t="str">
        <f>IFERROR(VLOOKUP(AD461,L_Convert,6,FALSE),"")</f>
        <v>W35-2022</v>
      </c>
      <c r="AF461" s="90" t="str">
        <f>IFERROR(VLOOKUP(AD461,L_Convert,7,FALSE),"")</f>
        <v>Aug-2022</v>
      </c>
      <c r="AG461" s="89" t="s">
        <v>345</v>
      </c>
      <c r="AH461" s="219" t="str">
        <f>IFERROR(VLOOKUP(AG461,L_Convert,6,FALSE),"")</f>
        <v>TBD</v>
      </c>
      <c r="AI461" s="219" t="str">
        <f>IFERROR(VLOOKUP(AG461,L_Convert,7,FALSE),"")</f>
        <v>TBD</v>
      </c>
      <c r="AJ461" s="89" t="s">
        <v>345</v>
      </c>
      <c r="AK461" s="219" t="str">
        <f>IFERROR(VLOOKUP(AJ461,L_Convert,6,FALSE),"")</f>
        <v>TBD</v>
      </c>
      <c r="AL461" s="219" t="str">
        <f>IFERROR(VLOOKUP(AJ461,L_Convert,7,FALSE),"")</f>
        <v>TBD</v>
      </c>
      <c r="AM461" s="89" t="s">
        <v>345</v>
      </c>
      <c r="AN461" s="219" t="str">
        <f>IFERROR(VLOOKUP(AM461,L_Convert,6,FALSE),"")</f>
        <v>TBD</v>
      </c>
      <c r="AO461" s="219" t="str">
        <f>IFERROR(VLOOKUP(AM461,L_Convert,7,FALSE),"")</f>
        <v>TBD</v>
      </c>
      <c r="AP461" s="220"/>
      <c r="AQ461" s="89"/>
      <c r="AR461" s="99"/>
      <c r="AS461" s="99"/>
      <c r="AT461" s="256"/>
      <c r="AU461" s="95"/>
      <c r="AV461" s="238"/>
      <c r="AW461" s="89"/>
      <c r="AX461" s="89"/>
      <c r="AY461" s="219"/>
      <c r="AZ461" s="86"/>
      <c r="BA461" s="86"/>
      <c r="BB461" s="86"/>
      <c r="BC461" s="83" t="s">
        <v>10375</v>
      </c>
      <c r="BD461" s="237" t="s">
        <v>10276</v>
      </c>
      <c r="BE461" s="83" t="str">
        <f>IFERROR(VLOOKUP($BD461,L_Milestone,4,FALSE),"")</f>
        <v>06.ERM PROCESS</v>
      </c>
      <c r="BF461" s="83" t="s">
        <v>5834</v>
      </c>
      <c r="BG461" s="359" t="s">
        <v>13169</v>
      </c>
      <c r="BH461" s="359"/>
      <c r="BI461" s="190">
        <v>401</v>
      </c>
      <c r="BJ461" s="83" t="s">
        <v>13274</v>
      </c>
    </row>
    <row r="462" spans="1:62" s="28" customFormat="1" ht="15" customHeight="1">
      <c r="A462" s="187">
        <v>958</v>
      </c>
      <c r="B462" s="29"/>
      <c r="C462" s="83" t="str">
        <f>Q462</f>
        <v>KAL-KU-MLN-0094</v>
      </c>
      <c r="D462" s="83">
        <v>30723460031</v>
      </c>
      <c r="E462" s="198" t="s">
        <v>11025</v>
      </c>
      <c r="F462" s="198" t="s">
        <v>8074</v>
      </c>
      <c r="G462" s="83" t="s">
        <v>5842</v>
      </c>
      <c r="H462" s="84" t="s">
        <v>6508</v>
      </c>
      <c r="I462" s="83" t="s">
        <v>7167</v>
      </c>
      <c r="J462" s="83" t="s">
        <v>7168</v>
      </c>
      <c r="K462" s="83">
        <v>40</v>
      </c>
      <c r="L462" s="83" t="s">
        <v>4987</v>
      </c>
      <c r="M462" s="84">
        <v>2021</v>
      </c>
      <c r="N462" s="83" t="s">
        <v>3758</v>
      </c>
      <c r="O462" s="83" t="s">
        <v>10541</v>
      </c>
      <c r="P462" s="284" t="s">
        <v>205</v>
      </c>
      <c r="Q462" s="83" t="s">
        <v>7169</v>
      </c>
      <c r="R462" s="83" t="s">
        <v>7170</v>
      </c>
      <c r="S462" s="198" t="s">
        <v>2200</v>
      </c>
      <c r="T462" s="198" t="s">
        <v>3170</v>
      </c>
      <c r="U462" s="197" t="s">
        <v>2197</v>
      </c>
      <c r="V462" s="198" t="s">
        <v>4474</v>
      </c>
      <c r="W462" s="274" t="s">
        <v>2229</v>
      </c>
      <c r="X462" s="274" t="s">
        <v>7171</v>
      </c>
      <c r="Y462" s="198">
        <v>6617766</v>
      </c>
      <c r="Z462" s="199">
        <v>44505</v>
      </c>
      <c r="AA462" s="199"/>
      <c r="AB462" s="332">
        <f ca="1">IF(AND($Z462=""),"",IF(AND($Z462&lt;&gt;"",AY462&lt;&gt;""),AY462-$Z462,IF(AND($Z462&lt;&gt;"",AY462=""),TODAY()-$Z462)))</f>
        <v>174</v>
      </c>
      <c r="AC462" s="91" t="str">
        <f ca="1">IF(AB462="","",IF(AB462="RFI","RFI done",IF(AB462&gt;150,"&gt; 150 days",IF(AB462&gt;120,"121 - 150 days",IF(AB462&gt;90,"91 - 120 days",IF(AB462&gt;60,"61 - 90 days",IF(AB462&gt;30,"31 - 60 days","&lt; 30 days")))))))</f>
        <v>&gt; 150 days</v>
      </c>
      <c r="AD462" s="89">
        <f>IF(AND(S462=""),"TBD",IF(AND(S462="COLO"),Z462+30,Z462+150))</f>
        <v>44535</v>
      </c>
      <c r="AE462" s="90" t="str">
        <f>IFERROR(VLOOKUP(AD462,L_Convert,6,FALSE),"")</f>
        <v>W50-2021</v>
      </c>
      <c r="AF462" s="90" t="str">
        <f>IFERROR(VLOOKUP(AD462,L_Convert,7,FALSE),"")</f>
        <v>Dec-2021</v>
      </c>
      <c r="AG462" s="89" t="s">
        <v>345</v>
      </c>
      <c r="AH462" s="219" t="str">
        <f>IFERROR(VLOOKUP(AG462,L_Convert,6,FALSE),"")</f>
        <v>TBD</v>
      </c>
      <c r="AI462" s="219" t="str">
        <f>IFERROR(VLOOKUP(AG462,L_Convert,7,FALSE),"")</f>
        <v>TBD</v>
      </c>
      <c r="AJ462" s="342">
        <v>44554</v>
      </c>
      <c r="AK462" s="219" t="str">
        <f>IFERROR(VLOOKUP(AJ462,L_Convert,6,FALSE),"")</f>
        <v>W52-2021</v>
      </c>
      <c r="AL462" s="219" t="str">
        <f>IFERROR(VLOOKUP(AJ462,L_Convert,7,FALSE),"")</f>
        <v>Dec-2021</v>
      </c>
      <c r="AM462" s="199">
        <v>44620</v>
      </c>
      <c r="AN462" s="219" t="str">
        <f>IFERROR(VLOOKUP(AM462,L_Convert,6,FALSE),"")</f>
        <v>W10-2022</v>
      </c>
      <c r="AO462" s="219" t="str">
        <f>IFERROR(VLOOKUP(AM462,L_Convert,7,FALSE),"")</f>
        <v>Feb-2022</v>
      </c>
      <c r="AP462" s="198" t="s">
        <v>4464</v>
      </c>
      <c r="AQ462" s="234"/>
      <c r="AR462" s="106"/>
      <c r="AS462" s="99"/>
      <c r="AT462" s="106"/>
      <c r="AU462" s="256"/>
      <c r="AV462" s="95">
        <v>44524</v>
      </c>
      <c r="AW462" s="238"/>
      <c r="AX462" s="106"/>
      <c r="AY462" s="106"/>
      <c r="AZ462" s="106"/>
      <c r="BA462" s="106"/>
      <c r="BB462" s="86"/>
      <c r="BC462" s="106"/>
      <c r="BD462" s="83" t="s">
        <v>3721</v>
      </c>
      <c r="BE462" s="83" t="str">
        <f>IFERROR(VLOOKUP($BD462,L_Milestone,4,FALSE),"")</f>
        <v>10.CME PREPARATION</v>
      </c>
      <c r="BF462" s="83" t="s">
        <v>5834</v>
      </c>
      <c r="BG462" s="237" t="s">
        <v>12107</v>
      </c>
      <c r="BH462" s="435"/>
      <c r="BI462" s="190">
        <v>401</v>
      </c>
      <c r="BJ462" s="190"/>
    </row>
    <row r="463" spans="1:62" s="28" customFormat="1" ht="15" customHeight="1">
      <c r="A463" s="187"/>
      <c r="B463" s="29"/>
      <c r="C463" s="83" t="str">
        <f>Q463</f>
        <v>JAW-JT-TGL-2624</v>
      </c>
      <c r="D463" s="83">
        <v>30739630031</v>
      </c>
      <c r="E463" s="198" t="s">
        <v>11377</v>
      </c>
      <c r="F463" s="198" t="s">
        <v>10644</v>
      </c>
      <c r="G463" s="83" t="s">
        <v>10283</v>
      </c>
      <c r="H463" s="84" t="s">
        <v>6825</v>
      </c>
      <c r="I463" s="83" t="s">
        <v>10706</v>
      </c>
      <c r="J463" s="83" t="s">
        <v>10707</v>
      </c>
      <c r="K463" s="83">
        <v>40</v>
      </c>
      <c r="L463" s="83" t="s">
        <v>4800</v>
      </c>
      <c r="M463" s="83">
        <v>2022</v>
      </c>
      <c r="N463" s="83" t="s">
        <v>10973</v>
      </c>
      <c r="O463" s="83" t="s">
        <v>2359</v>
      </c>
      <c r="P463" s="84" t="s">
        <v>12456</v>
      </c>
      <c r="Q463" s="83" t="s">
        <v>10643</v>
      </c>
      <c r="R463" s="83" t="s">
        <v>10644</v>
      </c>
      <c r="S463" s="83" t="s">
        <v>106</v>
      </c>
      <c r="T463" s="83" t="s">
        <v>5862</v>
      </c>
      <c r="U463" s="83" t="s">
        <v>5907</v>
      </c>
      <c r="V463" s="83" t="s">
        <v>4468</v>
      </c>
      <c r="W463" s="83" t="s">
        <v>2203</v>
      </c>
      <c r="X463" s="83" t="s">
        <v>2629</v>
      </c>
      <c r="Y463" s="83">
        <v>6618110</v>
      </c>
      <c r="Z463" s="86">
        <v>44627</v>
      </c>
      <c r="AA463" s="86">
        <v>44627</v>
      </c>
      <c r="AB463" s="332">
        <f ca="1">IF(AND($Z463=""),"",IF(AND($Z463&lt;&gt;"",AY463&lt;&gt;""),AY463-$Z463,IF(AND($Z463&lt;&gt;"",AY463=""),TODAY()-$Z463)))</f>
        <v>52</v>
      </c>
      <c r="AC463" s="91" t="str">
        <f ca="1">IF(AB463="","",IF(AB463="RFI","RFI done",IF(AB463&gt;150,"&gt; 150 days",IF(AB463&gt;120,"121 - 150 days",IF(AB463&gt;90,"91 - 120 days",IF(AB463&gt;60,"61 - 90 days",IF(AB463&gt;30,"31 - 60 days","&lt; 30 days")))))))</f>
        <v>31 - 60 days</v>
      </c>
      <c r="AD463" s="89">
        <f>IF(AND(S463=""),"TBD",IF(AND(S463="COLO"),Z463+30,Z463+150))</f>
        <v>44777</v>
      </c>
      <c r="AE463" s="90" t="str">
        <f>IFERROR(VLOOKUP(AD463,L_Convert,6,FALSE),"")</f>
        <v>W32-2022</v>
      </c>
      <c r="AF463" s="90" t="str">
        <f>IFERROR(VLOOKUP(AD463,L_Convert,7,FALSE),"")</f>
        <v>Aug-2022</v>
      </c>
      <c r="AG463" s="89" t="s">
        <v>345</v>
      </c>
      <c r="AH463" s="219" t="str">
        <f>IFERROR(VLOOKUP(AG463,L_Convert,6,FALSE),"")</f>
        <v>TBD</v>
      </c>
      <c r="AI463" s="219" t="str">
        <f>IFERROR(VLOOKUP(AG463,L_Convert,7,FALSE),"")</f>
        <v>TBD</v>
      </c>
      <c r="AJ463" s="199" t="s">
        <v>345</v>
      </c>
      <c r="AK463" s="219" t="str">
        <f>IFERROR(VLOOKUP(AJ463,L_Convert,6,FALSE),"")</f>
        <v>TBD</v>
      </c>
      <c r="AL463" s="219" t="str">
        <f>IFERROR(VLOOKUP(AJ463,L_Convert,7,FALSE),"")</f>
        <v>TBD</v>
      </c>
      <c r="AM463" s="89" t="s">
        <v>345</v>
      </c>
      <c r="AN463" s="219" t="str">
        <f>IFERROR(VLOOKUP(AM463,L_Convert,6,FALSE),"")</f>
        <v>TBD</v>
      </c>
      <c r="AO463" s="219" t="str">
        <f>IFERROR(VLOOKUP(AM463,L_Convert,7,FALSE),"")</f>
        <v>TBD</v>
      </c>
      <c r="AP463" s="220" t="s">
        <v>4464</v>
      </c>
      <c r="AQ463" s="89"/>
      <c r="AR463" s="99"/>
      <c r="AS463" s="99"/>
      <c r="AT463" s="256"/>
      <c r="AU463" s="95"/>
      <c r="AV463" s="238"/>
      <c r="AW463" s="89"/>
      <c r="AX463" s="89"/>
      <c r="AY463" s="219"/>
      <c r="AZ463" s="86"/>
      <c r="BA463" s="86"/>
      <c r="BB463" s="86"/>
      <c r="BC463" s="83" t="s">
        <v>10375</v>
      </c>
      <c r="BD463" s="83" t="s">
        <v>202</v>
      </c>
      <c r="BE463" s="83" t="str">
        <f>IFERROR(VLOOKUP($BD463,L_Milestone,4,FALSE),"")</f>
        <v>07.SITAC PROCESS</v>
      </c>
      <c r="BF463" s="83" t="s">
        <v>5834</v>
      </c>
      <c r="BG463" s="237" t="s">
        <v>13168</v>
      </c>
      <c r="BH463" s="237"/>
      <c r="BI463" s="190">
        <v>401</v>
      </c>
      <c r="BJ463" s="83" t="s">
        <v>13274</v>
      </c>
    </row>
    <row r="464" spans="1:62" s="28" customFormat="1" ht="15" customHeight="1">
      <c r="A464" s="187"/>
      <c r="B464" s="29"/>
      <c r="C464" s="83"/>
      <c r="D464" s="83">
        <v>30747880031</v>
      </c>
      <c r="E464" s="198" t="s">
        <v>12910</v>
      </c>
      <c r="F464" s="198" t="s">
        <v>12908</v>
      </c>
      <c r="G464" s="83" t="s">
        <v>10283</v>
      </c>
      <c r="H464" s="84" t="s">
        <v>6825</v>
      </c>
      <c r="I464" s="83" t="s">
        <v>8845</v>
      </c>
      <c r="J464" s="83" t="s">
        <v>8846</v>
      </c>
      <c r="K464" s="83">
        <v>65</v>
      </c>
      <c r="L464" s="83" t="s">
        <v>8847</v>
      </c>
      <c r="M464" s="83"/>
      <c r="N464" s="83" t="s">
        <v>10974</v>
      </c>
      <c r="O464" s="83"/>
      <c r="P464" s="83" t="s">
        <v>205</v>
      </c>
      <c r="Q464" s="83" t="s">
        <v>8402</v>
      </c>
      <c r="R464" s="83" t="s">
        <v>8403</v>
      </c>
      <c r="S464" s="83" t="s">
        <v>106</v>
      </c>
      <c r="T464" s="83" t="s">
        <v>5862</v>
      </c>
      <c r="U464" s="83" t="s">
        <v>2199</v>
      </c>
      <c r="V464" s="198" t="s">
        <v>4477</v>
      </c>
      <c r="W464" s="83" t="s">
        <v>2216</v>
      </c>
      <c r="X464" s="83" t="s">
        <v>8608</v>
      </c>
      <c r="Y464" s="274">
        <v>6618211</v>
      </c>
      <c r="Z464" s="86">
        <v>44670</v>
      </c>
      <c r="AA464" s="86">
        <v>44671</v>
      </c>
      <c r="AB464" s="332">
        <f ca="1">IF(AND($Z464=""),"",IF(AND($Z464&lt;&gt;"",AY464&lt;&gt;""),AY464-$Z464,IF(AND($Z464&lt;&gt;"",AY464=""),TODAY()-$Z464)))</f>
        <v>9</v>
      </c>
      <c r="AC464" s="91" t="str">
        <f ca="1">IF(AB464="","",IF(AB464="RFI","RFI done",IF(AB464&gt;150,"&gt; 150 days",IF(AB464&gt;120,"121 - 150 days",IF(AB464&gt;90,"91 - 120 days",IF(AB464&gt;60,"61 - 90 days",IF(AB464&gt;30,"31 - 60 days","&lt; 30 days")))))))</f>
        <v>&lt; 30 days</v>
      </c>
      <c r="AD464" s="89">
        <f>IF(AND(S464=""),"TBD",IF(AND(S464="COLO"),Z464+30,Z464+150))</f>
        <v>44820</v>
      </c>
      <c r="AE464" s="90" t="str">
        <f>IFERROR(VLOOKUP(AD464,L_Convert,6,FALSE),"")</f>
        <v>W38-2022</v>
      </c>
      <c r="AF464" s="90" t="str">
        <f>IFERROR(VLOOKUP(AD464,L_Convert,7,FALSE),"")</f>
        <v>Sep-2022</v>
      </c>
      <c r="AG464" s="89" t="s">
        <v>345</v>
      </c>
      <c r="AH464" s="219" t="str">
        <f>IFERROR(VLOOKUP(AG464,L_Convert,6,FALSE),"")</f>
        <v>TBD</v>
      </c>
      <c r="AI464" s="219" t="str">
        <f>IFERROR(VLOOKUP(AG464,L_Convert,7,FALSE),"")</f>
        <v>TBD</v>
      </c>
      <c r="AJ464" s="89" t="s">
        <v>345</v>
      </c>
      <c r="AK464" s="219" t="str">
        <f>IFERROR(VLOOKUP(AJ464,L_Convert,6,FALSE),"")</f>
        <v>TBD</v>
      </c>
      <c r="AL464" s="219" t="str">
        <f>IFERROR(VLOOKUP(AJ464,L_Convert,7,FALSE),"")</f>
        <v>TBD</v>
      </c>
      <c r="AM464" s="89" t="s">
        <v>345</v>
      </c>
      <c r="AN464" s="219" t="str">
        <f>IFERROR(VLOOKUP(AM464,L_Convert,6,FALSE),"")</f>
        <v>TBD</v>
      </c>
      <c r="AO464" s="219" t="str">
        <f>IFERROR(VLOOKUP(AM464,L_Convert,7,FALSE),"")</f>
        <v>TBD</v>
      </c>
      <c r="AP464" s="83"/>
      <c r="AQ464" s="220"/>
      <c r="AR464" s="89"/>
      <c r="AS464" s="99"/>
      <c r="AT464" s="94"/>
      <c r="AU464" s="256"/>
      <c r="AV464" s="95"/>
      <c r="AW464" s="238"/>
      <c r="AX464" s="89"/>
      <c r="AY464" s="89"/>
      <c r="AZ464" s="219"/>
      <c r="BA464" s="86"/>
      <c r="BB464" s="86"/>
      <c r="BC464" s="83" t="s">
        <v>10375</v>
      </c>
      <c r="BD464" s="237" t="s">
        <v>202</v>
      </c>
      <c r="BE464" s="83" t="str">
        <f>IFERROR(VLOOKUP($BD464,L_Milestone,4,FALSE),"")</f>
        <v>07.SITAC PROCESS</v>
      </c>
      <c r="BF464" s="83" t="s">
        <v>5834</v>
      </c>
      <c r="BG464" s="237" t="s">
        <v>13237</v>
      </c>
      <c r="BH464" s="237"/>
      <c r="BI464" s="190">
        <v>401</v>
      </c>
      <c r="BJ464" s="83" t="s">
        <v>13274</v>
      </c>
    </row>
    <row r="465" spans="1:62" s="28" customFormat="1" ht="15" hidden="1" customHeight="1">
      <c r="A465" s="187"/>
      <c r="B465" s="29"/>
      <c r="C465" s="83" t="str">
        <f>Q465</f>
        <v>SUM-SU-SRH-2251</v>
      </c>
      <c r="D465" s="83"/>
      <c r="E465" s="83">
        <v>228521004</v>
      </c>
      <c r="F465" s="198" t="s">
        <v>10505</v>
      </c>
      <c r="G465" s="83" t="s">
        <v>5854</v>
      </c>
      <c r="H465" s="97" t="s">
        <v>6827</v>
      </c>
      <c r="I465" s="83" t="s">
        <v>10416</v>
      </c>
      <c r="J465" s="83" t="s">
        <v>10417</v>
      </c>
      <c r="K465" s="83">
        <v>45</v>
      </c>
      <c r="L465" s="83" t="s">
        <v>4487</v>
      </c>
      <c r="M465" s="83"/>
      <c r="N465" s="83" t="s">
        <v>5938</v>
      </c>
      <c r="O465" s="83" t="s">
        <v>10510</v>
      </c>
      <c r="P465" s="84" t="s">
        <v>205</v>
      </c>
      <c r="Q465" s="83" t="s">
        <v>10414</v>
      </c>
      <c r="R465" s="83" t="s">
        <v>10415</v>
      </c>
      <c r="S465" s="198" t="s">
        <v>2200</v>
      </c>
      <c r="T465" s="198" t="s">
        <v>5862</v>
      </c>
      <c r="U465" s="197" t="s">
        <v>201</v>
      </c>
      <c r="V465" s="198" t="s">
        <v>4471</v>
      </c>
      <c r="W465" s="274" t="s">
        <v>2213</v>
      </c>
      <c r="X465" s="274" t="s">
        <v>8604</v>
      </c>
      <c r="Y465" s="198">
        <v>6618058</v>
      </c>
      <c r="Z465" s="199">
        <v>44616</v>
      </c>
      <c r="AA465" s="199">
        <v>44617</v>
      </c>
      <c r="AB465" s="332">
        <f ca="1">IF(AND($Z465=""),"",IF(AND($Z465&lt;&gt;"",AY465&lt;&gt;""),AY465-$Z465,IF(AND($Z465&lt;&gt;"",AY465=""),TODAY()-$Z465)))</f>
        <v>63</v>
      </c>
      <c r="AC465" s="91" t="str">
        <f ca="1">IF(AB465="","",IF(AB465="RFI","RFI done",IF(AB465&gt;150,"&gt; 150 days",IF(AB465&gt;120,"121 - 150 days",IF(AB465&gt;90,"91 - 120 days",IF(AB465&gt;60,"61 - 90 days",IF(AB465&gt;30,"31 - 60 days","&lt; 30 days")))))))</f>
        <v>61 - 90 days</v>
      </c>
      <c r="AD465" s="89" t="s">
        <v>345</v>
      </c>
      <c r="AE465" s="90" t="str">
        <f>IFERROR(VLOOKUP(AD465,L_Convert,6,FALSE),"")</f>
        <v>TBD</v>
      </c>
      <c r="AF465" s="90" t="str">
        <f>IFERROR(VLOOKUP(AD465,L_Convert,7,FALSE),"")</f>
        <v>TBD</v>
      </c>
      <c r="AG465" s="86" t="s">
        <v>345</v>
      </c>
      <c r="AH465" s="219" t="str">
        <f>IFERROR(VLOOKUP(AG465,L_Convert,6,FALSE),"")</f>
        <v>TBD</v>
      </c>
      <c r="AI465" s="219" t="str">
        <f>IFERROR(VLOOKUP(AG465,L_Convert,7,FALSE),"")</f>
        <v>TBD</v>
      </c>
      <c r="AJ465" s="199" t="s">
        <v>345</v>
      </c>
      <c r="AK465" s="90" t="str">
        <f>IFERROR(VLOOKUP(AJ465,L_Convert,6,FALSE),"")</f>
        <v>TBD</v>
      </c>
      <c r="AL465" s="90" t="str">
        <f>IFERROR(VLOOKUP(AJ465,L_Convert,7,FALSE),"")</f>
        <v>TBD</v>
      </c>
      <c r="AM465" s="339" t="s">
        <v>345</v>
      </c>
      <c r="AN465" s="90" t="str">
        <f>IFERROR(VLOOKUP(AM465,L_Convert,6,FALSE),"")</f>
        <v>TBD</v>
      </c>
      <c r="AO465" s="90" t="str">
        <f>IFERROR(VLOOKUP(AM465,L_Convert,7,FALSE),"")</f>
        <v>TBD</v>
      </c>
      <c r="AP465" s="106" t="s">
        <v>4464</v>
      </c>
      <c r="AQ465" s="234"/>
      <c r="AR465" s="106"/>
      <c r="AS465" s="99"/>
      <c r="AT465" s="106"/>
      <c r="AU465" s="256"/>
      <c r="AV465" s="95"/>
      <c r="AW465" s="238"/>
      <c r="AX465" s="106"/>
      <c r="AY465" s="287"/>
      <c r="AZ465" s="106"/>
      <c r="BA465" s="106"/>
      <c r="BB465" s="106"/>
      <c r="BC465" s="106"/>
      <c r="BD465" s="83" t="s">
        <v>3721</v>
      </c>
      <c r="BE465" s="83" t="str">
        <f>IFERROR(VLOOKUP($BD465,L_Milestone,4,FALSE),"")</f>
        <v>10.CME PREPARATION</v>
      </c>
      <c r="BF465" s="83" t="s">
        <v>5834</v>
      </c>
      <c r="BG465" s="237" t="s">
        <v>11913</v>
      </c>
      <c r="BH465" s="435"/>
      <c r="BJ465" s="285"/>
    </row>
    <row r="466" spans="1:62" s="28" customFormat="1" ht="15" customHeight="1">
      <c r="A466" s="187"/>
      <c r="B466" s="29"/>
      <c r="C466" s="83" t="str">
        <f>Q466</f>
        <v>JAW-JT-CLP-0560</v>
      </c>
      <c r="D466" s="83"/>
      <c r="E466" s="198">
        <v>1446552023</v>
      </c>
      <c r="F466" s="198" t="s">
        <v>12906</v>
      </c>
      <c r="G466" s="83" t="s">
        <v>5938</v>
      </c>
      <c r="H466" s="84" t="s">
        <v>6825</v>
      </c>
      <c r="I466" s="83" t="s">
        <v>11341</v>
      </c>
      <c r="J466" s="83" t="s">
        <v>11342</v>
      </c>
      <c r="K466" s="83">
        <v>36</v>
      </c>
      <c r="L466" s="83" t="s">
        <v>4695</v>
      </c>
      <c r="M466" s="83">
        <v>2022</v>
      </c>
      <c r="N466" s="83" t="s">
        <v>11343</v>
      </c>
      <c r="O466" s="83"/>
      <c r="P466" s="84" t="s">
        <v>199</v>
      </c>
      <c r="Q466" s="83" t="s">
        <v>11339</v>
      </c>
      <c r="R466" s="83" t="s">
        <v>11340</v>
      </c>
      <c r="S466" s="83" t="s">
        <v>2200</v>
      </c>
      <c r="T466" s="83" t="s">
        <v>3170</v>
      </c>
      <c r="U466" s="83" t="s">
        <v>5907</v>
      </c>
      <c r="V466" s="198" t="s">
        <v>4468</v>
      </c>
      <c r="W466" s="274" t="s">
        <v>2203</v>
      </c>
      <c r="X466" s="274" t="s">
        <v>8610</v>
      </c>
      <c r="Y466" s="83">
        <v>6618118</v>
      </c>
      <c r="Z466" s="86">
        <v>44628</v>
      </c>
      <c r="AA466" s="86">
        <v>44628</v>
      </c>
      <c r="AB466" s="332">
        <f ca="1">IF(AND($Z466=""),"",IF(AND($Z466&lt;&gt;"",AY466&lt;&gt;""),AY466-$Z466,IF(AND($Z466&lt;&gt;"",AY466=""),TODAY()-$Z466)))</f>
        <v>51</v>
      </c>
      <c r="AC466" s="91" t="str">
        <f ca="1">IF(AB466="","",IF(AB466="RFI","RFI done",IF(AB466&gt;150,"&gt; 150 days",IF(AB466&gt;120,"121 - 150 days",IF(AB466&gt;90,"91 - 120 days",IF(AB466&gt;60,"61 - 90 days",IF(AB466&gt;30,"31 - 60 days","&lt; 30 days")))))))</f>
        <v>31 - 60 days</v>
      </c>
      <c r="AD466" s="89">
        <f>IF(AND(S466=""),"TBD",IF(AND(S466="COLO"),Z466+30,Z466+150))</f>
        <v>44658</v>
      </c>
      <c r="AE466" s="90" t="str">
        <f>IFERROR(VLOOKUP(AD466,L_Convert,6,FALSE),"")</f>
        <v>W15-2022</v>
      </c>
      <c r="AF466" s="90" t="str">
        <f>IFERROR(VLOOKUP(AD466,L_Convert,7,FALSE),"")</f>
        <v>Apr-2022</v>
      </c>
      <c r="AG466" s="89" t="s">
        <v>345</v>
      </c>
      <c r="AH466" s="219" t="str">
        <f>IFERROR(VLOOKUP(AG466,L_Convert,6,FALSE),"")</f>
        <v>TBD</v>
      </c>
      <c r="AI466" s="219" t="str">
        <f>IFERROR(VLOOKUP(AG466,L_Convert,7,FALSE),"")</f>
        <v>TBD</v>
      </c>
      <c r="AJ466" s="89" t="s">
        <v>345</v>
      </c>
      <c r="AK466" s="219" t="str">
        <f>IFERROR(VLOOKUP(AJ466,L_Convert,6,FALSE),"")</f>
        <v>TBD</v>
      </c>
      <c r="AL466" s="219" t="str">
        <f>IFERROR(VLOOKUP(AJ466,L_Convert,7,FALSE),"")</f>
        <v>TBD</v>
      </c>
      <c r="AM466" s="89" t="s">
        <v>345</v>
      </c>
      <c r="AN466" s="219" t="str">
        <f>IFERROR(VLOOKUP(AM466,L_Convert,6,FALSE),"")</f>
        <v>TBD</v>
      </c>
      <c r="AO466" s="219" t="str">
        <f>IFERROR(VLOOKUP(AM466,L_Convert,7,FALSE),"")</f>
        <v>TBD</v>
      </c>
      <c r="AP466" s="83" t="s">
        <v>4464</v>
      </c>
      <c r="AQ466" s="220"/>
      <c r="AR466" s="89"/>
      <c r="AS466" s="99"/>
      <c r="AT466" s="94"/>
      <c r="AU466" s="256"/>
      <c r="AV466" s="95"/>
      <c r="AW466" s="238"/>
      <c r="AX466" s="89"/>
      <c r="AY466" s="89"/>
      <c r="AZ466" s="219"/>
      <c r="BA466" s="86"/>
      <c r="BB466" s="86"/>
      <c r="BC466" s="86"/>
      <c r="BD466" s="83" t="s">
        <v>3721</v>
      </c>
      <c r="BE466" s="83"/>
      <c r="BF466" s="83" t="s">
        <v>5834</v>
      </c>
      <c r="BG466" s="237" t="s">
        <v>12761</v>
      </c>
      <c r="BH466" s="435"/>
      <c r="BI466" s="190">
        <v>401</v>
      </c>
      <c r="BJ466" s="370"/>
    </row>
    <row r="467" spans="1:62" s="28" customFormat="1" ht="15" customHeight="1">
      <c r="A467" s="187">
        <v>955</v>
      </c>
      <c r="B467" s="29"/>
      <c r="C467" s="83" t="str">
        <f>Q467</f>
        <v>SUM-SU-TJB-2211</v>
      </c>
      <c r="D467" s="83">
        <v>30720740031</v>
      </c>
      <c r="E467" s="198" t="s">
        <v>8148</v>
      </c>
      <c r="F467" s="198" t="s">
        <v>8149</v>
      </c>
      <c r="G467" s="295" t="s">
        <v>5842</v>
      </c>
      <c r="H467" s="284" t="s">
        <v>6825</v>
      </c>
      <c r="I467" s="198" t="s">
        <v>7030</v>
      </c>
      <c r="J467" s="198" t="s">
        <v>7031</v>
      </c>
      <c r="K467" s="284">
        <v>40</v>
      </c>
      <c r="L467" s="198" t="s">
        <v>4487</v>
      </c>
      <c r="M467" s="84">
        <v>2021</v>
      </c>
      <c r="N467" s="83" t="s">
        <v>3758</v>
      </c>
      <c r="O467" s="83" t="s">
        <v>10543</v>
      </c>
      <c r="P467" s="284" t="s">
        <v>205</v>
      </c>
      <c r="Q467" s="274" t="s">
        <v>7032</v>
      </c>
      <c r="R467" s="198" t="s">
        <v>7033</v>
      </c>
      <c r="S467" s="198" t="s">
        <v>2200</v>
      </c>
      <c r="T467" s="198" t="s">
        <v>3170</v>
      </c>
      <c r="U467" s="197" t="s">
        <v>201</v>
      </c>
      <c r="V467" s="198" t="s">
        <v>4471</v>
      </c>
      <c r="W467" s="198" t="s">
        <v>2213</v>
      </c>
      <c r="X467" s="198" t="s">
        <v>7034</v>
      </c>
      <c r="Y467" s="198">
        <v>6617742</v>
      </c>
      <c r="Z467" s="199">
        <v>44494</v>
      </c>
      <c r="AA467" s="199"/>
      <c r="AB467" s="332">
        <f ca="1">IF(AND($Z467=""),"",IF(AND($Z467&lt;&gt;"",AY467&lt;&gt;""),AY467-$Z467,IF(AND($Z467&lt;&gt;"",AY467=""),TODAY()-$Z467)))</f>
        <v>185</v>
      </c>
      <c r="AC467" s="91" t="str">
        <f ca="1">IF(AB467="","",IF(AB467="RFI","RFI done",IF(AB467&gt;150,"&gt; 150 days",IF(AB467&gt;120,"121 - 150 days",IF(AB467&gt;90,"91 - 120 days",IF(AB467&gt;60,"61 - 90 days",IF(AB467&gt;30,"31 - 60 days","&lt; 30 days")))))))</f>
        <v>&gt; 150 days</v>
      </c>
      <c r="AD467" s="89">
        <f>IF(AND(S467=""),"TBD",IF(AND(S467="COLO"),Z467+30,Z467+150))</f>
        <v>44524</v>
      </c>
      <c r="AE467" s="90" t="str">
        <f>IFERROR(VLOOKUP(AD467,L_Convert,6,FALSE),"")</f>
        <v>W48-2021</v>
      </c>
      <c r="AF467" s="90" t="str">
        <f>IFERROR(VLOOKUP(AD467,L_Convert,7,FALSE),"")</f>
        <v>Nov-2021</v>
      </c>
      <c r="AG467" s="89" t="s">
        <v>345</v>
      </c>
      <c r="AH467" s="219" t="str">
        <f>IFERROR(VLOOKUP(AG467,L_Convert,6,FALSE),"")</f>
        <v>TBD</v>
      </c>
      <c r="AI467" s="219" t="str">
        <f>IFERROR(VLOOKUP(AG467,L_Convert,7,FALSE),"")</f>
        <v>TBD</v>
      </c>
      <c r="AJ467" s="199">
        <v>44554</v>
      </c>
      <c r="AK467" s="219" t="str">
        <f>IFERROR(VLOOKUP(AJ467,L_Convert,6,FALSE),"")</f>
        <v>W52-2021</v>
      </c>
      <c r="AL467" s="219" t="str">
        <f>IFERROR(VLOOKUP(AJ467,L_Convert,7,FALSE),"")</f>
        <v>Dec-2021</v>
      </c>
      <c r="AM467" s="199">
        <v>44620</v>
      </c>
      <c r="AN467" s="219" t="str">
        <f>IFERROR(VLOOKUP(AM467,L_Convert,6,FALSE),"")</f>
        <v>W10-2022</v>
      </c>
      <c r="AO467" s="219" t="str">
        <f>IFERROR(VLOOKUP(AM467,L_Convert,7,FALSE),"")</f>
        <v>Feb-2022</v>
      </c>
      <c r="AP467" s="198" t="s">
        <v>4464</v>
      </c>
      <c r="AQ467" s="234"/>
      <c r="AR467" s="106"/>
      <c r="AS467" s="99"/>
      <c r="AT467" s="106"/>
      <c r="AU467" s="256"/>
      <c r="AV467" s="95">
        <v>44502</v>
      </c>
      <c r="AW467" s="238"/>
      <c r="AX467" s="106"/>
      <c r="AY467" s="106"/>
      <c r="AZ467" s="106"/>
      <c r="BA467" s="106"/>
      <c r="BB467" s="86"/>
      <c r="BC467" s="106"/>
      <c r="BD467" s="83" t="s">
        <v>3721</v>
      </c>
      <c r="BE467" s="83" t="str">
        <f>IFERROR(VLOOKUP($BD467,L_Milestone,4,FALSE),"")</f>
        <v>10.CME PREPARATION</v>
      </c>
      <c r="BF467" s="83" t="s">
        <v>8134</v>
      </c>
      <c r="BG467" s="237" t="s">
        <v>12767</v>
      </c>
      <c r="BH467" s="435"/>
      <c r="BI467" s="190">
        <v>401</v>
      </c>
      <c r="BJ467" s="190"/>
    </row>
    <row r="468" spans="1:62" s="28" customFormat="1" ht="15" customHeight="1">
      <c r="A468" s="187" t="s">
        <v>9466</v>
      </c>
      <c r="B468" s="29"/>
      <c r="C468" s="83" t="str">
        <f>Q468</f>
        <v>JAW-JT-KRG-2156</v>
      </c>
      <c r="D468" s="83">
        <v>30729340031</v>
      </c>
      <c r="E468" s="198" t="s">
        <v>10993</v>
      </c>
      <c r="F468" s="198" t="s">
        <v>9724</v>
      </c>
      <c r="G468" s="83" t="s">
        <v>10283</v>
      </c>
      <c r="H468" s="84" t="s">
        <v>6825</v>
      </c>
      <c r="I468" s="83" t="s">
        <v>10155</v>
      </c>
      <c r="J468" s="83" t="s">
        <v>10156</v>
      </c>
      <c r="K468" s="83">
        <v>70</v>
      </c>
      <c r="L468" s="83" t="s">
        <v>10157</v>
      </c>
      <c r="M468" s="83">
        <v>2022</v>
      </c>
      <c r="N468" s="83" t="s">
        <v>10359</v>
      </c>
      <c r="O468" s="83" t="s">
        <v>2359</v>
      </c>
      <c r="P468" s="84" t="s">
        <v>12456</v>
      </c>
      <c r="Q468" s="205" t="s">
        <v>9723</v>
      </c>
      <c r="R468" s="205" t="s">
        <v>9724</v>
      </c>
      <c r="S468" s="83" t="s">
        <v>106</v>
      </c>
      <c r="T468" s="83" t="s">
        <v>5862</v>
      </c>
      <c r="U468" s="83" t="s">
        <v>5907</v>
      </c>
      <c r="V468" s="83" t="s">
        <v>4468</v>
      </c>
      <c r="W468" s="274" t="s">
        <v>2203</v>
      </c>
      <c r="X468" s="274" t="s">
        <v>2645</v>
      </c>
      <c r="Y468" s="83">
        <v>6617948</v>
      </c>
      <c r="Z468" s="86">
        <v>44586</v>
      </c>
      <c r="AA468" s="86">
        <v>44589</v>
      </c>
      <c r="AB468" s="332">
        <f ca="1">IF(AND($Z468=""),"",IF(AND($Z468&lt;&gt;"",AY468&lt;&gt;""),AY468-$Z468,IF(AND($Z468&lt;&gt;"",AY468=""),TODAY()-$Z468)))</f>
        <v>93</v>
      </c>
      <c r="AC468" s="91" t="str">
        <f ca="1">IF(AB468="","",IF(AB468="RFI","RFI done",IF(AB468&gt;150,"&gt; 150 days",IF(AB468&gt;120,"121 - 150 days",IF(AB468&gt;90,"91 - 120 days",IF(AB468&gt;60,"61 - 90 days",IF(AB468&gt;30,"31 - 60 days","&lt; 30 days")))))))</f>
        <v>91 - 120 days</v>
      </c>
      <c r="AD468" s="89">
        <f>IF(AND(S468=""),"TBD",IF(AND(S468="COLO"),Z468+30,Z468+150))</f>
        <v>44736</v>
      </c>
      <c r="AE468" s="90" t="str">
        <f>IFERROR(VLOOKUP(AD468,L_Convert,6,FALSE),"")</f>
        <v>W26-2022</v>
      </c>
      <c r="AF468" s="90" t="str">
        <f>IFERROR(VLOOKUP(AD468,L_Convert,7,FALSE),"")</f>
        <v>Jun-2022</v>
      </c>
      <c r="AG468" s="89" t="s">
        <v>345</v>
      </c>
      <c r="AH468" s="219" t="str">
        <f>IFERROR(VLOOKUP(AG468,L_Convert,6,FALSE),"")</f>
        <v>TBD</v>
      </c>
      <c r="AI468" s="219" t="str">
        <f>IFERROR(VLOOKUP(AG468,L_Convert,7,FALSE),"")</f>
        <v>TBD</v>
      </c>
      <c r="AJ468" s="89" t="s">
        <v>345</v>
      </c>
      <c r="AK468" s="219" t="str">
        <f>IFERROR(VLOOKUP(AJ468,L_Convert,6,FALSE),"")</f>
        <v>TBD</v>
      </c>
      <c r="AL468" s="219" t="str">
        <f>IFERROR(VLOOKUP(AJ468,L_Convert,7,FALSE),"")</f>
        <v>TBD</v>
      </c>
      <c r="AM468" s="89" t="s">
        <v>345</v>
      </c>
      <c r="AN468" s="219" t="str">
        <f>IFERROR(VLOOKUP(AM468,L_Convert,6,FALSE),"")</f>
        <v>TBD</v>
      </c>
      <c r="AO468" s="219" t="str">
        <f>IFERROR(VLOOKUP(AM468,L_Convert,7,FALSE),"")</f>
        <v>TBD</v>
      </c>
      <c r="AP468" s="83" t="s">
        <v>4464</v>
      </c>
      <c r="AQ468" s="220"/>
      <c r="AR468" s="89"/>
      <c r="AS468" s="99"/>
      <c r="AT468" s="94"/>
      <c r="AU468" s="256"/>
      <c r="AV468" s="95"/>
      <c r="AW468" s="238"/>
      <c r="AX468" s="89"/>
      <c r="AY468" s="89"/>
      <c r="AZ468" s="219"/>
      <c r="BA468" s="86"/>
      <c r="BB468" s="86"/>
      <c r="BC468" s="83" t="s">
        <v>10376</v>
      </c>
      <c r="BD468" s="237" t="s">
        <v>202</v>
      </c>
      <c r="BE468" s="83" t="str">
        <f>IFERROR(VLOOKUP($BD468,L_Milestone,4,FALSE),"")</f>
        <v>07.SITAC PROCESS</v>
      </c>
      <c r="BF468" s="83" t="s">
        <v>5834</v>
      </c>
      <c r="BG468" s="237" t="s">
        <v>13166</v>
      </c>
      <c r="BH468" s="237"/>
      <c r="BI468" s="190">
        <v>401</v>
      </c>
      <c r="BJ468" s="83" t="s">
        <v>13274</v>
      </c>
    </row>
    <row r="469" spans="1:62" s="28" customFormat="1" ht="15" customHeight="1">
      <c r="A469" s="187"/>
      <c r="B469" s="29"/>
      <c r="C469" s="83" t="str">
        <f>Q469</f>
        <v>SUL-SN-MLL-1572</v>
      </c>
      <c r="D469" s="83">
        <v>30730250031</v>
      </c>
      <c r="E469" s="198" t="s">
        <v>10981</v>
      </c>
      <c r="F469" s="198" t="s">
        <v>9596</v>
      </c>
      <c r="G469" s="83" t="s">
        <v>10283</v>
      </c>
      <c r="H469" s="84" t="s">
        <v>6825</v>
      </c>
      <c r="I469" s="83" t="s">
        <v>9985</v>
      </c>
      <c r="J469" s="83" t="s">
        <v>9986</v>
      </c>
      <c r="K469" s="83">
        <v>60</v>
      </c>
      <c r="L469" s="83" t="s">
        <v>4802</v>
      </c>
      <c r="M469" s="83">
        <v>2022</v>
      </c>
      <c r="N469" s="83"/>
      <c r="O469" s="83" t="s">
        <v>2359</v>
      </c>
      <c r="P469" s="84" t="s">
        <v>205</v>
      </c>
      <c r="Q469" s="83" t="s">
        <v>12211</v>
      </c>
      <c r="R469" s="83" t="s">
        <v>9596</v>
      </c>
      <c r="S469" s="83" t="s">
        <v>106</v>
      </c>
      <c r="T469" s="83" t="s">
        <v>5862</v>
      </c>
      <c r="U469" s="83" t="s">
        <v>2198</v>
      </c>
      <c r="V469" s="86" t="s">
        <v>4475</v>
      </c>
      <c r="W469" s="274" t="s">
        <v>2220</v>
      </c>
      <c r="X469" s="274" t="s">
        <v>9800</v>
      </c>
      <c r="Y469" s="85">
        <v>6618149</v>
      </c>
      <c r="Z469" s="86">
        <v>44644</v>
      </c>
      <c r="AA469" s="86">
        <v>44644</v>
      </c>
      <c r="AB469" s="332">
        <f ca="1">IF(AND($Z469=""),"",IF(AND($Z469&lt;&gt;"",AY469&lt;&gt;""),AY469-$Z469,IF(AND($Z469&lt;&gt;"",AY469=""),TODAY()-$Z469)))</f>
        <v>35</v>
      </c>
      <c r="AC469" s="91" t="str">
        <f ca="1">IF(AB469="","",IF(AB469="RFI","RFI done",IF(AB469&gt;150,"&gt; 150 days",IF(AB469&gt;120,"121 - 150 days",IF(AB469&gt;90,"91 - 120 days",IF(AB469&gt;60,"61 - 90 days",IF(AB469&gt;30,"31 - 60 days","&lt; 30 days")))))))</f>
        <v>31 - 60 days</v>
      </c>
      <c r="AD469" s="89">
        <f>IF(AND(S469=""),"TBD",IF(AND(S469="COLO"),Z469+30,Z469+150))</f>
        <v>44794</v>
      </c>
      <c r="AE469" s="90" t="str">
        <f>IFERROR(VLOOKUP(AD469,L_Convert,6,FALSE),"")</f>
        <v>W35-2022</v>
      </c>
      <c r="AF469" s="90" t="str">
        <f>IFERROR(VLOOKUP(AD469,L_Convert,7,FALSE),"")</f>
        <v>Aug-2022</v>
      </c>
      <c r="AG469" s="89" t="s">
        <v>345</v>
      </c>
      <c r="AH469" s="219" t="str">
        <f>IFERROR(VLOOKUP(AG469,L_Convert,6,FALSE),"")</f>
        <v>TBD</v>
      </c>
      <c r="AI469" s="219" t="str">
        <f>IFERROR(VLOOKUP(AG469,L_Convert,7,FALSE),"")</f>
        <v>TBD</v>
      </c>
      <c r="AJ469" s="89" t="s">
        <v>345</v>
      </c>
      <c r="AK469" s="219" t="str">
        <f>IFERROR(VLOOKUP(AJ469,L_Convert,6,FALSE),"")</f>
        <v>TBD</v>
      </c>
      <c r="AL469" s="219" t="str">
        <f>IFERROR(VLOOKUP(AJ469,L_Convert,7,FALSE),"")</f>
        <v>TBD</v>
      </c>
      <c r="AM469" s="89" t="s">
        <v>345</v>
      </c>
      <c r="AN469" s="219" t="str">
        <f>IFERROR(VLOOKUP(AM469,L_Convert,6,FALSE),"")</f>
        <v>TBD</v>
      </c>
      <c r="AO469" s="219" t="str">
        <f>IFERROR(VLOOKUP(AM469,L_Convert,7,FALSE),"")</f>
        <v>TBD</v>
      </c>
      <c r="AP469" s="83" t="s">
        <v>4464</v>
      </c>
      <c r="AQ469" s="220"/>
      <c r="AR469" s="89"/>
      <c r="AS469" s="99"/>
      <c r="AT469" s="94"/>
      <c r="AU469" s="256"/>
      <c r="AV469" s="95"/>
      <c r="AW469" s="238"/>
      <c r="AX469" s="89"/>
      <c r="AY469" s="277"/>
      <c r="AZ469" s="219"/>
      <c r="BA469" s="86"/>
      <c r="BB469" s="86"/>
      <c r="BC469" s="83" t="s">
        <v>10375</v>
      </c>
      <c r="BD469" s="83" t="s">
        <v>202</v>
      </c>
      <c r="BE469" s="83" t="str">
        <f>IFERROR(VLOOKUP($BD469,L_Milestone,4,FALSE),"")</f>
        <v>07.SITAC PROCESS</v>
      </c>
      <c r="BF469" s="83" t="s">
        <v>12605</v>
      </c>
      <c r="BG469" s="237" t="s">
        <v>13234</v>
      </c>
      <c r="BH469" s="237"/>
      <c r="BI469" s="190">
        <v>401</v>
      </c>
      <c r="BJ469" s="83" t="s">
        <v>13274</v>
      </c>
    </row>
    <row r="470" spans="1:62" s="28" customFormat="1" ht="15" customHeight="1">
      <c r="A470" s="187" t="s">
        <v>9466</v>
      </c>
      <c r="B470" s="29"/>
      <c r="C470" s="83" t="str">
        <f>Q470</f>
        <v>SUM-RI-UJT-0953</v>
      </c>
      <c r="D470" s="83">
        <v>30729890031</v>
      </c>
      <c r="E470" s="198" t="s">
        <v>11257</v>
      </c>
      <c r="F470" s="198" t="s">
        <v>9520</v>
      </c>
      <c r="G470" s="83" t="s">
        <v>10283</v>
      </c>
      <c r="H470" s="84" t="s">
        <v>6825</v>
      </c>
      <c r="I470" s="83" t="s">
        <v>9879</v>
      </c>
      <c r="J470" s="83" t="s">
        <v>9880</v>
      </c>
      <c r="K470" s="83">
        <v>50</v>
      </c>
      <c r="L470" s="83" t="s">
        <v>9881</v>
      </c>
      <c r="M470" s="83">
        <v>2022</v>
      </c>
      <c r="N470" s="83" t="s">
        <v>10359</v>
      </c>
      <c r="O470" s="83" t="s">
        <v>12251</v>
      </c>
      <c r="P470" s="84" t="s">
        <v>205</v>
      </c>
      <c r="Q470" s="83" t="s">
        <v>9519</v>
      </c>
      <c r="R470" s="83" t="s">
        <v>9520</v>
      </c>
      <c r="S470" s="83" t="s">
        <v>106</v>
      </c>
      <c r="T470" s="83" t="s">
        <v>5862</v>
      </c>
      <c r="U470" s="83" t="s">
        <v>2199</v>
      </c>
      <c r="V470" s="198" t="s">
        <v>4476</v>
      </c>
      <c r="W470" s="274" t="s">
        <v>2224</v>
      </c>
      <c r="X470" s="274" t="s">
        <v>8602</v>
      </c>
      <c r="Y470" s="274">
        <v>6617950</v>
      </c>
      <c r="Z470" s="86">
        <v>44586</v>
      </c>
      <c r="AA470" s="86">
        <v>44589</v>
      </c>
      <c r="AB470" s="332">
        <f ca="1">IF(AND($Z470=""),"",IF(AND($Z470&lt;&gt;"",AY470&lt;&gt;""),AY470-$Z470,IF(AND($Z470&lt;&gt;"",AY470=""),TODAY()-$Z470)))</f>
        <v>93</v>
      </c>
      <c r="AC470" s="91" t="str">
        <f ca="1">IF(AB470="","",IF(AB470="RFI","RFI done",IF(AB470&gt;150,"&gt; 150 days",IF(AB470&gt;120,"121 - 150 days",IF(AB470&gt;90,"91 - 120 days",IF(AB470&gt;60,"61 - 90 days",IF(AB470&gt;30,"31 - 60 days","&lt; 30 days")))))))</f>
        <v>91 - 120 days</v>
      </c>
      <c r="AD470" s="89">
        <f>IF(AND(S470=""),"TBD",IF(AND(S470="COLO"),Z470+30,Z470+150))</f>
        <v>44736</v>
      </c>
      <c r="AE470" s="90" t="str">
        <f>IFERROR(VLOOKUP(AD470,L_Convert,6,FALSE),"")</f>
        <v>W26-2022</v>
      </c>
      <c r="AF470" s="90" t="str">
        <f>IFERROR(VLOOKUP(AD470,L_Convert,7,FALSE),"")</f>
        <v>Jun-2022</v>
      </c>
      <c r="AG470" s="89" t="s">
        <v>345</v>
      </c>
      <c r="AH470" s="219" t="str">
        <f>IFERROR(VLOOKUP(AG470,L_Convert,6,FALSE),"")</f>
        <v>TBD</v>
      </c>
      <c r="AI470" s="219" t="str">
        <f>IFERROR(VLOOKUP(AG470,L_Convert,7,FALSE),"")</f>
        <v>TBD</v>
      </c>
      <c r="AJ470" s="89" t="s">
        <v>345</v>
      </c>
      <c r="AK470" s="219" t="str">
        <f>IFERROR(VLOOKUP(AJ470,L_Convert,6,FALSE),"")</f>
        <v>TBD</v>
      </c>
      <c r="AL470" s="219" t="str">
        <f>IFERROR(VLOOKUP(AJ470,L_Convert,7,FALSE),"")</f>
        <v>TBD</v>
      </c>
      <c r="AM470" s="89" t="s">
        <v>345</v>
      </c>
      <c r="AN470" s="219" t="str">
        <f>IFERROR(VLOOKUP(AM470,L_Convert,6,FALSE),"")</f>
        <v>TBD</v>
      </c>
      <c r="AO470" s="219" t="str">
        <f>IFERROR(VLOOKUP(AM470,L_Convert,7,FALSE),"")</f>
        <v>TBD</v>
      </c>
      <c r="AP470" s="83" t="s">
        <v>4464</v>
      </c>
      <c r="AQ470" s="220">
        <v>44651</v>
      </c>
      <c r="AR470" s="287">
        <v>44652</v>
      </c>
      <c r="AS470" s="99"/>
      <c r="AT470" s="94"/>
      <c r="AU470" s="256"/>
      <c r="AV470" s="238"/>
      <c r="AW470" s="238"/>
      <c r="AX470" s="89"/>
      <c r="AY470" s="89"/>
      <c r="AZ470" s="219"/>
      <c r="BA470" s="86"/>
      <c r="BB470" s="86"/>
      <c r="BC470" s="86" t="s">
        <v>6452</v>
      </c>
      <c r="BD470" s="83" t="s">
        <v>11345</v>
      </c>
      <c r="BE470" s="83" t="str">
        <f>IFERROR(VLOOKUP($BD470,L_Milestone,4,FALSE),"")</f>
        <v>19.MECHANICAL &amp; ELECTRICAL OG</v>
      </c>
      <c r="BF470" s="83" t="s">
        <v>5834</v>
      </c>
      <c r="BG470" s="237" t="s">
        <v>13221</v>
      </c>
      <c r="BH470" s="237"/>
      <c r="BI470" s="190">
        <v>401</v>
      </c>
      <c r="BJ470" s="83" t="s">
        <v>13274</v>
      </c>
    </row>
    <row r="471" spans="1:62" s="28" customFormat="1" ht="15" hidden="1" customHeight="1">
      <c r="A471" s="27">
        <v>927</v>
      </c>
      <c r="B471" s="29"/>
      <c r="C471" s="83" t="str">
        <f>Q471</f>
        <v>JAW-BT-CPT-0396</v>
      </c>
      <c r="D471" s="83"/>
      <c r="E471" s="83"/>
      <c r="F471" s="83"/>
      <c r="G471" s="83" t="s">
        <v>5855</v>
      </c>
      <c r="H471" s="84" t="s">
        <v>2359</v>
      </c>
      <c r="I471" s="83"/>
      <c r="J471" s="83"/>
      <c r="K471" s="83">
        <v>0</v>
      </c>
      <c r="L471" s="83"/>
      <c r="M471" s="84"/>
      <c r="N471" s="84"/>
      <c r="O471" s="83"/>
      <c r="P471" s="84" t="s">
        <v>199</v>
      </c>
      <c r="Q471" s="83" t="s">
        <v>2187</v>
      </c>
      <c r="R471" s="83" t="s">
        <v>2188</v>
      </c>
      <c r="S471" s="83" t="s">
        <v>2200</v>
      </c>
      <c r="T471" s="83"/>
      <c r="U471" s="83" t="s">
        <v>2197</v>
      </c>
      <c r="V471" s="83" t="s">
        <v>4473</v>
      </c>
      <c r="W471" s="83" t="s">
        <v>2204</v>
      </c>
      <c r="X471" s="83" t="s">
        <v>2433</v>
      </c>
      <c r="Y471" s="85">
        <v>6614690</v>
      </c>
      <c r="Z471" s="86">
        <v>43945</v>
      </c>
      <c r="AA471" s="86"/>
      <c r="AB471" s="87">
        <f ca="1">IF(AND($Z471=""),"",IF(AND($Z471&lt;&gt;"",AY471&lt;&gt;""),AY471-$Z471,IF(AND($Z471&lt;&gt;"",AY471=""),TODAY()-$Z471)))</f>
        <v>734</v>
      </c>
      <c r="AC471" s="88" t="str">
        <f ca="1">IF(AB471="","",IF(AB471="RFI","RFI done",IF(AB471&gt;150,"&gt; 150 days",IF(AB471&gt;120,"121 - 150 days",IF(AB471&gt;90,"91 - 120 days",IF(AB471&gt;60,"61 - 90 days",IF(AB471&gt;30,"31 - 60 days","&lt; 30 days")))))))</f>
        <v>&gt; 150 days</v>
      </c>
      <c r="AD471" s="89">
        <f>IF(AND(S471=""),"TBD",IF(AND(S471="COLO"),Z471+30,Z471+150))</f>
        <v>43975</v>
      </c>
      <c r="AE471" s="90" t="str">
        <f>IFERROR(VLOOKUP(AD471,L_Convert,6,FALSE),"")</f>
        <v>W22-2020</v>
      </c>
      <c r="AF471" s="90" t="str">
        <f>IFERROR(VLOOKUP(AD471,L_Convert,7,FALSE),"")</f>
        <v>May-2020</v>
      </c>
      <c r="AG471" s="89">
        <v>44058</v>
      </c>
      <c r="AH471" s="90" t="str">
        <f>IFERROR(VLOOKUP(AG471,L_Convert,6,FALSE),"")</f>
        <v>W33-2020</v>
      </c>
      <c r="AI471" s="90" t="str">
        <f>IFERROR(VLOOKUP(AG471,L_Convert,7,FALSE),"")</f>
        <v>Aug-2020</v>
      </c>
      <c r="AJ471" s="89">
        <v>44058</v>
      </c>
      <c r="AK471" s="90" t="str">
        <f>IFERROR(VLOOKUP(AJ471,L_Convert,6,FALSE),"")</f>
        <v>W33-2020</v>
      </c>
      <c r="AL471" s="90" t="str">
        <f>IFERROR(VLOOKUP(AJ471,L_Convert,7,FALSE),"")</f>
        <v>Aug-2020</v>
      </c>
      <c r="AM471" s="89">
        <v>44058</v>
      </c>
      <c r="AN471" s="90" t="str">
        <f>IFERROR(VLOOKUP(AM471,L_Convert,6,FALSE),"")</f>
        <v>W33-2020</v>
      </c>
      <c r="AO471" s="90" t="str">
        <f>IFERROR(VLOOKUP(AM471,L_Convert,7,FALSE),"")</f>
        <v>Aug-2020</v>
      </c>
      <c r="AP471" s="83"/>
      <c r="AQ471" s="103"/>
      <c r="AR471" s="89"/>
      <c r="AS471" s="99"/>
      <c r="AT471" s="94"/>
      <c r="AU471" s="97"/>
      <c r="AV471" s="95"/>
      <c r="AW471" s="97"/>
      <c r="AX471" s="89"/>
      <c r="AY471" s="89"/>
      <c r="AZ471" s="89"/>
      <c r="BA471" s="86"/>
      <c r="BB471" s="86"/>
      <c r="BC471" s="86"/>
      <c r="BD471" s="83" t="s">
        <v>3721</v>
      </c>
      <c r="BE471" s="83" t="str">
        <f>IFERROR(VLOOKUP($BD471,L_Milestone,4,FALSE),"")</f>
        <v>10.CME PREPARATION</v>
      </c>
      <c r="BF471" s="83"/>
      <c r="BG471" s="96" t="s">
        <v>4456</v>
      </c>
      <c r="BH471" s="437"/>
      <c r="BI471" s="190"/>
      <c r="BJ471" s="190"/>
    </row>
    <row r="472" spans="1:62" s="28" customFormat="1" ht="15" customHeight="1">
      <c r="A472" s="27"/>
      <c r="B472" s="29"/>
      <c r="C472" s="83"/>
      <c r="D472" s="83">
        <v>30749850031</v>
      </c>
      <c r="E472" s="198"/>
      <c r="F472" s="198"/>
      <c r="G472" s="83"/>
      <c r="H472" s="84" t="s">
        <v>6825</v>
      </c>
      <c r="I472" s="85" t="s">
        <v>12949</v>
      </c>
      <c r="J472" s="85" t="s">
        <v>12950</v>
      </c>
      <c r="K472" s="85">
        <v>30</v>
      </c>
      <c r="L472" s="85" t="s">
        <v>4790</v>
      </c>
      <c r="M472" s="85"/>
      <c r="N472" s="85"/>
      <c r="O472" s="85"/>
      <c r="P472" s="84" t="s">
        <v>205</v>
      </c>
      <c r="Q472" s="85" t="s">
        <v>12935</v>
      </c>
      <c r="R472" s="85" t="s">
        <v>12936</v>
      </c>
      <c r="S472" s="83" t="s">
        <v>106</v>
      </c>
      <c r="T472" s="83" t="s">
        <v>4465</v>
      </c>
      <c r="U472" s="83" t="s">
        <v>2199</v>
      </c>
      <c r="V472" s="86" t="s">
        <v>4476</v>
      </c>
      <c r="W472" s="86" t="s">
        <v>2228</v>
      </c>
      <c r="X472" s="86" t="s">
        <v>2534</v>
      </c>
      <c r="Y472" s="85">
        <v>6618227</v>
      </c>
      <c r="Z472" s="86">
        <v>44677</v>
      </c>
      <c r="AA472" s="86">
        <v>44677</v>
      </c>
      <c r="AB472" s="332">
        <f ca="1">IF(AND($Z472=""),"",IF(AND($Z472&lt;&gt;"",AY472&lt;&gt;""),AY472-$Z472,IF(AND($Z472&lt;&gt;"",AY472=""),TODAY()-$Z472)))</f>
        <v>2</v>
      </c>
      <c r="AC472" s="91" t="str">
        <f ca="1">IF(AB472="","",IF(AB472="RFI","RFI done",IF(AB472&gt;150,"&gt; 150 days",IF(AB472&gt;120,"121 - 150 days",IF(AB472&gt;90,"91 - 120 days",IF(AB472&gt;60,"61 - 90 days",IF(AB472&gt;30,"31 - 60 days","&lt; 30 days")))))))</f>
        <v>&lt; 30 days</v>
      </c>
      <c r="AD472" s="89">
        <f>IF(AND(S472=""),"TBD",IF(AND(S472="COLO"),Z472+30,Z472+150))</f>
        <v>44827</v>
      </c>
      <c r="AE472" s="90" t="str">
        <f>IFERROR(VLOOKUP(AD472,L_Convert,6,FALSE),"")</f>
        <v>W39-2022</v>
      </c>
      <c r="AF472" s="90" t="str">
        <f>IFERROR(VLOOKUP(AD472,L_Convert,7,FALSE),"")</f>
        <v>Sep-2022</v>
      </c>
      <c r="AG472" s="89" t="s">
        <v>345</v>
      </c>
      <c r="AH472" s="219" t="str">
        <f>IFERROR(VLOOKUP(AG472,L_Convert,6,FALSE),"")</f>
        <v>TBD</v>
      </c>
      <c r="AI472" s="219" t="str">
        <f>IFERROR(VLOOKUP(AG472,L_Convert,7,FALSE),"")</f>
        <v>TBD</v>
      </c>
      <c r="AJ472" s="89" t="s">
        <v>345</v>
      </c>
      <c r="AK472" s="219" t="str">
        <f>IFERROR(VLOOKUP(AJ472,L_Convert,6,FALSE),"")</f>
        <v>TBD</v>
      </c>
      <c r="AL472" s="219" t="str">
        <f>IFERROR(VLOOKUP(AJ472,L_Convert,7,FALSE),"")</f>
        <v>TBD</v>
      </c>
      <c r="AM472" s="89" t="s">
        <v>345</v>
      </c>
      <c r="AN472" s="219" t="str">
        <f>IFERROR(VLOOKUP(AM472,L_Convert,6,FALSE),"")</f>
        <v>TBD</v>
      </c>
      <c r="AO472" s="219" t="str">
        <f>IFERROR(VLOOKUP(AM472,L_Convert,7,FALSE),"")</f>
        <v>TBD</v>
      </c>
      <c r="AP472" s="83"/>
      <c r="AQ472" s="107"/>
      <c r="AR472" s="89"/>
      <c r="AS472" s="99"/>
      <c r="AT472" s="94"/>
      <c r="AU472" s="97"/>
      <c r="AV472" s="95"/>
      <c r="AW472" s="97"/>
      <c r="AX472" s="89"/>
      <c r="AY472" s="89"/>
      <c r="AZ472" s="89"/>
      <c r="BA472" s="86"/>
      <c r="BB472" s="86"/>
      <c r="BC472" s="86" t="s">
        <v>12961</v>
      </c>
      <c r="BD472" s="83" t="s">
        <v>12877</v>
      </c>
      <c r="BE472" s="83" t="str">
        <f>IFERROR(VLOOKUP($BD472,L_Milestone,4,FALSE),"")</f>
        <v>03.SURVEY PROCESS</v>
      </c>
      <c r="BF472" s="83" t="s">
        <v>5834</v>
      </c>
      <c r="BG472" s="237" t="s">
        <v>13230</v>
      </c>
      <c r="BH472" s="237"/>
      <c r="BI472" s="190">
        <v>401</v>
      </c>
      <c r="BJ472" s="83" t="s">
        <v>13274</v>
      </c>
    </row>
    <row r="473" spans="1:62" s="28" customFormat="1" ht="15" customHeight="1">
      <c r="A473" s="27"/>
      <c r="B473" s="29"/>
      <c r="C473" s="83"/>
      <c r="D473" s="83"/>
      <c r="E473" s="83"/>
      <c r="F473" s="83"/>
      <c r="G473" s="83" t="s">
        <v>10283</v>
      </c>
      <c r="H473" s="84" t="s">
        <v>6825</v>
      </c>
      <c r="I473" s="83" t="s">
        <v>10600</v>
      </c>
      <c r="J473" s="83" t="s">
        <v>10601</v>
      </c>
      <c r="K473" s="83">
        <v>70</v>
      </c>
      <c r="L473" s="83" t="s">
        <v>4487</v>
      </c>
      <c r="M473" s="83"/>
      <c r="N473" s="83" t="s">
        <v>10971</v>
      </c>
      <c r="O473" s="83"/>
      <c r="P473" s="84" t="s">
        <v>199</v>
      </c>
      <c r="Q473" s="83" t="s">
        <v>10561</v>
      </c>
      <c r="R473" s="83" t="s">
        <v>10562</v>
      </c>
      <c r="S473" s="83" t="s">
        <v>106</v>
      </c>
      <c r="T473" s="83" t="s">
        <v>5862</v>
      </c>
      <c r="U473" s="83" t="s">
        <v>2197</v>
      </c>
      <c r="V473" s="86" t="s">
        <v>8117</v>
      </c>
      <c r="W473" s="86" t="s">
        <v>8615</v>
      </c>
      <c r="X473" s="86" t="s">
        <v>12876</v>
      </c>
      <c r="Y473" s="85">
        <v>6618216</v>
      </c>
      <c r="Z473" s="86">
        <v>44673</v>
      </c>
      <c r="AA473" s="86">
        <v>44676</v>
      </c>
      <c r="AB473" s="87">
        <f ca="1">IF(AND($Z473=""),"",IF(AND($Z473&lt;&gt;"",AY473&lt;&gt;""),AY473-$Z473,IF(AND($Z473&lt;&gt;"",AY473=""),TODAY()-$Z473)))</f>
        <v>6</v>
      </c>
      <c r="AC473" s="88" t="str">
        <f ca="1">IF(AB473="","",IF(AB473="RFI","RFI done",IF(AB473&gt;150,"&gt; 150 days",IF(AB473&gt;120,"121 - 150 days",IF(AB473&gt;90,"91 - 120 days",IF(AB473&gt;60,"61 - 90 days",IF(AB473&gt;30,"31 - 60 days","&lt; 30 days")))))))</f>
        <v>&lt; 30 days</v>
      </c>
      <c r="AD473" s="89">
        <f>IF(AND(S473=""),"TBD",IF(AND(S473="COLO"),Z473+30,Z473+150))</f>
        <v>44823</v>
      </c>
      <c r="AE473" s="90" t="str">
        <f>IFERROR(VLOOKUP(AD473,L_Convert,6,FALSE),"")</f>
        <v>W39-2022</v>
      </c>
      <c r="AF473" s="90" t="str">
        <f>IFERROR(VLOOKUP(AD473,L_Convert,7,FALSE),"")</f>
        <v>Sep-2022</v>
      </c>
      <c r="AG473" s="89" t="s">
        <v>4460</v>
      </c>
      <c r="AH473" s="90" t="str">
        <f>IFERROR(VLOOKUP(AG473,L_Convert,6,FALSE),"")</f>
        <v>TBD</v>
      </c>
      <c r="AI473" s="90" t="str">
        <f>IFERROR(VLOOKUP(AG473,L_Convert,7,FALSE),"")</f>
        <v>TBD</v>
      </c>
      <c r="AJ473" s="199" t="s">
        <v>345</v>
      </c>
      <c r="AK473" s="90" t="str">
        <f>IFERROR(VLOOKUP(AJ473,L_Convert,6,FALSE),"")</f>
        <v>TBD</v>
      </c>
      <c r="AL473" s="90" t="str">
        <f>IFERROR(VLOOKUP(AJ473,L_Convert,7,FALSE),"")</f>
        <v>TBD</v>
      </c>
      <c r="AM473" s="89" t="s">
        <v>4460</v>
      </c>
      <c r="AN473" s="90" t="str">
        <f>IFERROR(VLOOKUP(AM473,L_Convert,6,FALSE),"")</f>
        <v>TBD</v>
      </c>
      <c r="AO473" s="90" t="str">
        <f>IFERROR(VLOOKUP(AM473,L_Convert,7,FALSE),"")</f>
        <v>TBD</v>
      </c>
      <c r="AP473" s="83"/>
      <c r="AQ473" s="107"/>
      <c r="AR473" s="89"/>
      <c r="AS473" s="99"/>
      <c r="AT473" s="94"/>
      <c r="AU473" s="97"/>
      <c r="AV473" s="95"/>
      <c r="AW473" s="97"/>
      <c r="AX473" s="89"/>
      <c r="AY473" s="89"/>
      <c r="AZ473" s="89"/>
      <c r="BA473" s="86"/>
      <c r="BB473" s="86"/>
      <c r="BC473" s="86" t="s">
        <v>12961</v>
      </c>
      <c r="BD473" s="83" t="s">
        <v>12877</v>
      </c>
      <c r="BE473" s="83" t="str">
        <f>IFERROR(VLOOKUP($BD473,L_Milestone,4,FALSE),"")</f>
        <v>03.SURVEY PROCESS</v>
      </c>
      <c r="BF473" s="83" t="s">
        <v>12278</v>
      </c>
      <c r="BG473" s="237" t="s">
        <v>13232</v>
      </c>
      <c r="BH473" s="237"/>
      <c r="BI473" s="190">
        <v>401</v>
      </c>
      <c r="BJ473" s="83" t="s">
        <v>13274</v>
      </c>
    </row>
    <row r="474" spans="1:62" s="28" customFormat="1" ht="15" customHeight="1">
      <c r="A474" s="27"/>
      <c r="B474" s="29"/>
      <c r="C474" s="83"/>
      <c r="D474" s="83"/>
      <c r="E474" s="83"/>
      <c r="F474" s="83"/>
      <c r="G474" s="83" t="s">
        <v>10283</v>
      </c>
      <c r="H474" s="84" t="s">
        <v>6825</v>
      </c>
      <c r="I474" s="83" t="s">
        <v>10720</v>
      </c>
      <c r="J474" s="83" t="s">
        <v>10721</v>
      </c>
      <c r="K474" s="83">
        <v>40</v>
      </c>
      <c r="L474" s="83" t="s">
        <v>4548</v>
      </c>
      <c r="M474" s="83"/>
      <c r="N474" s="83" t="s">
        <v>10974</v>
      </c>
      <c r="O474" s="83"/>
      <c r="P474" s="84" t="s">
        <v>199</v>
      </c>
      <c r="Q474" s="83" t="s">
        <v>10655</v>
      </c>
      <c r="R474" s="83" t="s">
        <v>10656</v>
      </c>
      <c r="S474" s="83" t="s">
        <v>106</v>
      </c>
      <c r="T474" s="83" t="s">
        <v>5862</v>
      </c>
      <c r="U474" s="83" t="s">
        <v>2197</v>
      </c>
      <c r="V474" s="86" t="s">
        <v>8117</v>
      </c>
      <c r="W474" s="86" t="s">
        <v>8193</v>
      </c>
      <c r="X474" s="86" t="s">
        <v>12876</v>
      </c>
      <c r="Y474" s="85">
        <v>6618216</v>
      </c>
      <c r="Z474" s="86">
        <v>44673</v>
      </c>
      <c r="AA474" s="86">
        <v>44676</v>
      </c>
      <c r="AB474" s="87">
        <f ca="1">IF(AND($Z474=""),"",IF(AND($Z474&lt;&gt;"",AY474&lt;&gt;""),AY474-$Z474,IF(AND($Z474&lt;&gt;"",AY474=""),TODAY()-$Z474)))</f>
        <v>6</v>
      </c>
      <c r="AC474" s="88" t="str">
        <f ca="1">IF(AB474="","",IF(AB474="RFI","RFI done",IF(AB474&gt;150,"&gt; 150 days",IF(AB474&gt;120,"121 - 150 days",IF(AB474&gt;90,"91 - 120 days",IF(AB474&gt;60,"61 - 90 days",IF(AB474&gt;30,"31 - 60 days","&lt; 30 days")))))))</f>
        <v>&lt; 30 days</v>
      </c>
      <c r="AD474" s="89">
        <f>IF(AND(S474=""),"TBD",IF(AND(S474="COLO"),Z474+30,Z474+150))</f>
        <v>44823</v>
      </c>
      <c r="AE474" s="90" t="str">
        <f>IFERROR(VLOOKUP(AD474,L_Convert,6,FALSE),"")</f>
        <v>W39-2022</v>
      </c>
      <c r="AF474" s="90" t="str">
        <f>IFERROR(VLOOKUP(AD474,L_Convert,7,FALSE),"")</f>
        <v>Sep-2022</v>
      </c>
      <c r="AG474" s="89" t="s">
        <v>4460</v>
      </c>
      <c r="AH474" s="90" t="str">
        <f>IFERROR(VLOOKUP(AG474,L_Convert,6,FALSE),"")</f>
        <v>TBD</v>
      </c>
      <c r="AI474" s="90" t="str">
        <f>IFERROR(VLOOKUP(AG474,L_Convert,7,FALSE),"")</f>
        <v>TBD</v>
      </c>
      <c r="AJ474" s="199" t="s">
        <v>345</v>
      </c>
      <c r="AK474" s="90" t="str">
        <f>IFERROR(VLOOKUP(AJ474,L_Convert,6,FALSE),"")</f>
        <v>TBD</v>
      </c>
      <c r="AL474" s="90" t="str">
        <f>IFERROR(VLOOKUP(AJ474,L_Convert,7,FALSE),"")</f>
        <v>TBD</v>
      </c>
      <c r="AM474" s="89" t="s">
        <v>4460</v>
      </c>
      <c r="AN474" s="90" t="str">
        <f>IFERROR(VLOOKUP(AM474,L_Convert,6,FALSE),"")</f>
        <v>TBD</v>
      </c>
      <c r="AO474" s="90" t="str">
        <f>IFERROR(VLOOKUP(AM474,L_Convert,7,FALSE),"")</f>
        <v>TBD</v>
      </c>
      <c r="AP474" s="83"/>
      <c r="AQ474" s="107"/>
      <c r="AR474" s="89"/>
      <c r="AS474" s="99"/>
      <c r="AT474" s="94"/>
      <c r="AU474" s="97"/>
      <c r="AV474" s="95"/>
      <c r="AW474" s="97"/>
      <c r="AX474" s="89"/>
      <c r="AY474" s="89"/>
      <c r="AZ474" s="89"/>
      <c r="BA474" s="86"/>
      <c r="BB474" s="86"/>
      <c r="BC474" s="86" t="s">
        <v>12961</v>
      </c>
      <c r="BD474" s="83" t="s">
        <v>12877</v>
      </c>
      <c r="BE474" s="83" t="str">
        <f>IFERROR(VLOOKUP($BD474,L_Milestone,4,FALSE),"")</f>
        <v>03.SURVEY PROCESS</v>
      </c>
      <c r="BF474" s="83" t="s">
        <v>12278</v>
      </c>
      <c r="BG474" s="237" t="s">
        <v>13232</v>
      </c>
      <c r="BH474" s="237"/>
      <c r="BI474" s="190">
        <v>401</v>
      </c>
      <c r="BJ474" s="83" t="s">
        <v>13274</v>
      </c>
    </row>
    <row r="475" spans="1:62" s="28" customFormat="1" ht="15" customHeight="1">
      <c r="A475" s="27"/>
      <c r="B475" s="29"/>
      <c r="C475" s="83"/>
      <c r="D475" s="83">
        <v>30749830031</v>
      </c>
      <c r="E475" s="198"/>
      <c r="F475" s="198"/>
      <c r="G475" s="83"/>
      <c r="H475" s="84" t="s">
        <v>6825</v>
      </c>
      <c r="I475" s="85" t="s">
        <v>12943</v>
      </c>
      <c r="J475" s="85" t="s">
        <v>12944</v>
      </c>
      <c r="K475" s="85">
        <v>50</v>
      </c>
      <c r="L475" s="85" t="s">
        <v>12945</v>
      </c>
      <c r="M475" s="85"/>
      <c r="N475" s="85"/>
      <c r="O475" s="85"/>
      <c r="P475" s="84" t="s">
        <v>205</v>
      </c>
      <c r="Q475" s="85" t="s">
        <v>12931</v>
      </c>
      <c r="R475" s="85" t="s">
        <v>12932</v>
      </c>
      <c r="S475" s="83" t="s">
        <v>106</v>
      </c>
      <c r="T475" s="83" t="s">
        <v>4465</v>
      </c>
      <c r="U475" s="83" t="s">
        <v>5907</v>
      </c>
      <c r="V475" s="86" t="s">
        <v>4474</v>
      </c>
      <c r="W475" s="86" t="s">
        <v>196</v>
      </c>
      <c r="X475" s="86" t="s">
        <v>12957</v>
      </c>
      <c r="Y475" s="85">
        <v>6618227</v>
      </c>
      <c r="Z475" s="86">
        <v>44677</v>
      </c>
      <c r="AA475" s="86">
        <v>44677</v>
      </c>
      <c r="AB475" s="332">
        <f ca="1">IF(AND($Z475=""),"",IF(AND($Z475&lt;&gt;"",AY475&lt;&gt;""),AY475-$Z475,IF(AND($Z475&lt;&gt;"",AY475=""),TODAY()-$Z475)))</f>
        <v>2</v>
      </c>
      <c r="AC475" s="91" t="str">
        <f ca="1">IF(AB475="","",IF(AB475="RFI","RFI done",IF(AB475&gt;150,"&gt; 150 days",IF(AB475&gt;120,"121 - 150 days",IF(AB475&gt;90,"91 - 120 days",IF(AB475&gt;60,"61 - 90 days",IF(AB475&gt;30,"31 - 60 days","&lt; 30 days")))))))</f>
        <v>&lt; 30 days</v>
      </c>
      <c r="AD475" s="89">
        <f>IF(AND(S475=""),"TBD",IF(AND(S475="COLO"),Z475+30,Z475+150))</f>
        <v>44827</v>
      </c>
      <c r="AE475" s="90" t="str">
        <f>IFERROR(VLOOKUP(AD475,L_Convert,6,FALSE),"")</f>
        <v>W39-2022</v>
      </c>
      <c r="AF475" s="90" t="str">
        <f>IFERROR(VLOOKUP(AD475,L_Convert,7,FALSE),"")</f>
        <v>Sep-2022</v>
      </c>
      <c r="AG475" s="89" t="s">
        <v>345</v>
      </c>
      <c r="AH475" s="219" t="str">
        <f>IFERROR(VLOOKUP(AG475,L_Convert,6,FALSE),"")</f>
        <v>TBD</v>
      </c>
      <c r="AI475" s="219" t="str">
        <f>IFERROR(VLOOKUP(AG475,L_Convert,7,FALSE),"")</f>
        <v>TBD</v>
      </c>
      <c r="AJ475" s="89" t="s">
        <v>345</v>
      </c>
      <c r="AK475" s="219" t="str">
        <f>IFERROR(VLOOKUP(AJ475,L_Convert,6,FALSE),"")</f>
        <v>TBD</v>
      </c>
      <c r="AL475" s="219" t="str">
        <f>IFERROR(VLOOKUP(AJ475,L_Convert,7,FALSE),"")</f>
        <v>TBD</v>
      </c>
      <c r="AM475" s="89" t="s">
        <v>345</v>
      </c>
      <c r="AN475" s="219" t="str">
        <f>IFERROR(VLOOKUP(AM475,L_Convert,6,FALSE),"")</f>
        <v>TBD</v>
      </c>
      <c r="AO475" s="219" t="str">
        <f>IFERROR(VLOOKUP(AM475,L_Convert,7,FALSE),"")</f>
        <v>TBD</v>
      </c>
      <c r="AP475" s="83"/>
      <c r="AQ475" s="107"/>
      <c r="AR475" s="89"/>
      <c r="AS475" s="99"/>
      <c r="AT475" s="94"/>
      <c r="AU475" s="97"/>
      <c r="AV475" s="95"/>
      <c r="AW475" s="97"/>
      <c r="AX475" s="89"/>
      <c r="AY475" s="89"/>
      <c r="AZ475" s="89"/>
      <c r="BA475" s="86"/>
      <c r="BB475" s="86"/>
      <c r="BC475" s="86" t="s">
        <v>12961</v>
      </c>
      <c r="BD475" s="83" t="s">
        <v>12877</v>
      </c>
      <c r="BE475" s="83" t="str">
        <f>IFERROR(VLOOKUP($BD475,L_Milestone,4,FALSE),"")</f>
        <v>03.SURVEY PROCESS</v>
      </c>
      <c r="BF475" s="83" t="s">
        <v>5834</v>
      </c>
      <c r="BG475" s="237" t="s">
        <v>13135</v>
      </c>
      <c r="BH475" s="237"/>
      <c r="BI475" s="190">
        <v>401</v>
      </c>
      <c r="BJ475" s="83" t="s">
        <v>13274</v>
      </c>
    </row>
    <row r="476" spans="1:62" s="28" customFormat="1" ht="15" customHeight="1">
      <c r="A476" s="27"/>
      <c r="B476" s="29"/>
      <c r="C476" s="83"/>
      <c r="D476" s="83">
        <v>30749840031</v>
      </c>
      <c r="E476" s="198"/>
      <c r="F476" s="198"/>
      <c r="G476" s="83"/>
      <c r="H476" s="84" t="s">
        <v>6825</v>
      </c>
      <c r="I476" s="85" t="s">
        <v>12946</v>
      </c>
      <c r="J476" s="85" t="s">
        <v>12947</v>
      </c>
      <c r="K476" s="85">
        <v>60</v>
      </c>
      <c r="L476" s="85" t="s">
        <v>12948</v>
      </c>
      <c r="M476" s="85"/>
      <c r="N476" s="85"/>
      <c r="O476" s="85"/>
      <c r="P476" s="84" t="s">
        <v>205</v>
      </c>
      <c r="Q476" s="85" t="s">
        <v>12933</v>
      </c>
      <c r="R476" s="85" t="s">
        <v>12934</v>
      </c>
      <c r="S476" s="83" t="s">
        <v>106</v>
      </c>
      <c r="T476" s="83" t="s">
        <v>4465</v>
      </c>
      <c r="U476" s="83" t="s">
        <v>5907</v>
      </c>
      <c r="V476" s="86" t="s">
        <v>4474</v>
      </c>
      <c r="W476" s="86" t="s">
        <v>2208</v>
      </c>
      <c r="X476" s="86" t="s">
        <v>12958</v>
      </c>
      <c r="Y476" s="85">
        <v>6618227</v>
      </c>
      <c r="Z476" s="86">
        <v>44677</v>
      </c>
      <c r="AA476" s="86">
        <v>44677</v>
      </c>
      <c r="AB476" s="332">
        <f ca="1">IF(AND($Z476=""),"",IF(AND($Z476&lt;&gt;"",AY476&lt;&gt;""),AY476-$Z476,IF(AND($Z476&lt;&gt;"",AY476=""),TODAY()-$Z476)))</f>
        <v>2</v>
      </c>
      <c r="AC476" s="91" t="str">
        <f ca="1">IF(AB476="","",IF(AB476="RFI","RFI done",IF(AB476&gt;150,"&gt; 150 days",IF(AB476&gt;120,"121 - 150 days",IF(AB476&gt;90,"91 - 120 days",IF(AB476&gt;60,"61 - 90 days",IF(AB476&gt;30,"31 - 60 days","&lt; 30 days")))))))</f>
        <v>&lt; 30 days</v>
      </c>
      <c r="AD476" s="89">
        <f>IF(AND(S476=""),"TBD",IF(AND(S476="COLO"),Z476+30,Z476+150))</f>
        <v>44827</v>
      </c>
      <c r="AE476" s="90" t="str">
        <f>IFERROR(VLOOKUP(AD476,L_Convert,6,FALSE),"")</f>
        <v>W39-2022</v>
      </c>
      <c r="AF476" s="90" t="str">
        <f>IFERROR(VLOOKUP(AD476,L_Convert,7,FALSE),"")</f>
        <v>Sep-2022</v>
      </c>
      <c r="AG476" s="89" t="s">
        <v>345</v>
      </c>
      <c r="AH476" s="219" t="str">
        <f>IFERROR(VLOOKUP(AG476,L_Convert,6,FALSE),"")</f>
        <v>TBD</v>
      </c>
      <c r="AI476" s="219" t="str">
        <f>IFERROR(VLOOKUP(AG476,L_Convert,7,FALSE),"")</f>
        <v>TBD</v>
      </c>
      <c r="AJ476" s="89" t="s">
        <v>345</v>
      </c>
      <c r="AK476" s="219" t="str">
        <f>IFERROR(VLOOKUP(AJ476,L_Convert,6,FALSE),"")</f>
        <v>TBD</v>
      </c>
      <c r="AL476" s="219" t="str">
        <f>IFERROR(VLOOKUP(AJ476,L_Convert,7,FALSE),"")</f>
        <v>TBD</v>
      </c>
      <c r="AM476" s="89" t="s">
        <v>345</v>
      </c>
      <c r="AN476" s="219" t="str">
        <f>IFERROR(VLOOKUP(AM476,L_Convert,6,FALSE),"")</f>
        <v>TBD</v>
      </c>
      <c r="AO476" s="219" t="str">
        <f>IFERROR(VLOOKUP(AM476,L_Convert,7,FALSE),"")</f>
        <v>TBD</v>
      </c>
      <c r="AP476" s="83"/>
      <c r="AQ476" s="107"/>
      <c r="AR476" s="89"/>
      <c r="AS476" s="99"/>
      <c r="AT476" s="94"/>
      <c r="AU476" s="97"/>
      <c r="AV476" s="95"/>
      <c r="AW476" s="97"/>
      <c r="AX476" s="89"/>
      <c r="AY476" s="89"/>
      <c r="AZ476" s="89"/>
      <c r="BA476" s="86"/>
      <c r="BB476" s="86"/>
      <c r="BC476" s="86" t="s">
        <v>12961</v>
      </c>
      <c r="BD476" s="83" t="s">
        <v>12877</v>
      </c>
      <c r="BE476" s="83" t="str">
        <f>IFERROR(VLOOKUP($BD476,L_Milestone,4,FALSE),"")</f>
        <v>03.SURVEY PROCESS</v>
      </c>
      <c r="BF476" s="83" t="s">
        <v>5834</v>
      </c>
      <c r="BG476" s="237" t="s">
        <v>13135</v>
      </c>
      <c r="BH476" s="237"/>
      <c r="BI476" s="190">
        <v>401</v>
      </c>
      <c r="BJ476" s="83" t="s">
        <v>13274</v>
      </c>
    </row>
    <row r="477" spans="1:62" s="28" customFormat="1" ht="15" customHeight="1">
      <c r="A477" s="94"/>
      <c r="B477" s="29"/>
      <c r="C477" s="83" t="str">
        <f>Q477</f>
        <v>SUM-SU-TRT-2017</v>
      </c>
      <c r="D477" s="83">
        <v>30738840031</v>
      </c>
      <c r="E477" s="198" t="s">
        <v>10999</v>
      </c>
      <c r="F477" s="198" t="s">
        <v>10480</v>
      </c>
      <c r="G477" s="83" t="s">
        <v>10283</v>
      </c>
      <c r="H477" s="84" t="s">
        <v>6825</v>
      </c>
      <c r="I477" s="83" t="s">
        <v>10488</v>
      </c>
      <c r="J477" s="83" t="s">
        <v>10489</v>
      </c>
      <c r="K477" s="83">
        <v>50</v>
      </c>
      <c r="L477" s="83" t="s">
        <v>10490</v>
      </c>
      <c r="M477" s="83">
        <v>2022</v>
      </c>
      <c r="N477" s="83" t="s">
        <v>10359</v>
      </c>
      <c r="O477" s="83" t="s">
        <v>11471</v>
      </c>
      <c r="P477" s="84" t="s">
        <v>205</v>
      </c>
      <c r="Q477" s="83" t="s">
        <v>10479</v>
      </c>
      <c r="R477" s="83" t="s">
        <v>10480</v>
      </c>
      <c r="S477" s="83" t="s">
        <v>106</v>
      </c>
      <c r="T477" s="83" t="s">
        <v>5862</v>
      </c>
      <c r="U477" s="83" t="s">
        <v>2199</v>
      </c>
      <c r="V477" s="198" t="s">
        <v>4471</v>
      </c>
      <c r="W477" s="274" t="s">
        <v>2213</v>
      </c>
      <c r="X477" s="274" t="s">
        <v>10481</v>
      </c>
      <c r="Y477" s="83">
        <v>6618062</v>
      </c>
      <c r="Z477" s="245">
        <v>44617</v>
      </c>
      <c r="AA477" s="245">
        <v>44617</v>
      </c>
      <c r="AB477" s="332">
        <f ca="1">IF(AND($Z477=""),"",IF(AND($Z477&lt;&gt;"",AY477&lt;&gt;""),AY477-$Z477,IF(AND($Z477&lt;&gt;"",AY477=""),TODAY()-$Z477)))</f>
        <v>62</v>
      </c>
      <c r="AC477" s="91" t="str">
        <f ca="1">IF(AB477="","",IF(AB477="RFI","RFI done",IF(AB477&gt;150,"&gt; 150 days",IF(AB477&gt;120,"121 - 150 days",IF(AB477&gt;90,"91 - 120 days",IF(AB477&gt;60,"61 - 90 days",IF(AB477&gt;30,"31 - 60 days","&lt; 30 days")))))))</f>
        <v>61 - 90 days</v>
      </c>
      <c r="AD477" s="89">
        <f>IF(AND(S477=""),"TBD",IF(AND(S477="COLO"),Z477+30,Z477+150))</f>
        <v>44767</v>
      </c>
      <c r="AE477" s="90" t="str">
        <f>IFERROR(VLOOKUP(AD477,L_Convert,6,FALSE),"")</f>
        <v>W31-2022</v>
      </c>
      <c r="AF477" s="90" t="str">
        <f>IFERROR(VLOOKUP(AD477,L_Convert,7,FALSE),"")</f>
        <v>Jul-2022</v>
      </c>
      <c r="AG477" s="89" t="s">
        <v>345</v>
      </c>
      <c r="AH477" s="219" t="str">
        <f>IFERROR(VLOOKUP(AG477,L_Convert,6,FALSE),"")</f>
        <v>TBD</v>
      </c>
      <c r="AI477" s="219" t="str">
        <f>IFERROR(VLOOKUP(AG477,L_Convert,7,FALSE),"")</f>
        <v>TBD</v>
      </c>
      <c r="AJ477" s="89" t="s">
        <v>345</v>
      </c>
      <c r="AK477" s="219" t="str">
        <f>IFERROR(VLOOKUP(AJ477,L_Convert,6,FALSE),"")</f>
        <v>TBD</v>
      </c>
      <c r="AL477" s="219" t="str">
        <f>IFERROR(VLOOKUP(AJ477,L_Convert,7,FALSE),"")</f>
        <v>TBD</v>
      </c>
      <c r="AM477" s="89" t="s">
        <v>345</v>
      </c>
      <c r="AN477" s="219" t="str">
        <f>IFERROR(VLOOKUP(AM477,L_Convert,6,FALSE),"")</f>
        <v>TBD</v>
      </c>
      <c r="AO477" s="219" t="str">
        <f>IFERROR(VLOOKUP(AM477,L_Convert,7,FALSE),"")</f>
        <v>TBD</v>
      </c>
      <c r="AP477" s="83" t="s">
        <v>4464</v>
      </c>
      <c r="AQ477" s="301">
        <v>44631</v>
      </c>
      <c r="AR477" s="246">
        <v>44635</v>
      </c>
      <c r="AS477" s="305"/>
      <c r="AT477" s="187">
        <v>6.6</v>
      </c>
      <c r="AU477" s="256"/>
      <c r="AV477" s="238"/>
      <c r="AW477" s="238"/>
      <c r="AX477" s="246"/>
      <c r="AY477" s="246"/>
      <c r="AZ477" s="246"/>
      <c r="BA477" s="86"/>
      <c r="BB477" s="86"/>
      <c r="BC477" s="83" t="s">
        <v>10376</v>
      </c>
      <c r="BD477" s="83" t="s">
        <v>3721</v>
      </c>
      <c r="BE477" s="83" t="str">
        <f>IFERROR(VLOOKUP($BD477,L_Milestone,4,FALSE),"")</f>
        <v>10.CME PREPARATION</v>
      </c>
      <c r="BF477" s="83" t="s">
        <v>13105</v>
      </c>
      <c r="BG477" s="237" t="s">
        <v>13106</v>
      </c>
      <c r="BH477" s="237"/>
      <c r="BI477" s="190">
        <v>401</v>
      </c>
      <c r="BJ477" s="83" t="s">
        <v>13274</v>
      </c>
    </row>
    <row r="478" spans="1:62" s="28" customFormat="1" ht="15" customHeight="1">
      <c r="A478" s="187" t="s">
        <v>9466</v>
      </c>
      <c r="B478" s="29"/>
      <c r="C478" s="83" t="str">
        <f>Q478</f>
        <v>JAW-JT-KJN-1006</v>
      </c>
      <c r="D478" s="83">
        <v>30729260031</v>
      </c>
      <c r="E478" s="198" t="s">
        <v>10980</v>
      </c>
      <c r="F478" s="198" t="s">
        <v>9706</v>
      </c>
      <c r="G478" s="83" t="s">
        <v>10283</v>
      </c>
      <c r="H478" s="84" t="s">
        <v>6825</v>
      </c>
      <c r="I478" s="83" t="s">
        <v>10130</v>
      </c>
      <c r="J478" s="83" t="s">
        <v>10131</v>
      </c>
      <c r="K478" s="83">
        <v>50</v>
      </c>
      <c r="L478" s="83" t="s">
        <v>10132</v>
      </c>
      <c r="M478" s="83">
        <v>2022</v>
      </c>
      <c r="N478" s="83" t="s">
        <v>10359</v>
      </c>
      <c r="O478" s="83" t="s">
        <v>2359</v>
      </c>
      <c r="P478" s="84" t="s">
        <v>12456</v>
      </c>
      <c r="Q478" s="83" t="s">
        <v>9705</v>
      </c>
      <c r="R478" s="83" t="s">
        <v>9706</v>
      </c>
      <c r="S478" s="83" t="s">
        <v>106</v>
      </c>
      <c r="T478" s="83" t="s">
        <v>5862</v>
      </c>
      <c r="U478" s="83" t="s">
        <v>5907</v>
      </c>
      <c r="V478" s="83" t="s">
        <v>4468</v>
      </c>
      <c r="W478" s="274" t="s">
        <v>2203</v>
      </c>
      <c r="X478" s="274" t="s">
        <v>8614</v>
      </c>
      <c r="Y478" s="83">
        <v>6617948</v>
      </c>
      <c r="Z478" s="86">
        <v>44586</v>
      </c>
      <c r="AA478" s="86">
        <v>44589</v>
      </c>
      <c r="AB478" s="332">
        <f ca="1">IF(AND($Z478=""),"",IF(AND($Z478&lt;&gt;"",AY478&lt;&gt;""),AY478-$Z478,IF(AND($Z478&lt;&gt;"",AY478=""),TODAY()-$Z478)))</f>
        <v>93</v>
      </c>
      <c r="AC478" s="91" t="str">
        <f ca="1">IF(AB478="","",IF(AB478="RFI","RFI done",IF(AB478&gt;150,"&gt; 150 days",IF(AB478&gt;120,"121 - 150 days",IF(AB478&gt;90,"91 - 120 days",IF(AB478&gt;60,"61 - 90 days",IF(AB478&gt;30,"31 - 60 days","&lt; 30 days")))))))</f>
        <v>91 - 120 days</v>
      </c>
      <c r="AD478" s="89">
        <f>IF(AND(S478=""),"TBD",IF(AND(S478="COLO"),Z478+30,Z478+150))</f>
        <v>44736</v>
      </c>
      <c r="AE478" s="90" t="str">
        <f>IFERROR(VLOOKUP(AD478,L_Convert,6,FALSE),"")</f>
        <v>W26-2022</v>
      </c>
      <c r="AF478" s="90" t="str">
        <f>IFERROR(VLOOKUP(AD478,L_Convert,7,FALSE),"")</f>
        <v>Jun-2022</v>
      </c>
      <c r="AG478" s="89" t="s">
        <v>345</v>
      </c>
      <c r="AH478" s="219" t="str">
        <f>IFERROR(VLOOKUP(AG478,L_Convert,6,FALSE),"")</f>
        <v>TBD</v>
      </c>
      <c r="AI478" s="219" t="str">
        <f>IFERROR(VLOOKUP(AG478,L_Convert,7,FALSE),"")</f>
        <v>TBD</v>
      </c>
      <c r="AJ478" s="199" t="s">
        <v>345</v>
      </c>
      <c r="AK478" s="219" t="str">
        <f>IFERROR(VLOOKUP(AJ478,L_Convert,6,FALSE),"")</f>
        <v>TBD</v>
      </c>
      <c r="AL478" s="219" t="str">
        <f>IFERROR(VLOOKUP(AJ478,L_Convert,7,FALSE),"")</f>
        <v>TBD</v>
      </c>
      <c r="AM478" s="89" t="s">
        <v>345</v>
      </c>
      <c r="AN478" s="219" t="str">
        <f>IFERROR(VLOOKUP(AM478,L_Convert,6,FALSE),"")</f>
        <v>TBD</v>
      </c>
      <c r="AO478" s="219" t="str">
        <f>IFERROR(VLOOKUP(AM478,L_Convert,7,FALSE),"")</f>
        <v>TBD</v>
      </c>
      <c r="AP478" s="83" t="s">
        <v>4464</v>
      </c>
      <c r="AQ478" s="220"/>
      <c r="AR478" s="89"/>
      <c r="AS478" s="99"/>
      <c r="AT478" s="94"/>
      <c r="AU478" s="256"/>
      <c r="AV478" s="95"/>
      <c r="AW478" s="238"/>
      <c r="AX478" s="89"/>
      <c r="AY478" s="89"/>
      <c r="AZ478" s="219"/>
      <c r="BA478" s="86"/>
      <c r="BB478" s="86"/>
      <c r="BC478" s="83" t="s">
        <v>10376</v>
      </c>
      <c r="BD478" s="237" t="s">
        <v>3721</v>
      </c>
      <c r="BE478" s="83" t="str">
        <f>IFERROR(VLOOKUP($BD478,L_Milestone,4,FALSE),"")</f>
        <v>10.CME PREPARATION</v>
      </c>
      <c r="BF478" s="83" t="s">
        <v>12774</v>
      </c>
      <c r="BG478" s="237" t="s">
        <v>13170</v>
      </c>
      <c r="BH478" s="237"/>
      <c r="BI478" s="190">
        <v>401</v>
      </c>
      <c r="BJ478" s="83" t="s">
        <v>13274</v>
      </c>
    </row>
    <row r="479" spans="1:62" s="28" customFormat="1" ht="15" customHeight="1">
      <c r="A479" s="27"/>
      <c r="B479" s="29"/>
      <c r="C479" s="83"/>
      <c r="D479" s="83">
        <v>30735460031</v>
      </c>
      <c r="E479" s="198" t="s">
        <v>11090</v>
      </c>
      <c r="F479" s="198" t="s">
        <v>9220</v>
      </c>
      <c r="G479" s="83" t="s">
        <v>10283</v>
      </c>
      <c r="H479" s="84" t="s">
        <v>6825</v>
      </c>
      <c r="I479" s="85" t="s">
        <v>12872</v>
      </c>
      <c r="J479" s="85" t="s">
        <v>12873</v>
      </c>
      <c r="K479" s="85">
        <v>50</v>
      </c>
      <c r="L479" s="85" t="s">
        <v>8929</v>
      </c>
      <c r="M479" s="85"/>
      <c r="N479" s="85" t="s">
        <v>10974</v>
      </c>
      <c r="O479" s="85"/>
      <c r="P479" s="85" t="s">
        <v>205</v>
      </c>
      <c r="Q479" s="85" t="s">
        <v>8460</v>
      </c>
      <c r="R479" s="85" t="s">
        <v>8461</v>
      </c>
      <c r="S479" s="83" t="s">
        <v>106</v>
      </c>
      <c r="T479" s="83" t="s">
        <v>4465</v>
      </c>
      <c r="U479" s="83" t="s">
        <v>2199</v>
      </c>
      <c r="V479" s="86" t="s">
        <v>4477</v>
      </c>
      <c r="W479" s="86" t="s">
        <v>2219</v>
      </c>
      <c r="X479" s="86" t="s">
        <v>8625</v>
      </c>
      <c r="Y479" s="85">
        <v>6618217</v>
      </c>
      <c r="Z479" s="86">
        <v>44673</v>
      </c>
      <c r="AA479" s="86">
        <v>44676</v>
      </c>
      <c r="AB479" s="87">
        <f ca="1">IF(AND($Z479=""),"",IF(AND($Z479&lt;&gt;"",AY479&lt;&gt;""),AY479-$Z479,IF(AND($Z479&lt;&gt;"",AY479=""),TODAY()-$Z479)))</f>
        <v>6</v>
      </c>
      <c r="AC479" s="88" t="str">
        <f ca="1">IF(AB479="","",IF(AB479="RFI","RFI done",IF(AB479&gt;150,"&gt; 150 days",IF(AB479&gt;120,"121 - 150 days",IF(AB479&gt;90,"91 - 120 days",IF(AB479&gt;60,"61 - 90 days",IF(AB479&gt;30,"31 - 60 days","&lt; 30 days")))))))</f>
        <v>&lt; 30 days</v>
      </c>
      <c r="AD479" s="89">
        <f>IF(AND(S479=""),"TBD",IF(AND(S479="COLO"),Z479+30,Z479+150))</f>
        <v>44823</v>
      </c>
      <c r="AE479" s="90" t="str">
        <f>IFERROR(VLOOKUP(AD479,L_Convert,6,FALSE),"")</f>
        <v>W39-2022</v>
      </c>
      <c r="AF479" s="90" t="str">
        <f>IFERROR(VLOOKUP(AD479,L_Convert,7,FALSE),"")</f>
        <v>Sep-2022</v>
      </c>
      <c r="AG479" s="89" t="s">
        <v>4460</v>
      </c>
      <c r="AH479" s="90" t="str">
        <f>IFERROR(VLOOKUP(AG479,L_Convert,6,FALSE),"")</f>
        <v>TBD</v>
      </c>
      <c r="AI479" s="90" t="str">
        <f>IFERROR(VLOOKUP(AG479,L_Convert,7,FALSE),"")</f>
        <v>TBD</v>
      </c>
      <c r="AJ479" s="199" t="s">
        <v>345</v>
      </c>
      <c r="AK479" s="90" t="str">
        <f>IFERROR(VLOOKUP(AJ479,L_Convert,6,FALSE),"")</f>
        <v>TBD</v>
      </c>
      <c r="AL479" s="90" t="str">
        <f>IFERROR(VLOOKUP(AJ479,L_Convert,7,FALSE),"")</f>
        <v>TBD</v>
      </c>
      <c r="AM479" s="89" t="s">
        <v>4460</v>
      </c>
      <c r="AN479" s="90" t="str">
        <f>IFERROR(VLOOKUP(AM479,L_Convert,6,FALSE),"")</f>
        <v>TBD</v>
      </c>
      <c r="AO479" s="90" t="str">
        <f>IFERROR(VLOOKUP(AM479,L_Convert,7,FALSE),"")</f>
        <v>TBD</v>
      </c>
      <c r="AP479" s="83"/>
      <c r="AQ479" s="107"/>
      <c r="AR479" s="89"/>
      <c r="AS479" s="99"/>
      <c r="AT479" s="94"/>
      <c r="AU479" s="97"/>
      <c r="AV479" s="95"/>
      <c r="AW479" s="97"/>
      <c r="AX479" s="89"/>
      <c r="AY479" s="89"/>
      <c r="AZ479" s="89"/>
      <c r="BA479" s="86"/>
      <c r="BB479" s="86"/>
      <c r="BC479" s="83" t="s">
        <v>10375</v>
      </c>
      <c r="BD479" s="83" t="s">
        <v>12877</v>
      </c>
      <c r="BE479" s="83" t="str">
        <f>IFERROR(VLOOKUP($BD479,L_Milestone,4,FALSE),"")</f>
        <v>03.SURVEY PROCESS</v>
      </c>
      <c r="BF479" s="83" t="s">
        <v>12921</v>
      </c>
      <c r="BG479" s="237" t="s">
        <v>13066</v>
      </c>
      <c r="BH479" s="237"/>
      <c r="BI479" s="190">
        <v>401</v>
      </c>
      <c r="BJ479" s="83" t="s">
        <v>13274</v>
      </c>
    </row>
    <row r="480" spans="1:62" s="28" customFormat="1" ht="15" customHeight="1">
      <c r="A480" s="27"/>
      <c r="B480" s="29"/>
      <c r="C480" s="83"/>
      <c r="D480" s="83"/>
      <c r="E480" s="83"/>
      <c r="F480" s="83"/>
      <c r="G480" s="83" t="s">
        <v>10283</v>
      </c>
      <c r="H480" s="84" t="s">
        <v>6825</v>
      </c>
      <c r="I480" s="83" t="s">
        <v>8720</v>
      </c>
      <c r="J480" s="83" t="s">
        <v>8721</v>
      </c>
      <c r="K480" s="83">
        <v>65</v>
      </c>
      <c r="L480" s="83" t="s">
        <v>8722</v>
      </c>
      <c r="M480" s="83"/>
      <c r="N480" s="83" t="s">
        <v>10974</v>
      </c>
      <c r="O480" s="83"/>
      <c r="P480" s="84" t="s">
        <v>205</v>
      </c>
      <c r="Q480" s="83" t="s">
        <v>8310</v>
      </c>
      <c r="R480" s="83" t="s">
        <v>8311</v>
      </c>
      <c r="S480" s="83" t="s">
        <v>106</v>
      </c>
      <c r="T480" s="83" t="s">
        <v>4465</v>
      </c>
      <c r="U480" s="83" t="s">
        <v>2199</v>
      </c>
      <c r="V480" s="86" t="s">
        <v>4477</v>
      </c>
      <c r="W480" s="86" t="s">
        <v>2216</v>
      </c>
      <c r="X480" s="86" t="s">
        <v>8608</v>
      </c>
      <c r="Y480" s="85">
        <v>6618217</v>
      </c>
      <c r="Z480" s="86">
        <v>44673</v>
      </c>
      <c r="AA480" s="86">
        <v>44676</v>
      </c>
      <c r="AB480" s="87">
        <f ca="1">IF(AND($Z480=""),"",IF(AND($Z480&lt;&gt;"",AY480&lt;&gt;""),AY480-$Z480,IF(AND($Z480&lt;&gt;"",AY480=""),TODAY()-$Z480)))</f>
        <v>6</v>
      </c>
      <c r="AC480" s="88" t="str">
        <f ca="1">IF(AB480="","",IF(AB480="RFI","RFI done",IF(AB480&gt;150,"&gt; 150 days",IF(AB480&gt;120,"121 - 150 days",IF(AB480&gt;90,"91 - 120 days",IF(AB480&gt;60,"61 - 90 days",IF(AB480&gt;30,"31 - 60 days","&lt; 30 days")))))))</f>
        <v>&lt; 30 days</v>
      </c>
      <c r="AD480" s="89">
        <f>IF(AND(S480=""),"TBD",IF(AND(S480="COLO"),Z480+30,Z480+150))</f>
        <v>44823</v>
      </c>
      <c r="AE480" s="90" t="str">
        <f>IFERROR(VLOOKUP(AD480,L_Convert,6,FALSE),"")</f>
        <v>W39-2022</v>
      </c>
      <c r="AF480" s="90" t="str">
        <f>IFERROR(VLOOKUP(AD480,L_Convert,7,FALSE),"")</f>
        <v>Sep-2022</v>
      </c>
      <c r="AG480" s="89" t="s">
        <v>4460</v>
      </c>
      <c r="AH480" s="90" t="str">
        <f>IFERROR(VLOOKUP(AG480,L_Convert,6,FALSE),"")</f>
        <v>TBD</v>
      </c>
      <c r="AI480" s="90" t="str">
        <f>IFERROR(VLOOKUP(AG480,L_Convert,7,FALSE),"")</f>
        <v>TBD</v>
      </c>
      <c r="AJ480" s="199" t="s">
        <v>345</v>
      </c>
      <c r="AK480" s="90" t="str">
        <f>IFERROR(VLOOKUP(AJ480,L_Convert,6,FALSE),"")</f>
        <v>TBD</v>
      </c>
      <c r="AL480" s="90" t="str">
        <f>IFERROR(VLOOKUP(AJ480,L_Convert,7,FALSE),"")</f>
        <v>TBD</v>
      </c>
      <c r="AM480" s="89" t="s">
        <v>4460</v>
      </c>
      <c r="AN480" s="90" t="str">
        <f>IFERROR(VLOOKUP(AM480,L_Convert,6,FALSE),"")</f>
        <v>TBD</v>
      </c>
      <c r="AO480" s="90" t="str">
        <f>IFERROR(VLOOKUP(AM480,L_Convert,7,FALSE),"")</f>
        <v>TBD</v>
      </c>
      <c r="AP480" s="83"/>
      <c r="AQ480" s="107"/>
      <c r="AR480" s="89"/>
      <c r="AS480" s="99"/>
      <c r="AT480" s="94"/>
      <c r="AU480" s="97"/>
      <c r="AV480" s="95"/>
      <c r="AW480" s="97"/>
      <c r="AX480" s="89"/>
      <c r="AY480" s="89"/>
      <c r="AZ480" s="89"/>
      <c r="BA480" s="86"/>
      <c r="BB480" s="86"/>
      <c r="BC480" s="86" t="s">
        <v>12961</v>
      </c>
      <c r="BD480" s="83" t="s">
        <v>12877</v>
      </c>
      <c r="BE480" s="83" t="str">
        <f>IFERROR(VLOOKUP($BD480,L_Milestone,4,FALSE),"")</f>
        <v>03.SURVEY PROCESS</v>
      </c>
      <c r="BF480" s="83" t="s">
        <v>12921</v>
      </c>
      <c r="BG480" s="237" t="s">
        <v>13066</v>
      </c>
      <c r="BH480" s="237"/>
      <c r="BI480" s="190">
        <v>401</v>
      </c>
      <c r="BJ480" s="83" t="s">
        <v>13274</v>
      </c>
    </row>
    <row r="481" spans="1:62" s="28" customFormat="1" ht="15" customHeight="1">
      <c r="A481" s="27"/>
      <c r="B481" s="29"/>
      <c r="C481" s="83"/>
      <c r="D481" s="83"/>
      <c r="E481" s="83"/>
      <c r="F481" s="83"/>
      <c r="G481" s="83" t="s">
        <v>10283</v>
      </c>
      <c r="H481" s="84" t="s">
        <v>6825</v>
      </c>
      <c r="I481" s="83" t="s">
        <v>8723</v>
      </c>
      <c r="J481" s="83" t="s">
        <v>8724</v>
      </c>
      <c r="K481" s="83">
        <v>50</v>
      </c>
      <c r="L481" s="83" t="s">
        <v>8725</v>
      </c>
      <c r="M481" s="83"/>
      <c r="N481" s="83" t="s">
        <v>10974</v>
      </c>
      <c r="O481" s="83"/>
      <c r="P481" s="84" t="s">
        <v>205</v>
      </c>
      <c r="Q481" s="83" t="s">
        <v>8312</v>
      </c>
      <c r="R481" s="83" t="s">
        <v>8313</v>
      </c>
      <c r="S481" s="83" t="s">
        <v>106</v>
      </c>
      <c r="T481" s="83" t="s">
        <v>4465</v>
      </c>
      <c r="U481" s="83" t="s">
        <v>2199</v>
      </c>
      <c r="V481" s="86" t="s">
        <v>4477</v>
      </c>
      <c r="W481" s="86" t="s">
        <v>2216</v>
      </c>
      <c r="X481" s="86" t="s">
        <v>8608</v>
      </c>
      <c r="Y481" s="85">
        <v>6618217</v>
      </c>
      <c r="Z481" s="86">
        <v>44673</v>
      </c>
      <c r="AA481" s="86">
        <v>44676</v>
      </c>
      <c r="AB481" s="87">
        <f ca="1">IF(AND($Z481=""),"",IF(AND($Z481&lt;&gt;"",AY481&lt;&gt;""),AY481-$Z481,IF(AND($Z481&lt;&gt;"",AY481=""),TODAY()-$Z481)))</f>
        <v>6</v>
      </c>
      <c r="AC481" s="88" t="str">
        <f ca="1">IF(AB481="","",IF(AB481="RFI","RFI done",IF(AB481&gt;150,"&gt; 150 days",IF(AB481&gt;120,"121 - 150 days",IF(AB481&gt;90,"91 - 120 days",IF(AB481&gt;60,"61 - 90 days",IF(AB481&gt;30,"31 - 60 days","&lt; 30 days")))))))</f>
        <v>&lt; 30 days</v>
      </c>
      <c r="AD481" s="89">
        <f>IF(AND(S481=""),"TBD",IF(AND(S481="COLO"),Z481+30,Z481+150))</f>
        <v>44823</v>
      </c>
      <c r="AE481" s="90" t="str">
        <f>IFERROR(VLOOKUP(AD481,L_Convert,6,FALSE),"")</f>
        <v>W39-2022</v>
      </c>
      <c r="AF481" s="90" t="str">
        <f>IFERROR(VLOOKUP(AD481,L_Convert,7,FALSE),"")</f>
        <v>Sep-2022</v>
      </c>
      <c r="AG481" s="89" t="s">
        <v>4460</v>
      </c>
      <c r="AH481" s="90" t="str">
        <f>IFERROR(VLOOKUP(AG481,L_Convert,6,FALSE),"")</f>
        <v>TBD</v>
      </c>
      <c r="AI481" s="90" t="str">
        <f>IFERROR(VLOOKUP(AG481,L_Convert,7,FALSE),"")</f>
        <v>TBD</v>
      </c>
      <c r="AJ481" s="199" t="s">
        <v>345</v>
      </c>
      <c r="AK481" s="90" t="str">
        <f>IFERROR(VLOOKUP(AJ481,L_Convert,6,FALSE),"")</f>
        <v>TBD</v>
      </c>
      <c r="AL481" s="90" t="str">
        <f>IFERROR(VLOOKUP(AJ481,L_Convert,7,FALSE),"")</f>
        <v>TBD</v>
      </c>
      <c r="AM481" s="89" t="s">
        <v>4460</v>
      </c>
      <c r="AN481" s="90" t="str">
        <f>IFERROR(VLOOKUP(AM481,L_Convert,6,FALSE),"")</f>
        <v>TBD</v>
      </c>
      <c r="AO481" s="90" t="str">
        <f>IFERROR(VLOOKUP(AM481,L_Convert,7,FALSE),"")</f>
        <v>TBD</v>
      </c>
      <c r="AP481" s="83"/>
      <c r="AQ481" s="107"/>
      <c r="AR481" s="89"/>
      <c r="AS481" s="99"/>
      <c r="AT481" s="94"/>
      <c r="AU481" s="97"/>
      <c r="AV481" s="95"/>
      <c r="AW481" s="97"/>
      <c r="AX481" s="89"/>
      <c r="AY481" s="89"/>
      <c r="AZ481" s="89"/>
      <c r="BA481" s="86"/>
      <c r="BB481" s="86"/>
      <c r="BC481" s="86" t="s">
        <v>12961</v>
      </c>
      <c r="BD481" s="83" t="s">
        <v>12877</v>
      </c>
      <c r="BE481" s="83" t="str">
        <f>IFERROR(VLOOKUP($BD481,L_Milestone,4,FALSE),"")</f>
        <v>03.SURVEY PROCESS</v>
      </c>
      <c r="BF481" s="83" t="s">
        <v>12921</v>
      </c>
      <c r="BG481" s="237" t="s">
        <v>13066</v>
      </c>
      <c r="BH481" s="237"/>
      <c r="BI481" s="190">
        <v>401</v>
      </c>
      <c r="BJ481" s="83" t="s">
        <v>13274</v>
      </c>
    </row>
    <row r="482" spans="1:62" s="28" customFormat="1" ht="15" customHeight="1">
      <c r="A482" s="27"/>
      <c r="B482" s="29"/>
      <c r="C482" s="83"/>
      <c r="D482" s="83"/>
      <c r="E482" s="83"/>
      <c r="F482" s="83"/>
      <c r="G482" s="83" t="s">
        <v>10283</v>
      </c>
      <c r="H482" s="84" t="s">
        <v>6825</v>
      </c>
      <c r="I482" s="83" t="s">
        <v>12874</v>
      </c>
      <c r="J482" s="83" t="s">
        <v>12875</v>
      </c>
      <c r="K482" s="83">
        <v>65</v>
      </c>
      <c r="L482" s="83" t="s">
        <v>8749</v>
      </c>
      <c r="M482" s="83"/>
      <c r="N482" s="83" t="s">
        <v>10974</v>
      </c>
      <c r="O482" s="83"/>
      <c r="P482" s="84" t="s">
        <v>205</v>
      </c>
      <c r="Q482" s="83" t="s">
        <v>8328</v>
      </c>
      <c r="R482" s="83" t="s">
        <v>8329</v>
      </c>
      <c r="S482" s="83" t="s">
        <v>106</v>
      </c>
      <c r="T482" s="83" t="s">
        <v>4465</v>
      </c>
      <c r="U482" s="83" t="s">
        <v>2199</v>
      </c>
      <c r="V482" s="86" t="s">
        <v>4477</v>
      </c>
      <c r="W482" s="86" t="s">
        <v>2216</v>
      </c>
      <c r="X482" s="86" t="s">
        <v>8608</v>
      </c>
      <c r="Y482" s="85">
        <v>6618217</v>
      </c>
      <c r="Z482" s="86">
        <v>44673</v>
      </c>
      <c r="AA482" s="86">
        <v>44676</v>
      </c>
      <c r="AB482" s="87">
        <f ca="1">IF(AND($Z482=""),"",IF(AND($Z482&lt;&gt;"",AY482&lt;&gt;""),AY482-$Z482,IF(AND($Z482&lt;&gt;"",AY482=""),TODAY()-$Z482)))</f>
        <v>6</v>
      </c>
      <c r="AC482" s="88" t="str">
        <f ca="1">IF(AB482="","",IF(AB482="RFI","RFI done",IF(AB482&gt;150,"&gt; 150 days",IF(AB482&gt;120,"121 - 150 days",IF(AB482&gt;90,"91 - 120 days",IF(AB482&gt;60,"61 - 90 days",IF(AB482&gt;30,"31 - 60 days","&lt; 30 days")))))))</f>
        <v>&lt; 30 days</v>
      </c>
      <c r="AD482" s="89">
        <f>IF(AND(S482=""),"TBD",IF(AND(S482="COLO"),Z482+30,Z482+150))</f>
        <v>44823</v>
      </c>
      <c r="AE482" s="90" t="str">
        <f>IFERROR(VLOOKUP(AD482,L_Convert,6,FALSE),"")</f>
        <v>W39-2022</v>
      </c>
      <c r="AF482" s="90" t="str">
        <f>IFERROR(VLOOKUP(AD482,L_Convert,7,FALSE),"")</f>
        <v>Sep-2022</v>
      </c>
      <c r="AG482" s="89" t="s">
        <v>4460</v>
      </c>
      <c r="AH482" s="90" t="str">
        <f>IFERROR(VLOOKUP(AG482,L_Convert,6,FALSE),"")</f>
        <v>TBD</v>
      </c>
      <c r="AI482" s="90" t="str">
        <f>IFERROR(VLOOKUP(AG482,L_Convert,7,FALSE),"")</f>
        <v>TBD</v>
      </c>
      <c r="AJ482" s="199" t="s">
        <v>345</v>
      </c>
      <c r="AK482" s="90" t="str">
        <f>IFERROR(VLOOKUP(AJ482,L_Convert,6,FALSE),"")</f>
        <v>TBD</v>
      </c>
      <c r="AL482" s="90" t="str">
        <f>IFERROR(VLOOKUP(AJ482,L_Convert,7,FALSE),"")</f>
        <v>TBD</v>
      </c>
      <c r="AM482" s="89" t="s">
        <v>4460</v>
      </c>
      <c r="AN482" s="90" t="str">
        <f>IFERROR(VLOOKUP(AM482,L_Convert,6,FALSE),"")</f>
        <v>TBD</v>
      </c>
      <c r="AO482" s="90" t="str">
        <f>IFERROR(VLOOKUP(AM482,L_Convert,7,FALSE),"")</f>
        <v>TBD</v>
      </c>
      <c r="AP482" s="83"/>
      <c r="AQ482" s="107"/>
      <c r="AR482" s="89"/>
      <c r="AS482" s="99"/>
      <c r="AT482" s="94"/>
      <c r="AU482" s="97"/>
      <c r="AV482" s="95"/>
      <c r="AW482" s="97"/>
      <c r="AX482" s="89"/>
      <c r="AY482" s="89"/>
      <c r="AZ482" s="89"/>
      <c r="BA482" s="86"/>
      <c r="BB482" s="86"/>
      <c r="BC482" s="86" t="s">
        <v>12961</v>
      </c>
      <c r="BD482" s="83" t="s">
        <v>12877</v>
      </c>
      <c r="BE482" s="83" t="str">
        <f>IFERROR(VLOOKUP($BD482,L_Milestone,4,FALSE),"")</f>
        <v>03.SURVEY PROCESS</v>
      </c>
      <c r="BF482" s="83" t="s">
        <v>12921</v>
      </c>
      <c r="BG482" s="237" t="s">
        <v>13066</v>
      </c>
      <c r="BH482" s="237"/>
      <c r="BI482" s="190">
        <v>401</v>
      </c>
      <c r="BJ482" s="83" t="s">
        <v>13274</v>
      </c>
    </row>
    <row r="483" spans="1:62" s="28" customFormat="1" ht="15" customHeight="1">
      <c r="A483" s="27"/>
      <c r="B483" s="29"/>
      <c r="C483" s="83"/>
      <c r="D483" s="83">
        <v>30749860031</v>
      </c>
      <c r="E483" s="198"/>
      <c r="F483" s="198"/>
      <c r="G483" s="83"/>
      <c r="H483" s="84" t="s">
        <v>6825</v>
      </c>
      <c r="I483" s="85" t="s">
        <v>12951</v>
      </c>
      <c r="J483" s="85" t="s">
        <v>12952</v>
      </c>
      <c r="K483" s="85">
        <v>50</v>
      </c>
      <c r="L483" s="85" t="s">
        <v>12953</v>
      </c>
      <c r="M483" s="85"/>
      <c r="N483" s="85"/>
      <c r="O483" s="85"/>
      <c r="P483" s="84" t="s">
        <v>205</v>
      </c>
      <c r="Q483" s="85" t="s">
        <v>12937</v>
      </c>
      <c r="R483" s="85" t="s">
        <v>12938</v>
      </c>
      <c r="S483" s="83" t="s">
        <v>106</v>
      </c>
      <c r="T483" s="83" t="s">
        <v>4465</v>
      </c>
      <c r="U483" s="83" t="s">
        <v>2199</v>
      </c>
      <c r="V483" s="86" t="s">
        <v>4477</v>
      </c>
      <c r="W483" s="86" t="s">
        <v>2231</v>
      </c>
      <c r="X483" s="86" t="s">
        <v>10965</v>
      </c>
      <c r="Y483" s="85">
        <v>6618227</v>
      </c>
      <c r="Z483" s="86">
        <v>44677</v>
      </c>
      <c r="AA483" s="86">
        <v>44677</v>
      </c>
      <c r="AB483" s="332">
        <f ca="1">IF(AND($Z483=""),"",IF(AND($Z483&lt;&gt;"",AY483&lt;&gt;""),AY483-$Z483,IF(AND($Z483&lt;&gt;"",AY483=""),TODAY()-$Z483)))</f>
        <v>2</v>
      </c>
      <c r="AC483" s="91" t="str">
        <f ca="1">IF(AB483="","",IF(AB483="RFI","RFI done",IF(AB483&gt;150,"&gt; 150 days",IF(AB483&gt;120,"121 - 150 days",IF(AB483&gt;90,"91 - 120 days",IF(AB483&gt;60,"61 - 90 days",IF(AB483&gt;30,"31 - 60 days","&lt; 30 days")))))))</f>
        <v>&lt; 30 days</v>
      </c>
      <c r="AD483" s="89">
        <f>IF(AND(S483=""),"TBD",IF(AND(S483="COLO"),Z483+30,Z483+150))</f>
        <v>44827</v>
      </c>
      <c r="AE483" s="90" t="str">
        <f>IFERROR(VLOOKUP(AD483,L_Convert,6,FALSE),"")</f>
        <v>W39-2022</v>
      </c>
      <c r="AF483" s="90" t="str">
        <f>IFERROR(VLOOKUP(AD483,L_Convert,7,FALSE),"")</f>
        <v>Sep-2022</v>
      </c>
      <c r="AG483" s="89" t="s">
        <v>345</v>
      </c>
      <c r="AH483" s="219" t="str">
        <f>IFERROR(VLOOKUP(AG483,L_Convert,6,FALSE),"")</f>
        <v>TBD</v>
      </c>
      <c r="AI483" s="219" t="str">
        <f>IFERROR(VLOOKUP(AG483,L_Convert,7,FALSE),"")</f>
        <v>TBD</v>
      </c>
      <c r="AJ483" s="89" t="s">
        <v>345</v>
      </c>
      <c r="AK483" s="219" t="str">
        <f>IFERROR(VLOOKUP(AJ483,L_Convert,6,FALSE),"")</f>
        <v>TBD</v>
      </c>
      <c r="AL483" s="219" t="str">
        <f>IFERROR(VLOOKUP(AJ483,L_Convert,7,FALSE),"")</f>
        <v>TBD</v>
      </c>
      <c r="AM483" s="89" t="s">
        <v>345</v>
      </c>
      <c r="AN483" s="219" t="str">
        <f>IFERROR(VLOOKUP(AM483,L_Convert,6,FALSE),"")</f>
        <v>TBD</v>
      </c>
      <c r="AO483" s="219" t="str">
        <f>IFERROR(VLOOKUP(AM483,L_Convert,7,FALSE),"")</f>
        <v>TBD</v>
      </c>
      <c r="AP483" s="83"/>
      <c r="AQ483" s="107"/>
      <c r="AR483" s="89"/>
      <c r="AS483" s="99"/>
      <c r="AT483" s="94"/>
      <c r="AU483" s="97"/>
      <c r="AV483" s="95"/>
      <c r="AW483" s="97"/>
      <c r="AX483" s="89"/>
      <c r="AY483" s="89"/>
      <c r="AZ483" s="89"/>
      <c r="BA483" s="86"/>
      <c r="BB483" s="86"/>
      <c r="BC483" s="86" t="s">
        <v>12961</v>
      </c>
      <c r="BD483" s="83" t="s">
        <v>12877</v>
      </c>
      <c r="BE483" s="83" t="str">
        <f>IFERROR(VLOOKUP($BD483,L_Milestone,4,FALSE),"")</f>
        <v>03.SURVEY PROCESS</v>
      </c>
      <c r="BF483" s="83" t="s">
        <v>5834</v>
      </c>
      <c r="BG483" s="237" t="s">
        <v>13067</v>
      </c>
      <c r="BH483" s="237"/>
      <c r="BI483" s="190">
        <v>401</v>
      </c>
      <c r="BJ483" s="83" t="s">
        <v>13274</v>
      </c>
    </row>
    <row r="484" spans="1:62" s="28" customFormat="1" ht="15" customHeight="1">
      <c r="A484" s="27"/>
      <c r="B484" s="29"/>
      <c r="C484" s="83"/>
      <c r="D484" s="83">
        <v>30749870031</v>
      </c>
      <c r="E484" s="198"/>
      <c r="F484" s="198"/>
      <c r="G484" s="83"/>
      <c r="H484" s="84" t="s">
        <v>6825</v>
      </c>
      <c r="I484" s="85" t="s">
        <v>12954</v>
      </c>
      <c r="J484" s="85" t="s">
        <v>12955</v>
      </c>
      <c r="K484" s="85">
        <v>40</v>
      </c>
      <c r="L484" s="85" t="s">
        <v>12956</v>
      </c>
      <c r="M484" s="85"/>
      <c r="N484" s="85"/>
      <c r="O484" s="85"/>
      <c r="P484" s="84" t="s">
        <v>205</v>
      </c>
      <c r="Q484" s="85" t="s">
        <v>12939</v>
      </c>
      <c r="R484" s="85" t="s">
        <v>12940</v>
      </c>
      <c r="S484" s="83" t="s">
        <v>106</v>
      </c>
      <c r="T484" s="83" t="s">
        <v>4465</v>
      </c>
      <c r="U484" s="83" t="s">
        <v>2199</v>
      </c>
      <c r="V484" s="86" t="s">
        <v>4477</v>
      </c>
      <c r="W484" s="86" t="s">
        <v>2218</v>
      </c>
      <c r="X484" s="86" t="s">
        <v>8626</v>
      </c>
      <c r="Y484" s="85">
        <v>6618227</v>
      </c>
      <c r="Z484" s="86">
        <v>44677</v>
      </c>
      <c r="AA484" s="86">
        <v>44677</v>
      </c>
      <c r="AB484" s="332">
        <f ca="1">IF(AND($Z484=""),"",IF(AND($Z484&lt;&gt;"",AY484&lt;&gt;""),AY484-$Z484,IF(AND($Z484&lt;&gt;"",AY484=""),TODAY()-$Z484)))</f>
        <v>2</v>
      </c>
      <c r="AC484" s="91" t="str">
        <f ca="1">IF(AB484="","",IF(AB484="RFI","RFI done",IF(AB484&gt;150,"&gt; 150 days",IF(AB484&gt;120,"121 - 150 days",IF(AB484&gt;90,"91 - 120 days",IF(AB484&gt;60,"61 - 90 days",IF(AB484&gt;30,"31 - 60 days","&lt; 30 days")))))))</f>
        <v>&lt; 30 days</v>
      </c>
      <c r="AD484" s="89">
        <f>IF(AND(S484=""),"TBD",IF(AND(S484="COLO"),Z484+30,Z484+150))</f>
        <v>44827</v>
      </c>
      <c r="AE484" s="90" t="str">
        <f>IFERROR(VLOOKUP(AD484,L_Convert,6,FALSE),"")</f>
        <v>W39-2022</v>
      </c>
      <c r="AF484" s="90" t="str">
        <f>IFERROR(VLOOKUP(AD484,L_Convert,7,FALSE),"")</f>
        <v>Sep-2022</v>
      </c>
      <c r="AG484" s="89" t="s">
        <v>345</v>
      </c>
      <c r="AH484" s="219" t="str">
        <f>IFERROR(VLOOKUP(AG484,L_Convert,6,FALSE),"")</f>
        <v>TBD</v>
      </c>
      <c r="AI484" s="219" t="str">
        <f>IFERROR(VLOOKUP(AG484,L_Convert,7,FALSE),"")</f>
        <v>TBD</v>
      </c>
      <c r="AJ484" s="89" t="s">
        <v>345</v>
      </c>
      <c r="AK484" s="219" t="str">
        <f>IFERROR(VLOOKUP(AJ484,L_Convert,6,FALSE),"")</f>
        <v>TBD</v>
      </c>
      <c r="AL484" s="219" t="str">
        <f>IFERROR(VLOOKUP(AJ484,L_Convert,7,FALSE),"")</f>
        <v>TBD</v>
      </c>
      <c r="AM484" s="89" t="s">
        <v>345</v>
      </c>
      <c r="AN484" s="219" t="str">
        <f>IFERROR(VLOOKUP(AM484,L_Convert,6,FALSE),"")</f>
        <v>TBD</v>
      </c>
      <c r="AO484" s="219" t="str">
        <f>IFERROR(VLOOKUP(AM484,L_Convert,7,FALSE),"")</f>
        <v>TBD</v>
      </c>
      <c r="AP484" s="83"/>
      <c r="AQ484" s="107"/>
      <c r="AR484" s="89"/>
      <c r="AS484" s="99"/>
      <c r="AT484" s="94"/>
      <c r="AU484" s="97"/>
      <c r="AV484" s="95"/>
      <c r="AW484" s="97"/>
      <c r="AX484" s="89"/>
      <c r="AY484" s="89"/>
      <c r="AZ484" s="89"/>
      <c r="BA484" s="86"/>
      <c r="BB484" s="86"/>
      <c r="BC484" s="86" t="s">
        <v>12961</v>
      </c>
      <c r="BD484" s="83" t="s">
        <v>12877</v>
      </c>
      <c r="BE484" s="83" t="str">
        <f>IFERROR(VLOOKUP($BD484,L_Milestone,4,FALSE),"")</f>
        <v>03.SURVEY PROCESS</v>
      </c>
      <c r="BF484" s="83" t="s">
        <v>5834</v>
      </c>
      <c r="BG484" s="237" t="s">
        <v>13067</v>
      </c>
      <c r="BH484" s="237"/>
      <c r="BI484" s="190">
        <v>401</v>
      </c>
      <c r="BJ484" s="83" t="s">
        <v>13274</v>
      </c>
    </row>
    <row r="485" spans="1:62" s="28" customFormat="1" ht="15" customHeight="1">
      <c r="A485" s="27"/>
      <c r="B485" s="29"/>
      <c r="C485" s="83"/>
      <c r="D485" s="83">
        <v>30749820031</v>
      </c>
      <c r="E485" s="198"/>
      <c r="F485" s="198"/>
      <c r="G485" s="83"/>
      <c r="H485" s="84" t="s">
        <v>6825</v>
      </c>
      <c r="I485" s="85" t="s">
        <v>12941</v>
      </c>
      <c r="J485" s="85" t="s">
        <v>12942</v>
      </c>
      <c r="K485" s="85">
        <v>60</v>
      </c>
      <c r="L485" s="85" t="s">
        <v>9965</v>
      </c>
      <c r="M485" s="85"/>
      <c r="N485" s="85"/>
      <c r="O485" s="85"/>
      <c r="P485" s="84" t="s">
        <v>205</v>
      </c>
      <c r="Q485" s="85" t="s">
        <v>12929</v>
      </c>
      <c r="R485" s="85" t="s">
        <v>12930</v>
      </c>
      <c r="S485" s="83" t="s">
        <v>106</v>
      </c>
      <c r="T485" s="83" t="s">
        <v>4465</v>
      </c>
      <c r="U485" s="83" t="s">
        <v>2199</v>
      </c>
      <c r="V485" s="86" t="s">
        <v>4471</v>
      </c>
      <c r="W485" s="86" t="s">
        <v>2213</v>
      </c>
      <c r="X485" s="86" t="s">
        <v>2719</v>
      </c>
      <c r="Y485" s="85">
        <v>6618227</v>
      </c>
      <c r="Z485" s="86">
        <v>44677</v>
      </c>
      <c r="AA485" s="86">
        <v>44677</v>
      </c>
      <c r="AB485" s="332">
        <f ca="1">IF(AND($Z485=""),"",IF(AND($Z485&lt;&gt;"",AY485&lt;&gt;""),AY485-$Z485,IF(AND($Z485&lt;&gt;"",AY485=""),TODAY()-$Z485)))</f>
        <v>2</v>
      </c>
      <c r="AC485" s="91" t="str">
        <f ca="1">IF(AB485="","",IF(AB485="RFI","RFI done",IF(AB485&gt;150,"&gt; 150 days",IF(AB485&gt;120,"121 - 150 days",IF(AB485&gt;90,"91 - 120 days",IF(AB485&gt;60,"61 - 90 days",IF(AB485&gt;30,"31 - 60 days","&lt; 30 days")))))))</f>
        <v>&lt; 30 days</v>
      </c>
      <c r="AD485" s="89">
        <f>IF(AND(S485=""),"TBD",IF(AND(S485="COLO"),Z485+30,Z485+150))</f>
        <v>44827</v>
      </c>
      <c r="AE485" s="90" t="str">
        <f>IFERROR(VLOOKUP(AD485,L_Convert,6,FALSE),"")</f>
        <v>W39-2022</v>
      </c>
      <c r="AF485" s="90" t="str">
        <f>IFERROR(VLOOKUP(AD485,L_Convert,7,FALSE),"")</f>
        <v>Sep-2022</v>
      </c>
      <c r="AG485" s="89" t="s">
        <v>345</v>
      </c>
      <c r="AH485" s="219" t="str">
        <f>IFERROR(VLOOKUP(AG485,L_Convert,6,FALSE),"")</f>
        <v>TBD</v>
      </c>
      <c r="AI485" s="219" t="str">
        <f>IFERROR(VLOOKUP(AG485,L_Convert,7,FALSE),"")</f>
        <v>TBD</v>
      </c>
      <c r="AJ485" s="89" t="s">
        <v>345</v>
      </c>
      <c r="AK485" s="219" t="str">
        <f>IFERROR(VLOOKUP(AJ485,L_Convert,6,FALSE),"")</f>
        <v>TBD</v>
      </c>
      <c r="AL485" s="219" t="str">
        <f>IFERROR(VLOOKUP(AJ485,L_Convert,7,FALSE),"")</f>
        <v>TBD</v>
      </c>
      <c r="AM485" s="89" t="s">
        <v>345</v>
      </c>
      <c r="AN485" s="219" t="str">
        <f>IFERROR(VLOOKUP(AM485,L_Convert,6,FALSE),"")</f>
        <v>TBD</v>
      </c>
      <c r="AO485" s="219" t="str">
        <f>IFERROR(VLOOKUP(AM485,L_Convert,7,FALSE),"")</f>
        <v>TBD</v>
      </c>
      <c r="AP485" s="83"/>
      <c r="AQ485" s="107"/>
      <c r="AR485" s="89"/>
      <c r="AS485" s="99"/>
      <c r="AT485" s="94"/>
      <c r="AU485" s="97"/>
      <c r="AV485" s="95"/>
      <c r="AW485" s="97"/>
      <c r="AX485" s="89"/>
      <c r="AY485" s="89"/>
      <c r="AZ485" s="89"/>
      <c r="BA485" s="86"/>
      <c r="BB485" s="86"/>
      <c r="BC485" s="86" t="s">
        <v>12961</v>
      </c>
      <c r="BD485" s="83" t="s">
        <v>12877</v>
      </c>
      <c r="BE485" s="83" t="str">
        <f>IFERROR(VLOOKUP($BD485,L_Milestone,4,FALSE),"")</f>
        <v>03.SURVEY PROCESS</v>
      </c>
      <c r="BF485" s="83" t="s">
        <v>5834</v>
      </c>
      <c r="BG485" s="237" t="s">
        <v>13086</v>
      </c>
      <c r="BH485" s="237"/>
      <c r="BI485" s="190">
        <v>401</v>
      </c>
      <c r="BJ485" s="83" t="s">
        <v>13274</v>
      </c>
    </row>
    <row r="486" spans="1:62" s="28" customFormat="1" ht="15" customHeight="1">
      <c r="A486" s="187" t="s">
        <v>9466</v>
      </c>
      <c r="B486" s="29"/>
      <c r="C486" s="83" t="str">
        <f>Q486</f>
        <v>SUL-SN-WNS-0985</v>
      </c>
      <c r="D486" s="83">
        <v>30729150031</v>
      </c>
      <c r="E486" s="198" t="s">
        <v>11273</v>
      </c>
      <c r="F486" s="198" t="s">
        <v>9682</v>
      </c>
      <c r="G486" s="83" t="s">
        <v>10283</v>
      </c>
      <c r="H486" s="84" t="s">
        <v>6825</v>
      </c>
      <c r="I486" s="83" t="s">
        <v>10097</v>
      </c>
      <c r="J486" s="83" t="s">
        <v>10098</v>
      </c>
      <c r="K486" s="83">
        <v>50</v>
      </c>
      <c r="L486" s="83" t="s">
        <v>10099</v>
      </c>
      <c r="M486" s="83">
        <v>2022</v>
      </c>
      <c r="N486" s="83" t="s">
        <v>10359</v>
      </c>
      <c r="O486" s="83" t="s">
        <v>12121</v>
      </c>
      <c r="P486" s="84" t="s">
        <v>205</v>
      </c>
      <c r="Q486" s="83" t="s">
        <v>9681</v>
      </c>
      <c r="R486" s="83" t="s">
        <v>9682</v>
      </c>
      <c r="S486" s="83" t="s">
        <v>106</v>
      </c>
      <c r="T486" s="83" t="s">
        <v>5862</v>
      </c>
      <c r="U486" s="83" t="s">
        <v>2198</v>
      </c>
      <c r="V486" s="83" t="s">
        <v>4475</v>
      </c>
      <c r="W486" s="274" t="s">
        <v>2220</v>
      </c>
      <c r="X486" s="274" t="s">
        <v>8621</v>
      </c>
      <c r="Y486" s="274">
        <v>6617949</v>
      </c>
      <c r="Z486" s="86">
        <v>44586</v>
      </c>
      <c r="AA486" s="86">
        <v>44589</v>
      </c>
      <c r="AB486" s="332">
        <f ca="1">IF(AND($Z486=""),"",IF(AND($Z486&lt;&gt;"",AY486&lt;&gt;""),AY486-$Z486,IF(AND($Z486&lt;&gt;"",AY486=""),TODAY()-$Z486)))</f>
        <v>93</v>
      </c>
      <c r="AC486" s="91" t="str">
        <f ca="1">IF(AB486="","",IF(AB486="RFI","RFI done",IF(AB486&gt;150,"&gt; 150 days",IF(AB486&gt;120,"121 - 150 days",IF(AB486&gt;90,"91 - 120 days",IF(AB486&gt;60,"61 - 90 days",IF(AB486&gt;30,"31 - 60 days","&lt; 30 days")))))))</f>
        <v>91 - 120 days</v>
      </c>
      <c r="AD486" s="89">
        <f>IF(AND(S486=""),"TBD",IF(AND(S486="COLO"),Z486+30,Z486+150))</f>
        <v>44736</v>
      </c>
      <c r="AE486" s="90" t="str">
        <f>IFERROR(VLOOKUP(AD486,L_Convert,6,FALSE),"")</f>
        <v>W26-2022</v>
      </c>
      <c r="AF486" s="90" t="str">
        <f>IFERROR(VLOOKUP(AD486,L_Convert,7,FALSE),"")</f>
        <v>Jun-2022</v>
      </c>
      <c r="AG486" s="89" t="s">
        <v>345</v>
      </c>
      <c r="AH486" s="219" t="str">
        <f>IFERROR(VLOOKUP(AG486,L_Convert,6,FALSE),"")</f>
        <v>TBD</v>
      </c>
      <c r="AI486" s="219" t="str">
        <f>IFERROR(VLOOKUP(AG486,L_Convert,7,FALSE),"")</f>
        <v>TBD</v>
      </c>
      <c r="AJ486" s="89" t="s">
        <v>345</v>
      </c>
      <c r="AK486" s="219" t="str">
        <f>IFERROR(VLOOKUP(AJ486,L_Convert,6,FALSE),"")</f>
        <v>TBD</v>
      </c>
      <c r="AL486" s="219" t="str">
        <f>IFERROR(VLOOKUP(AJ486,L_Convert,7,FALSE),"")</f>
        <v>TBD</v>
      </c>
      <c r="AM486" s="89" t="s">
        <v>345</v>
      </c>
      <c r="AN486" s="219" t="str">
        <f>IFERROR(VLOOKUP(AM486,L_Convert,6,FALSE),"")</f>
        <v>TBD</v>
      </c>
      <c r="AO486" s="219" t="str">
        <f>IFERROR(VLOOKUP(AM486,L_Convert,7,FALSE),"")</f>
        <v>TBD</v>
      </c>
      <c r="AP486" s="83" t="s">
        <v>4464</v>
      </c>
      <c r="AQ486" s="220">
        <v>44641</v>
      </c>
      <c r="AR486" s="220">
        <v>44643</v>
      </c>
      <c r="AS486" s="99"/>
      <c r="AT486" s="94"/>
      <c r="AU486" s="256"/>
      <c r="AV486" s="238"/>
      <c r="AW486" s="238"/>
      <c r="AX486" s="89"/>
      <c r="AY486" s="89"/>
      <c r="AZ486" s="219"/>
      <c r="BA486" s="86"/>
      <c r="BB486" s="86"/>
      <c r="BC486" s="86" t="s">
        <v>6452</v>
      </c>
      <c r="BD486" s="83" t="s">
        <v>8240</v>
      </c>
      <c r="BE486" s="83" t="str">
        <f>IFERROR(VLOOKUP($BD486,L_Milestone,4,FALSE),"")</f>
        <v>20.SRFI</v>
      </c>
      <c r="BF486" s="83" t="s">
        <v>5834</v>
      </c>
      <c r="BG486" s="237" t="s">
        <v>13188</v>
      </c>
      <c r="BH486" s="237"/>
      <c r="BI486" s="190">
        <v>401</v>
      </c>
      <c r="BJ486" s="83" t="s">
        <v>13274</v>
      </c>
    </row>
    <row r="487" spans="1:62" s="28" customFormat="1" ht="15" customHeight="1">
      <c r="A487" s="187" t="s">
        <v>9466</v>
      </c>
      <c r="B487" s="29"/>
      <c r="C487" s="83" t="str">
        <f>Q487</f>
        <v>SUM-RI-BKN-1167</v>
      </c>
      <c r="D487" s="83">
        <v>30729860031</v>
      </c>
      <c r="E487" s="198" t="s">
        <v>11295</v>
      </c>
      <c r="F487" s="198" t="s">
        <v>9514</v>
      </c>
      <c r="G487" s="83" t="s">
        <v>10283</v>
      </c>
      <c r="H487" s="84" t="s">
        <v>6825</v>
      </c>
      <c r="I487" s="83" t="s">
        <v>9872</v>
      </c>
      <c r="J487" s="83" t="s">
        <v>9873</v>
      </c>
      <c r="K487" s="83">
        <v>60</v>
      </c>
      <c r="L487" s="83" t="s">
        <v>6909</v>
      </c>
      <c r="M487" s="83">
        <v>2022</v>
      </c>
      <c r="N487" s="83" t="s">
        <v>10359</v>
      </c>
      <c r="O487" s="83" t="s">
        <v>10554</v>
      </c>
      <c r="P487" s="84" t="s">
        <v>205</v>
      </c>
      <c r="Q487" s="83" t="s">
        <v>9513</v>
      </c>
      <c r="R487" s="83" t="s">
        <v>9514</v>
      </c>
      <c r="S487" s="83" t="s">
        <v>106</v>
      </c>
      <c r="T487" s="83" t="s">
        <v>5862</v>
      </c>
      <c r="U487" s="83" t="s">
        <v>2199</v>
      </c>
      <c r="V487" s="83" t="s">
        <v>4476</v>
      </c>
      <c r="W487" s="274" t="s">
        <v>2224</v>
      </c>
      <c r="X487" s="274" t="s">
        <v>2722</v>
      </c>
      <c r="Y487" s="274">
        <v>6617950</v>
      </c>
      <c r="Z487" s="86">
        <v>44586</v>
      </c>
      <c r="AA487" s="86">
        <v>44589</v>
      </c>
      <c r="AB487" s="332">
        <f ca="1">IF(AND($Z487=""),"",IF(AND($Z487&lt;&gt;"",AY487&lt;&gt;""),AY487-$Z487,IF(AND($Z487&lt;&gt;"",AY487=""),TODAY()-$Z487)))</f>
        <v>93</v>
      </c>
      <c r="AC487" s="91" t="str">
        <f ca="1">IF(AB487="","",IF(AB487="RFI","RFI done",IF(AB487&gt;150,"&gt; 150 days",IF(AB487&gt;120,"121 - 150 days",IF(AB487&gt;90,"91 - 120 days",IF(AB487&gt;60,"61 - 90 days",IF(AB487&gt;30,"31 - 60 days","&lt; 30 days")))))))</f>
        <v>91 - 120 days</v>
      </c>
      <c r="AD487" s="89">
        <f>IF(AND(S487=""),"TBD",IF(AND(S487="COLO"),Z487+30,Z487+150))</f>
        <v>44736</v>
      </c>
      <c r="AE487" s="90" t="str">
        <f>IFERROR(VLOOKUP(AD487,L_Convert,6,FALSE),"")</f>
        <v>W26-2022</v>
      </c>
      <c r="AF487" s="90" t="str">
        <f>IFERROR(VLOOKUP(AD487,L_Convert,7,FALSE),"")</f>
        <v>Jun-2022</v>
      </c>
      <c r="AG487" s="89" t="s">
        <v>345</v>
      </c>
      <c r="AH487" s="219" t="str">
        <f>IFERROR(VLOOKUP(AG487,L_Convert,6,FALSE),"")</f>
        <v>TBD</v>
      </c>
      <c r="AI487" s="219" t="str">
        <f>IFERROR(VLOOKUP(AG487,L_Convert,7,FALSE),"")</f>
        <v>TBD</v>
      </c>
      <c r="AJ487" s="199" t="s">
        <v>345</v>
      </c>
      <c r="AK487" s="219" t="str">
        <f>IFERROR(VLOOKUP(AJ487,L_Convert,6,FALSE),"")</f>
        <v>TBD</v>
      </c>
      <c r="AL487" s="219" t="str">
        <f>IFERROR(VLOOKUP(AJ487,L_Convert,7,FALSE),"")</f>
        <v>TBD</v>
      </c>
      <c r="AM487" s="89" t="s">
        <v>345</v>
      </c>
      <c r="AN487" s="219" t="str">
        <f>IFERROR(VLOOKUP(AM487,L_Convert,6,FALSE),"")</f>
        <v>TBD</v>
      </c>
      <c r="AO487" s="219" t="str">
        <f>IFERROR(VLOOKUP(AM487,L_Convert,7,FALSE),"")</f>
        <v>TBD</v>
      </c>
      <c r="AP487" s="84" t="s">
        <v>4464</v>
      </c>
      <c r="AQ487" s="220">
        <v>44627</v>
      </c>
      <c r="AR487" s="199">
        <v>44635</v>
      </c>
      <c r="AS487" s="99"/>
      <c r="AT487" s="94"/>
      <c r="AU487" s="256"/>
      <c r="AV487" s="238"/>
      <c r="AW487" s="238"/>
      <c r="AX487" s="89"/>
      <c r="AY487" s="89"/>
      <c r="AZ487" s="219"/>
      <c r="BA487" s="86"/>
      <c r="BB487" s="86"/>
      <c r="BC487" s="86" t="s">
        <v>6452</v>
      </c>
      <c r="BD487" s="83" t="s">
        <v>8240</v>
      </c>
      <c r="BE487" s="83" t="str">
        <f>IFERROR(VLOOKUP($BD487,L_Milestone,4,FALSE),"")</f>
        <v>20.SRFI</v>
      </c>
      <c r="BF487" s="83" t="s">
        <v>5834</v>
      </c>
      <c r="BG487" s="237" t="s">
        <v>13227</v>
      </c>
      <c r="BH487" s="237"/>
      <c r="BI487" s="190">
        <v>401</v>
      </c>
      <c r="BJ487" s="83" t="s">
        <v>13274</v>
      </c>
    </row>
    <row r="488" spans="1:62" s="28" customFormat="1" ht="15" customHeight="1">
      <c r="A488" s="187" t="s">
        <v>9466</v>
      </c>
      <c r="B488" s="29"/>
      <c r="C488" s="83" t="str">
        <f>Q488</f>
        <v>SUM-SS-RPT-1105</v>
      </c>
      <c r="D488" s="83">
        <v>30730050031</v>
      </c>
      <c r="E488" s="198" t="s">
        <v>11326</v>
      </c>
      <c r="F488" s="198" t="s">
        <v>9552</v>
      </c>
      <c r="G488" s="83" t="s">
        <v>10283</v>
      </c>
      <c r="H488" s="84" t="s">
        <v>6825</v>
      </c>
      <c r="I488" s="83" t="s">
        <v>9923</v>
      </c>
      <c r="J488" s="83" t="s">
        <v>9924</v>
      </c>
      <c r="K488" s="83">
        <v>50</v>
      </c>
      <c r="L488" s="83" t="s">
        <v>9925</v>
      </c>
      <c r="M488" s="83">
        <v>2022</v>
      </c>
      <c r="N488" s="83" t="s">
        <v>10359</v>
      </c>
      <c r="O488" s="83" t="s">
        <v>10457</v>
      </c>
      <c r="P488" s="84" t="s">
        <v>205</v>
      </c>
      <c r="Q488" s="83" t="s">
        <v>9551</v>
      </c>
      <c r="R488" s="244" t="s">
        <v>9552</v>
      </c>
      <c r="S488" s="83" t="s">
        <v>106</v>
      </c>
      <c r="T488" s="83" t="s">
        <v>5862</v>
      </c>
      <c r="U488" s="83" t="s">
        <v>2199</v>
      </c>
      <c r="V488" s="83" t="s">
        <v>4477</v>
      </c>
      <c r="W488" s="83" t="s">
        <v>2216</v>
      </c>
      <c r="X488" s="83" t="s">
        <v>8633</v>
      </c>
      <c r="Y488" s="83">
        <v>6617950</v>
      </c>
      <c r="Z488" s="86">
        <v>44586</v>
      </c>
      <c r="AA488" s="86">
        <v>44589</v>
      </c>
      <c r="AB488" s="332">
        <f ca="1">IF(AND($Z488=""),"",IF(AND($Z488&lt;&gt;"",AY488&lt;&gt;""),AY488-$Z488,IF(AND($Z488&lt;&gt;"",AY488=""),TODAY()-$Z488)))</f>
        <v>93</v>
      </c>
      <c r="AC488" s="91" t="str">
        <f ca="1">IF(AB488="","",IF(AB488="RFI","RFI done",IF(AB488&gt;150,"&gt; 150 days",IF(AB488&gt;120,"121 - 150 days",IF(AB488&gt;90,"91 - 120 days",IF(AB488&gt;60,"61 - 90 days",IF(AB488&gt;30,"31 - 60 days","&lt; 30 days")))))))</f>
        <v>91 - 120 days</v>
      </c>
      <c r="AD488" s="89">
        <f>IF(AND(S488=""),"TBD",IF(AND(S488="COLO"),Z488+30,Z488+150))</f>
        <v>44736</v>
      </c>
      <c r="AE488" s="90" t="str">
        <f>IFERROR(VLOOKUP(AD488,L_Convert,6,FALSE),"")</f>
        <v>W26-2022</v>
      </c>
      <c r="AF488" s="90" t="str">
        <f>IFERROR(VLOOKUP(AD488,L_Convert,7,FALSE),"")</f>
        <v>Jun-2022</v>
      </c>
      <c r="AG488" s="89" t="s">
        <v>345</v>
      </c>
      <c r="AH488" s="219" t="str">
        <f>IFERROR(VLOOKUP(AG488,L_Convert,6,FALSE),"")</f>
        <v>TBD</v>
      </c>
      <c r="AI488" s="219" t="str">
        <f>IFERROR(VLOOKUP(AG488,L_Convert,7,FALSE),"")</f>
        <v>TBD</v>
      </c>
      <c r="AJ488" s="199" t="s">
        <v>345</v>
      </c>
      <c r="AK488" s="219" t="str">
        <f>IFERROR(VLOOKUP(AJ488,L_Convert,6,FALSE),"")</f>
        <v>TBD</v>
      </c>
      <c r="AL488" s="219" t="str">
        <f>IFERROR(VLOOKUP(AJ488,L_Convert,7,FALSE),"")</f>
        <v>TBD</v>
      </c>
      <c r="AM488" s="89" t="s">
        <v>345</v>
      </c>
      <c r="AN488" s="219" t="str">
        <f>IFERROR(VLOOKUP(AM488,L_Convert,6,FALSE),"")</f>
        <v>TBD</v>
      </c>
      <c r="AO488" s="219" t="str">
        <f>IFERROR(VLOOKUP(AM488,L_Convert,7,FALSE),"")</f>
        <v>TBD</v>
      </c>
      <c r="AP488" s="83" t="s">
        <v>4464</v>
      </c>
      <c r="AQ488" s="220">
        <v>44617</v>
      </c>
      <c r="AR488" s="277">
        <v>44622</v>
      </c>
      <c r="AS488" s="99"/>
      <c r="AT488" s="94"/>
      <c r="AU488" s="256"/>
      <c r="AV488" s="238"/>
      <c r="AW488" s="238"/>
      <c r="AX488" s="89"/>
      <c r="AY488" s="89"/>
      <c r="AZ488" s="219"/>
      <c r="BA488" s="86"/>
      <c r="BB488" s="86"/>
      <c r="BC488" s="86" t="s">
        <v>6452</v>
      </c>
      <c r="BD488" s="83" t="s">
        <v>8240</v>
      </c>
      <c r="BE488" s="83" t="str">
        <f>IFERROR(VLOOKUP($BD488,L_Milestone,4,FALSE),"")</f>
        <v>20.SRFI</v>
      </c>
      <c r="BF488" s="83" t="s">
        <v>5834</v>
      </c>
      <c r="BG488" s="359" t="s">
        <v>13050</v>
      </c>
      <c r="BH488" s="359"/>
      <c r="BI488" s="190">
        <v>401</v>
      </c>
      <c r="BJ488" s="83" t="s">
        <v>13274</v>
      </c>
    </row>
    <row r="489" spans="1:62" s="28" customFormat="1" ht="15" customHeight="1">
      <c r="A489" s="187"/>
      <c r="B489" s="29"/>
      <c r="C489" s="83" t="str">
        <f>Q489</f>
        <v>SUM-SU-STB-2231</v>
      </c>
      <c r="D489" s="83">
        <v>30730330031</v>
      </c>
      <c r="E489" s="198" t="s">
        <v>11307</v>
      </c>
      <c r="F489" s="198" t="s">
        <v>9612</v>
      </c>
      <c r="G489" s="83" t="s">
        <v>10283</v>
      </c>
      <c r="H489" s="84" t="s">
        <v>6825</v>
      </c>
      <c r="I489" s="83" t="s">
        <v>10005</v>
      </c>
      <c r="J489" s="83" t="s">
        <v>10006</v>
      </c>
      <c r="K489" s="83">
        <v>50</v>
      </c>
      <c r="L489" s="83" t="s">
        <v>10007</v>
      </c>
      <c r="M489" s="83"/>
      <c r="N489" s="83"/>
      <c r="O489" s="83" t="s">
        <v>12786</v>
      </c>
      <c r="P489" s="84" t="s">
        <v>205</v>
      </c>
      <c r="Q489" s="83" t="s">
        <v>12586</v>
      </c>
      <c r="R489" s="244" t="s">
        <v>9612</v>
      </c>
      <c r="S489" s="83" t="s">
        <v>106</v>
      </c>
      <c r="T489" s="83" t="s">
        <v>5862</v>
      </c>
      <c r="U489" s="83" t="s">
        <v>2199</v>
      </c>
      <c r="V489" s="198" t="s">
        <v>4471</v>
      </c>
      <c r="W489" s="83" t="s">
        <v>2212</v>
      </c>
      <c r="X489" s="83" t="s">
        <v>2719</v>
      </c>
      <c r="Y489" s="83">
        <v>6618193</v>
      </c>
      <c r="Z489" s="86">
        <v>44658</v>
      </c>
      <c r="AA489" s="86">
        <v>44658</v>
      </c>
      <c r="AB489" s="332">
        <f ca="1">IF(AND($Z489=""),"",IF(AND($Z489&lt;&gt;"",AY489&lt;&gt;""),AY489-$Z489,IF(AND($Z489&lt;&gt;"",AY489=""),TODAY()-$Z489)))</f>
        <v>21</v>
      </c>
      <c r="AC489" s="91" t="str">
        <f ca="1">IF(AB489="","",IF(AB489="RFI","RFI done",IF(AB489&gt;150,"&gt; 150 days",IF(AB489&gt;120,"121 - 150 days",IF(AB489&gt;90,"91 - 120 days",IF(AB489&gt;60,"61 - 90 days",IF(AB489&gt;30,"31 - 60 days","&lt; 30 days")))))))</f>
        <v>&lt; 30 days</v>
      </c>
      <c r="AD489" s="89">
        <f>IF(AND(S489=""),"TBD",IF(AND(S489="COLO"),Z489+30,Z489+150))</f>
        <v>44808</v>
      </c>
      <c r="AE489" s="90" t="str">
        <f>IFERROR(VLOOKUP(AD489,L_Convert,6,FALSE),"")</f>
        <v>W37-2022</v>
      </c>
      <c r="AF489" s="90" t="str">
        <f>IFERROR(VLOOKUP(AD489,L_Convert,7,FALSE),"")</f>
        <v>Sep-2022</v>
      </c>
      <c r="AG489" s="89" t="s">
        <v>345</v>
      </c>
      <c r="AH489" s="219" t="str">
        <f>IFERROR(VLOOKUP(AG489,L_Convert,6,FALSE),"")</f>
        <v>TBD</v>
      </c>
      <c r="AI489" s="219" t="str">
        <f>IFERROR(VLOOKUP(AG489,L_Convert,7,FALSE),"")</f>
        <v>TBD</v>
      </c>
      <c r="AJ489" s="199" t="s">
        <v>345</v>
      </c>
      <c r="AK489" s="219" t="str">
        <f>IFERROR(VLOOKUP(AJ489,L_Convert,6,FALSE),"")</f>
        <v>TBD</v>
      </c>
      <c r="AL489" s="219" t="str">
        <f>IFERROR(VLOOKUP(AJ489,L_Convert,7,FALSE),"")</f>
        <v>TBD</v>
      </c>
      <c r="AM489" s="89" t="s">
        <v>345</v>
      </c>
      <c r="AN489" s="219" t="str">
        <f>IFERROR(VLOOKUP(AM489,L_Convert,6,FALSE),"")</f>
        <v>TBD</v>
      </c>
      <c r="AO489" s="219" t="str">
        <f>IFERROR(VLOOKUP(AM489,L_Convert,7,FALSE),"")</f>
        <v>TBD</v>
      </c>
      <c r="AP489" s="83"/>
      <c r="AQ489" s="89">
        <v>44661</v>
      </c>
      <c r="AR489" s="89">
        <v>44662</v>
      </c>
      <c r="AS489" s="99"/>
      <c r="AT489" s="94"/>
      <c r="AU489" s="256"/>
      <c r="AV489" s="89"/>
      <c r="AW489" s="238"/>
      <c r="AX489" s="89"/>
      <c r="AY489" s="89"/>
      <c r="AZ489" s="219"/>
      <c r="BA489" s="86"/>
      <c r="BB489" s="86"/>
      <c r="BC489" s="86" t="s">
        <v>6452</v>
      </c>
      <c r="BD489" s="83" t="s">
        <v>3720</v>
      </c>
      <c r="BE489" s="83" t="str">
        <f>IFERROR(VLOOKUP($BD489,L_Milestone,4,FALSE),"")</f>
        <v>20.SRFI</v>
      </c>
      <c r="BF489" s="83" t="s">
        <v>3725</v>
      </c>
      <c r="BG489" s="237" t="s">
        <v>13115</v>
      </c>
      <c r="BH489" s="237"/>
      <c r="BI489" s="190">
        <v>401</v>
      </c>
      <c r="BJ489" s="83" t="s">
        <v>13274</v>
      </c>
    </row>
    <row r="490" spans="1:62" s="28" customFormat="1" ht="15" customHeight="1">
      <c r="A490" s="187" t="s">
        <v>9466</v>
      </c>
      <c r="B490" s="29"/>
      <c r="C490" s="83" t="str">
        <f>Q490</f>
        <v>SUM-SU-SRH-2245</v>
      </c>
      <c r="D490" s="83">
        <v>30729790031</v>
      </c>
      <c r="E490" s="198" t="s">
        <v>11290</v>
      </c>
      <c r="F490" s="198" t="s">
        <v>9496</v>
      </c>
      <c r="G490" s="83" t="s">
        <v>10283</v>
      </c>
      <c r="H490" s="84" t="s">
        <v>6825</v>
      </c>
      <c r="I490" s="83" t="s">
        <v>9849</v>
      </c>
      <c r="J490" s="83" t="s">
        <v>9850</v>
      </c>
      <c r="K490" s="83">
        <v>60</v>
      </c>
      <c r="L490" s="83" t="s">
        <v>8798</v>
      </c>
      <c r="M490" s="83">
        <v>2022</v>
      </c>
      <c r="N490" s="83" t="s">
        <v>10359</v>
      </c>
      <c r="O490" s="83" t="s">
        <v>12118</v>
      </c>
      <c r="P490" s="84" t="s">
        <v>205</v>
      </c>
      <c r="Q490" s="83" t="s">
        <v>9495</v>
      </c>
      <c r="R490" s="83" t="s">
        <v>9496</v>
      </c>
      <c r="S490" s="83" t="s">
        <v>106</v>
      </c>
      <c r="T490" s="83" t="s">
        <v>5862</v>
      </c>
      <c r="U490" s="83" t="s">
        <v>2199</v>
      </c>
      <c r="V490" s="83" t="s">
        <v>4471</v>
      </c>
      <c r="W490" s="274" t="s">
        <v>2213</v>
      </c>
      <c r="X490" s="274" t="s">
        <v>8604</v>
      </c>
      <c r="Y490" s="274">
        <v>6617950</v>
      </c>
      <c r="Z490" s="86">
        <v>44586</v>
      </c>
      <c r="AA490" s="86">
        <v>44589</v>
      </c>
      <c r="AB490" s="332">
        <f ca="1">IF(AND($Z490=""),"",IF(AND($Z490&lt;&gt;"",AY490&lt;&gt;""),AY490-$Z490,IF(AND($Z490&lt;&gt;"",AY490=""),TODAY()-$Z490)))</f>
        <v>93</v>
      </c>
      <c r="AC490" s="91" t="str">
        <f ca="1">IF(AB490="","",IF(AB490="RFI","RFI done",IF(AB490&gt;150,"&gt; 150 days",IF(AB490&gt;120,"121 - 150 days",IF(AB490&gt;90,"91 - 120 days",IF(AB490&gt;60,"61 - 90 days",IF(AB490&gt;30,"31 - 60 days","&lt; 30 days")))))))</f>
        <v>91 - 120 days</v>
      </c>
      <c r="AD490" s="89">
        <f>IF(AND(S490=""),"TBD",IF(AND(S490="COLO"),Z490+30,Z490+150))</f>
        <v>44736</v>
      </c>
      <c r="AE490" s="90" t="str">
        <f>IFERROR(VLOOKUP(AD490,L_Convert,6,FALSE),"")</f>
        <v>W26-2022</v>
      </c>
      <c r="AF490" s="90" t="str">
        <f>IFERROR(VLOOKUP(AD490,L_Convert,7,FALSE),"")</f>
        <v>Jun-2022</v>
      </c>
      <c r="AG490" s="89" t="s">
        <v>345</v>
      </c>
      <c r="AH490" s="219" t="str">
        <f>IFERROR(VLOOKUP(AG490,L_Convert,6,FALSE),"")</f>
        <v>TBD</v>
      </c>
      <c r="AI490" s="219" t="str">
        <f>IFERROR(VLOOKUP(AG490,L_Convert,7,FALSE),"")</f>
        <v>TBD</v>
      </c>
      <c r="AJ490" s="199" t="s">
        <v>345</v>
      </c>
      <c r="AK490" s="219" t="str">
        <f>IFERROR(VLOOKUP(AJ490,L_Convert,6,FALSE),"")</f>
        <v>TBD</v>
      </c>
      <c r="AL490" s="219" t="str">
        <f>IFERROR(VLOOKUP(AJ490,L_Convert,7,FALSE),"")</f>
        <v>TBD</v>
      </c>
      <c r="AM490" s="89" t="s">
        <v>345</v>
      </c>
      <c r="AN490" s="219" t="str">
        <f>IFERROR(VLOOKUP(AM490,L_Convert,6,FALSE),"")</f>
        <v>TBD</v>
      </c>
      <c r="AO490" s="219" t="str">
        <f>IFERROR(VLOOKUP(AM490,L_Convert,7,FALSE),"")</f>
        <v>TBD</v>
      </c>
      <c r="AP490" s="83" t="s">
        <v>4464</v>
      </c>
      <c r="AQ490" s="220">
        <v>44641</v>
      </c>
      <c r="AR490" s="220">
        <v>44643</v>
      </c>
      <c r="AS490" s="99"/>
      <c r="AT490" s="94"/>
      <c r="AU490" s="256"/>
      <c r="AV490" s="238">
        <v>44672</v>
      </c>
      <c r="AW490" s="238"/>
      <c r="AX490" s="89"/>
      <c r="AY490" s="89"/>
      <c r="AZ490" s="219"/>
      <c r="BA490" s="86"/>
      <c r="BB490" s="86"/>
      <c r="BC490" s="86" t="s">
        <v>6452</v>
      </c>
      <c r="BD490" s="83" t="s">
        <v>3720</v>
      </c>
      <c r="BE490" s="83" t="str">
        <f>IFERROR(VLOOKUP($BD490,L_Milestone,4,FALSE),"")</f>
        <v>20.SRFI</v>
      </c>
      <c r="BF490" s="83" t="s">
        <v>5834</v>
      </c>
      <c r="BG490" s="237" t="s">
        <v>13110</v>
      </c>
      <c r="BH490" s="237"/>
      <c r="BI490" s="190">
        <v>401</v>
      </c>
      <c r="BJ490" s="83" t="s">
        <v>13274</v>
      </c>
    </row>
    <row r="491" spans="1:62" s="28" customFormat="1" ht="15" customHeight="1">
      <c r="A491" s="187" t="s">
        <v>9466</v>
      </c>
      <c r="B491" s="29"/>
      <c r="C491" s="83" t="str">
        <f>Q491</f>
        <v>SUM-BB-MGR-0528</v>
      </c>
      <c r="D491" s="83">
        <v>30730180031</v>
      </c>
      <c r="E491" s="198" t="s">
        <v>11328</v>
      </c>
      <c r="F491" s="198" t="s">
        <v>9582</v>
      </c>
      <c r="G491" s="83" t="s">
        <v>10283</v>
      </c>
      <c r="H491" s="84" t="s">
        <v>6825</v>
      </c>
      <c r="I491" s="83" t="s">
        <v>9966</v>
      </c>
      <c r="J491" s="83" t="s">
        <v>9967</v>
      </c>
      <c r="K491" s="83">
        <v>50</v>
      </c>
      <c r="L491" s="83" t="s">
        <v>9968</v>
      </c>
      <c r="M491" s="83">
        <v>2022</v>
      </c>
      <c r="N491" s="83" t="s">
        <v>10361</v>
      </c>
      <c r="O491" s="83" t="s">
        <v>10455</v>
      </c>
      <c r="P491" s="84" t="s">
        <v>205</v>
      </c>
      <c r="Q491" s="83" t="s">
        <v>9581</v>
      </c>
      <c r="R491" s="83" t="s">
        <v>9582</v>
      </c>
      <c r="S491" s="83" t="s">
        <v>106</v>
      </c>
      <c r="T491" s="83" t="s">
        <v>5862</v>
      </c>
      <c r="U491" s="83" t="s">
        <v>2199</v>
      </c>
      <c r="V491" s="83" t="s">
        <v>4477</v>
      </c>
      <c r="W491" s="83" t="s">
        <v>2231</v>
      </c>
      <c r="X491" s="83" t="s">
        <v>9797</v>
      </c>
      <c r="Y491" s="83">
        <v>6617949</v>
      </c>
      <c r="Z491" s="86">
        <v>44586</v>
      </c>
      <c r="AA491" s="86">
        <v>44589</v>
      </c>
      <c r="AB491" s="332">
        <f ca="1">IF(AND($Z491=""),"",IF(AND($Z491&lt;&gt;"",AY491&lt;&gt;""),AY491-$Z491,IF(AND($Z491&lt;&gt;"",AY491=""),TODAY()-$Z491)))</f>
        <v>93</v>
      </c>
      <c r="AC491" s="91" t="str">
        <f ca="1">IF(AB491="","",IF(AB491="RFI","RFI done",IF(AB491&gt;150,"&gt; 150 days",IF(AB491&gt;120,"121 - 150 days",IF(AB491&gt;90,"91 - 120 days",IF(AB491&gt;60,"61 - 90 days",IF(AB491&gt;30,"31 - 60 days","&lt; 30 days")))))))</f>
        <v>91 - 120 days</v>
      </c>
      <c r="AD491" s="89">
        <f>IF(AND(S491=""),"TBD",IF(AND(S491="COLO"),Z491+30,Z491+150))</f>
        <v>44736</v>
      </c>
      <c r="AE491" s="90" t="str">
        <f>IFERROR(VLOOKUP(AD491,L_Convert,6,FALSE),"")</f>
        <v>W26-2022</v>
      </c>
      <c r="AF491" s="90" t="str">
        <f>IFERROR(VLOOKUP(AD491,L_Convert,7,FALSE),"")</f>
        <v>Jun-2022</v>
      </c>
      <c r="AG491" s="89" t="s">
        <v>345</v>
      </c>
      <c r="AH491" s="219" t="str">
        <f>IFERROR(VLOOKUP(AG491,L_Convert,6,FALSE),"")</f>
        <v>TBD</v>
      </c>
      <c r="AI491" s="219" t="str">
        <f>IFERROR(VLOOKUP(AG491,L_Convert,7,FALSE),"")</f>
        <v>TBD</v>
      </c>
      <c r="AJ491" s="199" t="s">
        <v>345</v>
      </c>
      <c r="AK491" s="219" t="str">
        <f>IFERROR(VLOOKUP(AJ491,L_Convert,6,FALSE),"")</f>
        <v>TBD</v>
      </c>
      <c r="AL491" s="219" t="str">
        <f>IFERROR(VLOOKUP(AJ491,L_Convert,7,FALSE),"")</f>
        <v>TBD</v>
      </c>
      <c r="AM491" s="89" t="s">
        <v>345</v>
      </c>
      <c r="AN491" s="219" t="str">
        <f>IFERROR(VLOOKUP(AM491,L_Convert,6,FALSE),"")</f>
        <v>TBD</v>
      </c>
      <c r="AO491" s="219" t="str">
        <f>IFERROR(VLOOKUP(AM491,L_Convert,7,FALSE),"")</f>
        <v>TBD</v>
      </c>
      <c r="AP491" s="83" t="s">
        <v>4464</v>
      </c>
      <c r="AQ491" s="220">
        <v>44617</v>
      </c>
      <c r="AR491" s="277">
        <v>44622</v>
      </c>
      <c r="AS491" s="99"/>
      <c r="AT491" s="94"/>
      <c r="AU491" s="256"/>
      <c r="AV491" s="238"/>
      <c r="AW491" s="238"/>
      <c r="AX491" s="89"/>
      <c r="AY491" s="89"/>
      <c r="AZ491" s="219"/>
      <c r="BA491" s="86"/>
      <c r="BB491" s="86"/>
      <c r="BC491" s="86" t="s">
        <v>6452</v>
      </c>
      <c r="BD491" s="83" t="s">
        <v>8240</v>
      </c>
      <c r="BE491" s="83" t="str">
        <f>IFERROR(VLOOKUP($BD491,L_Milestone,4,FALSE),"")</f>
        <v>20.SRFI</v>
      </c>
      <c r="BF491" s="83" t="s">
        <v>5834</v>
      </c>
      <c r="BG491" s="359" t="s">
        <v>13049</v>
      </c>
      <c r="BH491" s="359"/>
      <c r="BI491" s="190">
        <v>401</v>
      </c>
      <c r="BJ491" s="83" t="s">
        <v>13274</v>
      </c>
    </row>
    <row r="492" spans="1:62" s="28" customFormat="1" ht="15" customHeight="1">
      <c r="A492" s="27"/>
      <c r="B492" s="29"/>
      <c r="C492" s="83" t="str">
        <f>Q492</f>
        <v>JAW-JT-KDS-0862</v>
      </c>
      <c r="D492" s="83">
        <v>30725610031</v>
      </c>
      <c r="E492" s="198" t="s">
        <v>10992</v>
      </c>
      <c r="F492" s="198" t="s">
        <v>8236</v>
      </c>
      <c r="G492" s="83" t="s">
        <v>5841</v>
      </c>
      <c r="H492" s="84" t="s">
        <v>6825</v>
      </c>
      <c r="I492" s="83" t="s">
        <v>8237</v>
      </c>
      <c r="J492" s="83" t="s">
        <v>8238</v>
      </c>
      <c r="K492" s="83">
        <v>50</v>
      </c>
      <c r="L492" s="83" t="s">
        <v>8239</v>
      </c>
      <c r="M492" s="97">
        <v>2021</v>
      </c>
      <c r="N492" s="83" t="s">
        <v>10366</v>
      </c>
      <c r="O492" s="83" t="s">
        <v>12693</v>
      </c>
      <c r="P492" s="84" t="s">
        <v>199</v>
      </c>
      <c r="Q492" s="83" t="s">
        <v>8235</v>
      </c>
      <c r="R492" s="83" t="s">
        <v>8236</v>
      </c>
      <c r="S492" s="83" t="s">
        <v>106</v>
      </c>
      <c r="T492" s="83" t="s">
        <v>5862</v>
      </c>
      <c r="U492" s="83" t="s">
        <v>103</v>
      </c>
      <c r="V492" s="86" t="s">
        <v>4468</v>
      </c>
      <c r="W492" s="274" t="s">
        <v>2203</v>
      </c>
      <c r="X492" s="274" t="s">
        <v>2626</v>
      </c>
      <c r="Y492" s="274">
        <v>6617945</v>
      </c>
      <c r="Z492" s="86">
        <v>44585</v>
      </c>
      <c r="AA492" s="86"/>
      <c r="AB492" s="332">
        <f ca="1">IF(AND($Z492=""),"",IF(AND($Z492&lt;&gt;"",AY492&lt;&gt;""),AY492-$Z492,IF(AND($Z492&lt;&gt;"",AY492=""),TODAY()-$Z492)))</f>
        <v>94</v>
      </c>
      <c r="AC492" s="91" t="str">
        <f ca="1">IF(AB492="","",IF(AB492="RFI","RFI done",IF(AB492&gt;150,"&gt; 150 days",IF(AB492&gt;120,"121 - 150 days",IF(AB492&gt;90,"91 - 120 days",IF(AB492&gt;60,"61 - 90 days",IF(AB492&gt;30,"31 - 60 days","&lt; 30 days")))))))</f>
        <v>91 - 120 days</v>
      </c>
      <c r="AD492" s="89">
        <f>IF(AND(S492=""),"TBD",IF(AND(S492="COLO"),Z492+30,Z492+150))</f>
        <v>44735</v>
      </c>
      <c r="AE492" s="90" t="str">
        <f>IFERROR(VLOOKUP(AD492,L_Convert,6,FALSE),"")</f>
        <v>W26-2022</v>
      </c>
      <c r="AF492" s="90" t="str">
        <f>IFERROR(VLOOKUP(AD492,L_Convert,7,FALSE),"")</f>
        <v>Jun-2022</v>
      </c>
      <c r="AG492" s="89" t="s">
        <v>345</v>
      </c>
      <c r="AH492" s="219" t="str">
        <f>IFERROR(VLOOKUP(AG492,L_Convert,6,FALSE),"")</f>
        <v>TBD</v>
      </c>
      <c r="AI492" s="219" t="str">
        <f>IFERROR(VLOOKUP(AG492,L_Convert,7,FALSE),"")</f>
        <v>TBD</v>
      </c>
      <c r="AJ492" s="199" t="s">
        <v>345</v>
      </c>
      <c r="AK492" s="90" t="str">
        <f>IFERROR(VLOOKUP(AJ492,L_Convert,6,FALSE),"")</f>
        <v>TBD</v>
      </c>
      <c r="AL492" s="90" t="str">
        <f>IFERROR(VLOOKUP(AJ492,L_Convert,7,FALSE),"")</f>
        <v>TBD</v>
      </c>
      <c r="AM492" s="89" t="s">
        <v>345</v>
      </c>
      <c r="AN492" s="90" t="str">
        <f>IFERROR(VLOOKUP(AM492,L_Convert,6,FALSE),"")</f>
        <v>TBD</v>
      </c>
      <c r="AO492" s="90" t="str">
        <f>IFERROR(VLOOKUP(AM492,L_Convert,7,FALSE),"")</f>
        <v>TBD</v>
      </c>
      <c r="AP492" s="84" t="s">
        <v>4464</v>
      </c>
      <c r="AQ492" s="89">
        <v>44677</v>
      </c>
      <c r="AR492" s="89"/>
      <c r="AS492" s="99"/>
      <c r="AT492" s="94">
        <v>6.6</v>
      </c>
      <c r="AU492" s="256"/>
      <c r="AV492" s="95"/>
      <c r="AW492" s="238"/>
      <c r="AX492" s="89"/>
      <c r="AY492" s="89"/>
      <c r="AZ492" s="89"/>
      <c r="BA492" s="86"/>
      <c r="BB492" s="86"/>
      <c r="BC492" s="83" t="s">
        <v>12717</v>
      </c>
      <c r="BD492" s="83" t="s">
        <v>3721</v>
      </c>
      <c r="BE492" s="83" t="str">
        <f>IFERROR(VLOOKUP($BD492,L_Milestone,4,FALSE),"")</f>
        <v>10.CME PREPARATION</v>
      </c>
      <c r="BF492" s="83" t="s">
        <v>12774</v>
      </c>
      <c r="BG492" s="337" t="s">
        <v>13152</v>
      </c>
      <c r="BH492" s="337"/>
      <c r="BI492" s="190">
        <v>401</v>
      </c>
      <c r="BJ492" s="83" t="s">
        <v>13274</v>
      </c>
    </row>
    <row r="493" spans="1:62" s="28" customFormat="1" ht="15" customHeight="1">
      <c r="A493" s="187"/>
      <c r="B493" s="29"/>
      <c r="C493" s="83" t="str">
        <f>Q493</f>
        <v>JAW-JK-GGP-0447</v>
      </c>
      <c r="D493" s="83">
        <v>30739520031</v>
      </c>
      <c r="E493" s="198" t="s">
        <v>11390</v>
      </c>
      <c r="F493" s="198" t="s">
        <v>10576</v>
      </c>
      <c r="G493" s="83" t="s">
        <v>10283</v>
      </c>
      <c r="H493" s="84" t="s">
        <v>6825</v>
      </c>
      <c r="I493" s="83" t="s">
        <v>10617</v>
      </c>
      <c r="J493" s="83" t="s">
        <v>10618</v>
      </c>
      <c r="K493" s="83">
        <v>25</v>
      </c>
      <c r="L493" s="83" t="s">
        <v>4487</v>
      </c>
      <c r="M493" s="83">
        <v>2022</v>
      </c>
      <c r="N493" s="83" t="s">
        <v>10971</v>
      </c>
      <c r="O493" s="83" t="s">
        <v>2359</v>
      </c>
      <c r="P493" s="84" t="s">
        <v>199</v>
      </c>
      <c r="Q493" s="83" t="s">
        <v>10575</v>
      </c>
      <c r="R493" s="83" t="s">
        <v>10576</v>
      </c>
      <c r="S493" s="83" t="s">
        <v>106</v>
      </c>
      <c r="T493" s="83" t="s">
        <v>5862</v>
      </c>
      <c r="U493" s="83" t="s">
        <v>2197</v>
      </c>
      <c r="V493" s="86" t="s">
        <v>8117</v>
      </c>
      <c r="W493" s="274" t="s">
        <v>2210</v>
      </c>
      <c r="X493" s="274" t="s">
        <v>2696</v>
      </c>
      <c r="Y493" s="83">
        <v>6618106</v>
      </c>
      <c r="Z493" s="86">
        <v>44627</v>
      </c>
      <c r="AA493" s="86">
        <v>44627</v>
      </c>
      <c r="AB493" s="332">
        <f ca="1">IF(AND($Z493=""),"",IF(AND($Z493&lt;&gt;"",AY493&lt;&gt;""),AY493-$Z493,IF(AND($Z493&lt;&gt;"",AY493=""),TODAY()-$Z493)))</f>
        <v>52</v>
      </c>
      <c r="AC493" s="91" t="str">
        <f ca="1">IF(AB493="","",IF(AB493="RFI","RFI done",IF(AB493&gt;150,"&gt; 150 days",IF(AB493&gt;120,"121 - 150 days",IF(AB493&gt;90,"91 - 120 days",IF(AB493&gt;60,"61 - 90 days",IF(AB493&gt;30,"31 - 60 days","&lt; 30 days")))))))</f>
        <v>31 - 60 days</v>
      </c>
      <c r="AD493" s="89">
        <f>IF(AND(S493=""),"TBD",IF(AND(S493="COLO"),Z493+30,Z493+150))</f>
        <v>44777</v>
      </c>
      <c r="AE493" s="90" t="str">
        <f>IFERROR(VLOOKUP(AD493,L_Convert,6,FALSE),"")</f>
        <v>W32-2022</v>
      </c>
      <c r="AF493" s="90" t="str">
        <f>IFERROR(VLOOKUP(AD493,L_Convert,7,FALSE),"")</f>
        <v>Aug-2022</v>
      </c>
      <c r="AG493" s="89" t="s">
        <v>345</v>
      </c>
      <c r="AH493" s="219" t="str">
        <f>IFERROR(VLOOKUP(AG493,L_Convert,6,FALSE),"")</f>
        <v>TBD</v>
      </c>
      <c r="AI493" s="219" t="str">
        <f>IFERROR(VLOOKUP(AG493,L_Convert,7,FALSE),"")</f>
        <v>TBD</v>
      </c>
      <c r="AJ493" s="199" t="s">
        <v>345</v>
      </c>
      <c r="AK493" s="219" t="str">
        <f>IFERROR(VLOOKUP(AJ493,L_Convert,6,FALSE),"")</f>
        <v>TBD</v>
      </c>
      <c r="AL493" s="219" t="str">
        <f>IFERROR(VLOOKUP(AJ493,L_Convert,7,FALSE),"")</f>
        <v>TBD</v>
      </c>
      <c r="AM493" s="89" t="s">
        <v>345</v>
      </c>
      <c r="AN493" s="219" t="str">
        <f>IFERROR(VLOOKUP(AM493,L_Convert,6,FALSE),"")</f>
        <v>TBD</v>
      </c>
      <c r="AO493" s="219" t="str">
        <f>IFERROR(VLOOKUP(AM493,L_Convert,7,FALSE),"")</f>
        <v>TBD</v>
      </c>
      <c r="AP493" s="220" t="s">
        <v>4464</v>
      </c>
      <c r="AQ493" s="89"/>
      <c r="AR493" s="99"/>
      <c r="AS493" s="94"/>
      <c r="AT493" s="256"/>
      <c r="AU493" s="95"/>
      <c r="AV493" s="238"/>
      <c r="AW493" s="89"/>
      <c r="AX493" s="89"/>
      <c r="AY493" s="219"/>
      <c r="AZ493" s="86"/>
      <c r="BA493" s="86"/>
      <c r="BB493" s="86"/>
      <c r="BC493" s="83" t="s">
        <v>10376</v>
      </c>
      <c r="BD493" s="83" t="s">
        <v>202</v>
      </c>
      <c r="BE493" s="83" t="str">
        <f>IFERROR(VLOOKUP($BD493,L_Milestone,4,FALSE),"")</f>
        <v>07.SITAC PROCESS</v>
      </c>
      <c r="BF493" s="83" t="s">
        <v>5834</v>
      </c>
      <c r="BG493" s="237" t="s">
        <v>13021</v>
      </c>
      <c r="BH493" s="237"/>
      <c r="BI493" s="190">
        <v>401</v>
      </c>
      <c r="BJ493" s="83" t="s">
        <v>13274</v>
      </c>
    </row>
    <row r="494" spans="1:62" s="28" customFormat="1" ht="15" customHeight="1">
      <c r="A494" s="187" t="s">
        <v>9466</v>
      </c>
      <c r="B494" s="29"/>
      <c r="C494" s="83" t="str">
        <f>Q494</f>
        <v>SUL-SA-ARM-0427</v>
      </c>
      <c r="D494" s="83">
        <v>30730450031</v>
      </c>
      <c r="E494" s="198" t="s">
        <v>11268</v>
      </c>
      <c r="F494" s="198" t="s">
        <v>9636</v>
      </c>
      <c r="G494" s="83" t="s">
        <v>10283</v>
      </c>
      <c r="H494" s="84" t="s">
        <v>6825</v>
      </c>
      <c r="I494" s="83" t="s">
        <v>10034</v>
      </c>
      <c r="J494" s="83" t="s">
        <v>10035</v>
      </c>
      <c r="K494" s="83">
        <v>50</v>
      </c>
      <c r="L494" s="83" t="s">
        <v>10036</v>
      </c>
      <c r="M494" s="83">
        <v>2022</v>
      </c>
      <c r="N494" s="83" t="s">
        <v>10359</v>
      </c>
      <c r="O494" s="83" t="s">
        <v>12122</v>
      </c>
      <c r="P494" s="84" t="s">
        <v>205</v>
      </c>
      <c r="Q494" s="83" t="s">
        <v>9635</v>
      </c>
      <c r="R494" s="83" t="s">
        <v>9636</v>
      </c>
      <c r="S494" s="83" t="s">
        <v>106</v>
      </c>
      <c r="T494" s="83" t="s">
        <v>5862</v>
      </c>
      <c r="U494" s="83" t="s">
        <v>2198</v>
      </c>
      <c r="V494" s="198" t="s">
        <v>4475</v>
      </c>
      <c r="W494" s="83" t="s">
        <v>2233</v>
      </c>
      <c r="X494" s="83" t="s">
        <v>9801</v>
      </c>
      <c r="Y494" s="83">
        <v>6617949</v>
      </c>
      <c r="Z494" s="86">
        <v>44586</v>
      </c>
      <c r="AA494" s="86">
        <v>44589</v>
      </c>
      <c r="AB494" s="332">
        <f ca="1">IF(AND($Z494=""),"",IF(AND($Z494&lt;&gt;"",AY494&lt;&gt;""),AY494-$Z494,IF(AND($Z494&lt;&gt;"",AY494=""),TODAY()-$Z494)))</f>
        <v>93</v>
      </c>
      <c r="AC494" s="91" t="str">
        <f ca="1">IF(AB494="","",IF(AB494="RFI","RFI done",IF(AB494&gt;150,"&gt; 150 days",IF(AB494&gt;120,"121 - 150 days",IF(AB494&gt;90,"91 - 120 days",IF(AB494&gt;60,"61 - 90 days",IF(AB494&gt;30,"31 - 60 days","&lt; 30 days")))))))</f>
        <v>91 - 120 days</v>
      </c>
      <c r="AD494" s="89">
        <f>IF(AND(S494=""),"TBD",IF(AND(S494="COLO"),Z494+30,Z494+150))</f>
        <v>44736</v>
      </c>
      <c r="AE494" s="90" t="str">
        <f>IFERROR(VLOOKUP(AD494,L_Convert,6,FALSE),"")</f>
        <v>W26-2022</v>
      </c>
      <c r="AF494" s="90" t="str">
        <f>IFERROR(VLOOKUP(AD494,L_Convert,7,FALSE),"")</f>
        <v>Jun-2022</v>
      </c>
      <c r="AG494" s="89" t="s">
        <v>345</v>
      </c>
      <c r="AH494" s="219" t="str">
        <f>IFERROR(VLOOKUP(AG494,L_Convert,6,FALSE),"")</f>
        <v>TBD</v>
      </c>
      <c r="AI494" s="219" t="str">
        <f>IFERROR(VLOOKUP(AG494,L_Convert,7,FALSE),"")</f>
        <v>TBD</v>
      </c>
      <c r="AJ494" s="89" t="s">
        <v>345</v>
      </c>
      <c r="AK494" s="219" t="str">
        <f>IFERROR(VLOOKUP(AJ494,L_Convert,6,FALSE),"")</f>
        <v>TBD</v>
      </c>
      <c r="AL494" s="219" t="str">
        <f>IFERROR(VLOOKUP(AJ494,L_Convert,7,FALSE),"")</f>
        <v>TBD</v>
      </c>
      <c r="AM494" s="89" t="s">
        <v>345</v>
      </c>
      <c r="AN494" s="219" t="str">
        <f>IFERROR(VLOOKUP(AM494,L_Convert,6,FALSE),"")</f>
        <v>TBD</v>
      </c>
      <c r="AO494" s="219" t="str">
        <f>IFERROR(VLOOKUP(AM494,L_Convert,7,FALSE),"")</f>
        <v>TBD</v>
      </c>
      <c r="AP494" s="83" t="s">
        <v>4464</v>
      </c>
      <c r="AQ494" s="220">
        <v>44641</v>
      </c>
      <c r="AR494" s="220">
        <v>44643</v>
      </c>
      <c r="AS494" s="99"/>
      <c r="AT494" s="94"/>
      <c r="AU494" s="256"/>
      <c r="AV494" s="238"/>
      <c r="AW494" s="238"/>
      <c r="AX494" s="89"/>
      <c r="AY494" s="89"/>
      <c r="AZ494" s="219"/>
      <c r="BA494" s="86"/>
      <c r="BB494" s="86"/>
      <c r="BC494" s="86" t="s">
        <v>6452</v>
      </c>
      <c r="BD494" s="83" t="s">
        <v>10492</v>
      </c>
      <c r="BE494" s="83" t="str">
        <f>IFERROR(VLOOKUP($BD494,L_Milestone,4,FALSE),"")</f>
        <v>13.REBARING OG</v>
      </c>
      <c r="BF494" s="83" t="s">
        <v>5834</v>
      </c>
      <c r="BG494" s="237" t="s">
        <v>13186</v>
      </c>
      <c r="BH494" s="237"/>
      <c r="BI494" s="190">
        <v>401</v>
      </c>
      <c r="BJ494" s="83" t="s">
        <v>13274</v>
      </c>
    </row>
    <row r="495" spans="1:62" s="28" customFormat="1" ht="15" customHeight="1">
      <c r="A495" s="187"/>
      <c r="B495" s="29"/>
      <c r="C495" s="83" t="str">
        <f>Q495</f>
        <v>SUM-RI-PRP-1113</v>
      </c>
      <c r="D495" s="83">
        <v>30740150031</v>
      </c>
      <c r="E495" s="198" t="s">
        <v>11409</v>
      </c>
      <c r="F495" s="198" t="s">
        <v>10820</v>
      </c>
      <c r="G495" s="83" t="s">
        <v>10283</v>
      </c>
      <c r="H495" s="84" t="s">
        <v>6825</v>
      </c>
      <c r="I495" s="83" t="s">
        <v>10949</v>
      </c>
      <c r="J495" s="83" t="s">
        <v>10950</v>
      </c>
      <c r="K495" s="83">
        <v>50</v>
      </c>
      <c r="L495" s="83" t="s">
        <v>10951</v>
      </c>
      <c r="M495" s="83">
        <v>2022</v>
      </c>
      <c r="N495" s="83" t="s">
        <v>10974</v>
      </c>
      <c r="O495" s="83" t="s">
        <v>12598</v>
      </c>
      <c r="P495" s="97" t="s">
        <v>205</v>
      </c>
      <c r="Q495" s="83" t="s">
        <v>10819</v>
      </c>
      <c r="R495" s="83" t="s">
        <v>10820</v>
      </c>
      <c r="S495" s="83" t="s">
        <v>106</v>
      </c>
      <c r="T495" s="83" t="s">
        <v>5862</v>
      </c>
      <c r="U495" s="83" t="s">
        <v>2199</v>
      </c>
      <c r="V495" s="198" t="s">
        <v>4476</v>
      </c>
      <c r="W495" s="83" t="s">
        <v>2224</v>
      </c>
      <c r="X495" s="83" t="s">
        <v>8618</v>
      </c>
      <c r="Y495" s="83">
        <v>6618108</v>
      </c>
      <c r="Z495" s="86">
        <v>44627</v>
      </c>
      <c r="AA495" s="86">
        <v>44627</v>
      </c>
      <c r="AB495" s="332">
        <f ca="1">IF(AND($Z495=""),"",IF(AND($Z495&lt;&gt;"",AY495&lt;&gt;""),AY495-$Z495,IF(AND($Z495&lt;&gt;"",AY495=""),TODAY()-$Z495)))</f>
        <v>52</v>
      </c>
      <c r="AC495" s="91" t="str">
        <f ca="1">IF(AB495="","",IF(AB495="RFI","RFI done",IF(AB495&gt;150,"&gt; 150 days",IF(AB495&gt;120,"121 - 150 days",IF(AB495&gt;90,"91 - 120 days",IF(AB495&gt;60,"61 - 90 days",IF(AB495&gt;30,"31 - 60 days","&lt; 30 days")))))))</f>
        <v>31 - 60 days</v>
      </c>
      <c r="AD495" s="89">
        <f>IF(AND(S495=""),"TBD",IF(AND(S495="COLO"),Z495+30,Z495+150))</f>
        <v>44777</v>
      </c>
      <c r="AE495" s="90" t="str">
        <f>IFERROR(VLOOKUP(AD495,L_Convert,6,FALSE),"")</f>
        <v>W32-2022</v>
      </c>
      <c r="AF495" s="90" t="str">
        <f>IFERROR(VLOOKUP(AD495,L_Convert,7,FALSE),"")</f>
        <v>Aug-2022</v>
      </c>
      <c r="AG495" s="89" t="s">
        <v>345</v>
      </c>
      <c r="AH495" s="219" t="str">
        <f>IFERROR(VLOOKUP(AG495,L_Convert,6,FALSE),"")</f>
        <v>TBD</v>
      </c>
      <c r="AI495" s="219" t="str">
        <f>IFERROR(VLOOKUP(AG495,L_Convert,7,FALSE),"")</f>
        <v>TBD</v>
      </c>
      <c r="AJ495" s="89" t="s">
        <v>345</v>
      </c>
      <c r="AK495" s="219" t="str">
        <f>IFERROR(VLOOKUP(AJ495,L_Convert,6,FALSE),"")</f>
        <v>TBD</v>
      </c>
      <c r="AL495" s="219" t="str">
        <f>IFERROR(VLOOKUP(AJ495,L_Convert,7,FALSE),"")</f>
        <v>TBD</v>
      </c>
      <c r="AM495" s="89" t="s">
        <v>345</v>
      </c>
      <c r="AN495" s="219" t="str">
        <f>IFERROR(VLOOKUP(AM495,L_Convert,6,FALSE),"")</f>
        <v>TBD</v>
      </c>
      <c r="AO495" s="219" t="str">
        <f>IFERROR(VLOOKUP(AM495,L_Convert,7,FALSE),"")</f>
        <v>TBD</v>
      </c>
      <c r="AP495" s="220" t="s">
        <v>4464</v>
      </c>
      <c r="AQ495" s="89">
        <v>44661</v>
      </c>
      <c r="AR495" s="89">
        <v>44662</v>
      </c>
      <c r="AS495" s="99"/>
      <c r="AT495" s="256"/>
      <c r="AU495" s="95"/>
      <c r="AV495" s="238"/>
      <c r="AW495" s="89"/>
      <c r="AX495" s="89"/>
      <c r="AY495" s="219"/>
      <c r="AZ495" s="86"/>
      <c r="BA495" s="86"/>
      <c r="BB495" s="86"/>
      <c r="BC495" s="86" t="s">
        <v>6452</v>
      </c>
      <c r="BD495" s="83" t="s">
        <v>10492</v>
      </c>
      <c r="BE495" s="83" t="str">
        <f>IFERROR(VLOOKUP($BD495,L_Milestone,4,FALSE),"")</f>
        <v>13.REBARING OG</v>
      </c>
      <c r="BF495" s="83" t="s">
        <v>5834</v>
      </c>
      <c r="BG495" s="359" t="s">
        <v>13219</v>
      </c>
      <c r="BH495" s="359"/>
      <c r="BI495" s="190">
        <v>401</v>
      </c>
      <c r="BJ495" s="83" t="s">
        <v>13274</v>
      </c>
    </row>
    <row r="496" spans="1:62" s="28" customFormat="1" ht="15" customHeight="1">
      <c r="A496" s="187"/>
      <c r="B496" s="29"/>
      <c r="C496" s="83" t="str">
        <f>Q496</f>
        <v>BAL-BA-TAB-1961</v>
      </c>
      <c r="D496" s="83">
        <v>30740190031</v>
      </c>
      <c r="E496" s="198" t="s">
        <v>11424</v>
      </c>
      <c r="F496" s="198" t="s">
        <v>10828</v>
      </c>
      <c r="G496" s="83" t="s">
        <v>10283</v>
      </c>
      <c r="H496" s="84" t="s">
        <v>6825</v>
      </c>
      <c r="I496" s="83" t="s">
        <v>10961</v>
      </c>
      <c r="J496" s="83" t="s">
        <v>10962</v>
      </c>
      <c r="K496" s="83">
        <v>60</v>
      </c>
      <c r="L496" s="83" t="s">
        <v>4806</v>
      </c>
      <c r="M496" s="83">
        <v>2022</v>
      </c>
      <c r="N496" s="83" t="s">
        <v>10974</v>
      </c>
      <c r="O496" s="83" t="s">
        <v>12638</v>
      </c>
      <c r="P496" s="84" t="s">
        <v>205</v>
      </c>
      <c r="Q496" s="83" t="s">
        <v>10827</v>
      </c>
      <c r="R496" s="83" t="s">
        <v>10828</v>
      </c>
      <c r="S496" s="83" t="s">
        <v>106</v>
      </c>
      <c r="T496" s="83" t="s">
        <v>5862</v>
      </c>
      <c r="U496" s="83" t="s">
        <v>2198</v>
      </c>
      <c r="V496" s="198" t="s">
        <v>4478</v>
      </c>
      <c r="W496" s="83" t="s">
        <v>2227</v>
      </c>
      <c r="X496" s="83" t="s">
        <v>6896</v>
      </c>
      <c r="Y496" s="83">
        <v>6618108</v>
      </c>
      <c r="Z496" s="86">
        <v>44627</v>
      </c>
      <c r="AA496" s="86">
        <v>44627</v>
      </c>
      <c r="AB496" s="332">
        <f ca="1">IF(AND($Z496=""),"",IF(AND($Z496&lt;&gt;"",AY496&lt;&gt;""),AY496-$Z496,IF(AND($Z496&lt;&gt;"",AY496=""),TODAY()-$Z496)))</f>
        <v>52</v>
      </c>
      <c r="AC496" s="91" t="str">
        <f ca="1">IF(AB496="","",IF(AB496="RFI","RFI done",IF(AB496&gt;150,"&gt; 150 days",IF(AB496&gt;120,"121 - 150 days",IF(AB496&gt;90,"91 - 120 days",IF(AB496&gt;60,"61 - 90 days",IF(AB496&gt;30,"31 - 60 days","&lt; 30 days")))))))</f>
        <v>31 - 60 days</v>
      </c>
      <c r="AD496" s="89">
        <f>IF(AND(S496=""),"TBD",IF(AND(S496="COLO"),Z496+30,Z496+150))</f>
        <v>44777</v>
      </c>
      <c r="AE496" s="90" t="str">
        <f>IFERROR(VLOOKUP(AD496,L_Convert,6,FALSE),"")</f>
        <v>W32-2022</v>
      </c>
      <c r="AF496" s="90" t="str">
        <f>IFERROR(VLOOKUP(AD496,L_Convert,7,FALSE),"")</f>
        <v>Aug-2022</v>
      </c>
      <c r="AG496" s="89" t="s">
        <v>345</v>
      </c>
      <c r="AH496" s="219" t="str">
        <f>IFERROR(VLOOKUP(AG496,L_Convert,6,FALSE),"")</f>
        <v>TBD</v>
      </c>
      <c r="AI496" s="219" t="str">
        <f>IFERROR(VLOOKUP(AG496,L_Convert,7,FALSE),"")</f>
        <v>TBD</v>
      </c>
      <c r="AJ496" s="89" t="s">
        <v>345</v>
      </c>
      <c r="AK496" s="219" t="str">
        <f>IFERROR(VLOOKUP(AJ496,L_Convert,6,FALSE),"")</f>
        <v>TBD</v>
      </c>
      <c r="AL496" s="219" t="str">
        <f>IFERROR(VLOOKUP(AJ496,L_Convert,7,FALSE),"")</f>
        <v>TBD</v>
      </c>
      <c r="AM496" s="89" t="s">
        <v>345</v>
      </c>
      <c r="AN496" s="219" t="str">
        <f>IFERROR(VLOOKUP(AM496,L_Convert,6,FALSE),"")</f>
        <v>TBD</v>
      </c>
      <c r="AO496" s="219" t="str">
        <f>IFERROR(VLOOKUP(AM496,L_Convert,7,FALSE),"")</f>
        <v>TBD</v>
      </c>
      <c r="AP496" s="220" t="s">
        <v>4464</v>
      </c>
      <c r="AQ496" s="89">
        <v>44662</v>
      </c>
      <c r="AR496" s="89">
        <v>44664</v>
      </c>
      <c r="AS496" s="94"/>
      <c r="AT496" s="256"/>
      <c r="AU496" s="95"/>
      <c r="AV496" s="238"/>
      <c r="AW496" s="89"/>
      <c r="AX496" s="89"/>
      <c r="AY496" s="219"/>
      <c r="AZ496" s="86"/>
      <c r="BA496" s="86"/>
      <c r="BB496" s="86"/>
      <c r="BC496" s="83" t="s">
        <v>12717</v>
      </c>
      <c r="BD496" s="83" t="s">
        <v>10492</v>
      </c>
      <c r="BE496" s="83" t="str">
        <f>IFERROR(VLOOKUP($BD496,L_Milestone,4,FALSE),"")</f>
        <v>13.REBARING OG</v>
      </c>
      <c r="BF496" s="451" t="s">
        <v>5834</v>
      </c>
      <c r="BG496" s="359" t="s">
        <v>13083</v>
      </c>
      <c r="BH496" s="359"/>
      <c r="BI496" s="190">
        <v>401</v>
      </c>
      <c r="BJ496" s="83" t="s">
        <v>13274</v>
      </c>
    </row>
    <row r="497" spans="1:62" s="28" customFormat="1" ht="15" customHeight="1">
      <c r="A497" s="187" t="s">
        <v>9466</v>
      </c>
      <c r="B497" s="29"/>
      <c r="C497" s="83" t="str">
        <f>Q497</f>
        <v>SUM-SS-RPT-1101</v>
      </c>
      <c r="D497" s="83">
        <v>30730090031</v>
      </c>
      <c r="E497" s="198" t="s">
        <v>11335</v>
      </c>
      <c r="F497" s="198" t="s">
        <v>9560</v>
      </c>
      <c r="G497" s="83" t="s">
        <v>10283</v>
      </c>
      <c r="H497" s="84" t="s">
        <v>6825</v>
      </c>
      <c r="I497" s="83" t="s">
        <v>9935</v>
      </c>
      <c r="J497" s="83" t="s">
        <v>9936</v>
      </c>
      <c r="K497" s="83">
        <v>60</v>
      </c>
      <c r="L497" s="83" t="s">
        <v>9937</v>
      </c>
      <c r="M497" s="83">
        <v>2022</v>
      </c>
      <c r="N497" s="83" t="s">
        <v>10359</v>
      </c>
      <c r="O497" s="83" t="s">
        <v>10470</v>
      </c>
      <c r="P497" s="84" t="s">
        <v>205</v>
      </c>
      <c r="Q497" s="83" t="s">
        <v>9559</v>
      </c>
      <c r="R497" s="83" t="s">
        <v>9560</v>
      </c>
      <c r="S497" s="83" t="s">
        <v>106</v>
      </c>
      <c r="T497" s="83" t="s">
        <v>5862</v>
      </c>
      <c r="U497" s="83" t="s">
        <v>2199</v>
      </c>
      <c r="V497" s="83" t="s">
        <v>4477</v>
      </c>
      <c r="W497" s="83" t="s">
        <v>2216</v>
      </c>
      <c r="X497" s="83" t="s">
        <v>8633</v>
      </c>
      <c r="Y497" s="83">
        <v>6617950</v>
      </c>
      <c r="Z497" s="86">
        <v>44586</v>
      </c>
      <c r="AA497" s="86">
        <v>44589</v>
      </c>
      <c r="AB497" s="332">
        <f ca="1">IF(AND($Z497=""),"",IF(AND($Z497&lt;&gt;"",AY497&lt;&gt;""),AY497-$Z497,IF(AND($Z497&lt;&gt;"",AY497=""),TODAY()-$Z497)))</f>
        <v>93</v>
      </c>
      <c r="AC497" s="91" t="str">
        <f ca="1">IF(AB497="","",IF(AB497="RFI","RFI done",IF(AB497&gt;150,"&gt; 150 days",IF(AB497&gt;120,"121 - 150 days",IF(AB497&gt;90,"91 - 120 days",IF(AB497&gt;60,"61 - 90 days",IF(AB497&gt;30,"31 - 60 days","&lt; 30 days")))))))</f>
        <v>91 - 120 days</v>
      </c>
      <c r="AD497" s="89">
        <f>IF(AND(S497=""),"TBD",IF(AND(S497="COLO"),Z497+30,Z497+150))</f>
        <v>44736</v>
      </c>
      <c r="AE497" s="90" t="str">
        <f>IFERROR(VLOOKUP(AD497,L_Convert,6,FALSE),"")</f>
        <v>W26-2022</v>
      </c>
      <c r="AF497" s="90" t="str">
        <f>IFERROR(VLOOKUP(AD497,L_Convert,7,FALSE),"")</f>
        <v>Jun-2022</v>
      </c>
      <c r="AG497" s="89" t="s">
        <v>345</v>
      </c>
      <c r="AH497" s="219" t="str">
        <f>IFERROR(VLOOKUP(AG497,L_Convert,6,FALSE),"")</f>
        <v>TBD</v>
      </c>
      <c r="AI497" s="219" t="str">
        <f>IFERROR(VLOOKUP(AG497,L_Convert,7,FALSE),"")</f>
        <v>TBD</v>
      </c>
      <c r="AJ497" s="199" t="s">
        <v>345</v>
      </c>
      <c r="AK497" s="219" t="str">
        <f>IFERROR(VLOOKUP(AJ497,L_Convert,6,FALSE),"")</f>
        <v>TBD</v>
      </c>
      <c r="AL497" s="219" t="str">
        <f>IFERROR(VLOOKUP(AJ497,L_Convert,7,FALSE),"")</f>
        <v>TBD</v>
      </c>
      <c r="AM497" s="89" t="s">
        <v>345</v>
      </c>
      <c r="AN497" s="219" t="str">
        <f>IFERROR(VLOOKUP(AM497,L_Convert,6,FALSE),"")</f>
        <v>TBD</v>
      </c>
      <c r="AO497" s="219" t="str">
        <f>IFERROR(VLOOKUP(AM497,L_Convert,7,FALSE),"")</f>
        <v>TBD</v>
      </c>
      <c r="AP497" s="83" t="s">
        <v>4464</v>
      </c>
      <c r="AQ497" s="220">
        <v>44617</v>
      </c>
      <c r="AR497" s="277">
        <v>44622</v>
      </c>
      <c r="AS497" s="99"/>
      <c r="AT497" s="94"/>
      <c r="AU497" s="256"/>
      <c r="AV497" s="238"/>
      <c r="AW497" s="238"/>
      <c r="AX497" s="89"/>
      <c r="AY497" s="89"/>
      <c r="AZ497" s="219"/>
      <c r="BA497" s="86"/>
      <c r="BB497" s="86"/>
      <c r="BC497" s="86" t="s">
        <v>6452</v>
      </c>
      <c r="BD497" s="237" t="s">
        <v>10492</v>
      </c>
      <c r="BE497" s="83" t="str">
        <f>IFERROR(VLOOKUP($BD497,L_Milestone,4,FALSE),"")</f>
        <v>13.REBARING OG</v>
      </c>
      <c r="BF497" s="83" t="s">
        <v>5834</v>
      </c>
      <c r="BG497" s="359" t="s">
        <v>13055</v>
      </c>
      <c r="BH497" s="359"/>
      <c r="BI497" s="190">
        <v>401</v>
      </c>
      <c r="BJ497" s="83" t="s">
        <v>13274</v>
      </c>
    </row>
    <row r="498" spans="1:62" s="28" customFormat="1" ht="15" customHeight="1">
      <c r="A498" s="187" t="s">
        <v>9466</v>
      </c>
      <c r="B498" s="29"/>
      <c r="C498" s="83" t="str">
        <f>Q498</f>
        <v>JAW-BT-RKB-0770</v>
      </c>
      <c r="D498" s="83">
        <v>30729420031</v>
      </c>
      <c r="E498" s="198" t="s">
        <v>11016</v>
      </c>
      <c r="F498" s="198" t="s">
        <v>9744</v>
      </c>
      <c r="G498" s="83" t="s">
        <v>10283</v>
      </c>
      <c r="H498" s="84" t="s">
        <v>6825</v>
      </c>
      <c r="I498" s="83" t="s">
        <v>10180</v>
      </c>
      <c r="J498" s="83" t="s">
        <v>10181</v>
      </c>
      <c r="K498" s="83">
        <v>70</v>
      </c>
      <c r="L498" s="83" t="s">
        <v>10182</v>
      </c>
      <c r="M498" s="83">
        <v>2022</v>
      </c>
      <c r="N498" s="83" t="s">
        <v>10359</v>
      </c>
      <c r="O498" s="83" t="s">
        <v>10469</v>
      </c>
      <c r="P498" s="84" t="s">
        <v>199</v>
      </c>
      <c r="Q498" s="88" t="s">
        <v>9743</v>
      </c>
      <c r="R498" s="275" t="s">
        <v>9744</v>
      </c>
      <c r="S498" s="83" t="s">
        <v>106</v>
      </c>
      <c r="T498" s="83" t="s">
        <v>5862</v>
      </c>
      <c r="U498" s="83" t="s">
        <v>5947</v>
      </c>
      <c r="V498" s="86" t="s">
        <v>8117</v>
      </c>
      <c r="W498" s="274" t="s">
        <v>2204</v>
      </c>
      <c r="X498" s="274" t="s">
        <v>8615</v>
      </c>
      <c r="Y498" s="274">
        <v>6617948</v>
      </c>
      <c r="Z498" s="86">
        <v>44586</v>
      </c>
      <c r="AA498" s="86">
        <v>44589</v>
      </c>
      <c r="AB498" s="332">
        <f ca="1">IF(AND($Z498=""),"",IF(AND($Z498&lt;&gt;"",AY498&lt;&gt;""),AY498-$Z498,IF(AND($Z498&lt;&gt;"",AY498=""),TODAY()-$Z498)))</f>
        <v>93</v>
      </c>
      <c r="AC498" s="91" t="str">
        <f ca="1">IF(AB498="","",IF(AB498="RFI","RFI done",IF(AB498&gt;150,"&gt; 150 days",IF(AB498&gt;120,"121 - 150 days",IF(AB498&gt;90,"91 - 120 days",IF(AB498&gt;60,"61 - 90 days",IF(AB498&gt;30,"31 - 60 days","&lt; 30 days")))))))</f>
        <v>91 - 120 days</v>
      </c>
      <c r="AD498" s="89">
        <f>IF(AND(S498=""),"TBD",IF(AND(S498="COLO"),Z498+30,Z498+150))</f>
        <v>44736</v>
      </c>
      <c r="AE498" s="90" t="str">
        <f>IFERROR(VLOOKUP(AD498,L_Convert,6,FALSE),"")</f>
        <v>W26-2022</v>
      </c>
      <c r="AF498" s="90" t="str">
        <f>IFERROR(VLOOKUP(AD498,L_Convert,7,FALSE),"")</f>
        <v>Jun-2022</v>
      </c>
      <c r="AG498" s="89" t="s">
        <v>345</v>
      </c>
      <c r="AH498" s="219" t="str">
        <f>IFERROR(VLOOKUP(AG498,L_Convert,6,FALSE),"")</f>
        <v>TBD</v>
      </c>
      <c r="AI498" s="219" t="str">
        <f>IFERROR(VLOOKUP(AG498,L_Convert,7,FALSE),"")</f>
        <v>TBD</v>
      </c>
      <c r="AJ498" s="199" t="s">
        <v>345</v>
      </c>
      <c r="AK498" s="219" t="str">
        <f>IFERROR(VLOOKUP(AJ498,L_Convert,6,FALSE),"")</f>
        <v>TBD</v>
      </c>
      <c r="AL498" s="219" t="str">
        <f>IFERROR(VLOOKUP(AJ498,L_Convert,7,FALSE),"")</f>
        <v>TBD</v>
      </c>
      <c r="AM498" s="89" t="s">
        <v>345</v>
      </c>
      <c r="AN498" s="219" t="str">
        <f>IFERROR(VLOOKUP(AM498,L_Convert,6,FALSE),"")</f>
        <v>TBD</v>
      </c>
      <c r="AO498" s="219" t="str">
        <f>IFERROR(VLOOKUP(AM498,L_Convert,7,FALSE),"")</f>
        <v>TBD</v>
      </c>
      <c r="AP498" s="83" t="s">
        <v>4464</v>
      </c>
      <c r="AQ498" s="220" t="s">
        <v>13271</v>
      </c>
      <c r="AR498" s="89"/>
      <c r="AS498" s="498"/>
      <c r="AT498" s="94">
        <v>6.6</v>
      </c>
      <c r="AU498" s="256">
        <v>44671</v>
      </c>
      <c r="AV498" s="95"/>
      <c r="AW498" s="238"/>
      <c r="AX498" s="89"/>
      <c r="AY498" s="89"/>
      <c r="AZ498" s="219"/>
      <c r="BA498" s="86"/>
      <c r="BB498" s="86"/>
      <c r="BC498" s="86" t="s">
        <v>6452</v>
      </c>
      <c r="BD498" s="237" t="s">
        <v>10492</v>
      </c>
      <c r="BE498" s="83" t="str">
        <f>IFERROR(VLOOKUP($BD498,L_Milestone,4,FALSE),"")</f>
        <v>13.REBARING OG</v>
      </c>
      <c r="BF498" s="83" t="s">
        <v>5834</v>
      </c>
      <c r="BG498" s="237" t="s">
        <v>13008</v>
      </c>
      <c r="BH498" s="237"/>
      <c r="BI498" s="190">
        <v>401</v>
      </c>
      <c r="BJ498" s="83" t="s">
        <v>13274</v>
      </c>
    </row>
    <row r="499" spans="1:62" s="28" customFormat="1" ht="15" customHeight="1">
      <c r="A499" s="187"/>
      <c r="B499" s="29"/>
      <c r="C499" s="83" t="str">
        <f>Q499</f>
        <v>BAL-BA-MGW-1570</v>
      </c>
      <c r="D499" s="83">
        <v>30742390031</v>
      </c>
      <c r="E499" s="198" t="s">
        <v>12625</v>
      </c>
      <c r="F499" s="198" t="s">
        <v>12203</v>
      </c>
      <c r="G499" s="83" t="s">
        <v>5938</v>
      </c>
      <c r="H499" s="84" t="s">
        <v>6825</v>
      </c>
      <c r="I499" s="83" t="s">
        <v>12204</v>
      </c>
      <c r="J499" s="83" t="s">
        <v>12205</v>
      </c>
      <c r="K499" s="83">
        <v>30</v>
      </c>
      <c r="L499" s="83" t="s">
        <v>12206</v>
      </c>
      <c r="M499" s="83">
        <v>2022</v>
      </c>
      <c r="N499" s="83"/>
      <c r="O499" s="83" t="s">
        <v>2359</v>
      </c>
      <c r="P499" s="84" t="s">
        <v>6433</v>
      </c>
      <c r="Q499" s="83" t="s">
        <v>12202</v>
      </c>
      <c r="R499" s="83" t="s">
        <v>12203</v>
      </c>
      <c r="S499" s="83" t="s">
        <v>106</v>
      </c>
      <c r="T499" s="83" t="s">
        <v>5862</v>
      </c>
      <c r="U499" s="83" t="s">
        <v>2198</v>
      </c>
      <c r="V499" s="198" t="s">
        <v>4478</v>
      </c>
      <c r="W499" s="83" t="s">
        <v>2227</v>
      </c>
      <c r="X499" s="83" t="s">
        <v>2665</v>
      </c>
      <c r="Y499" s="85">
        <v>6618151</v>
      </c>
      <c r="Z499" s="86">
        <v>44644</v>
      </c>
      <c r="AA499" s="86">
        <v>44644</v>
      </c>
      <c r="AB499" s="332">
        <f ca="1">IF(AND($Z499=""),"",IF(AND($Z499&lt;&gt;"",AY499&lt;&gt;""),AY499-$Z499,IF(AND($Z499&lt;&gt;"",AY499=""),TODAY()-$Z499)))</f>
        <v>35</v>
      </c>
      <c r="AC499" s="91" t="str">
        <f ca="1">IF(AB499="","",IF(AB499="RFI","RFI done",IF(AB499&gt;150,"&gt; 150 days",IF(AB499&gt;120,"121 - 150 days",IF(AB499&gt;90,"91 - 120 days",IF(AB499&gt;60,"61 - 90 days",IF(AB499&gt;30,"31 - 60 days","&lt; 30 days")))))))</f>
        <v>31 - 60 days</v>
      </c>
      <c r="AD499" s="89">
        <f>IF(AND(S499=""),"TBD",IF(AND(S499="COLO"),Z499+30,Z499+150))</f>
        <v>44794</v>
      </c>
      <c r="AE499" s="90" t="str">
        <f>IFERROR(VLOOKUP(AD499,L_Convert,6,FALSE),"")</f>
        <v>W35-2022</v>
      </c>
      <c r="AF499" s="90" t="str">
        <f>IFERROR(VLOOKUP(AD499,L_Convert,7,FALSE),"")</f>
        <v>Aug-2022</v>
      </c>
      <c r="AG499" s="89" t="s">
        <v>345</v>
      </c>
      <c r="AH499" s="219" t="str">
        <f>IFERROR(VLOOKUP(AG499,L_Convert,6,FALSE),"")</f>
        <v>TBD</v>
      </c>
      <c r="AI499" s="219" t="str">
        <f>IFERROR(VLOOKUP(AG499,L_Convert,7,FALSE),"")</f>
        <v>TBD</v>
      </c>
      <c r="AJ499" s="89" t="s">
        <v>345</v>
      </c>
      <c r="AK499" s="219" t="str">
        <f>IFERROR(VLOOKUP(AJ499,L_Convert,6,FALSE),"")</f>
        <v>TBD</v>
      </c>
      <c r="AL499" s="219" t="str">
        <f>IFERROR(VLOOKUP(AJ499,L_Convert,7,FALSE),"")</f>
        <v>TBD</v>
      </c>
      <c r="AM499" s="89" t="s">
        <v>345</v>
      </c>
      <c r="AN499" s="219" t="str">
        <f>IFERROR(VLOOKUP(AM499,L_Convert,6,FALSE),"")</f>
        <v>TBD</v>
      </c>
      <c r="AO499" s="219" t="str">
        <f>IFERROR(VLOOKUP(AM499,L_Convert,7,FALSE),"")</f>
        <v>TBD</v>
      </c>
      <c r="AP499" s="83" t="s">
        <v>4464</v>
      </c>
      <c r="AQ499" s="220"/>
      <c r="AR499" s="89"/>
      <c r="AS499" s="99"/>
      <c r="AT499" s="94"/>
      <c r="AU499" s="256"/>
      <c r="AV499" s="95"/>
      <c r="AW499" s="238"/>
      <c r="AX499" s="89"/>
      <c r="AY499" s="277"/>
      <c r="AZ499" s="219"/>
      <c r="BA499" s="86"/>
      <c r="BB499" s="86"/>
      <c r="BC499" s="83" t="s">
        <v>10375</v>
      </c>
      <c r="BD499" s="83" t="s">
        <v>6890</v>
      </c>
      <c r="BE499" s="83" t="str">
        <f>IFERROR(VLOOKUP($BD499,L_Milestone,4,FALSE),"")</f>
        <v>05.REHUNTING</v>
      </c>
      <c r="BF499" s="83" t="s">
        <v>5834</v>
      </c>
      <c r="BG499" s="237" t="s">
        <v>13068</v>
      </c>
      <c r="BH499" s="237"/>
      <c r="BI499" s="190">
        <v>401</v>
      </c>
      <c r="BJ499" s="83" t="s">
        <v>13274</v>
      </c>
    </row>
    <row r="500" spans="1:62" s="28" customFormat="1" ht="15" customHeight="1">
      <c r="A500" s="187"/>
      <c r="B500" s="29"/>
      <c r="C500" s="83" t="str">
        <f>Q500</f>
        <v>JAW-JB-NPH-4384</v>
      </c>
      <c r="D500" s="83">
        <v>30739880031</v>
      </c>
      <c r="E500" s="198" t="s">
        <v>11420</v>
      </c>
      <c r="F500" s="198" t="s">
        <v>10764</v>
      </c>
      <c r="G500" s="83" t="s">
        <v>10283</v>
      </c>
      <c r="H500" s="84" t="s">
        <v>6825</v>
      </c>
      <c r="I500" s="83" t="s">
        <v>10876</v>
      </c>
      <c r="J500" s="83" t="s">
        <v>10877</v>
      </c>
      <c r="K500" s="83">
        <v>40</v>
      </c>
      <c r="L500" s="83" t="s">
        <v>10878</v>
      </c>
      <c r="M500" s="83">
        <v>2022</v>
      </c>
      <c r="N500" s="83" t="s">
        <v>10973</v>
      </c>
      <c r="O500" s="83" t="s">
        <v>2359</v>
      </c>
      <c r="P500" s="97" t="s">
        <v>205</v>
      </c>
      <c r="Q500" s="83" t="s">
        <v>10763</v>
      </c>
      <c r="R500" s="83" t="s">
        <v>10764</v>
      </c>
      <c r="S500" s="83" t="s">
        <v>106</v>
      </c>
      <c r="T500" s="83" t="s">
        <v>5862</v>
      </c>
      <c r="U500" s="83" t="s">
        <v>5907</v>
      </c>
      <c r="V500" s="274" t="s">
        <v>4470</v>
      </c>
      <c r="W500" s="274" t="s">
        <v>2205</v>
      </c>
      <c r="X500" s="274" t="s">
        <v>2613</v>
      </c>
      <c r="Y500" s="83">
        <v>6618108</v>
      </c>
      <c r="Z500" s="86">
        <v>44627</v>
      </c>
      <c r="AA500" s="86">
        <v>44627</v>
      </c>
      <c r="AB500" s="332">
        <f ca="1">IF(AND($Z500=""),"",IF(AND($Z500&lt;&gt;"",AY500&lt;&gt;""),AY500-$Z500,IF(AND($Z500&lt;&gt;"",AY500=""),TODAY()-$Z500)))</f>
        <v>52</v>
      </c>
      <c r="AC500" s="91" t="str">
        <f ca="1">IF(AB500="","",IF(AB500="RFI","RFI done",IF(AB500&gt;150,"&gt; 150 days",IF(AB500&gt;120,"121 - 150 days",IF(AB500&gt;90,"91 - 120 days",IF(AB500&gt;60,"61 - 90 days",IF(AB500&gt;30,"31 - 60 days","&lt; 30 days")))))))</f>
        <v>31 - 60 days</v>
      </c>
      <c r="AD500" s="89">
        <f>IF(AND(S500=""),"TBD",IF(AND(S500="COLO"),Z500+30,Z500+150))</f>
        <v>44777</v>
      </c>
      <c r="AE500" s="90" t="str">
        <f>IFERROR(VLOOKUP(AD500,L_Convert,6,FALSE),"")</f>
        <v>W32-2022</v>
      </c>
      <c r="AF500" s="90" t="str">
        <f>IFERROR(VLOOKUP(AD500,L_Convert,7,FALSE),"")</f>
        <v>Aug-2022</v>
      </c>
      <c r="AG500" s="89" t="s">
        <v>345</v>
      </c>
      <c r="AH500" s="219" t="str">
        <f>IFERROR(VLOOKUP(AG500,L_Convert,6,FALSE),"")</f>
        <v>TBD</v>
      </c>
      <c r="AI500" s="219" t="str">
        <f>IFERROR(VLOOKUP(AG500,L_Convert,7,FALSE),"")</f>
        <v>TBD</v>
      </c>
      <c r="AJ500" s="199" t="s">
        <v>345</v>
      </c>
      <c r="AK500" s="219" t="str">
        <f>IFERROR(VLOOKUP(AJ500,L_Convert,6,FALSE),"")</f>
        <v>TBD</v>
      </c>
      <c r="AL500" s="219" t="str">
        <f>IFERROR(VLOOKUP(AJ500,L_Convert,7,FALSE),"")</f>
        <v>TBD</v>
      </c>
      <c r="AM500" s="89" t="s">
        <v>345</v>
      </c>
      <c r="AN500" s="219" t="str">
        <f>IFERROR(VLOOKUP(AM500,L_Convert,6,FALSE),"")</f>
        <v>TBD</v>
      </c>
      <c r="AO500" s="219" t="str">
        <f>IFERROR(VLOOKUP(AM500,L_Convert,7,FALSE),"")</f>
        <v>TBD</v>
      </c>
      <c r="AP500" s="220" t="s">
        <v>4464</v>
      </c>
      <c r="AQ500" s="89"/>
      <c r="AR500" s="99"/>
      <c r="AS500" s="99"/>
      <c r="AT500" s="256"/>
      <c r="AU500" s="95"/>
      <c r="AV500" s="238"/>
      <c r="AW500" s="89"/>
      <c r="AX500" s="89"/>
      <c r="AY500" s="219"/>
      <c r="AZ500" s="86"/>
      <c r="BA500" s="86"/>
      <c r="BB500" s="86"/>
      <c r="BC500" s="83" t="s">
        <v>10376</v>
      </c>
      <c r="BD500" s="83" t="s">
        <v>202</v>
      </c>
      <c r="BE500" s="83" t="str">
        <f>IFERROR(VLOOKUP($BD500,L_Milestone,4,FALSE),"")</f>
        <v>07.SITAC PROCESS</v>
      </c>
      <c r="BF500" s="83" t="s">
        <v>5834</v>
      </c>
      <c r="BG500" s="237" t="s">
        <v>12974</v>
      </c>
      <c r="BH500" s="237"/>
      <c r="BI500" s="190">
        <v>401</v>
      </c>
      <c r="BJ500" s="83" t="s">
        <v>13274</v>
      </c>
    </row>
    <row r="501" spans="1:62" s="28" customFormat="1" ht="15" customHeight="1">
      <c r="A501" s="187"/>
      <c r="B501" s="29"/>
      <c r="C501" s="83" t="str">
        <f>Q501</f>
        <v>JAW-JB-TSM-4152</v>
      </c>
      <c r="D501" s="83">
        <v>30742630031</v>
      </c>
      <c r="E501" s="198" t="s">
        <v>12622</v>
      </c>
      <c r="F501" s="198" t="s">
        <v>12530</v>
      </c>
      <c r="G501" s="83" t="s">
        <v>10283</v>
      </c>
      <c r="H501" s="84" t="s">
        <v>6825</v>
      </c>
      <c r="I501" s="83" t="s">
        <v>12552</v>
      </c>
      <c r="J501" s="83" t="s">
        <v>12553</v>
      </c>
      <c r="K501" s="83">
        <v>30</v>
      </c>
      <c r="L501" s="83" t="s">
        <v>12554</v>
      </c>
      <c r="M501" s="83">
        <v>2022</v>
      </c>
      <c r="N501" s="340" t="s">
        <v>12457</v>
      </c>
      <c r="O501" s="83" t="s">
        <v>2359</v>
      </c>
      <c r="P501" s="513" t="s">
        <v>205</v>
      </c>
      <c r="Q501" s="83" t="s">
        <v>12529</v>
      </c>
      <c r="R501" s="83" t="s">
        <v>12530</v>
      </c>
      <c r="S501" s="83" t="s">
        <v>106</v>
      </c>
      <c r="T501" s="83" t="s">
        <v>5862</v>
      </c>
      <c r="U501" s="83" t="s">
        <v>5907</v>
      </c>
      <c r="V501" s="198" t="s">
        <v>4470</v>
      </c>
      <c r="W501" s="274" t="s">
        <v>2205</v>
      </c>
      <c r="X501" s="274" t="s">
        <v>2642</v>
      </c>
      <c r="Y501" s="84">
        <v>6618175</v>
      </c>
      <c r="Z501" s="86">
        <v>44656</v>
      </c>
      <c r="AA501" s="86">
        <v>44656</v>
      </c>
      <c r="AB501" s="332">
        <f ca="1">IF(AND($Z501=""),"",IF(AND($Z501&lt;&gt;"",AY501&lt;&gt;""),AY501-$Z501,IF(AND($Z501&lt;&gt;"",AY501=""),TODAY()-$Z501)))</f>
        <v>23</v>
      </c>
      <c r="AC501" s="91" t="str">
        <f ca="1">IF(AB501="","",IF(AB501="RFI","RFI done",IF(AB501&gt;150,"&gt; 150 days",IF(AB501&gt;120,"121 - 150 days",IF(AB501&gt;90,"91 - 120 days",IF(AB501&gt;60,"61 - 90 days",IF(AB501&gt;30,"31 - 60 days","&lt; 30 days")))))))</f>
        <v>&lt; 30 days</v>
      </c>
      <c r="AD501" s="89">
        <f>IF(AND(S501=""),"TBD",IF(AND(S501="COLO"),Z501+30,Z501+150))</f>
        <v>44806</v>
      </c>
      <c r="AE501" s="90" t="str">
        <f>IFERROR(VLOOKUP(AD501,L_Convert,6,FALSE),"")</f>
        <v>W36-2022</v>
      </c>
      <c r="AF501" s="90" t="str">
        <f>IFERROR(VLOOKUP(AD501,L_Convert,7,FALSE),"")</f>
        <v>Sep-2022</v>
      </c>
      <c r="AG501" s="89" t="s">
        <v>345</v>
      </c>
      <c r="AH501" s="219" t="str">
        <f>IFERROR(VLOOKUP(AG501,L_Convert,6,FALSE),"")</f>
        <v>TBD</v>
      </c>
      <c r="AI501" s="219" t="str">
        <f>IFERROR(VLOOKUP(AG501,L_Convert,7,FALSE),"")</f>
        <v>TBD</v>
      </c>
      <c r="AJ501" s="89" t="s">
        <v>345</v>
      </c>
      <c r="AK501" s="219" t="str">
        <f>IFERROR(VLOOKUP(AJ501,L_Convert,6,FALSE),"")</f>
        <v>TBD</v>
      </c>
      <c r="AL501" s="219" t="str">
        <f>IFERROR(VLOOKUP(AJ501,L_Convert,7,FALSE),"")</f>
        <v>TBD</v>
      </c>
      <c r="AM501" s="89" t="s">
        <v>345</v>
      </c>
      <c r="AN501" s="219" t="str">
        <f>IFERROR(VLOOKUP(AM501,L_Convert,6,FALSE),"")</f>
        <v>TBD</v>
      </c>
      <c r="AO501" s="219" t="str">
        <f>IFERROR(VLOOKUP(AM501,L_Convert,7,FALSE),"")</f>
        <v>TBD</v>
      </c>
      <c r="AP501" s="220"/>
      <c r="AQ501" s="89"/>
      <c r="AR501" s="99"/>
      <c r="AS501" s="94"/>
      <c r="AT501" s="256"/>
      <c r="AU501" s="95"/>
      <c r="AV501" s="238"/>
      <c r="AW501" s="89"/>
      <c r="AX501" s="89"/>
      <c r="AY501" s="219"/>
      <c r="AZ501" s="86"/>
      <c r="BA501" s="86"/>
      <c r="BB501" s="86"/>
      <c r="BC501" s="83" t="s">
        <v>10376</v>
      </c>
      <c r="BD501" s="237" t="s">
        <v>6890</v>
      </c>
      <c r="BE501" s="83" t="str">
        <f>IFERROR(VLOOKUP($BD501,L_Milestone,4,FALSE),"")</f>
        <v>05.REHUNTING</v>
      </c>
      <c r="BF501" s="83" t="s">
        <v>5834</v>
      </c>
      <c r="BG501" s="237" t="s">
        <v>12973</v>
      </c>
      <c r="BH501" s="237"/>
      <c r="BI501" s="190">
        <v>401</v>
      </c>
      <c r="BJ501" s="83" t="s">
        <v>13274</v>
      </c>
    </row>
    <row r="502" spans="1:62" s="28" customFormat="1" ht="15" customHeight="1">
      <c r="A502" s="187"/>
      <c r="B502" s="29"/>
      <c r="C502" s="83" t="str">
        <f>Q502</f>
        <v>JAW-JB-NPH-3751</v>
      </c>
      <c r="D502" s="83">
        <v>30739810031</v>
      </c>
      <c r="E502" s="198" t="s">
        <v>11416</v>
      </c>
      <c r="F502" s="198" t="s">
        <v>10750</v>
      </c>
      <c r="G502" s="83" t="s">
        <v>10283</v>
      </c>
      <c r="H502" s="84" t="s">
        <v>6825</v>
      </c>
      <c r="I502" s="83" t="s">
        <v>10857</v>
      </c>
      <c r="J502" s="83" t="s">
        <v>10858</v>
      </c>
      <c r="K502" s="83">
        <v>30</v>
      </c>
      <c r="L502" s="83" t="s">
        <v>4793</v>
      </c>
      <c r="M502" s="83">
        <v>2022</v>
      </c>
      <c r="N502" s="83" t="s">
        <v>10971</v>
      </c>
      <c r="O502" s="83" t="s">
        <v>2359</v>
      </c>
      <c r="P502" s="97" t="s">
        <v>205</v>
      </c>
      <c r="Q502" s="83" t="s">
        <v>10749</v>
      </c>
      <c r="R502" s="83" t="s">
        <v>10750</v>
      </c>
      <c r="S502" s="83" t="s">
        <v>106</v>
      </c>
      <c r="T502" s="83" t="s">
        <v>5862</v>
      </c>
      <c r="U502" s="83" t="s">
        <v>5907</v>
      </c>
      <c r="V502" s="198" t="s">
        <v>4470</v>
      </c>
      <c r="W502" s="274" t="s">
        <v>2205</v>
      </c>
      <c r="X502" s="274" t="s">
        <v>2613</v>
      </c>
      <c r="Y502" s="83">
        <v>6618108</v>
      </c>
      <c r="Z502" s="86">
        <v>44627</v>
      </c>
      <c r="AA502" s="86">
        <v>44627</v>
      </c>
      <c r="AB502" s="332">
        <f ca="1">IF(AND($Z502=""),"",IF(AND($Z502&lt;&gt;"",AY502&lt;&gt;""),AY502-$Z502,IF(AND($Z502&lt;&gt;"",AY502=""),TODAY()-$Z502)))</f>
        <v>52</v>
      </c>
      <c r="AC502" s="91" t="str">
        <f ca="1">IF(AB502="","",IF(AB502="RFI","RFI done",IF(AB502&gt;150,"&gt; 150 days",IF(AB502&gt;120,"121 - 150 days",IF(AB502&gt;90,"91 - 120 days",IF(AB502&gt;60,"61 - 90 days",IF(AB502&gt;30,"31 - 60 days","&lt; 30 days")))))))</f>
        <v>31 - 60 days</v>
      </c>
      <c r="AD502" s="89">
        <f>IF(AND(S502=""),"TBD",IF(AND(S502="COLO"),Z502+30,Z502+150))</f>
        <v>44777</v>
      </c>
      <c r="AE502" s="90" t="str">
        <f>IFERROR(VLOOKUP(AD502,L_Convert,6,FALSE),"")</f>
        <v>W32-2022</v>
      </c>
      <c r="AF502" s="90" t="str">
        <f>IFERROR(VLOOKUP(AD502,L_Convert,7,FALSE),"")</f>
        <v>Aug-2022</v>
      </c>
      <c r="AG502" s="89" t="s">
        <v>345</v>
      </c>
      <c r="AH502" s="219" t="str">
        <f>IFERROR(VLOOKUP(AG502,L_Convert,6,FALSE),"")</f>
        <v>TBD</v>
      </c>
      <c r="AI502" s="219" t="str">
        <f>IFERROR(VLOOKUP(AG502,L_Convert,7,FALSE),"")</f>
        <v>TBD</v>
      </c>
      <c r="AJ502" s="89" t="s">
        <v>345</v>
      </c>
      <c r="AK502" s="219" t="str">
        <f>IFERROR(VLOOKUP(AJ502,L_Convert,6,FALSE),"")</f>
        <v>TBD</v>
      </c>
      <c r="AL502" s="219" t="str">
        <f>IFERROR(VLOOKUP(AJ502,L_Convert,7,FALSE),"")</f>
        <v>TBD</v>
      </c>
      <c r="AM502" s="89" t="s">
        <v>345</v>
      </c>
      <c r="AN502" s="219" t="str">
        <f>IFERROR(VLOOKUP(AM502,L_Convert,6,FALSE),"")</f>
        <v>TBD</v>
      </c>
      <c r="AO502" s="219" t="str">
        <f>IFERROR(VLOOKUP(AM502,L_Convert,7,FALSE),"")</f>
        <v>TBD</v>
      </c>
      <c r="AP502" s="220" t="s">
        <v>4464</v>
      </c>
      <c r="AQ502" s="89"/>
      <c r="AR502" s="99"/>
      <c r="AS502" s="94"/>
      <c r="AT502" s="256"/>
      <c r="AU502" s="95"/>
      <c r="AV502" s="238"/>
      <c r="AW502" s="89"/>
      <c r="AX502" s="89"/>
      <c r="AY502" s="219"/>
      <c r="AZ502" s="86"/>
      <c r="BA502" s="86"/>
      <c r="BB502" s="86"/>
      <c r="BC502" s="83" t="s">
        <v>10376</v>
      </c>
      <c r="BD502" s="237" t="s">
        <v>6890</v>
      </c>
      <c r="BE502" s="83" t="str">
        <f>IFERROR(VLOOKUP($BD502,L_Milestone,4,FALSE),"")</f>
        <v>05.REHUNTING</v>
      </c>
      <c r="BF502" s="83" t="s">
        <v>5834</v>
      </c>
      <c r="BG502" s="359" t="s">
        <v>12978</v>
      </c>
      <c r="BH502" s="359"/>
      <c r="BI502" s="190">
        <v>401</v>
      </c>
      <c r="BJ502" s="83" t="s">
        <v>13274</v>
      </c>
    </row>
    <row r="503" spans="1:62" s="28" customFormat="1" ht="15" customHeight="1">
      <c r="A503" s="187"/>
      <c r="B503" s="29"/>
      <c r="C503" s="83" t="str">
        <f>Q503</f>
        <v>JAW-JT-BYL-0264</v>
      </c>
      <c r="D503" s="83">
        <v>30742760031</v>
      </c>
      <c r="E503" s="198" t="s">
        <v>12663</v>
      </c>
      <c r="F503" s="198" t="s">
        <v>12329</v>
      </c>
      <c r="G503" s="83" t="s">
        <v>10283</v>
      </c>
      <c r="H503" s="84" t="s">
        <v>6825</v>
      </c>
      <c r="I503" s="83" t="s">
        <v>12386</v>
      </c>
      <c r="J503" s="83" t="s">
        <v>12387</v>
      </c>
      <c r="K503" s="83">
        <v>50</v>
      </c>
      <c r="L503" s="83" t="s">
        <v>12388</v>
      </c>
      <c r="M503" s="83">
        <v>2022</v>
      </c>
      <c r="N503" s="340" t="s">
        <v>10971</v>
      </c>
      <c r="O503" s="83" t="s">
        <v>2359</v>
      </c>
      <c r="P503" s="343" t="s">
        <v>12456</v>
      </c>
      <c r="Q503" s="83" t="s">
        <v>12328</v>
      </c>
      <c r="R503" s="83" t="s">
        <v>12329</v>
      </c>
      <c r="S503" s="83" t="s">
        <v>106</v>
      </c>
      <c r="T503" s="83" t="s">
        <v>5862</v>
      </c>
      <c r="U503" s="83" t="s">
        <v>5907</v>
      </c>
      <c r="V503" s="83" t="s">
        <v>4468</v>
      </c>
      <c r="W503" s="274" t="s">
        <v>2203</v>
      </c>
      <c r="X503" s="274" t="s">
        <v>2630</v>
      </c>
      <c r="Y503" s="84">
        <v>6618156</v>
      </c>
      <c r="Z503" s="86">
        <v>44648</v>
      </c>
      <c r="AA503" s="86">
        <v>44656</v>
      </c>
      <c r="AB503" s="332">
        <f ca="1">IF(AND($Z503=""),"",IF(AND($Z503&lt;&gt;"",AY503&lt;&gt;""),AY503-$Z503,IF(AND($Z503&lt;&gt;"",AY503=""),TODAY()-$Z503)))</f>
        <v>31</v>
      </c>
      <c r="AC503" s="91" t="str">
        <f ca="1">IF(AB503="","",IF(AB503="RFI","RFI done",IF(AB503&gt;150,"&gt; 150 days",IF(AB503&gt;120,"121 - 150 days",IF(AB503&gt;90,"91 - 120 days",IF(AB503&gt;60,"61 - 90 days",IF(AB503&gt;30,"31 - 60 days","&lt; 30 days")))))))</f>
        <v>31 - 60 days</v>
      </c>
      <c r="AD503" s="89">
        <f>IF(AND(S503=""),"TBD",IF(AND(S503="COLO"),Z503+30,Z503+150))</f>
        <v>44798</v>
      </c>
      <c r="AE503" s="90" t="str">
        <f>IFERROR(VLOOKUP(AD503,L_Convert,6,FALSE),"")</f>
        <v>W35-2022</v>
      </c>
      <c r="AF503" s="90" t="str">
        <f>IFERROR(VLOOKUP(AD503,L_Convert,7,FALSE),"")</f>
        <v>Aug-2022</v>
      </c>
      <c r="AG503" s="89" t="s">
        <v>345</v>
      </c>
      <c r="AH503" s="219" t="str">
        <f>IFERROR(VLOOKUP(AG503,L_Convert,6,FALSE),"")</f>
        <v>TBD</v>
      </c>
      <c r="AI503" s="219" t="str">
        <f>IFERROR(VLOOKUP(AG503,L_Convert,7,FALSE),"")</f>
        <v>TBD</v>
      </c>
      <c r="AJ503" s="89" t="s">
        <v>345</v>
      </c>
      <c r="AK503" s="219" t="str">
        <f>IFERROR(VLOOKUP(AJ503,L_Convert,6,FALSE),"")</f>
        <v>TBD</v>
      </c>
      <c r="AL503" s="219" t="str">
        <f>IFERROR(VLOOKUP(AJ503,L_Convert,7,FALSE),"")</f>
        <v>TBD</v>
      </c>
      <c r="AM503" s="89" t="s">
        <v>345</v>
      </c>
      <c r="AN503" s="219" t="str">
        <f>IFERROR(VLOOKUP(AM503,L_Convert,6,FALSE),"")</f>
        <v>TBD</v>
      </c>
      <c r="AO503" s="219" t="str">
        <f>IFERROR(VLOOKUP(AM503,L_Convert,7,FALSE),"")</f>
        <v>TBD</v>
      </c>
      <c r="AP503" s="220"/>
      <c r="AQ503" s="89"/>
      <c r="AR503" s="99"/>
      <c r="AS503" s="94"/>
      <c r="AT503" s="256"/>
      <c r="AU503" s="95"/>
      <c r="AV503" s="238"/>
      <c r="AW503" s="89"/>
      <c r="AX503" s="89"/>
      <c r="AY503" s="219"/>
      <c r="AZ503" s="86"/>
      <c r="BA503" s="86"/>
      <c r="BB503" s="86"/>
      <c r="BC503" s="83" t="s">
        <v>10376</v>
      </c>
      <c r="BD503" s="237" t="s">
        <v>6890</v>
      </c>
      <c r="BE503" s="83" t="str">
        <f>IFERROR(VLOOKUP($BD503,L_Milestone,4,FALSE),"")</f>
        <v>05.REHUNTING</v>
      </c>
      <c r="BF503" s="83" t="s">
        <v>5834</v>
      </c>
      <c r="BG503" s="359" t="s">
        <v>13175</v>
      </c>
      <c r="BH503" s="359"/>
      <c r="BI503" s="190">
        <v>401</v>
      </c>
      <c r="BJ503" s="83" t="s">
        <v>13274</v>
      </c>
    </row>
    <row r="504" spans="1:62" s="28" customFormat="1" ht="15" customHeight="1">
      <c r="A504" s="187"/>
      <c r="B504" s="29"/>
      <c r="C504" s="83" t="str">
        <f>Q504</f>
        <v>JAW-JT-TGL-2622</v>
      </c>
      <c r="D504" s="83">
        <v>30739710031</v>
      </c>
      <c r="E504" s="198" t="s">
        <v>11381</v>
      </c>
      <c r="F504" s="198" t="s">
        <v>10662</v>
      </c>
      <c r="G504" s="83" t="s">
        <v>10283</v>
      </c>
      <c r="H504" s="84" t="s">
        <v>6825</v>
      </c>
      <c r="I504" s="83" t="s">
        <v>10727</v>
      </c>
      <c r="J504" s="83" t="s">
        <v>10728</v>
      </c>
      <c r="K504" s="83">
        <v>50</v>
      </c>
      <c r="L504" s="83" t="s">
        <v>4800</v>
      </c>
      <c r="M504" s="83">
        <v>2022</v>
      </c>
      <c r="N504" s="340" t="s">
        <v>10974</v>
      </c>
      <c r="O504" s="83" t="s">
        <v>2359</v>
      </c>
      <c r="P504" s="343" t="s">
        <v>12456</v>
      </c>
      <c r="Q504" s="83" t="s">
        <v>10661</v>
      </c>
      <c r="R504" s="83" t="s">
        <v>10662</v>
      </c>
      <c r="S504" s="83" t="s">
        <v>106</v>
      </c>
      <c r="T504" s="83" t="s">
        <v>5862</v>
      </c>
      <c r="U504" s="83" t="s">
        <v>5907</v>
      </c>
      <c r="V504" s="83" t="s">
        <v>4468</v>
      </c>
      <c r="W504" s="274" t="s">
        <v>2203</v>
      </c>
      <c r="X504" s="274" t="s">
        <v>2629</v>
      </c>
      <c r="Y504" s="83">
        <v>6618110</v>
      </c>
      <c r="Z504" s="86">
        <v>44627</v>
      </c>
      <c r="AA504" s="86">
        <v>44627</v>
      </c>
      <c r="AB504" s="332">
        <f ca="1">IF(AND($Z504=""),"",IF(AND($Z504&lt;&gt;"",AY504&lt;&gt;""),AY504-$Z504,IF(AND($Z504&lt;&gt;"",AY504=""),TODAY()-$Z504)))</f>
        <v>52</v>
      </c>
      <c r="AC504" s="91" t="str">
        <f ca="1">IF(AB504="","",IF(AB504="RFI","RFI done",IF(AB504&gt;150,"&gt; 150 days",IF(AB504&gt;120,"121 - 150 days",IF(AB504&gt;90,"91 - 120 days",IF(AB504&gt;60,"61 - 90 days",IF(AB504&gt;30,"31 - 60 days","&lt; 30 days")))))))</f>
        <v>31 - 60 days</v>
      </c>
      <c r="AD504" s="89">
        <f>IF(AND(S504=""),"TBD",IF(AND(S504="COLO"),Z504+30,Z504+150))</f>
        <v>44777</v>
      </c>
      <c r="AE504" s="90" t="str">
        <f>IFERROR(VLOOKUP(AD504,L_Convert,6,FALSE),"")</f>
        <v>W32-2022</v>
      </c>
      <c r="AF504" s="90" t="str">
        <f>IFERROR(VLOOKUP(AD504,L_Convert,7,FALSE),"")</f>
        <v>Aug-2022</v>
      </c>
      <c r="AG504" s="89" t="s">
        <v>345</v>
      </c>
      <c r="AH504" s="219" t="str">
        <f>IFERROR(VLOOKUP(AG504,L_Convert,6,FALSE),"")</f>
        <v>TBD</v>
      </c>
      <c r="AI504" s="219" t="str">
        <f>IFERROR(VLOOKUP(AG504,L_Convert,7,FALSE),"")</f>
        <v>TBD</v>
      </c>
      <c r="AJ504" s="89" t="s">
        <v>345</v>
      </c>
      <c r="AK504" s="219" t="str">
        <f>IFERROR(VLOOKUP(AJ504,L_Convert,6,FALSE),"")</f>
        <v>TBD</v>
      </c>
      <c r="AL504" s="219" t="str">
        <f>IFERROR(VLOOKUP(AJ504,L_Convert,7,FALSE),"")</f>
        <v>TBD</v>
      </c>
      <c r="AM504" s="89" t="s">
        <v>345</v>
      </c>
      <c r="AN504" s="219" t="str">
        <f>IFERROR(VLOOKUP(AM504,L_Convert,6,FALSE),"")</f>
        <v>TBD</v>
      </c>
      <c r="AO504" s="219" t="str">
        <f>IFERROR(VLOOKUP(AM504,L_Convert,7,FALSE),"")</f>
        <v>TBD</v>
      </c>
      <c r="AP504" s="220" t="s">
        <v>4464</v>
      </c>
      <c r="AQ504" s="89"/>
      <c r="AR504" s="99"/>
      <c r="AS504" s="99"/>
      <c r="AT504" s="256"/>
      <c r="AU504" s="95"/>
      <c r="AV504" s="238"/>
      <c r="AW504" s="89"/>
      <c r="AX504" s="89"/>
      <c r="AY504" s="219"/>
      <c r="AZ504" s="86"/>
      <c r="BA504" s="86"/>
      <c r="BB504" s="86"/>
      <c r="BC504" s="83" t="s">
        <v>10376</v>
      </c>
      <c r="BD504" s="237" t="s">
        <v>6890</v>
      </c>
      <c r="BE504" s="83" t="str">
        <f>IFERROR(VLOOKUP($BD504,L_Milestone,4,FALSE),"")</f>
        <v>05.REHUNTING</v>
      </c>
      <c r="BF504" s="83" t="s">
        <v>5834</v>
      </c>
      <c r="BG504" s="237" t="s">
        <v>13171</v>
      </c>
      <c r="BH504" s="237"/>
      <c r="BI504" s="190">
        <v>401</v>
      </c>
      <c r="BJ504" s="83" t="s">
        <v>13274</v>
      </c>
    </row>
    <row r="505" spans="1:62" s="28" customFormat="1" ht="15" customHeight="1">
      <c r="A505" s="187"/>
      <c r="B505" s="29"/>
      <c r="C505" s="83" t="str">
        <f>Q505</f>
        <v>JAW-JB-SPA-4132</v>
      </c>
      <c r="D505" s="83">
        <v>30742590031</v>
      </c>
      <c r="E505" s="198" t="s">
        <v>12618</v>
      </c>
      <c r="F505" s="198" t="s">
        <v>12520</v>
      </c>
      <c r="G505" s="83" t="s">
        <v>10283</v>
      </c>
      <c r="H505" s="84" t="s">
        <v>6825</v>
      </c>
      <c r="I505" s="83" t="s">
        <v>12540</v>
      </c>
      <c r="J505" s="83" t="s">
        <v>12541</v>
      </c>
      <c r="K505" s="83">
        <v>40</v>
      </c>
      <c r="L505" s="83" t="s">
        <v>12542</v>
      </c>
      <c r="M505" s="83">
        <v>2022</v>
      </c>
      <c r="N505" s="83" t="s">
        <v>12457</v>
      </c>
      <c r="O505" s="83" t="s">
        <v>2359</v>
      </c>
      <c r="P505" s="97" t="s">
        <v>205</v>
      </c>
      <c r="Q505" s="83" t="s">
        <v>12519</v>
      </c>
      <c r="R505" s="83" t="s">
        <v>12520</v>
      </c>
      <c r="S505" s="83" t="s">
        <v>106</v>
      </c>
      <c r="T505" s="83" t="s">
        <v>5862</v>
      </c>
      <c r="U505" s="83" t="s">
        <v>5907</v>
      </c>
      <c r="V505" s="198" t="s">
        <v>4470</v>
      </c>
      <c r="W505" s="274" t="s">
        <v>2205</v>
      </c>
      <c r="X505" s="274" t="s">
        <v>2663</v>
      </c>
      <c r="Y505" s="84">
        <v>6618175</v>
      </c>
      <c r="Z505" s="86">
        <v>44656</v>
      </c>
      <c r="AA505" s="86">
        <v>44656</v>
      </c>
      <c r="AB505" s="332">
        <f ca="1">IF(AND($Z505=""),"",IF(AND($Z505&lt;&gt;"",AY505&lt;&gt;""),AY505-$Z505,IF(AND($Z505&lt;&gt;"",AY505=""),TODAY()-$Z505)))</f>
        <v>23</v>
      </c>
      <c r="AC505" s="91" t="str">
        <f ca="1">IF(AB505="","",IF(AB505="RFI","RFI done",IF(AB505&gt;150,"&gt; 150 days",IF(AB505&gt;120,"121 - 150 days",IF(AB505&gt;90,"91 - 120 days",IF(AB505&gt;60,"61 - 90 days",IF(AB505&gt;30,"31 - 60 days","&lt; 30 days")))))))</f>
        <v>&lt; 30 days</v>
      </c>
      <c r="AD505" s="89">
        <f>IF(AND(S505=""),"TBD",IF(AND(S505="COLO"),Z505+30,Z505+150))</f>
        <v>44806</v>
      </c>
      <c r="AE505" s="90" t="str">
        <f>IFERROR(VLOOKUP(AD505,L_Convert,6,FALSE),"")</f>
        <v>W36-2022</v>
      </c>
      <c r="AF505" s="90" t="str">
        <f>IFERROR(VLOOKUP(AD505,L_Convert,7,FALSE),"")</f>
        <v>Sep-2022</v>
      </c>
      <c r="AG505" s="89" t="s">
        <v>345</v>
      </c>
      <c r="AH505" s="219" t="str">
        <f>IFERROR(VLOOKUP(AG505,L_Convert,6,FALSE),"")</f>
        <v>TBD</v>
      </c>
      <c r="AI505" s="219" t="str">
        <f>IFERROR(VLOOKUP(AG505,L_Convert,7,FALSE),"")</f>
        <v>TBD</v>
      </c>
      <c r="AJ505" s="89" t="s">
        <v>345</v>
      </c>
      <c r="AK505" s="219" t="str">
        <f>IFERROR(VLOOKUP(AJ505,L_Convert,6,FALSE),"")</f>
        <v>TBD</v>
      </c>
      <c r="AL505" s="219" t="str">
        <f>IFERROR(VLOOKUP(AJ505,L_Convert,7,FALSE),"")</f>
        <v>TBD</v>
      </c>
      <c r="AM505" s="89" t="s">
        <v>345</v>
      </c>
      <c r="AN505" s="219" t="str">
        <f>IFERROR(VLOOKUP(AM505,L_Convert,6,FALSE),"")</f>
        <v>TBD</v>
      </c>
      <c r="AO505" s="219" t="str">
        <f>IFERROR(VLOOKUP(AM505,L_Convert,7,FALSE),"")</f>
        <v>TBD</v>
      </c>
      <c r="AP505" s="220"/>
      <c r="AQ505" s="89"/>
      <c r="AR505" s="99"/>
      <c r="AS505" s="99"/>
      <c r="AT505" s="256"/>
      <c r="AU505" s="95"/>
      <c r="AV505" s="238"/>
      <c r="AW505" s="89"/>
      <c r="AX505" s="89"/>
      <c r="AY505" s="219"/>
      <c r="AZ505" s="86"/>
      <c r="BA505" s="86"/>
      <c r="BB505" s="86"/>
      <c r="BC505" s="83" t="s">
        <v>10376</v>
      </c>
      <c r="BD505" s="237" t="s">
        <v>6890</v>
      </c>
      <c r="BE505" s="83" t="str">
        <f>IFERROR(VLOOKUP($BD505,L_Milestone,4,FALSE),"")</f>
        <v>05.REHUNTING</v>
      </c>
      <c r="BF505" s="83" t="s">
        <v>5834</v>
      </c>
      <c r="BG505" s="237" t="s">
        <v>12970</v>
      </c>
      <c r="BH505" s="237"/>
      <c r="BI505" s="190">
        <v>401</v>
      </c>
      <c r="BJ505" s="83" t="s">
        <v>13274</v>
      </c>
    </row>
    <row r="506" spans="1:62" s="28" customFormat="1" ht="15" customHeight="1">
      <c r="A506" s="27"/>
      <c r="B506" s="29"/>
      <c r="C506" s="83" t="str">
        <f>Q506</f>
        <v>SUM-RI-PBR-1186</v>
      </c>
      <c r="D506" s="83">
        <v>30725600031</v>
      </c>
      <c r="E506" s="198" t="s">
        <v>10991</v>
      </c>
      <c r="F506" s="198" t="s">
        <v>8220</v>
      </c>
      <c r="G506" s="83" t="s">
        <v>10364</v>
      </c>
      <c r="H506" s="84" t="s">
        <v>6825</v>
      </c>
      <c r="I506" s="83" t="s">
        <v>8224</v>
      </c>
      <c r="J506" s="83" t="s">
        <v>8225</v>
      </c>
      <c r="K506" s="83">
        <v>40</v>
      </c>
      <c r="L506" s="83" t="s">
        <v>8226</v>
      </c>
      <c r="M506" s="84">
        <v>2021</v>
      </c>
      <c r="N506" s="83" t="s">
        <v>10360</v>
      </c>
      <c r="O506" s="83" t="s">
        <v>2359</v>
      </c>
      <c r="P506" s="84" t="s">
        <v>205</v>
      </c>
      <c r="Q506" s="83" t="s">
        <v>8219</v>
      </c>
      <c r="R506" s="83" t="s">
        <v>8220</v>
      </c>
      <c r="S506" s="83" t="s">
        <v>106</v>
      </c>
      <c r="T506" s="83" t="s">
        <v>5862</v>
      </c>
      <c r="U506" s="83" t="s">
        <v>201</v>
      </c>
      <c r="V506" s="86" t="s">
        <v>4476</v>
      </c>
      <c r="W506" s="274" t="s">
        <v>2224</v>
      </c>
      <c r="X506" s="274" t="s">
        <v>2717</v>
      </c>
      <c r="Y506" s="198">
        <v>6617944</v>
      </c>
      <c r="Z506" s="86">
        <v>44585</v>
      </c>
      <c r="AA506" s="86"/>
      <c r="AB506" s="332">
        <f ca="1">IF(AND($Z506=""),"",IF(AND($Z506&lt;&gt;"",AY506&lt;&gt;""),AY506-$Z506,IF(AND($Z506&lt;&gt;"",AY506=""),TODAY()-$Z506)))</f>
        <v>94</v>
      </c>
      <c r="AC506" s="91" t="str">
        <f ca="1">IF(AB506="","",IF(AB506="RFI","RFI done",IF(AB506&gt;150,"&gt; 150 days",IF(AB506&gt;120,"121 - 150 days",IF(AB506&gt;90,"91 - 120 days",IF(AB506&gt;60,"61 - 90 days",IF(AB506&gt;30,"31 - 60 days","&lt; 30 days")))))))</f>
        <v>91 - 120 days</v>
      </c>
      <c r="AD506" s="89">
        <f>IF(AND(S506=""),"TBD",IF(AND(S506="COLO"),Z506+30,Z506+150))</f>
        <v>44735</v>
      </c>
      <c r="AE506" s="90" t="str">
        <f>IFERROR(VLOOKUP(AD506,L_Convert,6,FALSE),"")</f>
        <v>W26-2022</v>
      </c>
      <c r="AF506" s="90" t="str">
        <f>IFERROR(VLOOKUP(AD506,L_Convert,7,FALSE),"")</f>
        <v>Jun-2022</v>
      </c>
      <c r="AG506" s="89" t="s">
        <v>345</v>
      </c>
      <c r="AH506" s="219" t="str">
        <f>IFERROR(VLOOKUP(AG506,L_Convert,6,FALSE),"")</f>
        <v>TBD</v>
      </c>
      <c r="AI506" s="219" t="str">
        <f>IFERROR(VLOOKUP(AG506,L_Convert,7,FALSE),"")</f>
        <v>TBD</v>
      </c>
      <c r="AJ506" s="89" t="s">
        <v>345</v>
      </c>
      <c r="AK506" s="90" t="str">
        <f>IFERROR(VLOOKUP(AJ506,L_Convert,6,FALSE),"")</f>
        <v>TBD</v>
      </c>
      <c r="AL506" s="90" t="str">
        <f>IFERROR(VLOOKUP(AJ506,L_Convert,7,FALSE),"")</f>
        <v>TBD</v>
      </c>
      <c r="AM506" s="89" t="s">
        <v>345</v>
      </c>
      <c r="AN506" s="90" t="str">
        <f>IFERROR(VLOOKUP(AM506,L_Convert,6,FALSE),"")</f>
        <v>TBD</v>
      </c>
      <c r="AO506" s="90" t="str">
        <f>IFERROR(VLOOKUP(AM506,L_Convert,7,FALSE),"")</f>
        <v>TBD</v>
      </c>
      <c r="AP506" s="84" t="s">
        <v>4464</v>
      </c>
      <c r="AQ506" s="220"/>
      <c r="AR506" s="89"/>
      <c r="AS506" s="220"/>
      <c r="AT506" s="94"/>
      <c r="AU506" s="256"/>
      <c r="AV506" s="89"/>
      <c r="AW506" s="238"/>
      <c r="AX506" s="89"/>
      <c r="AY506" s="89"/>
      <c r="AZ506" s="89"/>
      <c r="BA506" s="86"/>
      <c r="BB506" s="86"/>
      <c r="BC506" s="83" t="s">
        <v>10376</v>
      </c>
      <c r="BD506" s="89" t="s">
        <v>6890</v>
      </c>
      <c r="BE506" s="83" t="str">
        <f>IFERROR(VLOOKUP($BD506,L_Milestone,4,FALSE),"")</f>
        <v>05.REHUNTING</v>
      </c>
      <c r="BF506" s="83" t="s">
        <v>5834</v>
      </c>
      <c r="BG506" s="237" t="s">
        <v>13223</v>
      </c>
      <c r="BH506" s="237"/>
      <c r="BI506" s="190">
        <v>401</v>
      </c>
      <c r="BJ506" s="83" t="s">
        <v>13274</v>
      </c>
    </row>
    <row r="507" spans="1:62" s="13" customFormat="1" ht="15" customHeight="1">
      <c r="A507" s="187"/>
      <c r="B507" s="29"/>
      <c r="C507" s="83" t="str">
        <f>Q507</f>
        <v>JAW-JI-BJN-4293</v>
      </c>
      <c r="D507" s="83">
        <v>30740050031</v>
      </c>
      <c r="E507" s="198" t="s">
        <v>11446</v>
      </c>
      <c r="F507" s="198" t="s">
        <v>10800</v>
      </c>
      <c r="G507" s="83" t="s">
        <v>10283</v>
      </c>
      <c r="H507" s="84" t="s">
        <v>6825</v>
      </c>
      <c r="I507" s="83" t="s">
        <v>10922</v>
      </c>
      <c r="J507" s="83" t="s">
        <v>10923</v>
      </c>
      <c r="K507" s="83">
        <v>50</v>
      </c>
      <c r="L507" s="83" t="s">
        <v>10924</v>
      </c>
      <c r="M507" s="83">
        <v>2022</v>
      </c>
      <c r="N507" s="83" t="s">
        <v>10974</v>
      </c>
      <c r="O507" s="83" t="s">
        <v>2359</v>
      </c>
      <c r="P507" s="84" t="s">
        <v>205</v>
      </c>
      <c r="Q507" s="83" t="s">
        <v>10799</v>
      </c>
      <c r="R507" s="83" t="s">
        <v>10800</v>
      </c>
      <c r="S507" s="83" t="s">
        <v>106</v>
      </c>
      <c r="T507" s="83" t="s">
        <v>5862</v>
      </c>
      <c r="U507" s="83" t="s">
        <v>2198</v>
      </c>
      <c r="V507" s="198" t="s">
        <v>4472</v>
      </c>
      <c r="W507" s="83" t="s">
        <v>2207</v>
      </c>
      <c r="X507" s="83" t="s">
        <v>2669</v>
      </c>
      <c r="Y507" s="83">
        <v>6618108</v>
      </c>
      <c r="Z507" s="86">
        <v>44627</v>
      </c>
      <c r="AA507" s="86">
        <v>44627</v>
      </c>
      <c r="AB507" s="332">
        <f ca="1">IF(AND($Z507=""),"",IF(AND($Z507&lt;&gt;"",AY507&lt;&gt;""),AY507-$Z507,IF(AND($Z507&lt;&gt;"",AY507=""),TODAY()-$Z507)))</f>
        <v>52</v>
      </c>
      <c r="AC507" s="91" t="str">
        <f ca="1">IF(AB507="","",IF(AB507="RFI","RFI done",IF(AB507&gt;150,"&gt; 150 days",IF(AB507&gt;120,"121 - 150 days",IF(AB507&gt;90,"91 - 120 days",IF(AB507&gt;60,"61 - 90 days",IF(AB507&gt;30,"31 - 60 days","&lt; 30 days")))))))</f>
        <v>31 - 60 days</v>
      </c>
      <c r="AD507" s="89">
        <f>IF(AND(S507=""),"TBD",IF(AND(S507="COLO"),Z507+30,Z507+150))</f>
        <v>44777</v>
      </c>
      <c r="AE507" s="90" t="str">
        <f>IFERROR(VLOOKUP(AD507,L_Convert,6,FALSE),"")</f>
        <v>W32-2022</v>
      </c>
      <c r="AF507" s="90" t="str">
        <f>IFERROR(VLOOKUP(AD507,L_Convert,7,FALSE),"")</f>
        <v>Aug-2022</v>
      </c>
      <c r="AG507" s="89" t="s">
        <v>345</v>
      </c>
      <c r="AH507" s="219" t="str">
        <f>IFERROR(VLOOKUP(AG507,L_Convert,6,FALSE),"")</f>
        <v>TBD</v>
      </c>
      <c r="AI507" s="219" t="str">
        <f>IFERROR(VLOOKUP(AG507,L_Convert,7,FALSE),"")</f>
        <v>TBD</v>
      </c>
      <c r="AJ507" s="199" t="s">
        <v>345</v>
      </c>
      <c r="AK507" s="219" t="str">
        <f>IFERROR(VLOOKUP(AJ507,L_Convert,6,FALSE),"")</f>
        <v>TBD</v>
      </c>
      <c r="AL507" s="219" t="str">
        <f>IFERROR(VLOOKUP(AJ507,L_Convert,7,FALSE),"")</f>
        <v>TBD</v>
      </c>
      <c r="AM507" s="89" t="s">
        <v>345</v>
      </c>
      <c r="AN507" s="219" t="str">
        <f>IFERROR(VLOOKUP(AM507,L_Convert,6,FALSE),"")</f>
        <v>TBD</v>
      </c>
      <c r="AO507" s="219" t="str">
        <f>IFERROR(VLOOKUP(AM507,L_Convert,7,FALSE),"")</f>
        <v>TBD</v>
      </c>
      <c r="AP507" s="220" t="s">
        <v>4464</v>
      </c>
      <c r="AQ507" s="89"/>
      <c r="AR507" s="99"/>
      <c r="AS507" s="94"/>
      <c r="AT507" s="256"/>
      <c r="AU507" s="95"/>
      <c r="AV507" s="238"/>
      <c r="AW507" s="89"/>
      <c r="AX507" s="89"/>
      <c r="AY507" s="219"/>
      <c r="AZ507" s="86"/>
      <c r="BA507" s="86"/>
      <c r="BB507" s="86"/>
      <c r="BC507" s="83" t="s">
        <v>10375</v>
      </c>
      <c r="BD507" s="237" t="s">
        <v>6890</v>
      </c>
      <c r="BE507" s="83" t="str">
        <f>IFERROR(VLOOKUP($BD507,L_Milestone,4,FALSE),"")</f>
        <v>05.REHUNTING</v>
      </c>
      <c r="BF507" s="83" t="s">
        <v>12890</v>
      </c>
      <c r="BG507" s="237" t="s">
        <v>12991</v>
      </c>
      <c r="BH507" s="237"/>
      <c r="BI507" s="190">
        <v>401</v>
      </c>
      <c r="BJ507" s="83" t="s">
        <v>13274</v>
      </c>
    </row>
    <row r="508" spans="1:62" s="13" customFormat="1" ht="15" customHeight="1">
      <c r="A508" s="187"/>
      <c r="B508" s="29"/>
      <c r="C508" s="83" t="str">
        <f>Q508</f>
        <v>JAW-JB-BGR-0234</v>
      </c>
      <c r="D508" s="83">
        <v>30733540031</v>
      </c>
      <c r="E508" s="198" t="s">
        <v>11008</v>
      </c>
      <c r="F508" s="198" t="s">
        <v>10353</v>
      </c>
      <c r="G508" s="83" t="s">
        <v>5938</v>
      </c>
      <c r="H508" s="97" t="s">
        <v>6825</v>
      </c>
      <c r="I508" s="83" t="s">
        <v>10354</v>
      </c>
      <c r="J508" s="83" t="s">
        <v>10355</v>
      </c>
      <c r="K508" s="83">
        <v>35</v>
      </c>
      <c r="L508" s="83" t="s">
        <v>10356</v>
      </c>
      <c r="M508" s="97">
        <v>2022</v>
      </c>
      <c r="N508" s="83" t="s">
        <v>10362</v>
      </c>
      <c r="O508" s="83" t="s">
        <v>2359</v>
      </c>
      <c r="P508" s="84" t="s">
        <v>199</v>
      </c>
      <c r="Q508" s="83" t="s">
        <v>10352</v>
      </c>
      <c r="R508" s="83" t="s">
        <v>10353</v>
      </c>
      <c r="S508" s="83" t="s">
        <v>106</v>
      </c>
      <c r="T508" s="83" t="s">
        <v>5862</v>
      </c>
      <c r="U508" s="83" t="s">
        <v>2197</v>
      </c>
      <c r="V508" s="86" t="s">
        <v>8117</v>
      </c>
      <c r="W508" s="83" t="s">
        <v>2205</v>
      </c>
      <c r="X508" s="83" t="s">
        <v>2600</v>
      </c>
      <c r="Y508" s="83">
        <v>6618026</v>
      </c>
      <c r="Z508" s="86">
        <v>44599</v>
      </c>
      <c r="AA508" s="86">
        <v>44599</v>
      </c>
      <c r="AB508" s="332">
        <f ca="1">IF(AND($Z508=""),"",IF(AND($Z508&lt;&gt;"",AY508&lt;&gt;""),AY508-$Z508,IF(AND($Z508&lt;&gt;"",AY508=""),TODAY()-$Z508)))</f>
        <v>80</v>
      </c>
      <c r="AC508" s="91" t="str">
        <f ca="1">IF(AB508="","",IF(AB508="RFI","RFI done",IF(AB508&gt;150,"&gt; 150 days",IF(AB508&gt;120,"121 - 150 days",IF(AB508&gt;90,"91 - 120 days",IF(AB508&gt;60,"61 - 90 days",IF(AB508&gt;30,"31 - 60 days","&lt; 30 days")))))))</f>
        <v>61 - 90 days</v>
      </c>
      <c r="AD508" s="89">
        <f>IF(AND(S508=""),"TBD",IF(AND(S508="COLO"),Z508+30,Z508+150))</f>
        <v>44749</v>
      </c>
      <c r="AE508" s="90" t="str">
        <f>IFERROR(VLOOKUP(AD508,L_Convert,6,FALSE),"")</f>
        <v>W28-2022</v>
      </c>
      <c r="AF508" s="90" t="str">
        <f>IFERROR(VLOOKUP(AD508,L_Convert,7,FALSE),"")</f>
        <v>Jul-2022</v>
      </c>
      <c r="AG508" s="89" t="s">
        <v>345</v>
      </c>
      <c r="AH508" s="219" t="str">
        <f>IFERROR(VLOOKUP(AG508,L_Convert,6,FALSE),"")</f>
        <v>TBD</v>
      </c>
      <c r="AI508" s="219" t="str">
        <f>IFERROR(VLOOKUP(AG508,L_Convert,7,FALSE),"")</f>
        <v>TBD</v>
      </c>
      <c r="AJ508" s="199" t="s">
        <v>345</v>
      </c>
      <c r="AK508" s="219" t="str">
        <f>IFERROR(VLOOKUP(AJ508,L_Convert,6,FALSE),"")</f>
        <v>TBD</v>
      </c>
      <c r="AL508" s="219" t="str">
        <f>IFERROR(VLOOKUP(AJ508,L_Convert,7,FALSE),"")</f>
        <v>TBD</v>
      </c>
      <c r="AM508" s="89" t="s">
        <v>345</v>
      </c>
      <c r="AN508" s="219" t="str">
        <f>IFERROR(VLOOKUP(AM508,L_Convert,6,FALSE),"")</f>
        <v>TBD</v>
      </c>
      <c r="AO508" s="219" t="str">
        <f>IFERROR(VLOOKUP(AM508,L_Convert,7,FALSE),"")</f>
        <v>TBD</v>
      </c>
      <c r="AP508" s="84" t="s">
        <v>4464</v>
      </c>
      <c r="AQ508" s="220"/>
      <c r="AR508" s="89"/>
      <c r="AS508" s="99"/>
      <c r="AT508" s="94"/>
      <c r="AU508" s="256"/>
      <c r="AV508" s="95"/>
      <c r="AW508" s="238"/>
      <c r="AX508" s="89"/>
      <c r="AY508" s="89"/>
      <c r="AZ508" s="219"/>
      <c r="BA508" s="86"/>
      <c r="BB508" s="86"/>
      <c r="BC508" s="83" t="s">
        <v>10375</v>
      </c>
      <c r="BD508" s="83" t="s">
        <v>6890</v>
      </c>
      <c r="BE508" s="83" t="str">
        <f>IFERROR(VLOOKUP($BD508,L_Milestone,4,FALSE),"")</f>
        <v>05.REHUNTING</v>
      </c>
      <c r="BF508" s="83" t="s">
        <v>10406</v>
      </c>
      <c r="BG508" s="237" t="s">
        <v>13027</v>
      </c>
      <c r="BH508" s="237"/>
      <c r="BI508" s="190">
        <v>401</v>
      </c>
      <c r="BJ508" s="83" t="s">
        <v>13274</v>
      </c>
    </row>
    <row r="509" spans="1:62" s="13" customFormat="1" ht="15" customHeight="1">
      <c r="A509" s="187" t="s">
        <v>9466</v>
      </c>
      <c r="B509" s="29"/>
      <c r="C509" s="83" t="str">
        <f>Q509</f>
        <v>JAW-JK-KYB-0467</v>
      </c>
      <c r="D509" s="83">
        <v>30729560031</v>
      </c>
      <c r="E509" s="198" t="s">
        <v>11309</v>
      </c>
      <c r="F509" s="198" t="s">
        <v>9774</v>
      </c>
      <c r="G509" s="83" t="s">
        <v>10283</v>
      </c>
      <c r="H509" s="84" t="s">
        <v>6825</v>
      </c>
      <c r="I509" s="83" t="s">
        <v>10221</v>
      </c>
      <c r="J509" s="83" t="s">
        <v>10222</v>
      </c>
      <c r="K509" s="83">
        <v>25</v>
      </c>
      <c r="L509" s="83" t="s">
        <v>4487</v>
      </c>
      <c r="M509" s="83" t="s">
        <v>10246</v>
      </c>
      <c r="N509" s="83" t="s">
        <v>10361</v>
      </c>
      <c r="O509" s="83" t="s">
        <v>11907</v>
      </c>
      <c r="P509" s="84" t="s">
        <v>199</v>
      </c>
      <c r="Q509" s="83" t="s">
        <v>9773</v>
      </c>
      <c r="R509" s="83" t="s">
        <v>9774</v>
      </c>
      <c r="S509" s="83" t="s">
        <v>106</v>
      </c>
      <c r="T509" s="83" t="s">
        <v>5862</v>
      </c>
      <c r="U509" s="83" t="s">
        <v>5947</v>
      </c>
      <c r="V509" s="86" t="s">
        <v>8117</v>
      </c>
      <c r="W509" s="274" t="s">
        <v>2210</v>
      </c>
      <c r="X509" s="274" t="s">
        <v>9808</v>
      </c>
      <c r="Y509" s="274">
        <v>6617948</v>
      </c>
      <c r="Z509" s="86">
        <v>44586</v>
      </c>
      <c r="AA509" s="86">
        <v>44589</v>
      </c>
      <c r="AB509" s="332">
        <f ca="1">IF(AND($Z509=""),"",IF(AND($Z509&lt;&gt;"",AY509&lt;&gt;""),AY509-$Z509,IF(AND($Z509&lt;&gt;"",AY509=""),TODAY()-$Z509)))</f>
        <v>93</v>
      </c>
      <c r="AC509" s="91" t="str">
        <f ca="1">IF(AB509="","",IF(AB509="RFI","RFI done",IF(AB509&gt;150,"&gt; 150 days",IF(AB509&gt;120,"121 - 150 days",IF(AB509&gt;90,"91 - 120 days",IF(AB509&gt;60,"61 - 90 days",IF(AB509&gt;30,"31 - 60 days","&lt; 30 days")))))))</f>
        <v>91 - 120 days</v>
      </c>
      <c r="AD509" s="89">
        <f>IF(AND(S509=""),"TBD",IF(AND(S509="COLO"),Z509+30,Z509+150))</f>
        <v>44736</v>
      </c>
      <c r="AE509" s="90" t="str">
        <f>IFERROR(VLOOKUP(AD509,L_Convert,6,FALSE),"")</f>
        <v>W26-2022</v>
      </c>
      <c r="AF509" s="90" t="str">
        <f>IFERROR(VLOOKUP(AD509,L_Convert,7,FALSE),"")</f>
        <v>Jun-2022</v>
      </c>
      <c r="AG509" s="89" t="s">
        <v>345</v>
      </c>
      <c r="AH509" s="219" t="str">
        <f>IFERROR(VLOOKUP(AG509,L_Convert,6,FALSE),"")</f>
        <v>TBD</v>
      </c>
      <c r="AI509" s="219" t="str">
        <f>IFERROR(VLOOKUP(AG509,L_Convert,7,FALSE),"")</f>
        <v>TBD</v>
      </c>
      <c r="AJ509" s="89" t="s">
        <v>345</v>
      </c>
      <c r="AK509" s="219" t="str">
        <f>IFERROR(VLOOKUP(AJ509,L_Convert,6,FALSE),"")</f>
        <v>TBD</v>
      </c>
      <c r="AL509" s="219" t="str">
        <f>IFERROR(VLOOKUP(AJ509,L_Convert,7,FALSE),"")</f>
        <v>TBD</v>
      </c>
      <c r="AM509" s="89" t="s">
        <v>345</v>
      </c>
      <c r="AN509" s="219" t="str">
        <f>IFERROR(VLOOKUP(AM509,L_Convert,6,FALSE),"")</f>
        <v>TBD</v>
      </c>
      <c r="AO509" s="219" t="str">
        <f>IFERROR(VLOOKUP(AM509,L_Convert,7,FALSE),"")</f>
        <v>TBD</v>
      </c>
      <c r="AP509" s="83" t="s">
        <v>4464</v>
      </c>
      <c r="AQ509" s="220"/>
      <c r="AR509" s="89"/>
      <c r="AS509" s="99"/>
      <c r="AT509" s="94"/>
      <c r="AU509" s="256"/>
      <c r="AV509" s="95"/>
      <c r="AW509" s="238"/>
      <c r="AX509" s="89"/>
      <c r="AY509" s="89"/>
      <c r="AZ509" s="219"/>
      <c r="BA509" s="86"/>
      <c r="BB509" s="86"/>
      <c r="BC509" s="83" t="s">
        <v>10376</v>
      </c>
      <c r="BD509" s="83" t="s">
        <v>202</v>
      </c>
      <c r="BE509" s="83" t="str">
        <f>IFERROR(VLOOKUP($BD509,L_Milestone,4,FALSE),"")</f>
        <v>07.SITAC PROCESS</v>
      </c>
      <c r="BF509" s="83" t="s">
        <v>5834</v>
      </c>
      <c r="BG509" s="237" t="s">
        <v>13011</v>
      </c>
      <c r="BH509" s="237"/>
      <c r="BI509" s="190">
        <v>401</v>
      </c>
      <c r="BJ509" s="83" t="s">
        <v>13274</v>
      </c>
    </row>
    <row r="510" spans="1:62" s="13" customFormat="1" ht="15" customHeight="1">
      <c r="A510" s="187"/>
      <c r="B510" s="29"/>
      <c r="C510" s="83" t="str">
        <f>Q510</f>
        <v>SUL-ST-PSO-1137</v>
      </c>
      <c r="D510" s="83">
        <v>30740390031</v>
      </c>
      <c r="E510" s="198" t="s">
        <v>12699</v>
      </c>
      <c r="F510" s="198" t="s">
        <v>11358</v>
      </c>
      <c r="G510" s="83" t="s">
        <v>8130</v>
      </c>
      <c r="H510" s="84" t="s">
        <v>6825</v>
      </c>
      <c r="I510" s="83" t="s">
        <v>11368</v>
      </c>
      <c r="J510" s="83" t="s">
        <v>11369</v>
      </c>
      <c r="K510" s="83">
        <v>55</v>
      </c>
      <c r="L510" s="83">
        <v>185</v>
      </c>
      <c r="M510" s="83"/>
      <c r="N510" s="249" t="s">
        <v>10972</v>
      </c>
      <c r="O510" s="83" t="s">
        <v>13253</v>
      </c>
      <c r="P510" s="84" t="s">
        <v>205</v>
      </c>
      <c r="Q510" s="83" t="s">
        <v>11357</v>
      </c>
      <c r="R510" s="83" t="s">
        <v>11358</v>
      </c>
      <c r="S510" s="198" t="s">
        <v>106</v>
      </c>
      <c r="T510" s="198" t="s">
        <v>5862</v>
      </c>
      <c r="U510" s="197" t="s">
        <v>2198</v>
      </c>
      <c r="V510" s="274" t="s">
        <v>4475</v>
      </c>
      <c r="W510" s="274" t="s">
        <v>2232</v>
      </c>
      <c r="X510" s="274" t="s">
        <v>11364</v>
      </c>
      <c r="Y510" s="198">
        <v>6618120</v>
      </c>
      <c r="Z510" s="199">
        <v>44628</v>
      </c>
      <c r="AA510" s="199">
        <v>44629</v>
      </c>
      <c r="AB510" s="332">
        <f ca="1">IF(AND($Z510=""),"",IF(AND($Z510&lt;&gt;"",AY510&lt;&gt;""),AY510-$Z510,IF(AND($Z510&lt;&gt;"",AY510=""),TODAY()-$Z510)))</f>
        <v>51</v>
      </c>
      <c r="AC510" s="91" t="str">
        <f ca="1">IF(AB510="","",IF(AB510="RFI","RFI done",IF(AB510&gt;150,"&gt; 150 days",IF(AB510&gt;120,"121 - 150 days",IF(AB510&gt;90,"91 - 120 days",IF(AB510&gt;60,"61 - 90 days",IF(AB510&gt;30,"31 - 60 days","&lt; 30 days")))))))</f>
        <v>31 - 60 days</v>
      </c>
      <c r="AD510" s="89">
        <f>IF(AND(S510=""),"TBD",IF(AND(S510="COLO"),Z510+30,Z510+150))</f>
        <v>44778</v>
      </c>
      <c r="AE510" s="90" t="str">
        <f>IFERROR(VLOOKUP(AD510,L_Convert,6,FALSE),"")</f>
        <v>W32-2022</v>
      </c>
      <c r="AF510" s="90" t="str">
        <f>IFERROR(VLOOKUP(AD510,L_Convert,7,FALSE),"")</f>
        <v>Aug-2022</v>
      </c>
      <c r="AG510" s="89" t="s">
        <v>345</v>
      </c>
      <c r="AH510" s="219" t="str">
        <f>IFERROR(VLOOKUP(AG510,L_Convert,6,FALSE),"")</f>
        <v>TBD</v>
      </c>
      <c r="AI510" s="219" t="str">
        <f>IFERROR(VLOOKUP(AG510,L_Convert,7,FALSE),"")</f>
        <v>TBD</v>
      </c>
      <c r="AJ510" s="89" t="s">
        <v>345</v>
      </c>
      <c r="AK510" s="90" t="str">
        <f>IFERROR(VLOOKUP(AJ510,L_Convert,6,FALSE),"")</f>
        <v>TBD</v>
      </c>
      <c r="AL510" s="90" t="str">
        <f>IFERROR(VLOOKUP(AJ510,L_Convert,7,FALSE),"")</f>
        <v>TBD</v>
      </c>
      <c r="AM510" s="339" t="s">
        <v>345</v>
      </c>
      <c r="AN510" s="90" t="str">
        <f>IFERROR(VLOOKUP(AM510,L_Convert,6,FALSE),"")</f>
        <v>TBD</v>
      </c>
      <c r="AO510" s="90" t="str">
        <f>IFERROR(VLOOKUP(AM510,L_Convert,7,FALSE),"")</f>
        <v>TBD</v>
      </c>
      <c r="AP510" s="198"/>
      <c r="AQ510" s="220">
        <v>44679</v>
      </c>
      <c r="AR510" s="106"/>
      <c r="AS510" s="89"/>
      <c r="AT510" s="106"/>
      <c r="AU510" s="256"/>
      <c r="AV510" s="89"/>
      <c r="AW510" s="238"/>
      <c r="AX510" s="106"/>
      <c r="AY510" s="287"/>
      <c r="AZ510" s="106"/>
      <c r="BA510" s="86"/>
      <c r="BB510" s="86"/>
      <c r="BC510" s="83" t="s">
        <v>10376</v>
      </c>
      <c r="BD510" s="83" t="s">
        <v>6973</v>
      </c>
      <c r="BE510" s="83" t="str">
        <f>IFERROR(VLOOKUP($BD510,L_Milestone,4,FALSE),"")</f>
        <v>07.SITAC PROCESS</v>
      </c>
      <c r="BF510" s="83" t="s">
        <v>12799</v>
      </c>
      <c r="BG510" s="237" t="s">
        <v>13185</v>
      </c>
      <c r="BH510" s="237"/>
      <c r="BI510" s="190">
        <v>401</v>
      </c>
      <c r="BJ510" s="83" t="s">
        <v>13274</v>
      </c>
    </row>
    <row r="511" spans="1:62" s="13" customFormat="1" ht="15" customHeight="1">
      <c r="A511" s="187"/>
      <c r="B511" s="29"/>
      <c r="C511" s="83" t="str">
        <f>Q511</f>
        <v>KAL-KT-SPT-0703</v>
      </c>
      <c r="D511" s="83">
        <v>30739720031</v>
      </c>
      <c r="E511" s="198" t="s">
        <v>11454</v>
      </c>
      <c r="F511" s="198" t="s">
        <v>10730</v>
      </c>
      <c r="G511" s="83" t="s">
        <v>10283</v>
      </c>
      <c r="H511" s="84" t="s">
        <v>6825</v>
      </c>
      <c r="I511" s="83" t="s">
        <v>10829</v>
      </c>
      <c r="J511" s="83" t="s">
        <v>10830</v>
      </c>
      <c r="K511" s="83">
        <v>50</v>
      </c>
      <c r="L511" s="83" t="s">
        <v>10831</v>
      </c>
      <c r="M511" s="83">
        <v>2022</v>
      </c>
      <c r="N511" s="249" t="s">
        <v>10971</v>
      </c>
      <c r="O511" s="83" t="s">
        <v>13252</v>
      </c>
      <c r="P511" s="84" t="s">
        <v>205</v>
      </c>
      <c r="Q511" s="83" t="s">
        <v>10729</v>
      </c>
      <c r="R511" s="83" t="s">
        <v>10730</v>
      </c>
      <c r="S511" s="83" t="s">
        <v>106</v>
      </c>
      <c r="T511" s="83" t="s">
        <v>5862</v>
      </c>
      <c r="U511" s="83" t="s">
        <v>5907</v>
      </c>
      <c r="V511" s="198" t="s">
        <v>4474</v>
      </c>
      <c r="W511" s="274" t="s">
        <v>196</v>
      </c>
      <c r="X511" s="274" t="s">
        <v>10963</v>
      </c>
      <c r="Y511" s="83">
        <v>6618108</v>
      </c>
      <c r="Z511" s="86">
        <v>44627</v>
      </c>
      <c r="AA511" s="86">
        <v>44627</v>
      </c>
      <c r="AB511" s="332">
        <f ca="1">IF(AND($Z511=""),"",IF(AND($Z511&lt;&gt;"",AY511&lt;&gt;""),AY511-$Z511,IF(AND($Z511&lt;&gt;"",AY511=""),TODAY()-$Z511)))</f>
        <v>52</v>
      </c>
      <c r="AC511" s="91" t="str">
        <f ca="1">IF(AB511="","",IF(AB511="RFI","RFI done",IF(AB511&gt;150,"&gt; 150 days",IF(AB511&gt;120,"121 - 150 days",IF(AB511&gt;90,"91 - 120 days",IF(AB511&gt;60,"61 - 90 days",IF(AB511&gt;30,"31 - 60 days","&lt; 30 days")))))))</f>
        <v>31 - 60 days</v>
      </c>
      <c r="AD511" s="89">
        <f>IF(AND(S511=""),"TBD",IF(AND(S511="COLO"),Z511+30,Z511+150))</f>
        <v>44777</v>
      </c>
      <c r="AE511" s="90" t="str">
        <f>IFERROR(VLOOKUP(AD511,L_Convert,6,FALSE),"")</f>
        <v>W32-2022</v>
      </c>
      <c r="AF511" s="90" t="str">
        <f>IFERROR(VLOOKUP(AD511,L_Convert,7,FALSE),"")</f>
        <v>Aug-2022</v>
      </c>
      <c r="AG511" s="89" t="s">
        <v>345</v>
      </c>
      <c r="AH511" s="219" t="str">
        <f>IFERROR(VLOOKUP(AG511,L_Convert,6,FALSE),"")</f>
        <v>TBD</v>
      </c>
      <c r="AI511" s="219" t="str">
        <f>IFERROR(VLOOKUP(AG511,L_Convert,7,FALSE),"")</f>
        <v>TBD</v>
      </c>
      <c r="AJ511" s="199" t="s">
        <v>345</v>
      </c>
      <c r="AK511" s="219" t="str">
        <f>IFERROR(VLOOKUP(AJ511,L_Convert,6,FALSE),"")</f>
        <v>TBD</v>
      </c>
      <c r="AL511" s="219" t="str">
        <f>IFERROR(VLOOKUP(AJ511,L_Convert,7,FALSE),"")</f>
        <v>TBD</v>
      </c>
      <c r="AM511" s="89" t="s">
        <v>345</v>
      </c>
      <c r="AN511" s="219" t="str">
        <f>IFERROR(VLOOKUP(AM511,L_Convert,6,FALSE),"")</f>
        <v>TBD</v>
      </c>
      <c r="AO511" s="219" t="str">
        <f>IFERROR(VLOOKUP(AM511,L_Convert,7,FALSE),"")</f>
        <v>TBD</v>
      </c>
      <c r="AP511" s="220" t="s">
        <v>4464</v>
      </c>
      <c r="AQ511" s="220">
        <v>44679</v>
      </c>
      <c r="AR511" s="99"/>
      <c r="AS511" s="89"/>
      <c r="AT511" s="256"/>
      <c r="AU511" s="95"/>
      <c r="AV511" s="238"/>
      <c r="AW511" s="89"/>
      <c r="AX511" s="89"/>
      <c r="AY511" s="219"/>
      <c r="AZ511" s="86"/>
      <c r="BA511" s="86"/>
      <c r="BB511" s="86"/>
      <c r="BC511" s="83" t="s">
        <v>10376</v>
      </c>
      <c r="BD511" s="83" t="s">
        <v>6973</v>
      </c>
      <c r="BE511" s="83" t="str">
        <f>IFERROR(VLOOKUP($BD511,L_Milestone,4,FALSE),"")</f>
        <v>07.SITAC PROCESS</v>
      </c>
      <c r="BF511" s="83" t="s">
        <v>5834</v>
      </c>
      <c r="BG511" s="237" t="s">
        <v>13131</v>
      </c>
      <c r="BH511" s="237"/>
      <c r="BI511" s="190">
        <v>401</v>
      </c>
      <c r="BJ511" s="83" t="s">
        <v>13274</v>
      </c>
    </row>
    <row r="512" spans="1:62" s="13" customFormat="1" ht="15" customHeight="1">
      <c r="A512" s="187"/>
      <c r="B512" s="29"/>
      <c r="C512" s="83" t="str">
        <f>Q512</f>
        <v>JAW-JB-NPH-4378</v>
      </c>
      <c r="D512" s="83">
        <v>30740120031</v>
      </c>
      <c r="E512" s="198" t="s">
        <v>11429</v>
      </c>
      <c r="F512" s="198" t="s">
        <v>10814</v>
      </c>
      <c r="G512" s="83" t="s">
        <v>10283</v>
      </c>
      <c r="H512" s="84" t="s">
        <v>6825</v>
      </c>
      <c r="I512" s="83" t="s">
        <v>10942</v>
      </c>
      <c r="J512" s="83" t="s">
        <v>10943</v>
      </c>
      <c r="K512" s="83">
        <v>50</v>
      </c>
      <c r="L512" s="83" t="s">
        <v>10944</v>
      </c>
      <c r="M512" s="83">
        <v>2022</v>
      </c>
      <c r="N512" s="83" t="s">
        <v>10974</v>
      </c>
      <c r="O512" s="83" t="s">
        <v>13265</v>
      </c>
      <c r="P512" s="97" t="s">
        <v>205</v>
      </c>
      <c r="Q512" s="83" t="s">
        <v>10813</v>
      </c>
      <c r="R512" s="83" t="s">
        <v>10814</v>
      </c>
      <c r="S512" s="83" t="s">
        <v>106</v>
      </c>
      <c r="T512" s="83" t="s">
        <v>5862</v>
      </c>
      <c r="U512" s="83" t="s">
        <v>5907</v>
      </c>
      <c r="V512" s="274" t="s">
        <v>4470</v>
      </c>
      <c r="W512" s="274" t="s">
        <v>2205</v>
      </c>
      <c r="X512" s="274" t="s">
        <v>2613</v>
      </c>
      <c r="Y512" s="83">
        <v>6618108</v>
      </c>
      <c r="Z512" s="86">
        <v>44627</v>
      </c>
      <c r="AA512" s="86">
        <v>44627</v>
      </c>
      <c r="AB512" s="332">
        <f ca="1">IF(AND($Z512=""),"",IF(AND($Z512&lt;&gt;"",AY512&lt;&gt;""),AY512-$Z512,IF(AND($Z512&lt;&gt;"",AY512=""),TODAY()-$Z512)))</f>
        <v>52</v>
      </c>
      <c r="AC512" s="91" t="str">
        <f ca="1">IF(AB512="","",IF(AB512="RFI","RFI done",IF(AB512&gt;150,"&gt; 150 days",IF(AB512&gt;120,"121 - 150 days",IF(AB512&gt;90,"91 - 120 days",IF(AB512&gt;60,"61 - 90 days",IF(AB512&gt;30,"31 - 60 days","&lt; 30 days")))))))</f>
        <v>31 - 60 days</v>
      </c>
      <c r="AD512" s="89">
        <f>IF(AND(S512=""),"TBD",IF(AND(S512="COLO"),Z512+30,Z512+150))</f>
        <v>44777</v>
      </c>
      <c r="AE512" s="90" t="str">
        <f>IFERROR(VLOOKUP(AD512,L_Convert,6,FALSE),"")</f>
        <v>W32-2022</v>
      </c>
      <c r="AF512" s="90" t="str">
        <f>IFERROR(VLOOKUP(AD512,L_Convert,7,FALSE),"")</f>
        <v>Aug-2022</v>
      </c>
      <c r="AG512" s="89" t="s">
        <v>345</v>
      </c>
      <c r="AH512" s="219" t="str">
        <f>IFERROR(VLOOKUP(AG512,L_Convert,6,FALSE),"")</f>
        <v>TBD</v>
      </c>
      <c r="AI512" s="219" t="str">
        <f>IFERROR(VLOOKUP(AG512,L_Convert,7,FALSE),"")</f>
        <v>TBD</v>
      </c>
      <c r="AJ512" s="199" t="s">
        <v>345</v>
      </c>
      <c r="AK512" s="219" t="str">
        <f>IFERROR(VLOOKUP(AJ512,L_Convert,6,FALSE),"")</f>
        <v>TBD</v>
      </c>
      <c r="AL512" s="219" t="str">
        <f>IFERROR(VLOOKUP(AJ512,L_Convert,7,FALSE),"")</f>
        <v>TBD</v>
      </c>
      <c r="AM512" s="89" t="s">
        <v>345</v>
      </c>
      <c r="AN512" s="219" t="str">
        <f>IFERROR(VLOOKUP(AM512,L_Convert,6,FALSE),"")</f>
        <v>TBD</v>
      </c>
      <c r="AO512" s="219" t="str">
        <f>IFERROR(VLOOKUP(AM512,L_Convert,7,FALSE),"")</f>
        <v>TBD</v>
      </c>
      <c r="AP512" s="220" t="s">
        <v>4464</v>
      </c>
      <c r="AQ512" s="220">
        <v>44679</v>
      </c>
      <c r="AR512" s="99"/>
      <c r="AS512" s="89"/>
      <c r="AT512" s="256"/>
      <c r="AU512" s="95"/>
      <c r="AV512" s="238"/>
      <c r="AW512" s="89"/>
      <c r="AX512" s="89"/>
      <c r="AY512" s="219"/>
      <c r="AZ512" s="86"/>
      <c r="BA512" s="86"/>
      <c r="BB512" s="86"/>
      <c r="BC512" s="83" t="s">
        <v>10376</v>
      </c>
      <c r="BD512" s="237" t="s">
        <v>6973</v>
      </c>
      <c r="BE512" s="83" t="str">
        <f>IFERROR(VLOOKUP($BD512,L_Milestone,4,FALSE),"")</f>
        <v>07.SITAC PROCESS</v>
      </c>
      <c r="BF512" s="83" t="s">
        <v>5834</v>
      </c>
      <c r="BG512" s="237" t="s">
        <v>12976</v>
      </c>
      <c r="BH512" s="237"/>
      <c r="BI512" s="190">
        <v>401</v>
      </c>
      <c r="BJ512" s="83" t="s">
        <v>13274</v>
      </c>
    </row>
    <row r="513" spans="1:62" s="13" customFormat="1" ht="15" customHeight="1">
      <c r="A513" s="187" t="s">
        <v>9466</v>
      </c>
      <c r="B513" s="29"/>
      <c r="C513" s="83" t="str">
        <f>Q513</f>
        <v>KAL-KS-TJG-1107</v>
      </c>
      <c r="D513" s="83">
        <v>30730650031</v>
      </c>
      <c r="E513" s="198" t="s">
        <v>11266</v>
      </c>
      <c r="F513" s="198" t="s">
        <v>9680</v>
      </c>
      <c r="G513" s="83" t="s">
        <v>10283</v>
      </c>
      <c r="H513" s="84" t="s">
        <v>6825</v>
      </c>
      <c r="I513" s="83" t="s">
        <v>10094</v>
      </c>
      <c r="J513" s="83" t="s">
        <v>10095</v>
      </c>
      <c r="K513" s="83">
        <v>60</v>
      </c>
      <c r="L513" s="83" t="s">
        <v>10096</v>
      </c>
      <c r="M513" s="83">
        <v>2022</v>
      </c>
      <c r="N513" s="83" t="s">
        <v>10359</v>
      </c>
      <c r="O513" s="83" t="s">
        <v>12705</v>
      </c>
      <c r="P513" s="84" t="s">
        <v>205</v>
      </c>
      <c r="Q513" s="83" t="s">
        <v>9679</v>
      </c>
      <c r="R513" s="83" t="s">
        <v>9680</v>
      </c>
      <c r="S513" s="83" t="s">
        <v>106</v>
      </c>
      <c r="T513" s="83" t="s">
        <v>5862</v>
      </c>
      <c r="U513" s="83" t="s">
        <v>5907</v>
      </c>
      <c r="V513" s="198" t="s">
        <v>4474</v>
      </c>
      <c r="W513" s="274" t="s">
        <v>2208</v>
      </c>
      <c r="X513" s="274" t="s">
        <v>7216</v>
      </c>
      <c r="Y513" s="83">
        <v>6617949</v>
      </c>
      <c r="Z513" s="86">
        <v>44586</v>
      </c>
      <c r="AA513" s="86">
        <v>44589</v>
      </c>
      <c r="AB513" s="332">
        <f ca="1">IF(AND($Z513=""),"",IF(AND($Z513&lt;&gt;"",AY513&lt;&gt;""),AY513-$Z513,IF(AND($Z513&lt;&gt;"",AY513=""),TODAY()-$Z513)))</f>
        <v>93</v>
      </c>
      <c r="AC513" s="91" t="str">
        <f ca="1">IF(AB513="","",IF(AB513="RFI","RFI done",IF(AB513&gt;150,"&gt; 150 days",IF(AB513&gt;120,"121 - 150 days",IF(AB513&gt;90,"91 - 120 days",IF(AB513&gt;60,"61 - 90 days",IF(AB513&gt;30,"31 - 60 days","&lt; 30 days")))))))</f>
        <v>91 - 120 days</v>
      </c>
      <c r="AD513" s="89">
        <f>IF(AND(S513=""),"TBD",IF(AND(S513="COLO"),Z513+30,Z513+150))</f>
        <v>44736</v>
      </c>
      <c r="AE513" s="90" t="str">
        <f>IFERROR(VLOOKUP(AD513,L_Convert,6,FALSE),"")</f>
        <v>W26-2022</v>
      </c>
      <c r="AF513" s="90" t="str">
        <f>IFERROR(VLOOKUP(AD513,L_Convert,7,FALSE),"")</f>
        <v>Jun-2022</v>
      </c>
      <c r="AG513" s="89" t="s">
        <v>345</v>
      </c>
      <c r="AH513" s="219" t="str">
        <f>IFERROR(VLOOKUP(AG513,L_Convert,6,FALSE),"")</f>
        <v>TBD</v>
      </c>
      <c r="AI513" s="219" t="str">
        <f>IFERROR(VLOOKUP(AG513,L_Convert,7,FALSE),"")</f>
        <v>TBD</v>
      </c>
      <c r="AJ513" s="199" t="s">
        <v>345</v>
      </c>
      <c r="AK513" s="219" t="str">
        <f>IFERROR(VLOOKUP(AJ513,L_Convert,6,FALSE),"")</f>
        <v>TBD</v>
      </c>
      <c r="AL513" s="219" t="str">
        <f>IFERROR(VLOOKUP(AJ513,L_Convert,7,FALSE),"")</f>
        <v>TBD</v>
      </c>
      <c r="AM513" s="89" t="s">
        <v>345</v>
      </c>
      <c r="AN513" s="219" t="str">
        <f>IFERROR(VLOOKUP(AM513,L_Convert,6,FALSE),"")</f>
        <v>TBD</v>
      </c>
      <c r="AO513" s="219" t="str">
        <f>IFERROR(VLOOKUP(AM513,L_Convert,7,FALSE),"")</f>
        <v>TBD</v>
      </c>
      <c r="AP513" s="83" t="s">
        <v>4464</v>
      </c>
      <c r="AQ513" s="220">
        <v>44679</v>
      </c>
      <c r="AR513" s="89"/>
      <c r="AS513" s="89"/>
      <c r="AT513" s="94"/>
      <c r="AU513" s="256"/>
      <c r="AV513" s="238"/>
      <c r="AW513" s="238"/>
      <c r="AX513" s="89"/>
      <c r="AY513" s="89"/>
      <c r="AZ513" s="219"/>
      <c r="BA513" s="86"/>
      <c r="BB513" s="86"/>
      <c r="BC513" s="83" t="s">
        <v>10376</v>
      </c>
      <c r="BD513" s="83" t="s">
        <v>6973</v>
      </c>
      <c r="BE513" s="83" t="str">
        <f>IFERROR(VLOOKUP($BD513,L_Milestone,4,FALSE),"")</f>
        <v>07.SITAC PROCESS</v>
      </c>
      <c r="BF513" s="83" t="s">
        <v>5834</v>
      </c>
      <c r="BG513" s="237" t="s">
        <v>13130</v>
      </c>
      <c r="BH513" s="237"/>
      <c r="BI513" s="190">
        <v>401</v>
      </c>
      <c r="BJ513" s="83" t="s">
        <v>13274</v>
      </c>
    </row>
    <row r="514" spans="1:62" s="13" customFormat="1" ht="15" customHeight="1">
      <c r="A514" s="187" t="s">
        <v>9466</v>
      </c>
      <c r="B514" s="29"/>
      <c r="C514" s="83" t="str">
        <f>Q514</f>
        <v>JAW-JB-SPA-4240</v>
      </c>
      <c r="D514" s="83">
        <v>30730210031</v>
      </c>
      <c r="E514" s="198" t="s">
        <v>11003</v>
      </c>
      <c r="F514" s="198" t="s">
        <v>9588</v>
      </c>
      <c r="G514" s="83" t="s">
        <v>10283</v>
      </c>
      <c r="H514" s="84" t="s">
        <v>6825</v>
      </c>
      <c r="I514" s="83" t="s">
        <v>9975</v>
      </c>
      <c r="J514" s="83" t="s">
        <v>9976</v>
      </c>
      <c r="K514" s="83">
        <v>30</v>
      </c>
      <c r="L514" s="83" t="s">
        <v>4805</v>
      </c>
      <c r="M514" s="83">
        <v>2022</v>
      </c>
      <c r="N514" s="83" t="s">
        <v>10361</v>
      </c>
      <c r="O514" s="83" t="s">
        <v>10446</v>
      </c>
      <c r="P514" s="84" t="s">
        <v>205</v>
      </c>
      <c r="Q514" s="83" t="s">
        <v>9587</v>
      </c>
      <c r="R514" s="83" t="s">
        <v>9588</v>
      </c>
      <c r="S514" s="83" t="s">
        <v>106</v>
      </c>
      <c r="T514" s="83" t="s">
        <v>5862</v>
      </c>
      <c r="U514" s="83" t="s">
        <v>5907</v>
      </c>
      <c r="V514" s="274" t="s">
        <v>4470</v>
      </c>
      <c r="W514" s="83" t="s">
        <v>2205</v>
      </c>
      <c r="X514" s="83" t="s">
        <v>2663</v>
      </c>
      <c r="Y514" s="83">
        <v>6617949</v>
      </c>
      <c r="Z514" s="86">
        <v>44586</v>
      </c>
      <c r="AA514" s="86">
        <v>44589</v>
      </c>
      <c r="AB514" s="332">
        <f ca="1">IF(AND($Z514=""),"",IF(AND($Z514&lt;&gt;"",AY514&lt;&gt;""),AY514-$Z514,IF(AND($Z514&lt;&gt;"",AY514=""),TODAY()-$Z514)))</f>
        <v>93</v>
      </c>
      <c r="AC514" s="91" t="str">
        <f ca="1">IF(AB514="","",IF(AB514="RFI","RFI done",IF(AB514&gt;150,"&gt; 150 days",IF(AB514&gt;120,"121 - 150 days",IF(AB514&gt;90,"91 - 120 days",IF(AB514&gt;60,"61 - 90 days",IF(AB514&gt;30,"31 - 60 days","&lt; 30 days")))))))</f>
        <v>91 - 120 days</v>
      </c>
      <c r="AD514" s="89">
        <f>IF(AND(S514=""),"TBD",IF(AND(S514="COLO"),Z514+30,Z514+150))</f>
        <v>44736</v>
      </c>
      <c r="AE514" s="90" t="str">
        <f>IFERROR(VLOOKUP(AD514,L_Convert,6,FALSE),"")</f>
        <v>W26-2022</v>
      </c>
      <c r="AF514" s="90" t="str">
        <f>IFERROR(VLOOKUP(AD514,L_Convert,7,FALSE),"")</f>
        <v>Jun-2022</v>
      </c>
      <c r="AG514" s="89" t="s">
        <v>345</v>
      </c>
      <c r="AH514" s="219" t="str">
        <f>IFERROR(VLOOKUP(AG514,L_Convert,6,FALSE),"")</f>
        <v>TBD</v>
      </c>
      <c r="AI514" s="219" t="str">
        <f>IFERROR(VLOOKUP(AG514,L_Convert,7,FALSE),"")</f>
        <v>TBD</v>
      </c>
      <c r="AJ514" s="199" t="s">
        <v>345</v>
      </c>
      <c r="AK514" s="219" t="str">
        <f>IFERROR(VLOOKUP(AJ514,L_Convert,6,FALSE),"")</f>
        <v>TBD</v>
      </c>
      <c r="AL514" s="219" t="str">
        <f>IFERROR(VLOOKUP(AJ514,L_Convert,7,FALSE),"")</f>
        <v>TBD</v>
      </c>
      <c r="AM514" s="89" t="s">
        <v>345</v>
      </c>
      <c r="AN514" s="219" t="str">
        <f>IFERROR(VLOOKUP(AM514,L_Convert,6,FALSE),"")</f>
        <v>TBD</v>
      </c>
      <c r="AO514" s="219" t="str">
        <f>IFERROR(VLOOKUP(AM514,L_Convert,7,FALSE),"")</f>
        <v>TBD</v>
      </c>
      <c r="AP514" s="83" t="s">
        <v>4464</v>
      </c>
      <c r="AQ514" s="220">
        <v>44617</v>
      </c>
      <c r="AR514" s="277">
        <v>44623</v>
      </c>
      <c r="AS514" s="99"/>
      <c r="AT514" s="94"/>
      <c r="AU514" s="256"/>
      <c r="AV514" s="238"/>
      <c r="AW514" s="238"/>
      <c r="AX514" s="89"/>
      <c r="AY514" s="89"/>
      <c r="AZ514" s="219"/>
      <c r="BA514" s="86"/>
      <c r="BB514" s="86"/>
      <c r="BC514" s="83" t="s">
        <v>10375</v>
      </c>
      <c r="BD514" s="237" t="s">
        <v>6973</v>
      </c>
      <c r="BE514" s="83" t="str">
        <f>IFERROR(VLOOKUP($BD514,L_Milestone,4,FALSE),"")</f>
        <v>07.SITAC PROCESS</v>
      </c>
      <c r="BF514" s="83" t="s">
        <v>5834</v>
      </c>
      <c r="BG514" s="237" t="s">
        <v>12979</v>
      </c>
      <c r="BH514" s="237"/>
      <c r="BI514" s="190">
        <v>401</v>
      </c>
      <c r="BJ514" s="83" t="s">
        <v>13274</v>
      </c>
    </row>
    <row r="515" spans="1:62" s="13" customFormat="1" ht="15" customHeight="1">
      <c r="A515" s="187"/>
      <c r="B515" s="29"/>
      <c r="C515" s="83" t="str">
        <f>Q515</f>
        <v>KAL-KB-SRY-0823</v>
      </c>
      <c r="D515" s="83">
        <v>30739860031</v>
      </c>
      <c r="E515" s="198" t="s">
        <v>11457</v>
      </c>
      <c r="F515" s="198" t="s">
        <v>10760</v>
      </c>
      <c r="G515" s="83" t="s">
        <v>10283</v>
      </c>
      <c r="H515" s="84" t="s">
        <v>6825</v>
      </c>
      <c r="I515" s="83" t="s">
        <v>10870</v>
      </c>
      <c r="J515" s="83" t="s">
        <v>10871</v>
      </c>
      <c r="K515" s="83">
        <v>50</v>
      </c>
      <c r="L515" s="83" t="s">
        <v>10872</v>
      </c>
      <c r="M515" s="83">
        <v>2022</v>
      </c>
      <c r="N515" s="83" t="s">
        <v>10971</v>
      </c>
      <c r="O515" s="83" t="s">
        <v>2359</v>
      </c>
      <c r="P515" s="84" t="s">
        <v>205</v>
      </c>
      <c r="Q515" s="83" t="s">
        <v>10759</v>
      </c>
      <c r="R515" s="83" t="s">
        <v>10760</v>
      </c>
      <c r="S515" s="83" t="s">
        <v>106</v>
      </c>
      <c r="T515" s="83" t="s">
        <v>5862</v>
      </c>
      <c r="U515" s="83" t="s">
        <v>2197</v>
      </c>
      <c r="V515" s="198" t="s">
        <v>4474</v>
      </c>
      <c r="W515" s="274" t="s">
        <v>2209</v>
      </c>
      <c r="X515" s="274" t="s">
        <v>6688</v>
      </c>
      <c r="Y515" s="83">
        <v>6618108</v>
      </c>
      <c r="Z515" s="86">
        <v>44627</v>
      </c>
      <c r="AA515" s="86">
        <v>44627</v>
      </c>
      <c r="AB515" s="332">
        <f ca="1">IF(AND($Z515=""),"",IF(AND($Z515&lt;&gt;"",AY515&lt;&gt;""),AY515-$Z515,IF(AND($Z515&lt;&gt;"",AY515=""),TODAY()-$Z515)))</f>
        <v>52</v>
      </c>
      <c r="AC515" s="91" t="str">
        <f ca="1">IF(AB515="","",IF(AB515="RFI","RFI done",IF(AB515&gt;150,"&gt; 150 days",IF(AB515&gt;120,"121 - 150 days",IF(AB515&gt;90,"91 - 120 days",IF(AB515&gt;60,"61 - 90 days",IF(AB515&gt;30,"31 - 60 days","&lt; 30 days")))))))</f>
        <v>31 - 60 days</v>
      </c>
      <c r="AD515" s="89">
        <f>IF(AND(S515=""),"TBD",IF(AND(S515="COLO"),Z515+30,Z515+150))</f>
        <v>44777</v>
      </c>
      <c r="AE515" s="90" t="str">
        <f>IFERROR(VLOOKUP(AD515,L_Convert,6,FALSE),"")</f>
        <v>W32-2022</v>
      </c>
      <c r="AF515" s="90" t="str">
        <f>IFERROR(VLOOKUP(AD515,L_Convert,7,FALSE),"")</f>
        <v>Aug-2022</v>
      </c>
      <c r="AG515" s="89" t="s">
        <v>345</v>
      </c>
      <c r="AH515" s="219" t="str">
        <f>IFERROR(VLOOKUP(AG515,L_Convert,6,FALSE),"")</f>
        <v>TBD</v>
      </c>
      <c r="AI515" s="219" t="str">
        <f>IFERROR(VLOOKUP(AG515,L_Convert,7,FALSE),"")</f>
        <v>TBD</v>
      </c>
      <c r="AJ515" s="199" t="s">
        <v>345</v>
      </c>
      <c r="AK515" s="219" t="str">
        <f>IFERROR(VLOOKUP(AJ515,L_Convert,6,FALSE),"")</f>
        <v>TBD</v>
      </c>
      <c r="AL515" s="219" t="str">
        <f>IFERROR(VLOOKUP(AJ515,L_Convert,7,FALSE),"")</f>
        <v>TBD</v>
      </c>
      <c r="AM515" s="89" t="s">
        <v>345</v>
      </c>
      <c r="AN515" s="219" t="str">
        <f>IFERROR(VLOOKUP(AM515,L_Convert,6,FALSE),"")</f>
        <v>TBD</v>
      </c>
      <c r="AO515" s="219" t="str">
        <f>IFERROR(VLOOKUP(AM515,L_Convert,7,FALSE),"")</f>
        <v>TBD</v>
      </c>
      <c r="AP515" s="220" t="s">
        <v>4464</v>
      </c>
      <c r="AQ515" s="89"/>
      <c r="AR515" s="99"/>
      <c r="AS515" s="89" t="s">
        <v>13268</v>
      </c>
      <c r="AT515" s="256"/>
      <c r="AU515" s="95"/>
      <c r="AV515" s="238"/>
      <c r="AW515" s="89"/>
      <c r="AX515" s="89"/>
      <c r="AY515" s="219"/>
      <c r="AZ515" s="86"/>
      <c r="BA515" s="86"/>
      <c r="BB515" s="86"/>
      <c r="BC515" s="83" t="s">
        <v>10376</v>
      </c>
      <c r="BD515" s="83" t="s">
        <v>6973</v>
      </c>
      <c r="BE515" s="83" t="str">
        <f>IFERROR(VLOOKUP($BD515,L_Milestone,4,FALSE),"")</f>
        <v>07.SITAC PROCESS</v>
      </c>
      <c r="BF515" s="83" t="s">
        <v>5834</v>
      </c>
      <c r="BG515" s="359" t="s">
        <v>13129</v>
      </c>
      <c r="BH515" s="359"/>
      <c r="BI515" s="190">
        <v>401</v>
      </c>
      <c r="BJ515" s="83" t="s">
        <v>13274</v>
      </c>
    </row>
    <row r="516" spans="1:62" s="13" customFormat="1" ht="15" customHeight="1">
      <c r="A516" s="187" t="s">
        <v>9466</v>
      </c>
      <c r="B516" s="29"/>
      <c r="C516" s="83" t="str">
        <f>Q516</f>
        <v>SUL-SA-TNN-0432</v>
      </c>
      <c r="D516" s="83">
        <v>30730370031</v>
      </c>
      <c r="E516" s="198" t="s">
        <v>11272</v>
      </c>
      <c r="F516" s="198" t="s">
        <v>9620</v>
      </c>
      <c r="G516" s="83" t="s">
        <v>10283</v>
      </c>
      <c r="H516" s="84" t="s">
        <v>6825</v>
      </c>
      <c r="I516" s="83" t="s">
        <v>10015</v>
      </c>
      <c r="J516" s="83" t="s">
        <v>10016</v>
      </c>
      <c r="K516" s="83">
        <v>60</v>
      </c>
      <c r="L516" s="83" t="s">
        <v>4971</v>
      </c>
      <c r="M516" s="83">
        <v>2022</v>
      </c>
      <c r="N516" s="83" t="s">
        <v>10359</v>
      </c>
      <c r="O516" s="83" t="s">
        <v>13248</v>
      </c>
      <c r="P516" s="84" t="s">
        <v>205</v>
      </c>
      <c r="Q516" s="83" t="s">
        <v>9619</v>
      </c>
      <c r="R516" s="83" t="s">
        <v>9620</v>
      </c>
      <c r="S516" s="83" t="s">
        <v>106</v>
      </c>
      <c r="T516" s="83" t="s">
        <v>5862</v>
      </c>
      <c r="U516" s="83" t="s">
        <v>2198</v>
      </c>
      <c r="V516" s="83" t="s">
        <v>4475</v>
      </c>
      <c r="W516" s="274" t="s">
        <v>2233</v>
      </c>
      <c r="X516" s="274" t="s">
        <v>9802</v>
      </c>
      <c r="Y516" s="83">
        <v>6617949</v>
      </c>
      <c r="Z516" s="86">
        <v>44586</v>
      </c>
      <c r="AA516" s="86">
        <v>44589</v>
      </c>
      <c r="AB516" s="332">
        <f ca="1">IF(AND($Z516=""),"",IF(AND($Z516&lt;&gt;"",AY516&lt;&gt;""),AY516-$Z516,IF(AND($Z516&lt;&gt;"",AY516=""),TODAY()-$Z516)))</f>
        <v>93</v>
      </c>
      <c r="AC516" s="91" t="str">
        <f ca="1">IF(AB516="","",IF(AB516="RFI","RFI done",IF(AB516&gt;150,"&gt; 150 days",IF(AB516&gt;120,"121 - 150 days",IF(AB516&gt;90,"91 - 120 days",IF(AB516&gt;60,"61 - 90 days",IF(AB516&gt;30,"31 - 60 days","&lt; 30 days")))))))</f>
        <v>91 - 120 days</v>
      </c>
      <c r="AD516" s="89">
        <f>IF(AND(S516=""),"TBD",IF(AND(S516="COLO"),Z516+30,Z516+150))</f>
        <v>44736</v>
      </c>
      <c r="AE516" s="90" t="str">
        <f>IFERROR(VLOOKUP(AD516,L_Convert,6,FALSE),"")</f>
        <v>W26-2022</v>
      </c>
      <c r="AF516" s="90" t="str">
        <f>IFERROR(VLOOKUP(AD516,L_Convert,7,FALSE),"")</f>
        <v>Jun-2022</v>
      </c>
      <c r="AG516" s="89" t="s">
        <v>345</v>
      </c>
      <c r="AH516" s="219" t="str">
        <f>IFERROR(VLOOKUP(AG516,L_Convert,6,FALSE),"")</f>
        <v>TBD</v>
      </c>
      <c r="AI516" s="219" t="str">
        <f>IFERROR(VLOOKUP(AG516,L_Convert,7,FALSE),"")</f>
        <v>TBD</v>
      </c>
      <c r="AJ516" s="199" t="s">
        <v>345</v>
      </c>
      <c r="AK516" s="219" t="str">
        <f>IFERROR(VLOOKUP(AJ516,L_Convert,6,FALSE),"")</f>
        <v>TBD</v>
      </c>
      <c r="AL516" s="219" t="str">
        <f>IFERROR(VLOOKUP(AJ516,L_Convert,7,FALSE),"")</f>
        <v>TBD</v>
      </c>
      <c r="AM516" s="89" t="s">
        <v>345</v>
      </c>
      <c r="AN516" s="219" t="str">
        <f>IFERROR(VLOOKUP(AM516,L_Convert,6,FALSE),"")</f>
        <v>TBD</v>
      </c>
      <c r="AO516" s="219" t="str">
        <f>IFERROR(VLOOKUP(AM516,L_Convert,7,FALSE),"")</f>
        <v>TBD</v>
      </c>
      <c r="AP516" s="83" t="s">
        <v>4464</v>
      </c>
      <c r="AQ516" s="220">
        <v>44679</v>
      </c>
      <c r="AR516" s="89"/>
      <c r="AS516" s="89"/>
      <c r="AT516" s="94"/>
      <c r="AU516" s="256"/>
      <c r="AV516" s="238"/>
      <c r="AW516" s="238"/>
      <c r="AX516" s="89"/>
      <c r="AY516" s="89"/>
      <c r="AZ516" s="219"/>
      <c r="BA516" s="86"/>
      <c r="BB516" s="86"/>
      <c r="BC516" s="83" t="s">
        <v>10376</v>
      </c>
      <c r="BD516" s="83" t="s">
        <v>3721</v>
      </c>
      <c r="BE516" s="83" t="str">
        <f>IFERROR(VLOOKUP($BD516,L_Milestone,4,FALSE),"")</f>
        <v>10.CME PREPARATION</v>
      </c>
      <c r="BF516" s="83" t="s">
        <v>5834</v>
      </c>
      <c r="BG516" s="237" t="s">
        <v>13183</v>
      </c>
      <c r="BH516" s="237"/>
      <c r="BI516" s="190">
        <v>401</v>
      </c>
      <c r="BJ516" s="83" t="s">
        <v>13274</v>
      </c>
    </row>
    <row r="517" spans="1:62" s="13" customFormat="1" ht="15" customHeight="1">
      <c r="A517" s="187">
        <v>949</v>
      </c>
      <c r="B517" s="29"/>
      <c r="C517" s="83" t="str">
        <f>Q517</f>
        <v>SUL-ST-LWK-1104</v>
      </c>
      <c r="D517" s="83">
        <v>30714630031</v>
      </c>
      <c r="E517" s="198" t="s">
        <v>11301</v>
      </c>
      <c r="F517" s="198" t="s">
        <v>7005</v>
      </c>
      <c r="G517" s="295" t="s">
        <v>5842</v>
      </c>
      <c r="H517" s="84" t="s">
        <v>6825</v>
      </c>
      <c r="I517" s="83" t="s">
        <v>7002</v>
      </c>
      <c r="J517" s="83" t="s">
        <v>7003</v>
      </c>
      <c r="K517" s="83">
        <v>60</v>
      </c>
      <c r="L517" s="83" t="s">
        <v>4564</v>
      </c>
      <c r="M517" s="97">
        <v>2021</v>
      </c>
      <c r="N517" s="249" t="s">
        <v>3758</v>
      </c>
      <c r="O517" s="83" t="s">
        <v>12706</v>
      </c>
      <c r="P517" s="284" t="s">
        <v>205</v>
      </c>
      <c r="Q517" s="83" t="s">
        <v>7004</v>
      </c>
      <c r="R517" s="83" t="s">
        <v>7005</v>
      </c>
      <c r="S517" s="198" t="s">
        <v>106</v>
      </c>
      <c r="T517" s="198" t="s">
        <v>5862</v>
      </c>
      <c r="U517" s="197" t="s">
        <v>203</v>
      </c>
      <c r="V517" s="198" t="s">
        <v>4475</v>
      </c>
      <c r="W517" s="274" t="s">
        <v>2232</v>
      </c>
      <c r="X517" s="274" t="s">
        <v>6988</v>
      </c>
      <c r="Y517" s="198">
        <v>6617749</v>
      </c>
      <c r="Z517" s="199">
        <v>44494</v>
      </c>
      <c r="AA517" s="199"/>
      <c r="AB517" s="332">
        <f ca="1">IF(AND($Z517=""),"",IF(AND($Z517&lt;&gt;"",AY517&lt;&gt;""),AY517-$Z517,IF(AND($Z517&lt;&gt;"",AY517=""),TODAY()-$Z517)))</f>
        <v>185</v>
      </c>
      <c r="AC517" s="91" t="str">
        <f ca="1">IF(AB517="","",IF(AB517="RFI","RFI done",IF(AB517&gt;150,"&gt; 150 days",IF(AB517&gt;120,"121 - 150 days",IF(AB517&gt;90,"91 - 120 days",IF(AB517&gt;60,"61 - 90 days",IF(AB517&gt;30,"31 - 60 days","&lt; 30 days")))))))</f>
        <v>&gt; 150 days</v>
      </c>
      <c r="AD517" s="89">
        <f>IF(AND(S517=""),"TBD",IF(AND(S517="COLO"),Z517+30,Z517+150))</f>
        <v>44644</v>
      </c>
      <c r="AE517" s="90" t="str">
        <f>IFERROR(VLOOKUP(AD517,L_Convert,6,FALSE),"")</f>
        <v>W13-2022</v>
      </c>
      <c r="AF517" s="90" t="str">
        <f>IFERROR(VLOOKUP(AD517,L_Convert,7,FALSE),"")</f>
        <v>Mar-2022</v>
      </c>
      <c r="AG517" s="89" t="s">
        <v>345</v>
      </c>
      <c r="AH517" s="219" t="str">
        <f>IFERROR(VLOOKUP(AG517,L_Convert,6,FALSE),"")</f>
        <v>TBD</v>
      </c>
      <c r="AI517" s="219" t="str">
        <f>IFERROR(VLOOKUP(AG517,L_Convert,7,FALSE),"")</f>
        <v>TBD</v>
      </c>
      <c r="AJ517" s="199" t="s">
        <v>345</v>
      </c>
      <c r="AK517" s="219" t="str">
        <f>IFERROR(VLOOKUP(AJ517,L_Convert,6,FALSE),"")</f>
        <v>TBD</v>
      </c>
      <c r="AL517" s="219" t="str">
        <f>IFERROR(VLOOKUP(AJ517,L_Convert,7,FALSE),"")</f>
        <v>TBD</v>
      </c>
      <c r="AM517" s="199" t="s">
        <v>345</v>
      </c>
      <c r="AN517" s="219" t="str">
        <f>IFERROR(VLOOKUP(AM517,L_Convert,6,FALSE),"")</f>
        <v>TBD</v>
      </c>
      <c r="AO517" s="219" t="str">
        <f>IFERROR(VLOOKUP(AM517,L_Convert,7,FALSE),"")</f>
        <v>TBD</v>
      </c>
      <c r="AP517" s="106" t="s">
        <v>4464</v>
      </c>
      <c r="AQ517" s="220">
        <v>44679</v>
      </c>
      <c r="AR517" s="106"/>
      <c r="AS517" s="89"/>
      <c r="AT517" s="106"/>
      <c r="AU517" s="256"/>
      <c r="AV517" s="89"/>
      <c r="AW517" s="238"/>
      <c r="AX517" s="106"/>
      <c r="AY517" s="106"/>
      <c r="AZ517" s="106"/>
      <c r="BA517" s="86"/>
      <c r="BB517" s="86"/>
      <c r="BC517" s="83" t="s">
        <v>10376</v>
      </c>
      <c r="BD517" s="83" t="s">
        <v>3721</v>
      </c>
      <c r="BE517" s="83" t="str">
        <f>IFERROR(VLOOKUP($BD517,L_Milestone,4,FALSE),"")</f>
        <v>10.CME PREPARATION</v>
      </c>
      <c r="BF517" s="83" t="s">
        <v>5834</v>
      </c>
      <c r="BG517" s="237" t="s">
        <v>13181</v>
      </c>
      <c r="BH517" s="237"/>
      <c r="BI517" s="190">
        <v>401</v>
      </c>
      <c r="BJ517" s="83" t="s">
        <v>13274</v>
      </c>
    </row>
    <row r="518" spans="1:62" s="13" customFormat="1" ht="15" customHeight="1">
      <c r="A518" s="187" t="s">
        <v>9466</v>
      </c>
      <c r="B518" s="29"/>
      <c r="C518" s="83" t="str">
        <f>Q518</f>
        <v>SUL-SG-KDI-0372</v>
      </c>
      <c r="D518" s="83">
        <v>30730240031</v>
      </c>
      <c r="E518" s="198" t="s">
        <v>11262</v>
      </c>
      <c r="F518" s="198" t="s">
        <v>9594</v>
      </c>
      <c r="G518" s="83" t="s">
        <v>10283</v>
      </c>
      <c r="H518" s="84" t="s">
        <v>6825</v>
      </c>
      <c r="I518" s="83" t="s">
        <v>9983</v>
      </c>
      <c r="J518" s="83" t="s">
        <v>9984</v>
      </c>
      <c r="K518" s="83">
        <v>50</v>
      </c>
      <c r="L518" s="83" t="s">
        <v>6991</v>
      </c>
      <c r="M518" s="83">
        <v>2022</v>
      </c>
      <c r="N518" s="249" t="s">
        <v>10359</v>
      </c>
      <c r="O518" s="83" t="s">
        <v>13262</v>
      </c>
      <c r="P518" s="84" t="s">
        <v>205</v>
      </c>
      <c r="Q518" s="83" t="s">
        <v>9593</v>
      </c>
      <c r="R518" s="83" t="s">
        <v>9594</v>
      </c>
      <c r="S518" s="83" t="s">
        <v>106</v>
      </c>
      <c r="T518" s="83" t="s">
        <v>5862</v>
      </c>
      <c r="U518" s="83" t="s">
        <v>2198</v>
      </c>
      <c r="V518" s="274" t="s">
        <v>4475</v>
      </c>
      <c r="W518" s="274" t="s">
        <v>8103</v>
      </c>
      <c r="X518" s="274" t="s">
        <v>9799</v>
      </c>
      <c r="Y518" s="274">
        <v>6617949</v>
      </c>
      <c r="Z518" s="86">
        <v>44586</v>
      </c>
      <c r="AA518" s="86">
        <v>44589</v>
      </c>
      <c r="AB518" s="332">
        <f ca="1">IF(AND($Z518=""),"",IF(AND($Z518&lt;&gt;"",AY518&lt;&gt;""),AY518-$Z518,IF(AND($Z518&lt;&gt;"",AY518=""),TODAY()-$Z518)))</f>
        <v>93</v>
      </c>
      <c r="AC518" s="91" t="str">
        <f ca="1">IF(AB518="","",IF(AB518="RFI","RFI done",IF(AB518&gt;150,"&gt; 150 days",IF(AB518&gt;120,"121 - 150 days",IF(AB518&gt;90,"91 - 120 days",IF(AB518&gt;60,"61 - 90 days",IF(AB518&gt;30,"31 - 60 days","&lt; 30 days")))))))</f>
        <v>91 - 120 days</v>
      </c>
      <c r="AD518" s="89">
        <f>IF(AND(S518=""),"TBD",IF(AND(S518="COLO"),Z518+30,Z518+150))</f>
        <v>44736</v>
      </c>
      <c r="AE518" s="90" t="str">
        <f>IFERROR(VLOOKUP(AD518,L_Convert,6,FALSE),"")</f>
        <v>W26-2022</v>
      </c>
      <c r="AF518" s="90" t="str">
        <f>IFERROR(VLOOKUP(AD518,L_Convert,7,FALSE),"")</f>
        <v>Jun-2022</v>
      </c>
      <c r="AG518" s="89" t="s">
        <v>345</v>
      </c>
      <c r="AH518" s="219" t="str">
        <f>IFERROR(VLOOKUP(AG518,L_Convert,6,FALSE),"")</f>
        <v>TBD</v>
      </c>
      <c r="AI518" s="219" t="str">
        <f>IFERROR(VLOOKUP(AG518,L_Convert,7,FALSE),"")</f>
        <v>TBD</v>
      </c>
      <c r="AJ518" s="199" t="s">
        <v>345</v>
      </c>
      <c r="AK518" s="219" t="str">
        <f>IFERROR(VLOOKUP(AJ518,L_Convert,6,FALSE),"")</f>
        <v>TBD</v>
      </c>
      <c r="AL518" s="219" t="str">
        <f>IFERROR(VLOOKUP(AJ518,L_Convert,7,FALSE),"")</f>
        <v>TBD</v>
      </c>
      <c r="AM518" s="89" t="s">
        <v>345</v>
      </c>
      <c r="AN518" s="219" t="str">
        <f>IFERROR(VLOOKUP(AM518,L_Convert,6,FALSE),"")</f>
        <v>TBD</v>
      </c>
      <c r="AO518" s="219" t="str">
        <f>IFERROR(VLOOKUP(AM518,L_Convert,7,FALSE),"")</f>
        <v>TBD</v>
      </c>
      <c r="AP518" s="83" t="s">
        <v>4464</v>
      </c>
      <c r="AQ518" s="220">
        <v>44679</v>
      </c>
      <c r="AR518" s="89"/>
      <c r="AS518" s="89"/>
      <c r="AT518" s="94"/>
      <c r="AU518" s="256"/>
      <c r="AV518" s="238"/>
      <c r="AW518" s="238"/>
      <c r="AX518" s="89"/>
      <c r="AY518" s="89"/>
      <c r="AZ518" s="219"/>
      <c r="BA518" s="86"/>
      <c r="BB518" s="86"/>
      <c r="BC518" s="83" t="s">
        <v>10376</v>
      </c>
      <c r="BD518" s="237" t="s">
        <v>3721</v>
      </c>
      <c r="BE518" s="83" t="str">
        <f>IFERROR(VLOOKUP($BD518,L_Milestone,4,FALSE),"")</f>
        <v>10.CME PREPARATION</v>
      </c>
      <c r="BF518" s="83" t="s">
        <v>5834</v>
      </c>
      <c r="BG518" s="237" t="s">
        <v>13179</v>
      </c>
      <c r="BH518" s="237"/>
      <c r="BI518" s="190">
        <v>401</v>
      </c>
      <c r="BJ518" s="83" t="s">
        <v>13274</v>
      </c>
    </row>
    <row r="519" spans="1:62" s="13" customFormat="1" ht="15" customHeight="1">
      <c r="A519" s="187" t="s">
        <v>9466</v>
      </c>
      <c r="B519" s="29"/>
      <c r="C519" s="83" t="str">
        <f>Q519</f>
        <v>SUL-ST-SGB-1017</v>
      </c>
      <c r="D519" s="83">
        <v>30730440031</v>
      </c>
      <c r="E519" s="198" t="s">
        <v>11271</v>
      </c>
      <c r="F519" s="198" t="s">
        <v>9634</v>
      </c>
      <c r="G519" s="83" t="s">
        <v>10283</v>
      </c>
      <c r="H519" s="84" t="s">
        <v>6825</v>
      </c>
      <c r="I519" s="83" t="s">
        <v>10032</v>
      </c>
      <c r="J519" s="83" t="s">
        <v>10033</v>
      </c>
      <c r="K519" s="83">
        <v>50</v>
      </c>
      <c r="L519" s="83" t="s">
        <v>4509</v>
      </c>
      <c r="M519" s="83">
        <v>2022</v>
      </c>
      <c r="N519" s="249" t="s">
        <v>10359</v>
      </c>
      <c r="O519" s="83" t="s">
        <v>13249</v>
      </c>
      <c r="P519" s="84" t="s">
        <v>205</v>
      </c>
      <c r="Q519" s="83" t="s">
        <v>9633</v>
      </c>
      <c r="R519" s="83" t="s">
        <v>9634</v>
      </c>
      <c r="S519" s="83" t="s">
        <v>106</v>
      </c>
      <c r="T519" s="83" t="s">
        <v>5862</v>
      </c>
      <c r="U519" s="83" t="s">
        <v>2198</v>
      </c>
      <c r="V519" s="198" t="s">
        <v>4475</v>
      </c>
      <c r="W519" s="274" t="s">
        <v>2232</v>
      </c>
      <c r="X519" s="274" t="s">
        <v>9803</v>
      </c>
      <c r="Y519" s="83">
        <v>6617949</v>
      </c>
      <c r="Z519" s="86">
        <v>44586</v>
      </c>
      <c r="AA519" s="86">
        <v>44589</v>
      </c>
      <c r="AB519" s="332">
        <f ca="1">IF(AND($Z519=""),"",IF(AND($Z519&lt;&gt;"",AY519&lt;&gt;""),AY519-$Z519,IF(AND($Z519&lt;&gt;"",AY519=""),TODAY()-$Z519)))</f>
        <v>93</v>
      </c>
      <c r="AC519" s="91" t="str">
        <f ca="1">IF(AB519="","",IF(AB519="RFI","RFI done",IF(AB519&gt;150,"&gt; 150 days",IF(AB519&gt;120,"121 - 150 days",IF(AB519&gt;90,"91 - 120 days",IF(AB519&gt;60,"61 - 90 days",IF(AB519&gt;30,"31 - 60 days","&lt; 30 days")))))))</f>
        <v>91 - 120 days</v>
      </c>
      <c r="AD519" s="89">
        <f>IF(AND(S519=""),"TBD",IF(AND(S519="COLO"),Z519+30,Z519+150))</f>
        <v>44736</v>
      </c>
      <c r="AE519" s="90" t="str">
        <f>IFERROR(VLOOKUP(AD519,L_Convert,6,FALSE),"")</f>
        <v>W26-2022</v>
      </c>
      <c r="AF519" s="90" t="str">
        <f>IFERROR(VLOOKUP(AD519,L_Convert,7,FALSE),"")</f>
        <v>Jun-2022</v>
      </c>
      <c r="AG519" s="89" t="s">
        <v>345</v>
      </c>
      <c r="AH519" s="219" t="str">
        <f>IFERROR(VLOOKUP(AG519,L_Convert,6,FALSE),"")</f>
        <v>TBD</v>
      </c>
      <c r="AI519" s="219" t="str">
        <f>IFERROR(VLOOKUP(AG519,L_Convert,7,FALSE),"")</f>
        <v>TBD</v>
      </c>
      <c r="AJ519" s="199" t="s">
        <v>345</v>
      </c>
      <c r="AK519" s="219" t="str">
        <f>IFERROR(VLOOKUP(AJ519,L_Convert,6,FALSE),"")</f>
        <v>TBD</v>
      </c>
      <c r="AL519" s="219" t="str">
        <f>IFERROR(VLOOKUP(AJ519,L_Convert,7,FALSE),"")</f>
        <v>TBD</v>
      </c>
      <c r="AM519" s="89" t="s">
        <v>345</v>
      </c>
      <c r="AN519" s="219" t="str">
        <f>IFERROR(VLOOKUP(AM519,L_Convert,6,FALSE),"")</f>
        <v>TBD</v>
      </c>
      <c r="AO519" s="219" t="str">
        <f>IFERROR(VLOOKUP(AM519,L_Convert,7,FALSE),"")</f>
        <v>TBD</v>
      </c>
      <c r="AP519" s="83" t="s">
        <v>4464</v>
      </c>
      <c r="AQ519" s="220">
        <v>44679</v>
      </c>
      <c r="AR519" s="89"/>
      <c r="AS519" s="89"/>
      <c r="AT519" s="94"/>
      <c r="AU519" s="256"/>
      <c r="AV519" s="238"/>
      <c r="AW519" s="238"/>
      <c r="AX519" s="89"/>
      <c r="AY519" s="89"/>
      <c r="AZ519" s="219"/>
      <c r="BA519" s="86"/>
      <c r="BB519" s="86"/>
      <c r="BC519" s="83" t="s">
        <v>10376</v>
      </c>
      <c r="BD519" s="237" t="s">
        <v>3721</v>
      </c>
      <c r="BE519" s="83" t="str">
        <f>IFERROR(VLOOKUP($BD519,L_Milestone,4,FALSE),"")</f>
        <v>10.CME PREPARATION</v>
      </c>
      <c r="BF519" s="83" t="s">
        <v>5834</v>
      </c>
      <c r="BG519" s="237" t="s">
        <v>13182</v>
      </c>
      <c r="BH519" s="237"/>
      <c r="BI519" s="190">
        <v>401</v>
      </c>
      <c r="BJ519" s="83" t="s">
        <v>13274</v>
      </c>
    </row>
    <row r="520" spans="1:62" s="13" customFormat="1" ht="15" customHeight="1">
      <c r="A520" s="187"/>
      <c r="B520" s="29"/>
      <c r="C520" s="83" t="str">
        <f>Q520</f>
        <v>SUL-ST-LWK-1101</v>
      </c>
      <c r="D520" s="83">
        <v>30742890031</v>
      </c>
      <c r="E520" s="198" t="s">
        <v>12626</v>
      </c>
      <c r="F520" s="198" t="s">
        <v>12561</v>
      </c>
      <c r="G520" s="83" t="s">
        <v>10283</v>
      </c>
      <c r="H520" s="84" t="s">
        <v>6825</v>
      </c>
      <c r="I520" s="83" t="s">
        <v>12562</v>
      </c>
      <c r="J520" s="83" t="s">
        <v>12563</v>
      </c>
      <c r="K520" s="83">
        <v>60</v>
      </c>
      <c r="L520" s="83" t="s">
        <v>12564</v>
      </c>
      <c r="M520" s="83">
        <v>2022</v>
      </c>
      <c r="N520" s="249"/>
      <c r="O520" s="83" t="s">
        <v>13263</v>
      </c>
      <c r="P520" s="84" t="s">
        <v>205</v>
      </c>
      <c r="Q520" s="83" t="s">
        <v>12560</v>
      </c>
      <c r="R520" s="83" t="s">
        <v>12561</v>
      </c>
      <c r="S520" s="83" t="s">
        <v>106</v>
      </c>
      <c r="T520" s="83" t="s">
        <v>5862</v>
      </c>
      <c r="U520" s="83" t="s">
        <v>2198</v>
      </c>
      <c r="V520" s="83" t="s">
        <v>4475</v>
      </c>
      <c r="W520" s="274" t="s">
        <v>2232</v>
      </c>
      <c r="X520" s="274" t="s">
        <v>6988</v>
      </c>
      <c r="Y520" s="84">
        <v>6618189</v>
      </c>
      <c r="Z520" s="86">
        <v>44657</v>
      </c>
      <c r="AA520" s="86">
        <v>44657</v>
      </c>
      <c r="AB520" s="332">
        <f ca="1">IF(AND($Z520=""),"",IF(AND($Z520&lt;&gt;"",AY520&lt;&gt;""),AY520-$Z520,IF(AND($Z520&lt;&gt;"",AY520=""),TODAY()-$Z520)))</f>
        <v>22</v>
      </c>
      <c r="AC520" s="91" t="str">
        <f ca="1">IF(AB520="","",IF(AB520="RFI","RFI done",IF(AB520&gt;150,"&gt; 150 days",IF(AB520&gt;120,"121 - 150 days",IF(AB520&gt;90,"91 - 120 days",IF(AB520&gt;60,"61 - 90 days",IF(AB520&gt;30,"31 - 60 days","&lt; 30 days")))))))</f>
        <v>&lt; 30 days</v>
      </c>
      <c r="AD520" s="89">
        <f>IF(AND(S520=""),"TBD",IF(AND(S520="COLO"),Z520+30,Z520+150))</f>
        <v>44807</v>
      </c>
      <c r="AE520" s="90" t="str">
        <f>IFERROR(VLOOKUP(AD520,L_Convert,6,FALSE),"")</f>
        <v>W36-2022</v>
      </c>
      <c r="AF520" s="90" t="str">
        <f>IFERROR(VLOOKUP(AD520,L_Convert,7,FALSE),"")</f>
        <v>Sep-2022</v>
      </c>
      <c r="AG520" s="89" t="s">
        <v>345</v>
      </c>
      <c r="AH520" s="219" t="str">
        <f>IFERROR(VLOOKUP(AG520,L_Convert,6,FALSE),"")</f>
        <v>TBD</v>
      </c>
      <c r="AI520" s="219" t="str">
        <f>IFERROR(VLOOKUP(AG520,L_Convert,7,FALSE),"")</f>
        <v>TBD</v>
      </c>
      <c r="AJ520" s="89" t="s">
        <v>345</v>
      </c>
      <c r="AK520" s="219" t="str">
        <f>IFERROR(VLOOKUP(AJ520,L_Convert,6,FALSE),"")</f>
        <v>TBD</v>
      </c>
      <c r="AL520" s="219" t="str">
        <f>IFERROR(VLOOKUP(AJ520,L_Convert,7,FALSE),"")</f>
        <v>TBD</v>
      </c>
      <c r="AM520" s="89" t="s">
        <v>345</v>
      </c>
      <c r="AN520" s="219" t="str">
        <f>IFERROR(VLOOKUP(AM520,L_Convert,6,FALSE),"")</f>
        <v>TBD</v>
      </c>
      <c r="AO520" s="219" t="str">
        <f>IFERROR(VLOOKUP(AM520,L_Convert,7,FALSE),"")</f>
        <v>TBD</v>
      </c>
      <c r="AP520" s="220"/>
      <c r="AQ520" s="220">
        <v>44679</v>
      </c>
      <c r="AR520" s="99"/>
      <c r="AS520" s="89"/>
      <c r="AT520" s="256"/>
      <c r="AU520" s="430"/>
      <c r="AV520" s="238"/>
      <c r="AW520" s="89"/>
      <c r="AX520" s="89"/>
      <c r="AY520" s="219"/>
      <c r="AZ520" s="86"/>
      <c r="BA520" s="86"/>
      <c r="BB520" s="86"/>
      <c r="BC520" s="83" t="s">
        <v>10376</v>
      </c>
      <c r="BD520" s="237" t="s">
        <v>3721</v>
      </c>
      <c r="BE520" s="83" t="str">
        <f>IFERROR(VLOOKUP($BD520,L_Milestone,4,FALSE),"")</f>
        <v>10.CME PREPARATION</v>
      </c>
      <c r="BF520" s="83" t="s">
        <v>5834</v>
      </c>
      <c r="BG520" s="359" t="s">
        <v>13178</v>
      </c>
      <c r="BH520" s="359"/>
      <c r="BI520" s="190">
        <v>401</v>
      </c>
      <c r="BJ520" s="83" t="s">
        <v>13274</v>
      </c>
    </row>
    <row r="521" spans="1:62" s="13" customFormat="1" ht="15" customHeight="1">
      <c r="A521" s="187" t="s">
        <v>9466</v>
      </c>
      <c r="B521" s="29"/>
      <c r="C521" s="83" t="str">
        <f>Q521</f>
        <v>SUM-SU-SRH-2247</v>
      </c>
      <c r="D521" s="83">
        <v>30729820031</v>
      </c>
      <c r="E521" s="198" t="s">
        <v>11289</v>
      </c>
      <c r="F521" s="198" t="s">
        <v>9502</v>
      </c>
      <c r="G521" s="83" t="s">
        <v>10283</v>
      </c>
      <c r="H521" s="84" t="s">
        <v>6825</v>
      </c>
      <c r="I521" s="83" t="s">
        <v>9856</v>
      </c>
      <c r="J521" s="83" t="s">
        <v>9857</v>
      </c>
      <c r="K521" s="83">
        <v>50</v>
      </c>
      <c r="L521" s="83" t="s">
        <v>4807</v>
      </c>
      <c r="M521" s="83">
        <v>2022</v>
      </c>
      <c r="N521" s="83" t="s">
        <v>10359</v>
      </c>
      <c r="O521" s="83" t="s">
        <v>12119</v>
      </c>
      <c r="P521" s="84" t="s">
        <v>205</v>
      </c>
      <c r="Q521" s="83" t="s">
        <v>9501</v>
      </c>
      <c r="R521" s="83" t="s">
        <v>9502</v>
      </c>
      <c r="S521" s="83" t="s">
        <v>106</v>
      </c>
      <c r="T521" s="83" t="s">
        <v>5862</v>
      </c>
      <c r="U521" s="83" t="s">
        <v>2199</v>
      </c>
      <c r="V521" s="83" t="s">
        <v>4471</v>
      </c>
      <c r="W521" s="274" t="s">
        <v>2213</v>
      </c>
      <c r="X521" s="274" t="s">
        <v>8604</v>
      </c>
      <c r="Y521" s="274">
        <v>6617950</v>
      </c>
      <c r="Z521" s="86">
        <v>44586</v>
      </c>
      <c r="AA521" s="86">
        <v>44589</v>
      </c>
      <c r="AB521" s="332">
        <f ca="1">IF(AND($Z521=""),"",IF(AND($Z521&lt;&gt;"",AY521&lt;&gt;""),AY521-$Z521,IF(AND($Z521&lt;&gt;"",AY521=""),TODAY()-$Z521)))</f>
        <v>93</v>
      </c>
      <c r="AC521" s="91" t="str">
        <f ca="1">IF(AB521="","",IF(AB521="RFI","RFI done",IF(AB521&gt;150,"&gt; 150 days",IF(AB521&gt;120,"121 - 150 days",IF(AB521&gt;90,"91 - 120 days",IF(AB521&gt;60,"61 - 90 days",IF(AB521&gt;30,"31 - 60 days","&lt; 30 days")))))))</f>
        <v>91 - 120 days</v>
      </c>
      <c r="AD521" s="89">
        <f>IF(AND(S521=""),"TBD",IF(AND(S521="COLO"),Z521+30,Z521+150))</f>
        <v>44736</v>
      </c>
      <c r="AE521" s="90" t="str">
        <f>IFERROR(VLOOKUP(AD521,L_Convert,6,FALSE),"")</f>
        <v>W26-2022</v>
      </c>
      <c r="AF521" s="90" t="str">
        <f>IFERROR(VLOOKUP(AD521,L_Convert,7,FALSE),"")</f>
        <v>Jun-2022</v>
      </c>
      <c r="AG521" s="89" t="s">
        <v>345</v>
      </c>
      <c r="AH521" s="219" t="str">
        <f>IFERROR(VLOOKUP(AG521,L_Convert,6,FALSE),"")</f>
        <v>TBD</v>
      </c>
      <c r="AI521" s="219" t="str">
        <f>IFERROR(VLOOKUP(AG521,L_Convert,7,FALSE),"")</f>
        <v>TBD</v>
      </c>
      <c r="AJ521" s="199" t="s">
        <v>345</v>
      </c>
      <c r="AK521" s="219" t="str">
        <f>IFERROR(VLOOKUP(AJ521,L_Convert,6,FALSE),"")</f>
        <v>TBD</v>
      </c>
      <c r="AL521" s="219" t="str">
        <f>IFERROR(VLOOKUP(AJ521,L_Convert,7,FALSE),"")</f>
        <v>TBD</v>
      </c>
      <c r="AM521" s="89" t="s">
        <v>345</v>
      </c>
      <c r="AN521" s="219" t="str">
        <f>IFERROR(VLOOKUP(AM521,L_Convert,6,FALSE),"")</f>
        <v>TBD</v>
      </c>
      <c r="AO521" s="219" t="str">
        <f>IFERROR(VLOOKUP(AM521,L_Convert,7,FALSE),"")</f>
        <v>TBD</v>
      </c>
      <c r="AP521" s="83" t="s">
        <v>4464</v>
      </c>
      <c r="AQ521" s="220">
        <v>44641</v>
      </c>
      <c r="AR521" s="220">
        <v>44643</v>
      </c>
      <c r="AS521" s="99"/>
      <c r="AT521" s="94"/>
      <c r="AU521" s="256"/>
      <c r="AV521" s="238">
        <v>44672</v>
      </c>
      <c r="AW521" s="238"/>
      <c r="AX521" s="89"/>
      <c r="AY521" s="89"/>
      <c r="AZ521" s="219"/>
      <c r="BA521" s="86"/>
      <c r="BB521" s="86"/>
      <c r="BC521" s="86" t="s">
        <v>6452</v>
      </c>
      <c r="BD521" s="83" t="s">
        <v>3720</v>
      </c>
      <c r="BE521" s="83" t="str">
        <f>IFERROR(VLOOKUP($BD521,L_Milestone,4,FALSE),"")</f>
        <v>20.SRFI</v>
      </c>
      <c r="BF521" s="83" t="s">
        <v>5834</v>
      </c>
      <c r="BG521" s="237" t="s">
        <v>13109</v>
      </c>
      <c r="BH521" s="237"/>
      <c r="BI521" s="190">
        <v>401</v>
      </c>
      <c r="BJ521" s="83" t="s">
        <v>13274</v>
      </c>
    </row>
    <row r="522" spans="1:62" s="13" customFormat="1" ht="15" customHeight="1">
      <c r="A522" s="187"/>
      <c r="B522" s="29"/>
      <c r="C522" s="83" t="str">
        <f>Q522</f>
        <v>JAW-BT-SRG-0062</v>
      </c>
      <c r="D522" s="83">
        <v>30739580031</v>
      </c>
      <c r="E522" s="198" t="s">
        <v>11396</v>
      </c>
      <c r="F522" s="198" t="s">
        <v>10590</v>
      </c>
      <c r="G522" s="83" t="s">
        <v>10283</v>
      </c>
      <c r="H522" s="84" t="s">
        <v>6825</v>
      </c>
      <c r="I522" s="83" t="s">
        <v>10633</v>
      </c>
      <c r="J522" s="83" t="s">
        <v>10634</v>
      </c>
      <c r="K522" s="83">
        <v>40</v>
      </c>
      <c r="L522" s="83" t="s">
        <v>9911</v>
      </c>
      <c r="M522" s="83">
        <v>2022</v>
      </c>
      <c r="N522" s="249" t="s">
        <v>10971</v>
      </c>
      <c r="O522" s="83" t="s">
        <v>12603</v>
      </c>
      <c r="P522" s="97" t="s">
        <v>199</v>
      </c>
      <c r="Q522" s="83" t="s">
        <v>10589</v>
      </c>
      <c r="R522" s="83" t="s">
        <v>10590</v>
      </c>
      <c r="S522" s="83" t="s">
        <v>106</v>
      </c>
      <c r="T522" s="83" t="s">
        <v>5862</v>
      </c>
      <c r="U522" s="83" t="s">
        <v>2197</v>
      </c>
      <c r="V522" s="198" t="s">
        <v>8117</v>
      </c>
      <c r="W522" s="274" t="s">
        <v>2204</v>
      </c>
      <c r="X522" s="274" t="s">
        <v>8616</v>
      </c>
      <c r="Y522" s="83">
        <v>6618106</v>
      </c>
      <c r="Z522" s="86">
        <v>44627</v>
      </c>
      <c r="AA522" s="86">
        <v>44627</v>
      </c>
      <c r="AB522" s="332">
        <f ca="1">IF(AND($Z522=""),"",IF(AND($Z522&lt;&gt;"",AY522&lt;&gt;""),AY522-$Z522,IF(AND($Z522&lt;&gt;"",AY522=""),TODAY()-$Z522)))</f>
        <v>52</v>
      </c>
      <c r="AC522" s="91" t="str">
        <f ca="1">IF(AB522="","",IF(AB522="RFI","RFI done",IF(AB522&gt;150,"&gt; 150 days",IF(AB522&gt;120,"121 - 150 days",IF(AB522&gt;90,"91 - 120 days",IF(AB522&gt;60,"61 - 90 days",IF(AB522&gt;30,"31 - 60 days","&lt; 30 days")))))))</f>
        <v>31 - 60 days</v>
      </c>
      <c r="AD522" s="89">
        <f>IF(AND(S522=""),"TBD",IF(AND(S522="COLO"),Z522+30,Z522+150))</f>
        <v>44777</v>
      </c>
      <c r="AE522" s="90" t="str">
        <f>IFERROR(VLOOKUP(AD522,L_Convert,6,FALSE),"")</f>
        <v>W32-2022</v>
      </c>
      <c r="AF522" s="90" t="str">
        <f>IFERROR(VLOOKUP(AD522,L_Convert,7,FALSE),"")</f>
        <v>Aug-2022</v>
      </c>
      <c r="AG522" s="89" t="s">
        <v>345</v>
      </c>
      <c r="AH522" s="219" t="str">
        <f>IFERROR(VLOOKUP(AG522,L_Convert,6,FALSE),"")</f>
        <v>TBD</v>
      </c>
      <c r="AI522" s="219" t="str">
        <f>IFERROR(VLOOKUP(AG522,L_Convert,7,FALSE),"")</f>
        <v>TBD</v>
      </c>
      <c r="AJ522" s="89" t="s">
        <v>345</v>
      </c>
      <c r="AK522" s="219" t="str">
        <f>IFERROR(VLOOKUP(AJ522,L_Convert,6,FALSE),"")</f>
        <v>TBD</v>
      </c>
      <c r="AL522" s="219" t="str">
        <f>IFERROR(VLOOKUP(AJ522,L_Convert,7,FALSE),"")</f>
        <v>TBD</v>
      </c>
      <c r="AM522" s="89" t="s">
        <v>345</v>
      </c>
      <c r="AN522" s="219" t="str">
        <f>IFERROR(VLOOKUP(AM522,L_Convert,6,FALSE),"")</f>
        <v>TBD</v>
      </c>
      <c r="AO522" s="219" t="str">
        <f>IFERROR(VLOOKUP(AM522,L_Convert,7,FALSE),"")</f>
        <v>TBD</v>
      </c>
      <c r="AP522" s="220" t="s">
        <v>4464</v>
      </c>
      <c r="AQ522" s="220">
        <v>44665</v>
      </c>
      <c r="AR522" s="89">
        <v>44665</v>
      </c>
      <c r="AS522" s="99"/>
      <c r="AT522" s="94">
        <v>10.6</v>
      </c>
      <c r="AU522" s="95"/>
      <c r="AV522" s="238"/>
      <c r="AW522" s="89"/>
      <c r="AX522" s="89"/>
      <c r="AY522" s="219"/>
      <c r="AZ522" s="86"/>
      <c r="BA522" s="86"/>
      <c r="BB522" s="86"/>
      <c r="BC522" s="86" t="s">
        <v>6452</v>
      </c>
      <c r="BD522" s="83" t="s">
        <v>3720</v>
      </c>
      <c r="BE522" s="83" t="str">
        <f>IFERROR(VLOOKUP($BD522,L_Milestone,4,FALSE),"")</f>
        <v>20.SRFI</v>
      </c>
      <c r="BF522" s="83" t="s">
        <v>5834</v>
      </c>
      <c r="BG522" s="359" t="s">
        <v>12994</v>
      </c>
      <c r="BH522" s="359"/>
      <c r="BI522" s="190">
        <v>401</v>
      </c>
      <c r="BJ522" s="83" t="s">
        <v>13274</v>
      </c>
    </row>
    <row r="523" spans="1:62" s="13" customFormat="1" ht="15" customHeight="1">
      <c r="A523" s="187"/>
      <c r="B523" s="29"/>
      <c r="C523" s="83" t="str">
        <f>Q523</f>
        <v>JAW-YO-BTL-0149</v>
      </c>
      <c r="D523" s="83">
        <v>30739620031</v>
      </c>
      <c r="E523" s="198" t="s">
        <v>11376</v>
      </c>
      <c r="F523" s="198" t="s">
        <v>10642</v>
      </c>
      <c r="G523" s="83" t="s">
        <v>10283</v>
      </c>
      <c r="H523" s="84" t="s">
        <v>6825</v>
      </c>
      <c r="I523" s="83" t="s">
        <v>10704</v>
      </c>
      <c r="J523" s="83" t="s">
        <v>10705</v>
      </c>
      <c r="K523" s="83">
        <v>70</v>
      </c>
      <c r="L523" s="83" t="s">
        <v>4548</v>
      </c>
      <c r="M523" s="83">
        <v>2022</v>
      </c>
      <c r="N523" s="83" t="s">
        <v>10971</v>
      </c>
      <c r="O523" s="83" t="s">
        <v>12688</v>
      </c>
      <c r="P523" s="84" t="s">
        <v>12456</v>
      </c>
      <c r="Q523" s="83" t="s">
        <v>10641</v>
      </c>
      <c r="R523" s="83" t="s">
        <v>10642</v>
      </c>
      <c r="S523" s="83" t="s">
        <v>106</v>
      </c>
      <c r="T523" s="83" t="s">
        <v>5862</v>
      </c>
      <c r="U523" s="83" t="s">
        <v>5907</v>
      </c>
      <c r="V523" s="83" t="s">
        <v>4468</v>
      </c>
      <c r="W523" s="274" t="s">
        <v>2211</v>
      </c>
      <c r="X523" s="274" t="s">
        <v>6915</v>
      </c>
      <c r="Y523" s="83">
        <v>6618110</v>
      </c>
      <c r="Z523" s="86">
        <v>44627</v>
      </c>
      <c r="AA523" s="86">
        <v>44627</v>
      </c>
      <c r="AB523" s="332">
        <f ca="1">IF(AND($Z523=""),"",IF(AND($Z523&lt;&gt;"",AY523&lt;&gt;""),AY523-$Z523,IF(AND($Z523&lt;&gt;"",AY523=""),TODAY()-$Z523)))</f>
        <v>52</v>
      </c>
      <c r="AC523" s="91" t="str">
        <f ca="1">IF(AB523="","",IF(AB523="RFI","RFI done",IF(AB523&gt;150,"&gt; 150 days",IF(AB523&gt;120,"121 - 150 days",IF(AB523&gt;90,"91 - 120 days",IF(AB523&gt;60,"61 - 90 days",IF(AB523&gt;30,"31 - 60 days","&lt; 30 days")))))))</f>
        <v>31 - 60 days</v>
      </c>
      <c r="AD523" s="89">
        <f>IF(AND(S523=""),"TBD",IF(AND(S523="COLO"),Z523+30,Z523+150))</f>
        <v>44777</v>
      </c>
      <c r="AE523" s="90" t="str">
        <f>IFERROR(VLOOKUP(AD523,L_Convert,6,FALSE),"")</f>
        <v>W32-2022</v>
      </c>
      <c r="AF523" s="90" t="str">
        <f>IFERROR(VLOOKUP(AD523,L_Convert,7,FALSE),"")</f>
        <v>Aug-2022</v>
      </c>
      <c r="AG523" s="89" t="s">
        <v>345</v>
      </c>
      <c r="AH523" s="219" t="str">
        <f>IFERROR(VLOOKUP(AG523,L_Convert,6,FALSE),"")</f>
        <v>TBD</v>
      </c>
      <c r="AI523" s="219" t="str">
        <f>IFERROR(VLOOKUP(AG523,L_Convert,7,FALSE),"")</f>
        <v>TBD</v>
      </c>
      <c r="AJ523" s="89" t="s">
        <v>345</v>
      </c>
      <c r="AK523" s="219" t="str">
        <f>IFERROR(VLOOKUP(AJ523,L_Convert,6,FALSE),"")</f>
        <v>TBD</v>
      </c>
      <c r="AL523" s="219" t="str">
        <f>IFERROR(VLOOKUP(AJ523,L_Convert,7,FALSE),"")</f>
        <v>TBD</v>
      </c>
      <c r="AM523" s="89" t="s">
        <v>345</v>
      </c>
      <c r="AN523" s="219" t="str">
        <f>IFERROR(VLOOKUP(AM523,L_Convert,6,FALSE),"")</f>
        <v>TBD</v>
      </c>
      <c r="AO523" s="219" t="str">
        <f>IFERROR(VLOOKUP(AM523,L_Convert,7,FALSE),"")</f>
        <v>TBD</v>
      </c>
      <c r="AP523" s="220" t="s">
        <v>4464</v>
      </c>
      <c r="AQ523" s="220"/>
      <c r="AR523" s="99"/>
      <c r="AS523" s="94"/>
      <c r="AT523" s="256"/>
      <c r="AU523" s="95"/>
      <c r="AV523" s="238"/>
      <c r="AW523" s="89"/>
      <c r="AX523" s="89"/>
      <c r="AY523" s="219"/>
      <c r="AZ523" s="86"/>
      <c r="BA523" s="86"/>
      <c r="BB523" s="86"/>
      <c r="BC523" s="86" t="s">
        <v>6452</v>
      </c>
      <c r="BD523" s="83" t="s">
        <v>3720</v>
      </c>
      <c r="BE523" s="83" t="str">
        <f>IFERROR(VLOOKUP($BD523,L_Milestone,4,FALSE),"")</f>
        <v>20.SRFI</v>
      </c>
      <c r="BF523" s="83" t="s">
        <v>12774</v>
      </c>
      <c r="BG523" s="237" t="s">
        <v>13146</v>
      </c>
      <c r="BH523" s="237"/>
      <c r="BI523" s="190">
        <v>401</v>
      </c>
      <c r="BJ523" s="83" t="s">
        <v>13274</v>
      </c>
    </row>
    <row r="524" spans="1:62" s="13" customFormat="1" ht="15" customHeight="1">
      <c r="A524" s="187" t="s">
        <v>9466</v>
      </c>
      <c r="B524" s="29"/>
      <c r="C524" s="83" t="str">
        <f>Q524</f>
        <v>SUM-SS-RPT-1106</v>
      </c>
      <c r="D524" s="83">
        <v>30729970031</v>
      </c>
      <c r="E524" s="198" t="s">
        <v>11329</v>
      </c>
      <c r="F524" s="198" t="s">
        <v>9536</v>
      </c>
      <c r="G524" s="83" t="s">
        <v>10283</v>
      </c>
      <c r="H524" s="84" t="s">
        <v>6825</v>
      </c>
      <c r="I524" s="83" t="s">
        <v>9901</v>
      </c>
      <c r="J524" s="83" t="s">
        <v>9902</v>
      </c>
      <c r="K524" s="83">
        <v>60</v>
      </c>
      <c r="L524" s="83" t="s">
        <v>9903</v>
      </c>
      <c r="M524" s="83">
        <v>2022</v>
      </c>
      <c r="N524" s="83" t="s">
        <v>10359</v>
      </c>
      <c r="O524" s="83" t="s">
        <v>10453</v>
      </c>
      <c r="P524" s="84" t="s">
        <v>205</v>
      </c>
      <c r="Q524" s="83" t="s">
        <v>9535</v>
      </c>
      <c r="R524" s="244" t="s">
        <v>9536</v>
      </c>
      <c r="S524" s="83" t="s">
        <v>106</v>
      </c>
      <c r="T524" s="83" t="s">
        <v>5862</v>
      </c>
      <c r="U524" s="83" t="s">
        <v>2199</v>
      </c>
      <c r="V524" s="198" t="s">
        <v>4477</v>
      </c>
      <c r="W524" s="83" t="s">
        <v>2216</v>
      </c>
      <c r="X524" s="83" t="s">
        <v>8633</v>
      </c>
      <c r="Y524" s="83">
        <v>6617950</v>
      </c>
      <c r="Z524" s="86">
        <v>44586</v>
      </c>
      <c r="AA524" s="86">
        <v>44589</v>
      </c>
      <c r="AB524" s="332">
        <f ca="1">IF(AND($Z524=""),"",IF(AND($Z524&lt;&gt;"",AY524&lt;&gt;""),AY524-$Z524,IF(AND($Z524&lt;&gt;"",AY524=""),TODAY()-$Z524)))</f>
        <v>93</v>
      </c>
      <c r="AC524" s="91" t="str">
        <f ca="1">IF(AB524="","",IF(AB524="RFI","RFI done",IF(AB524&gt;150,"&gt; 150 days",IF(AB524&gt;120,"121 - 150 days",IF(AB524&gt;90,"91 - 120 days",IF(AB524&gt;60,"61 - 90 days",IF(AB524&gt;30,"31 - 60 days","&lt; 30 days")))))))</f>
        <v>91 - 120 days</v>
      </c>
      <c r="AD524" s="89">
        <f>IF(AND(S524=""),"TBD",IF(AND(S524="COLO"),Z524+30,Z524+150))</f>
        <v>44736</v>
      </c>
      <c r="AE524" s="90" t="str">
        <f>IFERROR(VLOOKUP(AD524,L_Convert,6,FALSE),"")</f>
        <v>W26-2022</v>
      </c>
      <c r="AF524" s="90" t="str">
        <f>IFERROR(VLOOKUP(AD524,L_Convert,7,FALSE),"")</f>
        <v>Jun-2022</v>
      </c>
      <c r="AG524" s="89" t="s">
        <v>345</v>
      </c>
      <c r="AH524" s="219" t="str">
        <f>IFERROR(VLOOKUP(AG524,L_Convert,6,FALSE),"")</f>
        <v>TBD</v>
      </c>
      <c r="AI524" s="219" t="str">
        <f>IFERROR(VLOOKUP(AG524,L_Convert,7,FALSE),"")</f>
        <v>TBD</v>
      </c>
      <c r="AJ524" s="199" t="s">
        <v>345</v>
      </c>
      <c r="AK524" s="219" t="str">
        <f>IFERROR(VLOOKUP(AJ524,L_Convert,6,FALSE),"")</f>
        <v>TBD</v>
      </c>
      <c r="AL524" s="219" t="str">
        <f>IFERROR(VLOOKUP(AJ524,L_Convert,7,FALSE),"")</f>
        <v>TBD</v>
      </c>
      <c r="AM524" s="89" t="s">
        <v>345</v>
      </c>
      <c r="AN524" s="219" t="str">
        <f>IFERROR(VLOOKUP(AM524,L_Convert,6,FALSE),"")</f>
        <v>TBD</v>
      </c>
      <c r="AO524" s="219" t="str">
        <f>IFERROR(VLOOKUP(AM524,L_Convert,7,FALSE),"")</f>
        <v>TBD</v>
      </c>
      <c r="AP524" s="83" t="s">
        <v>4464</v>
      </c>
      <c r="AQ524" s="220">
        <v>44617</v>
      </c>
      <c r="AR524" s="277">
        <v>44622</v>
      </c>
      <c r="AS524" s="99"/>
      <c r="AT524" s="94"/>
      <c r="AU524" s="256"/>
      <c r="AV524" s="238"/>
      <c r="AW524" s="238"/>
      <c r="AX524" s="89"/>
      <c r="AY524" s="89"/>
      <c r="AZ524" s="219"/>
      <c r="BA524" s="86"/>
      <c r="BB524" s="86"/>
      <c r="BC524" s="86" t="s">
        <v>6452</v>
      </c>
      <c r="BD524" s="83" t="s">
        <v>8240</v>
      </c>
      <c r="BE524" s="83" t="str">
        <f>IFERROR(VLOOKUP($BD524,L_Milestone,4,FALSE),"")</f>
        <v>20.SRFI</v>
      </c>
      <c r="BF524" s="83" t="s">
        <v>5834</v>
      </c>
      <c r="BG524" s="359" t="s">
        <v>13039</v>
      </c>
      <c r="BH524" s="239" t="s">
        <v>12823</v>
      </c>
      <c r="BI524" s="190">
        <v>401</v>
      </c>
      <c r="BJ524" s="83" t="s">
        <v>13274</v>
      </c>
    </row>
    <row r="525" spans="1:62" s="13" customFormat="1" ht="15" customHeight="1">
      <c r="A525" s="187" t="s">
        <v>9466</v>
      </c>
      <c r="B525" s="29"/>
      <c r="C525" s="83" t="str">
        <f>Q525</f>
        <v>JAW-BT-PDG-0620</v>
      </c>
      <c r="D525" s="83">
        <v>30729230031</v>
      </c>
      <c r="E525" s="198" t="s">
        <v>11320</v>
      </c>
      <c r="F525" s="198" t="s">
        <v>9700</v>
      </c>
      <c r="G525" s="83" t="s">
        <v>10283</v>
      </c>
      <c r="H525" s="84" t="s">
        <v>6825</v>
      </c>
      <c r="I525" s="83" t="s">
        <v>10122</v>
      </c>
      <c r="J525" s="83" t="s">
        <v>10123</v>
      </c>
      <c r="K525" s="83">
        <v>50</v>
      </c>
      <c r="L525" s="83" t="s">
        <v>10124</v>
      </c>
      <c r="M525" s="83">
        <v>2022</v>
      </c>
      <c r="N525" s="249" t="s">
        <v>10359</v>
      </c>
      <c r="O525" s="83" t="s">
        <v>10448</v>
      </c>
      <c r="P525" s="84" t="s">
        <v>199</v>
      </c>
      <c r="Q525" s="83" t="s">
        <v>9699</v>
      </c>
      <c r="R525" s="83" t="s">
        <v>9700</v>
      </c>
      <c r="S525" s="83" t="s">
        <v>106</v>
      </c>
      <c r="T525" s="83" t="s">
        <v>5862</v>
      </c>
      <c r="U525" s="83" t="s">
        <v>5947</v>
      </c>
      <c r="V525" s="86" t="s">
        <v>8117</v>
      </c>
      <c r="W525" s="83" t="s">
        <v>2204</v>
      </c>
      <c r="X525" s="83" t="s">
        <v>8612</v>
      </c>
      <c r="Y525" s="83">
        <v>6617948</v>
      </c>
      <c r="Z525" s="86">
        <v>44586</v>
      </c>
      <c r="AA525" s="86">
        <v>44589</v>
      </c>
      <c r="AB525" s="332">
        <f ca="1">IF(AND($Z525=""),"",IF(AND($Z525&lt;&gt;"",AY525&lt;&gt;""),AY525-$Z525,IF(AND($Z525&lt;&gt;"",AY525=""),TODAY()-$Z525)))</f>
        <v>93</v>
      </c>
      <c r="AC525" s="91" t="str">
        <f ca="1">IF(AB525="","",IF(AB525="RFI","RFI done",IF(AB525&gt;150,"&gt; 150 days",IF(AB525&gt;120,"121 - 150 days",IF(AB525&gt;90,"91 - 120 days",IF(AB525&gt;60,"61 - 90 days",IF(AB525&gt;30,"31 - 60 days","&lt; 30 days")))))))</f>
        <v>91 - 120 days</v>
      </c>
      <c r="AD525" s="89">
        <f>IF(AND(S525=""),"TBD",IF(AND(S525="COLO"),Z525+30,Z525+150))</f>
        <v>44736</v>
      </c>
      <c r="AE525" s="90" t="str">
        <f>IFERROR(VLOOKUP(AD525,L_Convert,6,FALSE),"")</f>
        <v>W26-2022</v>
      </c>
      <c r="AF525" s="90" t="str">
        <f>IFERROR(VLOOKUP(AD525,L_Convert,7,FALSE),"")</f>
        <v>Jun-2022</v>
      </c>
      <c r="AG525" s="89" t="s">
        <v>345</v>
      </c>
      <c r="AH525" s="219" t="str">
        <f>IFERROR(VLOOKUP(AG525,L_Convert,6,FALSE),"")</f>
        <v>TBD</v>
      </c>
      <c r="AI525" s="219" t="str">
        <f>IFERROR(VLOOKUP(AG525,L_Convert,7,FALSE),"")</f>
        <v>TBD</v>
      </c>
      <c r="AJ525" s="89" t="s">
        <v>345</v>
      </c>
      <c r="AK525" s="219" t="str">
        <f>IFERROR(VLOOKUP(AJ525,L_Convert,6,FALSE),"")</f>
        <v>TBD</v>
      </c>
      <c r="AL525" s="219" t="str">
        <f>IFERROR(VLOOKUP(AJ525,L_Convert,7,FALSE),"")</f>
        <v>TBD</v>
      </c>
      <c r="AM525" s="89" t="s">
        <v>345</v>
      </c>
      <c r="AN525" s="219" t="str">
        <f>IFERROR(VLOOKUP(AM525,L_Convert,6,FALSE),"")</f>
        <v>TBD</v>
      </c>
      <c r="AO525" s="219" t="str">
        <f>IFERROR(VLOOKUP(AM525,L_Convert,7,FALSE),"")</f>
        <v>TBD</v>
      </c>
      <c r="AP525" s="83" t="s">
        <v>4464</v>
      </c>
      <c r="AQ525" s="220" t="s">
        <v>13271</v>
      </c>
      <c r="AR525" s="89"/>
      <c r="AS525" s="89"/>
      <c r="AT525" s="94">
        <v>6.6</v>
      </c>
      <c r="AU525" s="256">
        <v>44664</v>
      </c>
      <c r="AV525" s="95"/>
      <c r="AW525" s="238"/>
      <c r="AX525" s="89"/>
      <c r="AY525" s="89"/>
      <c r="AZ525" s="219"/>
      <c r="BA525" s="86"/>
      <c r="BB525" s="86"/>
      <c r="BC525" s="86" t="s">
        <v>6452</v>
      </c>
      <c r="BD525" s="83" t="s">
        <v>3720</v>
      </c>
      <c r="BE525" s="83" t="str">
        <f>IFERROR(VLOOKUP($BD525,L_Milestone,4,FALSE),"")</f>
        <v>20.SRFI</v>
      </c>
      <c r="BF525" s="83" t="s">
        <v>5834</v>
      </c>
      <c r="BG525" s="237" t="s">
        <v>12995</v>
      </c>
      <c r="BH525" s="237"/>
      <c r="BI525" s="190">
        <v>401</v>
      </c>
      <c r="BJ525" s="83" t="s">
        <v>13274</v>
      </c>
    </row>
    <row r="526" spans="1:62" s="13" customFormat="1" ht="15" customHeight="1">
      <c r="A526" s="187" t="s">
        <v>9466</v>
      </c>
      <c r="B526" s="29"/>
      <c r="C526" s="83" t="str">
        <f>Q526</f>
        <v>JAW-JT-MKD-1140</v>
      </c>
      <c r="D526" s="83">
        <v>30729640031</v>
      </c>
      <c r="E526" s="198" t="s">
        <v>11002</v>
      </c>
      <c r="F526" s="198" t="s">
        <v>9792</v>
      </c>
      <c r="G526" s="83" t="s">
        <v>10283</v>
      </c>
      <c r="H526" s="84" t="s">
        <v>6825</v>
      </c>
      <c r="I526" s="83" t="s">
        <v>10243</v>
      </c>
      <c r="J526" s="83" t="s">
        <v>10244</v>
      </c>
      <c r="K526" s="83">
        <v>50</v>
      </c>
      <c r="L526" s="83" t="s">
        <v>10245</v>
      </c>
      <c r="M526" s="83">
        <v>2022</v>
      </c>
      <c r="N526" s="83" t="s">
        <v>10361</v>
      </c>
      <c r="O526" s="83" t="s">
        <v>12704</v>
      </c>
      <c r="P526" s="84" t="s">
        <v>12456</v>
      </c>
      <c r="Q526" s="83" t="s">
        <v>9791</v>
      </c>
      <c r="R526" s="83" t="s">
        <v>9792</v>
      </c>
      <c r="S526" s="83" t="s">
        <v>106</v>
      </c>
      <c r="T526" s="83" t="s">
        <v>5862</v>
      </c>
      <c r="U526" s="83" t="s">
        <v>5907</v>
      </c>
      <c r="V526" s="83" t="s">
        <v>4468</v>
      </c>
      <c r="W526" s="274" t="s">
        <v>2203</v>
      </c>
      <c r="X526" s="274" t="s">
        <v>2643</v>
      </c>
      <c r="Y526" s="83">
        <v>6617948</v>
      </c>
      <c r="Z526" s="86">
        <v>44586</v>
      </c>
      <c r="AA526" s="86">
        <v>44589</v>
      </c>
      <c r="AB526" s="332">
        <f ca="1">IF(AND($Z526=""),"",IF(AND($Z526&lt;&gt;"",AY526&lt;&gt;""),AY526-$Z526,IF(AND($Z526&lt;&gt;"",AY526=""),TODAY()-$Z526)))</f>
        <v>93</v>
      </c>
      <c r="AC526" s="91" t="str">
        <f ca="1">IF(AB526="","",IF(AB526="RFI","RFI done",IF(AB526&gt;150,"&gt; 150 days",IF(AB526&gt;120,"121 - 150 days",IF(AB526&gt;90,"91 - 120 days",IF(AB526&gt;60,"61 - 90 days",IF(AB526&gt;30,"31 - 60 days","&lt; 30 days")))))))</f>
        <v>91 - 120 days</v>
      </c>
      <c r="AD526" s="89">
        <f>IF(AND(S526=""),"TBD",IF(AND(S526="COLO"),Z526+30,Z526+150))</f>
        <v>44736</v>
      </c>
      <c r="AE526" s="90" t="str">
        <f>IFERROR(VLOOKUP(AD526,L_Convert,6,FALSE),"")</f>
        <v>W26-2022</v>
      </c>
      <c r="AF526" s="90" t="str">
        <f>IFERROR(VLOOKUP(AD526,L_Convert,7,FALSE),"")</f>
        <v>Jun-2022</v>
      </c>
      <c r="AG526" s="89" t="s">
        <v>345</v>
      </c>
      <c r="AH526" s="219" t="str">
        <f>IFERROR(VLOOKUP(AG526,L_Convert,6,FALSE),"")</f>
        <v>TBD</v>
      </c>
      <c r="AI526" s="219" t="str">
        <f>IFERROR(VLOOKUP(AG526,L_Convert,7,FALSE),"")</f>
        <v>TBD</v>
      </c>
      <c r="AJ526" s="199" t="s">
        <v>345</v>
      </c>
      <c r="AK526" s="219" t="str">
        <f>IFERROR(VLOOKUP(AJ526,L_Convert,6,FALSE),"")</f>
        <v>TBD</v>
      </c>
      <c r="AL526" s="219" t="str">
        <f>IFERROR(VLOOKUP(AJ526,L_Convert,7,FALSE),"")</f>
        <v>TBD</v>
      </c>
      <c r="AM526" s="89" t="s">
        <v>345</v>
      </c>
      <c r="AN526" s="219" t="str">
        <f>IFERROR(VLOOKUP(AM526,L_Convert,6,FALSE),"")</f>
        <v>TBD</v>
      </c>
      <c r="AO526" s="219" t="str">
        <f>IFERROR(VLOOKUP(AM526,L_Convert,7,FALSE),"")</f>
        <v>TBD</v>
      </c>
      <c r="AP526" s="83" t="s">
        <v>4464</v>
      </c>
      <c r="AQ526" s="220"/>
      <c r="AR526" s="89"/>
      <c r="AS526" s="99"/>
      <c r="AT526" s="94"/>
      <c r="AU526" s="256"/>
      <c r="AV526" s="95"/>
      <c r="AW526" s="238"/>
      <c r="AX526" s="89"/>
      <c r="AY526" s="89"/>
      <c r="AZ526" s="219"/>
      <c r="BA526" s="86"/>
      <c r="BB526" s="86"/>
      <c r="BC526" s="86" t="s">
        <v>6452</v>
      </c>
      <c r="BD526" s="83" t="s">
        <v>3720</v>
      </c>
      <c r="BE526" s="83" t="str">
        <f>IFERROR(VLOOKUP($BD526,L_Milestone,4,FALSE),"")</f>
        <v>20.SRFI</v>
      </c>
      <c r="BF526" s="83" t="s">
        <v>12774</v>
      </c>
      <c r="BG526" s="237" t="s">
        <v>13147</v>
      </c>
      <c r="BH526" s="237"/>
      <c r="BI526" s="190">
        <v>401</v>
      </c>
      <c r="BJ526" s="83" t="s">
        <v>13274</v>
      </c>
    </row>
    <row r="527" spans="1:62" s="13" customFormat="1" ht="15" customHeight="1">
      <c r="A527" s="187" t="s">
        <v>9466</v>
      </c>
      <c r="B527" s="29"/>
      <c r="C527" s="83" t="str">
        <f>Q527</f>
        <v>JAW-JT-PKL-1303</v>
      </c>
      <c r="D527" s="83">
        <v>30729390031</v>
      </c>
      <c r="E527" s="198" t="s">
        <v>11294</v>
      </c>
      <c r="F527" s="198" t="s">
        <v>9736</v>
      </c>
      <c r="G527" s="83" t="s">
        <v>10283</v>
      </c>
      <c r="H527" s="84" t="s">
        <v>6825</v>
      </c>
      <c r="I527" s="83" t="s">
        <v>10170</v>
      </c>
      <c r="J527" s="83" t="s">
        <v>10171</v>
      </c>
      <c r="K527" s="83">
        <v>35</v>
      </c>
      <c r="L527" s="83" t="s">
        <v>9843</v>
      </c>
      <c r="M527" s="83">
        <v>2022</v>
      </c>
      <c r="N527" s="83" t="s">
        <v>10359</v>
      </c>
      <c r="O527" s="83" t="s">
        <v>12246</v>
      </c>
      <c r="P527" s="84" t="s">
        <v>12456</v>
      </c>
      <c r="Q527" s="83" t="s">
        <v>9735</v>
      </c>
      <c r="R527" s="83" t="s">
        <v>9736</v>
      </c>
      <c r="S527" s="83" t="s">
        <v>106</v>
      </c>
      <c r="T527" s="83" t="s">
        <v>5862</v>
      </c>
      <c r="U527" s="83" t="s">
        <v>5907</v>
      </c>
      <c r="V527" s="83" t="s">
        <v>4468</v>
      </c>
      <c r="W527" s="274" t="s">
        <v>2203</v>
      </c>
      <c r="X527" s="274" t="s">
        <v>9809</v>
      </c>
      <c r="Y527" s="274">
        <v>6617948</v>
      </c>
      <c r="Z527" s="86">
        <v>44586</v>
      </c>
      <c r="AA527" s="86">
        <v>44589</v>
      </c>
      <c r="AB527" s="332">
        <f ca="1">IF(AND($Z527=""),"",IF(AND($Z527&lt;&gt;"",AY527&lt;&gt;""),AY527-$Z527,IF(AND($Z527&lt;&gt;"",AY527=""),TODAY()-$Z527)))</f>
        <v>93</v>
      </c>
      <c r="AC527" s="91" t="str">
        <f ca="1">IF(AB527="","",IF(AB527="RFI","RFI done",IF(AB527&gt;150,"&gt; 150 days",IF(AB527&gt;120,"121 - 150 days",IF(AB527&gt;90,"91 - 120 days",IF(AB527&gt;60,"61 - 90 days",IF(AB527&gt;30,"31 - 60 days","&lt; 30 days")))))))</f>
        <v>91 - 120 days</v>
      </c>
      <c r="AD527" s="89">
        <f>IF(AND(S527=""),"TBD",IF(AND(S527="COLO"),Z527+30,Z527+150))</f>
        <v>44736</v>
      </c>
      <c r="AE527" s="90" t="str">
        <f>IFERROR(VLOOKUP(AD527,L_Convert,6,FALSE),"")</f>
        <v>W26-2022</v>
      </c>
      <c r="AF527" s="90" t="str">
        <f>IFERROR(VLOOKUP(AD527,L_Convert,7,FALSE),"")</f>
        <v>Jun-2022</v>
      </c>
      <c r="AG527" s="89" t="s">
        <v>345</v>
      </c>
      <c r="AH527" s="219" t="str">
        <f>IFERROR(VLOOKUP(AG527,L_Convert,6,FALSE),"")</f>
        <v>TBD</v>
      </c>
      <c r="AI527" s="219" t="str">
        <f>IFERROR(VLOOKUP(AG527,L_Convert,7,FALSE),"")</f>
        <v>TBD</v>
      </c>
      <c r="AJ527" s="89" t="s">
        <v>345</v>
      </c>
      <c r="AK527" s="219" t="str">
        <f>IFERROR(VLOOKUP(AJ527,L_Convert,6,FALSE),"")</f>
        <v>TBD</v>
      </c>
      <c r="AL527" s="219" t="str">
        <f>IFERROR(VLOOKUP(AJ527,L_Convert,7,FALSE),"")</f>
        <v>TBD</v>
      </c>
      <c r="AM527" s="89" t="s">
        <v>345</v>
      </c>
      <c r="AN527" s="219" t="str">
        <f>IFERROR(VLOOKUP(AM527,L_Convert,6,FALSE),"")</f>
        <v>TBD</v>
      </c>
      <c r="AO527" s="219" t="str">
        <f>IFERROR(VLOOKUP(AM527,L_Convert,7,FALSE),"")</f>
        <v>TBD</v>
      </c>
      <c r="AP527" s="83" t="s">
        <v>4464</v>
      </c>
      <c r="AQ527" s="220"/>
      <c r="AR527" s="89"/>
      <c r="AS527" s="99"/>
      <c r="AT527" s="94"/>
      <c r="AU527" s="256"/>
      <c r="AV527" s="95"/>
      <c r="AW527" s="238"/>
      <c r="AX527" s="89"/>
      <c r="AY527" s="89"/>
      <c r="AZ527" s="219"/>
      <c r="BA527" s="86"/>
      <c r="BB527" s="86"/>
      <c r="BC527" s="86" t="s">
        <v>6452</v>
      </c>
      <c r="BD527" s="83" t="s">
        <v>3720</v>
      </c>
      <c r="BE527" s="83" t="str">
        <f>IFERROR(VLOOKUP($BD527,L_Milestone,4,FALSE),"")</f>
        <v>20.SRFI</v>
      </c>
      <c r="BF527" s="83" t="s">
        <v>12774</v>
      </c>
      <c r="BG527" s="237" t="s">
        <v>13145</v>
      </c>
      <c r="BH527" s="237"/>
      <c r="BI527" s="190">
        <v>401</v>
      </c>
      <c r="BJ527" s="83" t="s">
        <v>13274</v>
      </c>
    </row>
    <row r="528" spans="1:62" s="13" customFormat="1" ht="15" customHeight="1">
      <c r="A528" s="187"/>
      <c r="B528" s="29"/>
      <c r="C528" s="83" t="str">
        <f>Q528</f>
        <v>JAW-YO-SMN-0077</v>
      </c>
      <c r="D528" s="83">
        <v>30739610031</v>
      </c>
      <c r="E528" s="198" t="s">
        <v>11375</v>
      </c>
      <c r="F528" s="198" t="s">
        <v>10640</v>
      </c>
      <c r="G528" s="83" t="s">
        <v>10283</v>
      </c>
      <c r="H528" s="84" t="s">
        <v>6825</v>
      </c>
      <c r="I528" s="83" t="s">
        <v>10702</v>
      </c>
      <c r="J528" s="83" t="s">
        <v>10703</v>
      </c>
      <c r="K528" s="83">
        <v>40</v>
      </c>
      <c r="L528" s="83" t="s">
        <v>7180</v>
      </c>
      <c r="M528" s="83">
        <v>2022</v>
      </c>
      <c r="N528" s="249" t="s">
        <v>10971</v>
      </c>
      <c r="O528" s="83" t="s">
        <v>12696</v>
      </c>
      <c r="P528" s="84" t="s">
        <v>12456</v>
      </c>
      <c r="Q528" s="83" t="s">
        <v>10639</v>
      </c>
      <c r="R528" s="83" t="s">
        <v>10640</v>
      </c>
      <c r="S528" s="83" t="s">
        <v>106</v>
      </c>
      <c r="T528" s="83" t="s">
        <v>5862</v>
      </c>
      <c r="U528" s="83" t="s">
        <v>5907</v>
      </c>
      <c r="V528" s="83" t="s">
        <v>4468</v>
      </c>
      <c r="W528" s="274" t="s">
        <v>2211</v>
      </c>
      <c r="X528" s="274" t="s">
        <v>2654</v>
      </c>
      <c r="Y528" s="83">
        <v>6618110</v>
      </c>
      <c r="Z528" s="86">
        <v>44627</v>
      </c>
      <c r="AA528" s="86">
        <v>44627</v>
      </c>
      <c r="AB528" s="332">
        <f ca="1">IF(AND($Z528=""),"",IF(AND($Z528&lt;&gt;"",AY528&lt;&gt;""),AY528-$Z528,IF(AND($Z528&lt;&gt;"",AY528=""),TODAY()-$Z528)))</f>
        <v>52</v>
      </c>
      <c r="AC528" s="91" t="str">
        <f ca="1">IF(AB528="","",IF(AB528="RFI","RFI done",IF(AB528&gt;150,"&gt; 150 days",IF(AB528&gt;120,"121 - 150 days",IF(AB528&gt;90,"91 - 120 days",IF(AB528&gt;60,"61 - 90 days",IF(AB528&gt;30,"31 - 60 days","&lt; 30 days")))))))</f>
        <v>31 - 60 days</v>
      </c>
      <c r="AD528" s="89">
        <f>IF(AND(S528=""),"TBD",IF(AND(S528="COLO"),Z528+30,Z528+150))</f>
        <v>44777</v>
      </c>
      <c r="AE528" s="90" t="str">
        <f>IFERROR(VLOOKUP(AD528,L_Convert,6,FALSE),"")</f>
        <v>W32-2022</v>
      </c>
      <c r="AF528" s="90" t="str">
        <f>IFERROR(VLOOKUP(AD528,L_Convert,7,FALSE),"")</f>
        <v>Aug-2022</v>
      </c>
      <c r="AG528" s="89" t="s">
        <v>345</v>
      </c>
      <c r="AH528" s="219" t="str">
        <f>IFERROR(VLOOKUP(AG528,L_Convert,6,FALSE),"")</f>
        <v>TBD</v>
      </c>
      <c r="AI528" s="219" t="str">
        <f>IFERROR(VLOOKUP(AG528,L_Convert,7,FALSE),"")</f>
        <v>TBD</v>
      </c>
      <c r="AJ528" s="89" t="s">
        <v>345</v>
      </c>
      <c r="AK528" s="219" t="str">
        <f>IFERROR(VLOOKUP(AJ528,L_Convert,6,FALSE),"")</f>
        <v>TBD</v>
      </c>
      <c r="AL528" s="219" t="str">
        <f>IFERROR(VLOOKUP(AJ528,L_Convert,7,FALSE),"")</f>
        <v>TBD</v>
      </c>
      <c r="AM528" s="89" t="s">
        <v>345</v>
      </c>
      <c r="AN528" s="219" t="str">
        <f>IFERROR(VLOOKUP(AM528,L_Convert,6,FALSE),"")</f>
        <v>TBD</v>
      </c>
      <c r="AO528" s="219" t="str">
        <f>IFERROR(VLOOKUP(AM528,L_Convert,7,FALSE),"")</f>
        <v>TBD</v>
      </c>
      <c r="AP528" s="220" t="s">
        <v>4464</v>
      </c>
      <c r="AQ528" s="89"/>
      <c r="AR528" s="99"/>
      <c r="AS528" s="99"/>
      <c r="AT528" s="256"/>
      <c r="AU528" s="95"/>
      <c r="AV528" s="238"/>
      <c r="AW528" s="89"/>
      <c r="AX528" s="89"/>
      <c r="AY528" s="219"/>
      <c r="AZ528" s="86"/>
      <c r="BA528" s="86"/>
      <c r="BB528" s="86"/>
      <c r="BC528" s="83" t="s">
        <v>10376</v>
      </c>
      <c r="BD528" s="83" t="s">
        <v>3720</v>
      </c>
      <c r="BE528" s="83" t="str">
        <f>IFERROR(VLOOKUP($BD528,L_Milestone,4,FALSE),"")</f>
        <v>20.SRFI</v>
      </c>
      <c r="BF528" s="83" t="s">
        <v>12774</v>
      </c>
      <c r="BG528" s="237" t="s">
        <v>13162</v>
      </c>
      <c r="BH528" s="420"/>
      <c r="BI528" s="190">
        <v>401</v>
      </c>
      <c r="BJ528" s="83" t="s">
        <v>13274</v>
      </c>
    </row>
    <row r="529" spans="1:62" s="13" customFormat="1" ht="15" customHeight="1">
      <c r="A529" s="187"/>
      <c r="B529" s="29"/>
      <c r="C529" s="83" t="str">
        <f>Q529</f>
        <v>BAL-BA-SRP-1482</v>
      </c>
      <c r="D529" s="83">
        <v>30740160031</v>
      </c>
      <c r="E529" s="198" t="s">
        <v>11419</v>
      </c>
      <c r="F529" s="198" t="s">
        <v>10822</v>
      </c>
      <c r="G529" s="83" t="s">
        <v>10283</v>
      </c>
      <c r="H529" s="84" t="s">
        <v>6825</v>
      </c>
      <c r="I529" s="83" t="s">
        <v>10952</v>
      </c>
      <c r="J529" s="83" t="s">
        <v>10953</v>
      </c>
      <c r="K529" s="83">
        <v>50</v>
      </c>
      <c r="L529" s="83" t="s">
        <v>10954</v>
      </c>
      <c r="M529" s="83">
        <v>2022</v>
      </c>
      <c r="N529" s="249" t="s">
        <v>10974</v>
      </c>
      <c r="O529" s="83" t="s">
        <v>2359</v>
      </c>
      <c r="P529" s="84" t="s">
        <v>205</v>
      </c>
      <c r="Q529" s="83" t="s">
        <v>10821</v>
      </c>
      <c r="R529" s="83" t="s">
        <v>10822</v>
      </c>
      <c r="S529" s="83" t="s">
        <v>106</v>
      </c>
      <c r="T529" s="83" t="s">
        <v>5862</v>
      </c>
      <c r="U529" s="83" t="s">
        <v>2198</v>
      </c>
      <c r="V529" s="198" t="s">
        <v>4478</v>
      </c>
      <c r="W529" s="83" t="s">
        <v>2227</v>
      </c>
      <c r="X529" s="83" t="s">
        <v>10970</v>
      </c>
      <c r="Y529" s="83">
        <v>6618108</v>
      </c>
      <c r="Z529" s="86">
        <v>44627</v>
      </c>
      <c r="AA529" s="86">
        <v>44627</v>
      </c>
      <c r="AB529" s="332">
        <f ca="1">IF(AND($Z529=""),"",IF(AND($Z529&lt;&gt;"",AY529&lt;&gt;""),AY529-$Z529,IF(AND($Z529&lt;&gt;"",AY529=""),TODAY()-$Z529)))</f>
        <v>52</v>
      </c>
      <c r="AC529" s="91" t="str">
        <f ca="1">IF(AB529="","",IF(AB529="RFI","RFI done",IF(AB529&gt;150,"&gt; 150 days",IF(AB529&gt;120,"121 - 150 days",IF(AB529&gt;90,"91 - 120 days",IF(AB529&gt;60,"61 - 90 days",IF(AB529&gt;30,"31 - 60 days","&lt; 30 days")))))))</f>
        <v>31 - 60 days</v>
      </c>
      <c r="AD529" s="89">
        <f>IF(AND(S529=""),"TBD",IF(AND(S529="COLO"),Z529+30,Z529+150))</f>
        <v>44777</v>
      </c>
      <c r="AE529" s="90" t="str">
        <f>IFERROR(VLOOKUP(AD529,L_Convert,6,FALSE),"")</f>
        <v>W32-2022</v>
      </c>
      <c r="AF529" s="90" t="str">
        <f>IFERROR(VLOOKUP(AD529,L_Convert,7,FALSE),"")</f>
        <v>Aug-2022</v>
      </c>
      <c r="AG529" s="89" t="s">
        <v>345</v>
      </c>
      <c r="AH529" s="219" t="str">
        <f>IFERROR(VLOOKUP(AG529,L_Convert,6,FALSE),"")</f>
        <v>TBD</v>
      </c>
      <c r="AI529" s="219" t="str">
        <f>IFERROR(VLOOKUP(AG529,L_Convert,7,FALSE),"")</f>
        <v>TBD</v>
      </c>
      <c r="AJ529" s="199" t="s">
        <v>345</v>
      </c>
      <c r="AK529" s="219" t="str">
        <f>IFERROR(VLOOKUP(AJ529,L_Convert,6,FALSE),"")</f>
        <v>TBD</v>
      </c>
      <c r="AL529" s="219" t="str">
        <f>IFERROR(VLOOKUP(AJ529,L_Convert,7,FALSE),"")</f>
        <v>TBD</v>
      </c>
      <c r="AM529" s="89" t="s">
        <v>345</v>
      </c>
      <c r="AN529" s="219" t="str">
        <f>IFERROR(VLOOKUP(AM529,L_Convert,6,FALSE),"")</f>
        <v>TBD</v>
      </c>
      <c r="AO529" s="219" t="str">
        <f>IFERROR(VLOOKUP(AM529,L_Convert,7,FALSE),"")</f>
        <v>TBD</v>
      </c>
      <c r="AP529" s="220" t="s">
        <v>4464</v>
      </c>
      <c r="AQ529" s="89"/>
      <c r="AR529" s="99"/>
      <c r="AS529" s="99"/>
      <c r="AT529" s="256"/>
      <c r="AU529" s="95"/>
      <c r="AV529" s="238"/>
      <c r="AW529" s="89"/>
      <c r="AX529" s="89"/>
      <c r="AY529" s="219"/>
      <c r="AZ529" s="86"/>
      <c r="BA529" s="86"/>
      <c r="BB529" s="86"/>
      <c r="BC529" s="83" t="s">
        <v>10375</v>
      </c>
      <c r="BD529" s="237" t="s">
        <v>3722</v>
      </c>
      <c r="BE529" s="83" t="str">
        <f>IFERROR(VLOOKUP($BD529,L_Milestone,4,FALSE),"")</f>
        <v>06.ERM PROCESS</v>
      </c>
      <c r="BF529" s="83" t="s">
        <v>3725</v>
      </c>
      <c r="BG529" s="237" t="s">
        <v>13235</v>
      </c>
      <c r="BH529" s="237"/>
      <c r="BI529" s="190">
        <v>401</v>
      </c>
      <c r="BJ529" s="83" t="s">
        <v>13274</v>
      </c>
    </row>
    <row r="530" spans="1:62" s="13" customFormat="1" ht="15" customHeight="1">
      <c r="A530" s="187"/>
      <c r="B530" s="29"/>
      <c r="C530" s="83"/>
      <c r="D530" s="83">
        <v>30747870031</v>
      </c>
      <c r="E530" s="198" t="s">
        <v>12914</v>
      </c>
      <c r="F530" s="198" t="s">
        <v>12811</v>
      </c>
      <c r="G530" s="83" t="s">
        <v>10283</v>
      </c>
      <c r="H530" s="84" t="s">
        <v>6825</v>
      </c>
      <c r="I530" s="83" t="s">
        <v>12817</v>
      </c>
      <c r="J530" s="83" t="s">
        <v>12818</v>
      </c>
      <c r="K530" s="83">
        <v>40</v>
      </c>
      <c r="L530" s="83" t="s">
        <v>12819</v>
      </c>
      <c r="M530" s="83"/>
      <c r="N530" s="83" t="s">
        <v>10971</v>
      </c>
      <c r="O530" s="83"/>
      <c r="P530" s="83" t="s">
        <v>205</v>
      </c>
      <c r="Q530" s="83" t="s">
        <v>12810</v>
      </c>
      <c r="R530" s="83" t="s">
        <v>12811</v>
      </c>
      <c r="S530" s="83" t="s">
        <v>106</v>
      </c>
      <c r="T530" s="83" t="s">
        <v>5862</v>
      </c>
      <c r="U530" s="83" t="s">
        <v>2199</v>
      </c>
      <c r="V530" s="198" t="s">
        <v>4477</v>
      </c>
      <c r="W530" s="274" t="s">
        <v>2218</v>
      </c>
      <c r="X530" s="274" t="s">
        <v>8627</v>
      </c>
      <c r="Y530" s="274">
        <v>6618211</v>
      </c>
      <c r="Z530" s="86">
        <v>44670</v>
      </c>
      <c r="AA530" s="86">
        <v>44671</v>
      </c>
      <c r="AB530" s="332">
        <f ca="1">IF(AND($Z530=""),"",IF(AND($Z530&lt;&gt;"",AY530&lt;&gt;""),AY530-$Z530,IF(AND($Z530&lt;&gt;"",AY530=""),TODAY()-$Z530)))</f>
        <v>9</v>
      </c>
      <c r="AC530" s="91" t="str">
        <f ca="1">IF(AB530="","",IF(AB530="RFI","RFI done",IF(AB530&gt;150,"&gt; 150 days",IF(AB530&gt;120,"121 - 150 days",IF(AB530&gt;90,"91 - 120 days",IF(AB530&gt;60,"61 - 90 days",IF(AB530&gt;30,"31 - 60 days","&lt; 30 days")))))))</f>
        <v>&lt; 30 days</v>
      </c>
      <c r="AD530" s="89">
        <f>IF(AND(S530=""),"TBD",IF(AND(S530="COLO"),Z530+30,Z530+150))</f>
        <v>44820</v>
      </c>
      <c r="AE530" s="90" t="str">
        <f>IFERROR(VLOOKUP(AD530,L_Convert,6,FALSE),"")</f>
        <v>W38-2022</v>
      </c>
      <c r="AF530" s="90" t="str">
        <f>IFERROR(VLOOKUP(AD530,L_Convert,7,FALSE),"")</f>
        <v>Sep-2022</v>
      </c>
      <c r="AG530" s="89" t="s">
        <v>345</v>
      </c>
      <c r="AH530" s="219" t="str">
        <f>IFERROR(VLOOKUP(AG530,L_Convert,6,FALSE),"")</f>
        <v>TBD</v>
      </c>
      <c r="AI530" s="219" t="str">
        <f>IFERROR(VLOOKUP(AG530,L_Convert,7,FALSE),"")</f>
        <v>TBD</v>
      </c>
      <c r="AJ530" s="89" t="s">
        <v>345</v>
      </c>
      <c r="AK530" s="219" t="str">
        <f>IFERROR(VLOOKUP(AJ530,L_Convert,6,FALSE),"")</f>
        <v>TBD</v>
      </c>
      <c r="AL530" s="219" t="str">
        <f>IFERROR(VLOOKUP(AJ530,L_Convert,7,FALSE),"")</f>
        <v>TBD</v>
      </c>
      <c r="AM530" s="89" t="s">
        <v>345</v>
      </c>
      <c r="AN530" s="219" t="str">
        <f>IFERROR(VLOOKUP(AM530,L_Convert,6,FALSE),"")</f>
        <v>TBD</v>
      </c>
      <c r="AO530" s="219" t="str">
        <f>IFERROR(VLOOKUP(AM530,L_Convert,7,FALSE),"")</f>
        <v>TBD</v>
      </c>
      <c r="AP530" s="83"/>
      <c r="AQ530" s="220"/>
      <c r="AR530" s="89"/>
      <c r="AS530" s="99"/>
      <c r="AT530" s="94"/>
      <c r="AU530" s="256"/>
      <c r="AV530" s="95"/>
      <c r="AW530" s="238"/>
      <c r="AX530" s="89"/>
      <c r="AY530" s="89"/>
      <c r="AZ530" s="219"/>
      <c r="BA530" s="86"/>
      <c r="BB530" s="86"/>
      <c r="BC530" s="83" t="s">
        <v>10375</v>
      </c>
      <c r="BD530" s="237" t="s">
        <v>10276</v>
      </c>
      <c r="BE530" s="83" t="str">
        <f>IFERROR(VLOOKUP($BD530,L_Milestone,4,FALSE),"")</f>
        <v>06.ERM PROCESS</v>
      </c>
      <c r="BF530" s="83" t="s">
        <v>5834</v>
      </c>
      <c r="BG530" s="237" t="s">
        <v>13238</v>
      </c>
      <c r="BH530" s="237"/>
      <c r="BI530" s="190">
        <v>401</v>
      </c>
      <c r="BJ530" s="83" t="s">
        <v>13274</v>
      </c>
    </row>
    <row r="531" spans="1:62" s="13" customFormat="1" ht="15" customHeight="1">
      <c r="A531" s="187" t="s">
        <v>9466</v>
      </c>
      <c r="B531" s="29"/>
      <c r="C531" s="83" t="str">
        <f>Q531</f>
        <v>SUL-SA-BIT-0396</v>
      </c>
      <c r="D531" s="83">
        <v>30730520031</v>
      </c>
      <c r="E531" s="198" t="s">
        <v>10982</v>
      </c>
      <c r="F531" s="198" t="s">
        <v>9652</v>
      </c>
      <c r="G531" s="83" t="s">
        <v>10283</v>
      </c>
      <c r="H531" s="84" t="s">
        <v>6825</v>
      </c>
      <c r="I531" s="83" t="s">
        <v>10054</v>
      </c>
      <c r="J531" s="83" t="s">
        <v>10055</v>
      </c>
      <c r="K531" s="83">
        <v>50</v>
      </c>
      <c r="L531" s="83" t="s">
        <v>10056</v>
      </c>
      <c r="M531" s="83">
        <v>2022</v>
      </c>
      <c r="N531" s="83" t="s">
        <v>10359</v>
      </c>
      <c r="O531" s="83" t="s">
        <v>2359</v>
      </c>
      <c r="P531" s="84" t="s">
        <v>205</v>
      </c>
      <c r="Q531" s="83" t="s">
        <v>9651</v>
      </c>
      <c r="R531" s="83" t="s">
        <v>9652</v>
      </c>
      <c r="S531" s="83" t="s">
        <v>106</v>
      </c>
      <c r="T531" s="83" t="s">
        <v>5862</v>
      </c>
      <c r="U531" s="83" t="s">
        <v>2198</v>
      </c>
      <c r="V531" s="198" t="s">
        <v>4475</v>
      </c>
      <c r="W531" s="83" t="s">
        <v>2233</v>
      </c>
      <c r="X531" s="83" t="s">
        <v>8631</v>
      </c>
      <c r="Y531" s="83">
        <v>6617949</v>
      </c>
      <c r="Z531" s="86">
        <v>44586</v>
      </c>
      <c r="AA531" s="86">
        <v>44589</v>
      </c>
      <c r="AB531" s="332">
        <f ca="1">IF(AND($Z531=""),"",IF(AND($Z531&lt;&gt;"",AY531&lt;&gt;""),AY531-$Z531,IF(AND($Z531&lt;&gt;"",AY531=""),TODAY()-$Z531)))</f>
        <v>93</v>
      </c>
      <c r="AC531" s="91" t="str">
        <f ca="1">IF(AB531="","",IF(AB531="RFI","RFI done",IF(AB531&gt;150,"&gt; 150 days",IF(AB531&gt;120,"121 - 150 days",IF(AB531&gt;90,"91 - 120 days",IF(AB531&gt;60,"61 - 90 days",IF(AB531&gt;30,"31 - 60 days","&lt; 30 days")))))))</f>
        <v>91 - 120 days</v>
      </c>
      <c r="AD531" s="89">
        <f>IF(AND(S531=""),"TBD",IF(AND(S531="COLO"),Z531+30,Z531+150))</f>
        <v>44736</v>
      </c>
      <c r="AE531" s="90" t="str">
        <f>IFERROR(VLOOKUP(AD531,L_Convert,6,FALSE),"")</f>
        <v>W26-2022</v>
      </c>
      <c r="AF531" s="90" t="str">
        <f>IFERROR(VLOOKUP(AD531,L_Convert,7,FALSE),"")</f>
        <v>Jun-2022</v>
      </c>
      <c r="AG531" s="89" t="s">
        <v>345</v>
      </c>
      <c r="AH531" s="219" t="str">
        <f>IFERROR(VLOOKUP(AG531,L_Convert,6,FALSE),"")</f>
        <v>TBD</v>
      </c>
      <c r="AI531" s="219" t="str">
        <f>IFERROR(VLOOKUP(AG531,L_Convert,7,FALSE),"")</f>
        <v>TBD</v>
      </c>
      <c r="AJ531" s="89" t="s">
        <v>345</v>
      </c>
      <c r="AK531" s="219" t="str">
        <f>IFERROR(VLOOKUP(AJ531,L_Convert,6,FALSE),"")</f>
        <v>TBD</v>
      </c>
      <c r="AL531" s="219" t="str">
        <f>IFERROR(VLOOKUP(AJ531,L_Convert,7,FALSE),"")</f>
        <v>TBD</v>
      </c>
      <c r="AM531" s="89" t="s">
        <v>345</v>
      </c>
      <c r="AN531" s="219" t="str">
        <f>IFERROR(VLOOKUP(AM531,L_Convert,6,FALSE),"")</f>
        <v>TBD</v>
      </c>
      <c r="AO531" s="219" t="str">
        <f>IFERROR(VLOOKUP(AM531,L_Convert,7,FALSE),"")</f>
        <v>TBD</v>
      </c>
      <c r="AP531" s="83" t="s">
        <v>4464</v>
      </c>
      <c r="AQ531" s="220"/>
      <c r="AR531" s="89"/>
      <c r="AS531" s="99"/>
      <c r="AT531" s="94"/>
      <c r="AU531" s="256"/>
      <c r="AV531" s="238"/>
      <c r="AW531" s="238"/>
      <c r="AX531" s="89"/>
      <c r="AY531" s="89"/>
      <c r="AZ531" s="219"/>
      <c r="BA531" s="86"/>
      <c r="BB531" s="86"/>
      <c r="BC531" s="83" t="s">
        <v>10375</v>
      </c>
      <c r="BD531" s="83" t="s">
        <v>3722</v>
      </c>
      <c r="BE531" s="83" t="str">
        <f>IFERROR(VLOOKUP($BD531,L_Milestone,4,FALSE),"")</f>
        <v>06.ERM PROCESS</v>
      </c>
      <c r="BF531" s="83" t="s">
        <v>8179</v>
      </c>
      <c r="BG531" s="237" t="s">
        <v>13176</v>
      </c>
      <c r="BH531" s="237"/>
      <c r="BI531" s="190">
        <v>401</v>
      </c>
      <c r="BJ531" s="83" t="s">
        <v>13274</v>
      </c>
    </row>
    <row r="532" spans="1:62" s="13" customFormat="1" ht="15" customHeight="1">
      <c r="A532" s="187"/>
      <c r="B532" s="29"/>
      <c r="C532" s="83" t="str">
        <f>Q532</f>
        <v>JAW-BT-RKB-0789</v>
      </c>
      <c r="D532" s="83">
        <v>30739540031</v>
      </c>
      <c r="E532" s="198" t="s">
        <v>11392</v>
      </c>
      <c r="F532" s="198" t="s">
        <v>10582</v>
      </c>
      <c r="G532" s="83" t="s">
        <v>10283</v>
      </c>
      <c r="H532" s="84" t="s">
        <v>6825</v>
      </c>
      <c r="I532" s="83" t="s">
        <v>10623</v>
      </c>
      <c r="J532" s="83" t="s">
        <v>10624</v>
      </c>
      <c r="K532" s="83">
        <v>50</v>
      </c>
      <c r="L532" s="83" t="s">
        <v>10625</v>
      </c>
      <c r="M532" s="83">
        <v>2022</v>
      </c>
      <c r="N532" s="83" t="s">
        <v>10971</v>
      </c>
      <c r="O532" s="83" t="s">
        <v>13247</v>
      </c>
      <c r="P532" s="84" t="s">
        <v>199</v>
      </c>
      <c r="Q532" s="83" t="s">
        <v>10581</v>
      </c>
      <c r="R532" s="83" t="s">
        <v>10582</v>
      </c>
      <c r="S532" s="83" t="s">
        <v>106</v>
      </c>
      <c r="T532" s="83" t="s">
        <v>5862</v>
      </c>
      <c r="U532" s="83" t="s">
        <v>2197</v>
      </c>
      <c r="V532" s="86" t="s">
        <v>8117</v>
      </c>
      <c r="W532" s="274" t="s">
        <v>2204</v>
      </c>
      <c r="X532" s="274" t="s">
        <v>8615</v>
      </c>
      <c r="Y532" s="83">
        <v>6618106</v>
      </c>
      <c r="Z532" s="86">
        <v>44627</v>
      </c>
      <c r="AA532" s="86">
        <v>44627</v>
      </c>
      <c r="AB532" s="332">
        <f ca="1">IF(AND($Z532=""),"",IF(AND($Z532&lt;&gt;"",AY532&lt;&gt;""),AY532-$Z532,IF(AND($Z532&lt;&gt;"",AY532=""),TODAY()-$Z532)))</f>
        <v>52</v>
      </c>
      <c r="AC532" s="91" t="str">
        <f ca="1">IF(AB532="","",IF(AB532="RFI","RFI done",IF(AB532&gt;150,"&gt; 150 days",IF(AB532&gt;120,"121 - 150 days",IF(AB532&gt;90,"91 - 120 days",IF(AB532&gt;60,"61 - 90 days",IF(AB532&gt;30,"31 - 60 days","&lt; 30 days")))))))</f>
        <v>31 - 60 days</v>
      </c>
      <c r="AD532" s="89">
        <f>IF(AND(S532=""),"TBD",IF(AND(S532="COLO"),Z532+30,Z532+150))</f>
        <v>44777</v>
      </c>
      <c r="AE532" s="90" t="str">
        <f>IFERROR(VLOOKUP(AD532,L_Convert,6,FALSE),"")</f>
        <v>W32-2022</v>
      </c>
      <c r="AF532" s="90" t="str">
        <f>IFERROR(VLOOKUP(AD532,L_Convert,7,FALSE),"")</f>
        <v>Aug-2022</v>
      </c>
      <c r="AG532" s="89" t="s">
        <v>345</v>
      </c>
      <c r="AH532" s="219" t="str">
        <f>IFERROR(VLOOKUP(AG532,L_Convert,6,FALSE),"")</f>
        <v>TBD</v>
      </c>
      <c r="AI532" s="219" t="str">
        <f>IFERROR(VLOOKUP(AG532,L_Convert,7,FALSE),"")</f>
        <v>TBD</v>
      </c>
      <c r="AJ532" s="89" t="s">
        <v>345</v>
      </c>
      <c r="AK532" s="219" t="str">
        <f>IFERROR(VLOOKUP(AJ532,L_Convert,6,FALSE),"")</f>
        <v>TBD</v>
      </c>
      <c r="AL532" s="219" t="str">
        <f>IFERROR(VLOOKUP(AJ532,L_Convert,7,FALSE),"")</f>
        <v>TBD</v>
      </c>
      <c r="AM532" s="89" t="s">
        <v>345</v>
      </c>
      <c r="AN532" s="219" t="str">
        <f>IFERROR(VLOOKUP(AM532,L_Convert,6,FALSE),"")</f>
        <v>TBD</v>
      </c>
      <c r="AO532" s="219" t="str">
        <f>IFERROR(VLOOKUP(AM532,L_Convert,7,FALSE),"")</f>
        <v>TBD</v>
      </c>
      <c r="AP532" s="220" t="s">
        <v>4464</v>
      </c>
      <c r="AQ532" s="89"/>
      <c r="AR532" s="99"/>
      <c r="AS532" s="89" t="s">
        <v>13257</v>
      </c>
      <c r="AT532" s="500" t="s">
        <v>13257</v>
      </c>
      <c r="AU532" s="256" t="e">
        <v>#N/A</v>
      </c>
      <c r="AV532" s="238"/>
      <c r="AW532" s="89"/>
      <c r="AX532" s="89"/>
      <c r="AY532" s="219"/>
      <c r="AZ532" s="86"/>
      <c r="BA532" s="86"/>
      <c r="BB532" s="86"/>
      <c r="BC532" s="83" t="s">
        <v>10376</v>
      </c>
      <c r="BD532" s="83" t="s">
        <v>204</v>
      </c>
      <c r="BE532" s="83" t="str">
        <f>IFERROR(VLOOKUP($BD532,L_Milestone,4,FALSE),"")</f>
        <v>10.CME PREPARATION</v>
      </c>
      <c r="BF532" s="83" t="s">
        <v>5834</v>
      </c>
      <c r="BG532" s="237" t="s">
        <v>13016</v>
      </c>
      <c r="BH532" s="237"/>
      <c r="BI532" s="190">
        <v>401</v>
      </c>
      <c r="BJ532" s="83" t="s">
        <v>13274</v>
      </c>
    </row>
    <row r="533" spans="1:62" s="13" customFormat="1" ht="15" customHeight="1">
      <c r="A533" s="187"/>
      <c r="B533" s="29"/>
      <c r="C533" s="83" t="str">
        <f>Q533</f>
        <v>SUM-SU-AKK-2255</v>
      </c>
      <c r="D533" s="83">
        <v>30740250031</v>
      </c>
      <c r="E533" s="198" t="s">
        <v>11439</v>
      </c>
      <c r="F533" s="198" t="s">
        <v>10676</v>
      </c>
      <c r="G533" s="83" t="s">
        <v>10283</v>
      </c>
      <c r="H533" s="84" t="s">
        <v>6825</v>
      </c>
      <c r="I533" s="83" t="s">
        <v>10696</v>
      </c>
      <c r="J533" s="83" t="s">
        <v>10697</v>
      </c>
      <c r="K533" s="83">
        <v>50</v>
      </c>
      <c r="L533" s="83" t="s">
        <v>10698</v>
      </c>
      <c r="M533" s="83">
        <v>2022</v>
      </c>
      <c r="N533" s="83" t="s">
        <v>10971</v>
      </c>
      <c r="O533" s="83" t="s">
        <v>12690</v>
      </c>
      <c r="P533" s="84" t="s">
        <v>205</v>
      </c>
      <c r="Q533" s="83" t="s">
        <v>10675</v>
      </c>
      <c r="R533" s="83" t="s">
        <v>10676</v>
      </c>
      <c r="S533" s="83" t="s">
        <v>106</v>
      </c>
      <c r="T533" s="83" t="s">
        <v>5862</v>
      </c>
      <c r="U533" s="83" t="s">
        <v>2199</v>
      </c>
      <c r="V533" s="83" t="s">
        <v>4471</v>
      </c>
      <c r="W533" s="274" t="s">
        <v>2213</v>
      </c>
      <c r="X533" s="274" t="s">
        <v>10679</v>
      </c>
      <c r="Y533" s="83">
        <v>6618109</v>
      </c>
      <c r="Z533" s="86">
        <v>44627</v>
      </c>
      <c r="AA533" s="86">
        <v>44627</v>
      </c>
      <c r="AB533" s="332">
        <f ca="1">IF(AND($Z533=""),"",IF(AND($Z533&lt;&gt;"",AY533&lt;&gt;""),AY533-$Z533,IF(AND($Z533&lt;&gt;"",AY533=""),TODAY()-$Z533)))</f>
        <v>52</v>
      </c>
      <c r="AC533" s="91" t="str">
        <f ca="1">IF(AB533="","",IF(AB533="RFI","RFI done",IF(AB533&gt;150,"&gt; 150 days",IF(AB533&gt;120,"121 - 150 days",IF(AB533&gt;90,"91 - 120 days",IF(AB533&gt;60,"61 - 90 days",IF(AB533&gt;30,"31 - 60 days","&lt; 30 days")))))))</f>
        <v>31 - 60 days</v>
      </c>
      <c r="AD533" s="89">
        <f>IF(AND(S533=""),"TBD",IF(AND(S533="COLO"),Z533+30,Z533+150))</f>
        <v>44777</v>
      </c>
      <c r="AE533" s="90" t="str">
        <f>IFERROR(VLOOKUP(AD533,L_Convert,6,FALSE),"")</f>
        <v>W32-2022</v>
      </c>
      <c r="AF533" s="90" t="str">
        <f>IFERROR(VLOOKUP(AD533,L_Convert,7,FALSE),"")</f>
        <v>Aug-2022</v>
      </c>
      <c r="AG533" s="89" t="s">
        <v>345</v>
      </c>
      <c r="AH533" s="219" t="str">
        <f>IFERROR(VLOOKUP(AG533,L_Convert,6,FALSE),"")</f>
        <v>TBD</v>
      </c>
      <c r="AI533" s="219" t="str">
        <f>IFERROR(VLOOKUP(AG533,L_Convert,7,FALSE),"")</f>
        <v>TBD</v>
      </c>
      <c r="AJ533" s="199" t="s">
        <v>345</v>
      </c>
      <c r="AK533" s="219" t="str">
        <f>IFERROR(VLOOKUP(AJ533,L_Convert,6,FALSE),"")</f>
        <v>TBD</v>
      </c>
      <c r="AL533" s="219" t="str">
        <f>IFERROR(VLOOKUP(AJ533,L_Convert,7,FALSE),"")</f>
        <v>TBD</v>
      </c>
      <c r="AM533" s="89" t="s">
        <v>345</v>
      </c>
      <c r="AN533" s="219" t="str">
        <f>IFERROR(VLOOKUP(AM533,L_Convert,6,FALSE),"")</f>
        <v>TBD</v>
      </c>
      <c r="AO533" s="219" t="str">
        <f>IFERROR(VLOOKUP(AM533,L_Convert,7,FALSE),"")</f>
        <v>TBD</v>
      </c>
      <c r="AP533" s="220" t="s">
        <v>4464</v>
      </c>
      <c r="AQ533" s="220">
        <v>44679</v>
      </c>
      <c r="AR533" s="99"/>
      <c r="AS533" s="89"/>
      <c r="AT533" s="256"/>
      <c r="AU533" s="95"/>
      <c r="AV533" s="238"/>
      <c r="AW533" s="89"/>
      <c r="AX533" s="89"/>
      <c r="AY533" s="219"/>
      <c r="AZ533" s="86"/>
      <c r="BA533" s="86"/>
      <c r="BB533" s="86"/>
      <c r="BC533" s="83" t="s">
        <v>10376</v>
      </c>
      <c r="BD533" s="83" t="s">
        <v>13014</v>
      </c>
      <c r="BE533" s="83" t="str">
        <f>IFERROR(VLOOKUP($BD533,L_Milestone,4,FALSE),"")</f>
        <v>08.GOVERNMENT PERMIT PROCESS</v>
      </c>
      <c r="BF533" s="83" t="s">
        <v>5834</v>
      </c>
      <c r="BG533" s="359" t="s">
        <v>13096</v>
      </c>
      <c r="BH533" s="359"/>
      <c r="BI533" s="190">
        <v>401</v>
      </c>
      <c r="BJ533" s="83" t="s">
        <v>13274</v>
      </c>
    </row>
    <row r="534" spans="1:62" s="13" customFormat="1" ht="15" customHeight="1">
      <c r="A534" s="187"/>
      <c r="B534" s="29"/>
      <c r="C534" s="83" t="str">
        <f>Q534</f>
        <v>SUM-SU-AKK-2249</v>
      </c>
      <c r="D534" s="83">
        <v>30740200031</v>
      </c>
      <c r="E534" s="198" t="s">
        <v>11435</v>
      </c>
      <c r="F534" s="198" t="s">
        <v>10664</v>
      </c>
      <c r="G534" s="83" t="s">
        <v>10283</v>
      </c>
      <c r="H534" s="84" t="s">
        <v>6825</v>
      </c>
      <c r="I534" s="83" t="s">
        <v>10680</v>
      </c>
      <c r="J534" s="83" t="s">
        <v>10681</v>
      </c>
      <c r="K534" s="83">
        <v>50</v>
      </c>
      <c r="L534" s="83" t="s">
        <v>4884</v>
      </c>
      <c r="M534" s="83">
        <v>2022</v>
      </c>
      <c r="N534" s="83" t="s">
        <v>10971</v>
      </c>
      <c r="O534" s="83" t="s">
        <v>13250</v>
      </c>
      <c r="P534" s="84" t="s">
        <v>205</v>
      </c>
      <c r="Q534" s="83" t="s">
        <v>10663</v>
      </c>
      <c r="R534" s="83" t="s">
        <v>10664</v>
      </c>
      <c r="S534" s="83" t="s">
        <v>106</v>
      </c>
      <c r="T534" s="83" t="s">
        <v>5862</v>
      </c>
      <c r="U534" s="83" t="s">
        <v>2199</v>
      </c>
      <c r="V534" s="198" t="s">
        <v>4471</v>
      </c>
      <c r="W534" s="274" t="s">
        <v>2213</v>
      </c>
      <c r="X534" s="274" t="s">
        <v>10679</v>
      </c>
      <c r="Y534" s="83">
        <v>6618109</v>
      </c>
      <c r="Z534" s="86">
        <v>44627</v>
      </c>
      <c r="AA534" s="86">
        <v>44627</v>
      </c>
      <c r="AB534" s="332">
        <f ca="1">IF(AND($Z534=""),"",IF(AND($Z534&lt;&gt;"",AY534&lt;&gt;""),AY534-$Z534,IF(AND($Z534&lt;&gt;"",AY534=""),TODAY()-$Z534)))</f>
        <v>52</v>
      </c>
      <c r="AC534" s="91" t="str">
        <f ca="1">IF(AB534="","",IF(AB534="RFI","RFI done",IF(AB534&gt;150,"&gt; 150 days",IF(AB534&gt;120,"121 - 150 days",IF(AB534&gt;90,"91 - 120 days",IF(AB534&gt;60,"61 - 90 days",IF(AB534&gt;30,"31 - 60 days","&lt; 30 days")))))))</f>
        <v>31 - 60 days</v>
      </c>
      <c r="AD534" s="89">
        <f>IF(AND(S534=""),"TBD",IF(AND(S534="COLO"),Z534+30,Z534+150))</f>
        <v>44777</v>
      </c>
      <c r="AE534" s="90" t="str">
        <f>IFERROR(VLOOKUP(AD534,L_Convert,6,FALSE),"")</f>
        <v>W32-2022</v>
      </c>
      <c r="AF534" s="90" t="str">
        <f>IFERROR(VLOOKUP(AD534,L_Convert,7,FALSE),"")</f>
        <v>Aug-2022</v>
      </c>
      <c r="AG534" s="89" t="s">
        <v>345</v>
      </c>
      <c r="AH534" s="219" t="str">
        <f>IFERROR(VLOOKUP(AG534,L_Convert,6,FALSE),"")</f>
        <v>TBD</v>
      </c>
      <c r="AI534" s="219" t="str">
        <f>IFERROR(VLOOKUP(AG534,L_Convert,7,FALSE),"")</f>
        <v>TBD</v>
      </c>
      <c r="AJ534" s="89" t="s">
        <v>345</v>
      </c>
      <c r="AK534" s="219" t="str">
        <f>IFERROR(VLOOKUP(AJ534,L_Convert,6,FALSE),"")</f>
        <v>TBD</v>
      </c>
      <c r="AL534" s="219" t="str">
        <f>IFERROR(VLOOKUP(AJ534,L_Convert,7,FALSE),"")</f>
        <v>TBD</v>
      </c>
      <c r="AM534" s="89" t="s">
        <v>345</v>
      </c>
      <c r="AN534" s="219" t="str">
        <f>IFERROR(VLOOKUP(AM534,L_Convert,6,FALSE),"")</f>
        <v>TBD</v>
      </c>
      <c r="AO534" s="219" t="str">
        <f>IFERROR(VLOOKUP(AM534,L_Convert,7,FALSE),"")</f>
        <v>TBD</v>
      </c>
      <c r="AP534" s="220" t="s">
        <v>4464</v>
      </c>
      <c r="AQ534" s="220">
        <v>44679</v>
      </c>
      <c r="AR534" s="99"/>
      <c r="AS534" s="89"/>
      <c r="AT534" s="256"/>
      <c r="AU534" s="95"/>
      <c r="AV534" s="238"/>
      <c r="AW534" s="89"/>
      <c r="AX534" s="89"/>
      <c r="AY534" s="219"/>
      <c r="AZ534" s="86"/>
      <c r="BA534" s="86"/>
      <c r="BB534" s="86"/>
      <c r="BC534" s="83" t="s">
        <v>10376</v>
      </c>
      <c r="BD534" s="83" t="s">
        <v>13014</v>
      </c>
      <c r="BE534" s="83" t="str">
        <f>IFERROR(VLOOKUP($BD534,L_Milestone,4,FALSE),"")</f>
        <v>08.GOVERNMENT PERMIT PROCESS</v>
      </c>
      <c r="BF534" s="83" t="s">
        <v>5834</v>
      </c>
      <c r="BG534" s="237" t="s">
        <v>13100</v>
      </c>
      <c r="BH534" s="237"/>
      <c r="BI534" s="190">
        <v>401</v>
      </c>
      <c r="BJ534" s="83" t="s">
        <v>13274</v>
      </c>
    </row>
    <row r="535" spans="1:62" s="13" customFormat="1" ht="15" customHeight="1">
      <c r="A535" s="187"/>
      <c r="B535" s="29"/>
      <c r="C535" s="83" t="str">
        <f>Q535</f>
        <v>SUM-SU-AKK-2250</v>
      </c>
      <c r="D535" s="83">
        <v>30740230031</v>
      </c>
      <c r="E535" s="198" t="s">
        <v>11438</v>
      </c>
      <c r="F535" s="198" t="s">
        <v>10670</v>
      </c>
      <c r="G535" s="83" t="s">
        <v>10283</v>
      </c>
      <c r="H535" s="84" t="s">
        <v>6825</v>
      </c>
      <c r="I535" s="83" t="s">
        <v>10687</v>
      </c>
      <c r="J535" s="83" t="s">
        <v>10688</v>
      </c>
      <c r="K535" s="83">
        <v>50</v>
      </c>
      <c r="L535" s="83" t="s">
        <v>10689</v>
      </c>
      <c r="M535" s="83">
        <v>2022</v>
      </c>
      <c r="N535" s="83" t="s">
        <v>10971</v>
      </c>
      <c r="O535" s="83" t="s">
        <v>13251</v>
      </c>
      <c r="P535" s="84" t="s">
        <v>205</v>
      </c>
      <c r="Q535" s="83" t="s">
        <v>10669</v>
      </c>
      <c r="R535" s="83" t="s">
        <v>10670</v>
      </c>
      <c r="S535" s="83" t="s">
        <v>106</v>
      </c>
      <c r="T535" s="83" t="s">
        <v>5862</v>
      </c>
      <c r="U535" s="83" t="s">
        <v>2199</v>
      </c>
      <c r="V535" s="198" t="s">
        <v>4471</v>
      </c>
      <c r="W535" s="274" t="s">
        <v>2213</v>
      </c>
      <c r="X535" s="274" t="s">
        <v>10679</v>
      </c>
      <c r="Y535" s="83">
        <v>6618109</v>
      </c>
      <c r="Z535" s="86">
        <v>44627</v>
      </c>
      <c r="AA535" s="86">
        <v>44627</v>
      </c>
      <c r="AB535" s="332">
        <f ca="1">IF(AND($Z535=""),"",IF(AND($Z535&lt;&gt;"",AY535&lt;&gt;""),AY535-$Z535,IF(AND($Z535&lt;&gt;"",AY535=""),TODAY()-$Z535)))</f>
        <v>52</v>
      </c>
      <c r="AC535" s="91" t="str">
        <f ca="1">IF(AB535="","",IF(AB535="RFI","RFI done",IF(AB535&gt;150,"&gt; 150 days",IF(AB535&gt;120,"121 - 150 days",IF(AB535&gt;90,"91 - 120 days",IF(AB535&gt;60,"61 - 90 days",IF(AB535&gt;30,"31 - 60 days","&lt; 30 days")))))))</f>
        <v>31 - 60 days</v>
      </c>
      <c r="AD535" s="89">
        <f>IF(AND(S535=""),"TBD",IF(AND(S535="COLO"),Z535+30,Z535+150))</f>
        <v>44777</v>
      </c>
      <c r="AE535" s="90" t="str">
        <f>IFERROR(VLOOKUP(AD535,L_Convert,6,FALSE),"")</f>
        <v>W32-2022</v>
      </c>
      <c r="AF535" s="90" t="str">
        <f>IFERROR(VLOOKUP(AD535,L_Convert,7,FALSE),"")</f>
        <v>Aug-2022</v>
      </c>
      <c r="AG535" s="89" t="s">
        <v>345</v>
      </c>
      <c r="AH535" s="219" t="str">
        <f>IFERROR(VLOOKUP(AG535,L_Convert,6,FALSE),"")</f>
        <v>TBD</v>
      </c>
      <c r="AI535" s="219" t="str">
        <f>IFERROR(VLOOKUP(AG535,L_Convert,7,FALSE),"")</f>
        <v>TBD</v>
      </c>
      <c r="AJ535" s="199" t="s">
        <v>345</v>
      </c>
      <c r="AK535" s="219" t="str">
        <f>IFERROR(VLOOKUP(AJ535,L_Convert,6,FALSE),"")</f>
        <v>TBD</v>
      </c>
      <c r="AL535" s="219" t="str">
        <f>IFERROR(VLOOKUP(AJ535,L_Convert,7,FALSE),"")</f>
        <v>TBD</v>
      </c>
      <c r="AM535" s="89" t="s">
        <v>345</v>
      </c>
      <c r="AN535" s="219" t="str">
        <f>IFERROR(VLOOKUP(AM535,L_Convert,6,FALSE),"")</f>
        <v>TBD</v>
      </c>
      <c r="AO535" s="219" t="str">
        <f>IFERROR(VLOOKUP(AM535,L_Convert,7,FALSE),"")</f>
        <v>TBD</v>
      </c>
      <c r="AP535" s="220" t="s">
        <v>4464</v>
      </c>
      <c r="AQ535" s="220">
        <v>44679</v>
      </c>
      <c r="AR535" s="99"/>
      <c r="AS535" s="89"/>
      <c r="AT535" s="256"/>
      <c r="AU535" s="95"/>
      <c r="AV535" s="238"/>
      <c r="AW535" s="89"/>
      <c r="AX535" s="89"/>
      <c r="AY535" s="219"/>
      <c r="AZ535" s="86"/>
      <c r="BA535" s="86"/>
      <c r="BB535" s="86"/>
      <c r="BC535" s="83" t="s">
        <v>10376</v>
      </c>
      <c r="BD535" s="83" t="s">
        <v>13014</v>
      </c>
      <c r="BE535" s="83" t="str">
        <f>IFERROR(VLOOKUP($BD535,L_Milestone,4,FALSE),"")</f>
        <v>08.GOVERNMENT PERMIT PROCESS</v>
      </c>
      <c r="BF535" s="83" t="s">
        <v>5834</v>
      </c>
      <c r="BG535" s="237" t="s">
        <v>13099</v>
      </c>
      <c r="BH535" s="237"/>
      <c r="BI535" s="190">
        <v>401</v>
      </c>
      <c r="BJ535" s="83" t="s">
        <v>13274</v>
      </c>
    </row>
    <row r="536" spans="1:62" s="13" customFormat="1" ht="15" customHeight="1">
      <c r="A536" s="187"/>
      <c r="B536" s="29"/>
      <c r="C536" s="83" t="str">
        <f>Q536</f>
        <v>SUM-SU-KPI-2238</v>
      </c>
      <c r="D536" s="83">
        <v>30740220031</v>
      </c>
      <c r="E536" s="198" t="s">
        <v>11437</v>
      </c>
      <c r="F536" s="198" t="s">
        <v>10668</v>
      </c>
      <c r="G536" s="83" t="s">
        <v>10283</v>
      </c>
      <c r="H536" s="84" t="s">
        <v>6825</v>
      </c>
      <c r="I536" s="83" t="s">
        <v>10684</v>
      </c>
      <c r="J536" s="83" t="s">
        <v>10685</v>
      </c>
      <c r="K536" s="83">
        <v>50</v>
      </c>
      <c r="L536" s="83" t="s">
        <v>10686</v>
      </c>
      <c r="M536" s="83">
        <v>2022</v>
      </c>
      <c r="N536" s="83" t="s">
        <v>10971</v>
      </c>
      <c r="O536" s="83" t="s">
        <v>12642</v>
      </c>
      <c r="P536" s="84" t="s">
        <v>205</v>
      </c>
      <c r="Q536" s="83" t="s">
        <v>10667</v>
      </c>
      <c r="R536" s="83" t="s">
        <v>10668</v>
      </c>
      <c r="S536" s="83" t="s">
        <v>106</v>
      </c>
      <c r="T536" s="83" t="s">
        <v>5862</v>
      </c>
      <c r="U536" s="83" t="s">
        <v>2199</v>
      </c>
      <c r="V536" s="198" t="s">
        <v>4471</v>
      </c>
      <c r="W536" s="274" t="s">
        <v>2213</v>
      </c>
      <c r="X536" s="274" t="s">
        <v>2449</v>
      </c>
      <c r="Y536" s="83">
        <v>6618109</v>
      </c>
      <c r="Z536" s="86">
        <v>44627</v>
      </c>
      <c r="AA536" s="86">
        <v>44627</v>
      </c>
      <c r="AB536" s="332">
        <f ca="1">IF(AND($Z536=""),"",IF(AND($Z536&lt;&gt;"",AY536&lt;&gt;""),AY536-$Z536,IF(AND($Z536&lt;&gt;"",AY536=""),TODAY()-$Z536)))</f>
        <v>52</v>
      </c>
      <c r="AC536" s="91" t="str">
        <f ca="1">IF(AB536="","",IF(AB536="RFI","RFI done",IF(AB536&gt;150,"&gt; 150 days",IF(AB536&gt;120,"121 - 150 days",IF(AB536&gt;90,"91 - 120 days",IF(AB536&gt;60,"61 - 90 days",IF(AB536&gt;30,"31 - 60 days","&lt; 30 days")))))))</f>
        <v>31 - 60 days</v>
      </c>
      <c r="AD536" s="89">
        <f>IF(AND(S536=""),"TBD",IF(AND(S536="COLO"),Z536+30,Z536+150))</f>
        <v>44777</v>
      </c>
      <c r="AE536" s="90" t="str">
        <f>IFERROR(VLOOKUP(AD536,L_Convert,6,FALSE),"")</f>
        <v>W32-2022</v>
      </c>
      <c r="AF536" s="90" t="str">
        <f>IFERROR(VLOOKUP(AD536,L_Convert,7,FALSE),"")</f>
        <v>Aug-2022</v>
      </c>
      <c r="AG536" s="89" t="s">
        <v>345</v>
      </c>
      <c r="AH536" s="219" t="str">
        <f>IFERROR(VLOOKUP(AG536,L_Convert,6,FALSE),"")</f>
        <v>TBD</v>
      </c>
      <c r="AI536" s="219" t="str">
        <f>IFERROR(VLOOKUP(AG536,L_Convert,7,FALSE),"")</f>
        <v>TBD</v>
      </c>
      <c r="AJ536" s="199" t="s">
        <v>345</v>
      </c>
      <c r="AK536" s="219" t="str">
        <f>IFERROR(VLOOKUP(AJ536,L_Convert,6,FALSE),"")</f>
        <v>TBD</v>
      </c>
      <c r="AL536" s="219" t="str">
        <f>IFERROR(VLOOKUP(AJ536,L_Convert,7,FALSE),"")</f>
        <v>TBD</v>
      </c>
      <c r="AM536" s="89" t="s">
        <v>345</v>
      </c>
      <c r="AN536" s="219" t="str">
        <f>IFERROR(VLOOKUP(AM536,L_Convert,6,FALSE),"")</f>
        <v>TBD</v>
      </c>
      <c r="AO536" s="219" t="str">
        <f>IFERROR(VLOOKUP(AM536,L_Convert,7,FALSE),"")</f>
        <v>TBD</v>
      </c>
      <c r="AP536" s="220" t="s">
        <v>4464</v>
      </c>
      <c r="AQ536" s="220">
        <v>44679</v>
      </c>
      <c r="AR536" s="99"/>
      <c r="AS536" s="89"/>
      <c r="AT536" s="256"/>
      <c r="AU536" s="95"/>
      <c r="AV536" s="238"/>
      <c r="AW536" s="89"/>
      <c r="AX536" s="89"/>
      <c r="AY536" s="219"/>
      <c r="AZ536" s="86"/>
      <c r="BA536" s="86"/>
      <c r="BB536" s="86"/>
      <c r="BC536" s="83" t="s">
        <v>10376</v>
      </c>
      <c r="BD536" s="83" t="s">
        <v>13014</v>
      </c>
      <c r="BE536" s="83" t="str">
        <f>IFERROR(VLOOKUP($BD536,L_Milestone,4,FALSE),"")</f>
        <v>08.GOVERNMENT PERMIT PROCESS</v>
      </c>
      <c r="BF536" s="83" t="s">
        <v>5834</v>
      </c>
      <c r="BG536" s="237" t="s">
        <v>13097</v>
      </c>
      <c r="BH536" s="237"/>
      <c r="BI536" s="190">
        <v>401</v>
      </c>
      <c r="BJ536" s="83" t="s">
        <v>13274</v>
      </c>
    </row>
    <row r="537" spans="1:62" s="13" customFormat="1" ht="15" customHeight="1">
      <c r="A537" s="27"/>
      <c r="B537" s="29"/>
      <c r="C537" s="83" t="str">
        <f>Q537</f>
        <v>SUM-KR-BTM-0591</v>
      </c>
      <c r="D537" s="83">
        <v>30742250031</v>
      </c>
      <c r="E537" s="198" t="s">
        <v>12687</v>
      </c>
      <c r="F537" s="198" t="s">
        <v>12233</v>
      </c>
      <c r="G537" s="83" t="s">
        <v>5938</v>
      </c>
      <c r="H537" s="84" t="s">
        <v>6825</v>
      </c>
      <c r="I537" s="83" t="s">
        <v>12234</v>
      </c>
      <c r="J537" s="83" t="s">
        <v>12235</v>
      </c>
      <c r="K537" s="83">
        <v>40</v>
      </c>
      <c r="L537" s="83" t="s">
        <v>12236</v>
      </c>
      <c r="M537" s="83"/>
      <c r="N537" s="83"/>
      <c r="O537" s="83" t="s">
        <v>2359</v>
      </c>
      <c r="P537" s="84" t="s">
        <v>6433</v>
      </c>
      <c r="Q537" s="83" t="s">
        <v>12232</v>
      </c>
      <c r="R537" s="83" t="s">
        <v>12233</v>
      </c>
      <c r="S537" s="83" t="s">
        <v>106</v>
      </c>
      <c r="T537" s="83" t="s">
        <v>5862</v>
      </c>
      <c r="U537" s="83" t="s">
        <v>201</v>
      </c>
      <c r="V537" s="83" t="s">
        <v>4476</v>
      </c>
      <c r="W537" s="86" t="s">
        <v>2228</v>
      </c>
      <c r="X537" s="86" t="s">
        <v>2534</v>
      </c>
      <c r="Y537" s="85">
        <v>6618158</v>
      </c>
      <c r="Z537" s="86">
        <v>44649</v>
      </c>
      <c r="AA537" s="86">
        <v>44649</v>
      </c>
      <c r="AB537" s="332">
        <f ca="1">IF(AND($Z537=""),"",IF(AND($Z537&lt;&gt;"",AY537&lt;&gt;""),AY537-$Z537,IF(AND($Z537&lt;&gt;"",AY537=""),TODAY()-$Z537)))</f>
        <v>30</v>
      </c>
      <c r="AC537" s="91" t="str">
        <f ca="1">IF(AB537="","",IF(AB537="RFI","RFI done",IF(AB537&gt;150,"&gt; 150 days",IF(AB537&gt;120,"121 - 150 days",IF(AB537&gt;90,"91 - 120 days",IF(AB537&gt;60,"61 - 90 days",IF(AB537&gt;30,"31 - 60 days","&lt; 30 days")))))))</f>
        <v>&lt; 30 days</v>
      </c>
      <c r="AD537" s="89">
        <f>IF(AND(S537=""),"TBD",IF(AND(S537="COLO"),Z537+30,Z537+150))</f>
        <v>44799</v>
      </c>
      <c r="AE537" s="90" t="str">
        <f>IFERROR(VLOOKUP(AD537,L_Convert,6,FALSE),"")</f>
        <v>W35-2022</v>
      </c>
      <c r="AF537" s="90" t="str">
        <f>IFERROR(VLOOKUP(AD537,L_Convert,7,FALSE),"")</f>
        <v>Aug-2022</v>
      </c>
      <c r="AG537" s="89" t="s">
        <v>345</v>
      </c>
      <c r="AH537" s="219" t="str">
        <f>IFERROR(VLOOKUP(AG537,L_Convert,6,FALSE),"")</f>
        <v>TBD</v>
      </c>
      <c r="AI537" s="219" t="str">
        <f>IFERROR(VLOOKUP(AG537,L_Convert,7,FALSE),"")</f>
        <v>TBD</v>
      </c>
      <c r="AJ537" s="199" t="s">
        <v>345</v>
      </c>
      <c r="AK537" s="219" t="str">
        <f>IFERROR(VLOOKUP(AJ537,L_Convert,6,FALSE),"")</f>
        <v>TBD</v>
      </c>
      <c r="AL537" s="219" t="str">
        <f>IFERROR(VLOOKUP(AJ537,L_Convert,7,FALSE),"")</f>
        <v>TBD</v>
      </c>
      <c r="AM537" s="89" t="s">
        <v>345</v>
      </c>
      <c r="AN537" s="219" t="str">
        <f>IFERROR(VLOOKUP(AM537,L_Convert,6,FALSE),"")</f>
        <v>TBD</v>
      </c>
      <c r="AO537" s="219" t="str">
        <f>IFERROR(VLOOKUP(AM537,L_Convert,7,FALSE),"")</f>
        <v>TBD</v>
      </c>
      <c r="AP537" s="83"/>
      <c r="AQ537" s="107"/>
      <c r="AR537" s="89"/>
      <c r="AS537" s="93"/>
      <c r="AT537" s="94"/>
      <c r="AU537" s="255"/>
      <c r="AV537" s="95"/>
      <c r="AW537" s="97"/>
      <c r="AX537" s="89"/>
      <c r="AY537" s="89"/>
      <c r="AZ537" s="219"/>
      <c r="BA537" s="86"/>
      <c r="BB537" s="86"/>
      <c r="BC537" s="83" t="s">
        <v>10375</v>
      </c>
      <c r="BD537" s="83" t="s">
        <v>3724</v>
      </c>
      <c r="BE537" s="83" t="str">
        <f>IFERROR(VLOOKUP($BD537,L_Milestone,4,FALSE),"")</f>
        <v>04.HUNTING</v>
      </c>
      <c r="BF537" s="83" t="s">
        <v>5834</v>
      </c>
      <c r="BG537" s="237" t="s">
        <v>13229</v>
      </c>
      <c r="BH537" s="237"/>
      <c r="BI537" s="190">
        <v>401</v>
      </c>
      <c r="BJ537" s="83" t="s">
        <v>13274</v>
      </c>
    </row>
    <row r="538" spans="1:62" s="13" customFormat="1" ht="15" customHeight="1">
      <c r="A538" s="187"/>
      <c r="B538" s="29"/>
      <c r="C538" s="83" t="str">
        <f>Q538</f>
        <v>JAW-JK-GGP-0441</v>
      </c>
      <c r="D538" s="83">
        <v>30739570031</v>
      </c>
      <c r="E538" s="198" t="s">
        <v>11395</v>
      </c>
      <c r="F538" s="198" t="s">
        <v>10588</v>
      </c>
      <c r="G538" s="83" t="s">
        <v>10283</v>
      </c>
      <c r="H538" s="84" t="s">
        <v>6825</v>
      </c>
      <c r="I538" s="83" t="s">
        <v>10630</v>
      </c>
      <c r="J538" s="83" t="s">
        <v>10631</v>
      </c>
      <c r="K538" s="83">
        <v>25</v>
      </c>
      <c r="L538" s="83" t="s">
        <v>10632</v>
      </c>
      <c r="M538" s="83">
        <v>2022</v>
      </c>
      <c r="N538" s="83" t="s">
        <v>10971</v>
      </c>
      <c r="O538" s="83" t="s">
        <v>2359</v>
      </c>
      <c r="P538" s="84" t="s">
        <v>199</v>
      </c>
      <c r="Q538" s="83" t="s">
        <v>10587</v>
      </c>
      <c r="R538" s="83" t="s">
        <v>10588</v>
      </c>
      <c r="S538" s="83" t="s">
        <v>106</v>
      </c>
      <c r="T538" s="83" t="s">
        <v>5862</v>
      </c>
      <c r="U538" s="83" t="s">
        <v>2197</v>
      </c>
      <c r="V538" s="86" t="s">
        <v>8117</v>
      </c>
      <c r="W538" s="274" t="s">
        <v>2210</v>
      </c>
      <c r="X538" s="274" t="s">
        <v>2696</v>
      </c>
      <c r="Y538" s="83">
        <v>6618106</v>
      </c>
      <c r="Z538" s="86">
        <v>44627</v>
      </c>
      <c r="AA538" s="86">
        <v>44627</v>
      </c>
      <c r="AB538" s="332">
        <f ca="1">IF(AND($Z538=""),"",IF(AND($Z538&lt;&gt;"",AY538&lt;&gt;""),AY538-$Z538,IF(AND($Z538&lt;&gt;"",AY538=""),TODAY()-$Z538)))</f>
        <v>52</v>
      </c>
      <c r="AC538" s="91" t="str">
        <f ca="1">IF(AB538="","",IF(AB538="RFI","RFI done",IF(AB538&gt;150,"&gt; 150 days",IF(AB538&gt;120,"121 - 150 days",IF(AB538&gt;90,"91 - 120 days",IF(AB538&gt;60,"61 - 90 days",IF(AB538&gt;30,"31 - 60 days","&lt; 30 days")))))))</f>
        <v>31 - 60 days</v>
      </c>
      <c r="AD538" s="89">
        <f>IF(AND(S538=""),"TBD",IF(AND(S538="COLO"),Z538+30,Z538+150))</f>
        <v>44777</v>
      </c>
      <c r="AE538" s="90" t="str">
        <f>IFERROR(VLOOKUP(AD538,L_Convert,6,FALSE),"")</f>
        <v>W32-2022</v>
      </c>
      <c r="AF538" s="90" t="str">
        <f>IFERROR(VLOOKUP(AD538,L_Convert,7,FALSE),"")</f>
        <v>Aug-2022</v>
      </c>
      <c r="AG538" s="89" t="s">
        <v>345</v>
      </c>
      <c r="AH538" s="219" t="str">
        <f>IFERROR(VLOOKUP(AG538,L_Convert,6,FALSE),"")</f>
        <v>TBD</v>
      </c>
      <c r="AI538" s="219" t="str">
        <f>IFERROR(VLOOKUP(AG538,L_Convert,7,FALSE),"")</f>
        <v>TBD</v>
      </c>
      <c r="AJ538" s="199" t="s">
        <v>345</v>
      </c>
      <c r="AK538" s="219" t="str">
        <f>IFERROR(VLOOKUP(AJ538,L_Convert,6,FALSE),"")</f>
        <v>TBD</v>
      </c>
      <c r="AL538" s="219" t="str">
        <f>IFERROR(VLOOKUP(AJ538,L_Convert,7,FALSE),"")</f>
        <v>TBD</v>
      </c>
      <c r="AM538" s="89" t="s">
        <v>345</v>
      </c>
      <c r="AN538" s="219" t="str">
        <f>IFERROR(VLOOKUP(AM538,L_Convert,6,FALSE),"")</f>
        <v>TBD</v>
      </c>
      <c r="AO538" s="219" t="str">
        <f>IFERROR(VLOOKUP(AM538,L_Convert,7,FALSE),"")</f>
        <v>TBD</v>
      </c>
      <c r="AP538" s="220" t="s">
        <v>4464</v>
      </c>
      <c r="AQ538" s="89"/>
      <c r="AR538" s="99"/>
      <c r="AS538" s="89" t="s">
        <v>13268</v>
      </c>
      <c r="AT538" s="500" t="s">
        <v>13257</v>
      </c>
      <c r="AU538" s="256" t="e">
        <v>#N/A</v>
      </c>
      <c r="AV538" s="238"/>
      <c r="AW538" s="89"/>
      <c r="AX538" s="89"/>
      <c r="AY538" s="219"/>
      <c r="AZ538" s="86"/>
      <c r="BA538" s="86"/>
      <c r="BB538" s="86"/>
      <c r="BC538" s="83" t="s">
        <v>10376</v>
      </c>
      <c r="BD538" s="83" t="s">
        <v>202</v>
      </c>
      <c r="BE538" s="83" t="str">
        <f>IFERROR(VLOOKUP($BD538,L_Milestone,4,FALSE),"")</f>
        <v>07.SITAC PROCESS</v>
      </c>
      <c r="BF538" s="83" t="s">
        <v>5834</v>
      </c>
      <c r="BG538" s="237" t="s">
        <v>13020</v>
      </c>
      <c r="BH538" s="237"/>
      <c r="BI538" s="190">
        <v>401</v>
      </c>
      <c r="BJ538" s="83" t="s">
        <v>13274</v>
      </c>
    </row>
    <row r="539" spans="1:62" s="13" customFormat="1" ht="15" customHeight="1">
      <c r="A539" s="187" t="s">
        <v>9466</v>
      </c>
      <c r="B539" s="29"/>
      <c r="C539" s="83" t="str">
        <f>Q539</f>
        <v>SUM-SU-LMP-2230</v>
      </c>
      <c r="D539" s="83">
        <v>30730080031</v>
      </c>
      <c r="E539" s="198" t="s">
        <v>11299</v>
      </c>
      <c r="F539" s="198" t="s">
        <v>9558</v>
      </c>
      <c r="G539" s="83" t="s">
        <v>10283</v>
      </c>
      <c r="H539" s="84" t="s">
        <v>6825</v>
      </c>
      <c r="I539" s="83" t="s">
        <v>9932</v>
      </c>
      <c r="J539" s="83" t="s">
        <v>9933</v>
      </c>
      <c r="K539" s="83">
        <v>50</v>
      </c>
      <c r="L539" s="83" t="s">
        <v>9934</v>
      </c>
      <c r="M539" s="83">
        <v>2022</v>
      </c>
      <c r="N539" s="83" t="s">
        <v>10359</v>
      </c>
      <c r="O539" s="83" t="s">
        <v>2359</v>
      </c>
      <c r="P539" s="84" t="s">
        <v>205</v>
      </c>
      <c r="Q539" s="83" t="s">
        <v>9557</v>
      </c>
      <c r="R539" s="83" t="s">
        <v>9558</v>
      </c>
      <c r="S539" s="83" t="s">
        <v>106</v>
      </c>
      <c r="T539" s="83" t="s">
        <v>5862</v>
      </c>
      <c r="U539" s="83" t="s">
        <v>2199</v>
      </c>
      <c r="V539" s="274" t="s">
        <v>4471</v>
      </c>
      <c r="W539" s="274" t="s">
        <v>2213</v>
      </c>
      <c r="X539" s="274" t="s">
        <v>8607</v>
      </c>
      <c r="Y539" s="274">
        <v>6617950</v>
      </c>
      <c r="Z539" s="86">
        <v>44586</v>
      </c>
      <c r="AA539" s="86">
        <v>44589</v>
      </c>
      <c r="AB539" s="332">
        <f ca="1">IF(AND($Z539=""),"",IF(AND($Z539&lt;&gt;"",AY539&lt;&gt;""),AY539-$Z539,IF(AND($Z539&lt;&gt;"",AY539=""),TODAY()-$Z539)))</f>
        <v>93</v>
      </c>
      <c r="AC539" s="91" t="str">
        <f ca="1">IF(AB539="","",IF(AB539="RFI","RFI done",IF(AB539&gt;150,"&gt; 150 days",IF(AB539&gt;120,"121 - 150 days",IF(AB539&gt;90,"91 - 120 days",IF(AB539&gt;60,"61 - 90 days",IF(AB539&gt;30,"31 - 60 days","&lt; 30 days")))))))</f>
        <v>91 - 120 days</v>
      </c>
      <c r="AD539" s="89">
        <f>IF(AND(S539=""),"TBD",IF(AND(S539="COLO"),Z539+30,Z539+150))</f>
        <v>44736</v>
      </c>
      <c r="AE539" s="90" t="str">
        <f>IFERROR(VLOOKUP(AD539,L_Convert,6,FALSE),"")</f>
        <v>W26-2022</v>
      </c>
      <c r="AF539" s="90" t="str">
        <f>IFERROR(VLOOKUP(AD539,L_Convert,7,FALSE),"")</f>
        <v>Jun-2022</v>
      </c>
      <c r="AG539" s="89" t="s">
        <v>345</v>
      </c>
      <c r="AH539" s="219" t="str">
        <f>IFERROR(VLOOKUP(AG539,L_Convert,6,FALSE),"")</f>
        <v>TBD</v>
      </c>
      <c r="AI539" s="219" t="str">
        <f>IFERROR(VLOOKUP(AG539,L_Convert,7,FALSE),"")</f>
        <v>TBD</v>
      </c>
      <c r="AJ539" s="199" t="s">
        <v>345</v>
      </c>
      <c r="AK539" s="219" t="str">
        <f>IFERROR(VLOOKUP(AJ539,L_Convert,6,FALSE),"")</f>
        <v>TBD</v>
      </c>
      <c r="AL539" s="219" t="str">
        <f>IFERROR(VLOOKUP(AJ539,L_Convert,7,FALSE),"")</f>
        <v>TBD</v>
      </c>
      <c r="AM539" s="89" t="s">
        <v>345</v>
      </c>
      <c r="AN539" s="219" t="str">
        <f>IFERROR(VLOOKUP(AM539,L_Convert,6,FALSE),"")</f>
        <v>TBD</v>
      </c>
      <c r="AO539" s="219" t="str">
        <f>IFERROR(VLOOKUP(AM539,L_Convert,7,FALSE),"")</f>
        <v>TBD</v>
      </c>
      <c r="AP539" s="83" t="s">
        <v>4464</v>
      </c>
      <c r="AQ539" s="220"/>
      <c r="AR539" s="89"/>
      <c r="AS539" s="99"/>
      <c r="AT539" s="94"/>
      <c r="AU539" s="256"/>
      <c r="AV539" s="238"/>
      <c r="AW539" s="238"/>
      <c r="AX539" s="89"/>
      <c r="AY539" s="89"/>
      <c r="AZ539" s="219"/>
      <c r="BA539" s="86"/>
      <c r="BB539" s="86"/>
      <c r="BC539" s="83" t="s">
        <v>10376</v>
      </c>
      <c r="BD539" s="83" t="s">
        <v>202</v>
      </c>
      <c r="BE539" s="83" t="str">
        <f>IFERROR(VLOOKUP($BD539,L_Milestone,4,FALSE),"")</f>
        <v>07.SITAC PROCESS</v>
      </c>
      <c r="BF539" s="83" t="s">
        <v>5834</v>
      </c>
      <c r="BG539" s="359" t="s">
        <v>13095</v>
      </c>
      <c r="BH539" s="359"/>
      <c r="BI539" s="190">
        <v>401</v>
      </c>
      <c r="BJ539" s="83" t="s">
        <v>13274</v>
      </c>
    </row>
    <row r="540" spans="1:62" s="13" customFormat="1" ht="15" customHeight="1">
      <c r="A540" s="187" t="s">
        <v>9466</v>
      </c>
      <c r="B540" s="29"/>
      <c r="C540" s="83" t="str">
        <f>Q540</f>
        <v>SUM-SU-MDN-2245</v>
      </c>
      <c r="D540" s="83">
        <v>30729710031</v>
      </c>
      <c r="E540" s="198" t="s">
        <v>11287</v>
      </c>
      <c r="F540" s="198" t="s">
        <v>9480</v>
      </c>
      <c r="G540" s="83" t="s">
        <v>10283</v>
      </c>
      <c r="H540" s="84" t="s">
        <v>6825</v>
      </c>
      <c r="I540" s="83" t="s">
        <v>9827</v>
      </c>
      <c r="J540" s="83" t="s">
        <v>9828</v>
      </c>
      <c r="K540" s="83">
        <v>30</v>
      </c>
      <c r="L540" s="83" t="s">
        <v>9829</v>
      </c>
      <c r="M540" s="83">
        <v>2022</v>
      </c>
      <c r="N540" s="83" t="s">
        <v>10359</v>
      </c>
      <c r="O540" s="83" t="s">
        <v>12695</v>
      </c>
      <c r="P540" s="84" t="s">
        <v>205</v>
      </c>
      <c r="Q540" s="83" t="s">
        <v>9479</v>
      </c>
      <c r="R540" s="83" t="s">
        <v>9480</v>
      </c>
      <c r="S540" s="83" t="s">
        <v>106</v>
      </c>
      <c r="T540" s="83" t="s">
        <v>5862</v>
      </c>
      <c r="U540" s="83" t="s">
        <v>2199</v>
      </c>
      <c r="V540" s="274" t="s">
        <v>4471</v>
      </c>
      <c r="W540" s="274" t="s">
        <v>2213</v>
      </c>
      <c r="X540" s="274" t="s">
        <v>2226</v>
      </c>
      <c r="Y540" s="83">
        <v>6617950</v>
      </c>
      <c r="Z540" s="86">
        <v>44586</v>
      </c>
      <c r="AA540" s="86">
        <v>44589</v>
      </c>
      <c r="AB540" s="332">
        <f ca="1">IF(AND($Z540=""),"",IF(AND($Z540&lt;&gt;"",AY540&lt;&gt;""),AY540-$Z540,IF(AND($Z540&lt;&gt;"",AY540=""),TODAY()-$Z540)))</f>
        <v>93</v>
      </c>
      <c r="AC540" s="91" t="str">
        <f ca="1">IF(AB540="","",IF(AB540="RFI","RFI done",IF(AB540&gt;150,"&gt; 150 days",IF(AB540&gt;120,"121 - 150 days",IF(AB540&gt;90,"91 - 120 days",IF(AB540&gt;60,"61 - 90 days",IF(AB540&gt;30,"31 - 60 days","&lt; 30 days")))))))</f>
        <v>91 - 120 days</v>
      </c>
      <c r="AD540" s="89">
        <f>IF(AND(S540=""),"TBD",IF(AND(S540="COLO"),Z540+30,Z540+150))</f>
        <v>44736</v>
      </c>
      <c r="AE540" s="90" t="str">
        <f>IFERROR(VLOOKUP(AD540,L_Convert,6,FALSE),"")</f>
        <v>W26-2022</v>
      </c>
      <c r="AF540" s="90" t="str">
        <f>IFERROR(VLOOKUP(AD540,L_Convert,7,FALSE),"")</f>
        <v>Jun-2022</v>
      </c>
      <c r="AG540" s="89" t="s">
        <v>345</v>
      </c>
      <c r="AH540" s="219" t="str">
        <f>IFERROR(VLOOKUP(AG540,L_Convert,6,FALSE),"")</f>
        <v>TBD</v>
      </c>
      <c r="AI540" s="219" t="str">
        <f>IFERROR(VLOOKUP(AG540,L_Convert,7,FALSE),"")</f>
        <v>TBD</v>
      </c>
      <c r="AJ540" s="199" t="s">
        <v>345</v>
      </c>
      <c r="AK540" s="219" t="str">
        <f>IFERROR(VLOOKUP(AJ540,L_Convert,6,FALSE),"")</f>
        <v>TBD</v>
      </c>
      <c r="AL540" s="219" t="str">
        <f>IFERROR(VLOOKUP(AJ540,L_Convert,7,FALSE),"")</f>
        <v>TBD</v>
      </c>
      <c r="AM540" s="89" t="s">
        <v>345</v>
      </c>
      <c r="AN540" s="219" t="str">
        <f>IFERROR(VLOOKUP(AM540,L_Convert,6,FALSE),"")</f>
        <v>TBD</v>
      </c>
      <c r="AO540" s="219" t="str">
        <f>IFERROR(VLOOKUP(AM540,L_Convert,7,FALSE),"")</f>
        <v>TBD</v>
      </c>
      <c r="AP540" s="83" t="s">
        <v>4464</v>
      </c>
      <c r="AQ540" s="220"/>
      <c r="AR540" s="89"/>
      <c r="AS540" s="99"/>
      <c r="AT540" s="94"/>
      <c r="AU540" s="256"/>
      <c r="AV540" s="238"/>
      <c r="AW540" s="238"/>
      <c r="AX540" s="89"/>
      <c r="AY540" s="89"/>
      <c r="AZ540" s="219"/>
      <c r="BA540" s="86"/>
      <c r="BB540" s="86"/>
      <c r="BC540" s="83" t="s">
        <v>10376</v>
      </c>
      <c r="BD540" s="83" t="s">
        <v>202</v>
      </c>
      <c r="BE540" s="83" t="str">
        <f>IFERROR(VLOOKUP($BD540,L_Milestone,4,FALSE),"")</f>
        <v>07.SITAC PROCESS</v>
      </c>
      <c r="BF540" s="83" t="s">
        <v>3725</v>
      </c>
      <c r="BG540" s="237" t="s">
        <v>13094</v>
      </c>
      <c r="BH540" s="237"/>
      <c r="BI540" s="190">
        <v>401</v>
      </c>
      <c r="BJ540" s="83" t="s">
        <v>13274</v>
      </c>
    </row>
    <row r="541" spans="1:62" s="13" customFormat="1" ht="15" customHeight="1">
      <c r="A541" s="187" t="s">
        <v>9466</v>
      </c>
      <c r="B541" s="29"/>
      <c r="C541" s="83" t="str">
        <f>Q541</f>
        <v>JAW-JK-GGP-0463</v>
      </c>
      <c r="D541" s="83">
        <v>30729430031</v>
      </c>
      <c r="E541" s="198" t="s">
        <v>10988</v>
      </c>
      <c r="F541" s="198" t="s">
        <v>9746</v>
      </c>
      <c r="G541" s="83" t="s">
        <v>10283</v>
      </c>
      <c r="H541" s="84" t="s">
        <v>6825</v>
      </c>
      <c r="I541" s="83" t="s">
        <v>10183</v>
      </c>
      <c r="J541" s="83" t="s">
        <v>10184</v>
      </c>
      <c r="K541" s="83">
        <v>25</v>
      </c>
      <c r="L541" s="83" t="s">
        <v>10185</v>
      </c>
      <c r="M541" s="83" t="s">
        <v>10246</v>
      </c>
      <c r="N541" s="83" t="s">
        <v>10361</v>
      </c>
      <c r="O541" s="83" t="s">
        <v>2359</v>
      </c>
      <c r="P541" s="84" t="s">
        <v>199</v>
      </c>
      <c r="Q541" s="83" t="s">
        <v>9745</v>
      </c>
      <c r="R541" s="83" t="s">
        <v>9746</v>
      </c>
      <c r="S541" s="83" t="s">
        <v>106</v>
      </c>
      <c r="T541" s="83" t="s">
        <v>5862</v>
      </c>
      <c r="U541" s="83" t="s">
        <v>5947</v>
      </c>
      <c r="V541" s="86" t="s">
        <v>8117</v>
      </c>
      <c r="W541" s="274" t="s">
        <v>2210</v>
      </c>
      <c r="X541" s="274" t="s">
        <v>2696</v>
      </c>
      <c r="Y541" s="274">
        <v>6617948</v>
      </c>
      <c r="Z541" s="86">
        <v>44586</v>
      </c>
      <c r="AA541" s="86">
        <v>44589</v>
      </c>
      <c r="AB541" s="332">
        <f ca="1">IF(AND($Z541=""),"",IF(AND($Z541&lt;&gt;"",AY541&lt;&gt;""),AY541-$Z541,IF(AND($Z541&lt;&gt;"",AY541=""),TODAY()-$Z541)))</f>
        <v>93</v>
      </c>
      <c r="AC541" s="91" t="str">
        <f ca="1">IF(AB541="","",IF(AB541="RFI","RFI done",IF(AB541&gt;150,"&gt; 150 days",IF(AB541&gt;120,"121 - 150 days",IF(AB541&gt;90,"91 - 120 days",IF(AB541&gt;60,"61 - 90 days",IF(AB541&gt;30,"31 - 60 days","&lt; 30 days")))))))</f>
        <v>91 - 120 days</v>
      </c>
      <c r="AD541" s="89">
        <f>IF(AND(S541=""),"TBD",IF(AND(S541="COLO"),Z541+30,Z541+150))</f>
        <v>44736</v>
      </c>
      <c r="AE541" s="90" t="str">
        <f>IFERROR(VLOOKUP(AD541,L_Convert,6,FALSE),"")</f>
        <v>W26-2022</v>
      </c>
      <c r="AF541" s="90" t="str">
        <f>IFERROR(VLOOKUP(AD541,L_Convert,7,FALSE),"")</f>
        <v>Jun-2022</v>
      </c>
      <c r="AG541" s="89" t="s">
        <v>345</v>
      </c>
      <c r="AH541" s="219" t="str">
        <f>IFERROR(VLOOKUP(AG541,L_Convert,6,FALSE),"")</f>
        <v>TBD</v>
      </c>
      <c r="AI541" s="219" t="str">
        <f>IFERROR(VLOOKUP(AG541,L_Convert,7,FALSE),"")</f>
        <v>TBD</v>
      </c>
      <c r="AJ541" s="89" t="s">
        <v>345</v>
      </c>
      <c r="AK541" s="219" t="str">
        <f>IFERROR(VLOOKUP(AJ541,L_Convert,6,FALSE),"")</f>
        <v>TBD</v>
      </c>
      <c r="AL541" s="219" t="str">
        <f>IFERROR(VLOOKUP(AJ541,L_Convert,7,FALSE),"")</f>
        <v>TBD</v>
      </c>
      <c r="AM541" s="89" t="s">
        <v>345</v>
      </c>
      <c r="AN541" s="219" t="str">
        <f>IFERROR(VLOOKUP(AM541,L_Convert,6,FALSE),"")</f>
        <v>TBD</v>
      </c>
      <c r="AO541" s="219" t="str">
        <f>IFERROR(VLOOKUP(AM541,L_Convert,7,FALSE),"")</f>
        <v>TBD</v>
      </c>
      <c r="AP541" s="83" t="s">
        <v>4464</v>
      </c>
      <c r="AQ541" s="220"/>
      <c r="AR541" s="89"/>
      <c r="AS541" s="99"/>
      <c r="AT541" s="94"/>
      <c r="AU541" s="256"/>
      <c r="AV541" s="95"/>
      <c r="AW541" s="238"/>
      <c r="AX541" s="89"/>
      <c r="AY541" s="89"/>
      <c r="AZ541" s="219"/>
      <c r="BA541" s="86"/>
      <c r="BB541" s="86"/>
      <c r="BC541" s="83" t="s">
        <v>10375</v>
      </c>
      <c r="BD541" s="83" t="s">
        <v>6890</v>
      </c>
      <c r="BE541" s="83" t="str">
        <f>IFERROR(VLOOKUP($BD541,L_Milestone,4,FALSE),"")</f>
        <v>05.REHUNTING</v>
      </c>
      <c r="BF541" s="83" t="s">
        <v>5834</v>
      </c>
      <c r="BG541" s="237" t="s">
        <v>13032</v>
      </c>
      <c r="BH541" s="237"/>
      <c r="BI541" s="190">
        <v>401</v>
      </c>
      <c r="BJ541" s="83" t="s">
        <v>13274</v>
      </c>
    </row>
    <row r="542" spans="1:62" s="13" customFormat="1" ht="15" customHeight="1">
      <c r="A542" s="187" t="s">
        <v>9466</v>
      </c>
      <c r="B542" s="29"/>
      <c r="C542" s="83" t="str">
        <f>Q542</f>
        <v>SUM-LA-BBU-0868</v>
      </c>
      <c r="D542" s="83">
        <v>30730060031</v>
      </c>
      <c r="E542" s="198" t="s">
        <v>11333</v>
      </c>
      <c r="F542" s="198" t="s">
        <v>9554</v>
      </c>
      <c r="G542" s="83" t="s">
        <v>10283</v>
      </c>
      <c r="H542" s="84" t="s">
        <v>6825</v>
      </c>
      <c r="I542" s="83" t="s">
        <v>9926</v>
      </c>
      <c r="J542" s="83" t="s">
        <v>9927</v>
      </c>
      <c r="K542" s="83">
        <v>50</v>
      </c>
      <c r="L542" s="83" t="s">
        <v>9928</v>
      </c>
      <c r="M542" s="83">
        <v>2022</v>
      </c>
      <c r="N542" s="83" t="s">
        <v>10359</v>
      </c>
      <c r="O542" s="83" t="s">
        <v>10467</v>
      </c>
      <c r="P542" s="84" t="s">
        <v>205</v>
      </c>
      <c r="Q542" s="83" t="s">
        <v>9553</v>
      </c>
      <c r="R542" s="83" t="s">
        <v>9554</v>
      </c>
      <c r="S542" s="83" t="s">
        <v>106</v>
      </c>
      <c r="T542" s="83" t="s">
        <v>5862</v>
      </c>
      <c r="U542" s="83" t="s">
        <v>2199</v>
      </c>
      <c r="V542" s="83" t="s">
        <v>4477</v>
      </c>
      <c r="W542" s="83" t="s">
        <v>2218</v>
      </c>
      <c r="X542" s="83" t="s">
        <v>8627</v>
      </c>
      <c r="Y542" s="83">
        <v>6617950</v>
      </c>
      <c r="Z542" s="86">
        <v>44586</v>
      </c>
      <c r="AA542" s="86">
        <v>44589</v>
      </c>
      <c r="AB542" s="332">
        <f ca="1">IF(AND($Z542=""),"",IF(AND($Z542&lt;&gt;"",AY542&lt;&gt;""),AY542-$Z542,IF(AND($Z542&lt;&gt;"",AY542=""),TODAY()-$Z542)))</f>
        <v>93</v>
      </c>
      <c r="AC542" s="91" t="str">
        <f ca="1">IF(AB542="","",IF(AB542="RFI","RFI done",IF(AB542&gt;150,"&gt; 150 days",IF(AB542&gt;120,"121 - 150 days",IF(AB542&gt;90,"91 - 120 days",IF(AB542&gt;60,"61 - 90 days",IF(AB542&gt;30,"31 - 60 days","&lt; 30 days")))))))</f>
        <v>91 - 120 days</v>
      </c>
      <c r="AD542" s="89">
        <f>IF(AND(S542=""),"TBD",IF(AND(S542="COLO"),Z542+30,Z542+150))</f>
        <v>44736</v>
      </c>
      <c r="AE542" s="90" t="str">
        <f>IFERROR(VLOOKUP(AD542,L_Convert,6,FALSE),"")</f>
        <v>W26-2022</v>
      </c>
      <c r="AF542" s="90" t="str">
        <f>IFERROR(VLOOKUP(AD542,L_Convert,7,FALSE),"")</f>
        <v>Jun-2022</v>
      </c>
      <c r="AG542" s="89" t="s">
        <v>345</v>
      </c>
      <c r="AH542" s="219" t="str">
        <f>IFERROR(VLOOKUP(AG542,L_Convert,6,FALSE),"")</f>
        <v>TBD</v>
      </c>
      <c r="AI542" s="219" t="str">
        <f>IFERROR(VLOOKUP(AG542,L_Convert,7,FALSE),"")</f>
        <v>TBD</v>
      </c>
      <c r="AJ542" s="199" t="s">
        <v>345</v>
      </c>
      <c r="AK542" s="219" t="str">
        <f>IFERROR(VLOOKUP(AJ542,L_Convert,6,FALSE),"")</f>
        <v>TBD</v>
      </c>
      <c r="AL542" s="219" t="str">
        <f>IFERROR(VLOOKUP(AJ542,L_Convert,7,FALSE),"")</f>
        <v>TBD</v>
      </c>
      <c r="AM542" s="89" t="s">
        <v>345</v>
      </c>
      <c r="AN542" s="219" t="str">
        <f>IFERROR(VLOOKUP(AM542,L_Convert,6,FALSE),"")</f>
        <v>TBD</v>
      </c>
      <c r="AO542" s="219" t="str">
        <f>IFERROR(VLOOKUP(AM542,L_Convert,7,FALSE),"")</f>
        <v>TBD</v>
      </c>
      <c r="AP542" s="83" t="s">
        <v>4464</v>
      </c>
      <c r="AQ542" s="220">
        <v>44617</v>
      </c>
      <c r="AR542" s="277">
        <v>44622</v>
      </c>
      <c r="AS542" s="99"/>
      <c r="AT542" s="94"/>
      <c r="AU542" s="256"/>
      <c r="AV542" s="238"/>
      <c r="AW542" s="238"/>
      <c r="AX542" s="89"/>
      <c r="AY542" s="89"/>
      <c r="AZ542" s="219"/>
      <c r="BA542" s="86"/>
      <c r="BB542" s="86"/>
      <c r="BC542" s="86" t="s">
        <v>6452</v>
      </c>
      <c r="BD542" s="237" t="s">
        <v>11347</v>
      </c>
      <c r="BE542" s="83" t="str">
        <f>IFERROR(VLOOKUP($BD542,L_Milestone,4,FALSE),"")</f>
        <v>10.CME PREPARATION</v>
      </c>
      <c r="BF542" s="83" t="s">
        <v>5834</v>
      </c>
      <c r="BG542" s="359" t="s">
        <v>13058</v>
      </c>
      <c r="BH542" s="359"/>
      <c r="BI542" s="190">
        <v>401</v>
      </c>
      <c r="BJ542" s="83" t="s">
        <v>13274</v>
      </c>
    </row>
    <row r="543" spans="1:62" s="13" customFormat="1" ht="15" customHeight="1">
      <c r="A543" s="187"/>
      <c r="B543" s="29"/>
      <c r="C543" s="83" t="str">
        <f>Q543</f>
        <v>SUM-BB-MGR-0532</v>
      </c>
      <c r="D543" s="83">
        <v>30739970031</v>
      </c>
      <c r="E543" s="198" t="s">
        <v>11449</v>
      </c>
      <c r="F543" s="198" t="s">
        <v>10784</v>
      </c>
      <c r="G543" s="83" t="s">
        <v>10283</v>
      </c>
      <c r="H543" s="84" t="s">
        <v>6825</v>
      </c>
      <c r="I543" s="83" t="s">
        <v>10903</v>
      </c>
      <c r="J543" s="83" t="s">
        <v>10904</v>
      </c>
      <c r="K543" s="83">
        <v>50</v>
      </c>
      <c r="L543" s="83" t="s">
        <v>9894</v>
      </c>
      <c r="M543" s="83">
        <v>2022</v>
      </c>
      <c r="N543" s="83" t="s">
        <v>10971</v>
      </c>
      <c r="O543" s="83" t="s">
        <v>12588</v>
      </c>
      <c r="P543" s="97" t="s">
        <v>205</v>
      </c>
      <c r="Q543" s="83" t="s">
        <v>10783</v>
      </c>
      <c r="R543" s="83" t="s">
        <v>10784</v>
      </c>
      <c r="S543" s="83" t="s">
        <v>106</v>
      </c>
      <c r="T543" s="83" t="s">
        <v>5862</v>
      </c>
      <c r="U543" s="83" t="s">
        <v>2199</v>
      </c>
      <c r="V543" s="83" t="s">
        <v>4477</v>
      </c>
      <c r="W543" s="83" t="s">
        <v>2231</v>
      </c>
      <c r="X543" s="83" t="s">
        <v>9797</v>
      </c>
      <c r="Y543" s="83">
        <v>6618108</v>
      </c>
      <c r="Z543" s="86">
        <v>44627</v>
      </c>
      <c r="AA543" s="86">
        <v>44627</v>
      </c>
      <c r="AB543" s="332">
        <f ca="1">IF(AND($Z543=""),"",IF(AND($Z543&lt;&gt;"",AY543&lt;&gt;""),AY543-$Z543,IF(AND($Z543&lt;&gt;"",AY543=""),TODAY()-$Z543)))</f>
        <v>52</v>
      </c>
      <c r="AC543" s="91" t="str">
        <f ca="1">IF(AB543="","",IF(AB543="RFI","RFI done",IF(AB543&gt;150,"&gt; 150 days",IF(AB543&gt;120,"121 - 150 days",IF(AB543&gt;90,"91 - 120 days",IF(AB543&gt;60,"61 - 90 days",IF(AB543&gt;30,"31 - 60 days","&lt; 30 days")))))))</f>
        <v>31 - 60 days</v>
      </c>
      <c r="AD543" s="89">
        <f>IF(AND(S543=""),"TBD",IF(AND(S543="COLO"),Z543+30,Z543+150))</f>
        <v>44777</v>
      </c>
      <c r="AE543" s="90" t="str">
        <f>IFERROR(VLOOKUP(AD543,L_Convert,6,FALSE),"")</f>
        <v>W32-2022</v>
      </c>
      <c r="AF543" s="90" t="str">
        <f>IFERROR(VLOOKUP(AD543,L_Convert,7,FALSE),"")</f>
        <v>Aug-2022</v>
      </c>
      <c r="AG543" s="89" t="s">
        <v>345</v>
      </c>
      <c r="AH543" s="219" t="str">
        <f>IFERROR(VLOOKUP(AG543,L_Convert,6,FALSE),"")</f>
        <v>TBD</v>
      </c>
      <c r="AI543" s="219" t="str">
        <f>IFERROR(VLOOKUP(AG543,L_Convert,7,FALSE),"")</f>
        <v>TBD</v>
      </c>
      <c r="AJ543" s="89" t="s">
        <v>345</v>
      </c>
      <c r="AK543" s="219" t="str">
        <f>IFERROR(VLOOKUP(AJ543,L_Convert,6,FALSE),"")</f>
        <v>TBD</v>
      </c>
      <c r="AL543" s="219" t="str">
        <f>IFERROR(VLOOKUP(AJ543,L_Convert,7,FALSE),"")</f>
        <v>TBD</v>
      </c>
      <c r="AM543" s="89" t="s">
        <v>345</v>
      </c>
      <c r="AN543" s="219" t="str">
        <f>IFERROR(VLOOKUP(AM543,L_Convert,6,FALSE),"")</f>
        <v>TBD</v>
      </c>
      <c r="AO543" s="219" t="str">
        <f>IFERROR(VLOOKUP(AM543,L_Convert,7,FALSE),"")</f>
        <v>TBD</v>
      </c>
      <c r="AP543" s="220" t="s">
        <v>4464</v>
      </c>
      <c r="AQ543" s="89">
        <v>44661</v>
      </c>
      <c r="AR543" s="89">
        <v>44662</v>
      </c>
      <c r="AS543" s="94"/>
      <c r="AT543" s="256"/>
      <c r="AU543" s="95"/>
      <c r="AV543" s="238"/>
      <c r="AW543" s="89"/>
      <c r="AX543" s="89"/>
      <c r="AY543" s="219"/>
      <c r="AZ543" s="86"/>
      <c r="BA543" s="86"/>
      <c r="BB543" s="86"/>
      <c r="BC543" s="83" t="s">
        <v>10376</v>
      </c>
      <c r="BD543" s="237" t="s">
        <v>202</v>
      </c>
      <c r="BE543" s="83" t="str">
        <f>IFERROR(VLOOKUP($BD543,L_Milestone,4,FALSE),"")</f>
        <v>07.SITAC PROCESS</v>
      </c>
      <c r="BF543" s="83" t="s">
        <v>5834</v>
      </c>
      <c r="BG543" s="359" t="s">
        <v>13062</v>
      </c>
      <c r="BH543" s="359"/>
      <c r="BI543" s="190">
        <v>401</v>
      </c>
      <c r="BJ543" s="83" t="s">
        <v>13274</v>
      </c>
    </row>
    <row r="544" spans="1:62" s="13" customFormat="1" ht="15" customHeight="1">
      <c r="A544" s="187"/>
      <c r="B544" s="29"/>
      <c r="C544" s="83" t="str">
        <f>Q544</f>
        <v>SUM-AC-MBO-0649</v>
      </c>
      <c r="D544" s="83">
        <v>30739820031</v>
      </c>
      <c r="E544" s="198" t="s">
        <v>11433</v>
      </c>
      <c r="F544" s="198" t="s">
        <v>10752</v>
      </c>
      <c r="G544" s="83" t="s">
        <v>10283</v>
      </c>
      <c r="H544" s="84" t="s">
        <v>6825</v>
      </c>
      <c r="I544" s="83" t="s">
        <v>10859</v>
      </c>
      <c r="J544" s="83" t="s">
        <v>10860</v>
      </c>
      <c r="K544" s="83">
        <v>60</v>
      </c>
      <c r="L544" s="83" t="s">
        <v>10861</v>
      </c>
      <c r="M544" s="83">
        <v>2022</v>
      </c>
      <c r="N544" s="83" t="s">
        <v>10971</v>
      </c>
      <c r="O544" s="83" t="s">
        <v>2359</v>
      </c>
      <c r="P544" s="84" t="s">
        <v>205</v>
      </c>
      <c r="Q544" s="83" t="s">
        <v>10751</v>
      </c>
      <c r="R544" s="83" t="s">
        <v>10752</v>
      </c>
      <c r="S544" s="83" t="s">
        <v>106</v>
      </c>
      <c r="T544" s="83" t="s">
        <v>5862</v>
      </c>
      <c r="U544" s="83" t="s">
        <v>2199</v>
      </c>
      <c r="V544" s="83" t="s">
        <v>4471</v>
      </c>
      <c r="W544" s="274" t="s">
        <v>2212</v>
      </c>
      <c r="X544" s="274" t="s">
        <v>10967</v>
      </c>
      <c r="Y544" s="83">
        <v>6618108</v>
      </c>
      <c r="Z544" s="86">
        <v>44627</v>
      </c>
      <c r="AA544" s="86">
        <v>44627</v>
      </c>
      <c r="AB544" s="332">
        <f ca="1">IF(AND($Z544=""),"",IF(AND($Z544&lt;&gt;"",AY544&lt;&gt;""),AY544-$Z544,IF(AND($Z544&lt;&gt;"",AY544=""),TODAY()-$Z544)))</f>
        <v>52</v>
      </c>
      <c r="AC544" s="91" t="str">
        <f ca="1">IF(AB544="","",IF(AB544="RFI","RFI done",IF(AB544&gt;150,"&gt; 150 days",IF(AB544&gt;120,"121 - 150 days",IF(AB544&gt;90,"91 - 120 days",IF(AB544&gt;60,"61 - 90 days",IF(AB544&gt;30,"31 - 60 days","&lt; 30 days")))))))</f>
        <v>31 - 60 days</v>
      </c>
      <c r="AD544" s="89">
        <f>IF(AND(S544=""),"TBD",IF(AND(S544="COLO"),Z544+30,Z544+150))</f>
        <v>44777</v>
      </c>
      <c r="AE544" s="90" t="str">
        <f>IFERROR(VLOOKUP(AD544,L_Convert,6,FALSE),"")</f>
        <v>W32-2022</v>
      </c>
      <c r="AF544" s="90" t="str">
        <f>IFERROR(VLOOKUP(AD544,L_Convert,7,FALSE),"")</f>
        <v>Aug-2022</v>
      </c>
      <c r="AG544" s="89" t="s">
        <v>345</v>
      </c>
      <c r="AH544" s="219" t="str">
        <f>IFERROR(VLOOKUP(AG544,L_Convert,6,FALSE),"")</f>
        <v>TBD</v>
      </c>
      <c r="AI544" s="219" t="str">
        <f>IFERROR(VLOOKUP(AG544,L_Convert,7,FALSE),"")</f>
        <v>TBD</v>
      </c>
      <c r="AJ544" s="199" t="s">
        <v>345</v>
      </c>
      <c r="AK544" s="219" t="str">
        <f>IFERROR(VLOOKUP(AJ544,L_Convert,6,FALSE),"")</f>
        <v>TBD</v>
      </c>
      <c r="AL544" s="219" t="str">
        <f>IFERROR(VLOOKUP(AJ544,L_Convert,7,FALSE),"")</f>
        <v>TBD</v>
      </c>
      <c r="AM544" s="89" t="s">
        <v>345</v>
      </c>
      <c r="AN544" s="219" t="str">
        <f>IFERROR(VLOOKUP(AM544,L_Convert,6,FALSE),"")</f>
        <v>TBD</v>
      </c>
      <c r="AO544" s="219" t="str">
        <f>IFERROR(VLOOKUP(AM544,L_Convert,7,FALSE),"")</f>
        <v>TBD</v>
      </c>
      <c r="AP544" s="220" t="s">
        <v>4464</v>
      </c>
      <c r="AQ544" s="89"/>
      <c r="AR544" s="99"/>
      <c r="AS544" s="94"/>
      <c r="AT544" s="256"/>
      <c r="AU544" s="430"/>
      <c r="AV544" s="238"/>
      <c r="AW544" s="89"/>
      <c r="AX544" s="89"/>
      <c r="AY544" s="219"/>
      <c r="AZ544" s="86"/>
      <c r="BA544" s="86"/>
      <c r="BB544" s="86"/>
      <c r="BC544" s="83" t="s">
        <v>10376</v>
      </c>
      <c r="BD544" s="83" t="s">
        <v>202</v>
      </c>
      <c r="BE544" s="83" t="str">
        <f>IFERROR(VLOOKUP($BD544,L_Milestone,4,FALSE),"")</f>
        <v>07.SITAC PROCESS</v>
      </c>
      <c r="BF544" s="83" t="s">
        <v>5834</v>
      </c>
      <c r="BG544" s="359" t="s">
        <v>13093</v>
      </c>
      <c r="BH544" s="359"/>
      <c r="BI544" s="190">
        <v>401</v>
      </c>
      <c r="BJ544" s="83" t="s">
        <v>13274</v>
      </c>
    </row>
    <row r="545" spans="1:62" s="13" customFormat="1" ht="15" customHeight="1">
      <c r="A545" s="187"/>
      <c r="B545" s="29"/>
      <c r="C545" s="83" t="str">
        <f>Q545</f>
        <v>JAW-BT-TGR-0115</v>
      </c>
      <c r="D545" s="83">
        <v>30739700031</v>
      </c>
      <c r="E545" s="198" t="s">
        <v>11402</v>
      </c>
      <c r="F545" s="198" t="s">
        <v>10660</v>
      </c>
      <c r="G545" s="83" t="s">
        <v>10283</v>
      </c>
      <c r="H545" s="84" t="s">
        <v>6825</v>
      </c>
      <c r="I545" s="83" t="s">
        <v>10725</v>
      </c>
      <c r="J545" s="83" t="s">
        <v>10726</v>
      </c>
      <c r="K545" s="83">
        <v>50</v>
      </c>
      <c r="L545" s="83" t="s">
        <v>10143</v>
      </c>
      <c r="M545" s="83">
        <v>2022</v>
      </c>
      <c r="N545" s="83" t="s">
        <v>10974</v>
      </c>
      <c r="O545" s="83" t="s">
        <v>12616</v>
      </c>
      <c r="P545" s="84" t="s">
        <v>199</v>
      </c>
      <c r="Q545" s="83" t="s">
        <v>10659</v>
      </c>
      <c r="R545" s="83" t="s">
        <v>10660</v>
      </c>
      <c r="S545" s="83" t="s">
        <v>106</v>
      </c>
      <c r="T545" s="83" t="s">
        <v>5862</v>
      </c>
      <c r="U545" s="83" t="s">
        <v>2197</v>
      </c>
      <c r="V545" s="198" t="s">
        <v>8117</v>
      </c>
      <c r="W545" s="83" t="s">
        <v>2204</v>
      </c>
      <c r="X545" s="83" t="s">
        <v>8193</v>
      </c>
      <c r="Y545" s="83">
        <v>6618110</v>
      </c>
      <c r="Z545" s="86">
        <v>44627</v>
      </c>
      <c r="AA545" s="86">
        <v>44627</v>
      </c>
      <c r="AB545" s="332">
        <f ca="1">IF(AND($Z545=""),"",IF(AND($Z545&lt;&gt;"",AY545&lt;&gt;""),AY545-$Z545,IF(AND($Z545&lt;&gt;"",AY545=""),TODAY()-$Z545)))</f>
        <v>52</v>
      </c>
      <c r="AC545" s="91" t="str">
        <f ca="1">IF(AB545="","",IF(AB545="RFI","RFI done",IF(AB545&gt;150,"&gt; 150 days",IF(AB545&gt;120,"121 - 150 days",IF(AB545&gt;90,"91 - 120 days",IF(AB545&gt;60,"61 - 90 days",IF(AB545&gt;30,"31 - 60 days","&lt; 30 days")))))))</f>
        <v>31 - 60 days</v>
      </c>
      <c r="AD545" s="89">
        <f>IF(AND(S545=""),"TBD",IF(AND(S545="COLO"),Z545+30,Z545+150))</f>
        <v>44777</v>
      </c>
      <c r="AE545" s="90" t="str">
        <f>IFERROR(VLOOKUP(AD545,L_Convert,6,FALSE),"")</f>
        <v>W32-2022</v>
      </c>
      <c r="AF545" s="90" t="str">
        <f>IFERROR(VLOOKUP(AD545,L_Convert,7,FALSE),"")</f>
        <v>Aug-2022</v>
      </c>
      <c r="AG545" s="89" t="s">
        <v>345</v>
      </c>
      <c r="AH545" s="219" t="str">
        <f>IFERROR(VLOOKUP(AG545,L_Convert,6,FALSE),"")</f>
        <v>TBD</v>
      </c>
      <c r="AI545" s="219" t="str">
        <f>IFERROR(VLOOKUP(AG545,L_Convert,7,FALSE),"")</f>
        <v>TBD</v>
      </c>
      <c r="AJ545" s="89" t="s">
        <v>345</v>
      </c>
      <c r="AK545" s="219" t="str">
        <f>IFERROR(VLOOKUP(AJ545,L_Convert,6,FALSE),"")</f>
        <v>TBD</v>
      </c>
      <c r="AL545" s="219" t="str">
        <f>IFERROR(VLOOKUP(AJ545,L_Convert,7,FALSE),"")</f>
        <v>TBD</v>
      </c>
      <c r="AM545" s="89" t="s">
        <v>345</v>
      </c>
      <c r="AN545" s="219" t="str">
        <f>IFERROR(VLOOKUP(AM545,L_Convert,6,FALSE),"")</f>
        <v>TBD</v>
      </c>
      <c r="AO545" s="219" t="str">
        <f>IFERROR(VLOOKUP(AM545,L_Convert,7,FALSE),"")</f>
        <v>TBD</v>
      </c>
      <c r="AP545" s="220" t="s">
        <v>4464</v>
      </c>
      <c r="AQ545" s="89"/>
      <c r="AR545" s="99"/>
      <c r="AS545" s="94"/>
      <c r="AT545" s="256"/>
      <c r="AU545" s="95"/>
      <c r="AV545" s="238"/>
      <c r="AW545" s="89"/>
      <c r="AX545" s="89"/>
      <c r="AY545" s="219"/>
      <c r="AZ545" s="86"/>
      <c r="BA545" s="86"/>
      <c r="BB545" s="86"/>
      <c r="BC545" s="83" t="s">
        <v>10375</v>
      </c>
      <c r="BD545" s="83" t="s">
        <v>3722</v>
      </c>
      <c r="BE545" s="83" t="str">
        <f>IFERROR(VLOOKUP($BD545,L_Milestone,4,FALSE),"")</f>
        <v>06.ERM PROCESS</v>
      </c>
      <c r="BF545" s="83" t="s">
        <v>5834</v>
      </c>
      <c r="BG545" s="359" t="s">
        <v>13026</v>
      </c>
      <c r="BH545" s="359"/>
      <c r="BI545" s="190">
        <v>401</v>
      </c>
      <c r="BJ545" s="83" t="s">
        <v>13274</v>
      </c>
    </row>
    <row r="546" spans="1:62" s="13" customFormat="1" ht="15" customHeight="1">
      <c r="A546" s="187"/>
      <c r="B546" s="29"/>
      <c r="C546" s="83" t="str">
        <f>Q546</f>
        <v>JAW-JK-GGP-0440</v>
      </c>
      <c r="D546" s="83"/>
      <c r="E546" s="198"/>
      <c r="F546" s="198"/>
      <c r="G546" s="83" t="s">
        <v>10283</v>
      </c>
      <c r="H546" s="84" t="s">
        <v>6825</v>
      </c>
      <c r="I546" s="83" t="s">
        <v>10621</v>
      </c>
      <c r="J546" s="83" t="s">
        <v>10622</v>
      </c>
      <c r="K546" s="83">
        <v>25</v>
      </c>
      <c r="L546" s="83" t="s">
        <v>4487</v>
      </c>
      <c r="M546" s="83">
        <v>2022</v>
      </c>
      <c r="N546" s="83" t="s">
        <v>10971</v>
      </c>
      <c r="O546" s="83"/>
      <c r="P546" s="84" t="s">
        <v>199</v>
      </c>
      <c r="Q546" s="83" t="s">
        <v>10579</v>
      </c>
      <c r="R546" s="83" t="s">
        <v>10580</v>
      </c>
      <c r="S546" s="83" t="s">
        <v>106</v>
      </c>
      <c r="T546" s="83" t="s">
        <v>5862</v>
      </c>
      <c r="U546" s="83" t="s">
        <v>2197</v>
      </c>
      <c r="V546" s="198" t="s">
        <v>8117</v>
      </c>
      <c r="W546" s="83" t="s">
        <v>2210</v>
      </c>
      <c r="X546" s="83" t="s">
        <v>2696</v>
      </c>
      <c r="Y546" s="83">
        <v>6618106</v>
      </c>
      <c r="Z546" s="86">
        <v>44627</v>
      </c>
      <c r="AA546" s="86">
        <v>44627</v>
      </c>
      <c r="AB546" s="332">
        <f ca="1">IF(AND($Z546=""),"",IF(AND($Z546&lt;&gt;"",AY546&lt;&gt;""),AY546-$Z546,IF(AND($Z546&lt;&gt;"",AY546=""),TODAY()-$Z546)))</f>
        <v>52</v>
      </c>
      <c r="AC546" s="91" t="str">
        <f ca="1">IF(AB546="","",IF(AB546="RFI","RFI done",IF(AB546&gt;150,"&gt; 150 days",IF(AB546&gt;120,"121 - 150 days",IF(AB546&gt;90,"91 - 120 days",IF(AB546&gt;60,"61 - 90 days",IF(AB546&gt;30,"31 - 60 days","&lt; 30 days")))))))</f>
        <v>31 - 60 days</v>
      </c>
      <c r="AD546" s="89">
        <f>IF(AND(S546=""),"TBD",IF(AND(S546="COLO"),Z546+30,Z546+150))</f>
        <v>44777</v>
      </c>
      <c r="AE546" s="90" t="str">
        <f>IFERROR(VLOOKUP(AD546,L_Convert,6,FALSE),"")</f>
        <v>W32-2022</v>
      </c>
      <c r="AF546" s="90" t="str">
        <f>IFERROR(VLOOKUP(AD546,L_Convert,7,FALSE),"")</f>
        <v>Aug-2022</v>
      </c>
      <c r="AG546" s="89" t="s">
        <v>345</v>
      </c>
      <c r="AH546" s="219" t="str">
        <f>IFERROR(VLOOKUP(AG546,L_Convert,6,FALSE),"")</f>
        <v>TBD</v>
      </c>
      <c r="AI546" s="219" t="str">
        <f>IFERROR(VLOOKUP(AG546,L_Convert,7,FALSE),"")</f>
        <v>TBD</v>
      </c>
      <c r="AJ546" s="199" t="s">
        <v>345</v>
      </c>
      <c r="AK546" s="219" t="str">
        <f>IFERROR(VLOOKUP(AJ546,L_Convert,6,FALSE),"")</f>
        <v>TBD</v>
      </c>
      <c r="AL546" s="219" t="str">
        <f>IFERROR(VLOOKUP(AJ546,L_Convert,7,FALSE),"")</f>
        <v>TBD</v>
      </c>
      <c r="AM546" s="89" t="s">
        <v>345</v>
      </c>
      <c r="AN546" s="219" t="str">
        <f>IFERROR(VLOOKUP(AM546,L_Convert,6,FALSE),"")</f>
        <v>TBD</v>
      </c>
      <c r="AO546" s="219" t="str">
        <f>IFERROR(VLOOKUP(AM546,L_Convert,7,FALSE),"")</f>
        <v>TBD</v>
      </c>
      <c r="AP546" s="220" t="s">
        <v>4464</v>
      </c>
      <c r="AQ546" s="89"/>
      <c r="AR546" s="99"/>
      <c r="AS546" s="99"/>
      <c r="AT546" s="256"/>
      <c r="AU546" s="95"/>
      <c r="AV546" s="238"/>
      <c r="AW546" s="89"/>
      <c r="AX546" s="89"/>
      <c r="AY546" s="219"/>
      <c r="AZ546" s="86"/>
      <c r="BA546" s="86"/>
      <c r="BB546" s="86"/>
      <c r="BC546" s="86" t="s">
        <v>12961</v>
      </c>
      <c r="BD546" s="83" t="s">
        <v>200</v>
      </c>
      <c r="BE546" s="83" t="str">
        <f>IFERROR(VLOOKUP($BD546,L_Milestone,4,FALSE),"")</f>
        <v>03.SURVEY PROCESS</v>
      </c>
      <c r="BF546" s="83" t="s">
        <v>12278</v>
      </c>
      <c r="BG546" s="237" t="s">
        <v>13036</v>
      </c>
      <c r="BH546" s="237"/>
      <c r="BI546" s="190">
        <v>401</v>
      </c>
      <c r="BJ546" s="83" t="s">
        <v>13274</v>
      </c>
    </row>
    <row r="547" spans="1:62" s="13" customFormat="1" ht="15" customHeight="1">
      <c r="A547" s="187" t="s">
        <v>9466</v>
      </c>
      <c r="B547" s="29"/>
      <c r="C547" s="83" t="str">
        <f>Q547</f>
        <v>SUM-SU-LMP-2234</v>
      </c>
      <c r="D547" s="83">
        <v>30729920031</v>
      </c>
      <c r="E547" s="198" t="s">
        <v>11298</v>
      </c>
      <c r="F547" s="198" t="s">
        <v>9526</v>
      </c>
      <c r="G547" s="83" t="s">
        <v>10283</v>
      </c>
      <c r="H547" s="84" t="s">
        <v>6825</v>
      </c>
      <c r="I547" s="83" t="s">
        <v>9888</v>
      </c>
      <c r="J547" s="83" t="s">
        <v>9889</v>
      </c>
      <c r="K547" s="83">
        <v>50</v>
      </c>
      <c r="L547" s="83" t="s">
        <v>4658</v>
      </c>
      <c r="M547" s="83">
        <v>2022</v>
      </c>
      <c r="N547" s="83" t="s">
        <v>10359</v>
      </c>
      <c r="O547" s="83" t="s">
        <v>2359</v>
      </c>
      <c r="P547" s="84" t="s">
        <v>205</v>
      </c>
      <c r="Q547" s="83" t="s">
        <v>9525</v>
      </c>
      <c r="R547" s="83" t="s">
        <v>9526</v>
      </c>
      <c r="S547" s="83" t="s">
        <v>106</v>
      </c>
      <c r="T547" s="83" t="s">
        <v>5862</v>
      </c>
      <c r="U547" s="83" t="s">
        <v>2199</v>
      </c>
      <c r="V547" s="198" t="s">
        <v>4471</v>
      </c>
      <c r="W547" s="274" t="s">
        <v>2213</v>
      </c>
      <c r="X547" s="274" t="s">
        <v>8607</v>
      </c>
      <c r="Y547" s="274">
        <v>6617950</v>
      </c>
      <c r="Z547" s="86">
        <v>44586</v>
      </c>
      <c r="AA547" s="86">
        <v>44589</v>
      </c>
      <c r="AB547" s="332">
        <f ca="1">IF(AND($Z547=""),"",IF(AND($Z547&lt;&gt;"",AY547&lt;&gt;""),AY547-$Z547,IF(AND($Z547&lt;&gt;"",AY547=""),TODAY()-$Z547)))</f>
        <v>93</v>
      </c>
      <c r="AC547" s="91" t="str">
        <f ca="1">IF(AB547="","",IF(AB547="RFI","RFI done",IF(AB547&gt;150,"&gt; 150 days",IF(AB547&gt;120,"121 - 150 days",IF(AB547&gt;90,"91 - 120 days",IF(AB547&gt;60,"61 - 90 days",IF(AB547&gt;30,"31 - 60 days","&lt; 30 days")))))))</f>
        <v>91 - 120 days</v>
      </c>
      <c r="AD547" s="89">
        <f>IF(AND(S547=""),"TBD",IF(AND(S547="COLO"),Z547+30,Z547+150))</f>
        <v>44736</v>
      </c>
      <c r="AE547" s="90" t="str">
        <f>IFERROR(VLOOKUP(AD547,L_Convert,6,FALSE),"")</f>
        <v>W26-2022</v>
      </c>
      <c r="AF547" s="90" t="str">
        <f>IFERROR(VLOOKUP(AD547,L_Convert,7,FALSE),"")</f>
        <v>Jun-2022</v>
      </c>
      <c r="AG547" s="89" t="s">
        <v>345</v>
      </c>
      <c r="AH547" s="219" t="str">
        <f>IFERROR(VLOOKUP(AG547,L_Convert,6,FALSE),"")</f>
        <v>TBD</v>
      </c>
      <c r="AI547" s="219" t="str">
        <f>IFERROR(VLOOKUP(AG547,L_Convert,7,FALSE),"")</f>
        <v>TBD</v>
      </c>
      <c r="AJ547" s="199" t="s">
        <v>345</v>
      </c>
      <c r="AK547" s="219" t="str">
        <f>IFERROR(VLOOKUP(AJ547,L_Convert,6,FALSE),"")</f>
        <v>TBD</v>
      </c>
      <c r="AL547" s="219" t="str">
        <f>IFERROR(VLOOKUP(AJ547,L_Convert,7,FALSE),"")</f>
        <v>TBD</v>
      </c>
      <c r="AM547" s="89" t="s">
        <v>345</v>
      </c>
      <c r="AN547" s="219" t="str">
        <f>IFERROR(VLOOKUP(AM547,L_Convert,6,FALSE),"")</f>
        <v>TBD</v>
      </c>
      <c r="AO547" s="219" t="str">
        <f>IFERROR(VLOOKUP(AM547,L_Convert,7,FALSE),"")</f>
        <v>TBD</v>
      </c>
      <c r="AP547" s="83" t="s">
        <v>4464</v>
      </c>
      <c r="AQ547" s="220"/>
      <c r="AR547" s="89"/>
      <c r="AS547" s="99"/>
      <c r="AT547" s="94"/>
      <c r="AU547" s="256"/>
      <c r="AV547" s="238"/>
      <c r="AW547" s="238"/>
      <c r="AX547" s="89"/>
      <c r="AY547" s="89"/>
      <c r="AZ547" s="219"/>
      <c r="BA547" s="86"/>
      <c r="BB547" s="86"/>
      <c r="BC547" s="83" t="s">
        <v>10376</v>
      </c>
      <c r="BD547" s="83" t="s">
        <v>11900</v>
      </c>
      <c r="BE547" s="83" t="str">
        <f>IFERROR(VLOOKUP($BD547,L_Milestone,4,FALSE),"")</f>
        <v>07.SITAC PROCESS</v>
      </c>
      <c r="BF547" s="83" t="s">
        <v>13088</v>
      </c>
      <c r="BG547" s="359" t="s">
        <v>13087</v>
      </c>
      <c r="BH547" s="359"/>
      <c r="BI547" s="190">
        <v>401</v>
      </c>
      <c r="BJ547" s="83" t="s">
        <v>13274</v>
      </c>
    </row>
    <row r="548" spans="1:62" s="13" customFormat="1" ht="15" customHeight="1">
      <c r="A548" s="187" t="s">
        <v>9466</v>
      </c>
      <c r="B548" s="29"/>
      <c r="C548" s="83" t="str">
        <f>Q548</f>
        <v>SUM-SU-LMP-2235</v>
      </c>
      <c r="D548" s="83">
        <v>30729830031</v>
      </c>
      <c r="E548" s="198" t="s">
        <v>11297</v>
      </c>
      <c r="F548" s="198" t="s">
        <v>9506</v>
      </c>
      <c r="G548" s="83" t="s">
        <v>10283</v>
      </c>
      <c r="H548" s="84" t="s">
        <v>6825</v>
      </c>
      <c r="I548" s="83" t="s">
        <v>9860</v>
      </c>
      <c r="J548" s="83" t="s">
        <v>9861</v>
      </c>
      <c r="K548" s="83">
        <v>50</v>
      </c>
      <c r="L548" s="83" t="s">
        <v>9862</v>
      </c>
      <c r="M548" s="83">
        <v>2022</v>
      </c>
      <c r="N548" s="83" t="s">
        <v>10359</v>
      </c>
      <c r="O548" s="83" t="s">
        <v>12702</v>
      </c>
      <c r="P548" s="84" t="s">
        <v>205</v>
      </c>
      <c r="Q548" s="83" t="s">
        <v>9505</v>
      </c>
      <c r="R548" s="83" t="s">
        <v>9506</v>
      </c>
      <c r="S548" s="83" t="s">
        <v>106</v>
      </c>
      <c r="T548" s="83" t="s">
        <v>5862</v>
      </c>
      <c r="U548" s="83" t="s">
        <v>2199</v>
      </c>
      <c r="V548" s="274" t="s">
        <v>4471</v>
      </c>
      <c r="W548" s="274" t="s">
        <v>2213</v>
      </c>
      <c r="X548" s="274" t="s">
        <v>8607</v>
      </c>
      <c r="Y548" s="274">
        <v>6617950</v>
      </c>
      <c r="Z548" s="86">
        <v>44586</v>
      </c>
      <c r="AA548" s="86">
        <v>44589</v>
      </c>
      <c r="AB548" s="332">
        <f ca="1">IF(AND($Z548=""),"",IF(AND($Z548&lt;&gt;"",AY548&lt;&gt;""),AY548-$Z548,IF(AND($Z548&lt;&gt;"",AY548=""),TODAY()-$Z548)))</f>
        <v>93</v>
      </c>
      <c r="AC548" s="91" t="str">
        <f ca="1">IF(AB548="","",IF(AB548="RFI","RFI done",IF(AB548&gt;150,"&gt; 150 days",IF(AB548&gt;120,"121 - 150 days",IF(AB548&gt;90,"91 - 120 days",IF(AB548&gt;60,"61 - 90 days",IF(AB548&gt;30,"31 - 60 days","&lt; 30 days")))))))</f>
        <v>91 - 120 days</v>
      </c>
      <c r="AD548" s="89">
        <f>IF(AND(S548=""),"TBD",IF(AND(S548="COLO"),Z548+30,Z548+150))</f>
        <v>44736</v>
      </c>
      <c r="AE548" s="90" t="str">
        <f>IFERROR(VLOOKUP(AD548,L_Convert,6,FALSE),"")</f>
        <v>W26-2022</v>
      </c>
      <c r="AF548" s="90" t="str">
        <f>IFERROR(VLOOKUP(AD548,L_Convert,7,FALSE),"")</f>
        <v>Jun-2022</v>
      </c>
      <c r="AG548" s="89" t="s">
        <v>345</v>
      </c>
      <c r="AH548" s="219" t="str">
        <f>IFERROR(VLOOKUP(AG548,L_Convert,6,FALSE),"")</f>
        <v>TBD</v>
      </c>
      <c r="AI548" s="219" t="str">
        <f>IFERROR(VLOOKUP(AG548,L_Convert,7,FALSE),"")</f>
        <v>TBD</v>
      </c>
      <c r="AJ548" s="199" t="s">
        <v>345</v>
      </c>
      <c r="AK548" s="219" t="str">
        <f>IFERROR(VLOOKUP(AJ548,L_Convert,6,FALSE),"")</f>
        <v>TBD</v>
      </c>
      <c r="AL548" s="219" t="str">
        <f>IFERROR(VLOOKUP(AJ548,L_Convert,7,FALSE),"")</f>
        <v>TBD</v>
      </c>
      <c r="AM548" s="89" t="s">
        <v>345</v>
      </c>
      <c r="AN548" s="219" t="str">
        <f>IFERROR(VLOOKUP(AM548,L_Convert,6,FALSE),"")</f>
        <v>TBD</v>
      </c>
      <c r="AO548" s="219" t="str">
        <f>IFERROR(VLOOKUP(AM548,L_Convert,7,FALSE),"")</f>
        <v>TBD</v>
      </c>
      <c r="AP548" s="83" t="s">
        <v>4464</v>
      </c>
      <c r="AQ548" s="220"/>
      <c r="AR548" s="89"/>
      <c r="AS548" s="99"/>
      <c r="AT548" s="94"/>
      <c r="AU548" s="256"/>
      <c r="AV548" s="238"/>
      <c r="AW548" s="238"/>
      <c r="AX548" s="89"/>
      <c r="AY548" s="89"/>
      <c r="AZ548" s="219"/>
      <c r="BA548" s="86"/>
      <c r="BB548" s="86"/>
      <c r="BC548" s="83" t="s">
        <v>10376</v>
      </c>
      <c r="BD548" s="83" t="s">
        <v>202</v>
      </c>
      <c r="BE548" s="83" t="str">
        <f>IFERROR(VLOOKUP($BD548,L_Milestone,4,FALSE),"")</f>
        <v>07.SITAC PROCESS</v>
      </c>
      <c r="BF548" s="83" t="s">
        <v>5834</v>
      </c>
      <c r="BG548" s="237" t="s">
        <v>13092</v>
      </c>
      <c r="BH548" s="237"/>
      <c r="BI548" s="190">
        <v>401</v>
      </c>
      <c r="BJ548" s="83" t="s">
        <v>13274</v>
      </c>
    </row>
    <row r="549" spans="1:62" s="13" customFormat="1" ht="15" customHeight="1">
      <c r="A549" s="187"/>
      <c r="B549" s="29"/>
      <c r="C549" s="83" t="str">
        <f>Q549</f>
        <v>SUM-RI-TBH-1094</v>
      </c>
      <c r="D549" s="83">
        <v>30740090031</v>
      </c>
      <c r="E549" s="198" t="s">
        <v>11406</v>
      </c>
      <c r="F549" s="198" t="s">
        <v>10808</v>
      </c>
      <c r="G549" s="83" t="s">
        <v>10283</v>
      </c>
      <c r="H549" s="84" t="s">
        <v>6825</v>
      </c>
      <c r="I549" s="83" t="s">
        <v>10933</v>
      </c>
      <c r="J549" s="83" t="s">
        <v>10934</v>
      </c>
      <c r="K549" s="83">
        <v>50</v>
      </c>
      <c r="L549" s="83" t="s">
        <v>10935</v>
      </c>
      <c r="M549" s="83">
        <v>2022</v>
      </c>
      <c r="N549" s="83" t="s">
        <v>10974</v>
      </c>
      <c r="O549" s="83" t="s">
        <v>12684</v>
      </c>
      <c r="P549" s="84" t="s">
        <v>205</v>
      </c>
      <c r="Q549" s="83" t="s">
        <v>10807</v>
      </c>
      <c r="R549" s="83" t="s">
        <v>10808</v>
      </c>
      <c r="S549" s="83" t="s">
        <v>106</v>
      </c>
      <c r="T549" s="83" t="s">
        <v>5862</v>
      </c>
      <c r="U549" s="83" t="s">
        <v>2199</v>
      </c>
      <c r="V549" s="198" t="s">
        <v>4476</v>
      </c>
      <c r="W549" s="83" t="s">
        <v>2224</v>
      </c>
      <c r="X549" s="83" t="s">
        <v>8636</v>
      </c>
      <c r="Y549" s="83">
        <v>6618108</v>
      </c>
      <c r="Z549" s="86">
        <v>44627</v>
      </c>
      <c r="AA549" s="86">
        <v>44627</v>
      </c>
      <c r="AB549" s="332">
        <f ca="1">IF(AND($Z549=""),"",IF(AND($Z549&lt;&gt;"",AY549&lt;&gt;""),AY549-$Z549,IF(AND($Z549&lt;&gt;"",AY549=""),TODAY()-$Z549)))</f>
        <v>52</v>
      </c>
      <c r="AC549" s="91" t="str">
        <f ca="1">IF(AB549="","",IF(AB549="RFI","RFI done",IF(AB549&gt;150,"&gt; 150 days",IF(AB549&gt;120,"121 - 150 days",IF(AB549&gt;90,"91 - 120 days",IF(AB549&gt;60,"61 - 90 days",IF(AB549&gt;30,"31 - 60 days","&lt; 30 days")))))))</f>
        <v>31 - 60 days</v>
      </c>
      <c r="AD549" s="89">
        <f>IF(AND(S549=""),"TBD",IF(AND(S549="COLO"),Z549+30,Z549+150))</f>
        <v>44777</v>
      </c>
      <c r="AE549" s="90" t="str">
        <f>IFERROR(VLOOKUP(AD549,L_Convert,6,FALSE),"")</f>
        <v>W32-2022</v>
      </c>
      <c r="AF549" s="90" t="str">
        <f>IFERROR(VLOOKUP(AD549,L_Convert,7,FALSE),"")</f>
        <v>Aug-2022</v>
      </c>
      <c r="AG549" s="89" t="s">
        <v>345</v>
      </c>
      <c r="AH549" s="219" t="str">
        <f>IFERROR(VLOOKUP(AG549,L_Convert,6,FALSE),"")</f>
        <v>TBD</v>
      </c>
      <c r="AI549" s="219" t="str">
        <f>IFERROR(VLOOKUP(AG549,L_Convert,7,FALSE),"")</f>
        <v>TBD</v>
      </c>
      <c r="AJ549" s="89" t="s">
        <v>345</v>
      </c>
      <c r="AK549" s="219" t="str">
        <f>IFERROR(VLOOKUP(AJ549,L_Convert,6,FALSE),"")</f>
        <v>TBD</v>
      </c>
      <c r="AL549" s="219" t="str">
        <f>IFERROR(VLOOKUP(AJ549,L_Convert,7,FALSE),"")</f>
        <v>TBD</v>
      </c>
      <c r="AM549" s="89" t="s">
        <v>345</v>
      </c>
      <c r="AN549" s="219" t="str">
        <f>IFERROR(VLOOKUP(AM549,L_Convert,6,FALSE),"")</f>
        <v>TBD</v>
      </c>
      <c r="AO549" s="219" t="str">
        <f>IFERROR(VLOOKUP(AM549,L_Convert,7,FALSE),"")</f>
        <v>TBD</v>
      </c>
      <c r="AP549" s="220" t="s">
        <v>4464</v>
      </c>
      <c r="AQ549" s="254">
        <v>44662</v>
      </c>
      <c r="AR549" s="89">
        <v>44664</v>
      </c>
      <c r="AS549" s="94"/>
      <c r="AT549" s="256"/>
      <c r="AU549" s="95"/>
      <c r="AV549" s="238"/>
      <c r="AW549" s="89"/>
      <c r="AX549" s="89"/>
      <c r="AY549" s="219"/>
      <c r="AZ549" s="86"/>
      <c r="BA549" s="86"/>
      <c r="BB549" s="86"/>
      <c r="BC549" s="83" t="s">
        <v>12717</v>
      </c>
      <c r="BD549" s="83" t="s">
        <v>204</v>
      </c>
      <c r="BE549" s="83" t="str">
        <f>IFERROR(VLOOKUP($BD549,L_Milestone,4,FALSE),"")</f>
        <v>10.CME PREPARATION</v>
      </c>
      <c r="BF549" s="83" t="s">
        <v>5834</v>
      </c>
      <c r="BG549" s="239" t="s">
        <v>13207</v>
      </c>
      <c r="BH549" s="239"/>
      <c r="BI549" s="190">
        <v>401</v>
      </c>
      <c r="BJ549" s="83" t="s">
        <v>13274</v>
      </c>
    </row>
    <row r="550" spans="1:62" s="13" customFormat="1" ht="15" customHeight="1">
      <c r="A550" s="187"/>
      <c r="B550" s="29"/>
      <c r="C550" s="83" t="str">
        <f>Q550</f>
        <v>SUM-SU-STB-2235</v>
      </c>
      <c r="D550" s="83">
        <v>30730340031</v>
      </c>
      <c r="E550" s="198" t="s">
        <v>11308</v>
      </c>
      <c r="F550" s="198" t="s">
        <v>9614</v>
      </c>
      <c r="G550" s="83" t="s">
        <v>10283</v>
      </c>
      <c r="H550" s="84" t="s">
        <v>6825</v>
      </c>
      <c r="I550" s="83" t="s">
        <v>10008</v>
      </c>
      <c r="J550" s="83" t="s">
        <v>8873</v>
      </c>
      <c r="K550" s="83">
        <v>60</v>
      </c>
      <c r="L550" s="83" t="s">
        <v>8859</v>
      </c>
      <c r="M550" s="83"/>
      <c r="N550" s="83"/>
      <c r="O550" s="83" t="s">
        <v>10441</v>
      </c>
      <c r="P550" s="84" t="s">
        <v>205</v>
      </c>
      <c r="Q550" s="83" t="s">
        <v>12585</v>
      </c>
      <c r="R550" s="244" t="s">
        <v>9614</v>
      </c>
      <c r="S550" s="83" t="s">
        <v>106</v>
      </c>
      <c r="T550" s="83" t="s">
        <v>5862</v>
      </c>
      <c r="U550" s="83" t="s">
        <v>2199</v>
      </c>
      <c r="V550" s="198" t="s">
        <v>4471</v>
      </c>
      <c r="W550" s="83" t="s">
        <v>2212</v>
      </c>
      <c r="X550" s="83" t="s">
        <v>2719</v>
      </c>
      <c r="Y550" s="83">
        <v>6618193</v>
      </c>
      <c r="Z550" s="86">
        <v>44658</v>
      </c>
      <c r="AA550" s="86">
        <v>44658</v>
      </c>
      <c r="AB550" s="332">
        <f ca="1">IF(AND($Z550=""),"",IF(AND($Z550&lt;&gt;"",AY550&lt;&gt;""),AY550-$Z550,IF(AND($Z550&lt;&gt;"",AY550=""),TODAY()-$Z550)))</f>
        <v>21</v>
      </c>
      <c r="AC550" s="91" t="str">
        <f ca="1">IF(AB550="","",IF(AB550="RFI","RFI done",IF(AB550&gt;150,"&gt; 150 days",IF(AB550&gt;120,"121 - 150 days",IF(AB550&gt;90,"91 - 120 days",IF(AB550&gt;60,"61 - 90 days",IF(AB550&gt;30,"31 - 60 days","&lt; 30 days")))))))</f>
        <v>&lt; 30 days</v>
      </c>
      <c r="AD550" s="89">
        <f>IF(AND(S550=""),"TBD",IF(AND(S550="COLO"),Z550+30,Z550+150))</f>
        <v>44808</v>
      </c>
      <c r="AE550" s="90" t="str">
        <f>IFERROR(VLOOKUP(AD550,L_Convert,6,FALSE),"")</f>
        <v>W37-2022</v>
      </c>
      <c r="AF550" s="90" t="str">
        <f>IFERROR(VLOOKUP(AD550,L_Convert,7,FALSE),"")</f>
        <v>Sep-2022</v>
      </c>
      <c r="AG550" s="89" t="s">
        <v>345</v>
      </c>
      <c r="AH550" s="219" t="str">
        <f>IFERROR(VLOOKUP(AG550,L_Convert,6,FALSE),"")</f>
        <v>TBD</v>
      </c>
      <c r="AI550" s="219" t="str">
        <f>IFERROR(VLOOKUP(AG550,L_Convert,7,FALSE),"")</f>
        <v>TBD</v>
      </c>
      <c r="AJ550" s="199" t="s">
        <v>345</v>
      </c>
      <c r="AK550" s="219" t="str">
        <f>IFERROR(VLOOKUP(AJ550,L_Convert,6,FALSE),"")</f>
        <v>TBD</v>
      </c>
      <c r="AL550" s="219" t="str">
        <f>IFERROR(VLOOKUP(AJ550,L_Convert,7,FALSE),"")</f>
        <v>TBD</v>
      </c>
      <c r="AM550" s="89" t="s">
        <v>345</v>
      </c>
      <c r="AN550" s="219" t="str">
        <f>IFERROR(VLOOKUP(AM550,L_Convert,6,FALSE),"")</f>
        <v>TBD</v>
      </c>
      <c r="AO550" s="219" t="str">
        <f>IFERROR(VLOOKUP(AM550,L_Convert,7,FALSE),"")</f>
        <v>TBD</v>
      </c>
      <c r="AP550" s="220"/>
      <c r="AQ550" s="89">
        <v>44661</v>
      </c>
      <c r="AR550" s="89">
        <v>44662</v>
      </c>
      <c r="AS550" s="94"/>
      <c r="AT550" s="256"/>
      <c r="AU550" s="95"/>
      <c r="AV550" s="238"/>
      <c r="AW550" s="89"/>
      <c r="AX550" s="89"/>
      <c r="AY550" s="219"/>
      <c r="AZ550" s="86"/>
      <c r="BA550" s="86"/>
      <c r="BB550" s="86"/>
      <c r="BC550" s="86" t="s">
        <v>6452</v>
      </c>
      <c r="BD550" s="83" t="s">
        <v>10531</v>
      </c>
      <c r="BE550" s="83" t="str">
        <f>IFERROR(VLOOKUP($BD550,L_Milestone,4,FALSE),"")</f>
        <v>16.TOWER ERECTION OG</v>
      </c>
      <c r="BF550" s="83" t="s">
        <v>3725</v>
      </c>
      <c r="BG550" s="237" t="s">
        <v>13114</v>
      </c>
      <c r="BH550" s="237"/>
      <c r="BI550" s="190">
        <v>401</v>
      </c>
      <c r="BJ550" s="83" t="s">
        <v>13274</v>
      </c>
    </row>
    <row r="551" spans="1:62" s="13" customFormat="1" ht="15" customHeight="1">
      <c r="A551" s="187"/>
      <c r="B551" s="29"/>
      <c r="C551" s="83" t="str">
        <f>Q551</f>
        <v>BAL-BA-KRA-1486</v>
      </c>
      <c r="D551" s="83">
        <v>30740130031</v>
      </c>
      <c r="E551" s="198" t="s">
        <v>11418</v>
      </c>
      <c r="F551" s="198" t="s">
        <v>10816</v>
      </c>
      <c r="G551" s="83" t="s">
        <v>10283</v>
      </c>
      <c r="H551" s="84" t="s">
        <v>6825</v>
      </c>
      <c r="I551" s="83" t="s">
        <v>10945</v>
      </c>
      <c r="J551" s="83" t="s">
        <v>10946</v>
      </c>
      <c r="K551" s="83">
        <v>60</v>
      </c>
      <c r="L551" s="83" t="s">
        <v>4587</v>
      </c>
      <c r="M551" s="83">
        <v>2022</v>
      </c>
      <c r="N551" s="83" t="s">
        <v>10974</v>
      </c>
      <c r="O551" s="83" t="s">
        <v>12686</v>
      </c>
      <c r="P551" s="84" t="s">
        <v>205</v>
      </c>
      <c r="Q551" s="83" t="s">
        <v>10815</v>
      </c>
      <c r="R551" s="83" t="s">
        <v>10816</v>
      </c>
      <c r="S551" s="83" t="s">
        <v>106</v>
      </c>
      <c r="T551" s="83" t="s">
        <v>5862</v>
      </c>
      <c r="U551" s="83" t="s">
        <v>2198</v>
      </c>
      <c r="V551" s="198" t="s">
        <v>4478</v>
      </c>
      <c r="W551" s="274" t="s">
        <v>2227</v>
      </c>
      <c r="X551" s="274" t="s">
        <v>7201</v>
      </c>
      <c r="Y551" s="83">
        <v>6618108</v>
      </c>
      <c r="Z551" s="86">
        <v>44627</v>
      </c>
      <c r="AA551" s="86">
        <v>44627</v>
      </c>
      <c r="AB551" s="332">
        <f ca="1">IF(AND($Z551=""),"",IF(AND($Z551&lt;&gt;"",AY551&lt;&gt;""),AY551-$Z551,IF(AND($Z551&lt;&gt;"",AY551=""),TODAY()-$Z551)))</f>
        <v>52</v>
      </c>
      <c r="AC551" s="91" t="str">
        <f ca="1">IF(AB551="","",IF(AB551="RFI","RFI done",IF(AB551&gt;150,"&gt; 150 days",IF(AB551&gt;120,"121 - 150 days",IF(AB551&gt;90,"91 - 120 days",IF(AB551&gt;60,"61 - 90 days",IF(AB551&gt;30,"31 - 60 days","&lt; 30 days")))))))</f>
        <v>31 - 60 days</v>
      </c>
      <c r="AD551" s="89">
        <f>IF(AND(S551=""),"TBD",IF(AND(S551="COLO"),Z551+30,Z551+150))</f>
        <v>44777</v>
      </c>
      <c r="AE551" s="90" t="str">
        <f>IFERROR(VLOOKUP(AD551,L_Convert,6,FALSE),"")</f>
        <v>W32-2022</v>
      </c>
      <c r="AF551" s="90" t="str">
        <f>IFERROR(VLOOKUP(AD551,L_Convert,7,FALSE),"")</f>
        <v>Aug-2022</v>
      </c>
      <c r="AG551" s="89" t="s">
        <v>345</v>
      </c>
      <c r="AH551" s="219" t="str">
        <f>IFERROR(VLOOKUP(AG551,L_Convert,6,FALSE),"")</f>
        <v>TBD</v>
      </c>
      <c r="AI551" s="219" t="str">
        <f>IFERROR(VLOOKUP(AG551,L_Convert,7,FALSE),"")</f>
        <v>TBD</v>
      </c>
      <c r="AJ551" s="199" t="s">
        <v>345</v>
      </c>
      <c r="AK551" s="219" t="str">
        <f>IFERROR(VLOOKUP(AJ551,L_Convert,6,FALSE),"")</f>
        <v>TBD</v>
      </c>
      <c r="AL551" s="219" t="str">
        <f>IFERROR(VLOOKUP(AJ551,L_Convert,7,FALSE),"")</f>
        <v>TBD</v>
      </c>
      <c r="AM551" s="89" t="s">
        <v>345</v>
      </c>
      <c r="AN551" s="219" t="str">
        <f>IFERROR(VLOOKUP(AM551,L_Convert,6,FALSE),"")</f>
        <v>TBD</v>
      </c>
      <c r="AO551" s="219" t="str">
        <f>IFERROR(VLOOKUP(AM551,L_Convert,7,FALSE),"")</f>
        <v>TBD</v>
      </c>
      <c r="AP551" s="220" t="s">
        <v>4464</v>
      </c>
      <c r="AQ551" s="89"/>
      <c r="AR551" s="99"/>
      <c r="AS551" s="99"/>
      <c r="AT551" s="256"/>
      <c r="AU551" s="95"/>
      <c r="AV551" s="238"/>
      <c r="AW551" s="89"/>
      <c r="AX551" s="89"/>
      <c r="AY551" s="219"/>
      <c r="AZ551" s="86"/>
      <c r="BA551" s="86"/>
      <c r="BB551" s="86"/>
      <c r="BC551" s="83" t="s">
        <v>10376</v>
      </c>
      <c r="BD551" s="237" t="s">
        <v>202</v>
      </c>
      <c r="BE551" s="83" t="str">
        <f>IFERROR(VLOOKUP($BD551,L_Milestone,4,FALSE),"")</f>
        <v>07.SITAC PROCESS</v>
      </c>
      <c r="BF551" s="451" t="s">
        <v>13076</v>
      </c>
      <c r="BG551" s="359" t="s">
        <v>13075</v>
      </c>
      <c r="BH551" s="359"/>
      <c r="BI551" s="190">
        <v>401</v>
      </c>
      <c r="BJ551" s="83" t="s">
        <v>13274</v>
      </c>
    </row>
    <row r="552" spans="1:62" s="13" customFormat="1" ht="15" customHeight="1">
      <c r="A552" s="187"/>
      <c r="B552" s="29"/>
      <c r="C552" s="83" t="str">
        <f>Q552</f>
        <v>SUM-RI-TBH-1091</v>
      </c>
      <c r="D552" s="83">
        <v>30740040031</v>
      </c>
      <c r="E552" s="198" t="s">
        <v>11403</v>
      </c>
      <c r="F552" s="198" t="s">
        <v>10798</v>
      </c>
      <c r="G552" s="83" t="s">
        <v>10283</v>
      </c>
      <c r="H552" s="84" t="s">
        <v>6825</v>
      </c>
      <c r="I552" s="83" t="s">
        <v>10920</v>
      </c>
      <c r="J552" s="83" t="s">
        <v>10921</v>
      </c>
      <c r="K552" s="83">
        <v>50</v>
      </c>
      <c r="L552" s="83" t="s">
        <v>10714</v>
      </c>
      <c r="M552" s="83">
        <v>2022</v>
      </c>
      <c r="N552" s="83" t="s">
        <v>10974</v>
      </c>
      <c r="O552" s="83" t="s">
        <v>12647</v>
      </c>
      <c r="P552" s="84" t="s">
        <v>205</v>
      </c>
      <c r="Q552" s="83" t="s">
        <v>10797</v>
      </c>
      <c r="R552" s="83" t="s">
        <v>10798</v>
      </c>
      <c r="S552" s="83" t="s">
        <v>106</v>
      </c>
      <c r="T552" s="83" t="s">
        <v>5862</v>
      </c>
      <c r="U552" s="83" t="s">
        <v>2199</v>
      </c>
      <c r="V552" s="198" t="s">
        <v>4476</v>
      </c>
      <c r="W552" s="274" t="s">
        <v>2224</v>
      </c>
      <c r="X552" s="274" t="s">
        <v>8636</v>
      </c>
      <c r="Y552" s="83">
        <v>6618108</v>
      </c>
      <c r="Z552" s="86">
        <v>44627</v>
      </c>
      <c r="AA552" s="86">
        <v>44627</v>
      </c>
      <c r="AB552" s="332">
        <f ca="1">IF(AND($Z552=""),"",IF(AND($Z552&lt;&gt;"",AY552&lt;&gt;""),AY552-$Z552,IF(AND($Z552&lt;&gt;"",AY552=""),TODAY()-$Z552)))</f>
        <v>52</v>
      </c>
      <c r="AC552" s="91" t="str">
        <f ca="1">IF(AB552="","",IF(AB552="RFI","RFI done",IF(AB552&gt;150,"&gt; 150 days",IF(AB552&gt;120,"121 - 150 days",IF(AB552&gt;90,"91 - 120 days",IF(AB552&gt;60,"61 - 90 days",IF(AB552&gt;30,"31 - 60 days","&lt; 30 days")))))))</f>
        <v>31 - 60 days</v>
      </c>
      <c r="AD552" s="89">
        <f>IF(AND(S552=""),"TBD",IF(AND(S552="COLO"),Z552+30,Z552+150))</f>
        <v>44777</v>
      </c>
      <c r="AE552" s="90" t="str">
        <f>IFERROR(VLOOKUP(AD552,L_Convert,6,FALSE),"")</f>
        <v>W32-2022</v>
      </c>
      <c r="AF552" s="90" t="str">
        <f>IFERROR(VLOOKUP(AD552,L_Convert,7,FALSE),"")</f>
        <v>Aug-2022</v>
      </c>
      <c r="AG552" s="89" t="s">
        <v>345</v>
      </c>
      <c r="AH552" s="219" t="str">
        <f>IFERROR(VLOOKUP(AG552,L_Convert,6,FALSE),"")</f>
        <v>TBD</v>
      </c>
      <c r="AI552" s="219" t="str">
        <f>IFERROR(VLOOKUP(AG552,L_Convert,7,FALSE),"")</f>
        <v>TBD</v>
      </c>
      <c r="AJ552" s="89" t="s">
        <v>345</v>
      </c>
      <c r="AK552" s="219" t="str">
        <f>IFERROR(VLOOKUP(AJ552,L_Convert,6,FALSE),"")</f>
        <v>TBD</v>
      </c>
      <c r="AL552" s="219" t="str">
        <f>IFERROR(VLOOKUP(AJ552,L_Convert,7,FALSE),"")</f>
        <v>TBD</v>
      </c>
      <c r="AM552" s="89" t="s">
        <v>345</v>
      </c>
      <c r="AN552" s="219" t="str">
        <f>IFERROR(VLOOKUP(AM552,L_Convert,6,FALSE),"")</f>
        <v>TBD</v>
      </c>
      <c r="AO552" s="219" t="str">
        <f>IFERROR(VLOOKUP(AM552,L_Convert,7,FALSE),"")</f>
        <v>TBD</v>
      </c>
      <c r="AP552" s="220" t="s">
        <v>4464</v>
      </c>
      <c r="AQ552" s="220">
        <v>44679</v>
      </c>
      <c r="AR552" s="99"/>
      <c r="AS552" s="89"/>
      <c r="AT552" s="256"/>
      <c r="AU552" s="95"/>
      <c r="AV552" s="238"/>
      <c r="AW552" s="89"/>
      <c r="AX552" s="89"/>
      <c r="AY552" s="219"/>
      <c r="AZ552" s="86"/>
      <c r="BA552" s="86"/>
      <c r="BB552" s="86"/>
      <c r="BC552" s="83" t="s">
        <v>10376</v>
      </c>
      <c r="BD552" s="83" t="s">
        <v>6973</v>
      </c>
      <c r="BE552" s="83" t="str">
        <f>IFERROR(VLOOKUP($BD552,L_Milestone,4,FALSE),"")</f>
        <v>07.SITAC PROCESS</v>
      </c>
      <c r="BF552" s="83" t="s">
        <v>5834</v>
      </c>
      <c r="BG552" s="237" t="s">
        <v>13205</v>
      </c>
      <c r="BH552" s="237"/>
      <c r="BI552" s="190">
        <v>401</v>
      </c>
      <c r="BJ552" s="83" t="s">
        <v>13274</v>
      </c>
    </row>
    <row r="553" spans="1:62" s="13" customFormat="1" ht="15" customHeight="1">
      <c r="A553" s="187"/>
      <c r="B553" s="29"/>
      <c r="C553" s="83" t="str">
        <f>Q553</f>
        <v>JAW-JK-KYB-0301</v>
      </c>
      <c r="D553" s="83">
        <v>30742660031</v>
      </c>
      <c r="E553" s="198" t="s">
        <v>12627</v>
      </c>
      <c r="F553" s="198" t="s">
        <v>12480</v>
      </c>
      <c r="G553" s="83" t="s">
        <v>5938</v>
      </c>
      <c r="H553" s="84" t="s">
        <v>6825</v>
      </c>
      <c r="I553" s="83" t="s">
        <v>12481</v>
      </c>
      <c r="J553" s="83" t="s">
        <v>12482</v>
      </c>
      <c r="K553" s="83">
        <v>25</v>
      </c>
      <c r="L553" s="83" t="s">
        <v>4487</v>
      </c>
      <c r="M553" s="274">
        <v>2022</v>
      </c>
      <c r="N553" s="83"/>
      <c r="O553" s="83" t="s">
        <v>2359</v>
      </c>
      <c r="P553" s="284" t="s">
        <v>199</v>
      </c>
      <c r="Q553" s="83" t="s">
        <v>12479</v>
      </c>
      <c r="R553" s="83" t="s">
        <v>12480</v>
      </c>
      <c r="S553" s="83" t="s">
        <v>106</v>
      </c>
      <c r="T553" s="83" t="s">
        <v>5862</v>
      </c>
      <c r="U553" s="83" t="s">
        <v>2197</v>
      </c>
      <c r="V553" s="274" t="s">
        <v>8117</v>
      </c>
      <c r="W553" s="83" t="s">
        <v>2210</v>
      </c>
      <c r="X553" s="83" t="s">
        <v>9807</v>
      </c>
      <c r="Y553" s="198">
        <v>6618181</v>
      </c>
      <c r="Z553" s="86">
        <v>44656</v>
      </c>
      <c r="AA553" s="86">
        <v>44656</v>
      </c>
      <c r="AB553" s="87">
        <f ca="1">IF(AND($Z553=""),"",IF(AND($Z553&lt;&gt;"",AY553&lt;&gt;""),AY553-$Z553,IF(AND($Z553&lt;&gt;"",AY553=""),TODAY()-$Z553)))</f>
        <v>23</v>
      </c>
      <c r="AC553" s="88" t="str">
        <f ca="1">IF(AB553="","",IF(AB553="RFI","RFI done",IF(AB553&gt;150,"&gt; 150 days",IF(AB553&gt;120,"121 - 150 days",IF(AB553&gt;90,"91 - 120 days",IF(AB553&gt;60,"61 - 90 days",IF(AB553&gt;30,"31 - 60 days","&lt; 30 days")))))))</f>
        <v>&lt; 30 days</v>
      </c>
      <c r="AD553" s="89">
        <f>IF(AND(S553=""),"TBD",IF(AND(S553="COLO"),Z553+30,Z553+150))</f>
        <v>44806</v>
      </c>
      <c r="AE553" s="90" t="str">
        <f>IFERROR(VLOOKUP(AD553,L_Convert,6,FALSE),"")</f>
        <v>W36-2022</v>
      </c>
      <c r="AF553" s="90" t="str">
        <f>IFERROR(VLOOKUP(AD553,L_Convert,7,FALSE),"")</f>
        <v>Sep-2022</v>
      </c>
      <c r="AG553" s="89" t="s">
        <v>345</v>
      </c>
      <c r="AH553" s="90" t="str">
        <f>IFERROR(VLOOKUP(AG553,L_Convert,6,FALSE),"")</f>
        <v>TBD</v>
      </c>
      <c r="AI553" s="90" t="str">
        <f>IFERROR(VLOOKUP(AG553,L_Convert,7,FALSE),"")</f>
        <v>TBD</v>
      </c>
      <c r="AJ553" s="89" t="s">
        <v>345</v>
      </c>
      <c r="AK553" s="90" t="str">
        <f>IFERROR(VLOOKUP(AJ553,L_Convert,6,FALSE),"")</f>
        <v>TBD</v>
      </c>
      <c r="AL553" s="90" t="str">
        <f>IFERROR(VLOOKUP(AJ553,L_Convert,7,FALSE),"")</f>
        <v>TBD</v>
      </c>
      <c r="AM553" s="89" t="s">
        <v>345</v>
      </c>
      <c r="AN553" s="90" t="str">
        <f>IFERROR(VLOOKUP(AM553,L_Convert,6,FALSE),"")</f>
        <v>TBD</v>
      </c>
      <c r="AO553" s="90" t="str">
        <f>IFERROR(VLOOKUP(AM553,L_Convert,7,FALSE),"")</f>
        <v>TBD</v>
      </c>
      <c r="AP553" s="106"/>
      <c r="AQ553" s="220"/>
      <c r="AR553" s="106"/>
      <c r="AS553" s="99"/>
      <c r="AT553" s="106"/>
      <c r="AU553" s="256"/>
      <c r="AV553" s="95"/>
      <c r="AW553" s="238"/>
      <c r="AX553" s="106"/>
      <c r="AY553" s="392"/>
      <c r="AZ553" s="219"/>
      <c r="BA553" s="86"/>
      <c r="BB553" s="86"/>
      <c r="BC553" s="83" t="s">
        <v>10375</v>
      </c>
      <c r="BD553" s="83" t="s">
        <v>200</v>
      </c>
      <c r="BE553" s="83" t="str">
        <f>IFERROR(VLOOKUP($BD553,L_Milestone,4,FALSE),"")</f>
        <v>03.SURVEY PROCESS</v>
      </c>
      <c r="BF553" s="83" t="s">
        <v>5834</v>
      </c>
      <c r="BG553" s="237" t="s">
        <v>13035</v>
      </c>
      <c r="BH553" s="237"/>
      <c r="BI553" s="190">
        <v>401</v>
      </c>
      <c r="BJ553" s="83" t="s">
        <v>13274</v>
      </c>
    </row>
    <row r="554" spans="1:62" s="13" customFormat="1" ht="15" customHeight="1">
      <c r="A554" s="187" t="s">
        <v>9466</v>
      </c>
      <c r="B554" s="29"/>
      <c r="C554" s="83" t="str">
        <f>Q554</f>
        <v>SUM-KR-BTM-0623</v>
      </c>
      <c r="D554" s="83">
        <v>30730380031</v>
      </c>
      <c r="E554" s="198" t="s">
        <v>11316</v>
      </c>
      <c r="F554" s="198" t="s">
        <v>9622</v>
      </c>
      <c r="G554" s="83" t="s">
        <v>10283</v>
      </c>
      <c r="H554" s="84" t="s">
        <v>6825</v>
      </c>
      <c r="I554" s="83" t="s">
        <v>10017</v>
      </c>
      <c r="J554" s="83" t="s">
        <v>10018</v>
      </c>
      <c r="K554" s="83">
        <v>30</v>
      </c>
      <c r="L554" s="83" t="s">
        <v>4711</v>
      </c>
      <c r="M554" s="83">
        <v>2022</v>
      </c>
      <c r="N554" s="83" t="s">
        <v>10359</v>
      </c>
      <c r="O554" s="83" t="s">
        <v>12124</v>
      </c>
      <c r="P554" s="84" t="s">
        <v>205</v>
      </c>
      <c r="Q554" s="83" t="s">
        <v>9621</v>
      </c>
      <c r="R554" s="83" t="s">
        <v>9622</v>
      </c>
      <c r="S554" s="83" t="s">
        <v>106</v>
      </c>
      <c r="T554" s="83" t="s">
        <v>5862</v>
      </c>
      <c r="U554" s="83" t="s">
        <v>2199</v>
      </c>
      <c r="V554" s="83" t="s">
        <v>4476</v>
      </c>
      <c r="W554" s="83" t="s">
        <v>2228</v>
      </c>
      <c r="X554" s="83" t="s">
        <v>2534</v>
      </c>
      <c r="Y554" s="83">
        <v>6617949</v>
      </c>
      <c r="Z554" s="86">
        <v>44586</v>
      </c>
      <c r="AA554" s="86">
        <v>44589</v>
      </c>
      <c r="AB554" s="332">
        <f ca="1">IF(AND($Z554=""),"",IF(AND($Z554&lt;&gt;"",AY554&lt;&gt;""),AY554-$Z554,IF(AND($Z554&lt;&gt;"",AY554=""),TODAY()-$Z554)))</f>
        <v>93</v>
      </c>
      <c r="AC554" s="91" t="str">
        <f ca="1">IF(AB554="","",IF(AB554="RFI","RFI done",IF(AB554&gt;150,"&gt; 150 days",IF(AB554&gt;120,"121 - 150 days",IF(AB554&gt;90,"91 - 120 days",IF(AB554&gt;60,"61 - 90 days",IF(AB554&gt;30,"31 - 60 days","&lt; 30 days")))))))</f>
        <v>91 - 120 days</v>
      </c>
      <c r="AD554" s="89">
        <f>IF(AND(S554=""),"TBD",IF(AND(S554="COLO"),Z554+30,Z554+150))</f>
        <v>44736</v>
      </c>
      <c r="AE554" s="90" t="str">
        <f>IFERROR(VLOOKUP(AD554,L_Convert,6,FALSE),"")</f>
        <v>W26-2022</v>
      </c>
      <c r="AF554" s="90" t="str">
        <f>IFERROR(VLOOKUP(AD554,L_Convert,7,FALSE),"")</f>
        <v>Jun-2022</v>
      </c>
      <c r="AG554" s="89" t="s">
        <v>345</v>
      </c>
      <c r="AH554" s="219" t="str">
        <f>IFERROR(VLOOKUP(AG554,L_Convert,6,FALSE),"")</f>
        <v>TBD</v>
      </c>
      <c r="AI554" s="219" t="str">
        <f>IFERROR(VLOOKUP(AG554,L_Convert,7,FALSE),"")</f>
        <v>TBD</v>
      </c>
      <c r="AJ554" s="89" t="s">
        <v>345</v>
      </c>
      <c r="AK554" s="219" t="str">
        <f>IFERROR(VLOOKUP(AJ554,L_Convert,6,FALSE),"")</f>
        <v>TBD</v>
      </c>
      <c r="AL554" s="219" t="str">
        <f>IFERROR(VLOOKUP(AJ554,L_Convert,7,FALSE),"")</f>
        <v>TBD</v>
      </c>
      <c r="AM554" s="89" t="s">
        <v>345</v>
      </c>
      <c r="AN554" s="219" t="str">
        <f>IFERROR(VLOOKUP(AM554,L_Convert,6,FALSE),"")</f>
        <v>TBD</v>
      </c>
      <c r="AO554" s="219" t="str">
        <f>IFERROR(VLOOKUP(AM554,L_Convert,7,FALSE),"")</f>
        <v>TBD</v>
      </c>
      <c r="AP554" s="83" t="s">
        <v>4464</v>
      </c>
      <c r="AQ554" s="220">
        <v>44641</v>
      </c>
      <c r="AR554" s="220">
        <v>44643</v>
      </c>
      <c r="AS554" s="99"/>
      <c r="AT554" s="94"/>
      <c r="AU554" s="256"/>
      <c r="AV554" s="238"/>
      <c r="AW554" s="238"/>
      <c r="AX554" s="89"/>
      <c r="AY554" s="89"/>
      <c r="AZ554" s="219"/>
      <c r="BA554" s="86"/>
      <c r="BB554" s="86"/>
      <c r="BC554" s="86" t="s">
        <v>6452</v>
      </c>
      <c r="BD554" s="83" t="s">
        <v>12606</v>
      </c>
      <c r="BE554" s="83" t="str">
        <f>IFERROR(VLOOKUP($BD554,L_Milestone,4,FALSE),"")</f>
        <v>11.BORE PILE OG</v>
      </c>
      <c r="BF554" s="83" t="s">
        <v>5834</v>
      </c>
      <c r="BG554" s="237" t="s">
        <v>13204</v>
      </c>
      <c r="BH554" s="237"/>
      <c r="BI554" s="190">
        <v>401</v>
      </c>
      <c r="BJ554" s="83" t="s">
        <v>13274</v>
      </c>
    </row>
    <row r="555" spans="1:62" s="13" customFormat="1" ht="15" customHeight="1">
      <c r="A555" s="187"/>
      <c r="B555" s="29"/>
      <c r="C555" s="83" t="str">
        <f>Q555</f>
        <v>SUM-SU-AKK-2253</v>
      </c>
      <c r="D555" s="83">
        <v>30740260031</v>
      </c>
      <c r="E555" s="198" t="s">
        <v>11442</v>
      </c>
      <c r="F555" s="198" t="s">
        <v>10678</v>
      </c>
      <c r="G555" s="83" t="s">
        <v>10283</v>
      </c>
      <c r="H555" s="84" t="s">
        <v>6825</v>
      </c>
      <c r="I555" s="83" t="s">
        <v>10699</v>
      </c>
      <c r="J555" s="83" t="s">
        <v>10700</v>
      </c>
      <c r="K555" s="83">
        <v>60</v>
      </c>
      <c r="L555" s="83" t="s">
        <v>10701</v>
      </c>
      <c r="M555" s="83">
        <v>2022</v>
      </c>
      <c r="N555" s="83" t="s">
        <v>10971</v>
      </c>
      <c r="O555" s="83" t="s">
        <v>12592</v>
      </c>
      <c r="P555" s="97" t="s">
        <v>205</v>
      </c>
      <c r="Q555" s="83" t="s">
        <v>10677</v>
      </c>
      <c r="R555" s="83" t="s">
        <v>10678</v>
      </c>
      <c r="S555" s="83" t="s">
        <v>106</v>
      </c>
      <c r="T555" s="83" t="s">
        <v>5862</v>
      </c>
      <c r="U555" s="83" t="s">
        <v>2199</v>
      </c>
      <c r="V555" s="83" t="s">
        <v>4471</v>
      </c>
      <c r="W555" s="274" t="s">
        <v>2213</v>
      </c>
      <c r="X555" s="274" t="s">
        <v>10679</v>
      </c>
      <c r="Y555" s="83">
        <v>6618109</v>
      </c>
      <c r="Z555" s="86">
        <v>44627</v>
      </c>
      <c r="AA555" s="86">
        <v>44627</v>
      </c>
      <c r="AB555" s="332">
        <f ca="1">IF(AND($Z555=""),"",IF(AND($Z555&lt;&gt;"",AY555&lt;&gt;""),AY555-$Z555,IF(AND($Z555&lt;&gt;"",AY555=""),TODAY()-$Z555)))</f>
        <v>52</v>
      </c>
      <c r="AC555" s="91" t="str">
        <f ca="1">IF(AB555="","",IF(AB555="RFI","RFI done",IF(AB555&gt;150,"&gt; 150 days",IF(AB555&gt;120,"121 - 150 days",IF(AB555&gt;90,"91 - 120 days",IF(AB555&gt;60,"61 - 90 days",IF(AB555&gt;30,"31 - 60 days","&lt; 30 days")))))))</f>
        <v>31 - 60 days</v>
      </c>
      <c r="AD555" s="89">
        <f>IF(AND(S555=""),"TBD",IF(AND(S555="COLO"),Z555+30,Z555+150))</f>
        <v>44777</v>
      </c>
      <c r="AE555" s="90" t="str">
        <f>IFERROR(VLOOKUP(AD555,L_Convert,6,FALSE),"")</f>
        <v>W32-2022</v>
      </c>
      <c r="AF555" s="90" t="str">
        <f>IFERROR(VLOOKUP(AD555,L_Convert,7,FALSE),"")</f>
        <v>Aug-2022</v>
      </c>
      <c r="AG555" s="89" t="s">
        <v>345</v>
      </c>
      <c r="AH555" s="219" t="str">
        <f>IFERROR(VLOOKUP(AG555,L_Convert,6,FALSE),"")</f>
        <v>TBD</v>
      </c>
      <c r="AI555" s="219" t="str">
        <f>IFERROR(VLOOKUP(AG555,L_Convert,7,FALSE),"")</f>
        <v>TBD</v>
      </c>
      <c r="AJ555" s="199" t="s">
        <v>345</v>
      </c>
      <c r="AK555" s="219" t="str">
        <f>IFERROR(VLOOKUP(AJ555,L_Convert,6,FALSE),"")</f>
        <v>TBD</v>
      </c>
      <c r="AL555" s="219" t="str">
        <f>IFERROR(VLOOKUP(AJ555,L_Convert,7,FALSE),"")</f>
        <v>TBD</v>
      </c>
      <c r="AM555" s="89" t="s">
        <v>345</v>
      </c>
      <c r="AN555" s="219" t="str">
        <f>IFERROR(VLOOKUP(AM555,L_Convert,6,FALSE),"")</f>
        <v>TBD</v>
      </c>
      <c r="AO555" s="219" t="str">
        <f>IFERROR(VLOOKUP(AM555,L_Convert,7,FALSE),"")</f>
        <v>TBD</v>
      </c>
      <c r="AP555" s="220" t="s">
        <v>4464</v>
      </c>
      <c r="AQ555" s="89">
        <v>44661</v>
      </c>
      <c r="AR555" s="89">
        <v>44662</v>
      </c>
      <c r="AS555" s="94"/>
      <c r="AT555" s="256"/>
      <c r="AU555" s="95"/>
      <c r="AV555" s="238">
        <v>44673</v>
      </c>
      <c r="AW555" s="89"/>
      <c r="AX555" s="89"/>
      <c r="AY555" s="219"/>
      <c r="AZ555" s="86"/>
      <c r="BA555" s="86"/>
      <c r="BB555" s="86"/>
      <c r="BC555" s="86" t="s">
        <v>6452</v>
      </c>
      <c r="BD555" s="83" t="s">
        <v>10396</v>
      </c>
      <c r="BE555" s="83" t="str">
        <f>IFERROR(VLOOKUP($BD555,L_Milestone,4,FALSE),"")</f>
        <v>12.EXCAVATION OG</v>
      </c>
      <c r="BF555" s="83" t="s">
        <v>5834</v>
      </c>
      <c r="BG555" s="359" t="s">
        <v>13107</v>
      </c>
      <c r="BH555" s="359"/>
      <c r="BI555" s="190">
        <v>401</v>
      </c>
      <c r="BJ555" s="83" t="s">
        <v>13274</v>
      </c>
    </row>
    <row r="556" spans="1:62" s="13" customFormat="1" ht="15" customHeight="1">
      <c r="A556" s="94"/>
      <c r="B556" s="29"/>
      <c r="C556" s="83" t="str">
        <f>Q556</f>
        <v>JAW-JB-CBI-0148</v>
      </c>
      <c r="D556" s="83">
        <v>30739660031</v>
      </c>
      <c r="E556" s="274" t="s">
        <v>11400</v>
      </c>
      <c r="F556" s="198" t="s">
        <v>10650</v>
      </c>
      <c r="G556" s="83" t="s">
        <v>10283</v>
      </c>
      <c r="H556" s="84" t="s">
        <v>6825</v>
      </c>
      <c r="I556" s="83" t="s">
        <v>10712</v>
      </c>
      <c r="J556" s="83" t="s">
        <v>10713</v>
      </c>
      <c r="K556" s="83">
        <v>40</v>
      </c>
      <c r="L556" s="83" t="s">
        <v>10714</v>
      </c>
      <c r="M556" s="83">
        <v>2022</v>
      </c>
      <c r="N556" s="83" t="s">
        <v>10973</v>
      </c>
      <c r="O556" s="83" t="s">
        <v>2359</v>
      </c>
      <c r="P556" s="84" t="s">
        <v>199</v>
      </c>
      <c r="Q556" s="83" t="s">
        <v>10649</v>
      </c>
      <c r="R556" s="83" t="s">
        <v>10650</v>
      </c>
      <c r="S556" s="83" t="s">
        <v>106</v>
      </c>
      <c r="T556" s="83" t="s">
        <v>5862</v>
      </c>
      <c r="U556" s="83" t="s">
        <v>2197</v>
      </c>
      <c r="V556" s="86" t="s">
        <v>8117</v>
      </c>
      <c r="W556" s="274" t="s">
        <v>2205</v>
      </c>
      <c r="X556" s="274" t="s">
        <v>2427</v>
      </c>
      <c r="Y556" s="83">
        <v>6618110</v>
      </c>
      <c r="Z556" s="86">
        <v>44627</v>
      </c>
      <c r="AA556" s="86">
        <v>44627</v>
      </c>
      <c r="AB556" s="332">
        <f ca="1">IF(AND($Z556=""),"",IF(AND($Z556&lt;&gt;"",AY556&lt;&gt;""),AY556-$Z556,IF(AND($Z556&lt;&gt;"",AY556=""),TODAY()-$Z556)))</f>
        <v>52</v>
      </c>
      <c r="AC556" s="91" t="str">
        <f ca="1">IF(AB556="","",IF(AB556="RFI","RFI done",IF(AB556&gt;150,"&gt; 150 days",IF(AB556&gt;120,"121 - 150 days",IF(AB556&gt;90,"91 - 120 days",IF(AB556&gt;60,"61 - 90 days",IF(AB556&gt;30,"31 - 60 days","&lt; 30 days")))))))</f>
        <v>31 - 60 days</v>
      </c>
      <c r="AD556" s="89">
        <f>IF(AND(S556=""),"TBD",IF(AND(S556="COLO"),Z556+30,Z556+150))</f>
        <v>44777</v>
      </c>
      <c r="AE556" s="90" t="str">
        <f>IFERROR(VLOOKUP(AD556,L_Convert,6,FALSE),"")</f>
        <v>W32-2022</v>
      </c>
      <c r="AF556" s="90" t="str">
        <f>IFERROR(VLOOKUP(AD556,L_Convert,7,FALSE),"")</f>
        <v>Aug-2022</v>
      </c>
      <c r="AG556" s="89" t="s">
        <v>345</v>
      </c>
      <c r="AH556" s="219" t="str">
        <f>IFERROR(VLOOKUP(AG556,L_Convert,6,FALSE),"")</f>
        <v>TBD</v>
      </c>
      <c r="AI556" s="219" t="str">
        <f>IFERROR(VLOOKUP(AG556,L_Convert,7,FALSE),"")</f>
        <v>TBD</v>
      </c>
      <c r="AJ556" s="89" t="s">
        <v>345</v>
      </c>
      <c r="AK556" s="219" t="str">
        <f>IFERROR(VLOOKUP(AJ556,L_Convert,6,FALSE),"")</f>
        <v>TBD</v>
      </c>
      <c r="AL556" s="219" t="str">
        <f>IFERROR(VLOOKUP(AJ556,L_Convert,7,FALSE),"")</f>
        <v>TBD</v>
      </c>
      <c r="AM556" s="89" t="s">
        <v>345</v>
      </c>
      <c r="AN556" s="219" t="str">
        <f>IFERROR(VLOOKUP(AM556,L_Convert,6,FALSE),"")</f>
        <v>TBD</v>
      </c>
      <c r="AO556" s="219" t="str">
        <f>IFERROR(VLOOKUP(AM556,L_Convert,7,FALSE),"")</f>
        <v>TBD</v>
      </c>
      <c r="AP556" s="220" t="s">
        <v>4464</v>
      </c>
      <c r="AQ556" s="89"/>
      <c r="AR556" s="99"/>
      <c r="AS556" s="94"/>
      <c r="AT556" s="344"/>
      <c r="AU556" s="430"/>
      <c r="AV556" s="238"/>
      <c r="AW556" s="89"/>
      <c r="AX556" s="89"/>
      <c r="AY556" s="219"/>
      <c r="AZ556" s="86"/>
      <c r="BA556" s="86"/>
      <c r="BB556" s="86"/>
      <c r="BC556" s="83" t="s">
        <v>10376</v>
      </c>
      <c r="BD556" s="237" t="s">
        <v>202</v>
      </c>
      <c r="BE556" s="83" t="str">
        <f>IFERROR(VLOOKUP($BD556,L_Milestone,4,FALSE),"")</f>
        <v>07.SITAC PROCESS</v>
      </c>
      <c r="BF556" s="83" t="s">
        <v>5834</v>
      </c>
      <c r="BG556" s="237" t="s">
        <v>13019</v>
      </c>
      <c r="BH556" s="237"/>
      <c r="BI556" s="190">
        <v>401</v>
      </c>
      <c r="BJ556" s="83" t="s">
        <v>13274</v>
      </c>
    </row>
    <row r="557" spans="1:62" s="13" customFormat="1" ht="15" customHeight="1">
      <c r="A557" s="187"/>
      <c r="B557" s="29"/>
      <c r="C557" s="83" t="str">
        <f>Q557</f>
        <v>JAW-JK-GGP-0444</v>
      </c>
      <c r="D557" s="83">
        <v>30739510031</v>
      </c>
      <c r="E557" s="198" t="s">
        <v>11389</v>
      </c>
      <c r="F557" s="198" t="s">
        <v>10574</v>
      </c>
      <c r="G557" s="83" t="s">
        <v>10283</v>
      </c>
      <c r="H557" s="84" t="s">
        <v>6825</v>
      </c>
      <c r="I557" s="83" t="s">
        <v>10615</v>
      </c>
      <c r="J557" s="83" t="s">
        <v>10616</v>
      </c>
      <c r="K557" s="83">
        <v>25</v>
      </c>
      <c r="L557" s="83" t="s">
        <v>4487</v>
      </c>
      <c r="M557" s="83">
        <v>2022</v>
      </c>
      <c r="N557" s="83" t="s">
        <v>10971</v>
      </c>
      <c r="O557" s="83" t="s">
        <v>2359</v>
      </c>
      <c r="P557" s="84" t="s">
        <v>199</v>
      </c>
      <c r="Q557" s="83" t="s">
        <v>10573</v>
      </c>
      <c r="R557" s="83" t="s">
        <v>10574</v>
      </c>
      <c r="S557" s="83" t="s">
        <v>106</v>
      </c>
      <c r="T557" s="83" t="s">
        <v>5862</v>
      </c>
      <c r="U557" s="83" t="s">
        <v>2197</v>
      </c>
      <c r="V557" s="86" t="s">
        <v>8117</v>
      </c>
      <c r="W557" s="83" t="s">
        <v>2210</v>
      </c>
      <c r="X557" s="83" t="s">
        <v>2696</v>
      </c>
      <c r="Y557" s="83">
        <v>6618106</v>
      </c>
      <c r="Z557" s="86">
        <v>44627</v>
      </c>
      <c r="AA557" s="86">
        <v>44627</v>
      </c>
      <c r="AB557" s="332">
        <f ca="1">IF(AND($Z557=""),"",IF(AND($Z557&lt;&gt;"",AY557&lt;&gt;""),AY557-$Z557,IF(AND($Z557&lt;&gt;"",AY557=""),TODAY()-$Z557)))</f>
        <v>52</v>
      </c>
      <c r="AC557" s="91" t="str">
        <f ca="1">IF(AB557="","",IF(AB557="RFI","RFI done",IF(AB557&gt;150,"&gt; 150 days",IF(AB557&gt;120,"121 - 150 days",IF(AB557&gt;90,"91 - 120 days",IF(AB557&gt;60,"61 - 90 days",IF(AB557&gt;30,"31 - 60 days","&lt; 30 days")))))))</f>
        <v>31 - 60 days</v>
      </c>
      <c r="AD557" s="89">
        <f>IF(AND(S557=""),"TBD",IF(AND(S557="COLO"),Z557+30,Z557+150))</f>
        <v>44777</v>
      </c>
      <c r="AE557" s="90" t="str">
        <f>IFERROR(VLOOKUP(AD557,L_Convert,6,FALSE),"")</f>
        <v>W32-2022</v>
      </c>
      <c r="AF557" s="90" t="str">
        <f>IFERROR(VLOOKUP(AD557,L_Convert,7,FALSE),"")</f>
        <v>Aug-2022</v>
      </c>
      <c r="AG557" s="89" t="s">
        <v>345</v>
      </c>
      <c r="AH557" s="219" t="str">
        <f>IFERROR(VLOOKUP(AG557,L_Convert,6,FALSE),"")</f>
        <v>TBD</v>
      </c>
      <c r="AI557" s="219" t="str">
        <f>IFERROR(VLOOKUP(AG557,L_Convert,7,FALSE),"")</f>
        <v>TBD</v>
      </c>
      <c r="AJ557" s="199" t="s">
        <v>345</v>
      </c>
      <c r="AK557" s="219" t="str">
        <f>IFERROR(VLOOKUP(AJ557,L_Convert,6,FALSE),"")</f>
        <v>TBD</v>
      </c>
      <c r="AL557" s="219" t="str">
        <f>IFERROR(VLOOKUP(AJ557,L_Convert,7,FALSE),"")</f>
        <v>TBD</v>
      </c>
      <c r="AM557" s="89" t="s">
        <v>345</v>
      </c>
      <c r="AN557" s="219" t="str">
        <f>IFERROR(VLOOKUP(AM557,L_Convert,6,FALSE),"")</f>
        <v>TBD</v>
      </c>
      <c r="AO557" s="219" t="str">
        <f>IFERROR(VLOOKUP(AM557,L_Convert,7,FALSE),"")</f>
        <v>TBD</v>
      </c>
      <c r="AP557" s="220" t="s">
        <v>4464</v>
      </c>
      <c r="AQ557" s="89"/>
      <c r="AR557" s="99"/>
      <c r="AS557" s="99"/>
      <c r="AT557" s="256"/>
      <c r="AU557" s="95"/>
      <c r="AV557" s="238"/>
      <c r="AW557" s="89"/>
      <c r="AX557" s="89"/>
      <c r="AY557" s="219"/>
      <c r="AZ557" s="86"/>
      <c r="BA557" s="86"/>
      <c r="BB557" s="86"/>
      <c r="BC557" s="83" t="s">
        <v>10375</v>
      </c>
      <c r="BD557" s="83" t="s">
        <v>6890</v>
      </c>
      <c r="BE557" s="83" t="str">
        <f>IFERROR(VLOOKUP($BD557,L_Milestone,4,FALSE),"")</f>
        <v>05.REHUNTING</v>
      </c>
      <c r="BF557" s="83" t="s">
        <v>5834</v>
      </c>
      <c r="BG557" s="237" t="s">
        <v>13031</v>
      </c>
      <c r="BH557" s="237"/>
      <c r="BI557" s="190">
        <v>401</v>
      </c>
      <c r="BJ557" s="83" t="s">
        <v>13274</v>
      </c>
    </row>
    <row r="558" spans="1:62" s="13" customFormat="1" ht="15" customHeight="1">
      <c r="A558" s="187"/>
      <c r="B558" s="29"/>
      <c r="C558" s="83" t="str">
        <f>Q558</f>
        <v>JAW-JK-GGP-0446</v>
      </c>
      <c r="D558" s="83">
        <v>30739530031</v>
      </c>
      <c r="E558" s="198" t="s">
        <v>11391</v>
      </c>
      <c r="F558" s="198" t="s">
        <v>10578</v>
      </c>
      <c r="G558" s="83" t="s">
        <v>10283</v>
      </c>
      <c r="H558" s="84" t="s">
        <v>6825</v>
      </c>
      <c r="I558" s="83" t="s">
        <v>10619</v>
      </c>
      <c r="J558" s="83" t="s">
        <v>10620</v>
      </c>
      <c r="K558" s="83">
        <v>25</v>
      </c>
      <c r="L558" s="83" t="s">
        <v>4487</v>
      </c>
      <c r="M558" s="83">
        <v>2022</v>
      </c>
      <c r="N558" s="83" t="s">
        <v>10971</v>
      </c>
      <c r="O558" s="83" t="s">
        <v>2359</v>
      </c>
      <c r="P558" s="84" t="s">
        <v>199</v>
      </c>
      <c r="Q558" s="83" t="s">
        <v>10577</v>
      </c>
      <c r="R558" s="83" t="s">
        <v>10578</v>
      </c>
      <c r="S558" s="83" t="s">
        <v>106</v>
      </c>
      <c r="T558" s="83" t="s">
        <v>5862</v>
      </c>
      <c r="U558" s="83" t="s">
        <v>2197</v>
      </c>
      <c r="V558" s="86" t="s">
        <v>8117</v>
      </c>
      <c r="W558" s="83" t="s">
        <v>2210</v>
      </c>
      <c r="X558" s="83" t="s">
        <v>2696</v>
      </c>
      <c r="Y558" s="83">
        <v>6618106</v>
      </c>
      <c r="Z558" s="86">
        <v>44627</v>
      </c>
      <c r="AA558" s="86">
        <v>44627</v>
      </c>
      <c r="AB558" s="332">
        <f ca="1">IF(AND($Z558=""),"",IF(AND($Z558&lt;&gt;"",AY558&lt;&gt;""),AY558-$Z558,IF(AND($Z558&lt;&gt;"",AY558=""),TODAY()-$Z558)))</f>
        <v>52</v>
      </c>
      <c r="AC558" s="91" t="str">
        <f ca="1">IF(AB558="","",IF(AB558="RFI","RFI done",IF(AB558&gt;150,"&gt; 150 days",IF(AB558&gt;120,"121 - 150 days",IF(AB558&gt;90,"91 - 120 days",IF(AB558&gt;60,"61 - 90 days",IF(AB558&gt;30,"31 - 60 days","&lt; 30 days")))))))</f>
        <v>31 - 60 days</v>
      </c>
      <c r="AD558" s="89">
        <f>IF(AND(S558=""),"TBD",IF(AND(S558="COLO"),Z558+30,Z558+150))</f>
        <v>44777</v>
      </c>
      <c r="AE558" s="90" t="str">
        <f>IFERROR(VLOOKUP(AD558,L_Convert,6,FALSE),"")</f>
        <v>W32-2022</v>
      </c>
      <c r="AF558" s="90" t="str">
        <f>IFERROR(VLOOKUP(AD558,L_Convert,7,FALSE),"")</f>
        <v>Aug-2022</v>
      </c>
      <c r="AG558" s="89" t="s">
        <v>345</v>
      </c>
      <c r="AH558" s="219" t="str">
        <f>IFERROR(VLOOKUP(AG558,L_Convert,6,FALSE),"")</f>
        <v>TBD</v>
      </c>
      <c r="AI558" s="219" t="str">
        <f>IFERROR(VLOOKUP(AG558,L_Convert,7,FALSE),"")</f>
        <v>TBD</v>
      </c>
      <c r="AJ558" s="199" t="s">
        <v>345</v>
      </c>
      <c r="AK558" s="219" t="str">
        <f>IFERROR(VLOOKUP(AJ558,L_Convert,6,FALSE),"")</f>
        <v>TBD</v>
      </c>
      <c r="AL558" s="219" t="str">
        <f>IFERROR(VLOOKUP(AJ558,L_Convert,7,FALSE),"")</f>
        <v>TBD</v>
      </c>
      <c r="AM558" s="89" t="s">
        <v>345</v>
      </c>
      <c r="AN558" s="219" t="str">
        <f>IFERROR(VLOOKUP(AM558,L_Convert,6,FALSE),"")</f>
        <v>TBD</v>
      </c>
      <c r="AO558" s="219" t="str">
        <f>IFERROR(VLOOKUP(AM558,L_Convert,7,FALSE),"")</f>
        <v>TBD</v>
      </c>
      <c r="AP558" s="220" t="s">
        <v>4464</v>
      </c>
      <c r="AQ558" s="89"/>
      <c r="AR558" s="99"/>
      <c r="AS558" s="99"/>
      <c r="AT558" s="256"/>
      <c r="AU558" s="95"/>
      <c r="AV558" s="238"/>
      <c r="AW558" s="89"/>
      <c r="AX558" s="89"/>
      <c r="AY558" s="219"/>
      <c r="AZ558" s="86"/>
      <c r="BA558" s="86"/>
      <c r="BB558" s="86"/>
      <c r="BC558" s="83" t="s">
        <v>10375</v>
      </c>
      <c r="BD558" s="83" t="s">
        <v>6890</v>
      </c>
      <c r="BE558" s="83" t="str">
        <f>IFERROR(VLOOKUP($BD558,L_Milestone,4,FALSE),"")</f>
        <v>05.REHUNTING</v>
      </c>
      <c r="BF558" s="83" t="s">
        <v>5834</v>
      </c>
      <c r="BG558" s="237" t="s">
        <v>13031</v>
      </c>
      <c r="BH558" s="237"/>
      <c r="BI558" s="190">
        <v>401</v>
      </c>
      <c r="BJ558" s="83" t="s">
        <v>13274</v>
      </c>
    </row>
    <row r="559" spans="1:62" s="13" customFormat="1" ht="15" customHeight="1">
      <c r="A559" s="187"/>
      <c r="B559" s="29"/>
      <c r="C559" s="83" t="str">
        <f>Q559</f>
        <v>JAW-JK-GGP-0442</v>
      </c>
      <c r="D559" s="83">
        <v>30739550031</v>
      </c>
      <c r="E559" s="198" t="s">
        <v>11393</v>
      </c>
      <c r="F559" s="198" t="s">
        <v>10584</v>
      </c>
      <c r="G559" s="83" t="s">
        <v>10283</v>
      </c>
      <c r="H559" s="84" t="s">
        <v>6825</v>
      </c>
      <c r="I559" s="83" t="s">
        <v>10626</v>
      </c>
      <c r="J559" s="83" t="s">
        <v>10627</v>
      </c>
      <c r="K559" s="83">
        <v>25</v>
      </c>
      <c r="L559" s="83" t="s">
        <v>4487</v>
      </c>
      <c r="M559" s="83">
        <v>2022</v>
      </c>
      <c r="N559" s="83" t="s">
        <v>10971</v>
      </c>
      <c r="O559" s="83" t="s">
        <v>2359</v>
      </c>
      <c r="P559" s="84" t="s">
        <v>199</v>
      </c>
      <c r="Q559" s="83" t="s">
        <v>10583</v>
      </c>
      <c r="R559" s="83" t="s">
        <v>10584</v>
      </c>
      <c r="S559" s="83" t="s">
        <v>106</v>
      </c>
      <c r="T559" s="83" t="s">
        <v>5862</v>
      </c>
      <c r="U559" s="83" t="s">
        <v>2197</v>
      </c>
      <c r="V559" s="86" t="s">
        <v>8117</v>
      </c>
      <c r="W559" s="83" t="s">
        <v>2210</v>
      </c>
      <c r="X559" s="83" t="s">
        <v>2696</v>
      </c>
      <c r="Y559" s="83">
        <v>6618106</v>
      </c>
      <c r="Z559" s="86">
        <v>44627</v>
      </c>
      <c r="AA559" s="86">
        <v>44627</v>
      </c>
      <c r="AB559" s="332">
        <f ca="1">IF(AND($Z559=""),"",IF(AND($Z559&lt;&gt;"",AY559&lt;&gt;""),AY559-$Z559,IF(AND($Z559&lt;&gt;"",AY559=""),TODAY()-$Z559)))</f>
        <v>52</v>
      </c>
      <c r="AC559" s="91" t="str">
        <f ca="1">IF(AB559="","",IF(AB559="RFI","RFI done",IF(AB559&gt;150,"&gt; 150 days",IF(AB559&gt;120,"121 - 150 days",IF(AB559&gt;90,"91 - 120 days",IF(AB559&gt;60,"61 - 90 days",IF(AB559&gt;30,"31 - 60 days","&lt; 30 days")))))))</f>
        <v>31 - 60 days</v>
      </c>
      <c r="AD559" s="89">
        <f>IF(AND(S559=""),"TBD",IF(AND(S559="COLO"),Z559+30,Z559+150))</f>
        <v>44777</v>
      </c>
      <c r="AE559" s="90" t="str">
        <f>IFERROR(VLOOKUP(AD559,L_Convert,6,FALSE),"")</f>
        <v>W32-2022</v>
      </c>
      <c r="AF559" s="90" t="str">
        <f>IFERROR(VLOOKUP(AD559,L_Convert,7,FALSE),"")</f>
        <v>Aug-2022</v>
      </c>
      <c r="AG559" s="89" t="s">
        <v>345</v>
      </c>
      <c r="AH559" s="219" t="str">
        <f>IFERROR(VLOOKUP(AG559,L_Convert,6,FALSE),"")</f>
        <v>TBD</v>
      </c>
      <c r="AI559" s="219" t="str">
        <f>IFERROR(VLOOKUP(AG559,L_Convert,7,FALSE),"")</f>
        <v>TBD</v>
      </c>
      <c r="AJ559" s="199" t="s">
        <v>345</v>
      </c>
      <c r="AK559" s="219" t="str">
        <f>IFERROR(VLOOKUP(AJ559,L_Convert,6,FALSE),"")</f>
        <v>TBD</v>
      </c>
      <c r="AL559" s="219" t="str">
        <f>IFERROR(VLOOKUP(AJ559,L_Convert,7,FALSE),"")</f>
        <v>TBD</v>
      </c>
      <c r="AM559" s="89" t="s">
        <v>345</v>
      </c>
      <c r="AN559" s="219" t="str">
        <f>IFERROR(VLOOKUP(AM559,L_Convert,6,FALSE),"")</f>
        <v>TBD</v>
      </c>
      <c r="AO559" s="219" t="str">
        <f>IFERROR(VLOOKUP(AM559,L_Convert,7,FALSE),"")</f>
        <v>TBD</v>
      </c>
      <c r="AP559" s="220" t="s">
        <v>4464</v>
      </c>
      <c r="AQ559" s="89"/>
      <c r="AR559" s="99"/>
      <c r="AS559" s="99"/>
      <c r="AT559" s="256"/>
      <c r="AU559" s="95"/>
      <c r="AV559" s="238"/>
      <c r="AW559" s="89"/>
      <c r="AX559" s="89"/>
      <c r="AY559" s="219"/>
      <c r="AZ559" s="86"/>
      <c r="BA559" s="86"/>
      <c r="BB559" s="86"/>
      <c r="BC559" s="83" t="s">
        <v>10375</v>
      </c>
      <c r="BD559" s="83" t="s">
        <v>6890</v>
      </c>
      <c r="BE559" s="83" t="str">
        <f>IFERROR(VLOOKUP($BD559,L_Milestone,4,FALSE),"")</f>
        <v>05.REHUNTING</v>
      </c>
      <c r="BF559" s="83" t="s">
        <v>5834</v>
      </c>
      <c r="BG559" s="237" t="s">
        <v>13031</v>
      </c>
      <c r="BH559" s="237"/>
      <c r="BI559" s="190">
        <v>401</v>
      </c>
      <c r="BJ559" s="83" t="s">
        <v>13274</v>
      </c>
    </row>
    <row r="560" spans="1:62" s="13" customFormat="1" ht="15" customHeight="1">
      <c r="A560" s="187" t="s">
        <v>9466</v>
      </c>
      <c r="B560" s="29"/>
      <c r="C560" s="83" t="str">
        <f>Q560</f>
        <v>JAW-JK-KYB-0468</v>
      </c>
      <c r="D560" s="83">
        <v>30729220031</v>
      </c>
      <c r="E560" s="198" t="s">
        <v>11310</v>
      </c>
      <c r="F560" s="198" t="s">
        <v>9698</v>
      </c>
      <c r="G560" s="83" t="s">
        <v>10283</v>
      </c>
      <c r="H560" s="84" t="s">
        <v>6825</v>
      </c>
      <c r="I560" s="83" t="s">
        <v>10119</v>
      </c>
      <c r="J560" s="83" t="s">
        <v>10120</v>
      </c>
      <c r="K560" s="83">
        <v>30</v>
      </c>
      <c r="L560" s="83" t="s">
        <v>10121</v>
      </c>
      <c r="M560" s="83" t="s">
        <v>10246</v>
      </c>
      <c r="N560" s="83" t="s">
        <v>10361</v>
      </c>
      <c r="O560" s="83" t="s">
        <v>11906</v>
      </c>
      <c r="P560" s="84" t="s">
        <v>199</v>
      </c>
      <c r="Q560" s="88" t="s">
        <v>9697</v>
      </c>
      <c r="R560" s="83" t="s">
        <v>9698</v>
      </c>
      <c r="S560" s="83" t="s">
        <v>106</v>
      </c>
      <c r="T560" s="83" t="s">
        <v>5862</v>
      </c>
      <c r="U560" s="83" t="s">
        <v>5947</v>
      </c>
      <c r="V560" s="86" t="s">
        <v>8117</v>
      </c>
      <c r="W560" s="274" t="s">
        <v>2210</v>
      </c>
      <c r="X560" s="274" t="s">
        <v>9808</v>
      </c>
      <c r="Y560" s="274">
        <v>6617948</v>
      </c>
      <c r="Z560" s="86">
        <v>44586</v>
      </c>
      <c r="AA560" s="86">
        <v>44589</v>
      </c>
      <c r="AB560" s="332">
        <f ca="1">IF(AND($Z560=""),"",IF(AND($Z560&lt;&gt;"",AY560&lt;&gt;""),AY560-$Z560,IF(AND($Z560&lt;&gt;"",AY560=""),TODAY()-$Z560)))</f>
        <v>93</v>
      </c>
      <c r="AC560" s="91" t="str">
        <f ca="1">IF(AB560="","",IF(AB560="RFI","RFI done",IF(AB560&gt;150,"&gt; 150 days",IF(AB560&gt;120,"121 - 150 days",IF(AB560&gt;90,"91 - 120 days",IF(AB560&gt;60,"61 - 90 days",IF(AB560&gt;30,"31 - 60 days","&lt; 30 days")))))))</f>
        <v>91 - 120 days</v>
      </c>
      <c r="AD560" s="89">
        <f>IF(AND(S560=""),"TBD",IF(AND(S560="COLO"),Z560+30,Z560+150))</f>
        <v>44736</v>
      </c>
      <c r="AE560" s="90" t="str">
        <f>IFERROR(VLOOKUP(AD560,L_Convert,6,FALSE),"")</f>
        <v>W26-2022</v>
      </c>
      <c r="AF560" s="90" t="str">
        <f>IFERROR(VLOOKUP(AD560,L_Convert,7,FALSE),"")</f>
        <v>Jun-2022</v>
      </c>
      <c r="AG560" s="89" t="s">
        <v>345</v>
      </c>
      <c r="AH560" s="219" t="str">
        <f>IFERROR(VLOOKUP(AG560,L_Convert,6,FALSE),"")</f>
        <v>TBD</v>
      </c>
      <c r="AI560" s="219" t="str">
        <f>IFERROR(VLOOKUP(AG560,L_Convert,7,FALSE),"")</f>
        <v>TBD</v>
      </c>
      <c r="AJ560" s="89" t="s">
        <v>345</v>
      </c>
      <c r="AK560" s="219" t="str">
        <f>IFERROR(VLOOKUP(AJ560,L_Convert,6,FALSE),"")</f>
        <v>TBD</v>
      </c>
      <c r="AL560" s="219" t="str">
        <f>IFERROR(VLOOKUP(AJ560,L_Convert,7,FALSE),"")</f>
        <v>TBD</v>
      </c>
      <c r="AM560" s="89" t="s">
        <v>345</v>
      </c>
      <c r="AN560" s="219" t="str">
        <f>IFERROR(VLOOKUP(AM560,L_Convert,6,FALSE),"")</f>
        <v>TBD</v>
      </c>
      <c r="AO560" s="219" t="str">
        <f>IFERROR(VLOOKUP(AM560,L_Convert,7,FALSE),"")</f>
        <v>TBD</v>
      </c>
      <c r="AP560" s="83" t="s">
        <v>4464</v>
      </c>
      <c r="AQ560" s="220"/>
      <c r="AR560" s="89"/>
      <c r="AS560" s="99"/>
      <c r="AT560" s="94"/>
      <c r="AU560" s="256"/>
      <c r="AV560" s="95"/>
      <c r="AW560" s="238"/>
      <c r="AX560" s="89"/>
      <c r="AY560" s="89"/>
      <c r="AZ560" s="219"/>
      <c r="BA560" s="86"/>
      <c r="BB560" s="86"/>
      <c r="BC560" s="83" t="s">
        <v>10375</v>
      </c>
      <c r="BD560" s="83" t="s">
        <v>6890</v>
      </c>
      <c r="BE560" s="83" t="str">
        <f>IFERROR(VLOOKUP($BD560,L_Milestone,4,FALSE),"")</f>
        <v>05.REHUNTING</v>
      </c>
      <c r="BF560" s="83" t="s">
        <v>10357</v>
      </c>
      <c r="BG560" s="237" t="s">
        <v>13030</v>
      </c>
      <c r="BH560" s="237"/>
      <c r="BI560" s="190">
        <v>401</v>
      </c>
      <c r="BJ560" s="83" t="s">
        <v>13274</v>
      </c>
    </row>
    <row r="561" spans="1:62" s="13" customFormat="1" ht="15" customHeight="1">
      <c r="A561" s="187"/>
      <c r="B561" s="29"/>
      <c r="C561" s="83" t="str">
        <f>Q561</f>
        <v>JAW-BT-SRG-0060</v>
      </c>
      <c r="D561" s="83">
        <v>30739480031</v>
      </c>
      <c r="E561" s="198" t="s">
        <v>11386</v>
      </c>
      <c r="F561" s="198" t="s">
        <v>10568</v>
      </c>
      <c r="G561" s="83" t="s">
        <v>10283</v>
      </c>
      <c r="H561" s="84" t="s">
        <v>6825</v>
      </c>
      <c r="I561" s="83" t="s">
        <v>10607</v>
      </c>
      <c r="J561" s="83" t="s">
        <v>10608</v>
      </c>
      <c r="K561" s="83">
        <v>70</v>
      </c>
      <c r="L561" s="83" t="s">
        <v>10609</v>
      </c>
      <c r="M561" s="83">
        <v>2022</v>
      </c>
      <c r="N561" s="83" t="s">
        <v>10971</v>
      </c>
      <c r="O561" s="83" t="s">
        <v>12252</v>
      </c>
      <c r="P561" s="84" t="s">
        <v>199</v>
      </c>
      <c r="Q561" s="83" t="s">
        <v>10567</v>
      </c>
      <c r="R561" s="83" t="s">
        <v>10568</v>
      </c>
      <c r="S561" s="83" t="s">
        <v>106</v>
      </c>
      <c r="T561" s="83" t="s">
        <v>5862</v>
      </c>
      <c r="U561" s="83" t="s">
        <v>2197</v>
      </c>
      <c r="V561" s="274" t="s">
        <v>8117</v>
      </c>
      <c r="W561" s="274" t="s">
        <v>2204</v>
      </c>
      <c r="X561" s="274" t="s">
        <v>8616</v>
      </c>
      <c r="Y561" s="83">
        <v>6618106</v>
      </c>
      <c r="Z561" s="86">
        <v>44627</v>
      </c>
      <c r="AA561" s="86">
        <v>44627</v>
      </c>
      <c r="AB561" s="332">
        <f ca="1">IF(AND($Z561=""),"",IF(AND($Z561&lt;&gt;"",AY561&lt;&gt;""),AY561-$Z561,IF(AND($Z561&lt;&gt;"",AY561=""),TODAY()-$Z561)))</f>
        <v>52</v>
      </c>
      <c r="AC561" s="91" t="str">
        <f ca="1">IF(AB561="","",IF(AB561="RFI","RFI done",IF(AB561&gt;150,"&gt; 150 days",IF(AB561&gt;120,"121 - 150 days",IF(AB561&gt;90,"91 - 120 days",IF(AB561&gt;60,"61 - 90 days",IF(AB561&gt;30,"31 - 60 days","&lt; 30 days")))))))</f>
        <v>31 - 60 days</v>
      </c>
      <c r="AD561" s="89">
        <f>IF(AND(S561=""),"TBD",IF(AND(S561="COLO"),Z561+30,Z561+150))</f>
        <v>44777</v>
      </c>
      <c r="AE561" s="90" t="str">
        <f>IFERROR(VLOOKUP(AD561,L_Convert,6,FALSE),"")</f>
        <v>W32-2022</v>
      </c>
      <c r="AF561" s="90" t="str">
        <f>IFERROR(VLOOKUP(AD561,L_Convert,7,FALSE),"")</f>
        <v>Aug-2022</v>
      </c>
      <c r="AG561" s="89" t="s">
        <v>345</v>
      </c>
      <c r="AH561" s="219" t="str">
        <f>IFERROR(VLOOKUP(AG561,L_Convert,6,FALSE),"")</f>
        <v>TBD</v>
      </c>
      <c r="AI561" s="219" t="str">
        <f>IFERROR(VLOOKUP(AG561,L_Convert,7,FALSE),"")</f>
        <v>TBD</v>
      </c>
      <c r="AJ561" s="89" t="s">
        <v>345</v>
      </c>
      <c r="AK561" s="219" t="str">
        <f>IFERROR(VLOOKUP(AJ561,L_Convert,6,FALSE),"")</f>
        <v>TBD</v>
      </c>
      <c r="AL561" s="219" t="str">
        <f>IFERROR(VLOOKUP(AJ561,L_Convert,7,FALSE),"")</f>
        <v>TBD</v>
      </c>
      <c r="AM561" s="89" t="s">
        <v>345</v>
      </c>
      <c r="AN561" s="219" t="str">
        <f>IFERROR(VLOOKUP(AM561,L_Convert,6,FALSE),"")</f>
        <v>TBD</v>
      </c>
      <c r="AO561" s="219" t="str">
        <f>IFERROR(VLOOKUP(AM561,L_Convert,7,FALSE),"")</f>
        <v>TBD</v>
      </c>
      <c r="AP561" s="220" t="s">
        <v>4464</v>
      </c>
      <c r="AQ561" s="89"/>
      <c r="AR561" s="99"/>
      <c r="AS561" s="89" t="s">
        <v>13257</v>
      </c>
      <c r="AT561" s="500" t="s">
        <v>13257</v>
      </c>
      <c r="AU561" s="256" t="e">
        <v>#N/A</v>
      </c>
      <c r="AV561" s="238"/>
      <c r="AW561" s="89"/>
      <c r="AX561" s="89"/>
      <c r="AY561" s="219"/>
      <c r="AZ561" s="86"/>
      <c r="BA561" s="86"/>
      <c r="BB561" s="86"/>
      <c r="BC561" s="83" t="s">
        <v>10376</v>
      </c>
      <c r="BD561" s="83" t="s">
        <v>6973</v>
      </c>
      <c r="BE561" s="83" t="str">
        <f>IFERROR(VLOOKUP($BD561,L_Milestone,4,FALSE),"")</f>
        <v>07.SITAC PROCESS</v>
      </c>
      <c r="BF561" s="83" t="s">
        <v>5834</v>
      </c>
      <c r="BG561" s="359" t="s">
        <v>13013</v>
      </c>
      <c r="BH561" s="359"/>
      <c r="BI561" s="190">
        <v>401</v>
      </c>
      <c r="BJ561" s="83" t="s">
        <v>13274</v>
      </c>
    </row>
    <row r="562" spans="1:62" s="13" customFormat="1" ht="15" customHeight="1">
      <c r="A562" s="187"/>
      <c r="B562" s="29"/>
      <c r="C562" s="83" t="str">
        <f>Q562</f>
        <v>JAW-BT-PDG-0628</v>
      </c>
      <c r="D562" s="83">
        <v>30739440031</v>
      </c>
      <c r="E562" s="198" t="s">
        <v>11382</v>
      </c>
      <c r="F562" s="198" t="s">
        <v>10558</v>
      </c>
      <c r="G562" s="83" t="s">
        <v>10283</v>
      </c>
      <c r="H562" s="84" t="s">
        <v>6825</v>
      </c>
      <c r="I562" s="83" t="s">
        <v>10595</v>
      </c>
      <c r="J562" s="83" t="s">
        <v>10596</v>
      </c>
      <c r="K562" s="83">
        <v>55</v>
      </c>
      <c r="L562" s="83" t="s">
        <v>4793</v>
      </c>
      <c r="M562" s="83">
        <v>2022</v>
      </c>
      <c r="N562" s="83" t="s">
        <v>10971</v>
      </c>
      <c r="O562" s="83" t="s">
        <v>12703</v>
      </c>
      <c r="P562" s="84" t="s">
        <v>199</v>
      </c>
      <c r="Q562" s="83" t="s">
        <v>10557</v>
      </c>
      <c r="R562" s="83" t="s">
        <v>10558</v>
      </c>
      <c r="S562" s="83" t="s">
        <v>106</v>
      </c>
      <c r="T562" s="83" t="s">
        <v>5862</v>
      </c>
      <c r="U562" s="83" t="s">
        <v>2197</v>
      </c>
      <c r="V562" s="86" t="s">
        <v>8117</v>
      </c>
      <c r="W562" s="274" t="s">
        <v>2204</v>
      </c>
      <c r="X562" s="274" t="s">
        <v>8612</v>
      </c>
      <c r="Y562" s="83">
        <v>6618106</v>
      </c>
      <c r="Z562" s="86">
        <v>44627</v>
      </c>
      <c r="AA562" s="86">
        <v>44627</v>
      </c>
      <c r="AB562" s="332">
        <f ca="1">IF(AND($Z562=""),"",IF(AND($Z562&lt;&gt;"",AY562&lt;&gt;""),AY562-$Z562,IF(AND($Z562&lt;&gt;"",AY562=""),TODAY()-$Z562)))</f>
        <v>52</v>
      </c>
      <c r="AC562" s="91" t="str">
        <f ca="1">IF(AB562="","",IF(AB562="RFI","RFI done",IF(AB562&gt;150,"&gt; 150 days",IF(AB562&gt;120,"121 - 150 days",IF(AB562&gt;90,"91 - 120 days",IF(AB562&gt;60,"61 - 90 days",IF(AB562&gt;30,"31 - 60 days","&lt; 30 days")))))))</f>
        <v>31 - 60 days</v>
      </c>
      <c r="AD562" s="89">
        <f>IF(AND(S562=""),"TBD",IF(AND(S562="COLO"),Z562+30,Z562+150))</f>
        <v>44777</v>
      </c>
      <c r="AE562" s="90" t="str">
        <f>IFERROR(VLOOKUP(AD562,L_Convert,6,FALSE),"")</f>
        <v>W32-2022</v>
      </c>
      <c r="AF562" s="90" t="str">
        <f>IFERROR(VLOOKUP(AD562,L_Convert,7,FALSE),"")</f>
        <v>Aug-2022</v>
      </c>
      <c r="AG562" s="89" t="s">
        <v>345</v>
      </c>
      <c r="AH562" s="219" t="str">
        <f>IFERROR(VLOOKUP(AG562,L_Convert,6,FALSE),"")</f>
        <v>TBD</v>
      </c>
      <c r="AI562" s="219" t="str">
        <f>IFERROR(VLOOKUP(AG562,L_Convert,7,FALSE),"")</f>
        <v>TBD</v>
      </c>
      <c r="AJ562" s="89" t="s">
        <v>345</v>
      </c>
      <c r="AK562" s="219" t="str">
        <f>IFERROR(VLOOKUP(AJ562,L_Convert,6,FALSE),"")</f>
        <v>TBD</v>
      </c>
      <c r="AL562" s="219" t="str">
        <f>IFERROR(VLOOKUP(AJ562,L_Convert,7,FALSE),"")</f>
        <v>TBD</v>
      </c>
      <c r="AM562" s="89" t="s">
        <v>345</v>
      </c>
      <c r="AN562" s="219" t="str">
        <f>IFERROR(VLOOKUP(AM562,L_Convert,6,FALSE),"")</f>
        <v>TBD</v>
      </c>
      <c r="AO562" s="219" t="str">
        <f>IFERROR(VLOOKUP(AM562,L_Convert,7,FALSE),"")</f>
        <v>TBD</v>
      </c>
      <c r="AP562" s="220" t="s">
        <v>4464</v>
      </c>
      <c r="AQ562" s="89"/>
      <c r="AR562" s="99"/>
      <c r="AS562" s="89" t="s">
        <v>13257</v>
      </c>
      <c r="AT562" s="500" t="s">
        <v>13257</v>
      </c>
      <c r="AU562" s="256" t="e">
        <v>#N/A</v>
      </c>
      <c r="AV562" s="238"/>
      <c r="AW562" s="89"/>
      <c r="AX562" s="89"/>
      <c r="AY562" s="219"/>
      <c r="AZ562" s="86"/>
      <c r="BA562" s="86"/>
      <c r="BB562" s="86"/>
      <c r="BC562" s="83" t="s">
        <v>10376</v>
      </c>
      <c r="BD562" s="83" t="s">
        <v>6973</v>
      </c>
      <c r="BE562" s="83" t="str">
        <f>IFERROR(VLOOKUP($BD562,L_Milestone,4,FALSE),"")</f>
        <v>07.SITAC PROCESS</v>
      </c>
      <c r="BF562" s="83" t="s">
        <v>5834</v>
      </c>
      <c r="BG562" s="237" t="s">
        <v>13012</v>
      </c>
      <c r="BH562" s="237"/>
      <c r="BI562" s="190">
        <v>401</v>
      </c>
      <c r="BJ562" s="83" t="s">
        <v>13274</v>
      </c>
    </row>
    <row r="563" spans="1:62" s="13" customFormat="1" ht="15" customHeight="1">
      <c r="A563" s="187"/>
      <c r="B563" s="29"/>
      <c r="C563" s="83" t="str">
        <f>Q563</f>
        <v>JAW-JB-BGR-0239</v>
      </c>
      <c r="D563" s="83">
        <v>30743350031</v>
      </c>
      <c r="E563" s="198" t="s">
        <v>12912</v>
      </c>
      <c r="F563" s="198" t="s">
        <v>12747</v>
      </c>
      <c r="G563" s="83" t="s">
        <v>12820</v>
      </c>
      <c r="H563" s="84" t="s">
        <v>6825</v>
      </c>
      <c r="I563" s="83" t="s">
        <v>12748</v>
      </c>
      <c r="J563" s="83" t="s">
        <v>12749</v>
      </c>
      <c r="K563" s="83">
        <v>30</v>
      </c>
      <c r="L563" s="83" t="s">
        <v>12750</v>
      </c>
      <c r="M563" s="83"/>
      <c r="N563" s="83" t="s">
        <v>12820</v>
      </c>
      <c r="O563" s="83"/>
      <c r="P563" s="84" t="s">
        <v>199</v>
      </c>
      <c r="Q563" s="83" t="s">
        <v>12746</v>
      </c>
      <c r="R563" s="83" t="s">
        <v>12747</v>
      </c>
      <c r="S563" s="83" t="s">
        <v>106</v>
      </c>
      <c r="T563" s="83" t="s">
        <v>5862</v>
      </c>
      <c r="U563" s="83" t="s">
        <v>2197</v>
      </c>
      <c r="V563" s="83" t="s">
        <v>8117</v>
      </c>
      <c r="W563" s="83" t="s">
        <v>2205</v>
      </c>
      <c r="X563" s="83" t="s">
        <v>2600</v>
      </c>
      <c r="Y563" s="84">
        <v>6618206</v>
      </c>
      <c r="Z563" s="86">
        <v>44663</v>
      </c>
      <c r="AA563" s="86">
        <v>44663</v>
      </c>
      <c r="AB563" s="332">
        <f ca="1">IF(AND($Z563=""),"",IF(AND($Z563&lt;&gt;"",AY563&lt;&gt;""),AY563-$Z563,IF(AND($Z563&lt;&gt;"",AY563=""),TODAY()-$Z563)))</f>
        <v>16</v>
      </c>
      <c r="AC563" s="91" t="str">
        <f ca="1">IF(AB563="","",IF(AB563="RFI","RFI done",IF(AB563&gt;150,"&gt; 150 days",IF(AB563&gt;120,"121 - 150 days",IF(AB563&gt;90,"91 - 120 days",IF(AB563&gt;60,"61 - 90 days",IF(AB563&gt;30,"31 - 60 days","&lt; 30 days")))))))</f>
        <v>&lt; 30 days</v>
      </c>
      <c r="AD563" s="89">
        <f>IF(AND(S563=""),"TBD",IF(AND(S563="COLO"),Z563+30,Z563+150))</f>
        <v>44813</v>
      </c>
      <c r="AE563" s="90" t="str">
        <f>IFERROR(VLOOKUP(AD563,L_Convert,6,FALSE),"")</f>
        <v>W37-2022</v>
      </c>
      <c r="AF563" s="90" t="str">
        <f>IFERROR(VLOOKUP(AD563,L_Convert,7,FALSE),"")</f>
        <v>Sep-2022</v>
      </c>
      <c r="AG563" s="89" t="s">
        <v>345</v>
      </c>
      <c r="AH563" s="219" t="str">
        <f>IFERROR(VLOOKUP(AG563,L_Convert,6,FALSE),"")</f>
        <v>TBD</v>
      </c>
      <c r="AI563" s="219" t="str">
        <f>IFERROR(VLOOKUP(AG563,L_Convert,7,FALSE),"")</f>
        <v>TBD</v>
      </c>
      <c r="AJ563" s="89" t="s">
        <v>345</v>
      </c>
      <c r="AK563" s="219" t="str">
        <f>IFERROR(VLOOKUP(AJ563,L_Convert,6,FALSE),"")</f>
        <v>TBD</v>
      </c>
      <c r="AL563" s="219" t="str">
        <f>IFERROR(VLOOKUP(AJ563,L_Convert,7,FALSE),"")</f>
        <v>TBD</v>
      </c>
      <c r="AM563" s="89" t="s">
        <v>345</v>
      </c>
      <c r="AN563" s="219" t="str">
        <f>IFERROR(VLOOKUP(AM563,L_Convert,6,FALSE),"")</f>
        <v>TBD</v>
      </c>
      <c r="AO563" s="219" t="str">
        <f>IFERROR(VLOOKUP(AM563,L_Convert,7,FALSE),"")</f>
        <v>TBD</v>
      </c>
      <c r="AP563" s="220"/>
      <c r="AQ563" s="89"/>
      <c r="AR563" s="99"/>
      <c r="AS563" s="99"/>
      <c r="AT563" s="256"/>
      <c r="AU563" s="95"/>
      <c r="AV563" s="238"/>
      <c r="AW563" s="89"/>
      <c r="AX563" s="89"/>
      <c r="AY563" s="219"/>
      <c r="AZ563" s="86"/>
      <c r="BA563" s="86"/>
      <c r="BB563" s="86"/>
      <c r="BC563" s="83" t="s">
        <v>10375</v>
      </c>
      <c r="BD563" s="237" t="s">
        <v>200</v>
      </c>
      <c r="BE563" s="83" t="str">
        <f>IFERROR(VLOOKUP($BD563,L_Milestone,4,FALSE),"")</f>
        <v>03.SURVEY PROCESS</v>
      </c>
      <c r="BF563" s="83" t="s">
        <v>5834</v>
      </c>
      <c r="BG563" s="359" t="s">
        <v>13034</v>
      </c>
      <c r="BH563" s="359"/>
      <c r="BI563" s="190">
        <v>401</v>
      </c>
      <c r="BJ563" s="83" t="s">
        <v>13274</v>
      </c>
    </row>
    <row r="564" spans="1:62" s="13" customFormat="1" ht="15" customHeight="1">
      <c r="A564" s="187"/>
      <c r="B564" s="29"/>
      <c r="C564" s="83" t="str">
        <f>Q564</f>
        <v>NUS-NT-LBJ-0252</v>
      </c>
      <c r="D564" s="83"/>
      <c r="E564" s="198"/>
      <c r="F564" s="198"/>
      <c r="G564" s="83" t="s">
        <v>12821</v>
      </c>
      <c r="H564" s="84" t="s">
        <v>6825</v>
      </c>
      <c r="I564" s="83" t="s">
        <v>12737</v>
      </c>
      <c r="J564" s="83" t="s">
        <v>12738</v>
      </c>
      <c r="K564" s="83">
        <v>50</v>
      </c>
      <c r="L564" s="83" t="s">
        <v>12739</v>
      </c>
      <c r="M564" s="83"/>
      <c r="N564" s="83" t="s">
        <v>12821</v>
      </c>
      <c r="O564" s="83"/>
      <c r="P564" s="84" t="s">
        <v>10248</v>
      </c>
      <c r="Q564" s="83" t="s">
        <v>12731</v>
      </c>
      <c r="R564" s="83" t="s">
        <v>12732</v>
      </c>
      <c r="S564" s="83" t="s">
        <v>106</v>
      </c>
      <c r="T564" s="83" t="s">
        <v>5862</v>
      </c>
      <c r="U564" s="83" t="s">
        <v>2198</v>
      </c>
      <c r="V564" s="83" t="s">
        <v>4478</v>
      </c>
      <c r="W564" s="83" t="s">
        <v>2222</v>
      </c>
      <c r="X564" s="83" t="s">
        <v>12745</v>
      </c>
      <c r="Y564" s="84">
        <v>6618205</v>
      </c>
      <c r="Z564" s="86">
        <v>44663</v>
      </c>
      <c r="AA564" s="86">
        <v>44663</v>
      </c>
      <c r="AB564" s="332">
        <f ca="1">IF(AND($Z564=""),"",IF(AND($Z564&lt;&gt;"",AY564&lt;&gt;""),AY564-$Z564,IF(AND($Z564&lt;&gt;"",AY564=""),TODAY()-$Z564)))</f>
        <v>16</v>
      </c>
      <c r="AC564" s="91" t="str">
        <f ca="1">IF(AB564="","",IF(AB564="RFI","RFI done",IF(AB564&gt;150,"&gt; 150 days",IF(AB564&gt;120,"121 - 150 days",IF(AB564&gt;90,"91 - 120 days",IF(AB564&gt;60,"61 - 90 days",IF(AB564&gt;30,"31 - 60 days","&lt; 30 days")))))))</f>
        <v>&lt; 30 days</v>
      </c>
      <c r="AD564" s="89">
        <f>IF(AND(S564=""),"TBD",IF(AND(S564="COLO"),Z564+30,Z564+150))</f>
        <v>44813</v>
      </c>
      <c r="AE564" s="90" t="str">
        <f>IFERROR(VLOOKUP(AD564,L_Convert,6,FALSE),"")</f>
        <v>W37-2022</v>
      </c>
      <c r="AF564" s="90" t="str">
        <f>IFERROR(VLOOKUP(AD564,L_Convert,7,FALSE),"")</f>
        <v>Sep-2022</v>
      </c>
      <c r="AG564" s="89" t="s">
        <v>345</v>
      </c>
      <c r="AH564" s="219" t="str">
        <f>IFERROR(VLOOKUP(AG564,L_Convert,6,FALSE),"")</f>
        <v>TBD</v>
      </c>
      <c r="AI564" s="219" t="str">
        <f>IFERROR(VLOOKUP(AG564,L_Convert,7,FALSE),"")</f>
        <v>TBD</v>
      </c>
      <c r="AJ564" s="89" t="s">
        <v>345</v>
      </c>
      <c r="AK564" s="219" t="str">
        <f>IFERROR(VLOOKUP(AJ564,L_Convert,6,FALSE),"")</f>
        <v>TBD</v>
      </c>
      <c r="AL564" s="219" t="str">
        <f>IFERROR(VLOOKUP(AJ564,L_Convert,7,FALSE),"")</f>
        <v>TBD</v>
      </c>
      <c r="AM564" s="89" t="s">
        <v>345</v>
      </c>
      <c r="AN564" s="219" t="str">
        <f>IFERROR(VLOOKUP(AM564,L_Convert,6,FALSE),"")</f>
        <v>TBD</v>
      </c>
      <c r="AO564" s="219" t="str">
        <f>IFERROR(VLOOKUP(AM564,L_Convert,7,FALSE),"")</f>
        <v>TBD</v>
      </c>
      <c r="AP564" s="220"/>
      <c r="AQ564" s="89"/>
      <c r="AR564" s="99"/>
      <c r="AS564" s="94"/>
      <c r="AT564" s="256"/>
      <c r="AU564" s="95"/>
      <c r="AV564" s="238"/>
      <c r="AW564" s="89"/>
      <c r="AX564" s="89"/>
      <c r="AY564" s="219"/>
      <c r="AZ564" s="86"/>
      <c r="BA564" s="86"/>
      <c r="BB564" s="86"/>
      <c r="BC564" s="86" t="s">
        <v>12961</v>
      </c>
      <c r="BD564" s="237" t="s">
        <v>200</v>
      </c>
      <c r="BE564" s="83" t="str">
        <f>IFERROR(VLOOKUP($BD564,L_Milestone,4,FALSE),"")</f>
        <v>03.SURVEY PROCESS</v>
      </c>
      <c r="BF564" s="83" t="s">
        <v>12751</v>
      </c>
      <c r="BG564" s="359" t="s">
        <v>13070</v>
      </c>
      <c r="BH564" s="359"/>
      <c r="BI564" s="190">
        <v>401</v>
      </c>
      <c r="BJ564" s="83" t="s">
        <v>13274</v>
      </c>
    </row>
    <row r="565" spans="1:62" s="13" customFormat="1" ht="15" customHeight="1">
      <c r="A565" s="187"/>
      <c r="B565" s="29"/>
      <c r="C565" s="83" t="str">
        <f>Q565</f>
        <v>NUS-NT-LBJ-0253</v>
      </c>
      <c r="D565" s="83"/>
      <c r="E565" s="198"/>
      <c r="F565" s="198"/>
      <c r="G565" s="83" t="s">
        <v>12821</v>
      </c>
      <c r="H565" s="84" t="s">
        <v>6825</v>
      </c>
      <c r="I565" s="83" t="s">
        <v>12740</v>
      </c>
      <c r="J565" s="83" t="s">
        <v>12741</v>
      </c>
      <c r="K565" s="83">
        <v>50</v>
      </c>
      <c r="L565" s="83" t="s">
        <v>4552</v>
      </c>
      <c r="M565" s="83"/>
      <c r="N565" s="83" t="s">
        <v>12821</v>
      </c>
      <c r="O565" s="83"/>
      <c r="P565" s="84" t="s">
        <v>10248</v>
      </c>
      <c r="Q565" s="83" t="s">
        <v>12733</v>
      </c>
      <c r="R565" s="83" t="s">
        <v>12734</v>
      </c>
      <c r="S565" s="83" t="s">
        <v>106</v>
      </c>
      <c r="T565" s="83" t="s">
        <v>5862</v>
      </c>
      <c r="U565" s="83" t="s">
        <v>2198</v>
      </c>
      <c r="V565" s="83" t="s">
        <v>4478</v>
      </c>
      <c r="W565" s="83" t="s">
        <v>2222</v>
      </c>
      <c r="X565" s="83" t="s">
        <v>12745</v>
      </c>
      <c r="Y565" s="84">
        <v>6618205</v>
      </c>
      <c r="Z565" s="86">
        <v>44663</v>
      </c>
      <c r="AA565" s="86">
        <v>44663</v>
      </c>
      <c r="AB565" s="332">
        <f ca="1">IF(AND($Z565=""),"",IF(AND($Z565&lt;&gt;"",AY565&lt;&gt;""),AY565-$Z565,IF(AND($Z565&lt;&gt;"",AY565=""),TODAY()-$Z565)))</f>
        <v>16</v>
      </c>
      <c r="AC565" s="91" t="str">
        <f ca="1">IF(AB565="","",IF(AB565="RFI","RFI done",IF(AB565&gt;150,"&gt; 150 days",IF(AB565&gt;120,"121 - 150 days",IF(AB565&gt;90,"91 - 120 days",IF(AB565&gt;60,"61 - 90 days",IF(AB565&gt;30,"31 - 60 days","&lt; 30 days")))))))</f>
        <v>&lt; 30 days</v>
      </c>
      <c r="AD565" s="89">
        <f>IF(AND(S565=""),"TBD",IF(AND(S565="COLO"),Z565+30,Z565+150))</f>
        <v>44813</v>
      </c>
      <c r="AE565" s="90" t="str">
        <f>IFERROR(VLOOKUP(AD565,L_Convert,6,FALSE),"")</f>
        <v>W37-2022</v>
      </c>
      <c r="AF565" s="90" t="str">
        <f>IFERROR(VLOOKUP(AD565,L_Convert,7,FALSE),"")</f>
        <v>Sep-2022</v>
      </c>
      <c r="AG565" s="89" t="s">
        <v>345</v>
      </c>
      <c r="AH565" s="219" t="str">
        <f>IFERROR(VLOOKUP(AG565,L_Convert,6,FALSE),"")</f>
        <v>TBD</v>
      </c>
      <c r="AI565" s="219" t="str">
        <f>IFERROR(VLOOKUP(AG565,L_Convert,7,FALSE),"")</f>
        <v>TBD</v>
      </c>
      <c r="AJ565" s="89" t="s">
        <v>345</v>
      </c>
      <c r="AK565" s="219" t="str">
        <f>IFERROR(VLOOKUP(AJ565,L_Convert,6,FALSE),"")</f>
        <v>TBD</v>
      </c>
      <c r="AL565" s="219" t="str">
        <f>IFERROR(VLOOKUP(AJ565,L_Convert,7,FALSE),"")</f>
        <v>TBD</v>
      </c>
      <c r="AM565" s="89" t="s">
        <v>345</v>
      </c>
      <c r="AN565" s="219" t="str">
        <f>IFERROR(VLOOKUP(AM565,L_Convert,6,FALSE),"")</f>
        <v>TBD</v>
      </c>
      <c r="AO565" s="219" t="str">
        <f>IFERROR(VLOOKUP(AM565,L_Convert,7,FALSE),"")</f>
        <v>TBD</v>
      </c>
      <c r="AP565" s="220"/>
      <c r="AQ565" s="89"/>
      <c r="AR565" s="99"/>
      <c r="AS565" s="94"/>
      <c r="AT565" s="256"/>
      <c r="AU565" s="95"/>
      <c r="AV565" s="238"/>
      <c r="AW565" s="89"/>
      <c r="AX565" s="89"/>
      <c r="AY565" s="219"/>
      <c r="AZ565" s="86"/>
      <c r="BA565" s="86"/>
      <c r="BB565" s="86"/>
      <c r="BC565" s="86" t="s">
        <v>12961</v>
      </c>
      <c r="BD565" s="237" t="s">
        <v>200</v>
      </c>
      <c r="BE565" s="83" t="str">
        <f>IFERROR(VLOOKUP($BD565,L_Milestone,4,FALSE),"")</f>
        <v>03.SURVEY PROCESS</v>
      </c>
      <c r="BF565" s="83" t="s">
        <v>12751</v>
      </c>
      <c r="BG565" s="359" t="s">
        <v>13070</v>
      </c>
      <c r="BH565" s="359"/>
      <c r="BI565" s="190">
        <v>401</v>
      </c>
      <c r="BJ565" s="83" t="s">
        <v>13274</v>
      </c>
    </row>
    <row r="566" spans="1:62" s="13" customFormat="1" ht="15" customHeight="1">
      <c r="A566" s="187"/>
      <c r="B566" s="29"/>
      <c r="C566" s="83" t="str">
        <f>Q566</f>
        <v>NUS-NT-LBJ-0251</v>
      </c>
      <c r="D566" s="83"/>
      <c r="E566" s="198"/>
      <c r="F566" s="198"/>
      <c r="G566" s="83" t="s">
        <v>12821</v>
      </c>
      <c r="H566" s="84" t="s">
        <v>6825</v>
      </c>
      <c r="I566" s="83" t="s">
        <v>12742</v>
      </c>
      <c r="J566" s="83" t="s">
        <v>12743</v>
      </c>
      <c r="K566" s="83">
        <v>50</v>
      </c>
      <c r="L566" s="83" t="s">
        <v>12744</v>
      </c>
      <c r="M566" s="83"/>
      <c r="N566" s="83" t="s">
        <v>12821</v>
      </c>
      <c r="O566" s="83"/>
      <c r="P566" s="84" t="s">
        <v>10248</v>
      </c>
      <c r="Q566" s="83" t="s">
        <v>12735</v>
      </c>
      <c r="R566" s="83" t="s">
        <v>12736</v>
      </c>
      <c r="S566" s="83" t="s">
        <v>106</v>
      </c>
      <c r="T566" s="83" t="s">
        <v>5862</v>
      </c>
      <c r="U566" s="83" t="s">
        <v>2198</v>
      </c>
      <c r="V566" s="83" t="s">
        <v>4478</v>
      </c>
      <c r="W566" s="83" t="s">
        <v>2222</v>
      </c>
      <c r="X566" s="83" t="s">
        <v>12745</v>
      </c>
      <c r="Y566" s="84">
        <v>6618205</v>
      </c>
      <c r="Z566" s="86">
        <v>44663</v>
      </c>
      <c r="AA566" s="86">
        <v>44663</v>
      </c>
      <c r="AB566" s="332">
        <f ca="1">IF(AND($Z566=""),"",IF(AND($Z566&lt;&gt;"",AY566&lt;&gt;""),AY566-$Z566,IF(AND($Z566&lt;&gt;"",AY566=""),TODAY()-$Z566)))</f>
        <v>16</v>
      </c>
      <c r="AC566" s="91" t="str">
        <f ca="1">IF(AB566="","",IF(AB566="RFI","RFI done",IF(AB566&gt;150,"&gt; 150 days",IF(AB566&gt;120,"121 - 150 days",IF(AB566&gt;90,"91 - 120 days",IF(AB566&gt;60,"61 - 90 days",IF(AB566&gt;30,"31 - 60 days","&lt; 30 days")))))))</f>
        <v>&lt; 30 days</v>
      </c>
      <c r="AD566" s="89">
        <f>IF(AND(S566=""),"TBD",IF(AND(S566="COLO"),Z566+30,Z566+150))</f>
        <v>44813</v>
      </c>
      <c r="AE566" s="90" t="str">
        <f>IFERROR(VLOOKUP(AD566,L_Convert,6,FALSE),"")</f>
        <v>W37-2022</v>
      </c>
      <c r="AF566" s="90" t="str">
        <f>IFERROR(VLOOKUP(AD566,L_Convert,7,FALSE),"")</f>
        <v>Sep-2022</v>
      </c>
      <c r="AG566" s="89" t="s">
        <v>345</v>
      </c>
      <c r="AH566" s="219" t="str">
        <f>IFERROR(VLOOKUP(AG566,L_Convert,6,FALSE),"")</f>
        <v>TBD</v>
      </c>
      <c r="AI566" s="219" t="str">
        <f>IFERROR(VLOOKUP(AG566,L_Convert,7,FALSE),"")</f>
        <v>TBD</v>
      </c>
      <c r="AJ566" s="89" t="s">
        <v>345</v>
      </c>
      <c r="AK566" s="219" t="str">
        <f>IFERROR(VLOOKUP(AJ566,L_Convert,6,FALSE),"")</f>
        <v>TBD</v>
      </c>
      <c r="AL566" s="219" t="str">
        <f>IFERROR(VLOOKUP(AJ566,L_Convert,7,FALSE),"")</f>
        <v>TBD</v>
      </c>
      <c r="AM566" s="89" t="s">
        <v>345</v>
      </c>
      <c r="AN566" s="219" t="str">
        <f>IFERROR(VLOOKUP(AM566,L_Convert,6,FALSE),"")</f>
        <v>TBD</v>
      </c>
      <c r="AO566" s="219" t="str">
        <f>IFERROR(VLOOKUP(AM566,L_Convert,7,FALSE),"")</f>
        <v>TBD</v>
      </c>
      <c r="AP566" s="220"/>
      <c r="AQ566" s="89"/>
      <c r="AR566" s="99"/>
      <c r="AS566" s="94"/>
      <c r="AT566" s="256"/>
      <c r="AU566" s="95"/>
      <c r="AV566" s="238"/>
      <c r="AW566" s="89"/>
      <c r="AX566" s="89"/>
      <c r="AY566" s="219"/>
      <c r="AZ566" s="86"/>
      <c r="BA566" s="86"/>
      <c r="BB566" s="86"/>
      <c r="BC566" s="86" t="s">
        <v>12961</v>
      </c>
      <c r="BD566" s="237" t="s">
        <v>200</v>
      </c>
      <c r="BE566" s="83" t="str">
        <f>IFERROR(VLOOKUP($BD566,L_Milestone,4,FALSE),"")</f>
        <v>03.SURVEY PROCESS</v>
      </c>
      <c r="BF566" s="83" t="s">
        <v>12751</v>
      </c>
      <c r="BG566" s="359" t="s">
        <v>13070</v>
      </c>
      <c r="BH566" s="359"/>
      <c r="BI566" s="190">
        <v>401</v>
      </c>
      <c r="BJ566" s="83" t="s">
        <v>13274</v>
      </c>
    </row>
    <row r="567" spans="1:62" s="13" customFormat="1" ht="15" customHeight="1">
      <c r="A567" s="187"/>
      <c r="B567" s="29"/>
      <c r="C567" s="83" t="str">
        <f>Q567</f>
        <v>SUM-KR-DKL-0637</v>
      </c>
      <c r="D567" s="83">
        <v>30740410031</v>
      </c>
      <c r="E567" s="198" t="s">
        <v>12652</v>
      </c>
      <c r="F567" s="198" t="s">
        <v>11362</v>
      </c>
      <c r="G567" s="83" t="s">
        <v>8130</v>
      </c>
      <c r="H567" s="84" t="s">
        <v>6825</v>
      </c>
      <c r="I567" s="83" t="s">
        <v>11372</v>
      </c>
      <c r="J567" s="83" t="s">
        <v>11373</v>
      </c>
      <c r="K567" s="83">
        <v>70</v>
      </c>
      <c r="L567" s="83">
        <v>347</v>
      </c>
      <c r="M567" s="83"/>
      <c r="N567" s="83" t="s">
        <v>10972</v>
      </c>
      <c r="O567" s="83" t="s">
        <v>12653</v>
      </c>
      <c r="P567" s="84" t="s">
        <v>205</v>
      </c>
      <c r="Q567" s="83" t="s">
        <v>11361</v>
      </c>
      <c r="R567" s="83" t="s">
        <v>11362</v>
      </c>
      <c r="S567" s="198" t="s">
        <v>106</v>
      </c>
      <c r="T567" s="198" t="s">
        <v>5862</v>
      </c>
      <c r="U567" s="197" t="s">
        <v>2199</v>
      </c>
      <c r="V567" s="198" t="s">
        <v>4476</v>
      </c>
      <c r="W567" s="198" t="s">
        <v>2228</v>
      </c>
      <c r="X567" s="198" t="s">
        <v>11365</v>
      </c>
      <c r="Y567" s="198">
        <v>6618120</v>
      </c>
      <c r="Z567" s="199">
        <v>44628</v>
      </c>
      <c r="AA567" s="199">
        <v>44629</v>
      </c>
      <c r="AB567" s="332">
        <f ca="1">IF(AND($Z567=""),"",IF(AND($Z567&lt;&gt;"",AY567&lt;&gt;""),AY567-$Z567,IF(AND($Z567&lt;&gt;"",AY567=""),TODAY()-$Z567)))</f>
        <v>51</v>
      </c>
      <c r="AC567" s="91" t="str">
        <f ca="1">IF(AB567="","",IF(AB567="RFI","RFI done",IF(AB567&gt;150,"&gt; 150 days",IF(AB567&gt;120,"121 - 150 days",IF(AB567&gt;90,"91 - 120 days",IF(AB567&gt;60,"61 - 90 days",IF(AB567&gt;30,"31 - 60 days","&lt; 30 days")))))))</f>
        <v>31 - 60 days</v>
      </c>
      <c r="AD567" s="89">
        <f>IF(AND(S567=""),"TBD",IF(AND(S567="COLO"),Z567+30,Z567+150))</f>
        <v>44778</v>
      </c>
      <c r="AE567" s="90" t="str">
        <f>IFERROR(VLOOKUP(AD567,L_Convert,6,FALSE),"")</f>
        <v>W32-2022</v>
      </c>
      <c r="AF567" s="90" t="str">
        <f>IFERROR(VLOOKUP(AD567,L_Convert,7,FALSE),"")</f>
        <v>Aug-2022</v>
      </c>
      <c r="AG567" s="89" t="s">
        <v>345</v>
      </c>
      <c r="AH567" s="219" t="str">
        <f>IFERROR(VLOOKUP(AG567,L_Convert,6,FALSE),"")</f>
        <v>TBD</v>
      </c>
      <c r="AI567" s="219" t="str">
        <f>IFERROR(VLOOKUP(AG567,L_Convert,7,FALSE),"")</f>
        <v>TBD</v>
      </c>
      <c r="AJ567" s="199" t="s">
        <v>345</v>
      </c>
      <c r="AK567" s="90" t="str">
        <f>IFERROR(VLOOKUP(AJ567,L_Convert,6,FALSE),"")</f>
        <v>TBD</v>
      </c>
      <c r="AL567" s="90" t="str">
        <f>IFERROR(VLOOKUP(AJ567,L_Convert,7,FALSE),"")</f>
        <v>TBD</v>
      </c>
      <c r="AM567" s="339" t="s">
        <v>345</v>
      </c>
      <c r="AN567" s="90" t="str">
        <f>IFERROR(VLOOKUP(AM567,L_Convert,6,FALSE),"")</f>
        <v>TBD</v>
      </c>
      <c r="AO567" s="90" t="str">
        <f>IFERROR(VLOOKUP(AM567,L_Convert,7,FALSE),"")</f>
        <v>TBD</v>
      </c>
      <c r="AP567" s="198"/>
      <c r="AQ567" s="254">
        <v>44662</v>
      </c>
      <c r="AR567" s="89">
        <v>44664</v>
      </c>
      <c r="AS567" s="99"/>
      <c r="AT567" s="106"/>
      <c r="AU567" s="256"/>
      <c r="AV567" s="89"/>
      <c r="AW567" s="238"/>
      <c r="AX567" s="106"/>
      <c r="AY567" s="287"/>
      <c r="AZ567" s="106"/>
      <c r="BA567" s="86"/>
      <c r="BB567" s="86"/>
      <c r="BC567" s="83" t="s">
        <v>12717</v>
      </c>
      <c r="BD567" s="83" t="s">
        <v>204</v>
      </c>
      <c r="BE567" s="83" t="str">
        <f>IFERROR(VLOOKUP($BD567,L_Milestone,4,FALSE),"")</f>
        <v>10.CME PREPARATION</v>
      </c>
      <c r="BF567" s="83" t="s">
        <v>5834</v>
      </c>
      <c r="BG567" s="237" t="s">
        <v>13228</v>
      </c>
      <c r="BH567" s="237"/>
      <c r="BI567" s="190">
        <v>401</v>
      </c>
      <c r="BJ567" s="83" t="s">
        <v>13274</v>
      </c>
    </row>
    <row r="568" spans="1:62" s="13" customFormat="1" ht="15" customHeight="1">
      <c r="A568" s="187"/>
      <c r="B568" s="29"/>
      <c r="C568" s="83" t="str">
        <f>Q568</f>
        <v>NUS-NB-GRG-5399</v>
      </c>
      <c r="D568" s="83">
        <v>30739110031</v>
      </c>
      <c r="E568" s="198" t="s">
        <v>11006</v>
      </c>
      <c r="F568" s="198" t="s">
        <v>10523</v>
      </c>
      <c r="G568" s="83" t="s">
        <v>8130</v>
      </c>
      <c r="H568" s="84" t="s">
        <v>6825</v>
      </c>
      <c r="I568" s="83" t="s">
        <v>10524</v>
      </c>
      <c r="J568" s="83" t="s">
        <v>10525</v>
      </c>
      <c r="K568" s="83">
        <v>72</v>
      </c>
      <c r="L568" s="83" t="s">
        <v>10526</v>
      </c>
      <c r="M568" s="83">
        <v>2022</v>
      </c>
      <c r="N568" s="83" t="s">
        <v>10971</v>
      </c>
      <c r="O568" s="83" t="s">
        <v>2359</v>
      </c>
      <c r="P568" s="84" t="s">
        <v>205</v>
      </c>
      <c r="Q568" s="83" t="s">
        <v>10522</v>
      </c>
      <c r="R568" s="83" t="s">
        <v>10523</v>
      </c>
      <c r="S568" s="83" t="s">
        <v>106</v>
      </c>
      <c r="T568" s="83" t="s">
        <v>5862</v>
      </c>
      <c r="U568" s="83" t="s">
        <v>2198</v>
      </c>
      <c r="V568" s="198" t="s">
        <v>4478</v>
      </c>
      <c r="W568" s="83" t="s">
        <v>2221</v>
      </c>
      <c r="X568" s="83" t="s">
        <v>2495</v>
      </c>
      <c r="Y568" s="83">
        <v>6618093</v>
      </c>
      <c r="Z568" s="86">
        <v>44623</v>
      </c>
      <c r="AA568" s="86">
        <v>44624</v>
      </c>
      <c r="AB568" s="332">
        <f ca="1">IF(AND($Z568=""),"",IF(AND($Z568&lt;&gt;"",AY568&lt;&gt;""),AY568-$Z568,IF(AND($Z568&lt;&gt;"",AY568=""),TODAY()-$Z568)))</f>
        <v>56</v>
      </c>
      <c r="AC568" s="91" t="str">
        <f ca="1">IF(AB568="","",IF(AB568="RFI","RFI done",IF(AB568&gt;150,"&gt; 150 days",IF(AB568&gt;120,"121 - 150 days",IF(AB568&gt;90,"91 - 120 days",IF(AB568&gt;60,"61 - 90 days",IF(AB568&gt;30,"31 - 60 days","&lt; 30 days")))))))</f>
        <v>31 - 60 days</v>
      </c>
      <c r="AD568" s="89">
        <f>IF(AND(S568=""),"TBD",IF(AND(S568="COLO"),Z568+30,Z568+150))</f>
        <v>44773</v>
      </c>
      <c r="AE568" s="90" t="str">
        <f>IFERROR(VLOOKUP(AD568,L_Convert,6,FALSE),"")</f>
        <v>W32-2022</v>
      </c>
      <c r="AF568" s="90" t="str">
        <f>IFERROR(VLOOKUP(AD568,L_Convert,7,FALSE),"")</f>
        <v>Jul-2022</v>
      </c>
      <c r="AG568" s="89" t="s">
        <v>345</v>
      </c>
      <c r="AH568" s="219" t="str">
        <f>IFERROR(VLOOKUP(AG568,L_Convert,6,FALSE),"")</f>
        <v>TBD</v>
      </c>
      <c r="AI568" s="219" t="str">
        <f>IFERROR(VLOOKUP(AG568,L_Convert,7,FALSE),"")</f>
        <v>TBD</v>
      </c>
      <c r="AJ568" s="199" t="s">
        <v>345</v>
      </c>
      <c r="AK568" s="219" t="str">
        <f>IFERROR(VLOOKUP(AJ568,L_Convert,6,FALSE),"")</f>
        <v>TBD</v>
      </c>
      <c r="AL568" s="219" t="str">
        <f>IFERROR(VLOOKUP(AJ568,L_Convert,7,FALSE),"")</f>
        <v>TBD</v>
      </c>
      <c r="AM568" s="89" t="s">
        <v>345</v>
      </c>
      <c r="AN568" s="219" t="str">
        <f>IFERROR(VLOOKUP(AM568,L_Convert,6,FALSE),"")</f>
        <v>TBD</v>
      </c>
      <c r="AO568" s="219" t="str">
        <f>IFERROR(VLOOKUP(AM568,L_Convert,7,FALSE),"")</f>
        <v>TBD</v>
      </c>
      <c r="AP568" s="83" t="s">
        <v>4464</v>
      </c>
      <c r="AQ568" s="220"/>
      <c r="AR568" s="89"/>
      <c r="AS568" s="99"/>
      <c r="AT568" s="94"/>
      <c r="AU568" s="256"/>
      <c r="AV568" s="238"/>
      <c r="AW568" s="238"/>
      <c r="AX568" s="89"/>
      <c r="AY568" s="89"/>
      <c r="AZ568" s="219"/>
      <c r="BA568" s="86"/>
      <c r="BB568" s="86"/>
      <c r="BC568" s="83" t="s">
        <v>10375</v>
      </c>
      <c r="BD568" s="237" t="s">
        <v>6890</v>
      </c>
      <c r="BE568" s="83" t="str">
        <f>IFERROR(VLOOKUP($BD568,L_Milestone,4,FALSE),"")</f>
        <v>05.REHUNTING</v>
      </c>
      <c r="BF568" s="83" t="s">
        <v>12799</v>
      </c>
      <c r="BG568" s="237" t="s">
        <v>13072</v>
      </c>
      <c r="BH568" s="237"/>
      <c r="BI568" s="190">
        <v>401</v>
      </c>
      <c r="BJ568" s="83" t="s">
        <v>13274</v>
      </c>
    </row>
    <row r="569" spans="1:62" s="13" customFormat="1" ht="15" customHeight="1">
      <c r="A569" s="27"/>
      <c r="B569" s="29"/>
      <c r="C569" s="83" t="str">
        <f>Q569</f>
        <v>NUS-NB-MTR-5406</v>
      </c>
      <c r="D569" s="83">
        <v>30735730031</v>
      </c>
      <c r="E569" s="198" t="s">
        <v>11007</v>
      </c>
      <c r="F569" s="198" t="s">
        <v>10388</v>
      </c>
      <c r="G569" s="83" t="s">
        <v>5938</v>
      </c>
      <c r="H569" s="97" t="s">
        <v>6825</v>
      </c>
      <c r="I569" s="83" t="s">
        <v>10389</v>
      </c>
      <c r="J569" s="83" t="s">
        <v>10390</v>
      </c>
      <c r="K569" s="83">
        <v>30</v>
      </c>
      <c r="L569" s="83" t="s">
        <v>10391</v>
      </c>
      <c r="M569" s="84">
        <v>2022</v>
      </c>
      <c r="N569" s="83" t="s">
        <v>5938</v>
      </c>
      <c r="O569" s="83" t="s">
        <v>2359</v>
      </c>
      <c r="P569" s="84" t="s">
        <v>6433</v>
      </c>
      <c r="Q569" s="83" t="s">
        <v>10387</v>
      </c>
      <c r="R569" s="83" t="s">
        <v>10388</v>
      </c>
      <c r="S569" s="83" t="s">
        <v>106</v>
      </c>
      <c r="T569" s="83" t="s">
        <v>5862</v>
      </c>
      <c r="U569" s="83" t="s">
        <v>2198</v>
      </c>
      <c r="V569" s="86" t="s">
        <v>4478</v>
      </c>
      <c r="W569" s="83" t="s">
        <v>2221</v>
      </c>
      <c r="X569" s="83" t="s">
        <v>2690</v>
      </c>
      <c r="Y569" s="361">
        <v>6618043</v>
      </c>
      <c r="Z569" s="86">
        <v>44607</v>
      </c>
      <c r="AA569" s="86">
        <v>44608</v>
      </c>
      <c r="AB569" s="332">
        <f ca="1">IF(AND($Z569=""),"",IF(AND($Z569&lt;&gt;"",AY569&lt;&gt;""),AY569-$Z569,IF(AND($Z569&lt;&gt;"",AY569=""),TODAY()-$Z569)))</f>
        <v>72</v>
      </c>
      <c r="AC569" s="91" t="str">
        <f ca="1">IF(AB569="","",IF(AB569="RFI","RFI done",IF(AB569&gt;150,"&gt; 150 days",IF(AB569&gt;120,"121 - 150 days",IF(AB569&gt;90,"91 - 120 days",IF(AB569&gt;60,"61 - 90 days",IF(AB569&gt;30,"31 - 60 days","&lt; 30 days")))))))</f>
        <v>61 - 90 days</v>
      </c>
      <c r="AD569" s="89">
        <f>IF(AND(S569=""),"TBD",IF(AND(S569="COLO"),Z569+30,Z569+150))</f>
        <v>44757</v>
      </c>
      <c r="AE569" s="90" t="str">
        <f>IFERROR(VLOOKUP(AD569,L_Convert,6,FALSE),"")</f>
        <v>W29-2022</v>
      </c>
      <c r="AF569" s="90" t="str">
        <f>IFERROR(VLOOKUP(AD569,L_Convert,7,FALSE),"")</f>
        <v>Jul-2022</v>
      </c>
      <c r="AG569" s="86" t="s">
        <v>345</v>
      </c>
      <c r="AH569" s="90" t="str">
        <f>IFERROR(VLOOKUP(AG569,L_Convert,6,FALSE),"")</f>
        <v>TBD</v>
      </c>
      <c r="AI569" s="90" t="str">
        <f>IFERROR(VLOOKUP(AG569,L_Convert,7,FALSE),"")</f>
        <v>TBD</v>
      </c>
      <c r="AJ569" s="89" t="s">
        <v>345</v>
      </c>
      <c r="AK569" s="90" t="str">
        <f>IFERROR(VLOOKUP(AJ569,L_Convert,6,FALSE),"")</f>
        <v>TBD</v>
      </c>
      <c r="AL569" s="90" t="str">
        <f>IFERROR(VLOOKUP(AJ569,L_Convert,7,FALSE),"")</f>
        <v>TBD</v>
      </c>
      <c r="AM569" s="89" t="s">
        <v>345</v>
      </c>
      <c r="AN569" s="90" t="str">
        <f>IFERROR(VLOOKUP(AM569,L_Convert,6,FALSE),"")</f>
        <v>TBD</v>
      </c>
      <c r="AO569" s="90" t="str">
        <f>IFERROR(VLOOKUP(AM569,L_Convert,7,FALSE),"")</f>
        <v>TBD</v>
      </c>
      <c r="AP569" s="84" t="s">
        <v>4464</v>
      </c>
      <c r="AQ569" s="220"/>
      <c r="AR569" s="89"/>
      <c r="AS569" s="99"/>
      <c r="AT569" s="94"/>
      <c r="AU569" s="256"/>
      <c r="AV569" s="89"/>
      <c r="AW569" s="238"/>
      <c r="AX569" s="89"/>
      <c r="AY569" s="89"/>
      <c r="AZ569" s="89"/>
      <c r="BA569" s="86"/>
      <c r="BB569" s="86"/>
      <c r="BC569" s="83" t="s">
        <v>10375</v>
      </c>
      <c r="BD569" s="237" t="s">
        <v>6890</v>
      </c>
      <c r="BE569" s="83" t="str">
        <f>IFERROR(VLOOKUP($BD569,L_Milestone,4,FALSE),"")</f>
        <v>05.REHUNTING</v>
      </c>
      <c r="BF569" s="451" t="s">
        <v>5834</v>
      </c>
      <c r="BG569" s="237" t="s">
        <v>13069</v>
      </c>
      <c r="BH569" s="237"/>
      <c r="BI569" s="190">
        <v>401</v>
      </c>
      <c r="BJ569" s="83" t="s">
        <v>13274</v>
      </c>
    </row>
    <row r="570" spans="1:62" s="13" customFormat="1" ht="15" customHeight="1">
      <c r="A570" s="187" t="s">
        <v>9466</v>
      </c>
      <c r="B570" s="29"/>
      <c r="C570" s="83" t="str">
        <f>Q570</f>
        <v>SUM-RI-SAK-1161</v>
      </c>
      <c r="D570" s="83">
        <v>30729990031</v>
      </c>
      <c r="E570" s="198" t="s">
        <v>11258</v>
      </c>
      <c r="F570" s="198" t="s">
        <v>9540</v>
      </c>
      <c r="G570" s="83" t="s">
        <v>10283</v>
      </c>
      <c r="H570" s="84" t="s">
        <v>6825</v>
      </c>
      <c r="I570" s="83" t="s">
        <v>9906</v>
      </c>
      <c r="J570" s="83" t="s">
        <v>9907</v>
      </c>
      <c r="K570" s="83">
        <v>50</v>
      </c>
      <c r="L570" s="83" t="s">
        <v>9908</v>
      </c>
      <c r="M570" s="83">
        <v>2022</v>
      </c>
      <c r="N570" s="83" t="s">
        <v>10359</v>
      </c>
      <c r="O570" s="83" t="s">
        <v>12708</v>
      </c>
      <c r="P570" s="84" t="s">
        <v>205</v>
      </c>
      <c r="Q570" s="83" t="s">
        <v>9539</v>
      </c>
      <c r="R570" s="83" t="s">
        <v>9540</v>
      </c>
      <c r="S570" s="83" t="s">
        <v>106</v>
      </c>
      <c r="T570" s="83" t="s">
        <v>5862</v>
      </c>
      <c r="U570" s="83" t="s">
        <v>2199</v>
      </c>
      <c r="V570" s="83" t="s">
        <v>4476</v>
      </c>
      <c r="W570" s="274" t="s">
        <v>2224</v>
      </c>
      <c r="X570" s="274" t="s">
        <v>2721</v>
      </c>
      <c r="Y570" s="274">
        <v>6617950</v>
      </c>
      <c r="Z570" s="86">
        <v>44586</v>
      </c>
      <c r="AA570" s="86">
        <v>44589</v>
      </c>
      <c r="AB570" s="332">
        <f ca="1">IF(AND($Z570=""),"",IF(AND($Z570&lt;&gt;"",AY570&lt;&gt;""),AY570-$Z570,IF(AND($Z570&lt;&gt;"",AY570=""),TODAY()-$Z570)))</f>
        <v>93</v>
      </c>
      <c r="AC570" s="91" t="str">
        <f ca="1">IF(AB570="","",IF(AB570="RFI","RFI done",IF(AB570&gt;150,"&gt; 150 days",IF(AB570&gt;120,"121 - 150 days",IF(AB570&gt;90,"91 - 120 days",IF(AB570&gt;60,"61 - 90 days",IF(AB570&gt;30,"31 - 60 days","&lt; 30 days")))))))</f>
        <v>91 - 120 days</v>
      </c>
      <c r="AD570" s="89">
        <f>IF(AND(S570=""),"TBD",IF(AND(S570="COLO"),Z570+30,Z570+150))</f>
        <v>44736</v>
      </c>
      <c r="AE570" s="90" t="str">
        <f>IFERROR(VLOOKUP(AD570,L_Convert,6,FALSE),"")</f>
        <v>W26-2022</v>
      </c>
      <c r="AF570" s="90" t="str">
        <f>IFERROR(VLOOKUP(AD570,L_Convert,7,FALSE),"")</f>
        <v>Jun-2022</v>
      </c>
      <c r="AG570" s="89" t="s">
        <v>345</v>
      </c>
      <c r="AH570" s="219" t="str">
        <f>IFERROR(VLOOKUP(AG570,L_Convert,6,FALSE),"")</f>
        <v>TBD</v>
      </c>
      <c r="AI570" s="219" t="str">
        <f>IFERROR(VLOOKUP(AG570,L_Convert,7,FALSE),"")</f>
        <v>TBD</v>
      </c>
      <c r="AJ570" s="89" t="s">
        <v>345</v>
      </c>
      <c r="AK570" s="219" t="str">
        <f>IFERROR(VLOOKUP(AJ570,L_Convert,6,FALSE),"")</f>
        <v>TBD</v>
      </c>
      <c r="AL570" s="219" t="str">
        <f>IFERROR(VLOOKUP(AJ570,L_Convert,7,FALSE),"")</f>
        <v>TBD</v>
      </c>
      <c r="AM570" s="89" t="s">
        <v>345</v>
      </c>
      <c r="AN570" s="219" t="str">
        <f>IFERROR(VLOOKUP(AM570,L_Convert,6,FALSE),"")</f>
        <v>TBD</v>
      </c>
      <c r="AO570" s="219" t="str">
        <f>IFERROR(VLOOKUP(AM570,L_Convert,7,FALSE),"")</f>
        <v>TBD</v>
      </c>
      <c r="AP570" s="83" t="s">
        <v>4464</v>
      </c>
      <c r="AQ570" s="220">
        <v>44679</v>
      </c>
      <c r="AR570" s="89"/>
      <c r="AS570" s="89"/>
      <c r="AT570" s="94"/>
      <c r="AU570" s="256"/>
      <c r="AV570" s="238"/>
      <c r="AW570" s="238"/>
      <c r="AX570" s="89"/>
      <c r="AY570" s="89"/>
      <c r="AZ570" s="219"/>
      <c r="BA570" s="86"/>
      <c r="BB570" s="86"/>
      <c r="BC570" s="83" t="s">
        <v>10376</v>
      </c>
      <c r="BD570" s="83" t="s">
        <v>6973</v>
      </c>
      <c r="BE570" s="83" t="str">
        <f>IFERROR(VLOOKUP($BD570,L_Milestone,4,FALSE),"")</f>
        <v>07.SITAC PROCESS</v>
      </c>
      <c r="BF570" s="83" t="s">
        <v>5834</v>
      </c>
      <c r="BG570" s="237" t="s">
        <v>13224</v>
      </c>
      <c r="BH570" s="237"/>
      <c r="BI570" s="190">
        <v>401</v>
      </c>
      <c r="BJ570" s="83" t="s">
        <v>13274</v>
      </c>
    </row>
    <row r="571" spans="1:62" s="13" customFormat="1" ht="15" customHeight="1">
      <c r="A571" s="187" t="s">
        <v>9466</v>
      </c>
      <c r="B571" s="29"/>
      <c r="C571" s="83" t="str">
        <f>Q571</f>
        <v>SUM-RI-UJT-0957</v>
      </c>
      <c r="D571" s="83">
        <v>30729870031</v>
      </c>
      <c r="E571" s="198" t="s">
        <v>11261</v>
      </c>
      <c r="F571" s="198" t="s">
        <v>9516</v>
      </c>
      <c r="G571" s="83" t="s">
        <v>10283</v>
      </c>
      <c r="H571" s="84" t="s">
        <v>6825</v>
      </c>
      <c r="I571" s="83" t="s">
        <v>9874</v>
      </c>
      <c r="J571" s="83" t="s">
        <v>9875</v>
      </c>
      <c r="K571" s="83">
        <v>50</v>
      </c>
      <c r="L571" s="83" t="s">
        <v>4542</v>
      </c>
      <c r="M571" s="83">
        <v>2022</v>
      </c>
      <c r="N571" s="83" t="s">
        <v>10359</v>
      </c>
      <c r="O571" s="83" t="s">
        <v>12681</v>
      </c>
      <c r="P571" s="84" t="s">
        <v>205</v>
      </c>
      <c r="Q571" s="83" t="s">
        <v>9515</v>
      </c>
      <c r="R571" s="83" t="s">
        <v>9516</v>
      </c>
      <c r="S571" s="83" t="s">
        <v>106</v>
      </c>
      <c r="T571" s="83" t="s">
        <v>5862</v>
      </c>
      <c r="U571" s="83" t="s">
        <v>2199</v>
      </c>
      <c r="V571" s="198" t="s">
        <v>4476</v>
      </c>
      <c r="W571" s="274" t="s">
        <v>2224</v>
      </c>
      <c r="X571" s="274" t="s">
        <v>8602</v>
      </c>
      <c r="Y571" s="274">
        <v>6617950</v>
      </c>
      <c r="Z571" s="86">
        <v>44586</v>
      </c>
      <c r="AA571" s="86">
        <v>44589</v>
      </c>
      <c r="AB571" s="332">
        <f ca="1">IF(AND($Z571=""),"",IF(AND($Z571&lt;&gt;"",AY571&lt;&gt;""),AY571-$Z571,IF(AND($Z571&lt;&gt;"",AY571=""),TODAY()-$Z571)))</f>
        <v>93</v>
      </c>
      <c r="AC571" s="91" t="str">
        <f ca="1">IF(AB571="","",IF(AB571="RFI","RFI done",IF(AB571&gt;150,"&gt; 150 days",IF(AB571&gt;120,"121 - 150 days",IF(AB571&gt;90,"91 - 120 days",IF(AB571&gt;60,"61 - 90 days",IF(AB571&gt;30,"31 - 60 days","&lt; 30 days")))))))</f>
        <v>91 - 120 days</v>
      </c>
      <c r="AD571" s="89">
        <f>IF(AND(S571=""),"TBD",IF(AND(S571="COLO"),Z571+30,Z571+150))</f>
        <v>44736</v>
      </c>
      <c r="AE571" s="90" t="str">
        <f>IFERROR(VLOOKUP(AD571,L_Convert,6,FALSE),"")</f>
        <v>W26-2022</v>
      </c>
      <c r="AF571" s="90" t="str">
        <f>IFERROR(VLOOKUP(AD571,L_Convert,7,FALSE),"")</f>
        <v>Jun-2022</v>
      </c>
      <c r="AG571" s="89" t="s">
        <v>345</v>
      </c>
      <c r="AH571" s="219" t="str">
        <f>IFERROR(VLOOKUP(AG571,L_Convert,6,FALSE),"")</f>
        <v>TBD</v>
      </c>
      <c r="AI571" s="219" t="str">
        <f>IFERROR(VLOOKUP(AG571,L_Convert,7,FALSE),"")</f>
        <v>TBD</v>
      </c>
      <c r="AJ571" s="89" t="s">
        <v>345</v>
      </c>
      <c r="AK571" s="219" t="str">
        <f>IFERROR(VLOOKUP(AJ571,L_Convert,6,FALSE),"")</f>
        <v>TBD</v>
      </c>
      <c r="AL571" s="219" t="str">
        <f>IFERROR(VLOOKUP(AJ571,L_Convert,7,FALSE),"")</f>
        <v>TBD</v>
      </c>
      <c r="AM571" s="89" t="s">
        <v>345</v>
      </c>
      <c r="AN571" s="219" t="str">
        <f>IFERROR(VLOOKUP(AM571,L_Convert,6,FALSE),"")</f>
        <v>TBD</v>
      </c>
      <c r="AO571" s="219" t="str">
        <f>IFERROR(VLOOKUP(AM571,L_Convert,7,FALSE),"")</f>
        <v>TBD</v>
      </c>
      <c r="AP571" s="83" t="s">
        <v>4464</v>
      </c>
      <c r="AQ571" s="89">
        <v>44677</v>
      </c>
      <c r="AR571" s="89"/>
      <c r="AS571" s="99"/>
      <c r="AT571" s="94"/>
      <c r="AU571" s="256"/>
      <c r="AV571" s="238"/>
      <c r="AW571" s="238"/>
      <c r="AX571" s="89"/>
      <c r="AY571" s="89"/>
      <c r="AZ571" s="219"/>
      <c r="BA571" s="86"/>
      <c r="BB571" s="86"/>
      <c r="BC571" s="83" t="s">
        <v>12717</v>
      </c>
      <c r="BD571" s="83" t="s">
        <v>3721</v>
      </c>
      <c r="BE571" s="83" t="str">
        <f>IFERROR(VLOOKUP($BD571,L_Milestone,4,FALSE),"")</f>
        <v>10.CME PREPARATION</v>
      </c>
      <c r="BF571" s="83" t="s">
        <v>5834</v>
      </c>
      <c r="BG571" s="237" t="s">
        <v>13222</v>
      </c>
      <c r="BH571" s="237"/>
      <c r="BI571" s="190">
        <v>401</v>
      </c>
      <c r="BJ571" s="83" t="s">
        <v>13274</v>
      </c>
    </row>
    <row r="572" spans="1:62" s="13" customFormat="1" ht="15" customHeight="1">
      <c r="A572" s="187" t="s">
        <v>9466</v>
      </c>
      <c r="B572" s="29"/>
      <c r="C572" s="83" t="str">
        <f>Q572</f>
        <v>JAW-JT-KRG-2158</v>
      </c>
      <c r="D572" s="83">
        <v>30729240031</v>
      </c>
      <c r="E572" s="198" t="s">
        <v>10994</v>
      </c>
      <c r="F572" s="198" t="s">
        <v>9702</v>
      </c>
      <c r="G572" s="83" t="s">
        <v>10283</v>
      </c>
      <c r="H572" s="84" t="s">
        <v>6825</v>
      </c>
      <c r="I572" s="83" t="s">
        <v>10125</v>
      </c>
      <c r="J572" s="83" t="s">
        <v>10126</v>
      </c>
      <c r="K572" s="83">
        <v>60</v>
      </c>
      <c r="L572" s="83" t="s">
        <v>4487</v>
      </c>
      <c r="M572" s="83" t="s">
        <v>10246</v>
      </c>
      <c r="N572" s="83" t="s">
        <v>10361</v>
      </c>
      <c r="O572" s="83" t="s">
        <v>2359</v>
      </c>
      <c r="P572" s="84" t="s">
        <v>12456</v>
      </c>
      <c r="Q572" s="395" t="s">
        <v>9701</v>
      </c>
      <c r="R572" s="395" t="s">
        <v>9702</v>
      </c>
      <c r="S572" s="83" t="s">
        <v>106</v>
      </c>
      <c r="T572" s="83" t="s">
        <v>5862</v>
      </c>
      <c r="U572" s="83" t="s">
        <v>5907</v>
      </c>
      <c r="V572" s="83" t="s">
        <v>4468</v>
      </c>
      <c r="W572" s="83" t="s">
        <v>2203</v>
      </c>
      <c r="X572" s="83" t="s">
        <v>2645</v>
      </c>
      <c r="Y572" s="83">
        <v>6617948</v>
      </c>
      <c r="Z572" s="86">
        <v>44586</v>
      </c>
      <c r="AA572" s="86">
        <v>44589</v>
      </c>
      <c r="AB572" s="332">
        <f ca="1">IF(AND($Z572=""),"",IF(AND($Z572&lt;&gt;"",AY572&lt;&gt;""),AY572-$Z572,IF(AND($Z572&lt;&gt;"",AY572=""),TODAY()-$Z572)))</f>
        <v>93</v>
      </c>
      <c r="AC572" s="91" t="str">
        <f ca="1">IF(AB572="","",IF(AB572="RFI","RFI done",IF(AB572&gt;150,"&gt; 150 days",IF(AB572&gt;120,"121 - 150 days",IF(AB572&gt;90,"91 - 120 days",IF(AB572&gt;60,"61 - 90 days",IF(AB572&gt;30,"31 - 60 days","&lt; 30 days")))))))</f>
        <v>91 - 120 days</v>
      </c>
      <c r="AD572" s="89">
        <f>IF(AND(S572=""),"TBD",IF(AND(S572="COLO"),Z572+30,Z572+150))</f>
        <v>44736</v>
      </c>
      <c r="AE572" s="90" t="str">
        <f>IFERROR(VLOOKUP(AD572,L_Convert,6,FALSE),"")</f>
        <v>W26-2022</v>
      </c>
      <c r="AF572" s="90" t="str">
        <f>IFERROR(VLOOKUP(AD572,L_Convert,7,FALSE),"")</f>
        <v>Jun-2022</v>
      </c>
      <c r="AG572" s="89" t="s">
        <v>345</v>
      </c>
      <c r="AH572" s="219" t="str">
        <f>IFERROR(VLOOKUP(AG572,L_Convert,6,FALSE),"")</f>
        <v>TBD</v>
      </c>
      <c r="AI572" s="219" t="str">
        <f>IFERROR(VLOOKUP(AG572,L_Convert,7,FALSE),"")</f>
        <v>TBD</v>
      </c>
      <c r="AJ572" s="89" t="s">
        <v>345</v>
      </c>
      <c r="AK572" s="219" t="str">
        <f>IFERROR(VLOOKUP(AJ572,L_Convert,6,FALSE),"")</f>
        <v>TBD</v>
      </c>
      <c r="AL572" s="219" t="str">
        <f>IFERROR(VLOOKUP(AJ572,L_Convert,7,FALSE),"")</f>
        <v>TBD</v>
      </c>
      <c r="AM572" s="89" t="s">
        <v>345</v>
      </c>
      <c r="AN572" s="219" t="str">
        <f>IFERROR(VLOOKUP(AM572,L_Convert,6,FALSE),"")</f>
        <v>TBD</v>
      </c>
      <c r="AO572" s="219" t="str">
        <f>IFERROR(VLOOKUP(AM572,L_Convert,7,FALSE),"")</f>
        <v>TBD</v>
      </c>
      <c r="AP572" s="83" t="s">
        <v>4464</v>
      </c>
      <c r="AQ572" s="220"/>
      <c r="AR572" s="89"/>
      <c r="AS572" s="99"/>
      <c r="AT572" s="94"/>
      <c r="AU572" s="256"/>
      <c r="AV572" s="95"/>
      <c r="AW572" s="238"/>
      <c r="AX572" s="89"/>
      <c r="AY572" s="89"/>
      <c r="AZ572" s="219"/>
      <c r="BA572" s="86"/>
      <c r="BB572" s="86"/>
      <c r="BC572" s="83" t="s">
        <v>10375</v>
      </c>
      <c r="BD572" s="83" t="s">
        <v>10395</v>
      </c>
      <c r="BE572" s="83" t="str">
        <f>IFERROR(VLOOKUP($BD572,L_Milestone,4,FALSE),"")</f>
        <v>06.ERM PROCESS</v>
      </c>
      <c r="BF572" s="83" t="s">
        <v>5834</v>
      </c>
      <c r="BG572" s="237" t="s">
        <v>13167</v>
      </c>
      <c r="BH572" s="237"/>
      <c r="BI572" s="190">
        <v>401</v>
      </c>
      <c r="BJ572" s="83" t="s">
        <v>13274</v>
      </c>
    </row>
    <row r="573" spans="1:62" s="13" customFormat="1" ht="15" customHeight="1">
      <c r="A573" s="92"/>
      <c r="B573" s="346"/>
      <c r="C573" s="83" t="str">
        <f>Q573</f>
        <v>BAL-BA-DPR-1531</v>
      </c>
      <c r="D573" s="83">
        <v>30731000031</v>
      </c>
      <c r="E573" s="198" t="s">
        <v>11009</v>
      </c>
      <c r="F573" s="198" t="s">
        <v>10295</v>
      </c>
      <c r="G573" s="83" t="s">
        <v>5938</v>
      </c>
      <c r="H573" s="97" t="s">
        <v>6825</v>
      </c>
      <c r="I573" s="83" t="s">
        <v>10291</v>
      </c>
      <c r="J573" s="83" t="s">
        <v>10292</v>
      </c>
      <c r="K573" s="83">
        <v>30</v>
      </c>
      <c r="L573" s="83" t="s">
        <v>10293</v>
      </c>
      <c r="M573" s="106">
        <v>2022</v>
      </c>
      <c r="N573" s="83" t="s">
        <v>10363</v>
      </c>
      <c r="O573" s="83" t="s">
        <v>2359</v>
      </c>
      <c r="P573" s="84" t="s">
        <v>6433</v>
      </c>
      <c r="Q573" s="83" t="s">
        <v>10294</v>
      </c>
      <c r="R573" s="83" t="s">
        <v>10295</v>
      </c>
      <c r="S573" s="83" t="s">
        <v>106</v>
      </c>
      <c r="T573" s="83" t="s">
        <v>5862</v>
      </c>
      <c r="U573" s="83" t="s">
        <v>203</v>
      </c>
      <c r="V573" s="198" t="s">
        <v>4478</v>
      </c>
      <c r="W573" s="274" t="s">
        <v>2227</v>
      </c>
      <c r="X573" s="274" t="s">
        <v>2641</v>
      </c>
      <c r="Y573" s="274">
        <v>6618016</v>
      </c>
      <c r="Z573" s="86">
        <v>44595</v>
      </c>
      <c r="AA573" s="86">
        <v>44596</v>
      </c>
      <c r="AB573" s="332">
        <f ca="1">IF(AND($Z573=""),"",IF(AND($Z573&lt;&gt;"",AY573&lt;&gt;""),AY573-$Z573,IF(AND($Z573&lt;&gt;"",AY573=""),TODAY()-$Z573)))</f>
        <v>84</v>
      </c>
      <c r="AC573" s="91" t="str">
        <f ca="1">IF(AB573="","",IF(AB573="RFI","RFI done",IF(AB573&gt;150,"&gt; 150 days",IF(AB573&gt;120,"121 - 150 days",IF(AB573&gt;90,"91 - 120 days",IF(AB573&gt;60,"61 - 90 days",IF(AB573&gt;30,"31 - 60 days","&lt; 30 days")))))))</f>
        <v>61 - 90 days</v>
      </c>
      <c r="AD573" s="89">
        <f>IF(AND(S573=""),"TBD",IF(AND(S573="COLO"),Z573+30,Z573+150))</f>
        <v>44745</v>
      </c>
      <c r="AE573" s="90" t="str">
        <f>IFERROR(VLOOKUP(AD573,L_Convert,6,FALSE),"")</f>
        <v>W28-2022</v>
      </c>
      <c r="AF573" s="90" t="str">
        <f>IFERROR(VLOOKUP(AD573,L_Convert,7,FALSE),"")</f>
        <v>Jul-2022</v>
      </c>
      <c r="AG573" s="89" t="s">
        <v>345</v>
      </c>
      <c r="AH573" s="219" t="str">
        <f>IFERROR(VLOOKUP(AG573,L_Convert,6,FALSE),"")</f>
        <v>TBD</v>
      </c>
      <c r="AI573" s="219" t="str">
        <f>IFERROR(VLOOKUP(AG573,L_Convert,7,FALSE),"")</f>
        <v>TBD</v>
      </c>
      <c r="AJ573" s="89" t="s">
        <v>345</v>
      </c>
      <c r="AK573" s="90" t="str">
        <f>IFERROR(VLOOKUP(AJ573,L_Convert,6,FALSE),"")</f>
        <v>TBD</v>
      </c>
      <c r="AL573" s="90" t="str">
        <f>IFERROR(VLOOKUP(AJ573,L_Convert,7,FALSE),"")</f>
        <v>TBD</v>
      </c>
      <c r="AM573" s="89" t="s">
        <v>345</v>
      </c>
      <c r="AN573" s="90" t="str">
        <f>IFERROR(VLOOKUP(AM573,L_Convert,6,FALSE),"")</f>
        <v>TBD</v>
      </c>
      <c r="AO573" s="90" t="str">
        <f>IFERROR(VLOOKUP(AM573,L_Convert,7,FALSE),"")</f>
        <v>TBD</v>
      </c>
      <c r="AP573" s="84" t="s">
        <v>4464</v>
      </c>
      <c r="AQ573" s="220"/>
      <c r="AR573" s="89"/>
      <c r="AS573" s="99"/>
      <c r="AT573" s="94"/>
      <c r="AU573" s="499"/>
      <c r="AV573" s="89"/>
      <c r="AW573" s="238"/>
      <c r="AX573" s="89"/>
      <c r="AY573" s="89"/>
      <c r="AZ573" s="89"/>
      <c r="BA573" s="86"/>
      <c r="BB573" s="86"/>
      <c r="BC573" s="83" t="s">
        <v>10375</v>
      </c>
      <c r="BD573" s="83" t="s">
        <v>202</v>
      </c>
      <c r="BE573" s="83" t="str">
        <f>IFERROR(VLOOKUP($BD573,L_Milestone,4,FALSE),"")</f>
        <v>07.SITAC PROCESS</v>
      </c>
      <c r="BF573" s="451" t="s">
        <v>5834</v>
      </c>
      <c r="BG573" s="237" t="s">
        <v>13073</v>
      </c>
      <c r="BH573" s="237"/>
      <c r="BI573" s="190">
        <v>401</v>
      </c>
      <c r="BJ573" s="83" t="s">
        <v>13274</v>
      </c>
    </row>
    <row r="574" spans="1:62" s="13" customFormat="1" ht="15" customHeight="1">
      <c r="A574" s="187"/>
      <c r="B574" s="29"/>
      <c r="C574" s="83" t="str">
        <f>Q574</f>
        <v>JAW-JB-SBM-2468</v>
      </c>
      <c r="D574" s="83">
        <v>30739640031</v>
      </c>
      <c r="E574" s="198" t="s">
        <v>11399</v>
      </c>
      <c r="F574" s="198" t="s">
        <v>10646</v>
      </c>
      <c r="G574" s="83" t="s">
        <v>10283</v>
      </c>
      <c r="H574" s="84" t="s">
        <v>6825</v>
      </c>
      <c r="I574" s="83" t="s">
        <v>10708</v>
      </c>
      <c r="J574" s="83" t="s">
        <v>10709</v>
      </c>
      <c r="K574" s="83">
        <v>50</v>
      </c>
      <c r="L574" s="83" t="s">
        <v>4885</v>
      </c>
      <c r="M574" s="83">
        <v>2022</v>
      </c>
      <c r="N574" s="83" t="s">
        <v>10973</v>
      </c>
      <c r="O574" s="83" t="s">
        <v>2359</v>
      </c>
      <c r="P574" s="84" t="s">
        <v>199</v>
      </c>
      <c r="Q574" s="83" t="s">
        <v>10645</v>
      </c>
      <c r="R574" s="83" t="s">
        <v>10646</v>
      </c>
      <c r="S574" s="83" t="s">
        <v>106</v>
      </c>
      <c r="T574" s="83" t="s">
        <v>5862</v>
      </c>
      <c r="U574" s="83" t="s">
        <v>2197</v>
      </c>
      <c r="V574" s="86" t="s">
        <v>8117</v>
      </c>
      <c r="W574" s="83" t="s">
        <v>2205</v>
      </c>
      <c r="X574" s="83" t="s">
        <v>2597</v>
      </c>
      <c r="Y574" s="83">
        <v>6618110</v>
      </c>
      <c r="Z574" s="86">
        <v>44627</v>
      </c>
      <c r="AA574" s="86">
        <v>44627</v>
      </c>
      <c r="AB574" s="332">
        <f ca="1">IF(AND($Z574=""),"",IF(AND($Z574&lt;&gt;"",AY574&lt;&gt;""),AY574-$Z574,IF(AND($Z574&lt;&gt;"",AY574=""),TODAY()-$Z574)))</f>
        <v>52</v>
      </c>
      <c r="AC574" s="91" t="str">
        <f ca="1">IF(AB574="","",IF(AB574="RFI","RFI done",IF(AB574&gt;150,"&gt; 150 days",IF(AB574&gt;120,"121 - 150 days",IF(AB574&gt;90,"91 - 120 days",IF(AB574&gt;60,"61 - 90 days",IF(AB574&gt;30,"31 - 60 days","&lt; 30 days")))))))</f>
        <v>31 - 60 days</v>
      </c>
      <c r="AD574" s="89">
        <f>IF(AND(S574=""),"TBD",IF(AND(S574="COLO"),Z574+30,Z574+150))</f>
        <v>44777</v>
      </c>
      <c r="AE574" s="90" t="str">
        <f>IFERROR(VLOOKUP(AD574,L_Convert,6,FALSE),"")</f>
        <v>W32-2022</v>
      </c>
      <c r="AF574" s="90" t="str">
        <f>IFERROR(VLOOKUP(AD574,L_Convert,7,FALSE),"")</f>
        <v>Aug-2022</v>
      </c>
      <c r="AG574" s="89" t="s">
        <v>345</v>
      </c>
      <c r="AH574" s="219" t="str">
        <f>IFERROR(VLOOKUP(AG574,L_Convert,6,FALSE),"")</f>
        <v>TBD</v>
      </c>
      <c r="AI574" s="219" t="str">
        <f>IFERROR(VLOOKUP(AG574,L_Convert,7,FALSE),"")</f>
        <v>TBD</v>
      </c>
      <c r="AJ574" s="89" t="s">
        <v>345</v>
      </c>
      <c r="AK574" s="219" t="str">
        <f>IFERROR(VLOOKUP(AJ574,L_Convert,6,FALSE),"")</f>
        <v>TBD</v>
      </c>
      <c r="AL574" s="219" t="str">
        <f>IFERROR(VLOOKUP(AJ574,L_Convert,7,FALSE),"")</f>
        <v>TBD</v>
      </c>
      <c r="AM574" s="89" t="s">
        <v>345</v>
      </c>
      <c r="AN574" s="219" t="str">
        <f>IFERROR(VLOOKUP(AM574,L_Convert,6,FALSE),"")</f>
        <v>TBD</v>
      </c>
      <c r="AO574" s="219" t="str">
        <f>IFERROR(VLOOKUP(AM574,L_Convert,7,FALSE),"")</f>
        <v>TBD</v>
      </c>
      <c r="AP574" s="220" t="s">
        <v>4464</v>
      </c>
      <c r="AQ574" s="89"/>
      <c r="AR574" s="99"/>
      <c r="AS574" s="99"/>
      <c r="AT574" s="256"/>
      <c r="AU574" s="95"/>
      <c r="AV574" s="238"/>
      <c r="AW574" s="89"/>
      <c r="AX574" s="89"/>
      <c r="AY574" s="219"/>
      <c r="AZ574" s="86"/>
      <c r="BA574" s="86"/>
      <c r="BB574" s="86"/>
      <c r="BC574" s="83" t="s">
        <v>10375</v>
      </c>
      <c r="BD574" s="83" t="s">
        <v>3722</v>
      </c>
      <c r="BE574" s="83" t="str">
        <f>IFERROR(VLOOKUP($BD574,L_Milestone,4,FALSE),"")</f>
        <v>06.ERM PROCESS</v>
      </c>
      <c r="BF574" s="83" t="s">
        <v>5834</v>
      </c>
      <c r="BG574" s="237" t="s">
        <v>13025</v>
      </c>
      <c r="BH574" s="237"/>
      <c r="BI574" s="190">
        <v>401</v>
      </c>
      <c r="BJ574" s="83" t="s">
        <v>13274</v>
      </c>
    </row>
    <row r="575" spans="1:62" s="13" customFormat="1" ht="15" customHeight="1">
      <c r="A575" s="27"/>
      <c r="B575" s="29"/>
      <c r="C575" s="83" t="str">
        <f>Q575</f>
        <v>KAL-KI-SMR-0994</v>
      </c>
      <c r="D575" s="83">
        <v>30725590031</v>
      </c>
      <c r="E575" s="198" t="s">
        <v>11300</v>
      </c>
      <c r="F575" s="198" t="s">
        <v>8222</v>
      </c>
      <c r="G575" s="83" t="s">
        <v>10364</v>
      </c>
      <c r="H575" s="84" t="s">
        <v>6825</v>
      </c>
      <c r="I575" s="83" t="s">
        <v>8227</v>
      </c>
      <c r="J575" s="83" t="s">
        <v>8228</v>
      </c>
      <c r="K575" s="83">
        <v>50</v>
      </c>
      <c r="L575" s="83" t="s">
        <v>8229</v>
      </c>
      <c r="M575" s="84">
        <v>2021</v>
      </c>
      <c r="N575" s="83" t="s">
        <v>10360</v>
      </c>
      <c r="O575" s="83" t="s">
        <v>13255</v>
      </c>
      <c r="P575" s="84" t="s">
        <v>205</v>
      </c>
      <c r="Q575" s="83" t="s">
        <v>8221</v>
      </c>
      <c r="R575" s="83" t="s">
        <v>8222</v>
      </c>
      <c r="S575" s="83" t="s">
        <v>106</v>
      </c>
      <c r="T575" s="83" t="s">
        <v>5862</v>
      </c>
      <c r="U575" s="83" t="s">
        <v>2197</v>
      </c>
      <c r="V575" s="198" t="s">
        <v>4474</v>
      </c>
      <c r="W575" s="274" t="s">
        <v>2214</v>
      </c>
      <c r="X575" s="274" t="s">
        <v>8223</v>
      </c>
      <c r="Y575" s="274">
        <v>6617944</v>
      </c>
      <c r="Z575" s="86">
        <v>44585</v>
      </c>
      <c r="AA575" s="86"/>
      <c r="AB575" s="332">
        <f ca="1">IF(AND($Z575=""),"",IF(AND($Z575&lt;&gt;"",AY575&lt;&gt;""),AY575-$Z575,IF(AND($Z575&lt;&gt;"",AY575=""),TODAY()-$Z575)))</f>
        <v>94</v>
      </c>
      <c r="AC575" s="91" t="str">
        <f ca="1">IF(AB575="","",IF(AB575="RFI","RFI done",IF(AB575&gt;150,"&gt; 150 days",IF(AB575&gt;120,"121 - 150 days",IF(AB575&gt;90,"91 - 120 days",IF(AB575&gt;60,"61 - 90 days",IF(AB575&gt;30,"31 - 60 days","&lt; 30 days")))))))</f>
        <v>91 - 120 days</v>
      </c>
      <c r="AD575" s="89">
        <f>IF(AND(S575=""),"TBD",IF(AND(S575="COLO"),Z575+30,Z575+150))</f>
        <v>44735</v>
      </c>
      <c r="AE575" s="90" t="str">
        <f>IFERROR(VLOOKUP(AD575,L_Convert,6,FALSE),"")</f>
        <v>W26-2022</v>
      </c>
      <c r="AF575" s="90" t="str">
        <f>IFERROR(VLOOKUP(AD575,L_Convert,7,FALSE),"")</f>
        <v>Jun-2022</v>
      </c>
      <c r="AG575" s="89" t="s">
        <v>345</v>
      </c>
      <c r="AH575" s="219" t="str">
        <f>IFERROR(VLOOKUP(AG575,L_Convert,6,FALSE),"")</f>
        <v>TBD</v>
      </c>
      <c r="AI575" s="219" t="str">
        <f>IFERROR(VLOOKUP(AG575,L_Convert,7,FALSE),"")</f>
        <v>TBD</v>
      </c>
      <c r="AJ575" s="199" t="s">
        <v>345</v>
      </c>
      <c r="AK575" s="90" t="str">
        <f>IFERROR(VLOOKUP(AJ575,L_Convert,6,FALSE),"")</f>
        <v>TBD</v>
      </c>
      <c r="AL575" s="90" t="str">
        <f>IFERROR(VLOOKUP(AJ575,L_Convert,7,FALSE),"")</f>
        <v>TBD</v>
      </c>
      <c r="AM575" s="89" t="s">
        <v>345</v>
      </c>
      <c r="AN575" s="90" t="str">
        <f>IFERROR(VLOOKUP(AM575,L_Convert,6,FALSE),"")</f>
        <v>TBD</v>
      </c>
      <c r="AO575" s="90" t="str">
        <f>IFERROR(VLOOKUP(AM575,L_Convert,7,FALSE),"")</f>
        <v>TBD</v>
      </c>
      <c r="AP575" s="83" t="s">
        <v>4464</v>
      </c>
      <c r="AQ575" s="220">
        <v>44679</v>
      </c>
      <c r="AR575" s="89"/>
      <c r="AS575" s="89"/>
      <c r="AT575" s="94"/>
      <c r="AU575" s="256"/>
      <c r="AV575" s="238"/>
      <c r="AW575" s="238"/>
      <c r="AX575" s="89"/>
      <c r="AY575" s="89"/>
      <c r="AZ575" s="89"/>
      <c r="BA575" s="86"/>
      <c r="BB575" s="86"/>
      <c r="BC575" s="83" t="s">
        <v>10376</v>
      </c>
      <c r="BD575" s="83" t="s">
        <v>6973</v>
      </c>
      <c r="BE575" s="83" t="str">
        <f>IFERROR(VLOOKUP($BD575,L_Milestone,4,FALSE),"")</f>
        <v>07.SITAC PROCESS</v>
      </c>
      <c r="BF575" s="83" t="s">
        <v>5834</v>
      </c>
      <c r="BG575" s="237" t="s">
        <v>13128</v>
      </c>
      <c r="BH575" s="237"/>
      <c r="BI575" s="190">
        <v>401</v>
      </c>
      <c r="BJ575" s="83" t="s">
        <v>13274</v>
      </c>
    </row>
    <row r="576" spans="1:62" s="13" customFormat="1" ht="15" customHeight="1">
      <c r="A576" s="187"/>
      <c r="B576" s="29"/>
      <c r="C576" s="83" t="str">
        <f>Q576</f>
        <v>JAW-JB-SBR-4123</v>
      </c>
      <c r="D576" s="83">
        <v>30742900031</v>
      </c>
      <c r="E576" s="198" t="s">
        <v>12636</v>
      </c>
      <c r="F576" s="198" t="s">
        <v>12637</v>
      </c>
      <c r="G576" s="83" t="s">
        <v>10283</v>
      </c>
      <c r="H576" s="84" t="s">
        <v>6825</v>
      </c>
      <c r="I576" s="83" t="s">
        <v>12718</v>
      </c>
      <c r="J576" s="83" t="s">
        <v>12719</v>
      </c>
      <c r="K576" s="83">
        <v>50</v>
      </c>
      <c r="L576" s="83" t="s">
        <v>4548</v>
      </c>
      <c r="M576" s="83">
        <v>2022</v>
      </c>
      <c r="N576" s="83" t="s">
        <v>12457</v>
      </c>
      <c r="O576" s="83" t="s">
        <v>2359</v>
      </c>
      <c r="P576" s="97" t="s">
        <v>205</v>
      </c>
      <c r="Q576" s="83" t="s">
        <v>12525</v>
      </c>
      <c r="R576" s="83" t="s">
        <v>12526</v>
      </c>
      <c r="S576" s="83" t="s">
        <v>106</v>
      </c>
      <c r="T576" s="83" t="s">
        <v>5862</v>
      </c>
      <c r="U576" s="83" t="s">
        <v>5907</v>
      </c>
      <c r="V576" s="83" t="s">
        <v>4470</v>
      </c>
      <c r="W576" s="274" t="s">
        <v>2205</v>
      </c>
      <c r="X576" s="274" t="s">
        <v>2625</v>
      </c>
      <c r="Y576" s="84">
        <v>6618203</v>
      </c>
      <c r="Z576" s="86">
        <v>44662</v>
      </c>
      <c r="AA576" s="86">
        <v>44662</v>
      </c>
      <c r="AB576" s="332">
        <f ca="1">IF(AND($Z576=""),"",IF(AND($Z576&lt;&gt;"",AY576&lt;&gt;""),AY576-$Z576,IF(AND($Z576&lt;&gt;"",AY576=""),TODAY()-$Z576)))</f>
        <v>17</v>
      </c>
      <c r="AC576" s="91" t="str">
        <f ca="1">IF(AB576="","",IF(AB576="RFI","RFI done",IF(AB576&gt;150,"&gt; 150 days",IF(AB576&gt;120,"121 - 150 days",IF(AB576&gt;90,"91 - 120 days",IF(AB576&gt;60,"61 - 90 days",IF(AB576&gt;30,"31 - 60 days","&lt; 30 days")))))))</f>
        <v>&lt; 30 days</v>
      </c>
      <c r="AD576" s="89">
        <f>IF(AND(S576=""),"TBD",IF(AND(S576="COLO"),Z576+30,Z576+150))</f>
        <v>44812</v>
      </c>
      <c r="AE576" s="90" t="str">
        <f>IFERROR(VLOOKUP(AD576,L_Convert,6,FALSE),"")</f>
        <v>W37-2022</v>
      </c>
      <c r="AF576" s="90" t="str">
        <f>IFERROR(VLOOKUP(AD576,L_Convert,7,FALSE),"")</f>
        <v>Sep-2022</v>
      </c>
      <c r="AG576" s="89" t="s">
        <v>345</v>
      </c>
      <c r="AH576" s="219" t="str">
        <f>IFERROR(VLOOKUP(AG576,L_Convert,6,FALSE),"")</f>
        <v>TBD</v>
      </c>
      <c r="AI576" s="219" t="str">
        <f>IFERROR(VLOOKUP(AG576,L_Convert,7,FALSE),"")</f>
        <v>TBD</v>
      </c>
      <c r="AJ576" s="89" t="s">
        <v>345</v>
      </c>
      <c r="AK576" s="219" t="str">
        <f>IFERROR(VLOOKUP(AJ576,L_Convert,6,FALSE),"")</f>
        <v>TBD</v>
      </c>
      <c r="AL576" s="219" t="str">
        <f>IFERROR(VLOOKUP(AJ576,L_Convert,7,FALSE),"")</f>
        <v>TBD</v>
      </c>
      <c r="AM576" s="89" t="s">
        <v>345</v>
      </c>
      <c r="AN576" s="219" t="str">
        <f>IFERROR(VLOOKUP(AM576,L_Convert,6,FALSE),"")</f>
        <v>TBD</v>
      </c>
      <c r="AO576" s="219" t="str">
        <f>IFERROR(VLOOKUP(AM576,L_Convert,7,FALSE),"")</f>
        <v>TBD</v>
      </c>
      <c r="AP576" s="220"/>
      <c r="AQ576" s="89"/>
      <c r="AR576" s="99"/>
      <c r="AS576" s="99"/>
      <c r="AT576" s="256"/>
      <c r="AU576" s="95"/>
      <c r="AV576" s="238"/>
      <c r="AW576" s="89"/>
      <c r="AX576" s="89"/>
      <c r="AY576" s="219"/>
      <c r="AZ576" s="86"/>
      <c r="BA576" s="86"/>
      <c r="BB576" s="86"/>
      <c r="BC576" s="83" t="s">
        <v>10376</v>
      </c>
      <c r="BD576" s="237" t="s">
        <v>202</v>
      </c>
      <c r="BE576" s="83" t="str">
        <f>IFERROR(VLOOKUP($BD576,L_Milestone,4,FALSE),"")</f>
        <v>07.SITAC PROCESS</v>
      </c>
      <c r="BF576" s="83" t="s">
        <v>5834</v>
      </c>
      <c r="BG576" s="359" t="s">
        <v>12972</v>
      </c>
      <c r="BH576" s="359"/>
      <c r="BI576" s="190">
        <v>401</v>
      </c>
      <c r="BJ576" s="83" t="s">
        <v>13274</v>
      </c>
    </row>
    <row r="577" spans="1:62" s="13" customFormat="1" ht="15" customHeight="1">
      <c r="A577" s="187" t="s">
        <v>9466</v>
      </c>
      <c r="B577" s="29"/>
      <c r="C577" s="83" t="str">
        <f>Q577</f>
        <v>JAW-JK-KSU-1133</v>
      </c>
      <c r="D577" s="83">
        <v>30729600031</v>
      </c>
      <c r="E577" s="198" t="s">
        <v>11011</v>
      </c>
      <c r="F577" s="198" t="s">
        <v>9782</v>
      </c>
      <c r="G577" s="83" t="s">
        <v>10283</v>
      </c>
      <c r="H577" s="84" t="s">
        <v>6825</v>
      </c>
      <c r="I577" s="83" t="s">
        <v>10231</v>
      </c>
      <c r="J577" s="83" t="s">
        <v>10232</v>
      </c>
      <c r="K577" s="83">
        <v>30</v>
      </c>
      <c r="L577" s="83" t="s">
        <v>4487</v>
      </c>
      <c r="M577" s="83">
        <v>2022</v>
      </c>
      <c r="N577" s="83" t="s">
        <v>10359</v>
      </c>
      <c r="O577" s="83" t="s">
        <v>2359</v>
      </c>
      <c r="P577" s="84" t="s">
        <v>199</v>
      </c>
      <c r="Q577" s="83" t="s">
        <v>9781</v>
      </c>
      <c r="R577" s="83" t="s">
        <v>9782</v>
      </c>
      <c r="S577" s="83" t="s">
        <v>106</v>
      </c>
      <c r="T577" s="83" t="s">
        <v>5862</v>
      </c>
      <c r="U577" s="83" t="s">
        <v>5947</v>
      </c>
      <c r="V577" s="198" t="s">
        <v>8117</v>
      </c>
      <c r="W577" s="274" t="s">
        <v>2210</v>
      </c>
      <c r="X577" s="274" t="s">
        <v>2637</v>
      </c>
      <c r="Y577" s="274">
        <v>6617948</v>
      </c>
      <c r="Z577" s="86">
        <v>44586</v>
      </c>
      <c r="AA577" s="86">
        <v>44589</v>
      </c>
      <c r="AB577" s="332">
        <f ca="1">IF(AND($Z577=""),"",IF(AND($Z577&lt;&gt;"",AY577&lt;&gt;""),AY577-$Z577,IF(AND($Z577&lt;&gt;"",AY577=""),TODAY()-$Z577)))</f>
        <v>93</v>
      </c>
      <c r="AC577" s="91" t="str">
        <f ca="1">IF(AB577="","",IF(AB577="RFI","RFI done",IF(AB577&gt;150,"&gt; 150 days",IF(AB577&gt;120,"121 - 150 days",IF(AB577&gt;90,"91 - 120 days",IF(AB577&gt;60,"61 - 90 days",IF(AB577&gt;30,"31 - 60 days","&lt; 30 days")))))))</f>
        <v>91 - 120 days</v>
      </c>
      <c r="AD577" s="89">
        <f>IF(AND(S577=""),"TBD",IF(AND(S577="COLO"),Z577+30,Z577+150))</f>
        <v>44736</v>
      </c>
      <c r="AE577" s="90" t="str">
        <f>IFERROR(VLOOKUP(AD577,L_Convert,6,FALSE),"")</f>
        <v>W26-2022</v>
      </c>
      <c r="AF577" s="90" t="str">
        <f>IFERROR(VLOOKUP(AD577,L_Convert,7,FALSE),"")</f>
        <v>Jun-2022</v>
      </c>
      <c r="AG577" s="89" t="s">
        <v>345</v>
      </c>
      <c r="AH577" s="219" t="str">
        <f>IFERROR(VLOOKUP(AG577,L_Convert,6,FALSE),"")</f>
        <v>TBD</v>
      </c>
      <c r="AI577" s="219" t="str">
        <f>IFERROR(VLOOKUP(AG577,L_Convert,7,FALSE),"")</f>
        <v>TBD</v>
      </c>
      <c r="AJ577" s="89" t="s">
        <v>345</v>
      </c>
      <c r="AK577" s="219" t="str">
        <f>IFERROR(VLOOKUP(AJ577,L_Convert,6,FALSE),"")</f>
        <v>TBD</v>
      </c>
      <c r="AL577" s="219" t="str">
        <f>IFERROR(VLOOKUP(AJ577,L_Convert,7,FALSE),"")</f>
        <v>TBD</v>
      </c>
      <c r="AM577" s="89" t="s">
        <v>345</v>
      </c>
      <c r="AN577" s="219" t="str">
        <f>IFERROR(VLOOKUP(AM577,L_Convert,6,FALSE),"")</f>
        <v>TBD</v>
      </c>
      <c r="AO577" s="219" t="str">
        <f>IFERROR(VLOOKUP(AM577,L_Convert,7,FALSE),"")</f>
        <v>TBD</v>
      </c>
      <c r="AP577" s="83" t="s">
        <v>4464</v>
      </c>
      <c r="AQ577" s="220"/>
      <c r="AR577" s="89"/>
      <c r="AS577" s="99"/>
      <c r="AT577" s="94"/>
      <c r="AU577" s="256"/>
      <c r="AV577" s="95"/>
      <c r="AW577" s="238"/>
      <c r="AX577" s="89"/>
      <c r="AY577" s="89"/>
      <c r="AZ577" s="219"/>
      <c r="BA577" s="86"/>
      <c r="BB577" s="86"/>
      <c r="BC577" s="83" t="s">
        <v>10376</v>
      </c>
      <c r="BD577" s="83" t="s">
        <v>11900</v>
      </c>
      <c r="BE577" s="83" t="str">
        <f>IFERROR(VLOOKUP($BD577,L_Milestone,4,FALSE),"")</f>
        <v>07.SITAC PROCESS</v>
      </c>
      <c r="BF577" s="83" t="s">
        <v>10332</v>
      </c>
      <c r="BG577" s="237" t="s">
        <v>13023</v>
      </c>
      <c r="BH577" s="237"/>
      <c r="BI577" s="190">
        <v>401</v>
      </c>
      <c r="BJ577" s="83" t="s">
        <v>13274</v>
      </c>
    </row>
    <row r="578" spans="1:62" s="13" customFormat="1" ht="15" customHeight="1">
      <c r="A578" s="187" t="s">
        <v>9466</v>
      </c>
      <c r="B578" s="29"/>
      <c r="C578" s="83" t="str">
        <f>Q578</f>
        <v>JAW-JK-GGP-0456</v>
      </c>
      <c r="D578" s="83">
        <v>30729500031</v>
      </c>
      <c r="E578" s="198" t="s">
        <v>11018</v>
      </c>
      <c r="F578" s="198" t="s">
        <v>9760</v>
      </c>
      <c r="G578" s="83" t="s">
        <v>10283</v>
      </c>
      <c r="H578" s="84" t="s">
        <v>6825</v>
      </c>
      <c r="I578" s="83" t="s">
        <v>10202</v>
      </c>
      <c r="J578" s="83" t="s">
        <v>10203</v>
      </c>
      <c r="K578" s="83">
        <v>30</v>
      </c>
      <c r="L578" s="83" t="s">
        <v>10204</v>
      </c>
      <c r="M578" s="83" t="s">
        <v>10246</v>
      </c>
      <c r="N578" s="83" t="s">
        <v>10361</v>
      </c>
      <c r="O578" s="83" t="s">
        <v>2359</v>
      </c>
      <c r="P578" s="84" t="s">
        <v>199</v>
      </c>
      <c r="Q578" s="83" t="s">
        <v>9759</v>
      </c>
      <c r="R578" s="83" t="s">
        <v>9760</v>
      </c>
      <c r="S578" s="83" t="s">
        <v>106</v>
      </c>
      <c r="T578" s="83" t="s">
        <v>5862</v>
      </c>
      <c r="U578" s="83" t="s">
        <v>5947</v>
      </c>
      <c r="V578" s="198" t="s">
        <v>8117</v>
      </c>
      <c r="W578" s="274" t="s">
        <v>2210</v>
      </c>
      <c r="X578" s="274" t="s">
        <v>2696</v>
      </c>
      <c r="Y578" s="274">
        <v>6617948</v>
      </c>
      <c r="Z578" s="86">
        <v>44586</v>
      </c>
      <c r="AA578" s="86">
        <v>44589</v>
      </c>
      <c r="AB578" s="332">
        <f ca="1">IF(AND($Z578=""),"",IF(AND($Z578&lt;&gt;"",AY578&lt;&gt;""),AY578-$Z578,IF(AND($Z578&lt;&gt;"",AY578=""),TODAY()-$Z578)))</f>
        <v>93</v>
      </c>
      <c r="AC578" s="91" t="str">
        <f ca="1">IF(AB578="","",IF(AB578="RFI","RFI done",IF(AB578&gt;150,"&gt; 150 days",IF(AB578&gt;120,"121 - 150 days",IF(AB578&gt;90,"91 - 120 days",IF(AB578&gt;60,"61 - 90 days",IF(AB578&gt;30,"31 - 60 days","&lt; 30 days")))))))</f>
        <v>91 - 120 days</v>
      </c>
      <c r="AD578" s="89">
        <f>IF(AND(S578=""),"TBD",IF(AND(S578="COLO"),Z578+30,Z578+150))</f>
        <v>44736</v>
      </c>
      <c r="AE578" s="90" t="str">
        <f>IFERROR(VLOOKUP(AD578,L_Convert,6,FALSE),"")</f>
        <v>W26-2022</v>
      </c>
      <c r="AF578" s="90" t="str">
        <f>IFERROR(VLOOKUP(AD578,L_Convert,7,FALSE),"")</f>
        <v>Jun-2022</v>
      </c>
      <c r="AG578" s="89" t="s">
        <v>345</v>
      </c>
      <c r="AH578" s="219" t="str">
        <f>IFERROR(VLOOKUP(AG578,L_Convert,6,FALSE),"")</f>
        <v>TBD</v>
      </c>
      <c r="AI578" s="219" t="str">
        <f>IFERROR(VLOOKUP(AG578,L_Convert,7,FALSE),"")</f>
        <v>TBD</v>
      </c>
      <c r="AJ578" s="89" t="s">
        <v>345</v>
      </c>
      <c r="AK578" s="219" t="str">
        <f>IFERROR(VLOOKUP(AJ578,L_Convert,6,FALSE),"")</f>
        <v>TBD</v>
      </c>
      <c r="AL578" s="219" t="str">
        <f>IFERROR(VLOOKUP(AJ578,L_Convert,7,FALSE),"")</f>
        <v>TBD</v>
      </c>
      <c r="AM578" s="89" t="s">
        <v>345</v>
      </c>
      <c r="AN578" s="219" t="str">
        <f>IFERROR(VLOOKUP(AM578,L_Convert,6,FALSE),"")</f>
        <v>TBD</v>
      </c>
      <c r="AO578" s="219" t="str">
        <f>IFERROR(VLOOKUP(AM578,L_Convert,7,FALSE),"")</f>
        <v>TBD</v>
      </c>
      <c r="AP578" s="83" t="s">
        <v>4464</v>
      </c>
      <c r="AQ578" s="220"/>
      <c r="AR578" s="89"/>
      <c r="AS578" s="99"/>
      <c r="AT578" s="94"/>
      <c r="AU578" s="256"/>
      <c r="AV578" s="95"/>
      <c r="AW578" s="238"/>
      <c r="AX578" s="89"/>
      <c r="AY578" s="89"/>
      <c r="AZ578" s="219"/>
      <c r="BA578" s="86"/>
      <c r="BB578" s="86"/>
      <c r="BC578" s="83" t="s">
        <v>10375</v>
      </c>
      <c r="BD578" s="83" t="s">
        <v>6890</v>
      </c>
      <c r="BE578" s="83" t="str">
        <f>IFERROR(VLOOKUP($BD578,L_Milestone,4,FALSE),"")</f>
        <v>05.REHUNTING</v>
      </c>
      <c r="BF578" s="83" t="s">
        <v>5834</v>
      </c>
      <c r="BG578" s="237" t="s">
        <v>13029</v>
      </c>
      <c r="BH578" s="237"/>
      <c r="BI578" s="190">
        <v>401</v>
      </c>
      <c r="BJ578" s="83" t="s">
        <v>13274</v>
      </c>
    </row>
    <row r="579" spans="1:62" s="13" customFormat="1" ht="15" customHeight="1">
      <c r="A579" s="27">
        <v>932</v>
      </c>
      <c r="B579" s="29"/>
      <c r="C579" s="83" t="str">
        <f>Q579</f>
        <v>JAW-JB-BKS-0648</v>
      </c>
      <c r="D579" s="83">
        <v>30719690031</v>
      </c>
      <c r="E579" s="198" t="s">
        <v>11029</v>
      </c>
      <c r="F579" s="198" t="s">
        <v>11030</v>
      </c>
      <c r="G579" s="83" t="s">
        <v>3756</v>
      </c>
      <c r="H579" s="97" t="s">
        <v>6825</v>
      </c>
      <c r="I579" s="83" t="s">
        <v>7154</v>
      </c>
      <c r="J579" s="83" t="s">
        <v>7155</v>
      </c>
      <c r="K579" s="83">
        <v>32.5</v>
      </c>
      <c r="L579" s="83" t="s">
        <v>4487</v>
      </c>
      <c r="M579" s="84">
        <v>2021</v>
      </c>
      <c r="N579" s="83" t="s">
        <v>5938</v>
      </c>
      <c r="O579" s="83" t="s">
        <v>10544</v>
      </c>
      <c r="P579" s="84" t="s">
        <v>199</v>
      </c>
      <c r="Q579" s="83" t="s">
        <v>7152</v>
      </c>
      <c r="R579" s="83" t="s">
        <v>7153</v>
      </c>
      <c r="S579" s="83" t="s">
        <v>2200</v>
      </c>
      <c r="T579" s="83" t="s">
        <v>3170</v>
      </c>
      <c r="U579" s="83" t="s">
        <v>2197</v>
      </c>
      <c r="V579" s="86" t="s">
        <v>8117</v>
      </c>
      <c r="W579" s="274" t="s">
        <v>2205</v>
      </c>
      <c r="X579" s="274" t="s">
        <v>2603</v>
      </c>
      <c r="Y579" s="85">
        <v>6617758</v>
      </c>
      <c r="Z579" s="86">
        <v>44501</v>
      </c>
      <c r="AA579" s="86"/>
      <c r="AB579" s="332">
        <f ca="1">IF(AND($Z579=""),"",IF(AND($Z579&lt;&gt;"",AY579&lt;&gt;""),AY579-$Z579,IF(AND($Z579&lt;&gt;"",AY579=""),TODAY()-$Z579)))</f>
        <v>178</v>
      </c>
      <c r="AC579" s="91" t="str">
        <f ca="1">IF(AB579="","",IF(AB579="RFI","RFI done",IF(AB579&gt;150,"&gt; 150 days",IF(AB579&gt;120,"121 - 150 days",IF(AB579&gt;90,"91 - 120 days",IF(AB579&gt;60,"61 - 90 days",IF(AB579&gt;30,"31 - 60 days","&lt; 30 days")))))))</f>
        <v>&gt; 150 days</v>
      </c>
      <c r="AD579" s="89">
        <f>IF(AND(S579=""),"TBD",IF(AND(S579="COLO"),Z579+30,Z579+150))</f>
        <v>44531</v>
      </c>
      <c r="AE579" s="90" t="str">
        <f>IFERROR(VLOOKUP(AD579,L_Convert,6,FALSE),"")</f>
        <v>W49-2021</v>
      </c>
      <c r="AF579" s="90" t="str">
        <f>IFERROR(VLOOKUP(AD579,L_Convert,7,FALSE),"")</f>
        <v>Dec-2021</v>
      </c>
      <c r="AG579" s="89" t="s">
        <v>345</v>
      </c>
      <c r="AH579" s="90" t="str">
        <f>IFERROR(VLOOKUP(AG579,L_Convert,6,FALSE),"")</f>
        <v>TBD</v>
      </c>
      <c r="AI579" s="90" t="str">
        <f>IFERROR(VLOOKUP(AG579,L_Convert,7,FALSE),"")</f>
        <v>TBD</v>
      </c>
      <c r="AJ579" s="342">
        <v>44575</v>
      </c>
      <c r="AK579" s="90" t="str">
        <f>IFERROR(VLOOKUP(AJ579,L_Convert,6,FALSE),"")</f>
        <v>W03-2022</v>
      </c>
      <c r="AL579" s="90" t="str">
        <f>IFERROR(VLOOKUP(AJ579,L_Convert,7,FALSE),"")</f>
        <v>Jan-2022</v>
      </c>
      <c r="AM579" s="199">
        <v>44620</v>
      </c>
      <c r="AN579" s="90" t="str">
        <f>IFERROR(VLOOKUP(AM579,L_Convert,6,FALSE),"")</f>
        <v>W10-2022</v>
      </c>
      <c r="AO579" s="90" t="str">
        <f>IFERROR(VLOOKUP(AM579,L_Convert,7,FALSE),"")</f>
        <v>Feb-2022</v>
      </c>
      <c r="AP579" s="83" t="s">
        <v>4464</v>
      </c>
      <c r="AQ579" s="107"/>
      <c r="AR579" s="89"/>
      <c r="AS579" s="93"/>
      <c r="AT579" s="94"/>
      <c r="AU579" s="256"/>
      <c r="AV579" s="95">
        <v>44522</v>
      </c>
      <c r="AW579" s="238"/>
      <c r="AX579" s="89"/>
      <c r="AY579" s="89"/>
      <c r="AZ579" s="89"/>
      <c r="BA579" s="86"/>
      <c r="BB579" s="86"/>
      <c r="BC579" s="86"/>
      <c r="BD579" s="83" t="s">
        <v>12759</v>
      </c>
      <c r="BE579" s="83" t="str">
        <f>IFERROR(VLOOKUP($BD579,L_Milestone,4,FALSE),"")</f>
        <v>19.MECHANICAL &amp; ELECTRICAL OG</v>
      </c>
      <c r="BF579" s="83" t="s">
        <v>3725</v>
      </c>
      <c r="BG579" s="237" t="s">
        <v>12760</v>
      </c>
      <c r="BH579" s="435"/>
      <c r="BI579" s="190">
        <v>401</v>
      </c>
      <c r="BJ579" s="190"/>
    </row>
    <row r="580" spans="1:62" s="13" customFormat="1" ht="15" customHeight="1">
      <c r="A580" s="27"/>
      <c r="B580" s="29"/>
      <c r="C580" s="83" t="str">
        <f>Q580</f>
        <v>SUM-KR-BTM-0611</v>
      </c>
      <c r="D580" s="83">
        <v>30725620031</v>
      </c>
      <c r="E580" s="198" t="s">
        <v>11021</v>
      </c>
      <c r="F580" s="198" t="s">
        <v>8218</v>
      </c>
      <c r="G580" s="83" t="s">
        <v>10364</v>
      </c>
      <c r="H580" s="84" t="s">
        <v>6825</v>
      </c>
      <c r="I580" s="83" t="s">
        <v>8230</v>
      </c>
      <c r="J580" s="83" t="s">
        <v>8231</v>
      </c>
      <c r="K580" s="83">
        <v>40</v>
      </c>
      <c r="L580" s="83" t="s">
        <v>8232</v>
      </c>
      <c r="M580" s="84">
        <v>2021</v>
      </c>
      <c r="N580" s="83" t="s">
        <v>10360</v>
      </c>
      <c r="O580" s="83" t="s">
        <v>10553</v>
      </c>
      <c r="P580" s="84" t="s">
        <v>205</v>
      </c>
      <c r="Q580" s="83" t="s">
        <v>8217</v>
      </c>
      <c r="R580" s="83" t="s">
        <v>8218</v>
      </c>
      <c r="S580" s="83" t="s">
        <v>106</v>
      </c>
      <c r="T580" s="83" t="s">
        <v>5862</v>
      </c>
      <c r="U580" s="83" t="s">
        <v>201</v>
      </c>
      <c r="V580" s="198" t="s">
        <v>4476</v>
      </c>
      <c r="W580" s="198" t="s">
        <v>2228</v>
      </c>
      <c r="X580" s="198" t="s">
        <v>2534</v>
      </c>
      <c r="Y580" s="198">
        <v>6617944</v>
      </c>
      <c r="Z580" s="86">
        <v>44585</v>
      </c>
      <c r="AA580" s="86"/>
      <c r="AB580" s="332">
        <f ca="1">IF(AND($Z580=""),"",IF(AND($Z580&lt;&gt;"",AY580&lt;&gt;""),AY580-$Z580,IF(AND($Z580&lt;&gt;"",AY580=""),TODAY()-$Z580)))</f>
        <v>94</v>
      </c>
      <c r="AC580" s="91" t="str">
        <f ca="1">IF(AB580="","",IF(AB580="RFI","RFI done",IF(AB580&gt;150,"&gt; 150 days",IF(AB580&gt;120,"121 - 150 days",IF(AB580&gt;90,"91 - 120 days",IF(AB580&gt;60,"61 - 90 days",IF(AB580&gt;30,"31 - 60 days","&lt; 30 days")))))))</f>
        <v>91 - 120 days</v>
      </c>
      <c r="AD580" s="89">
        <f>IF(AND(S580=""),"TBD",IF(AND(S580="COLO"),Z580+30,Z580+150))</f>
        <v>44735</v>
      </c>
      <c r="AE580" s="90" t="str">
        <f>IFERROR(VLOOKUP(AD580,L_Convert,6,FALSE),"")</f>
        <v>W26-2022</v>
      </c>
      <c r="AF580" s="90" t="str">
        <f>IFERROR(VLOOKUP(AD580,L_Convert,7,FALSE),"")</f>
        <v>Jun-2022</v>
      </c>
      <c r="AG580" s="89" t="s">
        <v>345</v>
      </c>
      <c r="AH580" s="219" t="str">
        <f>IFERROR(VLOOKUP(AG580,L_Convert,6,FALSE),"")</f>
        <v>TBD</v>
      </c>
      <c r="AI580" s="219" t="str">
        <f>IFERROR(VLOOKUP(AG580,L_Convert,7,FALSE),"")</f>
        <v>TBD</v>
      </c>
      <c r="AJ580" s="89" t="s">
        <v>345</v>
      </c>
      <c r="AK580" s="90" t="str">
        <f>IFERROR(VLOOKUP(AJ580,L_Convert,6,FALSE),"")</f>
        <v>TBD</v>
      </c>
      <c r="AL580" s="90" t="str">
        <f>IFERROR(VLOOKUP(AJ580,L_Convert,7,FALSE),"")</f>
        <v>TBD</v>
      </c>
      <c r="AM580" s="89" t="s">
        <v>345</v>
      </c>
      <c r="AN580" s="90" t="str">
        <f>IFERROR(VLOOKUP(AM580,L_Convert,6,FALSE),"")</f>
        <v>TBD</v>
      </c>
      <c r="AO580" s="90" t="str">
        <f>IFERROR(VLOOKUP(AM580,L_Convert,7,FALSE),"")</f>
        <v>TBD</v>
      </c>
      <c r="AP580" s="84" t="s">
        <v>4464</v>
      </c>
      <c r="AQ580" s="220">
        <v>44627</v>
      </c>
      <c r="AR580" s="199">
        <v>44635</v>
      </c>
      <c r="AS580" s="99"/>
      <c r="AT580" s="94"/>
      <c r="AU580" s="257"/>
      <c r="AV580" s="238"/>
      <c r="AW580" s="238"/>
      <c r="AX580" s="89"/>
      <c r="AY580" s="89"/>
      <c r="AZ580" s="89"/>
      <c r="BA580" s="86"/>
      <c r="BB580" s="86"/>
      <c r="BC580" s="86" t="s">
        <v>6452</v>
      </c>
      <c r="BD580" s="83" t="s">
        <v>12606</v>
      </c>
      <c r="BE580" s="83" t="str">
        <f>IFERROR(VLOOKUP($BD580,L_Milestone,4,FALSE),"")</f>
        <v>11.BORE PILE OG</v>
      </c>
      <c r="BF580" s="83" t="s">
        <v>5834</v>
      </c>
      <c r="BG580" s="237" t="s">
        <v>13203</v>
      </c>
      <c r="BH580" s="237"/>
      <c r="BI580" s="190">
        <v>401</v>
      </c>
      <c r="BJ580" s="83" t="s">
        <v>13274</v>
      </c>
    </row>
    <row r="581" spans="1:62" s="13" customFormat="1" ht="15" customHeight="1">
      <c r="A581" s="187" t="s">
        <v>9466</v>
      </c>
      <c r="B581" s="29"/>
      <c r="C581" s="83" t="str">
        <f>Q581</f>
        <v>NUS-NT-RTG-0328</v>
      </c>
      <c r="D581" s="83">
        <v>30729170031</v>
      </c>
      <c r="E581" s="198" t="s">
        <v>10976</v>
      </c>
      <c r="F581" s="198" t="s">
        <v>9686</v>
      </c>
      <c r="G581" s="83" t="s">
        <v>10283</v>
      </c>
      <c r="H581" s="84" t="s">
        <v>6825</v>
      </c>
      <c r="I581" s="83" t="s">
        <v>10103</v>
      </c>
      <c r="J581" s="83" t="s">
        <v>10104</v>
      </c>
      <c r="K581" s="83">
        <v>60</v>
      </c>
      <c r="L581" s="83" t="s">
        <v>10105</v>
      </c>
      <c r="M581" s="83">
        <v>2022</v>
      </c>
      <c r="N581" s="83" t="s">
        <v>10359</v>
      </c>
      <c r="O581" s="83" t="s">
        <v>12244</v>
      </c>
      <c r="P581" s="84" t="s">
        <v>10248</v>
      </c>
      <c r="Q581" s="83" t="s">
        <v>9685</v>
      </c>
      <c r="R581" s="83" t="s">
        <v>9686</v>
      </c>
      <c r="S581" s="83" t="s">
        <v>106</v>
      </c>
      <c r="T581" s="83" t="s">
        <v>5862</v>
      </c>
      <c r="U581" s="83" t="s">
        <v>2198</v>
      </c>
      <c r="V581" s="198" t="s">
        <v>4478</v>
      </c>
      <c r="W581" s="274" t="s">
        <v>2222</v>
      </c>
      <c r="X581" s="274" t="s">
        <v>9806</v>
      </c>
      <c r="Y581" s="83">
        <v>6617947</v>
      </c>
      <c r="Z581" s="86">
        <v>44586</v>
      </c>
      <c r="AA581" s="86">
        <v>44589</v>
      </c>
      <c r="AB581" s="332">
        <f ca="1">IF(AND($Z581=""),"",IF(AND($Z581&lt;&gt;"",AY581&lt;&gt;""),AY581-$Z581,IF(AND($Z581&lt;&gt;"",AY581=""),TODAY()-$Z581)))</f>
        <v>93</v>
      </c>
      <c r="AC581" s="91" t="str">
        <f ca="1">IF(AB581="","",IF(AB581="RFI","RFI done",IF(AB581&gt;150,"&gt; 150 days",IF(AB581&gt;120,"121 - 150 days",IF(AB581&gt;90,"91 - 120 days",IF(AB581&gt;60,"61 - 90 days",IF(AB581&gt;30,"31 - 60 days","&lt; 30 days")))))))</f>
        <v>91 - 120 days</v>
      </c>
      <c r="AD581" s="89">
        <f>IF(AND(S581=""),"TBD",IF(AND(S581="COLO"),Z581+30,Z581+150))</f>
        <v>44736</v>
      </c>
      <c r="AE581" s="90" t="str">
        <f>IFERROR(VLOOKUP(AD581,L_Convert,6,FALSE),"")</f>
        <v>W26-2022</v>
      </c>
      <c r="AF581" s="90" t="str">
        <f>IFERROR(VLOOKUP(AD581,L_Convert,7,FALSE),"")</f>
        <v>Jun-2022</v>
      </c>
      <c r="AG581" s="89" t="s">
        <v>345</v>
      </c>
      <c r="AH581" s="219" t="str">
        <f>IFERROR(VLOOKUP(AG581,L_Convert,6,FALSE),"")</f>
        <v>TBD</v>
      </c>
      <c r="AI581" s="219" t="str">
        <f>IFERROR(VLOOKUP(AG581,L_Convert,7,FALSE),"")</f>
        <v>TBD</v>
      </c>
      <c r="AJ581" s="89" t="s">
        <v>345</v>
      </c>
      <c r="AK581" s="219" t="str">
        <f>IFERROR(VLOOKUP(AJ581,L_Convert,6,FALSE),"")</f>
        <v>TBD</v>
      </c>
      <c r="AL581" s="219" t="str">
        <f>IFERROR(VLOOKUP(AJ581,L_Convert,7,FALSE),"")</f>
        <v>TBD</v>
      </c>
      <c r="AM581" s="89" t="s">
        <v>345</v>
      </c>
      <c r="AN581" s="219" t="str">
        <f>IFERROR(VLOOKUP(AM581,L_Convert,6,FALSE),"")</f>
        <v>TBD</v>
      </c>
      <c r="AO581" s="219" t="str">
        <f>IFERROR(VLOOKUP(AM581,L_Convert,7,FALSE),"")</f>
        <v>TBD</v>
      </c>
      <c r="AP581" s="83" t="s">
        <v>4464</v>
      </c>
      <c r="AQ581" s="220">
        <v>44651</v>
      </c>
      <c r="AR581" s="89">
        <v>44655</v>
      </c>
      <c r="AS581" s="99"/>
      <c r="AT581" s="94"/>
      <c r="AU581" s="256"/>
      <c r="AV581" s="95"/>
      <c r="AW581" s="238"/>
      <c r="AX581" s="89"/>
      <c r="AY581" s="89"/>
      <c r="AZ581" s="219"/>
      <c r="BA581" s="86"/>
      <c r="BB581" s="86"/>
      <c r="BC581" s="86" t="s">
        <v>6452</v>
      </c>
      <c r="BD581" s="83" t="s">
        <v>10531</v>
      </c>
      <c r="BE581" s="83" t="str">
        <f>IFERROR(VLOOKUP($BD581,L_Milestone,4,FALSE),"")</f>
        <v>16.TOWER ERECTION OG</v>
      </c>
      <c r="BF581" s="83" t="s">
        <v>5834</v>
      </c>
      <c r="BG581" s="237" t="s">
        <v>13231</v>
      </c>
      <c r="BH581" s="237"/>
      <c r="BI581" s="190">
        <v>401</v>
      </c>
      <c r="BJ581" s="83" t="s">
        <v>13274</v>
      </c>
    </row>
    <row r="582" spans="1:62" s="13" customFormat="1" ht="15" customHeight="1">
      <c r="A582" s="187"/>
      <c r="B582" s="29"/>
      <c r="C582" s="83" t="str">
        <f>Q582</f>
        <v>SUM-RI-TBH-1088</v>
      </c>
      <c r="D582" s="83">
        <v>30740070031</v>
      </c>
      <c r="E582" s="198" t="s">
        <v>11404</v>
      </c>
      <c r="F582" s="198" t="s">
        <v>10804</v>
      </c>
      <c r="G582" s="83" t="s">
        <v>10283</v>
      </c>
      <c r="H582" s="84" t="s">
        <v>6825</v>
      </c>
      <c r="I582" s="83" t="s">
        <v>10928</v>
      </c>
      <c r="J582" s="83" t="s">
        <v>10929</v>
      </c>
      <c r="K582" s="83">
        <v>50</v>
      </c>
      <c r="L582" s="83" t="s">
        <v>10930</v>
      </c>
      <c r="M582" s="83">
        <v>2022</v>
      </c>
      <c r="N582" s="83" t="s">
        <v>10974</v>
      </c>
      <c r="O582" s="83" t="s">
        <v>12645</v>
      </c>
      <c r="P582" s="84" t="s">
        <v>205</v>
      </c>
      <c r="Q582" s="83" t="s">
        <v>10803</v>
      </c>
      <c r="R582" s="83" t="s">
        <v>10804</v>
      </c>
      <c r="S582" s="83" t="s">
        <v>106</v>
      </c>
      <c r="T582" s="83" t="s">
        <v>5862</v>
      </c>
      <c r="U582" s="83" t="s">
        <v>2199</v>
      </c>
      <c r="V582" s="198" t="s">
        <v>4476</v>
      </c>
      <c r="W582" s="274" t="s">
        <v>2224</v>
      </c>
      <c r="X582" s="274" t="s">
        <v>8636</v>
      </c>
      <c r="Y582" s="83">
        <v>6618108</v>
      </c>
      <c r="Z582" s="86">
        <v>44627</v>
      </c>
      <c r="AA582" s="86">
        <v>44627</v>
      </c>
      <c r="AB582" s="332">
        <f ca="1">IF(AND($Z582=""),"",IF(AND($Z582&lt;&gt;"",AY582&lt;&gt;""),AY582-$Z582,IF(AND($Z582&lt;&gt;"",AY582=""),TODAY()-$Z582)))</f>
        <v>52</v>
      </c>
      <c r="AC582" s="91" t="str">
        <f ca="1">IF(AB582="","",IF(AB582="RFI","RFI done",IF(AB582&gt;150,"&gt; 150 days",IF(AB582&gt;120,"121 - 150 days",IF(AB582&gt;90,"91 - 120 days",IF(AB582&gt;60,"61 - 90 days",IF(AB582&gt;30,"31 - 60 days","&lt; 30 days")))))))</f>
        <v>31 - 60 days</v>
      </c>
      <c r="AD582" s="89">
        <f>IF(AND(S582=""),"TBD",IF(AND(S582="COLO"),Z582+30,Z582+150))</f>
        <v>44777</v>
      </c>
      <c r="AE582" s="90" t="str">
        <f>IFERROR(VLOOKUP(AD582,L_Convert,6,FALSE),"")</f>
        <v>W32-2022</v>
      </c>
      <c r="AF582" s="90" t="str">
        <f>IFERROR(VLOOKUP(AD582,L_Convert,7,FALSE),"")</f>
        <v>Aug-2022</v>
      </c>
      <c r="AG582" s="89" t="s">
        <v>345</v>
      </c>
      <c r="AH582" s="219" t="str">
        <f>IFERROR(VLOOKUP(AG582,L_Convert,6,FALSE),"")</f>
        <v>TBD</v>
      </c>
      <c r="AI582" s="219" t="str">
        <f>IFERROR(VLOOKUP(AG582,L_Convert,7,FALSE),"")</f>
        <v>TBD</v>
      </c>
      <c r="AJ582" s="89" t="s">
        <v>345</v>
      </c>
      <c r="AK582" s="219" t="str">
        <f>IFERROR(VLOOKUP(AJ582,L_Convert,6,FALSE),"")</f>
        <v>TBD</v>
      </c>
      <c r="AL582" s="219" t="str">
        <f>IFERROR(VLOOKUP(AJ582,L_Convert,7,FALSE),"")</f>
        <v>TBD</v>
      </c>
      <c r="AM582" s="89" t="s">
        <v>345</v>
      </c>
      <c r="AN582" s="219" t="str">
        <f>IFERROR(VLOOKUP(AM582,L_Convert,6,FALSE),"")</f>
        <v>TBD</v>
      </c>
      <c r="AO582" s="219" t="str">
        <f>IFERROR(VLOOKUP(AM582,L_Convert,7,FALSE),"")</f>
        <v>TBD</v>
      </c>
      <c r="AP582" s="220" t="s">
        <v>4464</v>
      </c>
      <c r="AQ582" s="89">
        <v>44677</v>
      </c>
      <c r="AR582" s="99"/>
      <c r="AS582" s="99"/>
      <c r="AT582" s="256"/>
      <c r="AU582" s="95"/>
      <c r="AV582" s="238"/>
      <c r="AW582" s="89"/>
      <c r="AX582" s="89"/>
      <c r="AY582" s="219"/>
      <c r="AZ582" s="86"/>
      <c r="BA582" s="86"/>
      <c r="BB582" s="86"/>
      <c r="BC582" s="86" t="s">
        <v>6452</v>
      </c>
      <c r="BD582" s="83" t="s">
        <v>10396</v>
      </c>
      <c r="BE582" s="83" t="str">
        <f>IFERROR(VLOOKUP($BD582,L_Milestone,4,FALSE),"")</f>
        <v>12.EXCAVATION OG</v>
      </c>
      <c r="BF582" s="83" t="s">
        <v>5834</v>
      </c>
      <c r="BG582" s="237" t="s">
        <v>13214</v>
      </c>
      <c r="BH582" s="237"/>
      <c r="BI582" s="190">
        <v>401</v>
      </c>
      <c r="BJ582" s="83" t="s">
        <v>13274</v>
      </c>
    </row>
    <row r="583" spans="1:62" s="13" customFormat="1" ht="15" customHeight="1">
      <c r="A583" s="187"/>
      <c r="B583" s="29"/>
      <c r="C583" s="83" t="str">
        <f>Q583</f>
        <v>JAW-JI-KDR-4311</v>
      </c>
      <c r="D583" s="83">
        <v>30743020031</v>
      </c>
      <c r="E583" s="198" t="s">
        <v>12632</v>
      </c>
      <c r="F583" s="198" t="s">
        <v>12518</v>
      </c>
      <c r="G583" s="83" t="s">
        <v>10283</v>
      </c>
      <c r="H583" s="84" t="s">
        <v>6825</v>
      </c>
      <c r="I583" s="83" t="s">
        <v>12537</v>
      </c>
      <c r="J583" s="83" t="s">
        <v>12538</v>
      </c>
      <c r="K583" s="83">
        <v>40</v>
      </c>
      <c r="L583" s="83" t="s">
        <v>12539</v>
      </c>
      <c r="M583" s="83">
        <v>2022</v>
      </c>
      <c r="N583" s="83" t="s">
        <v>12457</v>
      </c>
      <c r="O583" s="83" t="s">
        <v>2359</v>
      </c>
      <c r="P583" s="84" t="s">
        <v>205</v>
      </c>
      <c r="Q583" s="83" t="s">
        <v>12517</v>
      </c>
      <c r="R583" s="83" t="s">
        <v>12518</v>
      </c>
      <c r="S583" s="83" t="s">
        <v>106</v>
      </c>
      <c r="T583" s="83" t="s">
        <v>5862</v>
      </c>
      <c r="U583" s="83" t="s">
        <v>2198</v>
      </c>
      <c r="V583" s="274" t="s">
        <v>4472</v>
      </c>
      <c r="W583" s="83" t="s">
        <v>2207</v>
      </c>
      <c r="X583" s="83" t="s">
        <v>8628</v>
      </c>
      <c r="Y583" s="84">
        <v>6618175</v>
      </c>
      <c r="Z583" s="86">
        <v>44656</v>
      </c>
      <c r="AA583" s="86">
        <v>44656</v>
      </c>
      <c r="AB583" s="332">
        <f ca="1">IF(AND($Z583=""),"",IF(AND($Z583&lt;&gt;"",AY583&lt;&gt;""),AY583-$Z583,IF(AND($Z583&lt;&gt;"",AY583=""),TODAY()-$Z583)))</f>
        <v>23</v>
      </c>
      <c r="AC583" s="91" t="str">
        <f ca="1">IF(AB583="","",IF(AB583="RFI","RFI done",IF(AB583&gt;150,"&gt; 150 days",IF(AB583&gt;120,"121 - 150 days",IF(AB583&gt;90,"91 - 120 days",IF(AB583&gt;60,"61 - 90 days",IF(AB583&gt;30,"31 - 60 days","&lt; 30 days")))))))</f>
        <v>&lt; 30 days</v>
      </c>
      <c r="AD583" s="89">
        <f>IF(AND(S583=""),"TBD",IF(AND(S583="COLO"),Z583+30,Z583+150))</f>
        <v>44806</v>
      </c>
      <c r="AE583" s="90" t="str">
        <f>IFERROR(VLOOKUP(AD583,L_Convert,6,FALSE),"")</f>
        <v>W36-2022</v>
      </c>
      <c r="AF583" s="90" t="str">
        <f>IFERROR(VLOOKUP(AD583,L_Convert,7,FALSE),"")</f>
        <v>Sep-2022</v>
      </c>
      <c r="AG583" s="89" t="s">
        <v>345</v>
      </c>
      <c r="AH583" s="219" t="str">
        <f>IFERROR(VLOOKUP(AG583,L_Convert,6,FALSE),"")</f>
        <v>TBD</v>
      </c>
      <c r="AI583" s="219" t="str">
        <f>IFERROR(VLOOKUP(AG583,L_Convert,7,FALSE),"")</f>
        <v>TBD</v>
      </c>
      <c r="AJ583" s="89" t="s">
        <v>345</v>
      </c>
      <c r="AK583" s="219" t="str">
        <f>IFERROR(VLOOKUP(AJ583,L_Convert,6,FALSE),"")</f>
        <v>TBD</v>
      </c>
      <c r="AL583" s="219" t="str">
        <f>IFERROR(VLOOKUP(AJ583,L_Convert,7,FALSE),"")</f>
        <v>TBD</v>
      </c>
      <c r="AM583" s="89" t="s">
        <v>345</v>
      </c>
      <c r="AN583" s="219" t="str">
        <f>IFERROR(VLOOKUP(AM583,L_Convert,6,FALSE),"")</f>
        <v>TBD</v>
      </c>
      <c r="AO583" s="219" t="str">
        <f>IFERROR(VLOOKUP(AM583,L_Convert,7,FALSE),"")</f>
        <v>TBD</v>
      </c>
      <c r="AP583" s="220"/>
      <c r="AQ583" s="89"/>
      <c r="AR583" s="99"/>
      <c r="AS583" s="94"/>
      <c r="AT583" s="256"/>
      <c r="AU583" s="95"/>
      <c r="AV583" s="238"/>
      <c r="AW583" s="89"/>
      <c r="AX583" s="89"/>
      <c r="AY583" s="219"/>
      <c r="AZ583" s="86"/>
      <c r="BA583" s="86"/>
      <c r="BB583" s="86"/>
      <c r="BC583" s="83" t="s">
        <v>10375</v>
      </c>
      <c r="BD583" s="237" t="s">
        <v>6890</v>
      </c>
      <c r="BE583" s="83" t="str">
        <f>IFERROR(VLOOKUP($BD583,L_Milestone,4,FALSE),"")</f>
        <v>05.REHUNTING</v>
      </c>
      <c r="BF583" s="83" t="s">
        <v>5834</v>
      </c>
      <c r="BG583" s="359" t="s">
        <v>12990</v>
      </c>
      <c r="BH583" s="359"/>
      <c r="BI583" s="190">
        <v>401</v>
      </c>
      <c r="BJ583" s="83" t="s">
        <v>13274</v>
      </c>
    </row>
    <row r="584" spans="1:62" s="13" customFormat="1" ht="15" customHeight="1">
      <c r="A584" s="187" t="s">
        <v>9466</v>
      </c>
      <c r="B584" s="29"/>
      <c r="C584" s="83" t="str">
        <f>Q584</f>
        <v>SUM-BB-MGR-0526</v>
      </c>
      <c r="D584" s="83">
        <v>30730510031</v>
      </c>
      <c r="E584" s="198" t="s">
        <v>10983</v>
      </c>
      <c r="F584" s="198" t="s">
        <v>9650</v>
      </c>
      <c r="G584" s="83" t="s">
        <v>10283</v>
      </c>
      <c r="H584" s="84" t="s">
        <v>6825</v>
      </c>
      <c r="I584" s="83" t="s">
        <v>10051</v>
      </c>
      <c r="J584" s="83" t="s">
        <v>10052</v>
      </c>
      <c r="K584" s="83">
        <v>40</v>
      </c>
      <c r="L584" s="83" t="s">
        <v>10053</v>
      </c>
      <c r="M584" s="83">
        <v>2022</v>
      </c>
      <c r="N584" s="83" t="s">
        <v>10361</v>
      </c>
      <c r="O584" s="83" t="s">
        <v>2359</v>
      </c>
      <c r="P584" s="84" t="s">
        <v>205</v>
      </c>
      <c r="Q584" s="83" t="s">
        <v>9649</v>
      </c>
      <c r="R584" s="83" t="s">
        <v>9650</v>
      </c>
      <c r="S584" s="83" t="s">
        <v>106</v>
      </c>
      <c r="T584" s="83" t="s">
        <v>5862</v>
      </c>
      <c r="U584" s="83" t="s">
        <v>2199</v>
      </c>
      <c r="V584" s="198" t="s">
        <v>4477</v>
      </c>
      <c r="W584" s="274" t="s">
        <v>2231</v>
      </c>
      <c r="X584" s="274" t="s">
        <v>9797</v>
      </c>
      <c r="Y584" s="83">
        <v>6617949</v>
      </c>
      <c r="Z584" s="86">
        <v>44586</v>
      </c>
      <c r="AA584" s="86">
        <v>44589</v>
      </c>
      <c r="AB584" s="332">
        <f ca="1">IF(AND($Z584=""),"",IF(AND($Z584&lt;&gt;"",AY584&lt;&gt;""),AY584-$Z584,IF(AND($Z584&lt;&gt;"",AY584=""),TODAY()-$Z584)))</f>
        <v>93</v>
      </c>
      <c r="AC584" s="91" t="str">
        <f ca="1">IF(AB584="","",IF(AB584="RFI","RFI done",IF(AB584&gt;150,"&gt; 150 days",IF(AB584&gt;120,"121 - 150 days",IF(AB584&gt;90,"91 - 120 days",IF(AB584&gt;60,"61 - 90 days",IF(AB584&gt;30,"31 - 60 days","&lt; 30 days")))))))</f>
        <v>91 - 120 days</v>
      </c>
      <c r="AD584" s="89">
        <f>IF(AND(S584=""),"TBD",IF(AND(S584="COLO"),Z584+30,Z584+150))</f>
        <v>44736</v>
      </c>
      <c r="AE584" s="90" t="str">
        <f>IFERROR(VLOOKUP(AD584,L_Convert,6,FALSE),"")</f>
        <v>W26-2022</v>
      </c>
      <c r="AF584" s="90" t="str">
        <f>IFERROR(VLOOKUP(AD584,L_Convert,7,FALSE),"")</f>
        <v>Jun-2022</v>
      </c>
      <c r="AG584" s="89" t="s">
        <v>345</v>
      </c>
      <c r="AH584" s="219" t="str">
        <f>IFERROR(VLOOKUP(AG584,L_Convert,6,FALSE),"")</f>
        <v>TBD</v>
      </c>
      <c r="AI584" s="219" t="str">
        <f>IFERROR(VLOOKUP(AG584,L_Convert,7,FALSE),"")</f>
        <v>TBD</v>
      </c>
      <c r="AJ584" s="89" t="s">
        <v>345</v>
      </c>
      <c r="AK584" s="219" t="str">
        <f>IFERROR(VLOOKUP(AJ584,L_Convert,6,FALSE),"")</f>
        <v>TBD</v>
      </c>
      <c r="AL584" s="219" t="str">
        <f>IFERROR(VLOOKUP(AJ584,L_Convert,7,FALSE),"")</f>
        <v>TBD</v>
      </c>
      <c r="AM584" s="89" t="s">
        <v>345</v>
      </c>
      <c r="AN584" s="219" t="str">
        <f>IFERROR(VLOOKUP(AM584,L_Convert,6,FALSE),"")</f>
        <v>TBD</v>
      </c>
      <c r="AO584" s="219" t="str">
        <f>IFERROR(VLOOKUP(AM584,L_Convert,7,FALSE),"")</f>
        <v>TBD</v>
      </c>
      <c r="AP584" s="83" t="s">
        <v>4464</v>
      </c>
      <c r="AQ584" s="220"/>
      <c r="AR584" s="89"/>
      <c r="AS584" s="99"/>
      <c r="AT584" s="94"/>
      <c r="AU584" s="256"/>
      <c r="AV584" s="238"/>
      <c r="AW584" s="238"/>
      <c r="AX584" s="89"/>
      <c r="AY584" s="89"/>
      <c r="AZ584" s="219"/>
      <c r="BA584" s="86"/>
      <c r="BB584" s="86"/>
      <c r="BC584" s="83" t="s">
        <v>10376</v>
      </c>
      <c r="BD584" s="83" t="s">
        <v>202</v>
      </c>
      <c r="BE584" s="83" t="str">
        <f>IFERROR(VLOOKUP($BD584,L_Milestone,4,FALSE),"")</f>
        <v>07.SITAC PROCESS</v>
      </c>
      <c r="BF584" s="83" t="s">
        <v>5834</v>
      </c>
      <c r="BG584" s="237" t="s">
        <v>13061</v>
      </c>
      <c r="BH584" s="237"/>
      <c r="BI584" s="190">
        <v>401</v>
      </c>
      <c r="BJ584" s="83" t="s">
        <v>13274</v>
      </c>
    </row>
    <row r="585" spans="1:62" s="13" customFormat="1" ht="15" customHeight="1">
      <c r="A585" s="187"/>
      <c r="B585" s="29"/>
      <c r="C585" s="83" t="str">
        <f>Q585</f>
        <v>NUS-NT-MME-0344</v>
      </c>
      <c r="D585" s="83">
        <v>30740860031</v>
      </c>
      <c r="E585" s="198" t="s">
        <v>12698</v>
      </c>
      <c r="F585" s="198" t="s">
        <v>12100</v>
      </c>
      <c r="G585" s="83" t="s">
        <v>8130</v>
      </c>
      <c r="H585" s="84" t="s">
        <v>6825</v>
      </c>
      <c r="I585" s="83" t="s">
        <v>12101</v>
      </c>
      <c r="J585" s="83" t="s">
        <v>12102</v>
      </c>
      <c r="K585" s="83">
        <v>45</v>
      </c>
      <c r="L585" s="83">
        <v>116</v>
      </c>
      <c r="M585" s="83"/>
      <c r="N585" s="83" t="s">
        <v>12104</v>
      </c>
      <c r="O585" s="83" t="s">
        <v>2359</v>
      </c>
      <c r="P585" s="84" t="s">
        <v>10248</v>
      </c>
      <c r="Q585" s="83" t="s">
        <v>12099</v>
      </c>
      <c r="R585" s="450" t="s">
        <v>12100</v>
      </c>
      <c r="S585" s="83" t="s">
        <v>106</v>
      </c>
      <c r="T585" s="83" t="s">
        <v>5862</v>
      </c>
      <c r="U585" s="83" t="s">
        <v>2198</v>
      </c>
      <c r="V585" s="372" t="s">
        <v>4478</v>
      </c>
      <c r="W585" s="83" t="s">
        <v>2222</v>
      </c>
      <c r="X585" s="83" t="s">
        <v>12103</v>
      </c>
      <c r="Y585" s="83">
        <v>6618131</v>
      </c>
      <c r="Z585" s="86">
        <v>44636</v>
      </c>
      <c r="AA585" s="86">
        <v>44637</v>
      </c>
      <c r="AB585" s="332">
        <f ca="1">IF(AND($Z585=""),"",IF(AND($Z585&lt;&gt;"",AY585&lt;&gt;""),AY585-$Z585,IF(AND($Z585&lt;&gt;"",AY585=""),TODAY()-$Z585)))</f>
        <v>43</v>
      </c>
      <c r="AC585" s="91" t="str">
        <f ca="1">IF(AB585="","",IF(AB585="RFI","RFI done",IF(AB585&gt;150,"&gt; 150 days",IF(AB585&gt;120,"121 - 150 days",IF(AB585&gt;90,"91 - 120 days",IF(AB585&gt;60,"61 - 90 days",IF(AB585&gt;30,"31 - 60 days","&lt; 30 days")))))))</f>
        <v>31 - 60 days</v>
      </c>
      <c r="AD585" s="89">
        <f>IF(AND(S585=""),"TBD",IF(AND(S585="COLO"),Z585+30,Z585+150))</f>
        <v>44786</v>
      </c>
      <c r="AE585" s="90" t="str">
        <f>IFERROR(VLOOKUP(AD585,L_Convert,6,FALSE),"")</f>
        <v>W33-2022</v>
      </c>
      <c r="AF585" s="90" t="str">
        <f>IFERROR(VLOOKUP(AD585,L_Convert,7,FALSE),"")</f>
        <v>Aug-2022</v>
      </c>
      <c r="AG585" s="89" t="s">
        <v>345</v>
      </c>
      <c r="AH585" s="219" t="str">
        <f>IFERROR(VLOOKUP(AG585,L_Convert,6,FALSE),"")</f>
        <v>TBD</v>
      </c>
      <c r="AI585" s="219" t="str">
        <f>IFERROR(VLOOKUP(AG585,L_Convert,7,FALSE),"")</f>
        <v>TBD</v>
      </c>
      <c r="AJ585" s="199" t="s">
        <v>345</v>
      </c>
      <c r="AK585" s="219" t="str">
        <f>IFERROR(VLOOKUP(AJ585,L_Convert,6,FALSE),"")</f>
        <v>TBD</v>
      </c>
      <c r="AL585" s="219" t="str">
        <f>IFERROR(VLOOKUP(AJ585,L_Convert,7,FALSE),"")</f>
        <v>TBD</v>
      </c>
      <c r="AM585" s="89" t="s">
        <v>345</v>
      </c>
      <c r="AN585" s="219" t="str">
        <f>IFERROR(VLOOKUP(AM585,L_Convert,6,FALSE),"")</f>
        <v>TBD</v>
      </c>
      <c r="AO585" s="219" t="str">
        <f>IFERROR(VLOOKUP(AM585,L_Convert,7,FALSE),"")</f>
        <v>TBD</v>
      </c>
      <c r="AP585" s="220" t="s">
        <v>4464</v>
      </c>
      <c r="AQ585" s="89"/>
      <c r="AR585" s="99"/>
      <c r="AS585" s="94"/>
      <c r="AT585" s="256"/>
      <c r="AU585" s="95"/>
      <c r="AV585" s="238"/>
      <c r="AW585" s="89"/>
      <c r="AX585" s="89"/>
      <c r="AY585" s="219"/>
      <c r="AZ585" s="86"/>
      <c r="BA585" s="86"/>
      <c r="BB585" s="86"/>
      <c r="BC585" s="83" t="s">
        <v>10375</v>
      </c>
      <c r="BD585" s="237" t="s">
        <v>6890</v>
      </c>
      <c r="BE585" s="83" t="str">
        <f>IFERROR(VLOOKUP($BD585,L_Milestone,4,FALSE),"")</f>
        <v>05.REHUNTING</v>
      </c>
      <c r="BF585" s="83" t="s">
        <v>12799</v>
      </c>
      <c r="BG585" s="237" t="s">
        <v>13071</v>
      </c>
      <c r="BH585" s="237"/>
      <c r="BI585" s="190">
        <v>401</v>
      </c>
      <c r="BJ585" s="83" t="s">
        <v>13274</v>
      </c>
    </row>
    <row r="586" spans="1:62" s="13" customFormat="1" ht="15" customHeight="1">
      <c r="A586" s="187"/>
      <c r="B586" s="29"/>
      <c r="C586" s="83" t="str">
        <f>Q586</f>
        <v>KAL-KI-TNR-1007</v>
      </c>
      <c r="D586" s="83">
        <v>30740380031</v>
      </c>
      <c r="E586" s="198" t="s">
        <v>12634</v>
      </c>
      <c r="F586" s="198" t="s">
        <v>11356</v>
      </c>
      <c r="G586" s="83" t="s">
        <v>8130</v>
      </c>
      <c r="H586" s="84" t="s">
        <v>6825</v>
      </c>
      <c r="I586" s="83" t="s">
        <v>11366</v>
      </c>
      <c r="J586" s="83" t="s">
        <v>11367</v>
      </c>
      <c r="K586" s="83">
        <v>70</v>
      </c>
      <c r="L586" s="83">
        <v>27</v>
      </c>
      <c r="M586" s="83"/>
      <c r="N586" s="83" t="s">
        <v>10972</v>
      </c>
      <c r="O586" s="83" t="s">
        <v>2359</v>
      </c>
      <c r="P586" s="84" t="s">
        <v>205</v>
      </c>
      <c r="Q586" s="83" t="s">
        <v>11355</v>
      </c>
      <c r="R586" s="83" t="s">
        <v>11356</v>
      </c>
      <c r="S586" s="198" t="s">
        <v>106</v>
      </c>
      <c r="T586" s="198" t="s">
        <v>5862</v>
      </c>
      <c r="U586" s="197" t="s">
        <v>5947</v>
      </c>
      <c r="V586" s="198" t="s">
        <v>4474</v>
      </c>
      <c r="W586" s="274" t="s">
        <v>2214</v>
      </c>
      <c r="X586" s="274" t="s">
        <v>11363</v>
      </c>
      <c r="Y586" s="198">
        <v>6618120</v>
      </c>
      <c r="Z586" s="199">
        <v>44628</v>
      </c>
      <c r="AA586" s="199">
        <v>44629</v>
      </c>
      <c r="AB586" s="332">
        <f ca="1">IF(AND($Z586=""),"",IF(AND($Z586&lt;&gt;"",AY586&lt;&gt;""),AY586-$Z586,IF(AND($Z586&lt;&gt;"",AY586=""),TODAY()-$Z586)))</f>
        <v>51</v>
      </c>
      <c r="AC586" s="91" t="str">
        <f ca="1">IF(AB586="","",IF(AB586="RFI","RFI done",IF(AB586&gt;150,"&gt; 150 days",IF(AB586&gt;120,"121 - 150 days",IF(AB586&gt;90,"91 - 120 days",IF(AB586&gt;60,"61 - 90 days",IF(AB586&gt;30,"31 - 60 days","&lt; 30 days")))))))</f>
        <v>31 - 60 days</v>
      </c>
      <c r="AD586" s="89">
        <f>IF(AND(S586=""),"TBD",IF(AND(S586="COLO"),Z586+30,Z586+150))</f>
        <v>44778</v>
      </c>
      <c r="AE586" s="90" t="str">
        <f>IFERROR(VLOOKUP(AD586,L_Convert,6,FALSE),"")</f>
        <v>W32-2022</v>
      </c>
      <c r="AF586" s="90" t="str">
        <f>IFERROR(VLOOKUP(AD586,L_Convert,7,FALSE),"")</f>
        <v>Aug-2022</v>
      </c>
      <c r="AG586" s="89" t="s">
        <v>345</v>
      </c>
      <c r="AH586" s="219" t="str">
        <f>IFERROR(VLOOKUP(AG586,L_Convert,6,FALSE),"")</f>
        <v>TBD</v>
      </c>
      <c r="AI586" s="219" t="str">
        <f>IFERROR(VLOOKUP(AG586,L_Convert,7,FALSE),"")</f>
        <v>TBD</v>
      </c>
      <c r="AJ586" s="89" t="s">
        <v>345</v>
      </c>
      <c r="AK586" s="90" t="str">
        <f>IFERROR(VLOOKUP(AJ586,L_Convert,6,FALSE),"")</f>
        <v>TBD</v>
      </c>
      <c r="AL586" s="90" t="str">
        <f>IFERROR(VLOOKUP(AJ586,L_Convert,7,FALSE),"")</f>
        <v>TBD</v>
      </c>
      <c r="AM586" s="339" t="s">
        <v>345</v>
      </c>
      <c r="AN586" s="90" t="str">
        <f>IFERROR(VLOOKUP(AM586,L_Convert,6,FALSE),"")</f>
        <v>TBD</v>
      </c>
      <c r="AO586" s="90" t="str">
        <f>IFERROR(VLOOKUP(AM586,L_Convert,7,FALSE),"")</f>
        <v>TBD</v>
      </c>
      <c r="AP586" s="198"/>
      <c r="AQ586" s="254"/>
      <c r="AR586" s="106"/>
      <c r="AS586" s="99"/>
      <c r="AT586" s="106"/>
      <c r="AU586" s="256"/>
      <c r="AV586" s="238"/>
      <c r="AW586" s="238"/>
      <c r="AX586" s="106"/>
      <c r="AY586" s="287"/>
      <c r="AZ586" s="106"/>
      <c r="BA586" s="86"/>
      <c r="BB586" s="86"/>
      <c r="BC586" s="83" t="s">
        <v>10376</v>
      </c>
      <c r="BD586" s="83" t="s">
        <v>202</v>
      </c>
      <c r="BE586" s="83" t="str">
        <f>IFERROR(VLOOKUP($BD586,L_Milestone,4,FALSE),"")</f>
        <v>07.SITAC PROCESS</v>
      </c>
      <c r="BF586" s="83" t="s">
        <v>12799</v>
      </c>
      <c r="BG586" s="239" t="s">
        <v>13132</v>
      </c>
      <c r="BH586" s="239"/>
      <c r="BI586" s="190">
        <v>401</v>
      </c>
      <c r="BJ586" s="83" t="s">
        <v>13274</v>
      </c>
    </row>
    <row r="587" spans="1:62" s="13" customFormat="1" ht="15" customHeight="1">
      <c r="A587" s="187" t="s">
        <v>9466</v>
      </c>
      <c r="B587" s="29"/>
      <c r="C587" s="83" t="str">
        <f>Q587</f>
        <v>SUM-SU-MDN-2242</v>
      </c>
      <c r="D587" s="83">
        <v>30729740031</v>
      </c>
      <c r="E587" s="198" t="s">
        <v>11296</v>
      </c>
      <c r="F587" s="198" t="s">
        <v>9486</v>
      </c>
      <c r="G587" s="83" t="s">
        <v>10283</v>
      </c>
      <c r="H587" s="84" t="s">
        <v>6825</v>
      </c>
      <c r="I587" s="83" t="s">
        <v>9835</v>
      </c>
      <c r="J587" s="83" t="s">
        <v>9836</v>
      </c>
      <c r="K587" s="83">
        <v>30</v>
      </c>
      <c r="L587" s="83" t="s">
        <v>9837</v>
      </c>
      <c r="M587" s="83" t="s">
        <v>10246</v>
      </c>
      <c r="N587" s="83" t="s">
        <v>10361</v>
      </c>
      <c r="O587" s="83" t="s">
        <v>2359</v>
      </c>
      <c r="P587" s="84" t="s">
        <v>205</v>
      </c>
      <c r="Q587" s="83" t="s">
        <v>9485</v>
      </c>
      <c r="R587" s="83" t="s">
        <v>9486</v>
      </c>
      <c r="S587" s="83" t="s">
        <v>106</v>
      </c>
      <c r="T587" s="83" t="s">
        <v>5862</v>
      </c>
      <c r="U587" s="83" t="s">
        <v>2199</v>
      </c>
      <c r="V587" s="198" t="s">
        <v>4471</v>
      </c>
      <c r="W587" s="274" t="s">
        <v>2213</v>
      </c>
      <c r="X587" s="274" t="s">
        <v>2226</v>
      </c>
      <c r="Y587" s="274">
        <v>6617950</v>
      </c>
      <c r="Z587" s="86">
        <v>44586</v>
      </c>
      <c r="AA587" s="86">
        <v>44589</v>
      </c>
      <c r="AB587" s="332">
        <f ca="1">IF(AND($Z587=""),"",IF(AND($Z587&lt;&gt;"",AY587&lt;&gt;""),AY587-$Z587,IF(AND($Z587&lt;&gt;"",AY587=""),TODAY()-$Z587)))</f>
        <v>93</v>
      </c>
      <c r="AC587" s="91" t="str">
        <f ca="1">IF(AB587="","",IF(AB587="RFI","RFI done",IF(AB587&gt;150,"&gt; 150 days",IF(AB587&gt;120,"121 - 150 days",IF(AB587&gt;90,"91 - 120 days",IF(AB587&gt;60,"61 - 90 days",IF(AB587&gt;30,"31 - 60 days","&lt; 30 days")))))))</f>
        <v>91 - 120 days</v>
      </c>
      <c r="AD587" s="89">
        <f>IF(AND(S587=""),"TBD",IF(AND(S587="COLO"),Z587+30,Z587+150))</f>
        <v>44736</v>
      </c>
      <c r="AE587" s="90" t="str">
        <f>IFERROR(VLOOKUP(AD587,L_Convert,6,FALSE),"")</f>
        <v>W26-2022</v>
      </c>
      <c r="AF587" s="90" t="str">
        <f>IFERROR(VLOOKUP(AD587,L_Convert,7,FALSE),"")</f>
        <v>Jun-2022</v>
      </c>
      <c r="AG587" s="89" t="s">
        <v>345</v>
      </c>
      <c r="AH587" s="219" t="str">
        <f>IFERROR(VLOOKUP(AG587,L_Convert,6,FALSE),"")</f>
        <v>TBD</v>
      </c>
      <c r="AI587" s="219" t="str">
        <f>IFERROR(VLOOKUP(AG587,L_Convert,7,FALSE),"")</f>
        <v>TBD</v>
      </c>
      <c r="AJ587" s="199" t="s">
        <v>345</v>
      </c>
      <c r="AK587" s="219" t="str">
        <f>IFERROR(VLOOKUP(AJ587,L_Convert,6,FALSE),"")</f>
        <v>TBD</v>
      </c>
      <c r="AL587" s="219" t="str">
        <f>IFERROR(VLOOKUP(AJ587,L_Convert,7,FALSE),"")</f>
        <v>TBD</v>
      </c>
      <c r="AM587" s="89" t="s">
        <v>345</v>
      </c>
      <c r="AN587" s="219" t="str">
        <f>IFERROR(VLOOKUP(AM587,L_Convert,6,FALSE),"")</f>
        <v>TBD</v>
      </c>
      <c r="AO587" s="219" t="str">
        <f>IFERROR(VLOOKUP(AM587,L_Convert,7,FALSE),"")</f>
        <v>TBD</v>
      </c>
      <c r="AP587" s="83" t="s">
        <v>4464</v>
      </c>
      <c r="AQ587" s="220"/>
      <c r="AR587" s="89"/>
      <c r="AS587" s="99"/>
      <c r="AT587" s="94"/>
      <c r="AU587" s="256"/>
      <c r="AV587" s="238"/>
      <c r="AW587" s="238"/>
      <c r="AX587" s="89"/>
      <c r="AY587" s="89"/>
      <c r="AZ587" s="219"/>
      <c r="BA587" s="86"/>
      <c r="BB587" s="86"/>
      <c r="BC587" s="83" t="s">
        <v>10375</v>
      </c>
      <c r="BD587" s="83" t="s">
        <v>3722</v>
      </c>
      <c r="BE587" s="83" t="str">
        <f>IFERROR(VLOOKUP($BD587,L_Milestone,4,FALSE),"")</f>
        <v>06.ERM PROCESS</v>
      </c>
      <c r="BF587" s="83" t="s">
        <v>5834</v>
      </c>
      <c r="BG587" s="237" t="s">
        <v>13102</v>
      </c>
      <c r="BH587" s="237"/>
      <c r="BI587" s="190">
        <v>401</v>
      </c>
      <c r="BJ587" s="83" t="s">
        <v>13274</v>
      </c>
    </row>
    <row r="588" spans="1:62" s="13" customFormat="1" ht="15" customHeight="1">
      <c r="A588" s="187"/>
      <c r="B588" s="29"/>
      <c r="C588" s="83" t="str">
        <f>Q588</f>
        <v>JAW-JI-KDR-4345</v>
      </c>
      <c r="D588" s="83">
        <v>30740470031</v>
      </c>
      <c r="E588" s="198" t="s">
        <v>12615</v>
      </c>
      <c r="F588" s="198" t="s">
        <v>10782</v>
      </c>
      <c r="G588" s="83" t="s">
        <v>10283</v>
      </c>
      <c r="H588" s="84" t="s">
        <v>6825</v>
      </c>
      <c r="I588" s="83" t="s">
        <v>10900</v>
      </c>
      <c r="J588" s="83" t="s">
        <v>10901</v>
      </c>
      <c r="K588" s="83">
        <v>50</v>
      </c>
      <c r="L588" s="83" t="s">
        <v>10902</v>
      </c>
      <c r="M588" s="83">
        <v>2022</v>
      </c>
      <c r="N588" s="83" t="s">
        <v>10974</v>
      </c>
      <c r="O588" s="83" t="s">
        <v>2359</v>
      </c>
      <c r="P588" s="84" t="s">
        <v>205</v>
      </c>
      <c r="Q588" s="83" t="s">
        <v>10781</v>
      </c>
      <c r="R588" s="83" t="s">
        <v>10782</v>
      </c>
      <c r="S588" s="83" t="s">
        <v>106</v>
      </c>
      <c r="T588" s="83" t="s">
        <v>5862</v>
      </c>
      <c r="U588" s="83" t="s">
        <v>2198</v>
      </c>
      <c r="V588" s="83" t="s">
        <v>4472</v>
      </c>
      <c r="W588" s="83" t="s">
        <v>2207</v>
      </c>
      <c r="X588" s="83" t="s">
        <v>2726</v>
      </c>
      <c r="Y588" s="83">
        <v>6618108</v>
      </c>
      <c r="Z588" s="86">
        <v>44627</v>
      </c>
      <c r="AA588" s="86">
        <v>44627</v>
      </c>
      <c r="AB588" s="332">
        <f ca="1">IF(AND($Z588=""),"",IF(AND($Z588&lt;&gt;"",AY588&lt;&gt;""),AY588-$Z588,IF(AND($Z588&lt;&gt;"",AY588=""),TODAY()-$Z588)))</f>
        <v>52</v>
      </c>
      <c r="AC588" s="91" t="str">
        <f ca="1">IF(AB588="","",IF(AB588="RFI","RFI done",IF(AB588&gt;150,"&gt; 150 days",IF(AB588&gt;120,"121 - 150 days",IF(AB588&gt;90,"91 - 120 days",IF(AB588&gt;60,"61 - 90 days",IF(AB588&gt;30,"31 - 60 days","&lt; 30 days")))))))</f>
        <v>31 - 60 days</v>
      </c>
      <c r="AD588" s="89">
        <f>IF(AND(S588=""),"TBD",IF(AND(S588="COLO"),Z588+30,Z588+150))</f>
        <v>44777</v>
      </c>
      <c r="AE588" s="90" t="str">
        <f>IFERROR(VLOOKUP(AD588,L_Convert,6,FALSE),"")</f>
        <v>W32-2022</v>
      </c>
      <c r="AF588" s="90" t="str">
        <f>IFERROR(VLOOKUP(AD588,L_Convert,7,FALSE),"")</f>
        <v>Aug-2022</v>
      </c>
      <c r="AG588" s="89" t="s">
        <v>345</v>
      </c>
      <c r="AH588" s="219" t="str">
        <f>IFERROR(VLOOKUP(AG588,L_Convert,6,FALSE),"")</f>
        <v>TBD</v>
      </c>
      <c r="AI588" s="219" t="str">
        <f>IFERROR(VLOOKUP(AG588,L_Convert,7,FALSE),"")</f>
        <v>TBD</v>
      </c>
      <c r="AJ588" s="89" t="s">
        <v>345</v>
      </c>
      <c r="AK588" s="219" t="str">
        <f>IFERROR(VLOOKUP(AJ588,L_Convert,6,FALSE),"")</f>
        <v>TBD</v>
      </c>
      <c r="AL588" s="219" t="str">
        <f>IFERROR(VLOOKUP(AJ588,L_Convert,7,FALSE),"")</f>
        <v>TBD</v>
      </c>
      <c r="AM588" s="89" t="s">
        <v>345</v>
      </c>
      <c r="AN588" s="219" t="str">
        <f>IFERROR(VLOOKUP(AM588,L_Convert,6,FALSE),"")</f>
        <v>TBD</v>
      </c>
      <c r="AO588" s="219" t="str">
        <f>IFERROR(VLOOKUP(AM588,L_Convert,7,FALSE),"")</f>
        <v>TBD</v>
      </c>
      <c r="AP588" s="220" t="s">
        <v>4464</v>
      </c>
      <c r="AQ588" s="89"/>
      <c r="AR588" s="99"/>
      <c r="AS588" s="94"/>
      <c r="AT588" s="256"/>
      <c r="AU588" s="95"/>
      <c r="AV588" s="238"/>
      <c r="AW588" s="89"/>
      <c r="AX588" s="89"/>
      <c r="AY588" s="219"/>
      <c r="AZ588" s="86"/>
      <c r="BA588" s="86"/>
      <c r="BB588" s="86"/>
      <c r="BC588" s="83" t="s">
        <v>10375</v>
      </c>
      <c r="BD588" s="237" t="s">
        <v>3722</v>
      </c>
      <c r="BE588" s="83" t="str">
        <f>IFERROR(VLOOKUP($BD588,L_Milestone,4,FALSE),"")</f>
        <v>06.ERM PROCESS</v>
      </c>
      <c r="BF588" s="83" t="s">
        <v>5834</v>
      </c>
      <c r="BG588" s="359" t="s">
        <v>12989</v>
      </c>
      <c r="BH588" s="359"/>
      <c r="BI588" s="190">
        <v>401</v>
      </c>
      <c r="BJ588" s="83" t="s">
        <v>13274</v>
      </c>
    </row>
    <row r="589" spans="1:62" s="13" customFormat="1" ht="15" customHeight="1">
      <c r="A589" s="187" t="s">
        <v>9466</v>
      </c>
      <c r="B589" s="29"/>
      <c r="C589" s="83" t="str">
        <f>Q589</f>
        <v>SUM-SU-MDN-2236</v>
      </c>
      <c r="D589" s="83">
        <v>30729910031</v>
      </c>
      <c r="E589" s="198" t="s">
        <v>11269</v>
      </c>
      <c r="F589" s="198" t="s">
        <v>9524</v>
      </c>
      <c r="G589" s="83" t="s">
        <v>10283</v>
      </c>
      <c r="H589" s="84" t="s">
        <v>6825</v>
      </c>
      <c r="I589" s="83" t="s">
        <v>9885</v>
      </c>
      <c r="J589" s="83" t="s">
        <v>9886</v>
      </c>
      <c r="K589" s="83">
        <v>40</v>
      </c>
      <c r="L589" s="83" t="s">
        <v>9887</v>
      </c>
      <c r="M589" s="83">
        <v>2022</v>
      </c>
      <c r="N589" s="83" t="s">
        <v>10359</v>
      </c>
      <c r="O589" s="83" t="s">
        <v>2359</v>
      </c>
      <c r="P589" s="84" t="s">
        <v>205</v>
      </c>
      <c r="Q589" s="83" t="s">
        <v>9523</v>
      </c>
      <c r="R589" s="83" t="s">
        <v>9524</v>
      </c>
      <c r="S589" s="83" t="s">
        <v>106</v>
      </c>
      <c r="T589" s="83" t="s">
        <v>5862</v>
      </c>
      <c r="U589" s="83" t="s">
        <v>2199</v>
      </c>
      <c r="V589" s="198" t="s">
        <v>4471</v>
      </c>
      <c r="W589" s="274" t="s">
        <v>2213</v>
      </c>
      <c r="X589" s="274" t="s">
        <v>2226</v>
      </c>
      <c r="Y589" s="83">
        <v>6617950</v>
      </c>
      <c r="Z589" s="86">
        <v>44586</v>
      </c>
      <c r="AA589" s="86">
        <v>44589</v>
      </c>
      <c r="AB589" s="332">
        <f ca="1">IF(AND($Z589=""),"",IF(AND($Z589&lt;&gt;"",AY589&lt;&gt;""),AY589-$Z589,IF(AND($Z589&lt;&gt;"",AY589=""),TODAY()-$Z589)))</f>
        <v>93</v>
      </c>
      <c r="AC589" s="91" t="str">
        <f ca="1">IF(AB589="","",IF(AB589="RFI","RFI done",IF(AB589&gt;150,"&gt; 150 days",IF(AB589&gt;120,"121 - 150 days",IF(AB589&gt;90,"91 - 120 days",IF(AB589&gt;60,"61 - 90 days",IF(AB589&gt;30,"31 - 60 days","&lt; 30 days")))))))</f>
        <v>91 - 120 days</v>
      </c>
      <c r="AD589" s="89">
        <f>IF(AND(S589=""),"TBD",IF(AND(S589="COLO"),Z589+30,Z589+150))</f>
        <v>44736</v>
      </c>
      <c r="AE589" s="90" t="str">
        <f>IFERROR(VLOOKUP(AD589,L_Convert,6,FALSE),"")</f>
        <v>W26-2022</v>
      </c>
      <c r="AF589" s="90" t="str">
        <f>IFERROR(VLOOKUP(AD589,L_Convert,7,FALSE),"")</f>
        <v>Jun-2022</v>
      </c>
      <c r="AG589" s="89" t="s">
        <v>345</v>
      </c>
      <c r="AH589" s="219" t="str">
        <f>IFERROR(VLOOKUP(AG589,L_Convert,6,FALSE),"")</f>
        <v>TBD</v>
      </c>
      <c r="AI589" s="219" t="str">
        <f>IFERROR(VLOOKUP(AG589,L_Convert,7,FALSE),"")</f>
        <v>TBD</v>
      </c>
      <c r="AJ589" s="199" t="s">
        <v>345</v>
      </c>
      <c r="AK589" s="219" t="str">
        <f>IFERROR(VLOOKUP(AJ589,L_Convert,6,FALSE),"")</f>
        <v>TBD</v>
      </c>
      <c r="AL589" s="219" t="str">
        <f>IFERROR(VLOOKUP(AJ589,L_Convert,7,FALSE),"")</f>
        <v>TBD</v>
      </c>
      <c r="AM589" s="89" t="s">
        <v>345</v>
      </c>
      <c r="AN589" s="219" t="str">
        <f>IFERROR(VLOOKUP(AM589,L_Convert,6,FALSE),"")</f>
        <v>TBD</v>
      </c>
      <c r="AO589" s="219" t="str">
        <f>IFERROR(VLOOKUP(AM589,L_Convert,7,FALSE),"")</f>
        <v>TBD</v>
      </c>
      <c r="AP589" s="83" t="s">
        <v>4464</v>
      </c>
      <c r="AQ589" s="220"/>
      <c r="AR589" s="89"/>
      <c r="AS589" s="99"/>
      <c r="AT589" s="94"/>
      <c r="AU589" s="256"/>
      <c r="AV589" s="238"/>
      <c r="AW589" s="238"/>
      <c r="AX589" s="89"/>
      <c r="AY589" s="89"/>
      <c r="AZ589" s="219"/>
      <c r="BA589" s="86"/>
      <c r="BB589" s="86"/>
      <c r="BC589" s="83" t="s">
        <v>10376</v>
      </c>
      <c r="BD589" s="83" t="s">
        <v>202</v>
      </c>
      <c r="BE589" s="83" t="str">
        <f>IFERROR(VLOOKUP($BD589,L_Milestone,4,FALSE),"")</f>
        <v>07.SITAC PROCESS</v>
      </c>
      <c r="BF589" s="83" t="s">
        <v>5834</v>
      </c>
      <c r="BG589" s="237" t="s">
        <v>13091</v>
      </c>
      <c r="BH589" s="237"/>
      <c r="BI589" s="190">
        <v>401</v>
      </c>
      <c r="BJ589" s="83" t="s">
        <v>13274</v>
      </c>
    </row>
    <row r="590" spans="1:62" s="13" customFormat="1" ht="15" customHeight="1">
      <c r="A590" s="187" t="s">
        <v>9466</v>
      </c>
      <c r="B590" s="29"/>
      <c r="C590" s="83" t="str">
        <f>Q590</f>
        <v>SUM-KR-BTM-0622</v>
      </c>
      <c r="D590" s="83">
        <v>30730480031</v>
      </c>
      <c r="E590" s="198" t="s">
        <v>10985</v>
      </c>
      <c r="F590" s="198" t="s">
        <v>9644</v>
      </c>
      <c r="G590" s="83" t="s">
        <v>10283</v>
      </c>
      <c r="H590" s="84" t="s">
        <v>6825</v>
      </c>
      <c r="I590" s="83" t="s">
        <v>10044</v>
      </c>
      <c r="J590" s="83" t="s">
        <v>10045</v>
      </c>
      <c r="K590" s="83">
        <v>40</v>
      </c>
      <c r="L590" s="83" t="s">
        <v>5072</v>
      </c>
      <c r="M590" s="83">
        <v>2022</v>
      </c>
      <c r="N590" s="83" t="s">
        <v>10359</v>
      </c>
      <c r="O590" s="83" t="s">
        <v>12256</v>
      </c>
      <c r="P590" s="84" t="s">
        <v>205</v>
      </c>
      <c r="Q590" s="83" t="s">
        <v>9643</v>
      </c>
      <c r="R590" s="83" t="s">
        <v>9644</v>
      </c>
      <c r="S590" s="83" t="s">
        <v>106</v>
      </c>
      <c r="T590" s="83" t="s">
        <v>5862</v>
      </c>
      <c r="U590" s="83" t="s">
        <v>2199</v>
      </c>
      <c r="V590" s="198" t="s">
        <v>4476</v>
      </c>
      <c r="W590" s="274" t="s">
        <v>2228</v>
      </c>
      <c r="X590" s="274" t="s">
        <v>2534</v>
      </c>
      <c r="Y590" s="83">
        <v>6617949</v>
      </c>
      <c r="Z590" s="86">
        <v>44586</v>
      </c>
      <c r="AA590" s="86">
        <v>44589</v>
      </c>
      <c r="AB590" s="332">
        <f ca="1">IF(AND($Z590=""),"",IF(AND($Z590&lt;&gt;"",AY590&lt;&gt;""),AY590-$Z590,IF(AND($Z590&lt;&gt;"",AY590=""),TODAY()-$Z590)))</f>
        <v>93</v>
      </c>
      <c r="AC590" s="91" t="str">
        <f ca="1">IF(AB590="","",IF(AB590="RFI","RFI done",IF(AB590&gt;150,"&gt; 150 days",IF(AB590&gt;120,"121 - 150 days",IF(AB590&gt;90,"91 - 120 days",IF(AB590&gt;60,"61 - 90 days",IF(AB590&gt;30,"31 - 60 days","&lt; 30 days")))))))</f>
        <v>91 - 120 days</v>
      </c>
      <c r="AD590" s="89">
        <f>IF(AND(S590=""),"TBD",IF(AND(S590="COLO"),Z590+30,Z590+150))</f>
        <v>44736</v>
      </c>
      <c r="AE590" s="90" t="str">
        <f>IFERROR(VLOOKUP(AD590,L_Convert,6,FALSE),"")</f>
        <v>W26-2022</v>
      </c>
      <c r="AF590" s="90" t="str">
        <f>IFERROR(VLOOKUP(AD590,L_Convert,7,FALSE),"")</f>
        <v>Jun-2022</v>
      </c>
      <c r="AG590" s="89" t="s">
        <v>345</v>
      </c>
      <c r="AH590" s="219" t="str">
        <f>IFERROR(VLOOKUP(AG590,L_Convert,6,FALSE),"")</f>
        <v>TBD</v>
      </c>
      <c r="AI590" s="219" t="str">
        <f>IFERROR(VLOOKUP(AG590,L_Convert,7,FALSE),"")</f>
        <v>TBD</v>
      </c>
      <c r="AJ590" s="89" t="s">
        <v>345</v>
      </c>
      <c r="AK590" s="219" t="str">
        <f>IFERROR(VLOOKUP(AJ590,L_Convert,6,FALSE),"")</f>
        <v>TBD</v>
      </c>
      <c r="AL590" s="219" t="str">
        <f>IFERROR(VLOOKUP(AJ590,L_Convert,7,FALSE),"")</f>
        <v>TBD</v>
      </c>
      <c r="AM590" s="89" t="s">
        <v>345</v>
      </c>
      <c r="AN590" s="219" t="str">
        <f>IFERROR(VLOOKUP(AM590,L_Convert,6,FALSE),"")</f>
        <v>TBD</v>
      </c>
      <c r="AO590" s="219" t="str">
        <f>IFERROR(VLOOKUP(AM590,L_Convert,7,FALSE),"")</f>
        <v>TBD</v>
      </c>
      <c r="AP590" s="83" t="s">
        <v>4464</v>
      </c>
      <c r="AQ590" s="220">
        <v>44651</v>
      </c>
      <c r="AR590" s="287">
        <v>44652</v>
      </c>
      <c r="AS590" s="99"/>
      <c r="AT590" s="94"/>
      <c r="AU590" s="256"/>
      <c r="AV590" s="238"/>
      <c r="AW590" s="238"/>
      <c r="AX590" s="89"/>
      <c r="AY590" s="89"/>
      <c r="AZ590" s="219"/>
      <c r="BA590" s="86"/>
      <c r="BB590" s="86"/>
      <c r="BC590" s="83" t="s">
        <v>10376</v>
      </c>
      <c r="BD590" s="83" t="s">
        <v>6973</v>
      </c>
      <c r="BE590" s="83" t="str">
        <f>IFERROR(VLOOKUP($BD590,L_Milestone,4,FALSE),"")</f>
        <v>07.SITAC PROCESS</v>
      </c>
      <c r="BF590" s="83" t="s">
        <v>5834</v>
      </c>
      <c r="BG590" s="237" t="s">
        <v>13225</v>
      </c>
      <c r="BH590" s="237"/>
      <c r="BI590" s="190">
        <v>401</v>
      </c>
      <c r="BJ590" s="83" t="s">
        <v>13274</v>
      </c>
    </row>
    <row r="591" spans="1:62" s="13" customFormat="1" ht="15" customHeight="1">
      <c r="A591" s="187" t="s">
        <v>9466</v>
      </c>
      <c r="B591" s="29"/>
      <c r="C591" s="83" t="str">
        <f>Q591</f>
        <v>SUM-SS-BTA-1088</v>
      </c>
      <c r="D591" s="83">
        <v>30729730031</v>
      </c>
      <c r="E591" s="198" t="s">
        <v>11284</v>
      </c>
      <c r="F591" s="198" t="s">
        <v>9484</v>
      </c>
      <c r="G591" s="83" t="s">
        <v>10283</v>
      </c>
      <c r="H591" s="84" t="s">
        <v>6825</v>
      </c>
      <c r="I591" s="83" t="s">
        <v>9832</v>
      </c>
      <c r="J591" s="83" t="s">
        <v>9833</v>
      </c>
      <c r="K591" s="83">
        <v>60</v>
      </c>
      <c r="L591" s="83" t="s">
        <v>9834</v>
      </c>
      <c r="M591" s="83">
        <v>2022</v>
      </c>
      <c r="N591" s="83" t="s">
        <v>10359</v>
      </c>
      <c r="O591" s="83" t="s">
        <v>10535</v>
      </c>
      <c r="P591" s="84" t="s">
        <v>205</v>
      </c>
      <c r="Q591" s="83" t="s">
        <v>9483</v>
      </c>
      <c r="R591" s="83" t="s">
        <v>9484</v>
      </c>
      <c r="S591" s="83" t="s">
        <v>106</v>
      </c>
      <c r="T591" s="83" t="s">
        <v>5862</v>
      </c>
      <c r="U591" s="83" t="s">
        <v>2199</v>
      </c>
      <c r="V591" s="83" t="s">
        <v>4477</v>
      </c>
      <c r="W591" s="274" t="s">
        <v>2216</v>
      </c>
      <c r="X591" s="274" t="s">
        <v>8605</v>
      </c>
      <c r="Y591" s="274">
        <v>6617950</v>
      </c>
      <c r="Z591" s="86">
        <v>44586</v>
      </c>
      <c r="AA591" s="86">
        <v>44589</v>
      </c>
      <c r="AB591" s="332">
        <f ca="1">IF(AND($Z591=""),"",IF(AND($Z591&lt;&gt;"",AY591&lt;&gt;""),AY591-$Z591,IF(AND($Z591&lt;&gt;"",AY591=""),TODAY()-$Z591)))</f>
        <v>93</v>
      </c>
      <c r="AC591" s="91" t="str">
        <f ca="1">IF(AB591="","",IF(AB591="RFI","RFI done",IF(AB591&gt;150,"&gt; 150 days",IF(AB591&gt;120,"121 - 150 days",IF(AB591&gt;90,"91 - 120 days",IF(AB591&gt;60,"61 - 90 days",IF(AB591&gt;30,"31 - 60 days","&lt; 30 days")))))))</f>
        <v>91 - 120 days</v>
      </c>
      <c r="AD591" s="89">
        <f>IF(AND(S591=""),"TBD",IF(AND(S591="COLO"),Z591+30,Z591+150))</f>
        <v>44736</v>
      </c>
      <c r="AE591" s="90" t="str">
        <f>IFERROR(VLOOKUP(AD591,L_Convert,6,FALSE),"")</f>
        <v>W26-2022</v>
      </c>
      <c r="AF591" s="90" t="str">
        <f>IFERROR(VLOOKUP(AD591,L_Convert,7,FALSE),"")</f>
        <v>Jun-2022</v>
      </c>
      <c r="AG591" s="89" t="s">
        <v>345</v>
      </c>
      <c r="AH591" s="219" t="str">
        <f>IFERROR(VLOOKUP(AG591,L_Convert,6,FALSE),"")</f>
        <v>TBD</v>
      </c>
      <c r="AI591" s="219" t="str">
        <f>IFERROR(VLOOKUP(AG591,L_Convert,7,FALSE),"")</f>
        <v>TBD</v>
      </c>
      <c r="AJ591" s="199" t="s">
        <v>345</v>
      </c>
      <c r="AK591" s="219" t="str">
        <f>IFERROR(VLOOKUP(AJ591,L_Convert,6,FALSE),"")</f>
        <v>TBD</v>
      </c>
      <c r="AL591" s="219" t="str">
        <f>IFERROR(VLOOKUP(AJ591,L_Convert,7,FALSE),"")</f>
        <v>TBD</v>
      </c>
      <c r="AM591" s="89" t="s">
        <v>345</v>
      </c>
      <c r="AN591" s="219" t="str">
        <f>IFERROR(VLOOKUP(AM591,L_Convert,6,FALSE),"")</f>
        <v>TBD</v>
      </c>
      <c r="AO591" s="219" t="str">
        <f>IFERROR(VLOOKUP(AM591,L_Convert,7,FALSE),"")</f>
        <v>TBD</v>
      </c>
      <c r="AP591" s="84" t="s">
        <v>4464</v>
      </c>
      <c r="AQ591" s="220">
        <v>44627</v>
      </c>
      <c r="AR591" s="199">
        <v>44635</v>
      </c>
      <c r="AS591" s="99"/>
      <c r="AT591" s="94"/>
      <c r="AU591" s="256"/>
      <c r="AV591" s="238"/>
      <c r="AW591" s="238"/>
      <c r="AX591" s="89"/>
      <c r="AY591" s="89"/>
      <c r="AZ591" s="219"/>
      <c r="BA591" s="86"/>
      <c r="BB591" s="86"/>
      <c r="BC591" s="83" t="s">
        <v>12717</v>
      </c>
      <c r="BD591" s="237" t="s">
        <v>11347</v>
      </c>
      <c r="BE591" s="83" t="str">
        <f>IFERROR(VLOOKUP($BD591,L_Milestone,4,FALSE),"")</f>
        <v>10.CME PREPARATION</v>
      </c>
      <c r="BF591" s="83" t="s">
        <v>5834</v>
      </c>
      <c r="BG591" s="237" t="s">
        <v>13057</v>
      </c>
      <c r="BH591" s="237"/>
      <c r="BI591" s="190">
        <v>401</v>
      </c>
      <c r="BJ591" s="83" t="s">
        <v>13274</v>
      </c>
    </row>
    <row r="592" spans="1:62" s="13" customFormat="1" ht="15" customHeight="1">
      <c r="A592" s="187"/>
      <c r="B592" s="29"/>
      <c r="C592" s="83" t="str">
        <f>Q592</f>
        <v>SUM-RI-TBH-1093</v>
      </c>
      <c r="D592" s="83">
        <v>30740080031</v>
      </c>
      <c r="E592" s="198" t="s">
        <v>11405</v>
      </c>
      <c r="F592" s="198" t="s">
        <v>10806</v>
      </c>
      <c r="G592" s="83" t="s">
        <v>10283</v>
      </c>
      <c r="H592" s="84" t="s">
        <v>6825</v>
      </c>
      <c r="I592" s="83" t="s">
        <v>10931</v>
      </c>
      <c r="J592" s="83" t="s">
        <v>10932</v>
      </c>
      <c r="K592" s="83">
        <v>50</v>
      </c>
      <c r="L592" s="83" t="s">
        <v>9925</v>
      </c>
      <c r="M592" s="83">
        <v>2022</v>
      </c>
      <c r="N592" s="83" t="s">
        <v>10974</v>
      </c>
      <c r="O592" s="83" t="s">
        <v>12709</v>
      </c>
      <c r="P592" s="84" t="s">
        <v>205</v>
      </c>
      <c r="Q592" s="83" t="s">
        <v>10805</v>
      </c>
      <c r="R592" s="83" t="s">
        <v>10806</v>
      </c>
      <c r="S592" s="83" t="s">
        <v>106</v>
      </c>
      <c r="T592" s="83" t="s">
        <v>5862</v>
      </c>
      <c r="U592" s="83" t="s">
        <v>2199</v>
      </c>
      <c r="V592" s="198" t="s">
        <v>4476</v>
      </c>
      <c r="W592" s="83" t="s">
        <v>2224</v>
      </c>
      <c r="X592" s="83" t="s">
        <v>8636</v>
      </c>
      <c r="Y592" s="83">
        <v>6618108</v>
      </c>
      <c r="Z592" s="86">
        <v>44627</v>
      </c>
      <c r="AA592" s="86">
        <v>44627</v>
      </c>
      <c r="AB592" s="332">
        <f ca="1">IF(AND($Z592=""),"",IF(AND($Z592&lt;&gt;"",AY592&lt;&gt;""),AY592-$Z592,IF(AND($Z592&lt;&gt;"",AY592=""),TODAY()-$Z592)))</f>
        <v>52</v>
      </c>
      <c r="AC592" s="91" t="str">
        <f ca="1">IF(AB592="","",IF(AB592="RFI","RFI done",IF(AB592&gt;150,"&gt; 150 days",IF(AB592&gt;120,"121 - 150 days",IF(AB592&gt;90,"91 - 120 days",IF(AB592&gt;60,"61 - 90 days",IF(AB592&gt;30,"31 - 60 days","&lt; 30 days")))))))</f>
        <v>31 - 60 days</v>
      </c>
      <c r="AD592" s="89">
        <f>IF(AND(S592=""),"TBD",IF(AND(S592="COLO"),Z592+30,Z592+150))</f>
        <v>44777</v>
      </c>
      <c r="AE592" s="90" t="str">
        <f>IFERROR(VLOOKUP(AD592,L_Convert,6,FALSE),"")</f>
        <v>W32-2022</v>
      </c>
      <c r="AF592" s="90" t="str">
        <f>IFERROR(VLOOKUP(AD592,L_Convert,7,FALSE),"")</f>
        <v>Aug-2022</v>
      </c>
      <c r="AG592" s="89" t="s">
        <v>345</v>
      </c>
      <c r="AH592" s="219" t="str">
        <f>IFERROR(VLOOKUP(AG592,L_Convert,6,FALSE),"")</f>
        <v>TBD</v>
      </c>
      <c r="AI592" s="219" t="str">
        <f>IFERROR(VLOOKUP(AG592,L_Convert,7,FALSE),"")</f>
        <v>TBD</v>
      </c>
      <c r="AJ592" s="89" t="s">
        <v>345</v>
      </c>
      <c r="AK592" s="219" t="str">
        <f>IFERROR(VLOOKUP(AJ592,L_Convert,6,FALSE),"")</f>
        <v>TBD</v>
      </c>
      <c r="AL592" s="219" t="str">
        <f>IFERROR(VLOOKUP(AJ592,L_Convert,7,FALSE),"")</f>
        <v>TBD</v>
      </c>
      <c r="AM592" s="89" t="s">
        <v>345</v>
      </c>
      <c r="AN592" s="219" t="str">
        <f>IFERROR(VLOOKUP(AM592,L_Convert,6,FALSE),"")</f>
        <v>TBD</v>
      </c>
      <c r="AO592" s="219" t="str">
        <f>IFERROR(VLOOKUP(AM592,L_Convert,7,FALSE),"")</f>
        <v>TBD</v>
      </c>
      <c r="AP592" s="220" t="s">
        <v>4464</v>
      </c>
      <c r="AQ592" s="254">
        <v>44662</v>
      </c>
      <c r="AR592" s="89">
        <v>44664</v>
      </c>
      <c r="AS592" s="220"/>
      <c r="AT592" s="256"/>
      <c r="AU592" s="95"/>
      <c r="AV592" s="238"/>
      <c r="AW592" s="89"/>
      <c r="AX592" s="89"/>
      <c r="AY592" s="219"/>
      <c r="AZ592" s="86"/>
      <c r="BA592" s="86"/>
      <c r="BB592" s="86"/>
      <c r="BC592" s="86" t="s">
        <v>6452</v>
      </c>
      <c r="BD592" s="83" t="s">
        <v>11347</v>
      </c>
      <c r="BE592" s="83" t="str">
        <f>IFERROR(VLOOKUP($BD592,L_Milestone,4,FALSE),"")</f>
        <v>10.CME PREPARATION</v>
      </c>
      <c r="BF592" s="83" t="s">
        <v>5834</v>
      </c>
      <c r="BG592" s="237" t="s">
        <v>13233</v>
      </c>
      <c r="BH592" s="237"/>
      <c r="BI592" s="190">
        <v>401</v>
      </c>
      <c r="BJ592" s="83" t="s">
        <v>13274</v>
      </c>
    </row>
    <row r="593" spans="1:62" s="13" customFormat="1" ht="15" customHeight="1">
      <c r="A593" s="187" t="s">
        <v>9466</v>
      </c>
      <c r="B593" s="29"/>
      <c r="C593" s="83" t="str">
        <f>Q593</f>
        <v>SUM-RI-PBR-1203</v>
      </c>
      <c r="D593" s="83">
        <v>30729670031</v>
      </c>
      <c r="E593" s="198" t="s">
        <v>11256</v>
      </c>
      <c r="F593" s="198" t="s">
        <v>9472</v>
      </c>
      <c r="G593" s="83" t="s">
        <v>10283</v>
      </c>
      <c r="H593" s="84" t="s">
        <v>6825</v>
      </c>
      <c r="I593" s="83" t="s">
        <v>9817</v>
      </c>
      <c r="J593" s="83" t="s">
        <v>9818</v>
      </c>
      <c r="K593" s="83">
        <v>40</v>
      </c>
      <c r="L593" s="83" t="s">
        <v>4896</v>
      </c>
      <c r="M593" s="83" t="s">
        <v>10246</v>
      </c>
      <c r="N593" s="83" t="s">
        <v>10361</v>
      </c>
      <c r="O593" s="83" t="s">
        <v>12683</v>
      </c>
      <c r="P593" s="84" t="s">
        <v>205</v>
      </c>
      <c r="Q593" s="83" t="s">
        <v>9471</v>
      </c>
      <c r="R593" s="83" t="s">
        <v>9472</v>
      </c>
      <c r="S593" s="83" t="s">
        <v>106</v>
      </c>
      <c r="T593" s="83" t="s">
        <v>5862</v>
      </c>
      <c r="U593" s="83" t="s">
        <v>2199</v>
      </c>
      <c r="V593" s="198" t="s">
        <v>4476</v>
      </c>
      <c r="W593" s="274" t="s">
        <v>2224</v>
      </c>
      <c r="X593" s="274" t="s">
        <v>2717</v>
      </c>
      <c r="Y593" s="83">
        <v>6617950</v>
      </c>
      <c r="Z593" s="86">
        <v>44586</v>
      </c>
      <c r="AA593" s="86">
        <v>44589</v>
      </c>
      <c r="AB593" s="332">
        <f ca="1">IF(AND($Z593=""),"",IF(AND($Z593&lt;&gt;"",AY593&lt;&gt;""),AY593-$Z593,IF(AND($Z593&lt;&gt;"",AY593=""),TODAY()-$Z593)))</f>
        <v>93</v>
      </c>
      <c r="AC593" s="91" t="str">
        <f ca="1">IF(AB593="","",IF(AB593="RFI","RFI done",IF(AB593&gt;150,"&gt; 150 days",IF(AB593&gt;120,"121 - 150 days",IF(AB593&gt;90,"91 - 120 days",IF(AB593&gt;60,"61 - 90 days",IF(AB593&gt;30,"31 - 60 days","&lt; 30 days")))))))</f>
        <v>91 - 120 days</v>
      </c>
      <c r="AD593" s="89">
        <f>IF(AND(S593=""),"TBD",IF(AND(S593="COLO"),Z593+30,Z593+150))</f>
        <v>44736</v>
      </c>
      <c r="AE593" s="90" t="str">
        <f>IFERROR(VLOOKUP(AD593,L_Convert,6,FALSE),"")</f>
        <v>W26-2022</v>
      </c>
      <c r="AF593" s="90" t="str">
        <f>IFERROR(VLOOKUP(AD593,L_Convert,7,FALSE),"")</f>
        <v>Jun-2022</v>
      </c>
      <c r="AG593" s="89" t="s">
        <v>345</v>
      </c>
      <c r="AH593" s="219" t="str">
        <f>IFERROR(VLOOKUP(AG593,L_Convert,6,FALSE),"")</f>
        <v>TBD</v>
      </c>
      <c r="AI593" s="219" t="str">
        <f>IFERROR(VLOOKUP(AG593,L_Convert,7,FALSE),"")</f>
        <v>TBD</v>
      </c>
      <c r="AJ593" s="89" t="s">
        <v>345</v>
      </c>
      <c r="AK593" s="219" t="str">
        <f>IFERROR(VLOOKUP(AJ593,L_Convert,6,FALSE),"")</f>
        <v>TBD</v>
      </c>
      <c r="AL593" s="219" t="str">
        <f>IFERROR(VLOOKUP(AJ593,L_Convert,7,FALSE),"")</f>
        <v>TBD</v>
      </c>
      <c r="AM593" s="89" t="s">
        <v>345</v>
      </c>
      <c r="AN593" s="219" t="str">
        <f>IFERROR(VLOOKUP(AM593,L_Convert,6,FALSE),"")</f>
        <v>TBD</v>
      </c>
      <c r="AO593" s="219" t="str">
        <f>IFERROR(VLOOKUP(AM593,L_Convert,7,FALSE),"")</f>
        <v>TBD</v>
      </c>
      <c r="AP593" s="83" t="s">
        <v>4464</v>
      </c>
      <c r="AQ593" s="254">
        <v>44662</v>
      </c>
      <c r="AR593" s="89">
        <v>44664</v>
      </c>
      <c r="AS593" s="99"/>
      <c r="AT593" s="94"/>
      <c r="AU593" s="256"/>
      <c r="AV593" s="238">
        <v>44676</v>
      </c>
      <c r="AW593" s="238"/>
      <c r="AX593" s="89"/>
      <c r="AY593" s="89"/>
      <c r="AZ593" s="219"/>
      <c r="BA593" s="86"/>
      <c r="BB593" s="86"/>
      <c r="BC593" s="86" t="s">
        <v>6452</v>
      </c>
      <c r="BD593" s="83" t="s">
        <v>11347</v>
      </c>
      <c r="BE593" s="83" t="str">
        <f>IFERROR(VLOOKUP($BD593,L_Milestone,4,FALSE),"")</f>
        <v>10.CME PREPARATION</v>
      </c>
      <c r="BF593" s="83" t="s">
        <v>5834</v>
      </c>
      <c r="BG593" s="359" t="s">
        <v>13216</v>
      </c>
      <c r="BH593" s="359"/>
      <c r="BI593" s="190">
        <v>401</v>
      </c>
      <c r="BJ593" s="83" t="s">
        <v>13274</v>
      </c>
    </row>
    <row r="594" spans="1:62" s="13" customFormat="1" ht="15" customHeight="1">
      <c r="A594" s="187" t="s">
        <v>9466</v>
      </c>
      <c r="B594" s="29"/>
      <c r="C594" s="83" t="str">
        <f>Q594</f>
        <v>JAW-BT-RKB-0768</v>
      </c>
      <c r="D594" s="83">
        <v>30729570031</v>
      </c>
      <c r="E594" s="198" t="s">
        <v>11323</v>
      </c>
      <c r="F594" s="198" t="s">
        <v>9776</v>
      </c>
      <c r="G594" s="83" t="s">
        <v>10283</v>
      </c>
      <c r="H594" s="84" t="s">
        <v>6825</v>
      </c>
      <c r="I594" s="83" t="s">
        <v>10223</v>
      </c>
      <c r="J594" s="83" t="s">
        <v>10224</v>
      </c>
      <c r="K594" s="83">
        <v>70</v>
      </c>
      <c r="L594" s="83" t="s">
        <v>10225</v>
      </c>
      <c r="M594" s="83">
        <v>2022</v>
      </c>
      <c r="N594" s="83" t="s">
        <v>10359</v>
      </c>
      <c r="O594" s="83" t="s">
        <v>10437</v>
      </c>
      <c r="P594" s="84" t="s">
        <v>199</v>
      </c>
      <c r="Q594" s="83" t="s">
        <v>9775</v>
      </c>
      <c r="R594" s="83" t="s">
        <v>9776</v>
      </c>
      <c r="S594" s="83" t="s">
        <v>106</v>
      </c>
      <c r="T594" s="83" t="s">
        <v>5862</v>
      </c>
      <c r="U594" s="83" t="s">
        <v>5947</v>
      </c>
      <c r="V594" s="86" t="s">
        <v>8117</v>
      </c>
      <c r="W594" s="83" t="s">
        <v>2204</v>
      </c>
      <c r="X594" s="83" t="s">
        <v>8615</v>
      </c>
      <c r="Y594" s="83">
        <v>6617948</v>
      </c>
      <c r="Z594" s="86">
        <v>44586</v>
      </c>
      <c r="AA594" s="86">
        <v>44589</v>
      </c>
      <c r="AB594" s="332">
        <f ca="1">IF(AND($Z594=""),"",IF(AND($Z594&lt;&gt;"",AY594&lt;&gt;""),AY594-$Z594,IF(AND($Z594&lt;&gt;"",AY594=""),TODAY()-$Z594)))</f>
        <v>93</v>
      </c>
      <c r="AC594" s="91" t="str">
        <f ca="1">IF(AB594="","",IF(AB594="RFI","RFI done",IF(AB594&gt;150,"&gt; 150 days",IF(AB594&gt;120,"121 - 150 days",IF(AB594&gt;90,"91 - 120 days",IF(AB594&gt;60,"61 - 90 days",IF(AB594&gt;30,"31 - 60 days","&lt; 30 days")))))))</f>
        <v>91 - 120 days</v>
      </c>
      <c r="AD594" s="89">
        <f>IF(AND(S594=""),"TBD",IF(AND(S594="COLO"),Z594+30,Z594+150))</f>
        <v>44736</v>
      </c>
      <c r="AE594" s="90" t="str">
        <f>IFERROR(VLOOKUP(AD594,L_Convert,6,FALSE),"")</f>
        <v>W26-2022</v>
      </c>
      <c r="AF594" s="90" t="str">
        <f>IFERROR(VLOOKUP(AD594,L_Convert,7,FALSE),"")</f>
        <v>Jun-2022</v>
      </c>
      <c r="AG594" s="89" t="s">
        <v>345</v>
      </c>
      <c r="AH594" s="219" t="str">
        <f>IFERROR(VLOOKUP(AG594,L_Convert,6,FALSE),"")</f>
        <v>TBD</v>
      </c>
      <c r="AI594" s="219" t="str">
        <f>IFERROR(VLOOKUP(AG594,L_Convert,7,FALSE),"")</f>
        <v>TBD</v>
      </c>
      <c r="AJ594" s="89" t="s">
        <v>345</v>
      </c>
      <c r="AK594" s="219" t="str">
        <f>IFERROR(VLOOKUP(AJ594,L_Convert,6,FALSE),"")</f>
        <v>TBD</v>
      </c>
      <c r="AL594" s="219" t="str">
        <f>IFERROR(VLOOKUP(AJ594,L_Convert,7,FALSE),"")</f>
        <v>TBD</v>
      </c>
      <c r="AM594" s="89" t="s">
        <v>345</v>
      </c>
      <c r="AN594" s="219" t="str">
        <f>IFERROR(VLOOKUP(AM594,L_Convert,6,FALSE),"")</f>
        <v>TBD</v>
      </c>
      <c r="AO594" s="219" t="str">
        <f>IFERROR(VLOOKUP(AM594,L_Convert,7,FALSE),"")</f>
        <v>TBD</v>
      </c>
      <c r="AP594" s="83" t="s">
        <v>4464</v>
      </c>
      <c r="AQ594" s="220" t="s">
        <v>13271</v>
      </c>
      <c r="AR594" s="89"/>
      <c r="AS594" s="89"/>
      <c r="AT594" s="94">
        <v>10.6</v>
      </c>
      <c r="AU594" s="256">
        <v>44671</v>
      </c>
      <c r="AV594" s="95"/>
      <c r="AW594" s="238"/>
      <c r="AX594" s="89"/>
      <c r="AY594" s="89"/>
      <c r="AZ594" s="219"/>
      <c r="BA594" s="86"/>
      <c r="BB594" s="86"/>
      <c r="BC594" s="86" t="s">
        <v>6452</v>
      </c>
      <c r="BD594" s="83" t="s">
        <v>10531</v>
      </c>
      <c r="BE594" s="83" t="str">
        <f>IFERROR(VLOOKUP($BD594,L_Milestone,4,FALSE),"")</f>
        <v>16.TOWER ERECTION OG</v>
      </c>
      <c r="BF594" s="83" t="s">
        <v>5834</v>
      </c>
      <c r="BG594" s="237" t="s">
        <v>12999</v>
      </c>
      <c r="BH594" s="237"/>
      <c r="BI594" s="190">
        <v>401</v>
      </c>
      <c r="BJ594" s="83" t="s">
        <v>13274</v>
      </c>
    </row>
    <row r="595" spans="1:62" s="13" customFormat="1" ht="15" customHeight="1">
      <c r="A595" s="187" t="s">
        <v>9466</v>
      </c>
      <c r="B595" s="29"/>
      <c r="C595" s="83" t="str">
        <f>Q595</f>
        <v>SUM-RI-UJT-0961</v>
      </c>
      <c r="D595" s="83">
        <v>30729950031</v>
      </c>
      <c r="E595" s="198" t="s">
        <v>11260</v>
      </c>
      <c r="F595" s="198" t="s">
        <v>9532</v>
      </c>
      <c r="G595" s="83" t="s">
        <v>10283</v>
      </c>
      <c r="H595" s="84" t="s">
        <v>6825</v>
      </c>
      <c r="I595" s="83" t="s">
        <v>9895</v>
      </c>
      <c r="J595" s="83" t="s">
        <v>9896</v>
      </c>
      <c r="K595" s="83">
        <v>50</v>
      </c>
      <c r="L595" s="83" t="s">
        <v>9897</v>
      </c>
      <c r="M595" s="83">
        <v>2022</v>
      </c>
      <c r="N595" s="83" t="s">
        <v>10359</v>
      </c>
      <c r="O595" s="83" t="s">
        <v>10471</v>
      </c>
      <c r="P595" s="84" t="s">
        <v>205</v>
      </c>
      <c r="Q595" s="83" t="s">
        <v>9531</v>
      </c>
      <c r="R595" s="83" t="s">
        <v>9532</v>
      </c>
      <c r="S595" s="83" t="s">
        <v>106</v>
      </c>
      <c r="T595" s="83" t="s">
        <v>5862</v>
      </c>
      <c r="U595" s="83" t="s">
        <v>2199</v>
      </c>
      <c r="V595" s="198" t="s">
        <v>4476</v>
      </c>
      <c r="W595" s="274" t="s">
        <v>2224</v>
      </c>
      <c r="X595" s="274" t="s">
        <v>8602</v>
      </c>
      <c r="Y595" s="274">
        <v>6617950</v>
      </c>
      <c r="Z595" s="86">
        <v>44586</v>
      </c>
      <c r="AA595" s="86">
        <v>44589</v>
      </c>
      <c r="AB595" s="332">
        <f ca="1">IF(AND($Z595=""),"",IF(AND($Z595&lt;&gt;"",AY595&lt;&gt;""),AY595-$Z595,IF(AND($Z595&lt;&gt;"",AY595=""),TODAY()-$Z595)))</f>
        <v>93</v>
      </c>
      <c r="AC595" s="91" t="str">
        <f ca="1">IF(AB595="","",IF(AB595="RFI","RFI done",IF(AB595&gt;150,"&gt; 150 days",IF(AB595&gt;120,"121 - 150 days",IF(AB595&gt;90,"91 - 120 days",IF(AB595&gt;60,"61 - 90 days",IF(AB595&gt;30,"31 - 60 days","&lt; 30 days")))))))</f>
        <v>91 - 120 days</v>
      </c>
      <c r="AD595" s="89">
        <f>IF(AND(S595=""),"TBD",IF(AND(S595="COLO"),Z595+30,Z595+150))</f>
        <v>44736</v>
      </c>
      <c r="AE595" s="90" t="str">
        <f>IFERROR(VLOOKUP(AD595,L_Convert,6,FALSE),"")</f>
        <v>W26-2022</v>
      </c>
      <c r="AF595" s="90" t="str">
        <f>IFERROR(VLOOKUP(AD595,L_Convert,7,FALSE),"")</f>
        <v>Jun-2022</v>
      </c>
      <c r="AG595" s="89" t="s">
        <v>345</v>
      </c>
      <c r="AH595" s="219" t="str">
        <f>IFERROR(VLOOKUP(AG595,L_Convert,6,FALSE),"")</f>
        <v>TBD</v>
      </c>
      <c r="AI595" s="219" t="str">
        <f>IFERROR(VLOOKUP(AG595,L_Convert,7,FALSE),"")</f>
        <v>TBD</v>
      </c>
      <c r="AJ595" s="89" t="s">
        <v>345</v>
      </c>
      <c r="AK595" s="219" t="str">
        <f>IFERROR(VLOOKUP(AJ595,L_Convert,6,FALSE),"")</f>
        <v>TBD</v>
      </c>
      <c r="AL595" s="219" t="str">
        <f>IFERROR(VLOOKUP(AJ595,L_Convert,7,FALSE),"")</f>
        <v>TBD</v>
      </c>
      <c r="AM595" s="89" t="s">
        <v>345</v>
      </c>
      <c r="AN595" s="219" t="str">
        <f>IFERROR(VLOOKUP(AM595,L_Convert,6,FALSE),"")</f>
        <v>TBD</v>
      </c>
      <c r="AO595" s="219" t="str">
        <f>IFERROR(VLOOKUP(AM595,L_Convert,7,FALSE),"")</f>
        <v>TBD</v>
      </c>
      <c r="AP595" s="83" t="s">
        <v>4464</v>
      </c>
      <c r="AQ595" s="220">
        <v>44617</v>
      </c>
      <c r="AR595" s="277">
        <v>44623</v>
      </c>
      <c r="AS595" s="99"/>
      <c r="AT595" s="94"/>
      <c r="AU595" s="256"/>
      <c r="AV595" s="238"/>
      <c r="AW595" s="238"/>
      <c r="AX595" s="89"/>
      <c r="AY595" s="89"/>
      <c r="AZ595" s="219"/>
      <c r="BA595" s="86"/>
      <c r="BB595" s="86"/>
      <c r="BC595" s="86" t="s">
        <v>6452</v>
      </c>
      <c r="BD595" s="83" t="s">
        <v>10531</v>
      </c>
      <c r="BE595" s="83" t="str">
        <f>IFERROR(VLOOKUP($BD595,L_Milestone,4,FALSE),"")</f>
        <v>16.TOWER ERECTION OG</v>
      </c>
      <c r="BF595" s="83" t="s">
        <v>5834</v>
      </c>
      <c r="BG595" s="237" t="s">
        <v>13211</v>
      </c>
      <c r="BH595" s="237"/>
      <c r="BI595" s="190">
        <v>401</v>
      </c>
      <c r="BJ595" s="83" t="s">
        <v>13274</v>
      </c>
    </row>
    <row r="596" spans="1:62" s="13" customFormat="1" ht="15" customHeight="1">
      <c r="A596" s="187" t="s">
        <v>9466</v>
      </c>
      <c r="B596" s="29"/>
      <c r="C596" s="83" t="str">
        <f>Q596</f>
        <v>JAW-BT-PDG-0621</v>
      </c>
      <c r="D596" s="83">
        <v>30729360031</v>
      </c>
      <c r="E596" s="198" t="s">
        <v>11322</v>
      </c>
      <c r="F596" s="198" t="s">
        <v>9730</v>
      </c>
      <c r="G596" s="83" t="s">
        <v>10283</v>
      </c>
      <c r="H596" s="84" t="s">
        <v>6825</v>
      </c>
      <c r="I596" s="83" t="s">
        <v>10163</v>
      </c>
      <c r="J596" s="83" t="s">
        <v>10164</v>
      </c>
      <c r="K596" s="83">
        <v>50</v>
      </c>
      <c r="L596" s="83" t="s">
        <v>8198</v>
      </c>
      <c r="M596" s="83">
        <v>2022</v>
      </c>
      <c r="N596" s="83" t="s">
        <v>10359</v>
      </c>
      <c r="O596" s="83" t="s">
        <v>10439</v>
      </c>
      <c r="P596" s="84" t="s">
        <v>199</v>
      </c>
      <c r="Q596" s="83" t="s">
        <v>9729</v>
      </c>
      <c r="R596" s="83" t="s">
        <v>9730</v>
      </c>
      <c r="S596" s="83" t="s">
        <v>106</v>
      </c>
      <c r="T596" s="83" t="s">
        <v>5862</v>
      </c>
      <c r="U596" s="83" t="s">
        <v>5947</v>
      </c>
      <c r="V596" s="86" t="s">
        <v>8117</v>
      </c>
      <c r="W596" s="274" t="s">
        <v>2204</v>
      </c>
      <c r="X596" s="274" t="s">
        <v>8612</v>
      </c>
      <c r="Y596" s="274">
        <v>6617948</v>
      </c>
      <c r="Z596" s="86">
        <v>44586</v>
      </c>
      <c r="AA596" s="86">
        <v>44589</v>
      </c>
      <c r="AB596" s="332">
        <f ca="1">IF(AND($Z596=""),"",IF(AND($Z596&lt;&gt;"",AY596&lt;&gt;""),AY596-$Z596,IF(AND($Z596&lt;&gt;"",AY596=""),TODAY()-$Z596)))</f>
        <v>93</v>
      </c>
      <c r="AC596" s="91" t="str">
        <f ca="1">IF(AB596="","",IF(AB596="RFI","RFI done",IF(AB596&gt;150,"&gt; 150 days",IF(AB596&gt;120,"121 - 150 days",IF(AB596&gt;90,"91 - 120 days",IF(AB596&gt;60,"61 - 90 days",IF(AB596&gt;30,"31 - 60 days","&lt; 30 days")))))))</f>
        <v>91 - 120 days</v>
      </c>
      <c r="AD596" s="89">
        <f>IF(AND(S596=""),"TBD",IF(AND(S596="COLO"),Z596+30,Z596+150))</f>
        <v>44736</v>
      </c>
      <c r="AE596" s="90" t="str">
        <f>IFERROR(VLOOKUP(AD596,L_Convert,6,FALSE),"")</f>
        <v>W26-2022</v>
      </c>
      <c r="AF596" s="90" t="str">
        <f>IFERROR(VLOOKUP(AD596,L_Convert,7,FALSE),"")</f>
        <v>Jun-2022</v>
      </c>
      <c r="AG596" s="89" t="s">
        <v>345</v>
      </c>
      <c r="AH596" s="219" t="str">
        <f>IFERROR(VLOOKUP(AG596,L_Convert,6,FALSE),"")</f>
        <v>TBD</v>
      </c>
      <c r="AI596" s="219" t="str">
        <f>IFERROR(VLOOKUP(AG596,L_Convert,7,FALSE),"")</f>
        <v>TBD</v>
      </c>
      <c r="AJ596" s="199" t="s">
        <v>345</v>
      </c>
      <c r="AK596" s="219" t="str">
        <f>IFERROR(VLOOKUP(AJ596,L_Convert,6,FALSE),"")</f>
        <v>TBD</v>
      </c>
      <c r="AL596" s="219" t="str">
        <f>IFERROR(VLOOKUP(AJ596,L_Convert,7,FALSE),"")</f>
        <v>TBD</v>
      </c>
      <c r="AM596" s="89" t="s">
        <v>345</v>
      </c>
      <c r="AN596" s="219" t="str">
        <f>IFERROR(VLOOKUP(AM596,L_Convert,6,FALSE),"")</f>
        <v>TBD</v>
      </c>
      <c r="AO596" s="219" t="str">
        <f>IFERROR(VLOOKUP(AM596,L_Convert,7,FALSE),"")</f>
        <v>TBD</v>
      </c>
      <c r="AP596" s="83" t="s">
        <v>4464</v>
      </c>
      <c r="AQ596" s="220" t="s">
        <v>13271</v>
      </c>
      <c r="AR596" s="89"/>
      <c r="AS596" s="89"/>
      <c r="AT596" s="94">
        <v>6.6</v>
      </c>
      <c r="AU596" s="256">
        <v>44676</v>
      </c>
      <c r="AV596" s="95"/>
      <c r="AW596" s="238"/>
      <c r="AX596" s="89"/>
      <c r="AY596" s="89"/>
      <c r="AZ596" s="219"/>
      <c r="BA596" s="86"/>
      <c r="BB596" s="86"/>
      <c r="BC596" s="86" t="s">
        <v>6452</v>
      </c>
      <c r="BD596" s="83" t="s">
        <v>10531</v>
      </c>
      <c r="BE596" s="83" t="str">
        <f>IFERROR(VLOOKUP($BD596,L_Milestone,4,FALSE),"")</f>
        <v>16.TOWER ERECTION OG</v>
      </c>
      <c r="BF596" s="83" t="s">
        <v>5834</v>
      </c>
      <c r="BG596" s="237" t="s">
        <v>12998</v>
      </c>
      <c r="BH596" s="237"/>
      <c r="BI596" s="190">
        <v>401</v>
      </c>
      <c r="BJ596" s="83" t="s">
        <v>13274</v>
      </c>
    </row>
    <row r="597" spans="1:62" s="13" customFormat="1" ht="15" customHeight="1">
      <c r="A597" s="187" t="s">
        <v>9466</v>
      </c>
      <c r="B597" s="29"/>
      <c r="C597" s="83" t="str">
        <f>Q597</f>
        <v>SUM-RI-UJT-0949</v>
      </c>
      <c r="D597" s="83">
        <v>30730010031</v>
      </c>
      <c r="E597" s="198" t="s">
        <v>11251</v>
      </c>
      <c r="F597" s="198" t="s">
        <v>9544</v>
      </c>
      <c r="G597" s="83" t="s">
        <v>10283</v>
      </c>
      <c r="H597" s="84" t="s">
        <v>6825</v>
      </c>
      <c r="I597" s="83" t="s">
        <v>9912</v>
      </c>
      <c r="J597" s="83" t="s">
        <v>9913</v>
      </c>
      <c r="K597" s="83">
        <v>60</v>
      </c>
      <c r="L597" s="83" t="s">
        <v>9914</v>
      </c>
      <c r="M597" s="83">
        <v>2022</v>
      </c>
      <c r="N597" s="83" t="s">
        <v>10359</v>
      </c>
      <c r="O597" s="83" t="s">
        <v>10459</v>
      </c>
      <c r="P597" s="84" t="s">
        <v>205</v>
      </c>
      <c r="Q597" s="83" t="s">
        <v>9543</v>
      </c>
      <c r="R597" s="83" t="s">
        <v>9544</v>
      </c>
      <c r="S597" s="83" t="s">
        <v>106</v>
      </c>
      <c r="T597" s="83" t="s">
        <v>5862</v>
      </c>
      <c r="U597" s="83" t="s">
        <v>2199</v>
      </c>
      <c r="V597" s="198" t="s">
        <v>4476</v>
      </c>
      <c r="W597" s="274" t="s">
        <v>2224</v>
      </c>
      <c r="X597" s="274" t="s">
        <v>8602</v>
      </c>
      <c r="Y597" s="274">
        <v>6617950</v>
      </c>
      <c r="Z597" s="86">
        <v>44586</v>
      </c>
      <c r="AA597" s="86">
        <v>44589</v>
      </c>
      <c r="AB597" s="332">
        <f ca="1">IF(AND($Z597=""),"",IF(AND($Z597&lt;&gt;"",AY597&lt;&gt;""),AY597-$Z597,IF(AND($Z597&lt;&gt;"",AY597=""),TODAY()-$Z597)))</f>
        <v>93</v>
      </c>
      <c r="AC597" s="91" t="str">
        <f ca="1">IF(AB597="","",IF(AB597="RFI","RFI done",IF(AB597&gt;150,"&gt; 150 days",IF(AB597&gt;120,"121 - 150 days",IF(AB597&gt;90,"91 - 120 days",IF(AB597&gt;60,"61 - 90 days",IF(AB597&gt;30,"31 - 60 days","&lt; 30 days")))))))</f>
        <v>91 - 120 days</v>
      </c>
      <c r="AD597" s="89">
        <f>IF(AND(S597=""),"TBD",IF(AND(S597="COLO"),Z597+30,Z597+150))</f>
        <v>44736</v>
      </c>
      <c r="AE597" s="90" t="str">
        <f>IFERROR(VLOOKUP(AD597,L_Convert,6,FALSE),"")</f>
        <v>W26-2022</v>
      </c>
      <c r="AF597" s="90" t="str">
        <f>IFERROR(VLOOKUP(AD597,L_Convert,7,FALSE),"")</f>
        <v>Jun-2022</v>
      </c>
      <c r="AG597" s="89" t="s">
        <v>345</v>
      </c>
      <c r="AH597" s="219" t="str">
        <f>IFERROR(VLOOKUP(AG597,L_Convert,6,FALSE),"")</f>
        <v>TBD</v>
      </c>
      <c r="AI597" s="219" t="str">
        <f>IFERROR(VLOOKUP(AG597,L_Convert,7,FALSE),"")</f>
        <v>TBD</v>
      </c>
      <c r="AJ597" s="89" t="s">
        <v>345</v>
      </c>
      <c r="AK597" s="219" t="str">
        <f>IFERROR(VLOOKUP(AJ597,L_Convert,6,FALSE),"")</f>
        <v>TBD</v>
      </c>
      <c r="AL597" s="219" t="str">
        <f>IFERROR(VLOOKUP(AJ597,L_Convert,7,FALSE),"")</f>
        <v>TBD</v>
      </c>
      <c r="AM597" s="89" t="s">
        <v>345</v>
      </c>
      <c r="AN597" s="219" t="str">
        <f>IFERROR(VLOOKUP(AM597,L_Convert,6,FALSE),"")</f>
        <v>TBD</v>
      </c>
      <c r="AO597" s="219" t="str">
        <f>IFERROR(VLOOKUP(AM597,L_Convert,7,FALSE),"")</f>
        <v>TBD</v>
      </c>
      <c r="AP597" s="83" t="s">
        <v>4464</v>
      </c>
      <c r="AQ597" s="220">
        <v>44617</v>
      </c>
      <c r="AR597" s="277">
        <v>44623</v>
      </c>
      <c r="AS597" s="99"/>
      <c r="AT597" s="94"/>
      <c r="AU597" s="256"/>
      <c r="AV597" s="238">
        <v>44676</v>
      </c>
      <c r="AW597" s="238"/>
      <c r="AX597" s="89"/>
      <c r="AY597" s="89"/>
      <c r="AZ597" s="219"/>
      <c r="BA597" s="86"/>
      <c r="BB597" s="86"/>
      <c r="BC597" s="86" t="s">
        <v>6452</v>
      </c>
      <c r="BD597" s="83" t="s">
        <v>10531</v>
      </c>
      <c r="BE597" s="83" t="str">
        <f>IFERROR(VLOOKUP($BD597,L_Milestone,4,FALSE),"")</f>
        <v>16.TOWER ERECTION OG</v>
      </c>
      <c r="BF597" s="83" t="s">
        <v>5834</v>
      </c>
      <c r="BG597" s="359" t="s">
        <v>13208</v>
      </c>
      <c r="BH597" s="359"/>
      <c r="BI597" s="190">
        <v>401</v>
      </c>
      <c r="BJ597" s="83" t="s">
        <v>13274</v>
      </c>
    </row>
    <row r="598" spans="1:62" s="13" customFormat="1" ht="15" customHeight="1">
      <c r="A598" s="187" t="s">
        <v>9466</v>
      </c>
      <c r="B598" s="29"/>
      <c r="C598" s="83" t="str">
        <f>Q598</f>
        <v>JAW-BT-RKB-0773</v>
      </c>
      <c r="D598" s="83">
        <v>30729440031</v>
      </c>
      <c r="E598" s="198" t="s">
        <v>11216</v>
      </c>
      <c r="F598" s="198" t="s">
        <v>9748</v>
      </c>
      <c r="G598" s="83" t="s">
        <v>10283</v>
      </c>
      <c r="H598" s="84" t="s">
        <v>6825</v>
      </c>
      <c r="I598" s="83" t="s">
        <v>10186</v>
      </c>
      <c r="J598" s="83" t="s">
        <v>10187</v>
      </c>
      <c r="K598" s="83">
        <v>70</v>
      </c>
      <c r="L598" s="83" t="s">
        <v>10188</v>
      </c>
      <c r="M598" s="83">
        <v>2022</v>
      </c>
      <c r="N598" s="83" t="s">
        <v>10361</v>
      </c>
      <c r="O598" s="83" t="s">
        <v>11217</v>
      </c>
      <c r="P598" s="84" t="s">
        <v>199</v>
      </c>
      <c r="Q598" s="83" t="s">
        <v>9747</v>
      </c>
      <c r="R598" s="83" t="s">
        <v>9748</v>
      </c>
      <c r="S598" s="83" t="s">
        <v>106</v>
      </c>
      <c r="T598" s="83" t="s">
        <v>5862</v>
      </c>
      <c r="U598" s="83" t="s">
        <v>5947</v>
      </c>
      <c r="V598" s="86" t="s">
        <v>8117</v>
      </c>
      <c r="W598" s="274" t="s">
        <v>2204</v>
      </c>
      <c r="X598" s="274" t="s">
        <v>8615</v>
      </c>
      <c r="Y598" s="274">
        <v>6617948</v>
      </c>
      <c r="Z598" s="86">
        <v>44586</v>
      </c>
      <c r="AA598" s="86">
        <v>44589</v>
      </c>
      <c r="AB598" s="332">
        <f ca="1">IF(AND($Z598=""),"",IF(AND($Z598&lt;&gt;"",AY598&lt;&gt;""),AY598-$Z598,IF(AND($Z598&lt;&gt;"",AY598=""),TODAY()-$Z598)))</f>
        <v>93</v>
      </c>
      <c r="AC598" s="91" t="str">
        <f ca="1">IF(AB598="","",IF(AB598="RFI","RFI done",IF(AB598&gt;150,"&gt; 150 days",IF(AB598&gt;120,"121 - 150 days",IF(AB598&gt;90,"91 - 120 days",IF(AB598&gt;60,"61 - 90 days",IF(AB598&gt;30,"31 - 60 days","&lt; 30 days")))))))</f>
        <v>91 - 120 days</v>
      </c>
      <c r="AD598" s="89">
        <f>IF(AND(S598=""),"TBD",IF(AND(S598="COLO"),Z598+30,Z598+150))</f>
        <v>44736</v>
      </c>
      <c r="AE598" s="90" t="str">
        <f>IFERROR(VLOOKUP(AD598,L_Convert,6,FALSE),"")</f>
        <v>W26-2022</v>
      </c>
      <c r="AF598" s="90" t="str">
        <f>IFERROR(VLOOKUP(AD598,L_Convert,7,FALSE),"")</f>
        <v>Jun-2022</v>
      </c>
      <c r="AG598" s="89" t="s">
        <v>345</v>
      </c>
      <c r="AH598" s="219" t="str">
        <f>IFERROR(VLOOKUP(AG598,L_Convert,6,FALSE),"")</f>
        <v>TBD</v>
      </c>
      <c r="AI598" s="219" t="str">
        <f>IFERROR(VLOOKUP(AG598,L_Convert,7,FALSE),"")</f>
        <v>TBD</v>
      </c>
      <c r="AJ598" s="89" t="s">
        <v>345</v>
      </c>
      <c r="AK598" s="219" t="str">
        <f>IFERROR(VLOOKUP(AJ598,L_Convert,6,FALSE),"")</f>
        <v>TBD</v>
      </c>
      <c r="AL598" s="219" t="str">
        <f>IFERROR(VLOOKUP(AJ598,L_Convert,7,FALSE),"")</f>
        <v>TBD</v>
      </c>
      <c r="AM598" s="89" t="s">
        <v>345</v>
      </c>
      <c r="AN598" s="219" t="str">
        <f>IFERROR(VLOOKUP(AM598,L_Convert,6,FALSE),"")</f>
        <v>TBD</v>
      </c>
      <c r="AO598" s="219" t="str">
        <f>IFERROR(VLOOKUP(AM598,L_Convert,7,FALSE),"")</f>
        <v>TBD</v>
      </c>
      <c r="AP598" s="83" t="s">
        <v>4464</v>
      </c>
      <c r="AQ598" s="220" t="s">
        <v>13270</v>
      </c>
      <c r="AR598" s="89"/>
      <c r="AS598" s="89"/>
      <c r="AT598" s="94">
        <v>10.6</v>
      </c>
      <c r="AU598" s="256">
        <v>44671</v>
      </c>
      <c r="AV598" s="95"/>
      <c r="AW598" s="238"/>
      <c r="AX598" s="89"/>
      <c r="AY598" s="89"/>
      <c r="AZ598" s="219"/>
      <c r="BA598" s="86"/>
      <c r="BB598" s="86"/>
      <c r="BC598" s="86" t="s">
        <v>6452</v>
      </c>
      <c r="BD598" s="83" t="s">
        <v>10531</v>
      </c>
      <c r="BE598" s="83" t="str">
        <f>IFERROR(VLOOKUP($BD598,L_Milestone,4,FALSE),"")</f>
        <v>16.TOWER ERECTION OG</v>
      </c>
      <c r="BF598" s="83" t="s">
        <v>5834</v>
      </c>
      <c r="BG598" s="237" t="s">
        <v>13001</v>
      </c>
      <c r="BH598" s="237"/>
      <c r="BI598" s="190">
        <v>401</v>
      </c>
      <c r="BJ598" s="83" t="s">
        <v>13274</v>
      </c>
    </row>
    <row r="599" spans="1:62" s="13" customFormat="1" ht="15" customHeight="1">
      <c r="A599" s="187" t="s">
        <v>9466</v>
      </c>
      <c r="B599" s="29"/>
      <c r="C599" s="83" t="str">
        <f>Q599</f>
        <v>JAW-BT-RKB-0767</v>
      </c>
      <c r="D599" s="83">
        <v>30729480031</v>
      </c>
      <c r="E599" s="198" t="s">
        <v>11014</v>
      </c>
      <c r="F599" s="198" t="s">
        <v>9756</v>
      </c>
      <c r="G599" s="83" t="s">
        <v>10283</v>
      </c>
      <c r="H599" s="84" t="s">
        <v>6825</v>
      </c>
      <c r="I599" s="83" t="s">
        <v>10197</v>
      </c>
      <c r="J599" s="83" t="s">
        <v>10198</v>
      </c>
      <c r="K599" s="83">
        <v>50</v>
      </c>
      <c r="L599" s="83" t="s">
        <v>10199</v>
      </c>
      <c r="M599" s="83">
        <v>2022</v>
      </c>
      <c r="N599" s="83" t="s">
        <v>10361</v>
      </c>
      <c r="O599" s="83" t="s">
        <v>10472</v>
      </c>
      <c r="P599" s="84" t="s">
        <v>199</v>
      </c>
      <c r="Q599" s="83" t="s">
        <v>9755</v>
      </c>
      <c r="R599" s="83" t="s">
        <v>9756</v>
      </c>
      <c r="S599" s="83" t="s">
        <v>106</v>
      </c>
      <c r="T599" s="83" t="s">
        <v>5862</v>
      </c>
      <c r="U599" s="83" t="s">
        <v>5947</v>
      </c>
      <c r="V599" s="86" t="s">
        <v>8117</v>
      </c>
      <c r="W599" s="83" t="s">
        <v>2204</v>
      </c>
      <c r="X599" s="83" t="s">
        <v>8615</v>
      </c>
      <c r="Y599" s="83">
        <v>6617948</v>
      </c>
      <c r="Z599" s="86">
        <v>44586</v>
      </c>
      <c r="AA599" s="86">
        <v>44589</v>
      </c>
      <c r="AB599" s="332">
        <f ca="1">IF(AND($Z599=""),"",IF(AND($Z599&lt;&gt;"",AY599&lt;&gt;""),AY599-$Z599,IF(AND($Z599&lt;&gt;"",AY599=""),TODAY()-$Z599)))</f>
        <v>93</v>
      </c>
      <c r="AC599" s="91" t="str">
        <f ca="1">IF(AB599="","",IF(AB599="RFI","RFI done",IF(AB599&gt;150,"&gt; 150 days",IF(AB599&gt;120,"121 - 150 days",IF(AB599&gt;90,"91 - 120 days",IF(AB599&gt;60,"61 - 90 days",IF(AB599&gt;30,"31 - 60 days","&lt; 30 days")))))))</f>
        <v>91 - 120 days</v>
      </c>
      <c r="AD599" s="89">
        <f>IF(AND(S599=""),"TBD",IF(AND(S599="COLO"),Z599+30,Z599+150))</f>
        <v>44736</v>
      </c>
      <c r="AE599" s="90" t="str">
        <f>IFERROR(VLOOKUP(AD599,L_Convert,6,FALSE),"")</f>
        <v>W26-2022</v>
      </c>
      <c r="AF599" s="90" t="str">
        <f>IFERROR(VLOOKUP(AD599,L_Convert,7,FALSE),"")</f>
        <v>Jun-2022</v>
      </c>
      <c r="AG599" s="89" t="s">
        <v>345</v>
      </c>
      <c r="AH599" s="219" t="str">
        <f>IFERROR(VLOOKUP(AG599,L_Convert,6,FALSE),"")</f>
        <v>TBD</v>
      </c>
      <c r="AI599" s="219" t="str">
        <f>IFERROR(VLOOKUP(AG599,L_Convert,7,FALSE),"")</f>
        <v>TBD</v>
      </c>
      <c r="AJ599" s="89" t="s">
        <v>345</v>
      </c>
      <c r="AK599" s="219" t="str">
        <f>IFERROR(VLOOKUP(AJ599,L_Convert,6,FALSE),"")</f>
        <v>TBD</v>
      </c>
      <c r="AL599" s="219" t="str">
        <f>IFERROR(VLOOKUP(AJ599,L_Convert,7,FALSE),"")</f>
        <v>TBD</v>
      </c>
      <c r="AM599" s="89" t="s">
        <v>345</v>
      </c>
      <c r="AN599" s="219" t="str">
        <f>IFERROR(VLOOKUP(AM599,L_Convert,6,FALSE),"")</f>
        <v>TBD</v>
      </c>
      <c r="AO599" s="219" t="str">
        <f>IFERROR(VLOOKUP(AM599,L_Convert,7,FALSE),"")</f>
        <v>TBD</v>
      </c>
      <c r="AP599" s="83" t="s">
        <v>4464</v>
      </c>
      <c r="AQ599" s="220" t="s">
        <v>13271</v>
      </c>
      <c r="AR599" s="89"/>
      <c r="AS599" s="89"/>
      <c r="AT599" s="94">
        <v>10.6</v>
      </c>
      <c r="AU599" s="256">
        <v>44676</v>
      </c>
      <c r="AV599" s="95"/>
      <c r="AW599" s="238"/>
      <c r="AX599" s="89"/>
      <c r="AY599" s="89"/>
      <c r="AZ599" s="219"/>
      <c r="BA599" s="86"/>
      <c r="BB599" s="86"/>
      <c r="BC599" s="86" t="s">
        <v>6452</v>
      </c>
      <c r="BD599" s="83" t="s">
        <v>10531</v>
      </c>
      <c r="BE599" s="83" t="str">
        <f>IFERROR(VLOOKUP($BD599,L_Milestone,4,FALSE),"")</f>
        <v>16.TOWER ERECTION OG</v>
      </c>
      <c r="BF599" s="83" t="s">
        <v>5834</v>
      </c>
      <c r="BG599" s="237" t="s">
        <v>13000</v>
      </c>
      <c r="BH599" s="237"/>
      <c r="BI599" s="190">
        <v>401</v>
      </c>
      <c r="BJ599" s="83" t="s">
        <v>13274</v>
      </c>
    </row>
    <row r="600" spans="1:62" s="13" customFormat="1" ht="15" customHeight="1">
      <c r="A600" s="187" t="s">
        <v>9466</v>
      </c>
      <c r="B600" s="29"/>
      <c r="C600" s="83" t="str">
        <f>Q600</f>
        <v>SUM-RI-BKN-1164</v>
      </c>
      <c r="D600" s="83">
        <v>30730150031</v>
      </c>
      <c r="E600" s="198" t="s">
        <v>11276</v>
      </c>
      <c r="F600" s="198" t="s">
        <v>9574</v>
      </c>
      <c r="G600" s="83" t="s">
        <v>10283</v>
      </c>
      <c r="H600" s="84" t="s">
        <v>6825</v>
      </c>
      <c r="I600" s="83" t="s">
        <v>9955</v>
      </c>
      <c r="J600" s="83" t="s">
        <v>9956</v>
      </c>
      <c r="K600" s="83">
        <v>50</v>
      </c>
      <c r="L600" s="83" t="s">
        <v>9957</v>
      </c>
      <c r="M600" s="83">
        <v>2022</v>
      </c>
      <c r="N600" s="83" t="s">
        <v>10359</v>
      </c>
      <c r="O600" s="83" t="s">
        <v>12253</v>
      </c>
      <c r="P600" s="84" t="s">
        <v>205</v>
      </c>
      <c r="Q600" s="83" t="s">
        <v>9573</v>
      </c>
      <c r="R600" s="83" t="s">
        <v>9574</v>
      </c>
      <c r="S600" s="83" t="s">
        <v>106</v>
      </c>
      <c r="T600" s="83" t="s">
        <v>5862</v>
      </c>
      <c r="U600" s="83" t="s">
        <v>2199</v>
      </c>
      <c r="V600" s="198" t="s">
        <v>4476</v>
      </c>
      <c r="W600" s="274" t="s">
        <v>2224</v>
      </c>
      <c r="X600" s="274" t="s">
        <v>2722</v>
      </c>
      <c r="Y600" s="274">
        <v>6617950</v>
      </c>
      <c r="Z600" s="86">
        <v>44586</v>
      </c>
      <c r="AA600" s="86">
        <v>44589</v>
      </c>
      <c r="AB600" s="332">
        <f ca="1">IF(AND($Z600=""),"",IF(AND($Z600&lt;&gt;"",AY600&lt;&gt;""),AY600-$Z600,IF(AND($Z600&lt;&gt;"",AY600=""),TODAY()-$Z600)))</f>
        <v>93</v>
      </c>
      <c r="AC600" s="91" t="str">
        <f ca="1">IF(AB600="","",IF(AB600="RFI","RFI done",IF(AB600&gt;150,"&gt; 150 days",IF(AB600&gt;120,"121 - 150 days",IF(AB600&gt;90,"91 - 120 days",IF(AB600&gt;60,"61 - 90 days",IF(AB600&gt;30,"31 - 60 days","&lt; 30 days")))))))</f>
        <v>91 - 120 days</v>
      </c>
      <c r="AD600" s="89">
        <f>IF(AND(S600=""),"TBD",IF(AND(S600="COLO"),Z600+30,Z600+150))</f>
        <v>44736</v>
      </c>
      <c r="AE600" s="90" t="str">
        <f>IFERROR(VLOOKUP(AD600,L_Convert,6,FALSE),"")</f>
        <v>W26-2022</v>
      </c>
      <c r="AF600" s="90" t="str">
        <f>IFERROR(VLOOKUP(AD600,L_Convert,7,FALSE),"")</f>
        <v>Jun-2022</v>
      </c>
      <c r="AG600" s="89" t="s">
        <v>345</v>
      </c>
      <c r="AH600" s="219" t="str">
        <f>IFERROR(VLOOKUP(AG600,L_Convert,6,FALSE),"")</f>
        <v>TBD</v>
      </c>
      <c r="AI600" s="219" t="str">
        <f>IFERROR(VLOOKUP(AG600,L_Convert,7,FALSE),"")</f>
        <v>TBD</v>
      </c>
      <c r="AJ600" s="89" t="s">
        <v>345</v>
      </c>
      <c r="AK600" s="219" t="str">
        <f>IFERROR(VLOOKUP(AJ600,L_Convert,6,FALSE),"")</f>
        <v>TBD</v>
      </c>
      <c r="AL600" s="219" t="str">
        <f>IFERROR(VLOOKUP(AJ600,L_Convert,7,FALSE),"")</f>
        <v>TBD</v>
      </c>
      <c r="AM600" s="89" t="s">
        <v>345</v>
      </c>
      <c r="AN600" s="219" t="str">
        <f>IFERROR(VLOOKUP(AM600,L_Convert,6,FALSE),"")</f>
        <v>TBD</v>
      </c>
      <c r="AO600" s="219" t="str">
        <f>IFERROR(VLOOKUP(AM600,L_Convert,7,FALSE),"")</f>
        <v>TBD</v>
      </c>
      <c r="AP600" s="83" t="s">
        <v>4464</v>
      </c>
      <c r="AQ600" s="220">
        <v>44651</v>
      </c>
      <c r="AR600" s="287">
        <v>44652</v>
      </c>
      <c r="AS600" s="99"/>
      <c r="AT600" s="94"/>
      <c r="AU600" s="256"/>
      <c r="AV600" s="238"/>
      <c r="AW600" s="238"/>
      <c r="AX600" s="89"/>
      <c r="AY600" s="89"/>
      <c r="AZ600" s="219"/>
      <c r="BA600" s="86"/>
      <c r="BB600" s="86"/>
      <c r="BC600" s="86" t="s">
        <v>6452</v>
      </c>
      <c r="BD600" s="83" t="s">
        <v>10531</v>
      </c>
      <c r="BE600" s="83" t="str">
        <f>IFERROR(VLOOKUP($BD600,L_Milestone,4,FALSE),"")</f>
        <v>16.TOWER ERECTION OG</v>
      </c>
      <c r="BF600" s="83" t="s">
        <v>5834</v>
      </c>
      <c r="BG600" s="237" t="s">
        <v>13210</v>
      </c>
      <c r="BH600" s="237"/>
      <c r="BI600" s="190">
        <v>401</v>
      </c>
      <c r="BJ600" s="83" t="s">
        <v>13274</v>
      </c>
    </row>
    <row r="601" spans="1:62" s="13" customFormat="1" ht="15" customHeight="1">
      <c r="A601" s="187"/>
      <c r="B601" s="29"/>
      <c r="C601" s="83" t="str">
        <f>Q601</f>
        <v>JAW-BT-PDG-0626</v>
      </c>
      <c r="D601" s="83">
        <v>30739600031</v>
      </c>
      <c r="E601" s="198" t="s">
        <v>11398</v>
      </c>
      <c r="F601" s="198" t="s">
        <v>10594</v>
      </c>
      <c r="G601" s="83" t="s">
        <v>10283</v>
      </c>
      <c r="H601" s="84" t="s">
        <v>6825</v>
      </c>
      <c r="I601" s="83" t="s">
        <v>10637</v>
      </c>
      <c r="J601" s="83" t="s">
        <v>10638</v>
      </c>
      <c r="K601" s="83">
        <v>60</v>
      </c>
      <c r="L601" s="83" t="s">
        <v>4972</v>
      </c>
      <c r="M601" s="83">
        <v>2022</v>
      </c>
      <c r="N601" s="83" t="s">
        <v>10971</v>
      </c>
      <c r="O601" s="83" t="s">
        <v>2359</v>
      </c>
      <c r="P601" s="84" t="s">
        <v>199</v>
      </c>
      <c r="Q601" s="83" t="s">
        <v>10593</v>
      </c>
      <c r="R601" s="83" t="s">
        <v>10594</v>
      </c>
      <c r="S601" s="83" t="s">
        <v>106</v>
      </c>
      <c r="T601" s="83" t="s">
        <v>5862</v>
      </c>
      <c r="U601" s="83" t="s">
        <v>2197</v>
      </c>
      <c r="V601" s="198" t="s">
        <v>8117</v>
      </c>
      <c r="W601" s="274" t="s">
        <v>2204</v>
      </c>
      <c r="X601" s="274" t="s">
        <v>8612</v>
      </c>
      <c r="Y601" s="83">
        <v>6618106</v>
      </c>
      <c r="Z601" s="86">
        <v>44627</v>
      </c>
      <c r="AA601" s="86">
        <v>44627</v>
      </c>
      <c r="AB601" s="332">
        <f ca="1">IF(AND($Z601=""),"",IF(AND($Z601&lt;&gt;"",AY601&lt;&gt;""),AY601-$Z601,IF(AND($Z601&lt;&gt;"",AY601=""),TODAY()-$Z601)))</f>
        <v>52</v>
      </c>
      <c r="AC601" s="91" t="str">
        <f ca="1">IF(AB601="","",IF(AB601="RFI","RFI done",IF(AB601&gt;150,"&gt; 150 days",IF(AB601&gt;120,"121 - 150 days",IF(AB601&gt;90,"91 - 120 days",IF(AB601&gt;60,"61 - 90 days",IF(AB601&gt;30,"31 - 60 days","&lt; 30 days")))))))</f>
        <v>31 - 60 days</v>
      </c>
      <c r="AD601" s="89">
        <f>IF(AND(S601=""),"TBD",IF(AND(S601="COLO"),Z601+30,Z601+150))</f>
        <v>44777</v>
      </c>
      <c r="AE601" s="90" t="str">
        <f>IFERROR(VLOOKUP(AD601,L_Convert,6,FALSE),"")</f>
        <v>W32-2022</v>
      </c>
      <c r="AF601" s="90" t="str">
        <f>IFERROR(VLOOKUP(AD601,L_Convert,7,FALSE),"")</f>
        <v>Aug-2022</v>
      </c>
      <c r="AG601" s="89" t="s">
        <v>345</v>
      </c>
      <c r="AH601" s="219" t="str">
        <f>IFERROR(VLOOKUP(AG601,L_Convert,6,FALSE),"")</f>
        <v>TBD</v>
      </c>
      <c r="AI601" s="219" t="str">
        <f>IFERROR(VLOOKUP(AG601,L_Convert,7,FALSE),"")</f>
        <v>TBD</v>
      </c>
      <c r="AJ601" s="89" t="s">
        <v>345</v>
      </c>
      <c r="AK601" s="219" t="str">
        <f>IFERROR(VLOOKUP(AJ601,L_Convert,6,FALSE),"")</f>
        <v>TBD</v>
      </c>
      <c r="AL601" s="219" t="str">
        <f>IFERROR(VLOOKUP(AJ601,L_Convert,7,FALSE),"")</f>
        <v>TBD</v>
      </c>
      <c r="AM601" s="89" t="s">
        <v>345</v>
      </c>
      <c r="AN601" s="219" t="str">
        <f>IFERROR(VLOOKUP(AM601,L_Convert,6,FALSE),"")</f>
        <v>TBD</v>
      </c>
      <c r="AO601" s="219" t="str">
        <f>IFERROR(VLOOKUP(AM601,L_Convert,7,FALSE),"")</f>
        <v>TBD</v>
      </c>
      <c r="AP601" s="220" t="s">
        <v>4464</v>
      </c>
      <c r="AQ601" s="89"/>
      <c r="AR601" s="99"/>
      <c r="AS601" s="99"/>
      <c r="AT601" s="256"/>
      <c r="AU601" s="95"/>
      <c r="AV601" s="238"/>
      <c r="AW601" s="89"/>
      <c r="AX601" s="89"/>
      <c r="AY601" s="219"/>
      <c r="AZ601" s="86"/>
      <c r="BA601" s="86"/>
      <c r="BB601" s="86"/>
      <c r="BC601" s="83" t="s">
        <v>10376</v>
      </c>
      <c r="BD601" s="237" t="s">
        <v>202</v>
      </c>
      <c r="BE601" s="83" t="str">
        <f>IFERROR(VLOOKUP($BD601,L_Milestone,4,FALSE),"")</f>
        <v>07.SITAC PROCESS</v>
      </c>
      <c r="BF601" s="83" t="s">
        <v>5834</v>
      </c>
      <c r="BG601" s="237" t="s">
        <v>13022</v>
      </c>
      <c r="BH601" s="237"/>
      <c r="BI601" s="190">
        <v>401</v>
      </c>
      <c r="BJ601" s="83" t="s">
        <v>13274</v>
      </c>
    </row>
    <row r="602" spans="1:62" s="13" customFormat="1" ht="15" customHeight="1">
      <c r="A602" s="187"/>
      <c r="B602" s="29"/>
      <c r="C602" s="83" t="str">
        <f>Q602</f>
        <v>JAW-JB-BDG-4317</v>
      </c>
      <c r="D602" s="83">
        <v>30739840031</v>
      </c>
      <c r="E602" s="198" t="s">
        <v>11417</v>
      </c>
      <c r="F602" s="198" t="s">
        <v>10756</v>
      </c>
      <c r="G602" s="83" t="s">
        <v>10283</v>
      </c>
      <c r="H602" s="84" t="s">
        <v>6825</v>
      </c>
      <c r="I602" s="83" t="s">
        <v>10865</v>
      </c>
      <c r="J602" s="83" t="s">
        <v>10866</v>
      </c>
      <c r="K602" s="83">
        <v>30</v>
      </c>
      <c r="L602" s="83" t="s">
        <v>4487</v>
      </c>
      <c r="M602" s="83">
        <v>2022</v>
      </c>
      <c r="N602" s="83" t="s">
        <v>10971</v>
      </c>
      <c r="O602" s="83" t="s">
        <v>2359</v>
      </c>
      <c r="P602" s="97" t="s">
        <v>205</v>
      </c>
      <c r="Q602" s="83" t="s">
        <v>10755</v>
      </c>
      <c r="R602" s="83" t="s">
        <v>10756</v>
      </c>
      <c r="S602" s="83" t="s">
        <v>106</v>
      </c>
      <c r="T602" s="83" t="s">
        <v>5862</v>
      </c>
      <c r="U602" s="83" t="s">
        <v>5907</v>
      </c>
      <c r="V602" s="198" t="s">
        <v>4470</v>
      </c>
      <c r="W602" s="274" t="s">
        <v>2205</v>
      </c>
      <c r="X602" s="274" t="s">
        <v>2488</v>
      </c>
      <c r="Y602" s="83">
        <v>6618108</v>
      </c>
      <c r="Z602" s="86">
        <v>44627</v>
      </c>
      <c r="AA602" s="86">
        <v>44627</v>
      </c>
      <c r="AB602" s="332">
        <f ca="1">IF(AND($Z602=""),"",IF(AND($Z602&lt;&gt;"",AY602&lt;&gt;""),AY602-$Z602,IF(AND($Z602&lt;&gt;"",AY602=""),TODAY()-$Z602)))</f>
        <v>52</v>
      </c>
      <c r="AC602" s="91" t="str">
        <f ca="1">IF(AB602="","",IF(AB602="RFI","RFI done",IF(AB602&gt;150,"&gt; 150 days",IF(AB602&gt;120,"121 - 150 days",IF(AB602&gt;90,"91 - 120 days",IF(AB602&gt;60,"61 - 90 days",IF(AB602&gt;30,"31 - 60 days","&lt; 30 days")))))))</f>
        <v>31 - 60 days</v>
      </c>
      <c r="AD602" s="89">
        <f>IF(AND(S602=""),"TBD",IF(AND(S602="COLO"),Z602+30,Z602+150))</f>
        <v>44777</v>
      </c>
      <c r="AE602" s="90" t="str">
        <f>IFERROR(VLOOKUP(AD602,L_Convert,6,FALSE),"")</f>
        <v>W32-2022</v>
      </c>
      <c r="AF602" s="90" t="str">
        <f>IFERROR(VLOOKUP(AD602,L_Convert,7,FALSE),"")</f>
        <v>Aug-2022</v>
      </c>
      <c r="AG602" s="89" t="s">
        <v>345</v>
      </c>
      <c r="AH602" s="219" t="str">
        <f>IFERROR(VLOOKUP(AG602,L_Convert,6,FALSE),"")</f>
        <v>TBD</v>
      </c>
      <c r="AI602" s="219" t="str">
        <f>IFERROR(VLOOKUP(AG602,L_Convert,7,FALSE),"")</f>
        <v>TBD</v>
      </c>
      <c r="AJ602" s="199" t="s">
        <v>345</v>
      </c>
      <c r="AK602" s="219" t="str">
        <f>IFERROR(VLOOKUP(AJ602,L_Convert,6,FALSE),"")</f>
        <v>TBD</v>
      </c>
      <c r="AL602" s="219" t="str">
        <f>IFERROR(VLOOKUP(AJ602,L_Convert,7,FALSE),"")</f>
        <v>TBD</v>
      </c>
      <c r="AM602" s="89" t="s">
        <v>345</v>
      </c>
      <c r="AN602" s="219" t="str">
        <f>IFERROR(VLOOKUP(AM602,L_Convert,6,FALSE),"")</f>
        <v>TBD</v>
      </c>
      <c r="AO602" s="219" t="str">
        <f>IFERROR(VLOOKUP(AM602,L_Convert,7,FALSE),"")</f>
        <v>TBD</v>
      </c>
      <c r="AP602" s="220" t="s">
        <v>4464</v>
      </c>
      <c r="AQ602" s="89"/>
      <c r="AR602" s="99"/>
      <c r="AS602" s="99"/>
      <c r="AT602" s="256"/>
      <c r="AU602" s="95"/>
      <c r="AV602" s="238"/>
      <c r="AW602" s="89"/>
      <c r="AX602" s="89"/>
      <c r="AY602" s="219"/>
      <c r="AZ602" s="86"/>
      <c r="BA602" s="86"/>
      <c r="BB602" s="86"/>
      <c r="BC602" s="83" t="s">
        <v>10376</v>
      </c>
      <c r="BD602" s="237" t="s">
        <v>202</v>
      </c>
      <c r="BE602" s="83" t="str">
        <f>IFERROR(VLOOKUP($BD602,L_Milestone,4,FALSE),"")</f>
        <v>07.SITAC PROCESS</v>
      </c>
      <c r="BF602" s="83" t="s">
        <v>5834</v>
      </c>
      <c r="BG602" s="237" t="s">
        <v>12977</v>
      </c>
      <c r="BH602" s="237"/>
      <c r="BI602" s="190">
        <v>401</v>
      </c>
      <c r="BJ602" s="83" t="s">
        <v>13274</v>
      </c>
    </row>
    <row r="603" spans="1:62" s="13" customFormat="1" ht="15" customHeight="1">
      <c r="A603" s="187" t="s">
        <v>9466</v>
      </c>
      <c r="B603" s="29"/>
      <c r="C603" s="83" t="str">
        <f>Q603</f>
        <v>JAW-JT-KDS-0844</v>
      </c>
      <c r="D603" s="83">
        <v>30729180031</v>
      </c>
      <c r="E603" s="198" t="s">
        <v>10995</v>
      </c>
      <c r="F603" s="198" t="s">
        <v>9690</v>
      </c>
      <c r="G603" s="83" t="s">
        <v>10283</v>
      </c>
      <c r="H603" s="84" t="s">
        <v>6825</v>
      </c>
      <c r="I603" s="83" t="s">
        <v>10109</v>
      </c>
      <c r="J603" s="83" t="s">
        <v>10110</v>
      </c>
      <c r="K603" s="83">
        <v>50</v>
      </c>
      <c r="L603" s="83" t="s">
        <v>4487</v>
      </c>
      <c r="M603" s="83" t="s">
        <v>10246</v>
      </c>
      <c r="N603" s="83" t="s">
        <v>10361</v>
      </c>
      <c r="O603" s="83" t="s">
        <v>12245</v>
      </c>
      <c r="P603" s="84" t="s">
        <v>12456</v>
      </c>
      <c r="Q603" s="83" t="s">
        <v>9689</v>
      </c>
      <c r="R603" s="83" t="s">
        <v>9690</v>
      </c>
      <c r="S603" s="83" t="s">
        <v>106</v>
      </c>
      <c r="T603" s="83" t="s">
        <v>5862</v>
      </c>
      <c r="U603" s="83" t="s">
        <v>5907</v>
      </c>
      <c r="V603" s="83" t="s">
        <v>4468</v>
      </c>
      <c r="W603" s="274" t="s">
        <v>2203</v>
      </c>
      <c r="X603" s="274" t="s">
        <v>2626</v>
      </c>
      <c r="Y603" s="83">
        <v>6617948</v>
      </c>
      <c r="Z603" s="86">
        <v>44586</v>
      </c>
      <c r="AA603" s="86">
        <v>44589</v>
      </c>
      <c r="AB603" s="332">
        <f ca="1">IF(AND($Z603=""),"",IF(AND($Z603&lt;&gt;"",AY603&lt;&gt;""),AY603-$Z603,IF(AND($Z603&lt;&gt;"",AY603=""),TODAY()-$Z603)))</f>
        <v>93</v>
      </c>
      <c r="AC603" s="91" t="str">
        <f ca="1">IF(AB603="","",IF(AB603="RFI","RFI done",IF(AB603&gt;150,"&gt; 150 days",IF(AB603&gt;120,"121 - 150 days",IF(AB603&gt;90,"91 - 120 days",IF(AB603&gt;60,"61 - 90 days",IF(AB603&gt;30,"31 - 60 days","&lt; 30 days")))))))</f>
        <v>91 - 120 days</v>
      </c>
      <c r="AD603" s="89">
        <f>IF(AND(S603=""),"TBD",IF(AND(S603="COLO"),Z603+30,Z603+150))</f>
        <v>44736</v>
      </c>
      <c r="AE603" s="90" t="str">
        <f>IFERROR(VLOOKUP(AD603,L_Convert,6,FALSE),"")</f>
        <v>W26-2022</v>
      </c>
      <c r="AF603" s="90" t="str">
        <f>IFERROR(VLOOKUP(AD603,L_Convert,7,FALSE),"")</f>
        <v>Jun-2022</v>
      </c>
      <c r="AG603" s="89" t="s">
        <v>345</v>
      </c>
      <c r="AH603" s="219" t="str">
        <f>IFERROR(VLOOKUP(AG603,L_Convert,6,FALSE),"")</f>
        <v>TBD</v>
      </c>
      <c r="AI603" s="219" t="str">
        <f>IFERROR(VLOOKUP(AG603,L_Convert,7,FALSE),"")</f>
        <v>TBD</v>
      </c>
      <c r="AJ603" s="199" t="s">
        <v>345</v>
      </c>
      <c r="AK603" s="219" t="str">
        <f>IFERROR(VLOOKUP(AJ603,L_Convert,6,FALSE),"")</f>
        <v>TBD</v>
      </c>
      <c r="AL603" s="219" t="str">
        <f>IFERROR(VLOOKUP(AJ603,L_Convert,7,FALSE),"")</f>
        <v>TBD</v>
      </c>
      <c r="AM603" s="89" t="s">
        <v>345</v>
      </c>
      <c r="AN603" s="219" t="str">
        <f>IFERROR(VLOOKUP(AM603,L_Convert,6,FALSE),"")</f>
        <v>TBD</v>
      </c>
      <c r="AO603" s="219" t="str">
        <f>IFERROR(VLOOKUP(AM603,L_Convert,7,FALSE),"")</f>
        <v>TBD</v>
      </c>
      <c r="AP603" s="83" t="s">
        <v>4464</v>
      </c>
      <c r="AQ603" s="220"/>
      <c r="AR603" s="89"/>
      <c r="AS603" s="99"/>
      <c r="AT603" s="94"/>
      <c r="AU603" s="256"/>
      <c r="AV603" s="95"/>
      <c r="AW603" s="238"/>
      <c r="AX603" s="89"/>
      <c r="AY603" s="89"/>
      <c r="AZ603" s="219"/>
      <c r="BA603" s="86"/>
      <c r="BB603" s="86"/>
      <c r="BC603" s="86" t="s">
        <v>6452</v>
      </c>
      <c r="BD603" s="83" t="s">
        <v>3720</v>
      </c>
      <c r="BE603" s="83" t="str">
        <f>IFERROR(VLOOKUP($BD603,L_Milestone,4,FALSE),"")</f>
        <v>20.SRFI</v>
      </c>
      <c r="BF603" s="83" t="s">
        <v>12774</v>
      </c>
      <c r="BG603" s="237" t="s">
        <v>13154</v>
      </c>
      <c r="BH603" s="237"/>
      <c r="BI603" s="190">
        <v>401</v>
      </c>
      <c r="BJ603" s="83" t="s">
        <v>13274</v>
      </c>
    </row>
    <row r="604" spans="1:62" s="13" customFormat="1" ht="15" customHeight="1">
      <c r="A604" s="187" t="s">
        <v>9466</v>
      </c>
      <c r="B604" s="29"/>
      <c r="C604" s="83" t="str">
        <f>Q604</f>
        <v>SUM-RI-UJT-0952</v>
      </c>
      <c r="D604" s="83">
        <v>30730040031</v>
      </c>
      <c r="E604" s="198" t="s">
        <v>11247</v>
      </c>
      <c r="F604" s="198" t="s">
        <v>9550</v>
      </c>
      <c r="G604" s="83" t="s">
        <v>10283</v>
      </c>
      <c r="H604" s="84" t="s">
        <v>6825</v>
      </c>
      <c r="I604" s="83" t="s">
        <v>9920</v>
      </c>
      <c r="J604" s="83" t="s">
        <v>9921</v>
      </c>
      <c r="K604" s="83">
        <v>50</v>
      </c>
      <c r="L604" s="83" t="s">
        <v>9922</v>
      </c>
      <c r="M604" s="83">
        <v>2022</v>
      </c>
      <c r="N604" s="83" t="s">
        <v>10359</v>
      </c>
      <c r="O604" s="83" t="s">
        <v>10462</v>
      </c>
      <c r="P604" s="84" t="s">
        <v>205</v>
      </c>
      <c r="Q604" s="83" t="s">
        <v>9549</v>
      </c>
      <c r="R604" s="83" t="s">
        <v>9550</v>
      </c>
      <c r="S604" s="83" t="s">
        <v>106</v>
      </c>
      <c r="T604" s="83" t="s">
        <v>5862</v>
      </c>
      <c r="U604" s="83" t="s">
        <v>2199</v>
      </c>
      <c r="V604" s="83" t="s">
        <v>4476</v>
      </c>
      <c r="W604" s="274" t="s">
        <v>2224</v>
      </c>
      <c r="X604" s="274" t="s">
        <v>8602</v>
      </c>
      <c r="Y604" s="274">
        <v>6617950</v>
      </c>
      <c r="Z604" s="86">
        <v>44586</v>
      </c>
      <c r="AA604" s="86">
        <v>44589</v>
      </c>
      <c r="AB604" s="332">
        <f ca="1">IF(AND($Z604=""),"",IF(AND($Z604&lt;&gt;"",AY604&lt;&gt;""),AY604-$Z604,IF(AND($Z604&lt;&gt;"",AY604=""),TODAY()-$Z604)))</f>
        <v>93</v>
      </c>
      <c r="AC604" s="91" t="str">
        <f ca="1">IF(AB604="","",IF(AB604="RFI","RFI done",IF(AB604&gt;150,"&gt; 150 days",IF(AB604&gt;120,"121 - 150 days",IF(AB604&gt;90,"91 - 120 days",IF(AB604&gt;60,"61 - 90 days",IF(AB604&gt;30,"31 - 60 days","&lt; 30 days")))))))</f>
        <v>91 - 120 days</v>
      </c>
      <c r="AD604" s="89">
        <f>IF(AND(S604=""),"TBD",IF(AND(S604="COLO"),Z604+30,Z604+150))</f>
        <v>44736</v>
      </c>
      <c r="AE604" s="90" t="str">
        <f>IFERROR(VLOOKUP(AD604,L_Convert,6,FALSE),"")</f>
        <v>W26-2022</v>
      </c>
      <c r="AF604" s="90" t="str">
        <f>IFERROR(VLOOKUP(AD604,L_Convert,7,FALSE),"")</f>
        <v>Jun-2022</v>
      </c>
      <c r="AG604" s="89" t="s">
        <v>345</v>
      </c>
      <c r="AH604" s="219" t="str">
        <f>IFERROR(VLOOKUP(AG604,L_Convert,6,FALSE),"")</f>
        <v>TBD</v>
      </c>
      <c r="AI604" s="219" t="str">
        <f>IFERROR(VLOOKUP(AG604,L_Convert,7,FALSE),"")</f>
        <v>TBD</v>
      </c>
      <c r="AJ604" s="89" t="s">
        <v>345</v>
      </c>
      <c r="AK604" s="219" t="str">
        <f>IFERROR(VLOOKUP(AJ604,L_Convert,6,FALSE),"")</f>
        <v>TBD</v>
      </c>
      <c r="AL604" s="219" t="str">
        <f>IFERROR(VLOOKUP(AJ604,L_Convert,7,FALSE),"")</f>
        <v>TBD</v>
      </c>
      <c r="AM604" s="89" t="s">
        <v>345</v>
      </c>
      <c r="AN604" s="219" t="str">
        <f>IFERROR(VLOOKUP(AM604,L_Convert,6,FALSE),"")</f>
        <v>TBD</v>
      </c>
      <c r="AO604" s="219" t="str">
        <f>IFERROR(VLOOKUP(AM604,L_Convert,7,FALSE),"")</f>
        <v>TBD</v>
      </c>
      <c r="AP604" s="83" t="s">
        <v>4464</v>
      </c>
      <c r="AQ604" s="220">
        <v>44617</v>
      </c>
      <c r="AR604" s="277">
        <v>44623</v>
      </c>
      <c r="AS604" s="99"/>
      <c r="AT604" s="94"/>
      <c r="AU604" s="257"/>
      <c r="AV604" s="238"/>
      <c r="AW604" s="238"/>
      <c r="AX604" s="89"/>
      <c r="AY604" s="89"/>
      <c r="AZ604" s="219"/>
      <c r="BA604" s="86"/>
      <c r="BB604" s="86"/>
      <c r="BC604" s="86" t="s">
        <v>6452</v>
      </c>
      <c r="BD604" s="83" t="s">
        <v>11345</v>
      </c>
      <c r="BE604" s="83" t="str">
        <f>IFERROR(VLOOKUP($BD604,L_Milestone,4,FALSE),"")</f>
        <v>19.MECHANICAL &amp; ELECTRICAL OG</v>
      </c>
      <c r="BF604" s="83" t="s">
        <v>5834</v>
      </c>
      <c r="BG604" s="237" t="s">
        <v>13220</v>
      </c>
      <c r="BH604" s="237"/>
      <c r="BI604" s="190">
        <v>401</v>
      </c>
      <c r="BJ604" s="83" t="s">
        <v>13274</v>
      </c>
    </row>
    <row r="605" spans="1:62" s="13" customFormat="1" ht="15" customHeight="1">
      <c r="A605" s="187">
        <v>951</v>
      </c>
      <c r="B605" s="29"/>
      <c r="C605" s="83" t="str">
        <f>Q605</f>
        <v>SUL-ST-LWK-1100</v>
      </c>
      <c r="D605" s="83">
        <v>30714640031</v>
      </c>
      <c r="E605" s="198" t="s">
        <v>7108</v>
      </c>
      <c r="F605" s="198" t="s">
        <v>7014</v>
      </c>
      <c r="G605" s="295" t="s">
        <v>5842</v>
      </c>
      <c r="H605" s="84" t="s">
        <v>6825</v>
      </c>
      <c r="I605" s="83" t="s">
        <v>7011</v>
      </c>
      <c r="J605" s="83" t="s">
        <v>7012</v>
      </c>
      <c r="K605" s="83">
        <v>60</v>
      </c>
      <c r="L605" s="83" t="s">
        <v>4487</v>
      </c>
      <c r="M605" s="97">
        <v>2021</v>
      </c>
      <c r="N605" s="83" t="s">
        <v>3758</v>
      </c>
      <c r="O605" s="83" t="s">
        <v>12651</v>
      </c>
      <c r="P605" s="84" t="s">
        <v>205</v>
      </c>
      <c r="Q605" s="83" t="s">
        <v>7013</v>
      </c>
      <c r="R605" s="83" t="s">
        <v>7014</v>
      </c>
      <c r="S605" s="198" t="s">
        <v>106</v>
      </c>
      <c r="T605" s="198" t="s">
        <v>5862</v>
      </c>
      <c r="U605" s="197" t="s">
        <v>203</v>
      </c>
      <c r="V605" s="198" t="s">
        <v>4475</v>
      </c>
      <c r="W605" s="274" t="s">
        <v>2232</v>
      </c>
      <c r="X605" s="274" t="s">
        <v>6988</v>
      </c>
      <c r="Y605" s="85">
        <v>6617749</v>
      </c>
      <c r="Z605" s="199">
        <v>44494</v>
      </c>
      <c r="AA605" s="199"/>
      <c r="AB605" s="332">
        <f ca="1">IF(AND($Z605=""),"",IF(AND($Z605&lt;&gt;"",AY605&lt;&gt;""),AY605-$Z605,IF(AND($Z605&lt;&gt;"",AY605=""),TODAY()-$Z605)))</f>
        <v>185</v>
      </c>
      <c r="AC605" s="91" t="str">
        <f ca="1">IF(AB605="","",IF(AB605="RFI","RFI done",IF(AB605&gt;150,"&gt; 150 days",IF(AB605&gt;120,"121 - 150 days",IF(AB605&gt;90,"91 - 120 days",IF(AB605&gt;60,"61 - 90 days",IF(AB605&gt;30,"31 - 60 days","&lt; 30 days")))))))</f>
        <v>&gt; 150 days</v>
      </c>
      <c r="AD605" s="89">
        <f>IF(AND(S605=""),"TBD",IF(AND(S605="COLO"),Z605+30,Z605+150))</f>
        <v>44644</v>
      </c>
      <c r="AE605" s="90" t="str">
        <f>IFERROR(VLOOKUP(AD605,L_Convert,6,FALSE),"")</f>
        <v>W13-2022</v>
      </c>
      <c r="AF605" s="90" t="str">
        <f>IFERROR(VLOOKUP(AD605,L_Convert,7,FALSE),"")</f>
        <v>Mar-2022</v>
      </c>
      <c r="AG605" s="89" t="s">
        <v>345</v>
      </c>
      <c r="AH605" s="219" t="str">
        <f>IFERROR(VLOOKUP(AG605,L_Convert,6,FALSE),"")</f>
        <v>TBD</v>
      </c>
      <c r="AI605" s="219" t="str">
        <f>IFERROR(VLOOKUP(AG605,L_Convert,7,FALSE),"")</f>
        <v>TBD</v>
      </c>
      <c r="AJ605" s="199" t="s">
        <v>345</v>
      </c>
      <c r="AK605" s="219" t="str">
        <f>IFERROR(VLOOKUP(AJ605,L_Convert,6,FALSE),"")</f>
        <v>TBD</v>
      </c>
      <c r="AL605" s="219" t="str">
        <f>IFERROR(VLOOKUP(AJ605,L_Convert,7,FALSE),"")</f>
        <v>TBD</v>
      </c>
      <c r="AM605" s="199" t="s">
        <v>345</v>
      </c>
      <c r="AN605" s="219" t="str">
        <f>IFERROR(VLOOKUP(AM605,L_Convert,6,FALSE),"")</f>
        <v>TBD</v>
      </c>
      <c r="AO605" s="219" t="str">
        <f>IFERROR(VLOOKUP(AM605,L_Convert,7,FALSE),"")</f>
        <v>TBD</v>
      </c>
      <c r="AP605" s="106" t="s">
        <v>4464</v>
      </c>
      <c r="AQ605" s="89">
        <v>44677</v>
      </c>
      <c r="AR605" s="106"/>
      <c r="AS605" s="220"/>
      <c r="AT605" s="106"/>
      <c r="AU605" s="256"/>
      <c r="AV605" s="89"/>
      <c r="AW605" s="238"/>
      <c r="AX605" s="106"/>
      <c r="AY605" s="106"/>
      <c r="AZ605" s="106"/>
      <c r="BA605" s="86"/>
      <c r="BB605" s="86"/>
      <c r="BC605" s="83" t="s">
        <v>12717</v>
      </c>
      <c r="BD605" s="83" t="s">
        <v>3721</v>
      </c>
      <c r="BE605" s="83" t="str">
        <f>IFERROR(VLOOKUP($BD605,L_Milestone,4,FALSE),"")</f>
        <v>10.CME PREPARATION</v>
      </c>
      <c r="BF605" s="83" t="s">
        <v>5834</v>
      </c>
      <c r="BG605" s="237" t="s">
        <v>13184</v>
      </c>
      <c r="BH605" s="237"/>
      <c r="BI605" s="190">
        <v>401</v>
      </c>
      <c r="BJ605" s="83" t="s">
        <v>13274</v>
      </c>
    </row>
    <row r="606" spans="1:62" s="13" customFormat="1" ht="15" customHeight="1">
      <c r="A606" s="187" t="s">
        <v>9466</v>
      </c>
      <c r="B606" s="29"/>
      <c r="C606" s="83" t="str">
        <f>Q606</f>
        <v>JAW-JT-KJN-0994</v>
      </c>
      <c r="D606" s="83">
        <v>30729300031</v>
      </c>
      <c r="E606" s="198" t="s">
        <v>11240</v>
      </c>
      <c r="F606" s="198" t="s">
        <v>9714</v>
      </c>
      <c r="G606" s="83" t="s">
        <v>10283</v>
      </c>
      <c r="H606" s="84" t="s">
        <v>6825</v>
      </c>
      <c r="I606" s="83" t="s">
        <v>10141</v>
      </c>
      <c r="J606" s="83" t="s">
        <v>10142</v>
      </c>
      <c r="K606" s="83">
        <v>50</v>
      </c>
      <c r="L606" s="83" t="s">
        <v>10143</v>
      </c>
      <c r="M606" s="83">
        <v>2022</v>
      </c>
      <c r="N606" s="83" t="s">
        <v>10359</v>
      </c>
      <c r="O606" s="83" t="s">
        <v>11241</v>
      </c>
      <c r="P606" s="84" t="s">
        <v>12456</v>
      </c>
      <c r="Q606" s="83" t="s">
        <v>9713</v>
      </c>
      <c r="R606" s="244" t="s">
        <v>9714</v>
      </c>
      <c r="S606" s="83" t="s">
        <v>106</v>
      </c>
      <c r="T606" s="83" t="s">
        <v>5862</v>
      </c>
      <c r="U606" s="83" t="s">
        <v>5907</v>
      </c>
      <c r="V606" s="198" t="s">
        <v>4468</v>
      </c>
      <c r="W606" s="86" t="s">
        <v>2203</v>
      </c>
      <c r="X606" s="86" t="s">
        <v>8614</v>
      </c>
      <c r="Y606" s="83">
        <v>6617948</v>
      </c>
      <c r="Z606" s="86">
        <v>44586</v>
      </c>
      <c r="AA606" s="86">
        <v>44589</v>
      </c>
      <c r="AB606" s="332">
        <f ca="1">IF(AND($Z606=""),"",IF(AND($Z606&lt;&gt;"",AY606&lt;&gt;""),AY606-$Z606,IF(AND($Z606&lt;&gt;"",AY606=""),TODAY()-$Z606)))</f>
        <v>93</v>
      </c>
      <c r="AC606" s="91" t="str">
        <f ca="1">IF(AB606="","",IF(AB606="RFI","RFI done",IF(AB606&gt;150,"&gt; 150 days",IF(AB606&gt;120,"121 - 150 days",IF(AB606&gt;90,"91 - 120 days",IF(AB606&gt;60,"61 - 90 days",IF(AB606&gt;30,"31 - 60 days","&lt; 30 days")))))))</f>
        <v>91 - 120 days</v>
      </c>
      <c r="AD606" s="89">
        <f>IF(AND(S606=""),"TBD",IF(AND(S606="COLO"),Z606+30,Z606+150))</f>
        <v>44736</v>
      </c>
      <c r="AE606" s="90" t="str">
        <f>IFERROR(VLOOKUP(AD606,L_Convert,6,FALSE),"")</f>
        <v>W26-2022</v>
      </c>
      <c r="AF606" s="90" t="str">
        <f>IFERROR(VLOOKUP(AD606,L_Convert,7,FALSE),"")</f>
        <v>Jun-2022</v>
      </c>
      <c r="AG606" s="89" t="s">
        <v>345</v>
      </c>
      <c r="AH606" s="219" t="str">
        <f>IFERROR(VLOOKUP(AG606,L_Convert,6,FALSE),"")</f>
        <v>TBD</v>
      </c>
      <c r="AI606" s="219" t="str">
        <f>IFERROR(VLOOKUP(AG606,L_Convert,7,FALSE),"")</f>
        <v>TBD</v>
      </c>
      <c r="AJ606" s="89" t="s">
        <v>345</v>
      </c>
      <c r="AK606" s="219" t="str">
        <f>IFERROR(VLOOKUP(AJ606,L_Convert,6,FALSE),"")</f>
        <v>TBD</v>
      </c>
      <c r="AL606" s="219" t="str">
        <f>IFERROR(VLOOKUP(AJ606,L_Convert,7,FALSE),"")</f>
        <v>TBD</v>
      </c>
      <c r="AM606" s="89" t="s">
        <v>345</v>
      </c>
      <c r="AN606" s="219" t="str">
        <f>IFERROR(VLOOKUP(AM606,L_Convert,6,FALSE),"")</f>
        <v>TBD</v>
      </c>
      <c r="AO606" s="219" t="str">
        <f>IFERROR(VLOOKUP(AM606,L_Convert,7,FALSE),"")</f>
        <v>TBD</v>
      </c>
      <c r="AP606" s="83" t="s">
        <v>4464</v>
      </c>
      <c r="AQ606" s="220">
        <v>44644</v>
      </c>
      <c r="AR606" s="89"/>
      <c r="AS606" s="99"/>
      <c r="AT606" s="94">
        <v>7.7</v>
      </c>
      <c r="AU606" s="256"/>
      <c r="AV606" s="95"/>
      <c r="AW606" s="238"/>
      <c r="AX606" s="89"/>
      <c r="AY606" s="89"/>
      <c r="AZ606" s="219"/>
      <c r="BA606" s="86"/>
      <c r="BB606" s="86"/>
      <c r="BC606" s="86" t="s">
        <v>6452</v>
      </c>
      <c r="BD606" s="83" t="s">
        <v>3720</v>
      </c>
      <c r="BE606" s="83" t="str">
        <f>IFERROR(VLOOKUP($BD606,L_Milestone,4,FALSE),"")</f>
        <v>20.SRFI</v>
      </c>
      <c r="BF606" s="83" t="s">
        <v>12774</v>
      </c>
      <c r="BG606" s="237" t="s">
        <v>13149</v>
      </c>
      <c r="BH606" s="237"/>
      <c r="BI606" s="190">
        <v>401</v>
      </c>
      <c r="BJ606" s="83" t="s">
        <v>13274</v>
      </c>
    </row>
    <row r="607" spans="1:62" s="13" customFormat="1" ht="15" customHeight="1">
      <c r="A607" s="187"/>
      <c r="B607" s="29"/>
      <c r="C607" s="83" t="str">
        <f>Q607</f>
        <v>JAW-JT-TGL-2619</v>
      </c>
      <c r="D607" s="83">
        <v>30739650031</v>
      </c>
      <c r="E607" s="198" t="s">
        <v>11378</v>
      </c>
      <c r="F607" s="198" t="s">
        <v>10648</v>
      </c>
      <c r="G607" s="83" t="s">
        <v>10283</v>
      </c>
      <c r="H607" s="84" t="s">
        <v>6825</v>
      </c>
      <c r="I607" s="83" t="s">
        <v>10710</v>
      </c>
      <c r="J607" s="83" t="s">
        <v>10711</v>
      </c>
      <c r="K607" s="83">
        <v>50</v>
      </c>
      <c r="L607" s="83" t="s">
        <v>4487</v>
      </c>
      <c r="M607" s="83">
        <v>2022</v>
      </c>
      <c r="N607" s="83" t="s">
        <v>10973</v>
      </c>
      <c r="O607" s="83" t="s">
        <v>12614</v>
      </c>
      <c r="P607" s="84" t="s">
        <v>12456</v>
      </c>
      <c r="Q607" s="83" t="s">
        <v>10647</v>
      </c>
      <c r="R607" s="83" t="s">
        <v>10648</v>
      </c>
      <c r="S607" s="83" t="s">
        <v>106</v>
      </c>
      <c r="T607" s="83" t="s">
        <v>5862</v>
      </c>
      <c r="U607" s="83" t="s">
        <v>5907</v>
      </c>
      <c r="V607" s="83" t="s">
        <v>4468</v>
      </c>
      <c r="W607" s="274" t="s">
        <v>2203</v>
      </c>
      <c r="X607" s="274" t="s">
        <v>2629</v>
      </c>
      <c r="Y607" s="83">
        <v>6618110</v>
      </c>
      <c r="Z607" s="86">
        <v>44627</v>
      </c>
      <c r="AA607" s="86">
        <v>44627</v>
      </c>
      <c r="AB607" s="332">
        <f ca="1">IF(AND($Z607=""),"",IF(AND($Z607&lt;&gt;"",AY607&lt;&gt;""),AY607-$Z607,IF(AND($Z607&lt;&gt;"",AY607=""),TODAY()-$Z607)))</f>
        <v>52</v>
      </c>
      <c r="AC607" s="91" t="str">
        <f ca="1">IF(AB607="","",IF(AB607="RFI","RFI done",IF(AB607&gt;150,"&gt; 150 days",IF(AB607&gt;120,"121 - 150 days",IF(AB607&gt;90,"91 - 120 days",IF(AB607&gt;60,"61 - 90 days",IF(AB607&gt;30,"31 - 60 days","&lt; 30 days")))))))</f>
        <v>31 - 60 days</v>
      </c>
      <c r="AD607" s="89">
        <f>IF(AND(S607=""),"TBD",IF(AND(S607="COLO"),Z607+30,Z607+150))</f>
        <v>44777</v>
      </c>
      <c r="AE607" s="90" t="str">
        <f>IFERROR(VLOOKUP(AD607,L_Convert,6,FALSE),"")</f>
        <v>W32-2022</v>
      </c>
      <c r="AF607" s="90" t="str">
        <f>IFERROR(VLOOKUP(AD607,L_Convert,7,FALSE),"")</f>
        <v>Aug-2022</v>
      </c>
      <c r="AG607" s="89" t="s">
        <v>345</v>
      </c>
      <c r="AH607" s="219" t="str">
        <f>IFERROR(VLOOKUP(AG607,L_Convert,6,FALSE),"")</f>
        <v>TBD</v>
      </c>
      <c r="AI607" s="219" t="str">
        <f>IFERROR(VLOOKUP(AG607,L_Convert,7,FALSE),"")</f>
        <v>TBD</v>
      </c>
      <c r="AJ607" s="89" t="s">
        <v>345</v>
      </c>
      <c r="AK607" s="219" t="str">
        <f>IFERROR(VLOOKUP(AJ607,L_Convert,6,FALSE),"")</f>
        <v>TBD</v>
      </c>
      <c r="AL607" s="219" t="str">
        <f>IFERROR(VLOOKUP(AJ607,L_Convert,7,FALSE),"")</f>
        <v>TBD</v>
      </c>
      <c r="AM607" s="89" t="s">
        <v>345</v>
      </c>
      <c r="AN607" s="219" t="str">
        <f>IFERROR(VLOOKUP(AM607,L_Convert,6,FALSE),"")</f>
        <v>TBD</v>
      </c>
      <c r="AO607" s="219" t="str">
        <f>IFERROR(VLOOKUP(AM607,L_Convert,7,FALSE),"")</f>
        <v>TBD</v>
      </c>
      <c r="AP607" s="220" t="s">
        <v>4464</v>
      </c>
      <c r="AQ607" s="220"/>
      <c r="AR607" s="99"/>
      <c r="AS607" s="94"/>
      <c r="AT607" s="256"/>
      <c r="AU607" s="95"/>
      <c r="AV607" s="238"/>
      <c r="AW607" s="89"/>
      <c r="AX607" s="89"/>
      <c r="AY607" s="219"/>
      <c r="AZ607" s="86"/>
      <c r="BA607" s="86"/>
      <c r="BB607" s="86"/>
      <c r="BC607" s="86" t="s">
        <v>6452</v>
      </c>
      <c r="BD607" s="83" t="s">
        <v>10492</v>
      </c>
      <c r="BE607" s="83" t="str">
        <f>IFERROR(VLOOKUP($BD607,L_Milestone,4,FALSE),"")</f>
        <v>13.REBARING OG</v>
      </c>
      <c r="BF607" s="83" t="s">
        <v>12774</v>
      </c>
      <c r="BG607" s="237" t="s">
        <v>13148</v>
      </c>
      <c r="BH607" s="237"/>
      <c r="BI607" s="190">
        <v>401</v>
      </c>
      <c r="BJ607" s="83" t="s">
        <v>13274</v>
      </c>
    </row>
    <row r="608" spans="1:62" s="13" customFormat="1" ht="15" customHeight="1">
      <c r="A608" s="187" t="s">
        <v>9466</v>
      </c>
      <c r="B608" s="29"/>
      <c r="C608" s="83" t="str">
        <f>Q608</f>
        <v>SUM-BB-SGL-0540</v>
      </c>
      <c r="D608" s="83">
        <v>30730570031</v>
      </c>
      <c r="E608" s="198" t="s">
        <v>11254</v>
      </c>
      <c r="F608" s="198" t="s">
        <v>9662</v>
      </c>
      <c r="G608" s="83" t="s">
        <v>10283</v>
      </c>
      <c r="H608" s="84" t="s">
        <v>6825</v>
      </c>
      <c r="I608" s="83" t="s">
        <v>10068</v>
      </c>
      <c r="J608" s="83" t="s">
        <v>10069</v>
      </c>
      <c r="K608" s="83">
        <v>50</v>
      </c>
      <c r="L608" s="83" t="s">
        <v>4924</v>
      </c>
      <c r="M608" s="83">
        <v>2022</v>
      </c>
      <c r="N608" s="83" t="s">
        <v>10359</v>
      </c>
      <c r="O608" s="83" t="s">
        <v>10538</v>
      </c>
      <c r="P608" s="84" t="s">
        <v>205</v>
      </c>
      <c r="Q608" s="83" t="s">
        <v>9661</v>
      </c>
      <c r="R608" s="83" t="s">
        <v>9662</v>
      </c>
      <c r="S608" s="83" t="s">
        <v>106</v>
      </c>
      <c r="T608" s="83" t="s">
        <v>5862</v>
      </c>
      <c r="U608" s="83" t="s">
        <v>2199</v>
      </c>
      <c r="V608" s="83" t="s">
        <v>4477</v>
      </c>
      <c r="W608" s="83" t="s">
        <v>2231</v>
      </c>
      <c r="X608" s="83" t="s">
        <v>9804</v>
      </c>
      <c r="Y608" s="83">
        <v>6617949</v>
      </c>
      <c r="Z608" s="86">
        <v>44586</v>
      </c>
      <c r="AA608" s="86">
        <v>44589</v>
      </c>
      <c r="AB608" s="332">
        <f ca="1">IF(AND($Z608=""),"",IF(AND($Z608&lt;&gt;"",AY608&lt;&gt;""),AY608-$Z608,IF(AND($Z608&lt;&gt;"",AY608=""),TODAY()-$Z608)))</f>
        <v>93</v>
      </c>
      <c r="AC608" s="91" t="str">
        <f ca="1">IF(AB608="","",IF(AB608="RFI","RFI done",IF(AB608&gt;150,"&gt; 150 days",IF(AB608&gt;120,"121 - 150 days",IF(AB608&gt;90,"91 - 120 days",IF(AB608&gt;60,"61 - 90 days",IF(AB608&gt;30,"31 - 60 days","&lt; 30 days")))))))</f>
        <v>91 - 120 days</v>
      </c>
      <c r="AD608" s="89">
        <f>IF(AND(S608=""),"TBD",IF(AND(S608="COLO"),Z608+30,Z608+150))</f>
        <v>44736</v>
      </c>
      <c r="AE608" s="90" t="str">
        <f>IFERROR(VLOOKUP(AD608,L_Convert,6,FALSE),"")</f>
        <v>W26-2022</v>
      </c>
      <c r="AF608" s="90" t="str">
        <f>IFERROR(VLOOKUP(AD608,L_Convert,7,FALSE),"")</f>
        <v>Jun-2022</v>
      </c>
      <c r="AG608" s="89" t="s">
        <v>345</v>
      </c>
      <c r="AH608" s="219" t="str">
        <f>IFERROR(VLOOKUP(AG608,L_Convert,6,FALSE),"")</f>
        <v>TBD</v>
      </c>
      <c r="AI608" s="219" t="str">
        <f>IFERROR(VLOOKUP(AG608,L_Convert,7,FALSE),"")</f>
        <v>TBD</v>
      </c>
      <c r="AJ608" s="89" t="s">
        <v>345</v>
      </c>
      <c r="AK608" s="219" t="str">
        <f>IFERROR(VLOOKUP(AJ608,L_Convert,6,FALSE),"")</f>
        <v>TBD</v>
      </c>
      <c r="AL608" s="219" t="str">
        <f>IFERROR(VLOOKUP(AJ608,L_Convert,7,FALSE),"")</f>
        <v>TBD</v>
      </c>
      <c r="AM608" s="89" t="s">
        <v>345</v>
      </c>
      <c r="AN608" s="219" t="str">
        <f>IFERROR(VLOOKUP(AM608,L_Convert,6,FALSE),"")</f>
        <v>TBD</v>
      </c>
      <c r="AO608" s="219" t="str">
        <f>IFERROR(VLOOKUP(AM608,L_Convert,7,FALSE),"")</f>
        <v>TBD</v>
      </c>
      <c r="AP608" s="84" t="s">
        <v>4464</v>
      </c>
      <c r="AQ608" s="220">
        <v>44627</v>
      </c>
      <c r="AR608" s="199">
        <v>44635</v>
      </c>
      <c r="AS608" s="99"/>
      <c r="AT608" s="94"/>
      <c r="AU608" s="256"/>
      <c r="AV608" s="238"/>
      <c r="AW608" s="238"/>
      <c r="AX608" s="89"/>
      <c r="AY608" s="89"/>
      <c r="AZ608" s="219"/>
      <c r="BA608" s="86"/>
      <c r="BB608" s="86"/>
      <c r="BC608" s="86" t="s">
        <v>6452</v>
      </c>
      <c r="BD608" s="237" t="s">
        <v>10492</v>
      </c>
      <c r="BE608" s="83" t="str">
        <f>IFERROR(VLOOKUP($BD608,L_Milestone,4,FALSE),"")</f>
        <v>13.REBARING OG</v>
      </c>
      <c r="BF608" s="83" t="s">
        <v>5834</v>
      </c>
      <c r="BG608" s="237" t="s">
        <v>13054</v>
      </c>
      <c r="BH608" s="237"/>
      <c r="BI608" s="190">
        <v>401</v>
      </c>
      <c r="BJ608" s="83" t="s">
        <v>13274</v>
      </c>
    </row>
    <row r="609" spans="1:62" s="13" customFormat="1" ht="15" customHeight="1">
      <c r="A609" s="187"/>
      <c r="B609" s="29"/>
      <c r="C609" s="83" t="str">
        <f>Q609</f>
        <v>JAW-JI-LMJ-4242</v>
      </c>
      <c r="D609" s="83">
        <v>30742650031</v>
      </c>
      <c r="E609" s="198" t="s">
        <v>12631</v>
      </c>
      <c r="F609" s="198" t="s">
        <v>12534</v>
      </c>
      <c r="G609" s="83" t="s">
        <v>10283</v>
      </c>
      <c r="H609" s="84" t="s">
        <v>6825</v>
      </c>
      <c r="I609" s="83" t="s">
        <v>12558</v>
      </c>
      <c r="J609" s="83" t="s">
        <v>12559</v>
      </c>
      <c r="K609" s="83">
        <v>25</v>
      </c>
      <c r="L609" s="83" t="s">
        <v>9968</v>
      </c>
      <c r="M609" s="83">
        <v>2022</v>
      </c>
      <c r="N609" s="83" t="s">
        <v>12514</v>
      </c>
      <c r="O609" s="83" t="s">
        <v>2359</v>
      </c>
      <c r="P609" s="84" t="s">
        <v>205</v>
      </c>
      <c r="Q609" s="83" t="s">
        <v>12533</v>
      </c>
      <c r="R609" s="83" t="s">
        <v>12534</v>
      </c>
      <c r="S609" s="83" t="s">
        <v>106</v>
      </c>
      <c r="T609" s="83" t="s">
        <v>5862</v>
      </c>
      <c r="U609" s="83" t="s">
        <v>2198</v>
      </c>
      <c r="V609" s="198" t="s">
        <v>4472</v>
      </c>
      <c r="W609" s="83" t="s">
        <v>2207</v>
      </c>
      <c r="X609" s="83" t="s">
        <v>2651</v>
      </c>
      <c r="Y609" s="84">
        <v>6618175</v>
      </c>
      <c r="Z609" s="86">
        <v>44656</v>
      </c>
      <c r="AA609" s="86">
        <v>44656</v>
      </c>
      <c r="AB609" s="332">
        <f ca="1">IF(AND($Z609=""),"",IF(AND($Z609&lt;&gt;"",AY609&lt;&gt;""),AY609-$Z609,IF(AND($Z609&lt;&gt;"",AY609=""),TODAY()-$Z609)))</f>
        <v>23</v>
      </c>
      <c r="AC609" s="91" t="str">
        <f ca="1">IF(AB609="","",IF(AB609="RFI","RFI done",IF(AB609&gt;150,"&gt; 150 days",IF(AB609&gt;120,"121 - 150 days",IF(AB609&gt;90,"91 - 120 days",IF(AB609&gt;60,"61 - 90 days",IF(AB609&gt;30,"31 - 60 days","&lt; 30 days")))))))</f>
        <v>&lt; 30 days</v>
      </c>
      <c r="AD609" s="89">
        <f>IF(AND(S609=""),"TBD",IF(AND(S609="COLO"),Z609+30,Z609+150))</f>
        <v>44806</v>
      </c>
      <c r="AE609" s="90" t="str">
        <f>IFERROR(VLOOKUP(AD609,L_Convert,6,FALSE),"")</f>
        <v>W36-2022</v>
      </c>
      <c r="AF609" s="90" t="str">
        <f>IFERROR(VLOOKUP(AD609,L_Convert,7,FALSE),"")</f>
        <v>Sep-2022</v>
      </c>
      <c r="AG609" s="89" t="s">
        <v>345</v>
      </c>
      <c r="AH609" s="219" t="str">
        <f>IFERROR(VLOOKUP(AG609,L_Convert,6,FALSE),"")</f>
        <v>TBD</v>
      </c>
      <c r="AI609" s="219" t="str">
        <f>IFERROR(VLOOKUP(AG609,L_Convert,7,FALSE),"")</f>
        <v>TBD</v>
      </c>
      <c r="AJ609" s="89" t="s">
        <v>345</v>
      </c>
      <c r="AK609" s="219" t="str">
        <f>IFERROR(VLOOKUP(AJ609,L_Convert,6,FALSE),"")</f>
        <v>TBD</v>
      </c>
      <c r="AL609" s="219" t="str">
        <f>IFERROR(VLOOKUP(AJ609,L_Convert,7,FALSE),"")</f>
        <v>TBD</v>
      </c>
      <c r="AM609" s="89" t="s">
        <v>345</v>
      </c>
      <c r="AN609" s="219" t="str">
        <f>IFERROR(VLOOKUP(AM609,L_Convert,6,FALSE),"")</f>
        <v>TBD</v>
      </c>
      <c r="AO609" s="219" t="str">
        <f>IFERROR(VLOOKUP(AM609,L_Convert,7,FALSE),"")</f>
        <v>TBD</v>
      </c>
      <c r="AP609" s="220"/>
      <c r="AQ609" s="89"/>
      <c r="AR609" s="99"/>
      <c r="AS609" s="94"/>
      <c r="AT609" s="256"/>
      <c r="AU609" s="95"/>
      <c r="AV609" s="238"/>
      <c r="AW609" s="89"/>
      <c r="AX609" s="89"/>
      <c r="AY609" s="219"/>
      <c r="AZ609" s="86"/>
      <c r="BA609" s="86"/>
      <c r="BB609" s="86"/>
      <c r="BC609" s="83" t="s">
        <v>10375</v>
      </c>
      <c r="BD609" s="237" t="s">
        <v>6890</v>
      </c>
      <c r="BE609" s="83" t="str">
        <f>IFERROR(VLOOKUP($BD609,L_Milestone,4,FALSE),"")</f>
        <v>05.REHUNTING</v>
      </c>
      <c r="BF609" s="83" t="s">
        <v>5834</v>
      </c>
      <c r="BG609" s="359" t="s">
        <v>12992</v>
      </c>
      <c r="BH609" s="359"/>
      <c r="BI609" s="190">
        <v>401</v>
      </c>
      <c r="BJ609" s="83" t="s">
        <v>13274</v>
      </c>
    </row>
    <row r="610" spans="1:62" s="13" customFormat="1" ht="15" customHeight="1">
      <c r="A610" s="187" t="s">
        <v>9466</v>
      </c>
      <c r="B610" s="29"/>
      <c r="C610" s="83" t="str">
        <f>Q610</f>
        <v>SUM-SS-MPR-1266</v>
      </c>
      <c r="D610" s="83">
        <v>30730130031</v>
      </c>
      <c r="E610" s="198" t="s">
        <v>11004</v>
      </c>
      <c r="F610" s="198" t="s">
        <v>9570</v>
      </c>
      <c r="G610" s="83" t="s">
        <v>10283</v>
      </c>
      <c r="H610" s="84" t="s">
        <v>6825</v>
      </c>
      <c r="I610" s="83" t="s">
        <v>9949</v>
      </c>
      <c r="J610" s="83" t="s">
        <v>9950</v>
      </c>
      <c r="K610" s="83">
        <v>60</v>
      </c>
      <c r="L610" s="83" t="s">
        <v>9951</v>
      </c>
      <c r="M610" s="83">
        <v>2022</v>
      </c>
      <c r="N610" s="83" t="s">
        <v>10359</v>
      </c>
      <c r="O610" s="83" t="s">
        <v>12587</v>
      </c>
      <c r="P610" s="97" t="s">
        <v>205</v>
      </c>
      <c r="Q610" s="83" t="s">
        <v>9569</v>
      </c>
      <c r="R610" s="83" t="s">
        <v>9570</v>
      </c>
      <c r="S610" s="83" t="s">
        <v>106</v>
      </c>
      <c r="T610" s="83" t="s">
        <v>5862</v>
      </c>
      <c r="U610" s="83" t="s">
        <v>2199</v>
      </c>
      <c r="V610" s="83" t="s">
        <v>4477</v>
      </c>
      <c r="W610" s="83" t="s">
        <v>2216</v>
      </c>
      <c r="X610" s="83" t="s">
        <v>2649</v>
      </c>
      <c r="Y610" s="83">
        <v>6617950</v>
      </c>
      <c r="Z610" s="86">
        <v>44586</v>
      </c>
      <c r="AA610" s="86">
        <v>44589</v>
      </c>
      <c r="AB610" s="332">
        <f ca="1">IF(AND($Z610=""),"",IF(AND($Z610&lt;&gt;"",AY610&lt;&gt;""),AY610-$Z610,IF(AND($Z610&lt;&gt;"",AY610=""),TODAY()-$Z610)))</f>
        <v>93</v>
      </c>
      <c r="AC610" s="91" t="str">
        <f ca="1">IF(AB610="","",IF(AB610="RFI","RFI done",IF(AB610&gt;150,"&gt; 150 days",IF(AB610&gt;120,"121 - 150 days",IF(AB610&gt;90,"91 - 120 days",IF(AB610&gt;60,"61 - 90 days",IF(AB610&gt;30,"31 - 60 days","&lt; 30 days")))))))</f>
        <v>91 - 120 days</v>
      </c>
      <c r="AD610" s="89">
        <f>IF(AND(S610=""),"TBD",IF(AND(S610="COLO"),Z610+30,Z610+150))</f>
        <v>44736</v>
      </c>
      <c r="AE610" s="90" t="str">
        <f>IFERROR(VLOOKUP(AD610,L_Convert,6,FALSE),"")</f>
        <v>W26-2022</v>
      </c>
      <c r="AF610" s="90" t="str">
        <f>IFERROR(VLOOKUP(AD610,L_Convert,7,FALSE),"")</f>
        <v>Jun-2022</v>
      </c>
      <c r="AG610" s="89" t="s">
        <v>345</v>
      </c>
      <c r="AH610" s="219" t="str">
        <f>IFERROR(VLOOKUP(AG610,L_Convert,6,FALSE),"")</f>
        <v>TBD</v>
      </c>
      <c r="AI610" s="219" t="str">
        <f>IFERROR(VLOOKUP(AG610,L_Convert,7,FALSE),"")</f>
        <v>TBD</v>
      </c>
      <c r="AJ610" s="199" t="s">
        <v>345</v>
      </c>
      <c r="AK610" s="219" t="str">
        <f>IFERROR(VLOOKUP(AJ610,L_Convert,6,FALSE),"")</f>
        <v>TBD</v>
      </c>
      <c r="AL610" s="219" t="str">
        <f>IFERROR(VLOOKUP(AJ610,L_Convert,7,FALSE),"")</f>
        <v>TBD</v>
      </c>
      <c r="AM610" s="89" t="s">
        <v>345</v>
      </c>
      <c r="AN610" s="219" t="str">
        <f>IFERROR(VLOOKUP(AM610,L_Convert,6,FALSE),"")</f>
        <v>TBD</v>
      </c>
      <c r="AO610" s="219" t="str">
        <f>IFERROR(VLOOKUP(AM610,L_Convert,7,FALSE),"")</f>
        <v>TBD</v>
      </c>
      <c r="AP610" s="83" t="s">
        <v>4464</v>
      </c>
      <c r="AQ610" s="89">
        <v>44661</v>
      </c>
      <c r="AR610" s="89">
        <v>44662</v>
      </c>
      <c r="AS610" s="99"/>
      <c r="AT610" s="94"/>
      <c r="AU610" s="256"/>
      <c r="AV610" s="238"/>
      <c r="AW610" s="238"/>
      <c r="AX610" s="89"/>
      <c r="AY610" s="89"/>
      <c r="AZ610" s="219"/>
      <c r="BA610" s="86"/>
      <c r="BB610" s="86"/>
      <c r="BC610" s="83" t="s">
        <v>10376</v>
      </c>
      <c r="BD610" s="83" t="s">
        <v>6973</v>
      </c>
      <c r="BE610" s="83" t="str">
        <f>IFERROR(VLOOKUP($BD610,L_Milestone,4,FALSE),"")</f>
        <v>07.SITAC PROCESS</v>
      </c>
      <c r="BF610" s="83" t="s">
        <v>5834</v>
      </c>
      <c r="BG610" s="237" t="s">
        <v>13059</v>
      </c>
      <c r="BH610" s="237"/>
      <c r="BI610" s="190">
        <v>401</v>
      </c>
      <c r="BJ610" s="83" t="s">
        <v>13274</v>
      </c>
    </row>
    <row r="611" spans="1:62" s="13" customFormat="1" ht="15" customHeight="1">
      <c r="A611" s="187"/>
      <c r="B611" s="29"/>
      <c r="C611" s="83" t="str">
        <f>Q611</f>
        <v>SUM-AC-SUS-0344</v>
      </c>
      <c r="D611" s="83">
        <v>30739830031</v>
      </c>
      <c r="E611" s="198" t="s">
        <v>11434</v>
      </c>
      <c r="F611" s="198" t="s">
        <v>10754</v>
      </c>
      <c r="G611" s="83" t="s">
        <v>10283</v>
      </c>
      <c r="H611" s="84" t="s">
        <v>6825</v>
      </c>
      <c r="I611" s="83" t="s">
        <v>10862</v>
      </c>
      <c r="J611" s="83" t="s">
        <v>10863</v>
      </c>
      <c r="K611" s="83">
        <v>50</v>
      </c>
      <c r="L611" s="83" t="s">
        <v>10864</v>
      </c>
      <c r="M611" s="83">
        <v>2022</v>
      </c>
      <c r="N611" s="83" t="s">
        <v>10971</v>
      </c>
      <c r="O611" s="83" t="s">
        <v>2359</v>
      </c>
      <c r="P611" s="84" t="s">
        <v>205</v>
      </c>
      <c r="Q611" s="83" t="s">
        <v>10753</v>
      </c>
      <c r="R611" s="83" t="s">
        <v>10754</v>
      </c>
      <c r="S611" s="83" t="s">
        <v>106</v>
      </c>
      <c r="T611" s="83" t="s">
        <v>5862</v>
      </c>
      <c r="U611" s="83" t="s">
        <v>2199</v>
      </c>
      <c r="V611" s="83" t="s">
        <v>4471</v>
      </c>
      <c r="W611" s="274" t="s">
        <v>2212</v>
      </c>
      <c r="X611" s="274" t="s">
        <v>10968</v>
      </c>
      <c r="Y611" s="83">
        <v>6618108</v>
      </c>
      <c r="Z611" s="86">
        <v>44627</v>
      </c>
      <c r="AA611" s="86">
        <v>44627</v>
      </c>
      <c r="AB611" s="332">
        <f ca="1">IF(AND($Z611=""),"",IF(AND($Z611&lt;&gt;"",AY611&lt;&gt;""),AY611-$Z611,IF(AND($Z611&lt;&gt;"",AY611=""),TODAY()-$Z611)))</f>
        <v>52</v>
      </c>
      <c r="AC611" s="91" t="str">
        <f ca="1">IF(AB611="","",IF(AB611="RFI","RFI done",IF(AB611&gt;150,"&gt; 150 days",IF(AB611&gt;120,"121 - 150 days",IF(AB611&gt;90,"91 - 120 days",IF(AB611&gt;60,"61 - 90 days",IF(AB611&gt;30,"31 - 60 days","&lt; 30 days")))))))</f>
        <v>31 - 60 days</v>
      </c>
      <c r="AD611" s="89">
        <f>IF(AND(S611=""),"TBD",IF(AND(S611="COLO"),Z611+30,Z611+150))</f>
        <v>44777</v>
      </c>
      <c r="AE611" s="90" t="str">
        <f>IFERROR(VLOOKUP(AD611,L_Convert,6,FALSE),"")</f>
        <v>W32-2022</v>
      </c>
      <c r="AF611" s="90" t="str">
        <f>IFERROR(VLOOKUP(AD611,L_Convert,7,FALSE),"")</f>
        <v>Aug-2022</v>
      </c>
      <c r="AG611" s="89" t="s">
        <v>345</v>
      </c>
      <c r="AH611" s="219" t="str">
        <f>IFERROR(VLOOKUP(AG611,L_Convert,6,FALSE),"")</f>
        <v>TBD</v>
      </c>
      <c r="AI611" s="219" t="str">
        <f>IFERROR(VLOOKUP(AG611,L_Convert,7,FALSE),"")</f>
        <v>TBD</v>
      </c>
      <c r="AJ611" s="199" t="s">
        <v>345</v>
      </c>
      <c r="AK611" s="219" t="str">
        <f>IFERROR(VLOOKUP(AJ611,L_Convert,6,FALSE),"")</f>
        <v>TBD</v>
      </c>
      <c r="AL611" s="219" t="str">
        <f>IFERROR(VLOOKUP(AJ611,L_Convert,7,FALSE),"")</f>
        <v>TBD</v>
      </c>
      <c r="AM611" s="89" t="s">
        <v>345</v>
      </c>
      <c r="AN611" s="219" t="str">
        <f>IFERROR(VLOOKUP(AM611,L_Convert,6,FALSE),"")</f>
        <v>TBD</v>
      </c>
      <c r="AO611" s="219" t="str">
        <f>IFERROR(VLOOKUP(AM611,L_Convert,7,FALSE),"")</f>
        <v>TBD</v>
      </c>
      <c r="AP611" s="220" t="s">
        <v>4464</v>
      </c>
      <c r="AQ611" s="89"/>
      <c r="AR611" s="99"/>
      <c r="AS611" s="89" t="s">
        <v>13268</v>
      </c>
      <c r="AT611" s="256"/>
      <c r="AU611" s="95"/>
      <c r="AV611" s="238"/>
      <c r="AW611" s="89"/>
      <c r="AX611" s="89"/>
      <c r="AY611" s="219"/>
      <c r="AZ611" s="86"/>
      <c r="BA611" s="86"/>
      <c r="BB611" s="86"/>
      <c r="BC611" s="83" t="s">
        <v>10376</v>
      </c>
      <c r="BD611" s="83" t="s">
        <v>6973</v>
      </c>
      <c r="BE611" s="83" t="str">
        <f>IFERROR(VLOOKUP($BD611,L_Milestone,4,FALSE),"")</f>
        <v>07.SITAC PROCESS</v>
      </c>
      <c r="BF611" s="83" t="s">
        <v>5834</v>
      </c>
      <c r="BG611" s="359" t="s">
        <v>13104</v>
      </c>
      <c r="BH611" s="359"/>
      <c r="BI611" s="190">
        <v>401</v>
      </c>
      <c r="BJ611" s="83" t="s">
        <v>13274</v>
      </c>
    </row>
    <row r="612" spans="1:62" s="13" customFormat="1" ht="15" customHeight="1">
      <c r="A612" s="187" t="s">
        <v>9466</v>
      </c>
      <c r="B612" s="29"/>
      <c r="C612" s="83" t="str">
        <f>Q612</f>
        <v>SUM-SU-LMP-2232</v>
      </c>
      <c r="D612" s="83">
        <v>30729700031</v>
      </c>
      <c r="E612" s="198" t="s">
        <v>11265</v>
      </c>
      <c r="F612" s="198" t="s">
        <v>9478</v>
      </c>
      <c r="G612" s="83" t="s">
        <v>10283</v>
      </c>
      <c r="H612" s="84" t="s">
        <v>6825</v>
      </c>
      <c r="I612" s="83" t="s">
        <v>9825</v>
      </c>
      <c r="J612" s="83" t="s">
        <v>9826</v>
      </c>
      <c r="K612" s="83">
        <v>40</v>
      </c>
      <c r="L612" s="83" t="s">
        <v>4802</v>
      </c>
      <c r="M612" s="83">
        <v>2022</v>
      </c>
      <c r="N612" s="83" t="s">
        <v>10359</v>
      </c>
      <c r="O612" s="83" t="s">
        <v>2359</v>
      </c>
      <c r="P612" s="84" t="s">
        <v>205</v>
      </c>
      <c r="Q612" s="83" t="s">
        <v>9477</v>
      </c>
      <c r="R612" s="83" t="s">
        <v>9478</v>
      </c>
      <c r="S612" s="83" t="s">
        <v>106</v>
      </c>
      <c r="T612" s="83" t="s">
        <v>5862</v>
      </c>
      <c r="U612" s="83" t="s">
        <v>2199</v>
      </c>
      <c r="V612" s="198" t="s">
        <v>4471</v>
      </c>
      <c r="W612" s="274" t="s">
        <v>2213</v>
      </c>
      <c r="X612" s="274" t="s">
        <v>8607</v>
      </c>
      <c r="Y612" s="83">
        <v>6617950</v>
      </c>
      <c r="Z612" s="86">
        <v>44586</v>
      </c>
      <c r="AA612" s="86">
        <v>44589</v>
      </c>
      <c r="AB612" s="332">
        <f ca="1">IF(AND($Z612=""),"",IF(AND($Z612&lt;&gt;"",AY612&lt;&gt;""),AY612-$Z612,IF(AND($Z612&lt;&gt;"",AY612=""),TODAY()-$Z612)))</f>
        <v>93</v>
      </c>
      <c r="AC612" s="91" t="str">
        <f ca="1">IF(AB612="","",IF(AB612="RFI","RFI done",IF(AB612&gt;150,"&gt; 150 days",IF(AB612&gt;120,"121 - 150 days",IF(AB612&gt;90,"91 - 120 days",IF(AB612&gt;60,"61 - 90 days",IF(AB612&gt;30,"31 - 60 days","&lt; 30 days")))))))</f>
        <v>91 - 120 days</v>
      </c>
      <c r="AD612" s="89">
        <f>IF(AND(S612=""),"TBD",IF(AND(S612="COLO"),Z612+30,Z612+150))</f>
        <v>44736</v>
      </c>
      <c r="AE612" s="90" t="str">
        <f>IFERROR(VLOOKUP(AD612,L_Convert,6,FALSE),"")</f>
        <v>W26-2022</v>
      </c>
      <c r="AF612" s="90" t="str">
        <f>IFERROR(VLOOKUP(AD612,L_Convert,7,FALSE),"")</f>
        <v>Jun-2022</v>
      </c>
      <c r="AG612" s="89" t="s">
        <v>345</v>
      </c>
      <c r="AH612" s="219" t="str">
        <f>IFERROR(VLOOKUP(AG612,L_Convert,6,FALSE),"")</f>
        <v>TBD</v>
      </c>
      <c r="AI612" s="219" t="str">
        <f>IFERROR(VLOOKUP(AG612,L_Convert,7,FALSE),"")</f>
        <v>TBD</v>
      </c>
      <c r="AJ612" s="199" t="s">
        <v>345</v>
      </c>
      <c r="AK612" s="219" t="str">
        <f>IFERROR(VLOOKUP(AJ612,L_Convert,6,FALSE),"")</f>
        <v>TBD</v>
      </c>
      <c r="AL612" s="219" t="str">
        <f>IFERROR(VLOOKUP(AJ612,L_Convert,7,FALSE),"")</f>
        <v>TBD</v>
      </c>
      <c r="AM612" s="89" t="s">
        <v>345</v>
      </c>
      <c r="AN612" s="219" t="str">
        <f>IFERROR(VLOOKUP(AM612,L_Convert,6,FALSE),"")</f>
        <v>TBD</v>
      </c>
      <c r="AO612" s="219" t="str">
        <f>IFERROR(VLOOKUP(AM612,L_Convert,7,FALSE),"")</f>
        <v>TBD</v>
      </c>
      <c r="AP612" s="83" t="s">
        <v>4464</v>
      </c>
      <c r="AQ612" s="220"/>
      <c r="AR612" s="89"/>
      <c r="AS612" s="89" t="s">
        <v>13268</v>
      </c>
      <c r="AT612" s="94"/>
      <c r="AU612" s="256"/>
      <c r="AV612" s="238"/>
      <c r="AW612" s="238"/>
      <c r="AX612" s="89"/>
      <c r="AY612" s="89"/>
      <c r="AZ612" s="219"/>
      <c r="BA612" s="86"/>
      <c r="BB612" s="86"/>
      <c r="BC612" s="83" t="s">
        <v>10376</v>
      </c>
      <c r="BD612" s="83" t="s">
        <v>6973</v>
      </c>
      <c r="BE612" s="83" t="str">
        <f>IFERROR(VLOOKUP($BD612,L_Milestone,4,FALSE),"")</f>
        <v>07.SITAC PROCESS</v>
      </c>
      <c r="BF612" s="83" t="s">
        <v>5834</v>
      </c>
      <c r="BG612" s="237" t="s">
        <v>13103</v>
      </c>
      <c r="BH612" s="237"/>
      <c r="BI612" s="190">
        <v>401</v>
      </c>
      <c r="BJ612" s="83" t="s">
        <v>13274</v>
      </c>
    </row>
    <row r="613" spans="1:62" s="13" customFormat="1" ht="15" customHeight="1">
      <c r="A613" s="187" t="s">
        <v>9466</v>
      </c>
      <c r="B613" s="29"/>
      <c r="C613" s="83" t="str">
        <f>Q613</f>
        <v>SUM-SU-SRH-2250</v>
      </c>
      <c r="D613" s="83">
        <v>30729810031</v>
      </c>
      <c r="E613" s="198" t="s">
        <v>11264</v>
      </c>
      <c r="F613" s="198" t="s">
        <v>9500</v>
      </c>
      <c r="G613" s="83" t="s">
        <v>10283</v>
      </c>
      <c r="H613" s="84" t="s">
        <v>6825</v>
      </c>
      <c r="I613" s="83" t="s">
        <v>9853</v>
      </c>
      <c r="J613" s="83" t="s">
        <v>9854</v>
      </c>
      <c r="K613" s="83">
        <v>50</v>
      </c>
      <c r="L613" s="83" t="s">
        <v>9855</v>
      </c>
      <c r="M613" s="83">
        <v>2022</v>
      </c>
      <c r="N613" s="83" t="s">
        <v>10359</v>
      </c>
      <c r="O613" s="83" t="s">
        <v>13246</v>
      </c>
      <c r="P613" s="84" t="s">
        <v>205</v>
      </c>
      <c r="Q613" s="83" t="s">
        <v>9499</v>
      </c>
      <c r="R613" s="83" t="s">
        <v>9500</v>
      </c>
      <c r="S613" s="83" t="s">
        <v>106</v>
      </c>
      <c r="T613" s="83" t="s">
        <v>5862</v>
      </c>
      <c r="U613" s="83" t="s">
        <v>2199</v>
      </c>
      <c r="V613" s="198" t="s">
        <v>4471</v>
      </c>
      <c r="W613" s="274" t="s">
        <v>2213</v>
      </c>
      <c r="X613" s="274" t="s">
        <v>8604</v>
      </c>
      <c r="Y613" s="274">
        <v>6617950</v>
      </c>
      <c r="Z613" s="86">
        <v>44586</v>
      </c>
      <c r="AA613" s="86">
        <v>44589</v>
      </c>
      <c r="AB613" s="332">
        <f ca="1">IF(AND($Z613=""),"",IF(AND($Z613&lt;&gt;"",AY613&lt;&gt;""),AY613-$Z613,IF(AND($Z613&lt;&gt;"",AY613=""),TODAY()-$Z613)))</f>
        <v>93</v>
      </c>
      <c r="AC613" s="91" t="str">
        <f ca="1">IF(AB613="","",IF(AB613="RFI","RFI done",IF(AB613&gt;150,"&gt; 150 days",IF(AB613&gt;120,"121 - 150 days",IF(AB613&gt;90,"91 - 120 days",IF(AB613&gt;60,"61 - 90 days",IF(AB613&gt;30,"31 - 60 days","&lt; 30 days")))))))</f>
        <v>91 - 120 days</v>
      </c>
      <c r="AD613" s="89">
        <f>IF(AND(S613=""),"TBD",IF(AND(S613="COLO"),Z613+30,Z613+150))</f>
        <v>44736</v>
      </c>
      <c r="AE613" s="90" t="str">
        <f>IFERROR(VLOOKUP(AD613,L_Convert,6,FALSE),"")</f>
        <v>W26-2022</v>
      </c>
      <c r="AF613" s="90" t="str">
        <f>IFERROR(VLOOKUP(AD613,L_Convert,7,FALSE),"")</f>
        <v>Jun-2022</v>
      </c>
      <c r="AG613" s="89" t="s">
        <v>345</v>
      </c>
      <c r="AH613" s="219" t="str">
        <f>IFERROR(VLOOKUP(AG613,L_Convert,6,FALSE),"")</f>
        <v>TBD</v>
      </c>
      <c r="AI613" s="219" t="str">
        <f>IFERROR(VLOOKUP(AG613,L_Convert,7,FALSE),"")</f>
        <v>TBD</v>
      </c>
      <c r="AJ613" s="199" t="s">
        <v>345</v>
      </c>
      <c r="AK613" s="219" t="str">
        <f>IFERROR(VLOOKUP(AJ613,L_Convert,6,FALSE),"")</f>
        <v>TBD</v>
      </c>
      <c r="AL613" s="219" t="str">
        <f>IFERROR(VLOOKUP(AJ613,L_Convert,7,FALSE),"")</f>
        <v>TBD</v>
      </c>
      <c r="AM613" s="89" t="s">
        <v>345</v>
      </c>
      <c r="AN613" s="219" t="str">
        <f>IFERROR(VLOOKUP(AM613,L_Convert,6,FALSE),"")</f>
        <v>TBD</v>
      </c>
      <c r="AO613" s="219" t="str">
        <f>IFERROR(VLOOKUP(AM613,L_Convert,7,FALSE),"")</f>
        <v>TBD</v>
      </c>
      <c r="AP613" s="83" t="s">
        <v>4464</v>
      </c>
      <c r="AQ613" s="220">
        <v>44679</v>
      </c>
      <c r="AR613" s="89"/>
      <c r="AS613" s="89"/>
      <c r="AT613" s="94"/>
      <c r="AU613" s="256"/>
      <c r="AV613" s="238"/>
      <c r="AW613" s="238"/>
      <c r="AX613" s="89"/>
      <c r="AY613" s="89"/>
      <c r="AZ613" s="219"/>
      <c r="BA613" s="86"/>
      <c r="BB613" s="86"/>
      <c r="BC613" s="83" t="s">
        <v>10376</v>
      </c>
      <c r="BD613" s="83" t="s">
        <v>6973</v>
      </c>
      <c r="BE613" s="83" t="str">
        <f>IFERROR(VLOOKUP($BD613,L_Milestone,4,FALSE),"")</f>
        <v>07.SITAC PROCESS</v>
      </c>
      <c r="BF613" s="83" t="s">
        <v>13098</v>
      </c>
      <c r="BG613" s="237" t="s">
        <v>13101</v>
      </c>
      <c r="BH613" s="237"/>
      <c r="BI613" s="190">
        <v>401</v>
      </c>
      <c r="BJ613" s="83" t="s">
        <v>13274</v>
      </c>
    </row>
    <row r="614" spans="1:62" s="13" customFormat="1" ht="15" customHeight="1">
      <c r="A614" s="187"/>
      <c r="B614" s="29"/>
      <c r="C614" s="83" t="str">
        <f>Q614</f>
        <v>JAW-YO-BTL-0153</v>
      </c>
      <c r="D614" s="83">
        <v>30739190031</v>
      </c>
      <c r="E614" s="198" t="s">
        <v>11453</v>
      </c>
      <c r="F614" s="198" t="s">
        <v>10528</v>
      </c>
      <c r="G614" s="83" t="s">
        <v>10283</v>
      </c>
      <c r="H614" s="84" t="s">
        <v>6825</v>
      </c>
      <c r="I614" s="83" t="s">
        <v>10529</v>
      </c>
      <c r="J614" s="83" t="s">
        <v>10530</v>
      </c>
      <c r="K614" s="83">
        <v>40</v>
      </c>
      <c r="L614" s="83" t="s">
        <v>4994</v>
      </c>
      <c r="M614" s="83"/>
      <c r="N614" s="83" t="s">
        <v>10972</v>
      </c>
      <c r="O614" s="83" t="s">
        <v>12613</v>
      </c>
      <c r="P614" s="84" t="s">
        <v>12456</v>
      </c>
      <c r="Q614" s="83" t="s">
        <v>10527</v>
      </c>
      <c r="R614" s="83" t="s">
        <v>10528</v>
      </c>
      <c r="S614" s="83" t="s">
        <v>106</v>
      </c>
      <c r="T614" s="83" t="s">
        <v>5862</v>
      </c>
      <c r="U614" s="83" t="s">
        <v>5907</v>
      </c>
      <c r="V614" s="83" t="s">
        <v>4468</v>
      </c>
      <c r="W614" s="274" t="s">
        <v>2211</v>
      </c>
      <c r="X614" s="274" t="s">
        <v>6915</v>
      </c>
      <c r="Y614" s="83">
        <v>6618092</v>
      </c>
      <c r="Z614" s="86">
        <v>44623</v>
      </c>
      <c r="AA614" s="86">
        <v>44624</v>
      </c>
      <c r="AB614" s="332">
        <f ca="1">IF(AND($Z614=""),"",IF(AND($Z614&lt;&gt;"",AY614&lt;&gt;""),AY614-$Z614,IF(AND($Z614&lt;&gt;"",AY614=""),TODAY()-$Z614)))</f>
        <v>56</v>
      </c>
      <c r="AC614" s="91" t="str">
        <f ca="1">IF(AB614="","",IF(AB614="RFI","RFI done",IF(AB614&gt;150,"&gt; 150 days",IF(AB614&gt;120,"121 - 150 days",IF(AB614&gt;90,"91 - 120 days",IF(AB614&gt;60,"61 - 90 days",IF(AB614&gt;30,"31 - 60 days","&lt; 30 days")))))))</f>
        <v>31 - 60 days</v>
      </c>
      <c r="AD614" s="89">
        <f>IF(AND(S614=""),"TBD",IF(AND(S614="COLO"),Z614+30,Z614+150))</f>
        <v>44773</v>
      </c>
      <c r="AE614" s="90" t="str">
        <f>IFERROR(VLOOKUP(AD614,L_Convert,6,FALSE),"")</f>
        <v>W32-2022</v>
      </c>
      <c r="AF614" s="90" t="str">
        <f>IFERROR(VLOOKUP(AD614,L_Convert,7,FALSE),"")</f>
        <v>Jul-2022</v>
      </c>
      <c r="AG614" s="89" t="s">
        <v>345</v>
      </c>
      <c r="AH614" s="219" t="str">
        <f>IFERROR(VLOOKUP(AG614,L_Convert,6,FALSE),"")</f>
        <v>TBD</v>
      </c>
      <c r="AI614" s="219" t="str">
        <f>IFERROR(VLOOKUP(AG614,L_Convert,7,FALSE),"")</f>
        <v>TBD</v>
      </c>
      <c r="AJ614" s="89" t="s">
        <v>345</v>
      </c>
      <c r="AK614" s="219" t="str">
        <f>IFERROR(VLOOKUP(AJ614,L_Convert,6,FALSE),"")</f>
        <v>TBD</v>
      </c>
      <c r="AL614" s="219" t="str">
        <f>IFERROR(VLOOKUP(AJ614,L_Convert,7,FALSE),"")</f>
        <v>TBD</v>
      </c>
      <c r="AM614" s="89" t="s">
        <v>345</v>
      </c>
      <c r="AN614" s="219" t="str">
        <f>IFERROR(VLOOKUP(AM614,L_Convert,6,FALSE),"")</f>
        <v>TBD</v>
      </c>
      <c r="AO614" s="219" t="str">
        <f>IFERROR(VLOOKUP(AM614,L_Convert,7,FALSE),"")</f>
        <v>TBD</v>
      </c>
      <c r="AP614" s="83" t="s">
        <v>4464</v>
      </c>
      <c r="AQ614" s="220"/>
      <c r="AR614" s="89"/>
      <c r="AS614" s="99"/>
      <c r="AT614" s="94"/>
      <c r="AU614" s="256"/>
      <c r="AV614" s="95"/>
      <c r="AW614" s="238"/>
      <c r="AX614" s="89"/>
      <c r="AY614" s="89"/>
      <c r="AZ614" s="219"/>
      <c r="BA614" s="86"/>
      <c r="BB614" s="86"/>
      <c r="BC614" s="83" t="s">
        <v>10376</v>
      </c>
      <c r="BD614" s="83" t="s">
        <v>6973</v>
      </c>
      <c r="BE614" s="83" t="str">
        <f>IFERROR(VLOOKUP($BD614,L_Milestone,4,FALSE),"")</f>
        <v>07.SITAC PROCESS</v>
      </c>
      <c r="BF614" s="83" t="s">
        <v>5834</v>
      </c>
      <c r="BG614" s="237" t="s">
        <v>13163</v>
      </c>
      <c r="BH614" s="420"/>
      <c r="BI614" s="190">
        <v>401</v>
      </c>
      <c r="BJ614" s="83" t="s">
        <v>13274</v>
      </c>
    </row>
    <row r="615" spans="1:62" s="13" customFormat="1" ht="15" customHeight="1">
      <c r="A615" s="187" t="s">
        <v>9466</v>
      </c>
      <c r="B615" s="29"/>
      <c r="C615" s="83" t="str">
        <f>Q615</f>
        <v>SUL-SN-PLP-1340</v>
      </c>
      <c r="D615" s="83">
        <v>30730580031</v>
      </c>
      <c r="E615" s="198" t="s">
        <v>11035</v>
      </c>
      <c r="F615" s="198" t="s">
        <v>9664</v>
      </c>
      <c r="G615" s="83" t="s">
        <v>10283</v>
      </c>
      <c r="H615" s="84" t="s">
        <v>6825</v>
      </c>
      <c r="I615" s="83" t="s">
        <v>10070</v>
      </c>
      <c r="J615" s="83" t="s">
        <v>10071</v>
      </c>
      <c r="K615" s="83">
        <v>60</v>
      </c>
      <c r="L615" s="83" t="s">
        <v>10072</v>
      </c>
      <c r="M615" s="83">
        <v>2022</v>
      </c>
      <c r="N615" s="83" t="s">
        <v>10359</v>
      </c>
      <c r="O615" s="83" t="s">
        <v>10426</v>
      </c>
      <c r="P615" s="84" t="s">
        <v>205</v>
      </c>
      <c r="Q615" s="83" t="s">
        <v>9663</v>
      </c>
      <c r="R615" s="83" t="s">
        <v>9664</v>
      </c>
      <c r="S615" s="83" t="s">
        <v>106</v>
      </c>
      <c r="T615" s="83" t="s">
        <v>5862</v>
      </c>
      <c r="U615" s="83" t="s">
        <v>2198</v>
      </c>
      <c r="V615" s="198" t="s">
        <v>4475</v>
      </c>
      <c r="W615" s="274" t="s">
        <v>2220</v>
      </c>
      <c r="X615" s="274" t="s">
        <v>8632</v>
      </c>
      <c r="Y615" s="274">
        <v>6617949</v>
      </c>
      <c r="Z615" s="86">
        <v>44586</v>
      </c>
      <c r="AA615" s="86">
        <v>44589</v>
      </c>
      <c r="AB615" s="332">
        <f ca="1">IF(AND($Z615=""),"",IF(AND($Z615&lt;&gt;"",AY615&lt;&gt;""),AY615-$Z615,IF(AND($Z615&lt;&gt;"",AY615=""),TODAY()-$Z615)))</f>
        <v>93</v>
      </c>
      <c r="AC615" s="91" t="str">
        <f ca="1">IF(AB615="","",IF(AB615="RFI","RFI done",IF(AB615&gt;150,"&gt; 150 days",IF(AB615&gt;120,"121 - 150 days",IF(AB615&gt;90,"91 - 120 days",IF(AB615&gt;60,"61 - 90 days",IF(AB615&gt;30,"31 - 60 days","&lt; 30 days")))))))</f>
        <v>91 - 120 days</v>
      </c>
      <c r="AD615" s="89">
        <f>IF(AND(S615=""),"TBD",IF(AND(S615="COLO"),Z615+30,Z615+150))</f>
        <v>44736</v>
      </c>
      <c r="AE615" s="90" t="str">
        <f>IFERROR(VLOOKUP(AD615,L_Convert,6,FALSE),"")</f>
        <v>W26-2022</v>
      </c>
      <c r="AF615" s="90" t="str">
        <f>IFERROR(VLOOKUP(AD615,L_Convert,7,FALSE),"")</f>
        <v>Jun-2022</v>
      </c>
      <c r="AG615" s="89" t="s">
        <v>345</v>
      </c>
      <c r="AH615" s="219" t="str">
        <f>IFERROR(VLOOKUP(AG615,L_Convert,6,FALSE),"")</f>
        <v>TBD</v>
      </c>
      <c r="AI615" s="219" t="str">
        <f>IFERROR(VLOOKUP(AG615,L_Convert,7,FALSE),"")</f>
        <v>TBD</v>
      </c>
      <c r="AJ615" s="89" t="s">
        <v>345</v>
      </c>
      <c r="AK615" s="219" t="str">
        <f>IFERROR(VLOOKUP(AJ615,L_Convert,6,FALSE),"")</f>
        <v>TBD</v>
      </c>
      <c r="AL615" s="219" t="str">
        <f>IFERROR(VLOOKUP(AJ615,L_Convert,7,FALSE),"")</f>
        <v>TBD</v>
      </c>
      <c r="AM615" s="89" t="s">
        <v>345</v>
      </c>
      <c r="AN615" s="219" t="str">
        <f>IFERROR(VLOOKUP(AM615,L_Convert,6,FALSE),"")</f>
        <v>TBD</v>
      </c>
      <c r="AO615" s="219" t="str">
        <f>IFERROR(VLOOKUP(AM615,L_Convert,7,FALSE),"")</f>
        <v>TBD</v>
      </c>
      <c r="AP615" s="83" t="s">
        <v>4464</v>
      </c>
      <c r="AQ615" s="220">
        <v>44617</v>
      </c>
      <c r="AR615" s="277">
        <v>44622</v>
      </c>
      <c r="AS615" s="99"/>
      <c r="AT615" s="94"/>
      <c r="AU615" s="256"/>
      <c r="AV615" s="238"/>
      <c r="AW615" s="238"/>
      <c r="AX615" s="89"/>
      <c r="AY615" s="89"/>
      <c r="AZ615" s="219"/>
      <c r="BA615" s="86"/>
      <c r="BB615" s="86"/>
      <c r="BC615" s="86" t="s">
        <v>6452</v>
      </c>
      <c r="BD615" s="83" t="s">
        <v>8240</v>
      </c>
      <c r="BE615" s="83" t="str">
        <f>IFERROR(VLOOKUP($BD615,L_Milestone,4,FALSE),"")</f>
        <v>20.SRFI</v>
      </c>
      <c r="BF615" s="83" t="s">
        <v>5834</v>
      </c>
      <c r="BG615" s="237" t="s">
        <v>13193</v>
      </c>
      <c r="BH615" s="237"/>
      <c r="BI615" s="190">
        <v>401</v>
      </c>
      <c r="BJ615" s="83" t="s">
        <v>13274</v>
      </c>
    </row>
    <row r="616" spans="1:62" s="13" customFormat="1" ht="15" customHeight="1">
      <c r="A616" s="187" t="s">
        <v>9466</v>
      </c>
      <c r="B616" s="29"/>
      <c r="C616" s="83" t="str">
        <f>Q616</f>
        <v>JAW-JT-UNR-2561</v>
      </c>
      <c r="D616" s="83">
        <v>30729530031</v>
      </c>
      <c r="E616" s="198" t="s">
        <v>11304</v>
      </c>
      <c r="F616" s="198" t="s">
        <v>9766</v>
      </c>
      <c r="G616" s="83" t="s">
        <v>10283</v>
      </c>
      <c r="H616" s="84" t="s">
        <v>6825</v>
      </c>
      <c r="I616" s="83" t="s">
        <v>10211</v>
      </c>
      <c r="J616" s="83" t="s">
        <v>10212</v>
      </c>
      <c r="K616" s="83">
        <v>70</v>
      </c>
      <c r="L616" s="83" t="s">
        <v>10213</v>
      </c>
      <c r="M616" s="83">
        <v>2022</v>
      </c>
      <c r="N616" s="83" t="s">
        <v>10359</v>
      </c>
      <c r="O616" s="83" t="s">
        <v>11305</v>
      </c>
      <c r="P616" s="84" t="s">
        <v>12456</v>
      </c>
      <c r="Q616" s="83" t="s">
        <v>9765</v>
      </c>
      <c r="R616" s="244" t="s">
        <v>9766</v>
      </c>
      <c r="S616" s="83" t="s">
        <v>106</v>
      </c>
      <c r="T616" s="83" t="s">
        <v>5862</v>
      </c>
      <c r="U616" s="83" t="s">
        <v>5907</v>
      </c>
      <c r="V616" s="86" t="s">
        <v>4468</v>
      </c>
      <c r="W616" s="83" t="s">
        <v>2203</v>
      </c>
      <c r="X616" s="83" t="s">
        <v>9810</v>
      </c>
      <c r="Y616" s="83">
        <v>6617948</v>
      </c>
      <c r="Z616" s="86">
        <v>44586</v>
      </c>
      <c r="AA616" s="86">
        <v>44589</v>
      </c>
      <c r="AB616" s="332">
        <f ca="1">IF(AND($Z616=""),"",IF(AND($Z616&lt;&gt;"",AY616&lt;&gt;""),AY616-$Z616,IF(AND($Z616&lt;&gt;"",AY616=""),TODAY()-$Z616)))</f>
        <v>93</v>
      </c>
      <c r="AC616" s="91" t="str">
        <f ca="1">IF(AB616="","",IF(AB616="RFI","RFI done",IF(AB616&gt;150,"&gt; 150 days",IF(AB616&gt;120,"121 - 150 days",IF(AB616&gt;90,"91 - 120 days",IF(AB616&gt;60,"61 - 90 days",IF(AB616&gt;30,"31 - 60 days","&lt; 30 days")))))))</f>
        <v>91 - 120 days</v>
      </c>
      <c r="AD616" s="89">
        <f>IF(AND(S616=""),"TBD",IF(AND(S616="COLO"),Z616+30,Z616+150))</f>
        <v>44736</v>
      </c>
      <c r="AE616" s="90" t="str">
        <f>IFERROR(VLOOKUP(AD616,L_Convert,6,FALSE),"")</f>
        <v>W26-2022</v>
      </c>
      <c r="AF616" s="90" t="str">
        <f>IFERROR(VLOOKUP(AD616,L_Convert,7,FALSE),"")</f>
        <v>Jun-2022</v>
      </c>
      <c r="AG616" s="89" t="s">
        <v>345</v>
      </c>
      <c r="AH616" s="219" t="str">
        <f>IFERROR(VLOOKUP(AG616,L_Convert,6,FALSE),"")</f>
        <v>TBD</v>
      </c>
      <c r="AI616" s="219" t="str">
        <f>IFERROR(VLOOKUP(AG616,L_Convert,7,FALSE),"")</f>
        <v>TBD</v>
      </c>
      <c r="AJ616" s="89" t="s">
        <v>345</v>
      </c>
      <c r="AK616" s="219" t="str">
        <f>IFERROR(VLOOKUP(AJ616,L_Convert,6,FALSE),"")</f>
        <v>TBD</v>
      </c>
      <c r="AL616" s="219" t="str">
        <f>IFERROR(VLOOKUP(AJ616,L_Convert,7,FALSE),"")</f>
        <v>TBD</v>
      </c>
      <c r="AM616" s="89" t="s">
        <v>345</v>
      </c>
      <c r="AN616" s="219" t="str">
        <f>IFERROR(VLOOKUP(AM616,L_Convert,6,FALSE),"")</f>
        <v>TBD</v>
      </c>
      <c r="AO616" s="219" t="str">
        <f>IFERROR(VLOOKUP(AM616,L_Convert,7,FALSE),"")</f>
        <v>TBD</v>
      </c>
      <c r="AP616" s="83" t="s">
        <v>4464</v>
      </c>
      <c r="AQ616" s="220">
        <v>44628</v>
      </c>
      <c r="AR616" s="89"/>
      <c r="AS616" s="99"/>
      <c r="AT616" s="94"/>
      <c r="AU616" s="256"/>
      <c r="AV616" s="95"/>
      <c r="AW616" s="238"/>
      <c r="AX616" s="89"/>
      <c r="AY616" s="89"/>
      <c r="AZ616" s="219"/>
      <c r="BA616" s="86"/>
      <c r="BB616" s="86"/>
      <c r="BC616" s="86" t="s">
        <v>6452</v>
      </c>
      <c r="BD616" s="83" t="s">
        <v>3720</v>
      </c>
      <c r="BE616" s="83" t="str">
        <f>IFERROR(VLOOKUP($BD616,L_Milestone,4,FALSE),"")</f>
        <v>20.SRFI</v>
      </c>
      <c r="BF616" s="83" t="s">
        <v>12774</v>
      </c>
      <c r="BG616" s="237" t="s">
        <v>13160</v>
      </c>
      <c r="BH616" s="237"/>
      <c r="BI616" s="190">
        <v>401</v>
      </c>
      <c r="BJ616" s="83" t="s">
        <v>13274</v>
      </c>
    </row>
    <row r="617" spans="1:62" s="13" customFormat="1" ht="15" customHeight="1">
      <c r="A617" s="187" t="s">
        <v>9466</v>
      </c>
      <c r="B617" s="29"/>
      <c r="C617" s="83" t="str">
        <f>Q617</f>
        <v>JAW-JT-KRG-2162</v>
      </c>
      <c r="D617" s="83">
        <v>30729580031</v>
      </c>
      <c r="E617" s="198" t="s">
        <v>11293</v>
      </c>
      <c r="F617" s="198" t="s">
        <v>9778</v>
      </c>
      <c r="G617" s="83" t="s">
        <v>10283</v>
      </c>
      <c r="H617" s="84" t="s">
        <v>6825</v>
      </c>
      <c r="I617" s="83" t="s">
        <v>10226</v>
      </c>
      <c r="J617" s="83" t="s">
        <v>10227</v>
      </c>
      <c r="K617" s="83">
        <v>60</v>
      </c>
      <c r="L617" s="83" t="s">
        <v>4487</v>
      </c>
      <c r="M617" s="83">
        <v>2022</v>
      </c>
      <c r="N617" s="83" t="s">
        <v>10361</v>
      </c>
      <c r="O617" s="83" t="s">
        <v>12247</v>
      </c>
      <c r="P617" s="84" t="s">
        <v>12456</v>
      </c>
      <c r="Q617" s="83" t="s">
        <v>9777</v>
      </c>
      <c r="R617" s="83" t="s">
        <v>9778</v>
      </c>
      <c r="S617" s="83" t="s">
        <v>106</v>
      </c>
      <c r="T617" s="83" t="s">
        <v>5862</v>
      </c>
      <c r="U617" s="83" t="s">
        <v>5907</v>
      </c>
      <c r="V617" s="86" t="s">
        <v>4468</v>
      </c>
      <c r="W617" s="274" t="s">
        <v>2203</v>
      </c>
      <c r="X617" s="274" t="s">
        <v>2645</v>
      </c>
      <c r="Y617" s="83">
        <v>6617948</v>
      </c>
      <c r="Z617" s="86">
        <v>44586</v>
      </c>
      <c r="AA617" s="86">
        <v>44589</v>
      </c>
      <c r="AB617" s="332">
        <f ca="1">IF(AND($Z617=""),"",IF(AND($Z617&lt;&gt;"",AY617&lt;&gt;""),AY617-$Z617,IF(AND($Z617&lt;&gt;"",AY617=""),TODAY()-$Z617)))</f>
        <v>93</v>
      </c>
      <c r="AC617" s="91" t="str">
        <f ca="1">IF(AB617="","",IF(AB617="RFI","RFI done",IF(AB617&gt;150,"&gt; 150 days",IF(AB617&gt;120,"121 - 150 days",IF(AB617&gt;90,"91 - 120 days",IF(AB617&gt;60,"61 - 90 days",IF(AB617&gt;30,"31 - 60 days","&lt; 30 days")))))))</f>
        <v>91 - 120 days</v>
      </c>
      <c r="AD617" s="89">
        <f>IF(AND(S617=""),"TBD",IF(AND(S617="COLO"),Z617+30,Z617+150))</f>
        <v>44736</v>
      </c>
      <c r="AE617" s="90" t="str">
        <f>IFERROR(VLOOKUP(AD617,L_Convert,6,FALSE),"")</f>
        <v>W26-2022</v>
      </c>
      <c r="AF617" s="90" t="str">
        <f>IFERROR(VLOOKUP(AD617,L_Convert,7,FALSE),"")</f>
        <v>Jun-2022</v>
      </c>
      <c r="AG617" s="89" t="s">
        <v>345</v>
      </c>
      <c r="AH617" s="219" t="str">
        <f>IFERROR(VLOOKUP(AG617,L_Convert,6,FALSE),"")</f>
        <v>TBD</v>
      </c>
      <c r="AI617" s="219" t="str">
        <f>IFERROR(VLOOKUP(AG617,L_Convert,7,FALSE),"")</f>
        <v>TBD</v>
      </c>
      <c r="AJ617" s="199" t="s">
        <v>345</v>
      </c>
      <c r="AK617" s="219" t="str">
        <f>IFERROR(VLOOKUP(AJ617,L_Convert,6,FALSE),"")</f>
        <v>TBD</v>
      </c>
      <c r="AL617" s="219" t="str">
        <f>IFERROR(VLOOKUP(AJ617,L_Convert,7,FALSE),"")</f>
        <v>TBD</v>
      </c>
      <c r="AM617" s="89" t="s">
        <v>345</v>
      </c>
      <c r="AN617" s="219" t="str">
        <f>IFERROR(VLOOKUP(AM617,L_Convert,6,FALSE),"")</f>
        <v>TBD</v>
      </c>
      <c r="AO617" s="219" t="str">
        <f>IFERROR(VLOOKUP(AM617,L_Convert,7,FALSE),"")</f>
        <v>TBD</v>
      </c>
      <c r="AP617" s="83" t="s">
        <v>4464</v>
      </c>
      <c r="AQ617" s="220"/>
      <c r="AR617" s="89"/>
      <c r="AS617" s="99"/>
      <c r="AT617" s="94"/>
      <c r="AU617" s="256"/>
      <c r="AV617" s="95"/>
      <c r="AW617" s="238"/>
      <c r="AX617" s="89"/>
      <c r="AY617" s="89"/>
      <c r="AZ617" s="219"/>
      <c r="BA617" s="86"/>
      <c r="BB617" s="86"/>
      <c r="BC617" s="86" t="s">
        <v>6452</v>
      </c>
      <c r="BD617" s="83" t="s">
        <v>3720</v>
      </c>
      <c r="BE617" s="83" t="str">
        <f>IFERROR(VLOOKUP($BD617,L_Milestone,4,FALSE),"")</f>
        <v>20.SRFI</v>
      </c>
      <c r="BF617" s="83" t="s">
        <v>12774</v>
      </c>
      <c r="BG617" s="237" t="s">
        <v>13157</v>
      </c>
      <c r="BH617" s="237"/>
      <c r="BI617" s="190">
        <v>401</v>
      </c>
      <c r="BJ617" s="83" t="s">
        <v>13274</v>
      </c>
    </row>
    <row r="618" spans="1:62" s="13" customFormat="1" ht="15" customHeight="1">
      <c r="A618" s="187" t="s">
        <v>9466</v>
      </c>
      <c r="B618" s="29"/>
      <c r="C618" s="83" t="str">
        <f>Q618</f>
        <v>JAW-JT-TMG-2674</v>
      </c>
      <c r="D618" s="83">
        <v>30729410031</v>
      </c>
      <c r="E618" s="198" t="s">
        <v>11042</v>
      </c>
      <c r="F618" s="198" t="s">
        <v>9742</v>
      </c>
      <c r="G618" s="83" t="s">
        <v>10283</v>
      </c>
      <c r="H618" s="84" t="s">
        <v>6825</v>
      </c>
      <c r="I618" s="83" t="s">
        <v>10177</v>
      </c>
      <c r="J618" s="83" t="s">
        <v>10178</v>
      </c>
      <c r="K618" s="83">
        <v>70</v>
      </c>
      <c r="L618" s="83" t="s">
        <v>10179</v>
      </c>
      <c r="M618" s="83">
        <v>2022</v>
      </c>
      <c r="N618" s="83" t="s">
        <v>10361</v>
      </c>
      <c r="O618" s="83" t="s">
        <v>10516</v>
      </c>
      <c r="P618" s="84" t="s">
        <v>12456</v>
      </c>
      <c r="Q618" s="83" t="s">
        <v>9741</v>
      </c>
      <c r="R618" s="244" t="s">
        <v>9742</v>
      </c>
      <c r="S618" s="83" t="s">
        <v>106</v>
      </c>
      <c r="T618" s="83" t="s">
        <v>5862</v>
      </c>
      <c r="U618" s="83" t="s">
        <v>5907</v>
      </c>
      <c r="V618" s="198" t="s">
        <v>4468</v>
      </c>
      <c r="W618" s="83" t="s">
        <v>2203</v>
      </c>
      <c r="X618" s="83" t="s">
        <v>2659</v>
      </c>
      <c r="Y618" s="83">
        <v>6617948</v>
      </c>
      <c r="Z618" s="86">
        <v>44586</v>
      </c>
      <c r="AA618" s="86">
        <v>44589</v>
      </c>
      <c r="AB618" s="332">
        <f ca="1">IF(AND($Z618=""),"",IF(AND($Z618&lt;&gt;"",AY618&lt;&gt;""),AY618-$Z618,IF(AND($Z618&lt;&gt;"",AY618=""),TODAY()-$Z618)))</f>
        <v>93</v>
      </c>
      <c r="AC618" s="91" t="str">
        <f ca="1">IF(AB618="","",IF(AB618="RFI","RFI done",IF(AB618&gt;150,"&gt; 150 days",IF(AB618&gt;120,"121 - 150 days",IF(AB618&gt;90,"91 - 120 days",IF(AB618&gt;60,"61 - 90 days",IF(AB618&gt;30,"31 - 60 days","&lt; 30 days")))))))</f>
        <v>91 - 120 days</v>
      </c>
      <c r="AD618" s="89">
        <f>IF(AND(S618=""),"TBD",IF(AND(S618="COLO"),Z618+30,Z618+150))</f>
        <v>44736</v>
      </c>
      <c r="AE618" s="90" t="str">
        <f>IFERROR(VLOOKUP(AD618,L_Convert,6,FALSE),"")</f>
        <v>W26-2022</v>
      </c>
      <c r="AF618" s="90" t="str">
        <f>IFERROR(VLOOKUP(AD618,L_Convert,7,FALSE),"")</f>
        <v>Jun-2022</v>
      </c>
      <c r="AG618" s="89" t="s">
        <v>345</v>
      </c>
      <c r="AH618" s="219" t="str">
        <f>IFERROR(VLOOKUP(AG618,L_Convert,6,FALSE),"")</f>
        <v>TBD</v>
      </c>
      <c r="AI618" s="219" t="str">
        <f>IFERROR(VLOOKUP(AG618,L_Convert,7,FALSE),"")</f>
        <v>TBD</v>
      </c>
      <c r="AJ618" s="89" t="s">
        <v>345</v>
      </c>
      <c r="AK618" s="219" t="str">
        <f>IFERROR(VLOOKUP(AJ618,L_Convert,6,FALSE),"")</f>
        <v>TBD</v>
      </c>
      <c r="AL618" s="219" t="str">
        <f>IFERROR(VLOOKUP(AJ618,L_Convert,7,FALSE),"")</f>
        <v>TBD</v>
      </c>
      <c r="AM618" s="89" t="s">
        <v>345</v>
      </c>
      <c r="AN618" s="219" t="str">
        <f>IFERROR(VLOOKUP(AM618,L_Convert,6,FALSE),"")</f>
        <v>TBD</v>
      </c>
      <c r="AO618" s="219" t="str">
        <f>IFERROR(VLOOKUP(AM618,L_Convert,7,FALSE),"")</f>
        <v>TBD</v>
      </c>
      <c r="AP618" s="83" t="s">
        <v>4464</v>
      </c>
      <c r="AQ618" s="220">
        <v>44627</v>
      </c>
      <c r="AR618" s="89"/>
      <c r="AS618" s="99"/>
      <c r="AT618" s="94"/>
      <c r="AU618" s="256"/>
      <c r="AV618" s="95"/>
      <c r="AW618" s="238"/>
      <c r="AX618" s="89"/>
      <c r="AY618" s="89"/>
      <c r="AZ618" s="219"/>
      <c r="BA618" s="86"/>
      <c r="BB618" s="86"/>
      <c r="BC618" s="86" t="s">
        <v>6452</v>
      </c>
      <c r="BD618" s="83" t="s">
        <v>3720</v>
      </c>
      <c r="BE618" s="83" t="str">
        <f>IFERROR(VLOOKUP($BD618,L_Milestone,4,FALSE),"")</f>
        <v>20.SRFI</v>
      </c>
      <c r="BF618" s="83" t="s">
        <v>12774</v>
      </c>
      <c r="BG618" s="237" t="s">
        <v>13151</v>
      </c>
      <c r="BH618" s="237"/>
      <c r="BI618" s="190">
        <v>401</v>
      </c>
      <c r="BJ618" s="83" t="s">
        <v>13274</v>
      </c>
    </row>
    <row r="619" spans="1:62" s="13" customFormat="1" ht="15" customHeight="1">
      <c r="A619" s="187" t="s">
        <v>9466</v>
      </c>
      <c r="B619" s="29"/>
      <c r="C619" s="83" t="str">
        <f>Q619</f>
        <v>JAW-JT-PWD-0050</v>
      </c>
      <c r="D619" s="83">
        <v>30729280031</v>
      </c>
      <c r="E619" s="198" t="s">
        <v>11000</v>
      </c>
      <c r="F619" s="198" t="s">
        <v>9710</v>
      </c>
      <c r="G619" s="83" t="s">
        <v>10283</v>
      </c>
      <c r="H619" s="84" t="s">
        <v>6825</v>
      </c>
      <c r="I619" s="83" t="s">
        <v>10136</v>
      </c>
      <c r="J619" s="83" t="s">
        <v>10137</v>
      </c>
      <c r="K619" s="83">
        <v>60</v>
      </c>
      <c r="L619" s="83" t="s">
        <v>4553</v>
      </c>
      <c r="M619" s="83">
        <v>2022</v>
      </c>
      <c r="N619" s="83" t="s">
        <v>10359</v>
      </c>
      <c r="O619" s="83" t="s">
        <v>11068</v>
      </c>
      <c r="P619" s="84" t="s">
        <v>12456</v>
      </c>
      <c r="Q619" s="83" t="s">
        <v>9709</v>
      </c>
      <c r="R619" s="83" t="s">
        <v>9710</v>
      </c>
      <c r="S619" s="83" t="s">
        <v>106</v>
      </c>
      <c r="T619" s="83" t="s">
        <v>5862</v>
      </c>
      <c r="U619" s="83" t="s">
        <v>5907</v>
      </c>
      <c r="V619" s="86" t="s">
        <v>4468</v>
      </c>
      <c r="W619" s="274" t="s">
        <v>2203</v>
      </c>
      <c r="X619" s="274" t="s">
        <v>2622</v>
      </c>
      <c r="Y619" s="83">
        <v>6617948</v>
      </c>
      <c r="Z619" s="86">
        <v>44586</v>
      </c>
      <c r="AA619" s="86">
        <v>44589</v>
      </c>
      <c r="AB619" s="332">
        <f ca="1">IF(AND($Z619=""),"",IF(AND($Z619&lt;&gt;"",AY619&lt;&gt;""),AY619-$Z619,IF(AND($Z619&lt;&gt;"",AY619=""),TODAY()-$Z619)))</f>
        <v>93</v>
      </c>
      <c r="AC619" s="91" t="str">
        <f ca="1">IF(AB619="","",IF(AB619="RFI","RFI done",IF(AB619&gt;150,"&gt; 150 days",IF(AB619&gt;120,"121 - 150 days",IF(AB619&gt;90,"91 - 120 days",IF(AB619&gt;60,"61 - 90 days",IF(AB619&gt;30,"31 - 60 days","&lt; 30 days")))))))</f>
        <v>91 - 120 days</v>
      </c>
      <c r="AD619" s="89">
        <f>IF(AND(S619=""),"TBD",IF(AND(S619="COLO"),Z619+30,Z619+150))</f>
        <v>44736</v>
      </c>
      <c r="AE619" s="90" t="str">
        <f>IFERROR(VLOOKUP(AD619,L_Convert,6,FALSE),"")</f>
        <v>W26-2022</v>
      </c>
      <c r="AF619" s="90" t="str">
        <f>IFERROR(VLOOKUP(AD619,L_Convert,7,FALSE),"")</f>
        <v>Jun-2022</v>
      </c>
      <c r="AG619" s="89" t="s">
        <v>345</v>
      </c>
      <c r="AH619" s="219" t="str">
        <f>IFERROR(VLOOKUP(AG619,L_Convert,6,FALSE),"")</f>
        <v>TBD</v>
      </c>
      <c r="AI619" s="219" t="str">
        <f>IFERROR(VLOOKUP(AG619,L_Convert,7,FALSE),"")</f>
        <v>TBD</v>
      </c>
      <c r="AJ619" s="199" t="s">
        <v>345</v>
      </c>
      <c r="AK619" s="219" t="str">
        <f>IFERROR(VLOOKUP(AJ619,L_Convert,6,FALSE),"")</f>
        <v>TBD</v>
      </c>
      <c r="AL619" s="219" t="str">
        <f>IFERROR(VLOOKUP(AJ619,L_Convert,7,FALSE),"")</f>
        <v>TBD</v>
      </c>
      <c r="AM619" s="89" t="s">
        <v>345</v>
      </c>
      <c r="AN619" s="219" t="str">
        <f>IFERROR(VLOOKUP(AM619,L_Convert,6,FALSE),"")</f>
        <v>TBD</v>
      </c>
      <c r="AO619" s="219" t="str">
        <f>IFERROR(VLOOKUP(AM619,L_Convert,7,FALSE),"")</f>
        <v>TBD</v>
      </c>
      <c r="AP619" s="83" t="s">
        <v>4464</v>
      </c>
      <c r="AQ619" s="220"/>
      <c r="AR619" s="89"/>
      <c r="AS619" s="99"/>
      <c r="AT619" s="94"/>
      <c r="AU619" s="256"/>
      <c r="AV619" s="95"/>
      <c r="AW619" s="238"/>
      <c r="AX619" s="89"/>
      <c r="AY619" s="89"/>
      <c r="AZ619" s="219"/>
      <c r="BA619" s="86"/>
      <c r="BB619" s="86"/>
      <c r="BC619" s="86" t="s">
        <v>6452</v>
      </c>
      <c r="BD619" s="83" t="s">
        <v>3720</v>
      </c>
      <c r="BE619" s="83" t="str">
        <f>IFERROR(VLOOKUP($BD619,L_Milestone,4,FALSE),"")</f>
        <v>20.SRFI</v>
      </c>
      <c r="BF619" s="83" t="s">
        <v>12774</v>
      </c>
      <c r="BG619" s="237" t="s">
        <v>13161</v>
      </c>
      <c r="BH619" s="237"/>
      <c r="BI619" s="190">
        <v>401</v>
      </c>
      <c r="BJ619" s="83" t="s">
        <v>13274</v>
      </c>
    </row>
    <row r="620" spans="1:62" s="13" customFormat="1" ht="15" customHeight="1">
      <c r="A620" s="187" t="s">
        <v>9466</v>
      </c>
      <c r="B620" s="29"/>
      <c r="C620" s="83" t="str">
        <f>Q620</f>
        <v>JAW-JT-PWD-0047</v>
      </c>
      <c r="D620" s="83">
        <v>30729270031</v>
      </c>
      <c r="E620" s="198" t="s">
        <v>11041</v>
      </c>
      <c r="F620" s="198" t="s">
        <v>9708</v>
      </c>
      <c r="G620" s="83" t="s">
        <v>10283</v>
      </c>
      <c r="H620" s="84" t="s">
        <v>6825</v>
      </c>
      <c r="I620" s="83" t="s">
        <v>10133</v>
      </c>
      <c r="J620" s="83" t="s">
        <v>10134</v>
      </c>
      <c r="K620" s="83">
        <v>60</v>
      </c>
      <c r="L620" s="83" t="s">
        <v>10135</v>
      </c>
      <c r="M620" s="83">
        <v>2022</v>
      </c>
      <c r="N620" s="83" t="s">
        <v>10359</v>
      </c>
      <c r="O620" s="83" t="s">
        <v>10436</v>
      </c>
      <c r="P620" s="84" t="s">
        <v>12456</v>
      </c>
      <c r="Q620" s="83" t="s">
        <v>9707</v>
      </c>
      <c r="R620" s="244" t="s">
        <v>9708</v>
      </c>
      <c r="S620" s="83" t="s">
        <v>106</v>
      </c>
      <c r="T620" s="83" t="s">
        <v>5862</v>
      </c>
      <c r="U620" s="83" t="s">
        <v>5907</v>
      </c>
      <c r="V620" s="198" t="s">
        <v>4468</v>
      </c>
      <c r="W620" s="274" t="s">
        <v>2203</v>
      </c>
      <c r="X620" s="274" t="s">
        <v>2622</v>
      </c>
      <c r="Y620" s="274">
        <v>6617948</v>
      </c>
      <c r="Z620" s="86">
        <v>44586</v>
      </c>
      <c r="AA620" s="86">
        <v>44589</v>
      </c>
      <c r="AB620" s="332">
        <f ca="1">IF(AND($Z620=""),"",IF(AND($Z620&lt;&gt;"",AY620&lt;&gt;""),AY620-$Z620,IF(AND($Z620&lt;&gt;"",AY620=""),TODAY()-$Z620)))</f>
        <v>93</v>
      </c>
      <c r="AC620" s="91" t="str">
        <f ca="1">IF(AB620="","",IF(AB620="RFI","RFI done",IF(AB620&gt;150,"&gt; 150 days",IF(AB620&gt;120,"121 - 150 days",IF(AB620&gt;90,"91 - 120 days",IF(AB620&gt;60,"61 - 90 days",IF(AB620&gt;30,"31 - 60 days","&lt; 30 days")))))))</f>
        <v>91 - 120 days</v>
      </c>
      <c r="AD620" s="89">
        <f>IF(AND(S620=""),"TBD",IF(AND(S620="COLO"),Z620+30,Z620+150))</f>
        <v>44736</v>
      </c>
      <c r="AE620" s="90" t="str">
        <f>IFERROR(VLOOKUP(AD620,L_Convert,6,FALSE),"")</f>
        <v>W26-2022</v>
      </c>
      <c r="AF620" s="90" t="str">
        <f>IFERROR(VLOOKUP(AD620,L_Convert,7,FALSE),"")</f>
        <v>Jun-2022</v>
      </c>
      <c r="AG620" s="89" t="s">
        <v>345</v>
      </c>
      <c r="AH620" s="219" t="str">
        <f>IFERROR(VLOOKUP(AG620,L_Convert,6,FALSE),"")</f>
        <v>TBD</v>
      </c>
      <c r="AI620" s="219" t="str">
        <f>IFERROR(VLOOKUP(AG620,L_Convert,7,FALSE),"")</f>
        <v>TBD</v>
      </c>
      <c r="AJ620" s="89" t="s">
        <v>345</v>
      </c>
      <c r="AK620" s="219" t="str">
        <f>IFERROR(VLOOKUP(AJ620,L_Convert,6,FALSE),"")</f>
        <v>TBD</v>
      </c>
      <c r="AL620" s="219" t="str">
        <f>IFERROR(VLOOKUP(AJ620,L_Convert,7,FALSE),"")</f>
        <v>TBD</v>
      </c>
      <c r="AM620" s="89" t="s">
        <v>345</v>
      </c>
      <c r="AN620" s="219" t="str">
        <f>IFERROR(VLOOKUP(AM620,L_Convert,6,FALSE),"")</f>
        <v>TBD</v>
      </c>
      <c r="AO620" s="219" t="str">
        <f>IFERROR(VLOOKUP(AM620,L_Convert,7,FALSE),"")</f>
        <v>TBD</v>
      </c>
      <c r="AP620" s="83" t="s">
        <v>4464</v>
      </c>
      <c r="AQ620" s="220">
        <v>44627</v>
      </c>
      <c r="AR620" s="89"/>
      <c r="AS620" s="99"/>
      <c r="AT620" s="94"/>
      <c r="AU620" s="256"/>
      <c r="AV620" s="95"/>
      <c r="AW620" s="238"/>
      <c r="AX620" s="89"/>
      <c r="AY620" s="89"/>
      <c r="AZ620" s="219"/>
      <c r="BA620" s="86"/>
      <c r="BB620" s="86"/>
      <c r="BC620" s="86" t="s">
        <v>6452</v>
      </c>
      <c r="BD620" s="83" t="s">
        <v>3720</v>
      </c>
      <c r="BE620" s="83" t="str">
        <f>IFERROR(VLOOKUP($BD620,L_Milestone,4,FALSE),"")</f>
        <v>20.SRFI</v>
      </c>
      <c r="BF620" s="83" t="s">
        <v>12774</v>
      </c>
      <c r="BG620" s="237" t="s">
        <v>13150</v>
      </c>
      <c r="BH620" s="237"/>
      <c r="BI620" s="190">
        <v>401</v>
      </c>
      <c r="BJ620" s="83" t="s">
        <v>13274</v>
      </c>
    </row>
    <row r="621" spans="1:62" s="13" customFormat="1" ht="15" customHeight="1">
      <c r="A621" s="187" t="s">
        <v>9466</v>
      </c>
      <c r="B621" s="29"/>
      <c r="C621" s="83" t="str">
        <f>Q621</f>
        <v>JAW-JT-UNR-2562</v>
      </c>
      <c r="D621" s="83">
        <v>30729630031</v>
      </c>
      <c r="E621" s="198" t="s">
        <v>11020</v>
      </c>
      <c r="F621" s="198" t="s">
        <v>9788</v>
      </c>
      <c r="G621" s="83" t="s">
        <v>10283</v>
      </c>
      <c r="H621" s="84" t="s">
        <v>6825</v>
      </c>
      <c r="I621" s="83" t="s">
        <v>10238</v>
      </c>
      <c r="J621" s="83" t="s">
        <v>10239</v>
      </c>
      <c r="K621" s="83">
        <v>50</v>
      </c>
      <c r="L621" s="83" t="s">
        <v>10240</v>
      </c>
      <c r="M621" s="83">
        <v>2022</v>
      </c>
      <c r="N621" s="83" t="s">
        <v>10359</v>
      </c>
      <c r="O621" s="83" t="s">
        <v>10458</v>
      </c>
      <c r="P621" s="84" t="s">
        <v>12456</v>
      </c>
      <c r="Q621" s="83" t="s">
        <v>9787</v>
      </c>
      <c r="R621" s="83" t="s">
        <v>9788</v>
      </c>
      <c r="S621" s="83" t="s">
        <v>106</v>
      </c>
      <c r="T621" s="83" t="s">
        <v>5862</v>
      </c>
      <c r="U621" s="83" t="s">
        <v>5907</v>
      </c>
      <c r="V621" s="198" t="s">
        <v>4468</v>
      </c>
      <c r="W621" s="83" t="s">
        <v>2203</v>
      </c>
      <c r="X621" s="83" t="s">
        <v>9810</v>
      </c>
      <c r="Y621" s="83">
        <v>6617948</v>
      </c>
      <c r="Z621" s="86">
        <v>44586</v>
      </c>
      <c r="AA621" s="86">
        <v>44589</v>
      </c>
      <c r="AB621" s="332">
        <f ca="1">IF(AND($Z621=""),"",IF(AND($Z621&lt;&gt;"",AY621&lt;&gt;""),AY621-$Z621,IF(AND($Z621&lt;&gt;"",AY621=""),TODAY()-$Z621)))</f>
        <v>93</v>
      </c>
      <c r="AC621" s="91" t="str">
        <f ca="1">IF(AB621="","",IF(AB621="RFI","RFI done",IF(AB621&gt;150,"&gt; 150 days",IF(AB621&gt;120,"121 - 150 days",IF(AB621&gt;90,"91 - 120 days",IF(AB621&gt;60,"61 - 90 days",IF(AB621&gt;30,"31 - 60 days","&lt; 30 days")))))))</f>
        <v>91 - 120 days</v>
      </c>
      <c r="AD621" s="89">
        <f>IF(AND(S621=""),"TBD",IF(AND(S621="COLO"),Z621+30,Z621+150))</f>
        <v>44736</v>
      </c>
      <c r="AE621" s="90" t="str">
        <f>IFERROR(VLOOKUP(AD621,L_Convert,6,FALSE),"")</f>
        <v>W26-2022</v>
      </c>
      <c r="AF621" s="90" t="str">
        <f>IFERROR(VLOOKUP(AD621,L_Convert,7,FALSE),"")</f>
        <v>Jun-2022</v>
      </c>
      <c r="AG621" s="89" t="s">
        <v>345</v>
      </c>
      <c r="AH621" s="219" t="str">
        <f>IFERROR(VLOOKUP(AG621,L_Convert,6,FALSE),"")</f>
        <v>TBD</v>
      </c>
      <c r="AI621" s="219" t="str">
        <f>IFERROR(VLOOKUP(AG621,L_Convert,7,FALSE),"")</f>
        <v>TBD</v>
      </c>
      <c r="AJ621" s="199" t="s">
        <v>345</v>
      </c>
      <c r="AK621" s="219" t="str">
        <f>IFERROR(VLOOKUP(AJ621,L_Convert,6,FALSE),"")</f>
        <v>TBD</v>
      </c>
      <c r="AL621" s="219" t="str">
        <f>IFERROR(VLOOKUP(AJ621,L_Convert,7,FALSE),"")</f>
        <v>TBD</v>
      </c>
      <c r="AM621" s="89" t="s">
        <v>345</v>
      </c>
      <c r="AN621" s="219" t="str">
        <f>IFERROR(VLOOKUP(AM621,L_Convert,6,FALSE),"")</f>
        <v>TBD</v>
      </c>
      <c r="AO621" s="219" t="str">
        <f>IFERROR(VLOOKUP(AM621,L_Convert,7,FALSE),"")</f>
        <v>TBD</v>
      </c>
      <c r="AP621" s="83" t="s">
        <v>4464</v>
      </c>
      <c r="AQ621" s="220">
        <v>44627</v>
      </c>
      <c r="AR621" s="89"/>
      <c r="AS621" s="99"/>
      <c r="AT621" s="94"/>
      <c r="AU621" s="257"/>
      <c r="AV621" s="95"/>
      <c r="AW621" s="238"/>
      <c r="AX621" s="89"/>
      <c r="AY621" s="89"/>
      <c r="AZ621" s="219"/>
      <c r="BA621" s="86"/>
      <c r="BB621" s="86"/>
      <c r="BC621" s="86" t="s">
        <v>6452</v>
      </c>
      <c r="BD621" s="83" t="s">
        <v>3720</v>
      </c>
      <c r="BE621" s="83" t="str">
        <f>IFERROR(VLOOKUP($BD621,L_Milestone,4,FALSE),"")</f>
        <v>20.SRFI</v>
      </c>
      <c r="BF621" s="83" t="s">
        <v>12774</v>
      </c>
      <c r="BG621" s="237" t="s">
        <v>13144</v>
      </c>
      <c r="BH621" s="237"/>
      <c r="BI621" s="190">
        <v>401</v>
      </c>
      <c r="BJ621" s="83" t="s">
        <v>13274</v>
      </c>
    </row>
    <row r="622" spans="1:62" s="13" customFormat="1" ht="15" customHeight="1">
      <c r="A622" s="27"/>
      <c r="B622" s="29"/>
      <c r="C622" s="83" t="str">
        <f>Q622</f>
        <v>JAW-JK-TJP-0720</v>
      </c>
      <c r="D622" s="83"/>
      <c r="E622" s="83">
        <v>110965109</v>
      </c>
      <c r="F622" s="198" t="s">
        <v>12260</v>
      </c>
      <c r="G622" s="83" t="s">
        <v>5938</v>
      </c>
      <c r="H622" s="84" t="s">
        <v>6508</v>
      </c>
      <c r="I622" s="83" t="s">
        <v>12230</v>
      </c>
      <c r="J622" s="83" t="s">
        <v>12231</v>
      </c>
      <c r="K622" s="83">
        <v>20</v>
      </c>
      <c r="L622" s="83" t="s">
        <v>4487</v>
      </c>
      <c r="M622" s="83">
        <v>0</v>
      </c>
      <c r="N622" s="83"/>
      <c r="O622" s="83" t="s">
        <v>12917</v>
      </c>
      <c r="P622" s="84" t="s">
        <v>199</v>
      </c>
      <c r="Q622" s="83" t="s">
        <v>12207</v>
      </c>
      <c r="R622" s="83" t="s">
        <v>12208</v>
      </c>
      <c r="S622" s="83" t="s">
        <v>2200</v>
      </c>
      <c r="T622" s="83" t="s">
        <v>5862</v>
      </c>
      <c r="U622" s="83" t="s">
        <v>2197</v>
      </c>
      <c r="V622" s="86" t="s">
        <v>8117</v>
      </c>
      <c r="W622" s="86" t="s">
        <v>2210</v>
      </c>
      <c r="X622" s="86" t="s">
        <v>2687</v>
      </c>
      <c r="Y622" s="85">
        <v>6618157</v>
      </c>
      <c r="Z622" s="86">
        <v>44649</v>
      </c>
      <c r="AA622" s="86">
        <v>44649</v>
      </c>
      <c r="AB622" s="332">
        <f ca="1">IF(AND($Z622=""),"",IF(AND($Z622&lt;&gt;"",AY622&lt;&gt;""),AY622-$Z622,IF(AND($Z622&lt;&gt;"",AY622=""),TODAY()-$Z622)))</f>
        <v>30</v>
      </c>
      <c r="AC622" s="91" t="str">
        <f ca="1">IF(AB622="","",IF(AB622="RFI","RFI done",IF(AB622&gt;150,"&gt; 150 days",IF(AB622&gt;120,"121 - 150 days",IF(AB622&gt;90,"91 - 120 days",IF(AB622&gt;60,"61 - 90 days",IF(AB622&gt;30,"31 - 60 days","&lt; 30 days")))))))</f>
        <v>&lt; 30 days</v>
      </c>
      <c r="AD622" s="89">
        <f>IF(AND(S622=""),"TBD",IF(AND(S622="COLO"),Z622+30,Z622+150))</f>
        <v>44679</v>
      </c>
      <c r="AE622" s="90" t="str">
        <f>IFERROR(VLOOKUP(AD622,L_Convert,6,FALSE),"")</f>
        <v>W18-2022</v>
      </c>
      <c r="AF622" s="90" t="str">
        <f>IFERROR(VLOOKUP(AD622,L_Convert,7,FALSE),"")</f>
        <v>Apr-2022</v>
      </c>
      <c r="AG622" s="89" t="s">
        <v>345</v>
      </c>
      <c r="AH622" s="219" t="str">
        <f>IFERROR(VLOOKUP(AG622,L_Convert,6,FALSE),"")</f>
        <v>TBD</v>
      </c>
      <c r="AI622" s="219" t="str">
        <f>IFERROR(VLOOKUP(AG622,L_Convert,7,FALSE),"")</f>
        <v>TBD</v>
      </c>
      <c r="AJ622" s="199" t="s">
        <v>345</v>
      </c>
      <c r="AK622" s="219" t="str">
        <f>IFERROR(VLOOKUP(AJ622,L_Convert,6,FALSE),"")</f>
        <v>TBD</v>
      </c>
      <c r="AL622" s="219" t="str">
        <f>IFERROR(VLOOKUP(AJ622,L_Convert,7,FALSE),"")</f>
        <v>TBD</v>
      </c>
      <c r="AM622" s="89" t="s">
        <v>345</v>
      </c>
      <c r="AN622" s="219" t="str">
        <f>IFERROR(VLOOKUP(AM622,L_Convert,6,FALSE),"")</f>
        <v>TBD</v>
      </c>
      <c r="AO622" s="219" t="str">
        <f>IFERROR(VLOOKUP(AM622,L_Convert,7,FALSE),"")</f>
        <v>TBD</v>
      </c>
      <c r="AP622" s="83"/>
      <c r="AQ622" s="107"/>
      <c r="AR622" s="89"/>
      <c r="AS622" s="220"/>
      <c r="AT622" s="94"/>
      <c r="AU622" s="97"/>
      <c r="AV622" s="95"/>
      <c r="AW622" s="97"/>
      <c r="AX622" s="89"/>
      <c r="AY622" s="89"/>
      <c r="AZ622" s="219"/>
      <c r="BA622" s="86"/>
      <c r="BB622" s="86"/>
      <c r="BC622" s="86" t="s">
        <v>12961</v>
      </c>
      <c r="BD622" s="83" t="s">
        <v>13289</v>
      </c>
      <c r="BE622" s="83" t="str">
        <f>IFERROR(VLOOKUP($BD622,L_Milestone,4,FALSE),"")</f>
        <v>06.ERM PROCESS</v>
      </c>
      <c r="BF622" s="83" t="s">
        <v>12171</v>
      </c>
      <c r="BG622" s="373" t="s">
        <v>13286</v>
      </c>
      <c r="BH622" s="373"/>
      <c r="BI622" s="190">
        <v>401</v>
      </c>
      <c r="BJ622" s="83" t="s">
        <v>13274</v>
      </c>
    </row>
    <row r="623" spans="1:62" s="13" customFormat="1" ht="15" customHeight="1">
      <c r="A623" s="187"/>
      <c r="B623" s="29"/>
      <c r="C623" s="83"/>
      <c r="D623" s="83">
        <v>30747890031</v>
      </c>
      <c r="E623" s="198" t="s">
        <v>12913</v>
      </c>
      <c r="F623" s="198" t="s">
        <v>12803</v>
      </c>
      <c r="G623" s="83" t="s">
        <v>10283</v>
      </c>
      <c r="H623" s="84" t="s">
        <v>6825</v>
      </c>
      <c r="I623" s="83" t="s">
        <v>12804</v>
      </c>
      <c r="J623" s="83" t="s">
        <v>12805</v>
      </c>
      <c r="K623" s="83">
        <v>30</v>
      </c>
      <c r="L623" s="83" t="s">
        <v>4601</v>
      </c>
      <c r="M623" s="83"/>
      <c r="N623" s="83" t="s">
        <v>10971</v>
      </c>
      <c r="O623" s="83"/>
      <c r="P623" s="84" t="s">
        <v>12456</v>
      </c>
      <c r="Q623" s="83" t="s">
        <v>12802</v>
      </c>
      <c r="R623" s="83" t="s">
        <v>12803</v>
      </c>
      <c r="S623" s="83" t="s">
        <v>106</v>
      </c>
      <c r="T623" s="83" t="s">
        <v>5862</v>
      </c>
      <c r="U623" s="198" t="s">
        <v>103</v>
      </c>
      <c r="V623" s="198" t="s">
        <v>4468</v>
      </c>
      <c r="W623" s="274" t="s">
        <v>2203</v>
      </c>
      <c r="X623" s="274" t="s">
        <v>2659</v>
      </c>
      <c r="Y623" s="274">
        <v>6618212</v>
      </c>
      <c r="Z623" s="86">
        <v>44670</v>
      </c>
      <c r="AA623" s="86">
        <v>44671</v>
      </c>
      <c r="AB623" s="332">
        <f ca="1">IF(AND($Z623=""),"",IF(AND($Z623&lt;&gt;"",AY623&lt;&gt;""),AY623-$Z623,IF(AND($Z623&lt;&gt;"",AY623=""),TODAY()-$Z623)))</f>
        <v>9</v>
      </c>
      <c r="AC623" s="91" t="str">
        <f ca="1">IF(AB623="","",IF(AB623="RFI","RFI done",IF(AB623&gt;150,"&gt; 150 days",IF(AB623&gt;120,"121 - 150 days",IF(AB623&gt;90,"91 - 120 days",IF(AB623&gt;60,"61 - 90 days",IF(AB623&gt;30,"31 - 60 days","&lt; 30 days")))))))</f>
        <v>&lt; 30 days</v>
      </c>
      <c r="AD623" s="89">
        <f>IF(AND(S623=""),"TBD",IF(AND(S623="COLO"),Z623+30,Z623+150))</f>
        <v>44820</v>
      </c>
      <c r="AE623" s="90" t="str">
        <f>IFERROR(VLOOKUP(AD623,L_Convert,6,FALSE),"")</f>
        <v>W38-2022</v>
      </c>
      <c r="AF623" s="90" t="str">
        <f>IFERROR(VLOOKUP(AD623,L_Convert,7,FALSE),"")</f>
        <v>Sep-2022</v>
      </c>
      <c r="AG623" s="89" t="s">
        <v>345</v>
      </c>
      <c r="AH623" s="219" t="str">
        <f>IFERROR(VLOOKUP(AG623,L_Convert,6,FALSE),"")</f>
        <v>TBD</v>
      </c>
      <c r="AI623" s="219" t="str">
        <f>IFERROR(VLOOKUP(AG623,L_Convert,7,FALSE),"")</f>
        <v>TBD</v>
      </c>
      <c r="AJ623" s="89" t="s">
        <v>345</v>
      </c>
      <c r="AK623" s="219" t="str">
        <f>IFERROR(VLOOKUP(AJ623,L_Convert,6,FALSE),"")</f>
        <v>TBD</v>
      </c>
      <c r="AL623" s="219" t="str">
        <f>IFERROR(VLOOKUP(AJ623,L_Convert,7,FALSE),"")</f>
        <v>TBD</v>
      </c>
      <c r="AM623" s="89" t="s">
        <v>345</v>
      </c>
      <c r="AN623" s="219" t="str">
        <f>IFERROR(VLOOKUP(AM623,L_Convert,6,FALSE),"")</f>
        <v>TBD</v>
      </c>
      <c r="AO623" s="219" t="str">
        <f>IFERROR(VLOOKUP(AM623,L_Convert,7,FALSE),"")</f>
        <v>TBD</v>
      </c>
      <c r="AP623" s="83"/>
      <c r="AQ623" s="220"/>
      <c r="AR623" s="89"/>
      <c r="AS623" s="99"/>
      <c r="AT623" s="94"/>
      <c r="AU623" s="256"/>
      <c r="AV623" s="95"/>
      <c r="AW623" s="238"/>
      <c r="AX623" s="89"/>
      <c r="AY623" s="89"/>
      <c r="AZ623" s="219"/>
      <c r="BA623" s="86"/>
      <c r="BB623" s="86"/>
      <c r="BC623" s="83" t="s">
        <v>10375</v>
      </c>
      <c r="BD623" s="237" t="s">
        <v>200</v>
      </c>
      <c r="BE623" s="83" t="str">
        <f>IFERROR(VLOOKUP($BD623,L_Milestone,4,FALSE),"")</f>
        <v>03.SURVEY PROCESS</v>
      </c>
      <c r="BF623" s="83" t="s">
        <v>5834</v>
      </c>
      <c r="BG623" s="237" t="s">
        <v>13065</v>
      </c>
      <c r="BH623" s="237"/>
      <c r="BI623" s="190">
        <v>401</v>
      </c>
      <c r="BJ623" s="83" t="s">
        <v>13274</v>
      </c>
    </row>
    <row r="624" spans="1:62" s="13" customFormat="1" ht="15" customHeight="1">
      <c r="A624" s="187"/>
      <c r="B624" s="29"/>
      <c r="C624" s="83"/>
      <c r="D624" s="83">
        <v>30747860031</v>
      </c>
      <c r="E624" s="198" t="s">
        <v>12909</v>
      </c>
      <c r="F624" s="198" t="s">
        <v>12809</v>
      </c>
      <c r="G624" s="83" t="s">
        <v>10283</v>
      </c>
      <c r="H624" s="84" t="s">
        <v>6825</v>
      </c>
      <c r="I624" s="83" t="s">
        <v>12815</v>
      </c>
      <c r="J624" s="83" t="s">
        <v>12816</v>
      </c>
      <c r="K624" s="83">
        <v>50</v>
      </c>
      <c r="L624" s="83" t="s">
        <v>4938</v>
      </c>
      <c r="M624" s="83"/>
      <c r="N624" s="83" t="s">
        <v>10971</v>
      </c>
      <c r="O624" s="83"/>
      <c r="P624" s="83" t="s">
        <v>205</v>
      </c>
      <c r="Q624" s="83" t="s">
        <v>12808</v>
      </c>
      <c r="R624" s="83" t="s">
        <v>12809</v>
      </c>
      <c r="S624" s="83" t="s">
        <v>106</v>
      </c>
      <c r="T624" s="83" t="s">
        <v>5862</v>
      </c>
      <c r="U624" s="83" t="s">
        <v>2198</v>
      </c>
      <c r="V624" s="198" t="s">
        <v>4478</v>
      </c>
      <c r="W624" s="274" t="s">
        <v>2221</v>
      </c>
      <c r="X624" s="274" t="s">
        <v>2495</v>
      </c>
      <c r="Y624" s="274">
        <v>6618211</v>
      </c>
      <c r="Z624" s="86">
        <v>44670</v>
      </c>
      <c r="AA624" s="86">
        <v>44671</v>
      </c>
      <c r="AB624" s="332">
        <f ca="1">IF(AND($Z624=""),"",IF(AND($Z624&lt;&gt;"",AY624&lt;&gt;""),AY624-$Z624,IF(AND($Z624&lt;&gt;"",AY624=""),TODAY()-$Z624)))</f>
        <v>9</v>
      </c>
      <c r="AC624" s="91" t="str">
        <f ca="1">IF(AB624="","",IF(AB624="RFI","RFI done",IF(AB624&gt;150,"&gt; 150 days",IF(AB624&gt;120,"121 - 150 days",IF(AB624&gt;90,"91 - 120 days",IF(AB624&gt;60,"61 - 90 days",IF(AB624&gt;30,"31 - 60 days","&lt; 30 days")))))))</f>
        <v>&lt; 30 days</v>
      </c>
      <c r="AD624" s="89">
        <f>IF(AND(S624=""),"TBD",IF(AND(S624="COLO"),Z624+30,Z624+150))</f>
        <v>44820</v>
      </c>
      <c r="AE624" s="90" t="str">
        <f>IFERROR(VLOOKUP(AD624,L_Convert,6,FALSE),"")</f>
        <v>W38-2022</v>
      </c>
      <c r="AF624" s="90" t="str">
        <f>IFERROR(VLOOKUP(AD624,L_Convert,7,FALSE),"")</f>
        <v>Sep-2022</v>
      </c>
      <c r="AG624" s="89" t="s">
        <v>345</v>
      </c>
      <c r="AH624" s="219" t="str">
        <f>IFERROR(VLOOKUP(AG624,L_Convert,6,FALSE),"")</f>
        <v>TBD</v>
      </c>
      <c r="AI624" s="219" t="str">
        <f>IFERROR(VLOOKUP(AG624,L_Convert,7,FALSE),"")</f>
        <v>TBD</v>
      </c>
      <c r="AJ624" s="89" t="s">
        <v>345</v>
      </c>
      <c r="AK624" s="219" t="str">
        <f>IFERROR(VLOOKUP(AJ624,L_Convert,6,FALSE),"")</f>
        <v>TBD</v>
      </c>
      <c r="AL624" s="219" t="str">
        <f>IFERROR(VLOOKUP(AJ624,L_Convert,7,FALSE),"")</f>
        <v>TBD</v>
      </c>
      <c r="AM624" s="89" t="s">
        <v>345</v>
      </c>
      <c r="AN624" s="219" t="str">
        <f>IFERROR(VLOOKUP(AM624,L_Convert,6,FALSE),"")</f>
        <v>TBD</v>
      </c>
      <c r="AO624" s="219" t="str">
        <f>IFERROR(VLOOKUP(AM624,L_Convert,7,FALSE),"")</f>
        <v>TBD</v>
      </c>
      <c r="AP624" s="83"/>
      <c r="AQ624" s="220"/>
      <c r="AR624" s="89"/>
      <c r="AS624" s="99"/>
      <c r="AT624" s="94"/>
      <c r="AU624" s="256"/>
      <c r="AV624" s="95"/>
      <c r="AW624" s="238"/>
      <c r="AX624" s="89"/>
      <c r="AY624" s="89"/>
      <c r="AZ624" s="219"/>
      <c r="BA624" s="86"/>
      <c r="BB624" s="86"/>
      <c r="BC624" s="83" t="s">
        <v>10375</v>
      </c>
      <c r="BD624" s="237" t="s">
        <v>10276</v>
      </c>
      <c r="BE624" s="83" t="str">
        <f>IFERROR(VLOOKUP($BD624,L_Milestone,4,FALSE),"")</f>
        <v>06.ERM PROCESS</v>
      </c>
      <c r="BF624" s="83" t="s">
        <v>5834</v>
      </c>
      <c r="BG624" s="237" t="s">
        <v>13074</v>
      </c>
      <c r="BH624" s="237"/>
      <c r="BI624" s="190">
        <v>401</v>
      </c>
      <c r="BJ624" s="83" t="s">
        <v>13274</v>
      </c>
    </row>
    <row r="625" spans="1:62" s="13" customFormat="1" ht="15" customHeight="1">
      <c r="A625" s="187" t="s">
        <v>9466</v>
      </c>
      <c r="B625" s="29"/>
      <c r="C625" s="83" t="str">
        <f>Q625</f>
        <v>JAW-JT-RBG-1775</v>
      </c>
      <c r="D625" s="83">
        <v>30729550031</v>
      </c>
      <c r="E625" s="198" t="s">
        <v>11244</v>
      </c>
      <c r="F625" s="198" t="s">
        <v>9772</v>
      </c>
      <c r="G625" s="83" t="s">
        <v>10283</v>
      </c>
      <c r="H625" s="84" t="s">
        <v>6825</v>
      </c>
      <c r="I625" s="83" t="s">
        <v>10218</v>
      </c>
      <c r="J625" s="83" t="s">
        <v>10219</v>
      </c>
      <c r="K625" s="83">
        <v>60</v>
      </c>
      <c r="L625" s="83" t="s">
        <v>10220</v>
      </c>
      <c r="M625" s="83">
        <v>2022</v>
      </c>
      <c r="N625" s="83" t="s">
        <v>10359</v>
      </c>
      <c r="O625" s="83" t="s">
        <v>11245</v>
      </c>
      <c r="P625" s="84" t="s">
        <v>12456</v>
      </c>
      <c r="Q625" s="83" t="s">
        <v>9771</v>
      </c>
      <c r="R625" s="83" t="s">
        <v>9772</v>
      </c>
      <c r="S625" s="83" t="s">
        <v>106</v>
      </c>
      <c r="T625" s="83" t="s">
        <v>5862</v>
      </c>
      <c r="U625" s="83" t="s">
        <v>5907</v>
      </c>
      <c r="V625" s="83" t="s">
        <v>4468</v>
      </c>
      <c r="W625" s="274" t="s">
        <v>2203</v>
      </c>
      <c r="X625" s="274" t="s">
        <v>2634</v>
      </c>
      <c r="Y625" s="83">
        <v>6617948</v>
      </c>
      <c r="Z625" s="86">
        <v>44586</v>
      </c>
      <c r="AA625" s="86">
        <v>44589</v>
      </c>
      <c r="AB625" s="332">
        <f ca="1">IF(AND($Z625=""),"",IF(AND($Z625&lt;&gt;"",AY625&lt;&gt;""),AY625-$Z625,IF(AND($Z625&lt;&gt;"",AY625=""),TODAY()-$Z625)))</f>
        <v>93</v>
      </c>
      <c r="AC625" s="91" t="str">
        <f ca="1">IF(AB625="","",IF(AB625="RFI","RFI done",IF(AB625&gt;150,"&gt; 150 days",IF(AB625&gt;120,"121 - 150 days",IF(AB625&gt;90,"91 - 120 days",IF(AB625&gt;60,"61 - 90 days",IF(AB625&gt;30,"31 - 60 days","&lt; 30 days")))))))</f>
        <v>91 - 120 days</v>
      </c>
      <c r="AD625" s="89">
        <f>IF(AND(S625=""),"TBD",IF(AND(S625="COLO"),Z625+30,Z625+150))</f>
        <v>44736</v>
      </c>
      <c r="AE625" s="90" t="str">
        <f>IFERROR(VLOOKUP(AD625,L_Convert,6,FALSE),"")</f>
        <v>W26-2022</v>
      </c>
      <c r="AF625" s="90" t="str">
        <f>IFERROR(VLOOKUP(AD625,L_Convert,7,FALSE),"")</f>
        <v>Jun-2022</v>
      </c>
      <c r="AG625" s="89" t="s">
        <v>345</v>
      </c>
      <c r="AH625" s="219" t="str">
        <f>IFERROR(VLOOKUP(AG625,L_Convert,6,FALSE),"")</f>
        <v>TBD</v>
      </c>
      <c r="AI625" s="219" t="str">
        <f>IFERROR(VLOOKUP(AG625,L_Convert,7,FALSE),"")</f>
        <v>TBD</v>
      </c>
      <c r="AJ625" s="89" t="s">
        <v>345</v>
      </c>
      <c r="AK625" s="219" t="str">
        <f>IFERROR(VLOOKUP(AJ625,L_Convert,6,FALSE),"")</f>
        <v>TBD</v>
      </c>
      <c r="AL625" s="219" t="str">
        <f>IFERROR(VLOOKUP(AJ625,L_Convert,7,FALSE),"")</f>
        <v>TBD</v>
      </c>
      <c r="AM625" s="89" t="s">
        <v>345</v>
      </c>
      <c r="AN625" s="219" t="str">
        <f>IFERROR(VLOOKUP(AM625,L_Convert,6,FALSE),"")</f>
        <v>TBD</v>
      </c>
      <c r="AO625" s="219" t="str">
        <f>IFERROR(VLOOKUP(AM625,L_Convert,7,FALSE),"")</f>
        <v>TBD</v>
      </c>
      <c r="AP625" s="83" t="s">
        <v>4464</v>
      </c>
      <c r="AQ625" s="220">
        <v>44644</v>
      </c>
      <c r="AR625" s="89"/>
      <c r="AS625" s="99"/>
      <c r="AT625" s="94">
        <v>7.7</v>
      </c>
      <c r="AU625" s="256"/>
      <c r="AV625" s="95"/>
      <c r="AW625" s="238"/>
      <c r="AX625" s="89"/>
      <c r="AY625" s="89"/>
      <c r="AZ625" s="219"/>
      <c r="BA625" s="86"/>
      <c r="BB625" s="86"/>
      <c r="BC625" s="86" t="s">
        <v>6452</v>
      </c>
      <c r="BD625" s="83" t="s">
        <v>3720</v>
      </c>
      <c r="BE625" s="83" t="str">
        <f>IFERROR(VLOOKUP($BD625,L_Milestone,4,FALSE),"")</f>
        <v>20.SRFI</v>
      </c>
      <c r="BF625" s="83" t="s">
        <v>12774</v>
      </c>
      <c r="BG625" s="237" t="s">
        <v>13156</v>
      </c>
      <c r="BH625" s="237"/>
      <c r="BI625" s="190">
        <v>401</v>
      </c>
      <c r="BJ625" s="83" t="s">
        <v>13274</v>
      </c>
    </row>
    <row r="626" spans="1:62" s="13" customFormat="1" ht="15" customHeight="1">
      <c r="A626" s="187" t="s">
        <v>9466</v>
      </c>
      <c r="B626" s="29"/>
      <c r="C626" s="83" t="str">
        <f>Q626</f>
        <v>JAW-JT-RBG-1776</v>
      </c>
      <c r="D626" s="83">
        <v>30729460031</v>
      </c>
      <c r="E626" s="198" t="s">
        <v>11238</v>
      </c>
      <c r="F626" s="198" t="s">
        <v>9752</v>
      </c>
      <c r="G626" s="83" t="s">
        <v>10283</v>
      </c>
      <c r="H626" s="84" t="s">
        <v>6825</v>
      </c>
      <c r="I626" s="83" t="s">
        <v>10191</v>
      </c>
      <c r="J626" s="83" t="s">
        <v>10192</v>
      </c>
      <c r="K626" s="83">
        <v>60</v>
      </c>
      <c r="L626" s="83" t="s">
        <v>10193</v>
      </c>
      <c r="M626" s="83">
        <v>2022</v>
      </c>
      <c r="N626" s="83" t="s">
        <v>10359</v>
      </c>
      <c r="O626" s="83" t="s">
        <v>11239</v>
      </c>
      <c r="P626" s="84" t="s">
        <v>12456</v>
      </c>
      <c r="Q626" s="83" t="s">
        <v>9751</v>
      </c>
      <c r="R626" s="83" t="s">
        <v>9752</v>
      </c>
      <c r="S626" s="83" t="s">
        <v>106</v>
      </c>
      <c r="T626" s="83" t="s">
        <v>5862</v>
      </c>
      <c r="U626" s="83" t="s">
        <v>5907</v>
      </c>
      <c r="V626" s="198" t="s">
        <v>4468</v>
      </c>
      <c r="W626" s="274" t="s">
        <v>2203</v>
      </c>
      <c r="X626" s="274" t="s">
        <v>2634</v>
      </c>
      <c r="Y626" s="83">
        <v>6617948</v>
      </c>
      <c r="Z626" s="86">
        <v>44586</v>
      </c>
      <c r="AA626" s="86">
        <v>44589</v>
      </c>
      <c r="AB626" s="332">
        <f ca="1">IF(AND($Z626=""),"",IF(AND($Z626&lt;&gt;"",AY626&lt;&gt;""),AY626-$Z626,IF(AND($Z626&lt;&gt;"",AY626=""),TODAY()-$Z626)))</f>
        <v>93</v>
      </c>
      <c r="AC626" s="91" t="str">
        <f ca="1">IF(AB626="","",IF(AB626="RFI","RFI done",IF(AB626&gt;150,"&gt; 150 days",IF(AB626&gt;120,"121 - 150 days",IF(AB626&gt;90,"91 - 120 days",IF(AB626&gt;60,"61 - 90 days",IF(AB626&gt;30,"31 - 60 days","&lt; 30 days")))))))</f>
        <v>91 - 120 days</v>
      </c>
      <c r="AD626" s="89">
        <f>IF(AND(S626=""),"TBD",IF(AND(S626="COLO"),Z626+30,Z626+150))</f>
        <v>44736</v>
      </c>
      <c r="AE626" s="90" t="str">
        <f>IFERROR(VLOOKUP(AD626,L_Convert,6,FALSE),"")</f>
        <v>W26-2022</v>
      </c>
      <c r="AF626" s="90" t="str">
        <f>IFERROR(VLOOKUP(AD626,L_Convert,7,FALSE),"")</f>
        <v>Jun-2022</v>
      </c>
      <c r="AG626" s="89" t="s">
        <v>345</v>
      </c>
      <c r="AH626" s="219" t="str">
        <f>IFERROR(VLOOKUP(AG626,L_Convert,6,FALSE),"")</f>
        <v>TBD</v>
      </c>
      <c r="AI626" s="219" t="str">
        <f>IFERROR(VLOOKUP(AG626,L_Convert,7,FALSE),"")</f>
        <v>TBD</v>
      </c>
      <c r="AJ626" s="89" t="s">
        <v>345</v>
      </c>
      <c r="AK626" s="219" t="str">
        <f>IFERROR(VLOOKUP(AJ626,L_Convert,6,FALSE),"")</f>
        <v>TBD</v>
      </c>
      <c r="AL626" s="219" t="str">
        <f>IFERROR(VLOOKUP(AJ626,L_Convert,7,FALSE),"")</f>
        <v>TBD</v>
      </c>
      <c r="AM626" s="89" t="s">
        <v>345</v>
      </c>
      <c r="AN626" s="219" t="str">
        <f>IFERROR(VLOOKUP(AM626,L_Convert,6,FALSE),"")</f>
        <v>TBD</v>
      </c>
      <c r="AO626" s="219" t="str">
        <f>IFERROR(VLOOKUP(AM626,L_Convert,7,FALSE),"")</f>
        <v>TBD</v>
      </c>
      <c r="AP626" s="83" t="s">
        <v>4464</v>
      </c>
      <c r="AQ626" s="220">
        <v>44644</v>
      </c>
      <c r="AR626" s="89"/>
      <c r="AS626" s="99"/>
      <c r="AT626" s="94">
        <v>7.7</v>
      </c>
      <c r="AU626" s="256"/>
      <c r="AV626" s="95"/>
      <c r="AW626" s="238"/>
      <c r="AX626" s="89"/>
      <c r="AY626" s="89"/>
      <c r="AZ626" s="219"/>
      <c r="BA626" s="86"/>
      <c r="BB626" s="86"/>
      <c r="BC626" s="86" t="s">
        <v>6452</v>
      </c>
      <c r="BD626" s="83" t="s">
        <v>3720</v>
      </c>
      <c r="BE626" s="83" t="str">
        <f>IFERROR(VLOOKUP($BD626,L_Milestone,4,FALSE),"")</f>
        <v>20.SRFI</v>
      </c>
      <c r="BF626" s="83" t="s">
        <v>12774</v>
      </c>
      <c r="BG626" s="237" t="s">
        <v>13155</v>
      </c>
      <c r="BH626" s="237"/>
      <c r="BI626" s="190">
        <v>401</v>
      </c>
      <c r="BJ626" s="83" t="s">
        <v>13274</v>
      </c>
    </row>
    <row r="627" spans="1:62" s="13" customFormat="1" ht="15" customHeight="1">
      <c r="A627" s="187" t="s">
        <v>9466</v>
      </c>
      <c r="B627" s="29"/>
      <c r="C627" s="83" t="str">
        <f>Q627</f>
        <v>JAW-JT-BLA-0127</v>
      </c>
      <c r="D627" s="83">
        <v>30729320031</v>
      </c>
      <c r="E627" s="198" t="s">
        <v>11028</v>
      </c>
      <c r="F627" s="198" t="s">
        <v>9718</v>
      </c>
      <c r="G627" s="83" t="s">
        <v>10283</v>
      </c>
      <c r="H627" s="84" t="s">
        <v>6825</v>
      </c>
      <c r="I627" s="83" t="s">
        <v>10147</v>
      </c>
      <c r="J627" s="83" t="s">
        <v>10148</v>
      </c>
      <c r="K627" s="83">
        <v>60</v>
      </c>
      <c r="L627" s="83" t="s">
        <v>4724</v>
      </c>
      <c r="M627" s="83">
        <v>2022</v>
      </c>
      <c r="N627" s="83" t="s">
        <v>10359</v>
      </c>
      <c r="O627" s="83" t="s">
        <v>10405</v>
      </c>
      <c r="P627" s="84" t="s">
        <v>12456</v>
      </c>
      <c r="Q627" s="83" t="s">
        <v>9717</v>
      </c>
      <c r="R627" s="83" t="s">
        <v>9718</v>
      </c>
      <c r="S627" s="83" t="s">
        <v>106</v>
      </c>
      <c r="T627" s="83" t="s">
        <v>5862</v>
      </c>
      <c r="U627" s="83" t="s">
        <v>5907</v>
      </c>
      <c r="V627" s="83" t="s">
        <v>4468</v>
      </c>
      <c r="W627" s="274" t="s">
        <v>2203</v>
      </c>
      <c r="X627" s="274" t="s">
        <v>2621</v>
      </c>
      <c r="Y627" s="83">
        <v>6617948</v>
      </c>
      <c r="Z627" s="86">
        <v>44586</v>
      </c>
      <c r="AA627" s="86">
        <v>44589</v>
      </c>
      <c r="AB627" s="332">
        <f ca="1">IF(AND($Z627=""),"",IF(AND($Z627&lt;&gt;"",AY627&lt;&gt;""),AY627-$Z627,IF(AND($Z627&lt;&gt;"",AY627=""),TODAY()-$Z627)))</f>
        <v>93</v>
      </c>
      <c r="AC627" s="91" t="str">
        <f ca="1">IF(AB627="","",IF(AB627="RFI","RFI done",IF(AB627&gt;150,"&gt; 150 days",IF(AB627&gt;120,"121 - 150 days",IF(AB627&gt;90,"91 - 120 days",IF(AB627&gt;60,"61 - 90 days",IF(AB627&gt;30,"31 - 60 days","&lt; 30 days")))))))</f>
        <v>91 - 120 days</v>
      </c>
      <c r="AD627" s="89">
        <f>IF(AND(S627=""),"TBD",IF(AND(S627="COLO"),Z627+30,Z627+150))</f>
        <v>44736</v>
      </c>
      <c r="AE627" s="90" t="str">
        <f>IFERROR(VLOOKUP(AD627,L_Convert,6,FALSE),"")</f>
        <v>W26-2022</v>
      </c>
      <c r="AF627" s="90" t="str">
        <f>IFERROR(VLOOKUP(AD627,L_Convert,7,FALSE),"")</f>
        <v>Jun-2022</v>
      </c>
      <c r="AG627" s="89" t="s">
        <v>345</v>
      </c>
      <c r="AH627" s="219" t="str">
        <f>IFERROR(VLOOKUP(AG627,L_Convert,6,FALSE),"")</f>
        <v>TBD</v>
      </c>
      <c r="AI627" s="219" t="str">
        <f>IFERROR(VLOOKUP(AG627,L_Convert,7,FALSE),"")</f>
        <v>TBD</v>
      </c>
      <c r="AJ627" s="89" t="s">
        <v>345</v>
      </c>
      <c r="AK627" s="219" t="str">
        <f>IFERROR(VLOOKUP(AJ627,L_Convert,6,FALSE),"")</f>
        <v>TBD</v>
      </c>
      <c r="AL627" s="219" t="str">
        <f>IFERROR(VLOOKUP(AJ627,L_Convert,7,FALSE),"")</f>
        <v>TBD</v>
      </c>
      <c r="AM627" s="89" t="s">
        <v>345</v>
      </c>
      <c r="AN627" s="219" t="str">
        <f>IFERROR(VLOOKUP(AM627,L_Convert,6,FALSE),"")</f>
        <v>TBD</v>
      </c>
      <c r="AO627" s="219" t="str">
        <f>IFERROR(VLOOKUP(AM627,L_Convert,7,FALSE),"")</f>
        <v>TBD</v>
      </c>
      <c r="AP627" s="83" t="s">
        <v>4464</v>
      </c>
      <c r="AQ627" s="220">
        <v>44627</v>
      </c>
      <c r="AR627" s="89"/>
      <c r="AS627" s="99"/>
      <c r="AT627" s="94"/>
      <c r="AU627" s="256"/>
      <c r="AV627" s="95"/>
      <c r="AW627" s="238"/>
      <c r="AX627" s="89"/>
      <c r="AY627" s="89"/>
      <c r="AZ627" s="219"/>
      <c r="BA627" s="86"/>
      <c r="BB627" s="86"/>
      <c r="BC627" s="86" t="s">
        <v>6452</v>
      </c>
      <c r="BD627" s="83" t="s">
        <v>3720</v>
      </c>
      <c r="BE627" s="83" t="str">
        <f>IFERROR(VLOOKUP($BD627,L_Milestone,4,FALSE),"")</f>
        <v>20.SRFI</v>
      </c>
      <c r="BF627" s="83" t="s">
        <v>12774</v>
      </c>
      <c r="BG627" s="237" t="s">
        <v>13159</v>
      </c>
      <c r="BH627" s="237"/>
      <c r="BI627" s="190">
        <v>401</v>
      </c>
      <c r="BJ627" s="83" t="s">
        <v>13274</v>
      </c>
    </row>
    <row r="628" spans="1:62" s="13" customFormat="1" ht="15" customHeight="1">
      <c r="A628" s="187" t="s">
        <v>9466</v>
      </c>
      <c r="B628" s="29"/>
      <c r="C628" s="83" t="str">
        <f>Q628</f>
        <v>JAW-JT-MKD-1126</v>
      </c>
      <c r="D628" s="83">
        <v>30729200031</v>
      </c>
      <c r="E628" s="198" t="s">
        <v>11045</v>
      </c>
      <c r="F628" s="198" t="s">
        <v>9694</v>
      </c>
      <c r="G628" s="83" t="s">
        <v>10283</v>
      </c>
      <c r="H628" s="84" t="s">
        <v>6825</v>
      </c>
      <c r="I628" s="83" t="s">
        <v>10114</v>
      </c>
      <c r="J628" s="83" t="s">
        <v>10115</v>
      </c>
      <c r="K628" s="83">
        <v>50</v>
      </c>
      <c r="L628" s="83" t="s">
        <v>4487</v>
      </c>
      <c r="M628" s="83">
        <v>2022</v>
      </c>
      <c r="N628" s="83" t="s">
        <v>10361</v>
      </c>
      <c r="O628" s="83" t="s">
        <v>10517</v>
      </c>
      <c r="P628" s="84" t="s">
        <v>12456</v>
      </c>
      <c r="Q628" s="83" t="s">
        <v>9693</v>
      </c>
      <c r="R628" s="83" t="s">
        <v>9694</v>
      </c>
      <c r="S628" s="83" t="s">
        <v>106</v>
      </c>
      <c r="T628" s="83" t="s">
        <v>5862</v>
      </c>
      <c r="U628" s="83" t="s">
        <v>5907</v>
      </c>
      <c r="V628" s="198" t="s">
        <v>4468</v>
      </c>
      <c r="W628" s="274" t="s">
        <v>2203</v>
      </c>
      <c r="X628" s="274" t="s">
        <v>2643</v>
      </c>
      <c r="Y628" s="83">
        <v>6617948</v>
      </c>
      <c r="Z628" s="86">
        <v>44586</v>
      </c>
      <c r="AA628" s="86">
        <v>44589</v>
      </c>
      <c r="AB628" s="332">
        <f ca="1">IF(AND($Z628=""),"",IF(AND($Z628&lt;&gt;"",AY628&lt;&gt;""),AY628-$Z628,IF(AND($Z628&lt;&gt;"",AY628=""),TODAY()-$Z628)))</f>
        <v>93</v>
      </c>
      <c r="AC628" s="91" t="str">
        <f ca="1">IF(AB628="","",IF(AB628="RFI","RFI done",IF(AB628&gt;150,"&gt; 150 days",IF(AB628&gt;120,"121 - 150 days",IF(AB628&gt;90,"91 - 120 days",IF(AB628&gt;60,"61 - 90 days",IF(AB628&gt;30,"31 - 60 days","&lt; 30 days")))))))</f>
        <v>91 - 120 days</v>
      </c>
      <c r="AD628" s="89">
        <f>IF(AND(S628=""),"TBD",IF(AND(S628="COLO"),Z628+30,Z628+150))</f>
        <v>44736</v>
      </c>
      <c r="AE628" s="90" t="str">
        <f>IFERROR(VLOOKUP(AD628,L_Convert,6,FALSE),"")</f>
        <v>W26-2022</v>
      </c>
      <c r="AF628" s="90" t="str">
        <f>IFERROR(VLOOKUP(AD628,L_Convert,7,FALSE),"")</f>
        <v>Jun-2022</v>
      </c>
      <c r="AG628" s="89" t="s">
        <v>345</v>
      </c>
      <c r="AH628" s="219" t="str">
        <f>IFERROR(VLOOKUP(AG628,L_Convert,6,FALSE),"")</f>
        <v>TBD</v>
      </c>
      <c r="AI628" s="219" t="str">
        <f>IFERROR(VLOOKUP(AG628,L_Convert,7,FALSE),"")</f>
        <v>TBD</v>
      </c>
      <c r="AJ628" s="89" t="s">
        <v>345</v>
      </c>
      <c r="AK628" s="219" t="str">
        <f>IFERROR(VLOOKUP(AJ628,L_Convert,6,FALSE),"")</f>
        <v>TBD</v>
      </c>
      <c r="AL628" s="219" t="str">
        <f>IFERROR(VLOOKUP(AJ628,L_Convert,7,FALSE),"")</f>
        <v>TBD</v>
      </c>
      <c r="AM628" s="89" t="s">
        <v>345</v>
      </c>
      <c r="AN628" s="219" t="str">
        <f>IFERROR(VLOOKUP(AM628,L_Convert,6,FALSE),"")</f>
        <v>TBD</v>
      </c>
      <c r="AO628" s="219" t="str">
        <f>IFERROR(VLOOKUP(AM628,L_Convert,7,FALSE),"")</f>
        <v>TBD</v>
      </c>
      <c r="AP628" s="83" t="s">
        <v>4464</v>
      </c>
      <c r="AQ628" s="220">
        <v>44627</v>
      </c>
      <c r="AR628" s="89"/>
      <c r="AS628" s="99"/>
      <c r="AT628" s="94"/>
      <c r="AU628" s="256"/>
      <c r="AV628" s="95"/>
      <c r="AW628" s="238"/>
      <c r="AX628" s="89"/>
      <c r="AY628" s="89"/>
      <c r="AZ628" s="219"/>
      <c r="BA628" s="86"/>
      <c r="BB628" s="86"/>
      <c r="BC628" s="86" t="s">
        <v>6452</v>
      </c>
      <c r="BD628" s="83" t="s">
        <v>3720</v>
      </c>
      <c r="BE628" s="83" t="str">
        <f>IFERROR(VLOOKUP($BD628,L_Milestone,4,FALSE),"")</f>
        <v>20.SRFI</v>
      </c>
      <c r="BF628" s="83" t="s">
        <v>12774</v>
      </c>
      <c r="BG628" s="237" t="s">
        <v>13158</v>
      </c>
      <c r="BH628" s="237"/>
      <c r="BI628" s="190">
        <v>401</v>
      </c>
      <c r="BJ628" s="83" t="s">
        <v>13274</v>
      </c>
    </row>
    <row r="629" spans="1:62" s="13" customFormat="1" ht="15" customHeight="1">
      <c r="A629" s="187"/>
      <c r="B629" s="29"/>
      <c r="C629" s="83" t="str">
        <f>Q629</f>
        <v>JAW-JK-TNA-0441</v>
      </c>
      <c r="D629" s="83"/>
      <c r="E629" s="198" t="s">
        <v>12485</v>
      </c>
      <c r="F629" s="198"/>
      <c r="G629" s="83" t="s">
        <v>10422</v>
      </c>
      <c r="H629" s="84" t="s">
        <v>6825</v>
      </c>
      <c r="I629" s="83" t="s">
        <v>12486</v>
      </c>
      <c r="J629" s="83" t="s">
        <v>12487</v>
      </c>
      <c r="K629" s="83">
        <v>20</v>
      </c>
      <c r="L629" s="83" t="s">
        <v>12488</v>
      </c>
      <c r="M629" s="274">
        <v>2022</v>
      </c>
      <c r="N629" s="83"/>
      <c r="O629" s="83"/>
      <c r="P629" s="284" t="s">
        <v>199</v>
      </c>
      <c r="Q629" s="83" t="s">
        <v>12483</v>
      </c>
      <c r="R629" s="83" t="s">
        <v>12484</v>
      </c>
      <c r="S629" s="83" t="s">
        <v>2200</v>
      </c>
      <c r="T629" s="83" t="s">
        <v>5862</v>
      </c>
      <c r="U629" s="83" t="s">
        <v>2197</v>
      </c>
      <c r="V629" s="83" t="s">
        <v>8117</v>
      </c>
      <c r="W629" s="83" t="s">
        <v>2210</v>
      </c>
      <c r="X629" s="83" t="s">
        <v>9808</v>
      </c>
      <c r="Y629" s="198">
        <v>6618179</v>
      </c>
      <c r="Z629" s="86">
        <v>44656</v>
      </c>
      <c r="AA629" s="86">
        <v>44656</v>
      </c>
      <c r="AB629" s="332">
        <f ca="1">IF(AND($Z629=""),"",IF(AND($Z629&lt;&gt;"",AY629&lt;&gt;""),AY629-$Z629,IF(AND($Z629&lt;&gt;"",AY629=""),TODAY()-$Z629)))</f>
        <v>23</v>
      </c>
      <c r="AC629" s="88" t="str">
        <f ca="1">IF(AB629="","",IF(AB629="RFI","RFI done",IF(AB629&gt;150,"&gt; 150 days",IF(AB629&gt;120,"121 - 150 days",IF(AB629&gt;90,"91 - 120 days",IF(AB629&gt;60,"61 - 90 days",IF(AB629&gt;30,"31 - 60 days","&lt; 30 days")))))))</f>
        <v>&lt; 30 days</v>
      </c>
      <c r="AD629" s="89">
        <f>IF(AND(S629=""),"TBD",IF(AND(S629="COLO"),Z629+30,Z629+150))</f>
        <v>44686</v>
      </c>
      <c r="AE629" s="90" t="str">
        <f>IFERROR(VLOOKUP(AD629,L_Convert,6,FALSE),"")</f>
        <v>W19-2022</v>
      </c>
      <c r="AF629" s="90" t="str">
        <f>IFERROR(VLOOKUP(AD629,L_Convert,7,FALSE),"")</f>
        <v>May-2022</v>
      </c>
      <c r="AG629" s="89" t="s">
        <v>345</v>
      </c>
      <c r="AH629" s="90" t="str">
        <f>IFERROR(VLOOKUP(AG629,L_Convert,6,FALSE),"")</f>
        <v>TBD</v>
      </c>
      <c r="AI629" s="90" t="str">
        <f>IFERROR(VLOOKUP(AG629,L_Convert,7,FALSE),"")</f>
        <v>TBD</v>
      </c>
      <c r="AJ629" s="89" t="s">
        <v>345</v>
      </c>
      <c r="AK629" s="90" t="str">
        <f>IFERROR(VLOOKUP(AJ629,L_Convert,6,FALSE),"")</f>
        <v>TBD</v>
      </c>
      <c r="AL629" s="90" t="str">
        <f>IFERROR(VLOOKUP(AJ629,L_Convert,7,FALSE),"")</f>
        <v>TBD</v>
      </c>
      <c r="AM629" s="89" t="s">
        <v>345</v>
      </c>
      <c r="AN629" s="90" t="str">
        <f>IFERROR(VLOOKUP(AM629,L_Convert,6,FALSE),"")</f>
        <v>TBD</v>
      </c>
      <c r="AO629" s="90" t="str">
        <f>IFERROR(VLOOKUP(AM629,L_Convert,7,FALSE),"")</f>
        <v>TBD</v>
      </c>
      <c r="AP629" s="106"/>
      <c r="AQ629" s="220"/>
      <c r="AR629" s="106"/>
      <c r="AS629" s="99"/>
      <c r="AT629" s="106"/>
      <c r="AU629" s="256"/>
      <c r="AV629" s="95"/>
      <c r="AW629" s="238"/>
      <c r="AX629" s="106"/>
      <c r="AY629" s="392"/>
      <c r="AZ629" s="219"/>
      <c r="BA629" s="86"/>
      <c r="BB629" s="86"/>
      <c r="BC629" s="86" t="s">
        <v>12961</v>
      </c>
      <c r="BD629" s="83" t="s">
        <v>3723</v>
      </c>
      <c r="BE629" s="83" t="str">
        <f>IFERROR(VLOOKUP($BD629,L_Milestone,4,FALSE),"")</f>
        <v>06.ERM PROCESS</v>
      </c>
      <c r="BF629" s="83" t="s">
        <v>5834</v>
      </c>
      <c r="BG629" s="239" t="s">
        <v>13290</v>
      </c>
      <c r="BH629" s="239"/>
      <c r="BI629" s="190">
        <v>401</v>
      </c>
      <c r="BJ629" s="83" t="s">
        <v>13274</v>
      </c>
    </row>
    <row r="630" spans="1:62" s="13" customFormat="1" ht="15" customHeight="1">
      <c r="A630" s="187" t="s">
        <v>9466</v>
      </c>
      <c r="B630" s="29"/>
      <c r="C630" s="83" t="str">
        <f>Q630</f>
        <v>SUM-BB-MGR-0529</v>
      </c>
      <c r="D630" s="83">
        <v>30730550031</v>
      </c>
      <c r="E630" s="198" t="s">
        <v>11005</v>
      </c>
      <c r="F630" s="198" t="s">
        <v>9658</v>
      </c>
      <c r="G630" s="83" t="s">
        <v>10283</v>
      </c>
      <c r="H630" s="84" t="s">
        <v>6825</v>
      </c>
      <c r="I630" s="83" t="s">
        <v>10063</v>
      </c>
      <c r="J630" s="83" t="s">
        <v>10064</v>
      </c>
      <c r="K630" s="83">
        <v>50</v>
      </c>
      <c r="L630" s="83" t="s">
        <v>10065</v>
      </c>
      <c r="M630" s="83">
        <v>2022</v>
      </c>
      <c r="N630" s="83" t="s">
        <v>10359</v>
      </c>
      <c r="O630" s="83" t="s">
        <v>12617</v>
      </c>
      <c r="P630" s="84" t="s">
        <v>205</v>
      </c>
      <c r="Q630" s="83" t="s">
        <v>9657</v>
      </c>
      <c r="R630" s="83" t="s">
        <v>9658</v>
      </c>
      <c r="S630" s="83" t="s">
        <v>106</v>
      </c>
      <c r="T630" s="83" t="s">
        <v>5862</v>
      </c>
      <c r="U630" s="83" t="s">
        <v>2199</v>
      </c>
      <c r="V630" s="83" t="s">
        <v>4477</v>
      </c>
      <c r="W630" s="83" t="s">
        <v>2231</v>
      </c>
      <c r="X630" s="83" t="s">
        <v>9797</v>
      </c>
      <c r="Y630" s="83">
        <v>6617949</v>
      </c>
      <c r="Z630" s="86">
        <v>44586</v>
      </c>
      <c r="AA630" s="86">
        <v>44589</v>
      </c>
      <c r="AB630" s="332">
        <f ca="1">IF(AND($Z630=""),"",IF(AND($Z630&lt;&gt;"",AY630&lt;&gt;""),AY630-$Z630,IF(AND($Z630&lt;&gt;"",AY630=""),TODAY()-$Z630)))</f>
        <v>93</v>
      </c>
      <c r="AC630" s="91" t="str">
        <f ca="1">IF(AB630="","",IF(AB630="RFI","RFI done",IF(AB630&gt;150,"&gt; 150 days",IF(AB630&gt;120,"121 - 150 days",IF(AB630&gt;90,"91 - 120 days",IF(AB630&gt;60,"61 - 90 days",IF(AB630&gt;30,"31 - 60 days","&lt; 30 days")))))))</f>
        <v>91 - 120 days</v>
      </c>
      <c r="AD630" s="89">
        <f>IF(AND(S630=""),"TBD",IF(AND(S630="COLO"),Z630+30,Z630+150))</f>
        <v>44736</v>
      </c>
      <c r="AE630" s="90" t="str">
        <f>IFERROR(VLOOKUP(AD630,L_Convert,6,FALSE),"")</f>
        <v>W26-2022</v>
      </c>
      <c r="AF630" s="90" t="str">
        <f>IFERROR(VLOOKUP(AD630,L_Convert,7,FALSE),"")</f>
        <v>Jun-2022</v>
      </c>
      <c r="AG630" s="89" t="s">
        <v>345</v>
      </c>
      <c r="AH630" s="219" t="str">
        <f>IFERROR(VLOOKUP(AG630,L_Convert,6,FALSE),"")</f>
        <v>TBD</v>
      </c>
      <c r="AI630" s="219" t="str">
        <f>IFERROR(VLOOKUP(AG630,L_Convert,7,FALSE),"")</f>
        <v>TBD</v>
      </c>
      <c r="AJ630" s="89" t="s">
        <v>345</v>
      </c>
      <c r="AK630" s="219" t="str">
        <f>IFERROR(VLOOKUP(AJ630,L_Convert,6,FALSE),"")</f>
        <v>TBD</v>
      </c>
      <c r="AL630" s="219" t="str">
        <f>IFERROR(VLOOKUP(AJ630,L_Convert,7,FALSE),"")</f>
        <v>TBD</v>
      </c>
      <c r="AM630" s="89" t="s">
        <v>345</v>
      </c>
      <c r="AN630" s="219" t="str">
        <f>IFERROR(VLOOKUP(AM630,L_Convert,6,FALSE),"")</f>
        <v>TBD</v>
      </c>
      <c r="AO630" s="219" t="str">
        <f>IFERROR(VLOOKUP(AM630,L_Convert,7,FALSE),"")</f>
        <v>TBD</v>
      </c>
      <c r="AP630" s="83" t="s">
        <v>4464</v>
      </c>
      <c r="AQ630" s="220"/>
      <c r="AR630" s="89"/>
      <c r="AS630" s="99"/>
      <c r="AT630" s="94"/>
      <c r="AU630" s="256"/>
      <c r="AV630" s="238"/>
      <c r="AW630" s="238"/>
      <c r="AX630" s="89"/>
      <c r="AY630" s="89"/>
      <c r="AZ630" s="219"/>
      <c r="BA630" s="86"/>
      <c r="BB630" s="86"/>
      <c r="BC630" s="83" t="s">
        <v>10375</v>
      </c>
      <c r="BD630" s="83" t="s">
        <v>6890</v>
      </c>
      <c r="BE630" s="83" t="str">
        <f>IFERROR(VLOOKUP($BD630,L_Milestone,4,FALSE),"")</f>
        <v>05.REHUNTING</v>
      </c>
      <c r="BF630" s="83" t="s">
        <v>5834</v>
      </c>
      <c r="BG630" s="237" t="s">
        <v>13063</v>
      </c>
      <c r="BH630" s="237"/>
      <c r="BI630" s="190">
        <v>401</v>
      </c>
      <c r="BJ630" s="83" t="s">
        <v>13274</v>
      </c>
    </row>
    <row r="631" spans="1:62" s="13" customFormat="1" ht="15" customHeight="1">
      <c r="A631" s="187" t="s">
        <v>9466</v>
      </c>
      <c r="B631" s="29"/>
      <c r="C631" s="83" t="str">
        <f>Q631</f>
        <v>SUL-SN-SGM-1609</v>
      </c>
      <c r="D631" s="83">
        <v>30730500031</v>
      </c>
      <c r="E631" s="198" t="s">
        <v>10987</v>
      </c>
      <c r="F631" s="198" t="s">
        <v>9648</v>
      </c>
      <c r="G631" s="83" t="s">
        <v>10283</v>
      </c>
      <c r="H631" s="84" t="s">
        <v>6825</v>
      </c>
      <c r="I631" s="83" t="s">
        <v>10049</v>
      </c>
      <c r="J631" s="83" t="s">
        <v>10050</v>
      </c>
      <c r="K631" s="83">
        <v>60</v>
      </c>
      <c r="L631" s="83" t="s">
        <v>4920</v>
      </c>
      <c r="M631" s="83">
        <v>2022</v>
      </c>
      <c r="N631" s="83" t="s">
        <v>10359</v>
      </c>
      <c r="O631" s="83" t="s">
        <v>2359</v>
      </c>
      <c r="P631" s="84" t="s">
        <v>205</v>
      </c>
      <c r="Q631" s="83" t="s">
        <v>9647</v>
      </c>
      <c r="R631" s="83" t="s">
        <v>9648</v>
      </c>
      <c r="S631" s="83" t="s">
        <v>106</v>
      </c>
      <c r="T631" s="83" t="s">
        <v>5862</v>
      </c>
      <c r="U631" s="83" t="s">
        <v>2198</v>
      </c>
      <c r="V631" s="198" t="s">
        <v>4475</v>
      </c>
      <c r="W631" s="274" t="s">
        <v>2220</v>
      </c>
      <c r="X631" s="274" t="s">
        <v>2633</v>
      </c>
      <c r="Y631" s="274">
        <v>6617949</v>
      </c>
      <c r="Z631" s="86">
        <v>44586</v>
      </c>
      <c r="AA631" s="86">
        <v>44589</v>
      </c>
      <c r="AB631" s="332">
        <f ca="1">IF(AND($Z631=""),"",IF(AND($Z631&lt;&gt;"",AY631&lt;&gt;""),AY631-$Z631,IF(AND($Z631&lt;&gt;"",AY631=""),TODAY()-$Z631)))</f>
        <v>93</v>
      </c>
      <c r="AC631" s="91" t="str">
        <f ca="1">IF(AB631="","",IF(AB631="RFI","RFI done",IF(AB631&gt;150,"&gt; 150 days",IF(AB631&gt;120,"121 - 150 days",IF(AB631&gt;90,"91 - 120 days",IF(AB631&gt;60,"61 - 90 days",IF(AB631&gt;30,"31 - 60 days","&lt; 30 days")))))))</f>
        <v>91 - 120 days</v>
      </c>
      <c r="AD631" s="89">
        <f>IF(AND(S631=""),"TBD",IF(AND(S631="COLO"),Z631+30,Z631+150))</f>
        <v>44736</v>
      </c>
      <c r="AE631" s="90" t="str">
        <f>IFERROR(VLOOKUP(AD631,L_Convert,6,FALSE),"")</f>
        <v>W26-2022</v>
      </c>
      <c r="AF631" s="90" t="str">
        <f>IFERROR(VLOOKUP(AD631,L_Convert,7,FALSE),"")</f>
        <v>Jun-2022</v>
      </c>
      <c r="AG631" s="89" t="s">
        <v>345</v>
      </c>
      <c r="AH631" s="219" t="str">
        <f>IFERROR(VLOOKUP(AG631,L_Convert,6,FALSE),"")</f>
        <v>TBD</v>
      </c>
      <c r="AI631" s="219" t="str">
        <f>IFERROR(VLOOKUP(AG631,L_Convert,7,FALSE),"")</f>
        <v>TBD</v>
      </c>
      <c r="AJ631" s="89" t="s">
        <v>345</v>
      </c>
      <c r="AK631" s="219" t="str">
        <f>IFERROR(VLOOKUP(AJ631,L_Convert,6,FALSE),"")</f>
        <v>TBD</v>
      </c>
      <c r="AL631" s="219" t="str">
        <f>IFERROR(VLOOKUP(AJ631,L_Convert,7,FALSE),"")</f>
        <v>TBD</v>
      </c>
      <c r="AM631" s="89" t="s">
        <v>345</v>
      </c>
      <c r="AN631" s="219" t="str">
        <f>IFERROR(VLOOKUP(AM631,L_Convert,6,FALSE),"")</f>
        <v>TBD</v>
      </c>
      <c r="AO631" s="219" t="str">
        <f>IFERROR(VLOOKUP(AM631,L_Convert,7,FALSE),"")</f>
        <v>TBD</v>
      </c>
      <c r="AP631" s="83" t="s">
        <v>4464</v>
      </c>
      <c r="AQ631" s="220"/>
      <c r="AR631" s="89"/>
      <c r="AS631" s="99"/>
      <c r="AT631" s="94"/>
      <c r="AU631" s="256"/>
      <c r="AV631" s="238"/>
      <c r="AW631" s="238"/>
      <c r="AX631" s="89"/>
      <c r="AY631" s="89"/>
      <c r="AZ631" s="219"/>
      <c r="BA631" s="86"/>
      <c r="BB631" s="86"/>
      <c r="BC631" s="83" t="s">
        <v>10375</v>
      </c>
      <c r="BD631" s="83" t="s">
        <v>3722</v>
      </c>
      <c r="BE631" s="83" t="str">
        <f>IFERROR(VLOOKUP($BD631,L_Milestone,4,FALSE),"")</f>
        <v>06.ERM PROCESS</v>
      </c>
      <c r="BF631" s="83" t="s">
        <v>12889</v>
      </c>
      <c r="BG631" s="359" t="s">
        <v>13177</v>
      </c>
      <c r="BH631" s="359"/>
      <c r="BI631" s="190">
        <v>401</v>
      </c>
      <c r="BJ631" s="83" t="s">
        <v>13274</v>
      </c>
    </row>
    <row r="632" spans="1:62" s="13" customFormat="1" ht="15" customHeight="1">
      <c r="A632" s="187"/>
      <c r="B632" s="29"/>
      <c r="C632" s="83" t="str">
        <f>Q632</f>
        <v>JAW-JI-SDA-4319</v>
      </c>
      <c r="D632" s="83">
        <v>30742610031</v>
      </c>
      <c r="E632" s="198" t="s">
        <v>12630</v>
      </c>
      <c r="F632" s="198" t="s">
        <v>12524</v>
      </c>
      <c r="G632" s="83" t="s">
        <v>10283</v>
      </c>
      <c r="H632" s="84" t="s">
        <v>6825</v>
      </c>
      <c r="I632" s="83" t="s">
        <v>12546</v>
      </c>
      <c r="J632" s="83" t="s">
        <v>12547</v>
      </c>
      <c r="K632" s="83">
        <v>20</v>
      </c>
      <c r="L632" s="83" t="s">
        <v>12548</v>
      </c>
      <c r="M632" s="83">
        <v>2022</v>
      </c>
      <c r="N632" s="83" t="s">
        <v>12457</v>
      </c>
      <c r="O632" s="83" t="s">
        <v>2359</v>
      </c>
      <c r="P632" s="84" t="s">
        <v>205</v>
      </c>
      <c r="Q632" s="83" t="s">
        <v>12523</v>
      </c>
      <c r="R632" s="83" t="s">
        <v>12524</v>
      </c>
      <c r="S632" s="83" t="s">
        <v>106</v>
      </c>
      <c r="T632" s="83" t="s">
        <v>5862</v>
      </c>
      <c r="U632" s="83" t="s">
        <v>2198</v>
      </c>
      <c r="V632" s="198" t="s">
        <v>4472</v>
      </c>
      <c r="W632" s="83" t="s">
        <v>2207</v>
      </c>
      <c r="X632" s="83" t="s">
        <v>2686</v>
      </c>
      <c r="Y632" s="84">
        <v>6618175</v>
      </c>
      <c r="Z632" s="86">
        <v>44656</v>
      </c>
      <c r="AA632" s="86">
        <v>44656</v>
      </c>
      <c r="AB632" s="332">
        <f ca="1">IF(AND($Z632=""),"",IF(AND($Z632&lt;&gt;"",AY632&lt;&gt;""),AY632-$Z632,IF(AND($Z632&lt;&gt;"",AY632=""),TODAY()-$Z632)))</f>
        <v>23</v>
      </c>
      <c r="AC632" s="91" t="str">
        <f ca="1">IF(AB632="","",IF(AB632="RFI","RFI done",IF(AB632&gt;150,"&gt; 150 days",IF(AB632&gt;120,"121 - 150 days",IF(AB632&gt;90,"91 - 120 days",IF(AB632&gt;60,"61 - 90 days",IF(AB632&gt;30,"31 - 60 days","&lt; 30 days")))))))</f>
        <v>&lt; 30 days</v>
      </c>
      <c r="AD632" s="89">
        <f>IF(AND(S632=""),"TBD",IF(AND(S632="COLO"),Z632+30,Z632+150))</f>
        <v>44806</v>
      </c>
      <c r="AE632" s="90" t="str">
        <f>IFERROR(VLOOKUP(AD632,L_Convert,6,FALSE),"")</f>
        <v>W36-2022</v>
      </c>
      <c r="AF632" s="90" t="str">
        <f>IFERROR(VLOOKUP(AD632,L_Convert,7,FALSE),"")</f>
        <v>Sep-2022</v>
      </c>
      <c r="AG632" s="89" t="s">
        <v>345</v>
      </c>
      <c r="AH632" s="219" t="str">
        <f>IFERROR(VLOOKUP(AG632,L_Convert,6,FALSE),"")</f>
        <v>TBD</v>
      </c>
      <c r="AI632" s="219" t="str">
        <f>IFERROR(VLOOKUP(AG632,L_Convert,7,FALSE),"")</f>
        <v>TBD</v>
      </c>
      <c r="AJ632" s="89" t="s">
        <v>345</v>
      </c>
      <c r="AK632" s="219" t="str">
        <f>IFERROR(VLOOKUP(AJ632,L_Convert,6,FALSE),"")</f>
        <v>TBD</v>
      </c>
      <c r="AL632" s="219" t="str">
        <f>IFERROR(VLOOKUP(AJ632,L_Convert,7,FALSE),"")</f>
        <v>TBD</v>
      </c>
      <c r="AM632" s="89" t="s">
        <v>345</v>
      </c>
      <c r="AN632" s="219" t="str">
        <f>IFERROR(VLOOKUP(AM632,L_Convert,6,FALSE),"")</f>
        <v>TBD</v>
      </c>
      <c r="AO632" s="219" t="str">
        <f>IFERROR(VLOOKUP(AM632,L_Convert,7,FALSE),"")</f>
        <v>TBD</v>
      </c>
      <c r="AP632" s="220"/>
      <c r="AQ632" s="89"/>
      <c r="AR632" s="99"/>
      <c r="AS632" s="94"/>
      <c r="AT632" s="256"/>
      <c r="AU632" s="95"/>
      <c r="AV632" s="238"/>
      <c r="AW632" s="89"/>
      <c r="AX632" s="89"/>
      <c r="AY632" s="219"/>
      <c r="AZ632" s="86"/>
      <c r="BA632" s="86"/>
      <c r="BB632" s="86"/>
      <c r="BC632" s="83" t="s">
        <v>10376</v>
      </c>
      <c r="BD632" s="237" t="s">
        <v>202</v>
      </c>
      <c r="BE632" s="83" t="str">
        <f>IFERROR(VLOOKUP($BD632,L_Milestone,4,FALSE),"")</f>
        <v>07.SITAC PROCESS</v>
      </c>
      <c r="BF632" s="83" t="s">
        <v>5834</v>
      </c>
      <c r="BG632" s="359" t="s">
        <v>12988</v>
      </c>
      <c r="BH632" s="359"/>
      <c r="BI632" s="190">
        <v>401</v>
      </c>
      <c r="BJ632" s="83" t="s">
        <v>13274</v>
      </c>
    </row>
    <row r="633" spans="1:62" s="13" customFormat="1" ht="15" customHeight="1">
      <c r="A633" s="187"/>
      <c r="B633" s="29"/>
      <c r="C633" s="83"/>
      <c r="D633" s="83">
        <v>30747840031</v>
      </c>
      <c r="E633" s="198" t="s">
        <v>12911</v>
      </c>
      <c r="F633" s="198" t="s">
        <v>12807</v>
      </c>
      <c r="G633" s="83" t="s">
        <v>10283</v>
      </c>
      <c r="H633" s="84" t="s">
        <v>6825</v>
      </c>
      <c r="I633" s="83" t="s">
        <v>12812</v>
      </c>
      <c r="J633" s="83" t="s">
        <v>12813</v>
      </c>
      <c r="K633" s="83">
        <v>60</v>
      </c>
      <c r="L633" s="83" t="s">
        <v>12814</v>
      </c>
      <c r="M633" s="83"/>
      <c r="N633" s="83" t="s">
        <v>10971</v>
      </c>
      <c r="O633" s="83"/>
      <c r="P633" s="83" t="s">
        <v>205</v>
      </c>
      <c r="Q633" s="83" t="s">
        <v>12806</v>
      </c>
      <c r="R633" s="83" t="s">
        <v>12807</v>
      </c>
      <c r="S633" s="83" t="s">
        <v>106</v>
      </c>
      <c r="T633" s="83" t="s">
        <v>5862</v>
      </c>
      <c r="U633" s="83" t="s">
        <v>2199</v>
      </c>
      <c r="V633" s="198" t="s">
        <v>4477</v>
      </c>
      <c r="W633" s="274" t="s">
        <v>2218</v>
      </c>
      <c r="X633" s="274" t="s">
        <v>8630</v>
      </c>
      <c r="Y633" s="274">
        <v>6618211</v>
      </c>
      <c r="Z633" s="86">
        <v>44670</v>
      </c>
      <c r="AA633" s="86">
        <v>44671</v>
      </c>
      <c r="AB633" s="332">
        <f ca="1">IF(AND($Z633=""),"",IF(AND($Z633&lt;&gt;"",AY633&lt;&gt;""),AY633-$Z633,IF(AND($Z633&lt;&gt;"",AY633=""),TODAY()-$Z633)))</f>
        <v>9</v>
      </c>
      <c r="AC633" s="91" t="str">
        <f ca="1">IF(AB633="","",IF(AB633="RFI","RFI done",IF(AB633&gt;150,"&gt; 150 days",IF(AB633&gt;120,"121 - 150 days",IF(AB633&gt;90,"91 - 120 days",IF(AB633&gt;60,"61 - 90 days",IF(AB633&gt;30,"31 - 60 days","&lt; 30 days")))))))</f>
        <v>&lt; 30 days</v>
      </c>
      <c r="AD633" s="89">
        <f>IF(AND(S633=""),"TBD",IF(AND(S633="COLO"),Z633+30,Z633+150))</f>
        <v>44820</v>
      </c>
      <c r="AE633" s="90" t="str">
        <f>IFERROR(VLOOKUP(AD633,L_Convert,6,FALSE),"")</f>
        <v>W38-2022</v>
      </c>
      <c r="AF633" s="90" t="str">
        <f>IFERROR(VLOOKUP(AD633,L_Convert,7,FALSE),"")</f>
        <v>Sep-2022</v>
      </c>
      <c r="AG633" s="89" t="s">
        <v>345</v>
      </c>
      <c r="AH633" s="219" t="str">
        <f>IFERROR(VLOOKUP(AG633,L_Convert,6,FALSE),"")</f>
        <v>TBD</v>
      </c>
      <c r="AI633" s="219" t="str">
        <f>IFERROR(VLOOKUP(AG633,L_Convert,7,FALSE),"")</f>
        <v>TBD</v>
      </c>
      <c r="AJ633" s="89" t="s">
        <v>345</v>
      </c>
      <c r="AK633" s="219" t="str">
        <f>IFERROR(VLOOKUP(AJ633,L_Convert,6,FALSE),"")</f>
        <v>TBD</v>
      </c>
      <c r="AL633" s="219" t="str">
        <f>IFERROR(VLOOKUP(AJ633,L_Convert,7,FALSE),"")</f>
        <v>TBD</v>
      </c>
      <c r="AM633" s="89" t="s">
        <v>345</v>
      </c>
      <c r="AN633" s="219" t="str">
        <f>IFERROR(VLOOKUP(AM633,L_Convert,6,FALSE),"")</f>
        <v>TBD</v>
      </c>
      <c r="AO633" s="219" t="str">
        <f>IFERROR(VLOOKUP(AM633,L_Convert,7,FALSE),"")</f>
        <v>TBD</v>
      </c>
      <c r="AP633" s="83"/>
      <c r="AQ633" s="220"/>
      <c r="AR633" s="89"/>
      <c r="AS633" s="99"/>
      <c r="AT633" s="94"/>
      <c r="AU633" s="256"/>
      <c r="AV633" s="95"/>
      <c r="AW633" s="238"/>
      <c r="AX633" s="89"/>
      <c r="AY633" s="89"/>
      <c r="AZ633" s="219"/>
      <c r="BA633" s="86"/>
      <c r="BB633" s="86"/>
      <c r="BC633" s="83" t="s">
        <v>10375</v>
      </c>
      <c r="BD633" s="237" t="s">
        <v>6890</v>
      </c>
      <c r="BE633" s="83" t="str">
        <f>IFERROR(VLOOKUP($BD633,L_Milestone,4,FALSE),"")</f>
        <v>05.REHUNTING</v>
      </c>
      <c r="BF633" s="83" t="s">
        <v>5834</v>
      </c>
      <c r="BG633" s="237" t="s">
        <v>13064</v>
      </c>
      <c r="BH633" s="237"/>
      <c r="BI633" s="190">
        <v>401</v>
      </c>
      <c r="BJ633" s="83" t="s">
        <v>13274</v>
      </c>
    </row>
    <row r="634" spans="1:62" s="13" customFormat="1" ht="15" customHeight="1">
      <c r="A634" s="187"/>
      <c r="B634" s="29"/>
      <c r="C634" s="83" t="str">
        <f>Q634</f>
        <v>JAW-JK-GGP-0435</v>
      </c>
      <c r="D634" s="83">
        <v>30741690031</v>
      </c>
      <c r="E634" s="198" t="s">
        <v>12635</v>
      </c>
      <c r="F634" s="198" t="s">
        <v>12158</v>
      </c>
      <c r="G634" s="83" t="s">
        <v>5938</v>
      </c>
      <c r="H634" s="84" t="s">
        <v>6825</v>
      </c>
      <c r="I634" s="83" t="s">
        <v>12160</v>
      </c>
      <c r="J634" s="83" t="s">
        <v>5501</v>
      </c>
      <c r="K634" s="83">
        <v>25</v>
      </c>
      <c r="L634" s="83" t="s">
        <v>4487</v>
      </c>
      <c r="M634" s="83"/>
      <c r="N634" s="83"/>
      <c r="O634" s="83" t="s">
        <v>2359</v>
      </c>
      <c r="P634" s="84" t="s">
        <v>199</v>
      </c>
      <c r="Q634" s="83" t="s">
        <v>12158</v>
      </c>
      <c r="R634" s="83" t="s">
        <v>12159</v>
      </c>
      <c r="S634" s="83" t="s">
        <v>106</v>
      </c>
      <c r="T634" s="83" t="s">
        <v>5862</v>
      </c>
      <c r="U634" s="83" t="s">
        <v>2197</v>
      </c>
      <c r="V634" s="198" t="s">
        <v>8117</v>
      </c>
      <c r="W634" s="83" t="s">
        <v>2210</v>
      </c>
      <c r="X634" s="83" t="s">
        <v>2696</v>
      </c>
      <c r="Y634" s="83">
        <v>6618147</v>
      </c>
      <c r="Z634" s="86">
        <v>44642</v>
      </c>
      <c r="AA634" s="86">
        <v>44642</v>
      </c>
      <c r="AB634" s="332">
        <f ca="1">IF(AND($Z634=""),"",IF(AND($Z634&lt;&gt;"",AY634&lt;&gt;""),AY634-$Z634,IF(AND($Z634&lt;&gt;"",AY634=""),TODAY()-$Z634)))</f>
        <v>37</v>
      </c>
      <c r="AC634" s="91" t="str">
        <f ca="1">IF(AB634="","",IF(AB634="RFI","RFI done",IF(AB634&gt;150,"&gt; 150 days",IF(AB634&gt;120,"121 - 150 days",IF(AB634&gt;90,"91 - 120 days",IF(AB634&gt;60,"61 - 90 days",IF(AB634&gt;30,"31 - 60 days","&lt; 30 days")))))))</f>
        <v>31 - 60 days</v>
      </c>
      <c r="AD634" s="89">
        <f>IF(AND(S634=""),"TBD",IF(AND(S634="COLO"),Z634+30,Z634+150))</f>
        <v>44792</v>
      </c>
      <c r="AE634" s="90" t="str">
        <f>IFERROR(VLOOKUP(AD634,L_Convert,6,FALSE),"")</f>
        <v>W34-2022</v>
      </c>
      <c r="AF634" s="90" t="str">
        <f>IFERROR(VLOOKUP(AD634,L_Convert,7,FALSE),"")</f>
        <v>Aug-2022</v>
      </c>
      <c r="AG634" s="89" t="s">
        <v>345</v>
      </c>
      <c r="AH634" s="219" t="str">
        <f>IFERROR(VLOOKUP(AG634,L_Convert,6,FALSE),"")</f>
        <v>TBD</v>
      </c>
      <c r="AI634" s="219" t="str">
        <f>IFERROR(VLOOKUP(AG634,L_Convert,7,FALSE),"")</f>
        <v>TBD</v>
      </c>
      <c r="AJ634" s="89" t="s">
        <v>345</v>
      </c>
      <c r="AK634" s="219" t="str">
        <f>IFERROR(VLOOKUP(AJ634,L_Convert,6,FALSE),"")</f>
        <v>TBD</v>
      </c>
      <c r="AL634" s="219" t="str">
        <f>IFERROR(VLOOKUP(AJ634,L_Convert,7,FALSE),"")</f>
        <v>TBD</v>
      </c>
      <c r="AM634" s="89" t="s">
        <v>345</v>
      </c>
      <c r="AN634" s="219" t="str">
        <f>IFERROR(VLOOKUP(AM634,L_Convert,6,FALSE),"")</f>
        <v>TBD</v>
      </c>
      <c r="AO634" s="219" t="str">
        <f>IFERROR(VLOOKUP(AM634,L_Convert,7,FALSE),"")</f>
        <v>TBD</v>
      </c>
      <c r="AP634" s="220" t="s">
        <v>4464</v>
      </c>
      <c r="AQ634" s="89"/>
      <c r="AR634" s="99"/>
      <c r="AS634" s="94"/>
      <c r="AT634" s="256"/>
      <c r="AU634" s="95"/>
      <c r="AV634" s="238"/>
      <c r="AW634" s="89"/>
      <c r="AX634" s="89"/>
      <c r="AY634" s="219"/>
      <c r="AZ634" s="86"/>
      <c r="BA634" s="86"/>
      <c r="BB634" s="86"/>
      <c r="BC634" s="83" t="s">
        <v>10375</v>
      </c>
      <c r="BD634" s="83" t="s">
        <v>200</v>
      </c>
      <c r="BE634" s="83" t="str">
        <f>IFERROR(VLOOKUP($BD634,L_Milestone,4,FALSE),"")</f>
        <v>03.SURVEY PROCESS</v>
      </c>
      <c r="BF634" s="83" t="s">
        <v>5834</v>
      </c>
      <c r="BG634" s="237" t="s">
        <v>13033</v>
      </c>
      <c r="BH634" s="237"/>
      <c r="BI634" s="190">
        <v>401</v>
      </c>
      <c r="BJ634" s="83" t="s">
        <v>13274</v>
      </c>
    </row>
    <row r="635" spans="1:62" s="13" customFormat="1" ht="15" customHeight="1">
      <c r="A635" s="187" t="s">
        <v>9466</v>
      </c>
      <c r="B635" s="29"/>
      <c r="C635" s="83" t="str">
        <f>Q635</f>
        <v>JAW-JK-GGP-0458</v>
      </c>
      <c r="D635" s="83">
        <v>30729520031</v>
      </c>
      <c r="E635" s="198" t="s">
        <v>11010</v>
      </c>
      <c r="F635" s="198" t="s">
        <v>9764</v>
      </c>
      <c r="G635" s="83" t="s">
        <v>10283</v>
      </c>
      <c r="H635" s="84" t="s">
        <v>6825</v>
      </c>
      <c r="I635" s="83" t="s">
        <v>10208</v>
      </c>
      <c r="J635" s="83" t="s">
        <v>10209</v>
      </c>
      <c r="K635" s="83">
        <v>20</v>
      </c>
      <c r="L635" s="83" t="s">
        <v>10210</v>
      </c>
      <c r="M635" s="83" t="s">
        <v>10246</v>
      </c>
      <c r="N635" s="83" t="s">
        <v>10361</v>
      </c>
      <c r="O635" s="83" t="s">
        <v>2359</v>
      </c>
      <c r="P635" s="84" t="s">
        <v>199</v>
      </c>
      <c r="Q635" s="83" t="s">
        <v>9763</v>
      </c>
      <c r="R635" s="83" t="s">
        <v>9764</v>
      </c>
      <c r="S635" s="83" t="s">
        <v>106</v>
      </c>
      <c r="T635" s="83" t="s">
        <v>5862</v>
      </c>
      <c r="U635" s="83" t="s">
        <v>5947</v>
      </c>
      <c r="V635" s="198" t="s">
        <v>8117</v>
      </c>
      <c r="W635" s="274" t="s">
        <v>2210</v>
      </c>
      <c r="X635" s="274" t="s">
        <v>2696</v>
      </c>
      <c r="Y635" s="274">
        <v>6617948</v>
      </c>
      <c r="Z635" s="86">
        <v>44586</v>
      </c>
      <c r="AA635" s="86">
        <v>44589</v>
      </c>
      <c r="AB635" s="332">
        <f ca="1">IF(AND($Z635=""),"",IF(AND($Z635&lt;&gt;"",AY635&lt;&gt;""),AY635-$Z635,IF(AND($Z635&lt;&gt;"",AY635=""),TODAY()-$Z635)))</f>
        <v>93</v>
      </c>
      <c r="AC635" s="91" t="str">
        <f ca="1">IF(AB635="","",IF(AB635="RFI","RFI done",IF(AB635&gt;150,"&gt; 150 days",IF(AB635&gt;120,"121 - 150 days",IF(AB635&gt;90,"91 - 120 days",IF(AB635&gt;60,"61 - 90 days",IF(AB635&gt;30,"31 - 60 days","&lt; 30 days")))))))</f>
        <v>91 - 120 days</v>
      </c>
      <c r="AD635" s="89">
        <f>IF(AND(S635=""),"TBD",IF(AND(S635="COLO"),Z635+30,Z635+150))</f>
        <v>44736</v>
      </c>
      <c r="AE635" s="90" t="str">
        <f>IFERROR(VLOOKUP(AD635,L_Convert,6,FALSE),"")</f>
        <v>W26-2022</v>
      </c>
      <c r="AF635" s="90" t="str">
        <f>IFERROR(VLOOKUP(AD635,L_Convert,7,FALSE),"")</f>
        <v>Jun-2022</v>
      </c>
      <c r="AG635" s="89" t="s">
        <v>345</v>
      </c>
      <c r="AH635" s="219" t="str">
        <f>IFERROR(VLOOKUP(AG635,L_Convert,6,FALSE),"")</f>
        <v>TBD</v>
      </c>
      <c r="AI635" s="219" t="str">
        <f>IFERROR(VLOOKUP(AG635,L_Convert,7,FALSE),"")</f>
        <v>TBD</v>
      </c>
      <c r="AJ635" s="89" t="s">
        <v>345</v>
      </c>
      <c r="AK635" s="219" t="str">
        <f>IFERROR(VLOOKUP(AJ635,L_Convert,6,FALSE),"")</f>
        <v>TBD</v>
      </c>
      <c r="AL635" s="219" t="str">
        <f>IFERROR(VLOOKUP(AJ635,L_Convert,7,FALSE),"")</f>
        <v>TBD</v>
      </c>
      <c r="AM635" s="89" t="s">
        <v>345</v>
      </c>
      <c r="AN635" s="219" t="str">
        <f>IFERROR(VLOOKUP(AM635,L_Convert,6,FALSE),"")</f>
        <v>TBD</v>
      </c>
      <c r="AO635" s="219" t="str">
        <f>IFERROR(VLOOKUP(AM635,L_Convert,7,FALSE),"")</f>
        <v>TBD</v>
      </c>
      <c r="AP635" s="83" t="s">
        <v>4464</v>
      </c>
      <c r="AQ635" s="220"/>
      <c r="AR635" s="89"/>
      <c r="AS635" s="99"/>
      <c r="AT635" s="94"/>
      <c r="AU635" s="256"/>
      <c r="AV635" s="95"/>
      <c r="AW635" s="238"/>
      <c r="AX635" s="89"/>
      <c r="AY635" s="89"/>
      <c r="AZ635" s="219"/>
      <c r="BA635" s="86"/>
      <c r="BB635" s="86"/>
      <c r="BC635" s="83" t="s">
        <v>10375</v>
      </c>
      <c r="BD635" s="83" t="s">
        <v>6890</v>
      </c>
      <c r="BE635" s="83" t="str">
        <f>IFERROR(VLOOKUP($BD635,L_Milestone,4,FALSE),"")</f>
        <v>05.REHUNTING</v>
      </c>
      <c r="BF635" s="83" t="s">
        <v>10407</v>
      </c>
      <c r="BG635" s="237" t="s">
        <v>13028</v>
      </c>
      <c r="BH635" s="237"/>
      <c r="BI635" s="190">
        <v>401</v>
      </c>
      <c r="BJ635" s="83" t="s">
        <v>13274</v>
      </c>
    </row>
    <row r="636" spans="1:62" s="13" customFormat="1" ht="15" customHeight="1">
      <c r="A636" s="187" t="s">
        <v>9466</v>
      </c>
      <c r="B636" s="29"/>
      <c r="C636" s="83" t="str">
        <f>Q636</f>
        <v>SUL-SA-ARM-0429</v>
      </c>
      <c r="D636" s="83">
        <v>30730300031</v>
      </c>
      <c r="E636" s="198" t="s">
        <v>11263</v>
      </c>
      <c r="F636" s="198" t="s">
        <v>9606</v>
      </c>
      <c r="G636" s="83" t="s">
        <v>10283</v>
      </c>
      <c r="H636" s="84" t="s">
        <v>6825</v>
      </c>
      <c r="I636" s="83" t="s">
        <v>9997</v>
      </c>
      <c r="J636" s="83" t="s">
        <v>9998</v>
      </c>
      <c r="K636" s="83">
        <v>60</v>
      </c>
      <c r="L636" s="83" t="s">
        <v>8092</v>
      </c>
      <c r="M636" s="83">
        <v>2022</v>
      </c>
      <c r="N636" s="83" t="s">
        <v>10359</v>
      </c>
      <c r="O636" s="83" t="s">
        <v>13254</v>
      </c>
      <c r="P636" s="84" t="s">
        <v>205</v>
      </c>
      <c r="Q636" s="83" t="s">
        <v>9605</v>
      </c>
      <c r="R636" s="83" t="s">
        <v>9606</v>
      </c>
      <c r="S636" s="83" t="s">
        <v>106</v>
      </c>
      <c r="T636" s="83" t="s">
        <v>5862</v>
      </c>
      <c r="U636" s="83" t="s">
        <v>2198</v>
      </c>
      <c r="V636" s="274" t="s">
        <v>4475</v>
      </c>
      <c r="W636" s="274" t="s">
        <v>2233</v>
      </c>
      <c r="X636" s="274" t="s">
        <v>9801</v>
      </c>
      <c r="Y636" s="83">
        <v>6617949</v>
      </c>
      <c r="Z636" s="86">
        <v>44586</v>
      </c>
      <c r="AA636" s="86">
        <v>44589</v>
      </c>
      <c r="AB636" s="332">
        <f ca="1">IF(AND($Z636=""),"",IF(AND($Z636&lt;&gt;"",AY636&lt;&gt;""),AY636-$Z636,IF(AND($Z636&lt;&gt;"",AY636=""),TODAY()-$Z636)))</f>
        <v>93</v>
      </c>
      <c r="AC636" s="91" t="str">
        <f ca="1">IF(AB636="","",IF(AB636="RFI","RFI done",IF(AB636&gt;150,"&gt; 150 days",IF(AB636&gt;120,"121 - 150 days",IF(AB636&gt;90,"91 - 120 days",IF(AB636&gt;60,"61 - 90 days",IF(AB636&gt;30,"31 - 60 days","&lt; 30 days")))))))</f>
        <v>91 - 120 days</v>
      </c>
      <c r="AD636" s="89">
        <f>IF(AND(S636=""),"TBD",IF(AND(S636="COLO"),Z636+30,Z636+150))</f>
        <v>44736</v>
      </c>
      <c r="AE636" s="90" t="str">
        <f>IFERROR(VLOOKUP(AD636,L_Convert,6,FALSE),"")</f>
        <v>W26-2022</v>
      </c>
      <c r="AF636" s="90" t="str">
        <f>IFERROR(VLOOKUP(AD636,L_Convert,7,FALSE),"")</f>
        <v>Jun-2022</v>
      </c>
      <c r="AG636" s="89" t="s">
        <v>345</v>
      </c>
      <c r="AH636" s="219" t="str">
        <f>IFERROR(VLOOKUP(AG636,L_Convert,6,FALSE),"")</f>
        <v>TBD</v>
      </c>
      <c r="AI636" s="219" t="str">
        <f>IFERROR(VLOOKUP(AG636,L_Convert,7,FALSE),"")</f>
        <v>TBD</v>
      </c>
      <c r="AJ636" s="199" t="s">
        <v>345</v>
      </c>
      <c r="AK636" s="219" t="str">
        <f>IFERROR(VLOOKUP(AJ636,L_Convert,6,FALSE),"")</f>
        <v>TBD</v>
      </c>
      <c r="AL636" s="219" t="str">
        <f>IFERROR(VLOOKUP(AJ636,L_Convert,7,FALSE),"")</f>
        <v>TBD</v>
      </c>
      <c r="AM636" s="89" t="s">
        <v>345</v>
      </c>
      <c r="AN636" s="219" t="str">
        <f>IFERROR(VLOOKUP(AM636,L_Convert,6,FALSE),"")</f>
        <v>TBD</v>
      </c>
      <c r="AO636" s="219" t="str">
        <f>IFERROR(VLOOKUP(AM636,L_Convert,7,FALSE),"")</f>
        <v>TBD</v>
      </c>
      <c r="AP636" s="83" t="s">
        <v>4464</v>
      </c>
      <c r="AQ636" s="220">
        <v>44679</v>
      </c>
      <c r="AR636" s="89"/>
      <c r="AS636" s="89"/>
      <c r="AT636" s="94"/>
      <c r="AU636" s="256"/>
      <c r="AV636" s="238"/>
      <c r="AW636" s="238"/>
      <c r="AX636" s="89"/>
      <c r="AY636" s="89"/>
      <c r="AZ636" s="219"/>
      <c r="BA636" s="86"/>
      <c r="BB636" s="86"/>
      <c r="BC636" s="83" t="s">
        <v>10376</v>
      </c>
      <c r="BD636" s="83" t="s">
        <v>6973</v>
      </c>
      <c r="BE636" s="83" t="str">
        <f>IFERROR(VLOOKUP($BD636,L_Milestone,4,FALSE),"")</f>
        <v>07.SITAC PROCESS</v>
      </c>
      <c r="BF636" s="83" t="s">
        <v>5834</v>
      </c>
      <c r="BG636" s="237" t="s">
        <v>13180</v>
      </c>
      <c r="BH636" s="237"/>
      <c r="BI636" s="190">
        <v>401</v>
      </c>
      <c r="BJ636" s="83" t="s">
        <v>13274</v>
      </c>
    </row>
    <row r="637" spans="1:62" s="13" customFormat="1" ht="15" customHeight="1">
      <c r="A637" s="187">
        <v>960</v>
      </c>
      <c r="B637" s="29"/>
      <c r="C637" s="83" t="str">
        <f t="shared" ref="C637:C698" si="53">Q637</f>
        <v>SUL-ST-LWK-1084</v>
      </c>
      <c r="D637" s="83">
        <v>30742410031</v>
      </c>
      <c r="E637" s="83">
        <v>260091104</v>
      </c>
      <c r="F637" s="198" t="s">
        <v>8073</v>
      </c>
      <c r="G637" s="83" t="s">
        <v>5842</v>
      </c>
      <c r="H637" s="84" t="s">
        <v>6508</v>
      </c>
      <c r="I637" s="83" t="s">
        <v>7178</v>
      </c>
      <c r="J637" s="83" t="s">
        <v>7179</v>
      </c>
      <c r="K637" s="83">
        <v>60</v>
      </c>
      <c r="L637" s="83" t="s">
        <v>7180</v>
      </c>
      <c r="M637" s="84">
        <v>2021</v>
      </c>
      <c r="N637" s="83" t="s">
        <v>3758</v>
      </c>
      <c r="O637" s="83"/>
      <c r="P637" s="284" t="s">
        <v>205</v>
      </c>
      <c r="Q637" s="83" t="s">
        <v>7176</v>
      </c>
      <c r="R637" s="83" t="s">
        <v>7177</v>
      </c>
      <c r="S637" s="198" t="s">
        <v>2200</v>
      </c>
      <c r="T637" s="198" t="s">
        <v>3170</v>
      </c>
      <c r="U637" s="197" t="s">
        <v>203</v>
      </c>
      <c r="V637" s="198" t="s">
        <v>4475</v>
      </c>
      <c r="W637" s="274" t="s">
        <v>2232</v>
      </c>
      <c r="X637" s="274" t="s">
        <v>6988</v>
      </c>
      <c r="Y637" s="198">
        <v>6617766</v>
      </c>
      <c r="Z637" s="199">
        <v>44505</v>
      </c>
      <c r="AA637" s="199"/>
      <c r="AB637" s="332">
        <f t="shared" ref="AB637:AB644" ca="1" si="54">IF(AND($Z637=""),"",IF(AND($Z637&lt;&gt;"",AY637&lt;&gt;""),AY637-$Z637,IF(AND($Z637&lt;&gt;"",AY637=""),TODAY()-$Z637)))</f>
        <v>174</v>
      </c>
      <c r="AC637" s="91" t="str">
        <f t="shared" ref="AC637:AC644" ca="1" si="55">IF(AB637="","",IF(AB637="RFI","RFI done",IF(AB637&gt;150,"&gt; 150 days",IF(AB637&gt;120,"121 - 150 days",IF(AB637&gt;90,"91 - 120 days",IF(AB637&gt;60,"61 - 90 days",IF(AB637&gt;30,"31 - 60 days","&lt; 30 days")))))))</f>
        <v>&gt; 150 days</v>
      </c>
      <c r="AD637" s="89">
        <f t="shared" ref="AD637:AD686" si="56">IF(AND(S637=""),"TBD",IF(AND(S637="COLO"),Z637+30,Z637+150))</f>
        <v>44535</v>
      </c>
      <c r="AE637" s="90" t="str">
        <f t="shared" ref="AE637:AE646" si="57">IFERROR(VLOOKUP(AD637,L_Convert,6,FALSE),"")</f>
        <v>W50-2021</v>
      </c>
      <c r="AF637" s="90" t="str">
        <f t="shared" ref="AF637:AF644" si="58">IFERROR(VLOOKUP(AD637,L_Convert,7,FALSE),"")</f>
        <v>Dec-2021</v>
      </c>
      <c r="AG637" s="89" t="s">
        <v>345</v>
      </c>
      <c r="AH637" s="219" t="str">
        <f t="shared" ref="AH637:AH644" si="59">IFERROR(VLOOKUP(AG637,L_Convert,6,FALSE),"")</f>
        <v>TBD</v>
      </c>
      <c r="AI637" s="219" t="str">
        <f t="shared" ref="AI637:AI644" si="60">IFERROR(VLOOKUP(AG637,L_Convert,7,FALSE),"")</f>
        <v>TBD</v>
      </c>
      <c r="AJ637" s="342">
        <v>44554</v>
      </c>
      <c r="AK637" s="219" t="str">
        <f t="shared" ref="AK637:AK644" si="61">IFERROR(VLOOKUP(AJ637,L_Convert,6,FALSE),"")</f>
        <v>W52-2021</v>
      </c>
      <c r="AL637" s="219" t="str">
        <f t="shared" ref="AL637:AL644" si="62">IFERROR(VLOOKUP(AJ637,L_Convert,7,FALSE),"")</f>
        <v>Dec-2021</v>
      </c>
      <c r="AM637" s="199">
        <v>44620</v>
      </c>
      <c r="AN637" s="219" t="str">
        <f t="shared" ref="AN637:AN644" si="63">IFERROR(VLOOKUP(AM637,L_Convert,6,FALSE),"")</f>
        <v>W10-2022</v>
      </c>
      <c r="AO637" s="219" t="str">
        <f t="shared" ref="AO637:AO644" si="64">IFERROR(VLOOKUP(AM637,L_Convert,7,FALSE),"")</f>
        <v>Feb-2022</v>
      </c>
      <c r="AP637" s="198" t="s">
        <v>4464</v>
      </c>
      <c r="AQ637" s="234"/>
      <c r="AR637" s="106"/>
      <c r="AS637" s="99"/>
      <c r="AT637" s="106"/>
      <c r="AU637" s="256"/>
      <c r="AV637" s="327">
        <v>44617</v>
      </c>
      <c r="AW637" s="238"/>
      <c r="AX637" s="106"/>
      <c r="AY637" s="106"/>
      <c r="AZ637" s="106"/>
      <c r="BA637" s="106"/>
      <c r="BB637" s="86"/>
      <c r="BC637" s="106"/>
      <c r="BD637" s="198" t="s">
        <v>3720</v>
      </c>
      <c r="BE637" s="83" t="str">
        <f t="shared" ref="BE637:BE658" si="65">IFERROR(VLOOKUP($BD637,L_Milestone,4,FALSE),"")</f>
        <v>20.SRFI</v>
      </c>
      <c r="BF637" s="83" t="s">
        <v>10493</v>
      </c>
      <c r="BG637" s="308" t="s">
        <v>12764</v>
      </c>
      <c r="BH637" s="445"/>
      <c r="BI637" s="190">
        <v>401</v>
      </c>
      <c r="BJ637" s="190"/>
    </row>
    <row r="638" spans="1:62" s="13" customFormat="1" ht="15" customHeight="1">
      <c r="A638" s="187">
        <v>957</v>
      </c>
      <c r="B638" s="29"/>
      <c r="C638" s="83" t="str">
        <f t="shared" si="53"/>
        <v>KAL-KT-KSN-0432</v>
      </c>
      <c r="D638" s="83">
        <v>30723440031</v>
      </c>
      <c r="E638" s="198" t="s">
        <v>11052</v>
      </c>
      <c r="F638" s="198" t="s">
        <v>8077</v>
      </c>
      <c r="G638" s="83" t="s">
        <v>5842</v>
      </c>
      <c r="H638" s="84" t="s">
        <v>6508</v>
      </c>
      <c r="I638" s="83" t="s">
        <v>7164</v>
      </c>
      <c r="J638" s="83" t="s">
        <v>7165</v>
      </c>
      <c r="K638" s="83">
        <v>45</v>
      </c>
      <c r="L638" s="83" t="s">
        <v>7166</v>
      </c>
      <c r="M638" s="84">
        <v>2021</v>
      </c>
      <c r="N638" s="83" t="s">
        <v>3758</v>
      </c>
      <c r="O638" s="83" t="s">
        <v>10546</v>
      </c>
      <c r="P638" s="284" t="s">
        <v>205</v>
      </c>
      <c r="Q638" s="83" t="s">
        <v>7162</v>
      </c>
      <c r="R638" s="83" t="s">
        <v>7163</v>
      </c>
      <c r="S638" s="243" t="s">
        <v>2200</v>
      </c>
      <c r="T638" s="198" t="s">
        <v>3170</v>
      </c>
      <c r="U638" s="197" t="s">
        <v>103</v>
      </c>
      <c r="V638" s="198" t="s">
        <v>4474</v>
      </c>
      <c r="W638" s="274" t="s">
        <v>196</v>
      </c>
      <c r="X638" s="274" t="s">
        <v>2658</v>
      </c>
      <c r="Y638" s="198">
        <v>6617766</v>
      </c>
      <c r="Z638" s="199">
        <v>44505</v>
      </c>
      <c r="AA638" s="199"/>
      <c r="AB638" s="332">
        <f t="shared" ca="1" si="54"/>
        <v>147</v>
      </c>
      <c r="AC638" s="91" t="str">
        <f t="shared" ca="1" si="55"/>
        <v>121 - 150 days</v>
      </c>
      <c r="AD638" s="89">
        <f t="shared" si="56"/>
        <v>44535</v>
      </c>
      <c r="AE638" s="90" t="str">
        <f t="shared" si="57"/>
        <v>W50-2021</v>
      </c>
      <c r="AF638" s="90" t="str">
        <f t="shared" si="58"/>
        <v>Dec-2021</v>
      </c>
      <c r="AG638" s="89" t="s">
        <v>345</v>
      </c>
      <c r="AH638" s="219" t="str">
        <f t="shared" si="59"/>
        <v>TBD</v>
      </c>
      <c r="AI638" s="219" t="str">
        <f t="shared" si="60"/>
        <v>TBD</v>
      </c>
      <c r="AJ638" s="199">
        <v>44554</v>
      </c>
      <c r="AK638" s="219" t="str">
        <f t="shared" si="61"/>
        <v>W52-2021</v>
      </c>
      <c r="AL638" s="219" t="str">
        <f t="shared" si="62"/>
        <v>Dec-2021</v>
      </c>
      <c r="AM638" s="199">
        <v>44620</v>
      </c>
      <c r="AN638" s="219" t="str">
        <f t="shared" si="63"/>
        <v>W10-2022</v>
      </c>
      <c r="AO638" s="219" t="str">
        <f t="shared" si="64"/>
        <v>Feb-2022</v>
      </c>
      <c r="AP638" s="198" t="s">
        <v>4464</v>
      </c>
      <c r="AQ638" s="234"/>
      <c r="AR638" s="106"/>
      <c r="AS638" s="99">
        <v>224200238022</v>
      </c>
      <c r="AT638" s="106"/>
      <c r="AU638" s="256"/>
      <c r="AV638" s="95">
        <v>44522</v>
      </c>
      <c r="AW638" s="238"/>
      <c r="AX638" s="106"/>
      <c r="AY638" s="287">
        <v>44652</v>
      </c>
      <c r="AZ638" s="106"/>
      <c r="BA638" s="106"/>
      <c r="BB638" s="86"/>
      <c r="BC638" s="106"/>
      <c r="BD638" s="83" t="s">
        <v>3720</v>
      </c>
      <c r="BE638" s="83" t="str">
        <f t="shared" si="65"/>
        <v>20.SRFI</v>
      </c>
      <c r="BF638" s="83" t="s">
        <v>5834</v>
      </c>
      <c r="BG638" s="239" t="s">
        <v>13236</v>
      </c>
      <c r="BH638" s="439"/>
      <c r="BI638" s="190">
        <v>401</v>
      </c>
      <c r="BJ638" s="190"/>
    </row>
    <row r="639" spans="1:62" s="13" customFormat="1" ht="15" customHeight="1">
      <c r="A639" s="187">
        <v>968</v>
      </c>
      <c r="B639" s="29"/>
      <c r="C639" s="83" t="str">
        <f t="shared" si="53"/>
        <v>SUM-SU-PSP-2163</v>
      </c>
      <c r="D639" s="83">
        <v>30720800031</v>
      </c>
      <c r="E639" s="198" t="s">
        <v>11064</v>
      </c>
      <c r="F639" s="198" t="s">
        <v>11065</v>
      </c>
      <c r="G639" s="295" t="s">
        <v>5842</v>
      </c>
      <c r="H639" s="84" t="s">
        <v>6825</v>
      </c>
      <c r="I639" s="83" t="s">
        <v>7219</v>
      </c>
      <c r="J639" s="83" t="s">
        <v>7220</v>
      </c>
      <c r="K639" s="83">
        <v>60</v>
      </c>
      <c r="L639" s="83" t="s">
        <v>7221</v>
      </c>
      <c r="M639" s="84">
        <v>2021</v>
      </c>
      <c r="N639" s="83" t="s">
        <v>3758</v>
      </c>
      <c r="O639" s="83" t="s">
        <v>10548</v>
      </c>
      <c r="P639" s="284" t="s">
        <v>205</v>
      </c>
      <c r="Q639" s="83" t="s">
        <v>7217</v>
      </c>
      <c r="R639" s="83" t="s">
        <v>7218</v>
      </c>
      <c r="S639" s="198" t="s">
        <v>2200</v>
      </c>
      <c r="T639" s="198" t="s">
        <v>3170</v>
      </c>
      <c r="U639" s="197" t="s">
        <v>201</v>
      </c>
      <c r="V639" s="198" t="s">
        <v>4471</v>
      </c>
      <c r="W639" s="274" t="s">
        <v>2213</v>
      </c>
      <c r="X639" s="274" t="s">
        <v>2647</v>
      </c>
      <c r="Y639" s="198">
        <v>6617768</v>
      </c>
      <c r="Z639" s="199">
        <v>44505</v>
      </c>
      <c r="AA639" s="199"/>
      <c r="AB639" s="332">
        <f t="shared" ca="1" si="54"/>
        <v>174</v>
      </c>
      <c r="AC639" s="91" t="str">
        <f t="shared" ca="1" si="55"/>
        <v>&gt; 150 days</v>
      </c>
      <c r="AD639" s="89">
        <f t="shared" si="56"/>
        <v>44535</v>
      </c>
      <c r="AE639" s="90" t="str">
        <f t="shared" si="57"/>
        <v>W50-2021</v>
      </c>
      <c r="AF639" s="90" t="str">
        <f t="shared" si="58"/>
        <v>Dec-2021</v>
      </c>
      <c r="AG639" s="89" t="s">
        <v>345</v>
      </c>
      <c r="AH639" s="219" t="str">
        <f t="shared" si="59"/>
        <v>TBD</v>
      </c>
      <c r="AI639" s="219" t="str">
        <f t="shared" si="60"/>
        <v>TBD</v>
      </c>
      <c r="AJ639" s="199">
        <v>44554</v>
      </c>
      <c r="AK639" s="219" t="str">
        <f t="shared" si="61"/>
        <v>W52-2021</v>
      </c>
      <c r="AL639" s="219" t="str">
        <f t="shared" si="62"/>
        <v>Dec-2021</v>
      </c>
      <c r="AM639" s="199">
        <v>44620</v>
      </c>
      <c r="AN639" s="219" t="str">
        <f t="shared" si="63"/>
        <v>W10-2022</v>
      </c>
      <c r="AO639" s="219" t="str">
        <f t="shared" si="64"/>
        <v>Feb-2022</v>
      </c>
      <c r="AP639" s="198" t="s">
        <v>4464</v>
      </c>
      <c r="AQ639" s="234"/>
      <c r="AR639" s="106"/>
      <c r="AS639" s="99"/>
      <c r="AT639" s="106"/>
      <c r="AU639" s="256"/>
      <c r="AV639" s="95">
        <v>44519</v>
      </c>
      <c r="AW639" s="238"/>
      <c r="AX639" s="106"/>
      <c r="AY639" s="106"/>
      <c r="AZ639" s="106"/>
      <c r="BA639" s="106"/>
      <c r="BB639" s="86"/>
      <c r="BC639" s="106"/>
      <c r="BD639" s="83" t="s">
        <v>3720</v>
      </c>
      <c r="BE639" s="83" t="str">
        <f t="shared" si="65"/>
        <v>20.SRFI</v>
      </c>
      <c r="BF639" s="83" t="s">
        <v>5834</v>
      </c>
      <c r="BG639" s="239" t="s">
        <v>12766</v>
      </c>
      <c r="BH639" s="439"/>
      <c r="BI639" s="190">
        <v>401</v>
      </c>
      <c r="BJ639" s="190"/>
    </row>
    <row r="640" spans="1:62" s="13" customFormat="1" ht="15" customHeight="1">
      <c r="A640" s="187">
        <v>959</v>
      </c>
      <c r="B640" s="29"/>
      <c r="C640" s="83" t="str">
        <f t="shared" si="53"/>
        <v>JAW-JB-SPA-4115</v>
      </c>
      <c r="D640" s="83">
        <v>30720750031</v>
      </c>
      <c r="E640" s="198" t="s">
        <v>11051</v>
      </c>
      <c r="F640" s="198" t="s">
        <v>8070</v>
      </c>
      <c r="G640" s="83" t="s">
        <v>5842</v>
      </c>
      <c r="H640" s="84" t="s">
        <v>6508</v>
      </c>
      <c r="I640" s="83" t="s">
        <v>7174</v>
      </c>
      <c r="J640" s="83" t="s">
        <v>7175</v>
      </c>
      <c r="K640" s="83">
        <v>50</v>
      </c>
      <c r="L640" s="83" t="s">
        <v>4548</v>
      </c>
      <c r="M640" s="84">
        <v>2021</v>
      </c>
      <c r="N640" s="83" t="s">
        <v>3758</v>
      </c>
      <c r="O640" s="83" t="s">
        <v>10545</v>
      </c>
      <c r="P640" s="284" t="s">
        <v>205</v>
      </c>
      <c r="Q640" s="83" t="s">
        <v>7172</v>
      </c>
      <c r="R640" s="83" t="s">
        <v>7173</v>
      </c>
      <c r="S640" s="198" t="s">
        <v>2200</v>
      </c>
      <c r="T640" s="198" t="s">
        <v>3170</v>
      </c>
      <c r="U640" s="197" t="s">
        <v>103</v>
      </c>
      <c r="V640" s="198" t="s">
        <v>4470</v>
      </c>
      <c r="W640" s="274" t="s">
        <v>2205</v>
      </c>
      <c r="X640" s="274" t="s">
        <v>2663</v>
      </c>
      <c r="Y640" s="198">
        <v>6617766</v>
      </c>
      <c r="Z640" s="199">
        <v>44505</v>
      </c>
      <c r="AA640" s="199"/>
      <c r="AB640" s="332">
        <f t="shared" ca="1" si="54"/>
        <v>174</v>
      </c>
      <c r="AC640" s="91" t="str">
        <f t="shared" ca="1" si="55"/>
        <v>&gt; 150 days</v>
      </c>
      <c r="AD640" s="89">
        <f t="shared" si="56"/>
        <v>44535</v>
      </c>
      <c r="AE640" s="90" t="str">
        <f t="shared" si="57"/>
        <v>W50-2021</v>
      </c>
      <c r="AF640" s="90" t="str">
        <f t="shared" si="58"/>
        <v>Dec-2021</v>
      </c>
      <c r="AG640" s="89" t="s">
        <v>345</v>
      </c>
      <c r="AH640" s="219" t="str">
        <f t="shared" si="59"/>
        <v>TBD</v>
      </c>
      <c r="AI640" s="219" t="str">
        <f t="shared" si="60"/>
        <v>TBD</v>
      </c>
      <c r="AJ640" s="199">
        <v>44554</v>
      </c>
      <c r="AK640" s="219" t="str">
        <f t="shared" si="61"/>
        <v>W52-2021</v>
      </c>
      <c r="AL640" s="219" t="str">
        <f t="shared" si="62"/>
        <v>Dec-2021</v>
      </c>
      <c r="AM640" s="199">
        <v>44620</v>
      </c>
      <c r="AN640" s="219" t="str">
        <f t="shared" si="63"/>
        <v>W10-2022</v>
      </c>
      <c r="AO640" s="219" t="str">
        <f t="shared" si="64"/>
        <v>Feb-2022</v>
      </c>
      <c r="AP640" s="198" t="s">
        <v>4464</v>
      </c>
      <c r="AQ640" s="234"/>
      <c r="AR640" s="106"/>
      <c r="AS640" s="99"/>
      <c r="AT640" s="106"/>
      <c r="AU640" s="256"/>
      <c r="AV640" s="95">
        <v>44515</v>
      </c>
      <c r="AW640" s="238"/>
      <c r="AX640" s="106"/>
      <c r="AY640" s="106"/>
      <c r="AZ640" s="106"/>
      <c r="BA640" s="106"/>
      <c r="BB640" s="86"/>
      <c r="BC640" s="106"/>
      <c r="BD640" s="83" t="s">
        <v>3720</v>
      </c>
      <c r="BE640" s="83" t="str">
        <f t="shared" si="65"/>
        <v>20.SRFI</v>
      </c>
      <c r="BF640" s="83" t="s">
        <v>5834</v>
      </c>
      <c r="BG640" s="239" t="s">
        <v>12765</v>
      </c>
      <c r="BH640" s="439"/>
      <c r="BI640" s="190">
        <v>401</v>
      </c>
      <c r="BJ640" s="190"/>
    </row>
    <row r="641" spans="1:62" s="13" customFormat="1" ht="15" hidden="1" customHeight="1">
      <c r="A641" s="187"/>
      <c r="B641" s="29"/>
      <c r="C641" s="83" t="str">
        <f t="shared" si="53"/>
        <v>SUL-SN-RTP-1398</v>
      </c>
      <c r="D641" s="83"/>
      <c r="E641" s="83">
        <v>2816241001</v>
      </c>
      <c r="F641" s="198" t="s">
        <v>10507</v>
      </c>
      <c r="G641" s="83" t="s">
        <v>5854</v>
      </c>
      <c r="H641" s="97" t="s">
        <v>6828</v>
      </c>
      <c r="I641" s="83" t="s">
        <v>10271</v>
      </c>
      <c r="J641" s="83" t="s">
        <v>10272</v>
      </c>
      <c r="K641" s="83">
        <v>42</v>
      </c>
      <c r="L641" s="83" t="s">
        <v>4487</v>
      </c>
      <c r="M641" s="198"/>
      <c r="N641" s="83" t="s">
        <v>5938</v>
      </c>
      <c r="O641" s="83" t="s">
        <v>10512</v>
      </c>
      <c r="P641" s="284" t="s">
        <v>6433</v>
      </c>
      <c r="Q641" s="83" t="s">
        <v>10268</v>
      </c>
      <c r="R641" s="83" t="s">
        <v>10269</v>
      </c>
      <c r="S641" s="198" t="s">
        <v>2200</v>
      </c>
      <c r="T641" s="198" t="s">
        <v>5862</v>
      </c>
      <c r="U641" s="197" t="s">
        <v>203</v>
      </c>
      <c r="V641" s="198" t="s">
        <v>4475</v>
      </c>
      <c r="W641" s="274" t="s">
        <v>2220</v>
      </c>
      <c r="X641" s="274" t="s">
        <v>10270</v>
      </c>
      <c r="Y641" s="198">
        <v>6618000</v>
      </c>
      <c r="Z641" s="199">
        <v>44592</v>
      </c>
      <c r="AA641" s="199">
        <v>44592</v>
      </c>
      <c r="AB641" s="332">
        <f t="shared" ca="1" si="54"/>
        <v>87</v>
      </c>
      <c r="AC641" s="91" t="str">
        <f t="shared" ca="1" si="55"/>
        <v>61 - 90 days</v>
      </c>
      <c r="AD641" s="89">
        <f t="shared" si="56"/>
        <v>44622</v>
      </c>
      <c r="AE641" s="90" t="str">
        <f t="shared" si="57"/>
        <v>W10-2022</v>
      </c>
      <c r="AF641" s="90" t="str">
        <f t="shared" si="58"/>
        <v>Mar-2022</v>
      </c>
      <c r="AG641" s="86" t="s">
        <v>345</v>
      </c>
      <c r="AH641" s="219" t="str">
        <f t="shared" si="59"/>
        <v>TBD</v>
      </c>
      <c r="AI641" s="219" t="str">
        <f t="shared" si="60"/>
        <v>TBD</v>
      </c>
      <c r="AJ641" s="89" t="s">
        <v>345</v>
      </c>
      <c r="AK641" s="219" t="str">
        <f t="shared" si="61"/>
        <v>TBD</v>
      </c>
      <c r="AL641" s="219" t="str">
        <f t="shared" si="62"/>
        <v>TBD</v>
      </c>
      <c r="AM641" s="339" t="s">
        <v>345</v>
      </c>
      <c r="AN641" s="219" t="str">
        <f t="shared" si="63"/>
        <v>TBD</v>
      </c>
      <c r="AO641" s="219" t="str">
        <f t="shared" si="64"/>
        <v>TBD</v>
      </c>
      <c r="AP641" s="106" t="s">
        <v>4464</v>
      </c>
      <c r="AQ641" s="254">
        <v>44595</v>
      </c>
      <c r="AR641" s="106"/>
      <c r="AS641" s="99"/>
      <c r="AT641" s="106"/>
      <c r="AU641" s="256"/>
      <c r="AV641" s="95"/>
      <c r="AW641" s="238"/>
      <c r="AX641" s="106"/>
      <c r="AY641" s="106"/>
      <c r="AZ641" s="106"/>
      <c r="BA641" s="106"/>
      <c r="BB641" s="106"/>
      <c r="BC641" s="106"/>
      <c r="BD641" s="83" t="s">
        <v>3720</v>
      </c>
      <c r="BE641" s="83" t="str">
        <f t="shared" si="65"/>
        <v>20.SRFI</v>
      </c>
      <c r="BF641" s="83" t="s">
        <v>5834</v>
      </c>
      <c r="BG641" s="237" t="s">
        <v>11898</v>
      </c>
      <c r="BH641" s="435"/>
      <c r="BI641" s="28"/>
      <c r="BJ641" s="285"/>
    </row>
    <row r="642" spans="1:62" s="13" customFormat="1" ht="15" hidden="1" customHeight="1">
      <c r="A642" s="187">
        <v>520</v>
      </c>
      <c r="B642" s="29"/>
      <c r="C642" s="83" t="str">
        <f t="shared" si="53"/>
        <v>SUM-KR-RAN-0601</v>
      </c>
      <c r="D642" s="83">
        <v>30692120031</v>
      </c>
      <c r="E642" s="83" t="s">
        <v>2828</v>
      </c>
      <c r="F642" s="83" t="s">
        <v>1413</v>
      </c>
      <c r="G642" s="83" t="s">
        <v>5842</v>
      </c>
      <c r="H642" s="84" t="s">
        <v>6825</v>
      </c>
      <c r="I642" s="83" t="s">
        <v>5291</v>
      </c>
      <c r="J642" s="83" t="s">
        <v>5292</v>
      </c>
      <c r="K642" s="83">
        <v>60</v>
      </c>
      <c r="L642" s="83" t="s">
        <v>4870</v>
      </c>
      <c r="M642" s="83">
        <v>2021</v>
      </c>
      <c r="N642" s="83" t="s">
        <v>3758</v>
      </c>
      <c r="O642" s="83" t="s">
        <v>7056</v>
      </c>
      <c r="P642" s="84" t="s">
        <v>205</v>
      </c>
      <c r="Q642" s="83" t="s">
        <v>1412</v>
      </c>
      <c r="R642" s="244" t="s">
        <v>1413</v>
      </c>
      <c r="S642" s="83" t="s">
        <v>106</v>
      </c>
      <c r="T642" s="83" t="s">
        <v>4465</v>
      </c>
      <c r="U642" s="83" t="s">
        <v>2199</v>
      </c>
      <c r="V642" s="86" t="s">
        <v>4476</v>
      </c>
      <c r="W642" s="83" t="s">
        <v>2228</v>
      </c>
      <c r="X642" s="83" t="s">
        <v>2638</v>
      </c>
      <c r="Y642" s="85">
        <v>6617438</v>
      </c>
      <c r="Z642" s="86">
        <v>44414</v>
      </c>
      <c r="AA642" s="86"/>
      <c r="AB642" s="332">
        <f t="shared" ca="1" si="54"/>
        <v>170</v>
      </c>
      <c r="AC642" s="91" t="str">
        <f t="shared" ca="1" si="55"/>
        <v>&gt; 150 days</v>
      </c>
      <c r="AD642" s="89">
        <f t="shared" si="56"/>
        <v>44564</v>
      </c>
      <c r="AE642" s="90" t="str">
        <f t="shared" si="57"/>
        <v>W02-2022</v>
      </c>
      <c r="AF642" s="90" t="str">
        <f t="shared" si="58"/>
        <v>Jan-2022</v>
      </c>
      <c r="AG642" s="89">
        <v>44543</v>
      </c>
      <c r="AH642" s="219" t="str">
        <f t="shared" si="59"/>
        <v>W51-2021</v>
      </c>
      <c r="AI642" s="219" t="str">
        <f t="shared" si="60"/>
        <v>Dec-2021</v>
      </c>
      <c r="AJ642" s="89">
        <v>44527</v>
      </c>
      <c r="AK642" s="219" t="str">
        <f t="shared" si="61"/>
        <v>W48-2021</v>
      </c>
      <c r="AL642" s="219" t="str">
        <f t="shared" si="62"/>
        <v>Nov-2021</v>
      </c>
      <c r="AM642" s="89">
        <v>44582</v>
      </c>
      <c r="AN642" s="219" t="str">
        <f t="shared" si="63"/>
        <v>W04-2022</v>
      </c>
      <c r="AO642" s="219" t="str">
        <f t="shared" si="64"/>
        <v>Jan-2022</v>
      </c>
      <c r="AP642" s="83" t="s">
        <v>4464</v>
      </c>
      <c r="AQ642" s="220">
        <v>44472</v>
      </c>
      <c r="AR642" s="89"/>
      <c r="AS642" s="220">
        <v>183082846970</v>
      </c>
      <c r="AT642" s="94">
        <v>6.6</v>
      </c>
      <c r="AU642" s="256"/>
      <c r="AV642" s="95" t="s">
        <v>8178</v>
      </c>
      <c r="AW642" s="238"/>
      <c r="AX642" s="89"/>
      <c r="AY642" s="277">
        <v>44584</v>
      </c>
      <c r="AZ642" s="219" t="str">
        <f>IFERROR(VLOOKUP(AY642,L_Convert,6,FALSE),"")</f>
        <v>W05-2022</v>
      </c>
      <c r="BA642" s="86"/>
      <c r="BB642" s="86"/>
      <c r="BC642" s="86"/>
      <c r="BD642" s="83" t="s">
        <v>3719</v>
      </c>
      <c r="BE642" s="83" t="str">
        <f t="shared" si="65"/>
        <v>21.RFI</v>
      </c>
      <c r="BF642" s="83" t="s">
        <v>3754</v>
      </c>
      <c r="BG642" s="237" t="s">
        <v>8209</v>
      </c>
      <c r="BH642" s="435"/>
      <c r="BJ642" s="190"/>
    </row>
    <row r="643" spans="1:62" s="13" customFormat="1" ht="15" hidden="1" customHeight="1">
      <c r="A643" s="187" t="s">
        <v>11659</v>
      </c>
      <c r="B643" s="29"/>
      <c r="C643" s="83" t="str">
        <f t="shared" si="53"/>
        <v>JAW-BT-PDG-0614</v>
      </c>
      <c r="D643" s="83">
        <v>30742140031</v>
      </c>
      <c r="E643" s="198">
        <v>130203104</v>
      </c>
      <c r="F643" s="198" t="s">
        <v>11971</v>
      </c>
      <c r="G643" s="83" t="s">
        <v>10283</v>
      </c>
      <c r="H643" s="84" t="s">
        <v>6827</v>
      </c>
      <c r="I643" s="83" t="s">
        <v>11857</v>
      </c>
      <c r="J643" s="83" t="s">
        <v>11858</v>
      </c>
      <c r="K643" s="83">
        <v>50</v>
      </c>
      <c r="L643" s="83" t="s">
        <v>11859</v>
      </c>
      <c r="M643" s="83">
        <v>2022</v>
      </c>
      <c r="N643" s="83" t="s">
        <v>10971</v>
      </c>
      <c r="O643" s="83" t="s">
        <v>12604</v>
      </c>
      <c r="P643" s="97" t="s">
        <v>199</v>
      </c>
      <c r="Q643" s="83" t="s">
        <v>11624</v>
      </c>
      <c r="R643" s="83" t="s">
        <v>11625</v>
      </c>
      <c r="S643" s="83" t="s">
        <v>2200</v>
      </c>
      <c r="T643" s="83" t="s">
        <v>5862</v>
      </c>
      <c r="U643" s="83" t="s">
        <v>5947</v>
      </c>
      <c r="V643" s="86" t="s">
        <v>8117</v>
      </c>
      <c r="W643" s="274" t="s">
        <v>2204</v>
      </c>
      <c r="X643" s="274" t="s">
        <v>8612</v>
      </c>
      <c r="Y643" s="274">
        <v>6618085</v>
      </c>
      <c r="Z643" s="86">
        <v>44631</v>
      </c>
      <c r="AA643" s="86">
        <v>44631</v>
      </c>
      <c r="AB643" s="332">
        <f t="shared" ca="1" si="54"/>
        <v>45</v>
      </c>
      <c r="AC643" s="91" t="str">
        <f t="shared" ca="1" si="55"/>
        <v>31 - 60 days</v>
      </c>
      <c r="AD643" s="89">
        <f t="shared" si="56"/>
        <v>44661</v>
      </c>
      <c r="AE643" s="90" t="str">
        <f t="shared" si="57"/>
        <v>W16-2022</v>
      </c>
      <c r="AF643" s="90" t="str">
        <f t="shared" si="58"/>
        <v>Apr-2022</v>
      </c>
      <c r="AG643" s="86" t="s">
        <v>345</v>
      </c>
      <c r="AH643" s="219" t="str">
        <f t="shared" si="59"/>
        <v>TBD</v>
      </c>
      <c r="AI643" s="219" t="str">
        <f t="shared" si="60"/>
        <v>TBD</v>
      </c>
      <c r="AJ643" s="199">
        <v>44694</v>
      </c>
      <c r="AK643" s="219" t="str">
        <f t="shared" si="61"/>
        <v>W20-2022</v>
      </c>
      <c r="AL643" s="219" t="str">
        <f t="shared" si="62"/>
        <v>May-2022</v>
      </c>
      <c r="AM643" s="339">
        <v>44694</v>
      </c>
      <c r="AN643" s="219" t="str">
        <f t="shared" si="63"/>
        <v>W20-2022</v>
      </c>
      <c r="AO643" s="219" t="str">
        <f t="shared" si="64"/>
        <v>May-2022</v>
      </c>
      <c r="AP643" s="83" t="s">
        <v>4464</v>
      </c>
      <c r="AQ643" s="89">
        <v>44661</v>
      </c>
      <c r="AR643" s="89"/>
      <c r="AS643" s="99">
        <v>562400513574</v>
      </c>
      <c r="AT643" s="94">
        <v>10.6</v>
      </c>
      <c r="AU643" s="256"/>
      <c r="AV643" s="95">
        <v>44664</v>
      </c>
      <c r="AW643" s="238"/>
      <c r="AX643" s="89"/>
      <c r="AY643" s="89">
        <v>44676</v>
      </c>
      <c r="AZ643" s="219"/>
      <c r="BA643" s="86"/>
      <c r="BB643" s="86"/>
      <c r="BC643" s="86"/>
      <c r="BD643" s="83" t="s">
        <v>3719</v>
      </c>
      <c r="BE643" s="83" t="str">
        <f t="shared" si="65"/>
        <v>21.RFI</v>
      </c>
      <c r="BF643" s="83" t="s">
        <v>3754</v>
      </c>
      <c r="BG643" s="237" t="s">
        <v>12869</v>
      </c>
      <c r="BH643" s="435"/>
      <c r="BI643" s="190"/>
      <c r="BJ643" s="285"/>
    </row>
    <row r="644" spans="1:62" s="13" customFormat="1" ht="15" hidden="1" customHeight="1">
      <c r="A644" s="92"/>
      <c r="B644" s="346"/>
      <c r="C644" s="83" t="str">
        <f t="shared" si="53"/>
        <v>JAW-BT-TGR-0110</v>
      </c>
      <c r="D644" s="83">
        <v>30735200031</v>
      </c>
      <c r="E644" s="198" t="s">
        <v>11084</v>
      </c>
      <c r="F644" s="198" t="s">
        <v>10324</v>
      </c>
      <c r="G644" s="83" t="s">
        <v>10283</v>
      </c>
      <c r="H644" s="84" t="s">
        <v>6825</v>
      </c>
      <c r="I644" s="83" t="s">
        <v>10289</v>
      </c>
      <c r="J644" s="83" t="s">
        <v>10290</v>
      </c>
      <c r="K644" s="83">
        <v>45</v>
      </c>
      <c r="L644" s="83" t="s">
        <v>4487</v>
      </c>
      <c r="M644" s="83">
        <v>2022</v>
      </c>
      <c r="N644" s="83" t="s">
        <v>10361</v>
      </c>
      <c r="O644" s="83" t="s">
        <v>10325</v>
      </c>
      <c r="P644" s="84" t="s">
        <v>199</v>
      </c>
      <c r="Q644" s="83" t="s">
        <v>9737</v>
      </c>
      <c r="R644" s="83" t="s">
        <v>9738</v>
      </c>
      <c r="S644" s="83" t="s">
        <v>2200</v>
      </c>
      <c r="T644" s="83" t="s">
        <v>5862</v>
      </c>
      <c r="U644" s="83" t="s">
        <v>2197</v>
      </c>
      <c r="V644" s="86" t="s">
        <v>8117</v>
      </c>
      <c r="W644" s="274" t="s">
        <v>2204</v>
      </c>
      <c r="X644" s="274" t="s">
        <v>8193</v>
      </c>
      <c r="Y644" s="274">
        <v>6618023</v>
      </c>
      <c r="Z644" s="86">
        <v>44596</v>
      </c>
      <c r="AA644" s="86">
        <v>44596</v>
      </c>
      <c r="AB644" s="332">
        <f t="shared" ca="1" si="54"/>
        <v>80</v>
      </c>
      <c r="AC644" s="91" t="str">
        <f t="shared" ca="1" si="55"/>
        <v>61 - 90 days</v>
      </c>
      <c r="AD644" s="89">
        <f t="shared" si="56"/>
        <v>44626</v>
      </c>
      <c r="AE644" s="90" t="str">
        <f t="shared" si="57"/>
        <v>W11-2022</v>
      </c>
      <c r="AF644" s="90" t="str">
        <f t="shared" si="58"/>
        <v>Mar-2022</v>
      </c>
      <c r="AG644" s="86" t="s">
        <v>345</v>
      </c>
      <c r="AH644" s="219" t="str">
        <f t="shared" si="59"/>
        <v>TBD</v>
      </c>
      <c r="AI644" s="219" t="str">
        <f t="shared" si="60"/>
        <v>TBD</v>
      </c>
      <c r="AJ644" s="199">
        <v>44673</v>
      </c>
      <c r="AK644" s="90" t="str">
        <f t="shared" si="61"/>
        <v>W17-2022</v>
      </c>
      <c r="AL644" s="90" t="str">
        <f t="shared" si="62"/>
        <v>Apr-2022</v>
      </c>
      <c r="AM644" s="339">
        <v>44681</v>
      </c>
      <c r="AN644" s="90" t="str">
        <f t="shared" si="63"/>
        <v>W18-2022</v>
      </c>
      <c r="AO644" s="90" t="str">
        <f t="shared" si="64"/>
        <v>Apr-2022</v>
      </c>
      <c r="AP644" s="83" t="s">
        <v>4464</v>
      </c>
      <c r="AQ644" s="220">
        <v>44599</v>
      </c>
      <c r="AR644" s="89">
        <v>44634</v>
      </c>
      <c r="AS644" s="99">
        <v>566402075773</v>
      </c>
      <c r="AT644" s="94">
        <v>6.6</v>
      </c>
      <c r="AU644" s="344"/>
      <c r="AV644" s="89">
        <v>44628</v>
      </c>
      <c r="AW644" s="238"/>
      <c r="AX644" s="89"/>
      <c r="AY644" s="89">
        <v>44676</v>
      </c>
      <c r="AZ644" s="89"/>
      <c r="BA644" s="86"/>
      <c r="BB644" s="86"/>
      <c r="BC644" s="86"/>
      <c r="BD644" s="83" t="s">
        <v>3719</v>
      </c>
      <c r="BE644" s="83" t="str">
        <f t="shared" si="65"/>
        <v>21.RFI</v>
      </c>
      <c r="BF644" s="83" t="s">
        <v>3754</v>
      </c>
      <c r="BG644" s="237" t="s">
        <v>12868</v>
      </c>
      <c r="BH644" s="439" t="s">
        <v>12823</v>
      </c>
      <c r="BI644" s="190"/>
      <c r="BJ644" s="285"/>
    </row>
    <row r="645" spans="1:62" s="13" customFormat="1" ht="15" hidden="1" customHeight="1">
      <c r="A645" s="92"/>
      <c r="B645" s="346"/>
      <c r="C645" s="83" t="str">
        <f t="shared" si="53"/>
        <v>JAW-BT-TGR-0109</v>
      </c>
      <c r="D645" s="83">
        <v>30735190031</v>
      </c>
      <c r="E645" s="198" t="s">
        <v>11071</v>
      </c>
      <c r="F645" s="198" t="s">
        <v>10322</v>
      </c>
      <c r="G645" s="83" t="s">
        <v>10283</v>
      </c>
      <c r="H645" s="84" t="s">
        <v>6825</v>
      </c>
      <c r="I645" s="83" t="s">
        <v>10287</v>
      </c>
      <c r="J645" s="83" t="s">
        <v>10288</v>
      </c>
      <c r="K645" s="83">
        <v>45</v>
      </c>
      <c r="L645" s="83" t="s">
        <v>4487</v>
      </c>
      <c r="M645" s="83">
        <v>2022</v>
      </c>
      <c r="N645" s="83" t="s">
        <v>10359</v>
      </c>
      <c r="O645" s="83" t="s">
        <v>10323</v>
      </c>
      <c r="P645" s="84" t="s">
        <v>199</v>
      </c>
      <c r="Q645" s="83" t="s">
        <v>9725</v>
      </c>
      <c r="R645" s="83" t="s">
        <v>9726</v>
      </c>
      <c r="S645" s="83" t="s">
        <v>2200</v>
      </c>
      <c r="T645" s="83" t="s">
        <v>5862</v>
      </c>
      <c r="U645" s="83" t="s">
        <v>2197</v>
      </c>
      <c r="V645" s="86" t="s">
        <v>8117</v>
      </c>
      <c r="W645" s="274" t="s">
        <v>2204</v>
      </c>
      <c r="X645" s="274" t="s">
        <v>8193</v>
      </c>
      <c r="Y645" s="274">
        <v>6618023</v>
      </c>
      <c r="Z645" s="86">
        <v>44596</v>
      </c>
      <c r="AA645" s="86">
        <v>44596</v>
      </c>
      <c r="AB645" s="332">
        <f t="shared" ref="AB645:AB708" ca="1" si="66">IF(AND($Z645=""),"",IF(AND($Z645&lt;&gt;"",AY645&lt;&gt;""),AY645-$Z645,IF(AND($Z645&lt;&gt;"",AY645=""),TODAY()-$Z645)))</f>
        <v>80</v>
      </c>
      <c r="AC645" s="91" t="str">
        <f t="shared" ref="AC645:AC708" ca="1" si="67">IF(AB645="","",IF(AB645="RFI","RFI done",IF(AB645&gt;150,"&gt; 150 days",IF(AB645&gt;120,"121 - 150 days",IF(AB645&gt;90,"91 - 120 days",IF(AB645&gt;60,"61 - 90 days",IF(AB645&gt;30,"31 - 60 days","&lt; 30 days")))))))</f>
        <v>61 - 90 days</v>
      </c>
      <c r="AD645" s="89">
        <f t="shared" si="56"/>
        <v>44626</v>
      </c>
      <c r="AE645" s="90" t="str">
        <f t="shared" si="57"/>
        <v>W11-2022</v>
      </c>
      <c r="AF645" s="90" t="str">
        <f t="shared" ref="AF645:AF708" si="68">IFERROR(VLOOKUP(AD645,L_Convert,7,FALSE),"")</f>
        <v>Mar-2022</v>
      </c>
      <c r="AG645" s="86" t="s">
        <v>345</v>
      </c>
      <c r="AH645" s="219" t="str">
        <f t="shared" ref="AH645:AH708" si="69">IFERROR(VLOOKUP(AG645,L_Convert,6,FALSE),"")</f>
        <v>TBD</v>
      </c>
      <c r="AI645" s="219" t="str">
        <f t="shared" ref="AI645:AI708" si="70">IFERROR(VLOOKUP(AG645,L_Convert,7,FALSE),"")</f>
        <v>TBD</v>
      </c>
      <c r="AJ645" s="199">
        <v>44681</v>
      </c>
      <c r="AK645" s="90" t="str">
        <f t="shared" ref="AK645:AK708" si="71">IFERROR(VLOOKUP(AJ645,L_Convert,6,FALSE),"")</f>
        <v>W18-2022</v>
      </c>
      <c r="AL645" s="90" t="str">
        <f t="shared" ref="AL645:AL708" si="72">IFERROR(VLOOKUP(AJ645,L_Convert,7,FALSE),"")</f>
        <v>Apr-2022</v>
      </c>
      <c r="AM645" s="339">
        <v>44681</v>
      </c>
      <c r="AN645" s="90" t="str">
        <f t="shared" ref="AN645:AN708" si="73">IFERROR(VLOOKUP(AM645,L_Convert,6,FALSE),"")</f>
        <v>W18-2022</v>
      </c>
      <c r="AO645" s="90" t="str">
        <f t="shared" ref="AO645:AO708" si="74">IFERROR(VLOOKUP(AM645,L_Convert,7,FALSE),"")</f>
        <v>Apr-2022</v>
      </c>
      <c r="AP645" s="83" t="s">
        <v>4464</v>
      </c>
      <c r="AQ645" s="220">
        <v>44599</v>
      </c>
      <c r="AR645" s="89">
        <v>44634</v>
      </c>
      <c r="AS645" s="99">
        <v>566402074692</v>
      </c>
      <c r="AT645" s="94">
        <v>6.6</v>
      </c>
      <c r="AU645" s="344"/>
      <c r="AV645" s="89">
        <v>44629</v>
      </c>
      <c r="AW645" s="238"/>
      <c r="AX645" s="89"/>
      <c r="AY645" s="89">
        <v>44676</v>
      </c>
      <c r="AZ645" s="89"/>
      <c r="BA645" s="86"/>
      <c r="BB645" s="86"/>
      <c r="BC645" s="86"/>
      <c r="BD645" s="83" t="s">
        <v>3719</v>
      </c>
      <c r="BE645" s="83" t="str">
        <f t="shared" si="65"/>
        <v>21.RFI</v>
      </c>
      <c r="BF645" s="83" t="s">
        <v>3754</v>
      </c>
      <c r="BG645" s="237" t="s">
        <v>12867</v>
      </c>
      <c r="BH645" s="439" t="s">
        <v>12823</v>
      </c>
      <c r="BI645" s="190"/>
      <c r="BJ645" s="285"/>
    </row>
    <row r="646" spans="1:62" s="13" customFormat="1" ht="15" hidden="1" customHeight="1">
      <c r="A646" s="187" t="s">
        <v>9466</v>
      </c>
      <c r="B646" s="29"/>
      <c r="C646" s="83" t="str">
        <f t="shared" si="53"/>
        <v>JAW-JI-BKL-4326</v>
      </c>
      <c r="D646" s="83">
        <v>30730390031</v>
      </c>
      <c r="E646" s="198" t="s">
        <v>11282</v>
      </c>
      <c r="F646" s="198" t="s">
        <v>9624</v>
      </c>
      <c r="G646" s="83" t="s">
        <v>10283</v>
      </c>
      <c r="H646" s="84" t="s">
        <v>6825</v>
      </c>
      <c r="I646" s="83" t="s">
        <v>10019</v>
      </c>
      <c r="J646" s="83" t="s">
        <v>10020</v>
      </c>
      <c r="K646" s="83">
        <v>50</v>
      </c>
      <c r="L646" s="83" t="s">
        <v>6958</v>
      </c>
      <c r="M646" s="83">
        <v>2022</v>
      </c>
      <c r="N646" s="83" t="s">
        <v>10359</v>
      </c>
      <c r="O646" s="83" t="s">
        <v>12127</v>
      </c>
      <c r="P646" s="84" t="s">
        <v>205</v>
      </c>
      <c r="Q646" s="83" t="s">
        <v>9623</v>
      </c>
      <c r="R646" s="83" t="s">
        <v>9624</v>
      </c>
      <c r="S646" s="83" t="s">
        <v>106</v>
      </c>
      <c r="T646" s="83" t="s">
        <v>5862</v>
      </c>
      <c r="U646" s="83" t="s">
        <v>2198</v>
      </c>
      <c r="V646" s="198" t="s">
        <v>4472</v>
      </c>
      <c r="W646" s="274" t="s">
        <v>2207</v>
      </c>
      <c r="X646" s="274" t="s">
        <v>8617</v>
      </c>
      <c r="Y646" s="274">
        <v>6617949</v>
      </c>
      <c r="Z646" s="86">
        <v>44586</v>
      </c>
      <c r="AA646" s="86">
        <v>44589</v>
      </c>
      <c r="AB646" s="332">
        <f t="shared" ca="1" si="66"/>
        <v>90</v>
      </c>
      <c r="AC646" s="91" t="str">
        <f t="shared" ca="1" si="67"/>
        <v>61 - 90 days</v>
      </c>
      <c r="AD646" s="89">
        <f t="shared" si="56"/>
        <v>44736</v>
      </c>
      <c r="AE646" s="90" t="str">
        <f t="shared" si="57"/>
        <v>W26-2022</v>
      </c>
      <c r="AF646" s="90" t="str">
        <f t="shared" si="68"/>
        <v>Jun-2022</v>
      </c>
      <c r="AG646" s="89" t="s">
        <v>345</v>
      </c>
      <c r="AH646" s="219" t="str">
        <f t="shared" si="69"/>
        <v>TBD</v>
      </c>
      <c r="AI646" s="219" t="str">
        <f t="shared" si="70"/>
        <v>TBD</v>
      </c>
      <c r="AJ646" s="199">
        <v>44676</v>
      </c>
      <c r="AK646" s="219" t="str">
        <f t="shared" si="71"/>
        <v>W18-2022</v>
      </c>
      <c r="AL646" s="219" t="str">
        <f t="shared" si="72"/>
        <v>Apr-2022</v>
      </c>
      <c r="AM646" s="89">
        <v>44676</v>
      </c>
      <c r="AN646" s="219" t="str">
        <f t="shared" si="73"/>
        <v>W18-2022</v>
      </c>
      <c r="AO646" s="219" t="str">
        <f t="shared" si="74"/>
        <v>Apr-2022</v>
      </c>
      <c r="AP646" s="83" t="s">
        <v>4464</v>
      </c>
      <c r="AQ646" s="220">
        <v>44641</v>
      </c>
      <c r="AR646" s="220">
        <v>44643</v>
      </c>
      <c r="AS646" s="99" t="s">
        <v>12238</v>
      </c>
      <c r="AT646" s="94"/>
      <c r="AU646" s="256"/>
      <c r="AV646" s="238">
        <v>44656</v>
      </c>
      <c r="AW646" s="238"/>
      <c r="AX646" s="89"/>
      <c r="AY646" s="423">
        <v>44676</v>
      </c>
      <c r="AZ646" s="219"/>
      <c r="BA646" s="86"/>
      <c r="BB646" s="86"/>
      <c r="BC646" s="86" t="s">
        <v>6452</v>
      </c>
      <c r="BD646" s="237" t="s">
        <v>3719</v>
      </c>
      <c r="BE646" s="83" t="str">
        <f t="shared" si="65"/>
        <v>21.RFI</v>
      </c>
      <c r="BF646" s="83" t="s">
        <v>5834</v>
      </c>
      <c r="BG646" s="237" t="s">
        <v>12881</v>
      </c>
      <c r="BH646" s="439" t="s">
        <v>12823</v>
      </c>
      <c r="BI646" s="190"/>
      <c r="BJ646" s="285"/>
    </row>
    <row r="647" spans="1:62" s="13" customFormat="1" ht="15" hidden="1" customHeight="1">
      <c r="A647" s="187">
        <v>953</v>
      </c>
      <c r="B647" s="29"/>
      <c r="C647" s="83" t="str">
        <f t="shared" si="53"/>
        <v>SUL-ST-LWK-1103</v>
      </c>
      <c r="D647" s="83">
        <v>30714660031</v>
      </c>
      <c r="E647" s="198" t="s">
        <v>7110</v>
      </c>
      <c r="F647" s="198" t="s">
        <v>7024</v>
      </c>
      <c r="G647" s="295" t="s">
        <v>5842</v>
      </c>
      <c r="H647" s="84" t="s">
        <v>6825</v>
      </c>
      <c r="I647" s="83" t="s">
        <v>7020</v>
      </c>
      <c r="J647" s="83" t="s">
        <v>7021</v>
      </c>
      <c r="K647" s="83">
        <v>60</v>
      </c>
      <c r="L647" s="83" t="s">
        <v>7022</v>
      </c>
      <c r="M647" s="97">
        <v>2021</v>
      </c>
      <c r="N647" s="83" t="s">
        <v>3758</v>
      </c>
      <c r="O647" s="83" t="s">
        <v>10398</v>
      </c>
      <c r="P647" s="284" t="s">
        <v>205</v>
      </c>
      <c r="Q647" s="83" t="s">
        <v>7023</v>
      </c>
      <c r="R647" s="83" t="s">
        <v>7024</v>
      </c>
      <c r="S647" s="198" t="s">
        <v>106</v>
      </c>
      <c r="T647" s="198" t="s">
        <v>5862</v>
      </c>
      <c r="U647" s="197" t="s">
        <v>203</v>
      </c>
      <c r="V647" s="198" t="s">
        <v>4475</v>
      </c>
      <c r="W647" s="274" t="s">
        <v>2232</v>
      </c>
      <c r="X647" s="274" t="s">
        <v>6988</v>
      </c>
      <c r="Y647" s="274">
        <v>6617749</v>
      </c>
      <c r="Z647" s="199">
        <v>44494</v>
      </c>
      <c r="AA647" s="199"/>
      <c r="AB647" s="332">
        <f t="shared" ca="1" si="66"/>
        <v>182</v>
      </c>
      <c r="AC647" s="91" t="str">
        <f t="shared" ca="1" si="67"/>
        <v>&gt; 150 days</v>
      </c>
      <c r="AD647" s="89">
        <f t="shared" si="56"/>
        <v>44644</v>
      </c>
      <c r="AE647" s="90" t="str">
        <f t="shared" ref="AE647:AE710" si="75">IFERROR(VLOOKUP(AD647,L_Convert,6,FALSE),"")</f>
        <v>W13-2022</v>
      </c>
      <c r="AF647" s="90" t="str">
        <f t="shared" si="68"/>
        <v>Mar-2022</v>
      </c>
      <c r="AG647" s="89" t="s">
        <v>345</v>
      </c>
      <c r="AH647" s="219" t="str">
        <f t="shared" si="69"/>
        <v>TBD</v>
      </c>
      <c r="AI647" s="219" t="str">
        <f t="shared" si="70"/>
        <v>TBD</v>
      </c>
      <c r="AJ647" s="199">
        <v>44681</v>
      </c>
      <c r="AK647" s="219" t="str">
        <f t="shared" si="71"/>
        <v>W18-2022</v>
      </c>
      <c r="AL647" s="219" t="str">
        <f t="shared" si="72"/>
        <v>Apr-2022</v>
      </c>
      <c r="AM647" s="339">
        <v>44681</v>
      </c>
      <c r="AN647" s="219" t="str">
        <f t="shared" si="73"/>
        <v>W18-2022</v>
      </c>
      <c r="AO647" s="219" t="str">
        <f t="shared" si="74"/>
        <v>Apr-2022</v>
      </c>
      <c r="AP647" s="106" t="s">
        <v>4464</v>
      </c>
      <c r="AQ647" s="254">
        <v>44613</v>
      </c>
      <c r="AR647" s="392">
        <v>44615</v>
      </c>
      <c r="AS647" s="99"/>
      <c r="AT647" s="106"/>
      <c r="AU647" s="256"/>
      <c r="AV647" s="89">
        <v>44621</v>
      </c>
      <c r="AW647" s="238"/>
      <c r="AX647" s="106"/>
      <c r="AY647" s="287">
        <v>44676</v>
      </c>
      <c r="AZ647" s="106"/>
      <c r="BA647" s="86"/>
      <c r="BB647" s="86"/>
      <c r="BC647" s="86" t="s">
        <v>6452</v>
      </c>
      <c r="BD647" s="83" t="s">
        <v>3719</v>
      </c>
      <c r="BE647" s="83" t="str">
        <f t="shared" si="65"/>
        <v>21.RFI</v>
      </c>
      <c r="BF647" s="83" t="s">
        <v>5834</v>
      </c>
      <c r="BG647" s="237" t="s">
        <v>12883</v>
      </c>
      <c r="BH647" s="439" t="s">
        <v>12823</v>
      </c>
      <c r="BI647" s="190"/>
      <c r="BJ647" s="285"/>
    </row>
    <row r="648" spans="1:62" s="13" customFormat="1" ht="15" hidden="1" customHeight="1">
      <c r="A648" s="187" t="s">
        <v>8640</v>
      </c>
      <c r="B648" s="29"/>
      <c r="C648" s="83" t="str">
        <f t="shared" si="53"/>
        <v>SUL-SN-PKJ-1595</v>
      </c>
      <c r="D648" s="83">
        <v>30734380031</v>
      </c>
      <c r="E648" s="198" t="s">
        <v>11190</v>
      </c>
      <c r="F648" s="198" t="s">
        <v>9223</v>
      </c>
      <c r="G648" s="83" t="s">
        <v>10283</v>
      </c>
      <c r="H648" s="351" t="s">
        <v>8638</v>
      </c>
      <c r="I648" s="83" t="s">
        <v>8936</v>
      </c>
      <c r="J648" s="83" t="s">
        <v>8937</v>
      </c>
      <c r="K648" s="83">
        <v>50</v>
      </c>
      <c r="L648" s="83" t="s">
        <v>8938</v>
      </c>
      <c r="M648" s="83">
        <v>2022</v>
      </c>
      <c r="N648" s="83" t="s">
        <v>10359</v>
      </c>
      <c r="O648" s="83" t="s">
        <v>9365</v>
      </c>
      <c r="P648" s="84" t="s">
        <v>205</v>
      </c>
      <c r="Q648" s="83" t="s">
        <v>8466</v>
      </c>
      <c r="R648" s="83" t="s">
        <v>8467</v>
      </c>
      <c r="S648" s="244" t="s">
        <v>2200</v>
      </c>
      <c r="T648" s="244" t="s">
        <v>5862</v>
      </c>
      <c r="U648" s="244" t="s">
        <v>2198</v>
      </c>
      <c r="V648" s="244" t="s">
        <v>4475</v>
      </c>
      <c r="W648" s="274" t="s">
        <v>2220</v>
      </c>
      <c r="X648" s="274" t="s">
        <v>2618</v>
      </c>
      <c r="Y648" s="244">
        <v>6617991</v>
      </c>
      <c r="Z648" s="86">
        <v>44589</v>
      </c>
      <c r="AA648" s="86">
        <v>44589</v>
      </c>
      <c r="AB648" s="332">
        <f t="shared" ca="1" si="66"/>
        <v>87</v>
      </c>
      <c r="AC648" s="91" t="str">
        <f t="shared" ca="1" si="67"/>
        <v>61 - 90 days</v>
      </c>
      <c r="AD648" s="89">
        <f t="shared" si="56"/>
        <v>44619</v>
      </c>
      <c r="AE648" s="90" t="str">
        <f t="shared" si="75"/>
        <v>W10-2022</v>
      </c>
      <c r="AF648" s="90" t="str">
        <f t="shared" si="68"/>
        <v>Feb-2022</v>
      </c>
      <c r="AG648" s="89">
        <v>44650</v>
      </c>
      <c r="AH648" s="219" t="str">
        <f t="shared" si="69"/>
        <v>W14-2022</v>
      </c>
      <c r="AI648" s="219" t="str">
        <f t="shared" si="70"/>
        <v>Mar-2022</v>
      </c>
      <c r="AJ648" s="199">
        <v>44676</v>
      </c>
      <c r="AK648" s="219" t="str">
        <f t="shared" si="71"/>
        <v>W18-2022</v>
      </c>
      <c r="AL648" s="219" t="str">
        <f t="shared" si="72"/>
        <v>Apr-2022</v>
      </c>
      <c r="AM648" s="339">
        <v>44676</v>
      </c>
      <c r="AN648" s="219" t="str">
        <f t="shared" si="73"/>
        <v>W18-2022</v>
      </c>
      <c r="AO648" s="219" t="str">
        <f t="shared" si="74"/>
        <v>Apr-2022</v>
      </c>
      <c r="AP648" s="83" t="s">
        <v>4464</v>
      </c>
      <c r="AQ648" s="220">
        <v>44594</v>
      </c>
      <c r="AR648" s="89">
        <v>44595</v>
      </c>
      <c r="AS648" s="99">
        <v>320400193178</v>
      </c>
      <c r="AT648" s="94"/>
      <c r="AU648" s="256"/>
      <c r="AV648" s="89">
        <v>44641</v>
      </c>
      <c r="AW648" s="238"/>
      <c r="AX648" s="89"/>
      <c r="AY648" s="89">
        <v>44676</v>
      </c>
      <c r="AZ648" s="89"/>
      <c r="BA648" s="86"/>
      <c r="BB648" s="86"/>
      <c r="BC648" s="86"/>
      <c r="BD648" s="83" t="s">
        <v>3719</v>
      </c>
      <c r="BE648" s="83" t="str">
        <f t="shared" si="65"/>
        <v>21.RFI</v>
      </c>
      <c r="BF648" s="83" t="s">
        <v>3754</v>
      </c>
      <c r="BG648" s="237" t="s">
        <v>12885</v>
      </c>
      <c r="BH648" s="439" t="s">
        <v>12823</v>
      </c>
      <c r="BI648" s="190"/>
      <c r="BJ648" s="285"/>
    </row>
    <row r="649" spans="1:62" s="13" customFormat="1" ht="15" hidden="1" customHeight="1">
      <c r="A649" s="187" t="s">
        <v>9466</v>
      </c>
      <c r="B649" s="29"/>
      <c r="C649" s="83" t="str">
        <f t="shared" si="53"/>
        <v>JAW-BT-PDG-0622</v>
      </c>
      <c r="D649" s="83">
        <v>30729250031</v>
      </c>
      <c r="E649" s="198" t="s">
        <v>11325</v>
      </c>
      <c r="F649" s="198" t="s">
        <v>9704</v>
      </c>
      <c r="G649" s="83" t="s">
        <v>10283</v>
      </c>
      <c r="H649" s="84" t="s">
        <v>6825</v>
      </c>
      <c r="I649" s="83" t="s">
        <v>10127</v>
      </c>
      <c r="J649" s="83" t="s">
        <v>10128</v>
      </c>
      <c r="K649" s="83">
        <v>50</v>
      </c>
      <c r="L649" s="83" t="s">
        <v>10129</v>
      </c>
      <c r="M649" s="83">
        <v>2022</v>
      </c>
      <c r="N649" s="83" t="s">
        <v>10359</v>
      </c>
      <c r="O649" s="83" t="s">
        <v>10428</v>
      </c>
      <c r="P649" s="84" t="s">
        <v>199</v>
      </c>
      <c r="Q649" s="83" t="s">
        <v>9703</v>
      </c>
      <c r="R649" s="83" t="s">
        <v>9704</v>
      </c>
      <c r="S649" s="83" t="s">
        <v>106</v>
      </c>
      <c r="T649" s="83" t="s">
        <v>5862</v>
      </c>
      <c r="U649" s="83" t="s">
        <v>5947</v>
      </c>
      <c r="V649" s="86" t="s">
        <v>8117</v>
      </c>
      <c r="W649" s="274" t="s">
        <v>2204</v>
      </c>
      <c r="X649" s="274" t="s">
        <v>8612</v>
      </c>
      <c r="Y649" s="83">
        <v>6617948</v>
      </c>
      <c r="Z649" s="86">
        <v>44586</v>
      </c>
      <c r="AA649" s="86">
        <v>44589</v>
      </c>
      <c r="AB649" s="332">
        <f t="shared" ca="1" si="66"/>
        <v>87</v>
      </c>
      <c r="AC649" s="91" t="str">
        <f t="shared" ca="1" si="67"/>
        <v>61 - 90 days</v>
      </c>
      <c r="AD649" s="89">
        <f t="shared" si="56"/>
        <v>44736</v>
      </c>
      <c r="AE649" s="90" t="str">
        <f t="shared" si="75"/>
        <v>W26-2022</v>
      </c>
      <c r="AF649" s="90" t="str">
        <f t="shared" si="68"/>
        <v>Jun-2022</v>
      </c>
      <c r="AG649" s="89" t="s">
        <v>345</v>
      </c>
      <c r="AH649" s="219" t="str">
        <f t="shared" si="69"/>
        <v>TBD</v>
      </c>
      <c r="AI649" s="219" t="str">
        <f t="shared" si="70"/>
        <v>TBD</v>
      </c>
      <c r="AJ649" s="89">
        <v>44691</v>
      </c>
      <c r="AK649" s="219" t="str">
        <f t="shared" si="71"/>
        <v>W20-2022</v>
      </c>
      <c r="AL649" s="219" t="str">
        <f t="shared" si="72"/>
        <v>May-2022</v>
      </c>
      <c r="AM649" s="89">
        <v>44691</v>
      </c>
      <c r="AN649" s="219" t="str">
        <f t="shared" si="73"/>
        <v>W20-2022</v>
      </c>
      <c r="AO649" s="219" t="str">
        <f t="shared" si="74"/>
        <v>May-2022</v>
      </c>
      <c r="AP649" s="83" t="s">
        <v>4464</v>
      </c>
      <c r="AQ649" s="220">
        <v>44627</v>
      </c>
      <c r="AR649" s="89">
        <v>44656</v>
      </c>
      <c r="AS649" s="220">
        <v>562400512324</v>
      </c>
      <c r="AT649" s="94">
        <v>6.6</v>
      </c>
      <c r="AU649" s="256"/>
      <c r="AV649" s="95">
        <v>44657</v>
      </c>
      <c r="AW649" s="238"/>
      <c r="AX649" s="89"/>
      <c r="AY649" s="287">
        <v>44673</v>
      </c>
      <c r="AZ649" s="219"/>
      <c r="BA649" s="86"/>
      <c r="BB649" s="86"/>
      <c r="BC649" s="86" t="s">
        <v>6452</v>
      </c>
      <c r="BD649" s="83" t="s">
        <v>3719</v>
      </c>
      <c r="BE649" s="83" t="str">
        <f t="shared" si="65"/>
        <v>21.RFI</v>
      </c>
      <c r="BF649" s="83" t="s">
        <v>3754</v>
      </c>
      <c r="BG649" s="237" t="s">
        <v>12837</v>
      </c>
      <c r="BH649" s="435"/>
      <c r="BI649" s="190"/>
      <c r="BJ649" s="285"/>
    </row>
    <row r="650" spans="1:62" s="13" customFormat="1" ht="15" hidden="1" customHeight="1">
      <c r="A650" s="187">
        <v>948</v>
      </c>
      <c r="B650" s="29"/>
      <c r="C650" s="83" t="str">
        <f t="shared" si="53"/>
        <v>SUL-ST-LWK-1073</v>
      </c>
      <c r="D650" s="83">
        <v>30714620031</v>
      </c>
      <c r="E650" s="198" t="s">
        <v>7107</v>
      </c>
      <c r="F650" s="198" t="s">
        <v>7114</v>
      </c>
      <c r="G650" s="295" t="s">
        <v>5842</v>
      </c>
      <c r="H650" s="84" t="s">
        <v>6825</v>
      </c>
      <c r="I650" s="83" t="s">
        <v>6997</v>
      </c>
      <c r="J650" s="83" t="s">
        <v>6998</v>
      </c>
      <c r="K650" s="83">
        <v>60</v>
      </c>
      <c r="L650" s="83" t="s">
        <v>6999</v>
      </c>
      <c r="M650" s="97">
        <v>2021</v>
      </c>
      <c r="N650" s="83" t="s">
        <v>3758</v>
      </c>
      <c r="O650" s="83" t="s">
        <v>10399</v>
      </c>
      <c r="P650" s="284" t="s">
        <v>205</v>
      </c>
      <c r="Q650" s="83" t="s">
        <v>7000</v>
      </c>
      <c r="R650" s="83" t="s">
        <v>7001</v>
      </c>
      <c r="S650" s="198" t="s">
        <v>106</v>
      </c>
      <c r="T650" s="198" t="s">
        <v>5862</v>
      </c>
      <c r="U650" s="197" t="s">
        <v>203</v>
      </c>
      <c r="V650" s="198" t="s">
        <v>4475</v>
      </c>
      <c r="W650" s="274" t="s">
        <v>2232</v>
      </c>
      <c r="X650" s="274" t="s">
        <v>6988</v>
      </c>
      <c r="Y650" s="274">
        <v>6617749</v>
      </c>
      <c r="Z650" s="199">
        <v>44494</v>
      </c>
      <c r="AA650" s="199"/>
      <c r="AB650" s="332">
        <f t="shared" ca="1" si="66"/>
        <v>182</v>
      </c>
      <c r="AC650" s="91" t="str">
        <f t="shared" ca="1" si="67"/>
        <v>&gt; 150 days</v>
      </c>
      <c r="AD650" s="89">
        <f t="shared" si="56"/>
        <v>44644</v>
      </c>
      <c r="AE650" s="90" t="str">
        <f t="shared" si="75"/>
        <v>W13-2022</v>
      </c>
      <c r="AF650" s="90" t="str">
        <f t="shared" si="68"/>
        <v>Mar-2022</v>
      </c>
      <c r="AG650" s="89" t="s">
        <v>345</v>
      </c>
      <c r="AH650" s="219" t="str">
        <f t="shared" si="69"/>
        <v>TBD</v>
      </c>
      <c r="AI650" s="219" t="str">
        <f t="shared" si="70"/>
        <v>TBD</v>
      </c>
      <c r="AJ650" s="199">
        <v>44676</v>
      </c>
      <c r="AK650" s="219" t="str">
        <f t="shared" si="71"/>
        <v>W18-2022</v>
      </c>
      <c r="AL650" s="219" t="str">
        <f t="shared" si="72"/>
        <v>Apr-2022</v>
      </c>
      <c r="AM650" s="199">
        <v>44676</v>
      </c>
      <c r="AN650" s="219" t="str">
        <f t="shared" si="73"/>
        <v>W18-2022</v>
      </c>
      <c r="AO650" s="219" t="str">
        <f t="shared" si="74"/>
        <v>Apr-2022</v>
      </c>
      <c r="AP650" s="106" t="s">
        <v>4464</v>
      </c>
      <c r="AQ650" s="254">
        <v>44613</v>
      </c>
      <c r="AR650" s="392">
        <v>44615</v>
      </c>
      <c r="AS650" s="99">
        <v>319100339182</v>
      </c>
      <c r="AT650" s="106"/>
      <c r="AU650" s="256"/>
      <c r="AV650" s="95">
        <v>44621</v>
      </c>
      <c r="AW650" s="238"/>
      <c r="AX650" s="106"/>
      <c r="AY650" s="89">
        <v>44676</v>
      </c>
      <c r="AZ650" s="106"/>
      <c r="BA650" s="86"/>
      <c r="BB650" s="86"/>
      <c r="BC650" s="86" t="s">
        <v>6452</v>
      </c>
      <c r="BD650" s="83" t="s">
        <v>3719</v>
      </c>
      <c r="BE650" s="83" t="str">
        <f t="shared" si="65"/>
        <v>21.RFI</v>
      </c>
      <c r="BF650" s="83" t="s">
        <v>3754</v>
      </c>
      <c r="BG650" s="237" t="s">
        <v>12886</v>
      </c>
      <c r="BH650" s="439" t="s">
        <v>12823</v>
      </c>
      <c r="BI650" s="190"/>
      <c r="BJ650" s="285"/>
    </row>
    <row r="651" spans="1:62" s="13" customFormat="1" ht="15" hidden="1" customHeight="1">
      <c r="A651" s="187" t="s">
        <v>8640</v>
      </c>
      <c r="B651" s="29"/>
      <c r="C651" s="83" t="str">
        <f t="shared" si="53"/>
        <v>SUM-RI-TBH-1089</v>
      </c>
      <c r="D651" s="83">
        <v>30734520031</v>
      </c>
      <c r="E651" s="198" t="s">
        <v>11193</v>
      </c>
      <c r="F651" s="198" t="s">
        <v>9286</v>
      </c>
      <c r="G651" s="83" t="s">
        <v>10283</v>
      </c>
      <c r="H651" s="351" t="s">
        <v>6508</v>
      </c>
      <c r="I651" s="83" t="s">
        <v>9116</v>
      </c>
      <c r="J651" s="83" t="s">
        <v>9117</v>
      </c>
      <c r="K651" s="83">
        <v>40</v>
      </c>
      <c r="L651" s="83" t="s">
        <v>9118</v>
      </c>
      <c r="M651" s="83">
        <v>2022</v>
      </c>
      <c r="N651" s="83" t="s">
        <v>10359</v>
      </c>
      <c r="O651" s="83" t="s">
        <v>9458</v>
      </c>
      <c r="P651" s="84" t="s">
        <v>205</v>
      </c>
      <c r="Q651" s="83" t="s">
        <v>8596</v>
      </c>
      <c r="R651" s="83" t="s">
        <v>8597</v>
      </c>
      <c r="S651" s="244" t="s">
        <v>2200</v>
      </c>
      <c r="T651" s="244" t="s">
        <v>5862</v>
      </c>
      <c r="U651" s="244" t="s">
        <v>2199</v>
      </c>
      <c r="V651" s="244" t="s">
        <v>4476</v>
      </c>
      <c r="W651" s="274" t="s">
        <v>2224</v>
      </c>
      <c r="X651" s="274" t="s">
        <v>8636</v>
      </c>
      <c r="Y651" s="244">
        <v>6617986</v>
      </c>
      <c r="Z651" s="86">
        <v>44589</v>
      </c>
      <c r="AA651" s="86">
        <v>44589</v>
      </c>
      <c r="AB651" s="332">
        <f t="shared" ca="1" si="66"/>
        <v>64</v>
      </c>
      <c r="AC651" s="91" t="str">
        <f t="shared" ca="1" si="67"/>
        <v>61 - 90 days</v>
      </c>
      <c r="AD651" s="89">
        <f t="shared" si="56"/>
        <v>44619</v>
      </c>
      <c r="AE651" s="90" t="str">
        <f t="shared" si="75"/>
        <v>W10-2022</v>
      </c>
      <c r="AF651" s="90" t="str">
        <f t="shared" si="68"/>
        <v>Feb-2022</v>
      </c>
      <c r="AG651" s="89">
        <v>44636</v>
      </c>
      <c r="AH651" s="219" t="str">
        <f t="shared" si="69"/>
        <v>W12-2022</v>
      </c>
      <c r="AI651" s="219" t="str">
        <f t="shared" si="70"/>
        <v>Mar-2022</v>
      </c>
      <c r="AJ651" s="199">
        <v>44651</v>
      </c>
      <c r="AK651" s="219" t="str">
        <f t="shared" si="71"/>
        <v>W14-2022</v>
      </c>
      <c r="AL651" s="219" t="str">
        <f t="shared" si="72"/>
        <v>Mar-2022</v>
      </c>
      <c r="AM651" s="339">
        <v>44653</v>
      </c>
      <c r="AN651" s="219" t="str">
        <f t="shared" si="73"/>
        <v>W14-2022</v>
      </c>
      <c r="AO651" s="219" t="str">
        <f t="shared" si="74"/>
        <v>Apr-2022</v>
      </c>
      <c r="AP651" s="83" t="s">
        <v>4464</v>
      </c>
      <c r="AQ651" s="220">
        <v>44594</v>
      </c>
      <c r="AR651" s="89">
        <v>44595</v>
      </c>
      <c r="AS651" s="99">
        <v>184409852561</v>
      </c>
      <c r="AT651" s="94">
        <v>6.6</v>
      </c>
      <c r="AU651" s="256"/>
      <c r="AV651" s="89">
        <v>44642</v>
      </c>
      <c r="AW651" s="238"/>
      <c r="AX651" s="89">
        <v>44636</v>
      </c>
      <c r="AY651" s="89">
        <v>44653</v>
      </c>
      <c r="AZ651" s="219" t="str">
        <f>IFERROR(VLOOKUP(AY651,L_Convert,6,FALSE),"")</f>
        <v>W14-2022</v>
      </c>
      <c r="BA651" s="86"/>
      <c r="BB651" s="86"/>
      <c r="BC651" s="86" t="s">
        <v>10378</v>
      </c>
      <c r="BD651" s="83" t="s">
        <v>3719</v>
      </c>
      <c r="BE651" s="83" t="str">
        <f t="shared" si="65"/>
        <v>21.RFI</v>
      </c>
      <c r="BF651" s="83" t="s">
        <v>3754</v>
      </c>
      <c r="BG651" s="237" t="s">
        <v>12271</v>
      </c>
      <c r="BH651" s="441" t="s">
        <v>12823</v>
      </c>
    </row>
    <row r="652" spans="1:62" s="13" customFormat="1" ht="15" hidden="1" customHeight="1">
      <c r="A652" s="187" t="s">
        <v>8640</v>
      </c>
      <c r="B652" s="29"/>
      <c r="C652" s="83" t="str">
        <f t="shared" si="53"/>
        <v>JAW-JT-WNG-2766</v>
      </c>
      <c r="D652" s="83">
        <v>30735800031</v>
      </c>
      <c r="E652" s="198" t="s">
        <v>11197</v>
      </c>
      <c r="F652" s="198" t="s">
        <v>9165</v>
      </c>
      <c r="G652" s="83" t="s">
        <v>10283</v>
      </c>
      <c r="H652" s="351" t="s">
        <v>6825</v>
      </c>
      <c r="I652" s="83" t="s">
        <v>8765</v>
      </c>
      <c r="J652" s="83" t="s">
        <v>8766</v>
      </c>
      <c r="K652" s="83">
        <v>49</v>
      </c>
      <c r="L652" s="83" t="s">
        <v>4744</v>
      </c>
      <c r="M652" s="83" t="s">
        <v>10246</v>
      </c>
      <c r="N652" s="83" t="s">
        <v>10361</v>
      </c>
      <c r="O652" s="83" t="s">
        <v>9323</v>
      </c>
      <c r="P652" s="84" t="s">
        <v>12456</v>
      </c>
      <c r="Q652" s="83" t="s">
        <v>8342</v>
      </c>
      <c r="R652" s="83" t="s">
        <v>8343</v>
      </c>
      <c r="S652" s="244" t="s">
        <v>2200</v>
      </c>
      <c r="T652" s="244" t="s">
        <v>5862</v>
      </c>
      <c r="U652" s="244" t="s">
        <v>5907</v>
      </c>
      <c r="V652" s="244" t="s">
        <v>4468</v>
      </c>
      <c r="W652" s="274" t="s">
        <v>2203</v>
      </c>
      <c r="X652" s="274" t="s">
        <v>2660</v>
      </c>
      <c r="Y652" s="244">
        <v>6617993</v>
      </c>
      <c r="Z652" s="86">
        <v>44589</v>
      </c>
      <c r="AA652" s="86">
        <v>44589</v>
      </c>
      <c r="AB652" s="332">
        <f t="shared" ca="1" si="66"/>
        <v>68</v>
      </c>
      <c r="AC652" s="91" t="str">
        <f t="shared" ca="1" si="67"/>
        <v>61 - 90 days</v>
      </c>
      <c r="AD652" s="89">
        <f t="shared" si="56"/>
        <v>44619</v>
      </c>
      <c r="AE652" s="90" t="str">
        <f t="shared" si="75"/>
        <v>W10-2022</v>
      </c>
      <c r="AF652" s="90" t="str">
        <f t="shared" si="68"/>
        <v>Feb-2022</v>
      </c>
      <c r="AG652" s="86" t="s">
        <v>345</v>
      </c>
      <c r="AH652" s="219" t="str">
        <f t="shared" si="69"/>
        <v>TBD</v>
      </c>
      <c r="AI652" s="219" t="str">
        <f t="shared" si="70"/>
        <v>TBD</v>
      </c>
      <c r="AJ652" s="199">
        <v>44658</v>
      </c>
      <c r="AK652" s="219" t="str">
        <f t="shared" si="71"/>
        <v>W15-2022</v>
      </c>
      <c r="AL652" s="219" t="str">
        <f t="shared" si="72"/>
        <v>Apr-2022</v>
      </c>
      <c r="AM652" s="339">
        <v>44658</v>
      </c>
      <c r="AN652" s="219" t="str">
        <f t="shared" si="73"/>
        <v>W15-2022</v>
      </c>
      <c r="AO652" s="219" t="str">
        <f t="shared" si="74"/>
        <v>Apr-2022</v>
      </c>
      <c r="AP652" s="83" t="s">
        <v>4464</v>
      </c>
      <c r="AQ652" s="220">
        <v>44594</v>
      </c>
      <c r="AR652" s="89">
        <v>44634</v>
      </c>
      <c r="AS652" s="99"/>
      <c r="AT652" s="94">
        <v>11</v>
      </c>
      <c r="AU652" s="257"/>
      <c r="AV652" s="95">
        <v>44629</v>
      </c>
      <c r="AW652" s="238"/>
      <c r="AX652" s="89"/>
      <c r="AY652" s="89">
        <v>44657</v>
      </c>
      <c r="AZ652" s="219" t="str">
        <f>IFERROR(VLOOKUP(AY652,L_Convert,6,FALSE),"")</f>
        <v>W15-2022</v>
      </c>
      <c r="BA652" s="86"/>
      <c r="BB652" s="86"/>
      <c r="BC652" s="86" t="s">
        <v>10379</v>
      </c>
      <c r="BD652" s="83" t="s">
        <v>3719</v>
      </c>
      <c r="BE652" s="83" t="str">
        <f t="shared" si="65"/>
        <v>21.RFI</v>
      </c>
      <c r="BF652" s="83" t="s">
        <v>12754</v>
      </c>
      <c r="BG652" s="237" t="s">
        <v>12511</v>
      </c>
      <c r="BH652" s="441" t="s">
        <v>12823</v>
      </c>
      <c r="BJ652" s="190"/>
    </row>
    <row r="653" spans="1:62" s="13" customFormat="1" ht="15" hidden="1" customHeight="1">
      <c r="A653" s="92"/>
      <c r="B653" s="346"/>
      <c r="C653" s="83" t="str">
        <f t="shared" si="53"/>
        <v>JAW-BT-TGR-0099</v>
      </c>
      <c r="D653" s="83">
        <v>30734620031</v>
      </c>
      <c r="E653" s="198" t="s">
        <v>11058</v>
      </c>
      <c r="F653" s="198" t="s">
        <v>10318</v>
      </c>
      <c r="G653" s="83" t="s">
        <v>10283</v>
      </c>
      <c r="H653" s="84" t="s">
        <v>6825</v>
      </c>
      <c r="I653" s="83" t="s">
        <v>10310</v>
      </c>
      <c r="J653" s="83" t="s">
        <v>10311</v>
      </c>
      <c r="K653" s="83">
        <v>60</v>
      </c>
      <c r="L653" s="83" t="s">
        <v>10312</v>
      </c>
      <c r="M653" s="83">
        <v>2022</v>
      </c>
      <c r="N653" s="83" t="s">
        <v>10361</v>
      </c>
      <c r="O653" s="83" t="s">
        <v>10319</v>
      </c>
      <c r="P653" s="84" t="s">
        <v>199</v>
      </c>
      <c r="Q653" s="83" t="s">
        <v>10305</v>
      </c>
      <c r="R653" s="83" t="s">
        <v>10306</v>
      </c>
      <c r="S653" s="83" t="s">
        <v>2200</v>
      </c>
      <c r="T653" s="83" t="s">
        <v>5862</v>
      </c>
      <c r="U653" s="83" t="s">
        <v>2197</v>
      </c>
      <c r="V653" s="86" t="s">
        <v>8117</v>
      </c>
      <c r="W653" s="274" t="s">
        <v>2204</v>
      </c>
      <c r="X653" s="274" t="s">
        <v>8193</v>
      </c>
      <c r="Y653" s="274">
        <v>6618018</v>
      </c>
      <c r="Z653" s="86">
        <v>44595</v>
      </c>
      <c r="AA653" s="86">
        <v>44596</v>
      </c>
      <c r="AB653" s="332">
        <f t="shared" ca="1" si="66"/>
        <v>58</v>
      </c>
      <c r="AC653" s="91" t="str">
        <f t="shared" ca="1" si="67"/>
        <v>31 - 60 days</v>
      </c>
      <c r="AD653" s="89">
        <f t="shared" si="56"/>
        <v>44625</v>
      </c>
      <c r="AE653" s="90" t="str">
        <f t="shared" si="75"/>
        <v>W10-2022</v>
      </c>
      <c r="AF653" s="90" t="str">
        <f t="shared" si="68"/>
        <v>Mar-2022</v>
      </c>
      <c r="AG653" s="86" t="s">
        <v>345</v>
      </c>
      <c r="AH653" s="219" t="str">
        <f t="shared" si="69"/>
        <v>TBD</v>
      </c>
      <c r="AI653" s="219" t="str">
        <f t="shared" si="70"/>
        <v>TBD</v>
      </c>
      <c r="AJ653" s="89">
        <v>44658</v>
      </c>
      <c r="AK653" s="90" t="str">
        <f t="shared" si="71"/>
        <v>W15-2022</v>
      </c>
      <c r="AL653" s="90" t="str">
        <f t="shared" si="72"/>
        <v>Apr-2022</v>
      </c>
      <c r="AM653" s="339">
        <v>44658</v>
      </c>
      <c r="AN653" s="90" t="str">
        <f t="shared" si="73"/>
        <v>W15-2022</v>
      </c>
      <c r="AO653" s="90" t="str">
        <f t="shared" si="74"/>
        <v>Apr-2022</v>
      </c>
      <c r="AP653" s="83" t="s">
        <v>4464</v>
      </c>
      <c r="AQ653" s="220">
        <v>44599</v>
      </c>
      <c r="AR653" s="89">
        <v>44637</v>
      </c>
      <c r="AS653" s="99">
        <v>566402027048</v>
      </c>
      <c r="AT653" s="94">
        <v>10.6</v>
      </c>
      <c r="AU653" s="344"/>
      <c r="AV653" s="89">
        <v>44601</v>
      </c>
      <c r="AW653" s="238"/>
      <c r="AX653" s="89"/>
      <c r="AY653" s="89">
        <v>44653</v>
      </c>
      <c r="AZ653" s="219" t="str">
        <f>IFERROR(VLOOKUP(AY653,L_Convert,6,FALSE),"")</f>
        <v>W14-2022</v>
      </c>
      <c r="BA653" s="86"/>
      <c r="BB653" s="106"/>
      <c r="BC653" s="86" t="s">
        <v>10378</v>
      </c>
      <c r="BD653" s="83" t="s">
        <v>3719</v>
      </c>
      <c r="BE653" s="83" t="str">
        <f t="shared" si="65"/>
        <v>21.RFI</v>
      </c>
      <c r="BF653" s="83" t="s">
        <v>3754</v>
      </c>
      <c r="BG653" s="237" t="s">
        <v>12272</v>
      </c>
      <c r="BH653" s="441" t="s">
        <v>12823</v>
      </c>
    </row>
    <row r="654" spans="1:62" s="13" customFormat="1" ht="15" hidden="1" customHeight="1">
      <c r="A654" s="187" t="s">
        <v>8640</v>
      </c>
      <c r="B654" s="29"/>
      <c r="C654" s="83" t="str">
        <f t="shared" si="53"/>
        <v>JAW-BT-TGR-0119</v>
      </c>
      <c r="D654" s="83">
        <v>30734000031</v>
      </c>
      <c r="E654" s="198" t="s">
        <v>11059</v>
      </c>
      <c r="F654" s="198" t="s">
        <v>9254</v>
      </c>
      <c r="G654" s="83" t="s">
        <v>10283</v>
      </c>
      <c r="H654" s="351" t="s">
        <v>6508</v>
      </c>
      <c r="I654" s="83" t="s">
        <v>9028</v>
      </c>
      <c r="J654" s="83" t="s">
        <v>9029</v>
      </c>
      <c r="K654" s="83">
        <v>50</v>
      </c>
      <c r="L654" s="83" t="s">
        <v>4903</v>
      </c>
      <c r="M654" s="83">
        <v>2022</v>
      </c>
      <c r="N654" s="83" t="s">
        <v>10359</v>
      </c>
      <c r="O654" s="83" t="s">
        <v>9385</v>
      </c>
      <c r="P654" s="84" t="s">
        <v>199</v>
      </c>
      <c r="Q654" s="83" t="s">
        <v>8530</v>
      </c>
      <c r="R654" s="83" t="s">
        <v>8531</v>
      </c>
      <c r="S654" s="244" t="s">
        <v>2200</v>
      </c>
      <c r="T654" s="244" t="s">
        <v>5862</v>
      </c>
      <c r="U654" s="244" t="s">
        <v>5947</v>
      </c>
      <c r="V654" s="86" t="s">
        <v>8117</v>
      </c>
      <c r="W654" s="274" t="s">
        <v>2204</v>
      </c>
      <c r="X654" s="274" t="s">
        <v>8193</v>
      </c>
      <c r="Y654" s="274">
        <v>6617984</v>
      </c>
      <c r="Z654" s="86">
        <v>44589</v>
      </c>
      <c r="AA654" s="86">
        <v>44589</v>
      </c>
      <c r="AB654" s="332">
        <f t="shared" ca="1" si="66"/>
        <v>64</v>
      </c>
      <c r="AC654" s="91" t="str">
        <f t="shared" ca="1" si="67"/>
        <v>61 - 90 days</v>
      </c>
      <c r="AD654" s="89">
        <f t="shared" si="56"/>
        <v>44619</v>
      </c>
      <c r="AE654" s="90" t="str">
        <f t="shared" si="75"/>
        <v>W10-2022</v>
      </c>
      <c r="AF654" s="90" t="str">
        <f t="shared" si="68"/>
        <v>Feb-2022</v>
      </c>
      <c r="AG654" s="86" t="s">
        <v>345</v>
      </c>
      <c r="AH654" s="219" t="str">
        <f t="shared" si="69"/>
        <v>TBD</v>
      </c>
      <c r="AI654" s="219" t="str">
        <f t="shared" si="70"/>
        <v>TBD</v>
      </c>
      <c r="AJ654" s="89">
        <v>44658</v>
      </c>
      <c r="AK654" s="219" t="str">
        <f t="shared" si="71"/>
        <v>W15-2022</v>
      </c>
      <c r="AL654" s="219" t="str">
        <f t="shared" si="72"/>
        <v>Apr-2022</v>
      </c>
      <c r="AM654" s="339">
        <v>44658</v>
      </c>
      <c r="AN654" s="219" t="str">
        <f t="shared" si="73"/>
        <v>W15-2022</v>
      </c>
      <c r="AO654" s="219" t="str">
        <f t="shared" si="74"/>
        <v>Apr-2022</v>
      </c>
      <c r="AP654" s="83" t="s">
        <v>4464</v>
      </c>
      <c r="AQ654" s="220">
        <v>44594</v>
      </c>
      <c r="AR654" s="89">
        <v>44637</v>
      </c>
      <c r="AS654" s="99"/>
      <c r="AT654" s="94">
        <v>6.6</v>
      </c>
      <c r="AU654" s="256"/>
      <c r="AV654" s="89">
        <v>44600</v>
      </c>
      <c r="AW654" s="238"/>
      <c r="AX654" s="89"/>
      <c r="AY654" s="89">
        <v>44653</v>
      </c>
      <c r="AZ654" s="219" t="str">
        <f>IFERROR(VLOOKUP(AY654,L_Convert,6,FALSE),"")</f>
        <v>W14-2022</v>
      </c>
      <c r="BA654" s="86"/>
      <c r="BB654" s="106"/>
      <c r="BC654" s="86" t="s">
        <v>10378</v>
      </c>
      <c r="BD654" s="83" t="s">
        <v>3719</v>
      </c>
      <c r="BE654" s="83" t="str">
        <f t="shared" si="65"/>
        <v>21.RFI</v>
      </c>
      <c r="BF654" s="83" t="s">
        <v>3754</v>
      </c>
      <c r="BG654" s="237" t="s">
        <v>12273</v>
      </c>
      <c r="BH654" s="441" t="s">
        <v>12823</v>
      </c>
    </row>
    <row r="655" spans="1:62" s="13" customFormat="1" ht="15" hidden="1" customHeight="1">
      <c r="A655" s="27"/>
      <c r="B655" s="29"/>
      <c r="C655" s="83" t="str">
        <f t="shared" si="53"/>
        <v>SUM-SU-STB-2233</v>
      </c>
      <c r="D655" s="83">
        <v>30734850031</v>
      </c>
      <c r="E655" s="83">
        <v>22026109</v>
      </c>
      <c r="F655" s="198" t="s">
        <v>9212</v>
      </c>
      <c r="G655" s="83" t="s">
        <v>10283</v>
      </c>
      <c r="H655" s="84" t="s">
        <v>6825</v>
      </c>
      <c r="I655" s="83" t="s">
        <v>8906</v>
      </c>
      <c r="J655" s="83" t="s">
        <v>8907</v>
      </c>
      <c r="K655" s="83">
        <v>40</v>
      </c>
      <c r="L655" s="83" t="s">
        <v>4488</v>
      </c>
      <c r="M655" s="83">
        <v>2022</v>
      </c>
      <c r="N655" s="83"/>
      <c r="O655" s="83" t="s">
        <v>9356</v>
      </c>
      <c r="P655" s="84" t="s">
        <v>205</v>
      </c>
      <c r="Q655" s="83" t="s">
        <v>12473</v>
      </c>
      <c r="R655" s="83" t="s">
        <v>8445</v>
      </c>
      <c r="S655" s="83" t="s">
        <v>2200</v>
      </c>
      <c r="T655" s="83" t="s">
        <v>4465</v>
      </c>
      <c r="U655" s="83" t="s">
        <v>201</v>
      </c>
      <c r="V655" s="83" t="s">
        <v>4471</v>
      </c>
      <c r="W655" s="274" t="s">
        <v>2213</v>
      </c>
      <c r="X655" s="274" t="s">
        <v>2719</v>
      </c>
      <c r="Y655" s="85">
        <v>6618183</v>
      </c>
      <c r="Z655" s="86">
        <v>44657</v>
      </c>
      <c r="AA655" s="86">
        <v>44657</v>
      </c>
      <c r="AB655" s="332">
        <f t="shared" ca="1" si="66"/>
        <v>-15</v>
      </c>
      <c r="AC655" s="88" t="str">
        <f t="shared" ca="1" si="67"/>
        <v>&lt; 30 days</v>
      </c>
      <c r="AD655" s="89">
        <f t="shared" si="56"/>
        <v>44687</v>
      </c>
      <c r="AE655" s="90" t="str">
        <f t="shared" si="75"/>
        <v>W19-2022</v>
      </c>
      <c r="AF655" s="90" t="str">
        <f t="shared" si="68"/>
        <v>May-2022</v>
      </c>
      <c r="AG655" s="89" t="s">
        <v>345</v>
      </c>
      <c r="AH655" s="90" t="str">
        <f t="shared" si="69"/>
        <v>TBD</v>
      </c>
      <c r="AI655" s="90" t="str">
        <f t="shared" si="70"/>
        <v>TBD</v>
      </c>
      <c r="AJ655" s="89" t="s">
        <v>345</v>
      </c>
      <c r="AK655" s="90" t="str">
        <f t="shared" si="71"/>
        <v>TBD</v>
      </c>
      <c r="AL655" s="90" t="str">
        <f t="shared" si="72"/>
        <v>TBD</v>
      </c>
      <c r="AM655" s="89" t="s">
        <v>345</v>
      </c>
      <c r="AN655" s="90" t="str">
        <f t="shared" si="73"/>
        <v>TBD</v>
      </c>
      <c r="AO655" s="90" t="str">
        <f t="shared" si="74"/>
        <v>TBD</v>
      </c>
      <c r="AP655" s="83" t="s">
        <v>4464</v>
      </c>
      <c r="AQ655" s="89">
        <v>44661</v>
      </c>
      <c r="AR655" s="89">
        <v>44662</v>
      </c>
      <c r="AS655" s="93"/>
      <c r="AT655" s="94"/>
      <c r="AU655" s="97"/>
      <c r="AV655" s="95">
        <v>44663</v>
      </c>
      <c r="AW655" s="97"/>
      <c r="AX655" s="89"/>
      <c r="AY655" s="89">
        <v>44642</v>
      </c>
      <c r="AZ655" s="219"/>
      <c r="BA655" s="86"/>
      <c r="BB655" s="86"/>
      <c r="BC655" s="86"/>
      <c r="BD655" s="83" t="s">
        <v>3719</v>
      </c>
      <c r="BE655" s="83" t="str">
        <f t="shared" si="65"/>
        <v>21.RFI</v>
      </c>
      <c r="BF655" s="83" t="s">
        <v>3754</v>
      </c>
      <c r="BG655" s="96" t="s">
        <v>12727</v>
      </c>
      <c r="BH655" s="437"/>
    </row>
    <row r="656" spans="1:62" s="13" customFormat="1" ht="15" hidden="1" customHeight="1">
      <c r="A656" s="27"/>
      <c r="B656" s="29"/>
      <c r="C656" s="83" t="str">
        <f t="shared" si="53"/>
        <v>SUM-SU-STB-2230</v>
      </c>
      <c r="D656" s="83">
        <v>30734560031</v>
      </c>
      <c r="E656" s="83">
        <v>22016109</v>
      </c>
      <c r="F656" s="198" t="s">
        <v>9250</v>
      </c>
      <c r="G656" s="83" t="s">
        <v>10283</v>
      </c>
      <c r="H656" s="84" t="s">
        <v>6825</v>
      </c>
      <c r="I656" s="83" t="s">
        <v>9018</v>
      </c>
      <c r="J656" s="83" t="s">
        <v>9019</v>
      </c>
      <c r="K656" s="83">
        <v>50</v>
      </c>
      <c r="L656" s="83" t="s">
        <v>9020</v>
      </c>
      <c r="M656" s="83">
        <v>2022</v>
      </c>
      <c r="N656" s="83"/>
      <c r="O656" s="83" t="s">
        <v>9384</v>
      </c>
      <c r="P656" s="84" t="s">
        <v>205</v>
      </c>
      <c r="Q656" s="83" t="s">
        <v>12474</v>
      </c>
      <c r="R656" s="83" t="s">
        <v>8523</v>
      </c>
      <c r="S656" s="83" t="s">
        <v>2200</v>
      </c>
      <c r="T656" s="83" t="s">
        <v>4465</v>
      </c>
      <c r="U656" s="83" t="s">
        <v>201</v>
      </c>
      <c r="V656" s="83" t="s">
        <v>4471</v>
      </c>
      <c r="W656" s="274" t="s">
        <v>2213</v>
      </c>
      <c r="X656" s="274" t="s">
        <v>2719</v>
      </c>
      <c r="Y656" s="85">
        <v>6618183</v>
      </c>
      <c r="Z656" s="86">
        <v>44657</v>
      </c>
      <c r="AA656" s="86">
        <v>44657</v>
      </c>
      <c r="AB656" s="332">
        <f t="shared" ca="1" si="66"/>
        <v>-7</v>
      </c>
      <c r="AC656" s="88" t="str">
        <f t="shared" ca="1" si="67"/>
        <v>&lt; 30 days</v>
      </c>
      <c r="AD656" s="89">
        <f t="shared" si="56"/>
        <v>44687</v>
      </c>
      <c r="AE656" s="90" t="str">
        <f t="shared" si="75"/>
        <v>W19-2022</v>
      </c>
      <c r="AF656" s="90" t="str">
        <f t="shared" si="68"/>
        <v>May-2022</v>
      </c>
      <c r="AG656" s="89" t="s">
        <v>345</v>
      </c>
      <c r="AH656" s="90" t="str">
        <f t="shared" si="69"/>
        <v>TBD</v>
      </c>
      <c r="AI656" s="90" t="str">
        <f t="shared" si="70"/>
        <v>TBD</v>
      </c>
      <c r="AJ656" s="89" t="s">
        <v>345</v>
      </c>
      <c r="AK656" s="90" t="str">
        <f t="shared" si="71"/>
        <v>TBD</v>
      </c>
      <c r="AL656" s="90" t="str">
        <f t="shared" si="72"/>
        <v>TBD</v>
      </c>
      <c r="AM656" s="89" t="s">
        <v>345</v>
      </c>
      <c r="AN656" s="90" t="str">
        <f t="shared" si="73"/>
        <v>TBD</v>
      </c>
      <c r="AO656" s="90" t="str">
        <f t="shared" si="74"/>
        <v>TBD</v>
      </c>
      <c r="AP656" s="83" t="s">
        <v>4464</v>
      </c>
      <c r="AQ656" s="89">
        <v>44661</v>
      </c>
      <c r="AR656" s="89">
        <v>44662</v>
      </c>
      <c r="AS656" s="99">
        <v>122150561096</v>
      </c>
      <c r="AT656" s="94"/>
      <c r="AU656" s="97"/>
      <c r="AV656" s="95">
        <v>44663</v>
      </c>
      <c r="AW656" s="97"/>
      <c r="AX656" s="89"/>
      <c r="AY656" s="89">
        <v>44650</v>
      </c>
      <c r="AZ656" s="219"/>
      <c r="BA656" s="86"/>
      <c r="BB656" s="86"/>
      <c r="BC656" s="86"/>
      <c r="BD656" s="83" t="s">
        <v>3719</v>
      </c>
      <c r="BE656" s="83" t="str">
        <f t="shared" si="65"/>
        <v>21.RFI</v>
      </c>
      <c r="BF656" s="83" t="s">
        <v>3754</v>
      </c>
      <c r="BG656" s="96" t="s">
        <v>12726</v>
      </c>
      <c r="BH656" s="437"/>
      <c r="BJ656" s="190"/>
    </row>
    <row r="657" spans="1:62" s="13" customFormat="1" ht="15" hidden="1" customHeight="1">
      <c r="A657" s="27"/>
      <c r="B657" s="29"/>
      <c r="C657" s="83" t="str">
        <f t="shared" si="53"/>
        <v>SUM-SU-STB-2239</v>
      </c>
      <c r="D657" s="83">
        <v>30734660031</v>
      </c>
      <c r="E657" s="83" t="s">
        <v>8249</v>
      </c>
      <c r="F657" s="198" t="s">
        <v>9201</v>
      </c>
      <c r="G657" s="83" t="s">
        <v>10283</v>
      </c>
      <c r="H657" s="84" t="s">
        <v>12469</v>
      </c>
      <c r="I657" s="83" t="s">
        <v>8872</v>
      </c>
      <c r="J657" s="83" t="s">
        <v>8873</v>
      </c>
      <c r="K657" s="83">
        <v>50</v>
      </c>
      <c r="L657" s="83" t="s">
        <v>8874</v>
      </c>
      <c r="M657" s="83">
        <v>2022</v>
      </c>
      <c r="N657" s="83"/>
      <c r="O657" s="83" t="s">
        <v>9425</v>
      </c>
      <c r="P657" s="84" t="s">
        <v>205</v>
      </c>
      <c r="Q657" s="83" t="s">
        <v>12468</v>
      </c>
      <c r="R657" s="83" t="s">
        <v>8421</v>
      </c>
      <c r="S657" s="83" t="s">
        <v>2200</v>
      </c>
      <c r="T657" s="83" t="s">
        <v>4465</v>
      </c>
      <c r="U657" s="83" t="s">
        <v>201</v>
      </c>
      <c r="V657" s="83" t="s">
        <v>4471</v>
      </c>
      <c r="W657" s="274" t="s">
        <v>2213</v>
      </c>
      <c r="X657" s="274" t="s">
        <v>2719</v>
      </c>
      <c r="Y657" s="85">
        <v>6618184</v>
      </c>
      <c r="Z657" s="86">
        <v>44657</v>
      </c>
      <c r="AA657" s="86">
        <v>44657</v>
      </c>
      <c r="AB657" s="332">
        <f t="shared" ca="1" si="66"/>
        <v>-7</v>
      </c>
      <c r="AC657" s="88" t="str">
        <f t="shared" ca="1" si="67"/>
        <v>&lt; 30 days</v>
      </c>
      <c r="AD657" s="89">
        <f t="shared" si="56"/>
        <v>44687</v>
      </c>
      <c r="AE657" s="90" t="str">
        <f t="shared" si="75"/>
        <v>W19-2022</v>
      </c>
      <c r="AF657" s="90" t="str">
        <f t="shared" si="68"/>
        <v>May-2022</v>
      </c>
      <c r="AG657" s="89" t="s">
        <v>345</v>
      </c>
      <c r="AH657" s="90" t="str">
        <f t="shared" si="69"/>
        <v>TBD</v>
      </c>
      <c r="AI657" s="90" t="str">
        <f t="shared" si="70"/>
        <v>TBD</v>
      </c>
      <c r="AJ657" s="89" t="s">
        <v>345</v>
      </c>
      <c r="AK657" s="90" t="str">
        <f t="shared" si="71"/>
        <v>TBD</v>
      </c>
      <c r="AL657" s="90" t="str">
        <f t="shared" si="72"/>
        <v>TBD</v>
      </c>
      <c r="AM657" s="89" t="s">
        <v>345</v>
      </c>
      <c r="AN657" s="90" t="str">
        <f t="shared" si="73"/>
        <v>TBD</v>
      </c>
      <c r="AO657" s="90" t="str">
        <f t="shared" si="74"/>
        <v>TBD</v>
      </c>
      <c r="AP657" s="83" t="s">
        <v>4464</v>
      </c>
      <c r="AQ657" s="89">
        <v>44661</v>
      </c>
      <c r="AR657" s="89">
        <v>44662</v>
      </c>
      <c r="AS657" s="99">
        <v>122140915415</v>
      </c>
      <c r="AT657" s="94"/>
      <c r="AU657" s="97"/>
      <c r="AV657" s="95">
        <v>44663</v>
      </c>
      <c r="AW657" s="97"/>
      <c r="AX657" s="89"/>
      <c r="AY657" s="89">
        <v>44650</v>
      </c>
      <c r="AZ657" s="219"/>
      <c r="BA657" s="86"/>
      <c r="BB657" s="86"/>
      <c r="BC657" s="86"/>
      <c r="BD657" s="83" t="s">
        <v>3719</v>
      </c>
      <c r="BE657" s="83" t="str">
        <f t="shared" si="65"/>
        <v>21.RFI</v>
      </c>
      <c r="BF657" s="83" t="s">
        <v>3754</v>
      </c>
      <c r="BG657" s="96" t="s">
        <v>12726</v>
      </c>
      <c r="BH657" s="437"/>
    </row>
    <row r="658" spans="1:62" s="13" customFormat="1" ht="15" hidden="1" customHeight="1">
      <c r="A658" s="27">
        <v>736</v>
      </c>
      <c r="B658" s="29"/>
      <c r="C658" s="83" t="str">
        <f t="shared" si="53"/>
        <v>JAW-JI-SPG-4231</v>
      </c>
      <c r="D658" s="83">
        <v>30701550031</v>
      </c>
      <c r="E658" s="83" t="s">
        <v>6571</v>
      </c>
      <c r="F658" s="198" t="s">
        <v>6210</v>
      </c>
      <c r="G658" s="83" t="s">
        <v>3759</v>
      </c>
      <c r="H658" s="84" t="s">
        <v>6508</v>
      </c>
      <c r="I658" s="83" t="s">
        <v>5704</v>
      </c>
      <c r="J658" s="83" t="s">
        <v>5705</v>
      </c>
      <c r="K658" s="83">
        <v>50</v>
      </c>
      <c r="L658" s="83" t="s">
        <v>5026</v>
      </c>
      <c r="M658" s="84">
        <v>2021</v>
      </c>
      <c r="N658" s="83" t="s">
        <v>3759</v>
      </c>
      <c r="O658" s="83" t="s">
        <v>6277</v>
      </c>
      <c r="P658" s="84" t="s">
        <v>205</v>
      </c>
      <c r="Q658" s="83" t="s">
        <v>1843</v>
      </c>
      <c r="R658" s="83" t="s">
        <v>1844</v>
      </c>
      <c r="S658" s="83" t="s">
        <v>2200</v>
      </c>
      <c r="T658" s="83" t="s">
        <v>4465</v>
      </c>
      <c r="U658" s="83" t="s">
        <v>2198</v>
      </c>
      <c r="V658" s="86" t="s">
        <v>4472</v>
      </c>
      <c r="W658" s="274" t="s">
        <v>2207</v>
      </c>
      <c r="X658" s="274" t="s">
        <v>2731</v>
      </c>
      <c r="Y658" s="85">
        <v>6617454</v>
      </c>
      <c r="Z658" s="86">
        <v>44417</v>
      </c>
      <c r="AA658" s="86"/>
      <c r="AB658" s="87">
        <f t="shared" ca="1" si="66"/>
        <v>77</v>
      </c>
      <c r="AC658" s="88" t="str">
        <f t="shared" ca="1" si="67"/>
        <v>61 - 90 days</v>
      </c>
      <c r="AD658" s="89">
        <f t="shared" si="56"/>
        <v>44447</v>
      </c>
      <c r="AE658" s="90" t="str">
        <f t="shared" si="75"/>
        <v>W37-2021</v>
      </c>
      <c r="AF658" s="90" t="str">
        <f t="shared" si="68"/>
        <v>Sep-2021</v>
      </c>
      <c r="AG658" s="89">
        <v>44446</v>
      </c>
      <c r="AH658" s="90" t="str">
        <f t="shared" si="69"/>
        <v>W37-2021</v>
      </c>
      <c r="AI658" s="90" t="str">
        <f t="shared" si="70"/>
        <v>Sep-2021</v>
      </c>
      <c r="AJ658" s="89">
        <v>44495</v>
      </c>
      <c r="AK658" s="90" t="str">
        <f t="shared" si="71"/>
        <v>W44-2021</v>
      </c>
      <c r="AL658" s="90" t="str">
        <f t="shared" si="72"/>
        <v>Oct-2021</v>
      </c>
      <c r="AM658" s="89">
        <f>AJ658</f>
        <v>44495</v>
      </c>
      <c r="AN658" s="90" t="str">
        <f t="shared" si="73"/>
        <v>W44-2021</v>
      </c>
      <c r="AO658" s="90" t="str">
        <f t="shared" si="74"/>
        <v>Oct-2021</v>
      </c>
      <c r="AP658" s="83" t="s">
        <v>4464</v>
      </c>
      <c r="AQ658" s="107">
        <v>44443</v>
      </c>
      <c r="AR658" s="89"/>
      <c r="AS658" s="93">
        <v>517500847210</v>
      </c>
      <c r="AT658" s="94">
        <v>6.6</v>
      </c>
      <c r="AU658" s="97"/>
      <c r="AV658" s="95">
        <v>44473</v>
      </c>
      <c r="AW658" s="97"/>
      <c r="AX658" s="89">
        <v>44463</v>
      </c>
      <c r="AY658" s="89">
        <v>44494</v>
      </c>
      <c r="AZ658" s="219" t="str">
        <f>IFERROR(VLOOKUP(AY658,L_Convert,6,FALSE),"")</f>
        <v>W44-2021</v>
      </c>
      <c r="BA658" s="86"/>
      <c r="BB658" s="86"/>
      <c r="BC658" s="86"/>
      <c r="BD658" s="83" t="s">
        <v>3719</v>
      </c>
      <c r="BE658" s="83" t="str">
        <f t="shared" si="65"/>
        <v>21.RFI</v>
      </c>
      <c r="BF658" s="83" t="s">
        <v>3755</v>
      </c>
      <c r="BG658" s="103" t="s">
        <v>6933</v>
      </c>
      <c r="BH658" s="448"/>
      <c r="BJ658" s="190"/>
    </row>
    <row r="659" spans="1:62" s="13" customFormat="1" ht="15" hidden="1" customHeight="1">
      <c r="A659" s="187" t="s">
        <v>9466</v>
      </c>
      <c r="B659" s="29"/>
      <c r="C659" s="83" t="str">
        <f t="shared" si="53"/>
        <v>JAW-JI-BKL-4329</v>
      </c>
      <c r="D659" s="83">
        <v>30730280031</v>
      </c>
      <c r="E659" s="198" t="s">
        <v>11312</v>
      </c>
      <c r="F659" s="198" t="s">
        <v>9602</v>
      </c>
      <c r="G659" s="83" t="s">
        <v>10283</v>
      </c>
      <c r="H659" s="84" t="s">
        <v>6825</v>
      </c>
      <c r="I659" s="83" t="s">
        <v>9991</v>
      </c>
      <c r="J659" s="83" t="s">
        <v>9992</v>
      </c>
      <c r="K659" s="83">
        <v>50</v>
      </c>
      <c r="L659" s="83" t="s">
        <v>9993</v>
      </c>
      <c r="M659" s="83">
        <v>2022</v>
      </c>
      <c r="N659" s="83" t="s">
        <v>10359</v>
      </c>
      <c r="O659" s="83" t="s">
        <v>10435</v>
      </c>
      <c r="P659" s="84" t="s">
        <v>205</v>
      </c>
      <c r="Q659" s="83" t="s">
        <v>9601</v>
      </c>
      <c r="R659" s="83" t="s">
        <v>9602</v>
      </c>
      <c r="S659" s="83" t="s">
        <v>106</v>
      </c>
      <c r="T659" s="83" t="s">
        <v>5862</v>
      </c>
      <c r="U659" s="83" t="s">
        <v>2198</v>
      </c>
      <c r="V659" s="198" t="s">
        <v>4472</v>
      </c>
      <c r="W659" s="274" t="s">
        <v>2207</v>
      </c>
      <c r="X659" s="274" t="s">
        <v>8617</v>
      </c>
      <c r="Y659" s="274">
        <v>6617949</v>
      </c>
      <c r="Z659" s="86">
        <v>44586</v>
      </c>
      <c r="AA659" s="86">
        <v>44589</v>
      </c>
      <c r="AB659" s="332">
        <f t="shared" ca="1" si="66"/>
        <v>70</v>
      </c>
      <c r="AC659" s="91" t="str">
        <f t="shared" ca="1" si="67"/>
        <v>61 - 90 days</v>
      </c>
      <c r="AD659" s="89">
        <f t="shared" si="56"/>
        <v>44736</v>
      </c>
      <c r="AE659" s="90" t="str">
        <f t="shared" si="75"/>
        <v>W26-2022</v>
      </c>
      <c r="AF659" s="90" t="str">
        <f t="shared" si="68"/>
        <v>Jun-2022</v>
      </c>
      <c r="AG659" s="89" t="s">
        <v>345</v>
      </c>
      <c r="AH659" s="219" t="str">
        <f t="shared" si="69"/>
        <v>TBD</v>
      </c>
      <c r="AI659" s="219" t="str">
        <f t="shared" si="70"/>
        <v>TBD</v>
      </c>
      <c r="AJ659" s="89">
        <v>44666</v>
      </c>
      <c r="AK659" s="219" t="str">
        <f t="shared" si="71"/>
        <v>W16-2022</v>
      </c>
      <c r="AL659" s="219" t="str">
        <f t="shared" si="72"/>
        <v>Apr-2022</v>
      </c>
      <c r="AM659" s="89">
        <v>44666</v>
      </c>
      <c r="AN659" s="219" t="str">
        <f t="shared" si="73"/>
        <v>W16-2022</v>
      </c>
      <c r="AO659" s="219" t="str">
        <f t="shared" si="74"/>
        <v>Apr-2022</v>
      </c>
      <c r="AP659" s="83" t="s">
        <v>4464</v>
      </c>
      <c r="AQ659" s="220">
        <v>44617</v>
      </c>
      <c r="AR659" s="277">
        <v>44621</v>
      </c>
      <c r="AS659" s="99">
        <v>517600665934</v>
      </c>
      <c r="AT659" s="94">
        <v>6.6</v>
      </c>
      <c r="AU659" s="256"/>
      <c r="AV659" s="238">
        <v>44659</v>
      </c>
      <c r="AW659" s="238"/>
      <c r="AX659" s="89"/>
      <c r="AY659" s="89">
        <v>44656</v>
      </c>
      <c r="AZ659" s="219" t="str">
        <f>IFERROR(VLOOKUP(AY659,L_Convert,6,FALSE),"")</f>
        <v>W15-2022</v>
      </c>
      <c r="BA659" s="86"/>
      <c r="BB659" s="106"/>
      <c r="BC659" s="86" t="s">
        <v>10375</v>
      </c>
      <c r="BD659" s="83" t="s">
        <v>3719</v>
      </c>
      <c r="BE659" s="83" t="str">
        <f t="shared" ref="BE659:BE722" si="76">IFERROR(VLOOKUP($BD659,L_Milestone,4,FALSE),"")</f>
        <v>21.RFI</v>
      </c>
      <c r="BF659" s="83" t="s">
        <v>3754</v>
      </c>
      <c r="BG659" s="237" t="s">
        <v>12292</v>
      </c>
      <c r="BH659" s="441" t="s">
        <v>12823</v>
      </c>
      <c r="BJ659" s="190"/>
    </row>
    <row r="660" spans="1:62" s="13" customFormat="1" ht="15" hidden="1" customHeight="1">
      <c r="A660" s="187"/>
      <c r="B660" s="29"/>
      <c r="C660" s="83" t="str">
        <f t="shared" si="53"/>
        <v>JAW-JI-KRS-4363</v>
      </c>
      <c r="D660" s="83">
        <v>30740010031</v>
      </c>
      <c r="E660" s="198" t="s">
        <v>11443</v>
      </c>
      <c r="F660" s="198" t="s">
        <v>10792</v>
      </c>
      <c r="G660" s="83" t="s">
        <v>10283</v>
      </c>
      <c r="H660" s="84" t="s">
        <v>6825</v>
      </c>
      <c r="I660" s="83" t="s">
        <v>10912</v>
      </c>
      <c r="J660" s="83" t="s">
        <v>10913</v>
      </c>
      <c r="K660" s="83">
        <v>40</v>
      </c>
      <c r="L660" s="83" t="s">
        <v>10914</v>
      </c>
      <c r="M660" s="83">
        <v>2022</v>
      </c>
      <c r="N660" s="83" t="s">
        <v>10973</v>
      </c>
      <c r="O660" s="83" t="s">
        <v>12129</v>
      </c>
      <c r="P660" s="84" t="s">
        <v>205</v>
      </c>
      <c r="Q660" s="83" t="s">
        <v>10791</v>
      </c>
      <c r="R660" s="83" t="s">
        <v>10792</v>
      </c>
      <c r="S660" s="83" t="s">
        <v>106</v>
      </c>
      <c r="T660" s="83" t="s">
        <v>5862</v>
      </c>
      <c r="U660" s="83" t="s">
        <v>2198</v>
      </c>
      <c r="V660" s="198" t="s">
        <v>4472</v>
      </c>
      <c r="W660" s="274" t="s">
        <v>2207</v>
      </c>
      <c r="X660" s="274" t="s">
        <v>2598</v>
      </c>
      <c r="Y660" s="83">
        <v>6618108</v>
      </c>
      <c r="Z660" s="86">
        <v>44627</v>
      </c>
      <c r="AA660" s="86">
        <v>44627</v>
      </c>
      <c r="AB660" s="332">
        <f t="shared" ca="1" si="66"/>
        <v>49</v>
      </c>
      <c r="AC660" s="91" t="str">
        <f t="shared" ca="1" si="67"/>
        <v>31 - 60 days</v>
      </c>
      <c r="AD660" s="89">
        <f t="shared" si="56"/>
        <v>44777</v>
      </c>
      <c r="AE660" s="90" t="str">
        <f t="shared" si="75"/>
        <v>W32-2022</v>
      </c>
      <c r="AF660" s="90" t="str">
        <f t="shared" si="68"/>
        <v>Aug-2022</v>
      </c>
      <c r="AG660" s="89" t="s">
        <v>345</v>
      </c>
      <c r="AH660" s="219" t="str">
        <f t="shared" si="69"/>
        <v>TBD</v>
      </c>
      <c r="AI660" s="219" t="str">
        <f t="shared" si="70"/>
        <v>TBD</v>
      </c>
      <c r="AJ660" s="199">
        <v>44681</v>
      </c>
      <c r="AK660" s="219" t="str">
        <f t="shared" si="71"/>
        <v>W18-2022</v>
      </c>
      <c r="AL660" s="219" t="str">
        <f t="shared" si="72"/>
        <v>Apr-2022</v>
      </c>
      <c r="AM660" s="89">
        <v>44681</v>
      </c>
      <c r="AN660" s="219" t="str">
        <f t="shared" si="73"/>
        <v>W18-2022</v>
      </c>
      <c r="AO660" s="219" t="str">
        <f t="shared" si="74"/>
        <v>Apr-2022</v>
      </c>
      <c r="AP660" s="220" t="s">
        <v>4464</v>
      </c>
      <c r="AQ660" s="220">
        <v>44641</v>
      </c>
      <c r="AR660" s="220">
        <v>44643</v>
      </c>
      <c r="AS660" s="99" t="s">
        <v>12238</v>
      </c>
      <c r="AT660" s="256"/>
      <c r="AU660" s="95"/>
      <c r="AV660" s="238">
        <v>44663</v>
      </c>
      <c r="AW660" s="89"/>
      <c r="AX660" s="89"/>
      <c r="AY660" s="423">
        <v>44676</v>
      </c>
      <c r="AZ660" s="86"/>
      <c r="BA660" s="86"/>
      <c r="BB660" s="86"/>
      <c r="BC660" s="86" t="s">
        <v>6452</v>
      </c>
      <c r="BD660" s="237" t="s">
        <v>3719</v>
      </c>
      <c r="BE660" s="83" t="str">
        <f t="shared" si="76"/>
        <v>21.RFI</v>
      </c>
      <c r="BF660" s="83" t="s">
        <v>5834</v>
      </c>
      <c r="BG660" s="359" t="s">
        <v>12880</v>
      </c>
      <c r="BH660" s="439" t="s">
        <v>12823</v>
      </c>
      <c r="BI660" s="190"/>
      <c r="BJ660" s="285"/>
    </row>
    <row r="661" spans="1:62" s="13" customFormat="1" ht="15" hidden="1" customHeight="1">
      <c r="A661" s="187" t="s">
        <v>8640</v>
      </c>
      <c r="B661" s="29"/>
      <c r="C661" s="83" t="str">
        <f t="shared" si="53"/>
        <v>JAW-JT-PTI-1430</v>
      </c>
      <c r="D661" s="83">
        <v>30735960031</v>
      </c>
      <c r="E661" s="198" t="s">
        <v>11205</v>
      </c>
      <c r="F661" s="198" t="s">
        <v>9202</v>
      </c>
      <c r="G661" s="83" t="s">
        <v>10283</v>
      </c>
      <c r="H661" s="351" t="s">
        <v>6508</v>
      </c>
      <c r="I661" s="83" t="s">
        <v>8875</v>
      </c>
      <c r="J661" s="83" t="s">
        <v>8876</v>
      </c>
      <c r="K661" s="83">
        <v>60</v>
      </c>
      <c r="L661" s="83" t="s">
        <v>8877</v>
      </c>
      <c r="M661" s="83">
        <v>2022</v>
      </c>
      <c r="N661" s="83" t="s">
        <v>10361</v>
      </c>
      <c r="O661" s="83" t="s">
        <v>9426</v>
      </c>
      <c r="P661" s="84" t="s">
        <v>12456</v>
      </c>
      <c r="Q661" s="83" t="s">
        <v>8422</v>
      </c>
      <c r="R661" s="83" t="s">
        <v>8423</v>
      </c>
      <c r="S661" s="244" t="s">
        <v>2200</v>
      </c>
      <c r="T661" s="244" t="s">
        <v>5862</v>
      </c>
      <c r="U661" s="244" t="s">
        <v>5907</v>
      </c>
      <c r="V661" s="244" t="s">
        <v>4468</v>
      </c>
      <c r="W661" s="274" t="s">
        <v>2203</v>
      </c>
      <c r="X661" s="274" t="s">
        <v>8620</v>
      </c>
      <c r="Y661" s="244">
        <v>6617987</v>
      </c>
      <c r="Z661" s="86">
        <v>44589</v>
      </c>
      <c r="AA661" s="86">
        <v>44589</v>
      </c>
      <c r="AB661" s="332">
        <f t="shared" ca="1" si="66"/>
        <v>68</v>
      </c>
      <c r="AC661" s="91" t="str">
        <f t="shared" ca="1" si="67"/>
        <v>61 - 90 days</v>
      </c>
      <c r="AD661" s="89">
        <f t="shared" si="56"/>
        <v>44619</v>
      </c>
      <c r="AE661" s="90" t="str">
        <f t="shared" si="75"/>
        <v>W10-2022</v>
      </c>
      <c r="AF661" s="90" t="str">
        <f t="shared" si="68"/>
        <v>Feb-2022</v>
      </c>
      <c r="AG661" s="86" t="s">
        <v>345</v>
      </c>
      <c r="AH661" s="219" t="str">
        <f t="shared" si="69"/>
        <v>TBD</v>
      </c>
      <c r="AI661" s="219" t="str">
        <f t="shared" si="70"/>
        <v>TBD</v>
      </c>
      <c r="AJ661" s="199">
        <v>44659</v>
      </c>
      <c r="AK661" s="219" t="str">
        <f t="shared" si="71"/>
        <v>W15-2022</v>
      </c>
      <c r="AL661" s="219" t="str">
        <f t="shared" si="72"/>
        <v>Apr-2022</v>
      </c>
      <c r="AM661" s="339">
        <v>44659</v>
      </c>
      <c r="AN661" s="219" t="str">
        <f t="shared" si="73"/>
        <v>W15-2022</v>
      </c>
      <c r="AO661" s="219" t="str">
        <f t="shared" si="74"/>
        <v>Apr-2022</v>
      </c>
      <c r="AP661" s="83" t="s">
        <v>4464</v>
      </c>
      <c r="AQ661" s="220">
        <v>44594</v>
      </c>
      <c r="AR661" s="89">
        <v>44634</v>
      </c>
      <c r="AS661" s="99" t="s">
        <v>12238</v>
      </c>
      <c r="AT661" s="94">
        <v>11</v>
      </c>
      <c r="AU661" s="256"/>
      <c r="AV661" s="95">
        <v>44629</v>
      </c>
      <c r="AW661" s="238"/>
      <c r="AX661" s="89"/>
      <c r="AY661" s="89">
        <v>44657</v>
      </c>
      <c r="AZ661" s="219" t="str">
        <f>IFERROR(VLOOKUP(AY661,L_Convert,6,FALSE),"")</f>
        <v>W15-2022</v>
      </c>
      <c r="BA661" s="86"/>
      <c r="BB661" s="86"/>
      <c r="BC661" s="86" t="s">
        <v>10379</v>
      </c>
      <c r="BD661" s="83" t="s">
        <v>3719</v>
      </c>
      <c r="BE661" s="83" t="str">
        <f t="shared" si="76"/>
        <v>21.RFI</v>
      </c>
      <c r="BF661" s="83" t="s">
        <v>12754</v>
      </c>
      <c r="BG661" s="237" t="s">
        <v>12504</v>
      </c>
      <c r="BH661" s="441" t="s">
        <v>12823</v>
      </c>
    </row>
    <row r="662" spans="1:62" s="13" customFormat="1" ht="15" hidden="1" customHeight="1">
      <c r="A662" s="187" t="s">
        <v>8640</v>
      </c>
      <c r="B662" s="29"/>
      <c r="C662" s="83" t="str">
        <f t="shared" si="53"/>
        <v>SUL-SN-SDR-1282</v>
      </c>
      <c r="D662" s="83">
        <v>30734350031</v>
      </c>
      <c r="E662" s="198" t="s">
        <v>11191</v>
      </c>
      <c r="F662" s="198" t="s">
        <v>9236</v>
      </c>
      <c r="G662" s="83" t="s">
        <v>10283</v>
      </c>
      <c r="H662" s="351" t="s">
        <v>8638</v>
      </c>
      <c r="I662" s="83" t="s">
        <v>8974</v>
      </c>
      <c r="J662" s="83" t="s">
        <v>8975</v>
      </c>
      <c r="K662" s="83">
        <v>60</v>
      </c>
      <c r="L662" s="83" t="s">
        <v>8976</v>
      </c>
      <c r="M662" s="83">
        <v>2022</v>
      </c>
      <c r="N662" s="83" t="s">
        <v>10359</v>
      </c>
      <c r="O662" s="83" t="s">
        <v>9374</v>
      </c>
      <c r="P662" s="84" t="s">
        <v>205</v>
      </c>
      <c r="Q662" s="83" t="s">
        <v>8492</v>
      </c>
      <c r="R662" s="83" t="s">
        <v>8493</v>
      </c>
      <c r="S662" s="244" t="s">
        <v>2200</v>
      </c>
      <c r="T662" s="244" t="s">
        <v>5862</v>
      </c>
      <c r="U662" s="244" t="s">
        <v>2198</v>
      </c>
      <c r="V662" s="244" t="s">
        <v>4475</v>
      </c>
      <c r="W662" s="274" t="s">
        <v>2220</v>
      </c>
      <c r="X662" s="274" t="s">
        <v>8600</v>
      </c>
      <c r="Y662" s="244">
        <v>6617991</v>
      </c>
      <c r="Z662" s="86">
        <v>44589</v>
      </c>
      <c r="AA662" s="86">
        <v>44589</v>
      </c>
      <c r="AB662" s="332">
        <f t="shared" ca="1" si="66"/>
        <v>87</v>
      </c>
      <c r="AC662" s="91" t="str">
        <f t="shared" ca="1" si="67"/>
        <v>61 - 90 days</v>
      </c>
      <c r="AD662" s="89">
        <f t="shared" si="56"/>
        <v>44619</v>
      </c>
      <c r="AE662" s="90" t="str">
        <f t="shared" si="75"/>
        <v>W10-2022</v>
      </c>
      <c r="AF662" s="90" t="str">
        <f t="shared" si="68"/>
        <v>Feb-2022</v>
      </c>
      <c r="AG662" s="89">
        <v>44628</v>
      </c>
      <c r="AH662" s="219" t="str">
        <f t="shared" si="69"/>
        <v>W11-2022</v>
      </c>
      <c r="AI662" s="219" t="str">
        <f t="shared" si="70"/>
        <v>Mar-2022</v>
      </c>
      <c r="AJ662" s="199">
        <v>44676</v>
      </c>
      <c r="AK662" s="219" t="str">
        <f t="shared" si="71"/>
        <v>W18-2022</v>
      </c>
      <c r="AL662" s="219" t="str">
        <f t="shared" si="72"/>
        <v>Apr-2022</v>
      </c>
      <c r="AM662" s="339">
        <v>44676</v>
      </c>
      <c r="AN662" s="219" t="str">
        <f t="shared" si="73"/>
        <v>W18-2022</v>
      </c>
      <c r="AO662" s="219" t="str">
        <f t="shared" si="74"/>
        <v>Apr-2022</v>
      </c>
      <c r="AP662" s="83" t="s">
        <v>4464</v>
      </c>
      <c r="AQ662" s="220">
        <v>44594</v>
      </c>
      <c r="AR662" s="89">
        <v>44595</v>
      </c>
      <c r="AS662" s="99">
        <v>325500312145</v>
      </c>
      <c r="AT662" s="94"/>
      <c r="AU662" s="256"/>
      <c r="AV662" s="89">
        <v>44641</v>
      </c>
      <c r="AW662" s="238"/>
      <c r="AX662" s="89">
        <v>44628</v>
      </c>
      <c r="AY662" s="89">
        <v>44676</v>
      </c>
      <c r="AZ662" s="89"/>
      <c r="BA662" s="86"/>
      <c r="BB662" s="86"/>
      <c r="BC662" s="86"/>
      <c r="BD662" s="83" t="s">
        <v>3719</v>
      </c>
      <c r="BE662" s="83" t="str">
        <f t="shared" si="76"/>
        <v>21.RFI</v>
      </c>
      <c r="BF662" s="83" t="s">
        <v>3754</v>
      </c>
      <c r="BG662" s="237" t="s">
        <v>12884</v>
      </c>
      <c r="BH662" s="439" t="s">
        <v>12823</v>
      </c>
      <c r="BI662" s="190"/>
      <c r="BJ662" s="285"/>
    </row>
    <row r="663" spans="1:62" s="13" customFormat="1" ht="15" hidden="1" customHeight="1">
      <c r="A663" s="187" t="s">
        <v>8640</v>
      </c>
      <c r="B663" s="29"/>
      <c r="C663" s="83" t="str">
        <f t="shared" si="53"/>
        <v>JAW-JB-KWG-1101</v>
      </c>
      <c r="D663" s="83">
        <v>30735430031</v>
      </c>
      <c r="E663" s="198" t="s">
        <v>11220</v>
      </c>
      <c r="F663" s="198" t="s">
        <v>9163</v>
      </c>
      <c r="G663" s="83" t="s">
        <v>10283</v>
      </c>
      <c r="H663" s="351" t="s">
        <v>6825</v>
      </c>
      <c r="I663" s="83" t="s">
        <v>8761</v>
      </c>
      <c r="J663" s="83" t="s">
        <v>8762</v>
      </c>
      <c r="K663" s="83">
        <v>40</v>
      </c>
      <c r="L663" s="83" t="s">
        <v>4487</v>
      </c>
      <c r="M663" s="83" t="s">
        <v>10246</v>
      </c>
      <c r="N663" s="83" t="s">
        <v>10361</v>
      </c>
      <c r="O663" s="83" t="s">
        <v>9408</v>
      </c>
      <c r="P663" s="84" t="s">
        <v>199</v>
      </c>
      <c r="Q663" s="83" t="s">
        <v>8338</v>
      </c>
      <c r="R663" s="83" t="s">
        <v>8339</v>
      </c>
      <c r="S663" s="244" t="s">
        <v>2200</v>
      </c>
      <c r="T663" s="244" t="s">
        <v>5862</v>
      </c>
      <c r="U663" s="244" t="s">
        <v>5947</v>
      </c>
      <c r="V663" s="86" t="s">
        <v>8117</v>
      </c>
      <c r="W663" s="274" t="s">
        <v>2205</v>
      </c>
      <c r="X663" s="274" t="s">
        <v>2499</v>
      </c>
      <c r="Y663" s="274">
        <v>6617993</v>
      </c>
      <c r="Z663" s="86">
        <v>44589</v>
      </c>
      <c r="AA663" s="86">
        <v>44589</v>
      </c>
      <c r="AB663" s="332">
        <f t="shared" ca="1" si="66"/>
        <v>66</v>
      </c>
      <c r="AC663" s="91" t="str">
        <f t="shared" ca="1" si="67"/>
        <v>61 - 90 days</v>
      </c>
      <c r="AD663" s="89">
        <f t="shared" si="56"/>
        <v>44619</v>
      </c>
      <c r="AE663" s="90" t="str">
        <f t="shared" si="75"/>
        <v>W10-2022</v>
      </c>
      <c r="AF663" s="90" t="str">
        <f t="shared" si="68"/>
        <v>Feb-2022</v>
      </c>
      <c r="AG663" s="86" t="s">
        <v>345</v>
      </c>
      <c r="AH663" s="219" t="str">
        <f t="shared" si="69"/>
        <v>TBD</v>
      </c>
      <c r="AI663" s="219" t="str">
        <f t="shared" si="70"/>
        <v>TBD</v>
      </c>
      <c r="AJ663" s="89">
        <v>44659</v>
      </c>
      <c r="AK663" s="219" t="str">
        <f t="shared" si="71"/>
        <v>W15-2022</v>
      </c>
      <c r="AL663" s="219" t="str">
        <f t="shared" si="72"/>
        <v>Apr-2022</v>
      </c>
      <c r="AM663" s="339">
        <v>44659</v>
      </c>
      <c r="AN663" s="219" t="str">
        <f t="shared" si="73"/>
        <v>W15-2022</v>
      </c>
      <c r="AO663" s="219" t="str">
        <f t="shared" si="74"/>
        <v>Apr-2022</v>
      </c>
      <c r="AP663" s="83" t="s">
        <v>4464</v>
      </c>
      <c r="AQ663" s="220">
        <v>44594</v>
      </c>
      <c r="AR663" s="89">
        <v>44637</v>
      </c>
      <c r="AS663" s="99">
        <v>534686103244</v>
      </c>
      <c r="AT663" s="94">
        <v>10.6</v>
      </c>
      <c r="AU663" s="256"/>
      <c r="AV663" s="89">
        <v>44629</v>
      </c>
      <c r="AW663" s="238"/>
      <c r="AX663" s="89"/>
      <c r="AY663" s="89">
        <v>44655</v>
      </c>
      <c r="AZ663" s="219" t="str">
        <f>IFERROR(VLOOKUP(AY663,L_Convert,6,FALSE),"")</f>
        <v>W15-2022</v>
      </c>
      <c r="BA663" s="86"/>
      <c r="BB663" s="86"/>
      <c r="BC663" s="86" t="s">
        <v>10379</v>
      </c>
      <c r="BD663" s="83" t="s">
        <v>3719</v>
      </c>
      <c r="BE663" s="83" t="str">
        <f t="shared" si="76"/>
        <v>21.RFI</v>
      </c>
      <c r="BF663" s="83" t="s">
        <v>3754</v>
      </c>
      <c r="BG663" s="237" t="s">
        <v>12290</v>
      </c>
      <c r="BH663" s="441" t="s">
        <v>12823</v>
      </c>
    </row>
    <row r="664" spans="1:62" s="13" customFormat="1" ht="15" hidden="1" customHeight="1">
      <c r="A664" s="94"/>
      <c r="B664" s="29"/>
      <c r="C664" s="83" t="str">
        <f t="shared" si="53"/>
        <v>SUM-SU-TRT-2016</v>
      </c>
      <c r="D664" s="83">
        <v>30738830031</v>
      </c>
      <c r="E664" s="198" t="s">
        <v>10998</v>
      </c>
      <c r="F664" s="198" t="s">
        <v>10478</v>
      </c>
      <c r="G664" s="83" t="s">
        <v>10283</v>
      </c>
      <c r="H664" s="84" t="s">
        <v>6825</v>
      </c>
      <c r="I664" s="83" t="s">
        <v>10485</v>
      </c>
      <c r="J664" s="83" t="s">
        <v>10486</v>
      </c>
      <c r="K664" s="83">
        <v>50</v>
      </c>
      <c r="L664" s="83" t="s">
        <v>10487</v>
      </c>
      <c r="M664" s="83">
        <v>2022</v>
      </c>
      <c r="N664" s="83" t="s">
        <v>10359</v>
      </c>
      <c r="O664" s="83" t="s">
        <v>11473</v>
      </c>
      <c r="P664" s="84" t="s">
        <v>205</v>
      </c>
      <c r="Q664" s="83" t="s">
        <v>10477</v>
      </c>
      <c r="R664" s="83" t="s">
        <v>10478</v>
      </c>
      <c r="S664" s="83" t="s">
        <v>106</v>
      </c>
      <c r="T664" s="83" t="s">
        <v>5862</v>
      </c>
      <c r="U664" s="83" t="s">
        <v>2199</v>
      </c>
      <c r="V664" s="83" t="s">
        <v>4471</v>
      </c>
      <c r="W664" s="274" t="s">
        <v>2213</v>
      </c>
      <c r="X664" s="274" t="s">
        <v>10481</v>
      </c>
      <c r="Y664" s="83">
        <v>6618062</v>
      </c>
      <c r="Z664" s="245">
        <v>44617</v>
      </c>
      <c r="AA664" s="245">
        <v>44617</v>
      </c>
      <c r="AB664" s="332">
        <f t="shared" ca="1" si="66"/>
        <v>33</v>
      </c>
      <c r="AC664" s="91" t="str">
        <f t="shared" ca="1" si="67"/>
        <v>31 - 60 days</v>
      </c>
      <c r="AD664" s="89">
        <f t="shared" si="56"/>
        <v>44767</v>
      </c>
      <c r="AE664" s="90" t="str">
        <f t="shared" si="75"/>
        <v>W31-2022</v>
      </c>
      <c r="AF664" s="90" t="str">
        <f t="shared" si="68"/>
        <v>Jul-2022</v>
      </c>
      <c r="AG664" s="89" t="s">
        <v>345</v>
      </c>
      <c r="AH664" s="219" t="str">
        <f t="shared" si="69"/>
        <v>TBD</v>
      </c>
      <c r="AI664" s="219" t="str">
        <f t="shared" si="70"/>
        <v>TBD</v>
      </c>
      <c r="AJ664" s="89" t="s">
        <v>345</v>
      </c>
      <c r="AK664" s="219" t="str">
        <f t="shared" si="71"/>
        <v>TBD</v>
      </c>
      <c r="AL664" s="219" t="str">
        <f t="shared" si="72"/>
        <v>TBD</v>
      </c>
      <c r="AM664" s="89" t="s">
        <v>345</v>
      </c>
      <c r="AN664" s="219" t="str">
        <f t="shared" si="73"/>
        <v>TBD</v>
      </c>
      <c r="AO664" s="219" t="str">
        <f t="shared" si="74"/>
        <v>TBD</v>
      </c>
      <c r="AP664" s="83" t="s">
        <v>4464</v>
      </c>
      <c r="AQ664" s="301">
        <v>44631</v>
      </c>
      <c r="AR664" s="246">
        <v>44635</v>
      </c>
      <c r="AS664" s="305" t="s">
        <v>12238</v>
      </c>
      <c r="AT664" s="187">
        <v>6.6</v>
      </c>
      <c r="AU664" s="256"/>
      <c r="AV664" s="238">
        <v>44659</v>
      </c>
      <c r="AW664" s="238"/>
      <c r="AX664" s="246"/>
      <c r="AY664" s="246">
        <v>44650</v>
      </c>
      <c r="AZ664" s="219" t="str">
        <f>IFERROR(VLOOKUP(AY664,L_Convert,6,FALSE),"")</f>
        <v>W14-2022</v>
      </c>
      <c r="BA664" s="245"/>
      <c r="BB664" s="106"/>
      <c r="BC664" s="245"/>
      <c r="BD664" s="83" t="s">
        <v>3719</v>
      </c>
      <c r="BE664" s="83" t="str">
        <f t="shared" si="76"/>
        <v>21.RFI</v>
      </c>
      <c r="BF664" s="83" t="s">
        <v>3754</v>
      </c>
      <c r="BG664" s="337" t="s">
        <v>12239</v>
      </c>
      <c r="BH664" s="440"/>
    </row>
    <row r="665" spans="1:62" s="13" customFormat="1" ht="15" hidden="1" customHeight="1">
      <c r="A665" s="187" t="s">
        <v>8640</v>
      </c>
      <c r="B665" s="29"/>
      <c r="C665" s="83" t="str">
        <f t="shared" si="53"/>
        <v>JAW-JB-CKR-0104</v>
      </c>
      <c r="D665" s="83">
        <v>30735500031</v>
      </c>
      <c r="E665" s="198" t="s">
        <v>11222</v>
      </c>
      <c r="F665" s="198" t="s">
        <v>9258</v>
      </c>
      <c r="G665" s="83" t="s">
        <v>10283</v>
      </c>
      <c r="H665" s="351" t="s">
        <v>6508</v>
      </c>
      <c r="I665" s="83" t="s">
        <v>9038</v>
      </c>
      <c r="J665" s="83" t="s">
        <v>9039</v>
      </c>
      <c r="K665" s="83">
        <v>42</v>
      </c>
      <c r="L665" s="83" t="s">
        <v>4507</v>
      </c>
      <c r="M665" s="83">
        <v>2022</v>
      </c>
      <c r="N665" s="83" t="s">
        <v>10361</v>
      </c>
      <c r="O665" s="83" t="s">
        <v>9443</v>
      </c>
      <c r="P665" s="84" t="s">
        <v>199</v>
      </c>
      <c r="Q665" s="83" t="s">
        <v>8538</v>
      </c>
      <c r="R665" s="83" t="s">
        <v>8539</v>
      </c>
      <c r="S665" s="244" t="s">
        <v>2200</v>
      </c>
      <c r="T665" s="244" t="s">
        <v>5862</v>
      </c>
      <c r="U665" s="244" t="s">
        <v>5947</v>
      </c>
      <c r="V665" s="86" t="s">
        <v>8117</v>
      </c>
      <c r="W665" s="274" t="s">
        <v>2205</v>
      </c>
      <c r="X665" s="274" t="s">
        <v>2605</v>
      </c>
      <c r="Y665" s="274">
        <v>6617984</v>
      </c>
      <c r="Z665" s="86">
        <v>44589</v>
      </c>
      <c r="AA665" s="86">
        <v>44589</v>
      </c>
      <c r="AB665" s="332">
        <f t="shared" ca="1" si="66"/>
        <v>69</v>
      </c>
      <c r="AC665" s="91" t="str">
        <f t="shared" ca="1" si="67"/>
        <v>61 - 90 days</v>
      </c>
      <c r="AD665" s="89">
        <f t="shared" si="56"/>
        <v>44619</v>
      </c>
      <c r="AE665" s="90" t="str">
        <f t="shared" si="75"/>
        <v>W10-2022</v>
      </c>
      <c r="AF665" s="90" t="str">
        <f t="shared" si="68"/>
        <v>Feb-2022</v>
      </c>
      <c r="AG665" s="86" t="s">
        <v>345</v>
      </c>
      <c r="AH665" s="219" t="str">
        <f t="shared" si="69"/>
        <v>TBD</v>
      </c>
      <c r="AI665" s="219" t="str">
        <f t="shared" si="70"/>
        <v>TBD</v>
      </c>
      <c r="AJ665" s="89">
        <v>44659</v>
      </c>
      <c r="AK665" s="219" t="str">
        <f t="shared" si="71"/>
        <v>W15-2022</v>
      </c>
      <c r="AL665" s="219" t="str">
        <f t="shared" si="72"/>
        <v>Apr-2022</v>
      </c>
      <c r="AM665" s="339">
        <v>44659</v>
      </c>
      <c r="AN665" s="219" t="str">
        <f t="shared" si="73"/>
        <v>W15-2022</v>
      </c>
      <c r="AO665" s="219" t="str">
        <f t="shared" si="74"/>
        <v>Apr-2022</v>
      </c>
      <c r="AP665" s="83" t="s">
        <v>4464</v>
      </c>
      <c r="AQ665" s="220">
        <v>44594</v>
      </c>
      <c r="AR665" s="89">
        <v>44637</v>
      </c>
      <c r="AS665" s="99">
        <v>537321818352</v>
      </c>
      <c r="AT665" s="94">
        <v>10.6</v>
      </c>
      <c r="AU665" s="257"/>
      <c r="AV665" s="89">
        <v>44629</v>
      </c>
      <c r="AW665" s="238"/>
      <c r="AX665" s="89"/>
      <c r="AY665" s="89">
        <v>44658</v>
      </c>
      <c r="AZ665" s="219" t="str">
        <f>IFERROR(VLOOKUP(AY665,L_Convert,6,FALSE),"")</f>
        <v>W15-2022</v>
      </c>
      <c r="BA665" s="86"/>
      <c r="BB665" s="86"/>
      <c r="BC665" s="86" t="s">
        <v>10379</v>
      </c>
      <c r="BD665" s="83" t="s">
        <v>3719</v>
      </c>
      <c r="BE665" s="83" t="str">
        <f t="shared" si="76"/>
        <v>21.RFI</v>
      </c>
      <c r="BF665" s="83" t="s">
        <v>5834</v>
      </c>
      <c r="BG665" s="237" t="s">
        <v>12566</v>
      </c>
      <c r="BH665" s="441" t="s">
        <v>12823</v>
      </c>
    </row>
    <row r="666" spans="1:62" s="13" customFormat="1" ht="15" hidden="1" customHeight="1">
      <c r="A666" s="187" t="s">
        <v>8640</v>
      </c>
      <c r="B666" s="29"/>
      <c r="C666" s="83" t="str">
        <f t="shared" si="53"/>
        <v>BAL-BA-MGW-1569</v>
      </c>
      <c r="D666" s="83">
        <v>30739120031</v>
      </c>
      <c r="E666" s="198" t="s">
        <v>11214</v>
      </c>
      <c r="F666" s="198" t="s">
        <v>9219</v>
      </c>
      <c r="G666" s="83" t="s">
        <v>10283</v>
      </c>
      <c r="H666" s="351" t="s">
        <v>8638</v>
      </c>
      <c r="I666" s="83" t="s">
        <v>8924</v>
      </c>
      <c r="J666" s="83" t="s">
        <v>8925</v>
      </c>
      <c r="K666" s="83">
        <v>30</v>
      </c>
      <c r="L666" s="83" t="s">
        <v>8926</v>
      </c>
      <c r="M666" s="83">
        <v>2022</v>
      </c>
      <c r="N666" s="83" t="s">
        <v>10359</v>
      </c>
      <c r="O666" s="83" t="s">
        <v>9361</v>
      </c>
      <c r="P666" s="84" t="s">
        <v>205</v>
      </c>
      <c r="Q666" s="83" t="s">
        <v>8458</v>
      </c>
      <c r="R666" s="83" t="s">
        <v>8459</v>
      </c>
      <c r="S666" s="244" t="s">
        <v>2200</v>
      </c>
      <c r="T666" s="244" t="s">
        <v>5862</v>
      </c>
      <c r="U666" s="244" t="s">
        <v>2198</v>
      </c>
      <c r="V666" s="86" t="s">
        <v>4478</v>
      </c>
      <c r="W666" s="274" t="s">
        <v>2227</v>
      </c>
      <c r="X666" s="274" t="s">
        <v>2665</v>
      </c>
      <c r="Y666" s="244">
        <v>6617991</v>
      </c>
      <c r="Z666" s="199">
        <v>44589</v>
      </c>
      <c r="AA666" s="199">
        <v>44589</v>
      </c>
      <c r="AB666" s="332">
        <f t="shared" ca="1" si="66"/>
        <v>56</v>
      </c>
      <c r="AC666" s="91" t="str">
        <f t="shared" ca="1" si="67"/>
        <v>31 - 60 days</v>
      </c>
      <c r="AD666" s="89">
        <f t="shared" si="56"/>
        <v>44619</v>
      </c>
      <c r="AE666" s="90" t="str">
        <f t="shared" si="75"/>
        <v>W10-2022</v>
      </c>
      <c r="AF666" s="90" t="str">
        <f t="shared" si="68"/>
        <v>Feb-2022</v>
      </c>
      <c r="AG666" s="86" t="s">
        <v>345</v>
      </c>
      <c r="AH666" s="219" t="str">
        <f t="shared" si="69"/>
        <v>TBD</v>
      </c>
      <c r="AI666" s="219" t="str">
        <f t="shared" si="70"/>
        <v>TBD</v>
      </c>
      <c r="AJ666" s="199">
        <v>44686</v>
      </c>
      <c r="AK666" s="219" t="str">
        <f t="shared" si="71"/>
        <v>W19-2022</v>
      </c>
      <c r="AL666" s="219" t="str">
        <f t="shared" si="72"/>
        <v>May-2022</v>
      </c>
      <c r="AM666" s="339">
        <v>44686</v>
      </c>
      <c r="AN666" s="219" t="str">
        <f t="shared" si="73"/>
        <v>W19-2022</v>
      </c>
      <c r="AO666" s="219" t="str">
        <f t="shared" si="74"/>
        <v>May-2022</v>
      </c>
      <c r="AP666" s="83" t="s">
        <v>4464</v>
      </c>
      <c r="AQ666" s="220">
        <v>44594</v>
      </c>
      <c r="AR666" s="89">
        <v>44595</v>
      </c>
      <c r="AS666" s="99">
        <v>551104016938</v>
      </c>
      <c r="AT666" s="94"/>
      <c r="AU666" s="256"/>
      <c r="AV666" s="95">
        <v>44641</v>
      </c>
      <c r="AW666" s="238"/>
      <c r="AX666" s="89"/>
      <c r="AY666" s="89">
        <v>44645</v>
      </c>
      <c r="AZ666" s="89"/>
      <c r="BA666" s="86"/>
      <c r="BB666" s="86"/>
      <c r="BC666" s="86"/>
      <c r="BD666" s="83" t="s">
        <v>3719</v>
      </c>
      <c r="BE666" s="83" t="str">
        <f t="shared" si="76"/>
        <v>21.RFI</v>
      </c>
      <c r="BF666" s="83" t="s">
        <v>12171</v>
      </c>
      <c r="BG666" s="237" t="s">
        <v>12878</v>
      </c>
      <c r="BH666" s="435"/>
      <c r="BI666" s="190"/>
      <c r="BJ666" s="285"/>
    </row>
    <row r="667" spans="1:62" s="13" customFormat="1" ht="15" hidden="1" customHeight="1">
      <c r="A667" s="187" t="s">
        <v>8640</v>
      </c>
      <c r="B667" s="29"/>
      <c r="C667" s="83" t="str">
        <f t="shared" si="53"/>
        <v>JAW-JT-JPA-0714</v>
      </c>
      <c r="D667" s="83">
        <v>30735920031</v>
      </c>
      <c r="E667" s="198" t="s">
        <v>11210</v>
      </c>
      <c r="F667" s="198" t="s">
        <v>9182</v>
      </c>
      <c r="G667" s="83" t="s">
        <v>10283</v>
      </c>
      <c r="H667" s="351" t="s">
        <v>6825</v>
      </c>
      <c r="I667" s="83" t="s">
        <v>8810</v>
      </c>
      <c r="J667" s="83" t="s">
        <v>8811</v>
      </c>
      <c r="K667" s="83">
        <v>39</v>
      </c>
      <c r="L667" s="83" t="s">
        <v>4487</v>
      </c>
      <c r="M667" s="83" t="s">
        <v>10246</v>
      </c>
      <c r="N667" s="83" t="s">
        <v>10361</v>
      </c>
      <c r="O667" s="83" t="s">
        <v>9336</v>
      </c>
      <c r="P667" s="84" t="s">
        <v>12456</v>
      </c>
      <c r="Q667" s="83" t="s">
        <v>8378</v>
      </c>
      <c r="R667" s="83" t="s">
        <v>8379</v>
      </c>
      <c r="S667" s="244" t="s">
        <v>2200</v>
      </c>
      <c r="T667" s="244" t="s">
        <v>5862</v>
      </c>
      <c r="U667" s="244" t="s">
        <v>5907</v>
      </c>
      <c r="V667" s="244" t="s">
        <v>4468</v>
      </c>
      <c r="W667" s="274" t="s">
        <v>2203</v>
      </c>
      <c r="X667" s="274" t="s">
        <v>2623</v>
      </c>
      <c r="Y667" s="244">
        <v>6617993</v>
      </c>
      <c r="Z667" s="86">
        <v>44589</v>
      </c>
      <c r="AA667" s="86">
        <v>44589</v>
      </c>
      <c r="AB667" s="332">
        <f t="shared" ca="1" si="66"/>
        <v>68</v>
      </c>
      <c r="AC667" s="91" t="str">
        <f t="shared" ca="1" si="67"/>
        <v>61 - 90 days</v>
      </c>
      <c r="AD667" s="89">
        <f t="shared" si="56"/>
        <v>44619</v>
      </c>
      <c r="AE667" s="90" t="str">
        <f t="shared" si="75"/>
        <v>W10-2022</v>
      </c>
      <c r="AF667" s="90" t="str">
        <f t="shared" si="68"/>
        <v>Feb-2022</v>
      </c>
      <c r="AG667" s="86" t="s">
        <v>345</v>
      </c>
      <c r="AH667" s="219" t="str">
        <f t="shared" si="69"/>
        <v>TBD</v>
      </c>
      <c r="AI667" s="219" t="str">
        <f t="shared" si="70"/>
        <v>TBD</v>
      </c>
      <c r="AJ667" s="89">
        <v>44659</v>
      </c>
      <c r="AK667" s="219" t="str">
        <f t="shared" si="71"/>
        <v>W15-2022</v>
      </c>
      <c r="AL667" s="219" t="str">
        <f t="shared" si="72"/>
        <v>Apr-2022</v>
      </c>
      <c r="AM667" s="339">
        <v>44659</v>
      </c>
      <c r="AN667" s="219" t="str">
        <f t="shared" si="73"/>
        <v>W15-2022</v>
      </c>
      <c r="AO667" s="219" t="str">
        <f t="shared" si="74"/>
        <v>Apr-2022</v>
      </c>
      <c r="AP667" s="83" t="s">
        <v>4464</v>
      </c>
      <c r="AQ667" s="220">
        <v>44594</v>
      </c>
      <c r="AR667" s="89">
        <v>44634</v>
      </c>
      <c r="AS667" s="99">
        <v>520022109564</v>
      </c>
      <c r="AT667" s="94">
        <v>11</v>
      </c>
      <c r="AU667" s="256"/>
      <c r="AV667" s="89">
        <v>44629</v>
      </c>
      <c r="AW667" s="238"/>
      <c r="AX667" s="89"/>
      <c r="AY667" s="89">
        <v>44657</v>
      </c>
      <c r="AZ667" s="219" t="str">
        <f t="shared" ref="AZ667:AZ674" si="77">IFERROR(VLOOKUP(AY667,L_Convert,6,FALSE),"")</f>
        <v>W15-2022</v>
      </c>
      <c r="BA667" s="86"/>
      <c r="BB667" s="86"/>
      <c r="BC667" s="86" t="s">
        <v>10379</v>
      </c>
      <c r="BD667" s="83" t="s">
        <v>3719</v>
      </c>
      <c r="BE667" s="83" t="str">
        <f t="shared" si="76"/>
        <v>21.RFI</v>
      </c>
      <c r="BF667" s="83" t="s">
        <v>12754</v>
      </c>
      <c r="BG667" s="237" t="s">
        <v>12501</v>
      </c>
      <c r="BH667" s="441" t="s">
        <v>12823</v>
      </c>
    </row>
    <row r="668" spans="1:62" s="13" customFormat="1" ht="15" hidden="1" customHeight="1">
      <c r="A668" s="94"/>
      <c r="B668" s="29"/>
      <c r="C668" s="83" t="str">
        <f t="shared" si="53"/>
        <v>SUM-SU-TRT-2014</v>
      </c>
      <c r="D668" s="83">
        <v>30738820031</v>
      </c>
      <c r="E668" s="198" t="s">
        <v>10997</v>
      </c>
      <c r="F668" s="198" t="s">
        <v>10476</v>
      </c>
      <c r="G668" s="83" t="s">
        <v>10283</v>
      </c>
      <c r="H668" s="84" t="s">
        <v>6825</v>
      </c>
      <c r="I668" s="83" t="s">
        <v>10482</v>
      </c>
      <c r="J668" s="83" t="s">
        <v>10483</v>
      </c>
      <c r="K668" s="83">
        <v>50</v>
      </c>
      <c r="L668" s="83" t="s">
        <v>10484</v>
      </c>
      <c r="M668" s="83">
        <v>2022</v>
      </c>
      <c r="N668" s="83" t="s">
        <v>10359</v>
      </c>
      <c r="O668" s="83" t="s">
        <v>11472</v>
      </c>
      <c r="P668" s="84" t="s">
        <v>205</v>
      </c>
      <c r="Q668" s="83" t="s">
        <v>10475</v>
      </c>
      <c r="R668" s="83" t="s">
        <v>10476</v>
      </c>
      <c r="S668" s="83" t="s">
        <v>106</v>
      </c>
      <c r="T668" s="83" t="s">
        <v>5862</v>
      </c>
      <c r="U668" s="83" t="s">
        <v>2199</v>
      </c>
      <c r="V668" s="83" t="s">
        <v>4471</v>
      </c>
      <c r="W668" s="274" t="s">
        <v>2213</v>
      </c>
      <c r="X668" s="274" t="s">
        <v>10481</v>
      </c>
      <c r="Y668" s="83">
        <v>6618062</v>
      </c>
      <c r="Z668" s="245">
        <v>44617</v>
      </c>
      <c r="AA668" s="245">
        <v>44617</v>
      </c>
      <c r="AB668" s="332">
        <f t="shared" ca="1" si="66"/>
        <v>35</v>
      </c>
      <c r="AC668" s="91" t="str">
        <f t="shared" ca="1" si="67"/>
        <v>31 - 60 days</v>
      </c>
      <c r="AD668" s="89">
        <f t="shared" si="56"/>
        <v>44767</v>
      </c>
      <c r="AE668" s="90" t="str">
        <f t="shared" si="75"/>
        <v>W31-2022</v>
      </c>
      <c r="AF668" s="90" t="str">
        <f t="shared" si="68"/>
        <v>Jul-2022</v>
      </c>
      <c r="AG668" s="89" t="s">
        <v>345</v>
      </c>
      <c r="AH668" s="219" t="str">
        <f t="shared" si="69"/>
        <v>TBD</v>
      </c>
      <c r="AI668" s="219" t="str">
        <f t="shared" si="70"/>
        <v>TBD</v>
      </c>
      <c r="AJ668" s="89">
        <v>44661</v>
      </c>
      <c r="AK668" s="219" t="str">
        <f t="shared" si="71"/>
        <v>W16-2022</v>
      </c>
      <c r="AL668" s="219" t="str">
        <f t="shared" si="72"/>
        <v>Apr-2022</v>
      </c>
      <c r="AM668" s="89">
        <v>44661</v>
      </c>
      <c r="AN668" s="219" t="str">
        <f t="shared" si="73"/>
        <v>W16-2022</v>
      </c>
      <c r="AO668" s="219" t="str">
        <f t="shared" si="74"/>
        <v>Apr-2022</v>
      </c>
      <c r="AP668" s="83" t="s">
        <v>4464</v>
      </c>
      <c r="AQ668" s="301">
        <v>44631</v>
      </c>
      <c r="AR668" s="246">
        <v>44635</v>
      </c>
      <c r="AS668" s="305"/>
      <c r="AT668" s="187">
        <v>6.6</v>
      </c>
      <c r="AU668" s="256"/>
      <c r="AV668" s="238">
        <v>44658</v>
      </c>
      <c r="AW668" s="238"/>
      <c r="AX668" s="246"/>
      <c r="AY668" s="246">
        <v>44652</v>
      </c>
      <c r="AZ668" s="219" t="str">
        <f t="shared" si="77"/>
        <v>W14-2022</v>
      </c>
      <c r="BA668" s="245"/>
      <c r="BB668" s="106"/>
      <c r="BC668" s="245"/>
      <c r="BD668" s="83" t="s">
        <v>3719</v>
      </c>
      <c r="BE668" s="83" t="str">
        <f t="shared" si="76"/>
        <v>21.RFI</v>
      </c>
      <c r="BF668" s="83" t="s">
        <v>3754</v>
      </c>
      <c r="BG668" s="337" t="s">
        <v>12270</v>
      </c>
      <c r="BH668" s="441" t="s">
        <v>12823</v>
      </c>
      <c r="BJ668" s="190"/>
    </row>
    <row r="669" spans="1:62" s="13" customFormat="1" ht="15" hidden="1" customHeight="1">
      <c r="A669" s="27"/>
      <c r="B669" s="29"/>
      <c r="C669" s="83" t="str">
        <f t="shared" si="53"/>
        <v>JAW-JB-DPK-0496</v>
      </c>
      <c r="D669" s="349">
        <v>30730850031</v>
      </c>
      <c r="E669" s="198" t="s">
        <v>8204</v>
      </c>
      <c r="F669" s="198" t="s">
        <v>8205</v>
      </c>
      <c r="G669" s="83" t="s">
        <v>5938</v>
      </c>
      <c r="H669" s="97" t="s">
        <v>6508</v>
      </c>
      <c r="I669" s="83" t="s">
        <v>8201</v>
      </c>
      <c r="J669" s="83" t="s">
        <v>8202</v>
      </c>
      <c r="K669" s="83">
        <v>35</v>
      </c>
      <c r="L669" s="83" t="s">
        <v>8203</v>
      </c>
      <c r="M669" s="97">
        <v>2022</v>
      </c>
      <c r="N669" s="83" t="s">
        <v>10363</v>
      </c>
      <c r="O669" s="83" t="s">
        <v>9463</v>
      </c>
      <c r="P669" s="84" t="s">
        <v>199</v>
      </c>
      <c r="Q669" s="83" t="s">
        <v>8199</v>
      </c>
      <c r="R669" s="83" t="s">
        <v>8200</v>
      </c>
      <c r="S669" s="83" t="s">
        <v>2200</v>
      </c>
      <c r="T669" s="83" t="s">
        <v>5862</v>
      </c>
      <c r="U669" s="83" t="s">
        <v>2197</v>
      </c>
      <c r="V669" s="198" t="s">
        <v>8117</v>
      </c>
      <c r="W669" s="274" t="s">
        <v>2646</v>
      </c>
      <c r="X669" s="274" t="s">
        <v>2205</v>
      </c>
      <c r="Y669" s="85">
        <v>6617928</v>
      </c>
      <c r="Z669" s="86">
        <v>44580</v>
      </c>
      <c r="AA669" s="86"/>
      <c r="AB669" s="332">
        <f t="shared" ca="1" si="66"/>
        <v>55</v>
      </c>
      <c r="AC669" s="91" t="str">
        <f t="shared" ca="1" si="67"/>
        <v>31 - 60 days</v>
      </c>
      <c r="AD669" s="89">
        <f t="shared" si="56"/>
        <v>44610</v>
      </c>
      <c r="AE669" s="90" t="str">
        <f t="shared" si="75"/>
        <v>W08-2022</v>
      </c>
      <c r="AF669" s="90" t="str">
        <f t="shared" si="68"/>
        <v>Feb-2022</v>
      </c>
      <c r="AG669" s="86" t="s">
        <v>345</v>
      </c>
      <c r="AH669" s="90" t="str">
        <f t="shared" si="69"/>
        <v>TBD</v>
      </c>
      <c r="AI669" s="90" t="str">
        <f t="shared" si="70"/>
        <v>TBD</v>
      </c>
      <c r="AJ669" s="89">
        <v>44637</v>
      </c>
      <c r="AK669" s="90" t="str">
        <f t="shared" si="71"/>
        <v>W12-2022</v>
      </c>
      <c r="AL669" s="90" t="str">
        <f t="shared" si="72"/>
        <v>Mar-2022</v>
      </c>
      <c r="AM669" s="89">
        <v>44637</v>
      </c>
      <c r="AN669" s="90" t="str">
        <f t="shared" si="73"/>
        <v>W12-2022</v>
      </c>
      <c r="AO669" s="90" t="str">
        <f t="shared" si="74"/>
        <v>Mar-2022</v>
      </c>
      <c r="AP669" s="83" t="s">
        <v>4464</v>
      </c>
      <c r="AQ669" s="220">
        <v>44591</v>
      </c>
      <c r="AR669" s="89"/>
      <c r="AS669" s="99">
        <v>547401893080</v>
      </c>
      <c r="AT669" s="94">
        <v>6.6</v>
      </c>
      <c r="AU669" s="256"/>
      <c r="AV669" s="95">
        <v>44655</v>
      </c>
      <c r="AW669" s="238"/>
      <c r="AX669" s="89">
        <v>44608</v>
      </c>
      <c r="AY669" s="277">
        <v>44635</v>
      </c>
      <c r="AZ669" s="219" t="str">
        <f t="shared" si="77"/>
        <v>W12-2022</v>
      </c>
      <c r="BA669" s="86"/>
      <c r="BB669" s="106"/>
      <c r="BC669" s="86" t="s">
        <v>6452</v>
      </c>
      <c r="BD669" s="83" t="s">
        <v>3719</v>
      </c>
      <c r="BE669" s="83" t="str">
        <f t="shared" si="76"/>
        <v>21.RFI</v>
      </c>
      <c r="BF669" s="83" t="s">
        <v>3754</v>
      </c>
      <c r="BG669" s="237" t="s">
        <v>11910</v>
      </c>
      <c r="BH669" s="435"/>
      <c r="BJ669" s="369"/>
    </row>
    <row r="670" spans="1:62" s="13" customFormat="1" ht="15" hidden="1" customHeight="1">
      <c r="A670" s="187" t="s">
        <v>9466</v>
      </c>
      <c r="B670" s="29"/>
      <c r="C670" s="83" t="str">
        <f t="shared" si="53"/>
        <v>JAW-JI-PNG-4307</v>
      </c>
      <c r="D670" s="83">
        <v>30730560031</v>
      </c>
      <c r="E670" s="198" t="s">
        <v>11246</v>
      </c>
      <c r="F670" s="198" t="s">
        <v>9660</v>
      </c>
      <c r="G670" s="83" t="s">
        <v>10283</v>
      </c>
      <c r="H670" s="84" t="s">
        <v>6825</v>
      </c>
      <c r="I670" s="83" t="s">
        <v>10066</v>
      </c>
      <c r="J670" s="83" t="s">
        <v>10067</v>
      </c>
      <c r="K670" s="83">
        <v>70</v>
      </c>
      <c r="L670" s="83" t="s">
        <v>4582</v>
      </c>
      <c r="M670" s="83">
        <v>2022</v>
      </c>
      <c r="N670" s="83" t="s">
        <v>10359</v>
      </c>
      <c r="O670" s="83" t="s">
        <v>10514</v>
      </c>
      <c r="P670" s="84" t="s">
        <v>205</v>
      </c>
      <c r="Q670" s="83" t="s">
        <v>9659</v>
      </c>
      <c r="R670" s="83" t="s">
        <v>9660</v>
      </c>
      <c r="S670" s="83" t="s">
        <v>106</v>
      </c>
      <c r="T670" s="83" t="s">
        <v>5862</v>
      </c>
      <c r="U670" s="83" t="s">
        <v>2198</v>
      </c>
      <c r="V670" s="86" t="s">
        <v>4472</v>
      </c>
      <c r="W670" s="274" t="s">
        <v>2207</v>
      </c>
      <c r="X670" s="274" t="s">
        <v>2664</v>
      </c>
      <c r="Y670" s="274">
        <v>6617949</v>
      </c>
      <c r="Z670" s="86">
        <v>44586</v>
      </c>
      <c r="AA670" s="86">
        <v>44589</v>
      </c>
      <c r="AB670" s="332">
        <f t="shared" ca="1" si="66"/>
        <v>71</v>
      </c>
      <c r="AC670" s="91" t="str">
        <f t="shared" ca="1" si="67"/>
        <v>61 - 90 days</v>
      </c>
      <c r="AD670" s="89">
        <f t="shared" si="56"/>
        <v>44736</v>
      </c>
      <c r="AE670" s="90" t="str">
        <f t="shared" si="75"/>
        <v>W26-2022</v>
      </c>
      <c r="AF670" s="90" t="str">
        <f t="shared" si="68"/>
        <v>Jun-2022</v>
      </c>
      <c r="AG670" s="89" t="s">
        <v>345</v>
      </c>
      <c r="AH670" s="219" t="str">
        <f t="shared" si="69"/>
        <v>TBD</v>
      </c>
      <c r="AI670" s="219" t="str">
        <f t="shared" si="70"/>
        <v>TBD</v>
      </c>
      <c r="AJ670" s="199">
        <v>44666</v>
      </c>
      <c r="AK670" s="219" t="str">
        <f t="shared" si="71"/>
        <v>W16-2022</v>
      </c>
      <c r="AL670" s="219" t="str">
        <f t="shared" si="72"/>
        <v>Apr-2022</v>
      </c>
      <c r="AM670" s="89">
        <v>44666</v>
      </c>
      <c r="AN670" s="219" t="str">
        <f t="shared" si="73"/>
        <v>W16-2022</v>
      </c>
      <c r="AO670" s="219" t="str">
        <f t="shared" si="74"/>
        <v>Apr-2022</v>
      </c>
      <c r="AP670" s="83" t="s">
        <v>4464</v>
      </c>
      <c r="AQ670" s="220">
        <v>44622</v>
      </c>
      <c r="AR670" s="277">
        <v>44638</v>
      </c>
      <c r="AS670" s="99">
        <v>515402573105</v>
      </c>
      <c r="AT670" s="94">
        <v>6.6</v>
      </c>
      <c r="AU670" s="256"/>
      <c r="AV670" s="238">
        <v>44655</v>
      </c>
      <c r="AW670" s="238"/>
      <c r="AX670" s="89"/>
      <c r="AY670" s="89">
        <v>44657</v>
      </c>
      <c r="AZ670" s="219" t="str">
        <f t="shared" si="77"/>
        <v>W15-2022</v>
      </c>
      <c r="BA670" s="86"/>
      <c r="BB670" s="106"/>
      <c r="BC670" s="86" t="s">
        <v>10375</v>
      </c>
      <c r="BD670" s="83" t="s">
        <v>3719</v>
      </c>
      <c r="BE670" s="83" t="str">
        <f t="shared" si="76"/>
        <v>21.RFI</v>
      </c>
      <c r="BF670" s="83" t="s">
        <v>3719</v>
      </c>
      <c r="BG670" s="237" t="s">
        <v>12491</v>
      </c>
      <c r="BH670" s="441" t="s">
        <v>12823</v>
      </c>
    </row>
    <row r="671" spans="1:62" s="13" customFormat="1" ht="15" hidden="1" customHeight="1">
      <c r="A671" s="187">
        <v>691</v>
      </c>
      <c r="B671" s="29"/>
      <c r="C671" s="83" t="str">
        <f t="shared" si="53"/>
        <v>SUM-RI-PKK-1150</v>
      </c>
      <c r="D671" s="83">
        <v>30700310031</v>
      </c>
      <c r="E671" s="198" t="s">
        <v>7604</v>
      </c>
      <c r="F671" s="198" t="s">
        <v>6314</v>
      </c>
      <c r="G671" s="83" t="s">
        <v>5842</v>
      </c>
      <c r="H671" s="84" t="s">
        <v>6825</v>
      </c>
      <c r="I671" s="83" t="s">
        <v>5614</v>
      </c>
      <c r="J671" s="83" t="s">
        <v>5615</v>
      </c>
      <c r="K671" s="83">
        <v>60</v>
      </c>
      <c r="L671" s="83" t="s">
        <v>4984</v>
      </c>
      <c r="M671" s="97">
        <v>2021</v>
      </c>
      <c r="N671" s="83" t="s">
        <v>3758</v>
      </c>
      <c r="O671" s="83" t="s">
        <v>6370</v>
      </c>
      <c r="P671" s="84" t="s">
        <v>205</v>
      </c>
      <c r="Q671" s="83" t="s">
        <v>1753</v>
      </c>
      <c r="R671" s="83" t="s">
        <v>1754</v>
      </c>
      <c r="S671" s="83" t="s">
        <v>2200</v>
      </c>
      <c r="T671" s="83" t="s">
        <v>4465</v>
      </c>
      <c r="U671" s="83" t="s">
        <v>2199</v>
      </c>
      <c r="V671" s="86" t="s">
        <v>4476</v>
      </c>
      <c r="W671" s="274" t="s">
        <v>2224</v>
      </c>
      <c r="X671" s="274" t="s">
        <v>2715</v>
      </c>
      <c r="Y671" s="85">
        <v>6617506</v>
      </c>
      <c r="Z671" s="86">
        <v>44424</v>
      </c>
      <c r="AA671" s="86"/>
      <c r="AB671" s="332">
        <f t="shared" ca="1" si="66"/>
        <v>246</v>
      </c>
      <c r="AC671" s="91" t="str">
        <f t="shared" ca="1" si="67"/>
        <v>&gt; 150 days</v>
      </c>
      <c r="AD671" s="89">
        <f t="shared" si="56"/>
        <v>44454</v>
      </c>
      <c r="AE671" s="90" t="str">
        <f t="shared" si="75"/>
        <v>W38-2021</v>
      </c>
      <c r="AF671" s="90" t="str">
        <f t="shared" si="68"/>
        <v>Sep-2021</v>
      </c>
      <c r="AG671" s="89">
        <v>44453</v>
      </c>
      <c r="AH671" s="219" t="str">
        <f t="shared" si="69"/>
        <v>W38-2021</v>
      </c>
      <c r="AI671" s="219" t="str">
        <f t="shared" si="70"/>
        <v>Sep-2021</v>
      </c>
      <c r="AJ671" s="199">
        <v>44587</v>
      </c>
      <c r="AK671" s="219" t="str">
        <f t="shared" si="71"/>
        <v>W05-2022</v>
      </c>
      <c r="AL671" s="219" t="str">
        <f t="shared" si="72"/>
        <v>Jan-2022</v>
      </c>
      <c r="AM671" s="89">
        <v>44666</v>
      </c>
      <c r="AN671" s="219" t="str">
        <f t="shared" si="73"/>
        <v>W16-2022</v>
      </c>
      <c r="AO671" s="219" t="str">
        <f t="shared" si="74"/>
        <v>Apr-2022</v>
      </c>
      <c r="AP671" s="84" t="s">
        <v>4464</v>
      </c>
      <c r="AQ671" s="220">
        <v>44436</v>
      </c>
      <c r="AR671" s="89"/>
      <c r="AS671" s="99"/>
      <c r="AT671" s="94"/>
      <c r="AU671" s="256"/>
      <c r="AV671" s="89">
        <v>44433</v>
      </c>
      <c r="AW671" s="238"/>
      <c r="AX671" s="89">
        <v>44467</v>
      </c>
      <c r="AY671" s="89">
        <v>44670</v>
      </c>
      <c r="AZ671" s="219" t="str">
        <f t="shared" si="77"/>
        <v>W17-2022</v>
      </c>
      <c r="BA671" s="86"/>
      <c r="BB671" s="86"/>
      <c r="BC671" s="86"/>
      <c r="BD671" s="83" t="s">
        <v>3719</v>
      </c>
      <c r="BE671" s="83" t="str">
        <f t="shared" si="76"/>
        <v>21.RFI</v>
      </c>
      <c r="BF671" s="83" t="s">
        <v>3754</v>
      </c>
      <c r="BG671" s="237" t="s">
        <v>12794</v>
      </c>
      <c r="BH671" s="441" t="s">
        <v>12823</v>
      </c>
      <c r="BI671" s="190"/>
      <c r="BJ671" s="190"/>
    </row>
    <row r="672" spans="1:62" s="13" customFormat="1" ht="15" hidden="1" customHeight="1">
      <c r="A672" s="187" t="s">
        <v>9466</v>
      </c>
      <c r="B672" s="29"/>
      <c r="C672" s="83" t="str">
        <f t="shared" si="53"/>
        <v>JAW-BT-TGR-0108</v>
      </c>
      <c r="D672" s="83">
        <v>30729470031</v>
      </c>
      <c r="E672" s="198" t="s">
        <v>11319</v>
      </c>
      <c r="F672" s="198" t="s">
        <v>9754</v>
      </c>
      <c r="G672" s="83" t="s">
        <v>10283</v>
      </c>
      <c r="H672" s="84" t="s">
        <v>6825</v>
      </c>
      <c r="I672" s="83" t="s">
        <v>10194</v>
      </c>
      <c r="J672" s="83" t="s">
        <v>10195</v>
      </c>
      <c r="K672" s="83">
        <v>50</v>
      </c>
      <c r="L672" s="83" t="s">
        <v>10196</v>
      </c>
      <c r="M672" s="83">
        <v>2022</v>
      </c>
      <c r="N672" s="83" t="s">
        <v>10361</v>
      </c>
      <c r="O672" s="83" t="s">
        <v>10449</v>
      </c>
      <c r="P672" s="84" t="s">
        <v>199</v>
      </c>
      <c r="Q672" s="83" t="s">
        <v>9753</v>
      </c>
      <c r="R672" s="83" t="s">
        <v>9754</v>
      </c>
      <c r="S672" s="83" t="s">
        <v>106</v>
      </c>
      <c r="T672" s="83" t="s">
        <v>5862</v>
      </c>
      <c r="U672" s="83" t="s">
        <v>5947</v>
      </c>
      <c r="V672" s="198" t="s">
        <v>8117</v>
      </c>
      <c r="W672" s="274" t="s">
        <v>2204</v>
      </c>
      <c r="X672" s="274" t="s">
        <v>8193</v>
      </c>
      <c r="Y672" s="83">
        <v>6617948</v>
      </c>
      <c r="Z672" s="86">
        <v>44586</v>
      </c>
      <c r="AA672" s="86">
        <v>44589</v>
      </c>
      <c r="AB672" s="332">
        <f t="shared" ca="1" si="66"/>
        <v>78</v>
      </c>
      <c r="AC672" s="91" t="str">
        <f t="shared" ca="1" si="67"/>
        <v>61 - 90 days</v>
      </c>
      <c r="AD672" s="89">
        <f t="shared" si="56"/>
        <v>44736</v>
      </c>
      <c r="AE672" s="90" t="str">
        <f t="shared" si="75"/>
        <v>W26-2022</v>
      </c>
      <c r="AF672" s="90" t="str">
        <f t="shared" si="68"/>
        <v>Jun-2022</v>
      </c>
      <c r="AG672" s="89" t="s">
        <v>345</v>
      </c>
      <c r="AH672" s="219" t="str">
        <f t="shared" si="69"/>
        <v>TBD</v>
      </c>
      <c r="AI672" s="219" t="str">
        <f t="shared" si="70"/>
        <v>TBD</v>
      </c>
      <c r="AJ672" s="89">
        <v>44666</v>
      </c>
      <c r="AK672" s="219" t="str">
        <f t="shared" si="71"/>
        <v>W16-2022</v>
      </c>
      <c r="AL672" s="219" t="str">
        <f t="shared" si="72"/>
        <v>Apr-2022</v>
      </c>
      <c r="AM672" s="89">
        <v>44666</v>
      </c>
      <c r="AN672" s="219" t="str">
        <f t="shared" si="73"/>
        <v>W16-2022</v>
      </c>
      <c r="AO672" s="219" t="str">
        <f t="shared" si="74"/>
        <v>Apr-2022</v>
      </c>
      <c r="AP672" s="83" t="s">
        <v>4464</v>
      </c>
      <c r="AQ672" s="220">
        <v>44627</v>
      </c>
      <c r="AR672" s="89">
        <v>44656</v>
      </c>
      <c r="AS672" s="99">
        <v>566602157918</v>
      </c>
      <c r="AT672" s="94">
        <v>6.6</v>
      </c>
      <c r="AU672" s="256"/>
      <c r="AV672" s="95">
        <v>44664</v>
      </c>
      <c r="AW672" s="238"/>
      <c r="AX672" s="89"/>
      <c r="AY672" s="89">
        <v>44664</v>
      </c>
      <c r="AZ672" s="219" t="str">
        <f t="shared" si="77"/>
        <v>W16-2022</v>
      </c>
      <c r="BA672" s="86"/>
      <c r="BB672" s="86"/>
      <c r="BC672" s="86" t="s">
        <v>6452</v>
      </c>
      <c r="BD672" s="83" t="s">
        <v>3719</v>
      </c>
      <c r="BE672" s="83" t="str">
        <f t="shared" si="76"/>
        <v>21.RFI</v>
      </c>
      <c r="BF672" s="83" t="s">
        <v>3754</v>
      </c>
      <c r="BG672" s="237" t="s">
        <v>12723</v>
      </c>
      <c r="BH672" s="441" t="s">
        <v>12823</v>
      </c>
      <c r="BI672" s="190"/>
      <c r="BJ672" s="190"/>
    </row>
    <row r="673" spans="1:62" s="13" customFormat="1" ht="15" hidden="1" customHeight="1">
      <c r="A673" s="187" t="s">
        <v>9466</v>
      </c>
      <c r="B673" s="29"/>
      <c r="C673" s="83" t="str">
        <f t="shared" si="53"/>
        <v>JAW-JI-BKL-4324</v>
      </c>
      <c r="D673" s="83">
        <v>30730630031</v>
      </c>
      <c r="E673" s="198" t="s">
        <v>11314</v>
      </c>
      <c r="F673" s="198" t="s">
        <v>9676</v>
      </c>
      <c r="G673" s="83" t="s">
        <v>10283</v>
      </c>
      <c r="H673" s="84" t="s">
        <v>6825</v>
      </c>
      <c r="I673" s="83" t="s">
        <v>10088</v>
      </c>
      <c r="J673" s="83" t="s">
        <v>10089</v>
      </c>
      <c r="K673" s="83">
        <v>50</v>
      </c>
      <c r="L673" s="83" t="s">
        <v>10090</v>
      </c>
      <c r="M673" s="83">
        <v>2022</v>
      </c>
      <c r="N673" s="83" t="s">
        <v>10359</v>
      </c>
      <c r="O673" s="83" t="s">
        <v>10431</v>
      </c>
      <c r="P673" s="84" t="s">
        <v>205</v>
      </c>
      <c r="Q673" s="83" t="s">
        <v>9675</v>
      </c>
      <c r="R673" s="83" t="s">
        <v>9676</v>
      </c>
      <c r="S673" s="83" t="s">
        <v>106</v>
      </c>
      <c r="T673" s="83" t="s">
        <v>5862</v>
      </c>
      <c r="U673" s="83" t="s">
        <v>2198</v>
      </c>
      <c r="V673" s="83" t="s">
        <v>4472</v>
      </c>
      <c r="W673" s="274" t="s">
        <v>2207</v>
      </c>
      <c r="X673" s="274" t="s">
        <v>8617</v>
      </c>
      <c r="Y673" s="274">
        <v>6617949</v>
      </c>
      <c r="Z673" s="86">
        <v>44586</v>
      </c>
      <c r="AA673" s="86">
        <v>44589</v>
      </c>
      <c r="AB673" s="332">
        <f t="shared" ca="1" si="66"/>
        <v>76</v>
      </c>
      <c r="AC673" s="91" t="str">
        <f t="shared" ca="1" si="67"/>
        <v>61 - 90 days</v>
      </c>
      <c r="AD673" s="89">
        <f t="shared" si="56"/>
        <v>44736</v>
      </c>
      <c r="AE673" s="90" t="str">
        <f t="shared" si="75"/>
        <v>W26-2022</v>
      </c>
      <c r="AF673" s="90" t="str">
        <f t="shared" si="68"/>
        <v>Jun-2022</v>
      </c>
      <c r="AG673" s="89" t="s">
        <v>345</v>
      </c>
      <c r="AH673" s="219" t="str">
        <f t="shared" si="69"/>
        <v>TBD</v>
      </c>
      <c r="AI673" s="219" t="str">
        <f t="shared" si="70"/>
        <v>TBD</v>
      </c>
      <c r="AJ673" s="199">
        <v>44681</v>
      </c>
      <c r="AK673" s="219" t="str">
        <f t="shared" si="71"/>
        <v>W18-2022</v>
      </c>
      <c r="AL673" s="219" t="str">
        <f t="shared" si="72"/>
        <v>Apr-2022</v>
      </c>
      <c r="AM673" s="339">
        <v>44681</v>
      </c>
      <c r="AN673" s="219" t="str">
        <f t="shared" si="73"/>
        <v>W18-2022</v>
      </c>
      <c r="AO673" s="219" t="str">
        <f t="shared" si="74"/>
        <v>Apr-2022</v>
      </c>
      <c r="AP673" s="83" t="s">
        <v>4464</v>
      </c>
      <c r="AQ673" s="220">
        <v>44617</v>
      </c>
      <c r="AR673" s="277">
        <v>44621</v>
      </c>
      <c r="AS673" s="99">
        <v>517600665900</v>
      </c>
      <c r="AT673" s="94">
        <v>6.6</v>
      </c>
      <c r="AU673" s="256"/>
      <c r="AV673" s="89">
        <v>44641</v>
      </c>
      <c r="AW673" s="238"/>
      <c r="AX673" s="89"/>
      <c r="AY673" s="89">
        <v>44662</v>
      </c>
      <c r="AZ673" s="219" t="str">
        <f t="shared" si="77"/>
        <v>W16-2022</v>
      </c>
      <c r="BA673" s="86"/>
      <c r="BB673" s="86"/>
      <c r="BC673" s="86"/>
      <c r="BD673" s="83" t="s">
        <v>3719</v>
      </c>
      <c r="BE673" s="83" t="str">
        <f t="shared" si="76"/>
        <v>21.RFI</v>
      </c>
      <c r="BF673" s="83" t="s">
        <v>3754</v>
      </c>
      <c r="BG673" s="237" t="s">
        <v>12714</v>
      </c>
      <c r="BH673" s="441" t="s">
        <v>12823</v>
      </c>
    </row>
    <row r="674" spans="1:62" s="13" customFormat="1" ht="15" hidden="1" customHeight="1">
      <c r="A674" s="187" t="s">
        <v>8640</v>
      </c>
      <c r="B674" s="29"/>
      <c r="C674" s="83" t="str">
        <f t="shared" si="53"/>
        <v>JAW-YO-SMN-0076</v>
      </c>
      <c r="D674" s="83">
        <v>30735910031</v>
      </c>
      <c r="E674" s="198" t="s">
        <v>11206</v>
      </c>
      <c r="F674" s="198" t="s">
        <v>9181</v>
      </c>
      <c r="G674" s="83" t="s">
        <v>10283</v>
      </c>
      <c r="H674" s="351" t="s">
        <v>6825</v>
      </c>
      <c r="I674" s="83" t="s">
        <v>8808</v>
      </c>
      <c r="J674" s="83" t="s">
        <v>8809</v>
      </c>
      <c r="K674" s="83">
        <v>50</v>
      </c>
      <c r="L674" s="83" t="s">
        <v>4823</v>
      </c>
      <c r="M674" s="83" t="s">
        <v>10246</v>
      </c>
      <c r="N674" s="83" t="s">
        <v>10361</v>
      </c>
      <c r="O674" s="83" t="s">
        <v>9335</v>
      </c>
      <c r="P674" s="84" t="s">
        <v>12456</v>
      </c>
      <c r="Q674" s="83" t="s">
        <v>8376</v>
      </c>
      <c r="R674" s="83" t="s">
        <v>8377</v>
      </c>
      <c r="S674" s="244" t="s">
        <v>2200</v>
      </c>
      <c r="T674" s="244" t="s">
        <v>5862</v>
      </c>
      <c r="U674" s="244" t="s">
        <v>5907</v>
      </c>
      <c r="V674" s="244" t="s">
        <v>4468</v>
      </c>
      <c r="W674" s="274" t="s">
        <v>2211</v>
      </c>
      <c r="X674" s="274" t="s">
        <v>2654</v>
      </c>
      <c r="Y674" s="244">
        <v>6617993</v>
      </c>
      <c r="Z674" s="86">
        <v>44589</v>
      </c>
      <c r="AA674" s="86">
        <v>44589</v>
      </c>
      <c r="AB674" s="332">
        <f t="shared" ca="1" si="66"/>
        <v>76</v>
      </c>
      <c r="AC674" s="91" t="str">
        <f t="shared" ca="1" si="67"/>
        <v>61 - 90 days</v>
      </c>
      <c r="AD674" s="89">
        <f t="shared" si="56"/>
        <v>44619</v>
      </c>
      <c r="AE674" s="90" t="str">
        <f t="shared" si="75"/>
        <v>W10-2022</v>
      </c>
      <c r="AF674" s="90" t="str">
        <f t="shared" si="68"/>
        <v>Feb-2022</v>
      </c>
      <c r="AG674" s="86" t="s">
        <v>345</v>
      </c>
      <c r="AH674" s="219" t="str">
        <f t="shared" si="69"/>
        <v>TBD</v>
      </c>
      <c r="AI674" s="219" t="str">
        <f t="shared" si="70"/>
        <v>TBD</v>
      </c>
      <c r="AJ674" s="89">
        <v>44659</v>
      </c>
      <c r="AK674" s="219" t="str">
        <f t="shared" si="71"/>
        <v>W15-2022</v>
      </c>
      <c r="AL674" s="219" t="str">
        <f t="shared" si="72"/>
        <v>Apr-2022</v>
      </c>
      <c r="AM674" s="339">
        <v>44671</v>
      </c>
      <c r="AN674" s="219" t="str">
        <f t="shared" si="73"/>
        <v>W17-2022</v>
      </c>
      <c r="AO674" s="219" t="str">
        <f t="shared" si="74"/>
        <v>Apr-2022</v>
      </c>
      <c r="AP674" s="83" t="s">
        <v>4464</v>
      </c>
      <c r="AQ674" s="220">
        <v>44594</v>
      </c>
      <c r="AR674" s="89">
        <v>44634</v>
      </c>
      <c r="AS674" s="99">
        <v>521013005670</v>
      </c>
      <c r="AT674" s="94">
        <v>11</v>
      </c>
      <c r="AU674" s="256"/>
      <c r="AV674" s="95">
        <v>44629</v>
      </c>
      <c r="AW674" s="238"/>
      <c r="AX674" s="89"/>
      <c r="AY674" s="89">
        <v>44665</v>
      </c>
      <c r="AZ674" s="219" t="str">
        <f t="shared" si="77"/>
        <v>W16-2022</v>
      </c>
      <c r="BA674" s="86"/>
      <c r="BB674" s="86"/>
      <c r="BC674" s="86"/>
      <c r="BD674" s="83" t="s">
        <v>3719</v>
      </c>
      <c r="BE674" s="83" t="str">
        <f t="shared" si="76"/>
        <v>21.RFI</v>
      </c>
      <c r="BF674" s="83" t="s">
        <v>5834</v>
      </c>
      <c r="BG674" s="237" t="s">
        <v>12770</v>
      </c>
      <c r="BH674" s="441" t="s">
        <v>12823</v>
      </c>
      <c r="BI674" s="190"/>
      <c r="BJ674" s="190"/>
    </row>
    <row r="675" spans="1:62" s="13" customFormat="1" ht="15" hidden="1" customHeight="1">
      <c r="A675" s="92"/>
      <c r="B675" s="346"/>
      <c r="C675" s="83" t="str">
        <f t="shared" si="53"/>
        <v>SUM-SS-KAG-1250</v>
      </c>
      <c r="D675" s="83">
        <v>30735120031</v>
      </c>
      <c r="E675" s="198" t="s">
        <v>11136</v>
      </c>
      <c r="F675" s="198" t="s">
        <v>10315</v>
      </c>
      <c r="G675" s="83" t="s">
        <v>10283</v>
      </c>
      <c r="H675" s="84" t="s">
        <v>6825</v>
      </c>
      <c r="I675" s="83" t="s">
        <v>10298</v>
      </c>
      <c r="J675" s="83" t="s">
        <v>10299</v>
      </c>
      <c r="K675" s="83">
        <v>60</v>
      </c>
      <c r="L675" s="83" t="s">
        <v>10300</v>
      </c>
      <c r="M675" s="83">
        <v>2022</v>
      </c>
      <c r="N675" s="83" t="s">
        <v>10359</v>
      </c>
      <c r="O675" s="83" t="s">
        <v>10316</v>
      </c>
      <c r="P675" s="84" t="s">
        <v>205</v>
      </c>
      <c r="Q675" s="83" t="s">
        <v>10301</v>
      </c>
      <c r="R675" s="83" t="s">
        <v>10302</v>
      </c>
      <c r="S675" s="83" t="s">
        <v>2200</v>
      </c>
      <c r="T675" s="83" t="s">
        <v>5862</v>
      </c>
      <c r="U675" s="83" t="s">
        <v>201</v>
      </c>
      <c r="V675" s="86" t="s">
        <v>4477</v>
      </c>
      <c r="W675" s="274" t="s">
        <v>2216</v>
      </c>
      <c r="X675" s="274" t="s">
        <v>2628</v>
      </c>
      <c r="Y675" s="274">
        <v>6618017</v>
      </c>
      <c r="Z675" s="86">
        <v>44595</v>
      </c>
      <c r="AA675" s="86">
        <v>44596</v>
      </c>
      <c r="AB675" s="332">
        <f t="shared" ca="1" si="66"/>
        <v>77</v>
      </c>
      <c r="AC675" s="91" t="str">
        <f t="shared" ca="1" si="67"/>
        <v>61 - 90 days</v>
      </c>
      <c r="AD675" s="89">
        <f t="shared" si="56"/>
        <v>44625</v>
      </c>
      <c r="AE675" s="90" t="str">
        <f t="shared" si="75"/>
        <v>W10-2022</v>
      </c>
      <c r="AF675" s="90" t="str">
        <f t="shared" si="68"/>
        <v>Mar-2022</v>
      </c>
      <c r="AG675" s="89" t="s">
        <v>345</v>
      </c>
      <c r="AH675" s="219" t="str">
        <f t="shared" si="69"/>
        <v>TBD</v>
      </c>
      <c r="AI675" s="219" t="str">
        <f t="shared" si="70"/>
        <v>TBD</v>
      </c>
      <c r="AJ675" s="199">
        <v>44681</v>
      </c>
      <c r="AK675" s="90" t="str">
        <f t="shared" si="71"/>
        <v>W18-2022</v>
      </c>
      <c r="AL675" s="90" t="str">
        <f t="shared" si="72"/>
        <v>Apr-2022</v>
      </c>
      <c r="AM675" s="199">
        <v>44681</v>
      </c>
      <c r="AN675" s="90" t="str">
        <f t="shared" si="73"/>
        <v>W18-2022</v>
      </c>
      <c r="AO675" s="90" t="str">
        <f t="shared" si="74"/>
        <v>Apr-2022</v>
      </c>
      <c r="AP675" s="83" t="s">
        <v>4464</v>
      </c>
      <c r="AQ675" s="220">
        <v>44599</v>
      </c>
      <c r="AR675" s="89">
        <v>44600</v>
      </c>
      <c r="AS675" s="99">
        <v>149300221239</v>
      </c>
      <c r="AT675" s="94"/>
      <c r="AU675" s="344"/>
      <c r="AV675" s="89">
        <v>44642</v>
      </c>
      <c r="AW675" s="238"/>
      <c r="AX675" s="89"/>
      <c r="AY675" s="89">
        <v>44672</v>
      </c>
      <c r="AZ675" s="89"/>
      <c r="BA675" s="86"/>
      <c r="BB675" s="86"/>
      <c r="BC675" s="86"/>
      <c r="BD675" s="83" t="s">
        <v>3719</v>
      </c>
      <c r="BE675" s="83" t="str">
        <f t="shared" si="76"/>
        <v>21.RFI</v>
      </c>
      <c r="BF675" s="83" t="s">
        <v>3754</v>
      </c>
      <c r="BG675" s="237" t="s">
        <v>12841</v>
      </c>
      <c r="BH675" s="439" t="s">
        <v>12823</v>
      </c>
      <c r="BI675" s="190"/>
      <c r="BJ675" s="285"/>
    </row>
    <row r="676" spans="1:62" s="13" customFormat="1" ht="15" hidden="1" customHeight="1">
      <c r="A676" s="187" t="s">
        <v>8640</v>
      </c>
      <c r="B676" s="29"/>
      <c r="C676" s="83" t="str">
        <f t="shared" si="53"/>
        <v>JAW-JT-BYL-0261</v>
      </c>
      <c r="D676" s="83">
        <v>30735940031</v>
      </c>
      <c r="E676" s="198" t="s">
        <v>11201</v>
      </c>
      <c r="F676" s="198" t="s">
        <v>9184</v>
      </c>
      <c r="G676" s="83" t="s">
        <v>10283</v>
      </c>
      <c r="H676" s="351" t="s">
        <v>6827</v>
      </c>
      <c r="I676" s="83" t="s">
        <v>8815</v>
      </c>
      <c r="J676" s="83" t="s">
        <v>8816</v>
      </c>
      <c r="K676" s="83">
        <v>28</v>
      </c>
      <c r="L676" s="83" t="s">
        <v>8817</v>
      </c>
      <c r="M676" s="83">
        <v>2022</v>
      </c>
      <c r="N676" s="83" t="s">
        <v>10358</v>
      </c>
      <c r="O676" s="83" t="s">
        <v>9415</v>
      </c>
      <c r="P676" s="84" t="s">
        <v>12456</v>
      </c>
      <c r="Q676" s="83" t="s">
        <v>8382</v>
      </c>
      <c r="R676" s="83" t="s">
        <v>8383</v>
      </c>
      <c r="S676" s="244" t="s">
        <v>2200</v>
      </c>
      <c r="T676" s="244" t="s">
        <v>5862</v>
      </c>
      <c r="U676" s="244" t="s">
        <v>5907</v>
      </c>
      <c r="V676" s="86" t="s">
        <v>4468</v>
      </c>
      <c r="W676" s="274" t="s">
        <v>2203</v>
      </c>
      <c r="X676" s="274" t="s">
        <v>2630</v>
      </c>
      <c r="Y676" s="244">
        <v>6617989</v>
      </c>
      <c r="Z676" s="86">
        <v>44589</v>
      </c>
      <c r="AA676" s="86">
        <v>44589</v>
      </c>
      <c r="AB676" s="332">
        <f t="shared" ca="1" si="66"/>
        <v>73</v>
      </c>
      <c r="AC676" s="91" t="str">
        <f t="shared" ca="1" si="67"/>
        <v>61 - 90 days</v>
      </c>
      <c r="AD676" s="89">
        <f t="shared" si="56"/>
        <v>44619</v>
      </c>
      <c r="AE676" s="90" t="str">
        <f t="shared" si="75"/>
        <v>W10-2022</v>
      </c>
      <c r="AF676" s="90" t="str">
        <f t="shared" si="68"/>
        <v>Feb-2022</v>
      </c>
      <c r="AG676" s="86" t="s">
        <v>345</v>
      </c>
      <c r="AH676" s="219" t="str">
        <f t="shared" si="69"/>
        <v>TBD</v>
      </c>
      <c r="AI676" s="219" t="str">
        <f t="shared" si="70"/>
        <v>TBD</v>
      </c>
      <c r="AJ676" s="199">
        <v>44658</v>
      </c>
      <c r="AK676" s="219" t="str">
        <f t="shared" si="71"/>
        <v>W15-2022</v>
      </c>
      <c r="AL676" s="219" t="str">
        <f t="shared" si="72"/>
        <v>Apr-2022</v>
      </c>
      <c r="AM676" s="339">
        <v>44671</v>
      </c>
      <c r="AN676" s="219" t="str">
        <f t="shared" si="73"/>
        <v>W17-2022</v>
      </c>
      <c r="AO676" s="219" t="str">
        <f t="shared" si="74"/>
        <v>Apr-2022</v>
      </c>
      <c r="AP676" s="83" t="s">
        <v>4464</v>
      </c>
      <c r="AQ676" s="220">
        <v>44594</v>
      </c>
      <c r="AR676" s="89">
        <v>44634</v>
      </c>
      <c r="AS676" s="99">
        <v>520551342430</v>
      </c>
      <c r="AT676" s="94">
        <v>11</v>
      </c>
      <c r="AU676" s="256"/>
      <c r="AV676" s="95">
        <v>44629</v>
      </c>
      <c r="AW676" s="238"/>
      <c r="AX676" s="89"/>
      <c r="AY676" s="89">
        <v>44662</v>
      </c>
      <c r="AZ676" s="219" t="str">
        <f t="shared" ref="AZ676:AZ683" si="78">IFERROR(VLOOKUP(AY676,L_Convert,6,FALSE),"")</f>
        <v>W16-2022</v>
      </c>
      <c r="BA676" s="86"/>
      <c r="BB676" s="86"/>
      <c r="BC676" s="86"/>
      <c r="BD676" s="83" t="s">
        <v>3719</v>
      </c>
      <c r="BE676" s="83" t="str">
        <f t="shared" si="76"/>
        <v>21.RFI</v>
      </c>
      <c r="BF676" s="83" t="s">
        <v>12754</v>
      </c>
      <c r="BG676" s="237" t="s">
        <v>12716</v>
      </c>
      <c r="BH676" s="441" t="s">
        <v>12823</v>
      </c>
    </row>
    <row r="677" spans="1:62" s="13" customFormat="1" ht="15" hidden="1" customHeight="1">
      <c r="A677" s="187" t="s">
        <v>9466</v>
      </c>
      <c r="B677" s="29"/>
      <c r="C677" s="83" t="str">
        <f t="shared" si="53"/>
        <v>SUM-LA-TWG-1029</v>
      </c>
      <c r="D677" s="83">
        <v>30730670031</v>
      </c>
      <c r="E677" s="198" t="s">
        <v>11334</v>
      </c>
      <c r="F677" s="198" t="s">
        <v>9562</v>
      </c>
      <c r="G677" s="83" t="s">
        <v>10283</v>
      </c>
      <c r="H677" s="84" t="s">
        <v>6825</v>
      </c>
      <c r="I677" s="83" t="s">
        <v>9938</v>
      </c>
      <c r="J677" s="83" t="s">
        <v>9939</v>
      </c>
      <c r="K677" s="83">
        <v>60</v>
      </c>
      <c r="L677" s="83" t="s">
        <v>9940</v>
      </c>
      <c r="M677" s="83">
        <v>2022</v>
      </c>
      <c r="N677" s="83" t="s">
        <v>10359</v>
      </c>
      <c r="O677" s="83" t="s">
        <v>10466</v>
      </c>
      <c r="P677" s="84" t="s">
        <v>205</v>
      </c>
      <c r="Q677" s="83" t="s">
        <v>9561</v>
      </c>
      <c r="R677" s="83" t="s">
        <v>9562</v>
      </c>
      <c r="S677" s="83" t="s">
        <v>106</v>
      </c>
      <c r="T677" s="83" t="s">
        <v>5862</v>
      </c>
      <c r="U677" s="83" t="s">
        <v>2199</v>
      </c>
      <c r="V677" s="198" t="s">
        <v>4477</v>
      </c>
      <c r="W677" s="274" t="s">
        <v>2218</v>
      </c>
      <c r="X677" s="274" t="s">
        <v>9796</v>
      </c>
      <c r="Y677" s="83">
        <v>6617950</v>
      </c>
      <c r="Z677" s="86">
        <v>44586</v>
      </c>
      <c r="AA677" s="86">
        <v>44589</v>
      </c>
      <c r="AB677" s="332">
        <f t="shared" ca="1" si="66"/>
        <v>84</v>
      </c>
      <c r="AC677" s="91" t="str">
        <f t="shared" ca="1" si="67"/>
        <v>61 - 90 days</v>
      </c>
      <c r="AD677" s="89">
        <f t="shared" si="56"/>
        <v>44736</v>
      </c>
      <c r="AE677" s="90" t="str">
        <f t="shared" si="75"/>
        <v>W26-2022</v>
      </c>
      <c r="AF677" s="90" t="str">
        <f t="shared" si="68"/>
        <v>Jun-2022</v>
      </c>
      <c r="AG677" s="89" t="s">
        <v>345</v>
      </c>
      <c r="AH677" s="219" t="str">
        <f t="shared" si="69"/>
        <v>TBD</v>
      </c>
      <c r="AI677" s="219" t="str">
        <f t="shared" si="70"/>
        <v>TBD</v>
      </c>
      <c r="AJ677" s="199">
        <v>44671</v>
      </c>
      <c r="AK677" s="219" t="str">
        <f t="shared" si="71"/>
        <v>W17-2022</v>
      </c>
      <c r="AL677" s="219" t="str">
        <f t="shared" si="72"/>
        <v>Apr-2022</v>
      </c>
      <c r="AM677" s="89">
        <v>44671</v>
      </c>
      <c r="AN677" s="219" t="str">
        <f t="shared" si="73"/>
        <v>W17-2022</v>
      </c>
      <c r="AO677" s="219" t="str">
        <f t="shared" si="74"/>
        <v>Apr-2022</v>
      </c>
      <c r="AP677" s="83" t="s">
        <v>4464</v>
      </c>
      <c r="AQ677" s="220">
        <v>44617</v>
      </c>
      <c r="AR677" s="277">
        <v>44622</v>
      </c>
      <c r="AS677" s="99">
        <v>173400203925</v>
      </c>
      <c r="AT677" s="94"/>
      <c r="AU677" s="256"/>
      <c r="AV677" s="238">
        <v>44676</v>
      </c>
      <c r="AW677" s="238"/>
      <c r="AX677" s="89"/>
      <c r="AY677" s="89">
        <v>44670</v>
      </c>
      <c r="AZ677" s="219" t="str">
        <f t="shared" si="78"/>
        <v>W17-2022</v>
      </c>
      <c r="BA677" s="86"/>
      <c r="BB677" s="86"/>
      <c r="BC677" s="86" t="s">
        <v>6452</v>
      </c>
      <c r="BD677" s="83" t="s">
        <v>3719</v>
      </c>
      <c r="BE677" s="83" t="str">
        <f t="shared" si="76"/>
        <v>21.RFI</v>
      </c>
      <c r="BF677" s="83" t="s">
        <v>5834</v>
      </c>
      <c r="BG677" s="359" t="s">
        <v>12787</v>
      </c>
      <c r="BH677" s="441" t="s">
        <v>12823</v>
      </c>
      <c r="BI677" s="190"/>
      <c r="BJ677" s="190"/>
    </row>
    <row r="678" spans="1:62" s="13" customFormat="1" ht="15" hidden="1" customHeight="1">
      <c r="A678" s="187">
        <v>954</v>
      </c>
      <c r="B678" s="29"/>
      <c r="C678" s="83" t="str">
        <f t="shared" si="53"/>
        <v>SUL-ST-LWK-1102</v>
      </c>
      <c r="D678" s="83">
        <v>30714670031</v>
      </c>
      <c r="E678" s="198" t="s">
        <v>7111</v>
      </c>
      <c r="F678" s="198" t="s">
        <v>7029</v>
      </c>
      <c r="G678" s="295" t="s">
        <v>5842</v>
      </c>
      <c r="H678" s="84" t="s">
        <v>6825</v>
      </c>
      <c r="I678" s="83" t="s">
        <v>7025</v>
      </c>
      <c r="J678" s="83" t="s">
        <v>7026</v>
      </c>
      <c r="K678" s="83">
        <v>60</v>
      </c>
      <c r="L678" s="83" t="s">
        <v>7027</v>
      </c>
      <c r="M678" s="97">
        <v>2021</v>
      </c>
      <c r="N678" s="83" t="s">
        <v>3758</v>
      </c>
      <c r="O678" s="83" t="s">
        <v>10401</v>
      </c>
      <c r="P678" s="284" t="s">
        <v>205</v>
      </c>
      <c r="Q678" s="83" t="s">
        <v>7028</v>
      </c>
      <c r="R678" s="83" t="s">
        <v>7029</v>
      </c>
      <c r="S678" s="198" t="s">
        <v>106</v>
      </c>
      <c r="T678" s="198" t="s">
        <v>5862</v>
      </c>
      <c r="U678" s="197" t="s">
        <v>203</v>
      </c>
      <c r="V678" s="198" t="s">
        <v>4475</v>
      </c>
      <c r="W678" s="274" t="s">
        <v>2232</v>
      </c>
      <c r="X678" s="274" t="s">
        <v>6988</v>
      </c>
      <c r="Y678" s="198">
        <v>6617749</v>
      </c>
      <c r="Z678" s="199">
        <v>44494</v>
      </c>
      <c r="AA678" s="199"/>
      <c r="AB678" s="332">
        <f t="shared" ca="1" si="66"/>
        <v>171</v>
      </c>
      <c r="AC678" s="91" t="str">
        <f t="shared" ca="1" si="67"/>
        <v>&gt; 150 days</v>
      </c>
      <c r="AD678" s="89">
        <f t="shared" si="56"/>
        <v>44644</v>
      </c>
      <c r="AE678" s="90" t="str">
        <f t="shared" si="75"/>
        <v>W13-2022</v>
      </c>
      <c r="AF678" s="90" t="str">
        <f t="shared" si="68"/>
        <v>Mar-2022</v>
      </c>
      <c r="AG678" s="89" t="s">
        <v>345</v>
      </c>
      <c r="AH678" s="219" t="str">
        <f t="shared" si="69"/>
        <v>TBD</v>
      </c>
      <c r="AI678" s="219" t="str">
        <f t="shared" si="70"/>
        <v>TBD</v>
      </c>
      <c r="AJ678" s="199">
        <v>44671</v>
      </c>
      <c r="AK678" s="219" t="str">
        <f t="shared" si="71"/>
        <v>W17-2022</v>
      </c>
      <c r="AL678" s="219" t="str">
        <f t="shared" si="72"/>
        <v>Apr-2022</v>
      </c>
      <c r="AM678" s="199">
        <v>44671</v>
      </c>
      <c r="AN678" s="219" t="str">
        <f t="shared" si="73"/>
        <v>W17-2022</v>
      </c>
      <c r="AO678" s="219" t="str">
        <f t="shared" si="74"/>
        <v>Apr-2022</v>
      </c>
      <c r="AP678" s="106" t="s">
        <v>4464</v>
      </c>
      <c r="AQ678" s="254">
        <v>44613</v>
      </c>
      <c r="AR678" s="392">
        <v>44615</v>
      </c>
      <c r="AS678" s="99">
        <v>319500346268</v>
      </c>
      <c r="AT678" s="94">
        <v>6.6</v>
      </c>
      <c r="AU678" s="256"/>
      <c r="AV678" s="89"/>
      <c r="AW678" s="238"/>
      <c r="AX678" s="106"/>
      <c r="AY678" s="89">
        <v>44665</v>
      </c>
      <c r="AZ678" s="219" t="str">
        <f t="shared" si="78"/>
        <v>W16-2022</v>
      </c>
      <c r="BA678" s="86"/>
      <c r="BB678" s="86"/>
      <c r="BC678" s="86" t="s">
        <v>6452</v>
      </c>
      <c r="BD678" s="83" t="s">
        <v>3719</v>
      </c>
      <c r="BE678" s="83" t="str">
        <f t="shared" si="76"/>
        <v>21.RFI</v>
      </c>
      <c r="BF678" s="83" t="s">
        <v>3754</v>
      </c>
      <c r="BG678" s="237" t="s">
        <v>12784</v>
      </c>
      <c r="BH678" s="441" t="s">
        <v>12823</v>
      </c>
      <c r="BI678" s="190"/>
      <c r="BJ678" s="190"/>
    </row>
    <row r="679" spans="1:62" s="13" customFormat="1" ht="15" hidden="1" customHeight="1">
      <c r="A679" s="187" t="s">
        <v>8640</v>
      </c>
      <c r="B679" s="29"/>
      <c r="C679" s="83" t="str">
        <f t="shared" si="53"/>
        <v>JAW-JT-SMG-0626</v>
      </c>
      <c r="D679" s="83">
        <v>30735890031</v>
      </c>
      <c r="E679" s="198" t="s">
        <v>11212</v>
      </c>
      <c r="F679" s="198" t="s">
        <v>9179</v>
      </c>
      <c r="G679" s="83" t="s">
        <v>10283</v>
      </c>
      <c r="H679" s="351" t="s">
        <v>8638</v>
      </c>
      <c r="I679" s="83" t="s">
        <v>8803</v>
      </c>
      <c r="J679" s="83" t="s">
        <v>8804</v>
      </c>
      <c r="K679" s="83">
        <v>30</v>
      </c>
      <c r="L679" s="83" t="s">
        <v>8805</v>
      </c>
      <c r="M679" s="83">
        <v>2022</v>
      </c>
      <c r="N679" s="83" t="s">
        <v>10359</v>
      </c>
      <c r="O679" s="83" t="s">
        <v>9413</v>
      </c>
      <c r="P679" s="84" t="s">
        <v>12456</v>
      </c>
      <c r="Q679" s="83" t="s">
        <v>8372</v>
      </c>
      <c r="R679" s="83" t="s">
        <v>8373</v>
      </c>
      <c r="S679" s="244" t="s">
        <v>2200</v>
      </c>
      <c r="T679" s="244" t="s">
        <v>5862</v>
      </c>
      <c r="U679" s="244" t="s">
        <v>5907</v>
      </c>
      <c r="V679" s="244" t="s">
        <v>4468</v>
      </c>
      <c r="W679" s="274" t="s">
        <v>2203</v>
      </c>
      <c r="X679" s="274" t="s">
        <v>2650</v>
      </c>
      <c r="Y679" s="244">
        <v>6617993</v>
      </c>
      <c r="Z679" s="86">
        <v>44589</v>
      </c>
      <c r="AA679" s="86">
        <v>44589</v>
      </c>
      <c r="AB679" s="332">
        <f t="shared" ca="1" si="66"/>
        <v>67</v>
      </c>
      <c r="AC679" s="91" t="str">
        <f t="shared" ca="1" si="67"/>
        <v>61 - 90 days</v>
      </c>
      <c r="AD679" s="89">
        <f t="shared" si="56"/>
        <v>44619</v>
      </c>
      <c r="AE679" s="90" t="str">
        <f t="shared" si="75"/>
        <v>W10-2022</v>
      </c>
      <c r="AF679" s="90" t="str">
        <f t="shared" si="68"/>
        <v>Feb-2022</v>
      </c>
      <c r="AG679" s="86" t="s">
        <v>345</v>
      </c>
      <c r="AH679" s="219" t="str">
        <f t="shared" si="69"/>
        <v>TBD</v>
      </c>
      <c r="AI679" s="219" t="str">
        <f t="shared" si="70"/>
        <v>TBD</v>
      </c>
      <c r="AJ679" s="89">
        <v>44673</v>
      </c>
      <c r="AK679" s="219" t="str">
        <f t="shared" si="71"/>
        <v>W17-2022</v>
      </c>
      <c r="AL679" s="219" t="str">
        <f t="shared" si="72"/>
        <v>Apr-2022</v>
      </c>
      <c r="AM679" s="339">
        <v>44673</v>
      </c>
      <c r="AN679" s="219" t="str">
        <f t="shared" si="73"/>
        <v>W17-2022</v>
      </c>
      <c r="AO679" s="219" t="str">
        <f t="shared" si="74"/>
        <v>Apr-2022</v>
      </c>
      <c r="AP679" s="83" t="s">
        <v>4464</v>
      </c>
      <c r="AQ679" s="220">
        <v>44594</v>
      </c>
      <c r="AR679" s="89">
        <v>44634</v>
      </c>
      <c r="AS679" s="99">
        <v>523041113381</v>
      </c>
      <c r="AT679" s="94">
        <v>11</v>
      </c>
      <c r="AU679" s="256"/>
      <c r="AV679" s="95">
        <v>44628</v>
      </c>
      <c r="AW679" s="238"/>
      <c r="AX679" s="89"/>
      <c r="AY679" s="89">
        <v>44656</v>
      </c>
      <c r="AZ679" s="219" t="str">
        <f t="shared" si="78"/>
        <v>W15-2022</v>
      </c>
      <c r="BA679" s="86"/>
      <c r="BB679" s="86"/>
      <c r="BC679" s="86" t="s">
        <v>10379</v>
      </c>
      <c r="BD679" s="83" t="s">
        <v>3719</v>
      </c>
      <c r="BE679" s="83" t="str">
        <f t="shared" si="76"/>
        <v>21.RFI</v>
      </c>
      <c r="BF679" s="83" t="s">
        <v>12754</v>
      </c>
      <c r="BG679" s="237" t="s">
        <v>12303</v>
      </c>
      <c r="BH679" s="441" t="s">
        <v>12823</v>
      </c>
    </row>
    <row r="680" spans="1:62" s="13" customFormat="1" ht="15" hidden="1" customHeight="1">
      <c r="A680" s="187" t="s">
        <v>8640</v>
      </c>
      <c r="B680" s="29"/>
      <c r="C680" s="83" t="str">
        <f t="shared" si="53"/>
        <v>JAW-JT-CLP-0563</v>
      </c>
      <c r="D680" s="83">
        <v>30735900031</v>
      </c>
      <c r="E680" s="198" t="s">
        <v>11213</v>
      </c>
      <c r="F680" s="198" t="s">
        <v>9180</v>
      </c>
      <c r="G680" s="83" t="s">
        <v>10283</v>
      </c>
      <c r="H680" s="351" t="s">
        <v>8638</v>
      </c>
      <c r="I680" s="83" t="s">
        <v>8806</v>
      </c>
      <c r="J680" s="83" t="s">
        <v>8807</v>
      </c>
      <c r="K680" s="83">
        <v>30</v>
      </c>
      <c r="L680" s="83" t="s">
        <v>4823</v>
      </c>
      <c r="M680" s="83">
        <v>2022</v>
      </c>
      <c r="N680" s="83" t="s">
        <v>10359</v>
      </c>
      <c r="O680" s="83" t="s">
        <v>9334</v>
      </c>
      <c r="P680" s="84" t="s">
        <v>12456</v>
      </c>
      <c r="Q680" s="83" t="s">
        <v>8374</v>
      </c>
      <c r="R680" s="83" t="s">
        <v>8375</v>
      </c>
      <c r="S680" s="244" t="s">
        <v>2200</v>
      </c>
      <c r="T680" s="244" t="s">
        <v>5862</v>
      </c>
      <c r="U680" s="244" t="s">
        <v>5907</v>
      </c>
      <c r="V680" s="244" t="s">
        <v>4468</v>
      </c>
      <c r="W680" s="274" t="s">
        <v>2203</v>
      </c>
      <c r="X680" s="274" t="s">
        <v>8610</v>
      </c>
      <c r="Y680" s="244">
        <v>6617993</v>
      </c>
      <c r="Z680" s="86">
        <v>44589</v>
      </c>
      <c r="AA680" s="86">
        <v>44589</v>
      </c>
      <c r="AB680" s="332">
        <f t="shared" ca="1" si="66"/>
        <v>70</v>
      </c>
      <c r="AC680" s="91" t="str">
        <f t="shared" ca="1" si="67"/>
        <v>61 - 90 days</v>
      </c>
      <c r="AD680" s="89">
        <f t="shared" si="56"/>
        <v>44619</v>
      </c>
      <c r="AE680" s="90" t="str">
        <f t="shared" si="75"/>
        <v>W10-2022</v>
      </c>
      <c r="AF680" s="90" t="str">
        <f t="shared" si="68"/>
        <v>Feb-2022</v>
      </c>
      <c r="AG680" s="86" t="s">
        <v>345</v>
      </c>
      <c r="AH680" s="219" t="str">
        <f t="shared" si="69"/>
        <v>TBD</v>
      </c>
      <c r="AI680" s="219" t="str">
        <f t="shared" si="70"/>
        <v>TBD</v>
      </c>
      <c r="AJ680" s="89">
        <v>44673</v>
      </c>
      <c r="AK680" s="219" t="str">
        <f t="shared" si="71"/>
        <v>W17-2022</v>
      </c>
      <c r="AL680" s="219" t="str">
        <f t="shared" si="72"/>
        <v>Apr-2022</v>
      </c>
      <c r="AM680" s="339">
        <v>44673</v>
      </c>
      <c r="AN680" s="219" t="str">
        <f t="shared" si="73"/>
        <v>W17-2022</v>
      </c>
      <c r="AO680" s="219" t="str">
        <f t="shared" si="74"/>
        <v>Apr-2022</v>
      </c>
      <c r="AP680" s="83" t="s">
        <v>4464</v>
      </c>
      <c r="AQ680" s="220">
        <v>44594</v>
      </c>
      <c r="AR680" s="89">
        <v>44634</v>
      </c>
      <c r="AS680" s="99">
        <v>525011421993</v>
      </c>
      <c r="AT680" s="94">
        <v>11</v>
      </c>
      <c r="AU680" s="256"/>
      <c r="AV680" s="95">
        <v>44628</v>
      </c>
      <c r="AW680" s="238"/>
      <c r="AX680" s="89"/>
      <c r="AY680" s="89">
        <v>44659</v>
      </c>
      <c r="AZ680" s="219" t="str">
        <f t="shared" si="78"/>
        <v>W15-2022</v>
      </c>
      <c r="BA680" s="86"/>
      <c r="BB680" s="86"/>
      <c r="BC680" s="86" t="s">
        <v>10379</v>
      </c>
      <c r="BD680" s="83" t="s">
        <v>3719</v>
      </c>
      <c r="BE680" s="83" t="str">
        <f t="shared" si="76"/>
        <v>21.RFI</v>
      </c>
      <c r="BF680" s="83" t="s">
        <v>12754</v>
      </c>
      <c r="BG680" s="237" t="s">
        <v>12569</v>
      </c>
      <c r="BH680" s="441" t="s">
        <v>12823</v>
      </c>
    </row>
    <row r="681" spans="1:62" s="13" customFormat="1" ht="15" hidden="1" customHeight="1">
      <c r="A681" s="187" t="s">
        <v>8640</v>
      </c>
      <c r="B681" s="29"/>
      <c r="C681" s="83" t="str">
        <f t="shared" si="53"/>
        <v>JAW-YO-BTL-0140</v>
      </c>
      <c r="D681" s="83">
        <v>30735930031</v>
      </c>
      <c r="E681" s="198" t="s">
        <v>11207</v>
      </c>
      <c r="F681" s="198" t="s">
        <v>9183</v>
      </c>
      <c r="G681" s="83" t="s">
        <v>10283</v>
      </c>
      <c r="H681" s="351" t="s">
        <v>6827</v>
      </c>
      <c r="I681" s="83" t="s">
        <v>8812</v>
      </c>
      <c r="J681" s="83" t="s">
        <v>8813</v>
      </c>
      <c r="K681" s="83">
        <v>50</v>
      </c>
      <c r="L681" s="83" t="s">
        <v>8814</v>
      </c>
      <c r="M681" s="83">
        <v>2022</v>
      </c>
      <c r="N681" s="83" t="s">
        <v>10358</v>
      </c>
      <c r="O681" s="83" t="s">
        <v>9414</v>
      </c>
      <c r="P681" s="84" t="s">
        <v>12456</v>
      </c>
      <c r="Q681" s="83" t="s">
        <v>8380</v>
      </c>
      <c r="R681" s="83" t="s">
        <v>8381</v>
      </c>
      <c r="S681" s="244" t="s">
        <v>2200</v>
      </c>
      <c r="T681" s="244" t="s">
        <v>5862</v>
      </c>
      <c r="U681" s="244" t="s">
        <v>5907</v>
      </c>
      <c r="V681" s="244" t="s">
        <v>4468</v>
      </c>
      <c r="W681" s="274" t="s">
        <v>2211</v>
      </c>
      <c r="X681" s="274" t="s">
        <v>6915</v>
      </c>
      <c r="Y681" s="244">
        <v>6617989</v>
      </c>
      <c r="Z681" s="86">
        <v>44589</v>
      </c>
      <c r="AA681" s="86">
        <v>44589</v>
      </c>
      <c r="AB681" s="332">
        <f t="shared" ca="1" si="66"/>
        <v>70</v>
      </c>
      <c r="AC681" s="91" t="str">
        <f t="shared" ca="1" si="67"/>
        <v>61 - 90 days</v>
      </c>
      <c r="AD681" s="89">
        <f t="shared" si="56"/>
        <v>44619</v>
      </c>
      <c r="AE681" s="90" t="str">
        <f t="shared" si="75"/>
        <v>W10-2022</v>
      </c>
      <c r="AF681" s="90" t="str">
        <f t="shared" si="68"/>
        <v>Feb-2022</v>
      </c>
      <c r="AG681" s="86" t="s">
        <v>345</v>
      </c>
      <c r="AH681" s="219" t="str">
        <f t="shared" si="69"/>
        <v>TBD</v>
      </c>
      <c r="AI681" s="219" t="str">
        <f t="shared" si="70"/>
        <v>TBD</v>
      </c>
      <c r="AJ681" s="89">
        <v>44674</v>
      </c>
      <c r="AK681" s="219" t="str">
        <f t="shared" si="71"/>
        <v>W17-2022</v>
      </c>
      <c r="AL681" s="219" t="str">
        <f t="shared" si="72"/>
        <v>Apr-2022</v>
      </c>
      <c r="AM681" s="339">
        <v>44674</v>
      </c>
      <c r="AN681" s="219" t="str">
        <f t="shared" si="73"/>
        <v>W17-2022</v>
      </c>
      <c r="AO681" s="219" t="str">
        <f t="shared" si="74"/>
        <v>Apr-2022</v>
      </c>
      <c r="AP681" s="83" t="s">
        <v>4464</v>
      </c>
      <c r="AQ681" s="220">
        <v>44594</v>
      </c>
      <c r="AR681" s="89">
        <v>44634</v>
      </c>
      <c r="AS681" s="99">
        <v>521032604426</v>
      </c>
      <c r="AT681" s="94">
        <v>11</v>
      </c>
      <c r="AU681" s="256"/>
      <c r="AV681" s="89">
        <v>44629</v>
      </c>
      <c r="AW681" s="238"/>
      <c r="AX681" s="89"/>
      <c r="AY681" s="89">
        <v>44659</v>
      </c>
      <c r="AZ681" s="219" t="str">
        <f t="shared" si="78"/>
        <v>W15-2022</v>
      </c>
      <c r="BA681" s="86"/>
      <c r="BB681" s="86"/>
      <c r="BC681" s="86" t="s">
        <v>10379</v>
      </c>
      <c r="BD681" s="83" t="s">
        <v>3719</v>
      </c>
      <c r="BE681" s="83" t="str">
        <f t="shared" si="76"/>
        <v>21.RFI</v>
      </c>
      <c r="BF681" s="83" t="s">
        <v>12754</v>
      </c>
      <c r="BG681" s="237" t="s">
        <v>12569</v>
      </c>
      <c r="BH681" s="441" t="s">
        <v>12823</v>
      </c>
    </row>
    <row r="682" spans="1:62" s="13" customFormat="1" ht="15" hidden="1" customHeight="1">
      <c r="A682" s="27"/>
      <c r="B682" s="29"/>
      <c r="C682" s="83" t="str">
        <f t="shared" si="53"/>
        <v>SUM-SU-STB-2232</v>
      </c>
      <c r="D682" s="83">
        <v>30734530031</v>
      </c>
      <c r="E682" s="83">
        <v>22236109</v>
      </c>
      <c r="F682" s="198" t="s">
        <v>11083</v>
      </c>
      <c r="G682" s="83" t="s">
        <v>10283</v>
      </c>
      <c r="H682" s="84" t="s">
        <v>6825</v>
      </c>
      <c r="I682" s="83" t="s">
        <v>8881</v>
      </c>
      <c r="J682" s="83" t="s">
        <v>8882</v>
      </c>
      <c r="K682" s="83">
        <v>50</v>
      </c>
      <c r="L682" s="83" t="s">
        <v>4797</v>
      </c>
      <c r="M682" s="83">
        <v>2022</v>
      </c>
      <c r="N682" s="83"/>
      <c r="O682" s="83" t="s">
        <v>9347</v>
      </c>
      <c r="P682" s="84" t="s">
        <v>205</v>
      </c>
      <c r="Q682" s="83" t="s">
        <v>12471</v>
      </c>
      <c r="R682" s="83" t="s">
        <v>8427</v>
      </c>
      <c r="S682" s="83" t="s">
        <v>2200</v>
      </c>
      <c r="T682" s="83" t="s">
        <v>4465</v>
      </c>
      <c r="U682" s="83" t="s">
        <v>201</v>
      </c>
      <c r="V682" s="83" t="s">
        <v>4471</v>
      </c>
      <c r="W682" s="274" t="s">
        <v>2213</v>
      </c>
      <c r="X682" s="274" t="s">
        <v>2719</v>
      </c>
      <c r="Y682" s="85">
        <v>6618183</v>
      </c>
      <c r="Z682" s="86">
        <v>44657</v>
      </c>
      <c r="AA682" s="86">
        <v>44657</v>
      </c>
      <c r="AB682" s="332">
        <f t="shared" ca="1" si="66"/>
        <v>6</v>
      </c>
      <c r="AC682" s="88" t="str">
        <f t="shared" ca="1" si="67"/>
        <v>&lt; 30 days</v>
      </c>
      <c r="AD682" s="89">
        <f t="shared" si="56"/>
        <v>44687</v>
      </c>
      <c r="AE682" s="90" t="str">
        <f t="shared" si="75"/>
        <v>W19-2022</v>
      </c>
      <c r="AF682" s="90" t="str">
        <f t="shared" si="68"/>
        <v>May-2022</v>
      </c>
      <c r="AG682" s="89" t="s">
        <v>345</v>
      </c>
      <c r="AH682" s="90" t="str">
        <f t="shared" si="69"/>
        <v>TBD</v>
      </c>
      <c r="AI682" s="90" t="str">
        <f t="shared" si="70"/>
        <v>TBD</v>
      </c>
      <c r="AJ682" s="89">
        <v>44676</v>
      </c>
      <c r="AK682" s="90" t="str">
        <f t="shared" si="71"/>
        <v>W18-2022</v>
      </c>
      <c r="AL682" s="90" t="str">
        <f t="shared" si="72"/>
        <v>Apr-2022</v>
      </c>
      <c r="AM682" s="89">
        <v>44676</v>
      </c>
      <c r="AN682" s="90" t="str">
        <f t="shared" si="73"/>
        <v>W18-2022</v>
      </c>
      <c r="AO682" s="90" t="str">
        <f t="shared" si="74"/>
        <v>Apr-2022</v>
      </c>
      <c r="AP682" s="83" t="s">
        <v>4464</v>
      </c>
      <c r="AQ682" s="89">
        <v>44661</v>
      </c>
      <c r="AR682" s="89">
        <v>44662</v>
      </c>
      <c r="AS682" s="93"/>
      <c r="AT682" s="94"/>
      <c r="AU682" s="97"/>
      <c r="AV682" s="95">
        <v>44663</v>
      </c>
      <c r="AW682" s="97"/>
      <c r="AX682" s="89"/>
      <c r="AY682" s="89">
        <v>44663</v>
      </c>
      <c r="AZ682" s="219" t="str">
        <f t="shared" si="78"/>
        <v>W16-2022</v>
      </c>
      <c r="BA682" s="86"/>
      <c r="BB682" s="86"/>
      <c r="BC682" s="86"/>
      <c r="BD682" s="83" t="s">
        <v>3719</v>
      </c>
      <c r="BE682" s="83" t="str">
        <f t="shared" si="76"/>
        <v>21.RFI</v>
      </c>
      <c r="BF682" s="83" t="s">
        <v>3754</v>
      </c>
      <c r="BG682" s="96" t="s">
        <v>12729</v>
      </c>
      <c r="BH682" s="441" t="s">
        <v>12823</v>
      </c>
      <c r="BJ682" s="190"/>
    </row>
    <row r="683" spans="1:62" s="13" customFormat="1" ht="15" hidden="1" customHeight="1">
      <c r="A683" s="187" t="s">
        <v>11659</v>
      </c>
      <c r="B683" s="29"/>
      <c r="C683" s="83" t="str">
        <f t="shared" si="53"/>
        <v>SUM-SU-PYB-2172</v>
      </c>
      <c r="D683" s="83">
        <v>30741380031</v>
      </c>
      <c r="E683" s="198">
        <v>20298104</v>
      </c>
      <c r="F683" s="198" t="s">
        <v>11931</v>
      </c>
      <c r="G683" s="83" t="s">
        <v>10283</v>
      </c>
      <c r="H683" s="84" t="s">
        <v>6827</v>
      </c>
      <c r="I683" s="83" t="s">
        <v>11887</v>
      </c>
      <c r="J683" s="83" t="s">
        <v>11888</v>
      </c>
      <c r="K683" s="83">
        <v>60</v>
      </c>
      <c r="L683" s="83" t="s">
        <v>5022</v>
      </c>
      <c r="M683" s="83">
        <v>2022</v>
      </c>
      <c r="N683" s="83" t="s">
        <v>10971</v>
      </c>
      <c r="O683" s="83" t="s">
        <v>11945</v>
      </c>
      <c r="P683" s="84" t="s">
        <v>205</v>
      </c>
      <c r="Q683" s="83" t="s">
        <v>11644</v>
      </c>
      <c r="R683" s="83" t="s">
        <v>11645</v>
      </c>
      <c r="S683" s="83" t="s">
        <v>2200</v>
      </c>
      <c r="T683" s="83" t="s">
        <v>5862</v>
      </c>
      <c r="U683" s="83" t="s">
        <v>2199</v>
      </c>
      <c r="V683" s="83" t="s">
        <v>4471</v>
      </c>
      <c r="W683" s="274" t="s">
        <v>2213</v>
      </c>
      <c r="X683" s="274" t="s">
        <v>11657</v>
      </c>
      <c r="Y683" s="274">
        <v>6618086</v>
      </c>
      <c r="Z683" s="86">
        <v>44631</v>
      </c>
      <c r="AA683" s="86">
        <v>44631</v>
      </c>
      <c r="AB683" s="332">
        <f t="shared" ca="1" si="66"/>
        <v>34</v>
      </c>
      <c r="AC683" s="91" t="str">
        <f t="shared" ca="1" si="67"/>
        <v>31 - 60 days</v>
      </c>
      <c r="AD683" s="89">
        <f t="shared" si="56"/>
        <v>44661</v>
      </c>
      <c r="AE683" s="90" t="str">
        <f t="shared" si="75"/>
        <v>W16-2022</v>
      </c>
      <c r="AF683" s="90" t="str">
        <f t="shared" si="68"/>
        <v>Apr-2022</v>
      </c>
      <c r="AG683" s="86" t="s">
        <v>345</v>
      </c>
      <c r="AH683" s="219" t="str">
        <f t="shared" si="69"/>
        <v>TBD</v>
      </c>
      <c r="AI683" s="219" t="str">
        <f t="shared" si="70"/>
        <v>TBD</v>
      </c>
      <c r="AJ683" s="199">
        <v>44676</v>
      </c>
      <c r="AK683" s="219" t="str">
        <f t="shared" si="71"/>
        <v>W18-2022</v>
      </c>
      <c r="AL683" s="219" t="str">
        <f t="shared" si="72"/>
        <v>Apr-2022</v>
      </c>
      <c r="AM683" s="339">
        <v>44676</v>
      </c>
      <c r="AN683" s="219" t="str">
        <f t="shared" si="73"/>
        <v>W18-2022</v>
      </c>
      <c r="AO683" s="219" t="str">
        <f t="shared" si="74"/>
        <v>Apr-2022</v>
      </c>
      <c r="AP683" s="83" t="s">
        <v>4464</v>
      </c>
      <c r="AQ683" s="220">
        <v>44641</v>
      </c>
      <c r="AR683" s="220">
        <v>44643</v>
      </c>
      <c r="AS683" s="99">
        <v>124150469123</v>
      </c>
      <c r="AT683" s="94">
        <v>6.6</v>
      </c>
      <c r="AU683" s="256"/>
      <c r="AV683" s="238">
        <v>44642</v>
      </c>
      <c r="AW683" s="238"/>
      <c r="AX683" s="89"/>
      <c r="AY683" s="89">
        <v>44665</v>
      </c>
      <c r="AZ683" s="219" t="str">
        <f t="shared" si="78"/>
        <v>W16-2022</v>
      </c>
      <c r="BA683" s="86"/>
      <c r="BB683" s="86"/>
      <c r="BC683" s="86"/>
      <c r="BD683" s="83" t="s">
        <v>3719</v>
      </c>
      <c r="BE683" s="83" t="str">
        <f t="shared" si="76"/>
        <v>21.RFI</v>
      </c>
      <c r="BF683" s="83" t="s">
        <v>3754</v>
      </c>
      <c r="BG683" s="237" t="s">
        <v>12780</v>
      </c>
      <c r="BH683" s="441" t="s">
        <v>12823</v>
      </c>
      <c r="BI683" s="190"/>
      <c r="BJ683" s="190"/>
    </row>
    <row r="684" spans="1:62" s="13" customFormat="1" ht="15" hidden="1" customHeight="1">
      <c r="A684" s="198"/>
      <c r="B684" s="29"/>
      <c r="C684" s="83" t="str">
        <f t="shared" si="53"/>
        <v>KAL-KB-SKW-0773</v>
      </c>
      <c r="D684" s="83">
        <v>30715470031</v>
      </c>
      <c r="E684" s="198" t="s">
        <v>7990</v>
      </c>
      <c r="F684" s="198" t="s">
        <v>7266</v>
      </c>
      <c r="G684" s="83" t="s">
        <v>5842</v>
      </c>
      <c r="H684" s="284" t="s">
        <v>6825</v>
      </c>
      <c r="I684" s="83" t="s">
        <v>7268</v>
      </c>
      <c r="J684" s="83" t="s">
        <v>7269</v>
      </c>
      <c r="K684" s="83">
        <v>45</v>
      </c>
      <c r="L684" s="83" t="s">
        <v>4494</v>
      </c>
      <c r="M684" s="106">
        <v>2021</v>
      </c>
      <c r="N684" s="83" t="s">
        <v>3758</v>
      </c>
      <c r="O684" s="83" t="s">
        <v>8058</v>
      </c>
      <c r="P684" s="284" t="s">
        <v>205</v>
      </c>
      <c r="Q684" s="83" t="s">
        <v>7265</v>
      </c>
      <c r="R684" s="83" t="s">
        <v>7266</v>
      </c>
      <c r="S684" s="243" t="s">
        <v>2200</v>
      </c>
      <c r="T684" s="198" t="s">
        <v>5862</v>
      </c>
      <c r="U684" s="83" t="s">
        <v>2197</v>
      </c>
      <c r="V684" s="198" t="s">
        <v>4474</v>
      </c>
      <c r="W684" s="274" t="s">
        <v>2209</v>
      </c>
      <c r="X684" s="274" t="s">
        <v>7267</v>
      </c>
      <c r="Y684" s="85">
        <v>6617778</v>
      </c>
      <c r="Z684" s="254">
        <v>44509</v>
      </c>
      <c r="AA684" s="254"/>
      <c r="AB684" s="332">
        <f t="shared" ca="1" si="66"/>
        <v>164</v>
      </c>
      <c r="AC684" s="91" t="str">
        <f t="shared" ca="1" si="67"/>
        <v>&gt; 150 days</v>
      </c>
      <c r="AD684" s="89">
        <f t="shared" si="56"/>
        <v>44539</v>
      </c>
      <c r="AE684" s="90" t="str">
        <f t="shared" si="75"/>
        <v>W50-2021</v>
      </c>
      <c r="AF684" s="90" t="str">
        <f t="shared" si="68"/>
        <v>Dec-2021</v>
      </c>
      <c r="AG684" s="89" t="s">
        <v>345</v>
      </c>
      <c r="AH684" s="219" t="str">
        <f t="shared" si="69"/>
        <v>TBD</v>
      </c>
      <c r="AI684" s="219" t="str">
        <f t="shared" si="70"/>
        <v>TBD</v>
      </c>
      <c r="AJ684" s="199">
        <v>44617</v>
      </c>
      <c r="AK684" s="219" t="str">
        <f t="shared" si="71"/>
        <v>W09-2022</v>
      </c>
      <c r="AL684" s="219" t="str">
        <f t="shared" si="72"/>
        <v>Feb-2022</v>
      </c>
      <c r="AM684" s="89">
        <v>44681</v>
      </c>
      <c r="AN684" s="219" t="str">
        <f t="shared" si="73"/>
        <v>W18-2022</v>
      </c>
      <c r="AO684" s="219" t="str">
        <f t="shared" si="74"/>
        <v>Apr-2022</v>
      </c>
      <c r="AP684" s="106" t="s">
        <v>4464</v>
      </c>
      <c r="AQ684" s="254">
        <v>44546</v>
      </c>
      <c r="AR684" s="106"/>
      <c r="AS684" s="99" t="s">
        <v>12238</v>
      </c>
      <c r="AT684" s="106"/>
      <c r="AU684" s="256"/>
      <c r="AV684" s="95">
        <v>44529</v>
      </c>
      <c r="AW684" s="238"/>
      <c r="AX684" s="106"/>
      <c r="AY684" s="287">
        <v>44673</v>
      </c>
      <c r="AZ684" s="106"/>
      <c r="BA684" s="86"/>
      <c r="BB684" s="86"/>
      <c r="BC684" s="106"/>
      <c r="BD684" s="83" t="s">
        <v>3719</v>
      </c>
      <c r="BE684" s="83" t="str">
        <f t="shared" si="76"/>
        <v>21.RFI</v>
      </c>
      <c r="BF684" s="83" t="s">
        <v>3754</v>
      </c>
      <c r="BG684" s="239" t="s">
        <v>12836</v>
      </c>
      <c r="BH684" s="439" t="s">
        <v>12823</v>
      </c>
      <c r="BI684" s="190"/>
      <c r="BJ684" s="285"/>
    </row>
    <row r="685" spans="1:62" s="13" customFormat="1" ht="15" hidden="1" customHeight="1">
      <c r="A685" s="187"/>
      <c r="B685" s="29"/>
      <c r="C685" s="83" t="str">
        <f t="shared" si="53"/>
        <v>JAW-JB-SOR-4420</v>
      </c>
      <c r="D685" s="83">
        <v>30739910031</v>
      </c>
      <c r="E685" s="198" t="s">
        <v>11422</v>
      </c>
      <c r="F685" s="198" t="s">
        <v>10770</v>
      </c>
      <c r="G685" s="83" t="s">
        <v>10283</v>
      </c>
      <c r="H685" s="84" t="s">
        <v>6825</v>
      </c>
      <c r="I685" s="83" t="s">
        <v>10884</v>
      </c>
      <c r="J685" s="83" t="s">
        <v>10885</v>
      </c>
      <c r="K685" s="83">
        <v>50</v>
      </c>
      <c r="L685" s="83" t="s">
        <v>4605</v>
      </c>
      <c r="M685" s="83">
        <v>2022</v>
      </c>
      <c r="N685" s="83" t="s">
        <v>10971</v>
      </c>
      <c r="O685" s="83" t="s">
        <v>12596</v>
      </c>
      <c r="P685" s="97" t="s">
        <v>205</v>
      </c>
      <c r="Q685" s="83" t="s">
        <v>10769</v>
      </c>
      <c r="R685" s="83" t="s">
        <v>10770</v>
      </c>
      <c r="S685" s="83" t="s">
        <v>106</v>
      </c>
      <c r="T685" s="83" t="s">
        <v>5862</v>
      </c>
      <c r="U685" s="83" t="s">
        <v>5907</v>
      </c>
      <c r="V685" s="83" t="s">
        <v>4470</v>
      </c>
      <c r="W685" s="274" t="s">
        <v>2205</v>
      </c>
      <c r="X685" s="274" t="s">
        <v>2648</v>
      </c>
      <c r="Y685" s="83">
        <v>6618108</v>
      </c>
      <c r="Z685" s="86">
        <v>44627</v>
      </c>
      <c r="AA685" s="86">
        <v>44627</v>
      </c>
      <c r="AB685" s="332">
        <f t="shared" ca="1" si="66"/>
        <v>50</v>
      </c>
      <c r="AC685" s="91" t="str">
        <f t="shared" ca="1" si="67"/>
        <v>31 - 60 days</v>
      </c>
      <c r="AD685" s="89">
        <f t="shared" si="56"/>
        <v>44777</v>
      </c>
      <c r="AE685" s="90" t="str">
        <f t="shared" si="75"/>
        <v>W32-2022</v>
      </c>
      <c r="AF685" s="90" t="str">
        <f t="shared" si="68"/>
        <v>Aug-2022</v>
      </c>
      <c r="AG685" s="89" t="s">
        <v>345</v>
      </c>
      <c r="AH685" s="219" t="str">
        <f t="shared" si="69"/>
        <v>TBD</v>
      </c>
      <c r="AI685" s="219" t="str">
        <f t="shared" si="70"/>
        <v>TBD</v>
      </c>
      <c r="AJ685" s="89">
        <v>44717</v>
      </c>
      <c r="AK685" s="219" t="str">
        <f t="shared" si="71"/>
        <v>W24-2022</v>
      </c>
      <c r="AL685" s="219" t="str">
        <f t="shared" si="72"/>
        <v>Jun-2022</v>
      </c>
      <c r="AM685" s="89">
        <v>44717</v>
      </c>
      <c r="AN685" s="219" t="str">
        <f t="shared" si="73"/>
        <v>W24-2022</v>
      </c>
      <c r="AO685" s="219" t="str">
        <f t="shared" si="74"/>
        <v>Jun-2022</v>
      </c>
      <c r="AP685" s="220" t="s">
        <v>4464</v>
      </c>
      <c r="AQ685" s="89">
        <v>44661</v>
      </c>
      <c r="AR685" s="89">
        <v>44662</v>
      </c>
      <c r="AS685" s="99">
        <v>535342252845</v>
      </c>
      <c r="AT685" s="256"/>
      <c r="AU685" s="95"/>
      <c r="AV685" s="238">
        <v>44672</v>
      </c>
      <c r="AW685" s="89"/>
      <c r="AX685" s="89"/>
      <c r="AY685" s="89">
        <v>44677</v>
      </c>
      <c r="AZ685" s="86"/>
      <c r="BA685" s="86"/>
      <c r="BB685" s="86"/>
      <c r="BC685" s="86" t="s">
        <v>6452</v>
      </c>
      <c r="BD685" s="83" t="s">
        <v>3719</v>
      </c>
      <c r="BE685" s="83" t="str">
        <f t="shared" si="76"/>
        <v>21.RFI</v>
      </c>
      <c r="BF685" s="83" t="s">
        <v>3754</v>
      </c>
      <c r="BG685" s="237" t="s">
        <v>12850</v>
      </c>
      <c r="BH685" s="435"/>
      <c r="BI685" s="190"/>
      <c r="BJ685" s="285"/>
    </row>
    <row r="686" spans="1:62" s="13" customFormat="1" ht="15" hidden="1" customHeight="1">
      <c r="A686" s="187" t="s">
        <v>11659</v>
      </c>
      <c r="B686" s="29"/>
      <c r="C686" s="83" t="str">
        <f t="shared" si="53"/>
        <v>SUM-LA-BBU-0878</v>
      </c>
      <c r="D686" s="83">
        <v>30741790031</v>
      </c>
      <c r="E686" s="198">
        <v>100178104</v>
      </c>
      <c r="F686" s="198" t="s">
        <v>11969</v>
      </c>
      <c r="G686" s="83" t="s">
        <v>10283</v>
      </c>
      <c r="H686" s="84" t="s">
        <v>6827</v>
      </c>
      <c r="I686" s="83" t="s">
        <v>11884</v>
      </c>
      <c r="J686" s="83" t="s">
        <v>11885</v>
      </c>
      <c r="K686" s="83">
        <v>60</v>
      </c>
      <c r="L686" s="83" t="s">
        <v>11886</v>
      </c>
      <c r="M686" s="83">
        <v>2022</v>
      </c>
      <c r="N686" s="83" t="s">
        <v>10971</v>
      </c>
      <c r="O686" s="83" t="s">
        <v>12040</v>
      </c>
      <c r="P686" s="84" t="s">
        <v>205</v>
      </c>
      <c r="Q686" s="83" t="s">
        <v>11642</v>
      </c>
      <c r="R686" s="83" t="s">
        <v>11643</v>
      </c>
      <c r="S686" s="83" t="s">
        <v>2200</v>
      </c>
      <c r="T686" s="83" t="s">
        <v>5862</v>
      </c>
      <c r="U686" s="83" t="s">
        <v>2199</v>
      </c>
      <c r="V686" s="83" t="s">
        <v>4477</v>
      </c>
      <c r="W686" s="274" t="s">
        <v>2218</v>
      </c>
      <c r="X686" s="274" t="s">
        <v>8627</v>
      </c>
      <c r="Y686" s="274">
        <v>6618086</v>
      </c>
      <c r="Z686" s="86">
        <v>44631</v>
      </c>
      <c r="AA686" s="86">
        <v>44631</v>
      </c>
      <c r="AB686" s="332">
        <f t="shared" ca="1" si="66"/>
        <v>42</v>
      </c>
      <c r="AC686" s="91" t="str">
        <f t="shared" ca="1" si="67"/>
        <v>31 - 60 days</v>
      </c>
      <c r="AD686" s="89">
        <f t="shared" si="56"/>
        <v>44661</v>
      </c>
      <c r="AE686" s="90" t="str">
        <f t="shared" si="75"/>
        <v>W16-2022</v>
      </c>
      <c r="AF686" s="90" t="str">
        <f t="shared" si="68"/>
        <v>Apr-2022</v>
      </c>
      <c r="AG686" s="86" t="s">
        <v>345</v>
      </c>
      <c r="AH686" s="219" t="str">
        <f t="shared" si="69"/>
        <v>TBD</v>
      </c>
      <c r="AI686" s="219" t="str">
        <f t="shared" si="70"/>
        <v>TBD</v>
      </c>
      <c r="AJ686" s="199">
        <v>44696</v>
      </c>
      <c r="AK686" s="219" t="str">
        <f t="shared" si="71"/>
        <v>W21-2022</v>
      </c>
      <c r="AL686" s="219" t="str">
        <f t="shared" si="72"/>
        <v>May-2022</v>
      </c>
      <c r="AM686" s="339">
        <v>44696</v>
      </c>
      <c r="AN686" s="219" t="str">
        <f t="shared" si="73"/>
        <v>W21-2022</v>
      </c>
      <c r="AO686" s="219" t="str">
        <f t="shared" si="74"/>
        <v>May-2022</v>
      </c>
      <c r="AP686" s="83" t="s">
        <v>4464</v>
      </c>
      <c r="AQ686" s="220">
        <v>44644</v>
      </c>
      <c r="AR686" s="89">
        <v>44645</v>
      </c>
      <c r="AS686" s="99">
        <v>173700729262</v>
      </c>
      <c r="AT686" s="94"/>
      <c r="AU686" s="256"/>
      <c r="AV686" s="238">
        <v>44643</v>
      </c>
      <c r="AW686" s="238"/>
      <c r="AX686" s="89"/>
      <c r="AY686" s="89">
        <v>44673</v>
      </c>
      <c r="AZ686" s="219"/>
      <c r="BA686" s="86"/>
      <c r="BB686" s="86"/>
      <c r="BC686" s="86"/>
      <c r="BD686" s="83" t="s">
        <v>3719</v>
      </c>
      <c r="BE686" s="83" t="str">
        <f t="shared" si="76"/>
        <v>21.RFI</v>
      </c>
      <c r="BF686" s="83" t="s">
        <v>3754</v>
      </c>
      <c r="BG686" s="237" t="s">
        <v>12838</v>
      </c>
      <c r="BH686" s="435"/>
      <c r="BI686" s="190"/>
      <c r="BJ686" s="285"/>
    </row>
    <row r="687" spans="1:62" s="13" customFormat="1" ht="15" hidden="1" customHeight="1">
      <c r="A687" s="187" t="s">
        <v>9466</v>
      </c>
      <c r="B687" s="29"/>
      <c r="C687" s="83" t="str">
        <f t="shared" si="53"/>
        <v>SUL-SN-SDR-1284</v>
      </c>
      <c r="D687" s="83">
        <v>30730270031</v>
      </c>
      <c r="E687" s="198" t="s">
        <v>11032</v>
      </c>
      <c r="F687" s="198" t="s">
        <v>9600</v>
      </c>
      <c r="G687" s="83" t="s">
        <v>10283</v>
      </c>
      <c r="H687" s="84" t="s">
        <v>6825</v>
      </c>
      <c r="I687" s="83" t="s">
        <v>9989</v>
      </c>
      <c r="J687" s="83" t="s">
        <v>9990</v>
      </c>
      <c r="K687" s="83">
        <v>60</v>
      </c>
      <c r="L687" s="83" t="s">
        <v>8052</v>
      </c>
      <c r="M687" s="83">
        <v>2022</v>
      </c>
      <c r="N687" s="83" t="s">
        <v>10359</v>
      </c>
      <c r="O687" s="83" t="s">
        <v>10424</v>
      </c>
      <c r="P687" s="84" t="s">
        <v>205</v>
      </c>
      <c r="Q687" s="83" t="s">
        <v>9599</v>
      </c>
      <c r="R687" s="83" t="s">
        <v>9600</v>
      </c>
      <c r="S687" s="83" t="s">
        <v>106</v>
      </c>
      <c r="T687" s="83" t="s">
        <v>5862</v>
      </c>
      <c r="U687" s="83" t="s">
        <v>2198</v>
      </c>
      <c r="V687" s="198" t="s">
        <v>4475</v>
      </c>
      <c r="W687" s="274" t="s">
        <v>2220</v>
      </c>
      <c r="X687" s="274" t="s">
        <v>8600</v>
      </c>
      <c r="Y687" s="83">
        <v>6617949</v>
      </c>
      <c r="Z687" s="86">
        <v>44586</v>
      </c>
      <c r="AA687" s="86">
        <v>44589</v>
      </c>
      <c r="AB687" s="332">
        <f t="shared" ca="1" si="66"/>
        <v>90</v>
      </c>
      <c r="AC687" s="91" t="str">
        <f t="shared" ca="1" si="67"/>
        <v>61 - 90 days</v>
      </c>
      <c r="AD687" s="89">
        <f t="shared" ref="AD687:AD750" si="79">IF(AND(S687=""),"TBD",IF(AND(S687="COLO"),Z687+30,Z687+150))</f>
        <v>44736</v>
      </c>
      <c r="AE687" s="90" t="str">
        <f t="shared" si="75"/>
        <v>W26-2022</v>
      </c>
      <c r="AF687" s="90" t="str">
        <f t="shared" si="68"/>
        <v>Jun-2022</v>
      </c>
      <c r="AG687" s="89" t="s">
        <v>345</v>
      </c>
      <c r="AH687" s="219" t="str">
        <f t="shared" si="69"/>
        <v>TBD</v>
      </c>
      <c r="AI687" s="219" t="str">
        <f t="shared" si="70"/>
        <v>TBD</v>
      </c>
      <c r="AJ687" s="89">
        <v>44681</v>
      </c>
      <c r="AK687" s="219" t="str">
        <f t="shared" si="71"/>
        <v>W18-2022</v>
      </c>
      <c r="AL687" s="219" t="str">
        <f t="shared" si="72"/>
        <v>Apr-2022</v>
      </c>
      <c r="AM687" s="89">
        <v>44681</v>
      </c>
      <c r="AN687" s="219" t="str">
        <f t="shared" si="73"/>
        <v>W18-2022</v>
      </c>
      <c r="AO687" s="219" t="str">
        <f t="shared" si="74"/>
        <v>Apr-2022</v>
      </c>
      <c r="AP687" s="83" t="s">
        <v>4464</v>
      </c>
      <c r="AQ687" s="220">
        <v>44617</v>
      </c>
      <c r="AR687" s="277">
        <v>44622</v>
      </c>
      <c r="AS687" s="99">
        <v>325500312812</v>
      </c>
      <c r="AT687" s="94"/>
      <c r="AU687" s="256"/>
      <c r="AV687" s="238">
        <v>44648</v>
      </c>
      <c r="AW687" s="238"/>
      <c r="AX687" s="89"/>
      <c r="AY687" s="89">
        <v>44676</v>
      </c>
      <c r="AZ687" s="219"/>
      <c r="BA687" s="86"/>
      <c r="BB687" s="86"/>
      <c r="BC687" s="86" t="s">
        <v>6452</v>
      </c>
      <c r="BD687" s="83" t="s">
        <v>3719</v>
      </c>
      <c r="BE687" s="83" t="str">
        <f t="shared" si="76"/>
        <v>21.RFI</v>
      </c>
      <c r="BF687" s="83" t="s">
        <v>3754</v>
      </c>
      <c r="BG687" s="237" t="s">
        <v>12887</v>
      </c>
      <c r="BH687" s="439" t="s">
        <v>12823</v>
      </c>
      <c r="BI687" s="190"/>
      <c r="BJ687" s="285"/>
    </row>
    <row r="688" spans="1:62" s="13" customFormat="1" ht="15" hidden="1" customHeight="1">
      <c r="A688" s="187" t="s">
        <v>9466</v>
      </c>
      <c r="B688" s="29"/>
      <c r="C688" s="83" t="str">
        <f t="shared" si="53"/>
        <v>SUL-SN-SDR-1283</v>
      </c>
      <c r="D688" s="83">
        <v>30730260031</v>
      </c>
      <c r="E688" s="198" t="s">
        <v>11033</v>
      </c>
      <c r="F688" s="198" t="s">
        <v>9598</v>
      </c>
      <c r="G688" s="83" t="s">
        <v>10283</v>
      </c>
      <c r="H688" s="84" t="s">
        <v>6825</v>
      </c>
      <c r="I688" s="83" t="s">
        <v>9987</v>
      </c>
      <c r="J688" s="83" t="s">
        <v>9988</v>
      </c>
      <c r="K688" s="83">
        <v>60</v>
      </c>
      <c r="L688" s="83" t="s">
        <v>4564</v>
      </c>
      <c r="M688" s="83">
        <v>2022</v>
      </c>
      <c r="N688" s="83" t="s">
        <v>10359</v>
      </c>
      <c r="O688" s="83" t="s">
        <v>10423</v>
      </c>
      <c r="P688" s="84" t="s">
        <v>205</v>
      </c>
      <c r="Q688" s="83" t="s">
        <v>9597</v>
      </c>
      <c r="R688" s="83" t="s">
        <v>9598</v>
      </c>
      <c r="S688" s="83" t="s">
        <v>106</v>
      </c>
      <c r="T688" s="83" t="s">
        <v>5862</v>
      </c>
      <c r="U688" s="83" t="s">
        <v>2198</v>
      </c>
      <c r="V688" s="198" t="s">
        <v>4475</v>
      </c>
      <c r="W688" s="274" t="s">
        <v>2220</v>
      </c>
      <c r="X688" s="274" t="s">
        <v>8600</v>
      </c>
      <c r="Y688" s="83">
        <v>6617949</v>
      </c>
      <c r="Z688" s="86">
        <v>44586</v>
      </c>
      <c r="AA688" s="86">
        <v>44589</v>
      </c>
      <c r="AB688" s="332">
        <f t="shared" ca="1" si="66"/>
        <v>90</v>
      </c>
      <c r="AC688" s="91" t="str">
        <f t="shared" ca="1" si="67"/>
        <v>61 - 90 days</v>
      </c>
      <c r="AD688" s="89">
        <f t="shared" si="79"/>
        <v>44736</v>
      </c>
      <c r="AE688" s="90" t="str">
        <f t="shared" si="75"/>
        <v>W26-2022</v>
      </c>
      <c r="AF688" s="90" t="str">
        <f t="shared" si="68"/>
        <v>Jun-2022</v>
      </c>
      <c r="AG688" s="89" t="s">
        <v>345</v>
      </c>
      <c r="AH688" s="219" t="str">
        <f t="shared" si="69"/>
        <v>TBD</v>
      </c>
      <c r="AI688" s="219" t="str">
        <f t="shared" si="70"/>
        <v>TBD</v>
      </c>
      <c r="AJ688" s="89">
        <v>44681</v>
      </c>
      <c r="AK688" s="219" t="str">
        <f t="shared" si="71"/>
        <v>W18-2022</v>
      </c>
      <c r="AL688" s="219" t="str">
        <f t="shared" si="72"/>
        <v>Apr-2022</v>
      </c>
      <c r="AM688" s="89">
        <v>44681</v>
      </c>
      <c r="AN688" s="219" t="str">
        <f t="shared" si="73"/>
        <v>W18-2022</v>
      </c>
      <c r="AO688" s="219" t="str">
        <f t="shared" si="74"/>
        <v>Apr-2022</v>
      </c>
      <c r="AP688" s="83" t="s">
        <v>4464</v>
      </c>
      <c r="AQ688" s="220">
        <v>44617</v>
      </c>
      <c r="AR688" s="277">
        <v>44622</v>
      </c>
      <c r="AS688" s="99">
        <v>325500312463</v>
      </c>
      <c r="AT688" s="94"/>
      <c r="AU688" s="256"/>
      <c r="AV688" s="238">
        <v>44648</v>
      </c>
      <c r="AW688" s="238"/>
      <c r="AX688" s="89"/>
      <c r="AY688" s="89">
        <v>44676</v>
      </c>
      <c r="AZ688" s="219"/>
      <c r="BA688" s="86"/>
      <c r="BB688" s="86"/>
      <c r="BC688" s="86" t="s">
        <v>6452</v>
      </c>
      <c r="BD688" s="83" t="s">
        <v>3719</v>
      </c>
      <c r="BE688" s="83" t="str">
        <f t="shared" si="76"/>
        <v>21.RFI</v>
      </c>
      <c r="BF688" s="83" t="s">
        <v>3754</v>
      </c>
      <c r="BG688" s="237" t="s">
        <v>12888</v>
      </c>
      <c r="BH688" s="439" t="s">
        <v>12823</v>
      </c>
      <c r="BI688" s="190"/>
      <c r="BJ688" s="285"/>
    </row>
    <row r="689" spans="1:62" s="13" customFormat="1" ht="15" hidden="1" customHeight="1">
      <c r="A689" s="187" t="s">
        <v>11659</v>
      </c>
      <c r="B689" s="29"/>
      <c r="C689" s="83" t="str">
        <f t="shared" si="53"/>
        <v>JAW-JB-CJR-4330</v>
      </c>
      <c r="D689" s="83">
        <v>30741350031</v>
      </c>
      <c r="E689" s="198">
        <v>125415126</v>
      </c>
      <c r="F689" s="198" t="s">
        <v>11951</v>
      </c>
      <c r="G689" s="83" t="s">
        <v>10283</v>
      </c>
      <c r="H689" s="84" t="s">
        <v>6825</v>
      </c>
      <c r="I689" s="83" t="s">
        <v>11846</v>
      </c>
      <c r="J689" s="83" t="s">
        <v>11847</v>
      </c>
      <c r="K689" s="83">
        <v>40</v>
      </c>
      <c r="L689" s="83" t="s">
        <v>11848</v>
      </c>
      <c r="M689" s="83">
        <v>2022</v>
      </c>
      <c r="N689" s="83" t="s">
        <v>10971</v>
      </c>
      <c r="O689" s="83" t="s">
        <v>12022</v>
      </c>
      <c r="P689" s="84" t="s">
        <v>205</v>
      </c>
      <c r="Q689" s="83" t="s">
        <v>11616</v>
      </c>
      <c r="R689" s="83" t="s">
        <v>11617</v>
      </c>
      <c r="S689" s="83" t="s">
        <v>2200</v>
      </c>
      <c r="T689" s="83" t="s">
        <v>5862</v>
      </c>
      <c r="U689" s="83" t="s">
        <v>5907</v>
      </c>
      <c r="V689" s="83" t="s">
        <v>4470</v>
      </c>
      <c r="W689" s="274" t="s">
        <v>2205</v>
      </c>
      <c r="X689" s="274" t="s">
        <v>2704</v>
      </c>
      <c r="Y689" s="274">
        <v>6618079</v>
      </c>
      <c r="Z689" s="86">
        <v>44631</v>
      </c>
      <c r="AA689" s="86">
        <v>44631</v>
      </c>
      <c r="AB689" s="332">
        <f t="shared" ca="1" si="66"/>
        <v>20</v>
      </c>
      <c r="AC689" s="91" t="str">
        <f t="shared" ca="1" si="67"/>
        <v>&lt; 30 days</v>
      </c>
      <c r="AD689" s="89">
        <f t="shared" si="79"/>
        <v>44661</v>
      </c>
      <c r="AE689" s="90" t="str">
        <f t="shared" si="75"/>
        <v>W16-2022</v>
      </c>
      <c r="AF689" s="90" t="str">
        <f t="shared" si="68"/>
        <v>Apr-2022</v>
      </c>
      <c r="AG689" s="86" t="s">
        <v>345</v>
      </c>
      <c r="AH689" s="219" t="str">
        <f t="shared" si="69"/>
        <v>TBD</v>
      </c>
      <c r="AI689" s="219" t="str">
        <f t="shared" si="70"/>
        <v>TBD</v>
      </c>
      <c r="AJ689" s="199">
        <v>44681</v>
      </c>
      <c r="AK689" s="219" t="str">
        <f t="shared" si="71"/>
        <v>W18-2022</v>
      </c>
      <c r="AL689" s="219" t="str">
        <f t="shared" si="72"/>
        <v>Apr-2022</v>
      </c>
      <c r="AM689" s="339">
        <v>44681</v>
      </c>
      <c r="AN689" s="219" t="str">
        <f t="shared" si="73"/>
        <v>W18-2022</v>
      </c>
      <c r="AO689" s="219" t="str">
        <f t="shared" si="74"/>
        <v>Apr-2022</v>
      </c>
      <c r="AP689" s="83" t="s">
        <v>4464</v>
      </c>
      <c r="AQ689" s="220">
        <v>44641</v>
      </c>
      <c r="AR689" s="220">
        <v>44643</v>
      </c>
      <c r="AS689" s="99">
        <v>536612821953</v>
      </c>
      <c r="AT689" s="94"/>
      <c r="AU689" s="256"/>
      <c r="AV689" s="238">
        <v>44642</v>
      </c>
      <c r="AW689" s="238"/>
      <c r="AX689" s="89">
        <v>44649</v>
      </c>
      <c r="AY689" s="89">
        <v>44651</v>
      </c>
      <c r="AZ689" s="219" t="str">
        <f>IFERROR(VLOOKUP(AY689,L_Convert,6,FALSE),"")</f>
        <v>W14-2022</v>
      </c>
      <c r="BA689" s="86"/>
      <c r="BB689" s="106"/>
      <c r="BC689" s="86"/>
      <c r="BD689" s="83" t="s">
        <v>3719</v>
      </c>
      <c r="BE689" s="83" t="str">
        <f t="shared" si="76"/>
        <v>21.RFI</v>
      </c>
      <c r="BF689" s="83" t="s">
        <v>3754</v>
      </c>
      <c r="BG689" s="237" t="s">
        <v>12263</v>
      </c>
      <c r="BH689" s="435"/>
      <c r="BJ689" s="190"/>
    </row>
    <row r="690" spans="1:62" s="13" customFormat="1" ht="15" hidden="1" customHeight="1">
      <c r="A690" s="187" t="s">
        <v>11659</v>
      </c>
      <c r="B690" s="29"/>
      <c r="C690" s="83" t="str">
        <f t="shared" si="53"/>
        <v>SUM-LA-BBU-0869</v>
      </c>
      <c r="D690" s="83">
        <v>30741730031</v>
      </c>
      <c r="E690" s="198">
        <v>100029109</v>
      </c>
      <c r="F690" s="198" t="s">
        <v>11963</v>
      </c>
      <c r="G690" s="83" t="s">
        <v>10283</v>
      </c>
      <c r="H690" s="84" t="s">
        <v>6508</v>
      </c>
      <c r="I690" s="83" t="s">
        <v>11736</v>
      </c>
      <c r="J690" s="83" t="s">
        <v>11737</v>
      </c>
      <c r="K690" s="83">
        <v>50</v>
      </c>
      <c r="L690" s="83" t="s">
        <v>11738</v>
      </c>
      <c r="M690" s="83">
        <v>2022</v>
      </c>
      <c r="N690" s="83" t="s">
        <v>10971</v>
      </c>
      <c r="O690" s="83" t="s">
        <v>12034</v>
      </c>
      <c r="P690" s="84" t="s">
        <v>205</v>
      </c>
      <c r="Q690" s="83" t="s">
        <v>11534</v>
      </c>
      <c r="R690" s="83" t="s">
        <v>11535</v>
      </c>
      <c r="S690" s="83" t="s">
        <v>2200</v>
      </c>
      <c r="T690" s="83" t="s">
        <v>5862</v>
      </c>
      <c r="U690" s="83" t="s">
        <v>2199</v>
      </c>
      <c r="V690" s="83" t="s">
        <v>4477</v>
      </c>
      <c r="W690" s="274" t="s">
        <v>2218</v>
      </c>
      <c r="X690" s="274" t="s">
        <v>8627</v>
      </c>
      <c r="Y690" s="274">
        <v>6618082</v>
      </c>
      <c r="Z690" s="86">
        <v>44631</v>
      </c>
      <c r="AA690" s="86">
        <v>44631</v>
      </c>
      <c r="AB690" s="332">
        <f t="shared" ca="1" si="66"/>
        <v>46</v>
      </c>
      <c r="AC690" s="91" t="str">
        <f t="shared" ca="1" si="67"/>
        <v>31 - 60 days</v>
      </c>
      <c r="AD690" s="89">
        <f t="shared" si="79"/>
        <v>44661</v>
      </c>
      <c r="AE690" s="90" t="str">
        <f t="shared" si="75"/>
        <v>W16-2022</v>
      </c>
      <c r="AF690" s="90" t="str">
        <f t="shared" si="68"/>
        <v>Apr-2022</v>
      </c>
      <c r="AG690" s="86" t="s">
        <v>345</v>
      </c>
      <c r="AH690" s="219" t="str">
        <f t="shared" si="69"/>
        <v>TBD</v>
      </c>
      <c r="AI690" s="219" t="str">
        <f t="shared" si="70"/>
        <v>TBD</v>
      </c>
      <c r="AJ690" s="199">
        <v>44689</v>
      </c>
      <c r="AK690" s="219" t="str">
        <f t="shared" si="71"/>
        <v>W20-2022</v>
      </c>
      <c r="AL690" s="219" t="str">
        <f t="shared" si="72"/>
        <v>May-2022</v>
      </c>
      <c r="AM690" s="339">
        <v>44689</v>
      </c>
      <c r="AN690" s="219" t="str">
        <f t="shared" si="73"/>
        <v>W20-2022</v>
      </c>
      <c r="AO690" s="219" t="str">
        <f t="shared" si="74"/>
        <v>May-2022</v>
      </c>
      <c r="AP690" s="83" t="s">
        <v>4464</v>
      </c>
      <c r="AQ690" s="220">
        <v>44644</v>
      </c>
      <c r="AR690" s="89">
        <v>44645</v>
      </c>
      <c r="AS690" s="99">
        <v>173700729213</v>
      </c>
      <c r="AT690" s="94"/>
      <c r="AU690" s="256"/>
      <c r="AV690" s="238">
        <v>44644</v>
      </c>
      <c r="AW690" s="238"/>
      <c r="AX690" s="89"/>
      <c r="AY690" s="89">
        <v>44677</v>
      </c>
      <c r="AZ690" s="219"/>
      <c r="BA690" s="86"/>
      <c r="BB690" s="86"/>
      <c r="BC690" s="86"/>
      <c r="BD690" s="83" t="s">
        <v>3719</v>
      </c>
      <c r="BE690" s="83" t="str">
        <f t="shared" si="76"/>
        <v>21.RFI</v>
      </c>
      <c r="BF690" s="83" t="s">
        <v>3754</v>
      </c>
      <c r="BG690" s="237" t="s">
        <v>12919</v>
      </c>
      <c r="BH690" s="435"/>
      <c r="BI690" s="190"/>
      <c r="BJ690" s="285"/>
    </row>
    <row r="691" spans="1:62" s="13" customFormat="1" ht="15" hidden="1" customHeight="1">
      <c r="A691" s="92"/>
      <c r="B691" s="346"/>
      <c r="C691" s="83" t="str">
        <f t="shared" si="53"/>
        <v>SUM-SU-SRH-2249</v>
      </c>
      <c r="D691" s="83">
        <v>30736210031</v>
      </c>
      <c r="E691" s="198" t="s">
        <v>11075</v>
      </c>
      <c r="F691" s="198" t="s">
        <v>10313</v>
      </c>
      <c r="G691" s="83" t="s">
        <v>10283</v>
      </c>
      <c r="H691" s="84" t="s">
        <v>6825</v>
      </c>
      <c r="I691" s="83" t="s">
        <v>10296</v>
      </c>
      <c r="J691" s="83" t="s">
        <v>10297</v>
      </c>
      <c r="K691" s="83">
        <v>50</v>
      </c>
      <c r="L691" s="83" t="s">
        <v>4783</v>
      </c>
      <c r="M691" s="83">
        <v>2022</v>
      </c>
      <c r="N691" s="83" t="s">
        <v>10359</v>
      </c>
      <c r="O691" s="83" t="s">
        <v>10314</v>
      </c>
      <c r="P691" s="84" t="s">
        <v>205</v>
      </c>
      <c r="Q691" s="83" t="s">
        <v>9503</v>
      </c>
      <c r="R691" s="83" t="s">
        <v>9504</v>
      </c>
      <c r="S691" s="83" t="s">
        <v>2200</v>
      </c>
      <c r="T691" s="83" t="s">
        <v>5862</v>
      </c>
      <c r="U691" s="83" t="s">
        <v>201</v>
      </c>
      <c r="V691" s="86" t="s">
        <v>4471</v>
      </c>
      <c r="W691" s="274" t="s">
        <v>2213</v>
      </c>
      <c r="X691" s="274" t="s">
        <v>8604</v>
      </c>
      <c r="Y691" s="274">
        <v>6618017</v>
      </c>
      <c r="Z691" s="86">
        <v>44595</v>
      </c>
      <c r="AA691" s="86">
        <v>44596</v>
      </c>
      <c r="AB691" s="332">
        <f t="shared" ca="1" si="66"/>
        <v>61</v>
      </c>
      <c r="AC691" s="91" t="str">
        <f t="shared" ca="1" si="67"/>
        <v>61 - 90 days</v>
      </c>
      <c r="AD691" s="89">
        <f t="shared" si="79"/>
        <v>44625</v>
      </c>
      <c r="AE691" s="90" t="str">
        <f t="shared" si="75"/>
        <v>W10-2022</v>
      </c>
      <c r="AF691" s="90" t="str">
        <f t="shared" si="68"/>
        <v>Mar-2022</v>
      </c>
      <c r="AG691" s="86">
        <v>44661</v>
      </c>
      <c r="AH691" s="219" t="str">
        <f t="shared" si="69"/>
        <v>W16-2022</v>
      </c>
      <c r="AI691" s="219" t="str">
        <f t="shared" si="70"/>
        <v>Apr-2022</v>
      </c>
      <c r="AJ691" s="199">
        <v>44676</v>
      </c>
      <c r="AK691" s="90" t="str">
        <f t="shared" si="71"/>
        <v>W18-2022</v>
      </c>
      <c r="AL691" s="90" t="str">
        <f t="shared" si="72"/>
        <v>Apr-2022</v>
      </c>
      <c r="AM691" s="339">
        <v>44676</v>
      </c>
      <c r="AN691" s="90" t="str">
        <f t="shared" si="73"/>
        <v>W18-2022</v>
      </c>
      <c r="AO691" s="90" t="str">
        <f t="shared" si="74"/>
        <v>Apr-2022</v>
      </c>
      <c r="AP691" s="83" t="s">
        <v>4464</v>
      </c>
      <c r="AQ691" s="220">
        <v>44599</v>
      </c>
      <c r="AR691" s="89">
        <v>44600</v>
      </c>
      <c r="AS691" s="99">
        <v>126180006928</v>
      </c>
      <c r="AT691" s="94">
        <v>6.6</v>
      </c>
      <c r="AU691" s="344"/>
      <c r="AV691" s="89">
        <v>44642</v>
      </c>
      <c r="AW691" s="238"/>
      <c r="AX691" s="89"/>
      <c r="AY691" s="89">
        <v>44656</v>
      </c>
      <c r="AZ691" s="219" t="str">
        <f t="shared" ref="AZ691:AZ722" si="80">IFERROR(VLOOKUP(AY691,L_Convert,6,FALSE),"")</f>
        <v>W15-2022</v>
      </c>
      <c r="BA691" s="86"/>
      <c r="BB691" s="86"/>
      <c r="BC691" s="86" t="s">
        <v>10379</v>
      </c>
      <c r="BD691" s="83" t="s">
        <v>3719</v>
      </c>
      <c r="BE691" s="83" t="str">
        <f t="shared" si="76"/>
        <v>21.RFI</v>
      </c>
      <c r="BF691" s="83" t="s">
        <v>3754</v>
      </c>
      <c r="BG691" s="237" t="s">
        <v>12462</v>
      </c>
      <c r="BH691" s="441" t="s">
        <v>12823</v>
      </c>
      <c r="BJ691" s="190"/>
    </row>
    <row r="692" spans="1:62" s="13" customFormat="1" ht="15" hidden="1" customHeight="1">
      <c r="A692" s="187" t="s">
        <v>8640</v>
      </c>
      <c r="B692" s="29"/>
      <c r="C692" s="83" t="str">
        <f t="shared" si="53"/>
        <v>SUM-SU-SRH-2239</v>
      </c>
      <c r="D692" s="83">
        <v>30734740031</v>
      </c>
      <c r="E692" s="198" t="s">
        <v>11122</v>
      </c>
      <c r="F692" s="198" t="s">
        <v>9136</v>
      </c>
      <c r="G692" s="83" t="s">
        <v>10283</v>
      </c>
      <c r="H692" s="351" t="s">
        <v>8638</v>
      </c>
      <c r="I692" s="83" t="s">
        <v>8681</v>
      </c>
      <c r="J692" s="83" t="s">
        <v>8682</v>
      </c>
      <c r="K692" s="83">
        <v>50</v>
      </c>
      <c r="L692" s="83" t="s">
        <v>8683</v>
      </c>
      <c r="M692" s="83">
        <v>2022</v>
      </c>
      <c r="N692" s="83" t="s">
        <v>10359</v>
      </c>
      <c r="O692" s="83" t="s">
        <v>9299</v>
      </c>
      <c r="P692" s="84" t="s">
        <v>205</v>
      </c>
      <c r="Q692" s="83" t="s">
        <v>8282</v>
      </c>
      <c r="R692" s="83" t="s">
        <v>8283</v>
      </c>
      <c r="S692" s="244" t="s">
        <v>2200</v>
      </c>
      <c r="T692" s="244" t="s">
        <v>5862</v>
      </c>
      <c r="U692" s="244" t="s">
        <v>2199</v>
      </c>
      <c r="V692" s="244" t="s">
        <v>4471</v>
      </c>
      <c r="W692" s="274" t="s">
        <v>2213</v>
      </c>
      <c r="X692" s="274" t="s">
        <v>8604</v>
      </c>
      <c r="Y692" s="274">
        <v>6617992</v>
      </c>
      <c r="Z692" s="86">
        <v>44589</v>
      </c>
      <c r="AA692" s="86">
        <v>44589</v>
      </c>
      <c r="AB692" s="332">
        <f t="shared" ca="1" si="66"/>
        <v>67</v>
      </c>
      <c r="AC692" s="91" t="str">
        <f t="shared" ca="1" si="67"/>
        <v>61 - 90 days</v>
      </c>
      <c r="AD692" s="89">
        <f t="shared" si="79"/>
        <v>44619</v>
      </c>
      <c r="AE692" s="90" t="str">
        <f t="shared" si="75"/>
        <v>W10-2022</v>
      </c>
      <c r="AF692" s="90" t="str">
        <f t="shared" si="68"/>
        <v>Feb-2022</v>
      </c>
      <c r="AG692" s="86">
        <v>44661</v>
      </c>
      <c r="AH692" s="219" t="str">
        <f t="shared" si="69"/>
        <v>W16-2022</v>
      </c>
      <c r="AI692" s="219" t="str">
        <f t="shared" si="70"/>
        <v>Apr-2022</v>
      </c>
      <c r="AJ692" s="199">
        <v>44676</v>
      </c>
      <c r="AK692" s="219" t="str">
        <f t="shared" si="71"/>
        <v>W18-2022</v>
      </c>
      <c r="AL692" s="219" t="str">
        <f t="shared" si="72"/>
        <v>Apr-2022</v>
      </c>
      <c r="AM692" s="339">
        <v>44676</v>
      </c>
      <c r="AN692" s="219" t="str">
        <f t="shared" si="73"/>
        <v>W18-2022</v>
      </c>
      <c r="AO692" s="219" t="str">
        <f t="shared" si="74"/>
        <v>Apr-2022</v>
      </c>
      <c r="AP692" s="83" t="s">
        <v>4464</v>
      </c>
      <c r="AQ692" s="220">
        <v>44593</v>
      </c>
      <c r="AR692" s="89">
        <v>44594</v>
      </c>
      <c r="AS692" s="99">
        <v>126160731940</v>
      </c>
      <c r="AT692" s="94">
        <v>6.6</v>
      </c>
      <c r="AU692" s="256"/>
      <c r="AV692" s="89">
        <v>44642</v>
      </c>
      <c r="AW692" s="238"/>
      <c r="AX692" s="89"/>
      <c r="AY692" s="89">
        <v>44656</v>
      </c>
      <c r="AZ692" s="219" t="str">
        <f t="shared" si="80"/>
        <v>W15-2022</v>
      </c>
      <c r="BA692" s="86"/>
      <c r="BB692" s="86"/>
      <c r="BC692" s="86" t="s">
        <v>10378</v>
      </c>
      <c r="BD692" s="83" t="s">
        <v>3719</v>
      </c>
      <c r="BE692" s="83" t="str">
        <f t="shared" si="76"/>
        <v>21.RFI</v>
      </c>
      <c r="BF692" s="83" t="s">
        <v>3754</v>
      </c>
      <c r="BG692" s="237" t="s">
        <v>12463</v>
      </c>
      <c r="BH692" s="441" t="s">
        <v>12823</v>
      </c>
      <c r="BJ692" s="190"/>
    </row>
    <row r="693" spans="1:62" s="13" customFormat="1" ht="15" hidden="1" customHeight="1">
      <c r="A693" s="187" t="s">
        <v>8640</v>
      </c>
      <c r="B693" s="29"/>
      <c r="C693" s="83" t="str">
        <f t="shared" si="53"/>
        <v>SUM-LA-KTB-1142</v>
      </c>
      <c r="D693" s="83">
        <v>30735480031</v>
      </c>
      <c r="E693" s="198" t="s">
        <v>11089</v>
      </c>
      <c r="F693" s="198" t="s">
        <v>9237</v>
      </c>
      <c r="G693" s="83" t="s">
        <v>10283</v>
      </c>
      <c r="H693" s="351" t="s">
        <v>8638</v>
      </c>
      <c r="I693" s="83" t="s">
        <v>8977</v>
      </c>
      <c r="J693" s="83" t="s">
        <v>8978</v>
      </c>
      <c r="K693" s="83">
        <v>50</v>
      </c>
      <c r="L693" s="83" t="s">
        <v>4807</v>
      </c>
      <c r="M693" s="83">
        <v>2022</v>
      </c>
      <c r="N693" s="83" t="s">
        <v>10359</v>
      </c>
      <c r="O693" s="83" t="s">
        <v>9433</v>
      </c>
      <c r="P693" s="84" t="s">
        <v>205</v>
      </c>
      <c r="Q693" s="83" t="s">
        <v>8494</v>
      </c>
      <c r="R693" s="83" t="s">
        <v>8495</v>
      </c>
      <c r="S693" s="244" t="s">
        <v>2200</v>
      </c>
      <c r="T693" s="244" t="s">
        <v>5862</v>
      </c>
      <c r="U693" s="244" t="s">
        <v>2199</v>
      </c>
      <c r="V693" s="244" t="s">
        <v>4477</v>
      </c>
      <c r="W693" s="274" t="s">
        <v>2218</v>
      </c>
      <c r="X693" s="274" t="s">
        <v>8626</v>
      </c>
      <c r="Y693" s="274">
        <v>6617991</v>
      </c>
      <c r="Z693" s="86">
        <v>44589</v>
      </c>
      <c r="AA693" s="86">
        <v>44589</v>
      </c>
      <c r="AB693" s="332">
        <f t="shared" ca="1" si="66"/>
        <v>62</v>
      </c>
      <c r="AC693" s="91" t="str">
        <f t="shared" ca="1" si="67"/>
        <v>61 - 90 days</v>
      </c>
      <c r="AD693" s="89">
        <f t="shared" si="79"/>
        <v>44619</v>
      </c>
      <c r="AE693" s="90" t="str">
        <f t="shared" si="75"/>
        <v>W10-2022</v>
      </c>
      <c r="AF693" s="90" t="str">
        <f t="shared" si="68"/>
        <v>Feb-2022</v>
      </c>
      <c r="AG693" s="86" t="s">
        <v>345</v>
      </c>
      <c r="AH693" s="219" t="str">
        <f t="shared" si="69"/>
        <v>TBD</v>
      </c>
      <c r="AI693" s="219" t="str">
        <f t="shared" si="70"/>
        <v>TBD</v>
      </c>
      <c r="AJ693" s="89">
        <v>44717</v>
      </c>
      <c r="AK693" s="219" t="str">
        <f t="shared" si="71"/>
        <v>W24-2022</v>
      </c>
      <c r="AL693" s="219" t="str">
        <f t="shared" si="72"/>
        <v>Jun-2022</v>
      </c>
      <c r="AM693" s="339">
        <v>44717</v>
      </c>
      <c r="AN693" s="219" t="str">
        <f t="shared" si="73"/>
        <v>W24-2022</v>
      </c>
      <c r="AO693" s="219" t="str">
        <f t="shared" si="74"/>
        <v>Jun-2022</v>
      </c>
      <c r="AP693" s="83" t="s">
        <v>4464</v>
      </c>
      <c r="AQ693" s="220">
        <v>44594</v>
      </c>
      <c r="AR693" s="89">
        <v>44595</v>
      </c>
      <c r="AS693" s="99">
        <v>173001525920</v>
      </c>
      <c r="AT693" s="94"/>
      <c r="AU693" s="256"/>
      <c r="AV693" s="89">
        <v>44642</v>
      </c>
      <c r="AW693" s="238"/>
      <c r="AX693" s="89">
        <v>44648</v>
      </c>
      <c r="AY693" s="89">
        <v>44651</v>
      </c>
      <c r="AZ693" s="219" t="str">
        <f t="shared" si="80"/>
        <v>W14-2022</v>
      </c>
      <c r="BA693" s="86"/>
      <c r="BB693" s="106"/>
      <c r="BC693" s="86" t="s">
        <v>10379</v>
      </c>
      <c r="BD693" s="83" t="s">
        <v>3719</v>
      </c>
      <c r="BE693" s="83" t="str">
        <f t="shared" si="76"/>
        <v>21.RFI</v>
      </c>
      <c r="BF693" s="83" t="s">
        <v>3754</v>
      </c>
      <c r="BG693" s="237" t="s">
        <v>12265</v>
      </c>
      <c r="BH693" s="435"/>
      <c r="BJ693" s="190"/>
    </row>
    <row r="694" spans="1:62" s="13" customFormat="1" ht="15" hidden="1" customHeight="1">
      <c r="A694" s="187" t="s">
        <v>8640</v>
      </c>
      <c r="B694" s="29"/>
      <c r="C694" s="83" t="str">
        <f t="shared" si="53"/>
        <v>SUM-LA-BBU-0865</v>
      </c>
      <c r="D694" s="83">
        <v>30734130031</v>
      </c>
      <c r="E694" s="198">
        <v>100563109</v>
      </c>
      <c r="F694" s="198" t="s">
        <v>9234</v>
      </c>
      <c r="G694" s="83" t="s">
        <v>10283</v>
      </c>
      <c r="H694" s="351" t="s">
        <v>8638</v>
      </c>
      <c r="I694" s="83" t="s">
        <v>8968</v>
      </c>
      <c r="J694" s="83" t="s">
        <v>8969</v>
      </c>
      <c r="K694" s="83">
        <v>40</v>
      </c>
      <c r="L694" s="83" t="s">
        <v>8970</v>
      </c>
      <c r="M694" s="83">
        <v>2022</v>
      </c>
      <c r="N694" s="83" t="s">
        <v>10359</v>
      </c>
      <c r="O694" s="83" t="s">
        <v>9372</v>
      </c>
      <c r="P694" s="84" t="s">
        <v>205</v>
      </c>
      <c r="Q694" s="83" t="s">
        <v>8488</v>
      </c>
      <c r="R694" s="83" t="s">
        <v>8489</v>
      </c>
      <c r="S694" s="244" t="s">
        <v>2200</v>
      </c>
      <c r="T694" s="244" t="s">
        <v>5862</v>
      </c>
      <c r="U694" s="244" t="s">
        <v>2199</v>
      </c>
      <c r="V694" s="244" t="s">
        <v>4477</v>
      </c>
      <c r="W694" s="274" t="s">
        <v>2218</v>
      </c>
      <c r="X694" s="274" t="s">
        <v>8627</v>
      </c>
      <c r="Y694" s="244">
        <v>6617991</v>
      </c>
      <c r="Z694" s="86">
        <v>44589</v>
      </c>
      <c r="AA694" s="86">
        <v>44589</v>
      </c>
      <c r="AB694" s="332">
        <f t="shared" ca="1" si="66"/>
        <v>62</v>
      </c>
      <c r="AC694" s="91" t="str">
        <f t="shared" ca="1" si="67"/>
        <v>61 - 90 days</v>
      </c>
      <c r="AD694" s="89">
        <f t="shared" si="79"/>
        <v>44619</v>
      </c>
      <c r="AE694" s="90" t="str">
        <f t="shared" si="75"/>
        <v>W10-2022</v>
      </c>
      <c r="AF694" s="90" t="str">
        <f t="shared" si="68"/>
        <v>Feb-2022</v>
      </c>
      <c r="AG694" s="89" t="s">
        <v>345</v>
      </c>
      <c r="AH694" s="219" t="str">
        <f t="shared" si="69"/>
        <v>TBD</v>
      </c>
      <c r="AI694" s="219" t="str">
        <f t="shared" si="70"/>
        <v>TBD</v>
      </c>
      <c r="AJ694" s="89">
        <v>44651</v>
      </c>
      <c r="AK694" s="219" t="str">
        <f t="shared" si="71"/>
        <v>W14-2022</v>
      </c>
      <c r="AL694" s="219" t="str">
        <f t="shared" si="72"/>
        <v>Mar-2022</v>
      </c>
      <c r="AM694" s="339">
        <v>44651</v>
      </c>
      <c r="AN694" s="219" t="str">
        <f t="shared" si="73"/>
        <v>W14-2022</v>
      </c>
      <c r="AO694" s="219" t="str">
        <f t="shared" si="74"/>
        <v>Mar-2022</v>
      </c>
      <c r="AP694" s="83" t="s">
        <v>4464</v>
      </c>
      <c r="AQ694" s="220">
        <v>44594</v>
      </c>
      <c r="AR694" s="89">
        <v>44595</v>
      </c>
      <c r="AS694" s="99">
        <v>173700727609</v>
      </c>
      <c r="AT694" s="94"/>
      <c r="AU694" s="256"/>
      <c r="AV694" s="89">
        <v>44642</v>
      </c>
      <c r="AW694" s="238"/>
      <c r="AX694" s="89"/>
      <c r="AY694" s="89">
        <v>44651</v>
      </c>
      <c r="AZ694" s="219" t="str">
        <f t="shared" si="80"/>
        <v>W14-2022</v>
      </c>
      <c r="BA694" s="86"/>
      <c r="BB694" s="106"/>
      <c r="BC694" s="86" t="s">
        <v>10378</v>
      </c>
      <c r="BD694" s="83" t="s">
        <v>3719</v>
      </c>
      <c r="BE694" s="83" t="str">
        <f t="shared" si="76"/>
        <v>21.RFI</v>
      </c>
      <c r="BF694" s="83" t="s">
        <v>3754</v>
      </c>
      <c r="BG694" s="237" t="s">
        <v>12267</v>
      </c>
      <c r="BH694" s="435"/>
      <c r="BJ694" s="190"/>
    </row>
    <row r="695" spans="1:62" s="13" customFormat="1" ht="15" hidden="1" customHeight="1">
      <c r="A695" s="187" t="s">
        <v>8640</v>
      </c>
      <c r="B695" s="29"/>
      <c r="C695" s="83" t="str">
        <f t="shared" si="53"/>
        <v>SUM-KR-TPG-0598</v>
      </c>
      <c r="D695" s="83">
        <v>30734880031</v>
      </c>
      <c r="E695" s="198" t="s">
        <v>11157</v>
      </c>
      <c r="F695" s="198" t="s">
        <v>9218</v>
      </c>
      <c r="G695" s="83" t="s">
        <v>10283</v>
      </c>
      <c r="H695" s="351" t="s">
        <v>8638</v>
      </c>
      <c r="I695" s="83" t="s">
        <v>8921</v>
      </c>
      <c r="J695" s="83" t="s">
        <v>8922</v>
      </c>
      <c r="K695" s="83">
        <v>30</v>
      </c>
      <c r="L695" s="83" t="s">
        <v>8923</v>
      </c>
      <c r="M695" s="83">
        <v>2022</v>
      </c>
      <c r="N695" s="83" t="s">
        <v>10359</v>
      </c>
      <c r="O695" s="83" t="s">
        <v>9360</v>
      </c>
      <c r="P695" s="84" t="s">
        <v>205</v>
      </c>
      <c r="Q695" s="83" t="s">
        <v>8456</v>
      </c>
      <c r="R695" s="83" t="s">
        <v>8457</v>
      </c>
      <c r="S695" s="244" t="s">
        <v>2200</v>
      </c>
      <c r="T695" s="244" t="s">
        <v>5862</v>
      </c>
      <c r="U695" s="244" t="s">
        <v>2199</v>
      </c>
      <c r="V695" s="244" t="s">
        <v>4476</v>
      </c>
      <c r="W695" s="274" t="s">
        <v>2228</v>
      </c>
      <c r="X695" s="274" t="s">
        <v>8624</v>
      </c>
      <c r="Y695" s="274">
        <v>6617991</v>
      </c>
      <c r="Z695" s="86">
        <v>44589</v>
      </c>
      <c r="AA695" s="86">
        <v>44589</v>
      </c>
      <c r="AB695" s="332">
        <f t="shared" ca="1" si="66"/>
        <v>62</v>
      </c>
      <c r="AC695" s="91" t="str">
        <f t="shared" ca="1" si="67"/>
        <v>61 - 90 days</v>
      </c>
      <c r="AD695" s="89">
        <f t="shared" si="79"/>
        <v>44619</v>
      </c>
      <c r="AE695" s="90" t="str">
        <f t="shared" si="75"/>
        <v>W10-2022</v>
      </c>
      <c r="AF695" s="90" t="str">
        <f t="shared" si="68"/>
        <v>Feb-2022</v>
      </c>
      <c r="AG695" s="89">
        <v>44651</v>
      </c>
      <c r="AH695" s="219" t="str">
        <f t="shared" si="69"/>
        <v>W14-2022</v>
      </c>
      <c r="AI695" s="219" t="str">
        <f t="shared" si="70"/>
        <v>Mar-2022</v>
      </c>
      <c r="AJ695" s="199">
        <v>44676</v>
      </c>
      <c r="AK695" s="219" t="str">
        <f t="shared" si="71"/>
        <v>W18-2022</v>
      </c>
      <c r="AL695" s="219" t="str">
        <f t="shared" si="72"/>
        <v>Apr-2022</v>
      </c>
      <c r="AM695" s="89">
        <v>44676</v>
      </c>
      <c r="AN695" s="219" t="str">
        <f t="shared" si="73"/>
        <v>W18-2022</v>
      </c>
      <c r="AO695" s="219" t="str">
        <f t="shared" si="74"/>
        <v>Apr-2022</v>
      </c>
      <c r="AP695" s="83" t="s">
        <v>4464</v>
      </c>
      <c r="AQ695" s="220">
        <v>44594</v>
      </c>
      <c r="AR695" s="89">
        <v>44595</v>
      </c>
      <c r="AS695" s="99">
        <v>183010544807</v>
      </c>
      <c r="AT695" s="94"/>
      <c r="AU695" s="256"/>
      <c r="AV695" s="89">
        <v>44642</v>
      </c>
      <c r="AW695" s="238"/>
      <c r="AX695" s="89"/>
      <c r="AY695" s="89">
        <v>44651</v>
      </c>
      <c r="AZ695" s="219" t="str">
        <f t="shared" si="80"/>
        <v>W14-2022</v>
      </c>
      <c r="BA695" s="86"/>
      <c r="BB695" s="86"/>
      <c r="BC695" s="86" t="s">
        <v>10378</v>
      </c>
      <c r="BD695" s="83" t="s">
        <v>3719</v>
      </c>
      <c r="BE695" s="83" t="str">
        <f t="shared" si="76"/>
        <v>21.RFI</v>
      </c>
      <c r="BF695" s="83" t="s">
        <v>3754</v>
      </c>
      <c r="BG695" s="237" t="s">
        <v>12261</v>
      </c>
      <c r="BH695" s="435"/>
    </row>
    <row r="696" spans="1:62" s="13" customFormat="1" ht="15" hidden="1" customHeight="1">
      <c r="A696" s="187" t="s">
        <v>8640</v>
      </c>
      <c r="B696" s="29"/>
      <c r="C696" s="83" t="str">
        <f t="shared" si="53"/>
        <v>SUM-SB-PNN-0804</v>
      </c>
      <c r="D696" s="83">
        <v>30734570031</v>
      </c>
      <c r="E696" s="198" t="s">
        <v>11160</v>
      </c>
      <c r="F696" s="198" t="s">
        <v>9126</v>
      </c>
      <c r="G696" s="83" t="s">
        <v>10283</v>
      </c>
      <c r="H696" s="351" t="s">
        <v>6825</v>
      </c>
      <c r="I696" s="83" t="s">
        <v>8652</v>
      </c>
      <c r="J696" s="83" t="s">
        <v>8653</v>
      </c>
      <c r="K696" s="83">
        <v>40</v>
      </c>
      <c r="L696" s="83" t="s">
        <v>8654</v>
      </c>
      <c r="M696" s="83">
        <v>2022</v>
      </c>
      <c r="N696" s="83" t="s">
        <v>10361</v>
      </c>
      <c r="O696" s="83" t="s">
        <v>9290</v>
      </c>
      <c r="P696" s="84" t="s">
        <v>205</v>
      </c>
      <c r="Q696" s="83" t="s">
        <v>8262</v>
      </c>
      <c r="R696" s="83" t="s">
        <v>8263</v>
      </c>
      <c r="S696" s="244" t="s">
        <v>2200</v>
      </c>
      <c r="T696" s="244" t="s">
        <v>5862</v>
      </c>
      <c r="U696" s="244" t="s">
        <v>2199</v>
      </c>
      <c r="V696" s="244" t="s">
        <v>4476</v>
      </c>
      <c r="W696" s="274" t="s">
        <v>2215</v>
      </c>
      <c r="X696" s="274" t="s">
        <v>2662</v>
      </c>
      <c r="Y696" s="274">
        <v>6617992</v>
      </c>
      <c r="Z696" s="86">
        <v>44589</v>
      </c>
      <c r="AA696" s="86">
        <v>44589</v>
      </c>
      <c r="AB696" s="332">
        <f t="shared" ca="1" si="66"/>
        <v>62</v>
      </c>
      <c r="AC696" s="91" t="str">
        <f t="shared" ca="1" si="67"/>
        <v>61 - 90 days</v>
      </c>
      <c r="AD696" s="89">
        <f t="shared" si="79"/>
        <v>44619</v>
      </c>
      <c r="AE696" s="90" t="str">
        <f t="shared" si="75"/>
        <v>W10-2022</v>
      </c>
      <c r="AF696" s="90" t="str">
        <f t="shared" si="68"/>
        <v>Feb-2022</v>
      </c>
      <c r="AG696" s="89">
        <v>44651</v>
      </c>
      <c r="AH696" s="219" t="str">
        <f t="shared" si="69"/>
        <v>W14-2022</v>
      </c>
      <c r="AI696" s="219" t="str">
        <f t="shared" si="70"/>
        <v>Mar-2022</v>
      </c>
      <c r="AJ696" s="199">
        <v>44676</v>
      </c>
      <c r="AK696" s="219" t="str">
        <f t="shared" si="71"/>
        <v>W18-2022</v>
      </c>
      <c r="AL696" s="219" t="str">
        <f t="shared" si="72"/>
        <v>Apr-2022</v>
      </c>
      <c r="AM696" s="89">
        <v>44676</v>
      </c>
      <c r="AN696" s="219" t="str">
        <f t="shared" si="73"/>
        <v>W18-2022</v>
      </c>
      <c r="AO696" s="219" t="str">
        <f t="shared" si="74"/>
        <v>Apr-2022</v>
      </c>
      <c r="AP696" s="83" t="s">
        <v>4464</v>
      </c>
      <c r="AQ696" s="220">
        <v>44594</v>
      </c>
      <c r="AR696" s="89">
        <v>44595</v>
      </c>
      <c r="AS696" s="99">
        <v>131074276788</v>
      </c>
      <c r="AT696" s="94"/>
      <c r="AU696" s="256"/>
      <c r="AV696" s="89">
        <v>44642</v>
      </c>
      <c r="AW696" s="238"/>
      <c r="AX696" s="89"/>
      <c r="AY696" s="89">
        <v>44651</v>
      </c>
      <c r="AZ696" s="219" t="str">
        <f t="shared" si="80"/>
        <v>W14-2022</v>
      </c>
      <c r="BA696" s="86"/>
      <c r="BB696" s="86"/>
      <c r="BC696" s="86" t="s">
        <v>10378</v>
      </c>
      <c r="BD696" s="83" t="s">
        <v>3719</v>
      </c>
      <c r="BE696" s="83" t="str">
        <f t="shared" si="76"/>
        <v>21.RFI</v>
      </c>
      <c r="BF696" s="83" t="s">
        <v>3754</v>
      </c>
      <c r="BG696" s="237" t="s">
        <v>12262</v>
      </c>
      <c r="BH696" s="435"/>
      <c r="BJ696" s="190"/>
    </row>
    <row r="697" spans="1:62" s="13" customFormat="1" ht="15" hidden="1" customHeight="1">
      <c r="A697" s="187" t="s">
        <v>8640</v>
      </c>
      <c r="B697" s="29"/>
      <c r="C697" s="83" t="str">
        <f t="shared" si="53"/>
        <v>SUM-RI-PRP-1110</v>
      </c>
      <c r="D697" s="83">
        <v>30734510031</v>
      </c>
      <c r="E697" s="198" t="s">
        <v>11166</v>
      </c>
      <c r="F697" s="198" t="s">
        <v>9194</v>
      </c>
      <c r="G697" s="83" t="s">
        <v>10283</v>
      </c>
      <c r="H697" s="351" t="s">
        <v>6827</v>
      </c>
      <c r="I697" s="83" t="s">
        <v>8851</v>
      </c>
      <c r="J697" s="83" t="s">
        <v>8852</v>
      </c>
      <c r="K697" s="83">
        <v>50</v>
      </c>
      <c r="L697" s="83" t="s">
        <v>8853</v>
      </c>
      <c r="M697" s="83">
        <v>2022</v>
      </c>
      <c r="N697" s="83" t="s">
        <v>10359</v>
      </c>
      <c r="O697" s="83" t="s">
        <v>9343</v>
      </c>
      <c r="P697" s="84" t="s">
        <v>205</v>
      </c>
      <c r="Q697" s="83" t="s">
        <v>8406</v>
      </c>
      <c r="R697" s="83" t="s">
        <v>8407</v>
      </c>
      <c r="S697" s="244" t="s">
        <v>2200</v>
      </c>
      <c r="T697" s="244" t="s">
        <v>5862</v>
      </c>
      <c r="U697" s="244" t="s">
        <v>2199</v>
      </c>
      <c r="V697" s="244" t="s">
        <v>4476</v>
      </c>
      <c r="W697" s="274" t="s">
        <v>2224</v>
      </c>
      <c r="X697" s="274" t="s">
        <v>8618</v>
      </c>
      <c r="Y697" s="274">
        <v>6617988</v>
      </c>
      <c r="Z697" s="86">
        <v>44589</v>
      </c>
      <c r="AA697" s="86">
        <v>44589</v>
      </c>
      <c r="AB697" s="332">
        <f t="shared" ca="1" si="66"/>
        <v>61</v>
      </c>
      <c r="AC697" s="91" t="str">
        <f t="shared" ca="1" si="67"/>
        <v>61 - 90 days</v>
      </c>
      <c r="AD697" s="89">
        <f t="shared" si="79"/>
        <v>44619</v>
      </c>
      <c r="AE697" s="90" t="str">
        <f t="shared" si="75"/>
        <v>W10-2022</v>
      </c>
      <c r="AF697" s="90" t="str">
        <f t="shared" si="68"/>
        <v>Feb-2022</v>
      </c>
      <c r="AG697" s="89">
        <v>44636</v>
      </c>
      <c r="AH697" s="219" t="str">
        <f t="shared" si="69"/>
        <v>W12-2022</v>
      </c>
      <c r="AI697" s="219" t="str">
        <f t="shared" si="70"/>
        <v>Mar-2022</v>
      </c>
      <c r="AJ697" s="199">
        <v>44651</v>
      </c>
      <c r="AK697" s="219" t="str">
        <f t="shared" si="71"/>
        <v>W14-2022</v>
      </c>
      <c r="AL697" s="219" t="str">
        <f t="shared" si="72"/>
        <v>Mar-2022</v>
      </c>
      <c r="AM697" s="339">
        <v>44651</v>
      </c>
      <c r="AN697" s="219" t="str">
        <f t="shared" si="73"/>
        <v>W14-2022</v>
      </c>
      <c r="AO697" s="219" t="str">
        <f t="shared" si="74"/>
        <v>Mar-2022</v>
      </c>
      <c r="AP697" s="83" t="s">
        <v>4464</v>
      </c>
      <c r="AQ697" s="220">
        <v>44594</v>
      </c>
      <c r="AR697" s="89">
        <v>44595</v>
      </c>
      <c r="AS697" s="99">
        <v>181140133073</v>
      </c>
      <c r="AT697" s="94"/>
      <c r="AU697" s="256"/>
      <c r="AV697" s="89">
        <v>44642</v>
      </c>
      <c r="AW697" s="238"/>
      <c r="AX697" s="89">
        <v>44636</v>
      </c>
      <c r="AY697" s="89">
        <v>44650</v>
      </c>
      <c r="AZ697" s="219" t="str">
        <f t="shared" si="80"/>
        <v>W14-2022</v>
      </c>
      <c r="BA697" s="86"/>
      <c r="BB697" s="106"/>
      <c r="BC697" s="86" t="s">
        <v>10378</v>
      </c>
      <c r="BD697" s="83" t="s">
        <v>3719</v>
      </c>
      <c r="BE697" s="83" t="str">
        <f t="shared" si="76"/>
        <v>21.RFI</v>
      </c>
      <c r="BF697" s="83" t="s">
        <v>3754</v>
      </c>
      <c r="BG697" s="237" t="s">
        <v>12225</v>
      </c>
      <c r="BH697" s="435"/>
      <c r="BJ697" s="190"/>
    </row>
    <row r="698" spans="1:62" s="13" customFormat="1" ht="15" hidden="1" customHeight="1">
      <c r="A698" s="187" t="s">
        <v>9466</v>
      </c>
      <c r="B698" s="29"/>
      <c r="C698" s="83" t="str">
        <f t="shared" si="53"/>
        <v>JAW-JI-BKL-4322</v>
      </c>
      <c r="D698" s="83">
        <v>30730430031</v>
      </c>
      <c r="E698" s="198" t="s">
        <v>11315</v>
      </c>
      <c r="F698" s="198" t="s">
        <v>9632</v>
      </c>
      <c r="G698" s="83" t="s">
        <v>10283</v>
      </c>
      <c r="H698" s="84" t="s">
        <v>6825</v>
      </c>
      <c r="I698" s="83" t="s">
        <v>10029</v>
      </c>
      <c r="J698" s="83" t="s">
        <v>10030</v>
      </c>
      <c r="K698" s="83">
        <v>50</v>
      </c>
      <c r="L698" s="83" t="s">
        <v>10031</v>
      </c>
      <c r="M698" s="83">
        <v>2022</v>
      </c>
      <c r="N698" s="83" t="s">
        <v>10359</v>
      </c>
      <c r="O698" s="83" t="s">
        <v>10430</v>
      </c>
      <c r="P698" s="84" t="s">
        <v>205</v>
      </c>
      <c r="Q698" s="83" t="s">
        <v>9631</v>
      </c>
      <c r="R698" s="83" t="s">
        <v>9632</v>
      </c>
      <c r="S698" s="83" t="s">
        <v>106</v>
      </c>
      <c r="T698" s="83" t="s">
        <v>5862</v>
      </c>
      <c r="U698" s="83" t="s">
        <v>2198</v>
      </c>
      <c r="V698" s="198" t="s">
        <v>4472</v>
      </c>
      <c r="W698" s="274" t="s">
        <v>2207</v>
      </c>
      <c r="X698" s="274" t="s">
        <v>8617</v>
      </c>
      <c r="Y698" s="274">
        <v>6617949</v>
      </c>
      <c r="Z698" s="86">
        <v>44586</v>
      </c>
      <c r="AA698" s="86">
        <v>44589</v>
      </c>
      <c r="AB698" s="332">
        <f t="shared" ca="1" si="66"/>
        <v>70</v>
      </c>
      <c r="AC698" s="91" t="str">
        <f t="shared" ca="1" si="67"/>
        <v>61 - 90 days</v>
      </c>
      <c r="AD698" s="89">
        <f t="shared" si="79"/>
        <v>44736</v>
      </c>
      <c r="AE698" s="90" t="str">
        <f t="shared" si="75"/>
        <v>W26-2022</v>
      </c>
      <c r="AF698" s="90" t="str">
        <f t="shared" si="68"/>
        <v>Jun-2022</v>
      </c>
      <c r="AG698" s="89" t="s">
        <v>345</v>
      </c>
      <c r="AH698" s="219" t="str">
        <f t="shared" si="69"/>
        <v>TBD</v>
      </c>
      <c r="AI698" s="219" t="str">
        <f t="shared" si="70"/>
        <v>TBD</v>
      </c>
      <c r="AJ698" s="199">
        <v>44681</v>
      </c>
      <c r="AK698" s="219" t="str">
        <f t="shared" si="71"/>
        <v>W18-2022</v>
      </c>
      <c r="AL698" s="219" t="str">
        <f t="shared" si="72"/>
        <v>Apr-2022</v>
      </c>
      <c r="AM698" s="339">
        <v>44681</v>
      </c>
      <c r="AN698" s="219" t="str">
        <f t="shared" si="73"/>
        <v>W18-2022</v>
      </c>
      <c r="AO698" s="219" t="str">
        <f t="shared" si="74"/>
        <v>Apr-2022</v>
      </c>
      <c r="AP698" s="83" t="s">
        <v>4464</v>
      </c>
      <c r="AQ698" s="220">
        <v>44617</v>
      </c>
      <c r="AR698" s="277">
        <v>44621</v>
      </c>
      <c r="AS698" s="99">
        <v>517600665862</v>
      </c>
      <c r="AT698" s="94">
        <v>6.6</v>
      </c>
      <c r="AU698" s="256"/>
      <c r="AV698" s="89">
        <v>44641</v>
      </c>
      <c r="AW698" s="238"/>
      <c r="AX698" s="89"/>
      <c r="AY698" s="89">
        <v>44656</v>
      </c>
      <c r="AZ698" s="219" t="str">
        <f t="shared" si="80"/>
        <v>W15-2022</v>
      </c>
      <c r="BA698" s="86"/>
      <c r="BB698" s="106"/>
      <c r="BC698" s="86" t="s">
        <v>10375</v>
      </c>
      <c r="BD698" s="83" t="s">
        <v>3719</v>
      </c>
      <c r="BE698" s="83" t="str">
        <f t="shared" si="76"/>
        <v>21.RFI</v>
      </c>
      <c r="BF698" s="83" t="s">
        <v>3754</v>
      </c>
      <c r="BG698" s="237" t="s">
        <v>12294</v>
      </c>
      <c r="BH698" s="441" t="s">
        <v>12823</v>
      </c>
      <c r="BJ698" s="190"/>
    </row>
    <row r="699" spans="1:62" s="13" customFormat="1" ht="15" hidden="1" customHeight="1">
      <c r="A699" s="187" t="s">
        <v>8640</v>
      </c>
      <c r="B699" s="29"/>
      <c r="C699" s="83" t="str">
        <f t="shared" ref="C699:C762" si="81">Q699</f>
        <v>SUM-SS-MRE-1236</v>
      </c>
      <c r="D699" s="83">
        <v>30735030031</v>
      </c>
      <c r="E699" s="198" t="s">
        <v>11118</v>
      </c>
      <c r="F699" s="198" t="s">
        <v>9265</v>
      </c>
      <c r="G699" s="83" t="s">
        <v>10283</v>
      </c>
      <c r="H699" s="351" t="s">
        <v>6508</v>
      </c>
      <c r="I699" s="83" t="s">
        <v>9058</v>
      </c>
      <c r="J699" s="83" t="s">
        <v>9059</v>
      </c>
      <c r="K699" s="83">
        <v>60</v>
      </c>
      <c r="L699" s="83" t="s">
        <v>9060</v>
      </c>
      <c r="M699" s="83">
        <v>2022</v>
      </c>
      <c r="N699" s="83" t="s">
        <v>10359</v>
      </c>
      <c r="O699" s="83" t="s">
        <v>9391</v>
      </c>
      <c r="P699" s="84" t="s">
        <v>205</v>
      </c>
      <c r="Q699" s="83" t="s">
        <v>8552</v>
      </c>
      <c r="R699" s="83" t="s">
        <v>8553</v>
      </c>
      <c r="S699" s="244" t="s">
        <v>2200</v>
      </c>
      <c r="T699" s="244" t="s">
        <v>5862</v>
      </c>
      <c r="U699" s="244" t="s">
        <v>2199</v>
      </c>
      <c r="V699" s="244" t="s">
        <v>4477</v>
      </c>
      <c r="W699" s="274" t="s">
        <v>2216</v>
      </c>
      <c r="X699" s="274" t="s">
        <v>2483</v>
      </c>
      <c r="Y699" s="274">
        <v>6617983</v>
      </c>
      <c r="Z699" s="86">
        <v>44589</v>
      </c>
      <c r="AA699" s="86">
        <v>44589</v>
      </c>
      <c r="AB699" s="332">
        <f t="shared" ca="1" si="66"/>
        <v>59</v>
      </c>
      <c r="AC699" s="91" t="str">
        <f t="shared" ca="1" si="67"/>
        <v>31 - 60 days</v>
      </c>
      <c r="AD699" s="89">
        <f t="shared" si="79"/>
        <v>44619</v>
      </c>
      <c r="AE699" s="90" t="str">
        <f t="shared" si="75"/>
        <v>W10-2022</v>
      </c>
      <c r="AF699" s="90" t="str">
        <f t="shared" si="68"/>
        <v>Feb-2022</v>
      </c>
      <c r="AG699" s="89" t="s">
        <v>345</v>
      </c>
      <c r="AH699" s="219" t="str">
        <f t="shared" si="69"/>
        <v>TBD</v>
      </c>
      <c r="AI699" s="219" t="str">
        <f t="shared" si="70"/>
        <v>TBD</v>
      </c>
      <c r="AJ699" s="199">
        <v>44696</v>
      </c>
      <c r="AK699" s="219" t="str">
        <f t="shared" si="71"/>
        <v>W21-2022</v>
      </c>
      <c r="AL699" s="219" t="str">
        <f t="shared" si="72"/>
        <v>May-2022</v>
      </c>
      <c r="AM699" s="339">
        <v>44696</v>
      </c>
      <c r="AN699" s="219" t="str">
        <f t="shared" si="73"/>
        <v>W21-2022</v>
      </c>
      <c r="AO699" s="219" t="str">
        <f t="shared" si="74"/>
        <v>May-2022</v>
      </c>
      <c r="AP699" s="83" t="s">
        <v>4464</v>
      </c>
      <c r="AQ699" s="220">
        <v>44593</v>
      </c>
      <c r="AR699" s="89">
        <v>44594</v>
      </c>
      <c r="AS699" s="99">
        <v>149000163699</v>
      </c>
      <c r="AT699" s="94">
        <v>6.6</v>
      </c>
      <c r="AU699" s="256"/>
      <c r="AV699" s="89">
        <v>44642</v>
      </c>
      <c r="AW699" s="238"/>
      <c r="AX699" s="89"/>
      <c r="AY699" s="89">
        <v>44648</v>
      </c>
      <c r="AZ699" s="219" t="str">
        <f t="shared" si="80"/>
        <v>W14-2022</v>
      </c>
      <c r="BA699" s="86"/>
      <c r="BB699" s="89"/>
      <c r="BC699" s="86" t="s">
        <v>10378</v>
      </c>
      <c r="BD699" s="83" t="s">
        <v>3719</v>
      </c>
      <c r="BE699" s="83" t="str">
        <f t="shared" si="76"/>
        <v>21.RFI</v>
      </c>
      <c r="BF699" s="83" t="s">
        <v>3754</v>
      </c>
      <c r="BG699" s="237" t="s">
        <v>12216</v>
      </c>
      <c r="BH699" s="435"/>
    </row>
    <row r="700" spans="1:62" s="13" customFormat="1" ht="15" hidden="1" customHeight="1">
      <c r="A700" s="187" t="s">
        <v>11659</v>
      </c>
      <c r="B700" s="29"/>
      <c r="C700" s="83" t="str">
        <f t="shared" si="81"/>
        <v>KAL-KT-PPS-0703</v>
      </c>
      <c r="D700" s="83">
        <v>30740630031</v>
      </c>
      <c r="E700" s="198">
        <v>210146104</v>
      </c>
      <c r="F700" s="198" t="s">
        <v>11925</v>
      </c>
      <c r="G700" s="83" t="s">
        <v>10283</v>
      </c>
      <c r="H700" s="84" t="s">
        <v>6827</v>
      </c>
      <c r="I700" s="83" t="s">
        <v>11869</v>
      </c>
      <c r="J700" s="83" t="s">
        <v>11870</v>
      </c>
      <c r="K700" s="83">
        <v>65</v>
      </c>
      <c r="L700" s="83" t="s">
        <v>11871</v>
      </c>
      <c r="M700" s="83">
        <v>2022</v>
      </c>
      <c r="N700" s="83" t="s">
        <v>10971</v>
      </c>
      <c r="O700" s="83" t="s">
        <v>11938</v>
      </c>
      <c r="P700" s="84" t="s">
        <v>205</v>
      </c>
      <c r="Q700" s="83" t="s">
        <v>11632</v>
      </c>
      <c r="R700" s="83" t="s">
        <v>11633</v>
      </c>
      <c r="S700" s="83" t="s">
        <v>2200</v>
      </c>
      <c r="T700" s="83" t="s">
        <v>5862</v>
      </c>
      <c r="U700" s="83" t="s">
        <v>5907</v>
      </c>
      <c r="V700" s="83" t="s">
        <v>4474</v>
      </c>
      <c r="W700" s="274" t="s">
        <v>196</v>
      </c>
      <c r="X700" s="274" t="s">
        <v>10964</v>
      </c>
      <c r="Y700" s="274">
        <v>6618086</v>
      </c>
      <c r="Z700" s="86">
        <v>44631</v>
      </c>
      <c r="AA700" s="86">
        <v>44631</v>
      </c>
      <c r="AB700" s="332">
        <f t="shared" ca="1" si="66"/>
        <v>34</v>
      </c>
      <c r="AC700" s="91" t="str">
        <f t="shared" ca="1" si="67"/>
        <v>31 - 60 days</v>
      </c>
      <c r="AD700" s="89">
        <f t="shared" si="79"/>
        <v>44661</v>
      </c>
      <c r="AE700" s="90" t="str">
        <f t="shared" si="75"/>
        <v>W16-2022</v>
      </c>
      <c r="AF700" s="90" t="str">
        <f t="shared" si="68"/>
        <v>Apr-2022</v>
      </c>
      <c r="AG700" s="86" t="s">
        <v>345</v>
      </c>
      <c r="AH700" s="219" t="str">
        <f t="shared" si="69"/>
        <v>TBD</v>
      </c>
      <c r="AI700" s="219" t="str">
        <f t="shared" si="70"/>
        <v>TBD</v>
      </c>
      <c r="AJ700" s="89">
        <v>44681</v>
      </c>
      <c r="AK700" s="219" t="str">
        <f t="shared" si="71"/>
        <v>W18-2022</v>
      </c>
      <c r="AL700" s="219" t="str">
        <f t="shared" si="72"/>
        <v>Apr-2022</v>
      </c>
      <c r="AM700" s="339">
        <v>44681</v>
      </c>
      <c r="AN700" s="219" t="str">
        <f t="shared" si="73"/>
        <v>W18-2022</v>
      </c>
      <c r="AO700" s="219" t="str">
        <f t="shared" si="74"/>
        <v>Apr-2022</v>
      </c>
      <c r="AP700" s="83" t="s">
        <v>4464</v>
      </c>
      <c r="AQ700" s="220">
        <v>44641</v>
      </c>
      <c r="AR700" s="220">
        <v>44643</v>
      </c>
      <c r="AS700" s="99">
        <v>225100195277</v>
      </c>
      <c r="AT700" s="94">
        <v>6.6</v>
      </c>
      <c r="AU700" s="256"/>
      <c r="AV700" s="95">
        <v>44641</v>
      </c>
      <c r="AW700" s="238"/>
      <c r="AX700" s="89">
        <v>44656</v>
      </c>
      <c r="AY700" s="89">
        <v>44665</v>
      </c>
      <c r="AZ700" s="219" t="str">
        <f t="shared" si="80"/>
        <v>W16-2022</v>
      </c>
      <c r="BA700" s="86"/>
      <c r="BB700" s="86"/>
      <c r="BC700" s="86"/>
      <c r="BD700" s="83" t="s">
        <v>3719</v>
      </c>
      <c r="BE700" s="83" t="str">
        <f t="shared" si="76"/>
        <v>21.RFI</v>
      </c>
      <c r="BF700" s="83" t="s">
        <v>3754</v>
      </c>
      <c r="BG700" s="237" t="s">
        <v>12781</v>
      </c>
      <c r="BH700" s="441" t="s">
        <v>12823</v>
      </c>
      <c r="BI700" s="190"/>
      <c r="BJ700" s="190"/>
    </row>
    <row r="701" spans="1:62" s="13" customFormat="1" ht="15" hidden="1" customHeight="1">
      <c r="A701" s="187" t="s">
        <v>8640</v>
      </c>
      <c r="B701" s="29"/>
      <c r="C701" s="83" t="str">
        <f t="shared" si="81"/>
        <v>SUM-LA-KLA-1135</v>
      </c>
      <c r="D701" s="83">
        <v>30734170031</v>
      </c>
      <c r="E701" s="198" t="s">
        <v>11147</v>
      </c>
      <c r="F701" s="198" t="s">
        <v>9196</v>
      </c>
      <c r="G701" s="83" t="s">
        <v>10283</v>
      </c>
      <c r="H701" s="351" t="s">
        <v>6827</v>
      </c>
      <c r="I701" s="83" t="s">
        <v>8857</v>
      </c>
      <c r="J701" s="83" t="s">
        <v>8858</v>
      </c>
      <c r="K701" s="83">
        <v>40</v>
      </c>
      <c r="L701" s="83" t="s">
        <v>8859</v>
      </c>
      <c r="M701" s="83">
        <v>2022</v>
      </c>
      <c r="N701" s="83" t="s">
        <v>10359</v>
      </c>
      <c r="O701" s="83" t="s">
        <v>9422</v>
      </c>
      <c r="P701" s="84" t="s">
        <v>205</v>
      </c>
      <c r="Q701" s="83" t="s">
        <v>8410</v>
      </c>
      <c r="R701" s="83" t="s">
        <v>8411</v>
      </c>
      <c r="S701" s="244" t="s">
        <v>2200</v>
      </c>
      <c r="T701" s="244" t="s">
        <v>5862</v>
      </c>
      <c r="U701" s="244" t="s">
        <v>2199</v>
      </c>
      <c r="V701" s="244" t="s">
        <v>4477</v>
      </c>
      <c r="W701" s="274" t="s">
        <v>2218</v>
      </c>
      <c r="X701" s="274" t="s">
        <v>2736</v>
      </c>
      <c r="Y701" s="274">
        <v>6617988</v>
      </c>
      <c r="Z701" s="86">
        <v>44589</v>
      </c>
      <c r="AA701" s="86">
        <v>44589</v>
      </c>
      <c r="AB701" s="332">
        <f t="shared" ca="1" si="66"/>
        <v>58</v>
      </c>
      <c r="AC701" s="91" t="str">
        <f t="shared" ca="1" si="67"/>
        <v>31 - 60 days</v>
      </c>
      <c r="AD701" s="89">
        <f t="shared" si="79"/>
        <v>44619</v>
      </c>
      <c r="AE701" s="90" t="str">
        <f t="shared" si="75"/>
        <v>W10-2022</v>
      </c>
      <c r="AF701" s="90" t="str">
        <f t="shared" si="68"/>
        <v>Feb-2022</v>
      </c>
      <c r="AG701" s="89">
        <v>44645</v>
      </c>
      <c r="AH701" s="219" t="str">
        <f t="shared" si="69"/>
        <v>W13-2022</v>
      </c>
      <c r="AI701" s="219" t="str">
        <f t="shared" si="70"/>
        <v>Mar-2022</v>
      </c>
      <c r="AJ701" s="199">
        <v>44696</v>
      </c>
      <c r="AK701" s="219" t="str">
        <f t="shared" si="71"/>
        <v>W21-2022</v>
      </c>
      <c r="AL701" s="219" t="str">
        <f t="shared" si="72"/>
        <v>May-2022</v>
      </c>
      <c r="AM701" s="339">
        <v>44696</v>
      </c>
      <c r="AN701" s="219" t="str">
        <f t="shared" si="73"/>
        <v>W21-2022</v>
      </c>
      <c r="AO701" s="219" t="str">
        <f t="shared" si="74"/>
        <v>May-2022</v>
      </c>
      <c r="AP701" s="83" t="s">
        <v>4464</v>
      </c>
      <c r="AQ701" s="220">
        <v>44594</v>
      </c>
      <c r="AR701" s="89">
        <v>44595</v>
      </c>
      <c r="AS701" s="99">
        <v>171101119651</v>
      </c>
      <c r="AT701" s="94">
        <v>6.6</v>
      </c>
      <c r="AU701" s="256"/>
      <c r="AV701" s="89">
        <v>44642</v>
      </c>
      <c r="AW701" s="238"/>
      <c r="AX701" s="89">
        <v>44647</v>
      </c>
      <c r="AY701" s="89">
        <v>44647</v>
      </c>
      <c r="AZ701" s="219" t="str">
        <f t="shared" si="80"/>
        <v>W14-2022</v>
      </c>
      <c r="BA701" s="86"/>
      <c r="BB701" s="89"/>
      <c r="BC701" s="86" t="s">
        <v>10378</v>
      </c>
      <c r="BD701" s="83" t="s">
        <v>3719</v>
      </c>
      <c r="BE701" s="83" t="str">
        <f t="shared" si="76"/>
        <v>21.RFI</v>
      </c>
      <c r="BF701" s="83" t="s">
        <v>3754</v>
      </c>
      <c r="BG701" s="237" t="s">
        <v>12212</v>
      </c>
      <c r="BH701" s="435"/>
    </row>
    <row r="702" spans="1:62" s="13" customFormat="1" ht="15" hidden="1" customHeight="1">
      <c r="A702" s="27">
        <v>746</v>
      </c>
      <c r="B702" s="198"/>
      <c r="C702" s="83" t="str">
        <f t="shared" si="81"/>
        <v>JAW-JI-TLG-4243</v>
      </c>
      <c r="D702" s="83">
        <v>30701020031</v>
      </c>
      <c r="E702" s="83" t="s">
        <v>6645</v>
      </c>
      <c r="F702" s="198" t="s">
        <v>6220</v>
      </c>
      <c r="G702" s="83" t="s">
        <v>3759</v>
      </c>
      <c r="H702" s="84" t="s">
        <v>6825</v>
      </c>
      <c r="I702" s="83" t="s">
        <v>5724</v>
      </c>
      <c r="J702" s="83" t="s">
        <v>5725</v>
      </c>
      <c r="K702" s="83">
        <v>50</v>
      </c>
      <c r="L702" s="83" t="s">
        <v>5036</v>
      </c>
      <c r="M702" s="83">
        <v>2021</v>
      </c>
      <c r="N702" s="83" t="str">
        <f>G702</f>
        <v>RORO JONGRANG 2021 [NEW]</v>
      </c>
      <c r="O702" s="83" t="s">
        <v>6287</v>
      </c>
      <c r="P702" s="84" t="s">
        <v>205</v>
      </c>
      <c r="Q702" s="83" t="s">
        <v>1863</v>
      </c>
      <c r="R702" s="83" t="s">
        <v>1864</v>
      </c>
      <c r="S702" s="83" t="s">
        <v>2200</v>
      </c>
      <c r="T702" s="83" t="s">
        <v>4465</v>
      </c>
      <c r="U702" s="83" t="s">
        <v>2198</v>
      </c>
      <c r="V702" s="86" t="s">
        <v>4472</v>
      </c>
      <c r="W702" s="274" t="s">
        <v>2207</v>
      </c>
      <c r="X702" s="274" t="s">
        <v>2735</v>
      </c>
      <c r="Y702" s="85">
        <v>6617471</v>
      </c>
      <c r="Z702" s="86">
        <v>44420</v>
      </c>
      <c r="AA702" s="86"/>
      <c r="AB702" s="87">
        <f t="shared" ca="1" si="66"/>
        <v>116</v>
      </c>
      <c r="AC702" s="88" t="str">
        <f t="shared" ca="1" si="67"/>
        <v>91 - 120 days</v>
      </c>
      <c r="AD702" s="89">
        <f t="shared" si="79"/>
        <v>44450</v>
      </c>
      <c r="AE702" s="90" t="str">
        <f t="shared" si="75"/>
        <v>W37-2021</v>
      </c>
      <c r="AF702" s="90" t="str">
        <f t="shared" si="68"/>
        <v>Sep-2021</v>
      </c>
      <c r="AG702" s="89">
        <v>44449</v>
      </c>
      <c r="AH702" s="90" t="str">
        <f t="shared" si="69"/>
        <v>W37-2021</v>
      </c>
      <c r="AI702" s="90" t="str">
        <f t="shared" si="70"/>
        <v>Sep-2021</v>
      </c>
      <c r="AJ702" s="89">
        <v>44499</v>
      </c>
      <c r="AK702" s="90" t="str">
        <f t="shared" si="71"/>
        <v>W44-2021</v>
      </c>
      <c r="AL702" s="90" t="str">
        <f t="shared" si="72"/>
        <v>Oct-2021</v>
      </c>
      <c r="AM702" s="89">
        <v>44540</v>
      </c>
      <c r="AN702" s="90" t="str">
        <f t="shared" si="73"/>
        <v>W50-2021</v>
      </c>
      <c r="AO702" s="90" t="str">
        <f t="shared" si="74"/>
        <v>Dec-2021</v>
      </c>
      <c r="AP702" s="83" t="s">
        <v>4464</v>
      </c>
      <c r="AQ702" s="220">
        <v>44443</v>
      </c>
      <c r="AR702" s="89"/>
      <c r="AS702" s="99">
        <v>514041725472</v>
      </c>
      <c r="AT702" s="94">
        <v>6.6</v>
      </c>
      <c r="AU702" s="256"/>
      <c r="AV702" s="95">
        <v>44473</v>
      </c>
      <c r="AW702" s="238"/>
      <c r="AX702" s="89">
        <v>44469</v>
      </c>
      <c r="AY702" s="89">
        <v>44536</v>
      </c>
      <c r="AZ702" s="219" t="str">
        <f t="shared" si="80"/>
        <v>W50-2021</v>
      </c>
      <c r="BA702" s="86"/>
      <c r="BB702" s="86"/>
      <c r="BC702" s="86"/>
      <c r="BD702" s="83" t="s">
        <v>3719</v>
      </c>
      <c r="BE702" s="83" t="str">
        <f t="shared" si="76"/>
        <v>21.RFI</v>
      </c>
      <c r="BF702" s="83" t="s">
        <v>3754</v>
      </c>
      <c r="BG702" s="237" t="s">
        <v>8116</v>
      </c>
      <c r="BH702" s="435"/>
    </row>
    <row r="703" spans="1:62" s="13" customFormat="1" ht="15" hidden="1" customHeight="1">
      <c r="A703" s="187" t="s">
        <v>8640</v>
      </c>
      <c r="B703" s="29"/>
      <c r="C703" s="83" t="str">
        <f t="shared" si="81"/>
        <v>SUM-LA-KLA-1133</v>
      </c>
      <c r="D703" s="83">
        <v>30734110031</v>
      </c>
      <c r="E703" s="198" t="s">
        <v>11174</v>
      </c>
      <c r="F703" s="198" t="s">
        <v>9249</v>
      </c>
      <c r="G703" s="83" t="s">
        <v>10283</v>
      </c>
      <c r="H703" s="351" t="s">
        <v>8638</v>
      </c>
      <c r="I703" s="83" t="s">
        <v>9015</v>
      </c>
      <c r="J703" s="83" t="s">
        <v>9016</v>
      </c>
      <c r="K703" s="83">
        <v>60</v>
      </c>
      <c r="L703" s="83" t="s">
        <v>9017</v>
      </c>
      <c r="M703" s="83">
        <v>2022</v>
      </c>
      <c r="N703" s="83" t="s">
        <v>10359</v>
      </c>
      <c r="O703" s="83" t="s">
        <v>9383</v>
      </c>
      <c r="P703" s="84" t="s">
        <v>205</v>
      </c>
      <c r="Q703" s="83" t="s">
        <v>8520</v>
      </c>
      <c r="R703" s="83" t="s">
        <v>8521</v>
      </c>
      <c r="S703" s="244" t="s">
        <v>2200</v>
      </c>
      <c r="T703" s="244" t="s">
        <v>5862</v>
      </c>
      <c r="U703" s="244" t="s">
        <v>2199</v>
      </c>
      <c r="V703" s="244" t="s">
        <v>4477</v>
      </c>
      <c r="W703" s="274" t="s">
        <v>2218</v>
      </c>
      <c r="X703" s="274" t="s">
        <v>2736</v>
      </c>
      <c r="Y703" s="244">
        <v>6617991</v>
      </c>
      <c r="Z703" s="86">
        <v>44589</v>
      </c>
      <c r="AA703" s="86">
        <v>44589</v>
      </c>
      <c r="AB703" s="332">
        <f t="shared" ca="1" si="66"/>
        <v>58</v>
      </c>
      <c r="AC703" s="91" t="str">
        <f t="shared" ca="1" si="67"/>
        <v>31 - 60 days</v>
      </c>
      <c r="AD703" s="89">
        <f t="shared" si="79"/>
        <v>44619</v>
      </c>
      <c r="AE703" s="90" t="str">
        <f t="shared" si="75"/>
        <v>W10-2022</v>
      </c>
      <c r="AF703" s="90" t="str">
        <f t="shared" si="68"/>
        <v>Feb-2022</v>
      </c>
      <c r="AG703" s="89">
        <v>44645</v>
      </c>
      <c r="AH703" s="219" t="str">
        <f t="shared" si="69"/>
        <v>W13-2022</v>
      </c>
      <c r="AI703" s="219" t="str">
        <f t="shared" si="70"/>
        <v>Mar-2022</v>
      </c>
      <c r="AJ703" s="199">
        <v>44696</v>
      </c>
      <c r="AK703" s="219" t="str">
        <f t="shared" si="71"/>
        <v>W21-2022</v>
      </c>
      <c r="AL703" s="219" t="str">
        <f t="shared" si="72"/>
        <v>May-2022</v>
      </c>
      <c r="AM703" s="339">
        <v>44696</v>
      </c>
      <c r="AN703" s="219" t="str">
        <f t="shared" si="73"/>
        <v>W21-2022</v>
      </c>
      <c r="AO703" s="219" t="str">
        <f t="shared" si="74"/>
        <v>May-2022</v>
      </c>
      <c r="AP703" s="83" t="s">
        <v>4464</v>
      </c>
      <c r="AQ703" s="220">
        <v>44594</v>
      </c>
      <c r="AR703" s="89">
        <v>44595</v>
      </c>
      <c r="AS703" s="99">
        <v>171502546135</v>
      </c>
      <c r="AT703" s="94">
        <v>6.6</v>
      </c>
      <c r="AU703" s="256"/>
      <c r="AV703" s="89">
        <v>44642</v>
      </c>
      <c r="AW703" s="238"/>
      <c r="AX703" s="89">
        <v>44647</v>
      </c>
      <c r="AY703" s="89">
        <v>44647</v>
      </c>
      <c r="AZ703" s="219" t="str">
        <f t="shared" si="80"/>
        <v>W14-2022</v>
      </c>
      <c r="BA703" s="86"/>
      <c r="BB703" s="89"/>
      <c r="BC703" s="86" t="s">
        <v>10378</v>
      </c>
      <c r="BD703" s="83" t="s">
        <v>3719</v>
      </c>
      <c r="BE703" s="83" t="str">
        <f t="shared" si="76"/>
        <v>21.RFI</v>
      </c>
      <c r="BF703" s="83" t="s">
        <v>3754</v>
      </c>
      <c r="BG703" s="237" t="s">
        <v>12214</v>
      </c>
      <c r="BH703" s="435"/>
    </row>
    <row r="704" spans="1:62" s="13" customFormat="1" ht="15" hidden="1" customHeight="1">
      <c r="A704" s="187" t="s">
        <v>8640</v>
      </c>
      <c r="B704" s="29"/>
      <c r="C704" s="83" t="str">
        <f t="shared" si="81"/>
        <v>SUM-LA-KLA-1147</v>
      </c>
      <c r="D704" s="83">
        <v>30734890031</v>
      </c>
      <c r="E704" s="198" t="s">
        <v>11134</v>
      </c>
      <c r="F704" s="198" t="s">
        <v>9221</v>
      </c>
      <c r="G704" s="83" t="s">
        <v>10283</v>
      </c>
      <c r="H704" s="351" t="s">
        <v>8638</v>
      </c>
      <c r="I704" s="83" t="s">
        <v>8930</v>
      </c>
      <c r="J704" s="83" t="s">
        <v>8931</v>
      </c>
      <c r="K704" s="83">
        <v>40</v>
      </c>
      <c r="L704" s="83" t="s">
        <v>8932</v>
      </c>
      <c r="M704" s="83">
        <v>2022</v>
      </c>
      <c r="N704" s="83" t="s">
        <v>10359</v>
      </c>
      <c r="O704" s="83" t="s">
        <v>9363</v>
      </c>
      <c r="P704" s="84" t="s">
        <v>205</v>
      </c>
      <c r="Q704" s="83" t="s">
        <v>8462</v>
      </c>
      <c r="R704" s="83" t="s">
        <v>8463</v>
      </c>
      <c r="S704" s="244" t="s">
        <v>2200</v>
      </c>
      <c r="T704" s="244" t="s">
        <v>5862</v>
      </c>
      <c r="U704" s="244" t="s">
        <v>2199</v>
      </c>
      <c r="V704" s="244" t="s">
        <v>4477</v>
      </c>
      <c r="W704" s="274" t="s">
        <v>2218</v>
      </c>
      <c r="X704" s="274" t="s">
        <v>2736</v>
      </c>
      <c r="Y704" s="274">
        <v>6617991</v>
      </c>
      <c r="Z704" s="86">
        <v>44589</v>
      </c>
      <c r="AA704" s="86">
        <v>44589</v>
      </c>
      <c r="AB704" s="332">
        <f t="shared" ca="1" si="66"/>
        <v>58</v>
      </c>
      <c r="AC704" s="91" t="str">
        <f t="shared" ca="1" si="67"/>
        <v>31 - 60 days</v>
      </c>
      <c r="AD704" s="89">
        <f t="shared" si="79"/>
        <v>44619</v>
      </c>
      <c r="AE704" s="90" t="str">
        <f t="shared" si="75"/>
        <v>W10-2022</v>
      </c>
      <c r="AF704" s="90" t="str">
        <f t="shared" si="68"/>
        <v>Feb-2022</v>
      </c>
      <c r="AG704" s="86" t="s">
        <v>345</v>
      </c>
      <c r="AH704" s="219" t="str">
        <f t="shared" si="69"/>
        <v>TBD</v>
      </c>
      <c r="AI704" s="219" t="str">
        <f t="shared" si="70"/>
        <v>TBD</v>
      </c>
      <c r="AJ704" s="89">
        <v>44651</v>
      </c>
      <c r="AK704" s="219" t="str">
        <f t="shared" si="71"/>
        <v>W14-2022</v>
      </c>
      <c r="AL704" s="219" t="str">
        <f t="shared" si="72"/>
        <v>Mar-2022</v>
      </c>
      <c r="AM704" s="339">
        <v>44651</v>
      </c>
      <c r="AN704" s="219" t="str">
        <f t="shared" si="73"/>
        <v>W14-2022</v>
      </c>
      <c r="AO704" s="219" t="str">
        <f t="shared" si="74"/>
        <v>Mar-2022</v>
      </c>
      <c r="AP704" s="83" t="s">
        <v>4464</v>
      </c>
      <c r="AQ704" s="220">
        <v>44594</v>
      </c>
      <c r="AR704" s="89">
        <v>44595</v>
      </c>
      <c r="AS704" s="99">
        <v>171202975694</v>
      </c>
      <c r="AT704" s="94">
        <v>6.6</v>
      </c>
      <c r="AU704" s="256"/>
      <c r="AV704" s="89">
        <v>44642</v>
      </c>
      <c r="AW704" s="238"/>
      <c r="AX704" s="89"/>
      <c r="AY704" s="89">
        <v>44647</v>
      </c>
      <c r="AZ704" s="219" t="str">
        <f t="shared" si="80"/>
        <v>W14-2022</v>
      </c>
      <c r="BA704" s="86"/>
      <c r="BB704" s="89"/>
      <c r="BC704" s="86" t="s">
        <v>10378</v>
      </c>
      <c r="BD704" s="83" t="s">
        <v>3719</v>
      </c>
      <c r="BE704" s="83" t="str">
        <f t="shared" si="76"/>
        <v>21.RFI</v>
      </c>
      <c r="BF704" s="83" t="s">
        <v>3754</v>
      </c>
      <c r="BG704" s="237" t="s">
        <v>12201</v>
      </c>
      <c r="BH704" s="435"/>
    </row>
    <row r="705" spans="1:62" s="13" customFormat="1" ht="15" hidden="1" customHeight="1">
      <c r="A705" s="187" t="s">
        <v>8640</v>
      </c>
      <c r="B705" s="29"/>
      <c r="C705" s="83" t="str">
        <f t="shared" si="81"/>
        <v>SUM-LA-KLA-1145</v>
      </c>
      <c r="D705" s="83">
        <v>30734870031</v>
      </c>
      <c r="E705" s="198" t="s">
        <v>11135</v>
      </c>
      <c r="F705" s="198" t="s">
        <v>9217</v>
      </c>
      <c r="G705" s="83" t="s">
        <v>10283</v>
      </c>
      <c r="H705" s="351" t="s">
        <v>8638</v>
      </c>
      <c r="I705" s="83" t="s">
        <v>8918</v>
      </c>
      <c r="J705" s="83" t="s">
        <v>8919</v>
      </c>
      <c r="K705" s="83">
        <v>60</v>
      </c>
      <c r="L705" s="83" t="s">
        <v>8920</v>
      </c>
      <c r="M705" s="83">
        <v>2022</v>
      </c>
      <c r="N705" s="83" t="s">
        <v>10359</v>
      </c>
      <c r="O705" s="83" t="s">
        <v>9359</v>
      </c>
      <c r="P705" s="84" t="s">
        <v>205</v>
      </c>
      <c r="Q705" s="83" t="s">
        <v>8454</v>
      </c>
      <c r="R705" s="83" t="s">
        <v>8455</v>
      </c>
      <c r="S705" s="244" t="s">
        <v>2200</v>
      </c>
      <c r="T705" s="244" t="s">
        <v>5862</v>
      </c>
      <c r="U705" s="244" t="s">
        <v>2199</v>
      </c>
      <c r="V705" s="244" t="s">
        <v>4477</v>
      </c>
      <c r="W705" s="274" t="s">
        <v>2218</v>
      </c>
      <c r="X705" s="274" t="s">
        <v>2736</v>
      </c>
      <c r="Y705" s="274">
        <v>6617991</v>
      </c>
      <c r="Z705" s="86">
        <v>44589</v>
      </c>
      <c r="AA705" s="86">
        <v>44589</v>
      </c>
      <c r="AB705" s="332">
        <f t="shared" ca="1" si="66"/>
        <v>58</v>
      </c>
      <c r="AC705" s="91" t="str">
        <f t="shared" ca="1" si="67"/>
        <v>31 - 60 days</v>
      </c>
      <c r="AD705" s="89">
        <f t="shared" si="79"/>
        <v>44619</v>
      </c>
      <c r="AE705" s="90" t="str">
        <f t="shared" si="75"/>
        <v>W10-2022</v>
      </c>
      <c r="AF705" s="90" t="str">
        <f t="shared" si="68"/>
        <v>Feb-2022</v>
      </c>
      <c r="AG705" s="89">
        <v>44645</v>
      </c>
      <c r="AH705" s="219" t="str">
        <f t="shared" si="69"/>
        <v>W13-2022</v>
      </c>
      <c r="AI705" s="219" t="str">
        <f t="shared" si="70"/>
        <v>Mar-2022</v>
      </c>
      <c r="AJ705" s="199">
        <v>44651</v>
      </c>
      <c r="AK705" s="219" t="str">
        <f t="shared" si="71"/>
        <v>W14-2022</v>
      </c>
      <c r="AL705" s="219" t="str">
        <f t="shared" si="72"/>
        <v>Mar-2022</v>
      </c>
      <c r="AM705" s="339">
        <v>44651</v>
      </c>
      <c r="AN705" s="219" t="str">
        <f t="shared" si="73"/>
        <v>W14-2022</v>
      </c>
      <c r="AO705" s="219" t="str">
        <f t="shared" si="74"/>
        <v>Mar-2022</v>
      </c>
      <c r="AP705" s="83" t="s">
        <v>4464</v>
      </c>
      <c r="AQ705" s="220">
        <v>44594</v>
      </c>
      <c r="AR705" s="89">
        <v>44595</v>
      </c>
      <c r="AS705" s="99">
        <v>171502546006</v>
      </c>
      <c r="AT705" s="94">
        <v>6.6</v>
      </c>
      <c r="AU705" s="256"/>
      <c r="AV705" s="89">
        <v>44642</v>
      </c>
      <c r="AW705" s="238"/>
      <c r="AX705" s="89"/>
      <c r="AY705" s="89">
        <v>44647</v>
      </c>
      <c r="AZ705" s="219" t="str">
        <f t="shared" si="80"/>
        <v>W14-2022</v>
      </c>
      <c r="BA705" s="86"/>
      <c r="BB705" s="89"/>
      <c r="BC705" s="86" t="s">
        <v>10378</v>
      </c>
      <c r="BD705" s="83" t="s">
        <v>3719</v>
      </c>
      <c r="BE705" s="83" t="str">
        <f t="shared" si="76"/>
        <v>21.RFI</v>
      </c>
      <c r="BF705" s="83" t="s">
        <v>3754</v>
      </c>
      <c r="BG705" s="237" t="s">
        <v>12198</v>
      </c>
      <c r="BH705" s="435"/>
    </row>
    <row r="706" spans="1:62" s="13" customFormat="1" ht="15" hidden="1" customHeight="1">
      <c r="A706" s="187" t="s">
        <v>8640</v>
      </c>
      <c r="B706" s="29"/>
      <c r="C706" s="83" t="str">
        <f t="shared" si="81"/>
        <v>SUM-LA-KLA-1139</v>
      </c>
      <c r="D706" s="83">
        <v>30734150031</v>
      </c>
      <c r="E706" s="198" t="s">
        <v>11172</v>
      </c>
      <c r="F706" s="198" t="s">
        <v>9206</v>
      </c>
      <c r="G706" s="83" t="s">
        <v>10283</v>
      </c>
      <c r="H706" s="351" t="s">
        <v>6825</v>
      </c>
      <c r="I706" s="83" t="s">
        <v>8889</v>
      </c>
      <c r="J706" s="83" t="s">
        <v>8890</v>
      </c>
      <c r="K706" s="83">
        <v>50</v>
      </c>
      <c r="L706" s="83" t="s">
        <v>8891</v>
      </c>
      <c r="M706" s="83">
        <v>2022</v>
      </c>
      <c r="N706" s="83" t="s">
        <v>10361</v>
      </c>
      <c r="O706" s="83" t="s">
        <v>9350</v>
      </c>
      <c r="P706" s="84" t="s">
        <v>205</v>
      </c>
      <c r="Q706" s="83" t="s">
        <v>8432</v>
      </c>
      <c r="R706" s="83" t="s">
        <v>8433</v>
      </c>
      <c r="S706" s="244" t="s">
        <v>2200</v>
      </c>
      <c r="T706" s="244" t="s">
        <v>5862</v>
      </c>
      <c r="U706" s="244" t="s">
        <v>2199</v>
      </c>
      <c r="V706" s="244" t="s">
        <v>4477</v>
      </c>
      <c r="W706" s="274" t="s">
        <v>2218</v>
      </c>
      <c r="X706" s="274" t="s">
        <v>2736</v>
      </c>
      <c r="Y706" s="244">
        <v>6617991</v>
      </c>
      <c r="Z706" s="86">
        <v>44589</v>
      </c>
      <c r="AA706" s="86">
        <v>44589</v>
      </c>
      <c r="AB706" s="332">
        <f t="shared" ca="1" si="66"/>
        <v>58</v>
      </c>
      <c r="AC706" s="91" t="str">
        <f t="shared" ca="1" si="67"/>
        <v>31 - 60 days</v>
      </c>
      <c r="AD706" s="89">
        <f t="shared" si="79"/>
        <v>44619</v>
      </c>
      <c r="AE706" s="90" t="str">
        <f t="shared" si="75"/>
        <v>W10-2022</v>
      </c>
      <c r="AF706" s="90" t="str">
        <f t="shared" si="68"/>
        <v>Feb-2022</v>
      </c>
      <c r="AG706" s="89">
        <v>44645</v>
      </c>
      <c r="AH706" s="219" t="str">
        <f t="shared" si="69"/>
        <v>W13-2022</v>
      </c>
      <c r="AI706" s="219" t="str">
        <f t="shared" si="70"/>
        <v>Mar-2022</v>
      </c>
      <c r="AJ706" s="199">
        <v>44651</v>
      </c>
      <c r="AK706" s="219" t="str">
        <f t="shared" si="71"/>
        <v>W14-2022</v>
      </c>
      <c r="AL706" s="219" t="str">
        <f t="shared" si="72"/>
        <v>Mar-2022</v>
      </c>
      <c r="AM706" s="339">
        <v>44651</v>
      </c>
      <c r="AN706" s="219" t="str">
        <f t="shared" si="73"/>
        <v>W14-2022</v>
      </c>
      <c r="AO706" s="219" t="str">
        <f t="shared" si="74"/>
        <v>Mar-2022</v>
      </c>
      <c r="AP706" s="83" t="s">
        <v>4464</v>
      </c>
      <c r="AQ706" s="220">
        <v>44594</v>
      </c>
      <c r="AR706" s="89">
        <v>44595</v>
      </c>
      <c r="AS706" s="99">
        <v>171300690223</v>
      </c>
      <c r="AT706" s="94"/>
      <c r="AU706" s="256"/>
      <c r="AV706" s="89">
        <v>44642</v>
      </c>
      <c r="AW706" s="238"/>
      <c r="AX706" s="89"/>
      <c r="AY706" s="89">
        <v>44647</v>
      </c>
      <c r="AZ706" s="219" t="str">
        <f t="shared" si="80"/>
        <v>W14-2022</v>
      </c>
      <c r="BA706" s="86"/>
      <c r="BB706" s="89"/>
      <c r="BC706" s="86" t="s">
        <v>10378</v>
      </c>
      <c r="BD706" s="83" t="s">
        <v>3719</v>
      </c>
      <c r="BE706" s="83" t="str">
        <f t="shared" si="76"/>
        <v>21.RFI</v>
      </c>
      <c r="BF706" s="83" t="s">
        <v>3754</v>
      </c>
      <c r="BG706" s="237" t="s">
        <v>12200</v>
      </c>
      <c r="BH706" s="435"/>
      <c r="BJ706" s="369"/>
    </row>
    <row r="707" spans="1:62" s="13" customFormat="1" ht="15" hidden="1" customHeight="1">
      <c r="A707" s="187" t="s">
        <v>8640</v>
      </c>
      <c r="B707" s="29"/>
      <c r="C707" s="83" t="str">
        <f t="shared" si="81"/>
        <v>SUM-RI-BLS-1141</v>
      </c>
      <c r="D707" s="83">
        <v>30734590031</v>
      </c>
      <c r="E707" s="198" t="s">
        <v>11155</v>
      </c>
      <c r="F707" s="198" t="s">
        <v>9130</v>
      </c>
      <c r="G707" s="83" t="s">
        <v>10283</v>
      </c>
      <c r="H707" s="351" t="s">
        <v>8638</v>
      </c>
      <c r="I707" s="83" t="s">
        <v>8663</v>
      </c>
      <c r="J707" s="83" t="s">
        <v>8664</v>
      </c>
      <c r="K707" s="83">
        <v>55</v>
      </c>
      <c r="L707" s="83" t="s">
        <v>8665</v>
      </c>
      <c r="M707" s="83">
        <v>2022</v>
      </c>
      <c r="N707" s="83" t="s">
        <v>10359</v>
      </c>
      <c r="O707" s="83" t="s">
        <v>9402</v>
      </c>
      <c r="P707" s="84" t="s">
        <v>205</v>
      </c>
      <c r="Q707" s="83" t="s">
        <v>8270</v>
      </c>
      <c r="R707" s="83" t="s">
        <v>8271</v>
      </c>
      <c r="S707" s="244" t="s">
        <v>2200</v>
      </c>
      <c r="T707" s="244" t="s">
        <v>5862</v>
      </c>
      <c r="U707" s="244" t="s">
        <v>2199</v>
      </c>
      <c r="V707" s="244" t="s">
        <v>4476</v>
      </c>
      <c r="W707" s="274" t="s">
        <v>2224</v>
      </c>
      <c r="X707" s="274" t="s">
        <v>2738</v>
      </c>
      <c r="Y707" s="274">
        <v>6617992</v>
      </c>
      <c r="Z707" s="86">
        <v>44589</v>
      </c>
      <c r="AA707" s="86">
        <v>44589</v>
      </c>
      <c r="AB707" s="332">
        <f t="shared" ca="1" si="66"/>
        <v>55</v>
      </c>
      <c r="AC707" s="91" t="str">
        <f t="shared" ca="1" si="67"/>
        <v>31 - 60 days</v>
      </c>
      <c r="AD707" s="89">
        <f t="shared" si="79"/>
        <v>44619</v>
      </c>
      <c r="AE707" s="90" t="str">
        <f t="shared" si="75"/>
        <v>W10-2022</v>
      </c>
      <c r="AF707" s="90" t="str">
        <f t="shared" si="68"/>
        <v>Feb-2022</v>
      </c>
      <c r="AG707" s="89">
        <v>44651</v>
      </c>
      <c r="AH707" s="219" t="str">
        <f t="shared" si="69"/>
        <v>W14-2022</v>
      </c>
      <c r="AI707" s="219" t="str">
        <f t="shared" si="70"/>
        <v>Mar-2022</v>
      </c>
      <c r="AJ707" s="199">
        <v>44676</v>
      </c>
      <c r="AK707" s="219" t="str">
        <f t="shared" si="71"/>
        <v>W18-2022</v>
      </c>
      <c r="AL707" s="219" t="str">
        <f t="shared" si="72"/>
        <v>Apr-2022</v>
      </c>
      <c r="AM707" s="89">
        <v>44676</v>
      </c>
      <c r="AN707" s="219" t="str">
        <f t="shared" si="73"/>
        <v>W18-2022</v>
      </c>
      <c r="AO707" s="219" t="str">
        <f t="shared" si="74"/>
        <v>Apr-2022</v>
      </c>
      <c r="AP707" s="83" t="s">
        <v>4464</v>
      </c>
      <c r="AQ707" s="220">
        <v>44594</v>
      </c>
      <c r="AR707" s="89">
        <v>44595</v>
      </c>
      <c r="AS707" s="99">
        <v>182302227330</v>
      </c>
      <c r="AT707" s="94">
        <v>6.6</v>
      </c>
      <c r="AU707" s="256"/>
      <c r="AV707" s="89">
        <v>44642</v>
      </c>
      <c r="AW707" s="238"/>
      <c r="AX707" s="89"/>
      <c r="AY707" s="89">
        <v>44644</v>
      </c>
      <c r="AZ707" s="219" t="str">
        <f t="shared" si="80"/>
        <v>W13-2022</v>
      </c>
      <c r="BA707" s="86"/>
      <c r="BB707" s="106"/>
      <c r="BC707" s="86" t="s">
        <v>10378</v>
      </c>
      <c r="BD707" s="83" t="s">
        <v>3719</v>
      </c>
      <c r="BE707" s="83" t="str">
        <f t="shared" si="76"/>
        <v>21.RFI</v>
      </c>
      <c r="BF707" s="83" t="s">
        <v>3754</v>
      </c>
      <c r="BG707" s="237" t="s">
        <v>12192</v>
      </c>
      <c r="BH707" s="435"/>
    </row>
    <row r="708" spans="1:62" s="13" customFormat="1" ht="15" hidden="1" customHeight="1">
      <c r="A708" s="187" t="s">
        <v>8640</v>
      </c>
      <c r="B708" s="29"/>
      <c r="C708" s="83" t="str">
        <f t="shared" si="81"/>
        <v>SUM-RI-BKN-1169</v>
      </c>
      <c r="D708" s="83">
        <v>30734550031</v>
      </c>
      <c r="E708" s="198" t="s">
        <v>11167</v>
      </c>
      <c r="F708" s="198" t="s">
        <v>9230</v>
      </c>
      <c r="G708" s="83" t="s">
        <v>10283</v>
      </c>
      <c r="H708" s="351" t="s">
        <v>8638</v>
      </c>
      <c r="I708" s="83" t="s">
        <v>8956</v>
      </c>
      <c r="J708" s="83" t="s">
        <v>8957</v>
      </c>
      <c r="K708" s="83">
        <v>40</v>
      </c>
      <c r="L708" s="83" t="s">
        <v>8958</v>
      </c>
      <c r="M708" s="83">
        <v>2022</v>
      </c>
      <c r="N708" s="83" t="s">
        <v>10359</v>
      </c>
      <c r="O708" s="83" t="s">
        <v>9369</v>
      </c>
      <c r="P708" s="84" t="s">
        <v>205</v>
      </c>
      <c r="Q708" s="83" t="s">
        <v>8480</v>
      </c>
      <c r="R708" s="83" t="s">
        <v>8481</v>
      </c>
      <c r="S708" s="244" t="s">
        <v>2200</v>
      </c>
      <c r="T708" s="244" t="s">
        <v>5862</v>
      </c>
      <c r="U708" s="244" t="s">
        <v>2199</v>
      </c>
      <c r="V708" s="244" t="s">
        <v>4476</v>
      </c>
      <c r="W708" s="274" t="s">
        <v>2224</v>
      </c>
      <c r="X708" s="274" t="s">
        <v>2722</v>
      </c>
      <c r="Y708" s="274">
        <v>6617991</v>
      </c>
      <c r="Z708" s="86">
        <v>44589</v>
      </c>
      <c r="AA708" s="86">
        <v>44589</v>
      </c>
      <c r="AB708" s="332">
        <f t="shared" ca="1" si="66"/>
        <v>55</v>
      </c>
      <c r="AC708" s="91" t="str">
        <f t="shared" ca="1" si="67"/>
        <v>31 - 60 days</v>
      </c>
      <c r="AD708" s="89">
        <f t="shared" si="79"/>
        <v>44619</v>
      </c>
      <c r="AE708" s="90" t="str">
        <f t="shared" si="75"/>
        <v>W10-2022</v>
      </c>
      <c r="AF708" s="90" t="str">
        <f t="shared" si="68"/>
        <v>Feb-2022</v>
      </c>
      <c r="AG708" s="89">
        <v>44651</v>
      </c>
      <c r="AH708" s="219" t="str">
        <f t="shared" si="69"/>
        <v>W14-2022</v>
      </c>
      <c r="AI708" s="219" t="str">
        <f t="shared" si="70"/>
        <v>Mar-2022</v>
      </c>
      <c r="AJ708" s="199">
        <v>44676</v>
      </c>
      <c r="AK708" s="219" t="str">
        <f t="shared" si="71"/>
        <v>W18-2022</v>
      </c>
      <c r="AL708" s="219" t="str">
        <f t="shared" si="72"/>
        <v>Apr-2022</v>
      </c>
      <c r="AM708" s="89">
        <v>44676</v>
      </c>
      <c r="AN708" s="219" t="str">
        <f t="shared" si="73"/>
        <v>W18-2022</v>
      </c>
      <c r="AO708" s="219" t="str">
        <f t="shared" si="74"/>
        <v>Apr-2022</v>
      </c>
      <c r="AP708" s="83" t="s">
        <v>4464</v>
      </c>
      <c r="AQ708" s="220">
        <v>44594</v>
      </c>
      <c r="AR708" s="89">
        <v>44595</v>
      </c>
      <c r="AS708" s="99">
        <v>181901210103</v>
      </c>
      <c r="AT708" s="94">
        <v>6.6</v>
      </c>
      <c r="AU708" s="256"/>
      <c r="AV708" s="89">
        <v>44642</v>
      </c>
      <c r="AW708" s="238"/>
      <c r="AX708" s="89"/>
      <c r="AY708" s="89">
        <v>44644</v>
      </c>
      <c r="AZ708" s="219" t="str">
        <f t="shared" si="80"/>
        <v>W13-2022</v>
      </c>
      <c r="BA708" s="86"/>
      <c r="BB708" s="106"/>
      <c r="BC708" s="86" t="s">
        <v>10378</v>
      </c>
      <c r="BD708" s="83" t="s">
        <v>3719</v>
      </c>
      <c r="BE708" s="83" t="str">
        <f t="shared" si="76"/>
        <v>21.RFI</v>
      </c>
      <c r="BF708" s="83" t="s">
        <v>3754</v>
      </c>
      <c r="BG708" s="237" t="s">
        <v>12191</v>
      </c>
      <c r="BH708" s="435"/>
    </row>
    <row r="709" spans="1:62" s="13" customFormat="1" ht="15" hidden="1" customHeight="1">
      <c r="A709" s="187" t="s">
        <v>8640</v>
      </c>
      <c r="B709" s="29"/>
      <c r="C709" s="83" t="str">
        <f t="shared" si="81"/>
        <v>SUM-RI-PBR-1201</v>
      </c>
      <c r="D709" s="83">
        <v>30736170031</v>
      </c>
      <c r="E709" s="198" t="s">
        <v>11079</v>
      </c>
      <c r="F709" s="198" t="s">
        <v>9139</v>
      </c>
      <c r="G709" s="83" t="s">
        <v>10283</v>
      </c>
      <c r="H709" s="351" t="s">
        <v>8638</v>
      </c>
      <c r="I709" s="83" t="s">
        <v>8690</v>
      </c>
      <c r="J709" s="83" t="s">
        <v>8691</v>
      </c>
      <c r="K709" s="83">
        <v>35</v>
      </c>
      <c r="L709" s="83" t="s">
        <v>4634</v>
      </c>
      <c r="M709" s="83">
        <v>2022</v>
      </c>
      <c r="N709" s="83" t="s">
        <v>10359</v>
      </c>
      <c r="O709" s="83" t="s">
        <v>9301</v>
      </c>
      <c r="P709" s="84" t="s">
        <v>205</v>
      </c>
      <c r="Q709" s="83" t="s">
        <v>8288</v>
      </c>
      <c r="R709" s="83" t="s">
        <v>8289</v>
      </c>
      <c r="S709" s="244" t="s">
        <v>2200</v>
      </c>
      <c r="T709" s="244" t="s">
        <v>5862</v>
      </c>
      <c r="U709" s="244" t="s">
        <v>2199</v>
      </c>
      <c r="V709" s="244" t="s">
        <v>4476</v>
      </c>
      <c r="W709" s="274" t="s">
        <v>2224</v>
      </c>
      <c r="X709" s="274" t="s">
        <v>2717</v>
      </c>
      <c r="Y709" s="274">
        <v>6617992</v>
      </c>
      <c r="Z709" s="86">
        <v>44589</v>
      </c>
      <c r="AA709" s="86">
        <v>44589</v>
      </c>
      <c r="AB709" s="332">
        <f t="shared" ref="AB709:AB772" ca="1" si="82">IF(AND($Z709=""),"",IF(AND($Z709&lt;&gt;"",AY709&lt;&gt;""),AY709-$Z709,IF(AND($Z709&lt;&gt;"",AY709=""),TODAY()-$Z709)))</f>
        <v>54</v>
      </c>
      <c r="AC709" s="91" t="str">
        <f t="shared" ref="AC709:AC772" ca="1" si="83">IF(AB709="","",IF(AB709="RFI","RFI done",IF(AB709&gt;150,"&gt; 150 days",IF(AB709&gt;120,"121 - 150 days",IF(AB709&gt;90,"91 - 120 days",IF(AB709&gt;60,"61 - 90 days",IF(AB709&gt;30,"31 - 60 days","&lt; 30 days")))))))</f>
        <v>31 - 60 days</v>
      </c>
      <c r="AD709" s="89">
        <f t="shared" si="79"/>
        <v>44619</v>
      </c>
      <c r="AE709" s="90" t="str">
        <f t="shared" si="75"/>
        <v>W10-2022</v>
      </c>
      <c r="AF709" s="90" t="str">
        <f t="shared" ref="AF709:AF772" si="84">IFERROR(VLOOKUP(AD709,L_Convert,7,FALSE),"")</f>
        <v>Feb-2022</v>
      </c>
      <c r="AG709" s="89">
        <v>44636</v>
      </c>
      <c r="AH709" s="219" t="str">
        <f t="shared" ref="AH709:AH772" si="85">IFERROR(VLOOKUP(AG709,L_Convert,6,FALSE),"")</f>
        <v>W12-2022</v>
      </c>
      <c r="AI709" s="219" t="str">
        <f t="shared" ref="AI709:AI772" si="86">IFERROR(VLOOKUP(AG709,L_Convert,7,FALSE),"")</f>
        <v>Mar-2022</v>
      </c>
      <c r="AJ709" s="199">
        <v>44651</v>
      </c>
      <c r="AK709" s="219" t="str">
        <f t="shared" ref="AK709:AK772" si="87">IFERROR(VLOOKUP(AJ709,L_Convert,6,FALSE),"")</f>
        <v>W14-2022</v>
      </c>
      <c r="AL709" s="219" t="str">
        <f t="shared" ref="AL709:AL772" si="88">IFERROR(VLOOKUP(AJ709,L_Convert,7,FALSE),"")</f>
        <v>Mar-2022</v>
      </c>
      <c r="AM709" s="339">
        <v>44651</v>
      </c>
      <c r="AN709" s="219" t="str">
        <f t="shared" ref="AN709:AN772" si="89">IFERROR(VLOOKUP(AM709,L_Convert,6,FALSE),"")</f>
        <v>W14-2022</v>
      </c>
      <c r="AO709" s="219" t="str">
        <f t="shared" ref="AO709:AO772" si="90">IFERROR(VLOOKUP(AM709,L_Convert,7,FALSE),"")</f>
        <v>Mar-2022</v>
      </c>
      <c r="AP709" s="83" t="s">
        <v>4464</v>
      </c>
      <c r="AQ709" s="220">
        <v>44594</v>
      </c>
      <c r="AR709" s="89">
        <v>44595</v>
      </c>
      <c r="AS709" s="99">
        <v>181111045658</v>
      </c>
      <c r="AT709" s="94">
        <v>6.6</v>
      </c>
      <c r="AU709" s="256"/>
      <c r="AV709" s="89">
        <v>44642</v>
      </c>
      <c r="AW709" s="238"/>
      <c r="AX709" s="89">
        <v>44636</v>
      </c>
      <c r="AY709" s="89">
        <v>44643</v>
      </c>
      <c r="AZ709" s="219" t="str">
        <f t="shared" si="80"/>
        <v>W13-2022</v>
      </c>
      <c r="BA709" s="86"/>
      <c r="BB709" s="106"/>
      <c r="BC709" s="86" t="s">
        <v>10379</v>
      </c>
      <c r="BD709" s="83" t="s">
        <v>3719</v>
      </c>
      <c r="BE709" s="83" t="str">
        <f t="shared" si="76"/>
        <v>21.RFI</v>
      </c>
      <c r="BF709" s="83" t="s">
        <v>3754</v>
      </c>
      <c r="BG709" s="237" t="s">
        <v>12170</v>
      </c>
      <c r="BH709" s="435"/>
      <c r="BJ709" s="369"/>
    </row>
    <row r="710" spans="1:62" s="13" customFormat="1" ht="15" hidden="1" customHeight="1">
      <c r="A710" s="187" t="s">
        <v>8640</v>
      </c>
      <c r="B710" s="29"/>
      <c r="C710" s="83" t="str">
        <f t="shared" si="81"/>
        <v>SUM-LA-KLA-1128</v>
      </c>
      <c r="D710" s="83">
        <v>30734360031</v>
      </c>
      <c r="E710" s="198" t="s">
        <v>11183</v>
      </c>
      <c r="F710" s="198" t="s">
        <v>9227</v>
      </c>
      <c r="G710" s="83" t="s">
        <v>10283</v>
      </c>
      <c r="H710" s="351" t="s">
        <v>8638</v>
      </c>
      <c r="I710" s="83" t="s">
        <v>8948</v>
      </c>
      <c r="J710" s="83" t="s">
        <v>8949</v>
      </c>
      <c r="K710" s="83">
        <v>60</v>
      </c>
      <c r="L710" s="83" t="s">
        <v>8950</v>
      </c>
      <c r="M710" s="83">
        <v>2022</v>
      </c>
      <c r="N710" s="83" t="s">
        <v>10359</v>
      </c>
      <c r="O710" s="83" t="s">
        <v>9429</v>
      </c>
      <c r="P710" s="84" t="s">
        <v>205</v>
      </c>
      <c r="Q710" s="83" t="s">
        <v>8474</v>
      </c>
      <c r="R710" s="83" t="s">
        <v>8475</v>
      </c>
      <c r="S710" s="244" t="s">
        <v>2200</v>
      </c>
      <c r="T710" s="244" t="s">
        <v>5862</v>
      </c>
      <c r="U710" s="244" t="s">
        <v>2199</v>
      </c>
      <c r="V710" s="244" t="s">
        <v>4477</v>
      </c>
      <c r="W710" s="274" t="s">
        <v>2218</v>
      </c>
      <c r="X710" s="274" t="s">
        <v>2736</v>
      </c>
      <c r="Y710" s="244">
        <v>6617991</v>
      </c>
      <c r="Z710" s="86">
        <v>44589</v>
      </c>
      <c r="AA710" s="86">
        <v>44589</v>
      </c>
      <c r="AB710" s="332">
        <f t="shared" ca="1" si="82"/>
        <v>53</v>
      </c>
      <c r="AC710" s="91" t="str">
        <f t="shared" ca="1" si="83"/>
        <v>31 - 60 days</v>
      </c>
      <c r="AD710" s="89">
        <f t="shared" si="79"/>
        <v>44619</v>
      </c>
      <c r="AE710" s="90" t="str">
        <f t="shared" si="75"/>
        <v>W10-2022</v>
      </c>
      <c r="AF710" s="90" t="str">
        <f t="shared" si="84"/>
        <v>Feb-2022</v>
      </c>
      <c r="AG710" s="89">
        <v>44645</v>
      </c>
      <c r="AH710" s="219" t="str">
        <f t="shared" si="85"/>
        <v>W13-2022</v>
      </c>
      <c r="AI710" s="219" t="str">
        <f t="shared" si="86"/>
        <v>Mar-2022</v>
      </c>
      <c r="AJ710" s="199">
        <v>44651</v>
      </c>
      <c r="AK710" s="219" t="str">
        <f t="shared" si="87"/>
        <v>W14-2022</v>
      </c>
      <c r="AL710" s="219" t="str">
        <f t="shared" si="88"/>
        <v>Mar-2022</v>
      </c>
      <c r="AM710" s="339">
        <v>44651</v>
      </c>
      <c r="AN710" s="219" t="str">
        <f t="shared" si="89"/>
        <v>W14-2022</v>
      </c>
      <c r="AO710" s="219" t="str">
        <f t="shared" si="90"/>
        <v>Mar-2022</v>
      </c>
      <c r="AP710" s="83" t="s">
        <v>4464</v>
      </c>
      <c r="AQ710" s="220">
        <v>44594</v>
      </c>
      <c r="AR710" s="89">
        <v>44595</v>
      </c>
      <c r="AS710" s="99">
        <v>171310603829</v>
      </c>
      <c r="AT710" s="94">
        <v>6.6</v>
      </c>
      <c r="AU710" s="256"/>
      <c r="AV710" s="89">
        <v>44642</v>
      </c>
      <c r="AW710" s="238"/>
      <c r="AX710" s="89"/>
      <c r="AY710" s="89">
        <v>44642</v>
      </c>
      <c r="AZ710" s="219" t="str">
        <f t="shared" si="80"/>
        <v>W13-2022</v>
      </c>
      <c r="BA710" s="86"/>
      <c r="BB710" s="89"/>
      <c r="BC710" s="86" t="s">
        <v>10378</v>
      </c>
      <c r="BD710" s="83" t="s">
        <v>3719</v>
      </c>
      <c r="BE710" s="83" t="str">
        <f t="shared" si="76"/>
        <v>21.RFI</v>
      </c>
      <c r="BF710" s="83" t="s">
        <v>3754</v>
      </c>
      <c r="BG710" s="237" t="s">
        <v>12157</v>
      </c>
      <c r="BH710" s="435"/>
      <c r="BJ710" s="369"/>
    </row>
    <row r="711" spans="1:62" s="13" customFormat="1" ht="15" hidden="1" customHeight="1">
      <c r="A711" s="187" t="s">
        <v>8640</v>
      </c>
      <c r="B711" s="29"/>
      <c r="C711" s="83" t="str">
        <f t="shared" si="81"/>
        <v>SUM-SU-KIS-2227</v>
      </c>
      <c r="D711" s="83">
        <v>30734580031</v>
      </c>
      <c r="E711" s="198" t="s">
        <v>11158</v>
      </c>
      <c r="F711" s="198" t="s">
        <v>9129</v>
      </c>
      <c r="G711" s="83" t="s">
        <v>10283</v>
      </c>
      <c r="H711" s="351" t="s">
        <v>8638</v>
      </c>
      <c r="I711" s="83" t="s">
        <v>8661</v>
      </c>
      <c r="J711" s="83" t="s">
        <v>8662</v>
      </c>
      <c r="K711" s="83">
        <v>40</v>
      </c>
      <c r="L711" s="83" t="s">
        <v>4813</v>
      </c>
      <c r="M711" s="83">
        <v>2022</v>
      </c>
      <c r="N711" s="83" t="s">
        <v>10359</v>
      </c>
      <c r="O711" s="83" t="s">
        <v>9293</v>
      </c>
      <c r="P711" s="84" t="s">
        <v>205</v>
      </c>
      <c r="Q711" s="83" t="s">
        <v>8268</v>
      </c>
      <c r="R711" s="83" t="s">
        <v>8269</v>
      </c>
      <c r="S711" s="244" t="s">
        <v>2200</v>
      </c>
      <c r="T711" s="244" t="s">
        <v>5862</v>
      </c>
      <c r="U711" s="244" t="s">
        <v>2199</v>
      </c>
      <c r="V711" s="244" t="s">
        <v>4471</v>
      </c>
      <c r="W711" s="274" t="s">
        <v>2213</v>
      </c>
      <c r="X711" s="274" t="s">
        <v>2740</v>
      </c>
      <c r="Y711" s="274">
        <v>6617992</v>
      </c>
      <c r="Z711" s="86">
        <v>44589</v>
      </c>
      <c r="AA711" s="86">
        <v>44589</v>
      </c>
      <c r="AB711" s="332">
        <f t="shared" ca="1" si="82"/>
        <v>53</v>
      </c>
      <c r="AC711" s="91" t="str">
        <f t="shared" ca="1" si="83"/>
        <v>31 - 60 days</v>
      </c>
      <c r="AD711" s="89">
        <f t="shared" si="79"/>
        <v>44619</v>
      </c>
      <c r="AE711" s="90" t="str">
        <f t="shared" ref="AE711:AE774" si="91">IFERROR(VLOOKUP(AD711,L_Convert,6,FALSE),"")</f>
        <v>W10-2022</v>
      </c>
      <c r="AF711" s="90" t="str">
        <f t="shared" si="84"/>
        <v>Feb-2022</v>
      </c>
      <c r="AG711" s="89">
        <v>44645</v>
      </c>
      <c r="AH711" s="219" t="str">
        <f t="shared" si="85"/>
        <v>W13-2022</v>
      </c>
      <c r="AI711" s="219" t="str">
        <f t="shared" si="86"/>
        <v>Mar-2022</v>
      </c>
      <c r="AJ711" s="199">
        <v>44651</v>
      </c>
      <c r="AK711" s="219" t="str">
        <f t="shared" si="87"/>
        <v>W14-2022</v>
      </c>
      <c r="AL711" s="219" t="str">
        <f t="shared" si="88"/>
        <v>Mar-2022</v>
      </c>
      <c r="AM711" s="339">
        <v>44651</v>
      </c>
      <c r="AN711" s="219" t="str">
        <f t="shared" si="89"/>
        <v>W14-2022</v>
      </c>
      <c r="AO711" s="219" t="str">
        <f t="shared" si="90"/>
        <v>Mar-2022</v>
      </c>
      <c r="AP711" s="83" t="s">
        <v>4464</v>
      </c>
      <c r="AQ711" s="220">
        <v>44593</v>
      </c>
      <c r="AR711" s="89">
        <v>44594</v>
      </c>
      <c r="AS711" s="99">
        <v>125160052531</v>
      </c>
      <c r="AT711" s="94"/>
      <c r="AU711" s="257"/>
      <c r="AV711" s="89">
        <v>44642</v>
      </c>
      <c r="AW711" s="238"/>
      <c r="AX711" s="89"/>
      <c r="AY711" s="89">
        <v>44642</v>
      </c>
      <c r="AZ711" s="219" t="str">
        <f t="shared" si="80"/>
        <v>W13-2022</v>
      </c>
      <c r="BA711" s="86"/>
      <c r="BB711" s="106"/>
      <c r="BC711" s="86" t="s">
        <v>10378</v>
      </c>
      <c r="BD711" s="83" t="s">
        <v>3719</v>
      </c>
      <c r="BE711" s="83" t="str">
        <f t="shared" si="76"/>
        <v>21.RFI</v>
      </c>
      <c r="BF711" s="83" t="s">
        <v>3754</v>
      </c>
      <c r="BG711" s="237" t="s">
        <v>12154</v>
      </c>
      <c r="BH711" s="435"/>
    </row>
    <row r="712" spans="1:62" s="13" customFormat="1" ht="15" hidden="1" customHeight="1">
      <c r="A712" s="187" t="s">
        <v>8640</v>
      </c>
      <c r="B712" s="29"/>
      <c r="C712" s="83" t="str">
        <f t="shared" si="81"/>
        <v>SUM-LA-KTB-1143</v>
      </c>
      <c r="D712" s="83">
        <v>30734330031</v>
      </c>
      <c r="E712" s="198" t="s">
        <v>11184</v>
      </c>
      <c r="F712" s="198" t="s">
        <v>9244</v>
      </c>
      <c r="G712" s="83" t="s">
        <v>10283</v>
      </c>
      <c r="H712" s="351" t="s">
        <v>8638</v>
      </c>
      <c r="I712" s="83" t="s">
        <v>9000</v>
      </c>
      <c r="J712" s="83" t="s">
        <v>9001</v>
      </c>
      <c r="K712" s="83">
        <v>55</v>
      </c>
      <c r="L712" s="83" t="s">
        <v>9002</v>
      </c>
      <c r="M712" s="83">
        <v>2022</v>
      </c>
      <c r="N712" s="83" t="s">
        <v>10359</v>
      </c>
      <c r="O712" s="83" t="s">
        <v>9380</v>
      </c>
      <c r="P712" s="84" t="s">
        <v>205</v>
      </c>
      <c r="Q712" s="83" t="s">
        <v>8510</v>
      </c>
      <c r="R712" s="83" t="s">
        <v>8511</v>
      </c>
      <c r="S712" s="244" t="s">
        <v>2200</v>
      </c>
      <c r="T712" s="244" t="s">
        <v>5862</v>
      </c>
      <c r="U712" s="244" t="s">
        <v>2199</v>
      </c>
      <c r="V712" s="244" t="s">
        <v>4477</v>
      </c>
      <c r="W712" s="274" t="s">
        <v>2218</v>
      </c>
      <c r="X712" s="274" t="s">
        <v>8626</v>
      </c>
      <c r="Y712" s="244">
        <v>6617991</v>
      </c>
      <c r="Z712" s="86">
        <v>44589</v>
      </c>
      <c r="AA712" s="86">
        <v>44589</v>
      </c>
      <c r="AB712" s="332">
        <f t="shared" ca="1" si="82"/>
        <v>53</v>
      </c>
      <c r="AC712" s="91" t="str">
        <f t="shared" ca="1" si="83"/>
        <v>31 - 60 days</v>
      </c>
      <c r="AD712" s="89">
        <f t="shared" si="79"/>
        <v>44619</v>
      </c>
      <c r="AE712" s="90" t="str">
        <f t="shared" si="91"/>
        <v>W10-2022</v>
      </c>
      <c r="AF712" s="90" t="str">
        <f t="shared" si="84"/>
        <v>Feb-2022</v>
      </c>
      <c r="AG712" s="89" t="s">
        <v>345</v>
      </c>
      <c r="AH712" s="219" t="str">
        <f t="shared" si="85"/>
        <v>TBD</v>
      </c>
      <c r="AI712" s="219" t="str">
        <f t="shared" si="86"/>
        <v>TBD</v>
      </c>
      <c r="AJ712" s="199">
        <v>44645</v>
      </c>
      <c r="AK712" s="219" t="str">
        <f t="shared" si="87"/>
        <v>W13-2022</v>
      </c>
      <c r="AL712" s="219" t="str">
        <f t="shared" si="88"/>
        <v>Mar-2022</v>
      </c>
      <c r="AM712" s="339">
        <v>44645</v>
      </c>
      <c r="AN712" s="219" t="str">
        <f t="shared" si="89"/>
        <v>W13-2022</v>
      </c>
      <c r="AO712" s="219" t="str">
        <f t="shared" si="90"/>
        <v>Mar-2022</v>
      </c>
      <c r="AP712" s="83" t="s">
        <v>4464</v>
      </c>
      <c r="AQ712" s="220">
        <v>44594</v>
      </c>
      <c r="AR712" s="89">
        <v>44595</v>
      </c>
      <c r="AS712" s="99">
        <v>173001522318</v>
      </c>
      <c r="AT712" s="94">
        <v>6.6</v>
      </c>
      <c r="AU712" s="256"/>
      <c r="AV712" s="89">
        <v>44642</v>
      </c>
      <c r="AW712" s="238"/>
      <c r="AX712" s="89"/>
      <c r="AY712" s="89">
        <v>44642</v>
      </c>
      <c r="AZ712" s="219" t="str">
        <f t="shared" si="80"/>
        <v>W13-2022</v>
      </c>
      <c r="BA712" s="86"/>
      <c r="BB712" s="89"/>
      <c r="BC712" s="86" t="s">
        <v>10378</v>
      </c>
      <c r="BD712" s="83" t="s">
        <v>3719</v>
      </c>
      <c r="BE712" s="83" t="str">
        <f t="shared" si="76"/>
        <v>21.RFI</v>
      </c>
      <c r="BF712" s="83" t="s">
        <v>3754</v>
      </c>
      <c r="BG712" s="237" t="s">
        <v>12156</v>
      </c>
      <c r="BH712" s="435"/>
    </row>
    <row r="713" spans="1:62" s="13" customFormat="1" ht="15" hidden="1" customHeight="1">
      <c r="A713" s="187" t="s">
        <v>8640</v>
      </c>
      <c r="B713" s="29"/>
      <c r="C713" s="83" t="str">
        <f t="shared" si="81"/>
        <v>SUM-RI-UJT-0948</v>
      </c>
      <c r="D713" s="83">
        <v>30734300031</v>
      </c>
      <c r="E713" s="198" t="s">
        <v>11186</v>
      </c>
      <c r="F713" s="198" t="s">
        <v>9133</v>
      </c>
      <c r="G713" s="83" t="s">
        <v>10283</v>
      </c>
      <c r="H713" s="351" t="s">
        <v>8638</v>
      </c>
      <c r="I713" s="83" t="s">
        <v>8672</v>
      </c>
      <c r="J713" s="83" t="s">
        <v>8673</v>
      </c>
      <c r="K713" s="83">
        <v>50</v>
      </c>
      <c r="L713" s="83" t="s">
        <v>8674</v>
      </c>
      <c r="M713" s="83">
        <v>2022</v>
      </c>
      <c r="N713" s="83" t="s">
        <v>10359</v>
      </c>
      <c r="O713" s="83" t="s">
        <v>9296</v>
      </c>
      <c r="P713" s="84" t="s">
        <v>205</v>
      </c>
      <c r="Q713" s="83" t="s">
        <v>8276</v>
      </c>
      <c r="R713" s="83" t="s">
        <v>8277</v>
      </c>
      <c r="S713" s="244" t="s">
        <v>2200</v>
      </c>
      <c r="T713" s="244" t="s">
        <v>5862</v>
      </c>
      <c r="U713" s="244" t="s">
        <v>2199</v>
      </c>
      <c r="V713" s="244" t="s">
        <v>4471</v>
      </c>
      <c r="W713" s="274" t="s">
        <v>2224</v>
      </c>
      <c r="X713" s="274" t="s">
        <v>8602</v>
      </c>
      <c r="Y713" s="244">
        <v>6617992</v>
      </c>
      <c r="Z713" s="86">
        <v>44589</v>
      </c>
      <c r="AA713" s="86">
        <v>44589</v>
      </c>
      <c r="AB713" s="332">
        <f t="shared" ca="1" si="82"/>
        <v>53</v>
      </c>
      <c r="AC713" s="91" t="str">
        <f t="shared" ca="1" si="83"/>
        <v>31 - 60 days</v>
      </c>
      <c r="AD713" s="89">
        <f t="shared" si="79"/>
        <v>44619</v>
      </c>
      <c r="AE713" s="90" t="str">
        <f t="shared" si="91"/>
        <v>W10-2022</v>
      </c>
      <c r="AF713" s="90" t="str">
        <f t="shared" si="84"/>
        <v>Feb-2022</v>
      </c>
      <c r="AG713" s="86" t="s">
        <v>345</v>
      </c>
      <c r="AH713" s="219" t="str">
        <f t="shared" si="85"/>
        <v>TBD</v>
      </c>
      <c r="AI713" s="219" t="str">
        <f t="shared" si="86"/>
        <v>TBD</v>
      </c>
      <c r="AJ713" s="199">
        <v>44651</v>
      </c>
      <c r="AK713" s="219" t="str">
        <f t="shared" si="87"/>
        <v>W14-2022</v>
      </c>
      <c r="AL713" s="219" t="str">
        <f t="shared" si="88"/>
        <v>Mar-2022</v>
      </c>
      <c r="AM713" s="339">
        <v>44651</v>
      </c>
      <c r="AN713" s="219" t="str">
        <f t="shared" si="89"/>
        <v>W14-2022</v>
      </c>
      <c r="AO713" s="219" t="str">
        <f t="shared" si="90"/>
        <v>Mar-2022</v>
      </c>
      <c r="AP713" s="83" t="s">
        <v>4464</v>
      </c>
      <c r="AQ713" s="220">
        <v>44593</v>
      </c>
      <c r="AR713" s="89">
        <v>44594</v>
      </c>
      <c r="AS713" s="99">
        <v>182204461537</v>
      </c>
      <c r="AT713" s="94"/>
      <c r="AU713" s="256"/>
      <c r="AV713" s="89">
        <v>44642</v>
      </c>
      <c r="AW713" s="238"/>
      <c r="AX713" s="89"/>
      <c r="AY713" s="89">
        <v>44642</v>
      </c>
      <c r="AZ713" s="219" t="str">
        <f t="shared" si="80"/>
        <v>W13-2022</v>
      </c>
      <c r="BA713" s="86"/>
      <c r="BB713" s="106"/>
      <c r="BC713" s="86" t="s">
        <v>10378</v>
      </c>
      <c r="BD713" s="83" t="s">
        <v>3719</v>
      </c>
      <c r="BE713" s="83" t="str">
        <f t="shared" si="76"/>
        <v>21.RFI</v>
      </c>
      <c r="BF713" s="83" t="s">
        <v>3754</v>
      </c>
      <c r="BG713" s="237" t="s">
        <v>12155</v>
      </c>
      <c r="BH713" s="435"/>
    </row>
    <row r="714" spans="1:62" s="13" customFormat="1" ht="15" hidden="1" customHeight="1">
      <c r="A714" s="187" t="s">
        <v>8640</v>
      </c>
      <c r="B714" s="29"/>
      <c r="C714" s="83" t="str">
        <f t="shared" si="81"/>
        <v>SUM-SU-MDN-2237</v>
      </c>
      <c r="D714" s="83">
        <v>30734770031</v>
      </c>
      <c r="E714" s="198" t="s">
        <v>11165</v>
      </c>
      <c r="F714" s="198" t="s">
        <v>9149</v>
      </c>
      <c r="G714" s="83" t="s">
        <v>10283</v>
      </c>
      <c r="H714" s="351" t="s">
        <v>8638</v>
      </c>
      <c r="I714" s="83" t="s">
        <v>8718</v>
      </c>
      <c r="J714" s="83" t="s">
        <v>8719</v>
      </c>
      <c r="K714" s="83">
        <v>40</v>
      </c>
      <c r="L714" s="83" t="s">
        <v>4734</v>
      </c>
      <c r="M714" s="83">
        <v>2022</v>
      </c>
      <c r="N714" s="83" t="s">
        <v>10359</v>
      </c>
      <c r="O714" s="83" t="s">
        <v>9311</v>
      </c>
      <c r="P714" s="84" t="s">
        <v>205</v>
      </c>
      <c r="Q714" s="83" t="s">
        <v>8308</v>
      </c>
      <c r="R714" s="83" t="s">
        <v>8309</v>
      </c>
      <c r="S714" s="244" t="s">
        <v>2200</v>
      </c>
      <c r="T714" s="244" t="s">
        <v>5862</v>
      </c>
      <c r="U714" s="244" t="s">
        <v>2199</v>
      </c>
      <c r="V714" s="244" t="s">
        <v>4471</v>
      </c>
      <c r="W714" s="274" t="s">
        <v>2213</v>
      </c>
      <c r="X714" s="274" t="s">
        <v>2226</v>
      </c>
      <c r="Y714" s="274">
        <v>6617992</v>
      </c>
      <c r="Z714" s="86">
        <v>44589</v>
      </c>
      <c r="AA714" s="86">
        <v>44589</v>
      </c>
      <c r="AB714" s="332">
        <f t="shared" ca="1" si="82"/>
        <v>67</v>
      </c>
      <c r="AC714" s="91" t="str">
        <f t="shared" ca="1" si="83"/>
        <v>61 - 90 days</v>
      </c>
      <c r="AD714" s="89">
        <f t="shared" si="79"/>
        <v>44619</v>
      </c>
      <c r="AE714" s="90" t="str">
        <f t="shared" si="91"/>
        <v>W10-2022</v>
      </c>
      <c r="AF714" s="90" t="str">
        <f t="shared" si="84"/>
        <v>Feb-2022</v>
      </c>
      <c r="AG714" s="86" t="s">
        <v>345</v>
      </c>
      <c r="AH714" s="219" t="str">
        <f t="shared" si="85"/>
        <v>TBD</v>
      </c>
      <c r="AI714" s="219" t="str">
        <f t="shared" si="86"/>
        <v>TBD</v>
      </c>
      <c r="AJ714" s="199">
        <v>44676</v>
      </c>
      <c r="AK714" s="219" t="str">
        <f t="shared" si="87"/>
        <v>W18-2022</v>
      </c>
      <c r="AL714" s="219" t="str">
        <f t="shared" si="88"/>
        <v>Apr-2022</v>
      </c>
      <c r="AM714" s="339">
        <v>44676</v>
      </c>
      <c r="AN714" s="219" t="str">
        <f t="shared" si="89"/>
        <v>W18-2022</v>
      </c>
      <c r="AO714" s="219" t="str">
        <f t="shared" si="90"/>
        <v>Apr-2022</v>
      </c>
      <c r="AP714" s="83" t="s">
        <v>4464</v>
      </c>
      <c r="AQ714" s="220">
        <v>44593</v>
      </c>
      <c r="AR714" s="89">
        <v>44594</v>
      </c>
      <c r="AS714" s="99">
        <v>120031125824</v>
      </c>
      <c r="AT714" s="94">
        <v>6.6</v>
      </c>
      <c r="AU714" s="256"/>
      <c r="AV714" s="89">
        <v>44642</v>
      </c>
      <c r="AW714" s="238"/>
      <c r="AX714" s="89"/>
      <c r="AY714" s="89">
        <v>44656</v>
      </c>
      <c r="AZ714" s="219" t="str">
        <f t="shared" si="80"/>
        <v>W15-2022</v>
      </c>
      <c r="BA714" s="86"/>
      <c r="BB714" s="86"/>
      <c r="BC714" s="86" t="s">
        <v>10378</v>
      </c>
      <c r="BD714" s="83" t="s">
        <v>3719</v>
      </c>
      <c r="BE714" s="83" t="str">
        <f t="shared" si="76"/>
        <v>21.RFI</v>
      </c>
      <c r="BF714" s="83" t="s">
        <v>3754</v>
      </c>
      <c r="BG714" s="237" t="s">
        <v>12302</v>
      </c>
      <c r="BH714" s="441" t="s">
        <v>12823</v>
      </c>
      <c r="BJ714" s="369"/>
    </row>
    <row r="715" spans="1:62" s="13" customFormat="1" ht="15" hidden="1" customHeight="1">
      <c r="A715" s="187" t="s">
        <v>8640</v>
      </c>
      <c r="B715" s="29"/>
      <c r="C715" s="83" t="str">
        <f t="shared" si="81"/>
        <v>SUM-SB-LBB-0836</v>
      </c>
      <c r="D715" s="83">
        <v>30734610031</v>
      </c>
      <c r="E715" s="198" t="s">
        <v>11162</v>
      </c>
      <c r="F715" s="198" t="s">
        <v>9152</v>
      </c>
      <c r="G715" s="83" t="s">
        <v>10283</v>
      </c>
      <c r="H715" s="351" t="s">
        <v>6825</v>
      </c>
      <c r="I715" s="83" t="s">
        <v>8726</v>
      </c>
      <c r="J715" s="83" t="s">
        <v>8727</v>
      </c>
      <c r="K715" s="83">
        <v>50</v>
      </c>
      <c r="L715" s="83" t="s">
        <v>8728</v>
      </c>
      <c r="M715" s="83">
        <v>2022</v>
      </c>
      <c r="N715" s="83" t="s">
        <v>10361</v>
      </c>
      <c r="O715" s="83" t="s">
        <v>9314</v>
      </c>
      <c r="P715" s="84" t="s">
        <v>205</v>
      </c>
      <c r="Q715" s="83" t="s">
        <v>8314</v>
      </c>
      <c r="R715" s="83" t="s">
        <v>8315</v>
      </c>
      <c r="S715" s="244" t="s">
        <v>2200</v>
      </c>
      <c r="T715" s="244" t="s">
        <v>5862</v>
      </c>
      <c r="U715" s="244" t="s">
        <v>2199</v>
      </c>
      <c r="V715" s="244" t="s">
        <v>4476</v>
      </c>
      <c r="W715" s="274" t="s">
        <v>2215</v>
      </c>
      <c r="X715" s="274" t="s">
        <v>8609</v>
      </c>
      <c r="Y715" s="274">
        <v>6617992</v>
      </c>
      <c r="Z715" s="86">
        <v>44589</v>
      </c>
      <c r="AA715" s="86">
        <v>44589</v>
      </c>
      <c r="AB715" s="332">
        <f t="shared" ca="1" si="82"/>
        <v>73</v>
      </c>
      <c r="AC715" s="91" t="str">
        <f t="shared" ca="1" si="83"/>
        <v>61 - 90 days</v>
      </c>
      <c r="AD715" s="89">
        <f t="shared" si="79"/>
        <v>44619</v>
      </c>
      <c r="AE715" s="90" t="str">
        <f t="shared" si="91"/>
        <v>W10-2022</v>
      </c>
      <c r="AF715" s="90" t="str">
        <f t="shared" si="84"/>
        <v>Feb-2022</v>
      </c>
      <c r="AG715" s="89">
        <v>44651</v>
      </c>
      <c r="AH715" s="219" t="str">
        <f t="shared" si="85"/>
        <v>W14-2022</v>
      </c>
      <c r="AI715" s="219" t="str">
        <f t="shared" si="86"/>
        <v>Mar-2022</v>
      </c>
      <c r="AJ715" s="199">
        <v>44676</v>
      </c>
      <c r="AK715" s="219" t="str">
        <f t="shared" si="87"/>
        <v>W18-2022</v>
      </c>
      <c r="AL715" s="219" t="str">
        <f t="shared" si="88"/>
        <v>Apr-2022</v>
      </c>
      <c r="AM715" s="89">
        <v>44676</v>
      </c>
      <c r="AN715" s="219" t="str">
        <f t="shared" si="89"/>
        <v>W18-2022</v>
      </c>
      <c r="AO715" s="219" t="str">
        <f t="shared" si="90"/>
        <v>Apr-2022</v>
      </c>
      <c r="AP715" s="83" t="s">
        <v>4464</v>
      </c>
      <c r="AQ715" s="220">
        <v>44594</v>
      </c>
      <c r="AR715" s="89">
        <v>44595</v>
      </c>
      <c r="AS715" s="99">
        <v>132260127223</v>
      </c>
      <c r="AT715" s="94">
        <v>6.6</v>
      </c>
      <c r="AU715" s="256"/>
      <c r="AV715" s="89">
        <v>44642</v>
      </c>
      <c r="AW715" s="238"/>
      <c r="AX715" s="89"/>
      <c r="AY715" s="89">
        <v>44662</v>
      </c>
      <c r="AZ715" s="219" t="str">
        <f t="shared" si="80"/>
        <v>W16-2022</v>
      </c>
      <c r="BA715" s="86"/>
      <c r="BB715" s="86"/>
      <c r="BC715" s="86"/>
      <c r="BD715" s="83" t="s">
        <v>3719</v>
      </c>
      <c r="BE715" s="83" t="str">
        <f t="shared" si="76"/>
        <v>21.RFI</v>
      </c>
      <c r="BF715" s="83" t="s">
        <v>3754</v>
      </c>
      <c r="BG715" s="237" t="s">
        <v>12715</v>
      </c>
      <c r="BH715" s="441" t="s">
        <v>12823</v>
      </c>
      <c r="BJ715" s="369"/>
    </row>
    <row r="716" spans="1:62" s="13" customFormat="1" ht="15" hidden="1" customHeight="1">
      <c r="A716" s="187" t="s">
        <v>8640</v>
      </c>
      <c r="B716" s="29"/>
      <c r="C716" s="83" t="str">
        <f t="shared" si="81"/>
        <v>SUM-SU-TBT-2220</v>
      </c>
      <c r="D716" s="83">
        <v>30735140031</v>
      </c>
      <c r="E716" s="198" t="s">
        <v>11164</v>
      </c>
      <c r="F716" s="198" t="s">
        <v>9146</v>
      </c>
      <c r="G716" s="83" t="s">
        <v>10283</v>
      </c>
      <c r="H716" s="351" t="s">
        <v>8638</v>
      </c>
      <c r="I716" s="83" t="s">
        <v>8710</v>
      </c>
      <c r="J716" s="83" t="s">
        <v>8711</v>
      </c>
      <c r="K716" s="83">
        <v>50</v>
      </c>
      <c r="L716" s="83" t="s">
        <v>8712</v>
      </c>
      <c r="M716" s="83">
        <v>2022</v>
      </c>
      <c r="N716" s="83" t="s">
        <v>10359</v>
      </c>
      <c r="O716" s="83" t="s">
        <v>9308</v>
      </c>
      <c r="P716" s="84" t="s">
        <v>205</v>
      </c>
      <c r="Q716" s="83" t="s">
        <v>8302</v>
      </c>
      <c r="R716" s="83" t="s">
        <v>8303</v>
      </c>
      <c r="S716" s="244" t="s">
        <v>2200</v>
      </c>
      <c r="T716" s="244" t="s">
        <v>5862</v>
      </c>
      <c r="U716" s="244" t="s">
        <v>2199</v>
      </c>
      <c r="V716" s="244" t="s">
        <v>4471</v>
      </c>
      <c r="W716" s="274" t="s">
        <v>2213</v>
      </c>
      <c r="X716" s="274" t="s">
        <v>8606</v>
      </c>
      <c r="Y716" s="274">
        <v>6617992</v>
      </c>
      <c r="Z716" s="86">
        <v>44589</v>
      </c>
      <c r="AA716" s="86">
        <v>44589</v>
      </c>
      <c r="AB716" s="332">
        <f t="shared" ca="1" si="82"/>
        <v>70</v>
      </c>
      <c r="AC716" s="91" t="str">
        <f t="shared" ca="1" si="83"/>
        <v>61 - 90 days</v>
      </c>
      <c r="AD716" s="89">
        <f t="shared" si="79"/>
        <v>44619</v>
      </c>
      <c r="AE716" s="90" t="str">
        <f t="shared" si="91"/>
        <v>W10-2022</v>
      </c>
      <c r="AF716" s="90" t="str">
        <f t="shared" si="84"/>
        <v>Feb-2022</v>
      </c>
      <c r="AG716" s="86">
        <v>44661</v>
      </c>
      <c r="AH716" s="219" t="str">
        <f t="shared" si="85"/>
        <v>W16-2022</v>
      </c>
      <c r="AI716" s="219" t="str">
        <f t="shared" si="86"/>
        <v>Apr-2022</v>
      </c>
      <c r="AJ716" s="199">
        <v>44676</v>
      </c>
      <c r="AK716" s="219" t="str">
        <f t="shared" si="87"/>
        <v>W18-2022</v>
      </c>
      <c r="AL716" s="219" t="str">
        <f t="shared" si="88"/>
        <v>Apr-2022</v>
      </c>
      <c r="AM716" s="339">
        <v>44676</v>
      </c>
      <c r="AN716" s="219" t="str">
        <f t="shared" si="89"/>
        <v>W18-2022</v>
      </c>
      <c r="AO716" s="219" t="str">
        <f t="shared" si="90"/>
        <v>Apr-2022</v>
      </c>
      <c r="AP716" s="83" t="s">
        <v>4464</v>
      </c>
      <c r="AQ716" s="220">
        <v>44593</v>
      </c>
      <c r="AR716" s="89">
        <v>44594</v>
      </c>
      <c r="AS716" s="99">
        <v>121101069934</v>
      </c>
      <c r="AT716" s="94"/>
      <c r="AU716" s="256"/>
      <c r="AV716" s="89">
        <v>44642</v>
      </c>
      <c r="AW716" s="238"/>
      <c r="AX716" s="89"/>
      <c r="AY716" s="89">
        <v>44659</v>
      </c>
      <c r="AZ716" s="219" t="str">
        <f t="shared" si="80"/>
        <v>W15-2022</v>
      </c>
      <c r="BA716" s="86"/>
      <c r="BB716" s="86"/>
      <c r="BC716" s="86" t="s">
        <v>10378</v>
      </c>
      <c r="BD716" s="83" t="s">
        <v>3719</v>
      </c>
      <c r="BE716" s="83" t="str">
        <f t="shared" si="76"/>
        <v>21.RFI</v>
      </c>
      <c r="BF716" s="83" t="s">
        <v>3754</v>
      </c>
      <c r="BG716" s="237" t="s">
        <v>12571</v>
      </c>
      <c r="BH716" s="441" t="s">
        <v>12823</v>
      </c>
      <c r="BJ716" s="369"/>
    </row>
    <row r="717" spans="1:62" s="13" customFormat="1" ht="15" hidden="1" customHeight="1">
      <c r="A717" s="187" t="s">
        <v>8640</v>
      </c>
      <c r="B717" s="29"/>
      <c r="C717" s="83" t="str">
        <f t="shared" si="81"/>
        <v>SUM-SS-MBL-1210</v>
      </c>
      <c r="D717" s="83">
        <v>30735070031</v>
      </c>
      <c r="E717" s="198" t="s">
        <v>11119</v>
      </c>
      <c r="F717" s="198" t="s">
        <v>9276</v>
      </c>
      <c r="G717" s="83" t="s">
        <v>10283</v>
      </c>
      <c r="H717" s="351" t="s">
        <v>6508</v>
      </c>
      <c r="I717" s="83" t="s">
        <v>9085</v>
      </c>
      <c r="J717" s="83" t="s">
        <v>9086</v>
      </c>
      <c r="K717" s="83">
        <v>60</v>
      </c>
      <c r="L717" s="83" t="s">
        <v>5105</v>
      </c>
      <c r="M717" s="83">
        <v>2022</v>
      </c>
      <c r="N717" s="83" t="s">
        <v>10359</v>
      </c>
      <c r="O717" s="83" t="s">
        <v>9452</v>
      </c>
      <c r="P717" s="84" t="s">
        <v>205</v>
      </c>
      <c r="Q717" s="83" t="s">
        <v>8574</v>
      </c>
      <c r="R717" s="83" t="s">
        <v>8575</v>
      </c>
      <c r="S717" s="244" t="s">
        <v>2200</v>
      </c>
      <c r="T717" s="244" t="s">
        <v>5862</v>
      </c>
      <c r="U717" s="244" t="s">
        <v>2199</v>
      </c>
      <c r="V717" s="244" t="s">
        <v>4477</v>
      </c>
      <c r="W717" s="274" t="s">
        <v>2216</v>
      </c>
      <c r="X717" s="274" t="s">
        <v>8603</v>
      </c>
      <c r="Y717" s="274">
        <v>6617983</v>
      </c>
      <c r="Z717" s="86">
        <v>44589</v>
      </c>
      <c r="AA717" s="86">
        <v>44589</v>
      </c>
      <c r="AB717" s="332">
        <f t="shared" ca="1" si="82"/>
        <v>80</v>
      </c>
      <c r="AC717" s="91" t="str">
        <f t="shared" ca="1" si="83"/>
        <v>61 - 90 days</v>
      </c>
      <c r="AD717" s="89">
        <f t="shared" si="79"/>
        <v>44619</v>
      </c>
      <c r="AE717" s="90" t="str">
        <f t="shared" si="91"/>
        <v>W10-2022</v>
      </c>
      <c r="AF717" s="90" t="str">
        <f t="shared" si="84"/>
        <v>Feb-2022</v>
      </c>
      <c r="AG717" s="89" t="s">
        <v>345</v>
      </c>
      <c r="AH717" s="219" t="str">
        <f t="shared" si="85"/>
        <v>TBD</v>
      </c>
      <c r="AI717" s="219" t="str">
        <f t="shared" si="86"/>
        <v>TBD</v>
      </c>
      <c r="AJ717" s="199">
        <v>44676</v>
      </c>
      <c r="AK717" s="219" t="str">
        <f t="shared" si="87"/>
        <v>W18-2022</v>
      </c>
      <c r="AL717" s="219" t="str">
        <f t="shared" si="88"/>
        <v>Apr-2022</v>
      </c>
      <c r="AM717" s="199">
        <v>44676</v>
      </c>
      <c r="AN717" s="219" t="str">
        <f t="shared" si="89"/>
        <v>W18-2022</v>
      </c>
      <c r="AO717" s="219" t="str">
        <f t="shared" si="90"/>
        <v>Apr-2022</v>
      </c>
      <c r="AP717" s="83" t="s">
        <v>4464</v>
      </c>
      <c r="AQ717" s="220">
        <v>44593</v>
      </c>
      <c r="AR717" s="89">
        <v>44594</v>
      </c>
      <c r="AS717" s="99">
        <v>147800877441</v>
      </c>
      <c r="AT717" s="94">
        <v>6.6</v>
      </c>
      <c r="AU717" s="256"/>
      <c r="AV717" s="89">
        <v>44642</v>
      </c>
      <c r="AW717" s="238"/>
      <c r="AX717" s="89">
        <v>44649</v>
      </c>
      <c r="AY717" s="89">
        <v>44669</v>
      </c>
      <c r="AZ717" s="219" t="str">
        <f t="shared" si="80"/>
        <v>W17-2022</v>
      </c>
      <c r="BA717" s="86"/>
      <c r="BB717" s="86"/>
      <c r="BC717" s="86"/>
      <c r="BD717" s="83" t="s">
        <v>3719</v>
      </c>
      <c r="BE717" s="83" t="str">
        <f t="shared" si="76"/>
        <v>21.RFI</v>
      </c>
      <c r="BF717" s="83" t="s">
        <v>3754</v>
      </c>
      <c r="BG717" s="237" t="s">
        <v>12779</v>
      </c>
      <c r="BH717" s="441" t="s">
        <v>12823</v>
      </c>
      <c r="BI717" s="190"/>
      <c r="BJ717" s="369"/>
    </row>
    <row r="718" spans="1:62" s="13" customFormat="1" ht="15" hidden="1" customHeight="1">
      <c r="A718" s="187" t="s">
        <v>8640</v>
      </c>
      <c r="B718" s="29"/>
      <c r="C718" s="83" t="str">
        <f t="shared" si="81"/>
        <v>SUM-BE-CRP-0189</v>
      </c>
      <c r="D718" s="83">
        <v>30734140031</v>
      </c>
      <c r="E718" s="198" t="s">
        <v>11173</v>
      </c>
      <c r="F718" s="198" t="s">
        <v>9216</v>
      </c>
      <c r="G718" s="83" t="s">
        <v>10283</v>
      </c>
      <c r="H718" s="351" t="s">
        <v>8638</v>
      </c>
      <c r="I718" s="83" t="s">
        <v>8916</v>
      </c>
      <c r="J718" s="83" t="s">
        <v>8917</v>
      </c>
      <c r="K718" s="83">
        <v>40</v>
      </c>
      <c r="L718" s="83" t="s">
        <v>4517</v>
      </c>
      <c r="M718" s="83">
        <v>2022</v>
      </c>
      <c r="N718" s="83" t="s">
        <v>10359</v>
      </c>
      <c r="O718" s="83" t="s">
        <v>9428</v>
      </c>
      <c r="P718" s="84" t="s">
        <v>205</v>
      </c>
      <c r="Q718" s="83" t="s">
        <v>8452</v>
      </c>
      <c r="R718" s="83" t="s">
        <v>8453</v>
      </c>
      <c r="S718" s="244" t="s">
        <v>2200</v>
      </c>
      <c r="T718" s="244" t="s">
        <v>5862</v>
      </c>
      <c r="U718" s="244" t="s">
        <v>2199</v>
      </c>
      <c r="V718" s="244" t="s">
        <v>4477</v>
      </c>
      <c r="W718" s="274" t="s">
        <v>2219</v>
      </c>
      <c r="X718" s="274" t="s">
        <v>8623</v>
      </c>
      <c r="Y718" s="244">
        <v>6617991</v>
      </c>
      <c r="Z718" s="86">
        <v>44589</v>
      </c>
      <c r="AA718" s="86">
        <v>44589</v>
      </c>
      <c r="AB718" s="332">
        <f t="shared" ca="1" si="82"/>
        <v>80</v>
      </c>
      <c r="AC718" s="91" t="str">
        <f t="shared" ca="1" si="83"/>
        <v>61 - 90 days</v>
      </c>
      <c r="AD718" s="89">
        <f t="shared" si="79"/>
        <v>44619</v>
      </c>
      <c r="AE718" s="90" t="str">
        <f t="shared" si="91"/>
        <v>W10-2022</v>
      </c>
      <c r="AF718" s="90" t="str">
        <f t="shared" si="84"/>
        <v>Feb-2022</v>
      </c>
      <c r="AG718" s="86" t="s">
        <v>345</v>
      </c>
      <c r="AH718" s="219" t="str">
        <f t="shared" si="85"/>
        <v>TBD</v>
      </c>
      <c r="AI718" s="219" t="str">
        <f t="shared" si="86"/>
        <v>TBD</v>
      </c>
      <c r="AJ718" s="199">
        <v>44676</v>
      </c>
      <c r="AK718" s="219" t="str">
        <f t="shared" si="87"/>
        <v>W18-2022</v>
      </c>
      <c r="AL718" s="219" t="str">
        <f t="shared" si="88"/>
        <v>Apr-2022</v>
      </c>
      <c r="AM718" s="199">
        <v>44676</v>
      </c>
      <c r="AN718" s="219" t="str">
        <f t="shared" si="89"/>
        <v>W18-2022</v>
      </c>
      <c r="AO718" s="219" t="str">
        <f t="shared" si="90"/>
        <v>Apr-2022</v>
      </c>
      <c r="AP718" s="83" t="s">
        <v>4464</v>
      </c>
      <c r="AQ718" s="220">
        <v>44594</v>
      </c>
      <c r="AR718" s="89">
        <v>44595</v>
      </c>
      <c r="AS718" s="99">
        <v>146102458010</v>
      </c>
      <c r="AT718" s="94">
        <v>6.6</v>
      </c>
      <c r="AU718" s="256"/>
      <c r="AV718" s="89">
        <v>44642</v>
      </c>
      <c r="AW718" s="238"/>
      <c r="AX718" s="89"/>
      <c r="AY718" s="89">
        <v>44669</v>
      </c>
      <c r="AZ718" s="219" t="str">
        <f t="shared" si="80"/>
        <v>W17-2022</v>
      </c>
      <c r="BA718" s="86"/>
      <c r="BB718" s="86"/>
      <c r="BC718" s="86"/>
      <c r="BD718" s="83" t="s">
        <v>3719</v>
      </c>
      <c r="BE718" s="83" t="str">
        <f t="shared" si="76"/>
        <v>21.RFI</v>
      </c>
      <c r="BF718" s="83" t="s">
        <v>3754</v>
      </c>
      <c r="BG718" s="237" t="s">
        <v>12775</v>
      </c>
      <c r="BH718" s="441" t="s">
        <v>12823</v>
      </c>
      <c r="BI718" s="190"/>
      <c r="BJ718" s="369"/>
    </row>
    <row r="719" spans="1:62" s="13" customFormat="1" ht="15" hidden="1" customHeight="1">
      <c r="A719" s="187" t="s">
        <v>8640</v>
      </c>
      <c r="B719" s="29"/>
      <c r="C719" s="83" t="str">
        <f t="shared" si="81"/>
        <v>SUM-KR-BSB-0576</v>
      </c>
      <c r="D719" s="83">
        <v>30735180031</v>
      </c>
      <c r="E719" s="198" t="s">
        <v>11156</v>
      </c>
      <c r="F719" s="198" t="s">
        <v>9272</v>
      </c>
      <c r="G719" s="83" t="s">
        <v>10283</v>
      </c>
      <c r="H719" s="351" t="s">
        <v>6508</v>
      </c>
      <c r="I719" s="83" t="s">
        <v>9078</v>
      </c>
      <c r="J719" s="83" t="s">
        <v>9079</v>
      </c>
      <c r="K719" s="83">
        <v>60</v>
      </c>
      <c r="L719" s="83" t="s">
        <v>8874</v>
      </c>
      <c r="M719" s="83">
        <v>2022</v>
      </c>
      <c r="N719" s="83" t="s">
        <v>10359</v>
      </c>
      <c r="O719" s="83" t="s">
        <v>9448</v>
      </c>
      <c r="P719" s="84" t="s">
        <v>205</v>
      </c>
      <c r="Q719" s="83" t="s">
        <v>8566</v>
      </c>
      <c r="R719" s="83" t="s">
        <v>8567</v>
      </c>
      <c r="S719" s="244" t="s">
        <v>2200</v>
      </c>
      <c r="T719" s="244" t="s">
        <v>5862</v>
      </c>
      <c r="U719" s="244" t="s">
        <v>2199</v>
      </c>
      <c r="V719" s="244" t="s">
        <v>4476</v>
      </c>
      <c r="W719" s="274" t="s">
        <v>2228</v>
      </c>
      <c r="X719" s="274" t="s">
        <v>8634</v>
      </c>
      <c r="Y719" s="274">
        <v>6617983</v>
      </c>
      <c r="Z719" s="86">
        <v>44589</v>
      </c>
      <c r="AA719" s="86">
        <v>44589</v>
      </c>
      <c r="AB719" s="332">
        <f t="shared" ca="1" si="82"/>
        <v>75</v>
      </c>
      <c r="AC719" s="91" t="str">
        <f t="shared" ca="1" si="83"/>
        <v>61 - 90 days</v>
      </c>
      <c r="AD719" s="89">
        <f t="shared" si="79"/>
        <v>44619</v>
      </c>
      <c r="AE719" s="90" t="str">
        <f t="shared" si="91"/>
        <v>W10-2022</v>
      </c>
      <c r="AF719" s="90" t="str">
        <f t="shared" si="84"/>
        <v>Feb-2022</v>
      </c>
      <c r="AG719" s="89">
        <v>44651</v>
      </c>
      <c r="AH719" s="219" t="str">
        <f t="shared" si="85"/>
        <v>W14-2022</v>
      </c>
      <c r="AI719" s="219" t="str">
        <f t="shared" si="86"/>
        <v>Mar-2022</v>
      </c>
      <c r="AJ719" s="199">
        <v>44676</v>
      </c>
      <c r="AK719" s="219" t="str">
        <f t="shared" si="87"/>
        <v>W18-2022</v>
      </c>
      <c r="AL719" s="219" t="str">
        <f t="shared" si="88"/>
        <v>Apr-2022</v>
      </c>
      <c r="AM719" s="89">
        <v>44676</v>
      </c>
      <c r="AN719" s="219" t="str">
        <f t="shared" si="89"/>
        <v>W18-2022</v>
      </c>
      <c r="AO719" s="219" t="str">
        <f t="shared" si="90"/>
        <v>Apr-2022</v>
      </c>
      <c r="AP719" s="83" t="s">
        <v>4464</v>
      </c>
      <c r="AQ719" s="220">
        <v>44594</v>
      </c>
      <c r="AR719" s="89">
        <v>44595</v>
      </c>
      <c r="AS719" s="99">
        <v>183021818286</v>
      </c>
      <c r="AT719" s="94">
        <v>6.6</v>
      </c>
      <c r="AU719" s="256"/>
      <c r="AV719" s="89">
        <v>44642</v>
      </c>
      <c r="AW719" s="238"/>
      <c r="AX719" s="89"/>
      <c r="AY719" s="89">
        <v>44664</v>
      </c>
      <c r="AZ719" s="219" t="str">
        <f t="shared" si="80"/>
        <v>W16-2022</v>
      </c>
      <c r="BA719" s="86"/>
      <c r="BB719" s="86"/>
      <c r="BC719" s="86"/>
      <c r="BD719" s="83" t="s">
        <v>3719</v>
      </c>
      <c r="BE719" s="83" t="str">
        <f t="shared" si="76"/>
        <v>21.RFI</v>
      </c>
      <c r="BF719" s="83" t="s">
        <v>3754</v>
      </c>
      <c r="BG719" s="237" t="s">
        <v>12724</v>
      </c>
      <c r="BH719" s="441" t="s">
        <v>12823</v>
      </c>
      <c r="BJ719" s="369"/>
    </row>
    <row r="720" spans="1:62" s="13" customFormat="1" ht="15" hidden="1" customHeight="1">
      <c r="A720" s="187" t="s">
        <v>8640</v>
      </c>
      <c r="B720" s="29"/>
      <c r="C720" s="83" t="str">
        <f t="shared" si="81"/>
        <v>SUL-SN-WNS-0980</v>
      </c>
      <c r="D720" s="83">
        <v>30734390031</v>
      </c>
      <c r="E720" s="198" t="s">
        <v>11140</v>
      </c>
      <c r="F720" s="198" t="s">
        <v>9214</v>
      </c>
      <c r="G720" s="83" t="s">
        <v>10283</v>
      </c>
      <c r="H720" s="351" t="s">
        <v>8638</v>
      </c>
      <c r="I720" s="83" t="s">
        <v>8911</v>
      </c>
      <c r="J720" s="83" t="s">
        <v>8912</v>
      </c>
      <c r="K720" s="83">
        <v>45</v>
      </c>
      <c r="L720" s="83" t="s">
        <v>4802</v>
      </c>
      <c r="M720" s="83">
        <v>2022</v>
      </c>
      <c r="N720" s="83" t="s">
        <v>10359</v>
      </c>
      <c r="O720" s="83" t="s">
        <v>9357</v>
      </c>
      <c r="P720" s="84" t="s">
        <v>205</v>
      </c>
      <c r="Q720" s="83" t="s">
        <v>8448</v>
      </c>
      <c r="R720" s="83" t="s">
        <v>8449</v>
      </c>
      <c r="S720" s="244" t="s">
        <v>2200</v>
      </c>
      <c r="T720" s="244" t="s">
        <v>5862</v>
      </c>
      <c r="U720" s="244" t="s">
        <v>2198</v>
      </c>
      <c r="V720" s="244" t="s">
        <v>4475</v>
      </c>
      <c r="W720" s="274" t="s">
        <v>2220</v>
      </c>
      <c r="X720" s="274" t="s">
        <v>8621</v>
      </c>
      <c r="Y720" s="274">
        <v>6617991</v>
      </c>
      <c r="Z720" s="86">
        <v>44589</v>
      </c>
      <c r="AA720" s="86">
        <v>44589</v>
      </c>
      <c r="AB720" s="332">
        <f t="shared" ca="1" si="82"/>
        <v>76</v>
      </c>
      <c r="AC720" s="91" t="str">
        <f t="shared" ca="1" si="83"/>
        <v>61 - 90 days</v>
      </c>
      <c r="AD720" s="89">
        <f t="shared" si="79"/>
        <v>44619</v>
      </c>
      <c r="AE720" s="90" t="str">
        <f t="shared" si="91"/>
        <v>W10-2022</v>
      </c>
      <c r="AF720" s="90" t="str">
        <f t="shared" si="84"/>
        <v>Feb-2022</v>
      </c>
      <c r="AG720" s="89">
        <v>44628</v>
      </c>
      <c r="AH720" s="219" t="str">
        <f t="shared" si="85"/>
        <v>W11-2022</v>
      </c>
      <c r="AI720" s="219" t="str">
        <f t="shared" si="86"/>
        <v>Mar-2022</v>
      </c>
      <c r="AJ720" s="199">
        <v>44676</v>
      </c>
      <c r="AK720" s="219" t="str">
        <f t="shared" si="87"/>
        <v>W18-2022</v>
      </c>
      <c r="AL720" s="219" t="str">
        <f t="shared" si="88"/>
        <v>Apr-2022</v>
      </c>
      <c r="AM720" s="339">
        <v>44676</v>
      </c>
      <c r="AN720" s="219" t="str">
        <f t="shared" si="89"/>
        <v>W18-2022</v>
      </c>
      <c r="AO720" s="219" t="str">
        <f t="shared" si="90"/>
        <v>Apr-2022</v>
      </c>
      <c r="AP720" s="83" t="s">
        <v>4464</v>
      </c>
      <c r="AQ720" s="220">
        <v>44594</v>
      </c>
      <c r="AR720" s="89">
        <v>44595</v>
      </c>
      <c r="AS720" s="99">
        <v>325600253534</v>
      </c>
      <c r="AT720" s="94">
        <v>6.6</v>
      </c>
      <c r="AU720" s="256"/>
      <c r="AV720" s="89">
        <v>44641</v>
      </c>
      <c r="AW720" s="238"/>
      <c r="AX720" s="89">
        <v>44628</v>
      </c>
      <c r="AY720" s="89">
        <v>44665</v>
      </c>
      <c r="AZ720" s="219" t="str">
        <f t="shared" si="80"/>
        <v>W16-2022</v>
      </c>
      <c r="BA720" s="86"/>
      <c r="BB720" s="86"/>
      <c r="BC720" s="86"/>
      <c r="BD720" s="83" t="s">
        <v>3719</v>
      </c>
      <c r="BE720" s="83" t="str">
        <f t="shared" si="76"/>
        <v>21.RFI</v>
      </c>
      <c r="BF720" s="83" t="s">
        <v>3754</v>
      </c>
      <c r="BG720" s="237" t="s">
        <v>12783</v>
      </c>
      <c r="BH720" s="441" t="s">
        <v>12823</v>
      </c>
      <c r="BI720" s="190"/>
      <c r="BJ720" s="369"/>
    </row>
    <row r="721" spans="1:62" s="13" customFormat="1" ht="15" hidden="1" customHeight="1">
      <c r="A721" s="187" t="s">
        <v>8640</v>
      </c>
      <c r="B721" s="29"/>
      <c r="C721" s="83" t="str">
        <f t="shared" si="81"/>
        <v>SUL-SN-SDR-1279</v>
      </c>
      <c r="D721" s="83">
        <v>30734180031</v>
      </c>
      <c r="E721" s="198" t="s">
        <v>11187</v>
      </c>
      <c r="F721" s="198" t="s">
        <v>9125</v>
      </c>
      <c r="G721" s="83" t="s">
        <v>10283</v>
      </c>
      <c r="H721" s="351" t="s">
        <v>6828</v>
      </c>
      <c r="I721" s="83" t="s">
        <v>8649</v>
      </c>
      <c r="J721" s="83" t="s">
        <v>8650</v>
      </c>
      <c r="K721" s="83">
        <v>70</v>
      </c>
      <c r="L721" s="83" t="s">
        <v>8651</v>
      </c>
      <c r="M721" s="83">
        <v>2022</v>
      </c>
      <c r="N721" s="83" t="s">
        <v>10359</v>
      </c>
      <c r="O721" s="83" t="s">
        <v>9289</v>
      </c>
      <c r="P721" s="84" t="s">
        <v>205</v>
      </c>
      <c r="Q721" s="83" t="s">
        <v>8260</v>
      </c>
      <c r="R721" s="83" t="s">
        <v>8261</v>
      </c>
      <c r="S721" s="244" t="s">
        <v>2200</v>
      </c>
      <c r="T721" s="244" t="s">
        <v>5862</v>
      </c>
      <c r="U721" s="244" t="s">
        <v>2198</v>
      </c>
      <c r="V721" s="244" t="s">
        <v>4475</v>
      </c>
      <c r="W721" s="274" t="s">
        <v>2220</v>
      </c>
      <c r="X721" s="274" t="s">
        <v>8600</v>
      </c>
      <c r="Y721" s="244">
        <v>6617994</v>
      </c>
      <c r="Z721" s="86">
        <v>44589</v>
      </c>
      <c r="AA721" s="86">
        <v>44589</v>
      </c>
      <c r="AB721" s="332">
        <f t="shared" ca="1" si="82"/>
        <v>69</v>
      </c>
      <c r="AC721" s="91" t="str">
        <f t="shared" ca="1" si="83"/>
        <v>61 - 90 days</v>
      </c>
      <c r="AD721" s="89">
        <f t="shared" si="79"/>
        <v>44619</v>
      </c>
      <c r="AE721" s="90" t="str">
        <f t="shared" si="91"/>
        <v>W10-2022</v>
      </c>
      <c r="AF721" s="90" t="str">
        <f t="shared" si="84"/>
        <v>Feb-2022</v>
      </c>
      <c r="AG721" s="89">
        <v>44650</v>
      </c>
      <c r="AH721" s="219" t="str">
        <f t="shared" si="85"/>
        <v>W14-2022</v>
      </c>
      <c r="AI721" s="219" t="str">
        <f t="shared" si="86"/>
        <v>Mar-2022</v>
      </c>
      <c r="AJ721" s="199">
        <v>44676</v>
      </c>
      <c r="AK721" s="219" t="str">
        <f t="shared" si="87"/>
        <v>W18-2022</v>
      </c>
      <c r="AL721" s="219" t="str">
        <f t="shared" si="88"/>
        <v>Apr-2022</v>
      </c>
      <c r="AM721" s="339">
        <v>44676</v>
      </c>
      <c r="AN721" s="219" t="str">
        <f t="shared" si="89"/>
        <v>W18-2022</v>
      </c>
      <c r="AO721" s="219" t="str">
        <f t="shared" si="90"/>
        <v>Apr-2022</v>
      </c>
      <c r="AP721" s="83" t="s">
        <v>4464</v>
      </c>
      <c r="AQ721" s="220">
        <v>44594</v>
      </c>
      <c r="AR721" s="89">
        <v>44595</v>
      </c>
      <c r="AS721" s="99">
        <v>325500309827</v>
      </c>
      <c r="AT721" s="94">
        <v>6.6</v>
      </c>
      <c r="AU721" s="256"/>
      <c r="AV721" s="89">
        <v>44641</v>
      </c>
      <c r="AW721" s="238"/>
      <c r="AX721" s="89"/>
      <c r="AY721" s="89">
        <v>44658</v>
      </c>
      <c r="AZ721" s="219" t="str">
        <f t="shared" si="80"/>
        <v>W15-2022</v>
      </c>
      <c r="BA721" s="86"/>
      <c r="BB721" s="86"/>
      <c r="BC721" s="86" t="s">
        <v>10378</v>
      </c>
      <c r="BD721" s="83" t="s">
        <v>3719</v>
      </c>
      <c r="BE721" s="83" t="str">
        <f t="shared" si="76"/>
        <v>21.RFI</v>
      </c>
      <c r="BF721" s="83" t="s">
        <v>3754</v>
      </c>
      <c r="BG721" s="237" t="s">
        <v>12508</v>
      </c>
      <c r="BH721" s="441" t="s">
        <v>12823</v>
      </c>
      <c r="BJ721" s="369"/>
    </row>
    <row r="722" spans="1:62" s="13" customFormat="1" ht="15" hidden="1" customHeight="1">
      <c r="A722" s="398" t="s">
        <v>8640</v>
      </c>
      <c r="B722" s="29"/>
      <c r="C722" s="83" t="str">
        <f t="shared" si="81"/>
        <v>SUL-SA-BIT-0393</v>
      </c>
      <c r="D722" s="396">
        <v>30730880031</v>
      </c>
      <c r="E722" s="397" t="s">
        <v>11195</v>
      </c>
      <c r="F722" s="198" t="s">
        <v>9261</v>
      </c>
      <c r="G722" s="396" t="s">
        <v>10283</v>
      </c>
      <c r="H722" s="399" t="s">
        <v>6508</v>
      </c>
      <c r="I722" s="83" t="s">
        <v>9046</v>
      </c>
      <c r="J722" s="83" t="s">
        <v>9047</v>
      </c>
      <c r="K722" s="83">
        <v>60</v>
      </c>
      <c r="L722" s="83" t="s">
        <v>9048</v>
      </c>
      <c r="M722" s="83">
        <v>2022</v>
      </c>
      <c r="N722" s="83" t="s">
        <v>10359</v>
      </c>
      <c r="O722" s="83" t="s">
        <v>9387</v>
      </c>
      <c r="P722" s="401" t="s">
        <v>205</v>
      </c>
      <c r="Q722" s="83" t="s">
        <v>8544</v>
      </c>
      <c r="R722" s="83" t="s">
        <v>8545</v>
      </c>
      <c r="S722" s="400" t="s">
        <v>2200</v>
      </c>
      <c r="T722" s="400" t="s">
        <v>5862</v>
      </c>
      <c r="U722" s="400" t="s">
        <v>2198</v>
      </c>
      <c r="V722" s="400" t="s">
        <v>4475</v>
      </c>
      <c r="W722" s="274" t="s">
        <v>2233</v>
      </c>
      <c r="X722" s="274" t="s">
        <v>8631</v>
      </c>
      <c r="Y722" s="400">
        <v>6617983</v>
      </c>
      <c r="Z722" s="402">
        <v>44589</v>
      </c>
      <c r="AA722" s="402">
        <v>44589</v>
      </c>
      <c r="AB722" s="403">
        <f t="shared" ca="1" si="82"/>
        <v>69</v>
      </c>
      <c r="AC722" s="404" t="str">
        <f t="shared" ca="1" si="83"/>
        <v>61 - 90 days</v>
      </c>
      <c r="AD722" s="405">
        <f t="shared" si="79"/>
        <v>44619</v>
      </c>
      <c r="AE722" s="406" t="str">
        <f t="shared" si="91"/>
        <v>W10-2022</v>
      </c>
      <c r="AF722" s="406" t="str">
        <f t="shared" si="84"/>
        <v>Feb-2022</v>
      </c>
      <c r="AG722" s="402" t="s">
        <v>345</v>
      </c>
      <c r="AH722" s="407" t="str">
        <f t="shared" si="85"/>
        <v>TBD</v>
      </c>
      <c r="AI722" s="407" t="str">
        <f t="shared" si="86"/>
        <v>TBD</v>
      </c>
      <c r="AJ722" s="405">
        <v>44676</v>
      </c>
      <c r="AK722" s="407" t="str">
        <f t="shared" si="87"/>
        <v>W18-2022</v>
      </c>
      <c r="AL722" s="407" t="str">
        <f t="shared" si="88"/>
        <v>Apr-2022</v>
      </c>
      <c r="AM722" s="339">
        <v>44676</v>
      </c>
      <c r="AN722" s="407" t="str">
        <f t="shared" si="89"/>
        <v>W18-2022</v>
      </c>
      <c r="AO722" s="407" t="str">
        <f t="shared" si="90"/>
        <v>Apr-2022</v>
      </c>
      <c r="AP722" s="396" t="s">
        <v>4464</v>
      </c>
      <c r="AQ722" s="408">
        <v>44594</v>
      </c>
      <c r="AR722" s="405">
        <v>44595</v>
      </c>
      <c r="AS722" s="99">
        <v>311100512513</v>
      </c>
      <c r="AT722" s="94">
        <v>6.6</v>
      </c>
      <c r="AU722" s="419"/>
      <c r="AV722" s="409">
        <v>44641</v>
      </c>
      <c r="AW722" s="410"/>
      <c r="AX722" s="405"/>
      <c r="AY722" s="405">
        <v>44658</v>
      </c>
      <c r="AZ722" s="219" t="str">
        <f t="shared" si="80"/>
        <v>W15-2022</v>
      </c>
      <c r="BA722" s="402"/>
      <c r="BB722" s="86"/>
      <c r="BC722" s="86" t="s">
        <v>10378</v>
      </c>
      <c r="BD722" s="83" t="s">
        <v>3719</v>
      </c>
      <c r="BE722" s="83" t="str">
        <f t="shared" si="76"/>
        <v>21.RFI</v>
      </c>
      <c r="BF722" s="83" t="s">
        <v>3754</v>
      </c>
      <c r="BG722" s="411" t="s">
        <v>12565</v>
      </c>
      <c r="BH722" s="441" t="s">
        <v>12823</v>
      </c>
      <c r="BJ722" s="369"/>
    </row>
    <row r="723" spans="1:62" s="13" customFormat="1" ht="15" hidden="1" customHeight="1">
      <c r="A723" s="187" t="s">
        <v>11659</v>
      </c>
      <c r="B723" s="29"/>
      <c r="C723" s="83" t="str">
        <f t="shared" si="81"/>
        <v>JAW-JB-SPA-4229</v>
      </c>
      <c r="D723" s="83">
        <v>30741220031</v>
      </c>
      <c r="E723" s="198">
        <v>125046109</v>
      </c>
      <c r="F723" s="198" t="s">
        <v>11961</v>
      </c>
      <c r="G723" s="83" t="s">
        <v>10283</v>
      </c>
      <c r="H723" s="84" t="s">
        <v>6508</v>
      </c>
      <c r="I723" s="83" t="s">
        <v>11729</v>
      </c>
      <c r="J723" s="83" t="s">
        <v>11730</v>
      </c>
      <c r="K723" s="83">
        <v>50</v>
      </c>
      <c r="L723" s="83" t="s">
        <v>11731</v>
      </c>
      <c r="M723" s="83">
        <v>2022</v>
      </c>
      <c r="N723" s="83" t="s">
        <v>10971</v>
      </c>
      <c r="O723" s="83" t="s">
        <v>12032</v>
      </c>
      <c r="P723" s="84" t="s">
        <v>205</v>
      </c>
      <c r="Q723" s="83" t="s">
        <v>11528</v>
      </c>
      <c r="R723" s="83" t="s">
        <v>11529</v>
      </c>
      <c r="S723" s="83" t="s">
        <v>2200</v>
      </c>
      <c r="T723" s="83" t="s">
        <v>5862</v>
      </c>
      <c r="U723" s="83" t="s">
        <v>5907</v>
      </c>
      <c r="V723" s="83" t="s">
        <v>4470</v>
      </c>
      <c r="W723" s="274" t="s">
        <v>2205</v>
      </c>
      <c r="X723" s="274" t="s">
        <v>2663</v>
      </c>
      <c r="Y723" s="274">
        <v>6618082</v>
      </c>
      <c r="Z723" s="86">
        <v>44631</v>
      </c>
      <c r="AA723" s="86">
        <v>44631</v>
      </c>
      <c r="AB723" s="332">
        <f t="shared" ca="1" si="82"/>
        <v>26</v>
      </c>
      <c r="AC723" s="91" t="str">
        <f t="shared" ca="1" si="83"/>
        <v>&lt; 30 days</v>
      </c>
      <c r="AD723" s="89">
        <f t="shared" si="79"/>
        <v>44661</v>
      </c>
      <c r="AE723" s="90" t="str">
        <f t="shared" si="91"/>
        <v>W16-2022</v>
      </c>
      <c r="AF723" s="90" t="str">
        <f t="shared" si="84"/>
        <v>Apr-2022</v>
      </c>
      <c r="AG723" s="86">
        <v>44651</v>
      </c>
      <c r="AH723" s="219" t="str">
        <f t="shared" si="85"/>
        <v>W14-2022</v>
      </c>
      <c r="AI723" s="219" t="str">
        <f t="shared" si="86"/>
        <v>Mar-2022</v>
      </c>
      <c r="AJ723" s="199">
        <v>44677</v>
      </c>
      <c r="AK723" s="219" t="str">
        <f t="shared" si="87"/>
        <v>W18-2022</v>
      </c>
      <c r="AL723" s="219" t="str">
        <f t="shared" si="88"/>
        <v>Apr-2022</v>
      </c>
      <c r="AM723" s="339">
        <v>44677</v>
      </c>
      <c r="AN723" s="219" t="str">
        <f t="shared" si="89"/>
        <v>W18-2022</v>
      </c>
      <c r="AO723" s="219" t="str">
        <f t="shared" si="90"/>
        <v>Apr-2022</v>
      </c>
      <c r="AP723" s="83" t="s">
        <v>4464</v>
      </c>
      <c r="AQ723" s="220">
        <v>44641</v>
      </c>
      <c r="AR723" s="220">
        <v>44643</v>
      </c>
      <c r="AS723" s="99">
        <v>532652455645</v>
      </c>
      <c r="AT723" s="94"/>
      <c r="AU723" s="256"/>
      <c r="AV723" s="95">
        <v>44641</v>
      </c>
      <c r="AW723" s="238"/>
      <c r="AX723" s="89"/>
      <c r="AY723" s="89">
        <v>44657</v>
      </c>
      <c r="AZ723" s="219" t="str">
        <f t="shared" ref="AZ723:AZ745" si="92">IFERROR(VLOOKUP(AY723,L_Convert,6,FALSE),"")</f>
        <v>W15-2022</v>
      </c>
      <c r="BA723" s="86"/>
      <c r="BB723" s="86"/>
      <c r="BC723" s="86"/>
      <c r="BD723" s="83" t="s">
        <v>3719</v>
      </c>
      <c r="BE723" s="83" t="str">
        <f t="shared" ref="BE723:BE786" si="93">IFERROR(VLOOKUP($BD723,L_Milestone,4,FALSE),"")</f>
        <v>21.RFI</v>
      </c>
      <c r="BF723" s="83" t="s">
        <v>3754</v>
      </c>
      <c r="BG723" s="420" t="s">
        <v>12609</v>
      </c>
      <c r="BH723" s="441" t="s">
        <v>12823</v>
      </c>
      <c r="BJ723" s="369"/>
    </row>
    <row r="724" spans="1:62" s="13" customFormat="1" ht="15" hidden="1" customHeight="1">
      <c r="A724" s="187" t="s">
        <v>9466</v>
      </c>
      <c r="B724" s="29"/>
      <c r="C724" s="83" t="str">
        <f t="shared" si="81"/>
        <v>JAW-JI-BKL-4323</v>
      </c>
      <c r="D724" s="83">
        <v>30730310031</v>
      </c>
      <c r="E724" s="198" t="s">
        <v>11313</v>
      </c>
      <c r="F724" s="198" t="s">
        <v>9608</v>
      </c>
      <c r="G724" s="83" t="s">
        <v>10283</v>
      </c>
      <c r="H724" s="84" t="s">
        <v>6825</v>
      </c>
      <c r="I724" s="83" t="s">
        <v>9999</v>
      </c>
      <c r="J724" s="83" t="s">
        <v>10000</v>
      </c>
      <c r="K724" s="83">
        <v>50</v>
      </c>
      <c r="L724" s="83" t="s">
        <v>10001</v>
      </c>
      <c r="M724" s="83">
        <v>2022</v>
      </c>
      <c r="N724" s="83" t="s">
        <v>10359</v>
      </c>
      <c r="O724" s="83" t="s">
        <v>10429</v>
      </c>
      <c r="P724" s="84" t="s">
        <v>205</v>
      </c>
      <c r="Q724" s="83" t="s">
        <v>9607</v>
      </c>
      <c r="R724" s="83" t="s">
        <v>9608</v>
      </c>
      <c r="S724" s="83" t="s">
        <v>106</v>
      </c>
      <c r="T724" s="83" t="s">
        <v>5862</v>
      </c>
      <c r="U724" s="83" t="s">
        <v>2198</v>
      </c>
      <c r="V724" s="198" t="s">
        <v>4472</v>
      </c>
      <c r="W724" s="274" t="s">
        <v>2207</v>
      </c>
      <c r="X724" s="274" t="s">
        <v>8617</v>
      </c>
      <c r="Y724" s="274">
        <v>6617949</v>
      </c>
      <c r="Z724" s="86">
        <v>44586</v>
      </c>
      <c r="AA724" s="86">
        <v>44589</v>
      </c>
      <c r="AB724" s="332">
        <f t="shared" ca="1" si="82"/>
        <v>70</v>
      </c>
      <c r="AC724" s="91" t="str">
        <f t="shared" ca="1" si="83"/>
        <v>61 - 90 days</v>
      </c>
      <c r="AD724" s="89">
        <f t="shared" si="79"/>
        <v>44736</v>
      </c>
      <c r="AE724" s="90" t="str">
        <f t="shared" si="91"/>
        <v>W26-2022</v>
      </c>
      <c r="AF724" s="90" t="str">
        <f t="shared" si="84"/>
        <v>Jun-2022</v>
      </c>
      <c r="AG724" s="89" t="s">
        <v>345</v>
      </c>
      <c r="AH724" s="219" t="str">
        <f t="shared" si="85"/>
        <v>TBD</v>
      </c>
      <c r="AI724" s="219" t="str">
        <f t="shared" si="86"/>
        <v>TBD</v>
      </c>
      <c r="AJ724" s="199">
        <v>44681</v>
      </c>
      <c r="AK724" s="219" t="str">
        <f t="shared" si="87"/>
        <v>W18-2022</v>
      </c>
      <c r="AL724" s="219" t="str">
        <f t="shared" si="88"/>
        <v>Apr-2022</v>
      </c>
      <c r="AM724" s="339">
        <v>44681</v>
      </c>
      <c r="AN724" s="219" t="str">
        <f t="shared" si="89"/>
        <v>W18-2022</v>
      </c>
      <c r="AO724" s="219" t="str">
        <f t="shared" si="90"/>
        <v>Apr-2022</v>
      </c>
      <c r="AP724" s="83" t="s">
        <v>4464</v>
      </c>
      <c r="AQ724" s="220">
        <v>44617</v>
      </c>
      <c r="AR724" s="277">
        <v>44621</v>
      </c>
      <c r="AS724" s="99">
        <v>517600665854</v>
      </c>
      <c r="AT724" s="94">
        <v>6.6</v>
      </c>
      <c r="AU724" s="256"/>
      <c r="AV724" s="89">
        <v>44641</v>
      </c>
      <c r="AW724" s="238"/>
      <c r="AX724" s="89"/>
      <c r="AY724" s="89">
        <v>44656</v>
      </c>
      <c r="AZ724" s="219" t="str">
        <f t="shared" si="92"/>
        <v>W15-2022</v>
      </c>
      <c r="BA724" s="86"/>
      <c r="BB724" s="106"/>
      <c r="BC724" s="86" t="s">
        <v>10375</v>
      </c>
      <c r="BD724" s="83" t="s">
        <v>3719</v>
      </c>
      <c r="BE724" s="83" t="str">
        <f t="shared" si="93"/>
        <v>21.RFI</v>
      </c>
      <c r="BF724" s="83" t="s">
        <v>3754</v>
      </c>
      <c r="BG724" s="237" t="s">
        <v>12293</v>
      </c>
      <c r="BH724" s="441" t="s">
        <v>12823</v>
      </c>
    </row>
    <row r="725" spans="1:62" s="13" customFormat="1" ht="15" hidden="1" customHeight="1">
      <c r="A725" s="27">
        <v>740</v>
      </c>
      <c r="B725" s="29"/>
      <c r="C725" s="83" t="str">
        <f t="shared" si="81"/>
        <v>JAW-JI-SPG-4232</v>
      </c>
      <c r="D725" s="83">
        <v>30701680031</v>
      </c>
      <c r="E725" s="83" t="s">
        <v>6568</v>
      </c>
      <c r="F725" s="198" t="s">
        <v>6214</v>
      </c>
      <c r="G725" s="83" t="s">
        <v>3759</v>
      </c>
      <c r="H725" s="84" t="s">
        <v>6508</v>
      </c>
      <c r="I725" s="83" t="s">
        <v>5712</v>
      </c>
      <c r="J725" s="83" t="s">
        <v>5713</v>
      </c>
      <c r="K725" s="83">
        <v>50</v>
      </c>
      <c r="L725" s="83" t="s">
        <v>5030</v>
      </c>
      <c r="M725" s="84">
        <v>2021</v>
      </c>
      <c r="N725" s="83" t="s">
        <v>3759</v>
      </c>
      <c r="O725" s="83" t="s">
        <v>6281</v>
      </c>
      <c r="P725" s="84" t="s">
        <v>205</v>
      </c>
      <c r="Q725" s="83" t="s">
        <v>1851</v>
      </c>
      <c r="R725" s="83" t="s">
        <v>1852</v>
      </c>
      <c r="S725" s="83" t="s">
        <v>2200</v>
      </c>
      <c r="T725" s="83" t="s">
        <v>4465</v>
      </c>
      <c r="U725" s="83" t="s">
        <v>2198</v>
      </c>
      <c r="V725" s="86" t="s">
        <v>4472</v>
      </c>
      <c r="W725" s="274" t="s">
        <v>2207</v>
      </c>
      <c r="X725" s="274" t="s">
        <v>2731</v>
      </c>
      <c r="Y725" s="85">
        <v>6617454</v>
      </c>
      <c r="Z725" s="86">
        <v>44417</v>
      </c>
      <c r="AA725" s="86"/>
      <c r="AB725" s="87">
        <f t="shared" ca="1" si="82"/>
        <v>77</v>
      </c>
      <c r="AC725" s="88" t="str">
        <f t="shared" ca="1" si="83"/>
        <v>61 - 90 days</v>
      </c>
      <c r="AD725" s="89">
        <f t="shared" si="79"/>
        <v>44447</v>
      </c>
      <c r="AE725" s="90" t="str">
        <f t="shared" si="91"/>
        <v>W37-2021</v>
      </c>
      <c r="AF725" s="90" t="str">
        <f t="shared" si="84"/>
        <v>Sep-2021</v>
      </c>
      <c r="AG725" s="89">
        <v>44446</v>
      </c>
      <c r="AH725" s="90" t="str">
        <f t="shared" si="85"/>
        <v>W37-2021</v>
      </c>
      <c r="AI725" s="90" t="str">
        <f t="shared" si="86"/>
        <v>Sep-2021</v>
      </c>
      <c r="AJ725" s="89">
        <v>44495</v>
      </c>
      <c r="AK725" s="90" t="str">
        <f t="shared" si="87"/>
        <v>W44-2021</v>
      </c>
      <c r="AL725" s="90" t="str">
        <f t="shared" si="88"/>
        <v>Oct-2021</v>
      </c>
      <c r="AM725" s="89">
        <f>AJ725</f>
        <v>44495</v>
      </c>
      <c r="AN725" s="90" t="str">
        <f t="shared" si="89"/>
        <v>W44-2021</v>
      </c>
      <c r="AO725" s="90" t="str">
        <f t="shared" si="90"/>
        <v>Oct-2021</v>
      </c>
      <c r="AP725" s="83" t="s">
        <v>4464</v>
      </c>
      <c r="AQ725" s="107">
        <v>44443</v>
      </c>
      <c r="AR725" s="89"/>
      <c r="AS725" s="99">
        <v>517500852034</v>
      </c>
      <c r="AT725" s="94">
        <v>6.6</v>
      </c>
      <c r="AU725" s="97"/>
      <c r="AV725" s="95">
        <v>44473</v>
      </c>
      <c r="AW725" s="97"/>
      <c r="AX725" s="89">
        <v>44463</v>
      </c>
      <c r="AY725" s="89">
        <v>44494</v>
      </c>
      <c r="AZ725" s="219" t="str">
        <f t="shared" si="92"/>
        <v>W44-2021</v>
      </c>
      <c r="BA725" s="86"/>
      <c r="BB725" s="86"/>
      <c r="BC725" s="86"/>
      <c r="BD725" s="83" t="s">
        <v>3719</v>
      </c>
      <c r="BE725" s="83" t="str">
        <f t="shared" si="93"/>
        <v>21.RFI</v>
      </c>
      <c r="BF725" s="83" t="s">
        <v>3755</v>
      </c>
      <c r="BG725" s="103" t="s">
        <v>7036</v>
      </c>
      <c r="BH725" s="448"/>
    </row>
    <row r="726" spans="1:62" s="13" customFormat="1" ht="15" hidden="1" customHeight="1">
      <c r="A726" s="187" t="s">
        <v>8640</v>
      </c>
      <c r="B726" s="29"/>
      <c r="C726" s="83" t="str">
        <f t="shared" si="81"/>
        <v>SUM-LA-SDN-1151</v>
      </c>
      <c r="D726" s="83">
        <v>30736200031</v>
      </c>
      <c r="E726" s="198" t="s">
        <v>11077</v>
      </c>
      <c r="F726" s="198" t="s">
        <v>9245</v>
      </c>
      <c r="G726" s="83" t="s">
        <v>10283</v>
      </c>
      <c r="H726" s="351" t="s">
        <v>8638</v>
      </c>
      <c r="I726" s="83" t="s">
        <v>9003</v>
      </c>
      <c r="J726" s="83" t="s">
        <v>9004</v>
      </c>
      <c r="K726" s="83">
        <v>50</v>
      </c>
      <c r="L726" s="83" t="s">
        <v>9005</v>
      </c>
      <c r="M726" s="83">
        <v>2022</v>
      </c>
      <c r="N726" s="83" t="s">
        <v>10359</v>
      </c>
      <c r="O726" s="83" t="s">
        <v>9436</v>
      </c>
      <c r="P726" s="84" t="s">
        <v>205</v>
      </c>
      <c r="Q726" s="83" t="s">
        <v>8512</v>
      </c>
      <c r="R726" s="83" t="s">
        <v>8513</v>
      </c>
      <c r="S726" s="244" t="s">
        <v>2200</v>
      </c>
      <c r="T726" s="244" t="s">
        <v>5862</v>
      </c>
      <c r="U726" s="244" t="s">
        <v>2199</v>
      </c>
      <c r="V726" s="244" t="s">
        <v>4477</v>
      </c>
      <c r="W726" s="274" t="s">
        <v>2218</v>
      </c>
      <c r="X726" s="274" t="s">
        <v>8630</v>
      </c>
      <c r="Y726" s="274">
        <v>6617991</v>
      </c>
      <c r="Z726" s="86">
        <v>44589</v>
      </c>
      <c r="AA726" s="86">
        <v>44589</v>
      </c>
      <c r="AB726" s="332">
        <f t="shared" ca="1" si="82"/>
        <v>58</v>
      </c>
      <c r="AC726" s="91" t="str">
        <f t="shared" ca="1" si="83"/>
        <v>31 - 60 days</v>
      </c>
      <c r="AD726" s="89">
        <f t="shared" si="79"/>
        <v>44619</v>
      </c>
      <c r="AE726" s="90" t="str">
        <f t="shared" si="91"/>
        <v>W10-2022</v>
      </c>
      <c r="AF726" s="90" t="str">
        <f t="shared" si="84"/>
        <v>Feb-2022</v>
      </c>
      <c r="AG726" s="86" t="s">
        <v>345</v>
      </c>
      <c r="AH726" s="219" t="str">
        <f t="shared" si="85"/>
        <v>TBD</v>
      </c>
      <c r="AI726" s="219" t="str">
        <f t="shared" si="86"/>
        <v>TBD</v>
      </c>
      <c r="AJ726" s="89">
        <v>44712</v>
      </c>
      <c r="AK726" s="219" t="str">
        <f t="shared" si="87"/>
        <v>W23-2022</v>
      </c>
      <c r="AL726" s="219" t="str">
        <f t="shared" si="88"/>
        <v>May-2022</v>
      </c>
      <c r="AM726" s="339">
        <v>44712</v>
      </c>
      <c r="AN726" s="219" t="str">
        <f t="shared" si="89"/>
        <v>W23-2022</v>
      </c>
      <c r="AO726" s="219" t="str">
        <f t="shared" si="90"/>
        <v>May-2022</v>
      </c>
      <c r="AP726" s="83" t="s">
        <v>4464</v>
      </c>
      <c r="AQ726" s="220">
        <v>44594</v>
      </c>
      <c r="AR726" s="89">
        <v>44595</v>
      </c>
      <c r="AS726" s="99">
        <v>172000881967</v>
      </c>
      <c r="AT726" s="94">
        <v>6.6</v>
      </c>
      <c r="AU726" s="256"/>
      <c r="AV726" s="89">
        <v>44642</v>
      </c>
      <c r="AW726" s="238"/>
      <c r="AX726" s="89"/>
      <c r="AY726" s="89">
        <v>44647</v>
      </c>
      <c r="AZ726" s="219" t="str">
        <f t="shared" si="92"/>
        <v>W14-2022</v>
      </c>
      <c r="BA726" s="86"/>
      <c r="BB726" s="89"/>
      <c r="BC726" s="86" t="s">
        <v>10379</v>
      </c>
      <c r="BD726" s="83" t="s">
        <v>3719</v>
      </c>
      <c r="BE726" s="83" t="str">
        <f t="shared" si="93"/>
        <v>21.RFI</v>
      </c>
      <c r="BF726" s="83" t="s">
        <v>3754</v>
      </c>
      <c r="BG726" s="237" t="s">
        <v>12215</v>
      </c>
      <c r="BH726" s="435"/>
    </row>
    <row r="727" spans="1:62" s="13" customFormat="1" ht="15" hidden="1" customHeight="1">
      <c r="A727" s="187" t="s">
        <v>11659</v>
      </c>
      <c r="B727" s="29"/>
      <c r="C727" s="83" t="str">
        <f t="shared" si="81"/>
        <v>JAW-JB-CJR-4322</v>
      </c>
      <c r="D727" s="83">
        <v>30740800031</v>
      </c>
      <c r="E727" s="198">
        <v>120914104</v>
      </c>
      <c r="F727" s="198" t="s">
        <v>11647</v>
      </c>
      <c r="G727" s="83" t="s">
        <v>10283</v>
      </c>
      <c r="H727" s="84" t="s">
        <v>6827</v>
      </c>
      <c r="I727" s="83" t="s">
        <v>11889</v>
      </c>
      <c r="J727" s="83" t="s">
        <v>11890</v>
      </c>
      <c r="K727" s="83">
        <v>50</v>
      </c>
      <c r="L727" s="83" t="s">
        <v>11891</v>
      </c>
      <c r="M727" s="83">
        <v>2022</v>
      </c>
      <c r="N727" s="83" t="s">
        <v>10971</v>
      </c>
      <c r="O727" s="83" t="s">
        <v>11934</v>
      </c>
      <c r="P727" s="84" t="s">
        <v>205</v>
      </c>
      <c r="Q727" s="83" t="s">
        <v>11646</v>
      </c>
      <c r="R727" s="83" t="s">
        <v>11647</v>
      </c>
      <c r="S727" s="83" t="s">
        <v>2200</v>
      </c>
      <c r="T727" s="83" t="s">
        <v>5862</v>
      </c>
      <c r="U727" s="83" t="s">
        <v>5907</v>
      </c>
      <c r="V727" s="83" t="s">
        <v>4470</v>
      </c>
      <c r="W727" s="274" t="s">
        <v>2205</v>
      </c>
      <c r="X727" s="274" t="s">
        <v>2704</v>
      </c>
      <c r="Y727" s="274">
        <v>6618086</v>
      </c>
      <c r="Z727" s="86">
        <v>44631</v>
      </c>
      <c r="AA727" s="86">
        <v>44631</v>
      </c>
      <c r="AB727" s="332">
        <f t="shared" ca="1" si="82"/>
        <v>28</v>
      </c>
      <c r="AC727" s="91" t="str">
        <f t="shared" ca="1" si="83"/>
        <v>&lt; 30 days</v>
      </c>
      <c r="AD727" s="89">
        <f t="shared" si="79"/>
        <v>44661</v>
      </c>
      <c r="AE727" s="90" t="str">
        <f t="shared" si="91"/>
        <v>W16-2022</v>
      </c>
      <c r="AF727" s="90" t="str">
        <f t="shared" si="84"/>
        <v>Apr-2022</v>
      </c>
      <c r="AG727" s="86">
        <v>44649</v>
      </c>
      <c r="AH727" s="219" t="str">
        <f t="shared" si="85"/>
        <v>W14-2022</v>
      </c>
      <c r="AI727" s="219" t="str">
        <f t="shared" si="86"/>
        <v>Mar-2022</v>
      </c>
      <c r="AJ727" s="89">
        <v>44677</v>
      </c>
      <c r="AK727" s="219" t="str">
        <f t="shared" si="87"/>
        <v>W18-2022</v>
      </c>
      <c r="AL727" s="219" t="str">
        <f t="shared" si="88"/>
        <v>Apr-2022</v>
      </c>
      <c r="AM727" s="339">
        <v>44677</v>
      </c>
      <c r="AN727" s="219" t="str">
        <f t="shared" si="89"/>
        <v>W18-2022</v>
      </c>
      <c r="AO727" s="219" t="str">
        <f t="shared" si="90"/>
        <v>Apr-2022</v>
      </c>
      <c r="AP727" s="83" t="s">
        <v>4464</v>
      </c>
      <c r="AQ727" s="220">
        <v>44641</v>
      </c>
      <c r="AR727" s="220">
        <v>44643</v>
      </c>
      <c r="AS727" s="99">
        <v>536911879805</v>
      </c>
      <c r="AT727" s="94"/>
      <c r="AU727" s="256"/>
      <c r="AV727" s="95">
        <v>44641</v>
      </c>
      <c r="AW727" s="238"/>
      <c r="AX727" s="89">
        <v>44649</v>
      </c>
      <c r="AY727" s="89">
        <v>44659</v>
      </c>
      <c r="AZ727" s="219" t="str">
        <f t="shared" si="92"/>
        <v>W15-2022</v>
      </c>
      <c r="BA727" s="86"/>
      <c r="BB727" s="86"/>
      <c r="BC727" s="86"/>
      <c r="BD727" s="83" t="s">
        <v>3719</v>
      </c>
      <c r="BE727" s="83" t="str">
        <f t="shared" si="93"/>
        <v>21.RFI</v>
      </c>
      <c r="BF727" s="83" t="s">
        <v>3754</v>
      </c>
      <c r="BG727" s="237" t="s">
        <v>12573</v>
      </c>
      <c r="BH727" s="441" t="s">
        <v>12823</v>
      </c>
      <c r="BJ727" s="190"/>
    </row>
    <row r="728" spans="1:62" s="13" customFormat="1" ht="15" hidden="1" customHeight="1">
      <c r="A728" s="187" t="s">
        <v>11659</v>
      </c>
      <c r="B728" s="29"/>
      <c r="C728" s="83" t="str">
        <f t="shared" si="81"/>
        <v>JAW-JB-GRT-4265</v>
      </c>
      <c r="D728" s="83">
        <v>30741270031</v>
      </c>
      <c r="E728" s="198">
        <v>125488126</v>
      </c>
      <c r="F728" s="198" t="s">
        <v>11957</v>
      </c>
      <c r="G728" s="83" t="s">
        <v>10283</v>
      </c>
      <c r="H728" s="84" t="s">
        <v>6825</v>
      </c>
      <c r="I728" s="83" t="s">
        <v>11793</v>
      </c>
      <c r="J728" s="83" t="s">
        <v>11794</v>
      </c>
      <c r="K728" s="83">
        <v>40</v>
      </c>
      <c r="L728" s="83" t="s">
        <v>11795</v>
      </c>
      <c r="M728" s="83">
        <v>2022</v>
      </c>
      <c r="N728" s="83" t="s">
        <v>10971</v>
      </c>
      <c r="O728" s="83" t="s">
        <v>12028</v>
      </c>
      <c r="P728" s="84" t="s">
        <v>205</v>
      </c>
      <c r="Q728" s="83" t="s">
        <v>11578</v>
      </c>
      <c r="R728" s="83" t="s">
        <v>11579</v>
      </c>
      <c r="S728" s="83" t="s">
        <v>2200</v>
      </c>
      <c r="T728" s="83" t="s">
        <v>5862</v>
      </c>
      <c r="U728" s="83" t="s">
        <v>5907</v>
      </c>
      <c r="V728" s="83" t="s">
        <v>4470</v>
      </c>
      <c r="W728" s="274" t="s">
        <v>2205</v>
      </c>
      <c r="X728" s="274" t="s">
        <v>2706</v>
      </c>
      <c r="Y728" s="274">
        <v>6618079</v>
      </c>
      <c r="Z728" s="86">
        <v>44631</v>
      </c>
      <c r="AA728" s="86">
        <v>44631</v>
      </c>
      <c r="AB728" s="332">
        <f t="shared" ca="1" si="82"/>
        <v>35</v>
      </c>
      <c r="AC728" s="91" t="str">
        <f t="shared" ca="1" si="83"/>
        <v>31 - 60 days</v>
      </c>
      <c r="AD728" s="89">
        <f t="shared" si="79"/>
        <v>44661</v>
      </c>
      <c r="AE728" s="90" t="str">
        <f t="shared" si="91"/>
        <v>W16-2022</v>
      </c>
      <c r="AF728" s="90" t="str">
        <f t="shared" si="84"/>
        <v>Apr-2022</v>
      </c>
      <c r="AG728" s="86">
        <v>44651</v>
      </c>
      <c r="AH728" s="219" t="str">
        <f t="shared" si="85"/>
        <v>W14-2022</v>
      </c>
      <c r="AI728" s="219" t="str">
        <f t="shared" si="86"/>
        <v>Mar-2022</v>
      </c>
      <c r="AJ728" s="199">
        <v>44677</v>
      </c>
      <c r="AK728" s="219" t="str">
        <f t="shared" si="87"/>
        <v>W18-2022</v>
      </c>
      <c r="AL728" s="219" t="str">
        <f t="shared" si="88"/>
        <v>Apr-2022</v>
      </c>
      <c r="AM728" s="339">
        <v>44677</v>
      </c>
      <c r="AN728" s="219" t="str">
        <f t="shared" si="89"/>
        <v>W18-2022</v>
      </c>
      <c r="AO728" s="219" t="str">
        <f t="shared" si="90"/>
        <v>Apr-2022</v>
      </c>
      <c r="AP728" s="83" t="s">
        <v>4464</v>
      </c>
      <c r="AQ728" s="220">
        <v>44641</v>
      </c>
      <c r="AR728" s="220">
        <v>44643</v>
      </c>
      <c r="AS728" s="99">
        <v>532770754426</v>
      </c>
      <c r="AT728" s="94">
        <v>6.6</v>
      </c>
      <c r="AU728" s="256"/>
      <c r="AV728" s="95">
        <v>44641</v>
      </c>
      <c r="AW728" s="238"/>
      <c r="AX728" s="89"/>
      <c r="AY728" s="89">
        <v>44666</v>
      </c>
      <c r="AZ728" s="219" t="str">
        <f t="shared" si="92"/>
        <v>W16-2022</v>
      </c>
      <c r="BA728" s="86"/>
      <c r="BB728" s="86"/>
      <c r="BC728" s="86"/>
      <c r="BD728" s="83" t="s">
        <v>3719</v>
      </c>
      <c r="BE728" s="83" t="str">
        <f t="shared" si="93"/>
        <v>21.RFI</v>
      </c>
      <c r="BF728" s="83" t="s">
        <v>3754</v>
      </c>
      <c r="BG728" s="237" t="s">
        <v>12773</v>
      </c>
      <c r="BH728" s="441" t="s">
        <v>12823</v>
      </c>
      <c r="BI728" s="190"/>
      <c r="BJ728" s="190"/>
    </row>
    <row r="729" spans="1:62" s="13" customFormat="1" ht="15" hidden="1" customHeight="1">
      <c r="A729" s="187" t="s">
        <v>11659</v>
      </c>
      <c r="B729" s="29"/>
      <c r="C729" s="83" t="str">
        <f t="shared" si="81"/>
        <v>JAW-JB-CJR-4337</v>
      </c>
      <c r="D729" s="83">
        <v>30741240031</v>
      </c>
      <c r="E729" s="198">
        <v>122384109</v>
      </c>
      <c r="F729" s="198" t="s">
        <v>11946</v>
      </c>
      <c r="G729" s="83" t="s">
        <v>10283</v>
      </c>
      <c r="H729" s="84" t="s">
        <v>6508</v>
      </c>
      <c r="I729" s="83" t="s">
        <v>11734</v>
      </c>
      <c r="J729" s="83" t="s">
        <v>11735</v>
      </c>
      <c r="K729" s="83">
        <v>40</v>
      </c>
      <c r="L729" s="83" t="s">
        <v>4891</v>
      </c>
      <c r="M729" s="83">
        <v>2022</v>
      </c>
      <c r="N729" s="83" t="s">
        <v>10971</v>
      </c>
      <c r="O729" s="83" t="s">
        <v>12017</v>
      </c>
      <c r="P729" s="84" t="s">
        <v>205</v>
      </c>
      <c r="Q729" s="83" t="s">
        <v>11532</v>
      </c>
      <c r="R729" s="83" t="s">
        <v>11533</v>
      </c>
      <c r="S729" s="83" t="s">
        <v>2200</v>
      </c>
      <c r="T729" s="83" t="s">
        <v>5862</v>
      </c>
      <c r="U729" s="83" t="s">
        <v>5907</v>
      </c>
      <c r="V729" s="83" t="s">
        <v>4470</v>
      </c>
      <c r="W729" s="274" t="s">
        <v>2205</v>
      </c>
      <c r="X729" s="274" t="s">
        <v>2704</v>
      </c>
      <c r="Y729" s="274">
        <v>6618082</v>
      </c>
      <c r="Z729" s="86">
        <v>44631</v>
      </c>
      <c r="AA729" s="86">
        <v>44631</v>
      </c>
      <c r="AB729" s="332">
        <f t="shared" ca="1" si="82"/>
        <v>24</v>
      </c>
      <c r="AC729" s="91" t="str">
        <f t="shared" ca="1" si="83"/>
        <v>&lt; 30 days</v>
      </c>
      <c r="AD729" s="89">
        <f t="shared" si="79"/>
        <v>44661</v>
      </c>
      <c r="AE729" s="90" t="str">
        <f t="shared" si="91"/>
        <v>W16-2022</v>
      </c>
      <c r="AF729" s="90" t="str">
        <f t="shared" si="84"/>
        <v>Apr-2022</v>
      </c>
      <c r="AG729" s="86">
        <v>44651</v>
      </c>
      <c r="AH729" s="219" t="str">
        <f t="shared" si="85"/>
        <v>W14-2022</v>
      </c>
      <c r="AI729" s="219" t="str">
        <f t="shared" si="86"/>
        <v>Mar-2022</v>
      </c>
      <c r="AJ729" s="199">
        <v>44677</v>
      </c>
      <c r="AK729" s="219" t="str">
        <f t="shared" si="87"/>
        <v>W18-2022</v>
      </c>
      <c r="AL729" s="219" t="str">
        <f t="shared" si="88"/>
        <v>Apr-2022</v>
      </c>
      <c r="AM729" s="339">
        <v>44677</v>
      </c>
      <c r="AN729" s="219" t="str">
        <f t="shared" si="89"/>
        <v>W18-2022</v>
      </c>
      <c r="AO729" s="219" t="str">
        <f t="shared" si="90"/>
        <v>Apr-2022</v>
      </c>
      <c r="AP729" s="83" t="s">
        <v>4464</v>
      </c>
      <c r="AQ729" s="220">
        <v>44641</v>
      </c>
      <c r="AR729" s="220">
        <v>44643</v>
      </c>
      <c r="AS729" s="99">
        <v>536712719563</v>
      </c>
      <c r="AT729" s="94">
        <v>6.6</v>
      </c>
      <c r="AU729" s="256"/>
      <c r="AV729" s="95">
        <v>44641</v>
      </c>
      <c r="AW729" s="238"/>
      <c r="AX729" s="89">
        <v>44651</v>
      </c>
      <c r="AY729" s="89">
        <v>44655</v>
      </c>
      <c r="AZ729" s="219" t="str">
        <f t="shared" si="92"/>
        <v>W15-2022</v>
      </c>
      <c r="BA729" s="86"/>
      <c r="BB729" s="86"/>
      <c r="BC729" s="86"/>
      <c r="BD729" s="83" t="s">
        <v>3719</v>
      </c>
      <c r="BE729" s="83" t="str">
        <f t="shared" si="93"/>
        <v>21.RFI</v>
      </c>
      <c r="BF729" s="83" t="s">
        <v>3754</v>
      </c>
      <c r="BG729" s="237" t="s">
        <v>12287</v>
      </c>
      <c r="BH729" s="441" t="s">
        <v>12823</v>
      </c>
      <c r="BJ729" s="190"/>
    </row>
    <row r="730" spans="1:62" s="13" customFormat="1" ht="15" hidden="1" customHeight="1">
      <c r="A730" s="187" t="s">
        <v>11659</v>
      </c>
      <c r="B730" s="29"/>
      <c r="C730" s="83" t="str">
        <f t="shared" si="81"/>
        <v>JAW-JB-SOR-4422</v>
      </c>
      <c r="D730" s="83">
        <v>30741310031</v>
      </c>
      <c r="E730" s="198">
        <v>1264551023</v>
      </c>
      <c r="F730" s="198" t="s">
        <v>11954</v>
      </c>
      <c r="G730" s="83" t="s">
        <v>10283</v>
      </c>
      <c r="H730" s="84" t="s">
        <v>6825</v>
      </c>
      <c r="I730" s="83" t="s">
        <v>11825</v>
      </c>
      <c r="J730" s="83" t="s">
        <v>11826</v>
      </c>
      <c r="K730" s="83">
        <v>50</v>
      </c>
      <c r="L730" s="83" t="s">
        <v>11827</v>
      </c>
      <c r="M730" s="83">
        <v>2022</v>
      </c>
      <c r="N730" s="83" t="s">
        <v>10971</v>
      </c>
      <c r="O730" s="83" t="s">
        <v>12025</v>
      </c>
      <c r="P730" s="84" t="s">
        <v>205</v>
      </c>
      <c r="Q730" s="83" t="s">
        <v>11602</v>
      </c>
      <c r="R730" s="83" t="s">
        <v>11603</v>
      </c>
      <c r="S730" s="83" t="s">
        <v>2200</v>
      </c>
      <c r="T730" s="83" t="s">
        <v>5862</v>
      </c>
      <c r="U730" s="83" t="s">
        <v>5907</v>
      </c>
      <c r="V730" s="83" t="s">
        <v>4470</v>
      </c>
      <c r="W730" s="274" t="s">
        <v>2205</v>
      </c>
      <c r="X730" s="274" t="s">
        <v>2648</v>
      </c>
      <c r="Y730" s="274">
        <v>6618079</v>
      </c>
      <c r="Z730" s="86">
        <v>44631</v>
      </c>
      <c r="AA730" s="86">
        <v>44631</v>
      </c>
      <c r="AB730" s="332">
        <f t="shared" ca="1" si="82"/>
        <v>25</v>
      </c>
      <c r="AC730" s="91" t="str">
        <f t="shared" ca="1" si="83"/>
        <v>&lt; 30 days</v>
      </c>
      <c r="AD730" s="89">
        <f t="shared" si="79"/>
        <v>44661</v>
      </c>
      <c r="AE730" s="90" t="str">
        <f t="shared" si="91"/>
        <v>W16-2022</v>
      </c>
      <c r="AF730" s="90" t="str">
        <f t="shared" si="84"/>
        <v>Apr-2022</v>
      </c>
      <c r="AG730" s="86">
        <v>44651</v>
      </c>
      <c r="AH730" s="219" t="str">
        <f t="shared" si="85"/>
        <v>W14-2022</v>
      </c>
      <c r="AI730" s="219" t="str">
        <f t="shared" si="86"/>
        <v>Mar-2022</v>
      </c>
      <c r="AJ730" s="199">
        <v>44677</v>
      </c>
      <c r="AK730" s="219" t="str">
        <f t="shared" si="87"/>
        <v>W18-2022</v>
      </c>
      <c r="AL730" s="219" t="str">
        <f t="shared" si="88"/>
        <v>Apr-2022</v>
      </c>
      <c r="AM730" s="339">
        <v>44677</v>
      </c>
      <c r="AN730" s="219" t="str">
        <f t="shared" si="89"/>
        <v>W18-2022</v>
      </c>
      <c r="AO730" s="219" t="str">
        <f t="shared" si="90"/>
        <v>Apr-2022</v>
      </c>
      <c r="AP730" s="83" t="s">
        <v>4464</v>
      </c>
      <c r="AQ730" s="220">
        <v>44641</v>
      </c>
      <c r="AR730" s="220">
        <v>44643</v>
      </c>
      <c r="AS730" s="99">
        <v>535312341803</v>
      </c>
      <c r="AT730" s="94">
        <v>6.6</v>
      </c>
      <c r="AU730" s="256"/>
      <c r="AV730" s="95">
        <v>44641</v>
      </c>
      <c r="AW730" s="238"/>
      <c r="AX730" s="89">
        <v>44651</v>
      </c>
      <c r="AY730" s="89">
        <v>44656</v>
      </c>
      <c r="AZ730" s="219" t="str">
        <f t="shared" si="92"/>
        <v>W15-2022</v>
      </c>
      <c r="BA730" s="86"/>
      <c r="BB730" s="86"/>
      <c r="BC730" s="86"/>
      <c r="BD730" s="83" t="s">
        <v>3719</v>
      </c>
      <c r="BE730" s="83" t="str">
        <f t="shared" si="93"/>
        <v>21.RFI</v>
      </c>
      <c r="BF730" s="83" t="s">
        <v>3754</v>
      </c>
      <c r="BG730" s="237" t="s">
        <v>12301</v>
      </c>
      <c r="BH730" s="441" t="s">
        <v>12823</v>
      </c>
      <c r="BJ730" s="190"/>
    </row>
    <row r="731" spans="1:62" s="13" customFormat="1" ht="15" hidden="1" customHeight="1">
      <c r="A731" s="187" t="s">
        <v>11659</v>
      </c>
      <c r="B731" s="29"/>
      <c r="C731" s="83" t="str">
        <f t="shared" si="81"/>
        <v>JAW-JB-SPA-4242</v>
      </c>
      <c r="D731" s="83">
        <v>30740770031</v>
      </c>
      <c r="E731" s="198">
        <v>125261126</v>
      </c>
      <c r="F731" s="198" t="s">
        <v>11928</v>
      </c>
      <c r="G731" s="83" t="s">
        <v>10283</v>
      </c>
      <c r="H731" s="84" t="s">
        <v>6825</v>
      </c>
      <c r="I731" s="83" t="s">
        <v>11843</v>
      </c>
      <c r="J731" s="83" t="s">
        <v>11844</v>
      </c>
      <c r="K731" s="83">
        <v>50</v>
      </c>
      <c r="L731" s="83" t="s">
        <v>11845</v>
      </c>
      <c r="M731" s="83">
        <v>2022</v>
      </c>
      <c r="N731" s="83" t="s">
        <v>10971</v>
      </c>
      <c r="O731" s="83" t="s">
        <v>11941</v>
      </c>
      <c r="P731" s="84" t="s">
        <v>205</v>
      </c>
      <c r="Q731" s="83" t="s">
        <v>11614</v>
      </c>
      <c r="R731" s="83" t="s">
        <v>11615</v>
      </c>
      <c r="S731" s="83" t="s">
        <v>2200</v>
      </c>
      <c r="T731" s="83" t="s">
        <v>5862</v>
      </c>
      <c r="U731" s="83" t="s">
        <v>5907</v>
      </c>
      <c r="V731" s="83" t="s">
        <v>4470</v>
      </c>
      <c r="W731" s="274" t="s">
        <v>2205</v>
      </c>
      <c r="X731" s="274" t="s">
        <v>2663</v>
      </c>
      <c r="Y731" s="274">
        <v>6618079</v>
      </c>
      <c r="Z731" s="86">
        <v>44631</v>
      </c>
      <c r="AA731" s="86">
        <v>44631</v>
      </c>
      <c r="AB731" s="332">
        <f t="shared" ca="1" si="82"/>
        <v>25</v>
      </c>
      <c r="AC731" s="91" t="str">
        <f t="shared" ca="1" si="83"/>
        <v>&lt; 30 days</v>
      </c>
      <c r="AD731" s="89">
        <f t="shared" si="79"/>
        <v>44661</v>
      </c>
      <c r="AE731" s="90" t="str">
        <f t="shared" si="91"/>
        <v>W16-2022</v>
      </c>
      <c r="AF731" s="90" t="str">
        <f t="shared" si="84"/>
        <v>Apr-2022</v>
      </c>
      <c r="AG731" s="86">
        <v>44649</v>
      </c>
      <c r="AH731" s="219" t="str">
        <f t="shared" si="85"/>
        <v>W14-2022</v>
      </c>
      <c r="AI731" s="219" t="str">
        <f t="shared" si="86"/>
        <v>Mar-2022</v>
      </c>
      <c r="AJ731" s="89">
        <v>44677</v>
      </c>
      <c r="AK731" s="219" t="str">
        <f t="shared" si="87"/>
        <v>W18-2022</v>
      </c>
      <c r="AL731" s="219" t="str">
        <f t="shared" si="88"/>
        <v>Apr-2022</v>
      </c>
      <c r="AM731" s="339">
        <v>44677</v>
      </c>
      <c r="AN731" s="219" t="str">
        <f t="shared" si="89"/>
        <v>W18-2022</v>
      </c>
      <c r="AO731" s="219" t="str">
        <f t="shared" si="90"/>
        <v>Apr-2022</v>
      </c>
      <c r="AP731" s="83" t="s">
        <v>4464</v>
      </c>
      <c r="AQ731" s="220">
        <v>44641</v>
      </c>
      <c r="AR731" s="220">
        <v>44643</v>
      </c>
      <c r="AS731" s="99">
        <v>532652455652</v>
      </c>
      <c r="AT731" s="94">
        <v>6.6</v>
      </c>
      <c r="AU731" s="256"/>
      <c r="AV731" s="95">
        <v>44641</v>
      </c>
      <c r="AW731" s="238"/>
      <c r="AX731" s="89">
        <v>44645</v>
      </c>
      <c r="AY731" s="89">
        <v>44656</v>
      </c>
      <c r="AZ731" s="219" t="str">
        <f t="shared" si="92"/>
        <v>W15-2022</v>
      </c>
      <c r="BA731" s="86"/>
      <c r="BB731" s="86"/>
      <c r="BC731" s="86"/>
      <c r="BD731" s="83" t="s">
        <v>3719</v>
      </c>
      <c r="BE731" s="83" t="str">
        <f t="shared" si="93"/>
        <v>21.RFI</v>
      </c>
      <c r="BF731" s="83" t="s">
        <v>3754</v>
      </c>
      <c r="BG731" s="237" t="s">
        <v>12466</v>
      </c>
      <c r="BH731" s="441" t="s">
        <v>12823</v>
      </c>
      <c r="BJ731" s="190"/>
    </row>
    <row r="732" spans="1:62" s="13" customFormat="1" ht="15" hidden="1" customHeight="1">
      <c r="A732" s="187" t="s">
        <v>11659</v>
      </c>
      <c r="B732" s="29"/>
      <c r="C732" s="83" t="str">
        <f t="shared" si="81"/>
        <v>JAW-JB-CJR-4320</v>
      </c>
      <c r="D732" s="83">
        <v>30740820031</v>
      </c>
      <c r="E732" s="198">
        <v>120901104</v>
      </c>
      <c r="F732" s="198" t="s">
        <v>11924</v>
      </c>
      <c r="G732" s="83" t="s">
        <v>10283</v>
      </c>
      <c r="H732" s="84" t="s">
        <v>6827</v>
      </c>
      <c r="I732" s="83" t="s">
        <v>11895</v>
      </c>
      <c r="J732" s="83" t="s">
        <v>11896</v>
      </c>
      <c r="K732" s="83">
        <v>70</v>
      </c>
      <c r="L732" s="83" t="s">
        <v>11897</v>
      </c>
      <c r="M732" s="83">
        <v>2022</v>
      </c>
      <c r="N732" s="83" t="s">
        <v>10971</v>
      </c>
      <c r="O732" s="83" t="s">
        <v>11937</v>
      </c>
      <c r="P732" s="84" t="s">
        <v>205</v>
      </c>
      <c r="Q732" s="83" t="s">
        <v>11650</v>
      </c>
      <c r="R732" s="83" t="s">
        <v>11651</v>
      </c>
      <c r="S732" s="83" t="s">
        <v>2200</v>
      </c>
      <c r="T732" s="83" t="s">
        <v>5862</v>
      </c>
      <c r="U732" s="83" t="s">
        <v>5907</v>
      </c>
      <c r="V732" s="83" t="s">
        <v>4470</v>
      </c>
      <c r="W732" s="274" t="s">
        <v>2205</v>
      </c>
      <c r="X732" s="274" t="s">
        <v>2704</v>
      </c>
      <c r="Y732" s="274">
        <v>6618086</v>
      </c>
      <c r="Z732" s="86">
        <v>44631</v>
      </c>
      <c r="AA732" s="86">
        <v>44631</v>
      </c>
      <c r="AB732" s="332">
        <f t="shared" ca="1" si="82"/>
        <v>25</v>
      </c>
      <c r="AC732" s="91" t="str">
        <f t="shared" ca="1" si="83"/>
        <v>&lt; 30 days</v>
      </c>
      <c r="AD732" s="89">
        <f t="shared" si="79"/>
        <v>44661</v>
      </c>
      <c r="AE732" s="90" t="str">
        <f t="shared" si="91"/>
        <v>W16-2022</v>
      </c>
      <c r="AF732" s="90" t="str">
        <f t="shared" si="84"/>
        <v>Apr-2022</v>
      </c>
      <c r="AG732" s="86">
        <v>44649</v>
      </c>
      <c r="AH732" s="219" t="str">
        <f t="shared" si="85"/>
        <v>W14-2022</v>
      </c>
      <c r="AI732" s="219" t="str">
        <f t="shared" si="86"/>
        <v>Mar-2022</v>
      </c>
      <c r="AJ732" s="89">
        <v>44677</v>
      </c>
      <c r="AK732" s="219" t="str">
        <f t="shared" si="87"/>
        <v>W18-2022</v>
      </c>
      <c r="AL732" s="219" t="str">
        <f t="shared" si="88"/>
        <v>Apr-2022</v>
      </c>
      <c r="AM732" s="339">
        <v>44677</v>
      </c>
      <c r="AN732" s="219" t="str">
        <f t="shared" si="89"/>
        <v>W18-2022</v>
      </c>
      <c r="AO732" s="219" t="str">
        <f t="shared" si="90"/>
        <v>Apr-2022</v>
      </c>
      <c r="AP732" s="83" t="s">
        <v>4464</v>
      </c>
      <c r="AQ732" s="220">
        <v>44641</v>
      </c>
      <c r="AR732" s="220">
        <v>44643</v>
      </c>
      <c r="AS732" s="99">
        <v>536911879480</v>
      </c>
      <c r="AT732" s="94">
        <v>6.6</v>
      </c>
      <c r="AU732" s="256"/>
      <c r="AV732" s="95">
        <v>44641</v>
      </c>
      <c r="AW732" s="238"/>
      <c r="AX732" s="89">
        <v>44649</v>
      </c>
      <c r="AY732" s="89">
        <v>44656</v>
      </c>
      <c r="AZ732" s="219" t="str">
        <f t="shared" si="92"/>
        <v>W15-2022</v>
      </c>
      <c r="BA732" s="86"/>
      <c r="BB732" s="86"/>
      <c r="BC732" s="86"/>
      <c r="BD732" s="83" t="s">
        <v>3719</v>
      </c>
      <c r="BE732" s="83" t="str">
        <f t="shared" si="93"/>
        <v>21.RFI</v>
      </c>
      <c r="BF732" s="83" t="s">
        <v>12494</v>
      </c>
      <c r="BG732" s="237" t="s">
        <v>12496</v>
      </c>
      <c r="BH732" s="441" t="s">
        <v>12823</v>
      </c>
      <c r="BJ732" s="190"/>
    </row>
    <row r="733" spans="1:62" s="13" customFormat="1" ht="15" hidden="1" customHeight="1">
      <c r="A733" s="187" t="s">
        <v>11659</v>
      </c>
      <c r="B733" s="29"/>
      <c r="C733" s="83" t="str">
        <f t="shared" si="81"/>
        <v>JAW-JB-SPA-4233</v>
      </c>
      <c r="D733" s="83">
        <v>30740740031</v>
      </c>
      <c r="E733" s="198">
        <v>120271109</v>
      </c>
      <c r="F733" s="198" t="s">
        <v>11927</v>
      </c>
      <c r="G733" s="83" t="s">
        <v>10283</v>
      </c>
      <c r="H733" s="84" t="s">
        <v>6825</v>
      </c>
      <c r="I733" s="83" t="s">
        <v>11784</v>
      </c>
      <c r="J733" s="83" t="s">
        <v>11785</v>
      </c>
      <c r="K733" s="83">
        <v>50</v>
      </c>
      <c r="L733" s="83" t="s">
        <v>11786</v>
      </c>
      <c r="M733" s="83">
        <v>2022</v>
      </c>
      <c r="N733" s="83" t="s">
        <v>10971</v>
      </c>
      <c r="O733" s="83" t="s">
        <v>11940</v>
      </c>
      <c r="P733" s="84" t="s">
        <v>205</v>
      </c>
      <c r="Q733" s="83" t="s">
        <v>11572</v>
      </c>
      <c r="R733" s="83" t="s">
        <v>11573</v>
      </c>
      <c r="S733" s="83" t="s">
        <v>2200</v>
      </c>
      <c r="T733" s="83" t="s">
        <v>5862</v>
      </c>
      <c r="U733" s="83" t="s">
        <v>5907</v>
      </c>
      <c r="V733" s="83" t="s">
        <v>4470</v>
      </c>
      <c r="W733" s="274" t="s">
        <v>2205</v>
      </c>
      <c r="X733" s="274" t="s">
        <v>2663</v>
      </c>
      <c r="Y733" s="274">
        <v>6618079</v>
      </c>
      <c r="Z733" s="86">
        <v>44631</v>
      </c>
      <c r="AA733" s="86">
        <v>44631</v>
      </c>
      <c r="AB733" s="332">
        <f t="shared" ca="1" si="82"/>
        <v>25</v>
      </c>
      <c r="AC733" s="91" t="str">
        <f t="shared" ca="1" si="83"/>
        <v>&lt; 30 days</v>
      </c>
      <c r="AD733" s="89">
        <f t="shared" si="79"/>
        <v>44661</v>
      </c>
      <c r="AE733" s="90" t="str">
        <f t="shared" si="91"/>
        <v>W16-2022</v>
      </c>
      <c r="AF733" s="90" t="str">
        <f t="shared" si="84"/>
        <v>Apr-2022</v>
      </c>
      <c r="AG733" s="86">
        <v>44649</v>
      </c>
      <c r="AH733" s="219" t="str">
        <f t="shared" si="85"/>
        <v>W14-2022</v>
      </c>
      <c r="AI733" s="219" t="str">
        <f t="shared" si="86"/>
        <v>Mar-2022</v>
      </c>
      <c r="AJ733" s="89">
        <v>44677</v>
      </c>
      <c r="AK733" s="219" t="str">
        <f t="shared" si="87"/>
        <v>W18-2022</v>
      </c>
      <c r="AL733" s="219" t="str">
        <f t="shared" si="88"/>
        <v>Apr-2022</v>
      </c>
      <c r="AM733" s="339">
        <v>44677</v>
      </c>
      <c r="AN733" s="219" t="str">
        <f t="shared" si="89"/>
        <v>W18-2022</v>
      </c>
      <c r="AO733" s="219" t="str">
        <f t="shared" si="90"/>
        <v>Apr-2022</v>
      </c>
      <c r="AP733" s="83" t="s">
        <v>4464</v>
      </c>
      <c r="AQ733" s="220">
        <v>44641</v>
      </c>
      <c r="AR733" s="220">
        <v>44643</v>
      </c>
      <c r="AS733" s="99">
        <v>532513708385</v>
      </c>
      <c r="AT733" s="94">
        <v>6.6</v>
      </c>
      <c r="AU733" s="256"/>
      <c r="AV733" s="95">
        <v>44641</v>
      </c>
      <c r="AW733" s="238"/>
      <c r="AX733" s="89">
        <v>44645</v>
      </c>
      <c r="AY733" s="89">
        <v>44656</v>
      </c>
      <c r="AZ733" s="219" t="str">
        <f t="shared" si="92"/>
        <v>W15-2022</v>
      </c>
      <c r="BA733" s="86"/>
      <c r="BB733" s="86"/>
      <c r="BC733" s="86"/>
      <c r="BD733" s="83" t="s">
        <v>3719</v>
      </c>
      <c r="BE733" s="83" t="str">
        <f t="shared" si="93"/>
        <v>21.RFI</v>
      </c>
      <c r="BF733" s="83" t="s">
        <v>5834</v>
      </c>
      <c r="BG733" s="237" t="s">
        <v>12497</v>
      </c>
      <c r="BH733" s="441" t="s">
        <v>12823</v>
      </c>
      <c r="BJ733" s="190"/>
    </row>
    <row r="734" spans="1:62" s="13" customFormat="1" ht="15" hidden="1" customHeight="1">
      <c r="A734" s="187" t="s">
        <v>11659</v>
      </c>
      <c r="B734" s="29"/>
      <c r="C734" s="83" t="str">
        <f t="shared" si="81"/>
        <v>JAW-JB-CMS-4292</v>
      </c>
      <c r="D734" s="83">
        <v>30740750031</v>
      </c>
      <c r="E734" s="198">
        <v>121765109</v>
      </c>
      <c r="F734" s="198" t="s">
        <v>11921</v>
      </c>
      <c r="G734" s="83" t="s">
        <v>10283</v>
      </c>
      <c r="H734" s="84" t="s">
        <v>6825</v>
      </c>
      <c r="I734" s="83" t="s">
        <v>11790</v>
      </c>
      <c r="J734" s="83" t="s">
        <v>11791</v>
      </c>
      <c r="K734" s="83">
        <v>60</v>
      </c>
      <c r="L734" s="83" t="s">
        <v>11792</v>
      </c>
      <c r="M734" s="83">
        <v>2022</v>
      </c>
      <c r="N734" s="83" t="s">
        <v>10971</v>
      </c>
      <c r="O734" s="83" t="s">
        <v>11933</v>
      </c>
      <c r="P734" s="84" t="s">
        <v>205</v>
      </c>
      <c r="Q734" s="83" t="s">
        <v>11576</v>
      </c>
      <c r="R734" s="83" t="s">
        <v>11577</v>
      </c>
      <c r="S734" s="83" t="s">
        <v>2200</v>
      </c>
      <c r="T734" s="83" t="s">
        <v>5862</v>
      </c>
      <c r="U734" s="83" t="s">
        <v>5907</v>
      </c>
      <c r="V734" s="244" t="s">
        <v>4470</v>
      </c>
      <c r="W734" s="274" t="s">
        <v>2205</v>
      </c>
      <c r="X734" s="274" t="s">
        <v>2652</v>
      </c>
      <c r="Y734" s="274">
        <v>6618079</v>
      </c>
      <c r="Z734" s="86">
        <v>44631</v>
      </c>
      <c r="AA734" s="86">
        <v>44631</v>
      </c>
      <c r="AB734" s="332">
        <f t="shared" ca="1" si="82"/>
        <v>25</v>
      </c>
      <c r="AC734" s="91" t="str">
        <f t="shared" ca="1" si="83"/>
        <v>&lt; 30 days</v>
      </c>
      <c r="AD734" s="89">
        <f t="shared" si="79"/>
        <v>44661</v>
      </c>
      <c r="AE734" s="90" t="str">
        <f t="shared" si="91"/>
        <v>W16-2022</v>
      </c>
      <c r="AF734" s="90" t="str">
        <f t="shared" si="84"/>
        <v>Apr-2022</v>
      </c>
      <c r="AG734" s="86">
        <v>44649</v>
      </c>
      <c r="AH734" s="219" t="str">
        <f t="shared" si="85"/>
        <v>W14-2022</v>
      </c>
      <c r="AI734" s="219" t="str">
        <f t="shared" si="86"/>
        <v>Mar-2022</v>
      </c>
      <c r="AJ734" s="89">
        <v>44677</v>
      </c>
      <c r="AK734" s="219" t="str">
        <f t="shared" si="87"/>
        <v>W18-2022</v>
      </c>
      <c r="AL734" s="219" t="str">
        <f t="shared" si="88"/>
        <v>Apr-2022</v>
      </c>
      <c r="AM734" s="339">
        <v>44677</v>
      </c>
      <c r="AN734" s="219" t="str">
        <f t="shared" si="89"/>
        <v>W18-2022</v>
      </c>
      <c r="AO734" s="219" t="str">
        <f t="shared" si="90"/>
        <v>Apr-2022</v>
      </c>
      <c r="AP734" s="83" t="s">
        <v>4464</v>
      </c>
      <c r="AQ734" s="220">
        <v>44641</v>
      </c>
      <c r="AR734" s="220">
        <v>44643</v>
      </c>
      <c r="AS734" s="99">
        <v>532513708377</v>
      </c>
      <c r="AT734" s="94">
        <v>6.6</v>
      </c>
      <c r="AU734" s="256"/>
      <c r="AV734" s="95">
        <v>44641</v>
      </c>
      <c r="AW734" s="238"/>
      <c r="AX734" s="89">
        <v>44645</v>
      </c>
      <c r="AY734" s="89">
        <v>44656</v>
      </c>
      <c r="AZ734" s="219" t="str">
        <f t="shared" si="92"/>
        <v>W15-2022</v>
      </c>
      <c r="BA734" s="86"/>
      <c r="BB734" s="86"/>
      <c r="BC734" s="86"/>
      <c r="BD734" s="83" t="s">
        <v>3719</v>
      </c>
      <c r="BE734" s="83" t="str">
        <f t="shared" si="93"/>
        <v>21.RFI</v>
      </c>
      <c r="BF734" s="83" t="s">
        <v>5834</v>
      </c>
      <c r="BG734" s="237" t="s">
        <v>12498</v>
      </c>
      <c r="BH734" s="441" t="s">
        <v>12823</v>
      </c>
      <c r="BJ734" s="190"/>
    </row>
    <row r="735" spans="1:62" s="13" customFormat="1" ht="15" hidden="1" customHeight="1">
      <c r="A735" s="187" t="s">
        <v>11659</v>
      </c>
      <c r="B735" s="29"/>
      <c r="C735" s="83" t="str">
        <f t="shared" si="81"/>
        <v>JAW-JB-SPA-4224</v>
      </c>
      <c r="D735" s="83">
        <v>30740780031</v>
      </c>
      <c r="E735" s="198">
        <v>121425104</v>
      </c>
      <c r="F735" s="198" t="s">
        <v>11635</v>
      </c>
      <c r="G735" s="83" t="s">
        <v>10283</v>
      </c>
      <c r="H735" s="84" t="s">
        <v>6827</v>
      </c>
      <c r="I735" s="83" t="s">
        <v>11872</v>
      </c>
      <c r="J735" s="83" t="s">
        <v>11873</v>
      </c>
      <c r="K735" s="83">
        <v>70</v>
      </c>
      <c r="L735" s="83" t="s">
        <v>11874</v>
      </c>
      <c r="M735" s="83">
        <v>2022</v>
      </c>
      <c r="N735" s="83" t="s">
        <v>10971</v>
      </c>
      <c r="O735" s="83" t="s">
        <v>11942</v>
      </c>
      <c r="P735" s="84" t="s">
        <v>205</v>
      </c>
      <c r="Q735" s="83" t="s">
        <v>11634</v>
      </c>
      <c r="R735" s="83" t="s">
        <v>11635</v>
      </c>
      <c r="S735" s="83" t="s">
        <v>2200</v>
      </c>
      <c r="T735" s="83" t="s">
        <v>5862</v>
      </c>
      <c r="U735" s="83" t="s">
        <v>5907</v>
      </c>
      <c r="V735" s="83" t="s">
        <v>4470</v>
      </c>
      <c r="W735" s="274" t="s">
        <v>2205</v>
      </c>
      <c r="X735" s="274" t="s">
        <v>2663</v>
      </c>
      <c r="Y735" s="274">
        <v>6618086</v>
      </c>
      <c r="Z735" s="86">
        <v>44631</v>
      </c>
      <c r="AA735" s="86">
        <v>44631</v>
      </c>
      <c r="AB735" s="332">
        <f t="shared" ca="1" si="82"/>
        <v>25</v>
      </c>
      <c r="AC735" s="91" t="str">
        <f t="shared" ca="1" si="83"/>
        <v>&lt; 30 days</v>
      </c>
      <c r="AD735" s="89">
        <f t="shared" si="79"/>
        <v>44661</v>
      </c>
      <c r="AE735" s="90" t="str">
        <f t="shared" si="91"/>
        <v>W16-2022</v>
      </c>
      <c r="AF735" s="90" t="str">
        <f t="shared" si="84"/>
        <v>Apr-2022</v>
      </c>
      <c r="AG735" s="86">
        <v>44649</v>
      </c>
      <c r="AH735" s="219" t="str">
        <f t="shared" si="85"/>
        <v>W14-2022</v>
      </c>
      <c r="AI735" s="219" t="str">
        <f t="shared" si="86"/>
        <v>Mar-2022</v>
      </c>
      <c r="AJ735" s="89">
        <v>44677</v>
      </c>
      <c r="AK735" s="219" t="str">
        <f t="shared" si="87"/>
        <v>W18-2022</v>
      </c>
      <c r="AL735" s="219" t="str">
        <f t="shared" si="88"/>
        <v>Apr-2022</v>
      </c>
      <c r="AM735" s="339">
        <v>44677</v>
      </c>
      <c r="AN735" s="219" t="str">
        <f t="shared" si="89"/>
        <v>W18-2022</v>
      </c>
      <c r="AO735" s="219" t="str">
        <f t="shared" si="90"/>
        <v>Apr-2022</v>
      </c>
      <c r="AP735" s="83" t="s">
        <v>4464</v>
      </c>
      <c r="AQ735" s="220">
        <v>44641</v>
      </c>
      <c r="AR735" s="220">
        <v>44643</v>
      </c>
      <c r="AS735" s="99">
        <v>532652455660</v>
      </c>
      <c r="AT735" s="94">
        <v>6.6</v>
      </c>
      <c r="AU735" s="256"/>
      <c r="AV735" s="95">
        <v>44641</v>
      </c>
      <c r="AW735" s="238"/>
      <c r="AX735" s="89">
        <v>44645</v>
      </c>
      <c r="AY735" s="89">
        <v>44656</v>
      </c>
      <c r="AZ735" s="219" t="str">
        <f t="shared" si="92"/>
        <v>W15-2022</v>
      </c>
      <c r="BA735" s="86"/>
      <c r="BB735" s="86"/>
      <c r="BC735" s="86"/>
      <c r="BD735" s="83" t="s">
        <v>3719</v>
      </c>
      <c r="BE735" s="83" t="str">
        <f t="shared" si="93"/>
        <v>21.RFI</v>
      </c>
      <c r="BF735" s="83" t="s">
        <v>12494</v>
      </c>
      <c r="BG735" s="237" t="s">
        <v>12495</v>
      </c>
      <c r="BH735" s="441" t="s">
        <v>12823</v>
      </c>
      <c r="BJ735" s="190"/>
    </row>
    <row r="736" spans="1:62" s="13" customFormat="1" ht="15" hidden="1" customHeight="1">
      <c r="A736" s="187" t="s">
        <v>11659</v>
      </c>
      <c r="B736" s="29"/>
      <c r="C736" s="83" t="str">
        <f t="shared" si="81"/>
        <v>JAW-JB-CMS-4286</v>
      </c>
      <c r="D736" s="83">
        <v>30741250031</v>
      </c>
      <c r="E736" s="198">
        <v>122423109</v>
      </c>
      <c r="F736" s="198" t="s">
        <v>11949</v>
      </c>
      <c r="G736" s="83" t="s">
        <v>10283</v>
      </c>
      <c r="H736" s="84" t="s">
        <v>6508</v>
      </c>
      <c r="I736" s="83" t="s">
        <v>11739</v>
      </c>
      <c r="J736" s="83" t="s">
        <v>11740</v>
      </c>
      <c r="K736" s="83">
        <v>60</v>
      </c>
      <c r="L736" s="83" t="s">
        <v>11741</v>
      </c>
      <c r="M736" s="83">
        <v>2022</v>
      </c>
      <c r="N736" s="83" t="s">
        <v>10971</v>
      </c>
      <c r="O736" s="83" t="s">
        <v>12020</v>
      </c>
      <c r="P736" s="84" t="s">
        <v>205</v>
      </c>
      <c r="Q736" s="83" t="s">
        <v>11536</v>
      </c>
      <c r="R736" s="83" t="s">
        <v>11537</v>
      </c>
      <c r="S736" s="83" t="s">
        <v>2200</v>
      </c>
      <c r="T736" s="83" t="s">
        <v>5862</v>
      </c>
      <c r="U736" s="83" t="s">
        <v>5907</v>
      </c>
      <c r="V736" s="244" t="s">
        <v>4470</v>
      </c>
      <c r="W736" s="274" t="s">
        <v>2205</v>
      </c>
      <c r="X736" s="274" t="s">
        <v>2652</v>
      </c>
      <c r="Y736" s="274">
        <v>6618082</v>
      </c>
      <c r="Z736" s="86">
        <v>44631</v>
      </c>
      <c r="AA736" s="86">
        <v>44631</v>
      </c>
      <c r="AB736" s="332">
        <f t="shared" ca="1" si="82"/>
        <v>25</v>
      </c>
      <c r="AC736" s="91" t="str">
        <f t="shared" ca="1" si="83"/>
        <v>&lt; 30 days</v>
      </c>
      <c r="AD736" s="89">
        <f t="shared" si="79"/>
        <v>44661</v>
      </c>
      <c r="AE736" s="90" t="str">
        <f t="shared" si="91"/>
        <v>W16-2022</v>
      </c>
      <c r="AF736" s="90" t="str">
        <f t="shared" si="84"/>
        <v>Apr-2022</v>
      </c>
      <c r="AG736" s="86">
        <v>44651</v>
      </c>
      <c r="AH736" s="219" t="str">
        <f t="shared" si="85"/>
        <v>W14-2022</v>
      </c>
      <c r="AI736" s="219" t="str">
        <f t="shared" si="86"/>
        <v>Mar-2022</v>
      </c>
      <c r="AJ736" s="199">
        <v>44677</v>
      </c>
      <c r="AK736" s="219" t="str">
        <f t="shared" si="87"/>
        <v>W18-2022</v>
      </c>
      <c r="AL736" s="219" t="str">
        <f t="shared" si="88"/>
        <v>Apr-2022</v>
      </c>
      <c r="AM736" s="339">
        <v>44677</v>
      </c>
      <c r="AN736" s="219" t="str">
        <f t="shared" si="89"/>
        <v>W18-2022</v>
      </c>
      <c r="AO736" s="219" t="str">
        <f t="shared" si="90"/>
        <v>Apr-2022</v>
      </c>
      <c r="AP736" s="83" t="s">
        <v>4464</v>
      </c>
      <c r="AQ736" s="220">
        <v>44641</v>
      </c>
      <c r="AR736" s="220">
        <v>44643</v>
      </c>
      <c r="AS736" s="99">
        <v>532314758311</v>
      </c>
      <c r="AT736" s="94">
        <v>6.6</v>
      </c>
      <c r="AU736" s="256"/>
      <c r="AV736" s="89">
        <v>44641</v>
      </c>
      <c r="AW736" s="238"/>
      <c r="AX736" s="89"/>
      <c r="AY736" s="89">
        <v>44656</v>
      </c>
      <c r="AZ736" s="219" t="str">
        <f t="shared" si="92"/>
        <v>W15-2022</v>
      </c>
      <c r="BA736" s="86"/>
      <c r="BB736" s="86"/>
      <c r="BC736" s="86"/>
      <c r="BD736" s="83" t="s">
        <v>3719</v>
      </c>
      <c r="BE736" s="83" t="str">
        <f t="shared" si="93"/>
        <v>21.RFI</v>
      </c>
      <c r="BF736" s="83" t="s">
        <v>5834</v>
      </c>
      <c r="BG736" s="237" t="s">
        <v>12492</v>
      </c>
      <c r="BH736" s="441" t="s">
        <v>12823</v>
      </c>
      <c r="BJ736" s="190"/>
    </row>
    <row r="737" spans="1:62" s="13" customFormat="1" ht="15" hidden="1" customHeight="1">
      <c r="A737" s="187" t="s">
        <v>11659</v>
      </c>
      <c r="B737" s="29"/>
      <c r="C737" s="83" t="str">
        <f t="shared" si="81"/>
        <v>JAW-JB-MJL-4127</v>
      </c>
      <c r="D737" s="83">
        <v>30741340031</v>
      </c>
      <c r="E737" s="198">
        <v>120128109</v>
      </c>
      <c r="F737" s="198" t="s">
        <v>11956</v>
      </c>
      <c r="G737" s="83" t="s">
        <v>10283</v>
      </c>
      <c r="H737" s="84" t="s">
        <v>6825</v>
      </c>
      <c r="I737" s="83" t="s">
        <v>11840</v>
      </c>
      <c r="J737" s="83" t="s">
        <v>11841</v>
      </c>
      <c r="K737" s="83">
        <v>50</v>
      </c>
      <c r="L737" s="83" t="s">
        <v>11842</v>
      </c>
      <c r="M737" s="83">
        <v>2022</v>
      </c>
      <c r="N737" s="83" t="s">
        <v>10971</v>
      </c>
      <c r="O737" s="83" t="s">
        <v>12027</v>
      </c>
      <c r="P737" s="84" t="s">
        <v>205</v>
      </c>
      <c r="Q737" s="83" t="s">
        <v>11612</v>
      </c>
      <c r="R737" s="83" t="s">
        <v>11613</v>
      </c>
      <c r="S737" s="83" t="s">
        <v>2200</v>
      </c>
      <c r="T737" s="83" t="s">
        <v>5862</v>
      </c>
      <c r="U737" s="83" t="s">
        <v>5907</v>
      </c>
      <c r="V737" s="83" t="s">
        <v>4470</v>
      </c>
      <c r="W737" s="274" t="s">
        <v>2205</v>
      </c>
      <c r="X737" s="274" t="s">
        <v>2644</v>
      </c>
      <c r="Y737" s="274">
        <v>6618079</v>
      </c>
      <c r="Z737" s="86">
        <v>44631</v>
      </c>
      <c r="AA737" s="86">
        <v>44631</v>
      </c>
      <c r="AB737" s="332">
        <f t="shared" ca="1" si="82"/>
        <v>24</v>
      </c>
      <c r="AC737" s="91" t="str">
        <f t="shared" ca="1" si="83"/>
        <v>&lt; 30 days</v>
      </c>
      <c r="AD737" s="89">
        <f t="shared" si="79"/>
        <v>44661</v>
      </c>
      <c r="AE737" s="90" t="str">
        <f t="shared" si="91"/>
        <v>W16-2022</v>
      </c>
      <c r="AF737" s="90" t="str">
        <f t="shared" si="84"/>
        <v>Apr-2022</v>
      </c>
      <c r="AG737" s="86">
        <v>44651</v>
      </c>
      <c r="AH737" s="219" t="str">
        <f t="shared" si="85"/>
        <v>W14-2022</v>
      </c>
      <c r="AI737" s="219" t="str">
        <f t="shared" si="86"/>
        <v>Mar-2022</v>
      </c>
      <c r="AJ737" s="199">
        <v>44677</v>
      </c>
      <c r="AK737" s="219" t="str">
        <f t="shared" si="87"/>
        <v>W18-2022</v>
      </c>
      <c r="AL737" s="219" t="str">
        <f t="shared" si="88"/>
        <v>Apr-2022</v>
      </c>
      <c r="AM737" s="339">
        <v>44677</v>
      </c>
      <c r="AN737" s="219" t="str">
        <f t="shared" si="89"/>
        <v>W18-2022</v>
      </c>
      <c r="AO737" s="219" t="str">
        <f t="shared" si="90"/>
        <v>Apr-2022</v>
      </c>
      <c r="AP737" s="83" t="s">
        <v>4464</v>
      </c>
      <c r="AQ737" s="220">
        <v>44641</v>
      </c>
      <c r="AR737" s="220">
        <v>44643</v>
      </c>
      <c r="AS737" s="99">
        <v>535212688199</v>
      </c>
      <c r="AT737" s="94">
        <v>6.6</v>
      </c>
      <c r="AU737" s="256"/>
      <c r="AV737" s="95">
        <v>44641</v>
      </c>
      <c r="AW737" s="238"/>
      <c r="AX737" s="89"/>
      <c r="AY737" s="89">
        <v>44655</v>
      </c>
      <c r="AZ737" s="219" t="str">
        <f t="shared" si="92"/>
        <v>W15-2022</v>
      </c>
      <c r="BA737" s="86"/>
      <c r="BB737" s="86"/>
      <c r="BC737" s="86"/>
      <c r="BD737" s="83" t="s">
        <v>3719</v>
      </c>
      <c r="BE737" s="83" t="str">
        <f t="shared" si="93"/>
        <v>21.RFI</v>
      </c>
      <c r="BF737" s="83" t="s">
        <v>12494</v>
      </c>
      <c r="BG737" s="237" t="s">
        <v>12499</v>
      </c>
      <c r="BH737" s="441" t="s">
        <v>12823</v>
      </c>
      <c r="BJ737" s="190"/>
    </row>
    <row r="738" spans="1:62" s="13" customFormat="1" ht="15" hidden="1" customHeight="1">
      <c r="A738" s="187" t="s">
        <v>11659</v>
      </c>
      <c r="B738" s="29"/>
      <c r="C738" s="83" t="str">
        <f t="shared" si="81"/>
        <v>JAW-JB-GRT-4258</v>
      </c>
      <c r="D738" s="83">
        <v>30740790031</v>
      </c>
      <c r="E738" s="198">
        <v>121245104</v>
      </c>
      <c r="F738" s="198" t="s">
        <v>11926</v>
      </c>
      <c r="G738" s="83" t="s">
        <v>10283</v>
      </c>
      <c r="H738" s="84" t="s">
        <v>6827</v>
      </c>
      <c r="I738" s="83" t="s">
        <v>11875</v>
      </c>
      <c r="J738" s="83" t="s">
        <v>11876</v>
      </c>
      <c r="K738" s="83">
        <v>60</v>
      </c>
      <c r="L738" s="83" t="s">
        <v>11877</v>
      </c>
      <c r="M738" s="83">
        <v>2022</v>
      </c>
      <c r="N738" s="83" t="s">
        <v>10971</v>
      </c>
      <c r="O738" s="83" t="s">
        <v>11939</v>
      </c>
      <c r="P738" s="84" t="s">
        <v>205</v>
      </c>
      <c r="Q738" s="83" t="s">
        <v>11636</v>
      </c>
      <c r="R738" s="83" t="s">
        <v>11637</v>
      </c>
      <c r="S738" s="83" t="s">
        <v>2200</v>
      </c>
      <c r="T738" s="83" t="s">
        <v>5862</v>
      </c>
      <c r="U738" s="83" t="s">
        <v>5907</v>
      </c>
      <c r="V738" s="83" t="s">
        <v>4470</v>
      </c>
      <c r="W738" s="274" t="s">
        <v>2205</v>
      </c>
      <c r="X738" s="274" t="s">
        <v>2706</v>
      </c>
      <c r="Y738" s="274">
        <v>6618086</v>
      </c>
      <c r="Z738" s="86">
        <v>44631</v>
      </c>
      <c r="AA738" s="86">
        <v>44631</v>
      </c>
      <c r="AB738" s="332">
        <f t="shared" ca="1" si="82"/>
        <v>27</v>
      </c>
      <c r="AC738" s="91" t="str">
        <f t="shared" ca="1" si="83"/>
        <v>&lt; 30 days</v>
      </c>
      <c r="AD738" s="89">
        <f t="shared" si="79"/>
        <v>44661</v>
      </c>
      <c r="AE738" s="90" t="str">
        <f t="shared" si="91"/>
        <v>W16-2022</v>
      </c>
      <c r="AF738" s="90" t="str">
        <f t="shared" si="84"/>
        <v>Apr-2022</v>
      </c>
      <c r="AG738" s="86">
        <v>44649</v>
      </c>
      <c r="AH738" s="219" t="str">
        <f t="shared" si="85"/>
        <v>W14-2022</v>
      </c>
      <c r="AI738" s="219" t="str">
        <f t="shared" si="86"/>
        <v>Mar-2022</v>
      </c>
      <c r="AJ738" s="89">
        <v>44677</v>
      </c>
      <c r="AK738" s="219" t="str">
        <f t="shared" si="87"/>
        <v>W18-2022</v>
      </c>
      <c r="AL738" s="219" t="str">
        <f t="shared" si="88"/>
        <v>Apr-2022</v>
      </c>
      <c r="AM738" s="339">
        <v>44677</v>
      </c>
      <c r="AN738" s="219" t="str">
        <f t="shared" si="89"/>
        <v>W18-2022</v>
      </c>
      <c r="AO738" s="219" t="str">
        <f t="shared" si="90"/>
        <v>Apr-2022</v>
      </c>
      <c r="AP738" s="83" t="s">
        <v>4464</v>
      </c>
      <c r="AQ738" s="220">
        <v>44641</v>
      </c>
      <c r="AR738" s="220">
        <v>44643</v>
      </c>
      <c r="AS738" s="99">
        <v>532861296523</v>
      </c>
      <c r="AT738" s="94">
        <v>6.6</v>
      </c>
      <c r="AU738" s="256"/>
      <c r="AV738" s="95">
        <v>44641</v>
      </c>
      <c r="AW738" s="238"/>
      <c r="AX738" s="89">
        <v>44645</v>
      </c>
      <c r="AY738" s="89">
        <v>44658</v>
      </c>
      <c r="AZ738" s="219" t="str">
        <f t="shared" si="92"/>
        <v>W15-2022</v>
      </c>
      <c r="BA738" s="86"/>
      <c r="BB738" s="86"/>
      <c r="BC738" s="86"/>
      <c r="BD738" s="83" t="s">
        <v>3719</v>
      </c>
      <c r="BE738" s="83" t="str">
        <f t="shared" si="93"/>
        <v>21.RFI</v>
      </c>
      <c r="BF738" s="83" t="s">
        <v>3754</v>
      </c>
      <c r="BG738" s="237" t="s">
        <v>12512</v>
      </c>
      <c r="BH738" s="441" t="s">
        <v>12823</v>
      </c>
      <c r="BJ738" s="190"/>
    </row>
    <row r="739" spans="1:62" s="13" customFormat="1" ht="15" hidden="1" customHeight="1">
      <c r="A739" s="187" t="s">
        <v>11659</v>
      </c>
      <c r="B739" s="29"/>
      <c r="C739" s="83" t="str">
        <f t="shared" si="81"/>
        <v>JAW-JB-SMD-4365</v>
      </c>
      <c r="D739" s="83">
        <v>30741330031</v>
      </c>
      <c r="E739" s="198">
        <v>125697109</v>
      </c>
      <c r="F739" s="198" t="s">
        <v>11959</v>
      </c>
      <c r="G739" s="83" t="s">
        <v>10283</v>
      </c>
      <c r="H739" s="84" t="s">
        <v>6825</v>
      </c>
      <c r="I739" s="83" t="s">
        <v>11837</v>
      </c>
      <c r="J739" s="83" t="s">
        <v>11838</v>
      </c>
      <c r="K739" s="83">
        <v>40</v>
      </c>
      <c r="L739" s="83" t="s">
        <v>11839</v>
      </c>
      <c r="M739" s="83">
        <v>2022</v>
      </c>
      <c r="N739" s="83" t="s">
        <v>10971</v>
      </c>
      <c r="O739" s="83" t="s">
        <v>12030</v>
      </c>
      <c r="P739" s="84" t="s">
        <v>205</v>
      </c>
      <c r="Q739" s="83" t="s">
        <v>11610</v>
      </c>
      <c r="R739" s="83" t="s">
        <v>11611</v>
      </c>
      <c r="S739" s="83" t="s">
        <v>2200</v>
      </c>
      <c r="T739" s="83" t="s">
        <v>5862</v>
      </c>
      <c r="U739" s="83" t="s">
        <v>5907</v>
      </c>
      <c r="V739" s="83" t="s">
        <v>4470</v>
      </c>
      <c r="W739" s="274" t="s">
        <v>2205</v>
      </c>
      <c r="X739" s="274" t="s">
        <v>2599</v>
      </c>
      <c r="Y739" s="274">
        <v>6618079</v>
      </c>
      <c r="Z739" s="86">
        <v>44631</v>
      </c>
      <c r="AA739" s="86">
        <v>44631</v>
      </c>
      <c r="AB739" s="332">
        <f t="shared" ca="1" si="82"/>
        <v>28</v>
      </c>
      <c r="AC739" s="91" t="str">
        <f t="shared" ca="1" si="83"/>
        <v>&lt; 30 days</v>
      </c>
      <c r="AD739" s="89">
        <f t="shared" si="79"/>
        <v>44661</v>
      </c>
      <c r="AE739" s="90" t="str">
        <f t="shared" si="91"/>
        <v>W16-2022</v>
      </c>
      <c r="AF739" s="90" t="str">
        <f t="shared" si="84"/>
        <v>Apr-2022</v>
      </c>
      <c r="AG739" s="86">
        <v>44651</v>
      </c>
      <c r="AH739" s="219" t="str">
        <f t="shared" si="85"/>
        <v>W14-2022</v>
      </c>
      <c r="AI739" s="219" t="str">
        <f t="shared" si="86"/>
        <v>Mar-2022</v>
      </c>
      <c r="AJ739" s="199">
        <v>44677</v>
      </c>
      <c r="AK739" s="219" t="str">
        <f t="shared" si="87"/>
        <v>W18-2022</v>
      </c>
      <c r="AL739" s="219" t="str">
        <f t="shared" si="88"/>
        <v>Apr-2022</v>
      </c>
      <c r="AM739" s="339">
        <v>44677</v>
      </c>
      <c r="AN739" s="219" t="str">
        <f t="shared" si="89"/>
        <v>W18-2022</v>
      </c>
      <c r="AO739" s="219" t="str">
        <f t="shared" si="90"/>
        <v>Apr-2022</v>
      </c>
      <c r="AP739" s="83" t="s">
        <v>4464</v>
      </c>
      <c r="AQ739" s="220">
        <v>44641</v>
      </c>
      <c r="AR739" s="220">
        <v>44643</v>
      </c>
      <c r="AS739" s="99">
        <v>535113442381</v>
      </c>
      <c r="AT739" s="94">
        <v>6.6</v>
      </c>
      <c r="AU739" s="256"/>
      <c r="AV739" s="95">
        <v>44641</v>
      </c>
      <c r="AW739" s="238"/>
      <c r="AX739" s="89"/>
      <c r="AY739" s="89">
        <v>44659</v>
      </c>
      <c r="AZ739" s="219" t="str">
        <f t="shared" si="92"/>
        <v>W15-2022</v>
      </c>
      <c r="BA739" s="86"/>
      <c r="BB739" s="86"/>
      <c r="BC739" s="86"/>
      <c r="BD739" s="83" t="s">
        <v>3719</v>
      </c>
      <c r="BE739" s="83" t="str">
        <f t="shared" si="93"/>
        <v>21.RFI</v>
      </c>
      <c r="BF739" s="83" t="s">
        <v>3754</v>
      </c>
      <c r="BG739" s="237" t="s">
        <v>12581</v>
      </c>
      <c r="BH739" s="441" t="s">
        <v>12823</v>
      </c>
      <c r="BJ739" s="190"/>
    </row>
    <row r="740" spans="1:62" s="13" customFormat="1" ht="15" hidden="1" customHeight="1">
      <c r="A740" s="187" t="s">
        <v>11659</v>
      </c>
      <c r="B740" s="29"/>
      <c r="C740" s="83" t="str">
        <f t="shared" si="81"/>
        <v>JAW-JB-CJR-4318</v>
      </c>
      <c r="D740" s="83">
        <v>30740810031</v>
      </c>
      <c r="E740" s="198">
        <v>120916104</v>
      </c>
      <c r="F740" s="198" t="s">
        <v>11922</v>
      </c>
      <c r="G740" s="83" t="s">
        <v>10283</v>
      </c>
      <c r="H740" s="84" t="s">
        <v>6827</v>
      </c>
      <c r="I740" s="83" t="s">
        <v>11892</v>
      </c>
      <c r="J740" s="83" t="s">
        <v>11893</v>
      </c>
      <c r="K740" s="83">
        <v>50</v>
      </c>
      <c r="L740" s="83" t="s">
        <v>11894</v>
      </c>
      <c r="M740" s="83">
        <v>2022</v>
      </c>
      <c r="N740" s="83" t="s">
        <v>10971</v>
      </c>
      <c r="O740" s="83" t="s">
        <v>11935</v>
      </c>
      <c r="P740" s="84" t="s">
        <v>205</v>
      </c>
      <c r="Q740" s="83" t="s">
        <v>11648</v>
      </c>
      <c r="R740" s="83" t="s">
        <v>11649</v>
      </c>
      <c r="S740" s="83" t="s">
        <v>2200</v>
      </c>
      <c r="T740" s="83" t="s">
        <v>5862</v>
      </c>
      <c r="U740" s="83" t="s">
        <v>5907</v>
      </c>
      <c r="V740" s="83" t="s">
        <v>4470</v>
      </c>
      <c r="W740" s="274" t="s">
        <v>2205</v>
      </c>
      <c r="X740" s="274" t="s">
        <v>2704</v>
      </c>
      <c r="Y740" s="274">
        <v>6618086</v>
      </c>
      <c r="Z740" s="86">
        <v>44631</v>
      </c>
      <c r="AA740" s="86">
        <v>44631</v>
      </c>
      <c r="AB740" s="332">
        <f t="shared" ca="1" si="82"/>
        <v>28</v>
      </c>
      <c r="AC740" s="91" t="str">
        <f t="shared" ca="1" si="83"/>
        <v>&lt; 30 days</v>
      </c>
      <c r="AD740" s="89">
        <f t="shared" si="79"/>
        <v>44661</v>
      </c>
      <c r="AE740" s="90" t="str">
        <f t="shared" si="91"/>
        <v>W16-2022</v>
      </c>
      <c r="AF740" s="90" t="str">
        <f t="shared" si="84"/>
        <v>Apr-2022</v>
      </c>
      <c r="AG740" s="86">
        <v>44649</v>
      </c>
      <c r="AH740" s="219" t="str">
        <f t="shared" si="85"/>
        <v>W14-2022</v>
      </c>
      <c r="AI740" s="219" t="str">
        <f t="shared" si="86"/>
        <v>Mar-2022</v>
      </c>
      <c r="AJ740" s="89">
        <v>44677</v>
      </c>
      <c r="AK740" s="219" t="str">
        <f t="shared" si="87"/>
        <v>W18-2022</v>
      </c>
      <c r="AL740" s="219" t="str">
        <f t="shared" si="88"/>
        <v>Apr-2022</v>
      </c>
      <c r="AM740" s="339">
        <v>44677</v>
      </c>
      <c r="AN740" s="219" t="str">
        <f t="shared" si="89"/>
        <v>W18-2022</v>
      </c>
      <c r="AO740" s="219" t="str">
        <f t="shared" si="90"/>
        <v>Apr-2022</v>
      </c>
      <c r="AP740" s="83" t="s">
        <v>4464</v>
      </c>
      <c r="AQ740" s="220">
        <v>44641</v>
      </c>
      <c r="AR740" s="220">
        <v>44643</v>
      </c>
      <c r="AS740" s="99">
        <v>536911879870</v>
      </c>
      <c r="AT740" s="94"/>
      <c r="AU740" s="256"/>
      <c r="AV740" s="95">
        <v>44641</v>
      </c>
      <c r="AW740" s="238"/>
      <c r="AX740" s="89">
        <v>44652</v>
      </c>
      <c r="AY740" s="89">
        <v>44659</v>
      </c>
      <c r="AZ740" s="219" t="str">
        <f t="shared" si="92"/>
        <v>W15-2022</v>
      </c>
      <c r="BA740" s="86"/>
      <c r="BB740" s="86"/>
      <c r="BC740" s="86"/>
      <c r="BD740" s="83" t="s">
        <v>3719</v>
      </c>
      <c r="BE740" s="83" t="str">
        <f t="shared" si="93"/>
        <v>21.RFI</v>
      </c>
      <c r="BF740" s="83" t="s">
        <v>3754</v>
      </c>
      <c r="BG740" s="237" t="s">
        <v>12572</v>
      </c>
      <c r="BH740" s="441" t="s">
        <v>12823</v>
      </c>
      <c r="BJ740" s="190"/>
    </row>
    <row r="741" spans="1:62" s="13" customFormat="1" ht="15" hidden="1" customHeight="1">
      <c r="A741" s="187" t="s">
        <v>11659</v>
      </c>
      <c r="B741" s="29"/>
      <c r="C741" s="83" t="str">
        <f t="shared" si="81"/>
        <v>JAW-JB-CJR-4319</v>
      </c>
      <c r="D741" s="83">
        <v>30741360031</v>
      </c>
      <c r="E741" s="198">
        <v>120899104</v>
      </c>
      <c r="F741" s="198" t="s">
        <v>11952</v>
      </c>
      <c r="G741" s="83" t="s">
        <v>10283</v>
      </c>
      <c r="H741" s="84" t="s">
        <v>6827</v>
      </c>
      <c r="I741" s="83" t="s">
        <v>11860</v>
      </c>
      <c r="J741" s="83" t="s">
        <v>11861</v>
      </c>
      <c r="K741" s="83">
        <v>70</v>
      </c>
      <c r="L741" s="83" t="s">
        <v>11862</v>
      </c>
      <c r="M741" s="83">
        <v>2022</v>
      </c>
      <c r="N741" s="83" t="s">
        <v>10971</v>
      </c>
      <c r="O741" s="83" t="s">
        <v>12023</v>
      </c>
      <c r="P741" s="84" t="s">
        <v>205</v>
      </c>
      <c r="Q741" s="83" t="s">
        <v>11626</v>
      </c>
      <c r="R741" s="83" t="s">
        <v>11627</v>
      </c>
      <c r="S741" s="83" t="s">
        <v>2200</v>
      </c>
      <c r="T741" s="83" t="s">
        <v>5862</v>
      </c>
      <c r="U741" s="83" t="s">
        <v>5907</v>
      </c>
      <c r="V741" s="83" t="s">
        <v>4470</v>
      </c>
      <c r="W741" s="274" t="s">
        <v>2205</v>
      </c>
      <c r="X741" s="274" t="s">
        <v>2704</v>
      </c>
      <c r="Y741" s="274">
        <v>6618086</v>
      </c>
      <c r="Z741" s="86">
        <v>44631</v>
      </c>
      <c r="AA741" s="86">
        <v>44631</v>
      </c>
      <c r="AB741" s="332">
        <f t="shared" ca="1" si="82"/>
        <v>28</v>
      </c>
      <c r="AC741" s="91" t="str">
        <f t="shared" ca="1" si="83"/>
        <v>&lt; 30 days</v>
      </c>
      <c r="AD741" s="89">
        <f t="shared" si="79"/>
        <v>44661</v>
      </c>
      <c r="AE741" s="90" t="str">
        <f t="shared" si="91"/>
        <v>W16-2022</v>
      </c>
      <c r="AF741" s="90" t="str">
        <f t="shared" si="84"/>
        <v>Apr-2022</v>
      </c>
      <c r="AG741" s="86">
        <v>44651</v>
      </c>
      <c r="AH741" s="219" t="str">
        <f t="shared" si="85"/>
        <v>W14-2022</v>
      </c>
      <c r="AI741" s="219" t="str">
        <f t="shared" si="86"/>
        <v>Mar-2022</v>
      </c>
      <c r="AJ741" s="199">
        <v>44677</v>
      </c>
      <c r="AK741" s="219" t="str">
        <f t="shared" si="87"/>
        <v>W18-2022</v>
      </c>
      <c r="AL741" s="219" t="str">
        <f t="shared" si="88"/>
        <v>Apr-2022</v>
      </c>
      <c r="AM741" s="339">
        <v>44677</v>
      </c>
      <c r="AN741" s="219" t="str">
        <f t="shared" si="89"/>
        <v>W18-2022</v>
      </c>
      <c r="AO741" s="219" t="str">
        <f t="shared" si="90"/>
        <v>Apr-2022</v>
      </c>
      <c r="AP741" s="83" t="s">
        <v>4464</v>
      </c>
      <c r="AQ741" s="220">
        <v>44641</v>
      </c>
      <c r="AR741" s="220">
        <v>44643</v>
      </c>
      <c r="AS741" s="99">
        <v>536911880015</v>
      </c>
      <c r="AT741" s="94"/>
      <c r="AU741" s="256"/>
      <c r="AV741" s="89">
        <v>44641</v>
      </c>
      <c r="AW741" s="238"/>
      <c r="AX741" s="89">
        <v>44651</v>
      </c>
      <c r="AY741" s="89">
        <v>44659</v>
      </c>
      <c r="AZ741" s="219" t="str">
        <f t="shared" si="92"/>
        <v>W15-2022</v>
      </c>
      <c r="BA741" s="86"/>
      <c r="BB741" s="86"/>
      <c r="BC741" s="86"/>
      <c r="BD741" s="83" t="s">
        <v>3719</v>
      </c>
      <c r="BE741" s="83" t="str">
        <f t="shared" si="93"/>
        <v>21.RFI</v>
      </c>
      <c r="BF741" s="83" t="s">
        <v>3754</v>
      </c>
      <c r="BG741" s="237" t="s">
        <v>12582</v>
      </c>
      <c r="BH741" s="441" t="s">
        <v>12823</v>
      </c>
      <c r="BJ741" s="190"/>
    </row>
    <row r="742" spans="1:62" s="13" customFormat="1" ht="15" hidden="1" customHeight="1">
      <c r="A742" s="187" t="s">
        <v>9466</v>
      </c>
      <c r="B742" s="29"/>
      <c r="C742" s="83" t="str">
        <f t="shared" si="81"/>
        <v>JAW-BT-RKB-0774</v>
      </c>
      <c r="D742" s="83">
        <v>30729610031</v>
      </c>
      <c r="E742" s="198" t="s">
        <v>11324</v>
      </c>
      <c r="F742" s="198" t="s">
        <v>9784</v>
      </c>
      <c r="G742" s="83" t="s">
        <v>10283</v>
      </c>
      <c r="H742" s="84" t="s">
        <v>6825</v>
      </c>
      <c r="I742" s="83" t="s">
        <v>10233</v>
      </c>
      <c r="J742" s="83" t="s">
        <v>10234</v>
      </c>
      <c r="K742" s="83">
        <v>50</v>
      </c>
      <c r="L742" s="83" t="s">
        <v>5081</v>
      </c>
      <c r="M742" s="83">
        <v>2022</v>
      </c>
      <c r="N742" s="83" t="s">
        <v>10361</v>
      </c>
      <c r="O742" s="83" t="s">
        <v>10438</v>
      </c>
      <c r="P742" s="84" t="s">
        <v>199</v>
      </c>
      <c r="Q742" s="83" t="s">
        <v>9783</v>
      </c>
      <c r="R742" s="83" t="s">
        <v>9784</v>
      </c>
      <c r="S742" s="83" t="s">
        <v>106</v>
      </c>
      <c r="T742" s="83" t="s">
        <v>5862</v>
      </c>
      <c r="U742" s="83" t="s">
        <v>5947</v>
      </c>
      <c r="V742" s="86" t="s">
        <v>8117</v>
      </c>
      <c r="W742" s="274" t="s">
        <v>2204</v>
      </c>
      <c r="X742" s="274" t="s">
        <v>8615</v>
      </c>
      <c r="Y742" s="83">
        <v>6617948</v>
      </c>
      <c r="Z742" s="86">
        <v>44586</v>
      </c>
      <c r="AA742" s="86">
        <v>44589</v>
      </c>
      <c r="AB742" s="332">
        <f t="shared" ca="1" si="82"/>
        <v>83</v>
      </c>
      <c r="AC742" s="91" t="str">
        <f t="shared" ca="1" si="83"/>
        <v>61 - 90 days</v>
      </c>
      <c r="AD742" s="89">
        <f t="shared" si="79"/>
        <v>44736</v>
      </c>
      <c r="AE742" s="90" t="str">
        <f t="shared" si="91"/>
        <v>W26-2022</v>
      </c>
      <c r="AF742" s="90" t="str">
        <f t="shared" si="84"/>
        <v>Jun-2022</v>
      </c>
      <c r="AG742" s="89" t="s">
        <v>345</v>
      </c>
      <c r="AH742" s="219" t="str">
        <f t="shared" si="85"/>
        <v>TBD</v>
      </c>
      <c r="AI742" s="219" t="str">
        <f t="shared" si="86"/>
        <v>TBD</v>
      </c>
      <c r="AJ742" s="89">
        <v>44681</v>
      </c>
      <c r="AK742" s="219" t="str">
        <f t="shared" si="87"/>
        <v>W18-2022</v>
      </c>
      <c r="AL742" s="219" t="str">
        <f t="shared" si="88"/>
        <v>Apr-2022</v>
      </c>
      <c r="AM742" s="89">
        <v>44681</v>
      </c>
      <c r="AN742" s="219" t="str">
        <f t="shared" si="89"/>
        <v>W18-2022</v>
      </c>
      <c r="AO742" s="219" t="str">
        <f t="shared" si="90"/>
        <v>Apr-2022</v>
      </c>
      <c r="AP742" s="83" t="s">
        <v>4464</v>
      </c>
      <c r="AQ742" s="220">
        <v>44627</v>
      </c>
      <c r="AR742" s="89">
        <v>44656</v>
      </c>
      <c r="AS742" s="99">
        <v>562101020031</v>
      </c>
      <c r="AT742" s="94">
        <v>6.6</v>
      </c>
      <c r="AU742" s="256"/>
      <c r="AV742" s="95">
        <v>44664</v>
      </c>
      <c r="AW742" s="238"/>
      <c r="AX742" s="89"/>
      <c r="AY742" s="89">
        <v>44669</v>
      </c>
      <c r="AZ742" s="219" t="str">
        <f t="shared" si="92"/>
        <v>W17-2022</v>
      </c>
      <c r="BA742" s="86"/>
      <c r="BB742" s="86"/>
      <c r="BC742" s="86" t="s">
        <v>6452</v>
      </c>
      <c r="BD742" s="83" t="s">
        <v>3719</v>
      </c>
      <c r="BE742" s="83" t="str">
        <f t="shared" si="93"/>
        <v>21.RFI</v>
      </c>
      <c r="BF742" s="83" t="s">
        <v>3754</v>
      </c>
      <c r="BG742" s="237" t="s">
        <v>12778</v>
      </c>
      <c r="BH742" s="441" t="s">
        <v>12823</v>
      </c>
      <c r="BI742" s="190"/>
      <c r="BJ742" s="190"/>
    </row>
    <row r="743" spans="1:62" s="13" customFormat="1" ht="15" hidden="1" customHeight="1">
      <c r="A743" s="92"/>
      <c r="B743" s="346"/>
      <c r="C743" s="83" t="str">
        <f t="shared" si="81"/>
        <v>JAW-JB-CKR-0118</v>
      </c>
      <c r="D743" s="83">
        <v>30735530031</v>
      </c>
      <c r="E743" s="198" t="s">
        <v>11235</v>
      </c>
      <c r="F743" s="198" t="s">
        <v>11236</v>
      </c>
      <c r="G743" s="83" t="s">
        <v>10283</v>
      </c>
      <c r="H743" s="84" t="s">
        <v>6825</v>
      </c>
      <c r="I743" s="83" t="s">
        <v>10307</v>
      </c>
      <c r="J743" s="83" t="s">
        <v>10308</v>
      </c>
      <c r="K743" s="83">
        <v>30</v>
      </c>
      <c r="L743" s="83" t="s">
        <v>10309</v>
      </c>
      <c r="M743" s="83">
        <v>2022</v>
      </c>
      <c r="N743" s="83" t="s">
        <v>10361</v>
      </c>
      <c r="O743" s="83" t="s">
        <v>10317</v>
      </c>
      <c r="P743" s="84" t="s">
        <v>199</v>
      </c>
      <c r="Q743" s="83" t="s">
        <v>10303</v>
      </c>
      <c r="R743" s="83" t="s">
        <v>10304</v>
      </c>
      <c r="S743" s="83" t="s">
        <v>2200</v>
      </c>
      <c r="T743" s="83" t="s">
        <v>5862</v>
      </c>
      <c r="U743" s="83" t="s">
        <v>2197</v>
      </c>
      <c r="V743" s="86" t="s">
        <v>8117</v>
      </c>
      <c r="W743" s="274" t="s">
        <v>2205</v>
      </c>
      <c r="X743" s="274" t="s">
        <v>2605</v>
      </c>
      <c r="Y743" s="274">
        <v>6618018</v>
      </c>
      <c r="Z743" s="86">
        <v>44595</v>
      </c>
      <c r="AA743" s="86">
        <v>44596</v>
      </c>
      <c r="AB743" s="332">
        <f t="shared" ca="1" si="82"/>
        <v>74</v>
      </c>
      <c r="AC743" s="91" t="str">
        <f t="shared" ca="1" si="83"/>
        <v>61 - 90 days</v>
      </c>
      <c r="AD743" s="89">
        <f t="shared" si="79"/>
        <v>44625</v>
      </c>
      <c r="AE743" s="90" t="str">
        <f t="shared" si="91"/>
        <v>W10-2022</v>
      </c>
      <c r="AF743" s="90" t="str">
        <f t="shared" si="84"/>
        <v>Mar-2022</v>
      </c>
      <c r="AG743" s="86" t="s">
        <v>345</v>
      </c>
      <c r="AH743" s="219" t="str">
        <f t="shared" si="85"/>
        <v>TBD</v>
      </c>
      <c r="AI743" s="219" t="str">
        <f t="shared" si="86"/>
        <v>TBD</v>
      </c>
      <c r="AJ743" s="89">
        <v>44681</v>
      </c>
      <c r="AK743" s="90" t="str">
        <f t="shared" si="87"/>
        <v>W18-2022</v>
      </c>
      <c r="AL743" s="90" t="str">
        <f t="shared" si="88"/>
        <v>Apr-2022</v>
      </c>
      <c r="AM743" s="339">
        <v>44681</v>
      </c>
      <c r="AN743" s="90" t="str">
        <f t="shared" si="89"/>
        <v>W18-2022</v>
      </c>
      <c r="AO743" s="90" t="str">
        <f t="shared" si="90"/>
        <v>Apr-2022</v>
      </c>
      <c r="AP743" s="83" t="s">
        <v>4464</v>
      </c>
      <c r="AQ743" s="220">
        <v>44599</v>
      </c>
      <c r="AR743" s="89">
        <v>44656</v>
      </c>
      <c r="AS743" s="99">
        <v>537422013604</v>
      </c>
      <c r="AT743" s="94">
        <v>10.6</v>
      </c>
      <c r="AU743" s="344"/>
      <c r="AV743" s="95">
        <v>44656</v>
      </c>
      <c r="AW743" s="238"/>
      <c r="AX743" s="89"/>
      <c r="AY743" s="89">
        <v>44669</v>
      </c>
      <c r="AZ743" s="219" t="str">
        <f t="shared" si="92"/>
        <v>W17-2022</v>
      </c>
      <c r="BA743" s="86"/>
      <c r="BB743" s="86"/>
      <c r="BC743" s="86"/>
      <c r="BD743" s="83" t="s">
        <v>3719</v>
      </c>
      <c r="BE743" s="83" t="str">
        <f t="shared" si="93"/>
        <v>21.RFI</v>
      </c>
      <c r="BF743" s="83" t="s">
        <v>3754</v>
      </c>
      <c r="BG743" s="237" t="s">
        <v>12777</v>
      </c>
      <c r="BH743" s="441" t="s">
        <v>12823</v>
      </c>
      <c r="BI743" s="190"/>
      <c r="BJ743" s="190"/>
    </row>
    <row r="744" spans="1:62" s="13" customFormat="1" ht="15" hidden="1" customHeight="1">
      <c r="A744" s="187"/>
      <c r="B744" s="29"/>
      <c r="C744" s="83" t="str">
        <f t="shared" si="81"/>
        <v>JAW-JB-NPH-4379</v>
      </c>
      <c r="D744" s="83">
        <v>30739990031</v>
      </c>
      <c r="E744" s="198" t="s">
        <v>11427</v>
      </c>
      <c r="F744" s="198" t="s">
        <v>10788</v>
      </c>
      <c r="G744" s="83" t="s">
        <v>10283</v>
      </c>
      <c r="H744" s="84" t="s">
        <v>6825</v>
      </c>
      <c r="I744" s="83" t="s">
        <v>10907</v>
      </c>
      <c r="J744" s="83" t="s">
        <v>10908</v>
      </c>
      <c r="K744" s="83">
        <v>50</v>
      </c>
      <c r="L744" s="83" t="s">
        <v>9843</v>
      </c>
      <c r="M744" s="83">
        <v>2022</v>
      </c>
      <c r="N744" s="83" t="s">
        <v>10973</v>
      </c>
      <c r="O744" s="83" t="s">
        <v>12126</v>
      </c>
      <c r="P744" s="84" t="s">
        <v>205</v>
      </c>
      <c r="Q744" s="83" t="s">
        <v>10787</v>
      </c>
      <c r="R744" s="83" t="s">
        <v>10788</v>
      </c>
      <c r="S744" s="83" t="s">
        <v>106</v>
      </c>
      <c r="T744" s="83" t="s">
        <v>5862</v>
      </c>
      <c r="U744" s="83" t="s">
        <v>5907</v>
      </c>
      <c r="V744" s="83" t="s">
        <v>4470</v>
      </c>
      <c r="W744" s="274" t="s">
        <v>2205</v>
      </c>
      <c r="X744" s="274" t="s">
        <v>2613</v>
      </c>
      <c r="Y744" s="83">
        <v>6618108</v>
      </c>
      <c r="Z744" s="86">
        <v>44627</v>
      </c>
      <c r="AA744" s="86">
        <v>44627</v>
      </c>
      <c r="AB744" s="332">
        <f t="shared" ca="1" si="82"/>
        <v>38</v>
      </c>
      <c r="AC744" s="91" t="str">
        <f t="shared" ca="1" si="83"/>
        <v>31 - 60 days</v>
      </c>
      <c r="AD744" s="89">
        <f t="shared" si="79"/>
        <v>44777</v>
      </c>
      <c r="AE744" s="90" t="str">
        <f t="shared" si="91"/>
        <v>W32-2022</v>
      </c>
      <c r="AF744" s="90" t="str">
        <f t="shared" si="84"/>
        <v>Aug-2022</v>
      </c>
      <c r="AG744" s="89" t="s">
        <v>345</v>
      </c>
      <c r="AH744" s="219" t="str">
        <f t="shared" si="85"/>
        <v>TBD</v>
      </c>
      <c r="AI744" s="219" t="str">
        <f t="shared" si="86"/>
        <v>TBD</v>
      </c>
      <c r="AJ744" s="89">
        <v>44681</v>
      </c>
      <c r="AK744" s="219" t="str">
        <f t="shared" si="87"/>
        <v>W18-2022</v>
      </c>
      <c r="AL744" s="219" t="str">
        <f t="shared" si="88"/>
        <v>Apr-2022</v>
      </c>
      <c r="AM744" s="89">
        <v>44681</v>
      </c>
      <c r="AN744" s="219" t="str">
        <f t="shared" si="89"/>
        <v>W18-2022</v>
      </c>
      <c r="AO744" s="219" t="str">
        <f t="shared" si="90"/>
        <v>Apr-2022</v>
      </c>
      <c r="AP744" s="220" t="s">
        <v>4464</v>
      </c>
      <c r="AQ744" s="220">
        <v>44641</v>
      </c>
      <c r="AR744" s="220">
        <v>44643</v>
      </c>
      <c r="AS744" s="99">
        <v>535852226270</v>
      </c>
      <c r="AT744" s="432">
        <v>6.6</v>
      </c>
      <c r="AU744" s="95"/>
      <c r="AV744" s="238">
        <v>44651</v>
      </c>
      <c r="AW744" s="89"/>
      <c r="AX744" s="89"/>
      <c r="AY744" s="423">
        <v>44665</v>
      </c>
      <c r="AZ744" s="219" t="str">
        <f t="shared" si="92"/>
        <v>W16-2022</v>
      </c>
      <c r="BA744" s="86"/>
      <c r="BB744" s="86"/>
      <c r="BC744" s="86" t="s">
        <v>6452</v>
      </c>
      <c r="BD744" s="83" t="s">
        <v>3719</v>
      </c>
      <c r="BE744" s="83" t="str">
        <f t="shared" si="93"/>
        <v>21.RFI</v>
      </c>
      <c r="BF744" s="83" t="s">
        <v>3754</v>
      </c>
      <c r="BG744" s="237" t="s">
        <v>12758</v>
      </c>
      <c r="BH744" s="441" t="s">
        <v>12823</v>
      </c>
      <c r="BI744" s="190"/>
      <c r="BJ744" s="190"/>
    </row>
    <row r="745" spans="1:62" s="13" customFormat="1" ht="15" hidden="1" customHeight="1">
      <c r="A745" s="187"/>
      <c r="B745" s="29"/>
      <c r="C745" s="83" t="str">
        <f t="shared" si="81"/>
        <v>JAW-JB-NPH-4380</v>
      </c>
      <c r="D745" s="83">
        <v>30739920031</v>
      </c>
      <c r="E745" s="198" t="s">
        <v>11423</v>
      </c>
      <c r="F745" s="198" t="s">
        <v>10772</v>
      </c>
      <c r="G745" s="83" t="s">
        <v>10283</v>
      </c>
      <c r="H745" s="84" t="s">
        <v>6825</v>
      </c>
      <c r="I745" s="83" t="s">
        <v>10886</v>
      </c>
      <c r="J745" s="83" t="s">
        <v>10887</v>
      </c>
      <c r="K745" s="83">
        <v>50</v>
      </c>
      <c r="L745" s="83" t="s">
        <v>10888</v>
      </c>
      <c r="M745" s="83">
        <v>2022</v>
      </c>
      <c r="N745" s="83" t="s">
        <v>10973</v>
      </c>
      <c r="O745" s="83" t="s">
        <v>12125</v>
      </c>
      <c r="P745" s="84" t="s">
        <v>205</v>
      </c>
      <c r="Q745" s="83" t="s">
        <v>10771</v>
      </c>
      <c r="R745" s="83" t="s">
        <v>10772</v>
      </c>
      <c r="S745" s="83" t="s">
        <v>106</v>
      </c>
      <c r="T745" s="83" t="s">
        <v>5862</v>
      </c>
      <c r="U745" s="83" t="s">
        <v>5907</v>
      </c>
      <c r="V745" s="83" t="s">
        <v>4470</v>
      </c>
      <c r="W745" s="274" t="s">
        <v>2205</v>
      </c>
      <c r="X745" s="274" t="s">
        <v>2613</v>
      </c>
      <c r="Y745" s="83">
        <v>6618108</v>
      </c>
      <c r="Z745" s="86">
        <v>44627</v>
      </c>
      <c r="AA745" s="86">
        <v>44627</v>
      </c>
      <c r="AB745" s="332">
        <f t="shared" ca="1" si="82"/>
        <v>36</v>
      </c>
      <c r="AC745" s="91" t="str">
        <f t="shared" ca="1" si="83"/>
        <v>31 - 60 days</v>
      </c>
      <c r="AD745" s="89">
        <f t="shared" si="79"/>
        <v>44777</v>
      </c>
      <c r="AE745" s="90" t="str">
        <f t="shared" si="91"/>
        <v>W32-2022</v>
      </c>
      <c r="AF745" s="90" t="str">
        <f t="shared" si="84"/>
        <v>Aug-2022</v>
      </c>
      <c r="AG745" s="89" t="s">
        <v>345</v>
      </c>
      <c r="AH745" s="219" t="str">
        <f t="shared" si="85"/>
        <v>TBD</v>
      </c>
      <c r="AI745" s="219" t="str">
        <f t="shared" si="86"/>
        <v>TBD</v>
      </c>
      <c r="AJ745" s="89">
        <v>44681</v>
      </c>
      <c r="AK745" s="219" t="str">
        <f t="shared" si="87"/>
        <v>W18-2022</v>
      </c>
      <c r="AL745" s="219" t="str">
        <f t="shared" si="88"/>
        <v>Apr-2022</v>
      </c>
      <c r="AM745" s="89">
        <v>44681</v>
      </c>
      <c r="AN745" s="219" t="str">
        <f t="shared" si="89"/>
        <v>W18-2022</v>
      </c>
      <c r="AO745" s="219" t="str">
        <f t="shared" si="90"/>
        <v>Apr-2022</v>
      </c>
      <c r="AP745" s="220" t="s">
        <v>4464</v>
      </c>
      <c r="AQ745" s="220">
        <v>44641</v>
      </c>
      <c r="AR745" s="220">
        <v>44643</v>
      </c>
      <c r="AS745" s="99">
        <v>535852226558</v>
      </c>
      <c r="AT745" s="94">
        <v>6.6</v>
      </c>
      <c r="AU745" s="95"/>
      <c r="AV745" s="238">
        <v>44651</v>
      </c>
      <c r="AW745" s="89"/>
      <c r="AX745" s="89"/>
      <c r="AY745" s="423">
        <v>44663</v>
      </c>
      <c r="AZ745" s="219" t="str">
        <f t="shared" si="92"/>
        <v>W16-2022</v>
      </c>
      <c r="BA745" s="86"/>
      <c r="BB745" s="86"/>
      <c r="BC745" s="86" t="s">
        <v>6452</v>
      </c>
      <c r="BD745" s="83" t="s">
        <v>3719</v>
      </c>
      <c r="BE745" s="83" t="str">
        <f t="shared" si="93"/>
        <v>21.RFI</v>
      </c>
      <c r="BF745" s="83" t="s">
        <v>3754</v>
      </c>
      <c r="BG745" s="237" t="s">
        <v>12725</v>
      </c>
      <c r="BH745" s="441" t="s">
        <v>12823</v>
      </c>
      <c r="BI745" s="190"/>
      <c r="BJ745" s="190"/>
    </row>
    <row r="746" spans="1:62" s="13" customFormat="1" ht="15" hidden="1" customHeight="1">
      <c r="A746" s="187" t="s">
        <v>9466</v>
      </c>
      <c r="B746" s="29"/>
      <c r="C746" s="83" t="str">
        <f t="shared" si="81"/>
        <v>SUM-SS-BTA-1081</v>
      </c>
      <c r="D746" s="83">
        <v>30729900031</v>
      </c>
      <c r="E746" s="198" t="s">
        <v>11331</v>
      </c>
      <c r="F746" s="198" t="s">
        <v>9522</v>
      </c>
      <c r="G746" s="83" t="s">
        <v>10283</v>
      </c>
      <c r="H746" s="84" t="s">
        <v>6825</v>
      </c>
      <c r="I746" s="83" t="s">
        <v>9882</v>
      </c>
      <c r="J746" s="83" t="s">
        <v>9883</v>
      </c>
      <c r="K746" s="83">
        <v>60</v>
      </c>
      <c r="L746" s="83" t="s">
        <v>9884</v>
      </c>
      <c r="M746" s="83">
        <v>2022</v>
      </c>
      <c r="N746" s="83" t="s">
        <v>10359</v>
      </c>
      <c r="O746" s="83" t="s">
        <v>10451</v>
      </c>
      <c r="P746" s="84" t="s">
        <v>205</v>
      </c>
      <c r="Q746" s="83" t="s">
        <v>9521</v>
      </c>
      <c r="R746" s="83" t="s">
        <v>9522</v>
      </c>
      <c r="S746" s="83" t="s">
        <v>106</v>
      </c>
      <c r="T746" s="83" t="s">
        <v>5862</v>
      </c>
      <c r="U746" s="83" t="s">
        <v>2199</v>
      </c>
      <c r="V746" s="198" t="s">
        <v>4477</v>
      </c>
      <c r="W746" s="274" t="s">
        <v>2216</v>
      </c>
      <c r="X746" s="274" t="s">
        <v>8605</v>
      </c>
      <c r="Y746" s="274">
        <v>6617950</v>
      </c>
      <c r="Z746" s="86">
        <v>44586</v>
      </c>
      <c r="AA746" s="86">
        <v>44589</v>
      </c>
      <c r="AB746" s="332">
        <f t="shared" ca="1" si="82"/>
        <v>90</v>
      </c>
      <c r="AC746" s="91" t="str">
        <f t="shared" ca="1" si="83"/>
        <v>61 - 90 days</v>
      </c>
      <c r="AD746" s="89">
        <f t="shared" si="79"/>
        <v>44736</v>
      </c>
      <c r="AE746" s="90" t="str">
        <f t="shared" si="91"/>
        <v>W26-2022</v>
      </c>
      <c r="AF746" s="90" t="str">
        <f t="shared" si="84"/>
        <v>Jun-2022</v>
      </c>
      <c r="AG746" s="89" t="s">
        <v>345</v>
      </c>
      <c r="AH746" s="219" t="str">
        <f t="shared" si="85"/>
        <v>TBD</v>
      </c>
      <c r="AI746" s="219" t="str">
        <f t="shared" si="86"/>
        <v>TBD</v>
      </c>
      <c r="AJ746" s="199" t="s">
        <v>345</v>
      </c>
      <c r="AK746" s="219" t="str">
        <f t="shared" si="87"/>
        <v>TBD</v>
      </c>
      <c r="AL746" s="219" t="str">
        <f t="shared" si="88"/>
        <v>TBD</v>
      </c>
      <c r="AM746" s="89" t="s">
        <v>345</v>
      </c>
      <c r="AN746" s="219" t="str">
        <f t="shared" si="89"/>
        <v>TBD</v>
      </c>
      <c r="AO746" s="219" t="str">
        <f t="shared" si="90"/>
        <v>TBD</v>
      </c>
      <c r="AP746" s="83" t="s">
        <v>4464</v>
      </c>
      <c r="AQ746" s="220">
        <v>44617</v>
      </c>
      <c r="AR746" s="277">
        <v>44622</v>
      </c>
      <c r="AS746" s="99">
        <v>147500959272</v>
      </c>
      <c r="AT746" s="94"/>
      <c r="AU746" s="256"/>
      <c r="AV746" s="238">
        <v>44676</v>
      </c>
      <c r="AW746" s="238"/>
      <c r="AX746" s="89"/>
      <c r="AY746" s="89">
        <v>44676</v>
      </c>
      <c r="AZ746" s="219"/>
      <c r="BA746" s="86"/>
      <c r="BB746" s="86"/>
      <c r="BC746" s="86" t="s">
        <v>6452</v>
      </c>
      <c r="BD746" s="83" t="s">
        <v>3719</v>
      </c>
      <c r="BE746" s="83" t="str">
        <f t="shared" si="93"/>
        <v>21.RFI</v>
      </c>
      <c r="BF746" s="83" t="s">
        <v>3754</v>
      </c>
      <c r="BG746" s="237" t="s">
        <v>12870</v>
      </c>
      <c r="BH746" s="439" t="s">
        <v>12823</v>
      </c>
      <c r="BI746" s="190"/>
      <c r="BJ746" s="285"/>
    </row>
    <row r="747" spans="1:62" s="13" customFormat="1" ht="15" hidden="1" customHeight="1">
      <c r="A747" s="187" t="s">
        <v>11659</v>
      </c>
      <c r="B747" s="29"/>
      <c r="C747" s="83" t="str">
        <f t="shared" si="81"/>
        <v>JAW-JB-SOR-4417</v>
      </c>
      <c r="D747" s="83" t="s">
        <v>12148</v>
      </c>
      <c r="E747" s="198">
        <v>1271102010</v>
      </c>
      <c r="F747" s="198" t="s">
        <v>11923</v>
      </c>
      <c r="G747" s="83" t="s">
        <v>10283</v>
      </c>
      <c r="H747" s="84" t="s">
        <v>6825</v>
      </c>
      <c r="I747" s="83" t="s">
        <v>11834</v>
      </c>
      <c r="J747" s="83" t="s">
        <v>11835</v>
      </c>
      <c r="K747" s="83">
        <v>35</v>
      </c>
      <c r="L747" s="83" t="s">
        <v>11836</v>
      </c>
      <c r="M747" s="83">
        <v>2022</v>
      </c>
      <c r="N747" s="83" t="s">
        <v>10971</v>
      </c>
      <c r="O747" s="83" t="s">
        <v>11936</v>
      </c>
      <c r="P747" s="84" t="s">
        <v>205</v>
      </c>
      <c r="Q747" s="83" t="s">
        <v>11608</v>
      </c>
      <c r="R747" s="83" t="s">
        <v>11609</v>
      </c>
      <c r="S747" s="83" t="s">
        <v>2200</v>
      </c>
      <c r="T747" s="83" t="s">
        <v>5862</v>
      </c>
      <c r="U747" s="83" t="s">
        <v>5907</v>
      </c>
      <c r="V747" s="83" t="s">
        <v>4470</v>
      </c>
      <c r="W747" s="274" t="s">
        <v>2205</v>
      </c>
      <c r="X747" s="274" t="s">
        <v>2648</v>
      </c>
      <c r="Y747" s="274">
        <v>6618079</v>
      </c>
      <c r="Z747" s="86">
        <v>44631</v>
      </c>
      <c r="AA747" s="86">
        <v>44631</v>
      </c>
      <c r="AB747" s="332">
        <f t="shared" ca="1" si="82"/>
        <v>20</v>
      </c>
      <c r="AC747" s="91" t="str">
        <f t="shared" ca="1" si="83"/>
        <v>&lt; 30 days</v>
      </c>
      <c r="AD747" s="89">
        <f t="shared" si="79"/>
        <v>44661</v>
      </c>
      <c r="AE747" s="90" t="str">
        <f t="shared" si="91"/>
        <v>W16-2022</v>
      </c>
      <c r="AF747" s="90" t="str">
        <f t="shared" si="84"/>
        <v>Apr-2022</v>
      </c>
      <c r="AG747" s="86">
        <v>44649</v>
      </c>
      <c r="AH747" s="219" t="str">
        <f t="shared" si="85"/>
        <v>W14-2022</v>
      </c>
      <c r="AI747" s="219" t="str">
        <f t="shared" si="86"/>
        <v>Mar-2022</v>
      </c>
      <c r="AJ747" s="89">
        <v>44677</v>
      </c>
      <c r="AK747" s="219" t="str">
        <f t="shared" si="87"/>
        <v>W18-2022</v>
      </c>
      <c r="AL747" s="219" t="str">
        <f t="shared" si="88"/>
        <v>Apr-2022</v>
      </c>
      <c r="AM747" s="339">
        <v>44677</v>
      </c>
      <c r="AN747" s="219" t="str">
        <f t="shared" si="89"/>
        <v>W18-2022</v>
      </c>
      <c r="AO747" s="219" t="str">
        <f t="shared" si="90"/>
        <v>Apr-2022</v>
      </c>
      <c r="AP747" s="83" t="s">
        <v>4464</v>
      </c>
      <c r="AQ747" s="220">
        <v>44641</v>
      </c>
      <c r="AR747" s="220">
        <v>44643</v>
      </c>
      <c r="AS747" s="99">
        <v>535342247503</v>
      </c>
      <c r="AT747" s="94"/>
      <c r="AU747" s="256"/>
      <c r="AV747" s="95">
        <v>44641</v>
      </c>
      <c r="AW747" s="238"/>
      <c r="AX747" s="89"/>
      <c r="AY747" s="89">
        <v>44651</v>
      </c>
      <c r="AZ747" s="219" t="str">
        <f>IFERROR(VLOOKUP(AY747,L_Convert,6,FALSE),"")</f>
        <v>W14-2022</v>
      </c>
      <c r="BA747" s="86"/>
      <c r="BB747" s="106"/>
      <c r="BC747" s="86"/>
      <c r="BD747" s="83" t="s">
        <v>3719</v>
      </c>
      <c r="BE747" s="83" t="str">
        <f t="shared" si="93"/>
        <v>21.RFI</v>
      </c>
      <c r="BF747" s="83" t="s">
        <v>3754</v>
      </c>
      <c r="BG747" s="237" t="s">
        <v>12266</v>
      </c>
      <c r="BH747" s="435"/>
      <c r="BJ747" s="190"/>
    </row>
    <row r="748" spans="1:62" s="13" customFormat="1" ht="15" hidden="1" customHeight="1">
      <c r="A748" s="187" t="s">
        <v>11659</v>
      </c>
      <c r="B748" s="29"/>
      <c r="C748" s="83" t="str">
        <f t="shared" si="81"/>
        <v>SUM-SU-AKK-2239</v>
      </c>
      <c r="D748" s="83">
        <v>30741390031</v>
      </c>
      <c r="E748" s="198">
        <v>225382007</v>
      </c>
      <c r="F748" s="198" t="s">
        <v>11980</v>
      </c>
      <c r="G748" s="83" t="s">
        <v>10283</v>
      </c>
      <c r="H748" s="84" t="s">
        <v>6825</v>
      </c>
      <c r="I748" s="83" t="s">
        <v>11802</v>
      </c>
      <c r="J748" s="83" t="s">
        <v>11803</v>
      </c>
      <c r="K748" s="83">
        <v>55</v>
      </c>
      <c r="L748" s="83" t="s">
        <v>11804</v>
      </c>
      <c r="M748" s="83">
        <v>2022</v>
      </c>
      <c r="N748" s="83" t="s">
        <v>10971</v>
      </c>
      <c r="O748" s="83" t="s">
        <v>12050</v>
      </c>
      <c r="P748" s="84" t="s">
        <v>205</v>
      </c>
      <c r="Q748" s="83" t="s">
        <v>11584</v>
      </c>
      <c r="R748" s="83" t="s">
        <v>11585</v>
      </c>
      <c r="S748" s="83" t="s">
        <v>2200</v>
      </c>
      <c r="T748" s="83" t="s">
        <v>5862</v>
      </c>
      <c r="U748" s="83" t="s">
        <v>2199</v>
      </c>
      <c r="V748" s="83" t="s">
        <v>4471</v>
      </c>
      <c r="W748" s="274" t="s">
        <v>2213</v>
      </c>
      <c r="X748" s="274" t="s">
        <v>2632</v>
      </c>
      <c r="Y748" s="274">
        <v>6618079</v>
      </c>
      <c r="Z748" s="86">
        <v>44631</v>
      </c>
      <c r="AA748" s="86">
        <v>44631</v>
      </c>
      <c r="AB748" s="332">
        <f t="shared" ca="1" si="82"/>
        <v>28</v>
      </c>
      <c r="AC748" s="91" t="str">
        <f t="shared" ca="1" si="83"/>
        <v>&lt; 30 days</v>
      </c>
      <c r="AD748" s="89">
        <f t="shared" si="79"/>
        <v>44661</v>
      </c>
      <c r="AE748" s="90" t="str">
        <f t="shared" si="91"/>
        <v>W16-2022</v>
      </c>
      <c r="AF748" s="90" t="str">
        <f t="shared" si="84"/>
        <v>Apr-2022</v>
      </c>
      <c r="AG748" s="86" t="s">
        <v>345</v>
      </c>
      <c r="AH748" s="219" t="str">
        <f t="shared" si="85"/>
        <v>TBD</v>
      </c>
      <c r="AI748" s="219" t="str">
        <f t="shared" si="86"/>
        <v>TBD</v>
      </c>
      <c r="AJ748" s="199">
        <v>44681</v>
      </c>
      <c r="AK748" s="219" t="str">
        <f t="shared" si="87"/>
        <v>W18-2022</v>
      </c>
      <c r="AL748" s="219" t="str">
        <f t="shared" si="88"/>
        <v>Apr-2022</v>
      </c>
      <c r="AM748" s="339">
        <v>44681</v>
      </c>
      <c r="AN748" s="219" t="str">
        <f t="shared" si="89"/>
        <v>W18-2022</v>
      </c>
      <c r="AO748" s="219" t="str">
        <f t="shared" si="90"/>
        <v>Apr-2022</v>
      </c>
      <c r="AP748" s="83" t="s">
        <v>4464</v>
      </c>
      <c r="AQ748" s="220">
        <v>44641</v>
      </c>
      <c r="AR748" s="220">
        <v>44643</v>
      </c>
      <c r="AS748" s="99">
        <v>125150244399</v>
      </c>
      <c r="AT748" s="94"/>
      <c r="AU748" s="257"/>
      <c r="AV748" s="238">
        <v>44644</v>
      </c>
      <c r="AW748" s="238"/>
      <c r="AX748" s="89"/>
      <c r="AY748" s="89">
        <v>44659</v>
      </c>
      <c r="AZ748" s="219" t="str">
        <f>IFERROR(VLOOKUP(AY748,L_Convert,6,FALSE),"")</f>
        <v>W15-2022</v>
      </c>
      <c r="BA748" s="86"/>
      <c r="BB748" s="86"/>
      <c r="BC748" s="86"/>
      <c r="BD748" s="83" t="s">
        <v>3719</v>
      </c>
      <c r="BE748" s="83" t="str">
        <f t="shared" si="93"/>
        <v>21.RFI</v>
      </c>
      <c r="BF748" s="83" t="s">
        <v>3754</v>
      </c>
      <c r="BG748" s="237" t="s">
        <v>12570</v>
      </c>
      <c r="BH748" s="441" t="s">
        <v>12823</v>
      </c>
      <c r="BJ748" s="190"/>
    </row>
    <row r="749" spans="1:62" s="13" customFormat="1" ht="15" hidden="1" customHeight="1">
      <c r="A749" s="187" t="s">
        <v>11659</v>
      </c>
      <c r="B749" s="29"/>
      <c r="C749" s="83" t="str">
        <f t="shared" si="81"/>
        <v>SUM-SS-SKY-1242</v>
      </c>
      <c r="D749" s="83">
        <v>30741280031</v>
      </c>
      <c r="E749" s="198">
        <v>71056109</v>
      </c>
      <c r="F749" s="198" t="s">
        <v>11965</v>
      </c>
      <c r="G749" s="83" t="s">
        <v>10283</v>
      </c>
      <c r="H749" s="84" t="s">
        <v>6825</v>
      </c>
      <c r="I749" s="83" t="s">
        <v>11805</v>
      </c>
      <c r="J749" s="83" t="s">
        <v>11806</v>
      </c>
      <c r="K749" s="83">
        <v>60</v>
      </c>
      <c r="L749" s="83" t="s">
        <v>11807</v>
      </c>
      <c r="M749" s="83">
        <v>2022</v>
      </c>
      <c r="N749" s="83" t="s">
        <v>10971</v>
      </c>
      <c r="O749" s="83" t="s">
        <v>12036</v>
      </c>
      <c r="P749" s="84" t="s">
        <v>205</v>
      </c>
      <c r="Q749" s="83" t="s">
        <v>11586</v>
      </c>
      <c r="R749" s="83" t="s">
        <v>11587</v>
      </c>
      <c r="S749" s="83" t="s">
        <v>2200</v>
      </c>
      <c r="T749" s="83" t="s">
        <v>5862</v>
      </c>
      <c r="U749" s="83" t="s">
        <v>2199</v>
      </c>
      <c r="V749" s="83" t="s">
        <v>4477</v>
      </c>
      <c r="W749" s="274" t="s">
        <v>2216</v>
      </c>
      <c r="X749" s="274" t="s">
        <v>2702</v>
      </c>
      <c r="Y749" s="274">
        <v>6618079</v>
      </c>
      <c r="Z749" s="86">
        <v>44631</v>
      </c>
      <c r="AA749" s="86">
        <v>44631</v>
      </c>
      <c r="AB749" s="332">
        <f t="shared" ca="1" si="82"/>
        <v>40</v>
      </c>
      <c r="AC749" s="91" t="str">
        <f t="shared" ca="1" si="83"/>
        <v>31 - 60 days</v>
      </c>
      <c r="AD749" s="89">
        <f t="shared" si="79"/>
        <v>44661</v>
      </c>
      <c r="AE749" s="90" t="str">
        <f t="shared" si="91"/>
        <v>W16-2022</v>
      </c>
      <c r="AF749" s="90" t="str">
        <f t="shared" si="84"/>
        <v>Apr-2022</v>
      </c>
      <c r="AG749" s="86" t="s">
        <v>345</v>
      </c>
      <c r="AH749" s="219" t="str">
        <f t="shared" si="85"/>
        <v>TBD</v>
      </c>
      <c r="AI749" s="219" t="str">
        <f t="shared" si="86"/>
        <v>TBD</v>
      </c>
      <c r="AJ749" s="199">
        <v>44681</v>
      </c>
      <c r="AK749" s="219" t="str">
        <f t="shared" si="87"/>
        <v>W18-2022</v>
      </c>
      <c r="AL749" s="219" t="str">
        <f t="shared" si="88"/>
        <v>Apr-2022</v>
      </c>
      <c r="AM749" s="339">
        <v>44681</v>
      </c>
      <c r="AN749" s="219" t="str">
        <f t="shared" si="89"/>
        <v>W18-2022</v>
      </c>
      <c r="AO749" s="219" t="str">
        <f t="shared" si="90"/>
        <v>Apr-2022</v>
      </c>
      <c r="AP749" s="83" t="s">
        <v>4464</v>
      </c>
      <c r="AQ749" s="220">
        <v>44641</v>
      </c>
      <c r="AR749" s="220">
        <v>44643</v>
      </c>
      <c r="AS749" s="99">
        <v>142200517499</v>
      </c>
      <c r="AT749" s="94"/>
      <c r="AU749" s="256"/>
      <c r="AV749" s="238">
        <v>44644</v>
      </c>
      <c r="AW749" s="238"/>
      <c r="AX749" s="89">
        <v>44665</v>
      </c>
      <c r="AY749" s="89">
        <v>44671</v>
      </c>
      <c r="AZ749" s="219" t="str">
        <f>IFERROR(VLOOKUP(AY749,L_Convert,6,FALSE),"")</f>
        <v>W17-2022</v>
      </c>
      <c r="BA749" s="86"/>
      <c r="BB749" s="86"/>
      <c r="BC749" s="86"/>
      <c r="BD749" s="83" t="s">
        <v>3719</v>
      </c>
      <c r="BE749" s="83" t="str">
        <f t="shared" si="93"/>
        <v>21.RFI</v>
      </c>
      <c r="BF749" s="83" t="s">
        <v>5834</v>
      </c>
      <c r="BG749" s="237" t="s">
        <v>12801</v>
      </c>
      <c r="BH749" s="441" t="s">
        <v>12823</v>
      </c>
      <c r="BI749" s="190"/>
      <c r="BJ749" s="190"/>
    </row>
    <row r="750" spans="1:62" s="13" customFormat="1" ht="15" hidden="1" customHeight="1">
      <c r="A750" s="187" t="s">
        <v>11659</v>
      </c>
      <c r="B750" s="29"/>
      <c r="C750" s="83" t="str">
        <f t="shared" si="81"/>
        <v>SUM-SU-PMS-2248</v>
      </c>
      <c r="D750" s="83">
        <v>30741750031</v>
      </c>
      <c r="E750" s="198">
        <v>226882007</v>
      </c>
      <c r="F750" s="198" t="s">
        <v>12015</v>
      </c>
      <c r="G750" s="83" t="s">
        <v>10283</v>
      </c>
      <c r="H750" s="84" t="s">
        <v>6825</v>
      </c>
      <c r="I750" s="83" t="s">
        <v>11808</v>
      </c>
      <c r="J750" s="83" t="s">
        <v>11809</v>
      </c>
      <c r="K750" s="83">
        <v>50</v>
      </c>
      <c r="L750" s="83" t="s">
        <v>4490</v>
      </c>
      <c r="M750" s="83">
        <v>2022</v>
      </c>
      <c r="N750" s="83" t="s">
        <v>10971</v>
      </c>
      <c r="O750" s="83" t="s">
        <v>12088</v>
      </c>
      <c r="P750" s="84" t="s">
        <v>205</v>
      </c>
      <c r="Q750" s="83" t="s">
        <v>11588</v>
      </c>
      <c r="R750" s="83" t="s">
        <v>11589</v>
      </c>
      <c r="S750" s="83" t="s">
        <v>2200</v>
      </c>
      <c r="T750" s="83" t="s">
        <v>5862</v>
      </c>
      <c r="U750" s="83" t="s">
        <v>2199</v>
      </c>
      <c r="V750" s="86" t="s">
        <v>4471</v>
      </c>
      <c r="W750" s="274" t="s">
        <v>2213</v>
      </c>
      <c r="X750" s="274" t="s">
        <v>2713</v>
      </c>
      <c r="Y750" s="274">
        <v>6618079</v>
      </c>
      <c r="Z750" s="86">
        <v>44631</v>
      </c>
      <c r="AA750" s="86">
        <v>44631</v>
      </c>
      <c r="AB750" s="332">
        <f t="shared" ca="1" si="82"/>
        <v>40</v>
      </c>
      <c r="AC750" s="91" t="str">
        <f t="shared" ca="1" si="83"/>
        <v>31 - 60 days</v>
      </c>
      <c r="AD750" s="89">
        <f t="shared" si="79"/>
        <v>44661</v>
      </c>
      <c r="AE750" s="90" t="str">
        <f t="shared" si="91"/>
        <v>W16-2022</v>
      </c>
      <c r="AF750" s="90" t="str">
        <f t="shared" si="84"/>
        <v>Apr-2022</v>
      </c>
      <c r="AG750" s="86" t="s">
        <v>345</v>
      </c>
      <c r="AH750" s="219" t="str">
        <f t="shared" si="85"/>
        <v>TBD</v>
      </c>
      <c r="AI750" s="219" t="str">
        <f t="shared" si="86"/>
        <v>TBD</v>
      </c>
      <c r="AJ750" s="89">
        <v>44681</v>
      </c>
      <c r="AK750" s="219" t="str">
        <f t="shared" si="87"/>
        <v>W18-2022</v>
      </c>
      <c r="AL750" s="219" t="str">
        <f t="shared" si="88"/>
        <v>Apr-2022</v>
      </c>
      <c r="AM750" s="89">
        <v>44681</v>
      </c>
      <c r="AN750" s="219" t="str">
        <f t="shared" si="89"/>
        <v>W18-2022</v>
      </c>
      <c r="AO750" s="219" t="str">
        <f t="shared" si="90"/>
        <v>Apr-2022</v>
      </c>
      <c r="AP750" s="83" t="s">
        <v>4464</v>
      </c>
      <c r="AQ750" s="220">
        <v>44644</v>
      </c>
      <c r="AR750" s="89">
        <v>44645</v>
      </c>
      <c r="AS750" s="99">
        <v>121130193690</v>
      </c>
      <c r="AT750" s="94"/>
      <c r="AU750" s="256"/>
      <c r="AV750" s="238">
        <v>44643</v>
      </c>
      <c r="AW750" s="238"/>
      <c r="AX750" s="89"/>
      <c r="AY750" s="89">
        <v>44671</v>
      </c>
      <c r="AZ750" s="219"/>
      <c r="BA750" s="86"/>
      <c r="BB750" s="86"/>
      <c r="BC750" s="86"/>
      <c r="BD750" s="83" t="s">
        <v>3719</v>
      </c>
      <c r="BE750" s="83" t="str">
        <f t="shared" si="93"/>
        <v>21.RFI</v>
      </c>
      <c r="BF750" s="83" t="s">
        <v>3754</v>
      </c>
      <c r="BG750" s="237" t="s">
        <v>12825</v>
      </c>
      <c r="BH750" s="441" t="s">
        <v>12823</v>
      </c>
      <c r="BI750" s="190"/>
      <c r="BJ750" s="190"/>
    </row>
    <row r="751" spans="1:62" s="13" customFormat="1" ht="15" hidden="1" customHeight="1">
      <c r="A751" s="187" t="s">
        <v>11659</v>
      </c>
      <c r="B751" s="29"/>
      <c r="C751" s="83" t="str">
        <f t="shared" si="81"/>
        <v>JAW-JB-SPA-4230</v>
      </c>
      <c r="D751" s="83">
        <v>30741260031</v>
      </c>
      <c r="E751" s="198">
        <v>120270109</v>
      </c>
      <c r="F751" s="198" t="s">
        <v>11962</v>
      </c>
      <c r="G751" s="83" t="s">
        <v>10283</v>
      </c>
      <c r="H751" s="84" t="s">
        <v>6825</v>
      </c>
      <c r="I751" s="83" t="s">
        <v>11782</v>
      </c>
      <c r="J751" s="83" t="s">
        <v>11783</v>
      </c>
      <c r="K751" s="83">
        <v>50</v>
      </c>
      <c r="L751" s="83" t="s">
        <v>10312</v>
      </c>
      <c r="M751" s="83">
        <v>2022</v>
      </c>
      <c r="N751" s="83" t="s">
        <v>10971</v>
      </c>
      <c r="O751" s="83" t="s">
        <v>12033</v>
      </c>
      <c r="P751" s="84" t="s">
        <v>205</v>
      </c>
      <c r="Q751" s="83" t="s">
        <v>11570</v>
      </c>
      <c r="R751" s="83" t="s">
        <v>11571</v>
      </c>
      <c r="S751" s="83" t="s">
        <v>2200</v>
      </c>
      <c r="T751" s="83" t="s">
        <v>5862</v>
      </c>
      <c r="U751" s="83" t="s">
        <v>5907</v>
      </c>
      <c r="V751" s="83" t="s">
        <v>4470</v>
      </c>
      <c r="W751" s="274" t="s">
        <v>2205</v>
      </c>
      <c r="X751" s="274" t="s">
        <v>2663</v>
      </c>
      <c r="Y751" s="274">
        <v>6618079</v>
      </c>
      <c r="Z751" s="86">
        <v>44631</v>
      </c>
      <c r="AA751" s="86">
        <v>44631</v>
      </c>
      <c r="AB751" s="332">
        <f t="shared" ca="1" si="82"/>
        <v>26</v>
      </c>
      <c r="AC751" s="91" t="str">
        <f t="shared" ca="1" si="83"/>
        <v>&lt; 30 days</v>
      </c>
      <c r="AD751" s="89">
        <f t="shared" ref="AD751:AD814" si="94">IF(AND(S751=""),"TBD",IF(AND(S751="COLO"),Z751+30,Z751+150))</f>
        <v>44661</v>
      </c>
      <c r="AE751" s="90" t="str">
        <f t="shared" si="91"/>
        <v>W16-2022</v>
      </c>
      <c r="AF751" s="90" t="str">
        <f t="shared" si="84"/>
        <v>Apr-2022</v>
      </c>
      <c r="AG751" s="86" t="s">
        <v>345</v>
      </c>
      <c r="AH751" s="219" t="str">
        <f t="shared" si="85"/>
        <v>TBD</v>
      </c>
      <c r="AI751" s="219" t="str">
        <f t="shared" si="86"/>
        <v>TBD</v>
      </c>
      <c r="AJ751" s="199">
        <v>44681</v>
      </c>
      <c r="AK751" s="219" t="str">
        <f t="shared" si="87"/>
        <v>W18-2022</v>
      </c>
      <c r="AL751" s="219" t="str">
        <f t="shared" si="88"/>
        <v>Apr-2022</v>
      </c>
      <c r="AM751" s="199">
        <v>44681</v>
      </c>
      <c r="AN751" s="219" t="str">
        <f t="shared" si="89"/>
        <v>W18-2022</v>
      </c>
      <c r="AO751" s="219" t="str">
        <f t="shared" si="90"/>
        <v>Apr-2022</v>
      </c>
      <c r="AP751" s="83" t="s">
        <v>4464</v>
      </c>
      <c r="AQ751" s="220">
        <v>44641</v>
      </c>
      <c r="AR751" s="220">
        <v>44643</v>
      </c>
      <c r="AS751" s="99">
        <v>532652455637</v>
      </c>
      <c r="AT751" s="94">
        <v>6.6</v>
      </c>
      <c r="AU751" s="256"/>
      <c r="AV751" s="238">
        <v>44643</v>
      </c>
      <c r="AW751" s="238"/>
      <c r="AX751" s="89"/>
      <c r="AY751" s="89">
        <v>44657</v>
      </c>
      <c r="AZ751" s="219" t="str">
        <f t="shared" ref="AZ751:AZ782" si="95">IFERROR(VLOOKUP(AY751,L_Convert,6,FALSE),"")</f>
        <v>W15-2022</v>
      </c>
      <c r="BA751" s="86"/>
      <c r="BB751" s="86"/>
      <c r="BC751" s="86"/>
      <c r="BD751" s="83" t="s">
        <v>3719</v>
      </c>
      <c r="BE751" s="83" t="str">
        <f t="shared" si="93"/>
        <v>21.RFI</v>
      </c>
      <c r="BF751" s="83" t="s">
        <v>12171</v>
      </c>
      <c r="BG751" s="237" t="s">
        <v>12503</v>
      </c>
      <c r="BH751" s="441" t="s">
        <v>12823</v>
      </c>
      <c r="BJ751" s="190"/>
    </row>
    <row r="752" spans="1:62" s="13" customFormat="1" ht="15" hidden="1" customHeight="1">
      <c r="A752" s="187" t="s">
        <v>11659</v>
      </c>
      <c r="B752" s="29"/>
      <c r="C752" s="83" t="str">
        <f t="shared" si="81"/>
        <v>JAW-JB-SMD-4367</v>
      </c>
      <c r="D752" s="83">
        <v>30741660031</v>
      </c>
      <c r="E752" s="198">
        <v>121260104</v>
      </c>
      <c r="F752" s="198" t="s">
        <v>11960</v>
      </c>
      <c r="G752" s="83" t="s">
        <v>10283</v>
      </c>
      <c r="H752" s="84" t="s">
        <v>6827</v>
      </c>
      <c r="I752" s="83" t="s">
        <v>11878</v>
      </c>
      <c r="J752" s="83" t="s">
        <v>11879</v>
      </c>
      <c r="K752" s="83">
        <v>40</v>
      </c>
      <c r="L752" s="83" t="s">
        <v>11880</v>
      </c>
      <c r="M752" s="83">
        <v>2022</v>
      </c>
      <c r="N752" s="83" t="s">
        <v>10971</v>
      </c>
      <c r="O752" s="83" t="s">
        <v>12031</v>
      </c>
      <c r="P752" s="84" t="s">
        <v>205</v>
      </c>
      <c r="Q752" s="83" t="s">
        <v>11638</v>
      </c>
      <c r="R752" s="83" t="s">
        <v>11639</v>
      </c>
      <c r="S752" s="83" t="s">
        <v>2200</v>
      </c>
      <c r="T752" s="83" t="s">
        <v>5862</v>
      </c>
      <c r="U752" s="83" t="s">
        <v>5907</v>
      </c>
      <c r="V752" s="83" t="s">
        <v>4470</v>
      </c>
      <c r="W752" s="274" t="s">
        <v>2205</v>
      </c>
      <c r="X752" s="274" t="s">
        <v>2599</v>
      </c>
      <c r="Y752" s="274">
        <v>6618086</v>
      </c>
      <c r="Z752" s="86">
        <v>44631</v>
      </c>
      <c r="AA752" s="86">
        <v>44631</v>
      </c>
      <c r="AB752" s="332">
        <f t="shared" ca="1" si="82"/>
        <v>28</v>
      </c>
      <c r="AC752" s="91" t="str">
        <f t="shared" ca="1" si="83"/>
        <v>&lt; 30 days</v>
      </c>
      <c r="AD752" s="89">
        <f t="shared" si="94"/>
        <v>44661</v>
      </c>
      <c r="AE752" s="90" t="str">
        <f t="shared" si="91"/>
        <v>W16-2022</v>
      </c>
      <c r="AF752" s="90" t="str">
        <f t="shared" si="84"/>
        <v>Apr-2022</v>
      </c>
      <c r="AG752" s="86" t="s">
        <v>345</v>
      </c>
      <c r="AH752" s="219" t="str">
        <f t="shared" si="85"/>
        <v>TBD</v>
      </c>
      <c r="AI752" s="219" t="str">
        <f t="shared" si="86"/>
        <v>TBD</v>
      </c>
      <c r="AJ752" s="199">
        <v>44681</v>
      </c>
      <c r="AK752" s="219" t="str">
        <f t="shared" si="87"/>
        <v>W18-2022</v>
      </c>
      <c r="AL752" s="219" t="str">
        <f t="shared" si="88"/>
        <v>Apr-2022</v>
      </c>
      <c r="AM752" s="199">
        <v>44681</v>
      </c>
      <c r="AN752" s="219" t="str">
        <f t="shared" si="89"/>
        <v>W18-2022</v>
      </c>
      <c r="AO752" s="219" t="str">
        <f t="shared" si="90"/>
        <v>Apr-2022</v>
      </c>
      <c r="AP752" s="83" t="s">
        <v>4464</v>
      </c>
      <c r="AQ752" s="220">
        <v>44644</v>
      </c>
      <c r="AR752" s="89">
        <v>44645</v>
      </c>
      <c r="AS752" s="99">
        <v>535113442730</v>
      </c>
      <c r="AT752" s="94">
        <v>6.6</v>
      </c>
      <c r="AU752" s="256"/>
      <c r="AV752" s="238">
        <v>44643</v>
      </c>
      <c r="AW752" s="238"/>
      <c r="AX752" s="89"/>
      <c r="AY752" s="89">
        <v>44659</v>
      </c>
      <c r="AZ752" s="219" t="str">
        <f t="shared" si="95"/>
        <v>W15-2022</v>
      </c>
      <c r="BA752" s="86"/>
      <c r="BB752" s="86"/>
      <c r="BC752" s="86"/>
      <c r="BD752" s="83" t="s">
        <v>3719</v>
      </c>
      <c r="BE752" s="83" t="str">
        <f t="shared" si="93"/>
        <v>21.RFI</v>
      </c>
      <c r="BF752" s="83" t="s">
        <v>3754</v>
      </c>
      <c r="BG752" s="237" t="s">
        <v>12580</v>
      </c>
      <c r="BH752" s="441" t="s">
        <v>12823</v>
      </c>
      <c r="BJ752" s="190"/>
    </row>
    <row r="753" spans="1:62" s="13" customFormat="1" ht="15" hidden="1" customHeight="1">
      <c r="A753" s="187" t="s">
        <v>11659</v>
      </c>
      <c r="B753" s="29"/>
      <c r="C753" s="83" t="str">
        <f t="shared" si="81"/>
        <v>JAW-JB-CJR-4327</v>
      </c>
      <c r="D753" s="83">
        <v>30741650031</v>
      </c>
      <c r="E753" s="198">
        <v>120918104</v>
      </c>
      <c r="F753" s="198" t="s">
        <v>11953</v>
      </c>
      <c r="G753" s="83" t="s">
        <v>10283</v>
      </c>
      <c r="H753" s="84" t="s">
        <v>6827</v>
      </c>
      <c r="I753" s="83" t="s">
        <v>11863</v>
      </c>
      <c r="J753" s="83" t="s">
        <v>11864</v>
      </c>
      <c r="K753" s="83">
        <v>70</v>
      </c>
      <c r="L753" s="83" t="s">
        <v>11865</v>
      </c>
      <c r="M753" s="83">
        <v>2022</v>
      </c>
      <c r="N753" s="83" t="s">
        <v>10971</v>
      </c>
      <c r="O753" s="83" t="s">
        <v>12024</v>
      </c>
      <c r="P753" s="84" t="s">
        <v>205</v>
      </c>
      <c r="Q753" s="83" t="s">
        <v>11628</v>
      </c>
      <c r="R753" s="83" t="s">
        <v>11629</v>
      </c>
      <c r="S753" s="83" t="s">
        <v>2200</v>
      </c>
      <c r="T753" s="83" t="s">
        <v>5862</v>
      </c>
      <c r="U753" s="83" t="s">
        <v>5907</v>
      </c>
      <c r="V753" s="83" t="s">
        <v>4470</v>
      </c>
      <c r="W753" s="274" t="s">
        <v>2205</v>
      </c>
      <c r="X753" s="274" t="s">
        <v>2704</v>
      </c>
      <c r="Y753" s="274">
        <v>6618086</v>
      </c>
      <c r="Z753" s="86">
        <v>44631</v>
      </c>
      <c r="AA753" s="86">
        <v>44631</v>
      </c>
      <c r="AB753" s="332">
        <f t="shared" ca="1" si="82"/>
        <v>28</v>
      </c>
      <c r="AC753" s="91" t="str">
        <f t="shared" ca="1" si="83"/>
        <v>&lt; 30 days</v>
      </c>
      <c r="AD753" s="89">
        <f t="shared" si="94"/>
        <v>44661</v>
      </c>
      <c r="AE753" s="90" t="str">
        <f t="shared" si="91"/>
        <v>W16-2022</v>
      </c>
      <c r="AF753" s="90" t="str">
        <f t="shared" si="84"/>
        <v>Apr-2022</v>
      </c>
      <c r="AG753" s="86" t="s">
        <v>345</v>
      </c>
      <c r="AH753" s="219" t="str">
        <f t="shared" si="85"/>
        <v>TBD</v>
      </c>
      <c r="AI753" s="219" t="str">
        <f t="shared" si="86"/>
        <v>TBD</v>
      </c>
      <c r="AJ753" s="199">
        <v>44681</v>
      </c>
      <c r="AK753" s="219" t="str">
        <f t="shared" si="87"/>
        <v>W18-2022</v>
      </c>
      <c r="AL753" s="219" t="str">
        <f t="shared" si="88"/>
        <v>Apr-2022</v>
      </c>
      <c r="AM753" s="199">
        <v>44681</v>
      </c>
      <c r="AN753" s="219" t="str">
        <f t="shared" si="89"/>
        <v>W18-2022</v>
      </c>
      <c r="AO753" s="219" t="str">
        <f t="shared" si="90"/>
        <v>Apr-2022</v>
      </c>
      <c r="AP753" s="83" t="s">
        <v>4464</v>
      </c>
      <c r="AQ753" s="220">
        <v>44644</v>
      </c>
      <c r="AR753" s="89">
        <v>44645</v>
      </c>
      <c r="AS753" s="99">
        <v>536911879792</v>
      </c>
      <c r="AT753" s="94"/>
      <c r="AU753" s="257"/>
      <c r="AV753" s="238">
        <v>44643</v>
      </c>
      <c r="AW753" s="238"/>
      <c r="AX753" s="89">
        <v>44651</v>
      </c>
      <c r="AY753" s="89">
        <v>44659</v>
      </c>
      <c r="AZ753" s="219" t="str">
        <f t="shared" si="95"/>
        <v>W15-2022</v>
      </c>
      <c r="BA753" s="86"/>
      <c r="BB753" s="86"/>
      <c r="BC753" s="86"/>
      <c r="BD753" s="83" t="s">
        <v>3719</v>
      </c>
      <c r="BE753" s="83" t="str">
        <f t="shared" si="93"/>
        <v>21.RFI</v>
      </c>
      <c r="BF753" s="83" t="s">
        <v>3754</v>
      </c>
      <c r="BG753" s="237" t="s">
        <v>12574</v>
      </c>
      <c r="BH753" s="441" t="s">
        <v>12823</v>
      </c>
      <c r="BJ753" s="190"/>
    </row>
    <row r="754" spans="1:62" s="13" customFormat="1" ht="15" hidden="1" customHeight="1">
      <c r="A754" s="187" t="s">
        <v>11659</v>
      </c>
      <c r="B754" s="29"/>
      <c r="C754" s="83" t="str">
        <f t="shared" si="81"/>
        <v>NUS-NB-TJN-5384</v>
      </c>
      <c r="D754" s="83">
        <v>30741640031</v>
      </c>
      <c r="E754" s="198">
        <v>180283109</v>
      </c>
      <c r="F754" s="198" t="s">
        <v>12016</v>
      </c>
      <c r="G754" s="83" t="s">
        <v>10283</v>
      </c>
      <c r="H754" s="84" t="s">
        <v>6825</v>
      </c>
      <c r="I754" s="83" t="s">
        <v>11831</v>
      </c>
      <c r="J754" s="83" t="s">
        <v>11832</v>
      </c>
      <c r="K754" s="83">
        <v>70</v>
      </c>
      <c r="L754" s="83" t="s">
        <v>11833</v>
      </c>
      <c r="M754" s="83">
        <v>2022</v>
      </c>
      <c r="N754" s="83" t="s">
        <v>10971</v>
      </c>
      <c r="O754" s="83" t="s">
        <v>12089</v>
      </c>
      <c r="P754" s="84" t="s">
        <v>205</v>
      </c>
      <c r="Q754" s="83" t="s">
        <v>11606</v>
      </c>
      <c r="R754" s="83" t="s">
        <v>11607</v>
      </c>
      <c r="S754" s="83" t="s">
        <v>2200</v>
      </c>
      <c r="T754" s="83" t="s">
        <v>5862</v>
      </c>
      <c r="U754" s="83" t="s">
        <v>2198</v>
      </c>
      <c r="V754" s="83" t="s">
        <v>4478</v>
      </c>
      <c r="W754" s="274" t="s">
        <v>2221</v>
      </c>
      <c r="X754" s="274" t="s">
        <v>11655</v>
      </c>
      <c r="Y754" s="274">
        <v>6618079</v>
      </c>
      <c r="Z754" s="86">
        <v>44631</v>
      </c>
      <c r="AA754" s="86">
        <v>44631</v>
      </c>
      <c r="AB754" s="332">
        <f t="shared" ca="1" si="82"/>
        <v>25</v>
      </c>
      <c r="AC754" s="91" t="str">
        <f t="shared" ca="1" si="83"/>
        <v>&lt; 30 days</v>
      </c>
      <c r="AD754" s="89">
        <f t="shared" si="94"/>
        <v>44661</v>
      </c>
      <c r="AE754" s="90" t="str">
        <f t="shared" si="91"/>
        <v>W16-2022</v>
      </c>
      <c r="AF754" s="90" t="str">
        <f t="shared" si="84"/>
        <v>Apr-2022</v>
      </c>
      <c r="AG754" s="86" t="s">
        <v>345</v>
      </c>
      <c r="AH754" s="219" t="str">
        <f t="shared" si="85"/>
        <v>TBD</v>
      </c>
      <c r="AI754" s="219" t="str">
        <f t="shared" si="86"/>
        <v>TBD</v>
      </c>
      <c r="AJ754" s="199">
        <v>44681</v>
      </c>
      <c r="AK754" s="219" t="str">
        <f t="shared" si="87"/>
        <v>W18-2022</v>
      </c>
      <c r="AL754" s="219" t="str">
        <f t="shared" si="88"/>
        <v>Apr-2022</v>
      </c>
      <c r="AM754" s="339">
        <v>44681</v>
      </c>
      <c r="AN754" s="219" t="str">
        <f t="shared" si="89"/>
        <v>W18-2022</v>
      </c>
      <c r="AO754" s="219" t="str">
        <f t="shared" si="90"/>
        <v>Apr-2022</v>
      </c>
      <c r="AP754" s="83" t="s">
        <v>4464</v>
      </c>
      <c r="AQ754" s="220">
        <v>44644</v>
      </c>
      <c r="AR754" s="89">
        <v>44645</v>
      </c>
      <c r="AS754" s="99">
        <v>441301097678</v>
      </c>
      <c r="AT754" s="94">
        <v>6.6</v>
      </c>
      <c r="AU754" s="256"/>
      <c r="AV754" s="238">
        <v>44642</v>
      </c>
      <c r="AW754" s="238"/>
      <c r="AX754" s="89"/>
      <c r="AY754" s="89">
        <v>44656</v>
      </c>
      <c r="AZ754" s="219" t="str">
        <f t="shared" si="95"/>
        <v>W15-2022</v>
      </c>
      <c r="BA754" s="86"/>
      <c r="BB754" s="86"/>
      <c r="BC754" s="86"/>
      <c r="BD754" s="83" t="s">
        <v>3719</v>
      </c>
      <c r="BE754" s="83" t="str">
        <f t="shared" si="93"/>
        <v>21.RFI</v>
      </c>
      <c r="BF754" s="83" t="s">
        <v>3754</v>
      </c>
      <c r="BG754" s="237" t="s">
        <v>12467</v>
      </c>
      <c r="BH754" s="441" t="s">
        <v>12823</v>
      </c>
      <c r="BJ754" s="190"/>
    </row>
    <row r="755" spans="1:62" s="13" customFormat="1" ht="15" hidden="1" customHeight="1">
      <c r="A755" s="187" t="s">
        <v>11659</v>
      </c>
      <c r="B755" s="29"/>
      <c r="C755" s="83" t="str">
        <f t="shared" si="81"/>
        <v>JAW-JB-CJR-4331</v>
      </c>
      <c r="D755" s="83">
        <v>30741320031</v>
      </c>
      <c r="E755" s="198">
        <v>125588109</v>
      </c>
      <c r="F755" s="198" t="s">
        <v>11948</v>
      </c>
      <c r="G755" s="83" t="s">
        <v>10283</v>
      </c>
      <c r="H755" s="84" t="s">
        <v>6825</v>
      </c>
      <c r="I755" s="83" t="s">
        <v>11828</v>
      </c>
      <c r="J755" s="83" t="s">
        <v>11829</v>
      </c>
      <c r="K755" s="83">
        <v>40</v>
      </c>
      <c r="L755" s="83" t="s">
        <v>11830</v>
      </c>
      <c r="M755" s="83">
        <v>2022</v>
      </c>
      <c r="N755" s="83" t="s">
        <v>10971</v>
      </c>
      <c r="O755" s="83" t="s">
        <v>12019</v>
      </c>
      <c r="P755" s="84" t="s">
        <v>205</v>
      </c>
      <c r="Q755" s="83" t="s">
        <v>11604</v>
      </c>
      <c r="R755" s="83" t="s">
        <v>11605</v>
      </c>
      <c r="S755" s="83" t="s">
        <v>2200</v>
      </c>
      <c r="T755" s="83" t="s">
        <v>5862</v>
      </c>
      <c r="U755" s="83" t="s">
        <v>5907</v>
      </c>
      <c r="V755" s="83" t="s">
        <v>4470</v>
      </c>
      <c r="W755" s="274" t="s">
        <v>2205</v>
      </c>
      <c r="X755" s="274" t="s">
        <v>2704</v>
      </c>
      <c r="Y755" s="274">
        <v>6618079</v>
      </c>
      <c r="Z755" s="86">
        <v>44631</v>
      </c>
      <c r="AA755" s="86">
        <v>44631</v>
      </c>
      <c r="AB755" s="332">
        <f t="shared" ca="1" si="82"/>
        <v>24</v>
      </c>
      <c r="AC755" s="91" t="str">
        <f t="shared" ca="1" si="83"/>
        <v>&lt; 30 days</v>
      </c>
      <c r="AD755" s="89">
        <f t="shared" si="94"/>
        <v>44661</v>
      </c>
      <c r="AE755" s="90" t="str">
        <f t="shared" si="91"/>
        <v>W16-2022</v>
      </c>
      <c r="AF755" s="90" t="str">
        <f t="shared" si="84"/>
        <v>Apr-2022</v>
      </c>
      <c r="AG755" s="86" t="s">
        <v>345</v>
      </c>
      <c r="AH755" s="219" t="str">
        <f t="shared" si="85"/>
        <v>TBD</v>
      </c>
      <c r="AI755" s="219" t="str">
        <f t="shared" si="86"/>
        <v>TBD</v>
      </c>
      <c r="AJ755" s="199">
        <v>44681</v>
      </c>
      <c r="AK755" s="219" t="str">
        <f t="shared" si="87"/>
        <v>W18-2022</v>
      </c>
      <c r="AL755" s="219" t="str">
        <f t="shared" si="88"/>
        <v>Apr-2022</v>
      </c>
      <c r="AM755" s="339">
        <v>44681</v>
      </c>
      <c r="AN755" s="219" t="str">
        <f t="shared" si="89"/>
        <v>W18-2022</v>
      </c>
      <c r="AO755" s="219" t="str">
        <f t="shared" si="90"/>
        <v>Apr-2022</v>
      </c>
      <c r="AP755" s="83" t="s">
        <v>4464</v>
      </c>
      <c r="AQ755" s="220">
        <v>44641</v>
      </c>
      <c r="AR755" s="220">
        <v>44643</v>
      </c>
      <c r="AS755" s="99">
        <v>536950533776</v>
      </c>
      <c r="AT755" s="94">
        <v>6.6</v>
      </c>
      <c r="AU755" s="256"/>
      <c r="AV755" s="238">
        <v>44642</v>
      </c>
      <c r="AW755" s="238"/>
      <c r="AX755" s="89">
        <v>44649</v>
      </c>
      <c r="AY755" s="89">
        <v>44655</v>
      </c>
      <c r="AZ755" s="219" t="str">
        <f t="shared" si="95"/>
        <v>W15-2022</v>
      </c>
      <c r="BA755" s="86"/>
      <c r="BB755" s="86"/>
      <c r="BC755" s="86"/>
      <c r="BD755" s="83" t="s">
        <v>3719</v>
      </c>
      <c r="BE755" s="83" t="str">
        <f t="shared" si="93"/>
        <v>21.RFI</v>
      </c>
      <c r="BF755" s="83" t="s">
        <v>3754</v>
      </c>
      <c r="BG755" s="237" t="s">
        <v>12283</v>
      </c>
      <c r="BH755" s="441" t="s">
        <v>12823</v>
      </c>
      <c r="BJ755" s="190"/>
    </row>
    <row r="756" spans="1:62" s="13" customFormat="1" ht="15" hidden="1" customHeight="1">
      <c r="A756" s="187" t="s">
        <v>11659</v>
      </c>
      <c r="B756" s="29"/>
      <c r="C756" s="83" t="str">
        <f t="shared" si="81"/>
        <v>JAW-JB-GRT-4254</v>
      </c>
      <c r="D756" s="83">
        <v>30741370031</v>
      </c>
      <c r="E756" s="198">
        <v>121071104</v>
      </c>
      <c r="F756" s="198" t="s">
        <v>11958</v>
      </c>
      <c r="G756" s="83" t="s">
        <v>10283</v>
      </c>
      <c r="H756" s="84" t="s">
        <v>6827</v>
      </c>
      <c r="I756" s="83" t="s">
        <v>11866</v>
      </c>
      <c r="J756" s="83" t="s">
        <v>11867</v>
      </c>
      <c r="K756" s="83">
        <v>50</v>
      </c>
      <c r="L756" s="83" t="s">
        <v>11868</v>
      </c>
      <c r="M756" s="83">
        <v>2022</v>
      </c>
      <c r="N756" s="83" t="s">
        <v>10971</v>
      </c>
      <c r="O756" s="83" t="s">
        <v>12029</v>
      </c>
      <c r="P756" s="84" t="s">
        <v>205</v>
      </c>
      <c r="Q756" s="83" t="s">
        <v>11630</v>
      </c>
      <c r="R756" s="83" t="s">
        <v>11631</v>
      </c>
      <c r="S756" s="83" t="s">
        <v>2200</v>
      </c>
      <c r="T756" s="83" t="s">
        <v>5862</v>
      </c>
      <c r="U756" s="83" t="s">
        <v>5907</v>
      </c>
      <c r="V756" s="83" t="s">
        <v>4470</v>
      </c>
      <c r="W756" s="274" t="s">
        <v>2205</v>
      </c>
      <c r="X756" s="274" t="s">
        <v>2706</v>
      </c>
      <c r="Y756" s="274">
        <v>6618086</v>
      </c>
      <c r="Z756" s="86">
        <v>44631</v>
      </c>
      <c r="AA756" s="86">
        <v>44631</v>
      </c>
      <c r="AB756" s="332">
        <f t="shared" ca="1" si="82"/>
        <v>27</v>
      </c>
      <c r="AC756" s="91" t="str">
        <f t="shared" ca="1" si="83"/>
        <v>&lt; 30 days</v>
      </c>
      <c r="AD756" s="89">
        <f t="shared" si="94"/>
        <v>44661</v>
      </c>
      <c r="AE756" s="90" t="str">
        <f t="shared" si="91"/>
        <v>W16-2022</v>
      </c>
      <c r="AF756" s="90" t="str">
        <f t="shared" si="84"/>
        <v>Apr-2022</v>
      </c>
      <c r="AG756" s="86" t="s">
        <v>345</v>
      </c>
      <c r="AH756" s="219" t="str">
        <f t="shared" si="85"/>
        <v>TBD</v>
      </c>
      <c r="AI756" s="219" t="str">
        <f t="shared" si="86"/>
        <v>TBD</v>
      </c>
      <c r="AJ756" s="199">
        <v>44681</v>
      </c>
      <c r="AK756" s="219" t="str">
        <f t="shared" si="87"/>
        <v>W18-2022</v>
      </c>
      <c r="AL756" s="219" t="str">
        <f t="shared" si="88"/>
        <v>Apr-2022</v>
      </c>
      <c r="AM756" s="339">
        <v>44681</v>
      </c>
      <c r="AN756" s="219" t="str">
        <f t="shared" si="89"/>
        <v>W18-2022</v>
      </c>
      <c r="AO756" s="219" t="str">
        <f t="shared" si="90"/>
        <v>Apr-2022</v>
      </c>
      <c r="AP756" s="83" t="s">
        <v>4464</v>
      </c>
      <c r="AQ756" s="220">
        <v>44641</v>
      </c>
      <c r="AR756" s="220">
        <v>44643</v>
      </c>
      <c r="AS756" s="99">
        <v>532770754077</v>
      </c>
      <c r="AT756" s="94">
        <v>6.6</v>
      </c>
      <c r="AU756" s="256"/>
      <c r="AV756" s="238">
        <v>44642</v>
      </c>
      <c r="AW756" s="238"/>
      <c r="AX756" s="89"/>
      <c r="AY756" s="89">
        <v>44658</v>
      </c>
      <c r="AZ756" s="219" t="str">
        <f t="shared" si="95"/>
        <v>W15-2022</v>
      </c>
      <c r="BA756" s="86"/>
      <c r="BB756" s="86"/>
      <c r="BC756" s="86"/>
      <c r="BD756" s="83" t="s">
        <v>3719</v>
      </c>
      <c r="BE756" s="83" t="str">
        <f t="shared" si="93"/>
        <v>21.RFI</v>
      </c>
      <c r="BF756" s="83" t="s">
        <v>3754</v>
      </c>
      <c r="BG756" s="237" t="s">
        <v>12513</v>
      </c>
      <c r="BH756" s="441" t="s">
        <v>12823</v>
      </c>
      <c r="BJ756" s="190"/>
    </row>
    <row r="757" spans="1:62" s="13" customFormat="1" ht="15" hidden="1" customHeight="1">
      <c r="A757" s="187" t="s">
        <v>11659</v>
      </c>
      <c r="B757" s="29"/>
      <c r="C757" s="83" t="str">
        <f t="shared" si="81"/>
        <v>JAW-JB-CMS-4293</v>
      </c>
      <c r="D757" s="83">
        <v>30741230031</v>
      </c>
      <c r="E757" s="198">
        <v>122418109</v>
      </c>
      <c r="F757" s="198" t="s">
        <v>11947</v>
      </c>
      <c r="G757" s="83" t="s">
        <v>10283</v>
      </c>
      <c r="H757" s="84" t="s">
        <v>6508</v>
      </c>
      <c r="I757" s="83" t="s">
        <v>11732</v>
      </c>
      <c r="J757" s="83" t="s">
        <v>11733</v>
      </c>
      <c r="K757" s="83">
        <v>50</v>
      </c>
      <c r="L757" s="83" t="s">
        <v>5040</v>
      </c>
      <c r="M757" s="83">
        <v>2022</v>
      </c>
      <c r="N757" s="83" t="s">
        <v>10971</v>
      </c>
      <c r="O757" s="83" t="s">
        <v>12018</v>
      </c>
      <c r="P757" s="84" t="s">
        <v>205</v>
      </c>
      <c r="Q757" s="83" t="s">
        <v>11530</v>
      </c>
      <c r="R757" s="83" t="s">
        <v>11531</v>
      </c>
      <c r="S757" s="83" t="s">
        <v>2200</v>
      </c>
      <c r="T757" s="83" t="s">
        <v>5862</v>
      </c>
      <c r="U757" s="83" t="s">
        <v>5907</v>
      </c>
      <c r="V757" s="244" t="s">
        <v>4470</v>
      </c>
      <c r="W757" s="274" t="s">
        <v>2205</v>
      </c>
      <c r="X757" s="274" t="s">
        <v>2652</v>
      </c>
      <c r="Y757" s="274">
        <v>6618082</v>
      </c>
      <c r="Z757" s="86">
        <v>44631</v>
      </c>
      <c r="AA757" s="86">
        <v>44631</v>
      </c>
      <c r="AB757" s="332">
        <f t="shared" ca="1" si="82"/>
        <v>27</v>
      </c>
      <c r="AC757" s="91" t="str">
        <f t="shared" ca="1" si="83"/>
        <v>&lt; 30 days</v>
      </c>
      <c r="AD757" s="89">
        <f t="shared" si="94"/>
        <v>44661</v>
      </c>
      <c r="AE757" s="90" t="str">
        <f t="shared" si="91"/>
        <v>W16-2022</v>
      </c>
      <c r="AF757" s="90" t="str">
        <f t="shared" si="84"/>
        <v>Apr-2022</v>
      </c>
      <c r="AG757" s="86" t="s">
        <v>345</v>
      </c>
      <c r="AH757" s="219" t="str">
        <f t="shared" si="85"/>
        <v>TBD</v>
      </c>
      <c r="AI757" s="219" t="str">
        <f t="shared" si="86"/>
        <v>TBD</v>
      </c>
      <c r="AJ757" s="199">
        <v>44681</v>
      </c>
      <c r="AK757" s="219" t="str">
        <f t="shared" si="87"/>
        <v>W18-2022</v>
      </c>
      <c r="AL757" s="219" t="str">
        <f t="shared" si="88"/>
        <v>Apr-2022</v>
      </c>
      <c r="AM757" s="199">
        <v>44681</v>
      </c>
      <c r="AN757" s="219" t="str">
        <f t="shared" si="89"/>
        <v>W18-2022</v>
      </c>
      <c r="AO757" s="219" t="str">
        <f t="shared" si="90"/>
        <v>Apr-2022</v>
      </c>
      <c r="AP757" s="83" t="s">
        <v>4464</v>
      </c>
      <c r="AQ757" s="220">
        <v>44641</v>
      </c>
      <c r="AR757" s="220">
        <v>44643</v>
      </c>
      <c r="AS757" s="99">
        <v>532513709188</v>
      </c>
      <c r="AT757" s="94">
        <v>6.6</v>
      </c>
      <c r="AU757" s="256"/>
      <c r="AV757" s="238">
        <v>44642</v>
      </c>
      <c r="AW757" s="238"/>
      <c r="AX757" s="89"/>
      <c r="AY757" s="89">
        <v>44658</v>
      </c>
      <c r="AZ757" s="219" t="str">
        <f t="shared" si="95"/>
        <v>W15-2022</v>
      </c>
      <c r="BA757" s="86"/>
      <c r="BB757" s="86"/>
      <c r="BC757" s="86"/>
      <c r="BD757" s="83" t="s">
        <v>3719</v>
      </c>
      <c r="BE757" s="83" t="str">
        <f t="shared" si="93"/>
        <v>21.RFI</v>
      </c>
      <c r="BF757" s="83" t="s">
        <v>3754</v>
      </c>
      <c r="BG757" s="237" t="s">
        <v>12513</v>
      </c>
      <c r="BH757" s="441" t="s">
        <v>12823</v>
      </c>
      <c r="BJ757" s="190"/>
    </row>
    <row r="758" spans="1:62" s="13" customFormat="1" ht="15" hidden="1" customHeight="1">
      <c r="A758" s="187" t="s">
        <v>8640</v>
      </c>
      <c r="B758" s="29"/>
      <c r="C758" s="83" t="str">
        <f t="shared" si="81"/>
        <v>SUM-LA-KOT-1087</v>
      </c>
      <c r="D758" s="83">
        <v>30735000031</v>
      </c>
      <c r="E758" s="198" t="s">
        <v>11121</v>
      </c>
      <c r="F758" s="198" t="s">
        <v>9243</v>
      </c>
      <c r="G758" s="83" t="s">
        <v>10283</v>
      </c>
      <c r="H758" s="351" t="s">
        <v>8638</v>
      </c>
      <c r="I758" s="83" t="s">
        <v>8997</v>
      </c>
      <c r="J758" s="83" t="s">
        <v>8998</v>
      </c>
      <c r="K758" s="83">
        <v>50</v>
      </c>
      <c r="L758" s="83" t="s">
        <v>8999</v>
      </c>
      <c r="M758" s="83">
        <v>2022</v>
      </c>
      <c r="N758" s="83" t="s">
        <v>10359</v>
      </c>
      <c r="O758" s="83" t="s">
        <v>9379</v>
      </c>
      <c r="P758" s="84" t="s">
        <v>205</v>
      </c>
      <c r="Q758" s="83" t="s">
        <v>8508</v>
      </c>
      <c r="R758" s="83" t="s">
        <v>8509</v>
      </c>
      <c r="S758" s="244" t="s">
        <v>2200</v>
      </c>
      <c r="T758" s="244" t="s">
        <v>5862</v>
      </c>
      <c r="U758" s="244" t="s">
        <v>2199</v>
      </c>
      <c r="V758" s="244" t="s">
        <v>4477</v>
      </c>
      <c r="W758" s="274" t="s">
        <v>2218</v>
      </c>
      <c r="X758" s="274" t="s">
        <v>8629</v>
      </c>
      <c r="Y758" s="274">
        <v>6617991</v>
      </c>
      <c r="Z758" s="86">
        <v>44589</v>
      </c>
      <c r="AA758" s="86">
        <v>44589</v>
      </c>
      <c r="AB758" s="332">
        <f t="shared" ca="1" si="82"/>
        <v>68</v>
      </c>
      <c r="AC758" s="91" t="str">
        <f t="shared" ca="1" si="83"/>
        <v>61 - 90 days</v>
      </c>
      <c r="AD758" s="89">
        <f t="shared" si="94"/>
        <v>44619</v>
      </c>
      <c r="AE758" s="90" t="str">
        <f t="shared" si="91"/>
        <v>W10-2022</v>
      </c>
      <c r="AF758" s="90" t="str">
        <f t="shared" si="84"/>
        <v>Feb-2022</v>
      </c>
      <c r="AG758" s="86" t="s">
        <v>345</v>
      </c>
      <c r="AH758" s="219" t="str">
        <f t="shared" si="85"/>
        <v>TBD</v>
      </c>
      <c r="AI758" s="219" t="str">
        <f t="shared" si="86"/>
        <v>TBD</v>
      </c>
      <c r="AJ758" s="199">
        <v>44681</v>
      </c>
      <c r="AK758" s="219" t="str">
        <f t="shared" si="87"/>
        <v>W18-2022</v>
      </c>
      <c r="AL758" s="219" t="str">
        <f t="shared" si="88"/>
        <v>Apr-2022</v>
      </c>
      <c r="AM758" s="199">
        <v>44681</v>
      </c>
      <c r="AN758" s="219" t="str">
        <f t="shared" si="89"/>
        <v>W18-2022</v>
      </c>
      <c r="AO758" s="219" t="str">
        <f t="shared" si="90"/>
        <v>Apr-2022</v>
      </c>
      <c r="AP758" s="83" t="s">
        <v>4464</v>
      </c>
      <c r="AQ758" s="220">
        <v>44594</v>
      </c>
      <c r="AR758" s="89">
        <v>44595</v>
      </c>
      <c r="AS758" s="99">
        <v>172400482877</v>
      </c>
      <c r="AT758" s="94">
        <v>6.6</v>
      </c>
      <c r="AU758" s="256"/>
      <c r="AV758" s="89">
        <v>44642</v>
      </c>
      <c r="AW758" s="238"/>
      <c r="AX758" s="89"/>
      <c r="AY758" s="89">
        <v>44657</v>
      </c>
      <c r="AZ758" s="219" t="str">
        <f t="shared" si="95"/>
        <v>W15-2022</v>
      </c>
      <c r="BA758" s="86"/>
      <c r="BB758" s="86"/>
      <c r="BC758" s="86" t="s">
        <v>10378</v>
      </c>
      <c r="BD758" s="83" t="s">
        <v>3719</v>
      </c>
      <c r="BE758" s="83" t="str">
        <f t="shared" si="93"/>
        <v>21.RFI</v>
      </c>
      <c r="BF758" s="83" t="s">
        <v>3754</v>
      </c>
      <c r="BG758" s="237" t="s">
        <v>12489</v>
      </c>
      <c r="BH758" s="441" t="s">
        <v>12823</v>
      </c>
    </row>
    <row r="759" spans="1:62" s="13" customFormat="1" ht="15" hidden="1" customHeight="1">
      <c r="A759" s="187" t="s">
        <v>8640</v>
      </c>
      <c r="B759" s="29"/>
      <c r="C759" s="83" t="str">
        <f t="shared" si="81"/>
        <v>SUM-SS-MBL-1202</v>
      </c>
      <c r="D759" s="83">
        <v>30734100031</v>
      </c>
      <c r="E759" s="198" t="s">
        <v>11175</v>
      </c>
      <c r="F759" s="198" t="s">
        <v>9135</v>
      </c>
      <c r="G759" s="83" t="s">
        <v>10283</v>
      </c>
      <c r="H759" s="351" t="s">
        <v>8638</v>
      </c>
      <c r="I759" s="83" t="s">
        <v>8678</v>
      </c>
      <c r="J759" s="83" t="s">
        <v>8679</v>
      </c>
      <c r="K759" s="83">
        <v>60</v>
      </c>
      <c r="L759" s="83" t="s">
        <v>8680</v>
      </c>
      <c r="M759" s="83">
        <v>2022</v>
      </c>
      <c r="N759" s="83" t="s">
        <v>10359</v>
      </c>
      <c r="O759" s="83" t="s">
        <v>9298</v>
      </c>
      <c r="P759" s="84" t="s">
        <v>205</v>
      </c>
      <c r="Q759" s="83" t="s">
        <v>8280</v>
      </c>
      <c r="R759" s="83" t="s">
        <v>8281</v>
      </c>
      <c r="S759" s="244" t="s">
        <v>2200</v>
      </c>
      <c r="T759" s="244" t="s">
        <v>5862</v>
      </c>
      <c r="U759" s="244" t="s">
        <v>2199</v>
      </c>
      <c r="V759" s="244" t="s">
        <v>4477</v>
      </c>
      <c r="W759" s="274" t="s">
        <v>2216</v>
      </c>
      <c r="X759" s="274" t="s">
        <v>8603</v>
      </c>
      <c r="Y759" s="244">
        <v>6617992</v>
      </c>
      <c r="Z759" s="86">
        <v>44589</v>
      </c>
      <c r="AA759" s="86">
        <v>44589</v>
      </c>
      <c r="AB759" s="332">
        <f t="shared" ca="1" si="82"/>
        <v>67</v>
      </c>
      <c r="AC759" s="91" t="str">
        <f t="shared" ca="1" si="83"/>
        <v>61 - 90 days</v>
      </c>
      <c r="AD759" s="89">
        <f t="shared" si="94"/>
        <v>44619</v>
      </c>
      <c r="AE759" s="90" t="str">
        <f t="shared" si="91"/>
        <v>W10-2022</v>
      </c>
      <c r="AF759" s="90" t="str">
        <f t="shared" si="84"/>
        <v>Feb-2022</v>
      </c>
      <c r="AG759" s="89" t="s">
        <v>345</v>
      </c>
      <c r="AH759" s="219" t="str">
        <f t="shared" si="85"/>
        <v>TBD</v>
      </c>
      <c r="AI759" s="219" t="str">
        <f t="shared" si="86"/>
        <v>TBD</v>
      </c>
      <c r="AJ759" s="199">
        <v>44681</v>
      </c>
      <c r="AK759" s="219" t="str">
        <f t="shared" si="87"/>
        <v>W18-2022</v>
      </c>
      <c r="AL759" s="219" t="str">
        <f t="shared" si="88"/>
        <v>Apr-2022</v>
      </c>
      <c r="AM759" s="199">
        <v>44681</v>
      </c>
      <c r="AN759" s="219" t="str">
        <f t="shared" si="89"/>
        <v>W18-2022</v>
      </c>
      <c r="AO759" s="219" t="str">
        <f t="shared" si="90"/>
        <v>Apr-2022</v>
      </c>
      <c r="AP759" s="83" t="s">
        <v>4464</v>
      </c>
      <c r="AQ759" s="220">
        <v>44593</v>
      </c>
      <c r="AR759" s="89">
        <v>44594</v>
      </c>
      <c r="AS759" s="99">
        <v>147800877458</v>
      </c>
      <c r="AT759" s="94">
        <v>6.6</v>
      </c>
      <c r="AU759" s="256"/>
      <c r="AV759" s="89">
        <v>44642</v>
      </c>
      <c r="AW759" s="238"/>
      <c r="AX759" s="89">
        <v>44648</v>
      </c>
      <c r="AY759" s="89">
        <v>44656</v>
      </c>
      <c r="AZ759" s="219" t="str">
        <f t="shared" si="95"/>
        <v>W15-2022</v>
      </c>
      <c r="BA759" s="86"/>
      <c r="BB759" s="86"/>
      <c r="BC759" s="86" t="s">
        <v>10378</v>
      </c>
      <c r="BD759" s="83" t="s">
        <v>3719</v>
      </c>
      <c r="BE759" s="83" t="str">
        <f t="shared" si="93"/>
        <v>21.RFI</v>
      </c>
      <c r="BF759" s="83" t="s">
        <v>3754</v>
      </c>
      <c r="BG759" s="237" t="s">
        <v>12461</v>
      </c>
      <c r="BH759" s="441" t="s">
        <v>12823</v>
      </c>
    </row>
    <row r="760" spans="1:62" s="13" customFormat="1" ht="15" hidden="1" customHeight="1">
      <c r="A760" s="187" t="s">
        <v>8640</v>
      </c>
      <c r="B760" s="29"/>
      <c r="C760" s="83" t="str">
        <f t="shared" si="81"/>
        <v>SUM-SS-MBL-1206</v>
      </c>
      <c r="D760" s="83">
        <v>30734730031</v>
      </c>
      <c r="E760" s="198" t="s">
        <v>11137</v>
      </c>
      <c r="F760" s="198" t="s">
        <v>9134</v>
      </c>
      <c r="G760" s="83" t="s">
        <v>10283</v>
      </c>
      <c r="H760" s="351" t="s">
        <v>8638</v>
      </c>
      <c r="I760" s="83" t="s">
        <v>8675</v>
      </c>
      <c r="J760" s="83" t="s">
        <v>8676</v>
      </c>
      <c r="K760" s="83">
        <v>50</v>
      </c>
      <c r="L760" s="83" t="s">
        <v>8677</v>
      </c>
      <c r="M760" s="83">
        <v>2022</v>
      </c>
      <c r="N760" s="83" t="s">
        <v>10359</v>
      </c>
      <c r="O760" s="83" t="s">
        <v>9297</v>
      </c>
      <c r="P760" s="84" t="s">
        <v>205</v>
      </c>
      <c r="Q760" s="83" t="s">
        <v>8278</v>
      </c>
      <c r="R760" s="83" t="s">
        <v>8279</v>
      </c>
      <c r="S760" s="244" t="s">
        <v>2200</v>
      </c>
      <c r="T760" s="244" t="s">
        <v>5862</v>
      </c>
      <c r="U760" s="244" t="s">
        <v>2199</v>
      </c>
      <c r="V760" s="244" t="s">
        <v>4477</v>
      </c>
      <c r="W760" s="274" t="s">
        <v>2216</v>
      </c>
      <c r="X760" s="274" t="s">
        <v>8603</v>
      </c>
      <c r="Y760" s="274">
        <v>6617992</v>
      </c>
      <c r="Z760" s="86">
        <v>44589</v>
      </c>
      <c r="AA760" s="86">
        <v>44589</v>
      </c>
      <c r="AB760" s="332">
        <f t="shared" ca="1" si="82"/>
        <v>67</v>
      </c>
      <c r="AC760" s="91" t="str">
        <f t="shared" ca="1" si="83"/>
        <v>61 - 90 days</v>
      </c>
      <c r="AD760" s="89">
        <f t="shared" si="94"/>
        <v>44619</v>
      </c>
      <c r="AE760" s="90" t="str">
        <f t="shared" si="91"/>
        <v>W10-2022</v>
      </c>
      <c r="AF760" s="90" t="str">
        <f t="shared" si="84"/>
        <v>Feb-2022</v>
      </c>
      <c r="AG760" s="89" t="s">
        <v>345</v>
      </c>
      <c r="AH760" s="219" t="str">
        <f t="shared" si="85"/>
        <v>TBD</v>
      </c>
      <c r="AI760" s="219" t="str">
        <f t="shared" si="86"/>
        <v>TBD</v>
      </c>
      <c r="AJ760" s="199">
        <v>44681</v>
      </c>
      <c r="AK760" s="219" t="str">
        <f t="shared" si="87"/>
        <v>W18-2022</v>
      </c>
      <c r="AL760" s="219" t="str">
        <f t="shared" si="88"/>
        <v>Apr-2022</v>
      </c>
      <c r="AM760" s="199">
        <v>44681</v>
      </c>
      <c r="AN760" s="219" t="str">
        <f t="shared" si="89"/>
        <v>W18-2022</v>
      </c>
      <c r="AO760" s="219" t="str">
        <f t="shared" si="90"/>
        <v>Apr-2022</v>
      </c>
      <c r="AP760" s="83" t="s">
        <v>4464</v>
      </c>
      <c r="AQ760" s="220">
        <v>44593</v>
      </c>
      <c r="AR760" s="89">
        <v>44594</v>
      </c>
      <c r="AS760" s="99">
        <v>147800877466</v>
      </c>
      <c r="AT760" s="94">
        <v>6.6</v>
      </c>
      <c r="AU760" s="256"/>
      <c r="AV760" s="89">
        <v>44642</v>
      </c>
      <c r="AW760" s="238"/>
      <c r="AX760" s="89">
        <v>44648</v>
      </c>
      <c r="AY760" s="89">
        <v>44656</v>
      </c>
      <c r="AZ760" s="219" t="str">
        <f t="shared" si="95"/>
        <v>W15-2022</v>
      </c>
      <c r="BA760" s="86"/>
      <c r="BB760" s="86"/>
      <c r="BC760" s="86" t="s">
        <v>10378</v>
      </c>
      <c r="BD760" s="83" t="s">
        <v>3719</v>
      </c>
      <c r="BE760" s="83" t="str">
        <f t="shared" si="93"/>
        <v>21.RFI</v>
      </c>
      <c r="BF760" s="83" t="s">
        <v>3754</v>
      </c>
      <c r="BG760" s="237" t="s">
        <v>12464</v>
      </c>
      <c r="BH760" s="441" t="s">
        <v>12823</v>
      </c>
    </row>
    <row r="761" spans="1:62" s="13" customFormat="1" ht="15" hidden="1" customHeight="1">
      <c r="A761" s="187" t="s">
        <v>8640</v>
      </c>
      <c r="B761" s="29"/>
      <c r="C761" s="83" t="str">
        <f t="shared" si="81"/>
        <v>SUM-SS-MRD-1012</v>
      </c>
      <c r="D761" s="83">
        <v>30734080031</v>
      </c>
      <c r="E761" s="198" t="s">
        <v>11143</v>
      </c>
      <c r="F761" s="198" t="s">
        <v>9154</v>
      </c>
      <c r="G761" s="83" t="s">
        <v>10283</v>
      </c>
      <c r="H761" s="351" t="s">
        <v>8638</v>
      </c>
      <c r="I761" s="83" t="s">
        <v>8732</v>
      </c>
      <c r="J761" s="83" t="s">
        <v>8733</v>
      </c>
      <c r="K761" s="83">
        <v>40</v>
      </c>
      <c r="L761" s="83" t="s">
        <v>8734</v>
      </c>
      <c r="M761" s="83">
        <v>2022</v>
      </c>
      <c r="N761" s="83" t="s">
        <v>10359</v>
      </c>
      <c r="O761" s="83" t="s">
        <v>9316</v>
      </c>
      <c r="P761" s="84" t="s">
        <v>205</v>
      </c>
      <c r="Q761" s="83" t="s">
        <v>8318</v>
      </c>
      <c r="R761" s="83" t="s">
        <v>8319</v>
      </c>
      <c r="S761" s="244" t="s">
        <v>2200</v>
      </c>
      <c r="T761" s="244" t="s">
        <v>5862</v>
      </c>
      <c r="U761" s="244" t="s">
        <v>2199</v>
      </c>
      <c r="V761" s="244" t="s">
        <v>4477</v>
      </c>
      <c r="W761" s="274" t="s">
        <v>2216</v>
      </c>
      <c r="X761" s="274" t="s">
        <v>8608</v>
      </c>
      <c r="Y761" s="274">
        <v>6617992</v>
      </c>
      <c r="Z761" s="86">
        <v>44589</v>
      </c>
      <c r="AA761" s="86">
        <v>44589</v>
      </c>
      <c r="AB761" s="332">
        <f t="shared" ca="1" si="82"/>
        <v>67</v>
      </c>
      <c r="AC761" s="91" t="str">
        <f t="shared" ca="1" si="83"/>
        <v>61 - 90 days</v>
      </c>
      <c r="AD761" s="89">
        <f t="shared" si="94"/>
        <v>44619</v>
      </c>
      <c r="AE761" s="90" t="str">
        <f t="shared" si="91"/>
        <v>W10-2022</v>
      </c>
      <c r="AF761" s="90" t="str">
        <f t="shared" si="84"/>
        <v>Feb-2022</v>
      </c>
      <c r="AG761" s="89" t="s">
        <v>345</v>
      </c>
      <c r="AH761" s="219" t="str">
        <f t="shared" si="85"/>
        <v>TBD</v>
      </c>
      <c r="AI761" s="219" t="str">
        <f t="shared" si="86"/>
        <v>TBD</v>
      </c>
      <c r="AJ761" s="199">
        <v>44681</v>
      </c>
      <c r="AK761" s="219" t="str">
        <f t="shared" si="87"/>
        <v>W18-2022</v>
      </c>
      <c r="AL761" s="219" t="str">
        <f t="shared" si="88"/>
        <v>Apr-2022</v>
      </c>
      <c r="AM761" s="199">
        <v>44681</v>
      </c>
      <c r="AN761" s="219" t="str">
        <f t="shared" si="89"/>
        <v>W18-2022</v>
      </c>
      <c r="AO761" s="219" t="str">
        <f t="shared" si="90"/>
        <v>Apr-2022</v>
      </c>
      <c r="AP761" s="83" t="s">
        <v>4464</v>
      </c>
      <c r="AQ761" s="220">
        <v>44593</v>
      </c>
      <c r="AR761" s="89">
        <v>44594</v>
      </c>
      <c r="AS761" s="99">
        <v>147700649244</v>
      </c>
      <c r="AT761" s="94">
        <v>6.6</v>
      </c>
      <c r="AU761" s="256"/>
      <c r="AV761" s="89">
        <v>44642</v>
      </c>
      <c r="AW761" s="238"/>
      <c r="AX761" s="89"/>
      <c r="AY761" s="89">
        <v>44656</v>
      </c>
      <c r="AZ761" s="219" t="str">
        <f t="shared" si="95"/>
        <v>W15-2022</v>
      </c>
      <c r="BA761" s="86"/>
      <c r="BB761" s="86"/>
      <c r="BC761" s="86" t="s">
        <v>10378</v>
      </c>
      <c r="BD761" s="83" t="s">
        <v>3719</v>
      </c>
      <c r="BE761" s="83" t="str">
        <f t="shared" si="93"/>
        <v>21.RFI</v>
      </c>
      <c r="BF761" s="83" t="s">
        <v>3754</v>
      </c>
      <c r="BG761" s="237" t="s">
        <v>12465</v>
      </c>
      <c r="BH761" s="441" t="s">
        <v>12823</v>
      </c>
    </row>
    <row r="762" spans="1:62" s="13" customFormat="1" ht="15" hidden="1" customHeight="1">
      <c r="A762" s="187" t="s">
        <v>8640</v>
      </c>
      <c r="B762" s="29"/>
      <c r="C762" s="83" t="str">
        <f t="shared" si="81"/>
        <v>SUM-LA-PRW-1126</v>
      </c>
      <c r="D762" s="83">
        <v>30734460031</v>
      </c>
      <c r="E762" s="198" t="s">
        <v>11146</v>
      </c>
      <c r="F762" s="198" t="s">
        <v>8405</v>
      </c>
      <c r="G762" s="83" t="s">
        <v>10283</v>
      </c>
      <c r="H762" s="351" t="s">
        <v>6827</v>
      </c>
      <c r="I762" s="83" t="s">
        <v>8848</v>
      </c>
      <c r="J762" s="83" t="s">
        <v>8849</v>
      </c>
      <c r="K762" s="83">
        <v>60</v>
      </c>
      <c r="L762" s="83" t="s">
        <v>8850</v>
      </c>
      <c r="M762" s="83">
        <v>2022</v>
      </c>
      <c r="N762" s="83" t="s">
        <v>10359</v>
      </c>
      <c r="O762" s="83" t="s">
        <v>9342</v>
      </c>
      <c r="P762" s="84" t="s">
        <v>205</v>
      </c>
      <c r="Q762" s="83" t="s">
        <v>8404</v>
      </c>
      <c r="R762" s="83" t="s">
        <v>8405</v>
      </c>
      <c r="S762" s="244" t="s">
        <v>2200</v>
      </c>
      <c r="T762" s="244" t="s">
        <v>5862</v>
      </c>
      <c r="U762" s="244" t="s">
        <v>2199</v>
      </c>
      <c r="V762" s="244" t="s">
        <v>4477</v>
      </c>
      <c r="W762" s="274" t="s">
        <v>2218</v>
      </c>
      <c r="X762" s="274" t="s">
        <v>2710</v>
      </c>
      <c r="Y762" s="274">
        <v>6617988</v>
      </c>
      <c r="Z762" s="86">
        <v>44589</v>
      </c>
      <c r="AA762" s="86">
        <v>44589</v>
      </c>
      <c r="AB762" s="332">
        <f t="shared" ca="1" si="82"/>
        <v>68</v>
      </c>
      <c r="AC762" s="91" t="str">
        <f t="shared" ca="1" si="83"/>
        <v>61 - 90 days</v>
      </c>
      <c r="AD762" s="89">
        <f t="shared" si="94"/>
        <v>44619</v>
      </c>
      <c r="AE762" s="90" t="str">
        <f t="shared" si="91"/>
        <v>W10-2022</v>
      </c>
      <c r="AF762" s="90" t="str">
        <f t="shared" si="84"/>
        <v>Feb-2022</v>
      </c>
      <c r="AG762" s="89" t="s">
        <v>345</v>
      </c>
      <c r="AH762" s="219" t="str">
        <f t="shared" si="85"/>
        <v>TBD</v>
      </c>
      <c r="AI762" s="219" t="str">
        <f t="shared" si="86"/>
        <v>TBD</v>
      </c>
      <c r="AJ762" s="199">
        <v>44681</v>
      </c>
      <c r="AK762" s="219" t="str">
        <f t="shared" si="87"/>
        <v>W18-2022</v>
      </c>
      <c r="AL762" s="219" t="str">
        <f t="shared" si="88"/>
        <v>Apr-2022</v>
      </c>
      <c r="AM762" s="199">
        <v>44681</v>
      </c>
      <c r="AN762" s="219" t="str">
        <f t="shared" si="89"/>
        <v>W18-2022</v>
      </c>
      <c r="AO762" s="219" t="str">
        <f t="shared" si="90"/>
        <v>Apr-2022</v>
      </c>
      <c r="AP762" s="83" t="s">
        <v>4464</v>
      </c>
      <c r="AQ762" s="220">
        <v>44594</v>
      </c>
      <c r="AR762" s="89">
        <v>44595</v>
      </c>
      <c r="AS762" s="99">
        <v>172501123531</v>
      </c>
      <c r="AT762" s="94">
        <v>6.6</v>
      </c>
      <c r="AU762" s="256"/>
      <c r="AV762" s="89">
        <v>44642</v>
      </c>
      <c r="AW762" s="238"/>
      <c r="AX762" s="89"/>
      <c r="AY762" s="89">
        <v>44657</v>
      </c>
      <c r="AZ762" s="219" t="str">
        <f t="shared" si="95"/>
        <v>W15-2022</v>
      </c>
      <c r="BA762" s="86"/>
      <c r="BB762" s="86"/>
      <c r="BC762" s="86" t="s">
        <v>10378</v>
      </c>
      <c r="BD762" s="83" t="s">
        <v>3719</v>
      </c>
      <c r="BE762" s="83" t="str">
        <f t="shared" si="93"/>
        <v>21.RFI</v>
      </c>
      <c r="BF762" s="83" t="s">
        <v>3754</v>
      </c>
      <c r="BG762" s="237" t="s">
        <v>12493</v>
      </c>
      <c r="BH762" s="441" t="s">
        <v>12823</v>
      </c>
    </row>
    <row r="763" spans="1:62" s="13" customFormat="1" ht="15" hidden="1" customHeight="1">
      <c r="A763" s="187" t="s">
        <v>8640</v>
      </c>
      <c r="B763" s="29"/>
      <c r="C763" s="83" t="str">
        <f t="shared" ref="C763:C826" si="96">Q763</f>
        <v>SUM-SS-MPR-1274</v>
      </c>
      <c r="D763" s="83">
        <v>30734290031</v>
      </c>
      <c r="E763" s="198" t="s">
        <v>11176</v>
      </c>
      <c r="F763" s="198" t="s">
        <v>9140</v>
      </c>
      <c r="G763" s="83" t="s">
        <v>10283</v>
      </c>
      <c r="H763" s="351" t="s">
        <v>8638</v>
      </c>
      <c r="I763" s="83" t="s">
        <v>8692</v>
      </c>
      <c r="J763" s="83" t="s">
        <v>8693</v>
      </c>
      <c r="K763" s="83">
        <v>50</v>
      </c>
      <c r="L763" s="83" t="s">
        <v>8694</v>
      </c>
      <c r="M763" s="83">
        <v>2022</v>
      </c>
      <c r="N763" s="83" t="s">
        <v>10359</v>
      </c>
      <c r="O763" s="83" t="s">
        <v>9302</v>
      </c>
      <c r="P763" s="84" t="s">
        <v>205</v>
      </c>
      <c r="Q763" s="83" t="s">
        <v>8290</v>
      </c>
      <c r="R763" s="83" t="s">
        <v>8291</v>
      </c>
      <c r="S763" s="244" t="s">
        <v>2200</v>
      </c>
      <c r="T763" s="244" t="s">
        <v>5862</v>
      </c>
      <c r="U763" s="244" t="s">
        <v>2199</v>
      </c>
      <c r="V763" s="244" t="s">
        <v>4477</v>
      </c>
      <c r="W763" s="274" t="s">
        <v>2216</v>
      </c>
      <c r="X763" s="274" t="s">
        <v>2649</v>
      </c>
      <c r="Y763" s="244">
        <v>6617992</v>
      </c>
      <c r="Z763" s="86">
        <v>44589</v>
      </c>
      <c r="AA763" s="86">
        <v>44589</v>
      </c>
      <c r="AB763" s="332">
        <f t="shared" ca="1" si="82"/>
        <v>68</v>
      </c>
      <c r="AC763" s="91" t="str">
        <f t="shared" ca="1" si="83"/>
        <v>61 - 90 days</v>
      </c>
      <c r="AD763" s="89">
        <f t="shared" si="94"/>
        <v>44619</v>
      </c>
      <c r="AE763" s="90" t="str">
        <f t="shared" si="91"/>
        <v>W10-2022</v>
      </c>
      <c r="AF763" s="90" t="str">
        <f t="shared" si="84"/>
        <v>Feb-2022</v>
      </c>
      <c r="AG763" s="89" t="s">
        <v>345</v>
      </c>
      <c r="AH763" s="219" t="str">
        <f t="shared" si="85"/>
        <v>TBD</v>
      </c>
      <c r="AI763" s="219" t="str">
        <f t="shared" si="86"/>
        <v>TBD</v>
      </c>
      <c r="AJ763" s="199">
        <v>44681</v>
      </c>
      <c r="AK763" s="219" t="str">
        <f t="shared" si="87"/>
        <v>W18-2022</v>
      </c>
      <c r="AL763" s="219" t="str">
        <f t="shared" si="88"/>
        <v>Apr-2022</v>
      </c>
      <c r="AM763" s="199">
        <v>44681</v>
      </c>
      <c r="AN763" s="219" t="str">
        <f t="shared" si="89"/>
        <v>W18-2022</v>
      </c>
      <c r="AO763" s="219" t="str">
        <f t="shared" si="90"/>
        <v>Apr-2022</v>
      </c>
      <c r="AP763" s="83" t="s">
        <v>4464</v>
      </c>
      <c r="AQ763" s="220">
        <v>44593</v>
      </c>
      <c r="AR763" s="89">
        <v>44594</v>
      </c>
      <c r="AS763" s="99">
        <v>149300217417</v>
      </c>
      <c r="AT763" s="94">
        <v>6.6</v>
      </c>
      <c r="AU763" s="256"/>
      <c r="AV763" s="89">
        <v>44642</v>
      </c>
      <c r="AW763" s="238"/>
      <c r="AX763" s="89">
        <v>44653</v>
      </c>
      <c r="AY763" s="89">
        <v>44657</v>
      </c>
      <c r="AZ763" s="219" t="str">
        <f t="shared" si="95"/>
        <v>W15-2022</v>
      </c>
      <c r="BA763" s="86"/>
      <c r="BB763" s="86"/>
      <c r="BC763" s="86" t="s">
        <v>10378</v>
      </c>
      <c r="BD763" s="83" t="s">
        <v>3719</v>
      </c>
      <c r="BE763" s="83" t="str">
        <f t="shared" si="93"/>
        <v>21.RFI</v>
      </c>
      <c r="BF763" s="83" t="s">
        <v>3754</v>
      </c>
      <c r="BG763" s="237" t="s">
        <v>12502</v>
      </c>
      <c r="BH763" s="441" t="s">
        <v>12823</v>
      </c>
    </row>
    <row r="764" spans="1:62" s="13" customFormat="1" ht="15" hidden="1" customHeight="1">
      <c r="A764" s="187" t="s">
        <v>8640</v>
      </c>
      <c r="B764" s="29"/>
      <c r="C764" s="83" t="str">
        <f t="shared" si="96"/>
        <v>SUM-JA-KLT-0473</v>
      </c>
      <c r="D764" s="83">
        <v>30734540031</v>
      </c>
      <c r="E764" s="198" t="s">
        <v>11081</v>
      </c>
      <c r="F764" s="198" t="s">
        <v>9205</v>
      </c>
      <c r="G764" s="83" t="s">
        <v>10283</v>
      </c>
      <c r="H764" s="351" t="s">
        <v>6825</v>
      </c>
      <c r="I764" s="83" t="s">
        <v>8886</v>
      </c>
      <c r="J764" s="83" t="s">
        <v>8887</v>
      </c>
      <c r="K764" s="83">
        <v>50</v>
      </c>
      <c r="L764" s="83" t="s">
        <v>8888</v>
      </c>
      <c r="M764" s="83">
        <v>2022</v>
      </c>
      <c r="N764" s="83" t="s">
        <v>10361</v>
      </c>
      <c r="O764" s="83" t="s">
        <v>9349</v>
      </c>
      <c r="P764" s="84" t="s">
        <v>205</v>
      </c>
      <c r="Q764" s="83" t="s">
        <v>8430</v>
      </c>
      <c r="R764" s="83" t="s">
        <v>8431</v>
      </c>
      <c r="S764" s="244" t="s">
        <v>2200</v>
      </c>
      <c r="T764" s="244" t="s">
        <v>5862</v>
      </c>
      <c r="U764" s="244" t="s">
        <v>2199</v>
      </c>
      <c r="V764" s="244" t="s">
        <v>4477</v>
      </c>
      <c r="W764" s="274" t="s">
        <v>2223</v>
      </c>
      <c r="X764" s="274" t="s">
        <v>8622</v>
      </c>
      <c r="Y764" s="244">
        <v>6617991</v>
      </c>
      <c r="Z764" s="86">
        <v>44589</v>
      </c>
      <c r="AA764" s="86">
        <v>44589</v>
      </c>
      <c r="AB764" s="332">
        <f t="shared" ca="1" si="82"/>
        <v>66</v>
      </c>
      <c r="AC764" s="91" t="str">
        <f t="shared" ca="1" si="83"/>
        <v>61 - 90 days</v>
      </c>
      <c r="AD764" s="89">
        <f t="shared" si="94"/>
        <v>44619</v>
      </c>
      <c r="AE764" s="90" t="str">
        <f t="shared" si="91"/>
        <v>W10-2022</v>
      </c>
      <c r="AF764" s="90" t="str">
        <f t="shared" si="84"/>
        <v>Feb-2022</v>
      </c>
      <c r="AG764" s="89" t="s">
        <v>345</v>
      </c>
      <c r="AH764" s="219" t="str">
        <f t="shared" si="85"/>
        <v>TBD</v>
      </c>
      <c r="AI764" s="219" t="str">
        <f t="shared" si="86"/>
        <v>TBD</v>
      </c>
      <c r="AJ764" s="199">
        <v>44681</v>
      </c>
      <c r="AK764" s="219" t="str">
        <f t="shared" si="87"/>
        <v>W18-2022</v>
      </c>
      <c r="AL764" s="219" t="str">
        <f t="shared" si="88"/>
        <v>Apr-2022</v>
      </c>
      <c r="AM764" s="199">
        <v>44681</v>
      </c>
      <c r="AN764" s="219" t="str">
        <f t="shared" si="89"/>
        <v>W18-2022</v>
      </c>
      <c r="AO764" s="219" t="str">
        <f t="shared" si="90"/>
        <v>Apr-2022</v>
      </c>
      <c r="AP764" s="83" t="s">
        <v>4464</v>
      </c>
      <c r="AQ764" s="220">
        <v>44593</v>
      </c>
      <c r="AR764" s="89">
        <v>44594</v>
      </c>
      <c r="AS764" s="99">
        <v>143600998992</v>
      </c>
      <c r="AT764" s="94">
        <v>6.6</v>
      </c>
      <c r="AU764" s="256"/>
      <c r="AV764" s="89">
        <v>44642</v>
      </c>
      <c r="AW764" s="238"/>
      <c r="AX764" s="89"/>
      <c r="AY764" s="89">
        <v>44655</v>
      </c>
      <c r="AZ764" s="219" t="str">
        <f t="shared" si="95"/>
        <v>W15-2022</v>
      </c>
      <c r="BA764" s="86"/>
      <c r="BB764" s="86"/>
      <c r="BC764" s="86" t="s">
        <v>10378</v>
      </c>
      <c r="BD764" s="83" t="s">
        <v>3719</v>
      </c>
      <c r="BE764" s="83" t="str">
        <f t="shared" si="93"/>
        <v>21.RFI</v>
      </c>
      <c r="BF764" s="83" t="s">
        <v>3754</v>
      </c>
      <c r="BG764" s="237" t="s">
        <v>12286</v>
      </c>
      <c r="BH764" s="441" t="s">
        <v>12823</v>
      </c>
    </row>
    <row r="765" spans="1:62" s="13" customFormat="1" ht="15" hidden="1" customHeight="1">
      <c r="A765" s="187" t="s">
        <v>8640</v>
      </c>
      <c r="B765" s="29"/>
      <c r="C765" s="83" t="str">
        <f t="shared" si="96"/>
        <v>SUM-LA-KTB-1146</v>
      </c>
      <c r="D765" s="83">
        <v>30734370031</v>
      </c>
      <c r="E765" s="198" t="s">
        <v>11182</v>
      </c>
      <c r="F765" s="198" t="s">
        <v>9225</v>
      </c>
      <c r="G765" s="83" t="s">
        <v>10283</v>
      </c>
      <c r="H765" s="351" t="s">
        <v>8638</v>
      </c>
      <c r="I765" s="83" t="s">
        <v>8942</v>
      </c>
      <c r="J765" s="83" t="s">
        <v>8943</v>
      </c>
      <c r="K765" s="83">
        <v>50</v>
      </c>
      <c r="L765" s="83" t="s">
        <v>8944</v>
      </c>
      <c r="M765" s="83">
        <v>2022</v>
      </c>
      <c r="N765" s="83" t="s">
        <v>10359</v>
      </c>
      <c r="O765" s="83" t="s">
        <v>9367</v>
      </c>
      <c r="P765" s="84" t="s">
        <v>205</v>
      </c>
      <c r="Q765" s="83" t="s">
        <v>8470</v>
      </c>
      <c r="R765" s="83" t="s">
        <v>8471</v>
      </c>
      <c r="S765" s="244" t="s">
        <v>2200</v>
      </c>
      <c r="T765" s="244" t="s">
        <v>5862</v>
      </c>
      <c r="U765" s="244" t="s">
        <v>2199</v>
      </c>
      <c r="V765" s="244" t="s">
        <v>4477</v>
      </c>
      <c r="W765" s="274" t="s">
        <v>2218</v>
      </c>
      <c r="X765" s="274" t="s">
        <v>8626</v>
      </c>
      <c r="Y765" s="244">
        <v>6617991</v>
      </c>
      <c r="Z765" s="86">
        <v>44589</v>
      </c>
      <c r="AA765" s="86">
        <v>44589</v>
      </c>
      <c r="AB765" s="332">
        <f t="shared" ca="1" si="82"/>
        <v>66</v>
      </c>
      <c r="AC765" s="91" t="str">
        <f t="shared" ca="1" si="83"/>
        <v>61 - 90 days</v>
      </c>
      <c r="AD765" s="89">
        <f t="shared" si="94"/>
        <v>44619</v>
      </c>
      <c r="AE765" s="90" t="str">
        <f t="shared" si="91"/>
        <v>W10-2022</v>
      </c>
      <c r="AF765" s="90" t="str">
        <f t="shared" si="84"/>
        <v>Feb-2022</v>
      </c>
      <c r="AG765" s="89" t="s">
        <v>345</v>
      </c>
      <c r="AH765" s="219" t="str">
        <f t="shared" si="85"/>
        <v>TBD</v>
      </c>
      <c r="AI765" s="219" t="str">
        <f t="shared" si="86"/>
        <v>TBD</v>
      </c>
      <c r="AJ765" s="199">
        <v>44681</v>
      </c>
      <c r="AK765" s="219" t="str">
        <f t="shared" si="87"/>
        <v>W18-2022</v>
      </c>
      <c r="AL765" s="219" t="str">
        <f t="shared" si="88"/>
        <v>Apr-2022</v>
      </c>
      <c r="AM765" s="199">
        <v>44681</v>
      </c>
      <c r="AN765" s="219" t="str">
        <f t="shared" si="89"/>
        <v>W18-2022</v>
      </c>
      <c r="AO765" s="219" t="str">
        <f t="shared" si="90"/>
        <v>Apr-2022</v>
      </c>
      <c r="AP765" s="83" t="s">
        <v>4464</v>
      </c>
      <c r="AQ765" s="220">
        <v>44594</v>
      </c>
      <c r="AR765" s="89">
        <v>44595</v>
      </c>
      <c r="AS765" s="99">
        <v>173001525124</v>
      </c>
      <c r="AT765" s="94">
        <v>6.6</v>
      </c>
      <c r="AU765" s="256"/>
      <c r="AV765" s="89">
        <v>44642</v>
      </c>
      <c r="AW765" s="238"/>
      <c r="AX765" s="89"/>
      <c r="AY765" s="89">
        <v>44655</v>
      </c>
      <c r="AZ765" s="219" t="str">
        <f t="shared" si="95"/>
        <v>W15-2022</v>
      </c>
      <c r="BA765" s="86"/>
      <c r="BB765" s="86"/>
      <c r="BC765" s="86" t="s">
        <v>10378</v>
      </c>
      <c r="BD765" s="83" t="s">
        <v>3719</v>
      </c>
      <c r="BE765" s="83" t="str">
        <f t="shared" si="93"/>
        <v>21.RFI</v>
      </c>
      <c r="BF765" s="83" t="s">
        <v>3754</v>
      </c>
      <c r="BG765" s="237" t="s">
        <v>12288</v>
      </c>
      <c r="BH765" s="441" t="s">
        <v>12823</v>
      </c>
    </row>
    <row r="766" spans="1:62" s="13" customFormat="1" ht="15" hidden="1" customHeight="1">
      <c r="A766" s="187" t="s">
        <v>8640</v>
      </c>
      <c r="B766" s="29"/>
      <c r="C766" s="83" t="str">
        <f t="shared" si="96"/>
        <v>SUM-SS-MRD-1007</v>
      </c>
      <c r="D766" s="83">
        <v>30734090031</v>
      </c>
      <c r="E766" s="198" t="s">
        <v>11142</v>
      </c>
      <c r="F766" s="198" t="s">
        <v>9153</v>
      </c>
      <c r="G766" s="83" t="s">
        <v>10283</v>
      </c>
      <c r="H766" s="351" t="s">
        <v>8638</v>
      </c>
      <c r="I766" s="83" t="s">
        <v>8729</v>
      </c>
      <c r="J766" s="83" t="s">
        <v>8730</v>
      </c>
      <c r="K766" s="83">
        <v>65</v>
      </c>
      <c r="L766" s="83" t="s">
        <v>8731</v>
      </c>
      <c r="M766" s="83">
        <v>2022</v>
      </c>
      <c r="N766" s="83" t="s">
        <v>10359</v>
      </c>
      <c r="O766" s="83" t="s">
        <v>9315</v>
      </c>
      <c r="P766" s="84" t="s">
        <v>205</v>
      </c>
      <c r="Q766" s="83" t="s">
        <v>8316</v>
      </c>
      <c r="R766" s="83" t="s">
        <v>8317</v>
      </c>
      <c r="S766" s="244" t="s">
        <v>2200</v>
      </c>
      <c r="T766" s="244" t="s">
        <v>5862</v>
      </c>
      <c r="U766" s="244" t="s">
        <v>2199</v>
      </c>
      <c r="V766" s="244" t="s">
        <v>4477</v>
      </c>
      <c r="W766" s="274" t="s">
        <v>2216</v>
      </c>
      <c r="X766" s="274" t="s">
        <v>8608</v>
      </c>
      <c r="Y766" s="274">
        <v>6617992</v>
      </c>
      <c r="Z766" s="86">
        <v>44589</v>
      </c>
      <c r="AA766" s="86">
        <v>44589</v>
      </c>
      <c r="AB766" s="332">
        <f t="shared" ca="1" si="82"/>
        <v>66</v>
      </c>
      <c r="AC766" s="91" t="str">
        <f t="shared" ca="1" si="83"/>
        <v>61 - 90 days</v>
      </c>
      <c r="AD766" s="89">
        <f t="shared" si="94"/>
        <v>44619</v>
      </c>
      <c r="AE766" s="90" t="str">
        <f t="shared" si="91"/>
        <v>W10-2022</v>
      </c>
      <c r="AF766" s="90" t="str">
        <f t="shared" si="84"/>
        <v>Feb-2022</v>
      </c>
      <c r="AG766" s="89" t="s">
        <v>345</v>
      </c>
      <c r="AH766" s="219" t="str">
        <f t="shared" si="85"/>
        <v>TBD</v>
      </c>
      <c r="AI766" s="219" t="str">
        <f t="shared" si="86"/>
        <v>TBD</v>
      </c>
      <c r="AJ766" s="199">
        <v>44681</v>
      </c>
      <c r="AK766" s="219" t="str">
        <f t="shared" si="87"/>
        <v>W18-2022</v>
      </c>
      <c r="AL766" s="219" t="str">
        <f t="shared" si="88"/>
        <v>Apr-2022</v>
      </c>
      <c r="AM766" s="199">
        <v>44681</v>
      </c>
      <c r="AN766" s="219" t="str">
        <f t="shared" si="89"/>
        <v>W18-2022</v>
      </c>
      <c r="AO766" s="219" t="str">
        <f t="shared" si="90"/>
        <v>Apr-2022</v>
      </c>
      <c r="AP766" s="83" t="s">
        <v>4464</v>
      </c>
      <c r="AQ766" s="220">
        <v>44593</v>
      </c>
      <c r="AR766" s="89">
        <v>44594</v>
      </c>
      <c r="AS766" s="99">
        <v>147700649236</v>
      </c>
      <c r="AT766" s="94">
        <v>6.6</v>
      </c>
      <c r="AU766" s="256"/>
      <c r="AV766" s="89">
        <v>44642</v>
      </c>
      <c r="AW766" s="238"/>
      <c r="AX766" s="89"/>
      <c r="AY766" s="89">
        <v>44655</v>
      </c>
      <c r="AZ766" s="219" t="str">
        <f t="shared" si="95"/>
        <v>W15-2022</v>
      </c>
      <c r="BA766" s="86"/>
      <c r="BB766" s="86"/>
      <c r="BC766" s="86" t="s">
        <v>10378</v>
      </c>
      <c r="BD766" s="83" t="s">
        <v>3719</v>
      </c>
      <c r="BE766" s="83" t="str">
        <f t="shared" si="93"/>
        <v>21.RFI</v>
      </c>
      <c r="BF766" s="83" t="s">
        <v>3754</v>
      </c>
      <c r="BG766" s="237" t="s">
        <v>12284</v>
      </c>
      <c r="BH766" s="441" t="s">
        <v>12823</v>
      </c>
    </row>
    <row r="767" spans="1:62" s="13" customFormat="1" ht="15" hidden="1" customHeight="1">
      <c r="A767" s="187" t="s">
        <v>8640</v>
      </c>
      <c r="B767" s="29"/>
      <c r="C767" s="83" t="str">
        <f t="shared" si="96"/>
        <v>SUM-LA-KTB-1147</v>
      </c>
      <c r="D767" s="83">
        <v>30734320031</v>
      </c>
      <c r="E767" s="198" t="s">
        <v>11185</v>
      </c>
      <c r="F767" s="198" t="s">
        <v>9248</v>
      </c>
      <c r="G767" s="83" t="s">
        <v>10283</v>
      </c>
      <c r="H767" s="351" t="s">
        <v>8638</v>
      </c>
      <c r="I767" s="83" t="s">
        <v>9012</v>
      </c>
      <c r="J767" s="83" t="s">
        <v>9013</v>
      </c>
      <c r="K767" s="83">
        <v>50</v>
      </c>
      <c r="L767" s="83" t="s">
        <v>9014</v>
      </c>
      <c r="M767" s="83">
        <v>2022</v>
      </c>
      <c r="N767" s="83" t="s">
        <v>10359</v>
      </c>
      <c r="O767" s="83" t="s">
        <v>9382</v>
      </c>
      <c r="P767" s="84" t="s">
        <v>205</v>
      </c>
      <c r="Q767" s="83" t="s">
        <v>8518</v>
      </c>
      <c r="R767" s="83" t="s">
        <v>8519</v>
      </c>
      <c r="S767" s="244" t="s">
        <v>2200</v>
      </c>
      <c r="T767" s="244" t="s">
        <v>5862</v>
      </c>
      <c r="U767" s="244" t="s">
        <v>2199</v>
      </c>
      <c r="V767" s="244" t="s">
        <v>4477</v>
      </c>
      <c r="W767" s="274" t="s">
        <v>2218</v>
      </c>
      <c r="X767" s="274" t="s">
        <v>8626</v>
      </c>
      <c r="Y767" s="244">
        <v>6617991</v>
      </c>
      <c r="Z767" s="86">
        <v>44589</v>
      </c>
      <c r="AA767" s="86">
        <v>44589</v>
      </c>
      <c r="AB767" s="332">
        <f t="shared" ca="1" si="82"/>
        <v>66</v>
      </c>
      <c r="AC767" s="91" t="str">
        <f t="shared" ca="1" si="83"/>
        <v>61 - 90 days</v>
      </c>
      <c r="AD767" s="89">
        <f t="shared" si="94"/>
        <v>44619</v>
      </c>
      <c r="AE767" s="90" t="str">
        <f t="shared" si="91"/>
        <v>W10-2022</v>
      </c>
      <c r="AF767" s="90" t="str">
        <f t="shared" si="84"/>
        <v>Feb-2022</v>
      </c>
      <c r="AG767" s="89" t="s">
        <v>345</v>
      </c>
      <c r="AH767" s="219" t="str">
        <f t="shared" si="85"/>
        <v>TBD</v>
      </c>
      <c r="AI767" s="219" t="str">
        <f t="shared" si="86"/>
        <v>TBD</v>
      </c>
      <c r="AJ767" s="199">
        <v>44681</v>
      </c>
      <c r="AK767" s="219" t="str">
        <f t="shared" si="87"/>
        <v>W18-2022</v>
      </c>
      <c r="AL767" s="219" t="str">
        <f t="shared" si="88"/>
        <v>Apr-2022</v>
      </c>
      <c r="AM767" s="199">
        <v>44681</v>
      </c>
      <c r="AN767" s="219" t="str">
        <f t="shared" si="89"/>
        <v>W18-2022</v>
      </c>
      <c r="AO767" s="219" t="str">
        <f t="shared" si="90"/>
        <v>Apr-2022</v>
      </c>
      <c r="AP767" s="83" t="s">
        <v>4464</v>
      </c>
      <c r="AQ767" s="220">
        <v>44594</v>
      </c>
      <c r="AR767" s="89">
        <v>44595</v>
      </c>
      <c r="AS767" s="99">
        <v>173001525132</v>
      </c>
      <c r="AT767" s="94">
        <v>6.6</v>
      </c>
      <c r="AU767" s="256"/>
      <c r="AV767" s="89">
        <v>44642</v>
      </c>
      <c r="AW767" s="238"/>
      <c r="AX767" s="89"/>
      <c r="AY767" s="89">
        <v>44655</v>
      </c>
      <c r="AZ767" s="219" t="str">
        <f t="shared" si="95"/>
        <v>W15-2022</v>
      </c>
      <c r="BA767" s="86"/>
      <c r="BB767" s="86"/>
      <c r="BC767" s="86" t="s">
        <v>10378</v>
      </c>
      <c r="BD767" s="83" t="s">
        <v>3719</v>
      </c>
      <c r="BE767" s="83" t="str">
        <f t="shared" si="93"/>
        <v>21.RFI</v>
      </c>
      <c r="BF767" s="83" t="s">
        <v>3754</v>
      </c>
      <c r="BG767" s="237" t="s">
        <v>12285</v>
      </c>
      <c r="BH767" s="441" t="s">
        <v>12823</v>
      </c>
    </row>
    <row r="768" spans="1:62" s="13" customFormat="1" ht="15" hidden="1" customHeight="1">
      <c r="A768" s="187" t="s">
        <v>8640</v>
      </c>
      <c r="B768" s="29"/>
      <c r="C768" s="83" t="str">
        <f t="shared" si="96"/>
        <v>SUM-LA-GDT-1132</v>
      </c>
      <c r="D768" s="83">
        <v>30735470031</v>
      </c>
      <c r="E768" s="198" t="s">
        <v>11093</v>
      </c>
      <c r="F768" s="198" t="s">
        <v>9232</v>
      </c>
      <c r="G768" s="83" t="s">
        <v>10283</v>
      </c>
      <c r="H768" s="351" t="s">
        <v>8638</v>
      </c>
      <c r="I768" s="83" t="s">
        <v>8962</v>
      </c>
      <c r="J768" s="83" t="s">
        <v>8963</v>
      </c>
      <c r="K768" s="83">
        <v>60</v>
      </c>
      <c r="L768" s="83" t="s">
        <v>8964</v>
      </c>
      <c r="M768" s="83">
        <v>2022</v>
      </c>
      <c r="N768" s="83" t="s">
        <v>10359</v>
      </c>
      <c r="O768" s="83" t="s">
        <v>9371</v>
      </c>
      <c r="P768" s="84" t="s">
        <v>205</v>
      </c>
      <c r="Q768" s="83" t="s">
        <v>8484</v>
      </c>
      <c r="R768" s="83" t="s">
        <v>8485</v>
      </c>
      <c r="S768" s="244" t="s">
        <v>2200</v>
      </c>
      <c r="T768" s="244" t="s">
        <v>5862</v>
      </c>
      <c r="U768" s="244" t="s">
        <v>2199</v>
      </c>
      <c r="V768" s="244" t="s">
        <v>4477</v>
      </c>
      <c r="W768" s="274" t="s">
        <v>2218</v>
      </c>
      <c r="X768" s="274" t="s">
        <v>8619</v>
      </c>
      <c r="Y768" s="274">
        <v>6617991</v>
      </c>
      <c r="Z768" s="86">
        <v>44589</v>
      </c>
      <c r="AA768" s="86">
        <v>44589</v>
      </c>
      <c r="AB768" s="332">
        <f t="shared" ca="1" si="82"/>
        <v>70</v>
      </c>
      <c r="AC768" s="91" t="str">
        <f t="shared" ca="1" si="83"/>
        <v>61 - 90 days</v>
      </c>
      <c r="AD768" s="89">
        <f t="shared" si="94"/>
        <v>44619</v>
      </c>
      <c r="AE768" s="90" t="str">
        <f t="shared" si="91"/>
        <v>W10-2022</v>
      </c>
      <c r="AF768" s="90" t="str">
        <f t="shared" si="84"/>
        <v>Feb-2022</v>
      </c>
      <c r="AG768" s="89" t="s">
        <v>345</v>
      </c>
      <c r="AH768" s="219" t="str">
        <f t="shared" si="85"/>
        <v>TBD</v>
      </c>
      <c r="AI768" s="219" t="str">
        <f t="shared" si="86"/>
        <v>TBD</v>
      </c>
      <c r="AJ768" s="199">
        <v>44681</v>
      </c>
      <c r="AK768" s="219" t="str">
        <f t="shared" si="87"/>
        <v>W18-2022</v>
      </c>
      <c r="AL768" s="219" t="str">
        <f t="shared" si="88"/>
        <v>Apr-2022</v>
      </c>
      <c r="AM768" s="199">
        <v>44681</v>
      </c>
      <c r="AN768" s="219" t="str">
        <f t="shared" si="89"/>
        <v>W18-2022</v>
      </c>
      <c r="AO768" s="219" t="str">
        <f t="shared" si="90"/>
        <v>Apr-2022</v>
      </c>
      <c r="AP768" s="83" t="s">
        <v>4464</v>
      </c>
      <c r="AQ768" s="220">
        <v>44594</v>
      </c>
      <c r="AR768" s="89">
        <v>44595</v>
      </c>
      <c r="AS768" s="99">
        <v>171802788465</v>
      </c>
      <c r="AT768" s="94"/>
      <c r="AU768" s="256"/>
      <c r="AV768" s="89">
        <v>44642</v>
      </c>
      <c r="AW768" s="238"/>
      <c r="AX768" s="89"/>
      <c r="AY768" s="89">
        <v>44659</v>
      </c>
      <c r="AZ768" s="219" t="str">
        <f t="shared" si="95"/>
        <v>W15-2022</v>
      </c>
      <c r="BA768" s="86"/>
      <c r="BB768" s="86"/>
      <c r="BC768" s="86" t="s">
        <v>10379</v>
      </c>
      <c r="BD768" s="83" t="s">
        <v>3719</v>
      </c>
      <c r="BE768" s="83" t="str">
        <f t="shared" si="93"/>
        <v>21.RFI</v>
      </c>
      <c r="BF768" s="83" t="s">
        <v>3754</v>
      </c>
      <c r="BG768" s="237" t="s">
        <v>12568</v>
      </c>
      <c r="BH768" s="441" t="s">
        <v>12823</v>
      </c>
    </row>
    <row r="769" spans="1:62" s="13" customFormat="1" ht="15" hidden="1" customHeight="1">
      <c r="A769" s="187" t="s">
        <v>9466</v>
      </c>
      <c r="B769" s="29"/>
      <c r="C769" s="83" t="str">
        <f t="shared" si="96"/>
        <v>JAW-JI-BKL-4331</v>
      </c>
      <c r="D769" s="83">
        <v>30730460031</v>
      </c>
      <c r="E769" s="198" t="s">
        <v>11043</v>
      </c>
      <c r="F769" s="198" t="s">
        <v>9640</v>
      </c>
      <c r="G769" s="83" t="s">
        <v>10283</v>
      </c>
      <c r="H769" s="84" t="s">
        <v>6825</v>
      </c>
      <c r="I769" s="83" t="s">
        <v>10039</v>
      </c>
      <c r="J769" s="83" t="s">
        <v>10040</v>
      </c>
      <c r="K769" s="83">
        <v>50</v>
      </c>
      <c r="L769" s="83" t="s">
        <v>10041</v>
      </c>
      <c r="M769" s="83">
        <v>2022</v>
      </c>
      <c r="N769" s="83" t="s">
        <v>10359</v>
      </c>
      <c r="O769" s="83" t="s">
        <v>10434</v>
      </c>
      <c r="P769" s="84" t="s">
        <v>205</v>
      </c>
      <c r="Q769" s="83" t="s">
        <v>9639</v>
      </c>
      <c r="R769" s="83" t="s">
        <v>9640</v>
      </c>
      <c r="S769" s="83" t="s">
        <v>106</v>
      </c>
      <c r="T769" s="83" t="s">
        <v>5862</v>
      </c>
      <c r="U769" s="83" t="s">
        <v>2198</v>
      </c>
      <c r="V769" s="198" t="s">
        <v>4472</v>
      </c>
      <c r="W769" s="274" t="s">
        <v>2207</v>
      </c>
      <c r="X769" s="274" t="s">
        <v>8617</v>
      </c>
      <c r="Y769" s="274">
        <v>6617949</v>
      </c>
      <c r="Z769" s="86">
        <v>44586</v>
      </c>
      <c r="AA769" s="86">
        <v>44589</v>
      </c>
      <c r="AB769" s="332">
        <f t="shared" ca="1" si="82"/>
        <v>70</v>
      </c>
      <c r="AC769" s="91" t="str">
        <f t="shared" ca="1" si="83"/>
        <v>61 - 90 days</v>
      </c>
      <c r="AD769" s="89">
        <f t="shared" si="94"/>
        <v>44736</v>
      </c>
      <c r="AE769" s="90" t="str">
        <f t="shared" si="91"/>
        <v>W26-2022</v>
      </c>
      <c r="AF769" s="90" t="str">
        <f t="shared" si="84"/>
        <v>Jun-2022</v>
      </c>
      <c r="AG769" s="89" t="s">
        <v>345</v>
      </c>
      <c r="AH769" s="219" t="str">
        <f t="shared" si="85"/>
        <v>TBD</v>
      </c>
      <c r="AI769" s="219" t="str">
        <f t="shared" si="86"/>
        <v>TBD</v>
      </c>
      <c r="AJ769" s="199">
        <v>44681</v>
      </c>
      <c r="AK769" s="219" t="str">
        <f t="shared" si="87"/>
        <v>W18-2022</v>
      </c>
      <c r="AL769" s="219" t="str">
        <f t="shared" si="88"/>
        <v>Apr-2022</v>
      </c>
      <c r="AM769" s="339">
        <v>44681</v>
      </c>
      <c r="AN769" s="219" t="str">
        <f t="shared" si="89"/>
        <v>W18-2022</v>
      </c>
      <c r="AO769" s="219" t="str">
        <f t="shared" si="90"/>
        <v>Apr-2022</v>
      </c>
      <c r="AP769" s="83" t="s">
        <v>4464</v>
      </c>
      <c r="AQ769" s="220">
        <v>44617</v>
      </c>
      <c r="AR769" s="277">
        <v>44621</v>
      </c>
      <c r="AS769" s="99">
        <v>517401350389</v>
      </c>
      <c r="AT769" s="94">
        <v>6.6</v>
      </c>
      <c r="AU769" s="256"/>
      <c r="AV769" s="95">
        <v>44641</v>
      </c>
      <c r="AW769" s="238"/>
      <c r="AX769" s="89"/>
      <c r="AY769" s="89">
        <v>44656</v>
      </c>
      <c r="AZ769" s="219" t="str">
        <f t="shared" si="95"/>
        <v>W15-2022</v>
      </c>
      <c r="BA769" s="86"/>
      <c r="BB769" s="106"/>
      <c r="BC769" s="86" t="s">
        <v>10375</v>
      </c>
      <c r="BD769" s="83" t="s">
        <v>3719</v>
      </c>
      <c r="BE769" s="83" t="str">
        <f t="shared" si="93"/>
        <v>21.RFI</v>
      </c>
      <c r="BF769" s="83" t="s">
        <v>3754</v>
      </c>
      <c r="BG769" s="237" t="s">
        <v>12295</v>
      </c>
      <c r="BH769" s="441" t="s">
        <v>12823</v>
      </c>
      <c r="BJ769" s="190"/>
    </row>
    <row r="770" spans="1:62" s="13" customFormat="1" ht="15" hidden="1" customHeight="1">
      <c r="A770" s="187" t="s">
        <v>8640</v>
      </c>
      <c r="B770" s="29"/>
      <c r="C770" s="83" t="str">
        <f t="shared" si="96"/>
        <v>JAW-JB-BDG-4316</v>
      </c>
      <c r="D770" s="83">
        <v>30739180031</v>
      </c>
      <c r="E770" s="83">
        <v>123032109</v>
      </c>
      <c r="F770" s="198" t="s">
        <v>9274</v>
      </c>
      <c r="G770" s="83" t="s">
        <v>10283</v>
      </c>
      <c r="H770" s="351" t="s">
        <v>6508</v>
      </c>
      <c r="I770" s="83" t="s">
        <v>9083</v>
      </c>
      <c r="J770" s="83" t="s">
        <v>9084</v>
      </c>
      <c r="K770" s="83">
        <v>30</v>
      </c>
      <c r="L770" s="83" t="s">
        <v>4487</v>
      </c>
      <c r="M770" s="83">
        <v>2022</v>
      </c>
      <c r="N770" s="83" t="s">
        <v>10359</v>
      </c>
      <c r="O770" s="83" t="s">
        <v>9450</v>
      </c>
      <c r="P770" s="84" t="s">
        <v>205</v>
      </c>
      <c r="Q770" s="83" t="s">
        <v>8570</v>
      </c>
      <c r="R770" s="83" t="s">
        <v>8571</v>
      </c>
      <c r="S770" s="244" t="s">
        <v>2200</v>
      </c>
      <c r="T770" s="244" t="s">
        <v>5862</v>
      </c>
      <c r="U770" s="244" t="s">
        <v>5907</v>
      </c>
      <c r="V770" s="244" t="s">
        <v>4470</v>
      </c>
      <c r="W770" s="274" t="s">
        <v>2205</v>
      </c>
      <c r="X770" s="274" t="s">
        <v>2488</v>
      </c>
      <c r="Y770" s="244">
        <v>6617983</v>
      </c>
      <c r="Z770" s="199">
        <v>44589</v>
      </c>
      <c r="AA770" s="199">
        <v>44589</v>
      </c>
      <c r="AB770" s="332">
        <f t="shared" ca="1" si="82"/>
        <v>62</v>
      </c>
      <c r="AC770" s="91" t="str">
        <f t="shared" ca="1" si="83"/>
        <v>61 - 90 days</v>
      </c>
      <c r="AD770" s="89">
        <f t="shared" si="94"/>
        <v>44619</v>
      </c>
      <c r="AE770" s="90" t="str">
        <f t="shared" si="91"/>
        <v>W10-2022</v>
      </c>
      <c r="AF770" s="90" t="str">
        <f t="shared" si="84"/>
        <v>Feb-2022</v>
      </c>
      <c r="AG770" s="86">
        <v>44649</v>
      </c>
      <c r="AH770" s="219" t="str">
        <f t="shared" si="85"/>
        <v>W14-2022</v>
      </c>
      <c r="AI770" s="219" t="str">
        <f t="shared" si="86"/>
        <v>Mar-2022</v>
      </c>
      <c r="AJ770" s="199">
        <v>44677</v>
      </c>
      <c r="AK770" s="219" t="str">
        <f t="shared" si="87"/>
        <v>W18-2022</v>
      </c>
      <c r="AL770" s="219" t="str">
        <f t="shared" si="88"/>
        <v>Apr-2022</v>
      </c>
      <c r="AM770" s="339">
        <v>44677</v>
      </c>
      <c r="AN770" s="219" t="str">
        <f t="shared" si="89"/>
        <v>W18-2022</v>
      </c>
      <c r="AO770" s="219" t="str">
        <f t="shared" si="90"/>
        <v>Apr-2022</v>
      </c>
      <c r="AP770" s="83" t="s">
        <v>4464</v>
      </c>
      <c r="AQ770" s="220">
        <v>44594</v>
      </c>
      <c r="AR770" s="89">
        <v>44595</v>
      </c>
      <c r="AS770" s="99">
        <v>535556218987</v>
      </c>
      <c r="AT770" s="94"/>
      <c r="AU770" s="256"/>
      <c r="AV770" s="95">
        <v>44641</v>
      </c>
      <c r="AW770" s="238"/>
      <c r="AX770" s="89"/>
      <c r="AY770" s="89">
        <v>44651</v>
      </c>
      <c r="AZ770" s="219" t="str">
        <f t="shared" si="95"/>
        <v>W14-2022</v>
      </c>
      <c r="BA770" s="86"/>
      <c r="BB770" s="106"/>
      <c r="BC770" s="86" t="s">
        <v>10379</v>
      </c>
      <c r="BD770" s="83" t="s">
        <v>3719</v>
      </c>
      <c r="BE770" s="83" t="str">
        <f t="shared" si="93"/>
        <v>21.RFI</v>
      </c>
      <c r="BF770" s="83" t="s">
        <v>3754</v>
      </c>
      <c r="BG770" s="237" t="s">
        <v>12268</v>
      </c>
      <c r="BH770" s="435"/>
    </row>
    <row r="771" spans="1:62" s="13" customFormat="1" ht="15" hidden="1" customHeight="1">
      <c r="A771" s="187" t="s">
        <v>9466</v>
      </c>
      <c r="B771" s="29"/>
      <c r="C771" s="83" t="str">
        <f t="shared" si="96"/>
        <v>JAW-JI-BKL-4325</v>
      </c>
      <c r="D771" s="83">
        <v>30730350031</v>
      </c>
      <c r="E771" s="198" t="s">
        <v>11044</v>
      </c>
      <c r="F771" s="198" t="s">
        <v>9616</v>
      </c>
      <c r="G771" s="83" t="s">
        <v>10283</v>
      </c>
      <c r="H771" s="84" t="s">
        <v>6825</v>
      </c>
      <c r="I771" s="83" t="s">
        <v>10009</v>
      </c>
      <c r="J771" s="83" t="s">
        <v>10010</v>
      </c>
      <c r="K771" s="83">
        <v>50</v>
      </c>
      <c r="L771" s="83" t="s">
        <v>10011</v>
      </c>
      <c r="M771" s="83">
        <v>2022</v>
      </c>
      <c r="N771" s="83" t="s">
        <v>10359</v>
      </c>
      <c r="O771" s="83" t="s">
        <v>10433</v>
      </c>
      <c r="P771" s="84" t="s">
        <v>205</v>
      </c>
      <c r="Q771" s="83" t="s">
        <v>9615</v>
      </c>
      <c r="R771" s="83" t="s">
        <v>9616</v>
      </c>
      <c r="S771" s="83" t="s">
        <v>106</v>
      </c>
      <c r="T771" s="83" t="s">
        <v>5862</v>
      </c>
      <c r="U771" s="83" t="s">
        <v>2198</v>
      </c>
      <c r="V771" s="83" t="s">
        <v>4472</v>
      </c>
      <c r="W771" s="274" t="s">
        <v>2207</v>
      </c>
      <c r="X771" s="274" t="s">
        <v>8617</v>
      </c>
      <c r="Y771" s="274">
        <v>6617949</v>
      </c>
      <c r="Z771" s="86">
        <v>44586</v>
      </c>
      <c r="AA771" s="86">
        <v>44589</v>
      </c>
      <c r="AB771" s="332">
        <f t="shared" ca="1" si="82"/>
        <v>76</v>
      </c>
      <c r="AC771" s="91" t="str">
        <f t="shared" ca="1" si="83"/>
        <v>61 - 90 days</v>
      </c>
      <c r="AD771" s="89">
        <f t="shared" si="94"/>
        <v>44736</v>
      </c>
      <c r="AE771" s="90" t="str">
        <f t="shared" si="91"/>
        <v>W26-2022</v>
      </c>
      <c r="AF771" s="90" t="str">
        <f t="shared" si="84"/>
        <v>Jun-2022</v>
      </c>
      <c r="AG771" s="89" t="s">
        <v>345</v>
      </c>
      <c r="AH771" s="219" t="str">
        <f t="shared" si="85"/>
        <v>TBD</v>
      </c>
      <c r="AI771" s="219" t="str">
        <f t="shared" si="86"/>
        <v>TBD</v>
      </c>
      <c r="AJ771" s="199">
        <v>44681</v>
      </c>
      <c r="AK771" s="219" t="str">
        <f t="shared" si="87"/>
        <v>W18-2022</v>
      </c>
      <c r="AL771" s="219" t="str">
        <f t="shared" si="88"/>
        <v>Apr-2022</v>
      </c>
      <c r="AM771" s="339">
        <v>44681</v>
      </c>
      <c r="AN771" s="219" t="str">
        <f t="shared" si="89"/>
        <v>W18-2022</v>
      </c>
      <c r="AO771" s="219" t="str">
        <f t="shared" si="90"/>
        <v>Apr-2022</v>
      </c>
      <c r="AP771" s="83" t="s">
        <v>4464</v>
      </c>
      <c r="AQ771" s="220">
        <v>44617</v>
      </c>
      <c r="AR771" s="277">
        <v>44621</v>
      </c>
      <c r="AS771" s="99" t="s">
        <v>12238</v>
      </c>
      <c r="AT771" s="94"/>
      <c r="AU771" s="256"/>
      <c r="AV771" s="89">
        <v>44641</v>
      </c>
      <c r="AW771" s="238"/>
      <c r="AX771" s="89"/>
      <c r="AY771" s="89">
        <v>44662</v>
      </c>
      <c r="AZ771" s="219" t="str">
        <f t="shared" si="95"/>
        <v>W16-2022</v>
      </c>
      <c r="BA771" s="86"/>
      <c r="BB771" s="86"/>
      <c r="BC771" s="86"/>
      <c r="BD771" s="83" t="s">
        <v>3719</v>
      </c>
      <c r="BE771" s="83" t="str">
        <f t="shared" si="93"/>
        <v>21.RFI</v>
      </c>
      <c r="BF771" s="83" t="s">
        <v>3754</v>
      </c>
      <c r="BG771" s="237" t="s">
        <v>12713</v>
      </c>
      <c r="BH771" s="441" t="s">
        <v>12823</v>
      </c>
      <c r="BJ771" s="190"/>
    </row>
    <row r="772" spans="1:62" s="13" customFormat="1" ht="15" hidden="1" customHeight="1">
      <c r="A772" s="187" t="s">
        <v>9466</v>
      </c>
      <c r="B772" s="29"/>
      <c r="C772" s="83" t="str">
        <f t="shared" si="96"/>
        <v>JAW-JI-BKL-4327</v>
      </c>
      <c r="D772" s="83">
        <v>30730600031</v>
      </c>
      <c r="E772" s="198" t="s">
        <v>11039</v>
      </c>
      <c r="F772" s="198" t="s">
        <v>9668</v>
      </c>
      <c r="G772" s="83" t="s">
        <v>10283</v>
      </c>
      <c r="H772" s="84" t="s">
        <v>6825</v>
      </c>
      <c r="I772" s="83" t="s">
        <v>10076</v>
      </c>
      <c r="J772" s="83" t="s">
        <v>10077</v>
      </c>
      <c r="K772" s="83">
        <v>50</v>
      </c>
      <c r="L772" s="83" t="s">
        <v>10078</v>
      </c>
      <c r="M772" s="83">
        <v>2022</v>
      </c>
      <c r="N772" s="83" t="s">
        <v>10361</v>
      </c>
      <c r="O772" s="83" t="s">
        <v>10432</v>
      </c>
      <c r="P772" s="84" t="s">
        <v>205</v>
      </c>
      <c r="Q772" s="83" t="s">
        <v>9667</v>
      </c>
      <c r="R772" s="83" t="s">
        <v>9668</v>
      </c>
      <c r="S772" s="83" t="s">
        <v>106</v>
      </c>
      <c r="T772" s="83" t="s">
        <v>5862</v>
      </c>
      <c r="U772" s="83" t="s">
        <v>2198</v>
      </c>
      <c r="V772" s="83" t="s">
        <v>4472</v>
      </c>
      <c r="W772" s="274" t="s">
        <v>2207</v>
      </c>
      <c r="X772" s="274" t="s">
        <v>8617</v>
      </c>
      <c r="Y772" s="274">
        <v>6617949</v>
      </c>
      <c r="Z772" s="86">
        <v>44586</v>
      </c>
      <c r="AA772" s="86">
        <v>44589</v>
      </c>
      <c r="AB772" s="332">
        <f t="shared" ca="1" si="82"/>
        <v>76</v>
      </c>
      <c r="AC772" s="91" t="str">
        <f t="shared" ca="1" si="83"/>
        <v>61 - 90 days</v>
      </c>
      <c r="AD772" s="89">
        <f t="shared" si="94"/>
        <v>44736</v>
      </c>
      <c r="AE772" s="90" t="str">
        <f t="shared" si="91"/>
        <v>W26-2022</v>
      </c>
      <c r="AF772" s="90" t="str">
        <f t="shared" si="84"/>
        <v>Jun-2022</v>
      </c>
      <c r="AG772" s="89" t="s">
        <v>345</v>
      </c>
      <c r="AH772" s="219" t="str">
        <f t="shared" si="85"/>
        <v>TBD</v>
      </c>
      <c r="AI772" s="219" t="str">
        <f t="shared" si="86"/>
        <v>TBD</v>
      </c>
      <c r="AJ772" s="199">
        <v>44681</v>
      </c>
      <c r="AK772" s="219" t="str">
        <f t="shared" si="87"/>
        <v>W18-2022</v>
      </c>
      <c r="AL772" s="219" t="str">
        <f t="shared" si="88"/>
        <v>Apr-2022</v>
      </c>
      <c r="AM772" s="339">
        <v>44681</v>
      </c>
      <c r="AN772" s="219" t="str">
        <f t="shared" si="89"/>
        <v>W18-2022</v>
      </c>
      <c r="AO772" s="219" t="str">
        <f t="shared" si="90"/>
        <v>Apr-2022</v>
      </c>
      <c r="AP772" s="83" t="s">
        <v>4464</v>
      </c>
      <c r="AQ772" s="220">
        <v>44617</v>
      </c>
      <c r="AR772" s="277">
        <v>44621</v>
      </c>
      <c r="AS772" s="99" t="s">
        <v>12238</v>
      </c>
      <c r="AT772" s="94"/>
      <c r="AU772" s="256"/>
      <c r="AV772" s="89">
        <v>44641</v>
      </c>
      <c r="AW772" s="238"/>
      <c r="AX772" s="89"/>
      <c r="AY772" s="89">
        <v>44662</v>
      </c>
      <c r="AZ772" s="219" t="str">
        <f t="shared" si="95"/>
        <v>W16-2022</v>
      </c>
      <c r="BA772" s="86"/>
      <c r="BB772" s="86"/>
      <c r="BC772" s="86"/>
      <c r="BD772" s="83" t="s">
        <v>3719</v>
      </c>
      <c r="BE772" s="83" t="str">
        <f t="shared" si="93"/>
        <v>21.RFI</v>
      </c>
      <c r="BF772" s="83" t="s">
        <v>3754</v>
      </c>
      <c r="BG772" s="237" t="s">
        <v>12712</v>
      </c>
      <c r="BH772" s="441" t="s">
        <v>12823</v>
      </c>
    </row>
    <row r="773" spans="1:62" s="13" customFormat="1" ht="15" hidden="1" customHeight="1">
      <c r="A773" s="187" t="s">
        <v>8640</v>
      </c>
      <c r="B773" s="29"/>
      <c r="C773" s="83" t="str">
        <f t="shared" si="96"/>
        <v>SUM-LA-GNS-1139</v>
      </c>
      <c r="D773" s="83">
        <v>30734470031</v>
      </c>
      <c r="E773" s="198" t="s">
        <v>11152</v>
      </c>
      <c r="F773" s="198" t="s">
        <v>9193</v>
      </c>
      <c r="G773" s="83" t="s">
        <v>10283</v>
      </c>
      <c r="H773" s="351" t="s">
        <v>6827</v>
      </c>
      <c r="I773" s="83" t="s">
        <v>8842</v>
      </c>
      <c r="J773" s="83" t="s">
        <v>8843</v>
      </c>
      <c r="K773" s="83">
        <v>60</v>
      </c>
      <c r="L773" s="83" t="s">
        <v>8844</v>
      </c>
      <c r="M773" s="83">
        <v>2022</v>
      </c>
      <c r="N773" s="83" t="s">
        <v>10359</v>
      </c>
      <c r="O773" s="83" t="s">
        <v>9340</v>
      </c>
      <c r="P773" s="84" t="s">
        <v>205</v>
      </c>
      <c r="Q773" s="83" t="s">
        <v>8400</v>
      </c>
      <c r="R773" s="83" t="s">
        <v>8401</v>
      </c>
      <c r="S773" s="244" t="s">
        <v>2200</v>
      </c>
      <c r="T773" s="244" t="s">
        <v>5862</v>
      </c>
      <c r="U773" s="244" t="s">
        <v>2199</v>
      </c>
      <c r="V773" s="244" t="s">
        <v>4477</v>
      </c>
      <c r="W773" s="274" t="s">
        <v>2218</v>
      </c>
      <c r="X773" s="274" t="s">
        <v>6687</v>
      </c>
      <c r="Y773" s="274">
        <v>6617988</v>
      </c>
      <c r="Z773" s="86">
        <v>44589</v>
      </c>
      <c r="AA773" s="86">
        <v>44589</v>
      </c>
      <c r="AB773" s="332">
        <f t="shared" ref="AB773:AB836" ca="1" si="97">IF(AND($Z773=""),"",IF(AND($Z773&lt;&gt;"",AY773&lt;&gt;""),AY773-$Z773,IF(AND($Z773&lt;&gt;"",AY773=""),TODAY()-$Z773)))</f>
        <v>59</v>
      </c>
      <c r="AC773" s="91" t="str">
        <f t="shared" ref="AC773:AC836" ca="1" si="98">IF(AB773="","",IF(AB773="RFI","RFI done",IF(AB773&gt;150,"&gt; 150 days",IF(AB773&gt;120,"121 - 150 days",IF(AB773&gt;90,"91 - 120 days",IF(AB773&gt;60,"61 - 90 days",IF(AB773&gt;30,"31 - 60 days","&lt; 30 days")))))))</f>
        <v>31 - 60 days</v>
      </c>
      <c r="AD773" s="89">
        <f t="shared" si="94"/>
        <v>44619</v>
      </c>
      <c r="AE773" s="90" t="str">
        <f t="shared" si="91"/>
        <v>W10-2022</v>
      </c>
      <c r="AF773" s="90" t="str">
        <f t="shared" ref="AF773:AF835" si="99">IFERROR(VLOOKUP(AD773,L_Convert,7,FALSE),"")</f>
        <v>Feb-2022</v>
      </c>
      <c r="AG773" s="89" t="s">
        <v>345</v>
      </c>
      <c r="AH773" s="219" t="str">
        <f t="shared" ref="AH773:AH836" si="100">IFERROR(VLOOKUP(AG773,L_Convert,6,FALSE),"")</f>
        <v>TBD</v>
      </c>
      <c r="AI773" s="219" t="str">
        <f t="shared" ref="AI773:AI836" si="101">IFERROR(VLOOKUP(AG773,L_Convert,7,FALSE),"")</f>
        <v>TBD</v>
      </c>
      <c r="AJ773" s="89">
        <v>44651</v>
      </c>
      <c r="AK773" s="219" t="str">
        <f t="shared" ref="AK773:AK836" si="102">IFERROR(VLOOKUP(AJ773,L_Convert,6,FALSE),"")</f>
        <v>W14-2022</v>
      </c>
      <c r="AL773" s="219" t="str">
        <f t="shared" ref="AL773:AL836" si="103">IFERROR(VLOOKUP(AJ773,L_Convert,7,FALSE),"")</f>
        <v>Mar-2022</v>
      </c>
      <c r="AM773" s="339">
        <v>44651</v>
      </c>
      <c r="AN773" s="219" t="str">
        <f t="shared" ref="AN773:AN836" si="104">IFERROR(VLOOKUP(AM773,L_Convert,6,FALSE),"")</f>
        <v>W14-2022</v>
      </c>
      <c r="AO773" s="219" t="str">
        <f t="shared" ref="AO773:AO836" si="105">IFERROR(VLOOKUP(AM773,L_Convert,7,FALSE),"")</f>
        <v>Mar-2022</v>
      </c>
      <c r="AP773" s="83" t="s">
        <v>4464</v>
      </c>
      <c r="AQ773" s="220">
        <v>44594</v>
      </c>
      <c r="AR773" s="89">
        <v>44595</v>
      </c>
      <c r="AS773" s="99">
        <v>172801526265</v>
      </c>
      <c r="AT773" s="94">
        <v>6.6</v>
      </c>
      <c r="AU773" s="256"/>
      <c r="AV773" s="89">
        <v>44642</v>
      </c>
      <c r="AW773" s="238"/>
      <c r="AX773" s="89"/>
      <c r="AY773" s="89">
        <v>44648</v>
      </c>
      <c r="AZ773" s="219" t="str">
        <f t="shared" si="95"/>
        <v>W14-2022</v>
      </c>
      <c r="BA773" s="86"/>
      <c r="BB773" s="89"/>
      <c r="BC773" s="86" t="s">
        <v>10378</v>
      </c>
      <c r="BD773" s="83" t="s">
        <v>3719</v>
      </c>
      <c r="BE773" s="83" t="str">
        <f t="shared" si="93"/>
        <v>21.RFI</v>
      </c>
      <c r="BF773" s="83" t="s">
        <v>3754</v>
      </c>
      <c r="BG773" s="237" t="s">
        <v>12217</v>
      </c>
      <c r="BH773" s="435"/>
    </row>
    <row r="774" spans="1:62" s="13" customFormat="1" ht="15" hidden="1" customHeight="1">
      <c r="A774" s="187" t="s">
        <v>8640</v>
      </c>
      <c r="B774" s="29"/>
      <c r="C774" s="83" t="str">
        <f t="shared" si="96"/>
        <v>SUL-SN-WNS-0977</v>
      </c>
      <c r="D774" s="83">
        <v>30734240031</v>
      </c>
      <c r="E774" s="198" t="s">
        <v>11192</v>
      </c>
      <c r="F774" s="198" t="s">
        <v>9263</v>
      </c>
      <c r="G774" s="83" t="s">
        <v>10283</v>
      </c>
      <c r="H774" s="351" t="s">
        <v>6508</v>
      </c>
      <c r="I774" s="83" t="s">
        <v>9052</v>
      </c>
      <c r="J774" s="83" t="s">
        <v>9053</v>
      </c>
      <c r="K774" s="83">
        <v>60</v>
      </c>
      <c r="L774" s="83" t="s">
        <v>9054</v>
      </c>
      <c r="M774" s="83">
        <v>2022</v>
      </c>
      <c r="N774" s="83" t="s">
        <v>10359</v>
      </c>
      <c r="O774" s="83" t="s">
        <v>9389</v>
      </c>
      <c r="P774" s="84" t="s">
        <v>205</v>
      </c>
      <c r="Q774" s="83" t="s">
        <v>8548</v>
      </c>
      <c r="R774" s="83" t="s">
        <v>8549</v>
      </c>
      <c r="S774" s="244" t="s">
        <v>2200</v>
      </c>
      <c r="T774" s="244" t="s">
        <v>5862</v>
      </c>
      <c r="U774" s="244" t="s">
        <v>2198</v>
      </c>
      <c r="V774" s="244" t="s">
        <v>4475</v>
      </c>
      <c r="W774" s="274" t="s">
        <v>2220</v>
      </c>
      <c r="X774" s="274" t="s">
        <v>8621</v>
      </c>
      <c r="Y774" s="244">
        <v>6617983</v>
      </c>
      <c r="Z774" s="86">
        <v>44589</v>
      </c>
      <c r="AA774" s="86">
        <v>44589</v>
      </c>
      <c r="AB774" s="332">
        <f t="shared" ca="1" si="97"/>
        <v>61</v>
      </c>
      <c r="AC774" s="91" t="str">
        <f t="shared" ca="1" si="98"/>
        <v>61 - 90 days</v>
      </c>
      <c r="AD774" s="89">
        <f t="shared" si="94"/>
        <v>44619</v>
      </c>
      <c r="AE774" s="90" t="str">
        <f t="shared" si="91"/>
        <v>W10-2022</v>
      </c>
      <c r="AF774" s="90" t="str">
        <f t="shared" si="99"/>
        <v>Feb-2022</v>
      </c>
      <c r="AG774" s="89">
        <v>44637</v>
      </c>
      <c r="AH774" s="219" t="str">
        <f t="shared" si="100"/>
        <v>W12-2022</v>
      </c>
      <c r="AI774" s="219" t="str">
        <f t="shared" si="101"/>
        <v>Mar-2022</v>
      </c>
      <c r="AJ774" s="199">
        <v>44651</v>
      </c>
      <c r="AK774" s="219" t="str">
        <f t="shared" si="102"/>
        <v>W14-2022</v>
      </c>
      <c r="AL774" s="219" t="str">
        <f t="shared" si="103"/>
        <v>Mar-2022</v>
      </c>
      <c r="AM774" s="339">
        <v>44651</v>
      </c>
      <c r="AN774" s="219" t="str">
        <f t="shared" si="104"/>
        <v>W14-2022</v>
      </c>
      <c r="AO774" s="219" t="str">
        <f t="shared" si="105"/>
        <v>Mar-2022</v>
      </c>
      <c r="AP774" s="83" t="s">
        <v>4464</v>
      </c>
      <c r="AQ774" s="220">
        <v>44594</v>
      </c>
      <c r="AR774" s="89">
        <v>44595</v>
      </c>
      <c r="AS774" s="99">
        <v>325600251228</v>
      </c>
      <c r="AT774" s="94"/>
      <c r="AU774" s="256"/>
      <c r="AV774" s="89">
        <v>44641</v>
      </c>
      <c r="AW774" s="238"/>
      <c r="AX774" s="89">
        <v>44637</v>
      </c>
      <c r="AY774" s="89">
        <v>44650</v>
      </c>
      <c r="AZ774" s="219" t="str">
        <f t="shared" si="95"/>
        <v>W14-2022</v>
      </c>
      <c r="BA774" s="86"/>
      <c r="BB774" s="106"/>
      <c r="BC774" s="86" t="s">
        <v>10378</v>
      </c>
      <c r="BD774" s="83" t="s">
        <v>3719</v>
      </c>
      <c r="BE774" s="83" t="str">
        <f t="shared" si="93"/>
        <v>21.RFI</v>
      </c>
      <c r="BF774" s="83" t="s">
        <v>3754</v>
      </c>
      <c r="BG774" s="237" t="s">
        <v>12237</v>
      </c>
      <c r="BH774" s="435"/>
    </row>
    <row r="775" spans="1:62" s="13" customFormat="1" ht="15" hidden="1" customHeight="1">
      <c r="A775" s="187" t="s">
        <v>8640</v>
      </c>
      <c r="B775" s="29"/>
      <c r="C775" s="83" t="str">
        <f t="shared" si="96"/>
        <v>SUL-SN-WNS-0988</v>
      </c>
      <c r="D775" s="83">
        <v>30734210031</v>
      </c>
      <c r="E775" s="198" t="s">
        <v>8251</v>
      </c>
      <c r="F775" s="198" t="s">
        <v>9269</v>
      </c>
      <c r="G775" s="83" t="s">
        <v>10283</v>
      </c>
      <c r="H775" s="351" t="s">
        <v>6508</v>
      </c>
      <c r="I775" s="83" t="s">
        <v>9070</v>
      </c>
      <c r="J775" s="83" t="s">
        <v>9071</v>
      </c>
      <c r="K775" s="83">
        <v>60</v>
      </c>
      <c r="L775" s="83" t="s">
        <v>9072</v>
      </c>
      <c r="M775" s="83">
        <v>2022</v>
      </c>
      <c r="N775" s="83" t="s">
        <v>10359</v>
      </c>
      <c r="O775" s="83" t="s">
        <v>9394</v>
      </c>
      <c r="P775" s="84" t="s">
        <v>205</v>
      </c>
      <c r="Q775" s="83" t="s">
        <v>8560</v>
      </c>
      <c r="R775" s="83" t="s">
        <v>8561</v>
      </c>
      <c r="S775" s="244" t="s">
        <v>2200</v>
      </c>
      <c r="T775" s="244" t="s">
        <v>5862</v>
      </c>
      <c r="U775" s="244" t="s">
        <v>2198</v>
      </c>
      <c r="V775" s="244" t="s">
        <v>4475</v>
      </c>
      <c r="W775" s="274" t="s">
        <v>2220</v>
      </c>
      <c r="X775" s="274" t="s">
        <v>8621</v>
      </c>
      <c r="Y775" s="244">
        <v>6617983</v>
      </c>
      <c r="Z775" s="86">
        <v>44589</v>
      </c>
      <c r="AA775" s="86">
        <v>44589</v>
      </c>
      <c r="AB775" s="332">
        <f t="shared" ca="1" si="97"/>
        <v>59</v>
      </c>
      <c r="AC775" s="91" t="str">
        <f t="shared" ca="1" si="98"/>
        <v>31 - 60 days</v>
      </c>
      <c r="AD775" s="89">
        <f t="shared" si="94"/>
        <v>44619</v>
      </c>
      <c r="AE775" s="90" t="str">
        <f t="shared" ref="AE775:AE835" si="106">IFERROR(VLOOKUP(AD775,L_Convert,6,FALSE),"")</f>
        <v>W10-2022</v>
      </c>
      <c r="AF775" s="90" t="str">
        <f t="shared" si="99"/>
        <v>Feb-2022</v>
      </c>
      <c r="AG775" s="89">
        <v>44637</v>
      </c>
      <c r="AH775" s="219" t="str">
        <f t="shared" si="100"/>
        <v>W12-2022</v>
      </c>
      <c r="AI775" s="219" t="str">
        <f t="shared" si="101"/>
        <v>Mar-2022</v>
      </c>
      <c r="AJ775" s="89">
        <v>44651</v>
      </c>
      <c r="AK775" s="219" t="str">
        <f t="shared" si="102"/>
        <v>W14-2022</v>
      </c>
      <c r="AL775" s="219" t="str">
        <f t="shared" si="103"/>
        <v>Mar-2022</v>
      </c>
      <c r="AM775" s="339">
        <v>44651</v>
      </c>
      <c r="AN775" s="219" t="str">
        <f t="shared" si="104"/>
        <v>W14-2022</v>
      </c>
      <c r="AO775" s="219" t="str">
        <f t="shared" si="105"/>
        <v>Mar-2022</v>
      </c>
      <c r="AP775" s="83" t="s">
        <v>4464</v>
      </c>
      <c r="AQ775" s="220">
        <v>44594</v>
      </c>
      <c r="AR775" s="89">
        <v>44595</v>
      </c>
      <c r="AS775" s="99">
        <v>325600251244</v>
      </c>
      <c r="AT775" s="94"/>
      <c r="AU775" s="256"/>
      <c r="AV775" s="89">
        <v>44641</v>
      </c>
      <c r="AW775" s="238"/>
      <c r="AX775" s="89">
        <v>44637</v>
      </c>
      <c r="AY775" s="89">
        <v>44648</v>
      </c>
      <c r="AZ775" s="219" t="str">
        <f t="shared" si="95"/>
        <v>W14-2022</v>
      </c>
      <c r="BA775" s="86"/>
      <c r="BB775" s="106"/>
      <c r="BC775" s="86" t="s">
        <v>10378</v>
      </c>
      <c r="BD775" s="83" t="s">
        <v>3719</v>
      </c>
      <c r="BE775" s="83" t="str">
        <f t="shared" si="93"/>
        <v>21.RFI</v>
      </c>
      <c r="BF775" s="83" t="s">
        <v>3754</v>
      </c>
      <c r="BG775" s="237" t="s">
        <v>12229</v>
      </c>
      <c r="BH775" s="435"/>
    </row>
    <row r="776" spans="1:62" s="13" customFormat="1" ht="15" hidden="1" customHeight="1">
      <c r="A776" s="187" t="s">
        <v>8640</v>
      </c>
      <c r="B776" s="29"/>
      <c r="C776" s="83" t="str">
        <f t="shared" si="96"/>
        <v>SUL-SN-PLP-1343</v>
      </c>
      <c r="D776" s="83">
        <v>30734230031</v>
      </c>
      <c r="E776" s="198" t="s">
        <v>11188</v>
      </c>
      <c r="F776" s="198" t="s">
        <v>9266</v>
      </c>
      <c r="G776" s="83" t="s">
        <v>10283</v>
      </c>
      <c r="H776" s="351" t="s">
        <v>6508</v>
      </c>
      <c r="I776" s="83" t="s">
        <v>9061</v>
      </c>
      <c r="J776" s="83" t="s">
        <v>9062</v>
      </c>
      <c r="K776" s="83">
        <v>50</v>
      </c>
      <c r="L776" s="83" t="s">
        <v>9063</v>
      </c>
      <c r="M776" s="83">
        <v>2022</v>
      </c>
      <c r="N776" s="83" t="s">
        <v>10359</v>
      </c>
      <c r="O776" s="83" t="s">
        <v>9392</v>
      </c>
      <c r="P776" s="84" t="s">
        <v>205</v>
      </c>
      <c r="Q776" s="83" t="s">
        <v>8554</v>
      </c>
      <c r="R776" s="83" t="s">
        <v>8555</v>
      </c>
      <c r="S776" s="244" t="s">
        <v>2200</v>
      </c>
      <c r="T776" s="244" t="s">
        <v>5862</v>
      </c>
      <c r="U776" s="244" t="s">
        <v>2198</v>
      </c>
      <c r="V776" s="244" t="s">
        <v>4475</v>
      </c>
      <c r="W776" s="274" t="s">
        <v>2220</v>
      </c>
      <c r="X776" s="274" t="s">
        <v>8632</v>
      </c>
      <c r="Y776" s="244">
        <v>6617983</v>
      </c>
      <c r="Z776" s="86">
        <v>44589</v>
      </c>
      <c r="AA776" s="86">
        <v>44589</v>
      </c>
      <c r="AB776" s="332">
        <f t="shared" ca="1" si="97"/>
        <v>58</v>
      </c>
      <c r="AC776" s="91" t="str">
        <f t="shared" ca="1" si="98"/>
        <v>31 - 60 days</v>
      </c>
      <c r="AD776" s="89">
        <f t="shared" si="94"/>
        <v>44619</v>
      </c>
      <c r="AE776" s="90" t="str">
        <f t="shared" si="106"/>
        <v>W10-2022</v>
      </c>
      <c r="AF776" s="90" t="str">
        <f t="shared" si="99"/>
        <v>Feb-2022</v>
      </c>
      <c r="AG776" s="89">
        <v>44629</v>
      </c>
      <c r="AH776" s="219" t="str">
        <f t="shared" si="100"/>
        <v>W11-2022</v>
      </c>
      <c r="AI776" s="219" t="str">
        <f t="shared" si="101"/>
        <v>Mar-2022</v>
      </c>
      <c r="AJ776" s="199">
        <v>44651</v>
      </c>
      <c r="AK776" s="219" t="str">
        <f t="shared" si="102"/>
        <v>W14-2022</v>
      </c>
      <c r="AL776" s="219" t="str">
        <f t="shared" si="103"/>
        <v>Mar-2022</v>
      </c>
      <c r="AM776" s="339">
        <v>44651</v>
      </c>
      <c r="AN776" s="219" t="str">
        <f t="shared" si="104"/>
        <v>W14-2022</v>
      </c>
      <c r="AO776" s="219" t="str">
        <f t="shared" si="105"/>
        <v>Mar-2022</v>
      </c>
      <c r="AP776" s="83" t="s">
        <v>4464</v>
      </c>
      <c r="AQ776" s="220">
        <v>44594</v>
      </c>
      <c r="AR776" s="89">
        <v>44595</v>
      </c>
      <c r="AS776" s="99">
        <v>326101082237</v>
      </c>
      <c r="AT776" s="94">
        <v>6.6</v>
      </c>
      <c r="AU776" s="256"/>
      <c r="AV776" s="89">
        <v>44641</v>
      </c>
      <c r="AW776" s="238"/>
      <c r="AX776" s="89">
        <v>44629</v>
      </c>
      <c r="AY776" s="89">
        <v>44647</v>
      </c>
      <c r="AZ776" s="219" t="str">
        <f t="shared" si="95"/>
        <v>W14-2022</v>
      </c>
      <c r="BA776" s="86"/>
      <c r="BB776" s="106"/>
      <c r="BC776" s="86" t="s">
        <v>10378</v>
      </c>
      <c r="BD776" s="83" t="s">
        <v>3719</v>
      </c>
      <c r="BE776" s="83" t="str">
        <f t="shared" si="93"/>
        <v>21.RFI</v>
      </c>
      <c r="BF776" s="83" t="s">
        <v>3754</v>
      </c>
      <c r="BG776" s="237" t="s">
        <v>12213</v>
      </c>
      <c r="BH776" s="435"/>
    </row>
    <row r="777" spans="1:62" s="13" customFormat="1" ht="15" hidden="1" customHeight="1">
      <c r="A777" s="27">
        <v>743</v>
      </c>
      <c r="B777" s="29"/>
      <c r="C777" s="83" t="str">
        <f t="shared" si="96"/>
        <v>JAW-JI-JBG-4167</v>
      </c>
      <c r="D777" s="83">
        <v>30701590031</v>
      </c>
      <c r="E777" s="83" t="s">
        <v>6557</v>
      </c>
      <c r="F777" s="198" t="s">
        <v>6217</v>
      </c>
      <c r="G777" s="83" t="s">
        <v>3759</v>
      </c>
      <c r="H777" s="84" t="s">
        <v>6508</v>
      </c>
      <c r="I777" s="83" t="s">
        <v>5718</v>
      </c>
      <c r="J777" s="83" t="s">
        <v>5719</v>
      </c>
      <c r="K777" s="83">
        <v>50</v>
      </c>
      <c r="L777" s="83" t="s">
        <v>5033</v>
      </c>
      <c r="M777" s="84">
        <v>2021</v>
      </c>
      <c r="N777" s="83" t="s">
        <v>3759</v>
      </c>
      <c r="O777" s="83" t="s">
        <v>6284</v>
      </c>
      <c r="P777" s="84" t="s">
        <v>205</v>
      </c>
      <c r="Q777" s="83" t="s">
        <v>1857</v>
      </c>
      <c r="R777" s="83" t="s">
        <v>1858</v>
      </c>
      <c r="S777" s="83" t="s">
        <v>2200</v>
      </c>
      <c r="T777" s="83" t="s">
        <v>4465</v>
      </c>
      <c r="U777" s="83" t="s">
        <v>2198</v>
      </c>
      <c r="V777" s="86" t="s">
        <v>4472</v>
      </c>
      <c r="W777" s="274" t="s">
        <v>2207</v>
      </c>
      <c r="X777" s="274" t="s">
        <v>2609</v>
      </c>
      <c r="Y777" s="85">
        <v>6617454</v>
      </c>
      <c r="Z777" s="86">
        <v>44417</v>
      </c>
      <c r="AA777" s="86"/>
      <c r="AB777" s="87">
        <f t="shared" ca="1" si="97"/>
        <v>77</v>
      </c>
      <c r="AC777" s="88" t="str">
        <f t="shared" ca="1" si="98"/>
        <v>61 - 90 days</v>
      </c>
      <c r="AD777" s="89">
        <f t="shared" si="94"/>
        <v>44447</v>
      </c>
      <c r="AE777" s="90" t="str">
        <f t="shared" si="106"/>
        <v>W37-2021</v>
      </c>
      <c r="AF777" s="90" t="str">
        <f t="shared" si="99"/>
        <v>Sep-2021</v>
      </c>
      <c r="AG777" s="89">
        <v>44446</v>
      </c>
      <c r="AH777" s="90" t="str">
        <f t="shared" si="100"/>
        <v>W37-2021</v>
      </c>
      <c r="AI777" s="90" t="str">
        <f t="shared" si="101"/>
        <v>Sep-2021</v>
      </c>
      <c r="AJ777" s="89">
        <v>44495</v>
      </c>
      <c r="AK777" s="90" t="str">
        <f t="shared" si="102"/>
        <v>W44-2021</v>
      </c>
      <c r="AL777" s="90" t="str">
        <f t="shared" si="103"/>
        <v>Oct-2021</v>
      </c>
      <c r="AM777" s="89">
        <f>AJ777</f>
        <v>44495</v>
      </c>
      <c r="AN777" s="90" t="str">
        <f t="shared" si="104"/>
        <v>W44-2021</v>
      </c>
      <c r="AO777" s="90" t="str">
        <f t="shared" si="105"/>
        <v>Oct-2021</v>
      </c>
      <c r="AP777" s="83" t="s">
        <v>4464</v>
      </c>
      <c r="AQ777" s="107">
        <v>44443</v>
      </c>
      <c r="AR777" s="89"/>
      <c r="AS777" s="99" t="s">
        <v>12865</v>
      </c>
      <c r="AT777" s="94">
        <v>6.6</v>
      </c>
      <c r="AU777" s="97"/>
      <c r="AV777" s="95">
        <v>44473</v>
      </c>
      <c r="AW777" s="97"/>
      <c r="AX777" s="89">
        <v>44464</v>
      </c>
      <c r="AY777" s="89">
        <v>44494</v>
      </c>
      <c r="AZ777" s="219" t="str">
        <f t="shared" si="95"/>
        <v>W44-2021</v>
      </c>
      <c r="BA777" s="86"/>
      <c r="BB777" s="86"/>
      <c r="BC777" s="86"/>
      <c r="BD777" s="83" t="s">
        <v>3719</v>
      </c>
      <c r="BE777" s="83" t="str">
        <f t="shared" si="93"/>
        <v>21.RFI</v>
      </c>
      <c r="BF777" s="83" t="s">
        <v>3755</v>
      </c>
      <c r="BG777" s="103" t="s">
        <v>7036</v>
      </c>
      <c r="BH777" s="448"/>
      <c r="BI777" s="190"/>
      <c r="BJ777" s="190"/>
    </row>
    <row r="778" spans="1:62" s="13" customFormat="1" ht="15" hidden="1" customHeight="1">
      <c r="A778" s="187" t="s">
        <v>8640</v>
      </c>
      <c r="B778" s="29"/>
      <c r="C778" s="83" t="str">
        <f t="shared" si="96"/>
        <v>JAW-JI-BKL-4321</v>
      </c>
      <c r="D778" s="83">
        <v>30734800031</v>
      </c>
      <c r="E778" s="198" t="s">
        <v>11096</v>
      </c>
      <c r="F778" s="198" t="s">
        <v>9192</v>
      </c>
      <c r="G778" s="83" t="s">
        <v>10283</v>
      </c>
      <c r="H778" s="351" t="s">
        <v>6827</v>
      </c>
      <c r="I778" s="83" t="s">
        <v>8839</v>
      </c>
      <c r="J778" s="83" t="s">
        <v>8840</v>
      </c>
      <c r="K778" s="83">
        <v>70</v>
      </c>
      <c r="L778" s="83" t="s">
        <v>8841</v>
      </c>
      <c r="M778" s="83">
        <v>2022</v>
      </c>
      <c r="N778" s="83" t="s">
        <v>10359</v>
      </c>
      <c r="O778" s="83" t="s">
        <v>9420</v>
      </c>
      <c r="P778" s="84" t="s">
        <v>205</v>
      </c>
      <c r="Q778" s="83" t="s">
        <v>8398</v>
      </c>
      <c r="R778" s="83" t="s">
        <v>8399</v>
      </c>
      <c r="S778" s="244" t="s">
        <v>2200</v>
      </c>
      <c r="T778" s="244" t="s">
        <v>5862</v>
      </c>
      <c r="U778" s="244" t="s">
        <v>2198</v>
      </c>
      <c r="V778" s="244" t="s">
        <v>4472</v>
      </c>
      <c r="W778" s="274" t="s">
        <v>2207</v>
      </c>
      <c r="X778" s="274" t="s">
        <v>8617</v>
      </c>
      <c r="Y778" s="274">
        <v>6617988</v>
      </c>
      <c r="Z778" s="86">
        <v>44589</v>
      </c>
      <c r="AA778" s="86">
        <v>44589</v>
      </c>
      <c r="AB778" s="332">
        <f t="shared" ca="1" si="97"/>
        <v>55</v>
      </c>
      <c r="AC778" s="91" t="str">
        <f t="shared" ca="1" si="98"/>
        <v>31 - 60 days</v>
      </c>
      <c r="AD778" s="89">
        <f t="shared" si="94"/>
        <v>44619</v>
      </c>
      <c r="AE778" s="90" t="str">
        <f t="shared" si="106"/>
        <v>W10-2022</v>
      </c>
      <c r="AF778" s="90" t="str">
        <f t="shared" si="99"/>
        <v>Feb-2022</v>
      </c>
      <c r="AG778" s="89">
        <v>44650</v>
      </c>
      <c r="AH778" s="219" t="str">
        <f t="shared" si="100"/>
        <v>W14-2022</v>
      </c>
      <c r="AI778" s="219" t="str">
        <f t="shared" si="101"/>
        <v>Mar-2022</v>
      </c>
      <c r="AJ778" s="199">
        <v>44681</v>
      </c>
      <c r="AK778" s="219" t="str">
        <f t="shared" si="102"/>
        <v>W18-2022</v>
      </c>
      <c r="AL778" s="219" t="str">
        <f t="shared" si="103"/>
        <v>Apr-2022</v>
      </c>
      <c r="AM778" s="339">
        <v>44681</v>
      </c>
      <c r="AN778" s="219" t="str">
        <f t="shared" si="104"/>
        <v>W18-2022</v>
      </c>
      <c r="AO778" s="219" t="str">
        <f t="shared" si="105"/>
        <v>Apr-2022</v>
      </c>
      <c r="AP778" s="83" t="s">
        <v>4464</v>
      </c>
      <c r="AQ778" s="220">
        <v>44594</v>
      </c>
      <c r="AR778" s="89">
        <v>44595</v>
      </c>
      <c r="AS778" s="99">
        <v>515402569749</v>
      </c>
      <c r="AT778" s="94">
        <v>6.6</v>
      </c>
      <c r="AU778" s="256"/>
      <c r="AV778" s="95">
        <v>44641</v>
      </c>
      <c r="AW778" s="238"/>
      <c r="AX778" s="89">
        <v>44642</v>
      </c>
      <c r="AY778" s="89">
        <v>44644</v>
      </c>
      <c r="AZ778" s="219" t="str">
        <f t="shared" si="95"/>
        <v>W13-2022</v>
      </c>
      <c r="BA778" s="86"/>
      <c r="BB778" s="106"/>
      <c r="BC778" s="86" t="s">
        <v>10378</v>
      </c>
      <c r="BD778" s="83" t="s">
        <v>3719</v>
      </c>
      <c r="BE778" s="83" t="str">
        <f t="shared" si="93"/>
        <v>21.RFI</v>
      </c>
      <c r="BF778" s="83" t="s">
        <v>3754</v>
      </c>
      <c r="BG778" s="237" t="s">
        <v>12194</v>
      </c>
      <c r="BH778" s="435"/>
    </row>
    <row r="779" spans="1:62" s="13" customFormat="1" ht="15" hidden="1" customHeight="1">
      <c r="A779" s="187" t="s">
        <v>8640</v>
      </c>
      <c r="B779" s="29"/>
      <c r="C779" s="83" t="str">
        <f t="shared" si="96"/>
        <v>JAW-JI-KNR-4289</v>
      </c>
      <c r="D779" s="83">
        <v>30734790031</v>
      </c>
      <c r="E779" s="198" t="s">
        <v>11094</v>
      </c>
      <c r="F779" s="198" t="s">
        <v>9191</v>
      </c>
      <c r="G779" s="83" t="s">
        <v>10283</v>
      </c>
      <c r="H779" s="351" t="s">
        <v>6827</v>
      </c>
      <c r="I779" s="83" t="s">
        <v>8836</v>
      </c>
      <c r="J779" s="83" t="s">
        <v>8837</v>
      </c>
      <c r="K779" s="83">
        <v>70</v>
      </c>
      <c r="L779" s="83" t="s">
        <v>8838</v>
      </c>
      <c r="M779" s="83">
        <v>2022</v>
      </c>
      <c r="N779" s="83" t="s">
        <v>10359</v>
      </c>
      <c r="O779" s="83" t="s">
        <v>9419</v>
      </c>
      <c r="P779" s="84" t="s">
        <v>205</v>
      </c>
      <c r="Q779" s="83" t="s">
        <v>8396</v>
      </c>
      <c r="R779" s="83" t="s">
        <v>8397</v>
      </c>
      <c r="S779" s="244" t="s">
        <v>2200</v>
      </c>
      <c r="T779" s="244" t="s">
        <v>5862</v>
      </c>
      <c r="U779" s="244" t="s">
        <v>2198</v>
      </c>
      <c r="V779" s="244" t="s">
        <v>4472</v>
      </c>
      <c r="W779" s="274" t="s">
        <v>2207</v>
      </c>
      <c r="X779" s="274" t="s">
        <v>2666</v>
      </c>
      <c r="Y779" s="274">
        <v>6617988</v>
      </c>
      <c r="Z779" s="86">
        <v>44589</v>
      </c>
      <c r="AA779" s="86">
        <v>44589</v>
      </c>
      <c r="AB779" s="332">
        <f t="shared" ca="1" si="97"/>
        <v>55</v>
      </c>
      <c r="AC779" s="91" t="str">
        <f t="shared" ca="1" si="98"/>
        <v>31 - 60 days</v>
      </c>
      <c r="AD779" s="89">
        <f t="shared" si="94"/>
        <v>44619</v>
      </c>
      <c r="AE779" s="90" t="str">
        <f t="shared" si="106"/>
        <v>W10-2022</v>
      </c>
      <c r="AF779" s="90" t="str">
        <f t="shared" si="99"/>
        <v>Feb-2022</v>
      </c>
      <c r="AG779" s="86">
        <v>44636</v>
      </c>
      <c r="AH779" s="219" t="str">
        <f t="shared" si="100"/>
        <v>W12-2022</v>
      </c>
      <c r="AI779" s="219" t="str">
        <f t="shared" si="101"/>
        <v>Mar-2022</v>
      </c>
      <c r="AJ779" s="199">
        <v>44651</v>
      </c>
      <c r="AK779" s="219" t="str">
        <f t="shared" si="102"/>
        <v>W14-2022</v>
      </c>
      <c r="AL779" s="219" t="str">
        <f t="shared" si="103"/>
        <v>Mar-2022</v>
      </c>
      <c r="AM779" s="339">
        <v>44651</v>
      </c>
      <c r="AN779" s="219" t="str">
        <f t="shared" si="104"/>
        <v>W14-2022</v>
      </c>
      <c r="AO779" s="219" t="str">
        <f t="shared" si="105"/>
        <v>Mar-2022</v>
      </c>
      <c r="AP779" s="83" t="s">
        <v>4464</v>
      </c>
      <c r="AQ779" s="220">
        <v>44594</v>
      </c>
      <c r="AR779" s="89">
        <v>44595</v>
      </c>
      <c r="AS779" s="99">
        <v>514091940243</v>
      </c>
      <c r="AT779" s="94">
        <v>6.6</v>
      </c>
      <c r="AU779" s="257"/>
      <c r="AV779" s="89">
        <v>44641</v>
      </c>
      <c r="AW779" s="238"/>
      <c r="AX779" s="89">
        <v>44636</v>
      </c>
      <c r="AY779" s="89">
        <v>44644</v>
      </c>
      <c r="AZ779" s="219" t="str">
        <f t="shared" si="95"/>
        <v>W13-2022</v>
      </c>
      <c r="BA779" s="86"/>
      <c r="BB779" s="106"/>
      <c r="BC779" s="86" t="s">
        <v>10378</v>
      </c>
      <c r="BD779" s="83" t="s">
        <v>3719</v>
      </c>
      <c r="BE779" s="83" t="str">
        <f t="shared" si="93"/>
        <v>21.RFI</v>
      </c>
      <c r="BF779" s="83" t="s">
        <v>3754</v>
      </c>
      <c r="BG779" s="237" t="s">
        <v>12189</v>
      </c>
      <c r="BH779" s="435"/>
    </row>
    <row r="780" spans="1:62" s="13" customFormat="1" ht="15" hidden="1" customHeight="1">
      <c r="A780" s="187" t="s">
        <v>8640</v>
      </c>
      <c r="B780" s="29"/>
      <c r="C780" s="83" t="str">
        <f t="shared" si="96"/>
        <v>SUL-SN-WNS-0973</v>
      </c>
      <c r="D780" s="83">
        <v>30730870031</v>
      </c>
      <c r="E780" s="198" t="s">
        <v>11194</v>
      </c>
      <c r="F780" s="198" t="s">
        <v>9203</v>
      </c>
      <c r="G780" s="83" t="s">
        <v>10283</v>
      </c>
      <c r="H780" s="351" t="s">
        <v>6825</v>
      </c>
      <c r="I780" s="83" t="s">
        <v>8878</v>
      </c>
      <c r="J780" s="83" t="s">
        <v>8879</v>
      </c>
      <c r="K780" s="83">
        <v>60</v>
      </c>
      <c r="L780" s="83" t="s">
        <v>8880</v>
      </c>
      <c r="M780" s="83">
        <v>2022</v>
      </c>
      <c r="N780" s="83" t="s">
        <v>10361</v>
      </c>
      <c r="O780" s="83" t="s">
        <v>9346</v>
      </c>
      <c r="P780" s="84" t="s">
        <v>205</v>
      </c>
      <c r="Q780" s="83" t="s">
        <v>8424</v>
      </c>
      <c r="R780" s="83" t="s">
        <v>8425</v>
      </c>
      <c r="S780" s="244" t="s">
        <v>2200</v>
      </c>
      <c r="T780" s="244" t="s">
        <v>5862</v>
      </c>
      <c r="U780" s="244" t="s">
        <v>2198</v>
      </c>
      <c r="V780" s="244" t="s">
        <v>4475</v>
      </c>
      <c r="W780" s="274" t="s">
        <v>2220</v>
      </c>
      <c r="X780" s="274" t="s">
        <v>8621</v>
      </c>
      <c r="Y780" s="244">
        <v>6617991</v>
      </c>
      <c r="Z780" s="86">
        <v>44589</v>
      </c>
      <c r="AA780" s="86">
        <v>44589</v>
      </c>
      <c r="AB780" s="332">
        <f t="shared" ca="1" si="97"/>
        <v>55</v>
      </c>
      <c r="AC780" s="91" t="str">
        <f t="shared" ca="1" si="98"/>
        <v>31 - 60 days</v>
      </c>
      <c r="AD780" s="89">
        <f t="shared" si="94"/>
        <v>44619</v>
      </c>
      <c r="AE780" s="90" t="str">
        <f t="shared" si="106"/>
        <v>W10-2022</v>
      </c>
      <c r="AF780" s="90" t="str">
        <f t="shared" si="99"/>
        <v>Feb-2022</v>
      </c>
      <c r="AG780" s="89">
        <v>44628</v>
      </c>
      <c r="AH780" s="219" t="str">
        <f t="shared" si="100"/>
        <v>W11-2022</v>
      </c>
      <c r="AI780" s="219" t="str">
        <f t="shared" si="101"/>
        <v>Mar-2022</v>
      </c>
      <c r="AJ780" s="199">
        <v>44651</v>
      </c>
      <c r="AK780" s="219" t="str">
        <f t="shared" si="102"/>
        <v>W14-2022</v>
      </c>
      <c r="AL780" s="219" t="str">
        <f t="shared" si="103"/>
        <v>Mar-2022</v>
      </c>
      <c r="AM780" s="339">
        <v>44651</v>
      </c>
      <c r="AN780" s="219" t="str">
        <f t="shared" si="104"/>
        <v>W14-2022</v>
      </c>
      <c r="AO780" s="219" t="str">
        <f t="shared" si="105"/>
        <v>Mar-2022</v>
      </c>
      <c r="AP780" s="83" t="s">
        <v>4464</v>
      </c>
      <c r="AQ780" s="220">
        <v>44594</v>
      </c>
      <c r="AR780" s="89">
        <v>44595</v>
      </c>
      <c r="AS780" s="99">
        <v>325600251199</v>
      </c>
      <c r="AT780" s="94">
        <v>6.6</v>
      </c>
      <c r="AU780" s="256"/>
      <c r="AV780" s="89">
        <v>44641</v>
      </c>
      <c r="AW780" s="238"/>
      <c r="AX780" s="89">
        <v>44628</v>
      </c>
      <c r="AY780" s="89">
        <v>44644</v>
      </c>
      <c r="AZ780" s="219" t="str">
        <f t="shared" si="95"/>
        <v>W13-2022</v>
      </c>
      <c r="BA780" s="86"/>
      <c r="BB780" s="106"/>
      <c r="BC780" s="86" t="s">
        <v>10378</v>
      </c>
      <c r="BD780" s="83" t="s">
        <v>3719</v>
      </c>
      <c r="BE780" s="83" t="str">
        <f t="shared" si="93"/>
        <v>21.RFI</v>
      </c>
      <c r="BF780" s="83" t="s">
        <v>3754</v>
      </c>
      <c r="BG780" s="237" t="s">
        <v>12190</v>
      </c>
      <c r="BH780" s="435"/>
    </row>
    <row r="781" spans="1:62" s="13" customFormat="1" ht="15" hidden="1" customHeight="1">
      <c r="A781" s="187" t="s">
        <v>8640</v>
      </c>
      <c r="B781" s="29"/>
      <c r="C781" s="83" t="str">
        <f t="shared" si="96"/>
        <v>JAW-JI-KDR-4330</v>
      </c>
      <c r="D781" s="83">
        <v>30737890031</v>
      </c>
      <c r="E781" s="198" t="s">
        <v>11215</v>
      </c>
      <c r="F781" s="198" t="s">
        <v>9281</v>
      </c>
      <c r="G781" s="83" t="s">
        <v>10283</v>
      </c>
      <c r="H781" s="351" t="s">
        <v>6508</v>
      </c>
      <c r="I781" s="83" t="s">
        <v>9099</v>
      </c>
      <c r="J781" s="83" t="s">
        <v>9100</v>
      </c>
      <c r="K781" s="83">
        <v>40</v>
      </c>
      <c r="L781" s="83" t="s">
        <v>9101</v>
      </c>
      <c r="M781" s="83">
        <v>2022</v>
      </c>
      <c r="N781" s="83" t="s">
        <v>10359</v>
      </c>
      <c r="O781" s="83" t="s">
        <v>9397</v>
      </c>
      <c r="P781" s="84" t="s">
        <v>205</v>
      </c>
      <c r="Q781" s="83" t="s">
        <v>8584</v>
      </c>
      <c r="R781" s="83" t="s">
        <v>8585</v>
      </c>
      <c r="S781" s="244" t="s">
        <v>2200</v>
      </c>
      <c r="T781" s="244" t="s">
        <v>5862</v>
      </c>
      <c r="U781" s="244" t="s">
        <v>2198</v>
      </c>
      <c r="V781" s="244" t="s">
        <v>4472</v>
      </c>
      <c r="W781" s="274" t="s">
        <v>2207</v>
      </c>
      <c r="X781" s="274" t="s">
        <v>2726</v>
      </c>
      <c r="Y781" s="244">
        <v>6617983</v>
      </c>
      <c r="Z781" s="86">
        <v>44589</v>
      </c>
      <c r="AA781" s="86">
        <v>44589</v>
      </c>
      <c r="AB781" s="332">
        <f t="shared" ca="1" si="97"/>
        <v>55</v>
      </c>
      <c r="AC781" s="91" t="str">
        <f t="shared" ca="1" si="98"/>
        <v>31 - 60 days</v>
      </c>
      <c r="AD781" s="89">
        <f t="shared" si="94"/>
        <v>44619</v>
      </c>
      <c r="AE781" s="90" t="str">
        <f t="shared" si="106"/>
        <v>W10-2022</v>
      </c>
      <c r="AF781" s="90" t="str">
        <f t="shared" si="99"/>
        <v>Feb-2022</v>
      </c>
      <c r="AG781" s="86">
        <v>44636</v>
      </c>
      <c r="AH781" s="219" t="str">
        <f t="shared" si="100"/>
        <v>W12-2022</v>
      </c>
      <c r="AI781" s="219" t="str">
        <f t="shared" si="101"/>
        <v>Mar-2022</v>
      </c>
      <c r="AJ781" s="199">
        <v>44651</v>
      </c>
      <c r="AK781" s="219" t="str">
        <f t="shared" si="102"/>
        <v>W14-2022</v>
      </c>
      <c r="AL781" s="219" t="str">
        <f t="shared" si="103"/>
        <v>Mar-2022</v>
      </c>
      <c r="AM781" s="339">
        <v>44651</v>
      </c>
      <c r="AN781" s="219" t="str">
        <f t="shared" si="104"/>
        <v>W14-2022</v>
      </c>
      <c r="AO781" s="219" t="str">
        <f t="shared" si="105"/>
        <v>Mar-2022</v>
      </c>
      <c r="AP781" s="83" t="s">
        <v>4464</v>
      </c>
      <c r="AQ781" s="220">
        <v>44594</v>
      </c>
      <c r="AR781" s="89">
        <v>44595</v>
      </c>
      <c r="AS781" s="99">
        <v>514101105388</v>
      </c>
      <c r="AT781" s="94">
        <v>6.6</v>
      </c>
      <c r="AU781" s="256"/>
      <c r="AV781" s="89">
        <v>44641</v>
      </c>
      <c r="AW781" s="238"/>
      <c r="AX781" s="89">
        <v>44636</v>
      </c>
      <c r="AY781" s="89">
        <v>44644</v>
      </c>
      <c r="AZ781" s="219" t="str">
        <f t="shared" si="95"/>
        <v>W13-2022</v>
      </c>
      <c r="BA781" s="86"/>
      <c r="BB781" s="106"/>
      <c r="BC781" s="86" t="s">
        <v>10379</v>
      </c>
      <c r="BD781" s="83" t="s">
        <v>3719</v>
      </c>
      <c r="BE781" s="83" t="str">
        <f t="shared" si="93"/>
        <v>21.RFI</v>
      </c>
      <c r="BF781" s="83" t="s">
        <v>3754</v>
      </c>
      <c r="BG781" s="237" t="s">
        <v>12188</v>
      </c>
      <c r="BH781" s="435"/>
    </row>
    <row r="782" spans="1:62" s="13" customFormat="1" ht="15" hidden="1" customHeight="1">
      <c r="A782" s="187" t="s">
        <v>8640</v>
      </c>
      <c r="B782" s="29"/>
      <c r="C782" s="83" t="str">
        <f t="shared" si="96"/>
        <v>JAW-JI-KDR-4332</v>
      </c>
      <c r="D782" s="83">
        <v>30736010031</v>
      </c>
      <c r="E782" s="198" t="s">
        <v>11074</v>
      </c>
      <c r="F782" s="198" t="s">
        <v>9282</v>
      </c>
      <c r="G782" s="83" t="s">
        <v>10283</v>
      </c>
      <c r="H782" s="351" t="s">
        <v>6508</v>
      </c>
      <c r="I782" s="83" t="s">
        <v>9105</v>
      </c>
      <c r="J782" s="83" t="s">
        <v>9106</v>
      </c>
      <c r="K782" s="83">
        <v>40</v>
      </c>
      <c r="L782" s="83" t="s">
        <v>9107</v>
      </c>
      <c r="M782" s="83">
        <v>2022</v>
      </c>
      <c r="N782" s="83" t="s">
        <v>10359</v>
      </c>
      <c r="O782" s="83" t="s">
        <v>9456</v>
      </c>
      <c r="P782" s="84" t="s">
        <v>205</v>
      </c>
      <c r="Q782" s="83" t="s">
        <v>8588</v>
      </c>
      <c r="R782" s="83" t="s">
        <v>8589</v>
      </c>
      <c r="S782" s="244" t="s">
        <v>2200</v>
      </c>
      <c r="T782" s="244" t="s">
        <v>5862</v>
      </c>
      <c r="U782" s="244" t="s">
        <v>2198</v>
      </c>
      <c r="V782" s="244" t="s">
        <v>4472</v>
      </c>
      <c r="W782" s="274" t="s">
        <v>2207</v>
      </c>
      <c r="X782" s="274" t="s">
        <v>2726</v>
      </c>
      <c r="Y782" s="244">
        <v>6617983</v>
      </c>
      <c r="Z782" s="86">
        <v>44589</v>
      </c>
      <c r="AA782" s="86">
        <v>44589</v>
      </c>
      <c r="AB782" s="332">
        <f t="shared" ca="1" si="97"/>
        <v>55</v>
      </c>
      <c r="AC782" s="91" t="str">
        <f t="shared" ca="1" si="98"/>
        <v>31 - 60 days</v>
      </c>
      <c r="AD782" s="89">
        <f t="shared" si="94"/>
        <v>44619</v>
      </c>
      <c r="AE782" s="90" t="str">
        <f t="shared" si="106"/>
        <v>W10-2022</v>
      </c>
      <c r="AF782" s="90" t="str">
        <f t="shared" si="99"/>
        <v>Feb-2022</v>
      </c>
      <c r="AG782" s="89">
        <v>44650</v>
      </c>
      <c r="AH782" s="219" t="str">
        <f t="shared" si="100"/>
        <v>W14-2022</v>
      </c>
      <c r="AI782" s="219" t="str">
        <f t="shared" si="101"/>
        <v>Mar-2022</v>
      </c>
      <c r="AJ782" s="199">
        <v>44651</v>
      </c>
      <c r="AK782" s="219" t="str">
        <f t="shared" si="102"/>
        <v>W14-2022</v>
      </c>
      <c r="AL782" s="219" t="str">
        <f t="shared" si="103"/>
        <v>Mar-2022</v>
      </c>
      <c r="AM782" s="339">
        <v>44651</v>
      </c>
      <c r="AN782" s="219" t="str">
        <f t="shared" si="104"/>
        <v>W14-2022</v>
      </c>
      <c r="AO782" s="219" t="str">
        <f t="shared" si="105"/>
        <v>Mar-2022</v>
      </c>
      <c r="AP782" s="83" t="s">
        <v>4464</v>
      </c>
      <c r="AQ782" s="220">
        <v>44594</v>
      </c>
      <c r="AR782" s="89">
        <v>44595</v>
      </c>
      <c r="AS782" s="99">
        <v>514011188660</v>
      </c>
      <c r="AT782" s="94">
        <v>6.6</v>
      </c>
      <c r="AU782" s="256"/>
      <c r="AV782" s="89">
        <v>44641</v>
      </c>
      <c r="AW782" s="238"/>
      <c r="AX782" s="89"/>
      <c r="AY782" s="89">
        <v>44644</v>
      </c>
      <c r="AZ782" s="219" t="str">
        <f t="shared" si="95"/>
        <v>W13-2022</v>
      </c>
      <c r="BA782" s="86"/>
      <c r="BB782" s="106"/>
      <c r="BC782" s="86" t="s">
        <v>10379</v>
      </c>
      <c r="BD782" s="83" t="s">
        <v>3719</v>
      </c>
      <c r="BE782" s="83" t="str">
        <f t="shared" si="93"/>
        <v>21.RFI</v>
      </c>
      <c r="BF782" s="83" t="s">
        <v>3754</v>
      </c>
      <c r="BG782" s="237" t="s">
        <v>12187</v>
      </c>
      <c r="BH782" s="435"/>
    </row>
    <row r="783" spans="1:62" s="13" customFormat="1" ht="15" hidden="1" customHeight="1">
      <c r="A783" s="187" t="s">
        <v>8640</v>
      </c>
      <c r="B783" s="29"/>
      <c r="C783" s="83" t="str">
        <f t="shared" si="96"/>
        <v>JAW-JI-KDR-4350</v>
      </c>
      <c r="D783" s="83">
        <v>30734960031</v>
      </c>
      <c r="E783" s="198" t="s">
        <v>11114</v>
      </c>
      <c r="F783" s="198" t="s">
        <v>9235</v>
      </c>
      <c r="G783" s="83" t="s">
        <v>10283</v>
      </c>
      <c r="H783" s="351" t="s">
        <v>8638</v>
      </c>
      <c r="I783" s="83" t="s">
        <v>8971</v>
      </c>
      <c r="J783" s="83" t="s">
        <v>8972</v>
      </c>
      <c r="K783" s="83">
        <v>40</v>
      </c>
      <c r="L783" s="83" t="s">
        <v>8973</v>
      </c>
      <c r="M783" s="83">
        <v>2022</v>
      </c>
      <c r="N783" s="83" t="s">
        <v>10359</v>
      </c>
      <c r="O783" s="83" t="s">
        <v>9373</v>
      </c>
      <c r="P783" s="84" t="s">
        <v>205</v>
      </c>
      <c r="Q783" s="83" t="s">
        <v>8490</v>
      </c>
      <c r="R783" s="83" t="s">
        <v>8491</v>
      </c>
      <c r="S783" s="244" t="s">
        <v>2200</v>
      </c>
      <c r="T783" s="244" t="s">
        <v>5862</v>
      </c>
      <c r="U783" s="244" t="s">
        <v>2198</v>
      </c>
      <c r="V783" s="244" t="s">
        <v>4472</v>
      </c>
      <c r="W783" s="274" t="s">
        <v>2207</v>
      </c>
      <c r="X783" s="274" t="s">
        <v>8628</v>
      </c>
      <c r="Y783" s="274">
        <v>6617991</v>
      </c>
      <c r="Z783" s="86">
        <v>44589</v>
      </c>
      <c r="AA783" s="86">
        <v>44589</v>
      </c>
      <c r="AB783" s="332">
        <f t="shared" ca="1" si="97"/>
        <v>55</v>
      </c>
      <c r="AC783" s="91" t="str">
        <f t="shared" ca="1" si="98"/>
        <v>31 - 60 days</v>
      </c>
      <c r="AD783" s="89">
        <f t="shared" si="94"/>
        <v>44619</v>
      </c>
      <c r="AE783" s="90" t="str">
        <f t="shared" si="106"/>
        <v>W10-2022</v>
      </c>
      <c r="AF783" s="90" t="str">
        <f t="shared" si="99"/>
        <v>Feb-2022</v>
      </c>
      <c r="AG783" s="89">
        <v>44650</v>
      </c>
      <c r="AH783" s="219" t="str">
        <f t="shared" si="100"/>
        <v>W14-2022</v>
      </c>
      <c r="AI783" s="219" t="str">
        <f t="shared" si="101"/>
        <v>Mar-2022</v>
      </c>
      <c r="AJ783" s="199">
        <v>44651</v>
      </c>
      <c r="AK783" s="219" t="str">
        <f t="shared" si="102"/>
        <v>W14-2022</v>
      </c>
      <c r="AL783" s="219" t="str">
        <f t="shared" si="103"/>
        <v>Mar-2022</v>
      </c>
      <c r="AM783" s="339">
        <v>44651</v>
      </c>
      <c r="AN783" s="219" t="str">
        <f t="shared" si="104"/>
        <v>W14-2022</v>
      </c>
      <c r="AO783" s="219" t="str">
        <f t="shared" si="105"/>
        <v>Mar-2022</v>
      </c>
      <c r="AP783" s="83" t="s">
        <v>4464</v>
      </c>
      <c r="AQ783" s="220">
        <v>44594</v>
      </c>
      <c r="AR783" s="89">
        <v>44595</v>
      </c>
      <c r="AS783" s="99">
        <v>515402569557</v>
      </c>
      <c r="AT783" s="94">
        <v>6.6</v>
      </c>
      <c r="AU783" s="256"/>
      <c r="AV783" s="89">
        <v>44641</v>
      </c>
      <c r="AW783" s="238"/>
      <c r="AX783" s="89"/>
      <c r="AY783" s="89">
        <v>44644</v>
      </c>
      <c r="AZ783" s="219" t="str">
        <f t="shared" ref="AZ783:AZ814" si="107">IFERROR(VLOOKUP(AY783,L_Convert,6,FALSE),"")</f>
        <v>W13-2022</v>
      </c>
      <c r="BA783" s="86"/>
      <c r="BB783" s="106"/>
      <c r="BC783" s="86" t="s">
        <v>10378</v>
      </c>
      <c r="BD783" s="83" t="s">
        <v>3719</v>
      </c>
      <c r="BE783" s="83" t="str">
        <f t="shared" si="93"/>
        <v>21.RFI</v>
      </c>
      <c r="BF783" s="83" t="s">
        <v>3754</v>
      </c>
      <c r="BG783" s="237" t="s">
        <v>12195</v>
      </c>
      <c r="BH783" s="435"/>
    </row>
    <row r="784" spans="1:62" s="13" customFormat="1" ht="15" hidden="1" customHeight="1">
      <c r="A784" s="187" t="s">
        <v>8640</v>
      </c>
      <c r="B784" s="29"/>
      <c r="C784" s="83" t="str">
        <f t="shared" si="96"/>
        <v>JAW-JI-NJK-4255</v>
      </c>
      <c r="D784" s="83">
        <v>30735060031</v>
      </c>
      <c r="E784" s="198" t="s">
        <v>11108</v>
      </c>
      <c r="F784" s="198" t="s">
        <v>9271</v>
      </c>
      <c r="G784" s="83" t="s">
        <v>10283</v>
      </c>
      <c r="H784" s="351" t="s">
        <v>6508</v>
      </c>
      <c r="I784" s="83" t="s">
        <v>9075</v>
      </c>
      <c r="J784" s="83" t="s">
        <v>9076</v>
      </c>
      <c r="K784" s="83">
        <v>40</v>
      </c>
      <c r="L784" s="83" t="s">
        <v>9077</v>
      </c>
      <c r="M784" s="83">
        <v>2022</v>
      </c>
      <c r="N784" s="83" t="s">
        <v>10359</v>
      </c>
      <c r="O784" s="83" t="s">
        <v>9447</v>
      </c>
      <c r="P784" s="84" t="s">
        <v>205</v>
      </c>
      <c r="Q784" s="83" t="s">
        <v>8564</v>
      </c>
      <c r="R784" s="83" t="s">
        <v>8565</v>
      </c>
      <c r="S784" s="244" t="s">
        <v>2200</v>
      </c>
      <c r="T784" s="244" t="s">
        <v>5862</v>
      </c>
      <c r="U784" s="244" t="s">
        <v>2198</v>
      </c>
      <c r="V784" s="244" t="s">
        <v>4472</v>
      </c>
      <c r="W784" s="274" t="s">
        <v>2207</v>
      </c>
      <c r="X784" s="274" t="s">
        <v>2728</v>
      </c>
      <c r="Y784" s="274">
        <v>6617983</v>
      </c>
      <c r="Z784" s="86">
        <v>44589</v>
      </c>
      <c r="AA784" s="86">
        <v>44589</v>
      </c>
      <c r="AB784" s="332">
        <f t="shared" ca="1" si="97"/>
        <v>55</v>
      </c>
      <c r="AC784" s="91" t="str">
        <f t="shared" ca="1" si="98"/>
        <v>31 - 60 days</v>
      </c>
      <c r="AD784" s="89">
        <f t="shared" si="94"/>
        <v>44619</v>
      </c>
      <c r="AE784" s="90" t="str">
        <f t="shared" si="106"/>
        <v>W10-2022</v>
      </c>
      <c r="AF784" s="90" t="str">
        <f t="shared" si="99"/>
        <v>Feb-2022</v>
      </c>
      <c r="AG784" s="89">
        <v>44650</v>
      </c>
      <c r="AH784" s="219" t="str">
        <f t="shared" si="100"/>
        <v>W14-2022</v>
      </c>
      <c r="AI784" s="219" t="str">
        <f t="shared" si="101"/>
        <v>Mar-2022</v>
      </c>
      <c r="AJ784" s="199">
        <v>44651</v>
      </c>
      <c r="AK784" s="219" t="str">
        <f t="shared" si="102"/>
        <v>W14-2022</v>
      </c>
      <c r="AL784" s="219" t="str">
        <f t="shared" si="103"/>
        <v>Mar-2022</v>
      </c>
      <c r="AM784" s="339">
        <v>44651</v>
      </c>
      <c r="AN784" s="219" t="str">
        <f t="shared" si="104"/>
        <v>W14-2022</v>
      </c>
      <c r="AO784" s="219" t="str">
        <f t="shared" si="105"/>
        <v>Mar-2022</v>
      </c>
      <c r="AP784" s="83" t="s">
        <v>4464</v>
      </c>
      <c r="AQ784" s="220">
        <v>44594</v>
      </c>
      <c r="AR784" s="89">
        <v>44595</v>
      </c>
      <c r="AS784" s="99">
        <v>514601947036</v>
      </c>
      <c r="AT784" s="94">
        <v>6.6</v>
      </c>
      <c r="AU784" s="257"/>
      <c r="AV784" s="89">
        <v>44641</v>
      </c>
      <c r="AW784" s="238"/>
      <c r="AX784" s="89"/>
      <c r="AY784" s="89">
        <v>44644</v>
      </c>
      <c r="AZ784" s="219" t="str">
        <f t="shared" si="107"/>
        <v>W13-2022</v>
      </c>
      <c r="BA784" s="86"/>
      <c r="BB784" s="106"/>
      <c r="BC784" s="86" t="s">
        <v>10378</v>
      </c>
      <c r="BD784" s="83" t="s">
        <v>3719</v>
      </c>
      <c r="BE784" s="83" t="str">
        <f t="shared" si="93"/>
        <v>21.RFI</v>
      </c>
      <c r="BF784" s="83" t="s">
        <v>3754</v>
      </c>
      <c r="BG784" s="237" t="s">
        <v>12186</v>
      </c>
      <c r="BH784" s="435"/>
    </row>
    <row r="785" spans="1:60" s="13" customFormat="1" ht="15" hidden="1" customHeight="1">
      <c r="A785" s="187" t="s">
        <v>8640</v>
      </c>
      <c r="B785" s="29"/>
      <c r="C785" s="83" t="str">
        <f t="shared" si="96"/>
        <v>JAW-JI-KDR-4333</v>
      </c>
      <c r="D785" s="83">
        <v>30734940031</v>
      </c>
      <c r="E785" s="198" t="s">
        <v>11113</v>
      </c>
      <c r="F785" s="198" t="s">
        <v>9231</v>
      </c>
      <c r="G785" s="83" t="s">
        <v>10283</v>
      </c>
      <c r="H785" s="351" t="s">
        <v>8638</v>
      </c>
      <c r="I785" s="83" t="s">
        <v>8959</v>
      </c>
      <c r="J785" s="83" t="s">
        <v>8960</v>
      </c>
      <c r="K785" s="83">
        <v>40</v>
      </c>
      <c r="L785" s="83" t="s">
        <v>8961</v>
      </c>
      <c r="M785" s="83">
        <v>2022</v>
      </c>
      <c r="N785" s="83" t="s">
        <v>10359</v>
      </c>
      <c r="O785" s="83" t="s">
        <v>9370</v>
      </c>
      <c r="P785" s="84" t="s">
        <v>205</v>
      </c>
      <c r="Q785" s="83" t="s">
        <v>8482</v>
      </c>
      <c r="R785" s="83" t="s">
        <v>8483</v>
      </c>
      <c r="S785" s="244" t="s">
        <v>2200</v>
      </c>
      <c r="T785" s="244" t="s">
        <v>5862</v>
      </c>
      <c r="U785" s="244" t="s">
        <v>2198</v>
      </c>
      <c r="V785" s="244" t="s">
        <v>4472</v>
      </c>
      <c r="W785" s="274" t="s">
        <v>2207</v>
      </c>
      <c r="X785" s="274" t="s">
        <v>2726</v>
      </c>
      <c r="Y785" s="274">
        <v>6617991</v>
      </c>
      <c r="Z785" s="86">
        <v>44589</v>
      </c>
      <c r="AA785" s="86">
        <v>44589</v>
      </c>
      <c r="AB785" s="332">
        <f t="shared" ca="1" si="97"/>
        <v>55</v>
      </c>
      <c r="AC785" s="91" t="str">
        <f t="shared" ca="1" si="98"/>
        <v>31 - 60 days</v>
      </c>
      <c r="AD785" s="89">
        <f t="shared" si="94"/>
        <v>44619</v>
      </c>
      <c r="AE785" s="90" t="str">
        <f t="shared" si="106"/>
        <v>W10-2022</v>
      </c>
      <c r="AF785" s="90" t="str">
        <f t="shared" si="99"/>
        <v>Feb-2022</v>
      </c>
      <c r="AG785" s="86">
        <v>44636</v>
      </c>
      <c r="AH785" s="219" t="str">
        <f t="shared" si="100"/>
        <v>W12-2022</v>
      </c>
      <c r="AI785" s="219" t="str">
        <f t="shared" si="101"/>
        <v>Mar-2022</v>
      </c>
      <c r="AJ785" s="199">
        <v>44651</v>
      </c>
      <c r="AK785" s="219" t="str">
        <f t="shared" si="102"/>
        <v>W14-2022</v>
      </c>
      <c r="AL785" s="219" t="str">
        <f t="shared" si="103"/>
        <v>Mar-2022</v>
      </c>
      <c r="AM785" s="339">
        <v>44651</v>
      </c>
      <c r="AN785" s="219" t="str">
        <f t="shared" si="104"/>
        <v>W14-2022</v>
      </c>
      <c r="AO785" s="219" t="str">
        <f t="shared" si="105"/>
        <v>Mar-2022</v>
      </c>
      <c r="AP785" s="83" t="s">
        <v>4464</v>
      </c>
      <c r="AQ785" s="220">
        <v>44594</v>
      </c>
      <c r="AR785" s="89">
        <v>44595</v>
      </c>
      <c r="AS785" s="99">
        <v>514111266188</v>
      </c>
      <c r="AT785" s="94">
        <v>6.6</v>
      </c>
      <c r="AU785" s="256"/>
      <c r="AV785" s="89">
        <v>44641</v>
      </c>
      <c r="AW785" s="238"/>
      <c r="AX785" s="89">
        <v>44636</v>
      </c>
      <c r="AY785" s="89">
        <v>44644</v>
      </c>
      <c r="AZ785" s="219" t="str">
        <f t="shared" si="107"/>
        <v>W13-2022</v>
      </c>
      <c r="BA785" s="86"/>
      <c r="BB785" s="106"/>
      <c r="BC785" s="86" t="s">
        <v>10378</v>
      </c>
      <c r="BD785" s="83" t="s">
        <v>3719</v>
      </c>
      <c r="BE785" s="83" t="str">
        <f t="shared" si="93"/>
        <v>21.RFI</v>
      </c>
      <c r="BF785" s="83" t="s">
        <v>3754</v>
      </c>
      <c r="BG785" s="237" t="s">
        <v>12185</v>
      </c>
      <c r="BH785" s="435"/>
    </row>
    <row r="786" spans="1:60" s="13" customFormat="1" ht="15" hidden="1" customHeight="1">
      <c r="A786" s="187" t="s">
        <v>8640</v>
      </c>
      <c r="B786" s="29"/>
      <c r="C786" s="83" t="str">
        <f t="shared" si="96"/>
        <v>JAW-JI-PNG-4309</v>
      </c>
      <c r="D786" s="83">
        <v>30734910031</v>
      </c>
      <c r="E786" s="198" t="s">
        <v>11103</v>
      </c>
      <c r="F786" s="198" t="s">
        <v>9226</v>
      </c>
      <c r="G786" s="83" t="s">
        <v>10283</v>
      </c>
      <c r="H786" s="351" t="s">
        <v>8638</v>
      </c>
      <c r="I786" s="83" t="s">
        <v>8945</v>
      </c>
      <c r="J786" s="83" t="s">
        <v>8946</v>
      </c>
      <c r="K786" s="83">
        <v>40</v>
      </c>
      <c r="L786" s="83" t="s">
        <v>8947</v>
      </c>
      <c r="M786" s="83">
        <v>2022</v>
      </c>
      <c r="N786" s="83" t="s">
        <v>10359</v>
      </c>
      <c r="O786" s="83" t="s">
        <v>9368</v>
      </c>
      <c r="P786" s="84" t="s">
        <v>205</v>
      </c>
      <c r="Q786" s="83" t="s">
        <v>8472</v>
      </c>
      <c r="R786" s="83" t="s">
        <v>8473</v>
      </c>
      <c r="S786" s="244" t="s">
        <v>2200</v>
      </c>
      <c r="T786" s="244" t="s">
        <v>5862</v>
      </c>
      <c r="U786" s="244" t="s">
        <v>2198</v>
      </c>
      <c r="V786" s="244" t="s">
        <v>4472</v>
      </c>
      <c r="W786" s="274" t="s">
        <v>2207</v>
      </c>
      <c r="X786" s="274" t="s">
        <v>2664</v>
      </c>
      <c r="Y786" s="274">
        <v>6617991</v>
      </c>
      <c r="Z786" s="86">
        <v>44589</v>
      </c>
      <c r="AA786" s="86">
        <v>44589</v>
      </c>
      <c r="AB786" s="332">
        <f t="shared" ca="1" si="97"/>
        <v>55</v>
      </c>
      <c r="AC786" s="91" t="str">
        <f t="shared" ca="1" si="98"/>
        <v>31 - 60 days</v>
      </c>
      <c r="AD786" s="89">
        <f t="shared" si="94"/>
        <v>44619</v>
      </c>
      <c r="AE786" s="90" t="str">
        <f t="shared" si="106"/>
        <v>W10-2022</v>
      </c>
      <c r="AF786" s="90" t="str">
        <f t="shared" si="99"/>
        <v>Feb-2022</v>
      </c>
      <c r="AG786" s="89">
        <v>44645</v>
      </c>
      <c r="AH786" s="219" t="str">
        <f t="shared" si="100"/>
        <v>W13-2022</v>
      </c>
      <c r="AI786" s="219" t="str">
        <f t="shared" si="101"/>
        <v>Mar-2022</v>
      </c>
      <c r="AJ786" s="199">
        <v>44651</v>
      </c>
      <c r="AK786" s="219" t="str">
        <f t="shared" si="102"/>
        <v>W14-2022</v>
      </c>
      <c r="AL786" s="219" t="str">
        <f t="shared" si="103"/>
        <v>Mar-2022</v>
      </c>
      <c r="AM786" s="339">
        <v>44651</v>
      </c>
      <c r="AN786" s="219" t="str">
        <f t="shared" si="104"/>
        <v>W14-2022</v>
      </c>
      <c r="AO786" s="219" t="str">
        <f t="shared" si="105"/>
        <v>Mar-2022</v>
      </c>
      <c r="AP786" s="83" t="s">
        <v>4464</v>
      </c>
      <c r="AQ786" s="220">
        <v>44594</v>
      </c>
      <c r="AR786" s="89">
        <v>44595</v>
      </c>
      <c r="AS786" s="99">
        <v>514601947036</v>
      </c>
      <c r="AT786" s="94">
        <v>6.6</v>
      </c>
      <c r="AU786" s="256"/>
      <c r="AV786" s="89">
        <v>44641</v>
      </c>
      <c r="AW786" s="238"/>
      <c r="AX786" s="89">
        <v>44641</v>
      </c>
      <c r="AY786" s="89">
        <v>44644</v>
      </c>
      <c r="AZ786" s="219" t="str">
        <f t="shared" si="107"/>
        <v>W13-2022</v>
      </c>
      <c r="BA786" s="86"/>
      <c r="BB786" s="106"/>
      <c r="BC786" s="86" t="s">
        <v>10378</v>
      </c>
      <c r="BD786" s="83" t="s">
        <v>3719</v>
      </c>
      <c r="BE786" s="83" t="str">
        <f t="shared" si="93"/>
        <v>21.RFI</v>
      </c>
      <c r="BF786" s="83" t="s">
        <v>3754</v>
      </c>
      <c r="BG786" s="237" t="s">
        <v>12184</v>
      </c>
      <c r="BH786" s="435"/>
    </row>
    <row r="787" spans="1:60" s="13" customFormat="1" ht="15" hidden="1" customHeight="1">
      <c r="A787" s="187" t="s">
        <v>8640</v>
      </c>
      <c r="B787" s="29"/>
      <c r="C787" s="83" t="str">
        <f t="shared" si="96"/>
        <v>JAW-JI-GSK-4339</v>
      </c>
      <c r="D787" s="83">
        <v>30734710031</v>
      </c>
      <c r="E787" s="198" t="s">
        <v>8248</v>
      </c>
      <c r="F787" s="198" t="s">
        <v>9124</v>
      </c>
      <c r="G787" s="83" t="s">
        <v>10283</v>
      </c>
      <c r="H787" s="351" t="s">
        <v>6829</v>
      </c>
      <c r="I787" s="83" t="s">
        <v>8646</v>
      </c>
      <c r="J787" s="83" t="s">
        <v>8647</v>
      </c>
      <c r="K787" s="83">
        <v>40</v>
      </c>
      <c r="L787" s="83" t="s">
        <v>8648</v>
      </c>
      <c r="M787" s="83">
        <v>2022</v>
      </c>
      <c r="N787" s="83" t="s">
        <v>10359</v>
      </c>
      <c r="O787" s="83" t="s">
        <v>9401</v>
      </c>
      <c r="P787" s="84" t="s">
        <v>205</v>
      </c>
      <c r="Q787" s="83" t="s">
        <v>8258</v>
      </c>
      <c r="R787" s="83" t="s">
        <v>8259</v>
      </c>
      <c r="S787" s="244" t="s">
        <v>2200</v>
      </c>
      <c r="T787" s="244" t="s">
        <v>5862</v>
      </c>
      <c r="U787" s="244" t="s">
        <v>2198</v>
      </c>
      <c r="V787" s="244" t="s">
        <v>4472</v>
      </c>
      <c r="W787" s="274" t="s">
        <v>2207</v>
      </c>
      <c r="X787" s="274" t="s">
        <v>2611</v>
      </c>
      <c r="Y787" s="274">
        <v>6617982</v>
      </c>
      <c r="Z787" s="86">
        <v>44589</v>
      </c>
      <c r="AA787" s="86">
        <v>44589</v>
      </c>
      <c r="AB787" s="332">
        <f t="shared" ca="1" si="97"/>
        <v>55</v>
      </c>
      <c r="AC787" s="91" t="str">
        <f t="shared" ca="1" si="98"/>
        <v>31 - 60 days</v>
      </c>
      <c r="AD787" s="89">
        <f t="shared" si="94"/>
        <v>44619</v>
      </c>
      <c r="AE787" s="90" t="str">
        <f t="shared" si="106"/>
        <v>W10-2022</v>
      </c>
      <c r="AF787" s="90" t="str">
        <f t="shared" si="99"/>
        <v>Feb-2022</v>
      </c>
      <c r="AG787" s="89">
        <v>44645</v>
      </c>
      <c r="AH787" s="219" t="str">
        <f t="shared" si="100"/>
        <v>W13-2022</v>
      </c>
      <c r="AI787" s="219" t="str">
        <f t="shared" si="101"/>
        <v>Mar-2022</v>
      </c>
      <c r="AJ787" s="199">
        <v>44651</v>
      </c>
      <c r="AK787" s="219" t="str">
        <f t="shared" si="102"/>
        <v>W14-2022</v>
      </c>
      <c r="AL787" s="219" t="str">
        <f t="shared" si="103"/>
        <v>Mar-2022</v>
      </c>
      <c r="AM787" s="339">
        <v>44651</v>
      </c>
      <c r="AN787" s="219" t="str">
        <f t="shared" si="104"/>
        <v>W14-2022</v>
      </c>
      <c r="AO787" s="219" t="str">
        <f t="shared" si="105"/>
        <v>Mar-2022</v>
      </c>
      <c r="AP787" s="83" t="s">
        <v>4464</v>
      </c>
      <c r="AQ787" s="220">
        <v>44594</v>
      </c>
      <c r="AR787" s="89">
        <v>44595</v>
      </c>
      <c r="AS787" s="99">
        <v>511220910328</v>
      </c>
      <c r="AT787" s="94">
        <v>6.6</v>
      </c>
      <c r="AU787" s="256"/>
      <c r="AV787" s="89">
        <v>44641</v>
      </c>
      <c r="AW787" s="238"/>
      <c r="AX787" s="89">
        <v>44641</v>
      </c>
      <c r="AY787" s="89">
        <v>44644</v>
      </c>
      <c r="AZ787" s="219" t="str">
        <f t="shared" si="107"/>
        <v>W13-2022</v>
      </c>
      <c r="BA787" s="86"/>
      <c r="BB787" s="106"/>
      <c r="BC787" s="86" t="s">
        <v>10378</v>
      </c>
      <c r="BD787" s="83" t="s">
        <v>3719</v>
      </c>
      <c r="BE787" s="83" t="str">
        <f t="shared" ref="BE787:BE850" si="108">IFERROR(VLOOKUP($BD787,L_Milestone,4,FALSE),"")</f>
        <v>21.RFI</v>
      </c>
      <c r="BF787" s="83" t="s">
        <v>3754</v>
      </c>
      <c r="BG787" s="237" t="s">
        <v>12184</v>
      </c>
      <c r="BH787" s="435"/>
    </row>
    <row r="788" spans="1:60" s="13" customFormat="1" ht="15" hidden="1" customHeight="1">
      <c r="A788" s="187" t="s">
        <v>8640</v>
      </c>
      <c r="B788" s="29"/>
      <c r="C788" s="83" t="str">
        <f t="shared" si="96"/>
        <v>JAW-JI-LMG-4305</v>
      </c>
      <c r="D788" s="83">
        <v>30734920031</v>
      </c>
      <c r="E788" s="198" t="s">
        <v>11104</v>
      </c>
      <c r="F788" s="198" t="s">
        <v>9228</v>
      </c>
      <c r="G788" s="83" t="s">
        <v>10283</v>
      </c>
      <c r="H788" s="351" t="s">
        <v>8638</v>
      </c>
      <c r="I788" s="83" t="s">
        <v>8951</v>
      </c>
      <c r="J788" s="83" t="s">
        <v>8952</v>
      </c>
      <c r="K788" s="83">
        <v>40</v>
      </c>
      <c r="L788" s="83" t="s">
        <v>4510</v>
      </c>
      <c r="M788" s="83">
        <v>2022</v>
      </c>
      <c r="N788" s="83" t="s">
        <v>10359</v>
      </c>
      <c r="O788" s="83" t="s">
        <v>9430</v>
      </c>
      <c r="P788" s="84" t="s">
        <v>205</v>
      </c>
      <c r="Q788" s="83" t="s">
        <v>8476</v>
      </c>
      <c r="R788" s="83" t="s">
        <v>8477</v>
      </c>
      <c r="S788" s="244" t="s">
        <v>2200</v>
      </c>
      <c r="T788" s="244" t="s">
        <v>5862</v>
      </c>
      <c r="U788" s="244" t="s">
        <v>2198</v>
      </c>
      <c r="V788" s="244" t="s">
        <v>4472</v>
      </c>
      <c r="W788" s="274" t="s">
        <v>2207</v>
      </c>
      <c r="X788" s="274" t="s">
        <v>2729</v>
      </c>
      <c r="Y788" s="274">
        <v>6617991</v>
      </c>
      <c r="Z788" s="86">
        <v>44589</v>
      </c>
      <c r="AA788" s="86">
        <v>44589</v>
      </c>
      <c r="AB788" s="332">
        <f t="shared" ca="1" si="97"/>
        <v>55</v>
      </c>
      <c r="AC788" s="91" t="str">
        <f t="shared" ca="1" si="98"/>
        <v>31 - 60 days</v>
      </c>
      <c r="AD788" s="89">
        <f t="shared" si="94"/>
        <v>44619</v>
      </c>
      <c r="AE788" s="90" t="str">
        <f t="shared" si="106"/>
        <v>W10-2022</v>
      </c>
      <c r="AF788" s="90" t="str">
        <f t="shared" si="99"/>
        <v>Feb-2022</v>
      </c>
      <c r="AG788" s="89">
        <v>44645</v>
      </c>
      <c r="AH788" s="219" t="str">
        <f t="shared" si="100"/>
        <v>W13-2022</v>
      </c>
      <c r="AI788" s="219" t="str">
        <f t="shared" si="101"/>
        <v>Mar-2022</v>
      </c>
      <c r="AJ788" s="199">
        <v>44651</v>
      </c>
      <c r="AK788" s="219" t="str">
        <f t="shared" si="102"/>
        <v>W14-2022</v>
      </c>
      <c r="AL788" s="219" t="str">
        <f t="shared" si="103"/>
        <v>Mar-2022</v>
      </c>
      <c r="AM788" s="339">
        <v>44651</v>
      </c>
      <c r="AN788" s="219" t="str">
        <f t="shared" si="104"/>
        <v>W14-2022</v>
      </c>
      <c r="AO788" s="219" t="str">
        <f t="shared" si="105"/>
        <v>Mar-2022</v>
      </c>
      <c r="AP788" s="83" t="s">
        <v>4464</v>
      </c>
      <c r="AQ788" s="220">
        <v>44594</v>
      </c>
      <c r="AR788" s="89">
        <v>44595</v>
      </c>
      <c r="AS788" s="99">
        <v>518031823113</v>
      </c>
      <c r="AT788" s="94">
        <v>6.6</v>
      </c>
      <c r="AU788" s="256"/>
      <c r="AV788" s="89">
        <v>44641</v>
      </c>
      <c r="AW788" s="238"/>
      <c r="AX788" s="89">
        <v>44641</v>
      </c>
      <c r="AY788" s="89">
        <v>44644</v>
      </c>
      <c r="AZ788" s="219" t="str">
        <f t="shared" si="107"/>
        <v>W13-2022</v>
      </c>
      <c r="BA788" s="86"/>
      <c r="BB788" s="106"/>
      <c r="BC788" s="86" t="s">
        <v>10378</v>
      </c>
      <c r="BD788" s="83" t="s">
        <v>3719</v>
      </c>
      <c r="BE788" s="83" t="str">
        <f t="shared" si="108"/>
        <v>21.RFI</v>
      </c>
      <c r="BF788" s="83" t="s">
        <v>3754</v>
      </c>
      <c r="BG788" s="237" t="s">
        <v>12184</v>
      </c>
      <c r="BH788" s="435"/>
    </row>
    <row r="789" spans="1:60" s="13" customFormat="1" ht="15" hidden="1" customHeight="1">
      <c r="A789" s="187" t="s">
        <v>8640</v>
      </c>
      <c r="B789" s="29"/>
      <c r="C789" s="83" t="str">
        <f t="shared" si="96"/>
        <v>JAW-JI-LMG-4297</v>
      </c>
      <c r="D789" s="83">
        <v>30734780031</v>
      </c>
      <c r="E789" s="198" t="s">
        <v>11111</v>
      </c>
      <c r="F789" s="198" t="s">
        <v>9190</v>
      </c>
      <c r="G789" s="83" t="s">
        <v>10283</v>
      </c>
      <c r="H789" s="351" t="s">
        <v>6508</v>
      </c>
      <c r="I789" s="83" t="s">
        <v>8833</v>
      </c>
      <c r="J789" s="83" t="s">
        <v>8834</v>
      </c>
      <c r="K789" s="83">
        <v>40</v>
      </c>
      <c r="L789" s="83" t="s">
        <v>8835</v>
      </c>
      <c r="M789" s="83">
        <v>2022</v>
      </c>
      <c r="N789" s="83" t="s">
        <v>10359</v>
      </c>
      <c r="O789" s="83" t="s">
        <v>9418</v>
      </c>
      <c r="P789" s="84" t="s">
        <v>205</v>
      </c>
      <c r="Q789" s="83" t="s">
        <v>8394</v>
      </c>
      <c r="R789" s="83" t="s">
        <v>8395</v>
      </c>
      <c r="S789" s="244" t="s">
        <v>2200</v>
      </c>
      <c r="T789" s="244" t="s">
        <v>5862</v>
      </c>
      <c r="U789" s="244" t="s">
        <v>2198</v>
      </c>
      <c r="V789" s="244" t="s">
        <v>4472</v>
      </c>
      <c r="W789" s="274" t="s">
        <v>2207</v>
      </c>
      <c r="X789" s="274" t="s">
        <v>2729</v>
      </c>
      <c r="Y789" s="274">
        <v>6617985</v>
      </c>
      <c r="Z789" s="86">
        <v>44589</v>
      </c>
      <c r="AA789" s="86">
        <v>44589</v>
      </c>
      <c r="AB789" s="332">
        <f t="shared" ca="1" si="97"/>
        <v>55</v>
      </c>
      <c r="AC789" s="91" t="str">
        <f t="shared" ca="1" si="98"/>
        <v>31 - 60 days</v>
      </c>
      <c r="AD789" s="89">
        <f t="shared" si="94"/>
        <v>44619</v>
      </c>
      <c r="AE789" s="90" t="str">
        <f t="shared" si="106"/>
        <v>W10-2022</v>
      </c>
      <c r="AF789" s="90" t="str">
        <f t="shared" si="99"/>
        <v>Feb-2022</v>
      </c>
      <c r="AG789" s="89">
        <v>44645</v>
      </c>
      <c r="AH789" s="219" t="str">
        <f t="shared" si="100"/>
        <v>W13-2022</v>
      </c>
      <c r="AI789" s="219" t="str">
        <f t="shared" si="101"/>
        <v>Mar-2022</v>
      </c>
      <c r="AJ789" s="199">
        <v>44651</v>
      </c>
      <c r="AK789" s="219" t="str">
        <f t="shared" si="102"/>
        <v>W14-2022</v>
      </c>
      <c r="AL789" s="219" t="str">
        <f t="shared" si="103"/>
        <v>Mar-2022</v>
      </c>
      <c r="AM789" s="339">
        <v>44651</v>
      </c>
      <c r="AN789" s="219" t="str">
        <f t="shared" si="104"/>
        <v>W14-2022</v>
      </c>
      <c r="AO789" s="219" t="str">
        <f t="shared" si="105"/>
        <v>Mar-2022</v>
      </c>
      <c r="AP789" s="83" t="s">
        <v>4464</v>
      </c>
      <c r="AQ789" s="220">
        <v>44594</v>
      </c>
      <c r="AR789" s="89">
        <v>44595</v>
      </c>
      <c r="AS789" s="99">
        <v>518031823105</v>
      </c>
      <c r="AT789" s="94">
        <v>6.6</v>
      </c>
      <c r="AU789" s="256"/>
      <c r="AV789" s="89">
        <v>44641</v>
      </c>
      <c r="AW789" s="238"/>
      <c r="AX789" s="89">
        <v>44641</v>
      </c>
      <c r="AY789" s="89">
        <v>44644</v>
      </c>
      <c r="AZ789" s="219" t="str">
        <f t="shared" si="107"/>
        <v>W13-2022</v>
      </c>
      <c r="BA789" s="86"/>
      <c r="BB789" s="106"/>
      <c r="BC789" s="86" t="s">
        <v>10378</v>
      </c>
      <c r="BD789" s="83" t="s">
        <v>3719</v>
      </c>
      <c r="BE789" s="83" t="str">
        <f t="shared" si="108"/>
        <v>21.RFI</v>
      </c>
      <c r="BF789" s="83" t="s">
        <v>3754</v>
      </c>
      <c r="BG789" s="237" t="s">
        <v>12184</v>
      </c>
      <c r="BH789" s="435"/>
    </row>
    <row r="790" spans="1:60" s="13" customFormat="1" ht="15" hidden="1" customHeight="1">
      <c r="A790" s="187" t="s">
        <v>8640</v>
      </c>
      <c r="B790" s="29"/>
      <c r="C790" s="83" t="str">
        <f t="shared" si="96"/>
        <v>JAW-JI-GSK-4340</v>
      </c>
      <c r="D790" s="83">
        <v>30734700031</v>
      </c>
      <c r="E790" s="198" t="s">
        <v>8247</v>
      </c>
      <c r="F790" s="198" t="s">
        <v>9123</v>
      </c>
      <c r="G790" s="83" t="s">
        <v>10283</v>
      </c>
      <c r="H790" s="351" t="s">
        <v>6829</v>
      </c>
      <c r="I790" s="83" t="s">
        <v>8644</v>
      </c>
      <c r="J790" s="83" t="s">
        <v>8645</v>
      </c>
      <c r="K790" s="83">
        <v>40</v>
      </c>
      <c r="L790" s="83" t="s">
        <v>4548</v>
      </c>
      <c r="M790" s="83">
        <v>2022</v>
      </c>
      <c r="N790" s="83" t="s">
        <v>10359</v>
      </c>
      <c r="O790" s="83" t="s">
        <v>9288</v>
      </c>
      <c r="P790" s="84" t="s">
        <v>205</v>
      </c>
      <c r="Q790" s="83" t="s">
        <v>8256</v>
      </c>
      <c r="R790" s="83" t="s">
        <v>8257</v>
      </c>
      <c r="S790" s="244" t="s">
        <v>2200</v>
      </c>
      <c r="T790" s="244" t="s">
        <v>5862</v>
      </c>
      <c r="U790" s="244" t="s">
        <v>2198</v>
      </c>
      <c r="V790" s="244" t="s">
        <v>4472</v>
      </c>
      <c r="W790" s="274" t="s">
        <v>2207</v>
      </c>
      <c r="X790" s="274" t="s">
        <v>2611</v>
      </c>
      <c r="Y790" s="274">
        <v>6617982</v>
      </c>
      <c r="Z790" s="86">
        <v>44589</v>
      </c>
      <c r="AA790" s="86">
        <v>44589</v>
      </c>
      <c r="AB790" s="332">
        <f t="shared" ca="1" si="97"/>
        <v>55</v>
      </c>
      <c r="AC790" s="91" t="str">
        <f t="shared" ca="1" si="98"/>
        <v>31 - 60 days</v>
      </c>
      <c r="AD790" s="89">
        <f t="shared" si="94"/>
        <v>44619</v>
      </c>
      <c r="AE790" s="90" t="str">
        <f t="shared" si="106"/>
        <v>W10-2022</v>
      </c>
      <c r="AF790" s="90" t="str">
        <f t="shared" si="99"/>
        <v>Feb-2022</v>
      </c>
      <c r="AG790" s="89">
        <v>44645</v>
      </c>
      <c r="AH790" s="219" t="str">
        <f t="shared" si="100"/>
        <v>W13-2022</v>
      </c>
      <c r="AI790" s="219" t="str">
        <f t="shared" si="101"/>
        <v>Mar-2022</v>
      </c>
      <c r="AJ790" s="199">
        <v>44651</v>
      </c>
      <c r="AK790" s="219" t="str">
        <f t="shared" si="102"/>
        <v>W14-2022</v>
      </c>
      <c r="AL790" s="219" t="str">
        <f t="shared" si="103"/>
        <v>Mar-2022</v>
      </c>
      <c r="AM790" s="339">
        <v>44651</v>
      </c>
      <c r="AN790" s="219" t="str">
        <f t="shared" si="104"/>
        <v>W14-2022</v>
      </c>
      <c r="AO790" s="219" t="str">
        <f t="shared" si="105"/>
        <v>Mar-2022</v>
      </c>
      <c r="AP790" s="83" t="s">
        <v>4464</v>
      </c>
      <c r="AQ790" s="220">
        <v>44594</v>
      </c>
      <c r="AR790" s="89">
        <v>44595</v>
      </c>
      <c r="AS790" s="99">
        <v>511201218562</v>
      </c>
      <c r="AT790" s="94">
        <v>6.6</v>
      </c>
      <c r="AU790" s="256"/>
      <c r="AV790" s="89">
        <v>44641</v>
      </c>
      <c r="AW790" s="238"/>
      <c r="AX790" s="89">
        <v>44641</v>
      </c>
      <c r="AY790" s="89">
        <v>44644</v>
      </c>
      <c r="AZ790" s="219" t="str">
        <f t="shared" si="107"/>
        <v>W13-2022</v>
      </c>
      <c r="BA790" s="86"/>
      <c r="BB790" s="106"/>
      <c r="BC790" s="86" t="s">
        <v>10378</v>
      </c>
      <c r="BD790" s="83" t="s">
        <v>3719</v>
      </c>
      <c r="BE790" s="83" t="str">
        <f t="shared" si="108"/>
        <v>21.RFI</v>
      </c>
      <c r="BF790" s="83" t="s">
        <v>3754</v>
      </c>
      <c r="BG790" s="237" t="s">
        <v>12184</v>
      </c>
      <c r="BH790" s="435"/>
    </row>
    <row r="791" spans="1:60" s="13" customFormat="1" ht="15" hidden="1" customHeight="1">
      <c r="A791" s="187" t="s">
        <v>8640</v>
      </c>
      <c r="B791" s="29"/>
      <c r="C791" s="83" t="str">
        <f t="shared" si="96"/>
        <v>JAW-JI-BJN-4296</v>
      </c>
      <c r="D791" s="83">
        <v>30735090031</v>
      </c>
      <c r="E791" s="198" t="s">
        <v>11109</v>
      </c>
      <c r="F791" s="198" t="s">
        <v>9279</v>
      </c>
      <c r="G791" s="83" t="s">
        <v>10283</v>
      </c>
      <c r="H791" s="351" t="s">
        <v>6508</v>
      </c>
      <c r="I791" s="83" t="s">
        <v>9093</v>
      </c>
      <c r="J791" s="83" t="s">
        <v>9094</v>
      </c>
      <c r="K791" s="83">
        <v>40</v>
      </c>
      <c r="L791" s="83" t="s">
        <v>9095</v>
      </c>
      <c r="M791" s="83">
        <v>2022</v>
      </c>
      <c r="N791" s="83" t="s">
        <v>10359</v>
      </c>
      <c r="O791" s="83" t="s">
        <v>9396</v>
      </c>
      <c r="P791" s="84" t="s">
        <v>205</v>
      </c>
      <c r="Q791" s="83" t="s">
        <v>8580</v>
      </c>
      <c r="R791" s="83" t="s">
        <v>8581</v>
      </c>
      <c r="S791" s="244" t="s">
        <v>2200</v>
      </c>
      <c r="T791" s="244" t="s">
        <v>5862</v>
      </c>
      <c r="U791" s="244" t="s">
        <v>2198</v>
      </c>
      <c r="V791" s="244" t="s">
        <v>4472</v>
      </c>
      <c r="W791" s="274" t="s">
        <v>2207</v>
      </c>
      <c r="X791" s="274" t="s">
        <v>2669</v>
      </c>
      <c r="Y791" s="274">
        <v>6617983</v>
      </c>
      <c r="Z791" s="86">
        <v>44589</v>
      </c>
      <c r="AA791" s="86">
        <v>44589</v>
      </c>
      <c r="AB791" s="332">
        <f t="shared" ca="1" si="97"/>
        <v>55</v>
      </c>
      <c r="AC791" s="91" t="str">
        <f t="shared" ca="1" si="98"/>
        <v>31 - 60 days</v>
      </c>
      <c r="AD791" s="89">
        <f t="shared" si="94"/>
        <v>44619</v>
      </c>
      <c r="AE791" s="90" t="str">
        <f t="shared" si="106"/>
        <v>W10-2022</v>
      </c>
      <c r="AF791" s="90" t="str">
        <f t="shared" si="99"/>
        <v>Feb-2022</v>
      </c>
      <c r="AG791" s="89">
        <v>44645</v>
      </c>
      <c r="AH791" s="219" t="str">
        <f t="shared" si="100"/>
        <v>W13-2022</v>
      </c>
      <c r="AI791" s="219" t="str">
        <f t="shared" si="101"/>
        <v>Mar-2022</v>
      </c>
      <c r="AJ791" s="199">
        <v>44651</v>
      </c>
      <c r="AK791" s="219" t="str">
        <f t="shared" si="102"/>
        <v>W14-2022</v>
      </c>
      <c r="AL791" s="219" t="str">
        <f t="shared" si="103"/>
        <v>Mar-2022</v>
      </c>
      <c r="AM791" s="339">
        <v>44651</v>
      </c>
      <c r="AN791" s="219" t="str">
        <f t="shared" si="104"/>
        <v>W14-2022</v>
      </c>
      <c r="AO791" s="219" t="str">
        <f t="shared" si="105"/>
        <v>Mar-2022</v>
      </c>
      <c r="AP791" s="83" t="s">
        <v>4464</v>
      </c>
      <c r="AQ791" s="220">
        <v>44594</v>
      </c>
      <c r="AR791" s="89">
        <v>44595</v>
      </c>
      <c r="AS791" s="99">
        <v>518050996344</v>
      </c>
      <c r="AT791" s="94">
        <v>6.6</v>
      </c>
      <c r="AU791" s="256"/>
      <c r="AV791" s="89">
        <v>44641</v>
      </c>
      <c r="AW791" s="238"/>
      <c r="AX791" s="89">
        <v>44641</v>
      </c>
      <c r="AY791" s="89">
        <v>44644</v>
      </c>
      <c r="AZ791" s="219" t="str">
        <f t="shared" si="107"/>
        <v>W13-2022</v>
      </c>
      <c r="BA791" s="86"/>
      <c r="BB791" s="106"/>
      <c r="BC791" s="86" t="s">
        <v>10378</v>
      </c>
      <c r="BD791" s="83" t="s">
        <v>3719</v>
      </c>
      <c r="BE791" s="83" t="str">
        <f t="shared" si="108"/>
        <v>21.RFI</v>
      </c>
      <c r="BF791" s="83" t="s">
        <v>3754</v>
      </c>
      <c r="BG791" s="237" t="s">
        <v>12184</v>
      </c>
      <c r="BH791" s="435"/>
    </row>
    <row r="792" spans="1:60" s="13" customFormat="1" ht="15" hidden="1" customHeight="1">
      <c r="A792" s="187" t="s">
        <v>8640</v>
      </c>
      <c r="B792" s="29"/>
      <c r="C792" s="83" t="str">
        <f t="shared" si="96"/>
        <v>JAW-JI-LMG-4301</v>
      </c>
      <c r="D792" s="83">
        <v>30734950031</v>
      </c>
      <c r="E792" s="198" t="s">
        <v>11105</v>
      </c>
      <c r="F792" s="198" t="s">
        <v>9233</v>
      </c>
      <c r="G792" s="83" t="s">
        <v>10283</v>
      </c>
      <c r="H792" s="351" t="s">
        <v>8638</v>
      </c>
      <c r="I792" s="83" t="s">
        <v>8965</v>
      </c>
      <c r="J792" s="83" t="s">
        <v>8966</v>
      </c>
      <c r="K792" s="83">
        <v>40</v>
      </c>
      <c r="L792" s="83" t="s">
        <v>8967</v>
      </c>
      <c r="M792" s="83">
        <v>2022</v>
      </c>
      <c r="N792" s="83" t="s">
        <v>10359</v>
      </c>
      <c r="O792" s="83" t="s">
        <v>9432</v>
      </c>
      <c r="P792" s="84" t="s">
        <v>205</v>
      </c>
      <c r="Q792" s="83" t="s">
        <v>8486</v>
      </c>
      <c r="R792" s="83" t="s">
        <v>8487</v>
      </c>
      <c r="S792" s="244" t="s">
        <v>2200</v>
      </c>
      <c r="T792" s="244" t="s">
        <v>5862</v>
      </c>
      <c r="U792" s="244" t="s">
        <v>2198</v>
      </c>
      <c r="V792" s="244" t="s">
        <v>4472</v>
      </c>
      <c r="W792" s="274" t="s">
        <v>2207</v>
      </c>
      <c r="X792" s="274" t="s">
        <v>2729</v>
      </c>
      <c r="Y792" s="274">
        <v>6617991</v>
      </c>
      <c r="Z792" s="86">
        <v>44589</v>
      </c>
      <c r="AA792" s="86">
        <v>44589</v>
      </c>
      <c r="AB792" s="332">
        <f t="shared" ca="1" si="97"/>
        <v>55</v>
      </c>
      <c r="AC792" s="91" t="str">
        <f t="shared" ca="1" si="98"/>
        <v>31 - 60 days</v>
      </c>
      <c r="AD792" s="89">
        <f t="shared" si="94"/>
        <v>44619</v>
      </c>
      <c r="AE792" s="90" t="str">
        <f t="shared" si="106"/>
        <v>W10-2022</v>
      </c>
      <c r="AF792" s="90" t="str">
        <f t="shared" si="99"/>
        <v>Feb-2022</v>
      </c>
      <c r="AG792" s="89">
        <v>44645</v>
      </c>
      <c r="AH792" s="219" t="str">
        <f t="shared" si="100"/>
        <v>W13-2022</v>
      </c>
      <c r="AI792" s="219" t="str">
        <f t="shared" si="101"/>
        <v>Mar-2022</v>
      </c>
      <c r="AJ792" s="199">
        <v>44651</v>
      </c>
      <c r="AK792" s="219" t="str">
        <f t="shared" si="102"/>
        <v>W14-2022</v>
      </c>
      <c r="AL792" s="219" t="str">
        <f t="shared" si="103"/>
        <v>Mar-2022</v>
      </c>
      <c r="AM792" s="339">
        <v>44651</v>
      </c>
      <c r="AN792" s="219" t="str">
        <f t="shared" si="104"/>
        <v>W14-2022</v>
      </c>
      <c r="AO792" s="219" t="str">
        <f t="shared" si="105"/>
        <v>Mar-2022</v>
      </c>
      <c r="AP792" s="83" t="s">
        <v>4464</v>
      </c>
      <c r="AQ792" s="220">
        <v>44594</v>
      </c>
      <c r="AR792" s="89">
        <v>44595</v>
      </c>
      <c r="AS792" s="99">
        <v>518031823121</v>
      </c>
      <c r="AT792" s="94">
        <v>6.6</v>
      </c>
      <c r="AU792" s="256"/>
      <c r="AV792" s="89">
        <v>44641</v>
      </c>
      <c r="AW792" s="238"/>
      <c r="AX792" s="89">
        <v>44641</v>
      </c>
      <c r="AY792" s="89">
        <v>44644</v>
      </c>
      <c r="AZ792" s="219" t="str">
        <f t="shared" si="107"/>
        <v>W13-2022</v>
      </c>
      <c r="BA792" s="86"/>
      <c r="BB792" s="106"/>
      <c r="BC792" s="86" t="s">
        <v>10378</v>
      </c>
      <c r="BD792" s="83" t="s">
        <v>3719</v>
      </c>
      <c r="BE792" s="83" t="str">
        <f t="shared" si="108"/>
        <v>21.RFI</v>
      </c>
      <c r="BF792" s="83" t="s">
        <v>3754</v>
      </c>
      <c r="BG792" s="237" t="s">
        <v>12184</v>
      </c>
      <c r="BH792" s="435"/>
    </row>
    <row r="793" spans="1:60" s="13" customFormat="1" ht="15" hidden="1" customHeight="1">
      <c r="A793" s="187" t="s">
        <v>8640</v>
      </c>
      <c r="B793" s="29"/>
      <c r="C793" s="83" t="str">
        <f t="shared" si="96"/>
        <v>JAW-JI-BJN-4307</v>
      </c>
      <c r="D793" s="83">
        <v>30734970031</v>
      </c>
      <c r="E793" s="198" t="s">
        <v>11098</v>
      </c>
      <c r="F793" s="198" t="s">
        <v>9240</v>
      </c>
      <c r="G793" s="83" t="s">
        <v>10283</v>
      </c>
      <c r="H793" s="351" t="s">
        <v>8638</v>
      </c>
      <c r="I793" s="83" t="s">
        <v>8985</v>
      </c>
      <c r="J793" s="83" t="s">
        <v>8986</v>
      </c>
      <c r="K793" s="83">
        <v>70</v>
      </c>
      <c r="L793" s="83" t="s">
        <v>8987</v>
      </c>
      <c r="M793" s="83">
        <v>2022</v>
      </c>
      <c r="N793" s="83" t="s">
        <v>10359</v>
      </c>
      <c r="O793" s="83" t="s">
        <v>9434</v>
      </c>
      <c r="P793" s="84" t="s">
        <v>205</v>
      </c>
      <c r="Q793" s="83" t="s">
        <v>8500</v>
      </c>
      <c r="R793" s="83" t="s">
        <v>8501</v>
      </c>
      <c r="S793" s="244" t="s">
        <v>2200</v>
      </c>
      <c r="T793" s="244" t="s">
        <v>5862</v>
      </c>
      <c r="U793" s="244" t="s">
        <v>2198</v>
      </c>
      <c r="V793" s="244" t="s">
        <v>4472</v>
      </c>
      <c r="W793" s="274" t="s">
        <v>2207</v>
      </c>
      <c r="X793" s="274" t="s">
        <v>2669</v>
      </c>
      <c r="Y793" s="274">
        <v>6617991</v>
      </c>
      <c r="Z793" s="86">
        <v>44589</v>
      </c>
      <c r="AA793" s="86">
        <v>44589</v>
      </c>
      <c r="AB793" s="332">
        <f t="shared" ca="1" si="97"/>
        <v>55</v>
      </c>
      <c r="AC793" s="91" t="str">
        <f t="shared" ca="1" si="98"/>
        <v>31 - 60 days</v>
      </c>
      <c r="AD793" s="89">
        <f t="shared" si="94"/>
        <v>44619</v>
      </c>
      <c r="AE793" s="90" t="str">
        <f t="shared" si="106"/>
        <v>W10-2022</v>
      </c>
      <c r="AF793" s="90" t="str">
        <f t="shared" si="99"/>
        <v>Feb-2022</v>
      </c>
      <c r="AG793" s="89">
        <v>44645</v>
      </c>
      <c r="AH793" s="219" t="str">
        <f t="shared" si="100"/>
        <v>W13-2022</v>
      </c>
      <c r="AI793" s="219" t="str">
        <f t="shared" si="101"/>
        <v>Mar-2022</v>
      </c>
      <c r="AJ793" s="199">
        <v>44651</v>
      </c>
      <c r="AK793" s="219" t="str">
        <f t="shared" si="102"/>
        <v>W14-2022</v>
      </c>
      <c r="AL793" s="219" t="str">
        <f t="shared" si="103"/>
        <v>Mar-2022</v>
      </c>
      <c r="AM793" s="339">
        <v>44651</v>
      </c>
      <c r="AN793" s="219" t="str">
        <f t="shared" si="104"/>
        <v>W14-2022</v>
      </c>
      <c r="AO793" s="219" t="str">
        <f t="shared" si="105"/>
        <v>Mar-2022</v>
      </c>
      <c r="AP793" s="83" t="s">
        <v>4464</v>
      </c>
      <c r="AQ793" s="220">
        <v>44594</v>
      </c>
      <c r="AR793" s="89">
        <v>44595</v>
      </c>
      <c r="AS793" s="99">
        <v>518050996351</v>
      </c>
      <c r="AT793" s="94">
        <v>6.6</v>
      </c>
      <c r="AU793" s="256"/>
      <c r="AV793" s="89">
        <v>44641</v>
      </c>
      <c r="AW793" s="238"/>
      <c r="AX793" s="89">
        <v>44641</v>
      </c>
      <c r="AY793" s="89">
        <v>44644</v>
      </c>
      <c r="AZ793" s="219" t="str">
        <f t="shared" si="107"/>
        <v>W13-2022</v>
      </c>
      <c r="BA793" s="86"/>
      <c r="BB793" s="106"/>
      <c r="BC793" s="86" t="s">
        <v>10378</v>
      </c>
      <c r="BD793" s="83" t="s">
        <v>3719</v>
      </c>
      <c r="BE793" s="83" t="str">
        <f t="shared" si="108"/>
        <v>21.RFI</v>
      </c>
      <c r="BF793" s="83" t="s">
        <v>3754</v>
      </c>
      <c r="BG793" s="237" t="s">
        <v>12184</v>
      </c>
      <c r="BH793" s="435"/>
    </row>
    <row r="794" spans="1:60" s="13" customFormat="1" ht="15" hidden="1" customHeight="1">
      <c r="A794" s="187" t="s">
        <v>8640</v>
      </c>
      <c r="B794" s="29"/>
      <c r="C794" s="83" t="str">
        <f t="shared" si="96"/>
        <v>JAW-JI-BJN-4302</v>
      </c>
      <c r="D794" s="83">
        <v>30734840031</v>
      </c>
      <c r="E794" s="198" t="s">
        <v>11102</v>
      </c>
      <c r="F794" s="198" t="s">
        <v>9209</v>
      </c>
      <c r="G794" s="83" t="s">
        <v>10283</v>
      </c>
      <c r="H794" s="351" t="s">
        <v>8638</v>
      </c>
      <c r="I794" s="83" t="s">
        <v>8898</v>
      </c>
      <c r="J794" s="83" t="s">
        <v>8899</v>
      </c>
      <c r="K794" s="83">
        <v>50</v>
      </c>
      <c r="L794" s="83" t="s">
        <v>8900</v>
      </c>
      <c r="M794" s="83">
        <v>2022</v>
      </c>
      <c r="N794" s="83" t="s">
        <v>10359</v>
      </c>
      <c r="O794" s="83" t="s">
        <v>9353</v>
      </c>
      <c r="P794" s="84" t="s">
        <v>205</v>
      </c>
      <c r="Q794" s="83" t="s">
        <v>8438</v>
      </c>
      <c r="R794" s="83" t="s">
        <v>8439</v>
      </c>
      <c r="S794" s="244" t="s">
        <v>2200</v>
      </c>
      <c r="T794" s="244" t="s">
        <v>5862</v>
      </c>
      <c r="U794" s="244" t="s">
        <v>2198</v>
      </c>
      <c r="V794" s="244" t="s">
        <v>4472</v>
      </c>
      <c r="W794" s="274" t="s">
        <v>2207</v>
      </c>
      <c r="X794" s="274" t="s">
        <v>2669</v>
      </c>
      <c r="Y794" s="274">
        <v>6617991</v>
      </c>
      <c r="Z794" s="86">
        <v>44589</v>
      </c>
      <c r="AA794" s="86">
        <v>44589</v>
      </c>
      <c r="AB794" s="332">
        <f t="shared" ca="1" si="97"/>
        <v>55</v>
      </c>
      <c r="AC794" s="91" t="str">
        <f t="shared" ca="1" si="98"/>
        <v>31 - 60 days</v>
      </c>
      <c r="AD794" s="89">
        <f t="shared" si="94"/>
        <v>44619</v>
      </c>
      <c r="AE794" s="90" t="str">
        <f t="shared" si="106"/>
        <v>W10-2022</v>
      </c>
      <c r="AF794" s="90" t="str">
        <f t="shared" si="99"/>
        <v>Feb-2022</v>
      </c>
      <c r="AG794" s="89">
        <v>44645</v>
      </c>
      <c r="AH794" s="219" t="str">
        <f t="shared" si="100"/>
        <v>W13-2022</v>
      </c>
      <c r="AI794" s="219" t="str">
        <f t="shared" si="101"/>
        <v>Mar-2022</v>
      </c>
      <c r="AJ794" s="199">
        <v>44651</v>
      </c>
      <c r="AK794" s="219" t="str">
        <f t="shared" si="102"/>
        <v>W14-2022</v>
      </c>
      <c r="AL794" s="219" t="str">
        <f t="shared" si="103"/>
        <v>Mar-2022</v>
      </c>
      <c r="AM794" s="339">
        <v>44651</v>
      </c>
      <c r="AN794" s="219" t="str">
        <f t="shared" si="104"/>
        <v>W14-2022</v>
      </c>
      <c r="AO794" s="219" t="str">
        <f t="shared" si="105"/>
        <v>Mar-2022</v>
      </c>
      <c r="AP794" s="83" t="s">
        <v>4464</v>
      </c>
      <c r="AQ794" s="220">
        <v>44594</v>
      </c>
      <c r="AR794" s="89">
        <v>44595</v>
      </c>
      <c r="AS794" s="99">
        <v>518050996336</v>
      </c>
      <c r="AT794" s="94">
        <v>6.6</v>
      </c>
      <c r="AU794" s="256"/>
      <c r="AV794" s="89">
        <v>44641</v>
      </c>
      <c r="AW794" s="238"/>
      <c r="AX794" s="89">
        <v>44641</v>
      </c>
      <c r="AY794" s="89">
        <v>44644</v>
      </c>
      <c r="AZ794" s="219" t="str">
        <f t="shared" si="107"/>
        <v>W13-2022</v>
      </c>
      <c r="BA794" s="86"/>
      <c r="BB794" s="106"/>
      <c r="BC794" s="86" t="s">
        <v>10378</v>
      </c>
      <c r="BD794" s="83" t="s">
        <v>3719</v>
      </c>
      <c r="BE794" s="83" t="str">
        <f t="shared" si="108"/>
        <v>21.RFI</v>
      </c>
      <c r="BF794" s="83" t="s">
        <v>3754</v>
      </c>
      <c r="BG794" s="237" t="s">
        <v>12184</v>
      </c>
      <c r="BH794" s="435"/>
    </row>
    <row r="795" spans="1:60" s="13" customFormat="1" ht="15" hidden="1" customHeight="1">
      <c r="A795" s="187" t="s">
        <v>8640</v>
      </c>
      <c r="B795" s="29"/>
      <c r="C795" s="83" t="str">
        <f t="shared" si="96"/>
        <v>JAW-JI-PNG-4304</v>
      </c>
      <c r="D795" s="83">
        <v>30735050031</v>
      </c>
      <c r="E795" s="198" t="s">
        <v>11107</v>
      </c>
      <c r="F795" s="198" t="s">
        <v>9270</v>
      </c>
      <c r="G795" s="83" t="s">
        <v>10283</v>
      </c>
      <c r="H795" s="351" t="s">
        <v>6508</v>
      </c>
      <c r="I795" s="83" t="s">
        <v>9073</v>
      </c>
      <c r="J795" s="83" t="s">
        <v>9074</v>
      </c>
      <c r="K795" s="83">
        <v>40</v>
      </c>
      <c r="L795" s="83" t="s">
        <v>4564</v>
      </c>
      <c r="M795" s="83">
        <v>2022</v>
      </c>
      <c r="N795" s="83" t="s">
        <v>10359</v>
      </c>
      <c r="O795" s="83" t="s">
        <v>9395</v>
      </c>
      <c r="P795" s="84" t="s">
        <v>205</v>
      </c>
      <c r="Q795" s="83" t="s">
        <v>8562</v>
      </c>
      <c r="R795" s="83" t="s">
        <v>8563</v>
      </c>
      <c r="S795" s="244" t="s">
        <v>2200</v>
      </c>
      <c r="T795" s="244" t="s">
        <v>5862</v>
      </c>
      <c r="U795" s="244" t="s">
        <v>2198</v>
      </c>
      <c r="V795" s="244" t="s">
        <v>4472</v>
      </c>
      <c r="W795" s="274" t="s">
        <v>2207</v>
      </c>
      <c r="X795" s="274" t="s">
        <v>2664</v>
      </c>
      <c r="Y795" s="274">
        <v>6617983</v>
      </c>
      <c r="Z795" s="86">
        <v>44589</v>
      </c>
      <c r="AA795" s="86">
        <v>44589</v>
      </c>
      <c r="AB795" s="332">
        <f t="shared" ca="1" si="97"/>
        <v>55</v>
      </c>
      <c r="AC795" s="91" t="str">
        <f t="shared" ca="1" si="98"/>
        <v>31 - 60 days</v>
      </c>
      <c r="AD795" s="89">
        <f t="shared" si="94"/>
        <v>44619</v>
      </c>
      <c r="AE795" s="90" t="str">
        <f t="shared" si="106"/>
        <v>W10-2022</v>
      </c>
      <c r="AF795" s="90" t="str">
        <f t="shared" si="99"/>
        <v>Feb-2022</v>
      </c>
      <c r="AG795" s="89">
        <v>44645</v>
      </c>
      <c r="AH795" s="219" t="str">
        <f t="shared" si="100"/>
        <v>W13-2022</v>
      </c>
      <c r="AI795" s="219" t="str">
        <f t="shared" si="101"/>
        <v>Mar-2022</v>
      </c>
      <c r="AJ795" s="199">
        <v>44651</v>
      </c>
      <c r="AK795" s="219" t="str">
        <f t="shared" si="102"/>
        <v>W14-2022</v>
      </c>
      <c r="AL795" s="219" t="str">
        <f t="shared" si="103"/>
        <v>Mar-2022</v>
      </c>
      <c r="AM795" s="339">
        <v>44651</v>
      </c>
      <c r="AN795" s="219" t="str">
        <f t="shared" si="104"/>
        <v>W14-2022</v>
      </c>
      <c r="AO795" s="219" t="str">
        <f t="shared" si="105"/>
        <v>Mar-2022</v>
      </c>
      <c r="AP795" s="83" t="s">
        <v>4464</v>
      </c>
      <c r="AQ795" s="220">
        <v>44594</v>
      </c>
      <c r="AR795" s="89">
        <v>44595</v>
      </c>
      <c r="AS795" s="99">
        <v>514011188660</v>
      </c>
      <c r="AT795" s="94">
        <v>6.6</v>
      </c>
      <c r="AU795" s="256"/>
      <c r="AV795" s="89">
        <v>44641</v>
      </c>
      <c r="AW795" s="238"/>
      <c r="AX795" s="89"/>
      <c r="AY795" s="89">
        <v>44644</v>
      </c>
      <c r="AZ795" s="219" t="str">
        <f t="shared" si="107"/>
        <v>W13-2022</v>
      </c>
      <c r="BA795" s="86"/>
      <c r="BB795" s="106"/>
      <c r="BC795" s="86" t="s">
        <v>10378</v>
      </c>
      <c r="BD795" s="83" t="s">
        <v>3719</v>
      </c>
      <c r="BE795" s="83" t="str">
        <f t="shared" si="108"/>
        <v>21.RFI</v>
      </c>
      <c r="BF795" s="83" t="s">
        <v>3754</v>
      </c>
      <c r="BG795" s="237" t="s">
        <v>12184</v>
      </c>
      <c r="BH795" s="435"/>
    </row>
    <row r="796" spans="1:60" s="13" customFormat="1" ht="15" hidden="1" customHeight="1">
      <c r="A796" s="187" t="s">
        <v>8640</v>
      </c>
      <c r="B796" s="29"/>
      <c r="C796" s="83" t="str">
        <f t="shared" si="96"/>
        <v>JAW-JI-MJY-4144</v>
      </c>
      <c r="D796" s="83">
        <v>30734830031</v>
      </c>
      <c r="E796" s="198" t="s">
        <v>11112</v>
      </c>
      <c r="F796" s="198" t="s">
        <v>9198</v>
      </c>
      <c r="G796" s="83" t="s">
        <v>10283</v>
      </c>
      <c r="H796" s="351" t="s">
        <v>6827</v>
      </c>
      <c r="I796" s="83" t="s">
        <v>8863</v>
      </c>
      <c r="J796" s="83" t="s">
        <v>8864</v>
      </c>
      <c r="K796" s="83">
        <v>40</v>
      </c>
      <c r="L796" s="83" t="s">
        <v>8865</v>
      </c>
      <c r="M796" s="83">
        <v>2022</v>
      </c>
      <c r="N796" s="83" t="s">
        <v>10359</v>
      </c>
      <c r="O796" s="83" t="s">
        <v>9424</v>
      </c>
      <c r="P796" s="84" t="s">
        <v>205</v>
      </c>
      <c r="Q796" s="83" t="s">
        <v>8414</v>
      </c>
      <c r="R796" s="83" t="s">
        <v>8415</v>
      </c>
      <c r="S796" s="244" t="s">
        <v>2200</v>
      </c>
      <c r="T796" s="244" t="s">
        <v>5862</v>
      </c>
      <c r="U796" s="244" t="s">
        <v>2198</v>
      </c>
      <c r="V796" s="244" t="s">
        <v>4472</v>
      </c>
      <c r="W796" s="274" t="s">
        <v>2207</v>
      </c>
      <c r="X796" s="274" t="s">
        <v>2730</v>
      </c>
      <c r="Y796" s="274">
        <v>6617988</v>
      </c>
      <c r="Z796" s="86">
        <v>44589</v>
      </c>
      <c r="AA796" s="86">
        <v>44589</v>
      </c>
      <c r="AB796" s="332">
        <f t="shared" ca="1" si="97"/>
        <v>55</v>
      </c>
      <c r="AC796" s="91" t="str">
        <f t="shared" ca="1" si="98"/>
        <v>31 - 60 days</v>
      </c>
      <c r="AD796" s="89">
        <f t="shared" si="94"/>
        <v>44619</v>
      </c>
      <c r="AE796" s="90" t="str">
        <f t="shared" si="106"/>
        <v>W10-2022</v>
      </c>
      <c r="AF796" s="90" t="str">
        <f t="shared" si="99"/>
        <v>Feb-2022</v>
      </c>
      <c r="AG796" s="89">
        <v>44645</v>
      </c>
      <c r="AH796" s="219" t="str">
        <f t="shared" si="100"/>
        <v>W13-2022</v>
      </c>
      <c r="AI796" s="219" t="str">
        <f t="shared" si="101"/>
        <v>Mar-2022</v>
      </c>
      <c r="AJ796" s="199">
        <v>44651</v>
      </c>
      <c r="AK796" s="219" t="str">
        <f t="shared" si="102"/>
        <v>W14-2022</v>
      </c>
      <c r="AL796" s="219" t="str">
        <f t="shared" si="103"/>
        <v>Mar-2022</v>
      </c>
      <c r="AM796" s="339">
        <v>44651</v>
      </c>
      <c r="AN796" s="219" t="str">
        <f t="shared" si="104"/>
        <v>W14-2022</v>
      </c>
      <c r="AO796" s="219" t="str">
        <f t="shared" si="105"/>
        <v>Mar-2022</v>
      </c>
      <c r="AP796" s="83" t="s">
        <v>4464</v>
      </c>
      <c r="AQ796" s="220">
        <v>44594</v>
      </c>
      <c r="AR796" s="89">
        <v>44595</v>
      </c>
      <c r="AS796" s="99">
        <v>514011188802</v>
      </c>
      <c r="AT796" s="94">
        <v>6.6</v>
      </c>
      <c r="AU796" s="256"/>
      <c r="AV796" s="89">
        <v>44641</v>
      </c>
      <c r="AW796" s="238"/>
      <c r="AX796" s="89"/>
      <c r="AY796" s="89">
        <v>44644</v>
      </c>
      <c r="AZ796" s="219" t="str">
        <f t="shared" si="107"/>
        <v>W13-2022</v>
      </c>
      <c r="BA796" s="86"/>
      <c r="BB796" s="106"/>
      <c r="BC796" s="86" t="s">
        <v>10378</v>
      </c>
      <c r="BD796" s="83" t="s">
        <v>3719</v>
      </c>
      <c r="BE796" s="83" t="str">
        <f t="shared" si="108"/>
        <v>21.RFI</v>
      </c>
      <c r="BF796" s="83" t="s">
        <v>3754</v>
      </c>
      <c r="BG796" s="237" t="s">
        <v>12184</v>
      </c>
      <c r="BH796" s="435"/>
    </row>
    <row r="797" spans="1:60" s="13" customFormat="1" ht="15" hidden="1" customHeight="1">
      <c r="A797" s="187" t="s">
        <v>8640</v>
      </c>
      <c r="B797" s="29"/>
      <c r="C797" s="83" t="str">
        <f t="shared" si="96"/>
        <v>JAW-JI-BJN-4304</v>
      </c>
      <c r="D797" s="83">
        <v>30735100031</v>
      </c>
      <c r="E797" s="198" t="s">
        <v>11101</v>
      </c>
      <c r="F797" s="198" t="s">
        <v>9280</v>
      </c>
      <c r="G797" s="83" t="s">
        <v>10283</v>
      </c>
      <c r="H797" s="351" t="s">
        <v>6508</v>
      </c>
      <c r="I797" s="83" t="s">
        <v>9096</v>
      </c>
      <c r="J797" s="83" t="s">
        <v>9097</v>
      </c>
      <c r="K797" s="83">
        <v>50</v>
      </c>
      <c r="L797" s="83" t="s">
        <v>9098</v>
      </c>
      <c r="M797" s="83">
        <v>2022</v>
      </c>
      <c r="N797" s="83" t="s">
        <v>10359</v>
      </c>
      <c r="O797" s="83" t="s">
        <v>9455</v>
      </c>
      <c r="P797" s="84" t="s">
        <v>205</v>
      </c>
      <c r="Q797" s="83" t="s">
        <v>8582</v>
      </c>
      <c r="R797" s="83" t="s">
        <v>8583</v>
      </c>
      <c r="S797" s="244" t="s">
        <v>2200</v>
      </c>
      <c r="T797" s="244" t="s">
        <v>5862</v>
      </c>
      <c r="U797" s="244" t="s">
        <v>2198</v>
      </c>
      <c r="V797" s="244" t="s">
        <v>4472</v>
      </c>
      <c r="W797" s="274" t="s">
        <v>2207</v>
      </c>
      <c r="X797" s="274" t="s">
        <v>2669</v>
      </c>
      <c r="Y797" s="274">
        <v>6617983</v>
      </c>
      <c r="Z797" s="86">
        <v>44589</v>
      </c>
      <c r="AA797" s="86">
        <v>44589</v>
      </c>
      <c r="AB797" s="332">
        <f t="shared" ca="1" si="97"/>
        <v>55</v>
      </c>
      <c r="AC797" s="91" t="str">
        <f t="shared" ca="1" si="98"/>
        <v>31 - 60 days</v>
      </c>
      <c r="AD797" s="89">
        <f t="shared" si="94"/>
        <v>44619</v>
      </c>
      <c r="AE797" s="90" t="str">
        <f t="shared" si="106"/>
        <v>W10-2022</v>
      </c>
      <c r="AF797" s="90" t="str">
        <f t="shared" si="99"/>
        <v>Feb-2022</v>
      </c>
      <c r="AG797" s="89">
        <v>44650</v>
      </c>
      <c r="AH797" s="219" t="str">
        <f t="shared" si="100"/>
        <v>W14-2022</v>
      </c>
      <c r="AI797" s="219" t="str">
        <f t="shared" si="101"/>
        <v>Mar-2022</v>
      </c>
      <c r="AJ797" s="199">
        <v>44651</v>
      </c>
      <c r="AK797" s="219" t="str">
        <f t="shared" si="102"/>
        <v>W14-2022</v>
      </c>
      <c r="AL797" s="219" t="str">
        <f t="shared" si="103"/>
        <v>Mar-2022</v>
      </c>
      <c r="AM797" s="339">
        <v>44651</v>
      </c>
      <c r="AN797" s="219" t="str">
        <f t="shared" si="104"/>
        <v>W14-2022</v>
      </c>
      <c r="AO797" s="219" t="str">
        <f t="shared" si="105"/>
        <v>Mar-2022</v>
      </c>
      <c r="AP797" s="83" t="s">
        <v>4464</v>
      </c>
      <c r="AQ797" s="220">
        <v>44594</v>
      </c>
      <c r="AR797" s="89">
        <v>44595</v>
      </c>
      <c r="AS797" s="99">
        <v>518013692806</v>
      </c>
      <c r="AT797" s="94">
        <v>6.6</v>
      </c>
      <c r="AU797" s="256"/>
      <c r="AV797" s="89">
        <v>44641</v>
      </c>
      <c r="AW797" s="238"/>
      <c r="AX797" s="89">
        <v>44641</v>
      </c>
      <c r="AY797" s="89">
        <v>44644</v>
      </c>
      <c r="AZ797" s="219" t="str">
        <f t="shared" si="107"/>
        <v>W13-2022</v>
      </c>
      <c r="BA797" s="86"/>
      <c r="BB797" s="106"/>
      <c r="BC797" s="86" t="s">
        <v>10378</v>
      </c>
      <c r="BD797" s="83" t="s">
        <v>3719</v>
      </c>
      <c r="BE797" s="83" t="str">
        <f t="shared" si="108"/>
        <v>21.RFI</v>
      </c>
      <c r="BF797" s="83" t="s">
        <v>3754</v>
      </c>
      <c r="BG797" s="237" t="s">
        <v>12183</v>
      </c>
      <c r="BH797" s="435"/>
    </row>
    <row r="798" spans="1:60" s="13" customFormat="1" ht="15" hidden="1" customHeight="1">
      <c r="A798" s="187" t="s">
        <v>8640</v>
      </c>
      <c r="B798" s="29"/>
      <c r="C798" s="83" t="str">
        <f t="shared" si="96"/>
        <v>JAW-JI-JBG-5133</v>
      </c>
      <c r="D798" s="83">
        <v>30734980031</v>
      </c>
      <c r="E798" s="198" t="s">
        <v>11115</v>
      </c>
      <c r="F798" s="198" t="s">
        <v>11116</v>
      </c>
      <c r="G798" s="83" t="s">
        <v>10283</v>
      </c>
      <c r="H798" s="351" t="s">
        <v>8638</v>
      </c>
      <c r="I798" s="83" t="s">
        <v>8988</v>
      </c>
      <c r="J798" s="83" t="s">
        <v>8989</v>
      </c>
      <c r="K798" s="83">
        <v>40</v>
      </c>
      <c r="L798" s="83" t="s">
        <v>8990</v>
      </c>
      <c r="M798" s="83">
        <v>2022</v>
      </c>
      <c r="N798" s="83" t="s">
        <v>10359</v>
      </c>
      <c r="O798" s="83" t="s">
        <v>9435</v>
      </c>
      <c r="P798" s="84" t="s">
        <v>205</v>
      </c>
      <c r="Q798" s="83" t="s">
        <v>8502</v>
      </c>
      <c r="R798" s="83" t="s">
        <v>8503</v>
      </c>
      <c r="S798" s="244" t="s">
        <v>2200</v>
      </c>
      <c r="T798" s="244" t="s">
        <v>5862</v>
      </c>
      <c r="U798" s="244" t="s">
        <v>2198</v>
      </c>
      <c r="V798" s="244" t="s">
        <v>4472</v>
      </c>
      <c r="W798" s="274" t="s">
        <v>2207</v>
      </c>
      <c r="X798" s="274" t="s">
        <v>2609</v>
      </c>
      <c r="Y798" s="274">
        <v>6617991</v>
      </c>
      <c r="Z798" s="86">
        <v>44589</v>
      </c>
      <c r="AA798" s="86">
        <v>44589</v>
      </c>
      <c r="AB798" s="332">
        <f t="shared" ca="1" si="97"/>
        <v>55</v>
      </c>
      <c r="AC798" s="91" t="str">
        <f t="shared" ca="1" si="98"/>
        <v>31 - 60 days</v>
      </c>
      <c r="AD798" s="89">
        <f t="shared" si="94"/>
        <v>44619</v>
      </c>
      <c r="AE798" s="90" t="str">
        <f t="shared" si="106"/>
        <v>W10-2022</v>
      </c>
      <c r="AF798" s="90" t="str">
        <f t="shared" si="99"/>
        <v>Feb-2022</v>
      </c>
      <c r="AG798" s="89">
        <v>44650</v>
      </c>
      <c r="AH798" s="219" t="str">
        <f t="shared" si="100"/>
        <v>W14-2022</v>
      </c>
      <c r="AI798" s="219" t="str">
        <f t="shared" si="101"/>
        <v>Mar-2022</v>
      </c>
      <c r="AJ798" s="199">
        <v>44651</v>
      </c>
      <c r="AK798" s="219" t="str">
        <f t="shared" si="102"/>
        <v>W14-2022</v>
      </c>
      <c r="AL798" s="219" t="str">
        <f t="shared" si="103"/>
        <v>Mar-2022</v>
      </c>
      <c r="AM798" s="339">
        <v>44651</v>
      </c>
      <c r="AN798" s="219" t="str">
        <f t="shared" si="104"/>
        <v>W14-2022</v>
      </c>
      <c r="AO798" s="219" t="str">
        <f t="shared" si="105"/>
        <v>Mar-2022</v>
      </c>
      <c r="AP798" s="83" t="s">
        <v>4464</v>
      </c>
      <c r="AQ798" s="220">
        <v>44594</v>
      </c>
      <c r="AR798" s="89">
        <v>44595</v>
      </c>
      <c r="AS798" s="99">
        <v>518080353599</v>
      </c>
      <c r="AT798" s="94">
        <v>6.6</v>
      </c>
      <c r="AU798" s="256"/>
      <c r="AV798" s="89">
        <v>44641</v>
      </c>
      <c r="AW798" s="238"/>
      <c r="AX798" s="89">
        <v>44641</v>
      </c>
      <c r="AY798" s="89">
        <v>44644</v>
      </c>
      <c r="AZ798" s="219" t="str">
        <f t="shared" si="107"/>
        <v>W13-2022</v>
      </c>
      <c r="BA798" s="86"/>
      <c r="BB798" s="106"/>
      <c r="BC798" s="86" t="s">
        <v>10378</v>
      </c>
      <c r="BD798" s="83" t="s">
        <v>3719</v>
      </c>
      <c r="BE798" s="83" t="str">
        <f t="shared" si="108"/>
        <v>21.RFI</v>
      </c>
      <c r="BF798" s="83" t="s">
        <v>3754</v>
      </c>
      <c r="BG798" s="237" t="s">
        <v>12183</v>
      </c>
      <c r="BH798" s="435"/>
    </row>
    <row r="799" spans="1:60" s="13" customFormat="1" ht="15" hidden="1" customHeight="1">
      <c r="A799" s="187" t="s">
        <v>8640</v>
      </c>
      <c r="B799" s="29"/>
      <c r="C799" s="83" t="str">
        <f t="shared" si="96"/>
        <v>JAW-JI-BJN-4301</v>
      </c>
      <c r="D799" s="83">
        <v>30735110031</v>
      </c>
      <c r="E799" s="198" t="s">
        <v>11110</v>
      </c>
      <c r="F799" s="198" t="s">
        <v>9285</v>
      </c>
      <c r="G799" s="83" t="s">
        <v>10283</v>
      </c>
      <c r="H799" s="351" t="s">
        <v>6508</v>
      </c>
      <c r="I799" s="83" t="s">
        <v>9113</v>
      </c>
      <c r="J799" s="83" t="s">
        <v>9114</v>
      </c>
      <c r="K799" s="83">
        <v>40</v>
      </c>
      <c r="L799" s="83" t="s">
        <v>9115</v>
      </c>
      <c r="M799" s="83">
        <v>2022</v>
      </c>
      <c r="N799" s="83" t="s">
        <v>10359</v>
      </c>
      <c r="O799" s="83" t="s">
        <v>9457</v>
      </c>
      <c r="P799" s="84" t="s">
        <v>205</v>
      </c>
      <c r="Q799" s="83" t="s">
        <v>8594</v>
      </c>
      <c r="R799" s="83" t="s">
        <v>8595</v>
      </c>
      <c r="S799" s="244" t="s">
        <v>2200</v>
      </c>
      <c r="T799" s="244" t="s">
        <v>5862</v>
      </c>
      <c r="U799" s="244" t="s">
        <v>2198</v>
      </c>
      <c r="V799" s="244" t="s">
        <v>4472</v>
      </c>
      <c r="W799" s="274" t="s">
        <v>2207</v>
      </c>
      <c r="X799" s="274" t="s">
        <v>2669</v>
      </c>
      <c r="Y799" s="274">
        <v>6617983</v>
      </c>
      <c r="Z799" s="86">
        <v>44589</v>
      </c>
      <c r="AA799" s="86">
        <v>44589</v>
      </c>
      <c r="AB799" s="332">
        <f t="shared" ca="1" si="97"/>
        <v>55</v>
      </c>
      <c r="AC799" s="91" t="str">
        <f t="shared" ca="1" si="98"/>
        <v>31 - 60 days</v>
      </c>
      <c r="AD799" s="89">
        <f t="shared" si="94"/>
        <v>44619</v>
      </c>
      <c r="AE799" s="90" t="str">
        <f t="shared" si="106"/>
        <v>W10-2022</v>
      </c>
      <c r="AF799" s="90" t="str">
        <f t="shared" si="99"/>
        <v>Feb-2022</v>
      </c>
      <c r="AG799" s="89">
        <v>44650</v>
      </c>
      <c r="AH799" s="219" t="str">
        <f t="shared" si="100"/>
        <v>W14-2022</v>
      </c>
      <c r="AI799" s="219" t="str">
        <f t="shared" si="101"/>
        <v>Mar-2022</v>
      </c>
      <c r="AJ799" s="199">
        <v>44651</v>
      </c>
      <c r="AK799" s="219" t="str">
        <f t="shared" si="102"/>
        <v>W14-2022</v>
      </c>
      <c r="AL799" s="219" t="str">
        <f t="shared" si="103"/>
        <v>Mar-2022</v>
      </c>
      <c r="AM799" s="339">
        <v>44651</v>
      </c>
      <c r="AN799" s="219" t="str">
        <f t="shared" si="104"/>
        <v>W14-2022</v>
      </c>
      <c r="AO799" s="219" t="str">
        <f t="shared" si="105"/>
        <v>Mar-2022</v>
      </c>
      <c r="AP799" s="83" t="s">
        <v>4464</v>
      </c>
      <c r="AQ799" s="220">
        <v>44594</v>
      </c>
      <c r="AR799" s="89">
        <v>44595</v>
      </c>
      <c r="AS799" s="99">
        <v>518013692814</v>
      </c>
      <c r="AT799" s="94">
        <v>6.6</v>
      </c>
      <c r="AU799" s="256"/>
      <c r="AV799" s="89">
        <v>44641</v>
      </c>
      <c r="AW799" s="238"/>
      <c r="AX799" s="89">
        <v>44641</v>
      </c>
      <c r="AY799" s="89">
        <v>44644</v>
      </c>
      <c r="AZ799" s="219" t="str">
        <f t="shared" si="107"/>
        <v>W13-2022</v>
      </c>
      <c r="BA799" s="86"/>
      <c r="BB799" s="106"/>
      <c r="BC799" s="86" t="s">
        <v>10378</v>
      </c>
      <c r="BD799" s="83" t="s">
        <v>3719</v>
      </c>
      <c r="BE799" s="83" t="str">
        <f t="shared" si="108"/>
        <v>21.RFI</v>
      </c>
      <c r="BF799" s="83" t="s">
        <v>3754</v>
      </c>
      <c r="BG799" s="237" t="s">
        <v>12182</v>
      </c>
      <c r="BH799" s="435"/>
    </row>
    <row r="800" spans="1:60" s="13" customFormat="1" ht="15" hidden="1" customHeight="1">
      <c r="A800" s="187" t="s">
        <v>8640</v>
      </c>
      <c r="B800" s="29"/>
      <c r="C800" s="83" t="str">
        <f t="shared" si="96"/>
        <v>JAW-JI-TBN-4072</v>
      </c>
      <c r="D800" s="83">
        <v>30734810031</v>
      </c>
      <c r="E800" s="198" t="s">
        <v>11100</v>
      </c>
      <c r="F800" s="198" t="s">
        <v>9195</v>
      </c>
      <c r="G800" s="83" t="s">
        <v>10283</v>
      </c>
      <c r="H800" s="351" t="s">
        <v>6827</v>
      </c>
      <c r="I800" s="83" t="s">
        <v>8854</v>
      </c>
      <c r="J800" s="83" t="s">
        <v>8855</v>
      </c>
      <c r="K800" s="83">
        <v>50</v>
      </c>
      <c r="L800" s="83" t="s">
        <v>8856</v>
      </c>
      <c r="M800" s="83">
        <v>2022</v>
      </c>
      <c r="N800" s="83" t="s">
        <v>10359</v>
      </c>
      <c r="O800" s="83" t="s">
        <v>9421</v>
      </c>
      <c r="P800" s="84" t="s">
        <v>205</v>
      </c>
      <c r="Q800" s="83" t="s">
        <v>8408</v>
      </c>
      <c r="R800" s="83" t="s">
        <v>8409</v>
      </c>
      <c r="S800" s="244" t="s">
        <v>2200</v>
      </c>
      <c r="T800" s="244" t="s">
        <v>5862</v>
      </c>
      <c r="U800" s="244" t="s">
        <v>2198</v>
      </c>
      <c r="V800" s="244" t="s">
        <v>4472</v>
      </c>
      <c r="W800" s="274" t="s">
        <v>2207</v>
      </c>
      <c r="X800" s="274" t="s">
        <v>2727</v>
      </c>
      <c r="Y800" s="274">
        <v>6617988</v>
      </c>
      <c r="Z800" s="86">
        <v>44589</v>
      </c>
      <c r="AA800" s="86">
        <v>44589</v>
      </c>
      <c r="AB800" s="332">
        <f t="shared" ca="1" si="97"/>
        <v>55</v>
      </c>
      <c r="AC800" s="91" t="str">
        <f t="shared" ca="1" si="98"/>
        <v>31 - 60 days</v>
      </c>
      <c r="AD800" s="89">
        <f t="shared" si="94"/>
        <v>44619</v>
      </c>
      <c r="AE800" s="90" t="str">
        <f t="shared" si="106"/>
        <v>W10-2022</v>
      </c>
      <c r="AF800" s="90" t="str">
        <f t="shared" si="99"/>
        <v>Feb-2022</v>
      </c>
      <c r="AG800" s="89">
        <v>44650</v>
      </c>
      <c r="AH800" s="219" t="str">
        <f t="shared" si="100"/>
        <v>W14-2022</v>
      </c>
      <c r="AI800" s="219" t="str">
        <f t="shared" si="101"/>
        <v>Mar-2022</v>
      </c>
      <c r="AJ800" s="199">
        <v>44651</v>
      </c>
      <c r="AK800" s="219" t="str">
        <f t="shared" si="102"/>
        <v>W14-2022</v>
      </c>
      <c r="AL800" s="219" t="str">
        <f t="shared" si="103"/>
        <v>Mar-2022</v>
      </c>
      <c r="AM800" s="339">
        <v>44651</v>
      </c>
      <c r="AN800" s="219" t="str">
        <f t="shared" si="104"/>
        <v>W14-2022</v>
      </c>
      <c r="AO800" s="219" t="str">
        <f t="shared" si="105"/>
        <v>Mar-2022</v>
      </c>
      <c r="AP800" s="83" t="s">
        <v>4464</v>
      </c>
      <c r="AQ800" s="220">
        <v>44594</v>
      </c>
      <c r="AR800" s="89">
        <v>44595</v>
      </c>
      <c r="AS800" s="99">
        <v>518023374359</v>
      </c>
      <c r="AT800" s="94">
        <v>6.6</v>
      </c>
      <c r="AU800" s="256"/>
      <c r="AV800" s="89">
        <v>44641</v>
      </c>
      <c r="AW800" s="238"/>
      <c r="AX800" s="89">
        <v>44641</v>
      </c>
      <c r="AY800" s="89">
        <v>44644</v>
      </c>
      <c r="AZ800" s="219" t="str">
        <f t="shared" si="107"/>
        <v>W13-2022</v>
      </c>
      <c r="BA800" s="86"/>
      <c r="BB800" s="106"/>
      <c r="BC800" s="86" t="s">
        <v>10378</v>
      </c>
      <c r="BD800" s="83" t="s">
        <v>3719</v>
      </c>
      <c r="BE800" s="83" t="str">
        <f t="shared" si="108"/>
        <v>21.RFI</v>
      </c>
      <c r="BF800" s="83" t="s">
        <v>3754</v>
      </c>
      <c r="BG800" s="237" t="s">
        <v>12181</v>
      </c>
      <c r="BH800" s="435"/>
    </row>
    <row r="801" spans="1:62" s="13" customFormat="1" ht="15" hidden="1" customHeight="1">
      <c r="A801" s="187" t="s">
        <v>8640</v>
      </c>
      <c r="B801" s="29"/>
      <c r="C801" s="83" t="str">
        <f t="shared" si="96"/>
        <v>JAW-JI-BJN-4298</v>
      </c>
      <c r="D801" s="83">
        <v>30734930031</v>
      </c>
      <c r="E801" s="198" t="s">
        <v>11097</v>
      </c>
      <c r="F801" s="198" t="s">
        <v>9229</v>
      </c>
      <c r="G801" s="83" t="s">
        <v>10283</v>
      </c>
      <c r="H801" s="351" t="s">
        <v>8638</v>
      </c>
      <c r="I801" s="83" t="s">
        <v>8953</v>
      </c>
      <c r="J801" s="83" t="s">
        <v>8954</v>
      </c>
      <c r="K801" s="83">
        <v>70</v>
      </c>
      <c r="L801" s="83" t="s">
        <v>8955</v>
      </c>
      <c r="M801" s="83">
        <v>2022</v>
      </c>
      <c r="N801" s="83" t="s">
        <v>10359</v>
      </c>
      <c r="O801" s="83" t="s">
        <v>9431</v>
      </c>
      <c r="P801" s="84" t="s">
        <v>205</v>
      </c>
      <c r="Q801" s="83" t="s">
        <v>8478</v>
      </c>
      <c r="R801" s="83" t="s">
        <v>8479</v>
      </c>
      <c r="S801" s="244" t="s">
        <v>2200</v>
      </c>
      <c r="T801" s="244" t="s">
        <v>5862</v>
      </c>
      <c r="U801" s="244" t="s">
        <v>2198</v>
      </c>
      <c r="V801" s="244" t="s">
        <v>4472</v>
      </c>
      <c r="W801" s="274" t="s">
        <v>2207</v>
      </c>
      <c r="X801" s="274" t="s">
        <v>2669</v>
      </c>
      <c r="Y801" s="274">
        <v>6617991</v>
      </c>
      <c r="Z801" s="86">
        <v>44589</v>
      </c>
      <c r="AA801" s="86">
        <v>44589</v>
      </c>
      <c r="AB801" s="332">
        <f t="shared" ca="1" si="97"/>
        <v>55</v>
      </c>
      <c r="AC801" s="91" t="str">
        <f t="shared" ca="1" si="98"/>
        <v>31 - 60 days</v>
      </c>
      <c r="AD801" s="89">
        <f t="shared" si="94"/>
        <v>44619</v>
      </c>
      <c r="AE801" s="90" t="str">
        <f t="shared" si="106"/>
        <v>W10-2022</v>
      </c>
      <c r="AF801" s="90" t="str">
        <f t="shared" si="99"/>
        <v>Feb-2022</v>
      </c>
      <c r="AG801" s="89">
        <v>44650</v>
      </c>
      <c r="AH801" s="219" t="str">
        <f t="shared" si="100"/>
        <v>W14-2022</v>
      </c>
      <c r="AI801" s="219" t="str">
        <f t="shared" si="101"/>
        <v>Mar-2022</v>
      </c>
      <c r="AJ801" s="199">
        <v>44651</v>
      </c>
      <c r="AK801" s="219" t="str">
        <f t="shared" si="102"/>
        <v>W14-2022</v>
      </c>
      <c r="AL801" s="219" t="str">
        <f t="shared" si="103"/>
        <v>Mar-2022</v>
      </c>
      <c r="AM801" s="339">
        <v>44651</v>
      </c>
      <c r="AN801" s="219" t="str">
        <f t="shared" si="104"/>
        <v>W14-2022</v>
      </c>
      <c r="AO801" s="219" t="str">
        <f t="shared" si="105"/>
        <v>Mar-2022</v>
      </c>
      <c r="AP801" s="83" t="s">
        <v>4464</v>
      </c>
      <c r="AQ801" s="220">
        <v>44594</v>
      </c>
      <c r="AR801" s="89">
        <v>44595</v>
      </c>
      <c r="AS801" s="99">
        <v>518013692822</v>
      </c>
      <c r="AT801" s="94">
        <v>6.6</v>
      </c>
      <c r="AU801" s="256"/>
      <c r="AV801" s="89">
        <v>44641</v>
      </c>
      <c r="AW801" s="238"/>
      <c r="AX801" s="89">
        <v>44641</v>
      </c>
      <c r="AY801" s="89">
        <v>44644</v>
      </c>
      <c r="AZ801" s="219" t="str">
        <f t="shared" si="107"/>
        <v>W13-2022</v>
      </c>
      <c r="BA801" s="86"/>
      <c r="BB801" s="106"/>
      <c r="BC801" s="86" t="s">
        <v>10378</v>
      </c>
      <c r="BD801" s="83" t="s">
        <v>3719</v>
      </c>
      <c r="BE801" s="83" t="str">
        <f t="shared" si="108"/>
        <v>21.RFI</v>
      </c>
      <c r="BF801" s="83" t="s">
        <v>3754</v>
      </c>
      <c r="BG801" s="237" t="s">
        <v>12181</v>
      </c>
      <c r="BH801" s="435"/>
    </row>
    <row r="802" spans="1:62" s="13" customFormat="1" ht="15" hidden="1" customHeight="1">
      <c r="A802" s="187" t="s">
        <v>8640</v>
      </c>
      <c r="B802" s="29"/>
      <c r="C802" s="83" t="str">
        <f t="shared" si="96"/>
        <v>JAW-JI-BJN-4303</v>
      </c>
      <c r="D802" s="83">
        <v>30734990031</v>
      </c>
      <c r="E802" s="198" t="s">
        <v>11099</v>
      </c>
      <c r="F802" s="198" t="s">
        <v>9241</v>
      </c>
      <c r="G802" s="83" t="s">
        <v>10283</v>
      </c>
      <c r="H802" s="351" t="s">
        <v>8638</v>
      </c>
      <c r="I802" s="83" t="s">
        <v>8991</v>
      </c>
      <c r="J802" s="83" t="s">
        <v>8992</v>
      </c>
      <c r="K802" s="83">
        <v>70</v>
      </c>
      <c r="L802" s="83" t="s">
        <v>8993</v>
      </c>
      <c r="M802" s="83">
        <v>2022</v>
      </c>
      <c r="N802" s="83" t="s">
        <v>10359</v>
      </c>
      <c r="O802" s="83" t="s">
        <v>9377</v>
      </c>
      <c r="P802" s="84" t="s">
        <v>205</v>
      </c>
      <c r="Q802" s="83" t="s">
        <v>8504</v>
      </c>
      <c r="R802" s="83" t="s">
        <v>8505</v>
      </c>
      <c r="S802" s="244" t="s">
        <v>2200</v>
      </c>
      <c r="T802" s="244" t="s">
        <v>5862</v>
      </c>
      <c r="U802" s="244" t="s">
        <v>2198</v>
      </c>
      <c r="V802" s="244" t="s">
        <v>4472</v>
      </c>
      <c r="W802" s="274" t="s">
        <v>2207</v>
      </c>
      <c r="X802" s="274" t="s">
        <v>2669</v>
      </c>
      <c r="Y802" s="274">
        <v>6617991</v>
      </c>
      <c r="Z802" s="86">
        <v>44589</v>
      </c>
      <c r="AA802" s="86">
        <v>44589</v>
      </c>
      <c r="AB802" s="332">
        <f t="shared" ca="1" si="97"/>
        <v>55</v>
      </c>
      <c r="AC802" s="91" t="str">
        <f t="shared" ca="1" si="98"/>
        <v>31 - 60 days</v>
      </c>
      <c r="AD802" s="89">
        <f t="shared" si="94"/>
        <v>44619</v>
      </c>
      <c r="AE802" s="90" t="str">
        <f t="shared" si="106"/>
        <v>W10-2022</v>
      </c>
      <c r="AF802" s="90" t="str">
        <f t="shared" si="99"/>
        <v>Feb-2022</v>
      </c>
      <c r="AG802" s="89">
        <v>44650</v>
      </c>
      <c r="AH802" s="219" t="str">
        <f t="shared" si="100"/>
        <v>W14-2022</v>
      </c>
      <c r="AI802" s="219" t="str">
        <f t="shared" si="101"/>
        <v>Mar-2022</v>
      </c>
      <c r="AJ802" s="199">
        <v>44651</v>
      </c>
      <c r="AK802" s="219" t="str">
        <f t="shared" si="102"/>
        <v>W14-2022</v>
      </c>
      <c r="AL802" s="219" t="str">
        <f t="shared" si="103"/>
        <v>Mar-2022</v>
      </c>
      <c r="AM802" s="339">
        <v>44651</v>
      </c>
      <c r="AN802" s="219" t="str">
        <f t="shared" si="104"/>
        <v>W14-2022</v>
      </c>
      <c r="AO802" s="219" t="str">
        <f t="shared" si="105"/>
        <v>Mar-2022</v>
      </c>
      <c r="AP802" s="83" t="s">
        <v>4464</v>
      </c>
      <c r="AQ802" s="220">
        <v>44594</v>
      </c>
      <c r="AR802" s="89">
        <v>44595</v>
      </c>
      <c r="AS802" s="99">
        <v>518080353599</v>
      </c>
      <c r="AT802" s="94">
        <v>6.6</v>
      </c>
      <c r="AU802" s="256"/>
      <c r="AV802" s="89">
        <v>44641</v>
      </c>
      <c r="AW802" s="238"/>
      <c r="AX802" s="89">
        <v>44641</v>
      </c>
      <c r="AY802" s="89">
        <v>44644</v>
      </c>
      <c r="AZ802" s="219" t="str">
        <f t="shared" si="107"/>
        <v>W13-2022</v>
      </c>
      <c r="BA802" s="86"/>
      <c r="BB802" s="106"/>
      <c r="BC802" s="86" t="s">
        <v>10378</v>
      </c>
      <c r="BD802" s="83" t="s">
        <v>3719</v>
      </c>
      <c r="BE802" s="83" t="str">
        <f t="shared" si="108"/>
        <v>21.RFI</v>
      </c>
      <c r="BF802" s="83" t="s">
        <v>3754</v>
      </c>
      <c r="BG802" s="237" t="s">
        <v>12181</v>
      </c>
      <c r="BH802" s="435"/>
    </row>
    <row r="803" spans="1:62" s="13" customFormat="1" ht="15" hidden="1" customHeight="1">
      <c r="A803" s="187" t="s">
        <v>8640</v>
      </c>
      <c r="B803" s="29"/>
      <c r="C803" s="83" t="str">
        <f t="shared" si="96"/>
        <v>SUL-SN-SDR-1285</v>
      </c>
      <c r="D803" s="83">
        <v>30734120031</v>
      </c>
      <c r="E803" s="198" t="s">
        <v>11189</v>
      </c>
      <c r="F803" s="198" t="s">
        <v>9238</v>
      </c>
      <c r="G803" s="83" t="s">
        <v>10283</v>
      </c>
      <c r="H803" s="351" t="s">
        <v>8638</v>
      </c>
      <c r="I803" s="83" t="s">
        <v>8979</v>
      </c>
      <c r="J803" s="83" t="s">
        <v>8980</v>
      </c>
      <c r="K803" s="83">
        <v>50</v>
      </c>
      <c r="L803" s="83" t="s">
        <v>8981</v>
      </c>
      <c r="M803" s="83">
        <v>2022</v>
      </c>
      <c r="N803" s="83" t="s">
        <v>10359</v>
      </c>
      <c r="O803" s="83" t="s">
        <v>9375</v>
      </c>
      <c r="P803" s="84" t="s">
        <v>205</v>
      </c>
      <c r="Q803" s="83" t="s">
        <v>8496</v>
      </c>
      <c r="R803" s="83" t="s">
        <v>8497</v>
      </c>
      <c r="S803" s="244" t="s">
        <v>2200</v>
      </c>
      <c r="T803" s="244" t="s">
        <v>5862</v>
      </c>
      <c r="U803" s="244" t="s">
        <v>2198</v>
      </c>
      <c r="V803" s="244" t="s">
        <v>4475</v>
      </c>
      <c r="W803" s="274" t="s">
        <v>2220</v>
      </c>
      <c r="X803" s="274" t="s">
        <v>8600</v>
      </c>
      <c r="Y803" s="244">
        <v>6617991</v>
      </c>
      <c r="Z803" s="86">
        <v>44589</v>
      </c>
      <c r="AA803" s="86">
        <v>44589</v>
      </c>
      <c r="AB803" s="332">
        <f t="shared" ca="1" si="97"/>
        <v>54</v>
      </c>
      <c r="AC803" s="91" t="str">
        <f t="shared" ca="1" si="98"/>
        <v>31 - 60 days</v>
      </c>
      <c r="AD803" s="89">
        <f t="shared" si="94"/>
        <v>44619</v>
      </c>
      <c r="AE803" s="90" t="str">
        <f t="shared" si="106"/>
        <v>W10-2022</v>
      </c>
      <c r="AF803" s="90" t="str">
        <f t="shared" si="99"/>
        <v>Feb-2022</v>
      </c>
      <c r="AG803" s="89">
        <v>44650</v>
      </c>
      <c r="AH803" s="219" t="str">
        <f t="shared" si="100"/>
        <v>W14-2022</v>
      </c>
      <c r="AI803" s="219" t="str">
        <f t="shared" si="101"/>
        <v>Mar-2022</v>
      </c>
      <c r="AJ803" s="199">
        <v>44651</v>
      </c>
      <c r="AK803" s="219" t="str">
        <f t="shared" si="102"/>
        <v>W14-2022</v>
      </c>
      <c r="AL803" s="219" t="str">
        <f t="shared" si="103"/>
        <v>Mar-2022</v>
      </c>
      <c r="AM803" s="339">
        <v>44651</v>
      </c>
      <c r="AN803" s="219" t="str">
        <f t="shared" si="104"/>
        <v>W14-2022</v>
      </c>
      <c r="AO803" s="219" t="str">
        <f t="shared" si="105"/>
        <v>Mar-2022</v>
      </c>
      <c r="AP803" s="83" t="s">
        <v>4464</v>
      </c>
      <c r="AQ803" s="220">
        <v>44594</v>
      </c>
      <c r="AR803" s="89">
        <v>44595</v>
      </c>
      <c r="AS803" s="99">
        <v>325500309628</v>
      </c>
      <c r="AT803" s="94"/>
      <c r="AU803" s="256"/>
      <c r="AV803" s="89">
        <v>44641</v>
      </c>
      <c r="AW803" s="238"/>
      <c r="AX803" s="89"/>
      <c r="AY803" s="89">
        <v>44643</v>
      </c>
      <c r="AZ803" s="219" t="str">
        <f t="shared" si="107"/>
        <v>W13-2022</v>
      </c>
      <c r="BA803" s="86"/>
      <c r="BB803" s="106"/>
      <c r="BC803" s="86" t="s">
        <v>10378</v>
      </c>
      <c r="BD803" s="83" t="s">
        <v>3719</v>
      </c>
      <c r="BE803" s="83" t="str">
        <f t="shared" si="108"/>
        <v>21.RFI</v>
      </c>
      <c r="BF803" s="83" t="s">
        <v>3754</v>
      </c>
      <c r="BG803" s="237" t="s">
        <v>12174</v>
      </c>
      <c r="BH803" s="435"/>
    </row>
    <row r="804" spans="1:62" s="13" customFormat="1" ht="15" hidden="1" customHeight="1">
      <c r="A804" s="187" t="s">
        <v>8640</v>
      </c>
      <c r="B804" s="29"/>
      <c r="C804" s="83" t="str">
        <f t="shared" si="96"/>
        <v>JAW-JB-NPH-4377</v>
      </c>
      <c r="D804" s="83">
        <v>30734160031</v>
      </c>
      <c r="E804" s="198" t="s">
        <v>11126</v>
      </c>
      <c r="F804" s="198" t="s">
        <v>9204</v>
      </c>
      <c r="G804" s="83" t="s">
        <v>10283</v>
      </c>
      <c r="H804" s="351" t="s">
        <v>6825</v>
      </c>
      <c r="I804" s="83" t="s">
        <v>8883</v>
      </c>
      <c r="J804" s="83" t="s">
        <v>8884</v>
      </c>
      <c r="K804" s="83">
        <v>40</v>
      </c>
      <c r="L804" s="83" t="s">
        <v>8885</v>
      </c>
      <c r="M804" s="83">
        <v>2022</v>
      </c>
      <c r="N804" s="83" t="s">
        <v>10361</v>
      </c>
      <c r="O804" s="83" t="s">
        <v>9348</v>
      </c>
      <c r="P804" s="84" t="s">
        <v>205</v>
      </c>
      <c r="Q804" s="83" t="s">
        <v>8428</v>
      </c>
      <c r="R804" s="83" t="s">
        <v>8429</v>
      </c>
      <c r="S804" s="244" t="s">
        <v>2200</v>
      </c>
      <c r="T804" s="244" t="s">
        <v>5862</v>
      </c>
      <c r="U804" s="244" t="s">
        <v>5907</v>
      </c>
      <c r="V804" s="244" t="s">
        <v>4470</v>
      </c>
      <c r="W804" s="274" t="s">
        <v>2205</v>
      </c>
      <c r="X804" s="274" t="s">
        <v>2613</v>
      </c>
      <c r="Y804" s="274">
        <v>6617991</v>
      </c>
      <c r="Z804" s="86">
        <v>44589</v>
      </c>
      <c r="AA804" s="86">
        <v>44589</v>
      </c>
      <c r="AB804" s="332">
        <f t="shared" ca="1" si="97"/>
        <v>54</v>
      </c>
      <c r="AC804" s="91" t="str">
        <f t="shared" ca="1" si="98"/>
        <v>31 - 60 days</v>
      </c>
      <c r="AD804" s="89">
        <f t="shared" si="94"/>
        <v>44619</v>
      </c>
      <c r="AE804" s="90" t="str">
        <f t="shared" si="106"/>
        <v>W10-2022</v>
      </c>
      <c r="AF804" s="90" t="str">
        <f t="shared" si="99"/>
        <v>Feb-2022</v>
      </c>
      <c r="AG804" s="89">
        <v>44645</v>
      </c>
      <c r="AH804" s="219" t="str">
        <f t="shared" si="100"/>
        <v>W13-2022</v>
      </c>
      <c r="AI804" s="219" t="str">
        <f t="shared" si="101"/>
        <v>Mar-2022</v>
      </c>
      <c r="AJ804" s="199">
        <v>44645</v>
      </c>
      <c r="AK804" s="219" t="str">
        <f t="shared" si="102"/>
        <v>W13-2022</v>
      </c>
      <c r="AL804" s="219" t="str">
        <f t="shared" si="103"/>
        <v>Mar-2022</v>
      </c>
      <c r="AM804" s="339">
        <v>44645</v>
      </c>
      <c r="AN804" s="219" t="str">
        <f t="shared" si="104"/>
        <v>W13-2022</v>
      </c>
      <c r="AO804" s="219" t="str">
        <f t="shared" si="105"/>
        <v>Mar-2022</v>
      </c>
      <c r="AP804" s="83" t="s">
        <v>4464</v>
      </c>
      <c r="AQ804" s="220">
        <v>44594</v>
      </c>
      <c r="AR804" s="89">
        <v>44595</v>
      </c>
      <c r="AS804" s="99">
        <v>535950926587</v>
      </c>
      <c r="AT804" s="94">
        <v>6.6</v>
      </c>
      <c r="AU804" s="256"/>
      <c r="AV804" s="95">
        <v>44641</v>
      </c>
      <c r="AW804" s="238"/>
      <c r="AX804" s="89">
        <v>44640</v>
      </c>
      <c r="AY804" s="89">
        <v>44643</v>
      </c>
      <c r="AZ804" s="219" t="str">
        <f t="shared" si="107"/>
        <v>W13-2022</v>
      </c>
      <c r="BA804" s="86"/>
      <c r="BB804" s="106"/>
      <c r="BC804" s="86" t="s">
        <v>10378</v>
      </c>
      <c r="BD804" s="83" t="s">
        <v>3719</v>
      </c>
      <c r="BE804" s="83" t="str">
        <f t="shared" si="108"/>
        <v>21.RFI</v>
      </c>
      <c r="BF804" s="83" t="s">
        <v>3754</v>
      </c>
      <c r="BG804" s="237" t="s">
        <v>12165</v>
      </c>
      <c r="BH804" s="435"/>
    </row>
    <row r="805" spans="1:62" s="13" customFormat="1" ht="15" hidden="1" customHeight="1">
      <c r="A805" s="187" t="s">
        <v>8640</v>
      </c>
      <c r="B805" s="29"/>
      <c r="C805" s="83" t="str">
        <f t="shared" si="96"/>
        <v>JAW-JB-SMD-4366</v>
      </c>
      <c r="D805" s="83">
        <v>30734340031</v>
      </c>
      <c r="E805" s="198" t="s">
        <v>11127</v>
      </c>
      <c r="F805" s="198" t="s">
        <v>9242</v>
      </c>
      <c r="G805" s="83" t="s">
        <v>10283</v>
      </c>
      <c r="H805" s="351" t="s">
        <v>6825</v>
      </c>
      <c r="I805" s="83" t="s">
        <v>8994</v>
      </c>
      <c r="J805" s="83" t="s">
        <v>8995</v>
      </c>
      <c r="K805" s="83">
        <v>40</v>
      </c>
      <c r="L805" s="83" t="s">
        <v>8996</v>
      </c>
      <c r="M805" s="83">
        <v>2022</v>
      </c>
      <c r="N805" s="83" t="s">
        <v>10361</v>
      </c>
      <c r="O805" s="83" t="s">
        <v>9378</v>
      </c>
      <c r="P805" s="84" t="s">
        <v>205</v>
      </c>
      <c r="Q805" s="83" t="s">
        <v>8506</v>
      </c>
      <c r="R805" s="83" t="s">
        <v>8507</v>
      </c>
      <c r="S805" s="244" t="s">
        <v>2200</v>
      </c>
      <c r="T805" s="244" t="s">
        <v>5862</v>
      </c>
      <c r="U805" s="244" t="s">
        <v>5907</v>
      </c>
      <c r="V805" s="244" t="s">
        <v>4470</v>
      </c>
      <c r="W805" s="274" t="s">
        <v>2205</v>
      </c>
      <c r="X805" s="274" t="s">
        <v>2599</v>
      </c>
      <c r="Y805" s="274">
        <v>6617991</v>
      </c>
      <c r="Z805" s="86">
        <v>44589</v>
      </c>
      <c r="AA805" s="86">
        <v>44589</v>
      </c>
      <c r="AB805" s="332">
        <f t="shared" ca="1" si="97"/>
        <v>54</v>
      </c>
      <c r="AC805" s="91" t="str">
        <f t="shared" ca="1" si="98"/>
        <v>31 - 60 days</v>
      </c>
      <c r="AD805" s="89">
        <f t="shared" si="94"/>
        <v>44619</v>
      </c>
      <c r="AE805" s="90" t="str">
        <f t="shared" si="106"/>
        <v>W10-2022</v>
      </c>
      <c r="AF805" s="90" t="str">
        <f t="shared" si="99"/>
        <v>Feb-2022</v>
      </c>
      <c r="AG805" s="89">
        <v>44645</v>
      </c>
      <c r="AH805" s="219" t="str">
        <f t="shared" si="100"/>
        <v>W13-2022</v>
      </c>
      <c r="AI805" s="219" t="str">
        <f t="shared" si="101"/>
        <v>Mar-2022</v>
      </c>
      <c r="AJ805" s="199">
        <v>44645</v>
      </c>
      <c r="AK805" s="219" t="str">
        <f t="shared" si="102"/>
        <v>W13-2022</v>
      </c>
      <c r="AL805" s="219" t="str">
        <f t="shared" si="103"/>
        <v>Mar-2022</v>
      </c>
      <c r="AM805" s="339">
        <v>44645</v>
      </c>
      <c r="AN805" s="219" t="str">
        <f t="shared" si="104"/>
        <v>W13-2022</v>
      </c>
      <c r="AO805" s="219" t="str">
        <f t="shared" si="105"/>
        <v>Mar-2022</v>
      </c>
      <c r="AP805" s="83" t="s">
        <v>4464</v>
      </c>
      <c r="AQ805" s="220">
        <v>44594</v>
      </c>
      <c r="AR805" s="89">
        <v>44595</v>
      </c>
      <c r="AS805" s="99">
        <v>535113438378</v>
      </c>
      <c r="AT805" s="94">
        <v>6.6</v>
      </c>
      <c r="AU805" s="256"/>
      <c r="AV805" s="95">
        <v>44641</v>
      </c>
      <c r="AW805" s="238"/>
      <c r="AX805" s="89">
        <v>44640</v>
      </c>
      <c r="AY805" s="89">
        <v>44643</v>
      </c>
      <c r="AZ805" s="219" t="str">
        <f t="shared" si="107"/>
        <v>W13-2022</v>
      </c>
      <c r="BA805" s="86"/>
      <c r="BB805" s="106"/>
      <c r="BC805" s="86" t="s">
        <v>10378</v>
      </c>
      <c r="BD805" s="83" t="s">
        <v>3719</v>
      </c>
      <c r="BE805" s="83" t="str">
        <f t="shared" si="108"/>
        <v>21.RFI</v>
      </c>
      <c r="BF805" s="83" t="s">
        <v>3754</v>
      </c>
      <c r="BG805" s="237" t="s">
        <v>12165</v>
      </c>
      <c r="BH805" s="435"/>
    </row>
    <row r="806" spans="1:62" s="13" customFormat="1" ht="15" hidden="1" customHeight="1">
      <c r="A806" s="187" t="s">
        <v>8640</v>
      </c>
      <c r="B806" s="29"/>
      <c r="C806" s="83" t="str">
        <f t="shared" si="96"/>
        <v>SUL-SN-SDR-1280</v>
      </c>
      <c r="D806" s="83">
        <v>30734010031</v>
      </c>
      <c r="E806" s="198" t="s">
        <v>8253</v>
      </c>
      <c r="F806" s="198" t="s">
        <v>9284</v>
      </c>
      <c r="G806" s="83" t="s">
        <v>10283</v>
      </c>
      <c r="H806" s="351" t="s">
        <v>6508</v>
      </c>
      <c r="I806" s="83" t="s">
        <v>9111</v>
      </c>
      <c r="J806" s="83" t="s">
        <v>9112</v>
      </c>
      <c r="K806" s="83">
        <v>50</v>
      </c>
      <c r="L806" s="83" t="s">
        <v>8232</v>
      </c>
      <c r="M806" s="83">
        <v>2022</v>
      </c>
      <c r="N806" s="83" t="s">
        <v>10359</v>
      </c>
      <c r="O806" s="83" t="s">
        <v>9399</v>
      </c>
      <c r="P806" s="84" t="s">
        <v>205</v>
      </c>
      <c r="Q806" s="83" t="s">
        <v>8592</v>
      </c>
      <c r="R806" s="83" t="s">
        <v>8593</v>
      </c>
      <c r="S806" s="244" t="s">
        <v>2200</v>
      </c>
      <c r="T806" s="244" t="s">
        <v>5862</v>
      </c>
      <c r="U806" s="244" t="s">
        <v>2198</v>
      </c>
      <c r="V806" s="244" t="s">
        <v>4475</v>
      </c>
      <c r="W806" s="274" t="s">
        <v>2220</v>
      </c>
      <c r="X806" s="274" t="s">
        <v>8600</v>
      </c>
      <c r="Y806" s="244">
        <v>6617983</v>
      </c>
      <c r="Z806" s="86">
        <v>44589</v>
      </c>
      <c r="AA806" s="86">
        <v>44589</v>
      </c>
      <c r="AB806" s="332">
        <f t="shared" ca="1" si="97"/>
        <v>53</v>
      </c>
      <c r="AC806" s="91" t="str">
        <f t="shared" ca="1" si="98"/>
        <v>31 - 60 days</v>
      </c>
      <c r="AD806" s="89">
        <f t="shared" si="94"/>
        <v>44619</v>
      </c>
      <c r="AE806" s="90" t="str">
        <f t="shared" si="106"/>
        <v>W10-2022</v>
      </c>
      <c r="AF806" s="90" t="str">
        <f t="shared" si="99"/>
        <v>Feb-2022</v>
      </c>
      <c r="AG806" s="89">
        <v>44650</v>
      </c>
      <c r="AH806" s="219" t="str">
        <f t="shared" si="100"/>
        <v>W14-2022</v>
      </c>
      <c r="AI806" s="219" t="str">
        <f t="shared" si="101"/>
        <v>Mar-2022</v>
      </c>
      <c r="AJ806" s="199">
        <v>44651</v>
      </c>
      <c r="AK806" s="219" t="str">
        <f t="shared" si="102"/>
        <v>W14-2022</v>
      </c>
      <c r="AL806" s="219" t="str">
        <f t="shared" si="103"/>
        <v>Mar-2022</v>
      </c>
      <c r="AM806" s="339">
        <v>44651</v>
      </c>
      <c r="AN806" s="219" t="str">
        <f t="shared" si="104"/>
        <v>W14-2022</v>
      </c>
      <c r="AO806" s="219" t="str">
        <f t="shared" si="105"/>
        <v>Mar-2022</v>
      </c>
      <c r="AP806" s="83" t="s">
        <v>4464</v>
      </c>
      <c r="AQ806" s="220">
        <v>44594</v>
      </c>
      <c r="AR806" s="89">
        <v>44595</v>
      </c>
      <c r="AS806" s="99">
        <v>325300489255</v>
      </c>
      <c r="AT806" s="94">
        <v>6.6</v>
      </c>
      <c r="AU806" s="256"/>
      <c r="AV806" s="89">
        <v>44641</v>
      </c>
      <c r="AW806" s="238"/>
      <c r="AX806" s="89"/>
      <c r="AY806" s="89">
        <v>44642</v>
      </c>
      <c r="AZ806" s="219" t="str">
        <f t="shared" si="107"/>
        <v>W13-2022</v>
      </c>
      <c r="BA806" s="86"/>
      <c r="BB806" s="106"/>
      <c r="BC806" s="86" t="s">
        <v>10378</v>
      </c>
      <c r="BD806" s="83" t="s">
        <v>3719</v>
      </c>
      <c r="BE806" s="83" t="str">
        <f t="shared" si="108"/>
        <v>21.RFI</v>
      </c>
      <c r="BF806" s="83" t="s">
        <v>3754</v>
      </c>
      <c r="BG806" s="237" t="s">
        <v>12155</v>
      </c>
      <c r="BH806" s="435"/>
      <c r="BJ806" s="190"/>
    </row>
    <row r="807" spans="1:62" s="13" customFormat="1" ht="15" hidden="1" customHeight="1">
      <c r="A807" s="187" t="s">
        <v>8640</v>
      </c>
      <c r="B807" s="29"/>
      <c r="C807" s="83" t="str">
        <f t="shared" si="96"/>
        <v>JAW-JB-SOR-4415</v>
      </c>
      <c r="D807" s="83">
        <v>30734650031</v>
      </c>
      <c r="E807" s="198" t="s">
        <v>11131</v>
      </c>
      <c r="F807" s="198" t="s">
        <v>9122</v>
      </c>
      <c r="G807" s="83" t="s">
        <v>10283</v>
      </c>
      <c r="H807" s="351" t="s">
        <v>6832</v>
      </c>
      <c r="I807" s="83" t="s">
        <v>8641</v>
      </c>
      <c r="J807" s="83" t="s">
        <v>8642</v>
      </c>
      <c r="K807" s="83">
        <v>40</v>
      </c>
      <c r="L807" s="83" t="s">
        <v>8643</v>
      </c>
      <c r="M807" s="83">
        <v>2022</v>
      </c>
      <c r="N807" s="83" t="s">
        <v>10359</v>
      </c>
      <c r="O807" s="83" t="s">
        <v>9400</v>
      </c>
      <c r="P807" s="84" t="s">
        <v>205</v>
      </c>
      <c r="Q807" s="83" t="s">
        <v>8254</v>
      </c>
      <c r="R807" s="83" t="s">
        <v>8255</v>
      </c>
      <c r="S807" s="244" t="s">
        <v>2200</v>
      </c>
      <c r="T807" s="244" t="s">
        <v>5862</v>
      </c>
      <c r="U807" s="244" t="s">
        <v>5907</v>
      </c>
      <c r="V807" s="244" t="s">
        <v>4470</v>
      </c>
      <c r="W807" s="274" t="s">
        <v>2205</v>
      </c>
      <c r="X807" s="274" t="s">
        <v>2648</v>
      </c>
      <c r="Y807" s="274">
        <v>6617981</v>
      </c>
      <c r="Z807" s="86">
        <v>44589</v>
      </c>
      <c r="AA807" s="86">
        <v>44589</v>
      </c>
      <c r="AB807" s="332">
        <f t="shared" ca="1" si="97"/>
        <v>53</v>
      </c>
      <c r="AC807" s="91" t="str">
        <f t="shared" ca="1" si="98"/>
        <v>31 - 60 days</v>
      </c>
      <c r="AD807" s="89">
        <f t="shared" si="94"/>
        <v>44619</v>
      </c>
      <c r="AE807" s="90" t="str">
        <f t="shared" si="106"/>
        <v>W10-2022</v>
      </c>
      <c r="AF807" s="90" t="str">
        <f t="shared" si="99"/>
        <v>Feb-2022</v>
      </c>
      <c r="AG807" s="89">
        <v>44636</v>
      </c>
      <c r="AH807" s="219" t="str">
        <f t="shared" si="100"/>
        <v>W12-2022</v>
      </c>
      <c r="AI807" s="219" t="str">
        <f t="shared" si="101"/>
        <v>Mar-2022</v>
      </c>
      <c r="AJ807" s="199">
        <v>44651</v>
      </c>
      <c r="AK807" s="219" t="str">
        <f t="shared" si="102"/>
        <v>W14-2022</v>
      </c>
      <c r="AL807" s="219" t="str">
        <f t="shared" si="103"/>
        <v>Mar-2022</v>
      </c>
      <c r="AM807" s="339">
        <v>44651</v>
      </c>
      <c r="AN807" s="219" t="str">
        <f t="shared" si="104"/>
        <v>W14-2022</v>
      </c>
      <c r="AO807" s="219" t="str">
        <f t="shared" si="105"/>
        <v>Mar-2022</v>
      </c>
      <c r="AP807" s="83" t="s">
        <v>4464</v>
      </c>
      <c r="AQ807" s="220">
        <v>44594</v>
      </c>
      <c r="AR807" s="89">
        <v>44595</v>
      </c>
      <c r="AS807" s="99">
        <v>535312338572</v>
      </c>
      <c r="AT807" s="94">
        <v>6.6</v>
      </c>
      <c r="AU807" s="256"/>
      <c r="AV807" s="95">
        <v>44641</v>
      </c>
      <c r="AW807" s="238"/>
      <c r="AX807" s="89">
        <v>44636</v>
      </c>
      <c r="AY807" s="89">
        <v>44642</v>
      </c>
      <c r="AZ807" s="219" t="str">
        <f t="shared" si="107"/>
        <v>W13-2022</v>
      </c>
      <c r="BA807" s="86"/>
      <c r="BB807" s="106"/>
      <c r="BC807" s="86" t="s">
        <v>10378</v>
      </c>
      <c r="BD807" s="83" t="s">
        <v>3719</v>
      </c>
      <c r="BE807" s="83" t="str">
        <f t="shared" si="108"/>
        <v>21.RFI</v>
      </c>
      <c r="BF807" s="83" t="s">
        <v>3754</v>
      </c>
      <c r="BG807" s="237" t="s">
        <v>12152</v>
      </c>
      <c r="BH807" s="435"/>
    </row>
    <row r="808" spans="1:62" s="13" customFormat="1" ht="15" hidden="1" customHeight="1">
      <c r="A808" s="187" t="s">
        <v>8640</v>
      </c>
      <c r="B808" s="29"/>
      <c r="C808" s="83" t="str">
        <f t="shared" si="96"/>
        <v>JAW-JB-CMH-4322</v>
      </c>
      <c r="D808" s="83">
        <v>30734030031</v>
      </c>
      <c r="E808" s="198" t="s">
        <v>11128</v>
      </c>
      <c r="F808" s="198" t="s">
        <v>9275</v>
      </c>
      <c r="G808" s="83" t="s">
        <v>10283</v>
      </c>
      <c r="H808" s="351" t="s">
        <v>6508</v>
      </c>
      <c r="I808" s="83" t="s">
        <v>5832</v>
      </c>
      <c r="J808" s="83" t="s">
        <v>5833</v>
      </c>
      <c r="K808" s="83">
        <v>30</v>
      </c>
      <c r="L808" s="83" t="s">
        <v>4487</v>
      </c>
      <c r="M808" s="83">
        <v>2022</v>
      </c>
      <c r="N808" s="83" t="s">
        <v>10359</v>
      </c>
      <c r="O808" s="83" t="s">
        <v>9451</v>
      </c>
      <c r="P808" s="84" t="s">
        <v>205</v>
      </c>
      <c r="Q808" s="83" t="s">
        <v>8572</v>
      </c>
      <c r="R808" s="83" t="s">
        <v>8573</v>
      </c>
      <c r="S808" s="244" t="s">
        <v>2200</v>
      </c>
      <c r="T808" s="244" t="s">
        <v>5862</v>
      </c>
      <c r="U808" s="244" t="s">
        <v>5907</v>
      </c>
      <c r="V808" s="244" t="s">
        <v>4470</v>
      </c>
      <c r="W808" s="274" t="s">
        <v>2205</v>
      </c>
      <c r="X808" s="274" t="s">
        <v>2601</v>
      </c>
      <c r="Y808" s="274">
        <v>6617983</v>
      </c>
      <c r="Z808" s="86">
        <v>44589</v>
      </c>
      <c r="AA808" s="86">
        <v>44589</v>
      </c>
      <c r="AB808" s="332">
        <f t="shared" ca="1" si="97"/>
        <v>53</v>
      </c>
      <c r="AC808" s="91" t="str">
        <f t="shared" ca="1" si="98"/>
        <v>31 - 60 days</v>
      </c>
      <c r="AD808" s="89">
        <f t="shared" si="94"/>
        <v>44619</v>
      </c>
      <c r="AE808" s="90" t="str">
        <f t="shared" si="106"/>
        <v>W10-2022</v>
      </c>
      <c r="AF808" s="90" t="str">
        <f t="shared" si="99"/>
        <v>Feb-2022</v>
      </c>
      <c r="AG808" s="89">
        <v>44636</v>
      </c>
      <c r="AH808" s="219" t="str">
        <f t="shared" si="100"/>
        <v>W12-2022</v>
      </c>
      <c r="AI808" s="219" t="str">
        <f t="shared" si="101"/>
        <v>Mar-2022</v>
      </c>
      <c r="AJ808" s="199">
        <v>44651</v>
      </c>
      <c r="AK808" s="219" t="str">
        <f t="shared" si="102"/>
        <v>W14-2022</v>
      </c>
      <c r="AL808" s="219" t="str">
        <f t="shared" si="103"/>
        <v>Mar-2022</v>
      </c>
      <c r="AM808" s="339">
        <v>44651</v>
      </c>
      <c r="AN808" s="219" t="str">
        <f t="shared" si="104"/>
        <v>W14-2022</v>
      </c>
      <c r="AO808" s="219" t="str">
        <f t="shared" si="105"/>
        <v>Mar-2022</v>
      </c>
      <c r="AP808" s="83" t="s">
        <v>4464</v>
      </c>
      <c r="AQ808" s="220">
        <v>44594</v>
      </c>
      <c r="AR808" s="89">
        <v>44595</v>
      </c>
      <c r="AS808" s="99">
        <v>535812260942</v>
      </c>
      <c r="AT808" s="94">
        <v>6.6</v>
      </c>
      <c r="AU808" s="257"/>
      <c r="AV808" s="95">
        <v>44641</v>
      </c>
      <c r="AW808" s="238"/>
      <c r="AX808" s="89">
        <v>44636</v>
      </c>
      <c r="AY808" s="89">
        <v>44642</v>
      </c>
      <c r="AZ808" s="219" t="str">
        <f t="shared" si="107"/>
        <v>W13-2022</v>
      </c>
      <c r="BA808" s="86"/>
      <c r="BB808" s="106"/>
      <c r="BC808" s="86" t="s">
        <v>10378</v>
      </c>
      <c r="BD808" s="83" t="s">
        <v>3719</v>
      </c>
      <c r="BE808" s="83" t="str">
        <f t="shared" si="108"/>
        <v>21.RFI</v>
      </c>
      <c r="BF808" s="83" t="s">
        <v>3754</v>
      </c>
      <c r="BG808" s="237" t="s">
        <v>12151</v>
      </c>
      <c r="BH808" s="435"/>
    </row>
    <row r="809" spans="1:62" s="13" customFormat="1" ht="15" hidden="1" customHeight="1">
      <c r="A809" s="187" t="s">
        <v>8640</v>
      </c>
      <c r="B809" s="29"/>
      <c r="C809" s="83" t="str">
        <f t="shared" si="96"/>
        <v>JAW-JB-NPH-4385</v>
      </c>
      <c r="D809" s="83">
        <v>30734020031</v>
      </c>
      <c r="E809" s="198" t="s">
        <v>11130</v>
      </c>
      <c r="F809" s="198" t="s">
        <v>9277</v>
      </c>
      <c r="G809" s="83" t="s">
        <v>10283</v>
      </c>
      <c r="H809" s="351" t="s">
        <v>6508</v>
      </c>
      <c r="I809" s="83" t="s">
        <v>9087</v>
      </c>
      <c r="J809" s="83" t="s">
        <v>9088</v>
      </c>
      <c r="K809" s="83">
        <v>70</v>
      </c>
      <c r="L809" s="83" t="s">
        <v>9089</v>
      </c>
      <c r="M809" s="83">
        <v>2022</v>
      </c>
      <c r="N809" s="83" t="s">
        <v>10359</v>
      </c>
      <c r="O809" s="83" t="s">
        <v>9453</v>
      </c>
      <c r="P809" s="84" t="s">
        <v>205</v>
      </c>
      <c r="Q809" s="83" t="s">
        <v>8576</v>
      </c>
      <c r="R809" s="83" t="s">
        <v>8577</v>
      </c>
      <c r="S809" s="244" t="s">
        <v>2200</v>
      </c>
      <c r="T809" s="244" t="s">
        <v>5862</v>
      </c>
      <c r="U809" s="244" t="s">
        <v>5907</v>
      </c>
      <c r="V809" s="244" t="s">
        <v>4470</v>
      </c>
      <c r="W809" s="274" t="s">
        <v>2205</v>
      </c>
      <c r="X809" s="274" t="s">
        <v>2613</v>
      </c>
      <c r="Y809" s="274">
        <v>6617983</v>
      </c>
      <c r="Z809" s="86">
        <v>44589</v>
      </c>
      <c r="AA809" s="86">
        <v>44589</v>
      </c>
      <c r="AB809" s="332">
        <f t="shared" ca="1" si="97"/>
        <v>53</v>
      </c>
      <c r="AC809" s="91" t="str">
        <f t="shared" ca="1" si="98"/>
        <v>31 - 60 days</v>
      </c>
      <c r="AD809" s="89">
        <f t="shared" si="94"/>
        <v>44619</v>
      </c>
      <c r="AE809" s="90" t="str">
        <f t="shared" si="106"/>
        <v>W10-2022</v>
      </c>
      <c r="AF809" s="90" t="str">
        <f t="shared" si="99"/>
        <v>Feb-2022</v>
      </c>
      <c r="AG809" s="89">
        <v>44636</v>
      </c>
      <c r="AH809" s="219" t="str">
        <f t="shared" si="100"/>
        <v>W12-2022</v>
      </c>
      <c r="AI809" s="219" t="str">
        <f t="shared" si="101"/>
        <v>Mar-2022</v>
      </c>
      <c r="AJ809" s="199">
        <v>44651</v>
      </c>
      <c r="AK809" s="219" t="str">
        <f t="shared" si="102"/>
        <v>W14-2022</v>
      </c>
      <c r="AL809" s="219" t="str">
        <f t="shared" si="103"/>
        <v>Mar-2022</v>
      </c>
      <c r="AM809" s="339">
        <v>44651</v>
      </c>
      <c r="AN809" s="219" t="str">
        <f t="shared" si="104"/>
        <v>W14-2022</v>
      </c>
      <c r="AO809" s="219" t="str">
        <f t="shared" si="105"/>
        <v>Mar-2022</v>
      </c>
      <c r="AP809" s="83" t="s">
        <v>4464</v>
      </c>
      <c r="AQ809" s="220">
        <v>44594</v>
      </c>
      <c r="AR809" s="89">
        <v>44595</v>
      </c>
      <c r="AS809" s="99">
        <v>535950926520</v>
      </c>
      <c r="AT809" s="94">
        <v>6.6</v>
      </c>
      <c r="AU809" s="256"/>
      <c r="AV809" s="95">
        <v>44641</v>
      </c>
      <c r="AW809" s="238"/>
      <c r="AX809" s="89">
        <v>44636</v>
      </c>
      <c r="AY809" s="89">
        <v>44642</v>
      </c>
      <c r="AZ809" s="219" t="str">
        <f t="shared" si="107"/>
        <v>W13-2022</v>
      </c>
      <c r="BA809" s="86"/>
      <c r="BB809" s="106"/>
      <c r="BC809" s="86" t="s">
        <v>10378</v>
      </c>
      <c r="BD809" s="83" t="s">
        <v>3719</v>
      </c>
      <c r="BE809" s="83" t="str">
        <f t="shared" si="108"/>
        <v>21.RFI</v>
      </c>
      <c r="BF809" s="83" t="s">
        <v>3754</v>
      </c>
      <c r="BG809" s="237" t="s">
        <v>12151</v>
      </c>
      <c r="BH809" s="435"/>
    </row>
    <row r="810" spans="1:62" s="13" customFormat="1" ht="15" hidden="1" customHeight="1">
      <c r="A810" s="187" t="s">
        <v>8640</v>
      </c>
      <c r="B810" s="29"/>
      <c r="C810" s="83" t="str">
        <f t="shared" si="96"/>
        <v>JAW-JB-SOR-4416</v>
      </c>
      <c r="D810" s="83">
        <v>30735290031</v>
      </c>
      <c r="E810" s="198" t="s">
        <v>11117</v>
      </c>
      <c r="F810" s="198" t="s">
        <v>9247</v>
      </c>
      <c r="G810" s="83" t="s">
        <v>10283</v>
      </c>
      <c r="H810" s="351" t="s">
        <v>8638</v>
      </c>
      <c r="I810" s="83" t="s">
        <v>9009</v>
      </c>
      <c r="J810" s="83" t="s">
        <v>9010</v>
      </c>
      <c r="K810" s="83">
        <v>40</v>
      </c>
      <c r="L810" s="83" t="s">
        <v>9011</v>
      </c>
      <c r="M810" s="83">
        <v>2022</v>
      </c>
      <c r="N810" s="83" t="s">
        <v>10359</v>
      </c>
      <c r="O810" s="83" t="s">
        <v>9381</v>
      </c>
      <c r="P810" s="84" t="s">
        <v>205</v>
      </c>
      <c r="Q810" s="83" t="s">
        <v>8516</v>
      </c>
      <c r="R810" s="83" t="s">
        <v>8517</v>
      </c>
      <c r="S810" s="244" t="s">
        <v>2200</v>
      </c>
      <c r="T810" s="244" t="s">
        <v>5862</v>
      </c>
      <c r="U810" s="244" t="s">
        <v>5907</v>
      </c>
      <c r="V810" s="244" t="s">
        <v>4470</v>
      </c>
      <c r="W810" s="274" t="s">
        <v>2205</v>
      </c>
      <c r="X810" s="274" t="s">
        <v>2648</v>
      </c>
      <c r="Y810" s="274">
        <v>6617991</v>
      </c>
      <c r="Z810" s="86">
        <v>44589</v>
      </c>
      <c r="AA810" s="86">
        <v>44589</v>
      </c>
      <c r="AB810" s="332">
        <f t="shared" ca="1" si="97"/>
        <v>53</v>
      </c>
      <c r="AC810" s="91" t="str">
        <f t="shared" ca="1" si="98"/>
        <v>31 - 60 days</v>
      </c>
      <c r="AD810" s="89">
        <f t="shared" si="94"/>
        <v>44619</v>
      </c>
      <c r="AE810" s="90" t="str">
        <f t="shared" si="106"/>
        <v>W10-2022</v>
      </c>
      <c r="AF810" s="90" t="str">
        <f t="shared" si="99"/>
        <v>Feb-2022</v>
      </c>
      <c r="AG810" s="89">
        <v>44636</v>
      </c>
      <c r="AH810" s="219" t="str">
        <f t="shared" si="100"/>
        <v>W12-2022</v>
      </c>
      <c r="AI810" s="219" t="str">
        <f t="shared" si="101"/>
        <v>Mar-2022</v>
      </c>
      <c r="AJ810" s="89">
        <v>44651</v>
      </c>
      <c r="AK810" s="219" t="str">
        <f t="shared" si="102"/>
        <v>W14-2022</v>
      </c>
      <c r="AL810" s="219" t="str">
        <f t="shared" si="103"/>
        <v>Mar-2022</v>
      </c>
      <c r="AM810" s="339">
        <v>44651</v>
      </c>
      <c r="AN810" s="219" t="str">
        <f t="shared" si="104"/>
        <v>W14-2022</v>
      </c>
      <c r="AO810" s="219" t="str">
        <f t="shared" si="105"/>
        <v>Mar-2022</v>
      </c>
      <c r="AP810" s="83" t="s">
        <v>4464</v>
      </c>
      <c r="AQ810" s="220">
        <v>44594</v>
      </c>
      <c r="AR810" s="89">
        <v>44595</v>
      </c>
      <c r="AS810" s="99">
        <v>535322209600</v>
      </c>
      <c r="AT810" s="94">
        <v>6.6</v>
      </c>
      <c r="AU810" s="256"/>
      <c r="AV810" s="95">
        <v>44641</v>
      </c>
      <c r="AW810" s="238"/>
      <c r="AX810" s="89">
        <v>44636</v>
      </c>
      <c r="AY810" s="89">
        <v>44642</v>
      </c>
      <c r="AZ810" s="219" t="str">
        <f t="shared" si="107"/>
        <v>W13-2022</v>
      </c>
      <c r="BA810" s="86"/>
      <c r="BB810" s="106"/>
      <c r="BC810" s="86" t="s">
        <v>10378</v>
      </c>
      <c r="BD810" s="83" t="s">
        <v>3719</v>
      </c>
      <c r="BE810" s="83" t="str">
        <f t="shared" si="108"/>
        <v>21.RFI</v>
      </c>
      <c r="BF810" s="83" t="s">
        <v>3754</v>
      </c>
      <c r="BG810" s="237" t="s">
        <v>12150</v>
      </c>
      <c r="BH810" s="435"/>
    </row>
    <row r="811" spans="1:62" s="13" customFormat="1" ht="15" hidden="1" customHeight="1">
      <c r="A811" s="187" t="s">
        <v>8640</v>
      </c>
      <c r="B811" s="29"/>
      <c r="C811" s="83" t="str">
        <f t="shared" si="96"/>
        <v>JAW-JB-CMS-4298</v>
      </c>
      <c r="D811" s="83">
        <v>30734420031</v>
      </c>
      <c r="E811" s="198" t="s">
        <v>11129</v>
      </c>
      <c r="F811" s="198" t="s">
        <v>9207</v>
      </c>
      <c r="G811" s="83" t="s">
        <v>10283</v>
      </c>
      <c r="H811" s="351" t="s">
        <v>6825</v>
      </c>
      <c r="I811" s="83" t="s">
        <v>8892</v>
      </c>
      <c r="J811" s="83" t="s">
        <v>8893</v>
      </c>
      <c r="K811" s="83">
        <v>40</v>
      </c>
      <c r="L811" s="83" t="s">
        <v>8894</v>
      </c>
      <c r="M811" s="83">
        <v>2022</v>
      </c>
      <c r="N811" s="83" t="s">
        <v>10361</v>
      </c>
      <c r="O811" s="83" t="s">
        <v>9351</v>
      </c>
      <c r="P811" s="84" t="s">
        <v>205</v>
      </c>
      <c r="Q811" s="83" t="s">
        <v>8434</v>
      </c>
      <c r="R811" s="83" t="s">
        <v>8435</v>
      </c>
      <c r="S811" s="244" t="s">
        <v>2200</v>
      </c>
      <c r="T811" s="244" t="s">
        <v>5862</v>
      </c>
      <c r="U811" s="244" t="s">
        <v>5907</v>
      </c>
      <c r="V811" s="244" t="s">
        <v>4470</v>
      </c>
      <c r="W811" s="274" t="s">
        <v>2205</v>
      </c>
      <c r="X811" s="274" t="s">
        <v>2652</v>
      </c>
      <c r="Y811" s="274">
        <v>6617991</v>
      </c>
      <c r="Z811" s="86">
        <v>44589</v>
      </c>
      <c r="AA811" s="86">
        <v>44589</v>
      </c>
      <c r="AB811" s="332">
        <f t="shared" ca="1" si="97"/>
        <v>45</v>
      </c>
      <c r="AC811" s="91" t="str">
        <f t="shared" ca="1" si="98"/>
        <v>31 - 60 days</v>
      </c>
      <c r="AD811" s="89">
        <f t="shared" si="94"/>
        <v>44619</v>
      </c>
      <c r="AE811" s="90" t="str">
        <f t="shared" si="106"/>
        <v>W10-2022</v>
      </c>
      <c r="AF811" s="90" t="str">
        <f t="shared" si="99"/>
        <v>Feb-2022</v>
      </c>
      <c r="AG811" s="89" t="s">
        <v>345</v>
      </c>
      <c r="AH811" s="219" t="str">
        <f t="shared" si="100"/>
        <v>TBD</v>
      </c>
      <c r="AI811" s="219" t="str">
        <f t="shared" si="101"/>
        <v>TBD</v>
      </c>
      <c r="AJ811" s="89">
        <v>44651</v>
      </c>
      <c r="AK811" s="219" t="str">
        <f t="shared" si="102"/>
        <v>W14-2022</v>
      </c>
      <c r="AL811" s="219" t="str">
        <f t="shared" si="103"/>
        <v>Mar-2022</v>
      </c>
      <c r="AM811" s="339">
        <v>44651</v>
      </c>
      <c r="AN811" s="219" t="str">
        <f t="shared" si="104"/>
        <v>W14-2022</v>
      </c>
      <c r="AO811" s="219" t="str">
        <f t="shared" si="105"/>
        <v>Mar-2022</v>
      </c>
      <c r="AP811" s="83" t="s">
        <v>4464</v>
      </c>
      <c r="AQ811" s="220">
        <v>44594</v>
      </c>
      <c r="AR811" s="89">
        <v>44595</v>
      </c>
      <c r="AS811" s="99">
        <v>532217825759</v>
      </c>
      <c r="AT811" s="94">
        <v>6.6</v>
      </c>
      <c r="AU811" s="256"/>
      <c r="AV811" s="95">
        <v>44641</v>
      </c>
      <c r="AW811" s="238"/>
      <c r="AX811" s="89"/>
      <c r="AY811" s="277">
        <v>44634</v>
      </c>
      <c r="AZ811" s="219" t="str">
        <f t="shared" si="107"/>
        <v>W12-2022</v>
      </c>
      <c r="BA811" s="86"/>
      <c r="BB811" s="106"/>
      <c r="BC811" s="86" t="s">
        <v>10378</v>
      </c>
      <c r="BD811" s="83" t="s">
        <v>3719</v>
      </c>
      <c r="BE811" s="83" t="str">
        <f t="shared" si="108"/>
        <v>21.RFI</v>
      </c>
      <c r="BF811" s="83" t="s">
        <v>3754</v>
      </c>
      <c r="BG811" s="237" t="s">
        <v>11902</v>
      </c>
      <c r="BH811" s="435"/>
    </row>
    <row r="812" spans="1:62" s="13" customFormat="1" ht="15" hidden="1" customHeight="1">
      <c r="A812" s="187" t="s">
        <v>9466</v>
      </c>
      <c r="B812" s="29"/>
      <c r="C812" s="83" t="str">
        <f t="shared" si="96"/>
        <v>JAW-JI-BKL-4334</v>
      </c>
      <c r="D812" s="83">
        <v>30730400031</v>
      </c>
      <c r="E812" s="198" t="s">
        <v>11280</v>
      </c>
      <c r="F812" s="198" t="s">
        <v>9626</v>
      </c>
      <c r="G812" s="83" t="s">
        <v>10283</v>
      </c>
      <c r="H812" s="84" t="s">
        <v>6825</v>
      </c>
      <c r="I812" s="83" t="s">
        <v>10021</v>
      </c>
      <c r="J812" s="83" t="s">
        <v>10022</v>
      </c>
      <c r="K812" s="83">
        <v>50</v>
      </c>
      <c r="L812" s="83" t="s">
        <v>8026</v>
      </c>
      <c r="M812" s="83">
        <v>2022</v>
      </c>
      <c r="N812" s="83" t="s">
        <v>10361</v>
      </c>
      <c r="O812" s="83" t="s">
        <v>10473</v>
      </c>
      <c r="P812" s="84" t="s">
        <v>205</v>
      </c>
      <c r="Q812" s="83" t="s">
        <v>9625</v>
      </c>
      <c r="R812" s="83" t="s">
        <v>9626</v>
      </c>
      <c r="S812" s="83" t="s">
        <v>106</v>
      </c>
      <c r="T812" s="83" t="s">
        <v>5862</v>
      </c>
      <c r="U812" s="83" t="s">
        <v>2198</v>
      </c>
      <c r="V812" s="198" t="s">
        <v>4472</v>
      </c>
      <c r="W812" s="274" t="s">
        <v>2207</v>
      </c>
      <c r="X812" s="274" t="s">
        <v>8617</v>
      </c>
      <c r="Y812" s="83">
        <v>6617949</v>
      </c>
      <c r="Z812" s="86">
        <v>44586</v>
      </c>
      <c r="AA812" s="86">
        <v>44589</v>
      </c>
      <c r="AB812" s="332">
        <f t="shared" ca="1" si="97"/>
        <v>71</v>
      </c>
      <c r="AC812" s="91" t="str">
        <f t="shared" ca="1" si="98"/>
        <v>61 - 90 days</v>
      </c>
      <c r="AD812" s="89">
        <f t="shared" si="94"/>
        <v>44736</v>
      </c>
      <c r="AE812" s="90" t="str">
        <f t="shared" si="106"/>
        <v>W26-2022</v>
      </c>
      <c r="AF812" s="90" t="str">
        <f t="shared" si="99"/>
        <v>Jun-2022</v>
      </c>
      <c r="AG812" s="89" t="s">
        <v>345</v>
      </c>
      <c r="AH812" s="219" t="str">
        <f t="shared" si="100"/>
        <v>TBD</v>
      </c>
      <c r="AI812" s="219" t="str">
        <f t="shared" si="101"/>
        <v>TBD</v>
      </c>
      <c r="AJ812" s="199">
        <v>44681</v>
      </c>
      <c r="AK812" s="219" t="str">
        <f t="shared" si="102"/>
        <v>W18-2022</v>
      </c>
      <c r="AL812" s="219" t="str">
        <f t="shared" si="103"/>
        <v>Apr-2022</v>
      </c>
      <c r="AM812" s="339">
        <v>44681</v>
      </c>
      <c r="AN812" s="219" t="str">
        <f t="shared" si="104"/>
        <v>W18-2022</v>
      </c>
      <c r="AO812" s="219" t="str">
        <f t="shared" si="105"/>
        <v>Apr-2022</v>
      </c>
      <c r="AP812" s="83" t="s">
        <v>4464</v>
      </c>
      <c r="AQ812" s="220">
        <v>44617</v>
      </c>
      <c r="AR812" s="277">
        <v>44621</v>
      </c>
      <c r="AS812" s="99" t="s">
        <v>12238</v>
      </c>
      <c r="AT812" s="94"/>
      <c r="AU812" s="256"/>
      <c r="AV812" s="89">
        <v>44641</v>
      </c>
      <c r="AW812" s="238"/>
      <c r="AX812" s="89"/>
      <c r="AY812" s="89">
        <v>44657</v>
      </c>
      <c r="AZ812" s="219" t="str">
        <f t="shared" si="107"/>
        <v>W15-2022</v>
      </c>
      <c r="BA812" s="86"/>
      <c r="BB812" s="106"/>
      <c r="BC812" s="86" t="s">
        <v>10376</v>
      </c>
      <c r="BD812" s="83" t="s">
        <v>3719</v>
      </c>
      <c r="BE812" s="83" t="str">
        <f t="shared" si="108"/>
        <v>21.RFI</v>
      </c>
      <c r="BF812" s="83" t="s">
        <v>3719</v>
      </c>
      <c r="BG812" s="237" t="s">
        <v>12490</v>
      </c>
      <c r="BH812" s="441" t="s">
        <v>12823</v>
      </c>
      <c r="BJ812" s="190"/>
    </row>
    <row r="813" spans="1:62" s="13" customFormat="1" ht="15" hidden="1" customHeight="1">
      <c r="A813" s="27">
        <v>753</v>
      </c>
      <c r="B813" s="29"/>
      <c r="C813" s="83" t="str">
        <f t="shared" si="96"/>
        <v>JAW-JI-TLG-4245</v>
      </c>
      <c r="D813" s="83">
        <v>30700990031</v>
      </c>
      <c r="E813" s="83" t="s">
        <v>6650</v>
      </c>
      <c r="F813" s="198" t="s">
        <v>6229</v>
      </c>
      <c r="G813" s="83" t="s">
        <v>3759</v>
      </c>
      <c r="H813" s="84" t="s">
        <v>6825</v>
      </c>
      <c r="I813" s="83" t="s">
        <v>5738</v>
      </c>
      <c r="J813" s="83" t="s">
        <v>5739</v>
      </c>
      <c r="K813" s="83">
        <v>30</v>
      </c>
      <c r="L813" s="83" t="s">
        <v>5043</v>
      </c>
      <c r="M813" s="84">
        <v>2021</v>
      </c>
      <c r="N813" s="83" t="s">
        <v>3759</v>
      </c>
      <c r="O813" s="83" t="s">
        <v>6294</v>
      </c>
      <c r="P813" s="84" t="s">
        <v>205</v>
      </c>
      <c r="Q813" s="83" t="s">
        <v>1877</v>
      </c>
      <c r="R813" s="83" t="s">
        <v>1878</v>
      </c>
      <c r="S813" s="83" t="s">
        <v>2200</v>
      </c>
      <c r="T813" s="83" t="s">
        <v>4465</v>
      </c>
      <c r="U813" s="83" t="s">
        <v>2198</v>
      </c>
      <c r="V813" s="86" t="s">
        <v>4472</v>
      </c>
      <c r="W813" s="274" t="s">
        <v>2207</v>
      </c>
      <c r="X813" s="274" t="s">
        <v>2735</v>
      </c>
      <c r="Y813" s="85">
        <v>6617471</v>
      </c>
      <c r="Z813" s="86">
        <v>44420</v>
      </c>
      <c r="AA813" s="86"/>
      <c r="AB813" s="87">
        <f t="shared" ca="1" si="97"/>
        <v>69</v>
      </c>
      <c r="AC813" s="88" t="str">
        <f t="shared" ca="1" si="98"/>
        <v>61 - 90 days</v>
      </c>
      <c r="AD813" s="89">
        <f t="shared" si="94"/>
        <v>44450</v>
      </c>
      <c r="AE813" s="90" t="str">
        <f t="shared" si="106"/>
        <v>W37-2021</v>
      </c>
      <c r="AF813" s="90" t="str">
        <f t="shared" si="99"/>
        <v>Sep-2021</v>
      </c>
      <c r="AG813" s="89">
        <v>44449</v>
      </c>
      <c r="AH813" s="90" t="str">
        <f t="shared" si="100"/>
        <v>W37-2021</v>
      </c>
      <c r="AI813" s="90" t="str">
        <f t="shared" si="101"/>
        <v>Sep-2021</v>
      </c>
      <c r="AJ813" s="89">
        <v>44487</v>
      </c>
      <c r="AK813" s="90" t="str">
        <f t="shared" si="102"/>
        <v>W43-2021</v>
      </c>
      <c r="AL813" s="90" t="str">
        <f t="shared" si="103"/>
        <v>Oct-2021</v>
      </c>
      <c r="AM813" s="89">
        <v>44487</v>
      </c>
      <c r="AN813" s="90" t="str">
        <f t="shared" si="104"/>
        <v>W43-2021</v>
      </c>
      <c r="AO813" s="90" t="str">
        <f t="shared" si="105"/>
        <v>Oct-2021</v>
      </c>
      <c r="AP813" s="83" t="s">
        <v>4464</v>
      </c>
      <c r="AQ813" s="107">
        <v>44443</v>
      </c>
      <c r="AR813" s="89"/>
      <c r="AS813" s="99" t="s">
        <v>12862</v>
      </c>
      <c r="AT813" s="94">
        <v>6.6</v>
      </c>
      <c r="AU813" s="97"/>
      <c r="AV813" s="95">
        <v>44473</v>
      </c>
      <c r="AW813" s="97"/>
      <c r="AX813" s="89"/>
      <c r="AY813" s="89">
        <v>44489</v>
      </c>
      <c r="AZ813" s="219" t="str">
        <f t="shared" si="107"/>
        <v>W43-2021</v>
      </c>
      <c r="BA813" s="86"/>
      <c r="BB813" s="86"/>
      <c r="BC813" s="86"/>
      <c r="BD813" s="83" t="s">
        <v>3719</v>
      </c>
      <c r="BE813" s="83" t="str">
        <f t="shared" si="108"/>
        <v>21.RFI</v>
      </c>
      <c r="BF813" s="83" t="s">
        <v>3755</v>
      </c>
      <c r="BG813" s="103" t="s">
        <v>6869</v>
      </c>
      <c r="BH813" s="103"/>
      <c r="BI813" s="197"/>
      <c r="BJ813" s="197"/>
    </row>
    <row r="814" spans="1:62" s="13" customFormat="1" ht="15" hidden="1" customHeight="1">
      <c r="A814" s="187" t="s">
        <v>9466</v>
      </c>
      <c r="B814" s="29"/>
      <c r="C814" s="83" t="str">
        <f t="shared" si="96"/>
        <v>JAW-JB-GRT-4257</v>
      </c>
      <c r="D814" s="83">
        <v>30730220031</v>
      </c>
      <c r="E814" s="198" t="s">
        <v>11027</v>
      </c>
      <c r="F814" s="198" t="s">
        <v>9590</v>
      </c>
      <c r="G814" s="83" t="s">
        <v>10283</v>
      </c>
      <c r="H814" s="84" t="s">
        <v>6825</v>
      </c>
      <c r="I814" s="83" t="s">
        <v>9977</v>
      </c>
      <c r="J814" s="83" t="s">
        <v>9978</v>
      </c>
      <c r="K814" s="83">
        <v>40</v>
      </c>
      <c r="L814" s="83" t="s">
        <v>9979</v>
      </c>
      <c r="M814" s="83">
        <v>2022</v>
      </c>
      <c r="N814" s="83" t="s">
        <v>10361</v>
      </c>
      <c r="O814" s="83" t="s">
        <v>10515</v>
      </c>
      <c r="P814" s="84" t="s">
        <v>205</v>
      </c>
      <c r="Q814" s="83" t="s">
        <v>9589</v>
      </c>
      <c r="R814" s="83" t="s">
        <v>9590</v>
      </c>
      <c r="S814" s="83" t="s">
        <v>106</v>
      </c>
      <c r="T814" s="83" t="s">
        <v>5862</v>
      </c>
      <c r="U814" s="83" t="s">
        <v>5907</v>
      </c>
      <c r="V814" s="198" t="s">
        <v>4470</v>
      </c>
      <c r="W814" s="274" t="s">
        <v>2205</v>
      </c>
      <c r="X814" s="274" t="s">
        <v>2706</v>
      </c>
      <c r="Y814" s="83">
        <v>6617949</v>
      </c>
      <c r="Z814" s="86">
        <v>44586</v>
      </c>
      <c r="AA814" s="86">
        <v>44589</v>
      </c>
      <c r="AB814" s="332">
        <f t="shared" ca="1" si="97"/>
        <v>66</v>
      </c>
      <c r="AC814" s="91" t="str">
        <f t="shared" ca="1" si="98"/>
        <v>61 - 90 days</v>
      </c>
      <c r="AD814" s="89">
        <f t="shared" si="94"/>
        <v>44736</v>
      </c>
      <c r="AE814" s="90" t="str">
        <f t="shared" si="106"/>
        <v>W26-2022</v>
      </c>
      <c r="AF814" s="90" t="str">
        <f t="shared" si="99"/>
        <v>Jun-2022</v>
      </c>
      <c r="AG814" s="89">
        <v>44654</v>
      </c>
      <c r="AH814" s="219" t="str">
        <f t="shared" si="100"/>
        <v>W15-2022</v>
      </c>
      <c r="AI814" s="219" t="str">
        <f t="shared" si="101"/>
        <v>Apr-2022</v>
      </c>
      <c r="AJ814" s="89">
        <v>44681</v>
      </c>
      <c r="AK814" s="219" t="str">
        <f t="shared" si="102"/>
        <v>W18-2022</v>
      </c>
      <c r="AL814" s="219" t="str">
        <f t="shared" si="103"/>
        <v>Apr-2022</v>
      </c>
      <c r="AM814" s="339">
        <v>44681</v>
      </c>
      <c r="AN814" s="219" t="str">
        <f t="shared" si="104"/>
        <v>W18-2022</v>
      </c>
      <c r="AO814" s="219" t="str">
        <f t="shared" si="105"/>
        <v>Apr-2022</v>
      </c>
      <c r="AP814" s="83" t="s">
        <v>4464</v>
      </c>
      <c r="AQ814" s="220">
        <v>44622</v>
      </c>
      <c r="AR814" s="277">
        <v>44638</v>
      </c>
      <c r="AS814" s="99">
        <v>532931866603</v>
      </c>
      <c r="AT814" s="94">
        <v>6.6</v>
      </c>
      <c r="AU814" s="256"/>
      <c r="AV814" s="89">
        <v>44641</v>
      </c>
      <c r="AW814" s="238"/>
      <c r="AX814" s="89"/>
      <c r="AY814" s="89">
        <v>44652</v>
      </c>
      <c r="AZ814" s="219" t="str">
        <f t="shared" si="107"/>
        <v>W14-2022</v>
      </c>
      <c r="BA814" s="86"/>
      <c r="BB814" s="106"/>
      <c r="BC814" s="86" t="s">
        <v>10376</v>
      </c>
      <c r="BD814" s="83" t="s">
        <v>3719</v>
      </c>
      <c r="BE814" s="83" t="str">
        <f t="shared" si="108"/>
        <v>21.RFI</v>
      </c>
      <c r="BF814" s="83" t="s">
        <v>3754</v>
      </c>
      <c r="BG814" s="237" t="s">
        <v>12269</v>
      </c>
      <c r="BH814" s="441" t="s">
        <v>12823</v>
      </c>
      <c r="BJ814" s="190"/>
    </row>
    <row r="815" spans="1:62" s="13" customFormat="1" ht="15" hidden="1" customHeight="1">
      <c r="A815" s="187" t="s">
        <v>9466</v>
      </c>
      <c r="B815" s="29"/>
      <c r="C815" s="83" t="str">
        <f t="shared" si="96"/>
        <v>JAW-JI-BKL-4328</v>
      </c>
      <c r="D815" s="83">
        <v>30730590031</v>
      </c>
      <c r="E815" s="198" t="s">
        <v>11012</v>
      </c>
      <c r="F815" s="198" t="s">
        <v>9666</v>
      </c>
      <c r="G815" s="83" t="s">
        <v>10283</v>
      </c>
      <c r="H815" s="84" t="s">
        <v>6825</v>
      </c>
      <c r="I815" s="83" t="s">
        <v>10073</v>
      </c>
      <c r="J815" s="83" t="s">
        <v>10074</v>
      </c>
      <c r="K815" s="83">
        <v>50</v>
      </c>
      <c r="L815" s="83" t="s">
        <v>10075</v>
      </c>
      <c r="M815" s="83">
        <v>2022</v>
      </c>
      <c r="N815" s="83" t="s">
        <v>10359</v>
      </c>
      <c r="O815" s="83" t="s">
        <v>10474</v>
      </c>
      <c r="P815" s="84" t="s">
        <v>205</v>
      </c>
      <c r="Q815" s="83" t="s">
        <v>9665</v>
      </c>
      <c r="R815" s="83" t="s">
        <v>9666</v>
      </c>
      <c r="S815" s="83" t="s">
        <v>106</v>
      </c>
      <c r="T815" s="83" t="s">
        <v>5862</v>
      </c>
      <c r="U815" s="83" t="s">
        <v>2198</v>
      </c>
      <c r="V815" s="198" t="s">
        <v>4472</v>
      </c>
      <c r="W815" s="274" t="s">
        <v>2207</v>
      </c>
      <c r="X815" s="274" t="s">
        <v>8617</v>
      </c>
      <c r="Y815" s="83">
        <v>6617949</v>
      </c>
      <c r="Z815" s="86">
        <v>44586</v>
      </c>
      <c r="AA815" s="86">
        <v>44589</v>
      </c>
      <c r="AB815" s="332">
        <f t="shared" ca="1" si="97"/>
        <v>85</v>
      </c>
      <c r="AC815" s="91" t="str">
        <f t="shared" ca="1" si="98"/>
        <v>61 - 90 days</v>
      </c>
      <c r="AD815" s="89">
        <f t="shared" ref="AD815:AD823" si="109">IF(AND(S815=""),"TBD",IF(AND(S815="COLO"),Z815+30,Z815+150))</f>
        <v>44736</v>
      </c>
      <c r="AE815" s="90" t="str">
        <f t="shared" si="106"/>
        <v>W26-2022</v>
      </c>
      <c r="AF815" s="90" t="str">
        <f t="shared" si="99"/>
        <v>Jun-2022</v>
      </c>
      <c r="AG815" s="89" t="s">
        <v>345</v>
      </c>
      <c r="AH815" s="219" t="str">
        <f t="shared" si="100"/>
        <v>TBD</v>
      </c>
      <c r="AI815" s="219" t="str">
        <f t="shared" si="101"/>
        <v>TBD</v>
      </c>
      <c r="AJ815" s="199">
        <v>44681</v>
      </c>
      <c r="AK815" s="219" t="str">
        <f t="shared" si="102"/>
        <v>W18-2022</v>
      </c>
      <c r="AL815" s="219" t="str">
        <f t="shared" si="103"/>
        <v>Apr-2022</v>
      </c>
      <c r="AM815" s="339">
        <v>44681</v>
      </c>
      <c r="AN815" s="219" t="str">
        <f t="shared" si="104"/>
        <v>W18-2022</v>
      </c>
      <c r="AO815" s="219" t="str">
        <f t="shared" si="105"/>
        <v>Apr-2022</v>
      </c>
      <c r="AP815" s="83" t="s">
        <v>4464</v>
      </c>
      <c r="AQ815" s="220">
        <v>44617</v>
      </c>
      <c r="AR815" s="277">
        <v>44621</v>
      </c>
      <c r="AS815" s="99" t="s">
        <v>12238</v>
      </c>
      <c r="AT815" s="94"/>
      <c r="AU815" s="256"/>
      <c r="AV815" s="89">
        <v>44641</v>
      </c>
      <c r="AW815" s="238"/>
      <c r="AX815" s="89"/>
      <c r="AY815" s="89">
        <v>44671</v>
      </c>
      <c r="AZ815" s="219" t="str">
        <f t="shared" ref="AZ815:AZ839" si="110">IFERROR(VLOOKUP(AY815,L_Convert,6,FALSE),"")</f>
        <v>W17-2022</v>
      </c>
      <c r="BA815" s="86"/>
      <c r="BB815" s="86"/>
      <c r="BC815" s="86" t="s">
        <v>6452</v>
      </c>
      <c r="BD815" s="83" t="s">
        <v>3719</v>
      </c>
      <c r="BE815" s="83" t="str">
        <f t="shared" si="108"/>
        <v>21.RFI</v>
      </c>
      <c r="BF815" s="83" t="s">
        <v>5834</v>
      </c>
      <c r="BG815" s="237" t="s">
        <v>12822</v>
      </c>
      <c r="BH815" s="441" t="s">
        <v>12823</v>
      </c>
      <c r="BI815" s="190"/>
      <c r="BJ815" s="190"/>
    </row>
    <row r="816" spans="1:62" s="13" customFormat="1" ht="15" hidden="1" customHeight="1">
      <c r="A816" s="187" t="s">
        <v>11659</v>
      </c>
      <c r="B816" s="29"/>
      <c r="C816" s="83" t="str">
        <f t="shared" si="96"/>
        <v>NUS-NB-TJN-5377</v>
      </c>
      <c r="D816" s="83">
        <v>30741300031</v>
      </c>
      <c r="E816" s="198">
        <v>180423109</v>
      </c>
      <c r="F816" s="198" t="s">
        <v>11932</v>
      </c>
      <c r="G816" s="83" t="s">
        <v>10283</v>
      </c>
      <c r="H816" s="84" t="s">
        <v>6825</v>
      </c>
      <c r="I816" s="83" t="s">
        <v>11823</v>
      </c>
      <c r="J816" s="83" t="s">
        <v>11824</v>
      </c>
      <c r="K816" s="83">
        <v>60</v>
      </c>
      <c r="L816" s="83" t="s">
        <v>4939</v>
      </c>
      <c r="M816" s="83">
        <v>2022</v>
      </c>
      <c r="N816" s="83" t="s">
        <v>10971</v>
      </c>
      <c r="O816" s="83" t="s">
        <v>12248</v>
      </c>
      <c r="P816" s="84" t="s">
        <v>205</v>
      </c>
      <c r="Q816" s="83" t="s">
        <v>11600</v>
      </c>
      <c r="R816" s="83" t="s">
        <v>11601</v>
      </c>
      <c r="S816" s="83" t="s">
        <v>2200</v>
      </c>
      <c r="T816" s="83" t="s">
        <v>5862</v>
      </c>
      <c r="U816" s="83" t="s">
        <v>2198</v>
      </c>
      <c r="V816" s="83" t="s">
        <v>4478</v>
      </c>
      <c r="W816" s="274" t="s">
        <v>2221</v>
      </c>
      <c r="X816" s="274" t="s">
        <v>11655</v>
      </c>
      <c r="Y816" s="274">
        <v>6618079</v>
      </c>
      <c r="Z816" s="86">
        <v>44631</v>
      </c>
      <c r="AA816" s="86">
        <v>44631</v>
      </c>
      <c r="AB816" s="332">
        <f t="shared" ca="1" si="97"/>
        <v>24</v>
      </c>
      <c r="AC816" s="91" t="str">
        <f t="shared" ca="1" si="98"/>
        <v>&lt; 30 days</v>
      </c>
      <c r="AD816" s="89">
        <f t="shared" si="109"/>
        <v>44661</v>
      </c>
      <c r="AE816" s="90" t="str">
        <f t="shared" si="106"/>
        <v>W16-2022</v>
      </c>
      <c r="AF816" s="90" t="str">
        <f t="shared" si="99"/>
        <v>Apr-2022</v>
      </c>
      <c r="AG816" s="86" t="s">
        <v>345</v>
      </c>
      <c r="AH816" s="219" t="str">
        <f t="shared" si="100"/>
        <v>TBD</v>
      </c>
      <c r="AI816" s="219" t="str">
        <f t="shared" si="101"/>
        <v>TBD</v>
      </c>
      <c r="AJ816" s="199">
        <v>44681</v>
      </c>
      <c r="AK816" s="219" t="str">
        <f t="shared" si="102"/>
        <v>W18-2022</v>
      </c>
      <c r="AL816" s="219" t="str">
        <f t="shared" si="103"/>
        <v>Apr-2022</v>
      </c>
      <c r="AM816" s="339">
        <v>44681</v>
      </c>
      <c r="AN816" s="219" t="str">
        <f t="shared" si="104"/>
        <v>W18-2022</v>
      </c>
      <c r="AO816" s="219" t="str">
        <f t="shared" si="105"/>
        <v>Apr-2022</v>
      </c>
      <c r="AP816" s="83" t="s">
        <v>4464</v>
      </c>
      <c r="AQ816" s="220">
        <v>44641</v>
      </c>
      <c r="AR816" s="220">
        <v>44643</v>
      </c>
      <c r="AS816" s="99">
        <v>441301097844</v>
      </c>
      <c r="AT816" s="94">
        <v>6.6</v>
      </c>
      <c r="AU816" s="256"/>
      <c r="AV816" s="95">
        <v>44641</v>
      </c>
      <c r="AW816" s="238"/>
      <c r="AX816" s="89"/>
      <c r="AY816" s="89">
        <v>44655</v>
      </c>
      <c r="AZ816" s="219" t="str">
        <f t="shared" si="110"/>
        <v>W15-2022</v>
      </c>
      <c r="BA816" s="86"/>
      <c r="BB816" s="86"/>
      <c r="BC816" s="86"/>
      <c r="BD816" s="83" t="s">
        <v>3719</v>
      </c>
      <c r="BE816" s="83" t="str">
        <f t="shared" si="108"/>
        <v>21.RFI</v>
      </c>
      <c r="BF816" s="83" t="s">
        <v>3754</v>
      </c>
      <c r="BG816" s="237" t="s">
        <v>12289</v>
      </c>
      <c r="BH816" s="441" t="s">
        <v>12823</v>
      </c>
      <c r="BJ816" s="190"/>
    </row>
    <row r="817" spans="1:62" s="13" customFormat="1" ht="15" hidden="1" customHeight="1">
      <c r="A817" s="27">
        <v>700</v>
      </c>
      <c r="B817" s="29"/>
      <c r="C817" s="83" t="str">
        <f t="shared" si="96"/>
        <v>SUM-SU-LBP-2249</v>
      </c>
      <c r="D817" s="83">
        <v>30701440031</v>
      </c>
      <c r="E817" s="83" t="s">
        <v>6542</v>
      </c>
      <c r="F817" s="198" t="s">
        <v>6353</v>
      </c>
      <c r="G817" s="83" t="s">
        <v>3759</v>
      </c>
      <c r="H817" s="84" t="s">
        <v>6827</v>
      </c>
      <c r="I817" s="83" t="s">
        <v>5632</v>
      </c>
      <c r="J817" s="83" t="s">
        <v>5633</v>
      </c>
      <c r="K817" s="83">
        <v>40</v>
      </c>
      <c r="L817" s="83" t="s">
        <v>4991</v>
      </c>
      <c r="M817" s="84">
        <v>2021</v>
      </c>
      <c r="N817" s="83" t="s">
        <v>3759</v>
      </c>
      <c r="O817" s="83" t="s">
        <v>6422</v>
      </c>
      <c r="P817" s="84" t="s">
        <v>205</v>
      </c>
      <c r="Q817" s="83" t="s">
        <v>1771</v>
      </c>
      <c r="R817" s="83" t="s">
        <v>1772</v>
      </c>
      <c r="S817" s="83" t="s">
        <v>2200</v>
      </c>
      <c r="T817" s="83" t="s">
        <v>4465</v>
      </c>
      <c r="U817" s="83" t="s">
        <v>2199</v>
      </c>
      <c r="V817" s="86" t="s">
        <v>4471</v>
      </c>
      <c r="W817" s="274" t="s">
        <v>2213</v>
      </c>
      <c r="X817" s="274" t="s">
        <v>2705</v>
      </c>
      <c r="Y817" s="85">
        <v>6617453</v>
      </c>
      <c r="Z817" s="86">
        <v>44417</v>
      </c>
      <c r="AA817" s="86"/>
      <c r="AB817" s="87">
        <f t="shared" ca="1" si="97"/>
        <v>83</v>
      </c>
      <c r="AC817" s="88" t="str">
        <f t="shared" ca="1" si="98"/>
        <v>61 - 90 days</v>
      </c>
      <c r="AD817" s="89">
        <f t="shared" si="109"/>
        <v>44447</v>
      </c>
      <c r="AE817" s="90" t="str">
        <f t="shared" si="106"/>
        <v>W37-2021</v>
      </c>
      <c r="AF817" s="90" t="str">
        <f t="shared" si="99"/>
        <v>Sep-2021</v>
      </c>
      <c r="AG817" s="89">
        <v>44446</v>
      </c>
      <c r="AH817" s="90" t="str">
        <f t="shared" si="100"/>
        <v>W37-2021</v>
      </c>
      <c r="AI817" s="90" t="str">
        <f t="shared" si="101"/>
        <v>Sep-2021</v>
      </c>
      <c r="AJ817" s="89">
        <v>44488</v>
      </c>
      <c r="AK817" s="90" t="str">
        <f t="shared" si="102"/>
        <v>W43-2021</v>
      </c>
      <c r="AL817" s="90" t="str">
        <f t="shared" si="103"/>
        <v>Oct-2021</v>
      </c>
      <c r="AM817" s="86">
        <v>44499</v>
      </c>
      <c r="AN817" s="90" t="str">
        <f t="shared" si="104"/>
        <v>W44-2021</v>
      </c>
      <c r="AO817" s="90" t="str">
        <f t="shared" si="105"/>
        <v>Oct-2021</v>
      </c>
      <c r="AP817" s="83" t="s">
        <v>4464</v>
      </c>
      <c r="AQ817" s="107">
        <v>44443</v>
      </c>
      <c r="AR817" s="89"/>
      <c r="AS817" s="99" t="s">
        <v>12864</v>
      </c>
      <c r="AT817" s="94">
        <v>6.6</v>
      </c>
      <c r="AU817" s="97"/>
      <c r="AV817" s="95">
        <v>44473</v>
      </c>
      <c r="AW817" s="97"/>
      <c r="AX817" s="89"/>
      <c r="AY817" s="89">
        <v>44500</v>
      </c>
      <c r="AZ817" s="219" t="str">
        <f t="shared" si="110"/>
        <v>W45-2021</v>
      </c>
      <c r="BA817" s="86"/>
      <c r="BB817" s="86"/>
      <c r="BC817" s="86"/>
      <c r="BD817" s="83" t="s">
        <v>3719</v>
      </c>
      <c r="BE817" s="83" t="str">
        <f t="shared" si="108"/>
        <v>21.RFI</v>
      </c>
      <c r="BF817" s="83" t="s">
        <v>3754</v>
      </c>
      <c r="BG817" s="103" t="s">
        <v>7127</v>
      </c>
      <c r="BH817" s="448"/>
    </row>
    <row r="818" spans="1:62" s="13" customFormat="1" ht="15" hidden="1" customHeight="1">
      <c r="A818" s="187" t="s">
        <v>8640</v>
      </c>
      <c r="B818" s="29"/>
      <c r="C818" s="83" t="str">
        <f t="shared" si="96"/>
        <v>JAW-JI-BKL-4330</v>
      </c>
      <c r="D818" s="83">
        <v>30728110031</v>
      </c>
      <c r="E818" s="198" t="s">
        <v>11318</v>
      </c>
      <c r="F818" s="198" t="s">
        <v>10251</v>
      </c>
      <c r="G818" s="83" t="s">
        <v>10283</v>
      </c>
      <c r="H818" s="351" t="s">
        <v>6825</v>
      </c>
      <c r="I818" s="83" t="s">
        <v>10252</v>
      </c>
      <c r="J818" s="83" t="s">
        <v>10253</v>
      </c>
      <c r="K818" s="83">
        <v>50</v>
      </c>
      <c r="L818" s="83" t="s">
        <v>10254</v>
      </c>
      <c r="M818" s="83">
        <v>2022</v>
      </c>
      <c r="N818" s="83" t="s">
        <v>10359</v>
      </c>
      <c r="O818" s="83" t="s">
        <v>10513</v>
      </c>
      <c r="P818" s="84" t="s">
        <v>205</v>
      </c>
      <c r="Q818" s="83" t="s">
        <v>10250</v>
      </c>
      <c r="R818" s="83" t="s">
        <v>10251</v>
      </c>
      <c r="S818" s="244" t="s">
        <v>2200</v>
      </c>
      <c r="T818" s="244" t="s">
        <v>5862</v>
      </c>
      <c r="U818" s="244" t="s">
        <v>2198</v>
      </c>
      <c r="V818" s="244" t="s">
        <v>4472</v>
      </c>
      <c r="W818" s="274" t="s">
        <v>2207</v>
      </c>
      <c r="X818" s="274" t="s">
        <v>8617</v>
      </c>
      <c r="Y818" s="244">
        <v>6617996</v>
      </c>
      <c r="Z818" s="199">
        <v>44592</v>
      </c>
      <c r="AA818" s="199">
        <v>44592</v>
      </c>
      <c r="AB818" s="332">
        <f t="shared" ca="1" si="97"/>
        <v>65</v>
      </c>
      <c r="AC818" s="91" t="str">
        <f t="shared" ca="1" si="98"/>
        <v>61 - 90 days</v>
      </c>
      <c r="AD818" s="89">
        <f t="shared" si="109"/>
        <v>44622</v>
      </c>
      <c r="AE818" s="90" t="str">
        <f t="shared" si="106"/>
        <v>W10-2022</v>
      </c>
      <c r="AF818" s="90" t="str">
        <f t="shared" si="99"/>
        <v>Mar-2022</v>
      </c>
      <c r="AG818" s="86" t="s">
        <v>345</v>
      </c>
      <c r="AH818" s="219" t="str">
        <f t="shared" si="100"/>
        <v>TBD</v>
      </c>
      <c r="AI818" s="219" t="str">
        <f t="shared" si="101"/>
        <v>TBD</v>
      </c>
      <c r="AJ818" s="199">
        <v>44681</v>
      </c>
      <c r="AK818" s="219" t="str">
        <f t="shared" si="102"/>
        <v>W18-2022</v>
      </c>
      <c r="AL818" s="219" t="str">
        <f t="shared" si="103"/>
        <v>Apr-2022</v>
      </c>
      <c r="AM818" s="339">
        <v>44681</v>
      </c>
      <c r="AN818" s="219" t="str">
        <f t="shared" si="104"/>
        <v>W18-2022</v>
      </c>
      <c r="AO818" s="219" t="str">
        <f t="shared" si="105"/>
        <v>Apr-2022</v>
      </c>
      <c r="AP818" s="83" t="s">
        <v>4464</v>
      </c>
      <c r="AQ818" s="220">
        <v>44622</v>
      </c>
      <c r="AR818" s="277">
        <v>44638</v>
      </c>
      <c r="AS818" s="99" t="s">
        <v>12238</v>
      </c>
      <c r="AT818" s="94"/>
      <c r="AU818" s="256"/>
      <c r="AV818" s="95">
        <v>44641</v>
      </c>
      <c r="AW818" s="238"/>
      <c r="AX818" s="89"/>
      <c r="AY818" s="89">
        <v>44657</v>
      </c>
      <c r="AZ818" s="219" t="str">
        <f t="shared" si="110"/>
        <v>W15-2022</v>
      </c>
      <c r="BA818" s="86"/>
      <c r="BB818" s="86"/>
      <c r="BC818" s="86" t="s">
        <v>10382</v>
      </c>
      <c r="BD818" s="83" t="s">
        <v>3719</v>
      </c>
      <c r="BE818" s="83" t="str">
        <f t="shared" si="108"/>
        <v>21.RFI</v>
      </c>
      <c r="BF818" s="83" t="s">
        <v>3754</v>
      </c>
      <c r="BG818" s="237" t="s">
        <v>12505</v>
      </c>
      <c r="BH818" s="441" t="s">
        <v>12823</v>
      </c>
    </row>
    <row r="819" spans="1:62" s="13" customFormat="1" ht="15" hidden="1" customHeight="1">
      <c r="A819" s="187" t="s">
        <v>8640</v>
      </c>
      <c r="B819" s="29"/>
      <c r="C819" s="83" t="str">
        <f t="shared" si="96"/>
        <v>JAW-JI-TLG-4251</v>
      </c>
      <c r="D819" s="83">
        <v>30735020031</v>
      </c>
      <c r="E819" s="198" t="s">
        <v>11106</v>
      </c>
      <c r="F819" s="198" t="s">
        <v>9264</v>
      </c>
      <c r="G819" s="83" t="s">
        <v>10283</v>
      </c>
      <c r="H819" s="351" t="s">
        <v>6508</v>
      </c>
      <c r="I819" s="83" t="s">
        <v>9055</v>
      </c>
      <c r="J819" s="83" t="s">
        <v>9056</v>
      </c>
      <c r="K819" s="83">
        <v>40</v>
      </c>
      <c r="L819" s="83" t="s">
        <v>9057</v>
      </c>
      <c r="M819" s="83">
        <v>2022</v>
      </c>
      <c r="N819" s="83" t="s">
        <v>10359</v>
      </c>
      <c r="O819" s="83" t="s">
        <v>9390</v>
      </c>
      <c r="P819" s="84" t="s">
        <v>205</v>
      </c>
      <c r="Q819" s="83" t="s">
        <v>8550</v>
      </c>
      <c r="R819" s="83" t="s">
        <v>8551</v>
      </c>
      <c r="S819" s="244" t="s">
        <v>2200</v>
      </c>
      <c r="T819" s="244" t="s">
        <v>5862</v>
      </c>
      <c r="U819" s="244" t="s">
        <v>2198</v>
      </c>
      <c r="V819" s="244" t="s">
        <v>4472</v>
      </c>
      <c r="W819" s="274" t="s">
        <v>2207</v>
      </c>
      <c r="X819" s="274" t="s">
        <v>2735</v>
      </c>
      <c r="Y819" s="274">
        <v>6617983</v>
      </c>
      <c r="Z819" s="86">
        <v>44589</v>
      </c>
      <c r="AA819" s="86">
        <v>44589</v>
      </c>
      <c r="AB819" s="332">
        <f t="shared" ca="1" si="97"/>
        <v>67</v>
      </c>
      <c r="AC819" s="91" t="str">
        <f t="shared" ca="1" si="98"/>
        <v>61 - 90 days</v>
      </c>
      <c r="AD819" s="89">
        <f t="shared" si="109"/>
        <v>44619</v>
      </c>
      <c r="AE819" s="90" t="str">
        <f t="shared" si="106"/>
        <v>W10-2022</v>
      </c>
      <c r="AF819" s="90" t="str">
        <f t="shared" si="99"/>
        <v>Feb-2022</v>
      </c>
      <c r="AG819" s="86">
        <v>44636</v>
      </c>
      <c r="AH819" s="219" t="str">
        <f t="shared" si="100"/>
        <v>W12-2022</v>
      </c>
      <c r="AI819" s="219" t="str">
        <f t="shared" si="101"/>
        <v>Mar-2022</v>
      </c>
      <c r="AJ819" s="199">
        <v>44681</v>
      </c>
      <c r="AK819" s="219" t="str">
        <f t="shared" si="102"/>
        <v>W18-2022</v>
      </c>
      <c r="AL819" s="219" t="str">
        <f t="shared" si="103"/>
        <v>Apr-2022</v>
      </c>
      <c r="AM819" s="339">
        <v>44681</v>
      </c>
      <c r="AN819" s="219" t="str">
        <f t="shared" si="104"/>
        <v>W18-2022</v>
      </c>
      <c r="AO819" s="219" t="str">
        <f t="shared" si="105"/>
        <v>Apr-2022</v>
      </c>
      <c r="AP819" s="83" t="s">
        <v>4464</v>
      </c>
      <c r="AQ819" s="220">
        <v>44594</v>
      </c>
      <c r="AR819" s="89">
        <v>44595</v>
      </c>
      <c r="AS819" s="99">
        <v>514041726864</v>
      </c>
      <c r="AT819" s="94">
        <v>6.6</v>
      </c>
      <c r="AU819" s="257"/>
      <c r="AV819" s="89">
        <v>44641</v>
      </c>
      <c r="AW819" s="238"/>
      <c r="AX819" s="89">
        <v>44636</v>
      </c>
      <c r="AY819" s="89">
        <v>44656</v>
      </c>
      <c r="AZ819" s="219" t="str">
        <f t="shared" si="110"/>
        <v>W15-2022</v>
      </c>
      <c r="BA819" s="86"/>
      <c r="BB819" s="86"/>
      <c r="BC819" s="86" t="s">
        <v>10378</v>
      </c>
      <c r="BD819" s="83" t="s">
        <v>3719</v>
      </c>
      <c r="BE819" s="83" t="str">
        <f t="shared" si="108"/>
        <v>21.RFI</v>
      </c>
      <c r="BF819" s="83" t="s">
        <v>3754</v>
      </c>
      <c r="BG819" s="237" t="s">
        <v>12291</v>
      </c>
      <c r="BH819" s="441" t="s">
        <v>12823</v>
      </c>
    </row>
    <row r="820" spans="1:62" s="13" customFormat="1" ht="15" hidden="1" customHeight="1">
      <c r="A820" s="187" t="s">
        <v>9466</v>
      </c>
      <c r="B820" s="29"/>
      <c r="C820" s="83" t="str">
        <f t="shared" si="96"/>
        <v>JAW-JB-GRT-4268</v>
      </c>
      <c r="D820" s="83">
        <v>30730410031</v>
      </c>
      <c r="E820" s="198" t="s">
        <v>11047</v>
      </c>
      <c r="F820" s="198" t="s">
        <v>9628</v>
      </c>
      <c r="G820" s="83" t="s">
        <v>10283</v>
      </c>
      <c r="H820" s="84" t="s">
        <v>6825</v>
      </c>
      <c r="I820" s="83" t="s">
        <v>10023</v>
      </c>
      <c r="J820" s="83" t="s">
        <v>10024</v>
      </c>
      <c r="K820" s="83">
        <v>50</v>
      </c>
      <c r="L820" s="83" t="s">
        <v>10025</v>
      </c>
      <c r="M820" s="83">
        <v>2022</v>
      </c>
      <c r="N820" s="83" t="s">
        <v>10359</v>
      </c>
      <c r="O820" s="83" t="s">
        <v>10403</v>
      </c>
      <c r="P820" s="84" t="s">
        <v>205</v>
      </c>
      <c r="Q820" s="83" t="s">
        <v>9627</v>
      </c>
      <c r="R820" s="83" t="s">
        <v>9628</v>
      </c>
      <c r="S820" s="83" t="s">
        <v>106</v>
      </c>
      <c r="T820" s="83" t="s">
        <v>5862</v>
      </c>
      <c r="U820" s="83" t="s">
        <v>5907</v>
      </c>
      <c r="V820" s="83" t="s">
        <v>4470</v>
      </c>
      <c r="W820" s="274" t="s">
        <v>2205</v>
      </c>
      <c r="X820" s="274" t="s">
        <v>2706</v>
      </c>
      <c r="Y820" s="83">
        <v>6617949</v>
      </c>
      <c r="Z820" s="86">
        <v>44586</v>
      </c>
      <c r="AA820" s="86">
        <v>44589</v>
      </c>
      <c r="AB820" s="332">
        <f t="shared" ca="1" si="97"/>
        <v>51</v>
      </c>
      <c r="AC820" s="91" t="str">
        <f t="shared" ca="1" si="98"/>
        <v>31 - 60 days</v>
      </c>
      <c r="AD820" s="89">
        <f t="shared" si="109"/>
        <v>44736</v>
      </c>
      <c r="AE820" s="90" t="str">
        <f t="shared" si="106"/>
        <v>W26-2022</v>
      </c>
      <c r="AF820" s="90" t="str">
        <f t="shared" si="99"/>
        <v>Jun-2022</v>
      </c>
      <c r="AG820" s="89" t="s">
        <v>345</v>
      </c>
      <c r="AH820" s="219" t="str">
        <f t="shared" si="100"/>
        <v>TBD</v>
      </c>
      <c r="AI820" s="219" t="str">
        <f t="shared" si="101"/>
        <v>TBD</v>
      </c>
      <c r="AJ820" s="89">
        <v>44637</v>
      </c>
      <c r="AK820" s="219" t="str">
        <f t="shared" si="102"/>
        <v>W12-2022</v>
      </c>
      <c r="AL820" s="219" t="str">
        <f t="shared" si="103"/>
        <v>Mar-2022</v>
      </c>
      <c r="AM820" s="89">
        <v>44637</v>
      </c>
      <c r="AN820" s="219" t="str">
        <f t="shared" si="104"/>
        <v>W12-2022</v>
      </c>
      <c r="AO820" s="219" t="str">
        <f t="shared" si="105"/>
        <v>Mar-2022</v>
      </c>
      <c r="AP820" s="83" t="s">
        <v>4464</v>
      </c>
      <c r="AQ820" s="220">
        <v>44617</v>
      </c>
      <c r="AR820" s="277">
        <v>44630</v>
      </c>
      <c r="AS820" s="99">
        <v>532861294529</v>
      </c>
      <c r="AT820" s="94">
        <v>6.6</v>
      </c>
      <c r="AU820" s="256"/>
      <c r="AV820" s="95">
        <v>44641</v>
      </c>
      <c r="AW820" s="238"/>
      <c r="AX820" s="89"/>
      <c r="AY820" s="89">
        <v>44637</v>
      </c>
      <c r="AZ820" s="219" t="str">
        <f t="shared" si="110"/>
        <v>W12-2022</v>
      </c>
      <c r="BA820" s="86"/>
      <c r="BB820" s="106"/>
      <c r="BC820" s="86" t="s">
        <v>10376</v>
      </c>
      <c r="BD820" s="83" t="s">
        <v>3719</v>
      </c>
      <c r="BE820" s="83" t="str">
        <f t="shared" si="108"/>
        <v>21.RFI</v>
      </c>
      <c r="BF820" s="83" t="s">
        <v>3754</v>
      </c>
      <c r="BG820" s="237" t="s">
        <v>12108</v>
      </c>
      <c r="BH820" s="435"/>
    </row>
    <row r="821" spans="1:62" s="13" customFormat="1" ht="15" hidden="1" customHeight="1">
      <c r="A821" s="187" t="s">
        <v>9466</v>
      </c>
      <c r="B821" s="29"/>
      <c r="C821" s="83" t="str">
        <f t="shared" si="96"/>
        <v>JAW-JB-CJR-4341</v>
      </c>
      <c r="D821" s="83">
        <v>30730640031</v>
      </c>
      <c r="E821" s="198" t="s">
        <v>11048</v>
      </c>
      <c r="F821" s="198" t="s">
        <v>9678</v>
      </c>
      <c r="G821" s="83" t="s">
        <v>10283</v>
      </c>
      <c r="H821" s="84" t="s">
        <v>6825</v>
      </c>
      <c r="I821" s="83" t="s">
        <v>10091</v>
      </c>
      <c r="J821" s="83" t="s">
        <v>10092</v>
      </c>
      <c r="K821" s="83">
        <v>50</v>
      </c>
      <c r="L821" s="83" t="s">
        <v>10093</v>
      </c>
      <c r="M821" s="83">
        <v>2022</v>
      </c>
      <c r="N821" s="83" t="s">
        <v>10361</v>
      </c>
      <c r="O821" s="83" t="s">
        <v>10404</v>
      </c>
      <c r="P821" s="84" t="s">
        <v>205</v>
      </c>
      <c r="Q821" s="83" t="s">
        <v>9677</v>
      </c>
      <c r="R821" s="83" t="s">
        <v>9678</v>
      </c>
      <c r="S821" s="83" t="s">
        <v>106</v>
      </c>
      <c r="T821" s="83" t="s">
        <v>5862</v>
      </c>
      <c r="U821" s="83" t="s">
        <v>5907</v>
      </c>
      <c r="V821" s="83" t="s">
        <v>4470</v>
      </c>
      <c r="W821" s="274" t="s">
        <v>2205</v>
      </c>
      <c r="X821" s="274" t="s">
        <v>2704</v>
      </c>
      <c r="Y821" s="83">
        <v>6617949</v>
      </c>
      <c r="Z821" s="86">
        <v>44586</v>
      </c>
      <c r="AA821" s="86">
        <v>44589</v>
      </c>
      <c r="AB821" s="332">
        <f t="shared" ca="1" si="97"/>
        <v>48</v>
      </c>
      <c r="AC821" s="91" t="str">
        <f t="shared" ca="1" si="98"/>
        <v>31 - 60 days</v>
      </c>
      <c r="AD821" s="89">
        <f t="shared" si="109"/>
        <v>44736</v>
      </c>
      <c r="AE821" s="90" t="str">
        <f t="shared" si="106"/>
        <v>W26-2022</v>
      </c>
      <c r="AF821" s="90" t="str">
        <f t="shared" si="99"/>
        <v>Jun-2022</v>
      </c>
      <c r="AG821" s="89" t="s">
        <v>345</v>
      </c>
      <c r="AH821" s="219" t="str">
        <f t="shared" si="100"/>
        <v>TBD</v>
      </c>
      <c r="AI821" s="219" t="str">
        <f t="shared" si="101"/>
        <v>TBD</v>
      </c>
      <c r="AJ821" s="89">
        <v>44635</v>
      </c>
      <c r="AK821" s="219" t="str">
        <f t="shared" si="102"/>
        <v>W12-2022</v>
      </c>
      <c r="AL821" s="219" t="str">
        <f t="shared" si="103"/>
        <v>Mar-2022</v>
      </c>
      <c r="AM821" s="89">
        <v>44635</v>
      </c>
      <c r="AN821" s="219" t="str">
        <f t="shared" si="104"/>
        <v>W12-2022</v>
      </c>
      <c r="AO821" s="219" t="str">
        <f t="shared" si="105"/>
        <v>Mar-2022</v>
      </c>
      <c r="AP821" s="83" t="s">
        <v>4464</v>
      </c>
      <c r="AQ821" s="220">
        <v>44617</v>
      </c>
      <c r="AR821" s="277">
        <v>44630</v>
      </c>
      <c r="AS821" s="99">
        <v>536911877238</v>
      </c>
      <c r="AT821" s="94">
        <v>6.6</v>
      </c>
      <c r="AU821" s="256"/>
      <c r="AV821" s="95">
        <v>44641</v>
      </c>
      <c r="AW821" s="238"/>
      <c r="AX821" s="89"/>
      <c r="AY821" s="277">
        <v>44634</v>
      </c>
      <c r="AZ821" s="219" t="str">
        <f t="shared" si="110"/>
        <v>W12-2022</v>
      </c>
      <c r="BA821" s="86"/>
      <c r="BB821" s="106"/>
      <c r="BC821" s="86" t="s">
        <v>10376</v>
      </c>
      <c r="BD821" s="83" t="s">
        <v>3719</v>
      </c>
      <c r="BE821" s="83" t="str">
        <f t="shared" si="108"/>
        <v>21.RFI</v>
      </c>
      <c r="BF821" s="83" t="s">
        <v>3754</v>
      </c>
      <c r="BG821" s="237" t="s">
        <v>11903</v>
      </c>
      <c r="BH821" s="435"/>
    </row>
    <row r="822" spans="1:62" s="13" customFormat="1" ht="15" hidden="1" customHeight="1">
      <c r="A822" s="187"/>
      <c r="B822" s="29"/>
      <c r="C822" s="83" t="str">
        <f t="shared" si="96"/>
        <v>SUM-SU-TRT-2222</v>
      </c>
      <c r="D822" s="83">
        <v>30738940031</v>
      </c>
      <c r="E822" s="198" t="s">
        <v>11049</v>
      </c>
      <c r="F822" s="198" t="s">
        <v>10504</v>
      </c>
      <c r="G822" s="83" t="s">
        <v>10283</v>
      </c>
      <c r="H822" s="84" t="s">
        <v>6825</v>
      </c>
      <c r="I822" s="83" t="s">
        <v>10499</v>
      </c>
      <c r="J822" s="83" t="s">
        <v>10500</v>
      </c>
      <c r="K822" s="83">
        <v>42</v>
      </c>
      <c r="L822" s="83" t="s">
        <v>10501</v>
      </c>
      <c r="M822" s="83">
        <v>2022</v>
      </c>
      <c r="N822" s="83" t="s">
        <v>10361</v>
      </c>
      <c r="O822" s="83" t="s">
        <v>10508</v>
      </c>
      <c r="P822" s="84" t="s">
        <v>205</v>
      </c>
      <c r="Q822" s="83" t="s">
        <v>10494</v>
      </c>
      <c r="R822" s="83" t="s">
        <v>10495</v>
      </c>
      <c r="S822" s="83" t="s">
        <v>2200</v>
      </c>
      <c r="T822" s="83" t="s">
        <v>5862</v>
      </c>
      <c r="U822" s="83" t="s">
        <v>2199</v>
      </c>
      <c r="V822" s="83" t="s">
        <v>4471</v>
      </c>
      <c r="W822" s="274" t="s">
        <v>2213</v>
      </c>
      <c r="X822" s="274" t="s">
        <v>10481</v>
      </c>
      <c r="Y822" s="83">
        <v>6618055</v>
      </c>
      <c r="Z822" s="199">
        <v>44615</v>
      </c>
      <c r="AA822" s="199">
        <v>44621</v>
      </c>
      <c r="AB822" s="332">
        <f t="shared" ca="1" si="97"/>
        <v>20</v>
      </c>
      <c r="AC822" s="91" t="str">
        <f t="shared" ca="1" si="98"/>
        <v>&lt; 30 days</v>
      </c>
      <c r="AD822" s="89">
        <f t="shared" si="109"/>
        <v>44645</v>
      </c>
      <c r="AE822" s="90" t="str">
        <f t="shared" si="106"/>
        <v>W13-2022</v>
      </c>
      <c r="AF822" s="90" t="str">
        <f t="shared" si="99"/>
        <v>Mar-2022</v>
      </c>
      <c r="AG822" s="89" t="s">
        <v>345</v>
      </c>
      <c r="AH822" s="219" t="str">
        <f t="shared" si="100"/>
        <v>TBD</v>
      </c>
      <c r="AI822" s="219" t="str">
        <f t="shared" si="101"/>
        <v>TBD</v>
      </c>
      <c r="AJ822" s="89">
        <v>44638</v>
      </c>
      <c r="AK822" s="219" t="str">
        <f t="shared" si="102"/>
        <v>W12-2022</v>
      </c>
      <c r="AL822" s="219" t="str">
        <f t="shared" si="103"/>
        <v>Mar-2022</v>
      </c>
      <c r="AM822" s="89">
        <v>44638</v>
      </c>
      <c r="AN822" s="219" t="str">
        <f t="shared" si="104"/>
        <v>W12-2022</v>
      </c>
      <c r="AO822" s="219" t="str">
        <f t="shared" si="105"/>
        <v>Mar-2022</v>
      </c>
      <c r="AP822" s="83" t="s">
        <v>4464</v>
      </c>
      <c r="AQ822" s="220">
        <v>44621</v>
      </c>
      <c r="AR822" s="89">
        <v>44622</v>
      </c>
      <c r="AS822" s="99">
        <v>123120572500</v>
      </c>
      <c r="AT822" s="94"/>
      <c r="AU822" s="256"/>
      <c r="AV822" s="95">
        <v>44631</v>
      </c>
      <c r="AW822" s="238"/>
      <c r="AX822" s="89"/>
      <c r="AY822" s="277">
        <v>44635</v>
      </c>
      <c r="AZ822" s="219" t="str">
        <f t="shared" si="110"/>
        <v>W12-2022</v>
      </c>
      <c r="BA822" s="86"/>
      <c r="BB822" s="106"/>
      <c r="BC822" s="86"/>
      <c r="BD822" s="83" t="s">
        <v>3719</v>
      </c>
      <c r="BE822" s="83" t="str">
        <f t="shared" si="108"/>
        <v>21.RFI</v>
      </c>
      <c r="BF822" s="83" t="s">
        <v>3754</v>
      </c>
      <c r="BG822" s="237" t="s">
        <v>11909</v>
      </c>
      <c r="BH822" s="435"/>
    </row>
    <row r="823" spans="1:62" s="13" customFormat="1" ht="15" hidden="1" customHeight="1">
      <c r="A823" s="187"/>
      <c r="B823" s="29"/>
      <c r="C823" s="83" t="str">
        <f t="shared" si="96"/>
        <v>SUM-SU-PRR-2221</v>
      </c>
      <c r="D823" s="83">
        <v>30738950031</v>
      </c>
      <c r="E823" s="198" t="s">
        <v>11022</v>
      </c>
      <c r="F823" s="198" t="s">
        <v>11023</v>
      </c>
      <c r="G823" s="83" t="s">
        <v>10283</v>
      </c>
      <c r="H823" s="84" t="s">
        <v>6825</v>
      </c>
      <c r="I823" s="83" t="s">
        <v>10502</v>
      </c>
      <c r="J823" s="83" t="s">
        <v>10503</v>
      </c>
      <c r="K823" s="83">
        <v>50</v>
      </c>
      <c r="L823" s="83" t="s">
        <v>4875</v>
      </c>
      <c r="M823" s="83">
        <v>2022</v>
      </c>
      <c r="N823" s="83" t="s">
        <v>10361</v>
      </c>
      <c r="O823" s="83" t="s">
        <v>10509</v>
      </c>
      <c r="P823" s="84" t="s">
        <v>205</v>
      </c>
      <c r="Q823" s="83" t="s">
        <v>10496</v>
      </c>
      <c r="R823" s="83" t="s">
        <v>10497</v>
      </c>
      <c r="S823" s="83" t="s">
        <v>2200</v>
      </c>
      <c r="T823" s="83" t="s">
        <v>5862</v>
      </c>
      <c r="U823" s="83" t="s">
        <v>2199</v>
      </c>
      <c r="V823" s="83" t="s">
        <v>4471</v>
      </c>
      <c r="W823" s="274" t="s">
        <v>2213</v>
      </c>
      <c r="X823" s="274" t="s">
        <v>10498</v>
      </c>
      <c r="Y823" s="83">
        <v>6618055</v>
      </c>
      <c r="Z823" s="199">
        <v>44615</v>
      </c>
      <c r="AA823" s="199">
        <v>44621</v>
      </c>
      <c r="AB823" s="332">
        <f t="shared" ca="1" si="97"/>
        <v>20</v>
      </c>
      <c r="AC823" s="91" t="str">
        <f t="shared" ca="1" si="98"/>
        <v>&lt; 30 days</v>
      </c>
      <c r="AD823" s="89">
        <f t="shared" si="109"/>
        <v>44645</v>
      </c>
      <c r="AE823" s="90" t="str">
        <f t="shared" si="106"/>
        <v>W13-2022</v>
      </c>
      <c r="AF823" s="90" t="str">
        <f t="shared" si="99"/>
        <v>Mar-2022</v>
      </c>
      <c r="AG823" s="89" t="s">
        <v>345</v>
      </c>
      <c r="AH823" s="219" t="str">
        <f t="shared" si="100"/>
        <v>TBD</v>
      </c>
      <c r="AI823" s="219" t="str">
        <f t="shared" si="101"/>
        <v>TBD</v>
      </c>
      <c r="AJ823" s="89">
        <v>44638</v>
      </c>
      <c r="AK823" s="219" t="str">
        <f t="shared" si="102"/>
        <v>W12-2022</v>
      </c>
      <c r="AL823" s="219" t="str">
        <f t="shared" si="103"/>
        <v>Mar-2022</v>
      </c>
      <c r="AM823" s="89">
        <v>44638</v>
      </c>
      <c r="AN823" s="219" t="str">
        <f t="shared" si="104"/>
        <v>W12-2022</v>
      </c>
      <c r="AO823" s="219" t="str">
        <f t="shared" si="105"/>
        <v>Mar-2022</v>
      </c>
      <c r="AP823" s="83" t="s">
        <v>4464</v>
      </c>
      <c r="AQ823" s="220">
        <v>44621</v>
      </c>
      <c r="AR823" s="89">
        <v>44622</v>
      </c>
      <c r="AS823" s="99"/>
      <c r="AT823" s="94"/>
      <c r="AU823" s="256"/>
      <c r="AV823" s="95">
        <v>44631</v>
      </c>
      <c r="AW823" s="238"/>
      <c r="AX823" s="89"/>
      <c r="AY823" s="277">
        <v>44635</v>
      </c>
      <c r="AZ823" s="219" t="str">
        <f t="shared" si="110"/>
        <v>W12-2022</v>
      </c>
      <c r="BA823" s="86"/>
      <c r="BB823" s="106"/>
      <c r="BC823" s="86"/>
      <c r="BD823" s="83" t="s">
        <v>3719</v>
      </c>
      <c r="BE823" s="83" t="str">
        <f t="shared" si="108"/>
        <v>21.RFI</v>
      </c>
      <c r="BF823" s="83" t="s">
        <v>3754</v>
      </c>
      <c r="BG823" s="237" t="s">
        <v>11908</v>
      </c>
      <c r="BH823" s="435"/>
    </row>
    <row r="824" spans="1:62" s="13" customFormat="1" ht="15" hidden="1" customHeight="1">
      <c r="A824" s="187"/>
      <c r="B824" s="29"/>
      <c r="C824" s="83" t="str">
        <f t="shared" si="96"/>
        <v>JAW-JK-KYB-0297</v>
      </c>
      <c r="D824" s="83">
        <v>30739170031</v>
      </c>
      <c r="E824" s="83">
        <v>110488109</v>
      </c>
      <c r="F824" s="198" t="s">
        <v>10506</v>
      </c>
      <c r="G824" s="83" t="s">
        <v>10422</v>
      </c>
      <c r="H824" s="84" t="s">
        <v>6508</v>
      </c>
      <c r="I824" s="83" t="s">
        <v>10420</v>
      </c>
      <c r="J824" s="83" t="s">
        <v>10421</v>
      </c>
      <c r="K824" s="83">
        <v>30</v>
      </c>
      <c r="L824" s="83" t="s">
        <v>4487</v>
      </c>
      <c r="M824" s="83"/>
      <c r="N824" s="83"/>
      <c r="O824" s="83" t="s">
        <v>10511</v>
      </c>
      <c r="P824" s="84" t="s">
        <v>199</v>
      </c>
      <c r="Q824" s="83" t="s">
        <v>10418</v>
      </c>
      <c r="R824" s="83" t="s">
        <v>10419</v>
      </c>
      <c r="S824" s="198" t="s">
        <v>2200</v>
      </c>
      <c r="T824" s="198" t="s">
        <v>5862</v>
      </c>
      <c r="U824" s="197" t="s">
        <v>2197</v>
      </c>
      <c r="V824" s="86" t="s">
        <v>8117</v>
      </c>
      <c r="W824" s="274" t="s">
        <v>2210</v>
      </c>
      <c r="X824" s="274" t="s">
        <v>9807</v>
      </c>
      <c r="Y824" s="198">
        <v>6618059</v>
      </c>
      <c r="Z824" s="199">
        <v>44617</v>
      </c>
      <c r="AA824" s="199">
        <v>44617</v>
      </c>
      <c r="AB824" s="332">
        <f t="shared" ca="1" si="97"/>
        <v>26</v>
      </c>
      <c r="AC824" s="91" t="str">
        <f t="shared" ca="1" si="98"/>
        <v>&lt; 30 days</v>
      </c>
      <c r="AD824" s="89" t="s">
        <v>345</v>
      </c>
      <c r="AE824" s="90" t="str">
        <f t="shared" si="106"/>
        <v>TBD</v>
      </c>
      <c r="AF824" s="90" t="str">
        <f t="shared" si="99"/>
        <v>TBD</v>
      </c>
      <c r="AG824" s="86" t="s">
        <v>345</v>
      </c>
      <c r="AH824" s="219" t="str">
        <f t="shared" si="100"/>
        <v>TBD</v>
      </c>
      <c r="AI824" s="219" t="str">
        <f t="shared" si="101"/>
        <v>TBD</v>
      </c>
      <c r="AJ824" s="199">
        <v>44659</v>
      </c>
      <c r="AK824" s="90" t="str">
        <f t="shared" si="102"/>
        <v>W15-2022</v>
      </c>
      <c r="AL824" s="90" t="str">
        <f t="shared" si="103"/>
        <v>Apr-2022</v>
      </c>
      <c r="AM824" s="339">
        <v>44659</v>
      </c>
      <c r="AN824" s="90" t="str">
        <f t="shared" si="104"/>
        <v>W15-2022</v>
      </c>
      <c r="AO824" s="90" t="str">
        <f t="shared" si="105"/>
        <v>Apr-2022</v>
      </c>
      <c r="AP824" s="198" t="s">
        <v>4464</v>
      </c>
      <c r="AQ824" s="254">
        <v>44629</v>
      </c>
      <c r="AR824" s="89">
        <v>44634</v>
      </c>
      <c r="AS824" s="99"/>
      <c r="AT824" s="94">
        <v>6.6</v>
      </c>
      <c r="AU824" s="256"/>
      <c r="AV824" s="89">
        <v>44629</v>
      </c>
      <c r="AW824" s="238"/>
      <c r="AX824" s="106"/>
      <c r="AY824" s="287">
        <v>44643</v>
      </c>
      <c r="AZ824" s="219" t="str">
        <f t="shared" si="110"/>
        <v>W13-2022</v>
      </c>
      <c r="BA824" s="106"/>
      <c r="BB824" s="106"/>
      <c r="BC824" s="106"/>
      <c r="BD824" s="83" t="s">
        <v>3719</v>
      </c>
      <c r="BE824" s="83" t="str">
        <f t="shared" si="108"/>
        <v>21.RFI</v>
      </c>
      <c r="BF824" s="83" t="s">
        <v>3754</v>
      </c>
      <c r="BG824" s="239" t="s">
        <v>12166</v>
      </c>
      <c r="BH824" s="439"/>
    </row>
    <row r="825" spans="1:62" s="13" customFormat="1" ht="15" hidden="1" customHeight="1">
      <c r="A825" s="187" t="s">
        <v>8640</v>
      </c>
      <c r="B825" s="29"/>
      <c r="C825" s="83" t="str">
        <f t="shared" si="96"/>
        <v>JAW-JB-SBM-2450</v>
      </c>
      <c r="D825" s="83">
        <v>30735510031</v>
      </c>
      <c r="E825" s="198" t="s">
        <v>11233</v>
      </c>
      <c r="F825" s="198" t="s">
        <v>9259</v>
      </c>
      <c r="G825" s="83" t="s">
        <v>10283</v>
      </c>
      <c r="H825" s="351" t="s">
        <v>6508</v>
      </c>
      <c r="I825" s="83" t="s">
        <v>9040</v>
      </c>
      <c r="J825" s="83" t="s">
        <v>9041</v>
      </c>
      <c r="K825" s="83">
        <v>72</v>
      </c>
      <c r="L825" s="83" t="s">
        <v>9042</v>
      </c>
      <c r="M825" s="83">
        <v>2022</v>
      </c>
      <c r="N825" s="83" t="s">
        <v>10361</v>
      </c>
      <c r="O825" s="83" t="s">
        <v>9444</v>
      </c>
      <c r="P825" s="84" t="s">
        <v>199</v>
      </c>
      <c r="Q825" s="83" t="s">
        <v>8540</v>
      </c>
      <c r="R825" s="83" t="s">
        <v>8541</v>
      </c>
      <c r="S825" s="244" t="s">
        <v>2200</v>
      </c>
      <c r="T825" s="244" t="s">
        <v>5862</v>
      </c>
      <c r="U825" s="244" t="s">
        <v>5947</v>
      </c>
      <c r="V825" s="86" t="s">
        <v>8117</v>
      </c>
      <c r="W825" s="274" t="s">
        <v>2205</v>
      </c>
      <c r="X825" s="274" t="s">
        <v>2597</v>
      </c>
      <c r="Y825" s="274">
        <v>6617984</v>
      </c>
      <c r="Z825" s="86">
        <v>44589</v>
      </c>
      <c r="AA825" s="86">
        <v>44589</v>
      </c>
      <c r="AB825" s="332">
        <f t="shared" ca="1" si="97"/>
        <v>61</v>
      </c>
      <c r="AC825" s="91" t="str">
        <f t="shared" ca="1" si="98"/>
        <v>61 - 90 days</v>
      </c>
      <c r="AD825" s="89">
        <f t="shared" ref="AD825:AD853" si="111">IF(AND(S825=""),"TBD",IF(AND(S825="COLO"),Z825+30,Z825+150))</f>
        <v>44619</v>
      </c>
      <c r="AE825" s="90" t="str">
        <f t="shared" si="106"/>
        <v>W10-2022</v>
      </c>
      <c r="AF825" s="90" t="str">
        <f t="shared" si="99"/>
        <v>Feb-2022</v>
      </c>
      <c r="AG825" s="86" t="s">
        <v>345</v>
      </c>
      <c r="AH825" s="219" t="str">
        <f t="shared" si="100"/>
        <v>TBD</v>
      </c>
      <c r="AI825" s="219" t="str">
        <f t="shared" si="101"/>
        <v>TBD</v>
      </c>
      <c r="AJ825" s="89">
        <v>44659</v>
      </c>
      <c r="AK825" s="219" t="str">
        <f t="shared" si="102"/>
        <v>W15-2022</v>
      </c>
      <c r="AL825" s="219" t="str">
        <f t="shared" si="103"/>
        <v>Apr-2022</v>
      </c>
      <c r="AM825" s="339">
        <v>44659</v>
      </c>
      <c r="AN825" s="219" t="str">
        <f t="shared" si="104"/>
        <v>W15-2022</v>
      </c>
      <c r="AO825" s="219" t="str">
        <f t="shared" si="105"/>
        <v>Apr-2022</v>
      </c>
      <c r="AP825" s="83" t="s">
        <v>4464</v>
      </c>
      <c r="AQ825" s="220">
        <v>44594</v>
      </c>
      <c r="AR825" s="89">
        <v>44637</v>
      </c>
      <c r="AS825" s="99">
        <v>536511200036</v>
      </c>
      <c r="AT825" s="94">
        <v>10.6</v>
      </c>
      <c r="AU825" s="256"/>
      <c r="AV825" s="89">
        <v>44629</v>
      </c>
      <c r="AW825" s="238"/>
      <c r="AX825" s="89"/>
      <c r="AY825" s="89">
        <v>44650</v>
      </c>
      <c r="AZ825" s="219" t="str">
        <f t="shared" si="110"/>
        <v>W14-2022</v>
      </c>
      <c r="BA825" s="86"/>
      <c r="BB825" s="106"/>
      <c r="BC825" s="86" t="s">
        <v>10379</v>
      </c>
      <c r="BD825" s="83" t="s">
        <v>3719</v>
      </c>
      <c r="BE825" s="83" t="str">
        <f t="shared" si="108"/>
        <v>21.RFI</v>
      </c>
      <c r="BF825" s="83" t="s">
        <v>3754</v>
      </c>
      <c r="BG825" s="237" t="s">
        <v>12227</v>
      </c>
      <c r="BH825" s="237"/>
      <c r="BI825" s="197"/>
      <c r="BJ825" s="197"/>
    </row>
    <row r="826" spans="1:62" s="13" customFormat="1" ht="15" hidden="1" customHeight="1">
      <c r="A826" s="187" t="s">
        <v>8640</v>
      </c>
      <c r="B826" s="29"/>
      <c r="C826" s="83" t="str">
        <f t="shared" si="96"/>
        <v>JAW-JB-SBM-2452</v>
      </c>
      <c r="D826" s="83">
        <v>30735490031</v>
      </c>
      <c r="E826" s="198" t="s">
        <v>11234</v>
      </c>
      <c r="F826" s="198" t="s">
        <v>9255</v>
      </c>
      <c r="G826" s="83" t="s">
        <v>10283</v>
      </c>
      <c r="H826" s="351" t="s">
        <v>6508</v>
      </c>
      <c r="I826" s="83" t="s">
        <v>9030</v>
      </c>
      <c r="J826" s="83" t="s">
        <v>9031</v>
      </c>
      <c r="K826" s="83">
        <v>60</v>
      </c>
      <c r="L826" s="83" t="s">
        <v>9032</v>
      </c>
      <c r="M826" s="83">
        <v>2022</v>
      </c>
      <c r="N826" s="83" t="s">
        <v>10359</v>
      </c>
      <c r="O826" s="83" t="s">
        <v>9441</v>
      </c>
      <c r="P826" s="84" t="s">
        <v>199</v>
      </c>
      <c r="Q826" s="83" t="s">
        <v>8532</v>
      </c>
      <c r="R826" s="83" t="s">
        <v>8533</v>
      </c>
      <c r="S826" s="244" t="s">
        <v>2200</v>
      </c>
      <c r="T826" s="244" t="s">
        <v>5862</v>
      </c>
      <c r="U826" s="244" t="s">
        <v>5947</v>
      </c>
      <c r="V826" s="86" t="s">
        <v>8117</v>
      </c>
      <c r="W826" s="274" t="s">
        <v>2205</v>
      </c>
      <c r="X826" s="274" t="s">
        <v>2597</v>
      </c>
      <c r="Y826" s="274">
        <v>6617984</v>
      </c>
      <c r="Z826" s="86">
        <v>44589</v>
      </c>
      <c r="AA826" s="86">
        <v>44589</v>
      </c>
      <c r="AB826" s="332">
        <f t="shared" ca="1" si="97"/>
        <v>61</v>
      </c>
      <c r="AC826" s="91" t="str">
        <f t="shared" ca="1" si="98"/>
        <v>61 - 90 days</v>
      </c>
      <c r="AD826" s="89">
        <f t="shared" si="111"/>
        <v>44619</v>
      </c>
      <c r="AE826" s="90" t="str">
        <f t="shared" si="106"/>
        <v>W10-2022</v>
      </c>
      <c r="AF826" s="90" t="str">
        <f t="shared" si="99"/>
        <v>Feb-2022</v>
      </c>
      <c r="AG826" s="86" t="s">
        <v>345</v>
      </c>
      <c r="AH826" s="219" t="str">
        <f t="shared" si="100"/>
        <v>TBD</v>
      </c>
      <c r="AI826" s="219" t="str">
        <f t="shared" si="101"/>
        <v>TBD</v>
      </c>
      <c r="AJ826" s="89">
        <v>44659</v>
      </c>
      <c r="AK826" s="219" t="str">
        <f t="shared" si="102"/>
        <v>W15-2022</v>
      </c>
      <c r="AL826" s="219" t="str">
        <f t="shared" si="103"/>
        <v>Apr-2022</v>
      </c>
      <c r="AM826" s="339">
        <v>44659</v>
      </c>
      <c r="AN826" s="219" t="str">
        <f t="shared" si="104"/>
        <v>W15-2022</v>
      </c>
      <c r="AO826" s="219" t="str">
        <f t="shared" si="105"/>
        <v>Apr-2022</v>
      </c>
      <c r="AP826" s="83" t="s">
        <v>4464</v>
      </c>
      <c r="AQ826" s="220">
        <v>44594</v>
      </c>
      <c r="AR826" s="89">
        <v>44637</v>
      </c>
      <c r="AS826" s="99">
        <v>536511200028</v>
      </c>
      <c r="AT826" s="94">
        <v>10.6</v>
      </c>
      <c r="AU826" s="256"/>
      <c r="AV826" s="89">
        <v>44629</v>
      </c>
      <c r="AW826" s="238"/>
      <c r="AX826" s="89"/>
      <c r="AY826" s="89">
        <v>44650</v>
      </c>
      <c r="AZ826" s="219" t="str">
        <f t="shared" si="110"/>
        <v>W14-2022</v>
      </c>
      <c r="BA826" s="86"/>
      <c r="BB826" s="106"/>
      <c r="BC826" s="86" t="s">
        <v>10379</v>
      </c>
      <c r="BD826" s="83" t="s">
        <v>3719</v>
      </c>
      <c r="BE826" s="83" t="str">
        <f t="shared" si="108"/>
        <v>21.RFI</v>
      </c>
      <c r="BF826" s="83" t="s">
        <v>3754</v>
      </c>
      <c r="BG826" s="237" t="s">
        <v>12226</v>
      </c>
      <c r="BH826" s="237"/>
      <c r="BI826" s="197"/>
      <c r="BJ826" s="197"/>
    </row>
    <row r="827" spans="1:62" s="13" customFormat="1" ht="15" hidden="1" customHeight="1">
      <c r="A827" s="187" t="s">
        <v>8640</v>
      </c>
      <c r="B827" s="29"/>
      <c r="C827" s="83" t="str">
        <f t="shared" ref="C827:C890" si="112">Q827</f>
        <v>JAW-BT-RKB-0591</v>
      </c>
      <c r="D827" s="83">
        <v>30734680031</v>
      </c>
      <c r="E827" s="198" t="s">
        <v>11070</v>
      </c>
      <c r="F827" s="198" t="s">
        <v>9187</v>
      </c>
      <c r="G827" s="83" t="s">
        <v>10283</v>
      </c>
      <c r="H827" s="351" t="s">
        <v>6827</v>
      </c>
      <c r="I827" s="83" t="s">
        <v>8824</v>
      </c>
      <c r="J827" s="83" t="s">
        <v>8825</v>
      </c>
      <c r="K827" s="83">
        <v>72</v>
      </c>
      <c r="L827" s="83" t="s">
        <v>8826</v>
      </c>
      <c r="M827" s="83">
        <v>2022</v>
      </c>
      <c r="N827" s="83" t="s">
        <v>10359</v>
      </c>
      <c r="O827" s="83" t="s">
        <v>9417</v>
      </c>
      <c r="P827" s="84" t="s">
        <v>199</v>
      </c>
      <c r="Q827" s="83" t="s">
        <v>8388</v>
      </c>
      <c r="R827" s="83" t="s">
        <v>8389</v>
      </c>
      <c r="S827" s="244" t="s">
        <v>2200</v>
      </c>
      <c r="T827" s="244" t="s">
        <v>5862</v>
      </c>
      <c r="U827" s="244" t="s">
        <v>5947</v>
      </c>
      <c r="V827" s="86" t="s">
        <v>8117</v>
      </c>
      <c r="W827" s="274" t="s">
        <v>2204</v>
      </c>
      <c r="X827" s="274" t="s">
        <v>8615</v>
      </c>
      <c r="Y827" s="244">
        <v>6617989</v>
      </c>
      <c r="Z827" s="86">
        <v>44589</v>
      </c>
      <c r="AA827" s="86">
        <v>44589</v>
      </c>
      <c r="AB827" s="332">
        <f t="shared" ca="1" si="97"/>
        <v>59</v>
      </c>
      <c r="AC827" s="91" t="str">
        <f t="shared" ca="1" si="98"/>
        <v>31 - 60 days</v>
      </c>
      <c r="AD827" s="89">
        <f t="shared" si="111"/>
        <v>44619</v>
      </c>
      <c r="AE827" s="90" t="str">
        <f t="shared" si="106"/>
        <v>W10-2022</v>
      </c>
      <c r="AF827" s="90" t="str">
        <f t="shared" si="99"/>
        <v>Feb-2022</v>
      </c>
      <c r="AG827" s="86" t="s">
        <v>345</v>
      </c>
      <c r="AH827" s="219" t="str">
        <f t="shared" si="100"/>
        <v>TBD</v>
      </c>
      <c r="AI827" s="219" t="str">
        <f t="shared" si="101"/>
        <v>TBD</v>
      </c>
      <c r="AJ827" s="89">
        <v>44659</v>
      </c>
      <c r="AK827" s="219" t="str">
        <f t="shared" si="102"/>
        <v>W15-2022</v>
      </c>
      <c r="AL827" s="219" t="str">
        <f t="shared" si="103"/>
        <v>Apr-2022</v>
      </c>
      <c r="AM827" s="339">
        <v>44659</v>
      </c>
      <c r="AN827" s="219" t="str">
        <f t="shared" si="104"/>
        <v>W15-2022</v>
      </c>
      <c r="AO827" s="219" t="str">
        <f t="shared" si="105"/>
        <v>Apr-2022</v>
      </c>
      <c r="AP827" s="83" t="s">
        <v>4464</v>
      </c>
      <c r="AQ827" s="220">
        <v>44594</v>
      </c>
      <c r="AR827" s="89">
        <v>44634</v>
      </c>
      <c r="AS827" s="99">
        <v>562101014497</v>
      </c>
      <c r="AT827" s="94">
        <v>6.6</v>
      </c>
      <c r="AU827" s="256"/>
      <c r="AV827" s="89">
        <v>44629</v>
      </c>
      <c r="AW827" s="238"/>
      <c r="AX827" s="89"/>
      <c r="AY827" s="89">
        <v>44648</v>
      </c>
      <c r="AZ827" s="219" t="str">
        <f t="shared" si="110"/>
        <v>W14-2022</v>
      </c>
      <c r="BA827" s="86"/>
      <c r="BB827" s="106"/>
      <c r="BC827" s="86" t="s">
        <v>10378</v>
      </c>
      <c r="BD827" s="83" t="s">
        <v>3719</v>
      </c>
      <c r="BE827" s="83" t="str">
        <f t="shared" si="108"/>
        <v>21.RFI</v>
      </c>
      <c r="BF827" s="83" t="s">
        <v>3754</v>
      </c>
      <c r="BG827" s="237" t="s">
        <v>12220</v>
      </c>
      <c r="BH827" s="237"/>
      <c r="BI827" s="197"/>
      <c r="BJ827" s="197"/>
    </row>
    <row r="828" spans="1:62" s="13" customFormat="1" ht="15" hidden="1" customHeight="1">
      <c r="A828" s="187" t="s">
        <v>8640</v>
      </c>
      <c r="B828" s="29"/>
      <c r="C828" s="83" t="str">
        <f t="shared" si="112"/>
        <v>JAW-BT-PDG-0617</v>
      </c>
      <c r="D828" s="83">
        <v>30735150031</v>
      </c>
      <c r="E828" s="198" t="s">
        <v>11168</v>
      </c>
      <c r="F828" s="198" t="s">
        <v>9170</v>
      </c>
      <c r="G828" s="83" t="s">
        <v>10283</v>
      </c>
      <c r="H828" s="351" t="s">
        <v>8638</v>
      </c>
      <c r="I828" s="83" t="s">
        <v>8777</v>
      </c>
      <c r="J828" s="83" t="s">
        <v>8778</v>
      </c>
      <c r="K828" s="83">
        <v>42</v>
      </c>
      <c r="L828" s="83" t="s">
        <v>8779</v>
      </c>
      <c r="M828" s="83">
        <v>2022</v>
      </c>
      <c r="N828" s="83" t="s">
        <v>10359</v>
      </c>
      <c r="O828" s="83" t="s">
        <v>9328</v>
      </c>
      <c r="P828" s="84" t="s">
        <v>199</v>
      </c>
      <c r="Q828" s="83" t="s">
        <v>8352</v>
      </c>
      <c r="R828" s="83" t="s">
        <v>8353</v>
      </c>
      <c r="S828" s="244" t="s">
        <v>2200</v>
      </c>
      <c r="T828" s="244" t="s">
        <v>5862</v>
      </c>
      <c r="U828" s="244" t="s">
        <v>5947</v>
      </c>
      <c r="V828" s="86" t="s">
        <v>8117</v>
      </c>
      <c r="W828" s="274" t="s">
        <v>2204</v>
      </c>
      <c r="X828" s="274" t="s">
        <v>8612</v>
      </c>
      <c r="Y828" s="244">
        <v>6617993</v>
      </c>
      <c r="Z828" s="86">
        <v>44589</v>
      </c>
      <c r="AA828" s="86">
        <v>44589</v>
      </c>
      <c r="AB828" s="332">
        <f t="shared" ca="1" si="97"/>
        <v>59</v>
      </c>
      <c r="AC828" s="91" t="str">
        <f t="shared" ca="1" si="98"/>
        <v>31 - 60 days</v>
      </c>
      <c r="AD828" s="89">
        <f t="shared" si="111"/>
        <v>44619</v>
      </c>
      <c r="AE828" s="90" t="str">
        <f t="shared" si="106"/>
        <v>W10-2022</v>
      </c>
      <c r="AF828" s="90" t="str">
        <f t="shared" si="99"/>
        <v>Feb-2022</v>
      </c>
      <c r="AG828" s="86" t="s">
        <v>345</v>
      </c>
      <c r="AH828" s="219" t="str">
        <f t="shared" si="100"/>
        <v>TBD</v>
      </c>
      <c r="AI828" s="219" t="str">
        <f t="shared" si="101"/>
        <v>TBD</v>
      </c>
      <c r="AJ828" s="89">
        <v>44659</v>
      </c>
      <c r="AK828" s="219" t="str">
        <f t="shared" si="102"/>
        <v>W15-2022</v>
      </c>
      <c r="AL828" s="219" t="str">
        <f t="shared" si="103"/>
        <v>Apr-2022</v>
      </c>
      <c r="AM828" s="339">
        <v>44659</v>
      </c>
      <c r="AN828" s="219" t="str">
        <f t="shared" si="104"/>
        <v>W15-2022</v>
      </c>
      <c r="AO828" s="219" t="str">
        <f t="shared" si="105"/>
        <v>Apr-2022</v>
      </c>
      <c r="AP828" s="83" t="s">
        <v>4464</v>
      </c>
      <c r="AQ828" s="220">
        <v>44594</v>
      </c>
      <c r="AR828" s="89">
        <v>44634</v>
      </c>
      <c r="AS828" s="99">
        <v>562400509275</v>
      </c>
      <c r="AT828" s="94">
        <v>6.6</v>
      </c>
      <c r="AU828" s="256"/>
      <c r="AV828" s="89">
        <v>44629</v>
      </c>
      <c r="AW828" s="238"/>
      <c r="AX828" s="89"/>
      <c r="AY828" s="89">
        <v>44648</v>
      </c>
      <c r="AZ828" s="219" t="str">
        <f t="shared" si="110"/>
        <v>W14-2022</v>
      </c>
      <c r="BA828" s="86"/>
      <c r="BB828" s="106"/>
      <c r="BC828" s="86" t="s">
        <v>10378</v>
      </c>
      <c r="BD828" s="83" t="s">
        <v>3719</v>
      </c>
      <c r="BE828" s="83" t="str">
        <f t="shared" si="108"/>
        <v>21.RFI</v>
      </c>
      <c r="BF828" s="83" t="s">
        <v>3754</v>
      </c>
      <c r="BG828" s="237" t="s">
        <v>12219</v>
      </c>
      <c r="BH828" s="435"/>
    </row>
    <row r="829" spans="1:62" s="13" customFormat="1" ht="15" hidden="1" customHeight="1">
      <c r="A829" s="187" t="s">
        <v>8640</v>
      </c>
      <c r="B829" s="29"/>
      <c r="C829" s="83" t="str">
        <f t="shared" si="112"/>
        <v>JAW-JB-CKR-0125</v>
      </c>
      <c r="D829" s="83">
        <v>30735440031</v>
      </c>
      <c r="E829" s="198" t="s">
        <v>11221</v>
      </c>
      <c r="F829" s="198" t="s">
        <v>9168</v>
      </c>
      <c r="G829" s="83" t="s">
        <v>10283</v>
      </c>
      <c r="H829" s="351" t="s">
        <v>6825</v>
      </c>
      <c r="I829" s="83" t="s">
        <v>8771</v>
      </c>
      <c r="J829" s="83" t="s">
        <v>8772</v>
      </c>
      <c r="K829" s="83">
        <v>40</v>
      </c>
      <c r="L829" s="83" t="s">
        <v>8773</v>
      </c>
      <c r="M829" s="83" t="s">
        <v>10246</v>
      </c>
      <c r="N829" s="83" t="s">
        <v>10361</v>
      </c>
      <c r="O829" s="83" t="s">
        <v>9326</v>
      </c>
      <c r="P829" s="84" t="s">
        <v>199</v>
      </c>
      <c r="Q829" s="83" t="s">
        <v>8348</v>
      </c>
      <c r="R829" s="83" t="s">
        <v>8349</v>
      </c>
      <c r="S829" s="244" t="s">
        <v>2200</v>
      </c>
      <c r="T829" s="244" t="s">
        <v>5862</v>
      </c>
      <c r="U829" s="244" t="s">
        <v>5947</v>
      </c>
      <c r="V829" s="86" t="s">
        <v>8117</v>
      </c>
      <c r="W829" s="274" t="s">
        <v>2205</v>
      </c>
      <c r="X829" s="274" t="s">
        <v>2605</v>
      </c>
      <c r="Y829" s="274">
        <v>6617993</v>
      </c>
      <c r="Z829" s="86">
        <v>44589</v>
      </c>
      <c r="AA829" s="86">
        <v>44589</v>
      </c>
      <c r="AB829" s="332">
        <f t="shared" ca="1" si="97"/>
        <v>56</v>
      </c>
      <c r="AC829" s="91" t="str">
        <f t="shared" ca="1" si="98"/>
        <v>31 - 60 days</v>
      </c>
      <c r="AD829" s="89">
        <f t="shared" si="111"/>
        <v>44619</v>
      </c>
      <c r="AE829" s="90" t="str">
        <f t="shared" si="106"/>
        <v>W10-2022</v>
      </c>
      <c r="AF829" s="90" t="str">
        <f t="shared" si="99"/>
        <v>Feb-2022</v>
      </c>
      <c r="AG829" s="86" t="s">
        <v>345</v>
      </c>
      <c r="AH829" s="219" t="str">
        <f t="shared" si="100"/>
        <v>TBD</v>
      </c>
      <c r="AI829" s="219" t="str">
        <f t="shared" si="101"/>
        <v>TBD</v>
      </c>
      <c r="AJ829" s="89">
        <v>44659</v>
      </c>
      <c r="AK829" s="219" t="str">
        <f t="shared" si="102"/>
        <v>W15-2022</v>
      </c>
      <c r="AL829" s="219" t="str">
        <f t="shared" si="103"/>
        <v>Apr-2022</v>
      </c>
      <c r="AM829" s="339">
        <v>44659</v>
      </c>
      <c r="AN829" s="219" t="str">
        <f t="shared" si="104"/>
        <v>W15-2022</v>
      </c>
      <c r="AO829" s="219" t="str">
        <f t="shared" si="105"/>
        <v>Apr-2022</v>
      </c>
      <c r="AP829" s="83" t="s">
        <v>4464</v>
      </c>
      <c r="AQ829" s="220">
        <v>44594</v>
      </c>
      <c r="AR829" s="89">
        <v>44637</v>
      </c>
      <c r="AS829" s="99">
        <v>537030546015</v>
      </c>
      <c r="AT829" s="94">
        <v>6.6</v>
      </c>
      <c r="AU829" s="256"/>
      <c r="AV829" s="89">
        <v>44629</v>
      </c>
      <c r="AW829" s="238"/>
      <c r="AX829" s="89"/>
      <c r="AY829" s="89">
        <v>44645</v>
      </c>
      <c r="AZ829" s="219" t="str">
        <f t="shared" si="110"/>
        <v>W13-2022</v>
      </c>
      <c r="BA829" s="86"/>
      <c r="BB829" s="106"/>
      <c r="BC829" s="86" t="s">
        <v>10379</v>
      </c>
      <c r="BD829" s="83" t="s">
        <v>3719</v>
      </c>
      <c r="BE829" s="83" t="str">
        <f t="shared" si="108"/>
        <v>21.RFI</v>
      </c>
      <c r="BF829" s="83" t="s">
        <v>3754</v>
      </c>
      <c r="BG829" s="237" t="s">
        <v>12196</v>
      </c>
      <c r="BH829" s="237"/>
      <c r="BI829" s="197"/>
      <c r="BJ829" s="197"/>
    </row>
    <row r="830" spans="1:62" s="13" customFormat="1" ht="15" hidden="1" customHeight="1">
      <c r="A830" s="187" t="s">
        <v>8640</v>
      </c>
      <c r="B830" s="29"/>
      <c r="C830" s="83" t="str">
        <f t="shared" si="112"/>
        <v>JAW-BT-SRG-0058</v>
      </c>
      <c r="D830" s="83">
        <v>30734690031</v>
      </c>
      <c r="E830" s="198" t="s">
        <v>11085</v>
      </c>
      <c r="F830" s="198" t="s">
        <v>9189</v>
      </c>
      <c r="G830" s="83" t="s">
        <v>10283</v>
      </c>
      <c r="H830" s="351" t="s">
        <v>6827</v>
      </c>
      <c r="I830" s="83" t="s">
        <v>8830</v>
      </c>
      <c r="J830" s="83" t="s">
        <v>8831</v>
      </c>
      <c r="K830" s="83">
        <v>50</v>
      </c>
      <c r="L830" s="83" t="s">
        <v>8832</v>
      </c>
      <c r="M830" s="83">
        <v>2022</v>
      </c>
      <c r="N830" s="83" t="s">
        <v>10359</v>
      </c>
      <c r="O830" s="83" t="s">
        <v>9339</v>
      </c>
      <c r="P830" s="84" t="s">
        <v>199</v>
      </c>
      <c r="Q830" s="83" t="s">
        <v>8392</v>
      </c>
      <c r="R830" s="83" t="s">
        <v>8393</v>
      </c>
      <c r="S830" s="244" t="s">
        <v>2200</v>
      </c>
      <c r="T830" s="244" t="s">
        <v>5862</v>
      </c>
      <c r="U830" s="244" t="s">
        <v>5947</v>
      </c>
      <c r="V830" s="86" t="s">
        <v>8117</v>
      </c>
      <c r="W830" s="274" t="s">
        <v>2204</v>
      </c>
      <c r="X830" s="274" t="s">
        <v>8616</v>
      </c>
      <c r="Y830" s="244">
        <v>6617989</v>
      </c>
      <c r="Z830" s="86">
        <v>44589</v>
      </c>
      <c r="AA830" s="86">
        <v>44589</v>
      </c>
      <c r="AB830" s="332">
        <f t="shared" ca="1" si="97"/>
        <v>56</v>
      </c>
      <c r="AC830" s="91" t="str">
        <f t="shared" ca="1" si="98"/>
        <v>31 - 60 days</v>
      </c>
      <c r="AD830" s="89">
        <f t="shared" si="111"/>
        <v>44619</v>
      </c>
      <c r="AE830" s="90" t="str">
        <f t="shared" si="106"/>
        <v>W10-2022</v>
      </c>
      <c r="AF830" s="90" t="str">
        <f t="shared" si="99"/>
        <v>Feb-2022</v>
      </c>
      <c r="AG830" s="86" t="s">
        <v>345</v>
      </c>
      <c r="AH830" s="219" t="str">
        <f t="shared" si="100"/>
        <v>TBD</v>
      </c>
      <c r="AI830" s="219" t="str">
        <f t="shared" si="101"/>
        <v>TBD</v>
      </c>
      <c r="AJ830" s="89">
        <v>44659</v>
      </c>
      <c r="AK830" s="219" t="str">
        <f t="shared" si="102"/>
        <v>W15-2022</v>
      </c>
      <c r="AL830" s="219" t="str">
        <f t="shared" si="103"/>
        <v>Apr-2022</v>
      </c>
      <c r="AM830" s="339">
        <v>44659</v>
      </c>
      <c r="AN830" s="219" t="str">
        <f t="shared" si="104"/>
        <v>W15-2022</v>
      </c>
      <c r="AO830" s="219" t="str">
        <f t="shared" si="105"/>
        <v>Apr-2022</v>
      </c>
      <c r="AP830" s="83" t="s">
        <v>4464</v>
      </c>
      <c r="AQ830" s="220">
        <v>44594</v>
      </c>
      <c r="AR830" s="89">
        <v>44634</v>
      </c>
      <c r="AS830" s="99">
        <v>561100867919</v>
      </c>
      <c r="AT830" s="94">
        <v>10.6</v>
      </c>
      <c r="AU830" s="256"/>
      <c r="AV830" s="89">
        <v>44629</v>
      </c>
      <c r="AW830" s="238"/>
      <c r="AX830" s="89"/>
      <c r="AY830" s="89">
        <v>44645</v>
      </c>
      <c r="AZ830" s="219" t="str">
        <f t="shared" si="110"/>
        <v>W13-2022</v>
      </c>
      <c r="BA830" s="86"/>
      <c r="BB830" s="106"/>
      <c r="BC830" s="86" t="s">
        <v>10378</v>
      </c>
      <c r="BD830" s="83" t="s">
        <v>3719</v>
      </c>
      <c r="BE830" s="83" t="str">
        <f t="shared" si="108"/>
        <v>21.RFI</v>
      </c>
      <c r="BF830" s="83" t="s">
        <v>3754</v>
      </c>
      <c r="BG830" s="237" t="s">
        <v>12197</v>
      </c>
      <c r="BH830" s="237"/>
      <c r="BI830" s="197"/>
      <c r="BJ830" s="197"/>
    </row>
    <row r="831" spans="1:62" s="13" customFormat="1" ht="15" hidden="1" customHeight="1">
      <c r="A831" s="187" t="s">
        <v>8640</v>
      </c>
      <c r="B831" s="29"/>
      <c r="C831" s="83" t="str">
        <f t="shared" si="112"/>
        <v>JAW-BT-SRG-0051</v>
      </c>
      <c r="D831" s="83">
        <v>30735370031</v>
      </c>
      <c r="E831" s="198" t="s">
        <v>11069</v>
      </c>
      <c r="F831" s="198" t="s">
        <v>9188</v>
      </c>
      <c r="G831" s="83" t="s">
        <v>10283</v>
      </c>
      <c r="H831" s="351" t="s">
        <v>6827</v>
      </c>
      <c r="I831" s="83" t="s">
        <v>8827</v>
      </c>
      <c r="J831" s="83" t="s">
        <v>8828</v>
      </c>
      <c r="K831" s="83">
        <v>46</v>
      </c>
      <c r="L831" s="83" t="s">
        <v>8829</v>
      </c>
      <c r="M831" s="83">
        <v>2022</v>
      </c>
      <c r="N831" s="83" t="s">
        <v>10359</v>
      </c>
      <c r="O831" s="83" t="s">
        <v>9338</v>
      </c>
      <c r="P831" s="84" t="s">
        <v>199</v>
      </c>
      <c r="Q831" s="83" t="s">
        <v>8390</v>
      </c>
      <c r="R831" s="83" t="s">
        <v>8391</v>
      </c>
      <c r="S831" s="244" t="s">
        <v>2200</v>
      </c>
      <c r="T831" s="244" t="s">
        <v>5862</v>
      </c>
      <c r="U831" s="244" t="s">
        <v>5947</v>
      </c>
      <c r="V831" s="86" t="s">
        <v>8117</v>
      </c>
      <c r="W831" s="274" t="s">
        <v>2204</v>
      </c>
      <c r="X831" s="274" t="s">
        <v>8616</v>
      </c>
      <c r="Y831" s="244">
        <v>6617989</v>
      </c>
      <c r="Z831" s="86">
        <v>44589</v>
      </c>
      <c r="AA831" s="86">
        <v>44589</v>
      </c>
      <c r="AB831" s="332">
        <f t="shared" ca="1" si="97"/>
        <v>53</v>
      </c>
      <c r="AC831" s="91" t="str">
        <f t="shared" ca="1" si="98"/>
        <v>31 - 60 days</v>
      </c>
      <c r="AD831" s="89">
        <f t="shared" si="111"/>
        <v>44619</v>
      </c>
      <c r="AE831" s="90" t="str">
        <f t="shared" si="106"/>
        <v>W10-2022</v>
      </c>
      <c r="AF831" s="90" t="str">
        <f t="shared" si="99"/>
        <v>Feb-2022</v>
      </c>
      <c r="AG831" s="86" t="s">
        <v>345</v>
      </c>
      <c r="AH831" s="219" t="str">
        <f t="shared" si="100"/>
        <v>TBD</v>
      </c>
      <c r="AI831" s="219" t="str">
        <f t="shared" si="101"/>
        <v>TBD</v>
      </c>
      <c r="AJ831" s="199">
        <v>44659</v>
      </c>
      <c r="AK831" s="219" t="str">
        <f t="shared" si="102"/>
        <v>W15-2022</v>
      </c>
      <c r="AL831" s="219" t="str">
        <f t="shared" si="103"/>
        <v>Apr-2022</v>
      </c>
      <c r="AM831" s="339">
        <v>44659</v>
      </c>
      <c r="AN831" s="219" t="str">
        <f t="shared" si="104"/>
        <v>W15-2022</v>
      </c>
      <c r="AO831" s="219" t="str">
        <f t="shared" si="105"/>
        <v>Apr-2022</v>
      </c>
      <c r="AP831" s="83" t="s">
        <v>4464</v>
      </c>
      <c r="AQ831" s="220">
        <v>44594</v>
      </c>
      <c r="AR831" s="89">
        <v>44634</v>
      </c>
      <c r="AS831" s="99">
        <v>561200506958</v>
      </c>
      <c r="AT831" s="94">
        <v>6.6</v>
      </c>
      <c r="AU831" s="256"/>
      <c r="AV831" s="95">
        <v>44629</v>
      </c>
      <c r="AW831" s="238"/>
      <c r="AX831" s="89">
        <v>44607</v>
      </c>
      <c r="AY831" s="89">
        <v>44642</v>
      </c>
      <c r="AZ831" s="219" t="str">
        <f t="shared" si="110"/>
        <v>W13-2022</v>
      </c>
      <c r="BA831" s="86"/>
      <c r="BB831" s="106"/>
      <c r="BC831" s="86" t="s">
        <v>10379</v>
      </c>
      <c r="BD831" s="83" t="s">
        <v>3719</v>
      </c>
      <c r="BE831" s="83" t="str">
        <f t="shared" si="108"/>
        <v>21.RFI</v>
      </c>
      <c r="BF831" s="83" t="s">
        <v>3754</v>
      </c>
      <c r="BG831" s="237" t="s">
        <v>12153</v>
      </c>
      <c r="BH831" s="237"/>
      <c r="BI831" s="197"/>
      <c r="BJ831" s="197"/>
    </row>
    <row r="832" spans="1:62" s="13" customFormat="1" ht="15" hidden="1" customHeight="1">
      <c r="A832" s="187" t="s">
        <v>8640</v>
      </c>
      <c r="B832" s="29"/>
      <c r="C832" s="83" t="str">
        <f t="shared" si="112"/>
        <v>JAW-JI-BJN-4292</v>
      </c>
      <c r="D832" s="83">
        <v>30735010031</v>
      </c>
      <c r="E832" s="198" t="s">
        <v>11095</v>
      </c>
      <c r="F832" s="198" t="s">
        <v>9246</v>
      </c>
      <c r="G832" s="83" t="s">
        <v>10283</v>
      </c>
      <c r="H832" s="351" t="s">
        <v>8638</v>
      </c>
      <c r="I832" s="83" t="s">
        <v>9006</v>
      </c>
      <c r="J832" s="83" t="s">
        <v>9007</v>
      </c>
      <c r="K832" s="83">
        <v>70</v>
      </c>
      <c r="L832" s="83" t="s">
        <v>9008</v>
      </c>
      <c r="M832" s="83">
        <v>2022</v>
      </c>
      <c r="N832" s="83" t="s">
        <v>10359</v>
      </c>
      <c r="O832" s="83" t="s">
        <v>9437</v>
      </c>
      <c r="P832" s="84" t="s">
        <v>205</v>
      </c>
      <c r="Q832" s="83" t="s">
        <v>8514</v>
      </c>
      <c r="R832" s="83" t="s">
        <v>8515</v>
      </c>
      <c r="S832" s="244" t="s">
        <v>2200</v>
      </c>
      <c r="T832" s="244" t="s">
        <v>5862</v>
      </c>
      <c r="U832" s="244" t="s">
        <v>2198</v>
      </c>
      <c r="V832" s="244" t="s">
        <v>4472</v>
      </c>
      <c r="W832" s="274" t="s">
        <v>2207</v>
      </c>
      <c r="X832" s="274" t="s">
        <v>2669</v>
      </c>
      <c r="Y832" s="274">
        <v>6617991</v>
      </c>
      <c r="Z832" s="86">
        <v>44589</v>
      </c>
      <c r="AA832" s="86">
        <v>44589</v>
      </c>
      <c r="AB832" s="332">
        <f t="shared" ca="1" si="97"/>
        <v>70</v>
      </c>
      <c r="AC832" s="91" t="str">
        <f t="shared" ca="1" si="98"/>
        <v>61 - 90 days</v>
      </c>
      <c r="AD832" s="89">
        <f t="shared" si="111"/>
        <v>44619</v>
      </c>
      <c r="AE832" s="90" t="str">
        <f t="shared" si="106"/>
        <v>W10-2022</v>
      </c>
      <c r="AF832" s="90" t="str">
        <f t="shared" si="99"/>
        <v>Feb-2022</v>
      </c>
      <c r="AG832" s="89">
        <v>44650</v>
      </c>
      <c r="AH832" s="219" t="str">
        <f t="shared" si="100"/>
        <v>W14-2022</v>
      </c>
      <c r="AI832" s="219" t="str">
        <f t="shared" si="101"/>
        <v>Mar-2022</v>
      </c>
      <c r="AJ832" s="199">
        <v>44681</v>
      </c>
      <c r="AK832" s="219" t="str">
        <f t="shared" si="102"/>
        <v>W18-2022</v>
      </c>
      <c r="AL832" s="219" t="str">
        <f t="shared" si="103"/>
        <v>Apr-2022</v>
      </c>
      <c r="AM832" s="339">
        <v>44681</v>
      </c>
      <c r="AN832" s="219" t="str">
        <f t="shared" si="104"/>
        <v>W18-2022</v>
      </c>
      <c r="AO832" s="219" t="str">
        <f t="shared" si="105"/>
        <v>Apr-2022</v>
      </c>
      <c r="AP832" s="83" t="s">
        <v>4464</v>
      </c>
      <c r="AQ832" s="220">
        <v>44594</v>
      </c>
      <c r="AR832" s="89">
        <v>44595</v>
      </c>
      <c r="AS832" s="99" t="s">
        <v>12238</v>
      </c>
      <c r="AT832" s="94"/>
      <c r="AU832" s="256"/>
      <c r="AV832" s="95">
        <v>44641</v>
      </c>
      <c r="AW832" s="238"/>
      <c r="AX832" s="89">
        <v>44642</v>
      </c>
      <c r="AY832" s="89">
        <v>44659</v>
      </c>
      <c r="AZ832" s="219" t="str">
        <f t="shared" si="110"/>
        <v>W15-2022</v>
      </c>
      <c r="BA832" s="86"/>
      <c r="BB832" s="86"/>
      <c r="BC832" s="86" t="s">
        <v>10378</v>
      </c>
      <c r="BD832" s="83" t="s">
        <v>3719</v>
      </c>
      <c r="BE832" s="83" t="str">
        <f t="shared" si="108"/>
        <v>21.RFI</v>
      </c>
      <c r="BF832" s="83" t="s">
        <v>3754</v>
      </c>
      <c r="BG832" s="237" t="s">
        <v>12584</v>
      </c>
      <c r="BH832" s="441" t="s">
        <v>12823</v>
      </c>
    </row>
    <row r="833" spans="1:62" s="13" customFormat="1" ht="15" hidden="1" customHeight="1">
      <c r="A833" s="187" t="s">
        <v>8640</v>
      </c>
      <c r="B833" s="29"/>
      <c r="C833" s="83" t="str">
        <f t="shared" si="112"/>
        <v>JAW-JI-KDR-4349</v>
      </c>
      <c r="D833" s="83">
        <v>30735970031</v>
      </c>
      <c r="E833" s="198" t="s">
        <v>11088</v>
      </c>
      <c r="F833" s="198" t="s">
        <v>9222</v>
      </c>
      <c r="G833" s="83" t="s">
        <v>10283</v>
      </c>
      <c r="H833" s="351" t="s">
        <v>8638</v>
      </c>
      <c r="I833" s="83" t="s">
        <v>8933</v>
      </c>
      <c r="J833" s="83" t="s">
        <v>8934</v>
      </c>
      <c r="K833" s="83">
        <v>40</v>
      </c>
      <c r="L833" s="83" t="s">
        <v>8935</v>
      </c>
      <c r="M833" s="83">
        <v>2022</v>
      </c>
      <c r="N833" s="83" t="s">
        <v>10359</v>
      </c>
      <c r="O833" s="83" t="s">
        <v>9364</v>
      </c>
      <c r="P833" s="84" t="s">
        <v>205</v>
      </c>
      <c r="Q833" s="83" t="s">
        <v>8464</v>
      </c>
      <c r="R833" s="83" t="s">
        <v>8465</v>
      </c>
      <c r="S833" s="244" t="s">
        <v>2200</v>
      </c>
      <c r="T833" s="244" t="s">
        <v>5862</v>
      </c>
      <c r="U833" s="244" t="s">
        <v>2198</v>
      </c>
      <c r="V833" s="244" t="s">
        <v>4472</v>
      </c>
      <c r="W833" s="274" t="s">
        <v>2207</v>
      </c>
      <c r="X833" s="274" t="s">
        <v>2726</v>
      </c>
      <c r="Y833" s="244">
        <v>6617991</v>
      </c>
      <c r="Z833" s="86">
        <v>44589</v>
      </c>
      <c r="AA833" s="86">
        <v>44589</v>
      </c>
      <c r="AB833" s="332">
        <f t="shared" ca="1" si="97"/>
        <v>70</v>
      </c>
      <c r="AC833" s="91" t="str">
        <f t="shared" ca="1" si="98"/>
        <v>61 - 90 days</v>
      </c>
      <c r="AD833" s="89">
        <f t="shared" si="111"/>
        <v>44619</v>
      </c>
      <c r="AE833" s="90" t="str">
        <f t="shared" si="106"/>
        <v>W10-2022</v>
      </c>
      <c r="AF833" s="90" t="str">
        <f t="shared" si="99"/>
        <v>Feb-2022</v>
      </c>
      <c r="AG833" s="89">
        <v>44650</v>
      </c>
      <c r="AH833" s="219" t="str">
        <f t="shared" si="100"/>
        <v>W14-2022</v>
      </c>
      <c r="AI833" s="219" t="str">
        <f t="shared" si="101"/>
        <v>Mar-2022</v>
      </c>
      <c r="AJ833" s="199">
        <v>44681</v>
      </c>
      <c r="AK833" s="219" t="str">
        <f t="shared" si="102"/>
        <v>W18-2022</v>
      </c>
      <c r="AL833" s="219" t="str">
        <f t="shared" si="103"/>
        <v>Apr-2022</v>
      </c>
      <c r="AM833" s="339">
        <v>44681</v>
      </c>
      <c r="AN833" s="219" t="str">
        <f t="shared" si="104"/>
        <v>W18-2022</v>
      </c>
      <c r="AO833" s="219" t="str">
        <f t="shared" si="105"/>
        <v>Apr-2022</v>
      </c>
      <c r="AP833" s="83" t="s">
        <v>4464</v>
      </c>
      <c r="AQ833" s="220">
        <v>44594</v>
      </c>
      <c r="AR833" s="89">
        <v>44595</v>
      </c>
      <c r="AS833" s="99" t="s">
        <v>12238</v>
      </c>
      <c r="AT833" s="94"/>
      <c r="AU833" s="256"/>
      <c r="AV833" s="89">
        <v>44641</v>
      </c>
      <c r="AW833" s="238"/>
      <c r="AX833" s="89">
        <v>44636</v>
      </c>
      <c r="AY833" s="89">
        <v>44659</v>
      </c>
      <c r="AZ833" s="219" t="str">
        <f t="shared" si="110"/>
        <v>W15-2022</v>
      </c>
      <c r="BA833" s="86"/>
      <c r="BB833" s="86"/>
      <c r="BC833" s="86" t="s">
        <v>10379</v>
      </c>
      <c r="BD833" s="83" t="s">
        <v>3719</v>
      </c>
      <c r="BE833" s="83" t="str">
        <f t="shared" si="108"/>
        <v>21.RFI</v>
      </c>
      <c r="BF833" s="83" t="s">
        <v>3754</v>
      </c>
      <c r="BG833" s="237" t="s">
        <v>12583</v>
      </c>
      <c r="BH833" s="441" t="s">
        <v>12823</v>
      </c>
    </row>
    <row r="834" spans="1:62" s="13" customFormat="1" ht="15" hidden="1" customHeight="1">
      <c r="A834" s="92"/>
      <c r="B834" s="346"/>
      <c r="C834" s="83" t="str">
        <f t="shared" si="112"/>
        <v>JAW-JK-GGP-0459</v>
      </c>
      <c r="D834" s="83">
        <v>30735630031</v>
      </c>
      <c r="E834" s="198" t="s">
        <v>11087</v>
      </c>
      <c r="F834" s="198" t="s">
        <v>10321</v>
      </c>
      <c r="G834" s="83" t="s">
        <v>10283</v>
      </c>
      <c r="H834" s="84" t="s">
        <v>6825</v>
      </c>
      <c r="I834" s="83" t="s">
        <v>10285</v>
      </c>
      <c r="J834" s="83" t="s">
        <v>10286</v>
      </c>
      <c r="K834" s="83">
        <v>25</v>
      </c>
      <c r="L834" s="83" t="s">
        <v>4487</v>
      </c>
      <c r="M834" s="83">
        <v>2022</v>
      </c>
      <c r="N834" s="83" t="s">
        <v>10361</v>
      </c>
      <c r="O834" s="83" t="s">
        <v>10320</v>
      </c>
      <c r="P834" s="84" t="s">
        <v>199</v>
      </c>
      <c r="Q834" s="83" t="s">
        <v>9721</v>
      </c>
      <c r="R834" s="83" t="s">
        <v>9722</v>
      </c>
      <c r="S834" s="83" t="s">
        <v>2200</v>
      </c>
      <c r="T834" s="83" t="s">
        <v>5862</v>
      </c>
      <c r="U834" s="83" t="s">
        <v>2197</v>
      </c>
      <c r="V834" s="86" t="s">
        <v>8117</v>
      </c>
      <c r="W834" s="274" t="s">
        <v>2210</v>
      </c>
      <c r="X834" s="274" t="s">
        <v>2696</v>
      </c>
      <c r="Y834" s="274">
        <v>6618023</v>
      </c>
      <c r="Z834" s="86">
        <v>44596</v>
      </c>
      <c r="AA834" s="86">
        <v>44596</v>
      </c>
      <c r="AB834" s="332">
        <f t="shared" ca="1" si="97"/>
        <v>73</v>
      </c>
      <c r="AC834" s="91" t="str">
        <f t="shared" ca="1" si="98"/>
        <v>61 - 90 days</v>
      </c>
      <c r="AD834" s="89">
        <f t="shared" si="111"/>
        <v>44626</v>
      </c>
      <c r="AE834" s="90" t="str">
        <f t="shared" si="106"/>
        <v>W11-2022</v>
      </c>
      <c r="AF834" s="90" t="str">
        <f t="shared" si="99"/>
        <v>Mar-2022</v>
      </c>
      <c r="AG834" s="86" t="s">
        <v>345</v>
      </c>
      <c r="AH834" s="219" t="str">
        <f t="shared" si="100"/>
        <v>TBD</v>
      </c>
      <c r="AI834" s="219" t="str">
        <f t="shared" si="101"/>
        <v>TBD</v>
      </c>
      <c r="AJ834" s="89">
        <v>44681</v>
      </c>
      <c r="AK834" s="90" t="str">
        <f t="shared" si="102"/>
        <v>W18-2022</v>
      </c>
      <c r="AL834" s="90" t="str">
        <f t="shared" si="103"/>
        <v>Apr-2022</v>
      </c>
      <c r="AM834" s="339">
        <v>44681</v>
      </c>
      <c r="AN834" s="90" t="str">
        <f t="shared" si="104"/>
        <v>W18-2022</v>
      </c>
      <c r="AO834" s="90" t="str">
        <f t="shared" si="105"/>
        <v>Apr-2022</v>
      </c>
      <c r="AP834" s="83" t="s">
        <v>4464</v>
      </c>
      <c r="AQ834" s="220">
        <v>44599</v>
      </c>
      <c r="AR834" s="89">
        <v>44634</v>
      </c>
      <c r="AS834" s="99">
        <v>542103991826</v>
      </c>
      <c r="AT834" s="94">
        <v>10.6</v>
      </c>
      <c r="AU834" s="344"/>
      <c r="AV834" s="89">
        <v>44628</v>
      </c>
      <c r="AW834" s="238"/>
      <c r="AX834" s="89"/>
      <c r="AY834" s="89">
        <v>44669</v>
      </c>
      <c r="AZ834" s="219" t="str">
        <f t="shared" si="110"/>
        <v>W17-2022</v>
      </c>
      <c r="BA834" s="86"/>
      <c r="BB834" s="86"/>
      <c r="BC834" s="86"/>
      <c r="BD834" s="83" t="s">
        <v>3719</v>
      </c>
      <c r="BE834" s="83" t="str">
        <f t="shared" si="108"/>
        <v>21.RFI</v>
      </c>
      <c r="BF834" s="83" t="s">
        <v>3754</v>
      </c>
      <c r="BG834" s="237" t="s">
        <v>12789</v>
      </c>
      <c r="BH834" s="441" t="s">
        <v>12823</v>
      </c>
      <c r="BI834" s="190"/>
      <c r="BJ834" s="190"/>
    </row>
    <row r="835" spans="1:62" s="13" customFormat="1" ht="15" hidden="1" customHeight="1">
      <c r="A835" s="198"/>
      <c r="B835" s="29"/>
      <c r="C835" s="83" t="str">
        <f t="shared" si="112"/>
        <v>SUL-ST-LWK-1068</v>
      </c>
      <c r="D835" s="83">
        <v>30735360031</v>
      </c>
      <c r="E835" s="198" t="s">
        <v>11062</v>
      </c>
      <c r="F835" s="198" t="s">
        <v>8062</v>
      </c>
      <c r="G835" s="83" t="s">
        <v>5842</v>
      </c>
      <c r="H835" s="284" t="s">
        <v>6508</v>
      </c>
      <c r="I835" s="83" t="s">
        <v>8050</v>
      </c>
      <c r="J835" s="83" t="s">
        <v>8051</v>
      </c>
      <c r="K835" s="83">
        <v>50</v>
      </c>
      <c r="L835" s="83" t="s">
        <v>8052</v>
      </c>
      <c r="M835" s="106">
        <v>2021</v>
      </c>
      <c r="N835" s="83" t="s">
        <v>3758</v>
      </c>
      <c r="O835" s="83" t="s">
        <v>8132</v>
      </c>
      <c r="P835" s="284" t="s">
        <v>205</v>
      </c>
      <c r="Q835" s="83" t="s">
        <v>7009</v>
      </c>
      <c r="R835" s="83" t="s">
        <v>7010</v>
      </c>
      <c r="S835" s="198" t="s">
        <v>2200</v>
      </c>
      <c r="T835" s="198" t="s">
        <v>5862</v>
      </c>
      <c r="U835" s="198" t="s">
        <v>203</v>
      </c>
      <c r="V835" s="198" t="s">
        <v>4475</v>
      </c>
      <c r="W835" s="274" t="s">
        <v>2232</v>
      </c>
      <c r="X835" s="274" t="s">
        <v>6988</v>
      </c>
      <c r="Y835" s="274">
        <v>6617806</v>
      </c>
      <c r="Z835" s="276">
        <v>44523</v>
      </c>
      <c r="AA835" s="276"/>
      <c r="AB835" s="391">
        <f t="shared" ca="1" si="97"/>
        <v>135</v>
      </c>
      <c r="AC835" s="284" t="str">
        <f t="shared" ca="1" si="98"/>
        <v>121 - 150 days</v>
      </c>
      <c r="AD835" s="276">
        <f t="shared" si="111"/>
        <v>44553</v>
      </c>
      <c r="AE835" s="90" t="str">
        <f t="shared" si="106"/>
        <v>W52-2021</v>
      </c>
      <c r="AF835" s="90" t="str">
        <f t="shared" si="99"/>
        <v>Dec-2021</v>
      </c>
      <c r="AG835" s="86" t="s">
        <v>345</v>
      </c>
      <c r="AH835" s="90" t="str">
        <f t="shared" si="100"/>
        <v>TBD</v>
      </c>
      <c r="AI835" s="90" t="str">
        <f t="shared" si="101"/>
        <v>TBD</v>
      </c>
      <c r="AJ835" s="199">
        <v>44681</v>
      </c>
      <c r="AK835" s="90" t="str">
        <f t="shared" si="102"/>
        <v>W18-2022</v>
      </c>
      <c r="AL835" s="90" t="str">
        <f t="shared" si="103"/>
        <v>Apr-2022</v>
      </c>
      <c r="AM835" s="339">
        <v>44681</v>
      </c>
      <c r="AN835" s="90" t="str">
        <f t="shared" si="104"/>
        <v>W18-2022</v>
      </c>
      <c r="AO835" s="90" t="str">
        <f t="shared" si="105"/>
        <v>Apr-2022</v>
      </c>
      <c r="AP835" s="84" t="s">
        <v>4464</v>
      </c>
      <c r="AQ835" s="199">
        <v>44627</v>
      </c>
      <c r="AR835" s="199">
        <v>44635</v>
      </c>
      <c r="AS835" s="99">
        <v>319100338633</v>
      </c>
      <c r="AT835" s="94">
        <v>6.6</v>
      </c>
      <c r="AU835" s="256"/>
      <c r="AV835" s="89">
        <v>44617</v>
      </c>
      <c r="AW835" s="238"/>
      <c r="AX835" s="89">
        <v>44636</v>
      </c>
      <c r="AY835" s="89">
        <v>44658</v>
      </c>
      <c r="AZ835" s="219" t="str">
        <f t="shared" si="110"/>
        <v>W15-2022</v>
      </c>
      <c r="BA835" s="86"/>
      <c r="BB835" s="86"/>
      <c r="BC835" s="198" t="s">
        <v>10377</v>
      </c>
      <c r="BD835" s="83" t="s">
        <v>3719</v>
      </c>
      <c r="BE835" s="83" t="str">
        <f t="shared" si="108"/>
        <v>21.RFI</v>
      </c>
      <c r="BF835" s="83" t="s">
        <v>3754</v>
      </c>
      <c r="BG835" s="237" t="s">
        <v>12509</v>
      </c>
      <c r="BH835" s="441" t="s">
        <v>12823</v>
      </c>
    </row>
    <row r="836" spans="1:62" s="13" customFormat="1" ht="15" hidden="1" customHeight="1">
      <c r="A836" s="198"/>
      <c r="B836" s="29"/>
      <c r="C836" s="83" t="str">
        <f t="shared" si="112"/>
        <v>SUL-ST-LWK-1085</v>
      </c>
      <c r="D836" s="83">
        <v>30735350031</v>
      </c>
      <c r="E836" s="198" t="s">
        <v>11053</v>
      </c>
      <c r="F836" s="198" t="s">
        <v>11054</v>
      </c>
      <c r="G836" s="83" t="s">
        <v>5842</v>
      </c>
      <c r="H836" s="284" t="s">
        <v>6508</v>
      </c>
      <c r="I836" s="83" t="s">
        <v>8024</v>
      </c>
      <c r="J836" s="83" t="s">
        <v>8025</v>
      </c>
      <c r="K836" s="83">
        <v>60</v>
      </c>
      <c r="L836" s="83" t="s">
        <v>8026</v>
      </c>
      <c r="M836" s="106">
        <v>2021</v>
      </c>
      <c r="N836" s="83" t="s">
        <v>3758</v>
      </c>
      <c r="O836" s="83" t="s">
        <v>8131</v>
      </c>
      <c r="P836" s="284" t="s">
        <v>205</v>
      </c>
      <c r="Q836" s="83" t="s">
        <v>8027</v>
      </c>
      <c r="R836" s="83" t="s">
        <v>8028</v>
      </c>
      <c r="S836" s="198" t="s">
        <v>2200</v>
      </c>
      <c r="T836" s="198" t="s">
        <v>5862</v>
      </c>
      <c r="U836" s="198" t="s">
        <v>2198</v>
      </c>
      <c r="V836" s="198" t="s">
        <v>4475</v>
      </c>
      <c r="W836" s="274" t="s">
        <v>2232</v>
      </c>
      <c r="X836" s="274" t="s">
        <v>6988</v>
      </c>
      <c r="Y836" s="274">
        <v>6617793</v>
      </c>
      <c r="Z836" s="276">
        <v>44518</v>
      </c>
      <c r="AA836" s="276"/>
      <c r="AB836" s="391">
        <f t="shared" ca="1" si="97"/>
        <v>148</v>
      </c>
      <c r="AC836" s="284" t="str">
        <f t="shared" ca="1" si="98"/>
        <v>121 - 150 days</v>
      </c>
      <c r="AD836" s="276">
        <f t="shared" si="111"/>
        <v>44548</v>
      </c>
      <c r="AE836" s="198" t="s">
        <v>345</v>
      </c>
      <c r="AF836" s="198" t="s">
        <v>345</v>
      </c>
      <c r="AG836" s="86" t="s">
        <v>345</v>
      </c>
      <c r="AH836" s="198" t="str">
        <f t="shared" si="100"/>
        <v>TBD</v>
      </c>
      <c r="AI836" s="198" t="str">
        <f t="shared" si="101"/>
        <v>TBD</v>
      </c>
      <c r="AJ836" s="199">
        <v>44681</v>
      </c>
      <c r="AK836" s="198" t="str">
        <f t="shared" si="102"/>
        <v>W18-2022</v>
      </c>
      <c r="AL836" s="198" t="str">
        <f t="shared" si="103"/>
        <v>Apr-2022</v>
      </c>
      <c r="AM836" s="339">
        <v>44681</v>
      </c>
      <c r="AN836" s="198" t="str">
        <f t="shared" si="104"/>
        <v>W18-2022</v>
      </c>
      <c r="AO836" s="198" t="str">
        <f t="shared" si="105"/>
        <v>Apr-2022</v>
      </c>
      <c r="AP836" s="106" t="s">
        <v>4464</v>
      </c>
      <c r="AQ836" s="199">
        <v>44627</v>
      </c>
      <c r="AR836" s="199">
        <v>44635</v>
      </c>
      <c r="AS836" s="99">
        <v>319100338625</v>
      </c>
      <c r="AT836" s="198">
        <v>6.6</v>
      </c>
      <c r="AU836" s="198"/>
      <c r="AV836" s="89">
        <v>44617</v>
      </c>
      <c r="AW836" s="238"/>
      <c r="AX836" s="199">
        <v>44635</v>
      </c>
      <c r="AY836" s="199">
        <v>44666</v>
      </c>
      <c r="AZ836" s="219" t="str">
        <f t="shared" si="110"/>
        <v>W16-2022</v>
      </c>
      <c r="BA836" s="86"/>
      <c r="BB836" s="86"/>
      <c r="BC836" s="198"/>
      <c r="BD836" s="83" t="s">
        <v>3719</v>
      </c>
      <c r="BE836" s="83" t="str">
        <f t="shared" si="108"/>
        <v>21.RFI</v>
      </c>
      <c r="BF836" s="83" t="s">
        <v>3754</v>
      </c>
      <c r="BG836" s="237" t="s">
        <v>12772</v>
      </c>
      <c r="BH836" s="441" t="s">
        <v>12823</v>
      </c>
      <c r="BI836" s="190"/>
      <c r="BJ836" s="190"/>
    </row>
    <row r="837" spans="1:62" s="13" customFormat="1" ht="15" hidden="1" customHeight="1">
      <c r="A837" s="198"/>
      <c r="B837" s="29"/>
      <c r="C837" s="83" t="str">
        <f t="shared" si="112"/>
        <v>SUL-ST-LWK-1090</v>
      </c>
      <c r="D837" s="83">
        <v>30735330031</v>
      </c>
      <c r="E837" s="198" t="s">
        <v>11061</v>
      </c>
      <c r="F837" s="198" t="s">
        <v>8069</v>
      </c>
      <c r="G837" s="295" t="s">
        <v>5842</v>
      </c>
      <c r="H837" s="284" t="s">
        <v>6825</v>
      </c>
      <c r="I837" s="83" t="s">
        <v>8014</v>
      </c>
      <c r="J837" s="83" t="s">
        <v>8015</v>
      </c>
      <c r="K837" s="83">
        <v>50</v>
      </c>
      <c r="L837" s="83" t="s">
        <v>8013</v>
      </c>
      <c r="M837" s="106">
        <v>2021</v>
      </c>
      <c r="N837" s="83" t="s">
        <v>3758</v>
      </c>
      <c r="O837" s="83" t="s">
        <v>10552</v>
      </c>
      <c r="P837" s="284" t="s">
        <v>205</v>
      </c>
      <c r="Q837" s="83" t="s">
        <v>8011</v>
      </c>
      <c r="R837" s="83" t="s">
        <v>8012</v>
      </c>
      <c r="S837" s="198" t="s">
        <v>2200</v>
      </c>
      <c r="T837" s="198" t="s">
        <v>5862</v>
      </c>
      <c r="U837" s="198" t="s">
        <v>2198</v>
      </c>
      <c r="V837" s="198" t="s">
        <v>4475</v>
      </c>
      <c r="W837" s="274" t="s">
        <v>2232</v>
      </c>
      <c r="X837" s="274" t="s">
        <v>6988</v>
      </c>
      <c r="Y837" s="274">
        <v>6617794</v>
      </c>
      <c r="Z837" s="276">
        <v>44518</v>
      </c>
      <c r="AA837" s="276"/>
      <c r="AB837" s="391">
        <f t="shared" ref="AB837:AB900" ca="1" si="113">IF(AND($Z837=""),"",IF(AND($Z837&lt;&gt;"",AY837&lt;&gt;""),AY837-$Z837,IF(AND($Z837&lt;&gt;"",AY837=""),TODAY()-$Z837)))</f>
        <v>140</v>
      </c>
      <c r="AC837" s="284" t="str">
        <f t="shared" ref="AC837:AC900" ca="1" si="114">IF(AB837="","",IF(AB837="RFI","RFI done",IF(AB837&gt;150,"&gt; 150 days",IF(AB837&gt;120,"121 - 150 days",IF(AB837&gt;90,"91 - 120 days",IF(AB837&gt;60,"61 - 90 days",IF(AB837&gt;30,"31 - 60 days","&lt; 30 days")))))))</f>
        <v>121 - 150 days</v>
      </c>
      <c r="AD837" s="276">
        <f t="shared" si="111"/>
        <v>44548</v>
      </c>
      <c r="AE837" s="198" t="s">
        <v>345</v>
      </c>
      <c r="AF837" s="198" t="s">
        <v>345</v>
      </c>
      <c r="AG837" s="86" t="s">
        <v>345</v>
      </c>
      <c r="AH837" s="198" t="str">
        <f t="shared" ref="AH837:AH846" si="115">IFERROR(VLOOKUP(AG837,L_Convert,6,FALSE),"")</f>
        <v>TBD</v>
      </c>
      <c r="AI837" s="198" t="str">
        <f t="shared" ref="AI837:AI846" si="116">IFERROR(VLOOKUP(AG837,L_Convert,7,FALSE),"")</f>
        <v>TBD</v>
      </c>
      <c r="AJ837" s="199">
        <v>44681</v>
      </c>
      <c r="AK837" s="198" t="str">
        <f t="shared" ref="AK837:AK900" si="117">IFERROR(VLOOKUP(AJ837,L_Convert,6,FALSE),"")</f>
        <v>W18-2022</v>
      </c>
      <c r="AL837" s="198" t="str">
        <f t="shared" ref="AL837:AL900" si="118">IFERROR(VLOOKUP(AJ837,L_Convert,7,FALSE),"")</f>
        <v>Apr-2022</v>
      </c>
      <c r="AM837" s="339">
        <v>44681</v>
      </c>
      <c r="AN837" s="198" t="str">
        <f t="shared" ref="AN837:AN900" si="119">IFERROR(VLOOKUP(AM837,L_Convert,6,FALSE),"")</f>
        <v>W18-2022</v>
      </c>
      <c r="AO837" s="198" t="str">
        <f t="shared" ref="AO837:AO900" si="120">IFERROR(VLOOKUP(AM837,L_Convert,7,FALSE),"")</f>
        <v>Apr-2022</v>
      </c>
      <c r="AP837" s="106" t="s">
        <v>4464</v>
      </c>
      <c r="AQ837" s="199">
        <v>44627</v>
      </c>
      <c r="AR837" s="199">
        <v>44635</v>
      </c>
      <c r="AS837" s="99">
        <v>319100338658</v>
      </c>
      <c r="AT837" s="94">
        <v>6.6</v>
      </c>
      <c r="AU837" s="198"/>
      <c r="AV837" s="89">
        <v>44617</v>
      </c>
      <c r="AW837" s="238"/>
      <c r="AX837" s="199">
        <v>44635</v>
      </c>
      <c r="AY837" s="89">
        <v>44658</v>
      </c>
      <c r="AZ837" s="219" t="str">
        <f t="shared" si="110"/>
        <v>W15-2022</v>
      </c>
      <c r="BA837" s="198"/>
      <c r="BB837" s="86"/>
      <c r="BC837" s="198" t="s">
        <v>10377</v>
      </c>
      <c r="BD837" s="83" t="s">
        <v>3719</v>
      </c>
      <c r="BE837" s="83" t="str">
        <f t="shared" si="108"/>
        <v>21.RFI</v>
      </c>
      <c r="BF837" s="83" t="s">
        <v>3754</v>
      </c>
      <c r="BG837" s="237" t="s">
        <v>12510</v>
      </c>
      <c r="BH837" s="441" t="s">
        <v>12823</v>
      </c>
    </row>
    <row r="838" spans="1:62" s="13" customFormat="1" ht="15" hidden="1" customHeight="1">
      <c r="A838" s="198"/>
      <c r="B838" s="29"/>
      <c r="C838" s="83" t="str">
        <f t="shared" si="112"/>
        <v>SUL-ST-LWK-1091</v>
      </c>
      <c r="D838" s="83">
        <v>30735340031</v>
      </c>
      <c r="E838" s="198" t="s">
        <v>11055</v>
      </c>
      <c r="F838" s="198" t="s">
        <v>11056</v>
      </c>
      <c r="G838" s="295" t="s">
        <v>5842</v>
      </c>
      <c r="H838" s="284" t="s">
        <v>6825</v>
      </c>
      <c r="I838" s="83" t="s">
        <v>8018</v>
      </c>
      <c r="J838" s="83" t="s">
        <v>8019</v>
      </c>
      <c r="K838" s="83">
        <v>60</v>
      </c>
      <c r="L838" s="83" t="s">
        <v>8020</v>
      </c>
      <c r="M838" s="106">
        <v>2021</v>
      </c>
      <c r="N838" s="83" t="s">
        <v>3758</v>
      </c>
      <c r="O838" s="83" t="s">
        <v>10551</v>
      </c>
      <c r="P838" s="284" t="s">
        <v>205</v>
      </c>
      <c r="Q838" s="83" t="s">
        <v>8016</v>
      </c>
      <c r="R838" s="83" t="s">
        <v>8017</v>
      </c>
      <c r="S838" s="198" t="s">
        <v>2200</v>
      </c>
      <c r="T838" s="198" t="s">
        <v>5862</v>
      </c>
      <c r="U838" s="198" t="s">
        <v>2198</v>
      </c>
      <c r="V838" s="198" t="s">
        <v>4475</v>
      </c>
      <c r="W838" s="274" t="s">
        <v>2232</v>
      </c>
      <c r="X838" s="274" t="s">
        <v>6988</v>
      </c>
      <c r="Y838" s="274">
        <v>6617794</v>
      </c>
      <c r="Z838" s="276">
        <v>44518</v>
      </c>
      <c r="AA838" s="276"/>
      <c r="AB838" s="391">
        <f t="shared" ca="1" si="113"/>
        <v>142</v>
      </c>
      <c r="AC838" s="284" t="str">
        <f t="shared" ca="1" si="114"/>
        <v>121 - 150 days</v>
      </c>
      <c r="AD838" s="276">
        <f t="shared" si="111"/>
        <v>44548</v>
      </c>
      <c r="AE838" s="198" t="s">
        <v>345</v>
      </c>
      <c r="AF838" s="198" t="s">
        <v>345</v>
      </c>
      <c r="AG838" s="86" t="s">
        <v>345</v>
      </c>
      <c r="AH838" s="198" t="str">
        <f t="shared" si="115"/>
        <v>TBD</v>
      </c>
      <c r="AI838" s="198" t="str">
        <f t="shared" si="116"/>
        <v>TBD</v>
      </c>
      <c r="AJ838" s="199">
        <v>44681</v>
      </c>
      <c r="AK838" s="198" t="str">
        <f t="shared" si="117"/>
        <v>W18-2022</v>
      </c>
      <c r="AL838" s="198" t="str">
        <f t="shared" si="118"/>
        <v>Apr-2022</v>
      </c>
      <c r="AM838" s="339">
        <v>44681</v>
      </c>
      <c r="AN838" s="198" t="str">
        <f t="shared" si="119"/>
        <v>W18-2022</v>
      </c>
      <c r="AO838" s="198" t="str">
        <f t="shared" si="120"/>
        <v>Apr-2022</v>
      </c>
      <c r="AP838" s="106" t="s">
        <v>4464</v>
      </c>
      <c r="AQ838" s="199">
        <v>44627</v>
      </c>
      <c r="AR838" s="199">
        <v>44635</v>
      </c>
      <c r="AS838" s="99">
        <v>319100338641</v>
      </c>
      <c r="AT838" s="198"/>
      <c r="AU838" s="198"/>
      <c r="AV838" s="89">
        <v>44617</v>
      </c>
      <c r="AW838" s="238"/>
      <c r="AX838" s="199">
        <v>44635</v>
      </c>
      <c r="AY838" s="199">
        <v>44660</v>
      </c>
      <c r="AZ838" s="219" t="str">
        <f t="shared" si="110"/>
        <v>W15-2022</v>
      </c>
      <c r="BA838" s="198"/>
      <c r="BB838" s="86"/>
      <c r="BC838" s="198" t="s">
        <v>10377</v>
      </c>
      <c r="BD838" s="83" t="s">
        <v>3719</v>
      </c>
      <c r="BE838" s="83" t="str">
        <f t="shared" si="108"/>
        <v>21.RFI</v>
      </c>
      <c r="BF838" s="83" t="s">
        <v>3754</v>
      </c>
      <c r="BG838" s="373" t="s">
        <v>12578</v>
      </c>
      <c r="BH838" s="441" t="s">
        <v>12823</v>
      </c>
    </row>
    <row r="839" spans="1:62" s="13" customFormat="1" ht="15" hidden="1" customHeight="1">
      <c r="A839" s="187" t="s">
        <v>11659</v>
      </c>
      <c r="B839" s="29"/>
      <c r="C839" s="83" t="str">
        <f t="shared" si="112"/>
        <v>SUM-SU-AKK-2248</v>
      </c>
      <c r="D839" s="83">
        <v>30742100031</v>
      </c>
      <c r="E839" s="198">
        <v>20139105</v>
      </c>
      <c r="F839" s="198" t="s">
        <v>11981</v>
      </c>
      <c r="G839" s="83" t="s">
        <v>10283</v>
      </c>
      <c r="H839" s="84" t="s">
        <v>6832</v>
      </c>
      <c r="I839" s="83" t="s">
        <v>11779</v>
      </c>
      <c r="J839" s="83" t="s">
        <v>11780</v>
      </c>
      <c r="K839" s="83">
        <v>50</v>
      </c>
      <c r="L839" s="83" t="s">
        <v>11781</v>
      </c>
      <c r="M839" s="83">
        <v>2022</v>
      </c>
      <c r="N839" s="83" t="s">
        <v>10971</v>
      </c>
      <c r="O839" s="83" t="s">
        <v>12051</v>
      </c>
      <c r="P839" s="84" t="s">
        <v>205</v>
      </c>
      <c r="Q839" s="83" t="s">
        <v>11568</v>
      </c>
      <c r="R839" s="83" t="s">
        <v>11569</v>
      </c>
      <c r="S839" s="83" t="s">
        <v>2200</v>
      </c>
      <c r="T839" s="83" t="s">
        <v>5862</v>
      </c>
      <c r="U839" s="83" t="s">
        <v>2199</v>
      </c>
      <c r="V839" s="86" t="s">
        <v>4471</v>
      </c>
      <c r="W839" s="274" t="s">
        <v>2213</v>
      </c>
      <c r="X839" s="274" t="s">
        <v>10679</v>
      </c>
      <c r="Y839" s="274">
        <v>6618081</v>
      </c>
      <c r="Z839" s="86">
        <v>44631</v>
      </c>
      <c r="AA839" s="86">
        <v>44631</v>
      </c>
      <c r="AB839" s="332">
        <f t="shared" ca="1" si="113"/>
        <v>34</v>
      </c>
      <c r="AC839" s="91" t="str">
        <f t="shared" ca="1" si="114"/>
        <v>31 - 60 days</v>
      </c>
      <c r="AD839" s="89">
        <f t="shared" si="111"/>
        <v>44661</v>
      </c>
      <c r="AE839" s="90" t="str">
        <f t="shared" ref="AE839:AE858" si="121">IFERROR(VLOOKUP(AD839,L_Convert,6,FALSE),"")</f>
        <v>W16-2022</v>
      </c>
      <c r="AF839" s="90" t="str">
        <f t="shared" ref="AF839:AF858" si="122">IFERROR(VLOOKUP(AD839,L_Convert,7,FALSE),"")</f>
        <v>Apr-2022</v>
      </c>
      <c r="AG839" s="86" t="s">
        <v>345</v>
      </c>
      <c r="AH839" s="219" t="str">
        <f t="shared" si="115"/>
        <v>TBD</v>
      </c>
      <c r="AI839" s="219" t="str">
        <f t="shared" si="116"/>
        <v>TBD</v>
      </c>
      <c r="AJ839" s="199">
        <v>44685</v>
      </c>
      <c r="AK839" s="219" t="str">
        <f t="shared" si="117"/>
        <v>W19-2022</v>
      </c>
      <c r="AL839" s="219" t="str">
        <f t="shared" si="118"/>
        <v>May-2022</v>
      </c>
      <c r="AM839" s="339">
        <v>44685</v>
      </c>
      <c r="AN839" s="219" t="str">
        <f t="shared" si="119"/>
        <v>W19-2022</v>
      </c>
      <c r="AO839" s="219" t="str">
        <f t="shared" si="120"/>
        <v>May-2022</v>
      </c>
      <c r="AP839" s="83" t="s">
        <v>4464</v>
      </c>
      <c r="AQ839" s="220">
        <v>44644</v>
      </c>
      <c r="AR839" s="89">
        <v>44645</v>
      </c>
      <c r="AS839" s="99">
        <v>125120754054</v>
      </c>
      <c r="AT839" s="94">
        <v>6.6</v>
      </c>
      <c r="AU839" s="256"/>
      <c r="AV839" s="238">
        <v>44645</v>
      </c>
      <c r="AW839" s="238"/>
      <c r="AX839" s="89"/>
      <c r="AY839" s="89">
        <v>44665</v>
      </c>
      <c r="AZ839" s="219" t="str">
        <f t="shared" si="110"/>
        <v>W16-2022</v>
      </c>
      <c r="BA839" s="86"/>
      <c r="BB839" s="86"/>
      <c r="BC839" s="86"/>
      <c r="BD839" s="83" t="s">
        <v>3719</v>
      </c>
      <c r="BE839" s="83" t="str">
        <f t="shared" si="108"/>
        <v>21.RFI</v>
      </c>
      <c r="BF839" s="83" t="s">
        <v>3754</v>
      </c>
      <c r="BG839" s="237" t="s">
        <v>12785</v>
      </c>
      <c r="BH839" s="435" t="s">
        <v>12833</v>
      </c>
      <c r="BI839" s="190"/>
      <c r="BJ839" s="190"/>
    </row>
    <row r="840" spans="1:62" s="13" customFormat="1" ht="15" hidden="1" customHeight="1">
      <c r="A840" s="27"/>
      <c r="B840" s="29"/>
      <c r="C840" s="83" t="str">
        <f t="shared" si="112"/>
        <v>JAW-JK-CKG-0723</v>
      </c>
      <c r="D840" s="83"/>
      <c r="E840" s="83">
        <v>1262101003</v>
      </c>
      <c r="F840" s="198" t="s">
        <v>8207</v>
      </c>
      <c r="G840" s="83" t="s">
        <v>5854</v>
      </c>
      <c r="H840" s="84" t="s">
        <v>6508</v>
      </c>
      <c r="I840" s="83" t="s">
        <v>8194</v>
      </c>
      <c r="J840" s="83" t="s">
        <v>8195</v>
      </c>
      <c r="K840" s="83">
        <v>31</v>
      </c>
      <c r="L840" s="83" t="s">
        <v>4487</v>
      </c>
      <c r="M840" s="84">
        <v>2022</v>
      </c>
      <c r="N840" s="83" t="s">
        <v>10365</v>
      </c>
      <c r="O840" s="83" t="s">
        <v>9462</v>
      </c>
      <c r="P840" s="84" t="s">
        <v>199</v>
      </c>
      <c r="Q840" s="83" t="s">
        <v>2178</v>
      </c>
      <c r="R840" s="83" t="s">
        <v>2179</v>
      </c>
      <c r="S840" s="83" t="s">
        <v>2200</v>
      </c>
      <c r="T840" s="83" t="s">
        <v>5862</v>
      </c>
      <c r="U840" s="83" t="s">
        <v>2197</v>
      </c>
      <c r="V840" s="198" t="s">
        <v>8117</v>
      </c>
      <c r="W840" s="274" t="s">
        <v>2210</v>
      </c>
      <c r="X840" s="274" t="s">
        <v>2744</v>
      </c>
      <c r="Y840" s="274">
        <v>6617923</v>
      </c>
      <c r="Z840" s="86">
        <v>44579</v>
      </c>
      <c r="AA840" s="86"/>
      <c r="AB840" s="332">
        <f t="shared" ca="1" si="113"/>
        <v>100</v>
      </c>
      <c r="AC840" s="91" t="str">
        <f t="shared" ca="1" si="114"/>
        <v>91 - 120 days</v>
      </c>
      <c r="AD840" s="89">
        <f t="shared" si="111"/>
        <v>44609</v>
      </c>
      <c r="AE840" s="90" t="str">
        <f t="shared" si="121"/>
        <v>W08-2022</v>
      </c>
      <c r="AF840" s="90" t="str">
        <f t="shared" si="122"/>
        <v>Feb-2022</v>
      </c>
      <c r="AG840" s="86" t="s">
        <v>345</v>
      </c>
      <c r="AH840" s="90" t="str">
        <f t="shared" si="115"/>
        <v>TBD</v>
      </c>
      <c r="AI840" s="90" t="str">
        <f t="shared" si="116"/>
        <v>TBD</v>
      </c>
      <c r="AJ840" s="89" t="s">
        <v>345</v>
      </c>
      <c r="AK840" s="90" t="str">
        <f t="shared" si="117"/>
        <v>TBD</v>
      </c>
      <c r="AL840" s="90" t="str">
        <f t="shared" si="118"/>
        <v>TBD</v>
      </c>
      <c r="AM840" s="89" t="s">
        <v>345</v>
      </c>
      <c r="AN840" s="90" t="str">
        <f t="shared" si="119"/>
        <v>TBD</v>
      </c>
      <c r="AO840" s="90" t="str">
        <f t="shared" si="120"/>
        <v>TBD</v>
      </c>
      <c r="AP840" s="83" t="s">
        <v>4464</v>
      </c>
      <c r="AQ840" s="220">
        <v>44589</v>
      </c>
      <c r="AR840" s="89"/>
      <c r="AS840" s="99"/>
      <c r="AT840" s="94"/>
      <c r="AU840" s="256"/>
      <c r="AV840" s="95">
        <v>44629</v>
      </c>
      <c r="AW840" s="238"/>
      <c r="AX840" s="89"/>
      <c r="AY840" s="89"/>
      <c r="AZ840" s="89"/>
      <c r="BA840" s="86"/>
      <c r="BB840" s="86"/>
      <c r="BC840" s="86"/>
      <c r="BD840" s="198" t="s">
        <v>3719</v>
      </c>
      <c r="BE840" s="83" t="str">
        <f t="shared" si="108"/>
        <v>21.RFI</v>
      </c>
      <c r="BF840" s="83" t="s">
        <v>5834</v>
      </c>
      <c r="BG840" s="359" t="s">
        <v>10394</v>
      </c>
      <c r="BH840" s="436"/>
      <c r="BI840" s="28"/>
      <c r="BJ840" s="370"/>
    </row>
    <row r="841" spans="1:62" s="13" customFormat="1" ht="15" hidden="1" customHeight="1">
      <c r="A841" s="187" t="s">
        <v>11659</v>
      </c>
      <c r="B841" s="29"/>
      <c r="C841" s="83" t="str">
        <f t="shared" si="112"/>
        <v>SUM-SU-AKK-2254</v>
      </c>
      <c r="D841" s="83">
        <v>30741760031</v>
      </c>
      <c r="E841" s="198">
        <v>223521023</v>
      </c>
      <c r="F841" s="198" t="s">
        <v>11982</v>
      </c>
      <c r="G841" s="83" t="s">
        <v>10283</v>
      </c>
      <c r="H841" s="84" t="s">
        <v>6825</v>
      </c>
      <c r="I841" s="83" t="s">
        <v>11813</v>
      </c>
      <c r="J841" s="83" t="s">
        <v>11814</v>
      </c>
      <c r="K841" s="83">
        <v>40</v>
      </c>
      <c r="L841" s="83" t="s">
        <v>11815</v>
      </c>
      <c r="M841" s="83">
        <v>2022</v>
      </c>
      <c r="N841" s="83" t="s">
        <v>10971</v>
      </c>
      <c r="O841" s="83" t="s">
        <v>12052</v>
      </c>
      <c r="P841" s="84" t="s">
        <v>205</v>
      </c>
      <c r="Q841" s="83" t="s">
        <v>11592</v>
      </c>
      <c r="R841" s="83" t="s">
        <v>11593</v>
      </c>
      <c r="S841" s="83" t="s">
        <v>2200</v>
      </c>
      <c r="T841" s="83" t="s">
        <v>5862</v>
      </c>
      <c r="U841" s="83" t="s">
        <v>2199</v>
      </c>
      <c r="V841" s="83" t="s">
        <v>4471</v>
      </c>
      <c r="W841" s="274" t="s">
        <v>2213</v>
      </c>
      <c r="X841" s="274" t="s">
        <v>10679</v>
      </c>
      <c r="Y841" s="274">
        <v>6618079</v>
      </c>
      <c r="Z841" s="86">
        <v>44631</v>
      </c>
      <c r="AA841" s="86">
        <v>44631</v>
      </c>
      <c r="AB841" s="332">
        <f t="shared" ca="1" si="113"/>
        <v>34</v>
      </c>
      <c r="AC841" s="91" t="str">
        <f t="shared" ca="1" si="114"/>
        <v>31 - 60 days</v>
      </c>
      <c r="AD841" s="89">
        <f t="shared" si="111"/>
        <v>44661</v>
      </c>
      <c r="AE841" s="90" t="str">
        <f t="shared" si="121"/>
        <v>W16-2022</v>
      </c>
      <c r="AF841" s="90" t="str">
        <f t="shared" si="122"/>
        <v>Apr-2022</v>
      </c>
      <c r="AG841" s="86" t="s">
        <v>345</v>
      </c>
      <c r="AH841" s="219" t="str">
        <f t="shared" si="115"/>
        <v>TBD</v>
      </c>
      <c r="AI841" s="219" t="str">
        <f t="shared" si="116"/>
        <v>TBD</v>
      </c>
      <c r="AJ841" s="199">
        <v>44685</v>
      </c>
      <c r="AK841" s="219" t="str">
        <f t="shared" si="117"/>
        <v>W19-2022</v>
      </c>
      <c r="AL841" s="219" t="str">
        <f t="shared" si="118"/>
        <v>May-2022</v>
      </c>
      <c r="AM841" s="339">
        <v>44685</v>
      </c>
      <c r="AN841" s="219" t="str">
        <f t="shared" si="119"/>
        <v>W19-2022</v>
      </c>
      <c r="AO841" s="219" t="str">
        <f t="shared" si="120"/>
        <v>May-2022</v>
      </c>
      <c r="AP841" s="83" t="s">
        <v>4464</v>
      </c>
      <c r="AQ841" s="220">
        <v>44644</v>
      </c>
      <c r="AR841" s="89">
        <v>44645</v>
      </c>
      <c r="AS841" s="99">
        <v>125120754062</v>
      </c>
      <c r="AT841" s="94">
        <v>6.6</v>
      </c>
      <c r="AU841" s="256"/>
      <c r="AV841" s="238">
        <v>44644</v>
      </c>
      <c r="AW841" s="238"/>
      <c r="AX841" s="89"/>
      <c r="AY841" s="89">
        <v>44665</v>
      </c>
      <c r="AZ841" s="219" t="str">
        <f t="shared" ref="AZ841:AZ862" si="123">IFERROR(VLOOKUP(AY841,L_Convert,6,FALSE),"")</f>
        <v>W16-2022</v>
      </c>
      <c r="BA841" s="86"/>
      <c r="BB841" s="86"/>
      <c r="BC841" s="86"/>
      <c r="BD841" s="83" t="s">
        <v>3719</v>
      </c>
      <c r="BE841" s="83" t="str">
        <f t="shared" si="108"/>
        <v>21.RFI</v>
      </c>
      <c r="BF841" s="83" t="s">
        <v>3754</v>
      </c>
      <c r="BG841" s="237" t="s">
        <v>12782</v>
      </c>
      <c r="BH841" s="435" t="s">
        <v>12833</v>
      </c>
      <c r="BI841" s="190"/>
      <c r="BJ841" s="190"/>
    </row>
    <row r="842" spans="1:62" s="13" customFormat="1" ht="15" hidden="1" customHeight="1">
      <c r="A842" s="187" t="s">
        <v>8640</v>
      </c>
      <c r="B842" s="29"/>
      <c r="C842" s="83" t="str">
        <f t="shared" si="112"/>
        <v>JAW-JT-KRG-2152</v>
      </c>
      <c r="D842" s="83">
        <v>30735770031</v>
      </c>
      <c r="E842" s="198" t="s">
        <v>11198</v>
      </c>
      <c r="F842" s="198" t="s">
        <v>9161</v>
      </c>
      <c r="G842" s="83" t="s">
        <v>10283</v>
      </c>
      <c r="H842" s="351" t="s">
        <v>6825</v>
      </c>
      <c r="I842" s="83" t="s">
        <v>8756</v>
      </c>
      <c r="J842" s="83" t="s">
        <v>8757</v>
      </c>
      <c r="K842" s="83">
        <v>39</v>
      </c>
      <c r="L842" s="83" t="s">
        <v>8758</v>
      </c>
      <c r="M842" s="83" t="s">
        <v>10246</v>
      </c>
      <c r="N842" s="83" t="s">
        <v>10361</v>
      </c>
      <c r="O842" s="83" t="s">
        <v>9406</v>
      </c>
      <c r="P842" s="84" t="s">
        <v>12456</v>
      </c>
      <c r="Q842" s="83" t="s">
        <v>8334</v>
      </c>
      <c r="R842" s="83" t="s">
        <v>8335</v>
      </c>
      <c r="S842" s="244" t="s">
        <v>2200</v>
      </c>
      <c r="T842" s="244" t="s">
        <v>5862</v>
      </c>
      <c r="U842" s="244" t="s">
        <v>5907</v>
      </c>
      <c r="V842" s="244" t="s">
        <v>4468</v>
      </c>
      <c r="W842" s="274" t="s">
        <v>2203</v>
      </c>
      <c r="X842" s="274" t="s">
        <v>2645</v>
      </c>
      <c r="Y842" s="244">
        <v>6617993</v>
      </c>
      <c r="Z842" s="86">
        <v>44589</v>
      </c>
      <c r="AA842" s="86">
        <v>44589</v>
      </c>
      <c r="AB842" s="332">
        <f t="shared" ca="1" si="113"/>
        <v>54</v>
      </c>
      <c r="AC842" s="91" t="str">
        <f t="shared" ca="1" si="114"/>
        <v>31 - 60 days</v>
      </c>
      <c r="AD842" s="89">
        <f t="shared" si="111"/>
        <v>44619</v>
      </c>
      <c r="AE842" s="90" t="str">
        <f t="shared" si="121"/>
        <v>W10-2022</v>
      </c>
      <c r="AF842" s="90" t="str">
        <f t="shared" si="122"/>
        <v>Feb-2022</v>
      </c>
      <c r="AG842" s="86" t="s">
        <v>345</v>
      </c>
      <c r="AH842" s="219" t="str">
        <f t="shared" si="115"/>
        <v>TBD</v>
      </c>
      <c r="AI842" s="219" t="str">
        <f t="shared" si="116"/>
        <v>TBD</v>
      </c>
      <c r="AJ842" s="199">
        <v>44658</v>
      </c>
      <c r="AK842" s="219" t="str">
        <f t="shared" si="117"/>
        <v>W15-2022</v>
      </c>
      <c r="AL842" s="219" t="str">
        <f t="shared" si="118"/>
        <v>Apr-2022</v>
      </c>
      <c r="AM842" s="339">
        <v>44658</v>
      </c>
      <c r="AN842" s="219" t="str">
        <f t="shared" si="119"/>
        <v>W15-2022</v>
      </c>
      <c r="AO842" s="219" t="str">
        <f t="shared" si="120"/>
        <v>Apr-2022</v>
      </c>
      <c r="AP842" s="83" t="s">
        <v>4464</v>
      </c>
      <c r="AQ842" s="220">
        <v>44594</v>
      </c>
      <c r="AR842" s="89">
        <v>44634</v>
      </c>
      <c r="AS842" s="99">
        <v>526550154448</v>
      </c>
      <c r="AT842" s="94">
        <v>11</v>
      </c>
      <c r="AU842" s="256"/>
      <c r="AV842" s="95">
        <v>44628</v>
      </c>
      <c r="AW842" s="238"/>
      <c r="AX842" s="89"/>
      <c r="AY842" s="89">
        <v>44643</v>
      </c>
      <c r="AZ842" s="219" t="str">
        <f t="shared" si="123"/>
        <v>W13-2022</v>
      </c>
      <c r="BA842" s="86"/>
      <c r="BB842" s="106"/>
      <c r="BC842" s="86" t="s">
        <v>10379</v>
      </c>
      <c r="BD842" s="83" t="s">
        <v>3719</v>
      </c>
      <c r="BE842" s="83" t="str">
        <f t="shared" si="108"/>
        <v>21.RFI</v>
      </c>
      <c r="BF842" s="83" t="s">
        <v>12754</v>
      </c>
      <c r="BG842" s="237" t="s">
        <v>12169</v>
      </c>
      <c r="BH842" s="435"/>
    </row>
    <row r="843" spans="1:62" s="13" customFormat="1" ht="15" hidden="1" customHeight="1">
      <c r="A843" s="187" t="s">
        <v>9466</v>
      </c>
      <c r="B843" s="29"/>
      <c r="C843" s="83" t="str">
        <f t="shared" si="112"/>
        <v>JAW-BT-RKB-0775</v>
      </c>
      <c r="D843" s="83">
        <v>30729310031</v>
      </c>
      <c r="E843" s="198" t="s">
        <v>11321</v>
      </c>
      <c r="F843" s="198" t="s">
        <v>9716</v>
      </c>
      <c r="G843" s="83" t="s">
        <v>10283</v>
      </c>
      <c r="H843" s="84" t="s">
        <v>6825</v>
      </c>
      <c r="I843" s="83" t="s">
        <v>10144</v>
      </c>
      <c r="J843" s="83" t="s">
        <v>10145</v>
      </c>
      <c r="K843" s="83">
        <v>50</v>
      </c>
      <c r="L843" s="83" t="s">
        <v>10146</v>
      </c>
      <c r="M843" s="83">
        <v>2022</v>
      </c>
      <c r="N843" s="83" t="s">
        <v>10359</v>
      </c>
      <c r="O843" s="83" t="s">
        <v>10440</v>
      </c>
      <c r="P843" s="84" t="s">
        <v>199</v>
      </c>
      <c r="Q843" s="83" t="s">
        <v>9715</v>
      </c>
      <c r="R843" s="83" t="s">
        <v>9716</v>
      </c>
      <c r="S843" s="83" t="s">
        <v>106</v>
      </c>
      <c r="T843" s="83" t="s">
        <v>5862</v>
      </c>
      <c r="U843" s="83" t="s">
        <v>5947</v>
      </c>
      <c r="V843" s="86" t="s">
        <v>8117</v>
      </c>
      <c r="W843" s="274" t="s">
        <v>2204</v>
      </c>
      <c r="X843" s="274" t="s">
        <v>8615</v>
      </c>
      <c r="Y843" s="83">
        <v>6617948</v>
      </c>
      <c r="Z843" s="86">
        <v>44586</v>
      </c>
      <c r="AA843" s="86">
        <v>44589</v>
      </c>
      <c r="AB843" s="332">
        <f t="shared" ca="1" si="113"/>
        <v>83</v>
      </c>
      <c r="AC843" s="91" t="str">
        <f t="shared" ca="1" si="114"/>
        <v>61 - 90 days</v>
      </c>
      <c r="AD843" s="89">
        <f t="shared" si="111"/>
        <v>44736</v>
      </c>
      <c r="AE843" s="90" t="str">
        <f t="shared" si="121"/>
        <v>W26-2022</v>
      </c>
      <c r="AF843" s="90" t="str">
        <f t="shared" si="122"/>
        <v>Jun-2022</v>
      </c>
      <c r="AG843" s="89" t="s">
        <v>345</v>
      </c>
      <c r="AH843" s="219" t="str">
        <f t="shared" si="115"/>
        <v>TBD</v>
      </c>
      <c r="AI843" s="219" t="str">
        <f t="shared" si="116"/>
        <v>TBD</v>
      </c>
      <c r="AJ843" s="199">
        <v>44686</v>
      </c>
      <c r="AK843" s="219" t="str">
        <f t="shared" si="117"/>
        <v>W19-2022</v>
      </c>
      <c r="AL843" s="219" t="str">
        <f t="shared" si="118"/>
        <v>May-2022</v>
      </c>
      <c r="AM843" s="199">
        <v>44686</v>
      </c>
      <c r="AN843" s="219" t="str">
        <f t="shared" si="119"/>
        <v>W19-2022</v>
      </c>
      <c r="AO843" s="219" t="str">
        <f t="shared" si="120"/>
        <v>May-2022</v>
      </c>
      <c r="AP843" s="83" t="s">
        <v>4464</v>
      </c>
      <c r="AQ843" s="220">
        <v>44627</v>
      </c>
      <c r="AR843" s="89">
        <v>44656</v>
      </c>
      <c r="AS843" s="99">
        <v>562101019303</v>
      </c>
      <c r="AT843" s="94">
        <v>6.6</v>
      </c>
      <c r="AU843" s="256"/>
      <c r="AV843" s="95">
        <v>44664</v>
      </c>
      <c r="AW843" s="238"/>
      <c r="AX843" s="89"/>
      <c r="AY843" s="89">
        <v>44669</v>
      </c>
      <c r="AZ843" s="219" t="str">
        <f t="shared" si="123"/>
        <v>W17-2022</v>
      </c>
      <c r="BA843" s="86"/>
      <c r="BB843" s="86"/>
      <c r="BC843" s="86" t="s">
        <v>6452</v>
      </c>
      <c r="BD843" s="83" t="s">
        <v>3719</v>
      </c>
      <c r="BE843" s="83" t="str">
        <f t="shared" si="108"/>
        <v>21.RFI</v>
      </c>
      <c r="BF843" s="83" t="s">
        <v>3754</v>
      </c>
      <c r="BG843" s="237" t="s">
        <v>12776</v>
      </c>
      <c r="BH843" s="435" t="s">
        <v>12833</v>
      </c>
      <c r="BI843" s="190"/>
      <c r="BJ843" s="190"/>
    </row>
    <row r="844" spans="1:62" s="13" customFormat="1" ht="15" hidden="1" customHeight="1">
      <c r="A844" s="187" t="s">
        <v>9466</v>
      </c>
      <c r="B844" s="29"/>
      <c r="C844" s="83" t="str">
        <f t="shared" si="112"/>
        <v>JAW-BT-SRG-0057</v>
      </c>
      <c r="D844" s="83">
        <v>30729450031</v>
      </c>
      <c r="E844" s="198" t="s">
        <v>11040</v>
      </c>
      <c r="F844" s="198" t="s">
        <v>9750</v>
      </c>
      <c r="G844" s="83" t="s">
        <v>10283</v>
      </c>
      <c r="H844" s="84" t="s">
        <v>6825</v>
      </c>
      <c r="I844" s="83" t="s">
        <v>10189</v>
      </c>
      <c r="J844" s="83" t="s">
        <v>10190</v>
      </c>
      <c r="K844" s="83">
        <v>50</v>
      </c>
      <c r="L844" s="83" t="s">
        <v>4644</v>
      </c>
      <c r="M844" s="83">
        <v>2022</v>
      </c>
      <c r="N844" s="83" t="s">
        <v>10359</v>
      </c>
      <c r="O844" s="83" t="s">
        <v>10447</v>
      </c>
      <c r="P844" s="84" t="s">
        <v>199</v>
      </c>
      <c r="Q844" s="83" t="s">
        <v>9749</v>
      </c>
      <c r="R844" s="83" t="s">
        <v>9750</v>
      </c>
      <c r="S844" s="83" t="s">
        <v>106</v>
      </c>
      <c r="T844" s="83" t="s">
        <v>5862</v>
      </c>
      <c r="U844" s="83" t="s">
        <v>5947</v>
      </c>
      <c r="V844" s="86" t="s">
        <v>8117</v>
      </c>
      <c r="W844" s="274" t="s">
        <v>2204</v>
      </c>
      <c r="X844" s="274" t="s">
        <v>8616</v>
      </c>
      <c r="Y844" s="83">
        <v>6617948</v>
      </c>
      <c r="Z844" s="86">
        <v>44586</v>
      </c>
      <c r="AA844" s="86">
        <v>44589</v>
      </c>
      <c r="AB844" s="332">
        <f t="shared" ca="1" si="113"/>
        <v>83</v>
      </c>
      <c r="AC844" s="91" t="str">
        <f t="shared" ca="1" si="114"/>
        <v>61 - 90 days</v>
      </c>
      <c r="AD844" s="89">
        <f t="shared" si="111"/>
        <v>44736</v>
      </c>
      <c r="AE844" s="90" t="str">
        <f t="shared" si="121"/>
        <v>W26-2022</v>
      </c>
      <c r="AF844" s="90" t="str">
        <f t="shared" si="122"/>
        <v>Jun-2022</v>
      </c>
      <c r="AG844" s="89" t="s">
        <v>345</v>
      </c>
      <c r="AH844" s="219" t="str">
        <f t="shared" si="115"/>
        <v>TBD</v>
      </c>
      <c r="AI844" s="219" t="str">
        <f t="shared" si="116"/>
        <v>TBD</v>
      </c>
      <c r="AJ844" s="89">
        <v>44686</v>
      </c>
      <c r="AK844" s="219" t="str">
        <f t="shared" si="117"/>
        <v>W19-2022</v>
      </c>
      <c r="AL844" s="219" t="str">
        <f t="shared" si="118"/>
        <v>May-2022</v>
      </c>
      <c r="AM844" s="199">
        <v>44686</v>
      </c>
      <c r="AN844" s="219" t="str">
        <f t="shared" si="119"/>
        <v>W19-2022</v>
      </c>
      <c r="AO844" s="219" t="str">
        <f t="shared" si="120"/>
        <v>May-2022</v>
      </c>
      <c r="AP844" s="83" t="s">
        <v>4464</v>
      </c>
      <c r="AQ844" s="220">
        <v>44627</v>
      </c>
      <c r="AR844" s="89">
        <v>44656</v>
      </c>
      <c r="AS844" s="99">
        <v>561400951596</v>
      </c>
      <c r="AT844" s="94">
        <v>6.6</v>
      </c>
      <c r="AU844" s="256"/>
      <c r="AV844" s="95">
        <v>44664</v>
      </c>
      <c r="AW844" s="238"/>
      <c r="AX844" s="89"/>
      <c r="AY844" s="89">
        <v>44669</v>
      </c>
      <c r="AZ844" s="219" t="str">
        <f t="shared" si="123"/>
        <v>W17-2022</v>
      </c>
      <c r="BA844" s="86"/>
      <c r="BB844" s="86"/>
      <c r="BC844" s="86" t="s">
        <v>6452</v>
      </c>
      <c r="BD844" s="83" t="s">
        <v>3719</v>
      </c>
      <c r="BE844" s="83" t="str">
        <f t="shared" si="108"/>
        <v>21.RFI</v>
      </c>
      <c r="BF844" s="83" t="s">
        <v>5834</v>
      </c>
      <c r="BG844" s="237" t="s">
        <v>12790</v>
      </c>
      <c r="BH844" s="435" t="s">
        <v>12833</v>
      </c>
      <c r="BI844" s="190"/>
      <c r="BJ844" s="190"/>
    </row>
    <row r="845" spans="1:62" s="13" customFormat="1" ht="15" hidden="1" customHeight="1">
      <c r="A845" s="187" t="s">
        <v>11659</v>
      </c>
      <c r="B845" s="29"/>
      <c r="C845" s="83" t="str">
        <f t="shared" si="112"/>
        <v>SUM-SB-PLJ-0771</v>
      </c>
      <c r="D845" s="83">
        <v>30742080031</v>
      </c>
      <c r="E845" s="198">
        <v>30663109</v>
      </c>
      <c r="F845" s="198" t="s">
        <v>11955</v>
      </c>
      <c r="G845" s="83" t="s">
        <v>10283</v>
      </c>
      <c r="H845" s="84" t="s">
        <v>6825</v>
      </c>
      <c r="I845" s="83" t="s">
        <v>11796</v>
      </c>
      <c r="J845" s="83" t="s">
        <v>11797</v>
      </c>
      <c r="K845" s="83">
        <v>50</v>
      </c>
      <c r="L845" s="83" t="s">
        <v>11798</v>
      </c>
      <c r="M845" s="83">
        <v>2022</v>
      </c>
      <c r="N845" s="83" t="s">
        <v>10971</v>
      </c>
      <c r="O845" s="83" t="s">
        <v>12026</v>
      </c>
      <c r="P845" s="84" t="s">
        <v>205</v>
      </c>
      <c r="Q845" s="83" t="s">
        <v>11580</v>
      </c>
      <c r="R845" s="83" t="s">
        <v>11581</v>
      </c>
      <c r="S845" s="83" t="s">
        <v>2200</v>
      </c>
      <c r="T845" s="83" t="s">
        <v>5862</v>
      </c>
      <c r="U845" s="83" t="s">
        <v>2199</v>
      </c>
      <c r="V845" s="83" t="s">
        <v>4476</v>
      </c>
      <c r="W845" s="274" t="s">
        <v>2215</v>
      </c>
      <c r="X845" s="274" t="s">
        <v>9795</v>
      </c>
      <c r="Y845" s="274">
        <v>6618079</v>
      </c>
      <c r="Z845" s="86">
        <v>44631</v>
      </c>
      <c r="AA845" s="86">
        <v>44631</v>
      </c>
      <c r="AB845" s="332">
        <f t="shared" ca="1" si="113"/>
        <v>35</v>
      </c>
      <c r="AC845" s="91" t="str">
        <f t="shared" ca="1" si="114"/>
        <v>31 - 60 days</v>
      </c>
      <c r="AD845" s="89">
        <f t="shared" si="111"/>
        <v>44661</v>
      </c>
      <c r="AE845" s="90" t="str">
        <f t="shared" si="121"/>
        <v>W16-2022</v>
      </c>
      <c r="AF845" s="90" t="str">
        <f t="shared" si="122"/>
        <v>Apr-2022</v>
      </c>
      <c r="AG845" s="86" t="s">
        <v>345</v>
      </c>
      <c r="AH845" s="219" t="str">
        <f t="shared" si="115"/>
        <v>TBD</v>
      </c>
      <c r="AI845" s="219" t="str">
        <f t="shared" si="116"/>
        <v>TBD</v>
      </c>
      <c r="AJ845" s="199">
        <v>44690</v>
      </c>
      <c r="AK845" s="219" t="str">
        <f t="shared" si="117"/>
        <v>W20-2022</v>
      </c>
      <c r="AL845" s="219" t="str">
        <f t="shared" si="118"/>
        <v>May-2022</v>
      </c>
      <c r="AM845" s="339">
        <v>44690</v>
      </c>
      <c r="AN845" s="219" t="str">
        <f t="shared" si="119"/>
        <v>W20-2022</v>
      </c>
      <c r="AO845" s="219" t="str">
        <f t="shared" si="120"/>
        <v>May-2022</v>
      </c>
      <c r="AP845" s="83" t="s">
        <v>4464</v>
      </c>
      <c r="AQ845" s="220">
        <v>44644</v>
      </c>
      <c r="AR845" s="89">
        <v>44645</v>
      </c>
      <c r="AS845" s="99">
        <v>133360240962</v>
      </c>
      <c r="AT845" s="94"/>
      <c r="AU845" s="256"/>
      <c r="AV845" s="238">
        <v>44645</v>
      </c>
      <c r="AW845" s="238"/>
      <c r="AX845" s="89"/>
      <c r="AY845" s="89">
        <v>44666</v>
      </c>
      <c r="AZ845" s="219" t="str">
        <f t="shared" si="123"/>
        <v>W16-2022</v>
      </c>
      <c r="BA845" s="86"/>
      <c r="BB845" s="86"/>
      <c r="BC845" s="86"/>
      <c r="BD845" s="83" t="s">
        <v>3719</v>
      </c>
      <c r="BE845" s="83" t="str">
        <f t="shared" si="108"/>
        <v>21.RFI</v>
      </c>
      <c r="BF845" s="83" t="s">
        <v>3754</v>
      </c>
      <c r="BG845" s="237" t="s">
        <v>12771</v>
      </c>
      <c r="BH845" s="435" t="s">
        <v>12833</v>
      </c>
      <c r="BI845" s="190"/>
      <c r="BJ845" s="190"/>
    </row>
    <row r="846" spans="1:62" s="13" customFormat="1" ht="15" hidden="1" customHeight="1">
      <c r="A846" s="187" t="s">
        <v>8640</v>
      </c>
      <c r="B846" s="29"/>
      <c r="C846" s="83" t="str">
        <f t="shared" si="112"/>
        <v>SUM-SS-MPR-1262</v>
      </c>
      <c r="D846" s="83">
        <v>30734440031</v>
      </c>
      <c r="E846" s="198" t="s">
        <v>11151</v>
      </c>
      <c r="F846" s="198" t="s">
        <v>9200</v>
      </c>
      <c r="G846" s="83" t="s">
        <v>10283</v>
      </c>
      <c r="H846" s="351" t="s">
        <v>6827</v>
      </c>
      <c r="I846" s="83" t="s">
        <v>8869</v>
      </c>
      <c r="J846" s="83" t="s">
        <v>8870</v>
      </c>
      <c r="K846" s="83">
        <v>65</v>
      </c>
      <c r="L846" s="83" t="s">
        <v>8871</v>
      </c>
      <c r="M846" s="83">
        <v>2022</v>
      </c>
      <c r="N846" s="83" t="s">
        <v>10359</v>
      </c>
      <c r="O846" s="83" t="s">
        <v>9345</v>
      </c>
      <c r="P846" s="84" t="s">
        <v>205</v>
      </c>
      <c r="Q846" s="83" t="s">
        <v>8418</v>
      </c>
      <c r="R846" s="83" t="s">
        <v>8419</v>
      </c>
      <c r="S846" s="244" t="s">
        <v>2200</v>
      </c>
      <c r="T846" s="244" t="s">
        <v>5862</v>
      </c>
      <c r="U846" s="244" t="s">
        <v>2199</v>
      </c>
      <c r="V846" s="244" t="s">
        <v>4477</v>
      </c>
      <c r="W846" s="274" t="s">
        <v>2216</v>
      </c>
      <c r="X846" s="274" t="s">
        <v>2649</v>
      </c>
      <c r="Y846" s="274">
        <v>6617988</v>
      </c>
      <c r="Z846" s="86">
        <v>44589</v>
      </c>
      <c r="AA846" s="86">
        <v>44589</v>
      </c>
      <c r="AB846" s="332">
        <f t="shared" ca="1" si="113"/>
        <v>70</v>
      </c>
      <c r="AC846" s="91" t="str">
        <f t="shared" ca="1" si="114"/>
        <v>61 - 90 days</v>
      </c>
      <c r="AD846" s="89">
        <f t="shared" si="111"/>
        <v>44619</v>
      </c>
      <c r="AE846" s="90" t="str">
        <f t="shared" si="121"/>
        <v>W10-2022</v>
      </c>
      <c r="AF846" s="90" t="str">
        <f t="shared" si="122"/>
        <v>Feb-2022</v>
      </c>
      <c r="AG846" s="89" t="s">
        <v>345</v>
      </c>
      <c r="AH846" s="219" t="str">
        <f t="shared" si="115"/>
        <v>TBD</v>
      </c>
      <c r="AI846" s="219" t="str">
        <f t="shared" si="116"/>
        <v>TBD</v>
      </c>
      <c r="AJ846" s="199">
        <v>44696</v>
      </c>
      <c r="AK846" s="219" t="str">
        <f t="shared" si="117"/>
        <v>W21-2022</v>
      </c>
      <c r="AL846" s="219" t="str">
        <f t="shared" si="118"/>
        <v>May-2022</v>
      </c>
      <c r="AM846" s="339">
        <v>44696</v>
      </c>
      <c r="AN846" s="219" t="str">
        <f t="shared" si="119"/>
        <v>W21-2022</v>
      </c>
      <c r="AO846" s="219" t="str">
        <f t="shared" si="120"/>
        <v>May-2022</v>
      </c>
      <c r="AP846" s="83" t="s">
        <v>4464</v>
      </c>
      <c r="AQ846" s="220">
        <v>44593</v>
      </c>
      <c r="AR846" s="89">
        <v>44594</v>
      </c>
      <c r="AS846" s="99">
        <v>149300218199</v>
      </c>
      <c r="AT846" s="94"/>
      <c r="AU846" s="256"/>
      <c r="AV846" s="89">
        <v>44642</v>
      </c>
      <c r="AW846" s="238"/>
      <c r="AX846" s="89"/>
      <c r="AY846" s="89">
        <v>44659</v>
      </c>
      <c r="AZ846" s="219" t="str">
        <f t="shared" si="123"/>
        <v>W15-2022</v>
      </c>
      <c r="BA846" s="86"/>
      <c r="BB846" s="86"/>
      <c r="BC846" s="86" t="s">
        <v>10378</v>
      </c>
      <c r="BD846" s="83" t="s">
        <v>3719</v>
      </c>
      <c r="BE846" s="83" t="str">
        <f t="shared" si="108"/>
        <v>21.RFI</v>
      </c>
      <c r="BF846" s="83" t="s">
        <v>3754</v>
      </c>
      <c r="BG846" s="237" t="s">
        <v>12579</v>
      </c>
      <c r="BH846" s="435" t="s">
        <v>12833</v>
      </c>
    </row>
    <row r="847" spans="1:62" s="13" customFormat="1" ht="15" hidden="1" customHeight="1">
      <c r="A847" s="92">
        <v>934</v>
      </c>
      <c r="B847" s="200"/>
      <c r="C847" s="83" t="str">
        <f t="shared" si="112"/>
        <v>SUM-SU-LBP-2291</v>
      </c>
      <c r="D847" s="83">
        <v>30713320031</v>
      </c>
      <c r="E847" s="83" t="s">
        <v>7839</v>
      </c>
      <c r="F847" s="198" t="s">
        <v>6944</v>
      </c>
      <c r="G847" s="83" t="s">
        <v>3759</v>
      </c>
      <c r="H847" s="84" t="s">
        <v>6825</v>
      </c>
      <c r="I847" s="83" t="s">
        <v>6694</v>
      </c>
      <c r="J847" s="83" t="s">
        <v>6695</v>
      </c>
      <c r="K847" s="83">
        <v>45</v>
      </c>
      <c r="L847" s="83" t="s">
        <v>4872</v>
      </c>
      <c r="M847" s="84">
        <v>2021</v>
      </c>
      <c r="N847" s="84"/>
      <c r="O847" s="83" t="s">
        <v>7101</v>
      </c>
      <c r="P847" s="84" t="s">
        <v>205</v>
      </c>
      <c r="Q847" s="83" t="s">
        <v>6677</v>
      </c>
      <c r="R847" s="83" t="s">
        <v>6678</v>
      </c>
      <c r="S847" s="83" t="s">
        <v>2202</v>
      </c>
      <c r="T847" s="83" t="s">
        <v>5862</v>
      </c>
      <c r="U847" s="83" t="s">
        <v>2199</v>
      </c>
      <c r="V847" s="83" t="s">
        <v>4471</v>
      </c>
      <c r="W847" s="274" t="s">
        <v>2213</v>
      </c>
      <c r="X847" s="274" t="s">
        <v>2705</v>
      </c>
      <c r="Y847" s="85">
        <v>6617678</v>
      </c>
      <c r="Z847" s="86">
        <v>44475</v>
      </c>
      <c r="AA847" s="86"/>
      <c r="AB847" s="87">
        <f t="shared" ca="1" si="113"/>
        <v>29</v>
      </c>
      <c r="AC847" s="88" t="str">
        <f t="shared" ca="1" si="114"/>
        <v>&lt; 30 days</v>
      </c>
      <c r="AD847" s="89">
        <f t="shared" si="111"/>
        <v>44505</v>
      </c>
      <c r="AE847" s="90" t="str">
        <f t="shared" si="121"/>
        <v>W45-2021</v>
      </c>
      <c r="AF847" s="90" t="str">
        <f t="shared" si="122"/>
        <v>Nov-2021</v>
      </c>
      <c r="AG847" s="89" t="s">
        <v>345</v>
      </c>
      <c r="AH847" s="90" t="s">
        <v>345</v>
      </c>
      <c r="AI847" s="90" t="s">
        <v>345</v>
      </c>
      <c r="AJ847" s="89">
        <v>44510</v>
      </c>
      <c r="AK847" s="90" t="str">
        <f t="shared" si="117"/>
        <v>W46-2021</v>
      </c>
      <c r="AL847" s="90" t="str">
        <f t="shared" si="118"/>
        <v>Nov-2021</v>
      </c>
      <c r="AM847" s="89">
        <v>44510</v>
      </c>
      <c r="AN847" s="90" t="str">
        <f t="shared" si="119"/>
        <v>W46-2021</v>
      </c>
      <c r="AO847" s="90" t="str">
        <f t="shared" si="120"/>
        <v>Nov-2021</v>
      </c>
      <c r="AP847" s="83" t="s">
        <v>4464</v>
      </c>
      <c r="AQ847" s="235">
        <v>44484</v>
      </c>
      <c r="AR847" s="89"/>
      <c r="AS847" s="99" t="s">
        <v>12861</v>
      </c>
      <c r="AT847" s="94">
        <v>6.6</v>
      </c>
      <c r="AU847" s="97"/>
      <c r="AV847" s="95">
        <v>44483</v>
      </c>
      <c r="AW847" s="97"/>
      <c r="AX847" s="89"/>
      <c r="AY847" s="89">
        <v>44504</v>
      </c>
      <c r="AZ847" s="219" t="str">
        <f t="shared" si="123"/>
        <v>W45-2021</v>
      </c>
      <c r="BA847" s="86"/>
      <c r="BB847" s="86"/>
      <c r="BC847" s="86"/>
      <c r="BD847" s="83" t="s">
        <v>3719</v>
      </c>
      <c r="BE847" s="83" t="str">
        <f t="shared" si="108"/>
        <v>21.RFI</v>
      </c>
      <c r="BF847" s="83" t="s">
        <v>3754</v>
      </c>
      <c r="BG847" s="103" t="s">
        <v>7159</v>
      </c>
      <c r="BH847" s="448"/>
      <c r="BJ847" s="190"/>
    </row>
    <row r="848" spans="1:62" s="13" customFormat="1" ht="15" hidden="1" customHeight="1">
      <c r="A848" s="187" t="s">
        <v>9466</v>
      </c>
      <c r="B848" s="29"/>
      <c r="C848" s="83" t="str">
        <f t="shared" si="112"/>
        <v>SUL-SN-PLP-1341</v>
      </c>
      <c r="D848" s="83">
        <v>30730540031</v>
      </c>
      <c r="E848" s="198" t="s">
        <v>11037</v>
      </c>
      <c r="F848" s="198" t="s">
        <v>9656</v>
      </c>
      <c r="G848" s="83" t="s">
        <v>10283</v>
      </c>
      <c r="H848" s="84" t="s">
        <v>6825</v>
      </c>
      <c r="I848" s="83" t="s">
        <v>10060</v>
      </c>
      <c r="J848" s="83" t="s">
        <v>10061</v>
      </c>
      <c r="K848" s="83">
        <v>60</v>
      </c>
      <c r="L848" s="83" t="s">
        <v>10062</v>
      </c>
      <c r="M848" s="83">
        <v>2022</v>
      </c>
      <c r="N848" s="83" t="s">
        <v>10359</v>
      </c>
      <c r="O848" s="83" t="s">
        <v>10445</v>
      </c>
      <c r="P848" s="84" t="s">
        <v>205</v>
      </c>
      <c r="Q848" s="83" t="s">
        <v>9655</v>
      </c>
      <c r="R848" s="83" t="s">
        <v>9656</v>
      </c>
      <c r="S848" s="83" t="s">
        <v>106</v>
      </c>
      <c r="T848" s="83" t="s">
        <v>5862</v>
      </c>
      <c r="U848" s="83" t="s">
        <v>2198</v>
      </c>
      <c r="V848" s="198" t="s">
        <v>4475</v>
      </c>
      <c r="W848" s="274" t="s">
        <v>2220</v>
      </c>
      <c r="X848" s="274" t="s">
        <v>8632</v>
      </c>
      <c r="Y848" s="274">
        <v>6617949</v>
      </c>
      <c r="Z848" s="86">
        <v>44586</v>
      </c>
      <c r="AA848" s="86">
        <v>44589</v>
      </c>
      <c r="AB848" s="332">
        <f t="shared" ca="1" si="113"/>
        <v>85</v>
      </c>
      <c r="AC848" s="91" t="str">
        <f t="shared" ca="1" si="114"/>
        <v>61 - 90 days</v>
      </c>
      <c r="AD848" s="89">
        <f t="shared" si="111"/>
        <v>44736</v>
      </c>
      <c r="AE848" s="90" t="str">
        <f t="shared" si="121"/>
        <v>W26-2022</v>
      </c>
      <c r="AF848" s="90" t="str">
        <f t="shared" si="122"/>
        <v>Jun-2022</v>
      </c>
      <c r="AG848" s="89" t="s">
        <v>345</v>
      </c>
      <c r="AH848" s="219" t="str">
        <f t="shared" ref="AH848:AH880" si="124">IFERROR(VLOOKUP(AG848,L_Convert,6,FALSE),"")</f>
        <v>TBD</v>
      </c>
      <c r="AI848" s="219" t="str">
        <f t="shared" ref="AI848:AI880" si="125">IFERROR(VLOOKUP(AG848,L_Convert,7,FALSE),"")</f>
        <v>TBD</v>
      </c>
      <c r="AJ848" s="89">
        <v>44701</v>
      </c>
      <c r="AK848" s="219" t="str">
        <f t="shared" si="117"/>
        <v>W21-2022</v>
      </c>
      <c r="AL848" s="219" t="str">
        <f t="shared" si="118"/>
        <v>May-2022</v>
      </c>
      <c r="AM848" s="89">
        <v>44701</v>
      </c>
      <c r="AN848" s="219" t="str">
        <f t="shared" si="119"/>
        <v>W21-2022</v>
      </c>
      <c r="AO848" s="219" t="str">
        <f t="shared" si="120"/>
        <v>May-2022</v>
      </c>
      <c r="AP848" s="83" t="s">
        <v>4464</v>
      </c>
      <c r="AQ848" s="220">
        <v>44617</v>
      </c>
      <c r="AR848" s="277">
        <v>44622</v>
      </c>
      <c r="AS848" s="99" t="s">
        <v>12238</v>
      </c>
      <c r="AT848" s="94"/>
      <c r="AU848" s="256"/>
      <c r="AV848" s="238">
        <v>44645</v>
      </c>
      <c r="AW848" s="238"/>
      <c r="AX848" s="89"/>
      <c r="AY848" s="89">
        <v>44671</v>
      </c>
      <c r="AZ848" s="219" t="str">
        <f t="shared" si="123"/>
        <v>W17-2022</v>
      </c>
      <c r="BA848" s="86"/>
      <c r="BB848" s="86"/>
      <c r="BC848" s="86" t="s">
        <v>6452</v>
      </c>
      <c r="BD848" s="83" t="s">
        <v>3719</v>
      </c>
      <c r="BE848" s="83" t="str">
        <f t="shared" si="108"/>
        <v>21.RFI</v>
      </c>
      <c r="BF848" s="83" t="s">
        <v>5834</v>
      </c>
      <c r="BG848" s="359" t="s">
        <v>12800</v>
      </c>
      <c r="BH848" s="435" t="s">
        <v>12833</v>
      </c>
      <c r="BI848" s="190"/>
      <c r="BJ848" s="190"/>
    </row>
    <row r="849" spans="1:62" s="13" customFormat="1" ht="15" hidden="1" customHeight="1">
      <c r="A849" s="187" t="s">
        <v>8640</v>
      </c>
      <c r="B849" s="29"/>
      <c r="C849" s="83" t="str">
        <f t="shared" si="112"/>
        <v>JAW-BT-RKB-0587</v>
      </c>
      <c r="D849" s="83">
        <v>30734640031</v>
      </c>
      <c r="E849" s="198" t="s">
        <v>11060</v>
      </c>
      <c r="F849" s="198" t="s">
        <v>9186</v>
      </c>
      <c r="G849" s="83" t="s">
        <v>10283</v>
      </c>
      <c r="H849" s="351" t="s">
        <v>6827</v>
      </c>
      <c r="I849" s="83" t="s">
        <v>8821</v>
      </c>
      <c r="J849" s="83" t="s">
        <v>8822</v>
      </c>
      <c r="K849" s="83">
        <v>52</v>
      </c>
      <c r="L849" s="83" t="s">
        <v>8823</v>
      </c>
      <c r="M849" s="83">
        <v>2022</v>
      </c>
      <c r="N849" s="83" t="s">
        <v>10359</v>
      </c>
      <c r="O849" s="83" t="s">
        <v>9337</v>
      </c>
      <c r="P849" s="84" t="s">
        <v>199</v>
      </c>
      <c r="Q849" s="83" t="s">
        <v>8386</v>
      </c>
      <c r="R849" s="83" t="s">
        <v>8387</v>
      </c>
      <c r="S849" s="244" t="s">
        <v>2200</v>
      </c>
      <c r="T849" s="244" t="s">
        <v>5862</v>
      </c>
      <c r="U849" s="244" t="s">
        <v>5947</v>
      </c>
      <c r="V849" s="86" t="s">
        <v>8117</v>
      </c>
      <c r="W849" s="274" t="s">
        <v>2204</v>
      </c>
      <c r="X849" s="274" t="s">
        <v>8615</v>
      </c>
      <c r="Y849" s="274">
        <v>6617989</v>
      </c>
      <c r="Z849" s="86">
        <v>44589</v>
      </c>
      <c r="AA849" s="86">
        <v>44589</v>
      </c>
      <c r="AB849" s="332">
        <f t="shared" ca="1" si="113"/>
        <v>59</v>
      </c>
      <c r="AC849" s="91" t="str">
        <f t="shared" ca="1" si="114"/>
        <v>31 - 60 days</v>
      </c>
      <c r="AD849" s="89">
        <f t="shared" si="111"/>
        <v>44619</v>
      </c>
      <c r="AE849" s="90" t="str">
        <f t="shared" si="121"/>
        <v>W10-2022</v>
      </c>
      <c r="AF849" s="90" t="str">
        <f t="shared" si="122"/>
        <v>Feb-2022</v>
      </c>
      <c r="AG849" s="86" t="s">
        <v>345</v>
      </c>
      <c r="AH849" s="219" t="str">
        <f t="shared" si="124"/>
        <v>TBD</v>
      </c>
      <c r="AI849" s="219" t="str">
        <f t="shared" si="125"/>
        <v>TBD</v>
      </c>
      <c r="AJ849" s="89">
        <v>44658</v>
      </c>
      <c r="AK849" s="219" t="str">
        <f t="shared" si="117"/>
        <v>W15-2022</v>
      </c>
      <c r="AL849" s="219" t="str">
        <f t="shared" si="118"/>
        <v>Apr-2022</v>
      </c>
      <c r="AM849" s="339">
        <v>44658</v>
      </c>
      <c r="AN849" s="219" t="str">
        <f t="shared" si="119"/>
        <v>W15-2022</v>
      </c>
      <c r="AO849" s="219" t="str">
        <f t="shared" si="120"/>
        <v>Apr-2022</v>
      </c>
      <c r="AP849" s="83" t="s">
        <v>4464</v>
      </c>
      <c r="AQ849" s="220">
        <v>44594</v>
      </c>
      <c r="AR849" s="89">
        <v>44637</v>
      </c>
      <c r="AS849" s="99">
        <v>562101014501</v>
      </c>
      <c r="AT849" s="94">
        <v>6.6</v>
      </c>
      <c r="AU849" s="256"/>
      <c r="AV849" s="89">
        <v>44601</v>
      </c>
      <c r="AW849" s="238"/>
      <c r="AX849" s="89"/>
      <c r="AY849" s="89">
        <v>44648</v>
      </c>
      <c r="AZ849" s="219" t="str">
        <f t="shared" si="123"/>
        <v>W14-2022</v>
      </c>
      <c r="BA849" s="86"/>
      <c r="BB849" s="106"/>
      <c r="BC849" s="86" t="s">
        <v>10378</v>
      </c>
      <c r="BD849" s="83" t="s">
        <v>3719</v>
      </c>
      <c r="BE849" s="83" t="str">
        <f t="shared" si="108"/>
        <v>21.RFI</v>
      </c>
      <c r="BF849" s="83" t="s">
        <v>3754</v>
      </c>
      <c r="BG849" s="237" t="s">
        <v>12218</v>
      </c>
      <c r="BH849" s="435"/>
    </row>
    <row r="850" spans="1:62" s="13" customFormat="1" ht="15" hidden="1" customHeight="1">
      <c r="A850" s="187" t="s">
        <v>8640</v>
      </c>
      <c r="B850" s="29"/>
      <c r="C850" s="83" t="str">
        <f t="shared" si="112"/>
        <v>SUM-LA-KLA-1134</v>
      </c>
      <c r="D850" s="83">
        <v>30736190031</v>
      </c>
      <c r="E850" s="198" t="s">
        <v>11076</v>
      </c>
      <c r="F850" s="198" t="s">
        <v>9239</v>
      </c>
      <c r="G850" s="83" t="s">
        <v>10283</v>
      </c>
      <c r="H850" s="351" t="s">
        <v>8638</v>
      </c>
      <c r="I850" s="83" t="s">
        <v>8982</v>
      </c>
      <c r="J850" s="83" t="s">
        <v>8983</v>
      </c>
      <c r="K850" s="83">
        <v>60</v>
      </c>
      <c r="L850" s="83" t="s">
        <v>8984</v>
      </c>
      <c r="M850" s="83">
        <v>2022</v>
      </c>
      <c r="N850" s="83" t="s">
        <v>10359</v>
      </c>
      <c r="O850" s="83" t="s">
        <v>9376</v>
      </c>
      <c r="P850" s="84" t="s">
        <v>205</v>
      </c>
      <c r="Q850" s="83" t="s">
        <v>8498</v>
      </c>
      <c r="R850" s="83" t="s">
        <v>8499</v>
      </c>
      <c r="S850" s="244" t="s">
        <v>2200</v>
      </c>
      <c r="T850" s="244" t="s">
        <v>5862</v>
      </c>
      <c r="U850" s="244" t="s">
        <v>2199</v>
      </c>
      <c r="V850" s="244" t="s">
        <v>4477</v>
      </c>
      <c r="W850" s="274" t="s">
        <v>2218</v>
      </c>
      <c r="X850" s="274" t="s">
        <v>2736</v>
      </c>
      <c r="Y850" s="274">
        <v>6617991</v>
      </c>
      <c r="Z850" s="86">
        <v>44589</v>
      </c>
      <c r="AA850" s="86">
        <v>44589</v>
      </c>
      <c r="AB850" s="332">
        <f t="shared" ca="1" si="113"/>
        <v>81</v>
      </c>
      <c r="AC850" s="91" t="str">
        <f t="shared" ca="1" si="114"/>
        <v>61 - 90 days</v>
      </c>
      <c r="AD850" s="89">
        <f t="shared" si="111"/>
        <v>44619</v>
      </c>
      <c r="AE850" s="90" t="str">
        <f t="shared" si="121"/>
        <v>W10-2022</v>
      </c>
      <c r="AF850" s="90" t="str">
        <f t="shared" si="122"/>
        <v>Feb-2022</v>
      </c>
      <c r="AG850" s="86" t="s">
        <v>345</v>
      </c>
      <c r="AH850" s="219" t="str">
        <f t="shared" si="124"/>
        <v>TBD</v>
      </c>
      <c r="AI850" s="219" t="str">
        <f t="shared" si="125"/>
        <v>TBD</v>
      </c>
      <c r="AJ850" s="89">
        <v>44712</v>
      </c>
      <c r="AK850" s="219" t="str">
        <f t="shared" si="117"/>
        <v>W23-2022</v>
      </c>
      <c r="AL850" s="219" t="str">
        <f t="shared" si="118"/>
        <v>May-2022</v>
      </c>
      <c r="AM850" s="339">
        <v>44712</v>
      </c>
      <c r="AN850" s="219" t="str">
        <f t="shared" si="119"/>
        <v>W23-2022</v>
      </c>
      <c r="AO850" s="219" t="str">
        <f t="shared" si="120"/>
        <v>May-2022</v>
      </c>
      <c r="AP850" s="83" t="s">
        <v>4464</v>
      </c>
      <c r="AQ850" s="220">
        <v>44594</v>
      </c>
      <c r="AR850" s="89">
        <v>44595</v>
      </c>
      <c r="AS850" s="99">
        <v>171310604209</v>
      </c>
      <c r="AT850" s="94"/>
      <c r="AU850" s="256"/>
      <c r="AV850" s="89">
        <v>44642</v>
      </c>
      <c r="AW850" s="238"/>
      <c r="AX850" s="89"/>
      <c r="AY850" s="89">
        <v>44670</v>
      </c>
      <c r="AZ850" s="219" t="str">
        <f t="shared" si="123"/>
        <v>W17-2022</v>
      </c>
      <c r="BA850" s="86"/>
      <c r="BB850" s="86"/>
      <c r="BC850" s="86"/>
      <c r="BD850" s="83" t="s">
        <v>3719</v>
      </c>
      <c r="BE850" s="83" t="str">
        <f t="shared" si="108"/>
        <v>21.RFI</v>
      </c>
      <c r="BF850" s="83" t="s">
        <v>12608</v>
      </c>
      <c r="BG850" s="237" t="s">
        <v>12792</v>
      </c>
      <c r="BH850" s="435" t="s">
        <v>12833</v>
      </c>
      <c r="BI850" s="190"/>
      <c r="BJ850" s="190"/>
    </row>
    <row r="851" spans="1:62" s="13" customFormat="1" ht="15" hidden="1" customHeight="1">
      <c r="A851" s="187" t="s">
        <v>8640</v>
      </c>
      <c r="B851" s="29"/>
      <c r="C851" s="83" t="str">
        <f t="shared" si="112"/>
        <v>SUM-SS-MPR-1279</v>
      </c>
      <c r="D851" s="83">
        <v>30734450031</v>
      </c>
      <c r="E851" s="198" t="s">
        <v>11150</v>
      </c>
      <c r="F851" s="198" t="s">
        <v>9199</v>
      </c>
      <c r="G851" s="83" t="s">
        <v>10283</v>
      </c>
      <c r="H851" s="351" t="s">
        <v>6827</v>
      </c>
      <c r="I851" s="83" t="s">
        <v>8866</v>
      </c>
      <c r="J851" s="83" t="s">
        <v>8867</v>
      </c>
      <c r="K851" s="83">
        <v>65</v>
      </c>
      <c r="L851" s="83" t="s">
        <v>8868</v>
      </c>
      <c r="M851" s="83">
        <v>2022</v>
      </c>
      <c r="N851" s="83" t="s">
        <v>10359</v>
      </c>
      <c r="O851" s="83" t="s">
        <v>9344</v>
      </c>
      <c r="P851" s="84" t="s">
        <v>205</v>
      </c>
      <c r="Q851" s="83" t="s">
        <v>8416</v>
      </c>
      <c r="R851" s="83" t="s">
        <v>8417</v>
      </c>
      <c r="S851" s="244" t="s">
        <v>2200</v>
      </c>
      <c r="T851" s="244" t="s">
        <v>5862</v>
      </c>
      <c r="U851" s="244" t="s">
        <v>2199</v>
      </c>
      <c r="V851" s="86" t="s">
        <v>4477</v>
      </c>
      <c r="W851" s="274" t="s">
        <v>2216</v>
      </c>
      <c r="X851" s="274" t="s">
        <v>2649</v>
      </c>
      <c r="Y851" s="274">
        <v>6617988</v>
      </c>
      <c r="Z851" s="86">
        <v>44589</v>
      </c>
      <c r="AA851" s="86">
        <v>44589</v>
      </c>
      <c r="AB851" s="332">
        <f t="shared" ca="1" si="113"/>
        <v>74</v>
      </c>
      <c r="AC851" s="91" t="str">
        <f t="shared" ca="1" si="114"/>
        <v>61 - 90 days</v>
      </c>
      <c r="AD851" s="89">
        <f t="shared" si="111"/>
        <v>44619</v>
      </c>
      <c r="AE851" s="90" t="str">
        <f t="shared" si="121"/>
        <v>W10-2022</v>
      </c>
      <c r="AF851" s="90" t="str">
        <f t="shared" si="122"/>
        <v>Feb-2022</v>
      </c>
      <c r="AG851" s="86" t="s">
        <v>345</v>
      </c>
      <c r="AH851" s="219" t="str">
        <f t="shared" si="124"/>
        <v>TBD</v>
      </c>
      <c r="AI851" s="219" t="str">
        <f t="shared" si="125"/>
        <v>TBD</v>
      </c>
      <c r="AJ851" s="199">
        <v>44715</v>
      </c>
      <c r="AK851" s="219" t="str">
        <f t="shared" si="117"/>
        <v>W23-2022</v>
      </c>
      <c r="AL851" s="219" t="str">
        <f t="shared" si="118"/>
        <v>Jun-2022</v>
      </c>
      <c r="AM851" s="339">
        <v>44715</v>
      </c>
      <c r="AN851" s="219" t="str">
        <f t="shared" si="119"/>
        <v>W23-2022</v>
      </c>
      <c r="AO851" s="219" t="str">
        <f t="shared" si="120"/>
        <v>Jun-2022</v>
      </c>
      <c r="AP851" s="83" t="s">
        <v>4464</v>
      </c>
      <c r="AQ851" s="220">
        <v>44593</v>
      </c>
      <c r="AR851" s="89">
        <v>44594</v>
      </c>
      <c r="AS851" s="99">
        <v>149100152593</v>
      </c>
      <c r="AT851" s="94">
        <v>6.6</v>
      </c>
      <c r="AU851" s="256"/>
      <c r="AV851" s="89">
        <v>44642</v>
      </c>
      <c r="AW851" s="238"/>
      <c r="AX851" s="89"/>
      <c r="AY851" s="89">
        <v>44663</v>
      </c>
      <c r="AZ851" s="219" t="str">
        <f t="shared" si="123"/>
        <v>W16-2022</v>
      </c>
      <c r="BA851" s="86"/>
      <c r="BB851" s="86"/>
      <c r="BC851" s="86"/>
      <c r="BD851" s="83" t="s">
        <v>3719</v>
      </c>
      <c r="BE851" s="83" t="str">
        <f t="shared" ref="BE851:BE914" si="126">IFERROR(VLOOKUP($BD851,L_Milestone,4,FALSE),"")</f>
        <v>21.RFI</v>
      </c>
      <c r="BF851" s="83" t="s">
        <v>3754</v>
      </c>
      <c r="BG851" s="237" t="s">
        <v>12730</v>
      </c>
      <c r="BH851" s="435" t="s">
        <v>12833</v>
      </c>
    </row>
    <row r="852" spans="1:62" s="13" customFormat="1" ht="15" hidden="1" customHeight="1">
      <c r="A852" s="187"/>
      <c r="B852" s="29"/>
      <c r="C852" s="83" t="str">
        <f t="shared" si="112"/>
        <v>SUM-RI-BLS-1133</v>
      </c>
      <c r="D852" s="83">
        <v>30730860031</v>
      </c>
      <c r="E852" s="83">
        <v>41295109</v>
      </c>
      <c r="F852" s="198" t="s">
        <v>9465</v>
      </c>
      <c r="G852" s="83" t="s">
        <v>5841</v>
      </c>
      <c r="H852" s="83" t="s">
        <v>6825</v>
      </c>
      <c r="I852" s="83" t="s">
        <v>8244</v>
      </c>
      <c r="J852" s="83" t="s">
        <v>8245</v>
      </c>
      <c r="K852" s="83">
        <v>50</v>
      </c>
      <c r="L852" s="83" t="s">
        <v>8246</v>
      </c>
      <c r="M852" s="83">
        <v>2021</v>
      </c>
      <c r="N852" s="83" t="s">
        <v>10366</v>
      </c>
      <c r="O852" s="83" t="s">
        <v>9464</v>
      </c>
      <c r="P852" s="84" t="s">
        <v>205</v>
      </c>
      <c r="Q852" s="83" t="s">
        <v>8242</v>
      </c>
      <c r="R852" s="83" t="s">
        <v>8243</v>
      </c>
      <c r="S852" s="83" t="s">
        <v>2200</v>
      </c>
      <c r="T852" s="83" t="s">
        <v>5862</v>
      </c>
      <c r="U852" s="83" t="s">
        <v>201</v>
      </c>
      <c r="V852" s="83" t="s">
        <v>4476</v>
      </c>
      <c r="W852" s="274" t="s">
        <v>2224</v>
      </c>
      <c r="X852" s="274" t="s">
        <v>2738</v>
      </c>
      <c r="Y852" s="198">
        <v>6617946</v>
      </c>
      <c r="Z852" s="86">
        <v>44586</v>
      </c>
      <c r="AA852" s="86"/>
      <c r="AB852" s="332">
        <f t="shared" ca="1" si="113"/>
        <v>30</v>
      </c>
      <c r="AC852" s="91" t="str">
        <f t="shared" ca="1" si="114"/>
        <v>&lt; 30 days</v>
      </c>
      <c r="AD852" s="89">
        <f t="shared" si="111"/>
        <v>44616</v>
      </c>
      <c r="AE852" s="90" t="str">
        <f t="shared" si="121"/>
        <v>W09-2022</v>
      </c>
      <c r="AF852" s="90" t="str">
        <f t="shared" si="122"/>
        <v>Feb-2022</v>
      </c>
      <c r="AG852" s="89" t="s">
        <v>345</v>
      </c>
      <c r="AH852" s="219" t="str">
        <f t="shared" si="124"/>
        <v>TBD</v>
      </c>
      <c r="AI852" s="219" t="str">
        <f t="shared" si="125"/>
        <v>TBD</v>
      </c>
      <c r="AJ852" s="89">
        <v>44612</v>
      </c>
      <c r="AK852" s="90" t="str">
        <f t="shared" si="117"/>
        <v>W09-2022</v>
      </c>
      <c r="AL852" s="90" t="str">
        <f t="shared" si="118"/>
        <v>Feb-2022</v>
      </c>
      <c r="AM852" s="89">
        <v>44616</v>
      </c>
      <c r="AN852" s="90" t="str">
        <f t="shared" si="119"/>
        <v>W09-2022</v>
      </c>
      <c r="AO852" s="90" t="str">
        <f t="shared" si="120"/>
        <v>Feb-2022</v>
      </c>
      <c r="AP852" s="83" t="s">
        <v>4464</v>
      </c>
      <c r="AQ852" s="220">
        <v>44601</v>
      </c>
      <c r="AR852" s="89"/>
      <c r="AS852" s="99">
        <v>182103613019</v>
      </c>
      <c r="AT852" s="94">
        <v>6.6</v>
      </c>
      <c r="AU852" s="256"/>
      <c r="AV852" s="95">
        <v>44596</v>
      </c>
      <c r="AW852" s="238"/>
      <c r="AX852" s="89"/>
      <c r="AY852" s="277">
        <v>44616</v>
      </c>
      <c r="AZ852" s="219" t="str">
        <f t="shared" si="123"/>
        <v>W09-2022</v>
      </c>
      <c r="BA852" s="86"/>
      <c r="BB852" s="86"/>
      <c r="BC852" s="86" t="s">
        <v>6452</v>
      </c>
      <c r="BD852" s="83" t="s">
        <v>3719</v>
      </c>
      <c r="BE852" s="83" t="str">
        <f t="shared" si="126"/>
        <v>21.RFI</v>
      </c>
      <c r="BF852" s="83" t="s">
        <v>3754</v>
      </c>
      <c r="BG852" s="237" t="s">
        <v>10412</v>
      </c>
      <c r="BH852" s="435"/>
      <c r="BI852" s="28"/>
      <c r="BJ852" s="370"/>
    </row>
    <row r="853" spans="1:62" s="13" customFormat="1" ht="15" hidden="1" customHeight="1">
      <c r="A853" s="27"/>
      <c r="B853" s="29"/>
      <c r="C853" s="83" t="str">
        <f t="shared" si="112"/>
        <v>JAW-JB-BKS-0640</v>
      </c>
      <c r="D853" s="83">
        <v>30727560031</v>
      </c>
      <c r="E853" s="83">
        <v>123282109</v>
      </c>
      <c r="F853" s="198" t="s">
        <v>9461</v>
      </c>
      <c r="G853" s="83" t="s">
        <v>5938</v>
      </c>
      <c r="H853" s="84" t="s">
        <v>6508</v>
      </c>
      <c r="I853" s="83" t="s">
        <v>8213</v>
      </c>
      <c r="J853" s="83" t="s">
        <v>8214</v>
      </c>
      <c r="K853" s="83">
        <v>30</v>
      </c>
      <c r="L853" s="83" t="s">
        <v>4487</v>
      </c>
      <c r="M853" s="97">
        <v>2022</v>
      </c>
      <c r="N853" s="83" t="s">
        <v>10362</v>
      </c>
      <c r="O853" s="83" t="s">
        <v>9460</v>
      </c>
      <c r="P853" s="84" t="s">
        <v>199</v>
      </c>
      <c r="Q853" s="83" t="s">
        <v>8210</v>
      </c>
      <c r="R853" s="83" t="s">
        <v>8211</v>
      </c>
      <c r="S853" s="83" t="s">
        <v>2200</v>
      </c>
      <c r="T853" s="83" t="s">
        <v>5862</v>
      </c>
      <c r="U853" s="83" t="s">
        <v>2197</v>
      </c>
      <c r="V853" s="198" t="s">
        <v>8117</v>
      </c>
      <c r="W853" s="274" t="s">
        <v>2205</v>
      </c>
      <c r="X853" s="274" t="s">
        <v>2603</v>
      </c>
      <c r="Y853" s="85">
        <v>6617931</v>
      </c>
      <c r="Z853" s="86">
        <v>44581</v>
      </c>
      <c r="AA853" s="86">
        <v>44585</v>
      </c>
      <c r="AB853" s="332">
        <f t="shared" ca="1" si="113"/>
        <v>32</v>
      </c>
      <c r="AC853" s="91" t="str">
        <f t="shared" ca="1" si="114"/>
        <v>31 - 60 days</v>
      </c>
      <c r="AD853" s="89">
        <f t="shared" si="111"/>
        <v>44611</v>
      </c>
      <c r="AE853" s="90" t="str">
        <f t="shared" si="121"/>
        <v>W08-2022</v>
      </c>
      <c r="AF853" s="90" t="str">
        <f t="shared" si="122"/>
        <v>Feb-2022</v>
      </c>
      <c r="AG853" s="89" t="s">
        <v>345</v>
      </c>
      <c r="AH853" s="219" t="str">
        <f t="shared" si="124"/>
        <v>TBD</v>
      </c>
      <c r="AI853" s="219" t="str">
        <f t="shared" si="125"/>
        <v>TBD</v>
      </c>
      <c r="AJ853" s="199">
        <v>44617</v>
      </c>
      <c r="AK853" s="219" t="str">
        <f t="shared" si="117"/>
        <v>W09-2022</v>
      </c>
      <c r="AL853" s="219" t="str">
        <f t="shared" si="118"/>
        <v>Feb-2022</v>
      </c>
      <c r="AM853" s="199">
        <v>44617</v>
      </c>
      <c r="AN853" s="219" t="str">
        <f t="shared" si="119"/>
        <v>W09-2022</v>
      </c>
      <c r="AO853" s="219" t="str">
        <f t="shared" si="120"/>
        <v>Feb-2022</v>
      </c>
      <c r="AP853" s="83" t="s">
        <v>4464</v>
      </c>
      <c r="AQ853" s="107">
        <v>44591</v>
      </c>
      <c r="AR853" s="89"/>
      <c r="AS853" s="99">
        <v>547303354183</v>
      </c>
      <c r="AT853" s="94">
        <v>10.6</v>
      </c>
      <c r="AU853" s="97"/>
      <c r="AV853" s="95">
        <v>44587</v>
      </c>
      <c r="AW853" s="97"/>
      <c r="AX853" s="89">
        <v>44608</v>
      </c>
      <c r="AY853" s="277">
        <v>44613</v>
      </c>
      <c r="AZ853" s="219" t="str">
        <f t="shared" si="123"/>
        <v>W09-2022</v>
      </c>
      <c r="BA853" s="86"/>
      <c r="BB853" s="86"/>
      <c r="BC853" s="86" t="s">
        <v>6452</v>
      </c>
      <c r="BD853" s="83" t="s">
        <v>3719</v>
      </c>
      <c r="BE853" s="83" t="str">
        <f t="shared" si="126"/>
        <v>21.RFI</v>
      </c>
      <c r="BF853" s="83" t="s">
        <v>3754</v>
      </c>
      <c r="BG853" s="237" t="s">
        <v>12282</v>
      </c>
      <c r="BH853" s="435"/>
      <c r="BI853" s="28"/>
      <c r="BJ853" s="370"/>
    </row>
    <row r="854" spans="1:62" s="13" customFormat="1" ht="15" hidden="1" customHeight="1">
      <c r="A854" s="27"/>
      <c r="B854" s="29"/>
      <c r="C854" s="83" t="str">
        <f t="shared" si="112"/>
        <v>JAW-JB-BDG-4313</v>
      </c>
      <c r="D854" s="83">
        <v>30725540031</v>
      </c>
      <c r="E854" s="83">
        <v>121832109</v>
      </c>
      <c r="F854" s="198" t="s">
        <v>8171</v>
      </c>
      <c r="G854" s="83" t="s">
        <v>5938</v>
      </c>
      <c r="H854" s="84" t="s">
        <v>6825</v>
      </c>
      <c r="I854" s="83" t="s">
        <v>8168</v>
      </c>
      <c r="J854" s="83" t="s">
        <v>8169</v>
      </c>
      <c r="K854" s="83">
        <v>40</v>
      </c>
      <c r="L854" s="83" t="s">
        <v>8170</v>
      </c>
      <c r="M854" s="83">
        <v>2021</v>
      </c>
      <c r="N854" s="83"/>
      <c r="O854" s="83" t="s">
        <v>8241</v>
      </c>
      <c r="P854" s="84" t="s">
        <v>6433</v>
      </c>
      <c r="Q854" s="83" t="s">
        <v>8166</v>
      </c>
      <c r="R854" s="83" t="s">
        <v>8167</v>
      </c>
      <c r="S854" s="83" t="s">
        <v>2200</v>
      </c>
      <c r="T854" s="83" t="s">
        <v>5862</v>
      </c>
      <c r="U854" s="83" t="s">
        <v>5907</v>
      </c>
      <c r="V854" s="198" t="s">
        <v>4470</v>
      </c>
      <c r="W854" s="274" t="s">
        <v>2205</v>
      </c>
      <c r="X854" s="274" t="s">
        <v>2488</v>
      </c>
      <c r="Y854" s="83">
        <v>6617899</v>
      </c>
      <c r="Z854" s="86">
        <v>44557</v>
      </c>
      <c r="AA854" s="86"/>
      <c r="AB854" s="332">
        <f t="shared" ca="1" si="113"/>
        <v>58</v>
      </c>
      <c r="AC854" s="91" t="str">
        <f t="shared" ca="1" si="114"/>
        <v>31 - 60 days</v>
      </c>
      <c r="AD854" s="89">
        <f>Z854+150</f>
        <v>44707</v>
      </c>
      <c r="AE854" s="90" t="str">
        <f t="shared" si="121"/>
        <v>W22-2022</v>
      </c>
      <c r="AF854" s="90" t="str">
        <f t="shared" si="122"/>
        <v>May-2022</v>
      </c>
      <c r="AG854" s="89" t="s">
        <v>4460</v>
      </c>
      <c r="AH854" s="219" t="str">
        <f t="shared" si="124"/>
        <v>TBD</v>
      </c>
      <c r="AI854" s="219" t="str">
        <f t="shared" si="125"/>
        <v>TBD</v>
      </c>
      <c r="AJ854" s="89">
        <v>44606</v>
      </c>
      <c r="AK854" s="219" t="str">
        <f t="shared" si="117"/>
        <v>W08-2022</v>
      </c>
      <c r="AL854" s="219" t="str">
        <f t="shared" si="118"/>
        <v>Feb-2022</v>
      </c>
      <c r="AM854" s="89">
        <v>44620</v>
      </c>
      <c r="AN854" s="219" t="str">
        <f t="shared" si="119"/>
        <v>W10-2022</v>
      </c>
      <c r="AO854" s="219" t="str">
        <f t="shared" si="120"/>
        <v>Feb-2022</v>
      </c>
      <c r="AP854" s="83" t="s">
        <v>4464</v>
      </c>
      <c r="AQ854" s="188">
        <v>44587</v>
      </c>
      <c r="AR854" s="89"/>
      <c r="AS854" s="99">
        <v>535515962915</v>
      </c>
      <c r="AT854" s="94">
        <v>6.6</v>
      </c>
      <c r="AU854" s="97"/>
      <c r="AV854" s="95">
        <v>44582</v>
      </c>
      <c r="AW854" s="97"/>
      <c r="AX854" s="89"/>
      <c r="AY854" s="277">
        <v>44615</v>
      </c>
      <c r="AZ854" s="219" t="str">
        <f t="shared" si="123"/>
        <v>W09-2022</v>
      </c>
      <c r="BA854" s="86"/>
      <c r="BB854" s="86"/>
      <c r="BC854" s="86" t="s">
        <v>6452</v>
      </c>
      <c r="BD854" s="83" t="s">
        <v>3719</v>
      </c>
      <c r="BE854" s="83" t="str">
        <f t="shared" si="126"/>
        <v>21.RFI</v>
      </c>
      <c r="BF854" s="83" t="s">
        <v>3754</v>
      </c>
      <c r="BG854" s="237" t="s">
        <v>10408</v>
      </c>
      <c r="BH854" s="435"/>
      <c r="BI854" s="28"/>
      <c r="BJ854" s="370"/>
    </row>
    <row r="855" spans="1:62" s="13" customFormat="1" ht="15" hidden="1" customHeight="1">
      <c r="A855" s="27"/>
      <c r="B855" s="29"/>
      <c r="C855" s="83" t="str">
        <f t="shared" si="112"/>
        <v>BAL-BA-GIN-1489</v>
      </c>
      <c r="D855" s="83">
        <v>30721640031</v>
      </c>
      <c r="E855" s="83">
        <v>171190126</v>
      </c>
      <c r="F855" s="198" t="s">
        <v>8093</v>
      </c>
      <c r="G855" s="83" t="s">
        <v>5842</v>
      </c>
      <c r="H855" s="84" t="s">
        <v>6825</v>
      </c>
      <c r="I855" s="83" t="s">
        <v>8090</v>
      </c>
      <c r="J855" s="83" t="s">
        <v>8091</v>
      </c>
      <c r="K855" s="83">
        <v>40</v>
      </c>
      <c r="L855" s="83" t="s">
        <v>8092</v>
      </c>
      <c r="M855" s="83">
        <v>2021</v>
      </c>
      <c r="N855" s="83" t="s">
        <v>3758</v>
      </c>
      <c r="O855" s="83" t="s">
        <v>8155</v>
      </c>
      <c r="P855" s="84" t="s">
        <v>205</v>
      </c>
      <c r="Q855" s="83" t="s">
        <v>8087</v>
      </c>
      <c r="R855" s="83" t="s">
        <v>8088</v>
      </c>
      <c r="S855" s="83" t="s">
        <v>2200</v>
      </c>
      <c r="T855" s="83" t="s">
        <v>5862</v>
      </c>
      <c r="U855" s="83" t="s">
        <v>2198</v>
      </c>
      <c r="V855" s="198" t="s">
        <v>4478</v>
      </c>
      <c r="W855" s="274" t="s">
        <v>2227</v>
      </c>
      <c r="X855" s="274" t="s">
        <v>8089</v>
      </c>
      <c r="Y855" s="83">
        <v>6617836</v>
      </c>
      <c r="Z855" s="86">
        <v>44529</v>
      </c>
      <c r="AA855" s="86"/>
      <c r="AB855" s="332">
        <f t="shared" ca="1" si="113"/>
        <v>42</v>
      </c>
      <c r="AC855" s="91" t="str">
        <f t="shared" ca="1" si="114"/>
        <v>31 - 60 days</v>
      </c>
      <c r="AD855" s="89">
        <f t="shared" ref="AD855:AD868" si="127">IF(AND(S855=""),"TBD",IF(AND(S855="COLO"),Z855+30,Z855+150))</f>
        <v>44559</v>
      </c>
      <c r="AE855" s="90" t="str">
        <f t="shared" si="121"/>
        <v>W53-2021</v>
      </c>
      <c r="AF855" s="90" t="str">
        <f t="shared" si="122"/>
        <v>Dec-2021</v>
      </c>
      <c r="AG855" s="86">
        <v>44477</v>
      </c>
      <c r="AH855" s="90" t="str">
        <f t="shared" si="124"/>
        <v>W41-2021</v>
      </c>
      <c r="AI855" s="90" t="str">
        <f t="shared" si="125"/>
        <v>Oct-2021</v>
      </c>
      <c r="AJ855" s="199">
        <v>44581</v>
      </c>
      <c r="AK855" s="90" t="str">
        <f t="shared" si="117"/>
        <v>W04-2022</v>
      </c>
      <c r="AL855" s="90" t="str">
        <f t="shared" si="118"/>
        <v>Jan-2022</v>
      </c>
      <c r="AM855" s="89">
        <v>44581</v>
      </c>
      <c r="AN855" s="90" t="str">
        <f t="shared" si="119"/>
        <v>W04-2022</v>
      </c>
      <c r="AO855" s="90" t="str">
        <f t="shared" si="120"/>
        <v>Jan-2022</v>
      </c>
      <c r="AP855" s="83" t="s">
        <v>4464</v>
      </c>
      <c r="AQ855" s="220">
        <v>44551</v>
      </c>
      <c r="AR855" s="89"/>
      <c r="AS855" s="99">
        <v>552001743730</v>
      </c>
      <c r="AT855" s="94">
        <v>6.6</v>
      </c>
      <c r="AU855" s="256"/>
      <c r="AV855" s="95">
        <v>44545</v>
      </c>
      <c r="AW855" s="238"/>
      <c r="AX855" s="89">
        <v>44554</v>
      </c>
      <c r="AY855" s="277">
        <v>44571</v>
      </c>
      <c r="AZ855" s="219" t="str">
        <f t="shared" si="123"/>
        <v>W03-2022</v>
      </c>
      <c r="BA855" s="86"/>
      <c r="BB855" s="86"/>
      <c r="BC855" s="86"/>
      <c r="BD855" s="295" t="s">
        <v>3719</v>
      </c>
      <c r="BE855" s="83" t="str">
        <f t="shared" si="126"/>
        <v>21.RFI</v>
      </c>
      <c r="BF855" s="83" t="s">
        <v>3754</v>
      </c>
      <c r="BG855" s="297" t="s">
        <v>8180</v>
      </c>
      <c r="BH855" s="442"/>
      <c r="BJ855" s="190"/>
    </row>
    <row r="856" spans="1:62" s="13" customFormat="1" ht="15" hidden="1" customHeight="1">
      <c r="A856" s="187"/>
      <c r="B856" s="29"/>
      <c r="C856" s="83" t="str">
        <f t="shared" si="112"/>
        <v>BAL-BA-DPR-8075</v>
      </c>
      <c r="D856" s="309">
        <v>30720860031</v>
      </c>
      <c r="E856" s="198" t="s">
        <v>11066</v>
      </c>
      <c r="F856" s="198" t="s">
        <v>8124</v>
      </c>
      <c r="G856" s="83" t="s">
        <v>5938</v>
      </c>
      <c r="H856" s="97" t="s">
        <v>6508</v>
      </c>
      <c r="I856" s="83" t="s">
        <v>8121</v>
      </c>
      <c r="J856" s="83" t="s">
        <v>8122</v>
      </c>
      <c r="K856" s="83">
        <v>20</v>
      </c>
      <c r="L856" s="83" t="s">
        <v>8123</v>
      </c>
      <c r="M856" s="97">
        <v>2021</v>
      </c>
      <c r="N856" s="83" t="s">
        <v>5938</v>
      </c>
      <c r="O856" s="83" t="s">
        <v>8125</v>
      </c>
      <c r="P856" s="84" t="s">
        <v>6433</v>
      </c>
      <c r="Q856" s="83" t="s">
        <v>8119</v>
      </c>
      <c r="R856" s="83" t="s">
        <v>8120</v>
      </c>
      <c r="S856" s="83" t="s">
        <v>2200</v>
      </c>
      <c r="T856" s="83" t="s">
        <v>5862</v>
      </c>
      <c r="U856" s="83" t="s">
        <v>2198</v>
      </c>
      <c r="V856" s="198" t="s">
        <v>4478</v>
      </c>
      <c r="W856" s="274" t="s">
        <v>2227</v>
      </c>
      <c r="X856" s="274" t="s">
        <v>2641</v>
      </c>
      <c r="Y856" s="198">
        <v>6617869</v>
      </c>
      <c r="Z856" s="86">
        <v>44537</v>
      </c>
      <c r="AA856" s="86"/>
      <c r="AB856" s="332">
        <f t="shared" ca="1" si="113"/>
        <v>99</v>
      </c>
      <c r="AC856" s="91" t="str">
        <f t="shared" ca="1" si="114"/>
        <v>91 - 120 days</v>
      </c>
      <c r="AD856" s="89">
        <f t="shared" si="127"/>
        <v>44567</v>
      </c>
      <c r="AE856" s="90" t="str">
        <f t="shared" si="121"/>
        <v>W02-2022</v>
      </c>
      <c r="AF856" s="90" t="str">
        <f t="shared" si="122"/>
        <v>Jan-2022</v>
      </c>
      <c r="AG856" s="86" t="s">
        <v>345</v>
      </c>
      <c r="AH856" s="219" t="str">
        <f t="shared" si="124"/>
        <v>TBD</v>
      </c>
      <c r="AI856" s="219" t="str">
        <f t="shared" si="125"/>
        <v>TBD</v>
      </c>
      <c r="AJ856" s="89">
        <v>44640</v>
      </c>
      <c r="AK856" s="219" t="str">
        <f t="shared" si="117"/>
        <v>W13-2022</v>
      </c>
      <c r="AL856" s="219" t="str">
        <f t="shared" si="118"/>
        <v>Mar-2022</v>
      </c>
      <c r="AM856" s="89">
        <v>44640</v>
      </c>
      <c r="AN856" s="219" t="str">
        <f t="shared" si="119"/>
        <v>W13-2022</v>
      </c>
      <c r="AO856" s="219" t="str">
        <f t="shared" si="120"/>
        <v>Mar-2022</v>
      </c>
      <c r="AP856" s="84" t="s">
        <v>4464</v>
      </c>
      <c r="AQ856" s="220">
        <v>44551</v>
      </c>
      <c r="AR856" s="89"/>
      <c r="AS856" s="99">
        <v>551005019757</v>
      </c>
      <c r="AT856" s="94">
        <v>6.6</v>
      </c>
      <c r="AU856" s="256"/>
      <c r="AV856" s="95">
        <v>44544</v>
      </c>
      <c r="AW856" s="238"/>
      <c r="AX856" s="89">
        <v>44554</v>
      </c>
      <c r="AY856" s="89">
        <v>44636</v>
      </c>
      <c r="AZ856" s="219" t="str">
        <f t="shared" si="123"/>
        <v>W12-2022</v>
      </c>
      <c r="BA856" s="86"/>
      <c r="BB856" s="106"/>
      <c r="BC856" s="86" t="s">
        <v>6452</v>
      </c>
      <c r="BD856" s="83" t="s">
        <v>3719</v>
      </c>
      <c r="BE856" s="83" t="str">
        <f t="shared" si="126"/>
        <v>21.RFI</v>
      </c>
      <c r="BF856" s="83" t="s">
        <v>3754</v>
      </c>
      <c r="BG856" s="237" t="s">
        <v>11918</v>
      </c>
      <c r="BH856" s="435"/>
      <c r="BJ856" s="190"/>
    </row>
    <row r="857" spans="1:62" s="13" customFormat="1" ht="15" hidden="1" customHeight="1">
      <c r="A857" s="187">
        <v>938.6</v>
      </c>
      <c r="B857" s="29"/>
      <c r="C857" s="83" t="str">
        <f t="shared" si="112"/>
        <v>SUM-KR-BTM-0595</v>
      </c>
      <c r="D857" s="83">
        <v>30714530031</v>
      </c>
      <c r="E857" s="83" t="s">
        <v>6981</v>
      </c>
      <c r="F857" s="198" t="s">
        <v>6982</v>
      </c>
      <c r="G857" s="83" t="s">
        <v>5842</v>
      </c>
      <c r="H857" s="84" t="s">
        <v>6825</v>
      </c>
      <c r="I857" s="83" t="s">
        <v>6961</v>
      </c>
      <c r="J857" s="83" t="s">
        <v>6962</v>
      </c>
      <c r="K857" s="83">
        <v>50</v>
      </c>
      <c r="L857" s="83" t="s">
        <v>4660</v>
      </c>
      <c r="M857" s="84">
        <v>2021</v>
      </c>
      <c r="N857" s="83" t="s">
        <v>3758</v>
      </c>
      <c r="O857" s="83" t="s">
        <v>8056</v>
      </c>
      <c r="P857" s="84" t="s">
        <v>205</v>
      </c>
      <c r="Q857" s="83" t="s">
        <v>6959</v>
      </c>
      <c r="R857" s="83" t="s">
        <v>6960</v>
      </c>
      <c r="S857" s="83" t="s">
        <v>106</v>
      </c>
      <c r="T857" s="83" t="s">
        <v>5862</v>
      </c>
      <c r="U857" s="83" t="s">
        <v>201</v>
      </c>
      <c r="V857" s="86" t="s">
        <v>4476</v>
      </c>
      <c r="W857" s="274" t="s">
        <v>2228</v>
      </c>
      <c r="X857" s="274" t="s">
        <v>2534</v>
      </c>
      <c r="Y857" s="85">
        <v>6617734</v>
      </c>
      <c r="Z857" s="86">
        <v>44490</v>
      </c>
      <c r="AA857" s="86"/>
      <c r="AB857" s="332">
        <f t="shared" ca="1" si="113"/>
        <v>106</v>
      </c>
      <c r="AC857" s="91" t="str">
        <f t="shared" ca="1" si="114"/>
        <v>91 - 120 days</v>
      </c>
      <c r="AD857" s="89">
        <f t="shared" si="127"/>
        <v>44640</v>
      </c>
      <c r="AE857" s="90" t="str">
        <f t="shared" si="121"/>
        <v>W13-2022</v>
      </c>
      <c r="AF857" s="90" t="str">
        <f t="shared" si="122"/>
        <v>Mar-2022</v>
      </c>
      <c r="AG857" s="89" t="s">
        <v>345</v>
      </c>
      <c r="AH857" s="219" t="str">
        <f t="shared" si="124"/>
        <v>TBD</v>
      </c>
      <c r="AI857" s="219" t="str">
        <f t="shared" si="125"/>
        <v>TBD</v>
      </c>
      <c r="AJ857" s="199">
        <v>44592</v>
      </c>
      <c r="AK857" s="219" t="str">
        <f t="shared" si="117"/>
        <v>W06-2022</v>
      </c>
      <c r="AL857" s="219" t="str">
        <f t="shared" si="118"/>
        <v>Jan-2022</v>
      </c>
      <c r="AM857" s="89">
        <v>44620</v>
      </c>
      <c r="AN857" s="219" t="str">
        <f t="shared" si="119"/>
        <v>W10-2022</v>
      </c>
      <c r="AO857" s="219" t="str">
        <f t="shared" si="120"/>
        <v>Feb-2022</v>
      </c>
      <c r="AP857" s="83" t="s">
        <v>4464</v>
      </c>
      <c r="AQ857" s="235">
        <v>44546</v>
      </c>
      <c r="AR857" s="89"/>
      <c r="AS857" s="99">
        <v>153000398174</v>
      </c>
      <c r="AT857" s="94">
        <v>6.6</v>
      </c>
      <c r="AU857" s="256"/>
      <c r="AV857" s="95">
        <v>44544</v>
      </c>
      <c r="AW857" s="238"/>
      <c r="AX857" s="89"/>
      <c r="AY857" s="277">
        <v>44596</v>
      </c>
      <c r="AZ857" s="219" t="str">
        <f t="shared" si="123"/>
        <v>W06-2022</v>
      </c>
      <c r="BA857" s="86"/>
      <c r="BB857" s="86"/>
      <c r="BC857" s="86"/>
      <c r="BD857" s="89" t="s">
        <v>3719</v>
      </c>
      <c r="BE857" s="83" t="str">
        <f t="shared" si="126"/>
        <v>21.RFI</v>
      </c>
      <c r="BF857" s="83" t="s">
        <v>3754</v>
      </c>
      <c r="BG857" s="237" t="s">
        <v>10284</v>
      </c>
      <c r="BH857" s="435"/>
      <c r="BJ857" s="190"/>
    </row>
    <row r="858" spans="1:62" s="13" customFormat="1" ht="15" hidden="1" customHeight="1">
      <c r="A858" s="187"/>
      <c r="B858" s="29"/>
      <c r="C858" s="83" t="str">
        <f t="shared" si="112"/>
        <v>SUL-SG-RAH-0472</v>
      </c>
      <c r="D858" s="83">
        <v>30720660031</v>
      </c>
      <c r="E858" s="83">
        <v>270153109</v>
      </c>
      <c r="F858" s="198" t="s">
        <v>8113</v>
      </c>
      <c r="G858" s="83" t="s">
        <v>8130</v>
      </c>
      <c r="H858" s="84" t="s">
        <v>6825</v>
      </c>
      <c r="I858" s="83" t="s">
        <v>8105</v>
      </c>
      <c r="J858" s="83" t="s">
        <v>8106</v>
      </c>
      <c r="K858" s="83">
        <v>43</v>
      </c>
      <c r="L858" s="83" t="s">
        <v>8107</v>
      </c>
      <c r="M858" s="83">
        <v>2021</v>
      </c>
      <c r="N858" s="83" t="s">
        <v>8130</v>
      </c>
      <c r="O858" s="83" t="s">
        <v>8114</v>
      </c>
      <c r="P858" s="84" t="s">
        <v>205</v>
      </c>
      <c r="Q858" s="83" t="s">
        <v>8101</v>
      </c>
      <c r="R858" s="83" t="s">
        <v>8102</v>
      </c>
      <c r="S858" s="83" t="s">
        <v>2200</v>
      </c>
      <c r="T858" s="83" t="s">
        <v>5862</v>
      </c>
      <c r="U858" s="83" t="s">
        <v>2198</v>
      </c>
      <c r="V858" s="198" t="s">
        <v>4475</v>
      </c>
      <c r="W858" s="274" t="s">
        <v>8103</v>
      </c>
      <c r="X858" s="274" t="s">
        <v>8104</v>
      </c>
      <c r="Y858" s="83">
        <v>6617860</v>
      </c>
      <c r="Z858" s="86">
        <v>44532</v>
      </c>
      <c r="AA858" s="86"/>
      <c r="AB858" s="332">
        <f t="shared" ca="1" si="113"/>
        <v>42</v>
      </c>
      <c r="AC858" s="91" t="str">
        <f t="shared" ca="1" si="114"/>
        <v>31 - 60 days</v>
      </c>
      <c r="AD858" s="89">
        <f t="shared" si="127"/>
        <v>44562</v>
      </c>
      <c r="AE858" s="90" t="str">
        <f t="shared" si="121"/>
        <v>W01-2022</v>
      </c>
      <c r="AF858" s="90" t="str">
        <f t="shared" si="122"/>
        <v>Jan-2022</v>
      </c>
      <c r="AG858" s="89" t="s">
        <v>345</v>
      </c>
      <c r="AH858" s="219" t="str">
        <f t="shared" si="124"/>
        <v>TBD</v>
      </c>
      <c r="AI858" s="219" t="str">
        <f t="shared" si="125"/>
        <v>TBD</v>
      </c>
      <c r="AJ858" s="89">
        <v>44573</v>
      </c>
      <c r="AK858" s="219" t="str">
        <f t="shared" si="117"/>
        <v>W03-2022</v>
      </c>
      <c r="AL858" s="219" t="str">
        <f t="shared" si="118"/>
        <v>Jan-2022</v>
      </c>
      <c r="AM858" s="89">
        <v>44575</v>
      </c>
      <c r="AN858" s="219" t="str">
        <f t="shared" si="119"/>
        <v>W03-2022</v>
      </c>
      <c r="AO858" s="219" t="str">
        <f t="shared" si="120"/>
        <v>Jan-2022</v>
      </c>
      <c r="AP858" s="83" t="s">
        <v>4464</v>
      </c>
      <c r="AQ858" s="220">
        <v>44546</v>
      </c>
      <c r="AR858" s="89"/>
      <c r="AS858" s="99">
        <v>328200582331</v>
      </c>
      <c r="AT858" s="94">
        <v>6.6</v>
      </c>
      <c r="AU858" s="256"/>
      <c r="AV858" s="89">
        <v>44543</v>
      </c>
      <c r="AW858" s="238"/>
      <c r="AX858" s="89"/>
      <c r="AY858" s="277">
        <v>44574</v>
      </c>
      <c r="AZ858" s="219" t="str">
        <f t="shared" si="123"/>
        <v>W03-2022</v>
      </c>
      <c r="BA858" s="86"/>
      <c r="BB858" s="86"/>
      <c r="BC858" s="86"/>
      <c r="BD858" s="83" t="s">
        <v>3719</v>
      </c>
      <c r="BE858" s="83" t="str">
        <f t="shared" si="126"/>
        <v>21.RFI</v>
      </c>
      <c r="BF858" s="83" t="s">
        <v>3754</v>
      </c>
      <c r="BG858" s="237" t="s">
        <v>8185</v>
      </c>
      <c r="BH858" s="435"/>
      <c r="BJ858" s="190"/>
    </row>
    <row r="859" spans="1:62" s="13" customFormat="1" ht="15" hidden="1" customHeight="1">
      <c r="A859" s="198"/>
      <c r="B859" s="29"/>
      <c r="C859" s="83" t="str">
        <f t="shared" si="112"/>
        <v>SUL-ST-LWK-1082</v>
      </c>
      <c r="D859" s="83">
        <v>30720440031</v>
      </c>
      <c r="E859" s="198">
        <v>260093104</v>
      </c>
      <c r="F859" s="198" t="s">
        <v>8064</v>
      </c>
      <c r="G859" s="83" t="s">
        <v>5842</v>
      </c>
      <c r="H859" s="284" t="s">
        <v>6508</v>
      </c>
      <c r="I859" s="83" t="s">
        <v>8021</v>
      </c>
      <c r="J859" s="83" t="s">
        <v>8022</v>
      </c>
      <c r="K859" s="83">
        <v>50</v>
      </c>
      <c r="L859" s="83" t="s">
        <v>8023</v>
      </c>
      <c r="M859" s="83">
        <v>2021</v>
      </c>
      <c r="N859" s="83" t="s">
        <v>3758</v>
      </c>
      <c r="O859" s="83" t="s">
        <v>8133</v>
      </c>
      <c r="P859" s="106" t="s">
        <v>205</v>
      </c>
      <c r="Q859" s="83" t="s">
        <v>6986</v>
      </c>
      <c r="R859" s="83" t="s">
        <v>6987</v>
      </c>
      <c r="S859" s="198" t="s">
        <v>2200</v>
      </c>
      <c r="T859" s="198" t="s">
        <v>5862</v>
      </c>
      <c r="U859" s="198" t="s">
        <v>2198</v>
      </c>
      <c r="V859" s="198" t="s">
        <v>4475</v>
      </c>
      <c r="W859" s="274" t="s">
        <v>2232</v>
      </c>
      <c r="X859" s="274" t="s">
        <v>6988</v>
      </c>
      <c r="Y859" s="198">
        <v>6617793</v>
      </c>
      <c r="Z859" s="276">
        <v>44518</v>
      </c>
      <c r="AA859" s="276"/>
      <c r="AB859" s="198">
        <f t="shared" ca="1" si="113"/>
        <v>47</v>
      </c>
      <c r="AC859" s="198" t="str">
        <f t="shared" ca="1" si="114"/>
        <v>31 - 60 days</v>
      </c>
      <c r="AD859" s="276">
        <f t="shared" si="127"/>
        <v>44548</v>
      </c>
      <c r="AE859" s="198" t="s">
        <v>345</v>
      </c>
      <c r="AF859" s="198" t="s">
        <v>345</v>
      </c>
      <c r="AG859" s="198" t="s">
        <v>345</v>
      </c>
      <c r="AH859" s="198" t="str">
        <f t="shared" si="124"/>
        <v>TBD</v>
      </c>
      <c r="AI859" s="198" t="str">
        <f t="shared" si="125"/>
        <v>TBD</v>
      </c>
      <c r="AJ859" s="199">
        <v>44559</v>
      </c>
      <c r="AK859" s="198" t="str">
        <f t="shared" si="117"/>
        <v>W53-2021</v>
      </c>
      <c r="AL859" s="198" t="str">
        <f t="shared" si="118"/>
        <v>Dec-2021</v>
      </c>
      <c r="AM859" s="89">
        <v>44568</v>
      </c>
      <c r="AN859" s="198" t="str">
        <f t="shared" si="119"/>
        <v>W02-2022</v>
      </c>
      <c r="AO859" s="198" t="str">
        <f t="shared" si="120"/>
        <v>Jan-2022</v>
      </c>
      <c r="AP859" s="198" t="s">
        <v>4464</v>
      </c>
      <c r="AQ859" s="199">
        <v>44538</v>
      </c>
      <c r="AR859" s="198"/>
      <c r="AS859" s="99">
        <v>319500337732</v>
      </c>
      <c r="AT859" s="198">
        <v>6.6</v>
      </c>
      <c r="AU859" s="198"/>
      <c r="AV859" s="95">
        <v>44537</v>
      </c>
      <c r="AW859" s="238"/>
      <c r="AX859" s="198"/>
      <c r="AY859" s="392">
        <v>44565</v>
      </c>
      <c r="AZ859" s="219" t="str">
        <f t="shared" si="123"/>
        <v>W02-2022</v>
      </c>
      <c r="BA859" s="198"/>
      <c r="BB859" s="198"/>
      <c r="BC859" s="198"/>
      <c r="BD859" s="198" t="s">
        <v>3719</v>
      </c>
      <c r="BE859" s="83" t="str">
        <f t="shared" si="126"/>
        <v>21.RFI</v>
      </c>
      <c r="BF859" s="83" t="s">
        <v>3754</v>
      </c>
      <c r="BG859" s="331" t="s">
        <v>8177</v>
      </c>
      <c r="BH859" s="444"/>
      <c r="BJ859" s="190"/>
    </row>
    <row r="860" spans="1:62" s="13" customFormat="1" ht="15" hidden="1" customHeight="1">
      <c r="A860" s="27">
        <v>685</v>
      </c>
      <c r="B860" s="29"/>
      <c r="C860" s="83" t="str">
        <f t="shared" si="112"/>
        <v>SUM-KR-BTM-0605</v>
      </c>
      <c r="D860" s="83">
        <v>30720400031</v>
      </c>
      <c r="E860" s="83"/>
      <c r="F860" s="198" t="s">
        <v>8118</v>
      </c>
      <c r="G860" s="83" t="s">
        <v>3759</v>
      </c>
      <c r="H860" s="84" t="s">
        <v>2359</v>
      </c>
      <c r="I860" s="83" t="s">
        <v>5602</v>
      </c>
      <c r="J860" s="83" t="s">
        <v>5603</v>
      </c>
      <c r="K860" s="83">
        <v>65</v>
      </c>
      <c r="L860" s="83" t="s">
        <v>4979</v>
      </c>
      <c r="M860" s="83">
        <v>2021</v>
      </c>
      <c r="N860" s="83" t="s">
        <v>3759</v>
      </c>
      <c r="O860" s="83" t="s">
        <v>6363</v>
      </c>
      <c r="P860" s="84" t="s">
        <v>205</v>
      </c>
      <c r="Q860" s="83" t="s">
        <v>1741</v>
      </c>
      <c r="R860" s="83" t="s">
        <v>1742</v>
      </c>
      <c r="S860" s="83" t="s">
        <v>2200</v>
      </c>
      <c r="T860" s="83" t="s">
        <v>4465</v>
      </c>
      <c r="U860" s="83" t="s">
        <v>2199</v>
      </c>
      <c r="V860" s="86" t="s">
        <v>4476</v>
      </c>
      <c r="W860" s="274" t="s">
        <v>2228</v>
      </c>
      <c r="X860" s="274" t="s">
        <v>2534</v>
      </c>
      <c r="Y860" s="85">
        <v>6617454</v>
      </c>
      <c r="Z860" s="86">
        <v>44417</v>
      </c>
      <c r="AA860" s="86"/>
      <c r="AB860" s="87">
        <f t="shared" ca="1" si="113"/>
        <v>147</v>
      </c>
      <c r="AC860" s="88" t="str">
        <f t="shared" ca="1" si="114"/>
        <v>121 - 150 days</v>
      </c>
      <c r="AD860" s="89">
        <f t="shared" si="127"/>
        <v>44447</v>
      </c>
      <c r="AE860" s="90" t="str">
        <f>IFERROR(VLOOKUP(AD860,L_Convert,6,FALSE),"")</f>
        <v>W37-2021</v>
      </c>
      <c r="AF860" s="90" t="str">
        <f>IFERROR(VLOOKUP(AD860,L_Convert,7,FALSE),"")</f>
        <v>Sep-2021</v>
      </c>
      <c r="AG860" s="89">
        <v>44446</v>
      </c>
      <c r="AH860" s="90" t="str">
        <f t="shared" si="124"/>
        <v>W37-2021</v>
      </c>
      <c r="AI860" s="90" t="str">
        <f t="shared" si="125"/>
        <v>Sep-2021</v>
      </c>
      <c r="AJ860" s="89">
        <v>44552</v>
      </c>
      <c r="AK860" s="90" t="str">
        <f t="shared" si="117"/>
        <v>W52-2021</v>
      </c>
      <c r="AL860" s="90" t="str">
        <f t="shared" si="118"/>
        <v>Dec-2021</v>
      </c>
      <c r="AM860" s="89">
        <v>44564</v>
      </c>
      <c r="AN860" s="90" t="str">
        <f t="shared" si="119"/>
        <v>W02-2022</v>
      </c>
      <c r="AO860" s="90" t="str">
        <f t="shared" si="120"/>
        <v>Jan-2022</v>
      </c>
      <c r="AP860" s="83" t="s">
        <v>4464</v>
      </c>
      <c r="AQ860" s="220">
        <v>44473</v>
      </c>
      <c r="AR860" s="89"/>
      <c r="AS860" s="99">
        <v>183090454902</v>
      </c>
      <c r="AT860" s="94">
        <v>6.6</v>
      </c>
      <c r="AU860" s="256"/>
      <c r="AV860" s="95">
        <v>44536</v>
      </c>
      <c r="AW860" s="238"/>
      <c r="AX860" s="89"/>
      <c r="AY860" s="277">
        <v>44564</v>
      </c>
      <c r="AZ860" s="219" t="str">
        <f t="shared" si="123"/>
        <v>W02-2022</v>
      </c>
      <c r="BA860" s="86"/>
      <c r="BB860" s="86"/>
      <c r="BC860" s="86"/>
      <c r="BD860" s="83" t="s">
        <v>3719</v>
      </c>
      <c r="BE860" s="83" t="str">
        <f t="shared" si="126"/>
        <v>21.RFI</v>
      </c>
      <c r="BF860" s="83" t="s">
        <v>3754</v>
      </c>
      <c r="BG860" s="237" t="s">
        <v>8173</v>
      </c>
      <c r="BH860" s="435"/>
      <c r="BJ860" s="190"/>
    </row>
    <row r="861" spans="1:62" s="13" customFormat="1" ht="15" hidden="1" customHeight="1">
      <c r="A861" s="187">
        <v>651</v>
      </c>
      <c r="B861" s="198"/>
      <c r="C861" s="83" t="str">
        <f t="shared" si="112"/>
        <v>SUM-KR-BTM-0617</v>
      </c>
      <c r="D861" s="83">
        <v>30692090031</v>
      </c>
      <c r="E861" s="83" t="s">
        <v>7517</v>
      </c>
      <c r="F861" s="198" t="s">
        <v>6305</v>
      </c>
      <c r="G861" s="83" t="s">
        <v>5842</v>
      </c>
      <c r="H861" s="84" t="s">
        <v>6508</v>
      </c>
      <c r="I861" s="83" t="s">
        <v>5534</v>
      </c>
      <c r="J861" s="83" t="s">
        <v>5535</v>
      </c>
      <c r="K861" s="83">
        <v>50</v>
      </c>
      <c r="L861" s="83" t="s">
        <v>4950</v>
      </c>
      <c r="M861" s="83">
        <v>2021</v>
      </c>
      <c r="N861" s="83" t="s">
        <v>3758</v>
      </c>
      <c r="O861" s="83" t="s">
        <v>6361</v>
      </c>
      <c r="P861" s="84" t="s">
        <v>205</v>
      </c>
      <c r="Q861" s="83" t="s">
        <v>1673</v>
      </c>
      <c r="R861" s="83" t="s">
        <v>1674</v>
      </c>
      <c r="S861" s="83" t="s">
        <v>2200</v>
      </c>
      <c r="T861" s="83" t="s">
        <v>4465</v>
      </c>
      <c r="U861" s="83" t="s">
        <v>2199</v>
      </c>
      <c r="V861" s="86" t="s">
        <v>4476</v>
      </c>
      <c r="W861" s="274" t="s">
        <v>2228</v>
      </c>
      <c r="X861" s="274" t="s">
        <v>2534</v>
      </c>
      <c r="Y861" s="85">
        <v>6617413</v>
      </c>
      <c r="Z861" s="86">
        <v>44412</v>
      </c>
      <c r="AA861" s="86"/>
      <c r="AB861" s="87">
        <f t="shared" ca="1" si="113"/>
        <v>121</v>
      </c>
      <c r="AC861" s="88" t="str">
        <f t="shared" ca="1" si="114"/>
        <v>121 - 150 days</v>
      </c>
      <c r="AD861" s="89">
        <f t="shared" si="127"/>
        <v>44442</v>
      </c>
      <c r="AE861" s="90" t="str">
        <f>IFERROR(VLOOKUP(AD861,L_Convert,6,FALSE),"")</f>
        <v>W36-2021</v>
      </c>
      <c r="AF861" s="90" t="str">
        <f>IFERROR(VLOOKUP(AD861,L_Convert,7,FALSE),"")</f>
        <v>Sep-2021</v>
      </c>
      <c r="AG861" s="89">
        <v>44467</v>
      </c>
      <c r="AH861" s="219" t="str">
        <f t="shared" si="124"/>
        <v>W40-2021</v>
      </c>
      <c r="AI861" s="219" t="str">
        <f t="shared" si="125"/>
        <v>Sep-2021</v>
      </c>
      <c r="AJ861" s="89">
        <v>44534</v>
      </c>
      <c r="AK861" s="219" t="str">
        <f t="shared" si="117"/>
        <v>W49-2021</v>
      </c>
      <c r="AL861" s="219" t="str">
        <f t="shared" si="118"/>
        <v>Dec-2021</v>
      </c>
      <c r="AM861" s="89">
        <v>44533</v>
      </c>
      <c r="AN861" s="219" t="str">
        <f t="shared" si="119"/>
        <v>W49-2021</v>
      </c>
      <c r="AO861" s="219" t="str">
        <f t="shared" si="120"/>
        <v>Dec-2021</v>
      </c>
      <c r="AP861" s="83" t="s">
        <v>4464</v>
      </c>
      <c r="AQ861" s="220">
        <v>44421</v>
      </c>
      <c r="AR861" s="89"/>
      <c r="AS861" s="99">
        <v>183041635485</v>
      </c>
      <c r="AT861" s="94">
        <v>6.6</v>
      </c>
      <c r="AU861" s="256"/>
      <c r="AV861" s="95">
        <v>44536</v>
      </c>
      <c r="AW861" s="238"/>
      <c r="AX861" s="89">
        <v>44518</v>
      </c>
      <c r="AY861" s="89">
        <v>44533</v>
      </c>
      <c r="AZ861" s="219" t="str">
        <f t="shared" si="123"/>
        <v>W49-2021</v>
      </c>
      <c r="BA861" s="86"/>
      <c r="BB861" s="86"/>
      <c r="BC861" s="86"/>
      <c r="BD861" s="83" t="s">
        <v>3719</v>
      </c>
      <c r="BE861" s="83" t="str">
        <f t="shared" si="126"/>
        <v>21.RFI</v>
      </c>
      <c r="BF861" s="83" t="s">
        <v>3754</v>
      </c>
      <c r="BG861" s="237" t="s">
        <v>8098</v>
      </c>
      <c r="BH861" s="435"/>
    </row>
    <row r="862" spans="1:62" s="13" customFormat="1" ht="15" hidden="1" customHeight="1">
      <c r="A862" s="198"/>
      <c r="B862" s="29"/>
      <c r="C862" s="83" t="str">
        <f t="shared" si="112"/>
        <v>JAW-JB-SBM-2134</v>
      </c>
      <c r="D862" s="83">
        <v>30719970031</v>
      </c>
      <c r="E862" s="198">
        <v>123549109</v>
      </c>
      <c r="F862" s="198" t="s">
        <v>8063</v>
      </c>
      <c r="G862" s="83" t="s">
        <v>5841</v>
      </c>
      <c r="H862" s="284" t="s">
        <v>6825</v>
      </c>
      <c r="I862" s="83" t="s">
        <v>8047</v>
      </c>
      <c r="J862" s="83" t="s">
        <v>8048</v>
      </c>
      <c r="K862" s="83">
        <v>40</v>
      </c>
      <c r="L862" s="83" t="s">
        <v>8049</v>
      </c>
      <c r="M862" s="83">
        <v>2021</v>
      </c>
      <c r="N862" s="83" t="s">
        <v>3758</v>
      </c>
      <c r="O862" s="83" t="s">
        <v>8127</v>
      </c>
      <c r="P862" s="106" t="s">
        <v>199</v>
      </c>
      <c r="Q862" s="83" t="s">
        <v>8045</v>
      </c>
      <c r="R862" s="83" t="s">
        <v>8046</v>
      </c>
      <c r="S862" s="198" t="s">
        <v>2200</v>
      </c>
      <c r="T862" s="198" t="s">
        <v>5862</v>
      </c>
      <c r="U862" s="198" t="s">
        <v>2197</v>
      </c>
      <c r="V862" s="198" t="s">
        <v>8117</v>
      </c>
      <c r="W862" s="274" t="s">
        <v>2205</v>
      </c>
      <c r="X862" s="274" t="s">
        <v>2597</v>
      </c>
      <c r="Y862" s="85">
        <v>6617812</v>
      </c>
      <c r="Z862" s="276">
        <v>44523</v>
      </c>
      <c r="AA862" s="276"/>
      <c r="AB862" s="198">
        <f t="shared" ca="1" si="113"/>
        <v>21</v>
      </c>
      <c r="AC862" s="198" t="str">
        <f t="shared" ca="1" si="114"/>
        <v>&lt; 30 days</v>
      </c>
      <c r="AD862" s="276">
        <f t="shared" si="127"/>
        <v>44553</v>
      </c>
      <c r="AE862" s="90" t="str">
        <f>IFERROR(VLOOKUP(AD862,L_Convert,6,FALSE),"")</f>
        <v>W52-2021</v>
      </c>
      <c r="AF862" s="90" t="str">
        <f>IFERROR(VLOOKUP(AD862,L_Convert,7,FALSE),"")</f>
        <v>Dec-2021</v>
      </c>
      <c r="AG862" s="86">
        <v>44477</v>
      </c>
      <c r="AH862" s="90" t="str">
        <f t="shared" si="124"/>
        <v>W41-2021</v>
      </c>
      <c r="AI862" s="90" t="str">
        <f t="shared" si="125"/>
        <v>Oct-2021</v>
      </c>
      <c r="AJ862" s="89">
        <v>44555</v>
      </c>
      <c r="AK862" s="90" t="str">
        <f t="shared" si="117"/>
        <v>W52-2021</v>
      </c>
      <c r="AL862" s="90" t="str">
        <f t="shared" si="118"/>
        <v>Dec-2021</v>
      </c>
      <c r="AM862" s="89">
        <v>44555</v>
      </c>
      <c r="AN862" s="90" t="str">
        <f t="shared" si="119"/>
        <v>W52-2021</v>
      </c>
      <c r="AO862" s="90" t="str">
        <f t="shared" si="120"/>
        <v>Dec-2021</v>
      </c>
      <c r="AP862" s="83" t="s">
        <v>4464</v>
      </c>
      <c r="AQ862" s="220">
        <v>44531</v>
      </c>
      <c r="AR862" s="89">
        <v>44538</v>
      </c>
      <c r="AS862" s="99">
        <v>536590596124</v>
      </c>
      <c r="AT862" s="94">
        <v>6.6</v>
      </c>
      <c r="AU862" s="256"/>
      <c r="AV862" s="95">
        <v>44530</v>
      </c>
      <c r="AW862" s="238"/>
      <c r="AX862" s="89">
        <v>44540</v>
      </c>
      <c r="AY862" s="89">
        <v>44544</v>
      </c>
      <c r="AZ862" s="219" t="str">
        <f t="shared" si="123"/>
        <v>W51-2021</v>
      </c>
      <c r="BA862" s="86"/>
      <c r="BB862" s="86"/>
      <c r="BC862" s="86"/>
      <c r="BD862" s="83" t="s">
        <v>3719</v>
      </c>
      <c r="BE862" s="83" t="str">
        <f t="shared" si="126"/>
        <v>21.RFI</v>
      </c>
      <c r="BF862" s="83" t="s">
        <v>3754</v>
      </c>
      <c r="BG862" s="237" t="s">
        <v>8137</v>
      </c>
      <c r="BH862" s="435"/>
    </row>
    <row r="863" spans="1:62" s="13" customFormat="1" ht="15" hidden="1" customHeight="1">
      <c r="A863" s="187" t="s">
        <v>8640</v>
      </c>
      <c r="B863" s="29"/>
      <c r="C863" s="83" t="str">
        <f t="shared" si="112"/>
        <v>SUM-LA-GDT-1131</v>
      </c>
      <c r="D863" s="83">
        <v>30734820031</v>
      </c>
      <c r="E863" s="198" t="s">
        <v>11141</v>
      </c>
      <c r="F863" s="198" t="s">
        <v>9197</v>
      </c>
      <c r="G863" s="83" t="s">
        <v>10283</v>
      </c>
      <c r="H863" s="351" t="s">
        <v>6827</v>
      </c>
      <c r="I863" s="83" t="s">
        <v>8860</v>
      </c>
      <c r="J863" s="83" t="s">
        <v>8861</v>
      </c>
      <c r="K863" s="83">
        <v>50</v>
      </c>
      <c r="L863" s="83" t="s">
        <v>8862</v>
      </c>
      <c r="M863" s="83">
        <v>2022</v>
      </c>
      <c r="N863" s="83" t="s">
        <v>10359</v>
      </c>
      <c r="O863" s="83" t="s">
        <v>9423</v>
      </c>
      <c r="P863" s="84" t="s">
        <v>205</v>
      </c>
      <c r="Q863" s="83" t="s">
        <v>8412</v>
      </c>
      <c r="R863" s="83" t="s">
        <v>8413</v>
      </c>
      <c r="S863" s="244" t="s">
        <v>2200</v>
      </c>
      <c r="T863" s="244" t="s">
        <v>5862</v>
      </c>
      <c r="U863" s="244" t="s">
        <v>2199</v>
      </c>
      <c r="V863" s="244" t="s">
        <v>4477</v>
      </c>
      <c r="W863" s="274" t="s">
        <v>2218</v>
      </c>
      <c r="X863" s="274" t="s">
        <v>8619</v>
      </c>
      <c r="Y863" s="274">
        <v>6617988</v>
      </c>
      <c r="Z863" s="86">
        <v>44589</v>
      </c>
      <c r="AA863" s="86">
        <v>44589</v>
      </c>
      <c r="AB863" s="332">
        <f t="shared" ca="1" si="113"/>
        <v>87</v>
      </c>
      <c r="AC863" s="91" t="str">
        <f t="shared" ca="1" si="114"/>
        <v>61 - 90 days</v>
      </c>
      <c r="AD863" s="89">
        <f t="shared" si="127"/>
        <v>44619</v>
      </c>
      <c r="AE863" s="90" t="str">
        <f>IFERROR(VLOOKUP(AD863,L_Convert,6,FALSE),"")</f>
        <v>W10-2022</v>
      </c>
      <c r="AF863" s="90" t="str">
        <f>IFERROR(VLOOKUP(AD863,L_Convert,7,FALSE),"")</f>
        <v>Feb-2022</v>
      </c>
      <c r="AG863" s="89" t="s">
        <v>345</v>
      </c>
      <c r="AH863" s="219" t="str">
        <f t="shared" si="124"/>
        <v>TBD</v>
      </c>
      <c r="AI863" s="219" t="str">
        <f t="shared" si="125"/>
        <v>TBD</v>
      </c>
      <c r="AJ863" s="89">
        <v>44696</v>
      </c>
      <c r="AK863" s="219" t="str">
        <f t="shared" si="117"/>
        <v>W21-2022</v>
      </c>
      <c r="AL863" s="219" t="str">
        <f t="shared" si="118"/>
        <v>May-2022</v>
      </c>
      <c r="AM863" s="339">
        <v>44696</v>
      </c>
      <c r="AN863" s="219" t="str">
        <f t="shared" si="119"/>
        <v>W21-2022</v>
      </c>
      <c r="AO863" s="219" t="str">
        <f t="shared" si="120"/>
        <v>May-2022</v>
      </c>
      <c r="AP863" s="83" t="s">
        <v>4464</v>
      </c>
      <c r="AQ863" s="220">
        <v>44594</v>
      </c>
      <c r="AR863" s="89">
        <v>44595</v>
      </c>
      <c r="AS863" s="99">
        <v>172501123469</v>
      </c>
      <c r="AT863" s="94">
        <v>6.6</v>
      </c>
      <c r="AU863" s="256"/>
      <c r="AV863" s="89">
        <v>44642</v>
      </c>
      <c r="AW863" s="238"/>
      <c r="AX863" s="89"/>
      <c r="AY863" s="89">
        <v>44676</v>
      </c>
      <c r="AZ863" s="89"/>
      <c r="BA863" s="86"/>
      <c r="BB863" s="86"/>
      <c r="BC863" s="86"/>
      <c r="BD863" s="83" t="s">
        <v>3719</v>
      </c>
      <c r="BE863" s="83" t="str">
        <f t="shared" si="126"/>
        <v>21.RFI</v>
      </c>
      <c r="BF863" s="83" t="s">
        <v>3754</v>
      </c>
      <c r="BG863" s="237" t="s">
        <v>12866</v>
      </c>
      <c r="BH863" s="435"/>
      <c r="BI863" s="190"/>
      <c r="BJ863" s="285"/>
    </row>
    <row r="864" spans="1:62" s="13" customFormat="1" ht="15" hidden="1" customHeight="1">
      <c r="A864" s="187">
        <v>967</v>
      </c>
      <c r="B864" s="29"/>
      <c r="C864" s="83" t="str">
        <f t="shared" si="112"/>
        <v>KAL-KS-TJG-0954</v>
      </c>
      <c r="D864" s="83">
        <v>30720640031</v>
      </c>
      <c r="E864" s="83">
        <v>220757109</v>
      </c>
      <c r="F864" s="198" t="s">
        <v>8075</v>
      </c>
      <c r="G864" s="83" t="s">
        <v>5842</v>
      </c>
      <c r="H864" s="84" t="s">
        <v>6825</v>
      </c>
      <c r="I864" s="83" t="s">
        <v>7211</v>
      </c>
      <c r="J864" s="83" t="s">
        <v>7212</v>
      </c>
      <c r="K864" s="83">
        <v>45</v>
      </c>
      <c r="L864" s="83" t="s">
        <v>7213</v>
      </c>
      <c r="M864" s="83">
        <v>2021</v>
      </c>
      <c r="N864" s="83" t="s">
        <v>3758</v>
      </c>
      <c r="O864" s="83"/>
      <c r="P864" s="106" t="s">
        <v>205</v>
      </c>
      <c r="Q864" s="83" t="s">
        <v>7214</v>
      </c>
      <c r="R864" s="83" t="s">
        <v>7215</v>
      </c>
      <c r="S864" s="198" t="s">
        <v>2200</v>
      </c>
      <c r="T864" s="198" t="s">
        <v>5862</v>
      </c>
      <c r="U864" s="197" t="s">
        <v>103</v>
      </c>
      <c r="V864" s="198" t="s">
        <v>4474</v>
      </c>
      <c r="W864" s="274" t="s">
        <v>2208</v>
      </c>
      <c r="X864" s="274" t="s">
        <v>7216</v>
      </c>
      <c r="Y864" s="198">
        <v>6617768</v>
      </c>
      <c r="Z864" s="199">
        <v>44505</v>
      </c>
      <c r="AA864" s="199"/>
      <c r="AB864" s="332">
        <f t="shared" ca="1" si="113"/>
        <v>67</v>
      </c>
      <c r="AC864" s="91" t="str">
        <f t="shared" ca="1" si="114"/>
        <v>61 - 90 days</v>
      </c>
      <c r="AD864" s="89">
        <f t="shared" si="127"/>
        <v>44535</v>
      </c>
      <c r="AE864" s="90" t="str">
        <f>IFERROR(VLOOKUP(AD864,L_Convert,6,FALSE),"")</f>
        <v>W50-2021</v>
      </c>
      <c r="AF864" s="90" t="str">
        <f>IFERROR(VLOOKUP(AD864,L_Convert,7,FALSE),"")</f>
        <v>Dec-2021</v>
      </c>
      <c r="AG864" s="89" t="s">
        <v>345</v>
      </c>
      <c r="AH864" s="219" t="str">
        <f t="shared" si="124"/>
        <v>TBD</v>
      </c>
      <c r="AI864" s="219" t="str">
        <f t="shared" si="125"/>
        <v>TBD</v>
      </c>
      <c r="AJ864" s="89">
        <v>44554</v>
      </c>
      <c r="AK864" s="219" t="str">
        <f t="shared" si="117"/>
        <v>W52-2021</v>
      </c>
      <c r="AL864" s="219" t="str">
        <f t="shared" si="118"/>
        <v>Dec-2021</v>
      </c>
      <c r="AM864" s="311">
        <v>44571</v>
      </c>
      <c r="AN864" s="219" t="str">
        <f t="shared" si="119"/>
        <v>W03-2022</v>
      </c>
      <c r="AO864" s="219" t="str">
        <f t="shared" si="120"/>
        <v>Jan-2022</v>
      </c>
      <c r="AP864" s="198" t="s">
        <v>4464</v>
      </c>
      <c r="AQ864" s="254">
        <v>44544</v>
      </c>
      <c r="AR864" s="106"/>
      <c r="AS864" s="99">
        <v>222400317590</v>
      </c>
      <c r="AT864" s="106">
        <v>6.6</v>
      </c>
      <c r="AU864" s="256"/>
      <c r="AV864" s="89">
        <v>44529</v>
      </c>
      <c r="AW864" s="238"/>
      <c r="AX864" s="106"/>
      <c r="AY864" s="392">
        <v>44572</v>
      </c>
      <c r="AZ864" s="219" t="str">
        <f>IFERROR(VLOOKUP(AY864,L_Convert,6,FALSE),"")</f>
        <v>W03-2022</v>
      </c>
      <c r="BA864" s="106"/>
      <c r="BB864" s="106"/>
      <c r="BC864" s="106"/>
      <c r="BD864" s="83" t="s">
        <v>3719</v>
      </c>
      <c r="BE864" s="83" t="str">
        <f t="shared" si="126"/>
        <v>21.RFI</v>
      </c>
      <c r="BF864" s="83" t="s">
        <v>3754</v>
      </c>
      <c r="BG864" s="239" t="s">
        <v>8184</v>
      </c>
      <c r="BH864" s="439"/>
      <c r="BJ864" s="190"/>
    </row>
    <row r="865" spans="1:62" s="13" customFormat="1" ht="15" hidden="1" customHeight="1">
      <c r="A865" s="198"/>
      <c r="B865" s="29"/>
      <c r="C865" s="83" t="str">
        <f t="shared" si="112"/>
        <v>JAW-JB-BGR-0235</v>
      </c>
      <c r="D865" s="198">
        <v>30719840031</v>
      </c>
      <c r="E865" s="198">
        <v>120165102</v>
      </c>
      <c r="F865" s="198" t="s">
        <v>8095</v>
      </c>
      <c r="G865" s="295" t="s">
        <v>5938</v>
      </c>
      <c r="H865" s="284" t="s">
        <v>6829</v>
      </c>
      <c r="I865" s="83" t="s">
        <v>8031</v>
      </c>
      <c r="J865" s="83" t="s">
        <v>8032</v>
      </c>
      <c r="K865" s="83">
        <v>36</v>
      </c>
      <c r="L865" s="83" t="s">
        <v>8033</v>
      </c>
      <c r="M865" s="83">
        <v>2021</v>
      </c>
      <c r="N865" s="83" t="s">
        <v>3756</v>
      </c>
      <c r="O865" s="83" t="s">
        <v>8126</v>
      </c>
      <c r="P865" s="106" t="s">
        <v>199</v>
      </c>
      <c r="Q865" s="83" t="s">
        <v>8029</v>
      </c>
      <c r="R865" s="83" t="s">
        <v>8030</v>
      </c>
      <c r="S865" s="198" t="s">
        <v>2200</v>
      </c>
      <c r="T865" s="198" t="s">
        <v>5862</v>
      </c>
      <c r="U865" s="83" t="s">
        <v>2197</v>
      </c>
      <c r="V865" s="198" t="s">
        <v>8117</v>
      </c>
      <c r="W865" s="274" t="s">
        <v>2205</v>
      </c>
      <c r="X865" s="274" t="s">
        <v>2600</v>
      </c>
      <c r="Y865" s="198">
        <v>6617795</v>
      </c>
      <c r="Z865" s="276">
        <v>44519</v>
      </c>
      <c r="AA865" s="276"/>
      <c r="AB865" s="198">
        <f t="shared" ca="1" si="113"/>
        <v>27</v>
      </c>
      <c r="AC865" s="198" t="str">
        <f t="shared" ca="1" si="114"/>
        <v>&lt; 30 days</v>
      </c>
      <c r="AD865" s="276">
        <f t="shared" si="127"/>
        <v>44549</v>
      </c>
      <c r="AE865" s="198" t="s">
        <v>345</v>
      </c>
      <c r="AF865" s="198" t="s">
        <v>345</v>
      </c>
      <c r="AG865" s="198" t="s">
        <v>345</v>
      </c>
      <c r="AH865" s="198" t="str">
        <f t="shared" si="124"/>
        <v>TBD</v>
      </c>
      <c r="AI865" s="198" t="str">
        <f t="shared" si="125"/>
        <v>TBD</v>
      </c>
      <c r="AJ865" s="199">
        <v>44549</v>
      </c>
      <c r="AK865" s="198" t="str">
        <f t="shared" si="117"/>
        <v>W52-2021</v>
      </c>
      <c r="AL865" s="198" t="str">
        <f t="shared" si="118"/>
        <v>Dec-2021</v>
      </c>
      <c r="AM865" s="199">
        <v>44549</v>
      </c>
      <c r="AN865" s="198" t="str">
        <f t="shared" si="119"/>
        <v>W52-2021</v>
      </c>
      <c r="AO865" s="198" t="str">
        <f t="shared" si="120"/>
        <v>Dec-2021</v>
      </c>
      <c r="AP865" s="198" t="s">
        <v>4464</v>
      </c>
      <c r="AQ865" s="199">
        <v>44529</v>
      </c>
      <c r="AR865" s="199">
        <v>44538</v>
      </c>
      <c r="AS865" s="99">
        <v>538216433530</v>
      </c>
      <c r="AT865" s="198">
        <v>7.7</v>
      </c>
      <c r="AU865" s="198"/>
      <c r="AV865" s="199">
        <v>44526</v>
      </c>
      <c r="AW865" s="238"/>
      <c r="AX865" s="198"/>
      <c r="AY865" s="199">
        <v>44546</v>
      </c>
      <c r="AZ865" s="219" t="str">
        <f>IFERROR(VLOOKUP(AY865,L_Convert,6,FALSE),"")</f>
        <v>W51-2021</v>
      </c>
      <c r="BA865" s="198"/>
      <c r="BB865" s="198"/>
      <c r="BC865" s="198"/>
      <c r="BD865" s="198" t="s">
        <v>3719</v>
      </c>
      <c r="BE865" s="83" t="str">
        <f t="shared" si="126"/>
        <v>21.RFI</v>
      </c>
      <c r="BF865" s="198" t="s">
        <v>3754</v>
      </c>
      <c r="BG865" s="288" t="s">
        <v>8147</v>
      </c>
      <c r="BH865" s="443"/>
    </row>
    <row r="866" spans="1:62" s="13" customFormat="1" ht="15" hidden="1" customHeight="1">
      <c r="A866" s="187">
        <v>962</v>
      </c>
      <c r="B866" s="29"/>
      <c r="C866" s="83" t="str">
        <f t="shared" si="112"/>
        <v>JAW-JI-KNR-4196</v>
      </c>
      <c r="D866" s="83">
        <v>30720630031</v>
      </c>
      <c r="E866" s="83">
        <v>160632104</v>
      </c>
      <c r="F866" s="198" t="s">
        <v>8078</v>
      </c>
      <c r="G866" s="83" t="s">
        <v>5842</v>
      </c>
      <c r="H866" s="84" t="s">
        <v>6827</v>
      </c>
      <c r="I866" s="83" t="s">
        <v>7187</v>
      </c>
      <c r="J866" s="83" t="s">
        <v>7188</v>
      </c>
      <c r="K866" s="83">
        <v>50</v>
      </c>
      <c r="L866" s="83" t="s">
        <v>4970</v>
      </c>
      <c r="M866" s="83">
        <v>2021</v>
      </c>
      <c r="N866" s="83" t="s">
        <v>3758</v>
      </c>
      <c r="O866" s="83"/>
      <c r="P866" s="106" t="s">
        <v>205</v>
      </c>
      <c r="Q866" s="83" t="s">
        <v>7189</v>
      </c>
      <c r="R866" s="83" t="s">
        <v>7190</v>
      </c>
      <c r="S866" s="198" t="s">
        <v>2200</v>
      </c>
      <c r="T866" s="198" t="s">
        <v>5862</v>
      </c>
      <c r="U866" s="197" t="s">
        <v>203</v>
      </c>
      <c r="V866" s="198" t="s">
        <v>4472</v>
      </c>
      <c r="W866" s="274" t="s">
        <v>2207</v>
      </c>
      <c r="X866" s="274" t="s">
        <v>2666</v>
      </c>
      <c r="Y866" s="198">
        <v>6617767</v>
      </c>
      <c r="Z866" s="199">
        <v>44505</v>
      </c>
      <c r="AA866" s="199"/>
      <c r="AB866" s="87">
        <f t="shared" ca="1" si="113"/>
        <v>49</v>
      </c>
      <c r="AC866" s="88" t="str">
        <f t="shared" ca="1" si="114"/>
        <v>31 - 60 days</v>
      </c>
      <c r="AD866" s="89">
        <f t="shared" si="127"/>
        <v>44535</v>
      </c>
      <c r="AE866" s="90" t="str">
        <f t="shared" ref="AE866:AE876" si="128">IFERROR(VLOOKUP(AD866,L_Convert,6,FALSE),"")</f>
        <v>W50-2021</v>
      </c>
      <c r="AF866" s="90" t="str">
        <f t="shared" ref="AF866:AF876" si="129">IFERROR(VLOOKUP(AD866,L_Convert,7,FALSE),"")</f>
        <v>Dec-2021</v>
      </c>
      <c r="AG866" s="89" t="s">
        <v>345</v>
      </c>
      <c r="AH866" s="219" t="str">
        <f t="shared" si="124"/>
        <v>TBD</v>
      </c>
      <c r="AI866" s="219" t="str">
        <f t="shared" si="125"/>
        <v>TBD</v>
      </c>
      <c r="AJ866" s="89">
        <v>44547</v>
      </c>
      <c r="AK866" s="219" t="str">
        <f t="shared" si="117"/>
        <v>W51-2021</v>
      </c>
      <c r="AL866" s="219" t="str">
        <f t="shared" si="118"/>
        <v>Dec-2021</v>
      </c>
      <c r="AM866" s="199">
        <v>44561</v>
      </c>
      <c r="AN866" s="219" t="str">
        <f t="shared" si="119"/>
        <v>W53-2021</v>
      </c>
      <c r="AO866" s="219" t="str">
        <f t="shared" si="120"/>
        <v>Dec-2021</v>
      </c>
      <c r="AP866" s="198" t="s">
        <v>4464</v>
      </c>
      <c r="AQ866" s="254">
        <v>44544</v>
      </c>
      <c r="AR866" s="287">
        <v>44544</v>
      </c>
      <c r="AS866" s="99">
        <v>514051659104</v>
      </c>
      <c r="AT866" s="106">
        <v>10.6</v>
      </c>
      <c r="AU866" s="256"/>
      <c r="AV866" s="95">
        <v>44522</v>
      </c>
      <c r="AW866" s="238"/>
      <c r="AX866" s="287">
        <v>44547</v>
      </c>
      <c r="AY866" s="287">
        <v>44554</v>
      </c>
      <c r="AZ866" s="219" t="str">
        <f>IFERROR(VLOOKUP(AY866,L_Convert,6,FALSE),"")</f>
        <v>W52-2021</v>
      </c>
      <c r="BA866" s="106"/>
      <c r="BB866" s="106"/>
      <c r="BC866" s="106"/>
      <c r="BD866" s="83" t="s">
        <v>3719</v>
      </c>
      <c r="BE866" s="83" t="str">
        <f t="shared" si="126"/>
        <v>21.RFI</v>
      </c>
      <c r="BF866" s="83" t="s">
        <v>3754</v>
      </c>
      <c r="BG866" s="239" t="s">
        <v>8163</v>
      </c>
      <c r="BH866" s="439"/>
    </row>
    <row r="867" spans="1:62" s="13" customFormat="1" ht="15" hidden="1" customHeight="1">
      <c r="A867" s="187">
        <v>964</v>
      </c>
      <c r="B867" s="29"/>
      <c r="C867" s="83" t="str">
        <f t="shared" si="112"/>
        <v>BAL-BA-KRA-1477</v>
      </c>
      <c r="D867" s="83">
        <v>30720780031</v>
      </c>
      <c r="E867" s="198" t="s">
        <v>11063</v>
      </c>
      <c r="F867" s="198" t="s">
        <v>8079</v>
      </c>
      <c r="G867" s="83" t="s">
        <v>5842</v>
      </c>
      <c r="H867" s="84" t="s">
        <v>6825</v>
      </c>
      <c r="I867" s="83" t="s">
        <v>7196</v>
      </c>
      <c r="J867" s="83" t="s">
        <v>7197</v>
      </c>
      <c r="K867" s="83">
        <v>50</v>
      </c>
      <c r="L867" s="83" t="s">
        <v>7198</v>
      </c>
      <c r="M867" s="84">
        <v>2021</v>
      </c>
      <c r="N867" s="83" t="s">
        <v>3758</v>
      </c>
      <c r="O867" s="83" t="s">
        <v>10547</v>
      </c>
      <c r="P867" s="284" t="s">
        <v>205</v>
      </c>
      <c r="Q867" s="83" t="s">
        <v>7199</v>
      </c>
      <c r="R867" s="83" t="s">
        <v>7200</v>
      </c>
      <c r="S867" s="198" t="s">
        <v>2200</v>
      </c>
      <c r="T867" s="198" t="s">
        <v>3170</v>
      </c>
      <c r="U867" s="197" t="s">
        <v>203</v>
      </c>
      <c r="V867" s="198" t="s">
        <v>4478</v>
      </c>
      <c r="W867" s="274" t="s">
        <v>2227</v>
      </c>
      <c r="X867" s="274" t="s">
        <v>7201</v>
      </c>
      <c r="Y867" s="198">
        <v>6617768</v>
      </c>
      <c r="Z867" s="199">
        <v>44505</v>
      </c>
      <c r="AA867" s="199"/>
      <c r="AB867" s="332">
        <f t="shared" ca="1" si="113"/>
        <v>141</v>
      </c>
      <c r="AC867" s="91" t="str">
        <f t="shared" ca="1" si="114"/>
        <v>121 - 150 days</v>
      </c>
      <c r="AD867" s="89">
        <f t="shared" si="127"/>
        <v>44535</v>
      </c>
      <c r="AE867" s="90" t="str">
        <f t="shared" si="128"/>
        <v>W50-2021</v>
      </c>
      <c r="AF867" s="90" t="str">
        <f t="shared" si="129"/>
        <v>Dec-2021</v>
      </c>
      <c r="AG867" s="89" t="s">
        <v>345</v>
      </c>
      <c r="AH867" s="219" t="str">
        <f t="shared" si="124"/>
        <v>TBD</v>
      </c>
      <c r="AI867" s="219" t="str">
        <f t="shared" si="125"/>
        <v>TBD</v>
      </c>
      <c r="AJ867" s="342">
        <v>44554</v>
      </c>
      <c r="AK867" s="219" t="str">
        <f t="shared" si="117"/>
        <v>W52-2021</v>
      </c>
      <c r="AL867" s="219" t="str">
        <f t="shared" si="118"/>
        <v>Dec-2021</v>
      </c>
      <c r="AM867" s="199">
        <v>44620</v>
      </c>
      <c r="AN867" s="219" t="str">
        <f t="shared" si="119"/>
        <v>W10-2022</v>
      </c>
      <c r="AO867" s="219" t="str">
        <f t="shared" si="120"/>
        <v>Feb-2022</v>
      </c>
      <c r="AP867" s="198" t="s">
        <v>4464</v>
      </c>
      <c r="AQ867" s="234"/>
      <c r="AR867" s="106"/>
      <c r="AS867" s="99"/>
      <c r="AT867" s="106"/>
      <c r="AU867" s="256"/>
      <c r="AV867" s="95">
        <v>44522</v>
      </c>
      <c r="AW867" s="238"/>
      <c r="AX867" s="106"/>
      <c r="AY867" s="287">
        <v>44646</v>
      </c>
      <c r="AZ867" s="219" t="str">
        <f>IFERROR(VLOOKUP(AY867,L_Convert,6,FALSE),"")</f>
        <v>W13-2022</v>
      </c>
      <c r="BA867" s="106"/>
      <c r="BB867" s="106"/>
      <c r="BC867" s="106"/>
      <c r="BD867" s="83" t="s">
        <v>3719</v>
      </c>
      <c r="BE867" s="83" t="str">
        <f t="shared" si="126"/>
        <v>21.RFI</v>
      </c>
      <c r="BF867" s="83" t="s">
        <v>5834</v>
      </c>
      <c r="BG867" s="239" t="s">
        <v>12228</v>
      </c>
      <c r="BH867" s="439"/>
      <c r="BJ867" s="190"/>
    </row>
    <row r="868" spans="1:62" s="13" customFormat="1" ht="15" hidden="1" customHeight="1">
      <c r="A868" s="187" t="s">
        <v>11659</v>
      </c>
      <c r="B868" s="29"/>
      <c r="C868" s="83" t="str">
        <f t="shared" si="112"/>
        <v>SUM-LA-BBU-0876</v>
      </c>
      <c r="D868" s="83">
        <v>30741290031</v>
      </c>
      <c r="E868" s="198">
        <v>100958109</v>
      </c>
      <c r="F868" s="198" t="s">
        <v>11967</v>
      </c>
      <c r="G868" s="83" t="s">
        <v>10283</v>
      </c>
      <c r="H868" s="84" t="s">
        <v>6825</v>
      </c>
      <c r="I868" s="83" t="s">
        <v>11820</v>
      </c>
      <c r="J868" s="83" t="s">
        <v>11821</v>
      </c>
      <c r="K868" s="83">
        <v>60</v>
      </c>
      <c r="L868" s="83" t="s">
        <v>11822</v>
      </c>
      <c r="M868" s="83">
        <v>2022</v>
      </c>
      <c r="N868" s="83" t="s">
        <v>10971</v>
      </c>
      <c r="O868" s="83" t="s">
        <v>12038</v>
      </c>
      <c r="P868" s="84" t="s">
        <v>205</v>
      </c>
      <c r="Q868" s="83" t="s">
        <v>11598</v>
      </c>
      <c r="R868" s="83" t="s">
        <v>11599</v>
      </c>
      <c r="S868" s="83" t="s">
        <v>2200</v>
      </c>
      <c r="T868" s="83" t="s">
        <v>5862</v>
      </c>
      <c r="U868" s="83" t="s">
        <v>2199</v>
      </c>
      <c r="V868" s="83" t="s">
        <v>4477</v>
      </c>
      <c r="W868" s="274" t="s">
        <v>2218</v>
      </c>
      <c r="X868" s="274" t="s">
        <v>8627</v>
      </c>
      <c r="Y868" s="274">
        <v>6618079</v>
      </c>
      <c r="Z868" s="86">
        <v>44631</v>
      </c>
      <c r="AA868" s="86">
        <v>44631</v>
      </c>
      <c r="AB868" s="332">
        <f t="shared" ca="1" si="113"/>
        <v>46</v>
      </c>
      <c r="AC868" s="91" t="str">
        <f t="shared" ca="1" si="114"/>
        <v>31 - 60 days</v>
      </c>
      <c r="AD868" s="89">
        <f t="shared" si="127"/>
        <v>44661</v>
      </c>
      <c r="AE868" s="90" t="str">
        <f t="shared" si="128"/>
        <v>W16-2022</v>
      </c>
      <c r="AF868" s="90" t="str">
        <f t="shared" si="129"/>
        <v>Apr-2022</v>
      </c>
      <c r="AG868" s="86" t="s">
        <v>345</v>
      </c>
      <c r="AH868" s="219" t="str">
        <f t="shared" si="124"/>
        <v>TBD</v>
      </c>
      <c r="AI868" s="219" t="str">
        <f t="shared" si="125"/>
        <v>TBD</v>
      </c>
      <c r="AJ868" s="199">
        <v>44681</v>
      </c>
      <c r="AK868" s="219" t="str">
        <f t="shared" si="117"/>
        <v>W18-2022</v>
      </c>
      <c r="AL868" s="219" t="str">
        <f t="shared" si="118"/>
        <v>Apr-2022</v>
      </c>
      <c r="AM868" s="339">
        <v>44681</v>
      </c>
      <c r="AN868" s="219" t="str">
        <f t="shared" si="119"/>
        <v>W18-2022</v>
      </c>
      <c r="AO868" s="219" t="str">
        <f t="shared" si="120"/>
        <v>Apr-2022</v>
      </c>
      <c r="AP868" s="83" t="s">
        <v>4464</v>
      </c>
      <c r="AQ868" s="220">
        <v>44641</v>
      </c>
      <c r="AR868" s="220">
        <v>44643</v>
      </c>
      <c r="AS868" s="99">
        <v>173700729205</v>
      </c>
      <c r="AT868" s="94"/>
      <c r="AU868" s="256"/>
      <c r="AV868" s="238">
        <v>44644</v>
      </c>
      <c r="AW868" s="238"/>
      <c r="AX868" s="89"/>
      <c r="AY868" s="89">
        <v>44677</v>
      </c>
      <c r="AZ868" s="219"/>
      <c r="BA868" s="86"/>
      <c r="BB868" s="86"/>
      <c r="BC868" s="86"/>
      <c r="BD868" s="83" t="s">
        <v>3719</v>
      </c>
      <c r="BE868" s="83" t="str">
        <f t="shared" si="126"/>
        <v>21.RFI</v>
      </c>
      <c r="BF868" s="83" t="s">
        <v>3754</v>
      </c>
      <c r="BG868" s="237" t="s">
        <v>12919</v>
      </c>
      <c r="BH868" s="239" t="s">
        <v>12823</v>
      </c>
      <c r="BI868" s="197"/>
      <c r="BJ868" s="83"/>
    </row>
    <row r="869" spans="1:62" s="13" customFormat="1" ht="15" hidden="1" customHeight="1">
      <c r="A869" s="187">
        <v>937</v>
      </c>
      <c r="B869" s="29"/>
      <c r="C869" s="83" t="str">
        <f t="shared" si="112"/>
        <v>KAL-KS-BLN-0964</v>
      </c>
      <c r="D869" s="83">
        <v>30709170031</v>
      </c>
      <c r="E869" s="83" t="s">
        <v>7581</v>
      </c>
      <c r="F869" s="198" t="s">
        <v>5900</v>
      </c>
      <c r="G869" s="83" t="s">
        <v>5842</v>
      </c>
      <c r="H869" s="84" t="s">
        <v>6825</v>
      </c>
      <c r="I869" s="83" t="s">
        <v>5927</v>
      </c>
      <c r="J869" s="83" t="s">
        <v>5928</v>
      </c>
      <c r="K869" s="83">
        <v>50</v>
      </c>
      <c r="L869" s="83" t="s">
        <v>4941</v>
      </c>
      <c r="M869" s="83">
        <v>2021</v>
      </c>
      <c r="N869" s="83" t="s">
        <v>3758</v>
      </c>
      <c r="O869" s="83" t="s">
        <v>7067</v>
      </c>
      <c r="P869" s="84" t="s">
        <v>205</v>
      </c>
      <c r="Q869" s="83" t="s">
        <v>5899</v>
      </c>
      <c r="R869" s="83" t="s">
        <v>5900</v>
      </c>
      <c r="S869" s="244" t="s">
        <v>2200</v>
      </c>
      <c r="T869" s="83" t="s">
        <v>5862</v>
      </c>
      <c r="U869" s="83" t="s">
        <v>5907</v>
      </c>
      <c r="V869" s="83" t="s">
        <v>4474</v>
      </c>
      <c r="W869" s="274" t="s">
        <v>2208</v>
      </c>
      <c r="X869" s="274" t="s">
        <v>5910</v>
      </c>
      <c r="Y869" s="85">
        <v>6617643</v>
      </c>
      <c r="Z869" s="86">
        <v>44462</v>
      </c>
      <c r="AA869" s="86"/>
      <c r="AB869" s="87">
        <f t="shared" ca="1" si="113"/>
        <v>95</v>
      </c>
      <c r="AC869" s="88" t="str">
        <f t="shared" ca="1" si="114"/>
        <v>91 - 120 days</v>
      </c>
      <c r="AD869" s="89">
        <f>Z869+150</f>
        <v>44612</v>
      </c>
      <c r="AE869" s="90" t="str">
        <f t="shared" si="128"/>
        <v>W09-2022</v>
      </c>
      <c r="AF869" s="90" t="str">
        <f t="shared" si="129"/>
        <v>Feb-2022</v>
      </c>
      <c r="AG869" s="89" t="s">
        <v>4460</v>
      </c>
      <c r="AH869" s="219" t="str">
        <f t="shared" si="124"/>
        <v>TBD</v>
      </c>
      <c r="AI869" s="219" t="str">
        <f t="shared" si="125"/>
        <v>TBD</v>
      </c>
      <c r="AJ869" s="199">
        <v>44522</v>
      </c>
      <c r="AK869" s="219" t="str">
        <f t="shared" si="117"/>
        <v>W48-2021</v>
      </c>
      <c r="AL869" s="219" t="str">
        <f t="shared" si="118"/>
        <v>Nov-2021</v>
      </c>
      <c r="AM869" s="286">
        <v>44561</v>
      </c>
      <c r="AN869" s="219" t="str">
        <f t="shared" si="119"/>
        <v>W53-2021</v>
      </c>
      <c r="AO869" s="219" t="str">
        <f t="shared" si="120"/>
        <v>Dec-2021</v>
      </c>
      <c r="AP869" s="83" t="s">
        <v>4464</v>
      </c>
      <c r="AQ869" s="220">
        <v>44510</v>
      </c>
      <c r="AR869" s="89"/>
      <c r="AS869" s="99">
        <v>223200582873</v>
      </c>
      <c r="AT869" s="94">
        <v>6.6</v>
      </c>
      <c r="AU869" s="256"/>
      <c r="AV869" s="95">
        <v>44522</v>
      </c>
      <c r="AW869" s="238"/>
      <c r="AX869" s="89"/>
      <c r="AY869" s="89">
        <v>44557</v>
      </c>
      <c r="AZ869" s="219" t="str">
        <f t="shared" ref="AZ869:AZ876" si="130">IFERROR(VLOOKUP(AY869,L_Convert,6,FALSE),"")</f>
        <v>W53-2021</v>
      </c>
      <c r="BA869" s="86"/>
      <c r="BB869" s="86"/>
      <c r="BC869" s="86"/>
      <c r="BD869" s="83" t="s">
        <v>3719</v>
      </c>
      <c r="BE869" s="83" t="str">
        <f t="shared" si="126"/>
        <v>21.RFI</v>
      </c>
      <c r="BF869" s="83" t="s">
        <v>3754</v>
      </c>
      <c r="BG869" s="237" t="s">
        <v>8165</v>
      </c>
      <c r="BH869" s="435"/>
      <c r="BJ869" s="190"/>
    </row>
    <row r="870" spans="1:62" s="13" customFormat="1" ht="15" hidden="1" customHeight="1">
      <c r="A870" s="187">
        <v>965</v>
      </c>
      <c r="B870" s="29"/>
      <c r="C870" s="83" t="str">
        <f t="shared" si="112"/>
        <v>SUM-RI-RGT-0967</v>
      </c>
      <c r="D870" s="83">
        <v>30720790031</v>
      </c>
      <c r="E870" s="83">
        <v>40119109</v>
      </c>
      <c r="F870" s="198" t="s">
        <v>8076</v>
      </c>
      <c r="G870" s="83" t="s">
        <v>5842</v>
      </c>
      <c r="H870" s="84" t="s">
        <v>6825</v>
      </c>
      <c r="I870" s="83" t="s">
        <v>7202</v>
      </c>
      <c r="J870" s="83" t="s">
        <v>7203</v>
      </c>
      <c r="K870" s="83">
        <v>60</v>
      </c>
      <c r="L870" s="83" t="s">
        <v>7204</v>
      </c>
      <c r="M870" s="83">
        <v>2021</v>
      </c>
      <c r="N870" s="83" t="s">
        <v>3758</v>
      </c>
      <c r="O870" s="83"/>
      <c r="P870" s="284" t="s">
        <v>205</v>
      </c>
      <c r="Q870" s="83" t="s">
        <v>7205</v>
      </c>
      <c r="R870" s="83" t="s">
        <v>7206</v>
      </c>
      <c r="S870" s="198" t="s">
        <v>2200</v>
      </c>
      <c r="T870" s="198" t="s">
        <v>3170</v>
      </c>
      <c r="U870" s="197" t="s">
        <v>201</v>
      </c>
      <c r="V870" s="198" t="s">
        <v>4476</v>
      </c>
      <c r="W870" s="274" t="s">
        <v>2224</v>
      </c>
      <c r="X870" s="274" t="s">
        <v>2723</v>
      </c>
      <c r="Y870" s="198">
        <v>6617768</v>
      </c>
      <c r="Z870" s="199">
        <v>44505</v>
      </c>
      <c r="AA870" s="199"/>
      <c r="AB870" s="332">
        <f t="shared" ca="1" si="113"/>
        <v>105</v>
      </c>
      <c r="AC870" s="91" t="str">
        <f t="shared" ca="1" si="114"/>
        <v>91 - 120 days</v>
      </c>
      <c r="AD870" s="89">
        <f>IF(AND(S870=""),"TBD",IF(AND(S870="COLO"),Z870+30,Z870+150))</f>
        <v>44535</v>
      </c>
      <c r="AE870" s="90" t="str">
        <f t="shared" si="128"/>
        <v>W50-2021</v>
      </c>
      <c r="AF870" s="90" t="str">
        <f t="shared" si="129"/>
        <v>Dec-2021</v>
      </c>
      <c r="AG870" s="89" t="s">
        <v>345</v>
      </c>
      <c r="AH870" s="219" t="str">
        <f t="shared" si="124"/>
        <v>TBD</v>
      </c>
      <c r="AI870" s="219" t="str">
        <f t="shared" si="125"/>
        <v>TBD</v>
      </c>
      <c r="AJ870" s="342">
        <v>44554</v>
      </c>
      <c r="AK870" s="219" t="str">
        <f t="shared" si="117"/>
        <v>W52-2021</v>
      </c>
      <c r="AL870" s="219" t="str">
        <f t="shared" si="118"/>
        <v>Dec-2021</v>
      </c>
      <c r="AM870" s="199">
        <v>44620</v>
      </c>
      <c r="AN870" s="219" t="str">
        <f t="shared" si="119"/>
        <v>W10-2022</v>
      </c>
      <c r="AO870" s="219" t="str">
        <f t="shared" si="120"/>
        <v>Feb-2022</v>
      </c>
      <c r="AP870" s="198" t="s">
        <v>4464</v>
      </c>
      <c r="AQ870" s="234"/>
      <c r="AR870" s="106"/>
      <c r="AS870" s="99"/>
      <c r="AT870" s="106"/>
      <c r="AU870" s="256"/>
      <c r="AV870" s="95">
        <v>44519</v>
      </c>
      <c r="AW870" s="238"/>
      <c r="AX870" s="106"/>
      <c r="AY870" s="392">
        <v>44610</v>
      </c>
      <c r="AZ870" s="219" t="str">
        <f t="shared" si="130"/>
        <v>W08-2022</v>
      </c>
      <c r="BA870" s="106"/>
      <c r="BB870" s="106"/>
      <c r="BC870" s="106"/>
      <c r="BD870" s="83" t="s">
        <v>3719</v>
      </c>
      <c r="BE870" s="83" t="str">
        <f t="shared" si="126"/>
        <v>21.RFI</v>
      </c>
      <c r="BF870" s="83" t="s">
        <v>5834</v>
      </c>
      <c r="BG870" s="239" t="s">
        <v>10273</v>
      </c>
      <c r="BH870" s="439"/>
      <c r="BI870" s="28"/>
    </row>
    <row r="871" spans="1:62" s="13" customFormat="1" ht="15" hidden="1" customHeight="1">
      <c r="A871" s="198"/>
      <c r="B871" s="198"/>
      <c r="C871" s="83" t="str">
        <f t="shared" si="112"/>
        <v>JAW-JK-TJP-0707</v>
      </c>
      <c r="D871" s="198">
        <v>30716000031</v>
      </c>
      <c r="E871" s="83">
        <v>110984109</v>
      </c>
      <c r="F871" s="198" t="s">
        <v>8036</v>
      </c>
      <c r="G871" s="295" t="s">
        <v>3759</v>
      </c>
      <c r="H871" s="284" t="s">
        <v>6508</v>
      </c>
      <c r="I871" s="83" t="s">
        <v>8034</v>
      </c>
      <c r="J871" s="83" t="s">
        <v>8035</v>
      </c>
      <c r="K871" s="83"/>
      <c r="L871" s="83"/>
      <c r="M871" s="83">
        <v>2021</v>
      </c>
      <c r="N871" s="83" t="s">
        <v>3759</v>
      </c>
      <c r="O871" s="83" t="s">
        <v>8057</v>
      </c>
      <c r="P871" s="106" t="s">
        <v>199</v>
      </c>
      <c r="Q871" s="83" t="s">
        <v>7931</v>
      </c>
      <c r="R871" s="83" t="s">
        <v>7932</v>
      </c>
      <c r="S871" s="198" t="s">
        <v>2200</v>
      </c>
      <c r="T871" s="198" t="s">
        <v>5862</v>
      </c>
      <c r="U871" s="198" t="s">
        <v>2197</v>
      </c>
      <c r="V871" s="198" t="s">
        <v>4469</v>
      </c>
      <c r="W871" s="274" t="s">
        <v>2210</v>
      </c>
      <c r="X871" s="274" t="s">
        <v>2687</v>
      </c>
      <c r="Y871" s="85">
        <v>6617777</v>
      </c>
      <c r="Z871" s="199">
        <v>44508</v>
      </c>
      <c r="AA871" s="199"/>
      <c r="AB871" s="87">
        <f t="shared" ca="1" si="113"/>
        <v>21</v>
      </c>
      <c r="AC871" s="88" t="str">
        <f t="shared" ca="1" si="114"/>
        <v>&lt; 30 days</v>
      </c>
      <c r="AD871" s="89">
        <f>IF(AND(S871=""),"TBD",IF(AND(S871="COLO"),Z871+30,Z871+150))</f>
        <v>44538</v>
      </c>
      <c r="AE871" s="90" t="str">
        <f t="shared" si="128"/>
        <v>W50-2021</v>
      </c>
      <c r="AF871" s="90" t="str">
        <f t="shared" si="129"/>
        <v>Dec-2021</v>
      </c>
      <c r="AG871" s="89" t="s">
        <v>345</v>
      </c>
      <c r="AH871" s="219" t="str">
        <f t="shared" si="124"/>
        <v>TBD</v>
      </c>
      <c r="AI871" s="219" t="str">
        <f t="shared" si="125"/>
        <v>TBD</v>
      </c>
      <c r="AJ871" s="199">
        <v>44530</v>
      </c>
      <c r="AK871" s="219" t="str">
        <f t="shared" si="117"/>
        <v>W49-2021</v>
      </c>
      <c r="AL871" s="219" t="str">
        <f t="shared" si="118"/>
        <v>Nov-2021</v>
      </c>
      <c r="AM871" s="199">
        <v>44528</v>
      </c>
      <c r="AN871" s="219" t="str">
        <f t="shared" si="119"/>
        <v>W49-2021</v>
      </c>
      <c r="AO871" s="219" t="str">
        <f t="shared" si="120"/>
        <v>Nov-2021</v>
      </c>
      <c r="AP871" s="198" t="s">
        <v>4464</v>
      </c>
      <c r="AQ871" s="254">
        <v>44518</v>
      </c>
      <c r="AR871" s="287">
        <v>44522</v>
      </c>
      <c r="AS871" s="99">
        <v>545103628446</v>
      </c>
      <c r="AT871" s="284">
        <v>6.6</v>
      </c>
      <c r="AU871" s="256"/>
      <c r="AV871" s="95">
        <v>44516</v>
      </c>
      <c r="AW871" s="238"/>
      <c r="AX871" s="89"/>
      <c r="AY871" s="287">
        <v>44529</v>
      </c>
      <c r="AZ871" s="219" t="str">
        <f t="shared" si="130"/>
        <v>W49-2021</v>
      </c>
      <c r="BA871" s="106"/>
      <c r="BB871" s="106"/>
      <c r="BC871" s="106"/>
      <c r="BD871" s="83" t="s">
        <v>3719</v>
      </c>
      <c r="BE871" s="83" t="str">
        <f t="shared" si="126"/>
        <v>21.RFI</v>
      </c>
      <c r="BF871" s="83" t="s">
        <v>3754</v>
      </c>
      <c r="BG871" s="239" t="s">
        <v>8084</v>
      </c>
      <c r="BH871" s="439"/>
    </row>
    <row r="872" spans="1:62" s="13" customFormat="1" ht="15" hidden="1" customHeight="1">
      <c r="A872" s="187">
        <v>966</v>
      </c>
      <c r="B872" s="29"/>
      <c r="C872" s="83" t="str">
        <f t="shared" si="112"/>
        <v>SUM-SS-PKB-1247</v>
      </c>
      <c r="D872" s="83">
        <v>30723450031</v>
      </c>
      <c r="E872" s="83">
        <v>71410109</v>
      </c>
      <c r="F872" s="198" t="s">
        <v>8071</v>
      </c>
      <c r="G872" s="83" t="s">
        <v>5842</v>
      </c>
      <c r="H872" s="84" t="s">
        <v>6825</v>
      </c>
      <c r="I872" s="83" t="s">
        <v>7207</v>
      </c>
      <c r="J872" s="83" t="s">
        <v>7208</v>
      </c>
      <c r="K872" s="83">
        <v>45</v>
      </c>
      <c r="L872" s="83" t="s">
        <v>4890</v>
      </c>
      <c r="M872" s="198">
        <v>2021</v>
      </c>
      <c r="N872" s="83" t="s">
        <v>3758</v>
      </c>
      <c r="O872" s="83"/>
      <c r="P872" s="284" t="s">
        <v>205</v>
      </c>
      <c r="Q872" s="83" t="s">
        <v>7209</v>
      </c>
      <c r="R872" s="83" t="s">
        <v>7210</v>
      </c>
      <c r="S872" s="198" t="s">
        <v>2200</v>
      </c>
      <c r="T872" s="198" t="s">
        <v>3170</v>
      </c>
      <c r="U872" s="197" t="s">
        <v>201</v>
      </c>
      <c r="V872" s="198" t="s">
        <v>4477</v>
      </c>
      <c r="W872" s="274" t="s">
        <v>2216</v>
      </c>
      <c r="X872" s="274" t="s">
        <v>2596</v>
      </c>
      <c r="Y872" s="198">
        <v>6617768</v>
      </c>
      <c r="Z872" s="199">
        <v>44505</v>
      </c>
      <c r="AA872" s="199"/>
      <c r="AB872" s="332">
        <f t="shared" ca="1" si="113"/>
        <v>111</v>
      </c>
      <c r="AC872" s="91" t="str">
        <f t="shared" ca="1" si="114"/>
        <v>91 - 120 days</v>
      </c>
      <c r="AD872" s="89">
        <f>IF(AND(S872=""),"TBD",IF(AND(S872="COLO"),Z872+30,Z872+150))</f>
        <v>44535</v>
      </c>
      <c r="AE872" s="90" t="str">
        <f t="shared" si="128"/>
        <v>W50-2021</v>
      </c>
      <c r="AF872" s="90" t="str">
        <f t="shared" si="129"/>
        <v>Dec-2021</v>
      </c>
      <c r="AG872" s="89" t="s">
        <v>345</v>
      </c>
      <c r="AH872" s="219" t="str">
        <f t="shared" si="124"/>
        <v>TBD</v>
      </c>
      <c r="AI872" s="219" t="str">
        <f t="shared" si="125"/>
        <v>TBD</v>
      </c>
      <c r="AJ872" s="342">
        <v>44554</v>
      </c>
      <c r="AK872" s="219" t="str">
        <f t="shared" si="117"/>
        <v>W52-2021</v>
      </c>
      <c r="AL872" s="219" t="str">
        <f t="shared" si="118"/>
        <v>Dec-2021</v>
      </c>
      <c r="AM872" s="199">
        <v>44620</v>
      </c>
      <c r="AN872" s="219" t="str">
        <f t="shared" si="119"/>
        <v>W10-2022</v>
      </c>
      <c r="AO872" s="219" t="str">
        <f t="shared" si="120"/>
        <v>Feb-2022</v>
      </c>
      <c r="AP872" s="198" t="s">
        <v>4464</v>
      </c>
      <c r="AQ872" s="234"/>
      <c r="AR872" s="106"/>
      <c r="AS872" s="99"/>
      <c r="AT872" s="106"/>
      <c r="AU872" s="256"/>
      <c r="AV872" s="95">
        <v>44515</v>
      </c>
      <c r="AW872" s="238"/>
      <c r="AX872" s="106"/>
      <c r="AY872" s="392">
        <v>44616</v>
      </c>
      <c r="AZ872" s="219" t="str">
        <f t="shared" si="130"/>
        <v>W09-2022</v>
      </c>
      <c r="BA872" s="106"/>
      <c r="BB872" s="106"/>
      <c r="BC872" s="106"/>
      <c r="BD872" s="83" t="s">
        <v>3719</v>
      </c>
      <c r="BE872" s="83" t="str">
        <f t="shared" si="126"/>
        <v>21.RFI</v>
      </c>
      <c r="BF872" s="83" t="s">
        <v>3754</v>
      </c>
      <c r="BG872" s="239" t="s">
        <v>10274</v>
      </c>
      <c r="BH872" s="439"/>
      <c r="BI872" s="28"/>
    </row>
    <row r="873" spans="1:62" s="13" customFormat="1" ht="15" hidden="1" customHeight="1">
      <c r="A873" s="187">
        <v>963</v>
      </c>
      <c r="B873" s="29"/>
      <c r="C873" s="83" t="str">
        <f t="shared" si="112"/>
        <v>SUM-RI-BKN-1158</v>
      </c>
      <c r="D873" s="83">
        <v>30720770031</v>
      </c>
      <c r="E873" s="83">
        <v>41320109</v>
      </c>
      <c r="F873" s="198" t="s">
        <v>8072</v>
      </c>
      <c r="G873" s="83" t="s">
        <v>5842</v>
      </c>
      <c r="H873" s="84" t="s">
        <v>6825</v>
      </c>
      <c r="I873" s="83" t="s">
        <v>7191</v>
      </c>
      <c r="J873" s="83" t="s">
        <v>7192</v>
      </c>
      <c r="K873" s="83">
        <v>40</v>
      </c>
      <c r="L873" s="83" t="s">
        <v>7193</v>
      </c>
      <c r="M873" s="84">
        <v>2021</v>
      </c>
      <c r="N873" s="83" t="s">
        <v>3758</v>
      </c>
      <c r="O873" s="83"/>
      <c r="P873" s="284" t="s">
        <v>205</v>
      </c>
      <c r="Q873" s="83" t="s">
        <v>7194</v>
      </c>
      <c r="R873" s="83" t="s">
        <v>7195</v>
      </c>
      <c r="S873" s="198" t="s">
        <v>2200</v>
      </c>
      <c r="T873" s="198" t="s">
        <v>3170</v>
      </c>
      <c r="U873" s="197" t="s">
        <v>201</v>
      </c>
      <c r="V873" s="198" t="s">
        <v>4476</v>
      </c>
      <c r="W873" s="274" t="s">
        <v>2224</v>
      </c>
      <c r="X873" s="274" t="s">
        <v>2722</v>
      </c>
      <c r="Y873" s="198">
        <v>6617768</v>
      </c>
      <c r="Z873" s="199">
        <v>44505</v>
      </c>
      <c r="AA873" s="199"/>
      <c r="AB873" s="332">
        <f t="shared" ca="1" si="113"/>
        <v>121</v>
      </c>
      <c r="AC873" s="91" t="str">
        <f t="shared" ca="1" si="114"/>
        <v>121 - 150 days</v>
      </c>
      <c r="AD873" s="89">
        <f>IF(AND(S873=""),"TBD",IF(AND(S873="COLO"),Z873+30,Z873+150))</f>
        <v>44535</v>
      </c>
      <c r="AE873" s="90" t="str">
        <f t="shared" si="128"/>
        <v>W50-2021</v>
      </c>
      <c r="AF873" s="90" t="str">
        <f t="shared" si="129"/>
        <v>Dec-2021</v>
      </c>
      <c r="AG873" s="89" t="s">
        <v>345</v>
      </c>
      <c r="AH873" s="219" t="str">
        <f t="shared" si="124"/>
        <v>TBD</v>
      </c>
      <c r="AI873" s="219" t="str">
        <f t="shared" si="125"/>
        <v>TBD</v>
      </c>
      <c r="AJ873" s="342">
        <v>44554</v>
      </c>
      <c r="AK873" s="219" t="str">
        <f t="shared" si="117"/>
        <v>W52-2021</v>
      </c>
      <c r="AL873" s="219" t="str">
        <f t="shared" si="118"/>
        <v>Dec-2021</v>
      </c>
      <c r="AM873" s="199">
        <v>44620</v>
      </c>
      <c r="AN873" s="219" t="str">
        <f t="shared" si="119"/>
        <v>W10-2022</v>
      </c>
      <c r="AO873" s="219" t="str">
        <f t="shared" si="120"/>
        <v>Feb-2022</v>
      </c>
      <c r="AP873" s="198" t="s">
        <v>4464</v>
      </c>
      <c r="AQ873" s="234"/>
      <c r="AR873" s="106"/>
      <c r="AS873" s="99"/>
      <c r="AT873" s="106"/>
      <c r="AU873" s="256"/>
      <c r="AV873" s="95">
        <v>44512</v>
      </c>
      <c r="AW873" s="238"/>
      <c r="AX873" s="106"/>
      <c r="AY873" s="392">
        <v>44626</v>
      </c>
      <c r="AZ873" s="219" t="str">
        <f t="shared" si="130"/>
        <v>W11-2022</v>
      </c>
      <c r="BA873" s="106"/>
      <c r="BB873" s="106"/>
      <c r="BC873" s="106"/>
      <c r="BD873" s="83" t="s">
        <v>3719</v>
      </c>
      <c r="BE873" s="83" t="str">
        <f t="shared" si="126"/>
        <v>21.RFI</v>
      </c>
      <c r="BF873" s="83" t="s">
        <v>5834</v>
      </c>
      <c r="BG873" s="239" t="s">
        <v>10409</v>
      </c>
      <c r="BH873" s="439"/>
      <c r="BJ873" s="285"/>
    </row>
    <row r="874" spans="1:62" s="13" customFormat="1" ht="15" hidden="1" customHeight="1">
      <c r="A874" s="187">
        <v>961</v>
      </c>
      <c r="B874" s="29"/>
      <c r="C874" s="83" t="str">
        <f t="shared" si="112"/>
        <v>SUM-SS-LLG-1236</v>
      </c>
      <c r="D874" s="83">
        <v>30720760031</v>
      </c>
      <c r="E874" s="83">
        <v>70217104</v>
      </c>
      <c r="F874" s="198" t="s">
        <v>8152</v>
      </c>
      <c r="G874" s="83" t="s">
        <v>5842</v>
      </c>
      <c r="H874" s="84" t="s">
        <v>6827</v>
      </c>
      <c r="I874" s="83" t="s">
        <v>7183</v>
      </c>
      <c r="J874" s="83" t="s">
        <v>7184</v>
      </c>
      <c r="K874" s="83">
        <v>50</v>
      </c>
      <c r="L874" s="83" t="s">
        <v>7185</v>
      </c>
      <c r="M874" s="84">
        <v>2021</v>
      </c>
      <c r="N874" s="83" t="s">
        <v>3758</v>
      </c>
      <c r="O874" s="83"/>
      <c r="P874" s="284" t="s">
        <v>205</v>
      </c>
      <c r="Q874" s="83" t="s">
        <v>7181</v>
      </c>
      <c r="R874" s="83" t="s">
        <v>7182</v>
      </c>
      <c r="S874" s="198" t="s">
        <v>2200</v>
      </c>
      <c r="T874" s="198" t="s">
        <v>3170</v>
      </c>
      <c r="U874" s="197" t="s">
        <v>201</v>
      </c>
      <c r="V874" s="198" t="s">
        <v>4477</v>
      </c>
      <c r="W874" s="274" t="s">
        <v>2216</v>
      </c>
      <c r="X874" s="274" t="s">
        <v>7186</v>
      </c>
      <c r="Y874" s="198">
        <v>6617767</v>
      </c>
      <c r="Z874" s="199">
        <v>44505</v>
      </c>
      <c r="AA874" s="199"/>
      <c r="AB874" s="332">
        <f t="shared" ca="1" si="113"/>
        <v>111</v>
      </c>
      <c r="AC874" s="91" t="str">
        <f t="shared" ca="1" si="114"/>
        <v>91 - 120 days</v>
      </c>
      <c r="AD874" s="89">
        <f>IF(AND(S874=""),"TBD",IF(AND(S874="COLO"),Z874+30,Z874+150))</f>
        <v>44535</v>
      </c>
      <c r="AE874" s="90" t="str">
        <f t="shared" si="128"/>
        <v>W50-2021</v>
      </c>
      <c r="AF874" s="90" t="str">
        <f t="shared" si="129"/>
        <v>Dec-2021</v>
      </c>
      <c r="AG874" s="89" t="s">
        <v>345</v>
      </c>
      <c r="AH874" s="219" t="str">
        <f t="shared" si="124"/>
        <v>TBD</v>
      </c>
      <c r="AI874" s="219" t="str">
        <f t="shared" si="125"/>
        <v>TBD</v>
      </c>
      <c r="AJ874" s="342">
        <v>44554</v>
      </c>
      <c r="AK874" s="219" t="str">
        <f t="shared" si="117"/>
        <v>W52-2021</v>
      </c>
      <c r="AL874" s="219" t="str">
        <f t="shared" si="118"/>
        <v>Dec-2021</v>
      </c>
      <c r="AM874" s="199">
        <v>44620</v>
      </c>
      <c r="AN874" s="219" t="str">
        <f t="shared" si="119"/>
        <v>W10-2022</v>
      </c>
      <c r="AO874" s="219" t="str">
        <f t="shared" si="120"/>
        <v>Feb-2022</v>
      </c>
      <c r="AP874" s="198" t="s">
        <v>4464</v>
      </c>
      <c r="AQ874" s="234"/>
      <c r="AR874" s="106"/>
      <c r="AS874" s="99"/>
      <c r="AT874" s="106"/>
      <c r="AU874" s="256"/>
      <c r="AV874" s="95">
        <v>44512</v>
      </c>
      <c r="AW874" s="238"/>
      <c r="AX874" s="106"/>
      <c r="AY874" s="392">
        <v>44616</v>
      </c>
      <c r="AZ874" s="219" t="str">
        <f t="shared" si="130"/>
        <v>W09-2022</v>
      </c>
      <c r="BA874" s="106"/>
      <c r="BB874" s="106"/>
      <c r="BC874" s="106"/>
      <c r="BD874" s="83" t="s">
        <v>3719</v>
      </c>
      <c r="BE874" s="83" t="str">
        <f t="shared" si="126"/>
        <v>21.RFI</v>
      </c>
      <c r="BF874" s="83" t="s">
        <v>3754</v>
      </c>
      <c r="BG874" s="239" t="s">
        <v>10275</v>
      </c>
      <c r="BH874" s="439"/>
      <c r="BI874" s="28"/>
    </row>
    <row r="875" spans="1:62" s="13" customFormat="1" ht="15" hidden="1" customHeight="1">
      <c r="A875" s="94">
        <v>943</v>
      </c>
      <c r="B875" s="29"/>
      <c r="C875" s="83" t="str">
        <f t="shared" si="112"/>
        <v>JAW-JT-SKT-2142</v>
      </c>
      <c r="D875" s="83">
        <v>30715640031</v>
      </c>
      <c r="E875" s="83" t="s">
        <v>7991</v>
      </c>
      <c r="F875" s="198" t="s">
        <v>7992</v>
      </c>
      <c r="G875" s="231" t="s">
        <v>5842</v>
      </c>
      <c r="H875" s="84" t="s">
        <v>6825</v>
      </c>
      <c r="I875" s="83" t="s">
        <v>5975</v>
      </c>
      <c r="J875" s="83" t="s">
        <v>5976</v>
      </c>
      <c r="K875" s="83">
        <v>25</v>
      </c>
      <c r="L875" s="83" t="s">
        <v>5977</v>
      </c>
      <c r="M875" s="97">
        <v>2021</v>
      </c>
      <c r="N875" s="83" t="s">
        <v>3758</v>
      </c>
      <c r="O875" s="83" t="s">
        <v>6530</v>
      </c>
      <c r="P875" s="84" t="s">
        <v>12456</v>
      </c>
      <c r="Q875" s="83" t="s">
        <v>5970</v>
      </c>
      <c r="R875" s="83" t="s">
        <v>5971</v>
      </c>
      <c r="S875" s="231" t="s">
        <v>2202</v>
      </c>
      <c r="T875" s="231" t="s">
        <v>5862</v>
      </c>
      <c r="U875" s="231" t="s">
        <v>5907</v>
      </c>
      <c r="V875" s="231" t="s">
        <v>4468</v>
      </c>
      <c r="W875" s="274" t="s">
        <v>2203</v>
      </c>
      <c r="X875" s="274" t="s">
        <v>2636</v>
      </c>
      <c r="Y875" s="298">
        <v>6617651</v>
      </c>
      <c r="Z875" s="245">
        <v>44466</v>
      </c>
      <c r="AA875" s="245"/>
      <c r="AB875" s="333">
        <f t="shared" ca="1" si="113"/>
        <v>156</v>
      </c>
      <c r="AC875" s="334" t="str">
        <f t="shared" ca="1" si="114"/>
        <v>&gt; 150 days</v>
      </c>
      <c r="AD875" s="246">
        <f>Z875+30</f>
        <v>44496</v>
      </c>
      <c r="AE875" s="299" t="str">
        <f t="shared" si="128"/>
        <v>W44-2021</v>
      </c>
      <c r="AF875" s="299" t="str">
        <f t="shared" si="129"/>
        <v>Oct-2021</v>
      </c>
      <c r="AG875" s="246">
        <v>44496</v>
      </c>
      <c r="AH875" s="300" t="str">
        <f t="shared" si="124"/>
        <v>W44-2021</v>
      </c>
      <c r="AI875" s="300" t="str">
        <f t="shared" si="125"/>
        <v>Oct-2021</v>
      </c>
      <c r="AJ875" s="246">
        <v>44622</v>
      </c>
      <c r="AK875" s="300" t="str">
        <f t="shared" si="117"/>
        <v>W10-2022</v>
      </c>
      <c r="AL875" s="300" t="str">
        <f t="shared" si="118"/>
        <v>Mar-2022</v>
      </c>
      <c r="AM875" s="246" t="s">
        <v>345</v>
      </c>
      <c r="AN875" s="300" t="str">
        <f t="shared" si="119"/>
        <v>TBD</v>
      </c>
      <c r="AO875" s="300" t="str">
        <f t="shared" si="120"/>
        <v>TBD</v>
      </c>
      <c r="AP875" s="231" t="s">
        <v>4464</v>
      </c>
      <c r="AQ875" s="301">
        <v>44473</v>
      </c>
      <c r="AR875" s="246"/>
      <c r="AS875" s="99">
        <v>520521518979</v>
      </c>
      <c r="AT875" s="187">
        <v>7.7</v>
      </c>
      <c r="AU875" s="256"/>
      <c r="AV875" s="95">
        <v>44511</v>
      </c>
      <c r="AW875" s="238"/>
      <c r="AX875" s="246"/>
      <c r="AY875" s="393">
        <v>44622</v>
      </c>
      <c r="AZ875" s="219" t="str">
        <f t="shared" si="130"/>
        <v>W10-2022</v>
      </c>
      <c r="BA875" s="245"/>
      <c r="BB875" s="245"/>
      <c r="BC875" s="245" t="s">
        <v>6452</v>
      </c>
      <c r="BD875" s="231" t="s">
        <v>3719</v>
      </c>
      <c r="BE875" s="83" t="str">
        <f t="shared" si="126"/>
        <v>21.RFI</v>
      </c>
      <c r="BF875" s="83" t="s">
        <v>12754</v>
      </c>
      <c r="BG875" s="337" t="s">
        <v>10521</v>
      </c>
      <c r="BH875" s="440"/>
      <c r="BJ875" s="190"/>
    </row>
    <row r="876" spans="1:62" s="13" customFormat="1" ht="15" hidden="1" customHeight="1">
      <c r="A876" s="187">
        <v>934</v>
      </c>
      <c r="B876" s="29"/>
      <c r="C876" s="83" t="str">
        <f t="shared" si="112"/>
        <v>SUM-RI-PBR-1162</v>
      </c>
      <c r="D876" s="83">
        <v>30720730031</v>
      </c>
      <c r="E876" s="83" t="s">
        <v>8150</v>
      </c>
      <c r="F876" s="198" t="s">
        <v>8151</v>
      </c>
      <c r="G876" s="83" t="s">
        <v>5842</v>
      </c>
      <c r="H876" s="84" t="s">
        <v>6825</v>
      </c>
      <c r="I876" s="83" t="s">
        <v>6905</v>
      </c>
      <c r="J876" s="83" t="s">
        <v>6906</v>
      </c>
      <c r="K876" s="83">
        <v>40</v>
      </c>
      <c r="L876" s="83" t="s">
        <v>4634</v>
      </c>
      <c r="M876" s="83">
        <v>2021</v>
      </c>
      <c r="N876" s="83" t="s">
        <v>3758</v>
      </c>
      <c r="O876" s="83"/>
      <c r="P876" s="84" t="s">
        <v>205</v>
      </c>
      <c r="Q876" s="83" t="s">
        <v>6903</v>
      </c>
      <c r="R876" s="83" t="s">
        <v>6904</v>
      </c>
      <c r="S876" s="83" t="s">
        <v>2200</v>
      </c>
      <c r="T876" s="83" t="s">
        <v>3170</v>
      </c>
      <c r="U876" s="83" t="s">
        <v>2199</v>
      </c>
      <c r="V876" s="83" t="s">
        <v>4476</v>
      </c>
      <c r="W876" s="274" t="s">
        <v>2224</v>
      </c>
      <c r="X876" s="274" t="s">
        <v>2717</v>
      </c>
      <c r="Y876" s="85">
        <v>6617715</v>
      </c>
      <c r="Z876" s="86">
        <v>44487</v>
      </c>
      <c r="AA876" s="86"/>
      <c r="AB876" s="332">
        <f t="shared" ca="1" si="113"/>
        <v>134</v>
      </c>
      <c r="AC876" s="91" t="str">
        <f t="shared" ca="1" si="114"/>
        <v>121 - 150 days</v>
      </c>
      <c r="AD876" s="89">
        <f t="shared" ref="AD876:AD883" si="131">IF(AND(S876=""),"TBD",IF(AND(S876="COLO"),Z876+30,Z876+150))</f>
        <v>44517</v>
      </c>
      <c r="AE876" s="90" t="str">
        <f t="shared" si="128"/>
        <v>W47-2021</v>
      </c>
      <c r="AF876" s="90" t="str">
        <f t="shared" si="129"/>
        <v>Nov-2021</v>
      </c>
      <c r="AG876" s="89" t="s">
        <v>345</v>
      </c>
      <c r="AH876" s="219" t="str">
        <f t="shared" si="124"/>
        <v>TBD</v>
      </c>
      <c r="AI876" s="219" t="str">
        <f t="shared" si="125"/>
        <v>TBD</v>
      </c>
      <c r="AJ876" s="342">
        <v>44554</v>
      </c>
      <c r="AK876" s="219" t="str">
        <f t="shared" si="117"/>
        <v>W52-2021</v>
      </c>
      <c r="AL876" s="219" t="str">
        <f t="shared" si="118"/>
        <v>Dec-2021</v>
      </c>
      <c r="AM876" s="199">
        <v>44620</v>
      </c>
      <c r="AN876" s="219" t="str">
        <f t="shared" si="119"/>
        <v>W10-2022</v>
      </c>
      <c r="AO876" s="219" t="str">
        <f t="shared" si="120"/>
        <v>Feb-2022</v>
      </c>
      <c r="AP876" s="83" t="s">
        <v>4464</v>
      </c>
      <c r="AQ876" s="103"/>
      <c r="AR876" s="89"/>
      <c r="AS876" s="99"/>
      <c r="AT876" s="94"/>
      <c r="AU876" s="256"/>
      <c r="AV876" s="95">
        <v>44503</v>
      </c>
      <c r="AW876" s="238"/>
      <c r="AX876" s="89"/>
      <c r="AY876" s="277">
        <v>44621</v>
      </c>
      <c r="AZ876" s="219" t="str">
        <f t="shared" si="130"/>
        <v>W10-2022</v>
      </c>
      <c r="BA876" s="86"/>
      <c r="BB876" s="86"/>
      <c r="BC876" s="86"/>
      <c r="BD876" s="83" t="s">
        <v>3719</v>
      </c>
      <c r="BE876" s="83" t="str">
        <f t="shared" si="126"/>
        <v>21.RFI</v>
      </c>
      <c r="BF876" s="83" t="s">
        <v>5834</v>
      </c>
      <c r="BG876" s="237" t="s">
        <v>10410</v>
      </c>
      <c r="BH876" s="435"/>
      <c r="BJ876" s="285"/>
    </row>
    <row r="877" spans="1:62" s="13" customFormat="1" ht="15" hidden="1" customHeight="1">
      <c r="A877" s="198"/>
      <c r="B877" s="29"/>
      <c r="C877" s="83" t="str">
        <f t="shared" si="112"/>
        <v>SUL-SN-MKS-1581</v>
      </c>
      <c r="D877" s="83">
        <v>30720810031</v>
      </c>
      <c r="E877" s="198" t="s">
        <v>11026</v>
      </c>
      <c r="F877" s="198" t="s">
        <v>8080</v>
      </c>
      <c r="G877" s="295" t="s">
        <v>3759</v>
      </c>
      <c r="H877" s="284" t="s">
        <v>6825</v>
      </c>
      <c r="I877" s="83" t="s">
        <v>8000</v>
      </c>
      <c r="J877" s="83" t="s">
        <v>8001</v>
      </c>
      <c r="K877" s="83">
        <v>30</v>
      </c>
      <c r="L877" s="83" t="s">
        <v>8002</v>
      </c>
      <c r="M877" s="83">
        <v>2021</v>
      </c>
      <c r="N877" s="198" t="s">
        <v>3759</v>
      </c>
      <c r="O877" s="83" t="s">
        <v>10542</v>
      </c>
      <c r="P877" s="284" t="s">
        <v>205</v>
      </c>
      <c r="Q877" s="83" t="s">
        <v>7998</v>
      </c>
      <c r="R877" s="83" t="s">
        <v>7999</v>
      </c>
      <c r="S877" s="198" t="s">
        <v>2200</v>
      </c>
      <c r="T877" s="198" t="s">
        <v>3170</v>
      </c>
      <c r="U877" s="198" t="s">
        <v>203</v>
      </c>
      <c r="V877" s="198" t="s">
        <v>4475</v>
      </c>
      <c r="W877" s="274" t="s">
        <v>2220</v>
      </c>
      <c r="X877" s="274" t="s">
        <v>2724</v>
      </c>
      <c r="Y877" s="198">
        <v>6617724</v>
      </c>
      <c r="Z877" s="276">
        <v>44487</v>
      </c>
      <c r="AA877" s="276"/>
      <c r="AB877" s="284">
        <f t="shared" ca="1" si="113"/>
        <v>192</v>
      </c>
      <c r="AC877" s="284" t="str">
        <f t="shared" ca="1" si="114"/>
        <v>&gt; 150 days</v>
      </c>
      <c r="AD877" s="276">
        <f t="shared" si="131"/>
        <v>44517</v>
      </c>
      <c r="AE877" s="198" t="s">
        <v>345</v>
      </c>
      <c r="AF877" s="198" t="s">
        <v>345</v>
      </c>
      <c r="AG877" s="198" t="s">
        <v>345</v>
      </c>
      <c r="AH877" s="198" t="str">
        <f t="shared" si="124"/>
        <v>TBD</v>
      </c>
      <c r="AI877" s="198" t="str">
        <f t="shared" si="125"/>
        <v>TBD</v>
      </c>
      <c r="AJ877" s="342">
        <v>44554</v>
      </c>
      <c r="AK877" s="198" t="str">
        <f t="shared" si="117"/>
        <v>W52-2021</v>
      </c>
      <c r="AL877" s="198" t="str">
        <f t="shared" si="118"/>
        <v>Dec-2021</v>
      </c>
      <c r="AM877" s="199">
        <v>44620</v>
      </c>
      <c r="AN877" s="198" t="str">
        <f t="shared" si="119"/>
        <v>W10-2022</v>
      </c>
      <c r="AO877" s="198" t="str">
        <f t="shared" si="120"/>
        <v>Feb-2022</v>
      </c>
      <c r="AP877" s="198" t="s">
        <v>4464</v>
      </c>
      <c r="AQ877" s="198"/>
      <c r="AR877" s="198"/>
      <c r="AS877" s="99"/>
      <c r="AT877" s="198"/>
      <c r="AU877" s="198"/>
      <c r="AV877" s="199">
        <v>44501</v>
      </c>
      <c r="AW877" s="238"/>
      <c r="AX877" s="198"/>
      <c r="AY877" s="198"/>
      <c r="AZ877" s="198"/>
      <c r="BA877" s="198"/>
      <c r="BB877" s="198"/>
      <c r="BC877" s="198"/>
      <c r="BD877" s="205" t="s">
        <v>3719</v>
      </c>
      <c r="BE877" s="83" t="str">
        <f t="shared" si="126"/>
        <v>21.RFI</v>
      </c>
      <c r="BF877" s="83" t="s">
        <v>5834</v>
      </c>
      <c r="BG877" s="288" t="s">
        <v>11468</v>
      </c>
      <c r="BH877" s="443"/>
      <c r="BJ877" s="190"/>
    </row>
    <row r="878" spans="1:62" s="13" customFormat="1" ht="15" hidden="1" customHeight="1">
      <c r="A878" s="27">
        <v>932</v>
      </c>
      <c r="B878" s="29"/>
      <c r="C878" s="83" t="str">
        <f t="shared" si="112"/>
        <v>BAL-BA-TAB-1496</v>
      </c>
      <c r="D878" s="83">
        <v>30720720031</v>
      </c>
      <c r="E878" s="198" t="s">
        <v>11024</v>
      </c>
      <c r="F878" s="198" t="s">
        <v>8081</v>
      </c>
      <c r="G878" s="83" t="s">
        <v>3759</v>
      </c>
      <c r="H878" s="84"/>
      <c r="I878" s="83" t="s">
        <v>6897</v>
      </c>
      <c r="J878" s="83" t="s">
        <v>6898</v>
      </c>
      <c r="K878" s="83">
        <v>25</v>
      </c>
      <c r="L878" s="83" t="s">
        <v>4487</v>
      </c>
      <c r="M878" s="84">
        <v>2021</v>
      </c>
      <c r="N878" s="83" t="s">
        <v>3759</v>
      </c>
      <c r="O878" s="83" t="s">
        <v>10540</v>
      </c>
      <c r="P878" s="84" t="s">
        <v>205</v>
      </c>
      <c r="Q878" s="83" t="s">
        <v>6894</v>
      </c>
      <c r="R878" s="83" t="s">
        <v>6895</v>
      </c>
      <c r="S878" s="83" t="s">
        <v>2200</v>
      </c>
      <c r="T878" s="83" t="s">
        <v>3170</v>
      </c>
      <c r="U878" s="83" t="s">
        <v>2198</v>
      </c>
      <c r="V878" s="83" t="s">
        <v>4478</v>
      </c>
      <c r="W878" s="274" t="s">
        <v>2227</v>
      </c>
      <c r="X878" s="274" t="s">
        <v>6896</v>
      </c>
      <c r="Y878" s="85">
        <v>6617706</v>
      </c>
      <c r="Z878" s="86">
        <v>44484</v>
      </c>
      <c r="AA878" s="86"/>
      <c r="AB878" s="332">
        <f t="shared" ca="1" si="113"/>
        <v>195</v>
      </c>
      <c r="AC878" s="91" t="str">
        <f t="shared" ca="1" si="114"/>
        <v>&gt; 150 days</v>
      </c>
      <c r="AD878" s="89">
        <f t="shared" si="131"/>
        <v>44514</v>
      </c>
      <c r="AE878" s="90" t="str">
        <f t="shared" ref="AE878:AE941" si="132">IFERROR(VLOOKUP(AD878,L_Convert,6,FALSE),"")</f>
        <v>W47-2021</v>
      </c>
      <c r="AF878" s="90" t="str">
        <f t="shared" ref="AF878:AF941" si="133">IFERROR(VLOOKUP(AD878,L_Convert,7,FALSE),"")</f>
        <v>Nov-2021</v>
      </c>
      <c r="AG878" s="89" t="s">
        <v>345</v>
      </c>
      <c r="AH878" s="90" t="str">
        <f t="shared" si="124"/>
        <v>TBD</v>
      </c>
      <c r="AI878" s="90" t="str">
        <f t="shared" si="125"/>
        <v>TBD</v>
      </c>
      <c r="AJ878" s="342">
        <v>44554</v>
      </c>
      <c r="AK878" s="90" t="str">
        <f t="shared" si="117"/>
        <v>W52-2021</v>
      </c>
      <c r="AL878" s="90" t="str">
        <f t="shared" si="118"/>
        <v>Dec-2021</v>
      </c>
      <c r="AM878" s="199">
        <v>44620</v>
      </c>
      <c r="AN878" s="90" t="str">
        <f t="shared" si="119"/>
        <v>W10-2022</v>
      </c>
      <c r="AO878" s="90" t="str">
        <f t="shared" si="120"/>
        <v>Feb-2022</v>
      </c>
      <c r="AP878" s="83" t="s">
        <v>4464</v>
      </c>
      <c r="AQ878" s="103"/>
      <c r="AR878" s="89"/>
      <c r="AS878" s="99"/>
      <c r="AT878" s="94"/>
      <c r="AU878" s="256"/>
      <c r="AV878" s="95">
        <v>44498</v>
      </c>
      <c r="AW878" s="238"/>
      <c r="AX878" s="89"/>
      <c r="AY878" s="89"/>
      <c r="AZ878" s="89"/>
      <c r="BA878" s="86"/>
      <c r="BB878" s="86"/>
      <c r="BC878" s="86"/>
      <c r="BD878" s="205" t="s">
        <v>3719</v>
      </c>
      <c r="BE878" s="83" t="str">
        <f t="shared" si="126"/>
        <v>21.RFI</v>
      </c>
      <c r="BF878" s="83" t="s">
        <v>5834</v>
      </c>
      <c r="BG878" s="237" t="s">
        <v>12106</v>
      </c>
      <c r="BH878" s="435"/>
      <c r="BJ878" s="190"/>
    </row>
    <row r="879" spans="1:62" s="13" customFormat="1" ht="15" hidden="1" customHeight="1">
      <c r="A879" s="27">
        <v>932</v>
      </c>
      <c r="B879" s="29"/>
      <c r="C879" s="83" t="str">
        <f t="shared" si="112"/>
        <v>KAL-KU-TAR-0109</v>
      </c>
      <c r="D879" s="83">
        <v>30715180031</v>
      </c>
      <c r="E879" s="83" t="s">
        <v>7547</v>
      </c>
      <c r="F879" s="198" t="s">
        <v>7223</v>
      </c>
      <c r="G879" s="83" t="s">
        <v>5938</v>
      </c>
      <c r="H879" s="84" t="s">
        <v>2359</v>
      </c>
      <c r="I879" s="83" t="s">
        <v>6792</v>
      </c>
      <c r="J879" s="83" t="s">
        <v>6793</v>
      </c>
      <c r="K879" s="83">
        <v>50</v>
      </c>
      <c r="L879" s="83" t="s">
        <v>4604</v>
      </c>
      <c r="M879" s="83">
        <v>2021</v>
      </c>
      <c r="N879" s="84"/>
      <c r="O879" s="83" t="s">
        <v>8059</v>
      </c>
      <c r="P879" s="84" t="s">
        <v>6433</v>
      </c>
      <c r="Q879" s="83" t="s">
        <v>6789</v>
      </c>
      <c r="R879" s="83" t="s">
        <v>6790</v>
      </c>
      <c r="S879" s="83" t="s">
        <v>2202</v>
      </c>
      <c r="T879" s="83" t="s">
        <v>5862</v>
      </c>
      <c r="U879" s="83" t="s">
        <v>2197</v>
      </c>
      <c r="V879" s="83" t="s">
        <v>4474</v>
      </c>
      <c r="W879" s="274" t="s">
        <v>2229</v>
      </c>
      <c r="X879" s="274" t="s">
        <v>6791</v>
      </c>
      <c r="Y879" s="85">
        <v>6617683</v>
      </c>
      <c r="Z879" s="86">
        <v>44475</v>
      </c>
      <c r="AA879" s="86"/>
      <c r="AB879" s="87">
        <f t="shared" ca="1" si="113"/>
        <v>50</v>
      </c>
      <c r="AC879" s="88" t="str">
        <f t="shared" ca="1" si="114"/>
        <v>31 - 60 days</v>
      </c>
      <c r="AD879" s="89">
        <f t="shared" si="131"/>
        <v>44505</v>
      </c>
      <c r="AE879" s="90" t="str">
        <f t="shared" si="132"/>
        <v>W45-2021</v>
      </c>
      <c r="AF879" s="90" t="str">
        <f t="shared" si="133"/>
        <v>Nov-2021</v>
      </c>
      <c r="AG879" s="89" t="s">
        <v>4460</v>
      </c>
      <c r="AH879" s="90" t="str">
        <f t="shared" si="124"/>
        <v>TBD</v>
      </c>
      <c r="AI879" s="90" t="str">
        <f t="shared" si="125"/>
        <v>TBD</v>
      </c>
      <c r="AJ879" s="89" t="s">
        <v>345</v>
      </c>
      <c r="AK879" s="90" t="str">
        <f t="shared" si="117"/>
        <v>TBD</v>
      </c>
      <c r="AL879" s="90" t="str">
        <f t="shared" si="118"/>
        <v>TBD</v>
      </c>
      <c r="AM879" s="89">
        <v>44528</v>
      </c>
      <c r="AN879" s="90" t="str">
        <f t="shared" si="119"/>
        <v>W49-2021</v>
      </c>
      <c r="AO879" s="90" t="str">
        <f t="shared" si="120"/>
        <v>Nov-2021</v>
      </c>
      <c r="AP879" s="83" t="s">
        <v>4464</v>
      </c>
      <c r="AQ879" s="235">
        <v>44484</v>
      </c>
      <c r="AR879" s="89"/>
      <c r="AS879" s="99">
        <v>235200030349</v>
      </c>
      <c r="AT879" s="92">
        <v>6.6</v>
      </c>
      <c r="AU879" s="256"/>
      <c r="AV879" s="95">
        <v>44497</v>
      </c>
      <c r="AW879" s="238"/>
      <c r="AX879" s="89"/>
      <c r="AY879" s="89">
        <v>44525</v>
      </c>
      <c r="AZ879" s="219" t="str">
        <f t="shared" ref="AZ879:AZ918" si="134">IFERROR(VLOOKUP(AY879,L_Convert,6,FALSE),"")</f>
        <v>W48-2021</v>
      </c>
      <c r="BA879" s="86"/>
      <c r="BB879" s="86"/>
      <c r="BC879" s="86"/>
      <c r="BD879" s="83" t="s">
        <v>3719</v>
      </c>
      <c r="BE879" s="83" t="str">
        <f t="shared" si="126"/>
        <v>21.RFI</v>
      </c>
      <c r="BF879" s="83" t="s">
        <v>3754</v>
      </c>
      <c r="BG879" s="237" t="s">
        <v>8068</v>
      </c>
      <c r="BH879" s="435"/>
    </row>
    <row r="880" spans="1:62" s="13" customFormat="1" ht="15" hidden="1" customHeight="1">
      <c r="A880" s="94">
        <v>935</v>
      </c>
      <c r="B880" s="200"/>
      <c r="C880" s="83" t="str">
        <f t="shared" si="112"/>
        <v>SUM-SU-AKK-2205</v>
      </c>
      <c r="D880" s="83">
        <v>30714850031</v>
      </c>
      <c r="E880" s="83" t="s">
        <v>7485</v>
      </c>
      <c r="F880" s="198" t="s">
        <v>7113</v>
      </c>
      <c r="G880" s="83" t="s">
        <v>5842</v>
      </c>
      <c r="H880" s="84" t="s">
        <v>6825</v>
      </c>
      <c r="I880" s="83" t="s">
        <v>6907</v>
      </c>
      <c r="J880" s="83" t="s">
        <v>6908</v>
      </c>
      <c r="K880" s="83">
        <v>50</v>
      </c>
      <c r="L880" s="83" t="s">
        <v>6909</v>
      </c>
      <c r="M880" s="84">
        <v>2021</v>
      </c>
      <c r="N880" s="83"/>
      <c r="O880" s="83" t="s">
        <v>7064</v>
      </c>
      <c r="P880" s="84" t="s">
        <v>205</v>
      </c>
      <c r="Q880" s="83" t="s">
        <v>1388</v>
      </c>
      <c r="R880" s="83" t="s">
        <v>1389</v>
      </c>
      <c r="S880" s="83" t="s">
        <v>2200</v>
      </c>
      <c r="T880" s="83" t="s">
        <v>5862</v>
      </c>
      <c r="U880" s="83" t="s">
        <v>2199</v>
      </c>
      <c r="V880" s="83" t="s">
        <v>4471</v>
      </c>
      <c r="W880" s="274" t="s">
        <v>2213</v>
      </c>
      <c r="X880" s="274" t="s">
        <v>2632</v>
      </c>
      <c r="Y880" s="85">
        <v>6617716</v>
      </c>
      <c r="Z880" s="86">
        <v>44487</v>
      </c>
      <c r="AA880" s="86"/>
      <c r="AB880" s="87">
        <f t="shared" ca="1" si="113"/>
        <v>31</v>
      </c>
      <c r="AC880" s="88" t="str">
        <f t="shared" ca="1" si="114"/>
        <v>31 - 60 days</v>
      </c>
      <c r="AD880" s="89">
        <f t="shared" si="131"/>
        <v>44517</v>
      </c>
      <c r="AE880" s="90" t="str">
        <f t="shared" si="132"/>
        <v>W47-2021</v>
      </c>
      <c r="AF880" s="90" t="str">
        <f t="shared" si="133"/>
        <v>Nov-2021</v>
      </c>
      <c r="AG880" s="89" t="s">
        <v>345</v>
      </c>
      <c r="AH880" s="219" t="str">
        <f t="shared" si="124"/>
        <v>TBD</v>
      </c>
      <c r="AI880" s="219" t="str">
        <f t="shared" si="125"/>
        <v>TBD</v>
      </c>
      <c r="AJ880" s="89">
        <v>44518</v>
      </c>
      <c r="AK880" s="219" t="str">
        <f t="shared" si="117"/>
        <v>W47-2021</v>
      </c>
      <c r="AL880" s="219" t="str">
        <f t="shared" si="118"/>
        <v>Nov-2021</v>
      </c>
      <c r="AM880" s="89">
        <v>44518</v>
      </c>
      <c r="AN880" s="219" t="str">
        <f t="shared" si="119"/>
        <v>W47-2021</v>
      </c>
      <c r="AO880" s="219" t="str">
        <f t="shared" si="120"/>
        <v>Nov-2021</v>
      </c>
      <c r="AP880" s="83" t="s">
        <v>4464</v>
      </c>
      <c r="AQ880" s="235">
        <v>44497</v>
      </c>
      <c r="AR880" s="89">
        <v>44498</v>
      </c>
      <c r="AS880" s="99"/>
      <c r="AT880" s="92"/>
      <c r="AU880" s="256"/>
      <c r="AV880" s="95">
        <v>44495</v>
      </c>
      <c r="AW880" s="238"/>
      <c r="AX880" s="89"/>
      <c r="AY880" s="89">
        <v>44518</v>
      </c>
      <c r="AZ880" s="219" t="str">
        <f t="shared" si="134"/>
        <v>W47-2021</v>
      </c>
      <c r="BA880" s="86"/>
      <c r="BB880" s="86"/>
      <c r="BC880" s="86"/>
      <c r="BD880" s="83" t="s">
        <v>3719</v>
      </c>
      <c r="BE880" s="83" t="str">
        <f t="shared" si="126"/>
        <v>21.RFI</v>
      </c>
      <c r="BF880" s="83" t="s">
        <v>3754</v>
      </c>
      <c r="BG880" s="237" t="s">
        <v>8007</v>
      </c>
      <c r="BH880" s="435"/>
    </row>
    <row r="881" spans="1:62" s="13" customFormat="1" ht="15" hidden="1" customHeight="1">
      <c r="A881" s="27">
        <v>933</v>
      </c>
      <c r="B881" s="29"/>
      <c r="C881" s="83" t="str">
        <f t="shared" si="112"/>
        <v>KAL-KB-PTK-0809</v>
      </c>
      <c r="D881" s="83">
        <v>30714840031</v>
      </c>
      <c r="E881" s="83" t="e">
        <v>#N/A</v>
      </c>
      <c r="F881" s="198" t="s">
        <v>7112</v>
      </c>
      <c r="G881" s="83" t="s">
        <v>3759</v>
      </c>
      <c r="H881" s="84" t="s">
        <v>2359</v>
      </c>
      <c r="I881" s="83" t="s">
        <v>6691</v>
      </c>
      <c r="J881" s="83" t="s">
        <v>6692</v>
      </c>
      <c r="K881" s="83">
        <v>30</v>
      </c>
      <c r="L881" s="83" t="s">
        <v>6693</v>
      </c>
      <c r="M881" s="84">
        <v>2021</v>
      </c>
      <c r="N881" s="84"/>
      <c r="O881" s="83" t="s">
        <v>7100</v>
      </c>
      <c r="P881" s="84" t="s">
        <v>205</v>
      </c>
      <c r="Q881" s="83" t="s">
        <v>6675</v>
      </c>
      <c r="R881" s="83" t="s">
        <v>6676</v>
      </c>
      <c r="S881" s="83" t="s">
        <v>2202</v>
      </c>
      <c r="T881" s="83" t="s">
        <v>5862</v>
      </c>
      <c r="U881" s="83" t="s">
        <v>5947</v>
      </c>
      <c r="V881" s="86" t="s">
        <v>4474</v>
      </c>
      <c r="W881" s="274" t="s">
        <v>2209</v>
      </c>
      <c r="X881" s="274" t="s">
        <v>6688</v>
      </c>
      <c r="Y881" s="85">
        <v>6617678</v>
      </c>
      <c r="Z881" s="86">
        <v>44475</v>
      </c>
      <c r="AA881" s="86"/>
      <c r="AB881" s="87">
        <f t="shared" ca="1" si="113"/>
        <v>43</v>
      </c>
      <c r="AC881" s="88" t="str">
        <f t="shared" ca="1" si="114"/>
        <v>31 - 60 days</v>
      </c>
      <c r="AD881" s="89">
        <f t="shared" si="131"/>
        <v>44505</v>
      </c>
      <c r="AE881" s="90" t="str">
        <f t="shared" si="132"/>
        <v>W45-2021</v>
      </c>
      <c r="AF881" s="90" t="str">
        <f t="shared" si="133"/>
        <v>Nov-2021</v>
      </c>
      <c r="AG881" s="89" t="s">
        <v>345</v>
      </c>
      <c r="AH881" s="90" t="s">
        <v>345</v>
      </c>
      <c r="AI881" s="90" t="s">
        <v>345</v>
      </c>
      <c r="AJ881" s="199">
        <v>44519</v>
      </c>
      <c r="AK881" s="90" t="str">
        <f t="shared" si="117"/>
        <v>W47-2021</v>
      </c>
      <c r="AL881" s="90" t="str">
        <f t="shared" si="118"/>
        <v>Nov-2021</v>
      </c>
      <c r="AM881" s="89">
        <v>44522</v>
      </c>
      <c r="AN881" s="90" t="str">
        <f t="shared" si="119"/>
        <v>W48-2021</v>
      </c>
      <c r="AO881" s="90" t="str">
        <f t="shared" si="120"/>
        <v>Nov-2021</v>
      </c>
      <c r="AP881" s="83" t="s">
        <v>4464</v>
      </c>
      <c r="AQ881" s="235">
        <v>44484</v>
      </c>
      <c r="AR881" s="89"/>
      <c r="AS881" s="99">
        <v>211002617744</v>
      </c>
      <c r="AT881" s="92"/>
      <c r="AU881" s="256"/>
      <c r="AV881" s="95">
        <v>44495</v>
      </c>
      <c r="AW881" s="238"/>
      <c r="AX881" s="89">
        <v>44512</v>
      </c>
      <c r="AY881" s="89">
        <v>44518</v>
      </c>
      <c r="AZ881" s="219" t="str">
        <f t="shared" si="134"/>
        <v>W47-2021</v>
      </c>
      <c r="BA881" s="86"/>
      <c r="BB881" s="86"/>
      <c r="BC881" s="86"/>
      <c r="BD881" s="83" t="s">
        <v>3719</v>
      </c>
      <c r="BE881" s="83" t="str">
        <f t="shared" si="126"/>
        <v>21.RFI</v>
      </c>
      <c r="BF881" s="83" t="s">
        <v>3754</v>
      </c>
      <c r="BG881" s="237" t="s">
        <v>8004</v>
      </c>
      <c r="BH881" s="435"/>
      <c r="BJ881" s="190"/>
    </row>
    <row r="882" spans="1:62" s="13" customFormat="1" ht="15" hidden="1" customHeight="1">
      <c r="A882" s="94">
        <v>935.4</v>
      </c>
      <c r="B882" s="200"/>
      <c r="C882" s="83" t="str">
        <f t="shared" si="112"/>
        <v>JAW-YO-BTL-0132</v>
      </c>
      <c r="D882" s="83">
        <v>30714890031</v>
      </c>
      <c r="E882" s="83" t="s">
        <v>7649</v>
      </c>
      <c r="F882" s="198" t="s">
        <v>6911</v>
      </c>
      <c r="G882" s="83" t="s">
        <v>5842</v>
      </c>
      <c r="H882" s="84" t="s">
        <v>6825</v>
      </c>
      <c r="I882" s="83" t="s">
        <v>6912</v>
      </c>
      <c r="J882" s="83" t="s">
        <v>6913</v>
      </c>
      <c r="K882" s="83">
        <v>30</v>
      </c>
      <c r="L882" s="83" t="s">
        <v>6914</v>
      </c>
      <c r="M882" s="83">
        <v>2021</v>
      </c>
      <c r="N882" s="83"/>
      <c r="O882" s="83" t="s">
        <v>8055</v>
      </c>
      <c r="P882" s="84" t="s">
        <v>199</v>
      </c>
      <c r="Q882" s="83" t="s">
        <v>6910</v>
      </c>
      <c r="R882" s="83" t="s">
        <v>6911</v>
      </c>
      <c r="S882" s="83" t="s">
        <v>2200</v>
      </c>
      <c r="T882" s="83" t="s">
        <v>3170</v>
      </c>
      <c r="U882" s="83" t="s">
        <v>5907</v>
      </c>
      <c r="V882" s="83" t="s">
        <v>4468</v>
      </c>
      <c r="W882" s="274" t="s">
        <v>2211</v>
      </c>
      <c r="X882" s="274" t="s">
        <v>6915</v>
      </c>
      <c r="Y882" s="85">
        <v>6617725</v>
      </c>
      <c r="Z882" s="86">
        <v>44487</v>
      </c>
      <c r="AA882" s="86"/>
      <c r="AB882" s="87">
        <f t="shared" ca="1" si="113"/>
        <v>39</v>
      </c>
      <c r="AC882" s="88" t="str">
        <f t="shared" ca="1" si="114"/>
        <v>31 - 60 days</v>
      </c>
      <c r="AD882" s="89">
        <f t="shared" si="131"/>
        <v>44517</v>
      </c>
      <c r="AE882" s="90" t="str">
        <f t="shared" si="132"/>
        <v>W47-2021</v>
      </c>
      <c r="AF882" s="90" t="str">
        <f t="shared" si="133"/>
        <v>Nov-2021</v>
      </c>
      <c r="AG882" s="89" t="s">
        <v>345</v>
      </c>
      <c r="AH882" s="219" t="str">
        <f t="shared" ref="AH882:AH888" si="135">IFERROR(VLOOKUP(AG882,L_Convert,6,FALSE),"")</f>
        <v>TBD</v>
      </c>
      <c r="AI882" s="219" t="str">
        <f t="shared" ref="AI882:AI888" si="136">IFERROR(VLOOKUP(AG882,L_Convert,7,FALSE),"")</f>
        <v>TBD</v>
      </c>
      <c r="AJ882" s="89">
        <v>44530</v>
      </c>
      <c r="AK882" s="219" t="str">
        <f t="shared" si="117"/>
        <v>W49-2021</v>
      </c>
      <c r="AL882" s="219" t="str">
        <f t="shared" si="118"/>
        <v>Nov-2021</v>
      </c>
      <c r="AM882" s="89">
        <v>44526</v>
      </c>
      <c r="AN882" s="219" t="str">
        <f t="shared" si="119"/>
        <v>W48-2021</v>
      </c>
      <c r="AO882" s="219" t="str">
        <f t="shared" si="120"/>
        <v>Nov-2021</v>
      </c>
      <c r="AP882" s="83" t="s">
        <v>4464</v>
      </c>
      <c r="AQ882" s="103"/>
      <c r="AR882" s="89"/>
      <c r="AS882" s="99"/>
      <c r="AT882" s="94"/>
      <c r="AU882" s="256"/>
      <c r="AV882" s="95">
        <v>44494</v>
      </c>
      <c r="AW882" s="238"/>
      <c r="AX882" s="89"/>
      <c r="AY882" s="89">
        <v>44526</v>
      </c>
      <c r="AZ882" s="219" t="str">
        <f t="shared" si="134"/>
        <v>W48-2021</v>
      </c>
      <c r="BA882" s="86"/>
      <c r="BB882" s="86"/>
      <c r="BC882" s="86"/>
      <c r="BD882" s="83" t="s">
        <v>3719</v>
      </c>
      <c r="BE882" s="83" t="str">
        <f t="shared" si="126"/>
        <v>21.RFI</v>
      </c>
      <c r="BF882" s="83" t="s">
        <v>3754</v>
      </c>
      <c r="BG882" s="237" t="s">
        <v>8085</v>
      </c>
      <c r="BH882" s="435"/>
    </row>
    <row r="883" spans="1:62" s="13" customFormat="1" ht="15" hidden="1" customHeight="1">
      <c r="A883" s="94">
        <v>940</v>
      </c>
      <c r="B883" s="29"/>
      <c r="C883" s="83" t="str">
        <f t="shared" si="112"/>
        <v>JAW-YO-SMN-0064</v>
      </c>
      <c r="D883" s="83">
        <v>30714580031</v>
      </c>
      <c r="E883" s="83" t="s">
        <v>7849</v>
      </c>
      <c r="F883" s="198" t="s">
        <v>7045</v>
      </c>
      <c r="G883" s="83" t="s">
        <v>5842</v>
      </c>
      <c r="H883" s="84" t="s">
        <v>2359</v>
      </c>
      <c r="I883" s="83" t="s">
        <v>6716</v>
      </c>
      <c r="J883" s="83" t="s">
        <v>6717</v>
      </c>
      <c r="K883" s="83">
        <v>40</v>
      </c>
      <c r="L883" s="83" t="s">
        <v>4487</v>
      </c>
      <c r="M883" s="83">
        <v>2021</v>
      </c>
      <c r="N883" s="83" t="s">
        <v>3758</v>
      </c>
      <c r="O883" s="83" t="s">
        <v>7062</v>
      </c>
      <c r="P883" s="84" t="s">
        <v>199</v>
      </c>
      <c r="Q883" s="83" t="s">
        <v>6710</v>
      </c>
      <c r="R883" s="83" t="s">
        <v>6711</v>
      </c>
      <c r="S883" s="83" t="s">
        <v>2202</v>
      </c>
      <c r="T883" s="83" t="s">
        <v>5862</v>
      </c>
      <c r="U883" s="83" t="s">
        <v>5907</v>
      </c>
      <c r="V883" s="83" t="s">
        <v>4468</v>
      </c>
      <c r="W883" s="274" t="s">
        <v>2211</v>
      </c>
      <c r="X883" s="274" t="s">
        <v>2654</v>
      </c>
      <c r="Y883" s="85">
        <v>6617674</v>
      </c>
      <c r="Z883" s="86">
        <v>44474</v>
      </c>
      <c r="AA883" s="86"/>
      <c r="AB883" s="332">
        <f t="shared" ca="1" si="113"/>
        <v>97</v>
      </c>
      <c r="AC883" s="91" t="str">
        <f t="shared" ca="1" si="114"/>
        <v>91 - 120 days</v>
      </c>
      <c r="AD883" s="89">
        <f t="shared" si="131"/>
        <v>44504</v>
      </c>
      <c r="AE883" s="90" t="str">
        <f t="shared" si="132"/>
        <v>W45-2021</v>
      </c>
      <c r="AF883" s="90" t="str">
        <f t="shared" si="133"/>
        <v>Nov-2021</v>
      </c>
      <c r="AG883" s="89">
        <v>44505</v>
      </c>
      <c r="AH883" s="219" t="str">
        <f t="shared" si="135"/>
        <v>W45-2021</v>
      </c>
      <c r="AI883" s="219" t="str">
        <f t="shared" si="136"/>
        <v>Nov-2021</v>
      </c>
      <c r="AJ883" s="199">
        <v>44525</v>
      </c>
      <c r="AK883" s="219" t="str">
        <f t="shared" si="117"/>
        <v>W48-2021</v>
      </c>
      <c r="AL883" s="219" t="str">
        <f t="shared" si="118"/>
        <v>Nov-2021</v>
      </c>
      <c r="AM883" s="89">
        <v>44569</v>
      </c>
      <c r="AN883" s="219" t="str">
        <f t="shared" si="119"/>
        <v>W02-2022</v>
      </c>
      <c r="AO883" s="219" t="str">
        <f t="shared" si="120"/>
        <v>Jan-2022</v>
      </c>
      <c r="AP883" s="83" t="s">
        <v>4464</v>
      </c>
      <c r="AQ883" s="235">
        <v>44536</v>
      </c>
      <c r="AR883" s="89">
        <v>44538</v>
      </c>
      <c r="AS883" s="99">
        <v>521041710933</v>
      </c>
      <c r="AT883" s="94">
        <v>7.7</v>
      </c>
      <c r="AU883" s="256"/>
      <c r="AV883" s="95">
        <v>44494</v>
      </c>
      <c r="AW883" s="238"/>
      <c r="AX883" s="89"/>
      <c r="AY883" s="277">
        <v>44571</v>
      </c>
      <c r="AZ883" s="219" t="str">
        <f t="shared" si="134"/>
        <v>W03-2022</v>
      </c>
      <c r="BA883" s="86"/>
      <c r="BB883" s="86"/>
      <c r="BC883" s="86"/>
      <c r="BD883" s="83" t="s">
        <v>3719</v>
      </c>
      <c r="BE883" s="83" t="str">
        <f t="shared" si="126"/>
        <v>21.RFI</v>
      </c>
      <c r="BF883" s="83" t="s">
        <v>3754</v>
      </c>
      <c r="BG883" s="237" t="s">
        <v>8181</v>
      </c>
      <c r="BH883" s="435"/>
      <c r="BJ883" s="190"/>
    </row>
    <row r="884" spans="1:62" s="13" customFormat="1" ht="15" hidden="1" customHeight="1">
      <c r="A884" s="187">
        <v>936</v>
      </c>
      <c r="B884" s="29"/>
      <c r="C884" s="83" t="str">
        <f t="shared" si="112"/>
        <v>KAL-KS-MRH-0948</v>
      </c>
      <c r="D884" s="83">
        <v>30709160031</v>
      </c>
      <c r="E884" s="83" t="s">
        <v>8053</v>
      </c>
      <c r="F884" s="198" t="s">
        <v>7264</v>
      </c>
      <c r="G884" s="83" t="s">
        <v>5842</v>
      </c>
      <c r="H884" s="84" t="s">
        <v>6825</v>
      </c>
      <c r="I884" s="83" t="s">
        <v>5924</v>
      </c>
      <c r="J884" s="83" t="s">
        <v>5925</v>
      </c>
      <c r="K884" s="83">
        <v>40</v>
      </c>
      <c r="L884" s="83" t="s">
        <v>5926</v>
      </c>
      <c r="M884" s="84">
        <v>2021</v>
      </c>
      <c r="N884" s="83" t="s">
        <v>3758</v>
      </c>
      <c r="O884" s="83" t="s">
        <v>7066</v>
      </c>
      <c r="P884" s="84" t="s">
        <v>205</v>
      </c>
      <c r="Q884" s="83" t="s">
        <v>5897</v>
      </c>
      <c r="R884" s="83" t="s">
        <v>5898</v>
      </c>
      <c r="S884" s="244" t="s">
        <v>2200</v>
      </c>
      <c r="T884" s="83" t="s">
        <v>5862</v>
      </c>
      <c r="U884" s="83" t="s">
        <v>5907</v>
      </c>
      <c r="V884" s="83" t="s">
        <v>4474</v>
      </c>
      <c r="W884" s="274" t="s">
        <v>2208</v>
      </c>
      <c r="X884" s="274" t="s">
        <v>2711</v>
      </c>
      <c r="Y884" s="85">
        <v>6617643</v>
      </c>
      <c r="Z884" s="86">
        <v>44462</v>
      </c>
      <c r="AA884" s="86"/>
      <c r="AB884" s="332">
        <f t="shared" ca="1" si="113"/>
        <v>132</v>
      </c>
      <c r="AC884" s="91" t="str">
        <f t="shared" ca="1" si="114"/>
        <v>121 - 150 days</v>
      </c>
      <c r="AD884" s="89">
        <f>Z884+150</f>
        <v>44612</v>
      </c>
      <c r="AE884" s="90" t="str">
        <f t="shared" si="132"/>
        <v>W09-2022</v>
      </c>
      <c r="AF884" s="90" t="str">
        <f t="shared" si="133"/>
        <v>Feb-2022</v>
      </c>
      <c r="AG884" s="89" t="s">
        <v>4460</v>
      </c>
      <c r="AH884" s="219" t="str">
        <f t="shared" si="135"/>
        <v>TBD</v>
      </c>
      <c r="AI884" s="219" t="str">
        <f t="shared" si="136"/>
        <v>TBD</v>
      </c>
      <c r="AJ884" s="339">
        <v>44522</v>
      </c>
      <c r="AK884" s="219" t="str">
        <f t="shared" si="117"/>
        <v>W48-2021</v>
      </c>
      <c r="AL884" s="219" t="str">
        <f t="shared" si="118"/>
        <v>Nov-2021</v>
      </c>
      <c r="AM884" s="339">
        <v>44596</v>
      </c>
      <c r="AN884" s="219" t="str">
        <f t="shared" si="119"/>
        <v>W06-2022</v>
      </c>
      <c r="AO884" s="219" t="str">
        <f t="shared" si="120"/>
        <v>Feb-2022</v>
      </c>
      <c r="AP884" s="83" t="s">
        <v>4464</v>
      </c>
      <c r="AQ884" s="220">
        <v>44510</v>
      </c>
      <c r="AR884" s="89"/>
      <c r="AS884" s="99">
        <v>221500582244</v>
      </c>
      <c r="AT884" s="94">
        <v>6.6</v>
      </c>
      <c r="AU884" s="256"/>
      <c r="AV884" s="95">
        <v>44494</v>
      </c>
      <c r="AW884" s="238"/>
      <c r="AX884" s="89"/>
      <c r="AY884" s="277">
        <v>44594</v>
      </c>
      <c r="AZ884" s="219" t="str">
        <f t="shared" si="134"/>
        <v>W06-2022</v>
      </c>
      <c r="BA884" s="86"/>
      <c r="BB884" s="86"/>
      <c r="BC884" s="86"/>
      <c r="BD884" s="83" t="s">
        <v>3719</v>
      </c>
      <c r="BE884" s="83" t="str">
        <f t="shared" si="126"/>
        <v>21.RFI</v>
      </c>
      <c r="BF884" s="83" t="s">
        <v>3754</v>
      </c>
      <c r="BG884" s="237" t="s">
        <v>10277</v>
      </c>
      <c r="BH884" s="435"/>
      <c r="BJ884" s="190"/>
    </row>
    <row r="885" spans="1:62" s="13" customFormat="1" ht="15" hidden="1" customHeight="1">
      <c r="A885" s="27">
        <v>594</v>
      </c>
      <c r="B885" s="29"/>
      <c r="C885" s="83" t="str">
        <f t="shared" si="112"/>
        <v>JAW-JB-CBI-0134</v>
      </c>
      <c r="D885" s="83">
        <v>30705670031</v>
      </c>
      <c r="E885" s="83" t="s">
        <v>7551</v>
      </c>
      <c r="F885" s="198" t="s">
        <v>6073</v>
      </c>
      <c r="G885" s="83" t="s">
        <v>5843</v>
      </c>
      <c r="H885" s="84" t="s">
        <v>6825</v>
      </c>
      <c r="I885" s="83" t="s">
        <v>5446</v>
      </c>
      <c r="J885" s="83" t="s">
        <v>5447</v>
      </c>
      <c r="K885" s="83">
        <v>40</v>
      </c>
      <c r="L885" s="83" t="s">
        <v>4932</v>
      </c>
      <c r="M885" s="83">
        <v>2021</v>
      </c>
      <c r="N885" s="84"/>
      <c r="O885" s="83" t="s">
        <v>6145</v>
      </c>
      <c r="P885" s="84" t="s">
        <v>199</v>
      </c>
      <c r="Q885" s="83" t="s">
        <v>1559</v>
      </c>
      <c r="R885" s="83" t="s">
        <v>1560</v>
      </c>
      <c r="S885" s="83" t="s">
        <v>2200</v>
      </c>
      <c r="T885" s="83" t="s">
        <v>4465</v>
      </c>
      <c r="U885" s="83" t="s">
        <v>103</v>
      </c>
      <c r="V885" s="83" t="s">
        <v>4473</v>
      </c>
      <c r="W885" s="274" t="s">
        <v>2205</v>
      </c>
      <c r="X885" s="274" t="s">
        <v>2427</v>
      </c>
      <c r="Y885" s="85">
        <v>6617462</v>
      </c>
      <c r="Z885" s="86">
        <v>44418</v>
      </c>
      <c r="AA885" s="86"/>
      <c r="AB885" s="87">
        <f t="shared" ca="1" si="113"/>
        <v>101</v>
      </c>
      <c r="AC885" s="88" t="str">
        <f t="shared" ca="1" si="114"/>
        <v>91 - 120 days</v>
      </c>
      <c r="AD885" s="89">
        <f t="shared" ref="AD885:AD895" si="137">IF(AND(S885=""),"TBD",IF(AND(S885="COLO"),Z885+30,Z885+150))</f>
        <v>44448</v>
      </c>
      <c r="AE885" s="90" t="str">
        <f t="shared" si="132"/>
        <v>W37-2021</v>
      </c>
      <c r="AF885" s="90" t="str">
        <f t="shared" si="133"/>
        <v>Sep-2021</v>
      </c>
      <c r="AG885" s="89">
        <v>44447</v>
      </c>
      <c r="AH885" s="90" t="str">
        <f t="shared" si="135"/>
        <v>W37-2021</v>
      </c>
      <c r="AI885" s="90" t="str">
        <f t="shared" si="136"/>
        <v>Sep-2021</v>
      </c>
      <c r="AJ885" s="89">
        <v>44522</v>
      </c>
      <c r="AK885" s="90" t="str">
        <f t="shared" si="117"/>
        <v>W48-2021</v>
      </c>
      <c r="AL885" s="90" t="str">
        <f t="shared" si="118"/>
        <v>Nov-2021</v>
      </c>
      <c r="AM885" s="89">
        <v>44522</v>
      </c>
      <c r="AN885" s="90" t="str">
        <f t="shared" si="119"/>
        <v>W48-2021</v>
      </c>
      <c r="AO885" s="90" t="str">
        <f t="shared" si="120"/>
        <v>Nov-2021</v>
      </c>
      <c r="AP885" s="83" t="s">
        <v>4464</v>
      </c>
      <c r="AQ885" s="220">
        <v>44509</v>
      </c>
      <c r="AR885" s="89"/>
      <c r="AS885" s="99">
        <v>538531213966</v>
      </c>
      <c r="AT885" s="92">
        <v>10.6</v>
      </c>
      <c r="AU885" s="256"/>
      <c r="AV885" s="95">
        <v>44494</v>
      </c>
      <c r="AW885" s="238"/>
      <c r="AX885" s="89"/>
      <c r="AY885" s="89">
        <v>44519</v>
      </c>
      <c r="AZ885" s="219" t="str">
        <f t="shared" si="134"/>
        <v>W47-2021</v>
      </c>
      <c r="BA885" s="86"/>
      <c r="BB885" s="86"/>
      <c r="BC885" s="86"/>
      <c r="BD885" s="83" t="s">
        <v>3719</v>
      </c>
      <c r="BE885" s="83" t="str">
        <f t="shared" si="126"/>
        <v>21.RFI</v>
      </c>
      <c r="BF885" s="83" t="s">
        <v>3754</v>
      </c>
      <c r="BG885" s="237" t="s">
        <v>8005</v>
      </c>
      <c r="BH885" s="435"/>
    </row>
    <row r="886" spans="1:62" s="13" customFormat="1" ht="15" hidden="1" customHeight="1">
      <c r="A886" s="94">
        <v>941</v>
      </c>
      <c r="B886" s="200"/>
      <c r="C886" s="83" t="str">
        <f t="shared" si="112"/>
        <v>JAW-JT-SGN-1825</v>
      </c>
      <c r="D886" s="83">
        <v>30714410031</v>
      </c>
      <c r="E886" s="83" t="s">
        <v>7412</v>
      </c>
      <c r="F886" s="198" t="s">
        <v>6979</v>
      </c>
      <c r="G886" s="83" t="s">
        <v>5842</v>
      </c>
      <c r="H886" s="84" t="s">
        <v>2359</v>
      </c>
      <c r="I886" s="83" t="s">
        <v>6718</v>
      </c>
      <c r="J886" s="83" t="s">
        <v>6719</v>
      </c>
      <c r="K886" s="83">
        <v>40</v>
      </c>
      <c r="L886" s="83" t="s">
        <v>4487</v>
      </c>
      <c r="M886" s="84">
        <v>2021</v>
      </c>
      <c r="N886" s="83"/>
      <c r="O886" s="83" t="s">
        <v>7063</v>
      </c>
      <c r="P886" s="84" t="s">
        <v>199</v>
      </c>
      <c r="Q886" s="83" t="s">
        <v>6712</v>
      </c>
      <c r="R886" s="83" t="s">
        <v>6713</v>
      </c>
      <c r="S886" s="83" t="s">
        <v>2202</v>
      </c>
      <c r="T886" s="83" t="s">
        <v>5862</v>
      </c>
      <c r="U886" s="83" t="s">
        <v>5907</v>
      </c>
      <c r="V886" s="83" t="s">
        <v>4468</v>
      </c>
      <c r="W886" s="274" t="s">
        <v>2203</v>
      </c>
      <c r="X886" s="274" t="s">
        <v>2699</v>
      </c>
      <c r="Y886" s="85">
        <v>6617673</v>
      </c>
      <c r="Z886" s="86">
        <v>44474</v>
      </c>
      <c r="AA886" s="86"/>
      <c r="AB886" s="87">
        <f t="shared" ca="1" si="113"/>
        <v>43</v>
      </c>
      <c r="AC886" s="88" t="str">
        <f t="shared" ca="1" si="114"/>
        <v>31 - 60 days</v>
      </c>
      <c r="AD886" s="89">
        <f t="shared" si="137"/>
        <v>44504</v>
      </c>
      <c r="AE886" s="90" t="str">
        <f t="shared" si="132"/>
        <v>W45-2021</v>
      </c>
      <c r="AF886" s="90" t="str">
        <f t="shared" si="133"/>
        <v>Nov-2021</v>
      </c>
      <c r="AG886" s="89">
        <v>44505</v>
      </c>
      <c r="AH886" s="219" t="str">
        <f t="shared" si="135"/>
        <v>W45-2021</v>
      </c>
      <c r="AI886" s="219" t="str">
        <f t="shared" si="136"/>
        <v>Nov-2021</v>
      </c>
      <c r="AJ886" s="89">
        <v>44522</v>
      </c>
      <c r="AK886" s="219" t="str">
        <f t="shared" si="117"/>
        <v>W48-2021</v>
      </c>
      <c r="AL886" s="219" t="str">
        <f t="shared" si="118"/>
        <v>Nov-2021</v>
      </c>
      <c r="AM886" s="89">
        <v>44522</v>
      </c>
      <c r="AN886" s="219" t="str">
        <f t="shared" si="119"/>
        <v>W48-2021</v>
      </c>
      <c r="AO886" s="219" t="str">
        <f t="shared" si="120"/>
        <v>Nov-2021</v>
      </c>
      <c r="AP886" s="83" t="s">
        <v>4464</v>
      </c>
      <c r="AQ886" s="235">
        <v>44494</v>
      </c>
      <c r="AR886" s="89"/>
      <c r="AS886" s="99">
        <v>520592269559</v>
      </c>
      <c r="AT886" s="92">
        <v>7.7</v>
      </c>
      <c r="AU886" s="256"/>
      <c r="AV886" s="95">
        <v>44490</v>
      </c>
      <c r="AW886" s="238"/>
      <c r="AX886" s="89"/>
      <c r="AY886" s="89">
        <v>44517</v>
      </c>
      <c r="AZ886" s="219" t="str">
        <f t="shared" si="134"/>
        <v>W47-2021</v>
      </c>
      <c r="BA886" s="86"/>
      <c r="BB886" s="86"/>
      <c r="BC886" s="86"/>
      <c r="BD886" s="83" t="s">
        <v>3719</v>
      </c>
      <c r="BE886" s="83" t="str">
        <f t="shared" si="126"/>
        <v>21.RFI</v>
      </c>
      <c r="BF886" s="83" t="s">
        <v>3754</v>
      </c>
      <c r="BG886" s="237" t="s">
        <v>7994</v>
      </c>
      <c r="BH886" s="435"/>
    </row>
    <row r="887" spans="1:62" s="13" customFormat="1" ht="15" hidden="1" customHeight="1">
      <c r="A887" s="187">
        <v>939</v>
      </c>
      <c r="B887" s="29"/>
      <c r="C887" s="83" t="str">
        <f t="shared" si="112"/>
        <v>JAW-JT-KDS-0853</v>
      </c>
      <c r="D887" s="83">
        <v>30714000031</v>
      </c>
      <c r="E887" s="83" t="s">
        <v>7443</v>
      </c>
      <c r="F887" s="198" t="s">
        <v>6941</v>
      </c>
      <c r="G887" s="83" t="s">
        <v>5842</v>
      </c>
      <c r="H887" s="84" t="s">
        <v>2359</v>
      </c>
      <c r="I887" s="83" t="s">
        <v>6714</v>
      </c>
      <c r="J887" s="83" t="s">
        <v>6715</v>
      </c>
      <c r="K887" s="83">
        <v>39</v>
      </c>
      <c r="L887" s="83" t="s">
        <v>4487</v>
      </c>
      <c r="M887" s="84">
        <v>2021</v>
      </c>
      <c r="N887" s="83"/>
      <c r="O887" s="83" t="s">
        <v>7061</v>
      </c>
      <c r="P887" s="84" t="s">
        <v>199</v>
      </c>
      <c r="Q887" s="83" t="s">
        <v>6708</v>
      </c>
      <c r="R887" s="83" t="s">
        <v>6709</v>
      </c>
      <c r="S887" s="83" t="s">
        <v>2202</v>
      </c>
      <c r="T887" s="83" t="s">
        <v>5862</v>
      </c>
      <c r="U887" s="83" t="s">
        <v>5907</v>
      </c>
      <c r="V887" s="83" t="s">
        <v>4468</v>
      </c>
      <c r="W887" s="274" t="s">
        <v>2203</v>
      </c>
      <c r="X887" s="274" t="s">
        <v>2626</v>
      </c>
      <c r="Y887" s="85">
        <v>6617674</v>
      </c>
      <c r="Z887" s="86">
        <v>44474</v>
      </c>
      <c r="AA887" s="86"/>
      <c r="AB887" s="87">
        <f t="shared" ca="1" si="113"/>
        <v>44</v>
      </c>
      <c r="AC887" s="88" t="str">
        <f t="shared" ca="1" si="114"/>
        <v>31 - 60 days</v>
      </c>
      <c r="AD887" s="89">
        <f t="shared" si="137"/>
        <v>44504</v>
      </c>
      <c r="AE887" s="90" t="str">
        <f t="shared" si="132"/>
        <v>W45-2021</v>
      </c>
      <c r="AF887" s="90" t="str">
        <f t="shared" si="133"/>
        <v>Nov-2021</v>
      </c>
      <c r="AG887" s="89">
        <v>44505</v>
      </c>
      <c r="AH887" s="219" t="str">
        <f t="shared" si="135"/>
        <v>W45-2021</v>
      </c>
      <c r="AI887" s="219" t="str">
        <f t="shared" si="136"/>
        <v>Nov-2021</v>
      </c>
      <c r="AJ887" s="89">
        <v>44518</v>
      </c>
      <c r="AK887" s="219" t="str">
        <f t="shared" si="117"/>
        <v>W47-2021</v>
      </c>
      <c r="AL887" s="219" t="str">
        <f t="shared" si="118"/>
        <v>Nov-2021</v>
      </c>
      <c r="AM887" s="89">
        <v>44518</v>
      </c>
      <c r="AN887" s="219" t="str">
        <f t="shared" si="119"/>
        <v>W47-2021</v>
      </c>
      <c r="AO887" s="219" t="str">
        <f t="shared" si="120"/>
        <v>Nov-2021</v>
      </c>
      <c r="AP887" s="83" t="s">
        <v>4464</v>
      </c>
      <c r="AQ887" s="235">
        <v>44494</v>
      </c>
      <c r="AR887" s="89"/>
      <c r="AS887" s="99">
        <v>520013357867</v>
      </c>
      <c r="AT887" s="92">
        <v>7.7</v>
      </c>
      <c r="AU887" s="256"/>
      <c r="AV887" s="95">
        <v>44488</v>
      </c>
      <c r="AW887" s="238"/>
      <c r="AX887" s="89"/>
      <c r="AY887" s="89">
        <v>44518</v>
      </c>
      <c r="AZ887" s="219" t="str">
        <f t="shared" si="134"/>
        <v>W47-2021</v>
      </c>
      <c r="BA887" s="86"/>
      <c r="BB887" s="86"/>
      <c r="BC887" s="86"/>
      <c r="BD887" s="83" t="s">
        <v>3719</v>
      </c>
      <c r="BE887" s="83" t="str">
        <f t="shared" si="126"/>
        <v>21.RFI</v>
      </c>
      <c r="BF887" s="83" t="s">
        <v>3754</v>
      </c>
      <c r="BG887" s="237" t="s">
        <v>8003</v>
      </c>
      <c r="BH887" s="435"/>
    </row>
    <row r="888" spans="1:62" s="13" customFormat="1" ht="15" hidden="1" customHeight="1">
      <c r="A888" s="27">
        <v>945</v>
      </c>
      <c r="B888" s="29"/>
      <c r="C888" s="83" t="str">
        <f t="shared" si="112"/>
        <v>SUM-SU-MDN-2213</v>
      </c>
      <c r="D888" s="83">
        <v>30709910031</v>
      </c>
      <c r="E888" s="83">
        <v>225732007</v>
      </c>
      <c r="F888" s="198" t="s">
        <v>6942</v>
      </c>
      <c r="G888" s="83" t="s">
        <v>5938</v>
      </c>
      <c r="H888" s="84" t="s">
        <v>6825</v>
      </c>
      <c r="I888" s="83" t="s">
        <v>6901</v>
      </c>
      <c r="J888" s="83" t="s">
        <v>6902</v>
      </c>
      <c r="K888" s="83">
        <v>38</v>
      </c>
      <c r="L888" s="83" t="s">
        <v>4933</v>
      </c>
      <c r="M888" s="83">
        <v>2021</v>
      </c>
      <c r="N888" s="84"/>
      <c r="O888" s="83" t="s">
        <v>7098</v>
      </c>
      <c r="P888" s="84" t="s">
        <v>6433</v>
      </c>
      <c r="Q888" s="83" t="s">
        <v>6899</v>
      </c>
      <c r="R888" s="83" t="s">
        <v>6900</v>
      </c>
      <c r="S888" s="83" t="s">
        <v>2200</v>
      </c>
      <c r="T888" s="83" t="s">
        <v>5862</v>
      </c>
      <c r="U888" s="83" t="s">
        <v>201</v>
      </c>
      <c r="V888" s="83" t="s">
        <v>4471</v>
      </c>
      <c r="W888" s="274" t="s">
        <v>2213</v>
      </c>
      <c r="X888" s="274" t="s">
        <v>2226</v>
      </c>
      <c r="Y888" s="85">
        <v>6617705</v>
      </c>
      <c r="Z888" s="86">
        <v>44484</v>
      </c>
      <c r="AA888" s="86"/>
      <c r="AB888" s="87">
        <f t="shared" ca="1" si="113"/>
        <v>36</v>
      </c>
      <c r="AC888" s="88" t="str">
        <f t="shared" ca="1" si="114"/>
        <v>31 - 60 days</v>
      </c>
      <c r="AD888" s="89">
        <f t="shared" si="137"/>
        <v>44514</v>
      </c>
      <c r="AE888" s="90" t="str">
        <f t="shared" si="132"/>
        <v>W47-2021</v>
      </c>
      <c r="AF888" s="90" t="str">
        <f t="shared" si="133"/>
        <v>Nov-2021</v>
      </c>
      <c r="AG888" s="89" t="s">
        <v>345</v>
      </c>
      <c r="AH888" s="90" t="str">
        <f t="shared" si="135"/>
        <v>TBD</v>
      </c>
      <c r="AI888" s="90" t="str">
        <f t="shared" si="136"/>
        <v>TBD</v>
      </c>
      <c r="AJ888" s="89">
        <v>44521</v>
      </c>
      <c r="AK888" s="90" t="str">
        <f t="shared" si="117"/>
        <v>W48-2021</v>
      </c>
      <c r="AL888" s="90" t="str">
        <f t="shared" si="118"/>
        <v>Nov-2021</v>
      </c>
      <c r="AM888" s="89">
        <v>44525</v>
      </c>
      <c r="AN888" s="90" t="str">
        <f t="shared" si="119"/>
        <v>W48-2021</v>
      </c>
      <c r="AO888" s="90" t="str">
        <f t="shared" si="120"/>
        <v>Nov-2021</v>
      </c>
      <c r="AP888" s="83"/>
      <c r="AQ888" s="235">
        <v>44488</v>
      </c>
      <c r="AR888" s="89"/>
      <c r="AS888" s="99"/>
      <c r="AT888" s="92"/>
      <c r="AU888" s="256"/>
      <c r="AV888" s="95">
        <v>44487</v>
      </c>
      <c r="AW888" s="238"/>
      <c r="AX888" s="89"/>
      <c r="AY888" s="89">
        <v>44520</v>
      </c>
      <c r="AZ888" s="219" t="str">
        <f t="shared" si="134"/>
        <v>W47-2021</v>
      </c>
      <c r="BA888" s="86"/>
      <c r="BB888" s="86"/>
      <c r="BC888" s="86"/>
      <c r="BD888" s="83" t="s">
        <v>3719</v>
      </c>
      <c r="BE888" s="83" t="str">
        <f t="shared" si="126"/>
        <v>21.RFI</v>
      </c>
      <c r="BF888" s="83" t="s">
        <v>3754</v>
      </c>
      <c r="BG888" s="237" t="s">
        <v>8008</v>
      </c>
      <c r="BH888" s="435"/>
      <c r="BJ888" s="190"/>
    </row>
    <row r="889" spans="1:62" s="13" customFormat="1" ht="15" hidden="1" customHeight="1">
      <c r="A889" s="92">
        <v>937</v>
      </c>
      <c r="B889" s="200"/>
      <c r="C889" s="83" t="str">
        <f t="shared" si="112"/>
        <v>SUM-SU-LBP-2256</v>
      </c>
      <c r="D889" s="83">
        <v>30713250031</v>
      </c>
      <c r="E889" s="83" t="s">
        <v>7488</v>
      </c>
      <c r="F889" s="198" t="s">
        <v>6946</v>
      </c>
      <c r="G889" s="83" t="s">
        <v>3759</v>
      </c>
      <c r="H889" s="84" t="s">
        <v>6825</v>
      </c>
      <c r="I889" s="83" t="s">
        <v>6702</v>
      </c>
      <c r="J889" s="83" t="s">
        <v>6703</v>
      </c>
      <c r="K889" s="83">
        <v>40</v>
      </c>
      <c r="L889" s="83" t="s">
        <v>6704</v>
      </c>
      <c r="M889" s="84">
        <v>2021</v>
      </c>
      <c r="N889" s="84"/>
      <c r="O889" s="83" t="s">
        <v>7104</v>
      </c>
      <c r="P889" s="84" t="s">
        <v>205</v>
      </c>
      <c r="Q889" s="83" t="s">
        <v>6683</v>
      </c>
      <c r="R889" s="83" t="s">
        <v>6684</v>
      </c>
      <c r="S889" s="83" t="s">
        <v>2202</v>
      </c>
      <c r="T889" s="83" t="s">
        <v>5862</v>
      </c>
      <c r="U889" s="83" t="s">
        <v>2199</v>
      </c>
      <c r="V889" s="83" t="s">
        <v>4471</v>
      </c>
      <c r="W889" s="274" t="s">
        <v>2213</v>
      </c>
      <c r="X889" s="274" t="s">
        <v>2705</v>
      </c>
      <c r="Y889" s="85">
        <v>6617678</v>
      </c>
      <c r="Z889" s="86">
        <v>44475</v>
      </c>
      <c r="AA889" s="86"/>
      <c r="AB889" s="87">
        <f t="shared" ca="1" si="113"/>
        <v>38</v>
      </c>
      <c r="AC889" s="88" t="str">
        <f t="shared" ca="1" si="114"/>
        <v>31 - 60 days</v>
      </c>
      <c r="AD889" s="89">
        <f t="shared" si="137"/>
        <v>44505</v>
      </c>
      <c r="AE889" s="90" t="str">
        <f t="shared" si="132"/>
        <v>W45-2021</v>
      </c>
      <c r="AF889" s="90" t="str">
        <f t="shared" si="133"/>
        <v>Nov-2021</v>
      </c>
      <c r="AG889" s="89" t="s">
        <v>345</v>
      </c>
      <c r="AH889" s="90" t="s">
        <v>345</v>
      </c>
      <c r="AI889" s="90" t="s">
        <v>345</v>
      </c>
      <c r="AJ889" s="89">
        <v>44510</v>
      </c>
      <c r="AK889" s="90" t="str">
        <f t="shared" si="117"/>
        <v>W46-2021</v>
      </c>
      <c r="AL889" s="90" t="str">
        <f t="shared" si="118"/>
        <v>Nov-2021</v>
      </c>
      <c r="AM889" s="89">
        <v>44523</v>
      </c>
      <c r="AN889" s="90" t="str">
        <f t="shared" si="119"/>
        <v>W48-2021</v>
      </c>
      <c r="AO889" s="90" t="str">
        <f t="shared" si="120"/>
        <v>Nov-2021</v>
      </c>
      <c r="AP889" s="83" t="s">
        <v>4464</v>
      </c>
      <c r="AQ889" s="235">
        <v>44484</v>
      </c>
      <c r="AR889" s="89"/>
      <c r="AS889" s="99">
        <v>128050016992</v>
      </c>
      <c r="AT889" s="92">
        <v>6.6</v>
      </c>
      <c r="AU889" s="256"/>
      <c r="AV889" s="95">
        <v>44483</v>
      </c>
      <c r="AW889" s="238"/>
      <c r="AX889" s="89"/>
      <c r="AY889" s="89">
        <v>44513</v>
      </c>
      <c r="AZ889" s="219" t="str">
        <f t="shared" si="134"/>
        <v>W46-2021</v>
      </c>
      <c r="BA889" s="86"/>
      <c r="BB889" s="86"/>
      <c r="BC889" s="86"/>
      <c r="BD889" s="83" t="s">
        <v>3719</v>
      </c>
      <c r="BE889" s="83" t="str">
        <f t="shared" si="126"/>
        <v>21.RFI</v>
      </c>
      <c r="BF889" s="83" t="s">
        <v>3754</v>
      </c>
      <c r="BG889" s="237" t="s">
        <v>7944</v>
      </c>
      <c r="BH889" s="435"/>
      <c r="BJ889" s="190"/>
    </row>
    <row r="890" spans="1:62" s="13" customFormat="1" ht="15" hidden="1" customHeight="1">
      <c r="A890" s="92">
        <v>938</v>
      </c>
      <c r="B890" s="200"/>
      <c r="C890" s="83" t="str">
        <f t="shared" si="112"/>
        <v>SUM-SU-LBP-2252</v>
      </c>
      <c r="D890" s="83">
        <v>30713240031</v>
      </c>
      <c r="E890" s="83" t="s">
        <v>7487</v>
      </c>
      <c r="F890" s="198" t="s">
        <v>6947</v>
      </c>
      <c r="G890" s="83" t="s">
        <v>3759</v>
      </c>
      <c r="H890" s="84" t="s">
        <v>6825</v>
      </c>
      <c r="I890" s="83" t="s">
        <v>6705</v>
      </c>
      <c r="J890" s="83" t="s">
        <v>6706</v>
      </c>
      <c r="K890" s="83">
        <v>40</v>
      </c>
      <c r="L890" s="83" t="s">
        <v>6707</v>
      </c>
      <c r="M890" s="84">
        <v>2021</v>
      </c>
      <c r="N890" s="84"/>
      <c r="O890" s="83" t="s">
        <v>7105</v>
      </c>
      <c r="P890" s="84" t="s">
        <v>205</v>
      </c>
      <c r="Q890" s="83" t="s">
        <v>6685</v>
      </c>
      <c r="R890" s="83" t="s">
        <v>6686</v>
      </c>
      <c r="S890" s="83" t="s">
        <v>2202</v>
      </c>
      <c r="T890" s="83" t="s">
        <v>5862</v>
      </c>
      <c r="U890" s="83" t="s">
        <v>2199</v>
      </c>
      <c r="V890" s="83" t="s">
        <v>4471</v>
      </c>
      <c r="W890" s="274" t="s">
        <v>2213</v>
      </c>
      <c r="X890" s="274" t="s">
        <v>2705</v>
      </c>
      <c r="Y890" s="85">
        <v>6617678</v>
      </c>
      <c r="Z890" s="86">
        <v>44475</v>
      </c>
      <c r="AA890" s="86"/>
      <c r="AB890" s="87">
        <f t="shared" ca="1" si="113"/>
        <v>38</v>
      </c>
      <c r="AC890" s="88" t="str">
        <f t="shared" ca="1" si="114"/>
        <v>31 - 60 days</v>
      </c>
      <c r="AD890" s="89">
        <f t="shared" si="137"/>
        <v>44505</v>
      </c>
      <c r="AE890" s="90" t="str">
        <f t="shared" si="132"/>
        <v>W45-2021</v>
      </c>
      <c r="AF890" s="90" t="str">
        <f t="shared" si="133"/>
        <v>Nov-2021</v>
      </c>
      <c r="AG890" s="89" t="s">
        <v>345</v>
      </c>
      <c r="AH890" s="90" t="s">
        <v>345</v>
      </c>
      <c r="AI890" s="90" t="s">
        <v>345</v>
      </c>
      <c r="AJ890" s="89">
        <v>44510</v>
      </c>
      <c r="AK890" s="90" t="str">
        <f t="shared" si="117"/>
        <v>W46-2021</v>
      </c>
      <c r="AL890" s="90" t="str">
        <f t="shared" si="118"/>
        <v>Nov-2021</v>
      </c>
      <c r="AM890" s="89">
        <v>44523</v>
      </c>
      <c r="AN890" s="90" t="str">
        <f t="shared" si="119"/>
        <v>W48-2021</v>
      </c>
      <c r="AO890" s="90" t="str">
        <f t="shared" si="120"/>
        <v>Nov-2021</v>
      </c>
      <c r="AP890" s="83" t="s">
        <v>4464</v>
      </c>
      <c r="AQ890" s="235">
        <v>44484</v>
      </c>
      <c r="AR890" s="89"/>
      <c r="AS890" s="99" t="s">
        <v>12860</v>
      </c>
      <c r="AT890" s="94">
        <v>6.6</v>
      </c>
      <c r="AU890" s="256"/>
      <c r="AV890" s="95">
        <v>44483</v>
      </c>
      <c r="AW890" s="238"/>
      <c r="AX890" s="89"/>
      <c r="AY890" s="89">
        <v>44513</v>
      </c>
      <c r="AZ890" s="219" t="str">
        <f t="shared" si="134"/>
        <v>W46-2021</v>
      </c>
      <c r="BA890" s="86"/>
      <c r="BB890" s="86"/>
      <c r="BC890" s="86"/>
      <c r="BD890" s="83" t="s">
        <v>3719</v>
      </c>
      <c r="BE890" s="83" t="str">
        <f t="shared" si="126"/>
        <v>21.RFI</v>
      </c>
      <c r="BF890" s="83" t="s">
        <v>3754</v>
      </c>
      <c r="BG890" s="237" t="s">
        <v>7943</v>
      </c>
      <c r="BH890" s="435"/>
      <c r="BJ890" s="190"/>
    </row>
    <row r="891" spans="1:62" s="13" customFormat="1" ht="15" hidden="1" customHeight="1">
      <c r="A891" s="27">
        <v>936</v>
      </c>
      <c r="B891" s="29"/>
      <c r="C891" s="83" t="str">
        <f t="shared" ref="C891:C954" si="138">Q891</f>
        <v>SUM-RI-RGT-0973</v>
      </c>
      <c r="D891" s="83">
        <v>30713340031</v>
      </c>
      <c r="E891" s="83" t="s">
        <v>7674</v>
      </c>
      <c r="F891" s="198" t="s">
        <v>6945</v>
      </c>
      <c r="G891" s="83" t="s">
        <v>3759</v>
      </c>
      <c r="H891" s="84" t="s">
        <v>6825</v>
      </c>
      <c r="I891" s="83" t="s">
        <v>6699</v>
      </c>
      <c r="J891" s="83" t="s">
        <v>6700</v>
      </c>
      <c r="K891" s="83">
        <v>40</v>
      </c>
      <c r="L891" s="83" t="s">
        <v>6701</v>
      </c>
      <c r="M891" s="84">
        <v>2021</v>
      </c>
      <c r="N891" s="84"/>
      <c r="O891" s="83" t="s">
        <v>7103</v>
      </c>
      <c r="P891" s="84" t="s">
        <v>205</v>
      </c>
      <c r="Q891" s="83" t="s">
        <v>6681</v>
      </c>
      <c r="R891" s="83" t="s">
        <v>6682</v>
      </c>
      <c r="S891" s="83" t="s">
        <v>2202</v>
      </c>
      <c r="T891" s="83" t="s">
        <v>5862</v>
      </c>
      <c r="U891" s="83" t="s">
        <v>2199</v>
      </c>
      <c r="V891" s="83" t="s">
        <v>4476</v>
      </c>
      <c r="W891" s="274" t="s">
        <v>2224</v>
      </c>
      <c r="X891" s="274" t="s">
        <v>2723</v>
      </c>
      <c r="Y891" s="85">
        <v>6617678</v>
      </c>
      <c r="Z891" s="86">
        <v>44475</v>
      </c>
      <c r="AA891" s="86"/>
      <c r="AB891" s="87">
        <f t="shared" ca="1" si="113"/>
        <v>36</v>
      </c>
      <c r="AC891" s="88" t="str">
        <f t="shared" ca="1" si="114"/>
        <v>31 - 60 days</v>
      </c>
      <c r="AD891" s="89">
        <f t="shared" si="137"/>
        <v>44505</v>
      </c>
      <c r="AE891" s="90" t="str">
        <f t="shared" si="132"/>
        <v>W45-2021</v>
      </c>
      <c r="AF891" s="90" t="str">
        <f t="shared" si="133"/>
        <v>Nov-2021</v>
      </c>
      <c r="AG891" s="89" t="s">
        <v>345</v>
      </c>
      <c r="AH891" s="90" t="s">
        <v>345</v>
      </c>
      <c r="AI891" s="90" t="s">
        <v>345</v>
      </c>
      <c r="AJ891" s="89">
        <v>44510</v>
      </c>
      <c r="AK891" s="90" t="str">
        <f t="shared" si="117"/>
        <v>W46-2021</v>
      </c>
      <c r="AL891" s="90" t="str">
        <f t="shared" si="118"/>
        <v>Nov-2021</v>
      </c>
      <c r="AM891" s="89">
        <v>44514</v>
      </c>
      <c r="AN891" s="90" t="str">
        <f t="shared" si="119"/>
        <v>W47-2021</v>
      </c>
      <c r="AO891" s="90" t="str">
        <f t="shared" si="120"/>
        <v>Nov-2021</v>
      </c>
      <c r="AP891" s="83" t="s">
        <v>4464</v>
      </c>
      <c r="AQ891" s="235">
        <v>44484</v>
      </c>
      <c r="AR891" s="89"/>
      <c r="AS891" s="99">
        <v>184103616402</v>
      </c>
      <c r="AT891" s="92">
        <v>6.6</v>
      </c>
      <c r="AU891" s="256"/>
      <c r="AV891" s="95">
        <v>44483</v>
      </c>
      <c r="AW891" s="238"/>
      <c r="AX891" s="89">
        <v>44508</v>
      </c>
      <c r="AY891" s="89">
        <v>44511</v>
      </c>
      <c r="AZ891" s="219" t="str">
        <f t="shared" si="134"/>
        <v>W46-2021</v>
      </c>
      <c r="BA891" s="86"/>
      <c r="BB891" s="86"/>
      <c r="BC891" s="86"/>
      <c r="BD891" s="83" t="s">
        <v>3719</v>
      </c>
      <c r="BE891" s="83" t="str">
        <f t="shared" si="126"/>
        <v>21.RFI</v>
      </c>
      <c r="BF891" s="83" t="s">
        <v>3754</v>
      </c>
      <c r="BG891" s="237" t="s">
        <v>7935</v>
      </c>
      <c r="BH891" s="435"/>
      <c r="BJ891" s="190"/>
    </row>
    <row r="892" spans="1:62" s="13" customFormat="1" ht="15" hidden="1" customHeight="1">
      <c r="A892" s="92">
        <v>702</v>
      </c>
      <c r="B892" s="200"/>
      <c r="C892" s="83" t="str">
        <f t="shared" si="138"/>
        <v>SUM-SU-STB-2215</v>
      </c>
      <c r="D892" s="83">
        <v>30700880031</v>
      </c>
      <c r="E892" s="83" t="s">
        <v>6601</v>
      </c>
      <c r="F892" s="198" t="s">
        <v>6023</v>
      </c>
      <c r="G892" s="83" t="s">
        <v>3759</v>
      </c>
      <c r="H892" s="84" t="s">
        <v>6825</v>
      </c>
      <c r="I892" s="83" t="s">
        <v>5636</v>
      </c>
      <c r="J892" s="83" t="s">
        <v>5637</v>
      </c>
      <c r="K892" s="83">
        <v>50</v>
      </c>
      <c r="L892" s="83" t="s">
        <v>4993</v>
      </c>
      <c r="M892" s="83">
        <v>2021</v>
      </c>
      <c r="N892" s="83" t="s">
        <v>3759</v>
      </c>
      <c r="O892" s="83" t="s">
        <v>6092</v>
      </c>
      <c r="P892" s="84" t="s">
        <v>205</v>
      </c>
      <c r="Q892" s="83" t="s">
        <v>1775</v>
      </c>
      <c r="R892" s="83" t="s">
        <v>1776</v>
      </c>
      <c r="S892" s="83" t="s">
        <v>2200</v>
      </c>
      <c r="T892" s="83" t="s">
        <v>4465</v>
      </c>
      <c r="U892" s="83" t="s">
        <v>2199</v>
      </c>
      <c r="V892" s="86" t="s">
        <v>4471</v>
      </c>
      <c r="W892" s="274" t="s">
        <v>2212</v>
      </c>
      <c r="X892" s="274" t="s">
        <v>2719</v>
      </c>
      <c r="Y892" s="85">
        <v>6617470</v>
      </c>
      <c r="Z892" s="86">
        <v>44420</v>
      </c>
      <c r="AA892" s="86"/>
      <c r="AB892" s="87">
        <f t="shared" ca="1" si="113"/>
        <v>109</v>
      </c>
      <c r="AC892" s="88" t="str">
        <f t="shared" ca="1" si="114"/>
        <v>91 - 120 days</v>
      </c>
      <c r="AD892" s="89">
        <f t="shared" si="137"/>
        <v>44450</v>
      </c>
      <c r="AE892" s="90" t="str">
        <f t="shared" si="132"/>
        <v>W37-2021</v>
      </c>
      <c r="AF892" s="90" t="str">
        <f t="shared" si="133"/>
        <v>Sep-2021</v>
      </c>
      <c r="AG892" s="89">
        <v>44449</v>
      </c>
      <c r="AH892" s="90" t="str">
        <f>IFERROR(VLOOKUP(AG892,L_Convert,6,FALSE),"")</f>
        <v>W37-2021</v>
      </c>
      <c r="AI892" s="90" t="str">
        <f>IFERROR(VLOOKUP(AG892,L_Convert,7,FALSE),"")</f>
        <v>Sep-2021</v>
      </c>
      <c r="AJ892" s="89">
        <v>44530</v>
      </c>
      <c r="AK892" s="90" t="str">
        <f t="shared" si="117"/>
        <v>W49-2021</v>
      </c>
      <c r="AL892" s="90" t="str">
        <f t="shared" si="118"/>
        <v>Nov-2021</v>
      </c>
      <c r="AM892" s="86">
        <v>44530</v>
      </c>
      <c r="AN892" s="90" t="str">
        <f t="shared" si="119"/>
        <v>W49-2021</v>
      </c>
      <c r="AO892" s="90" t="str">
        <f t="shared" si="120"/>
        <v>Nov-2021</v>
      </c>
      <c r="AP892" s="83" t="s">
        <v>4464</v>
      </c>
      <c r="AQ892" s="220">
        <v>44443</v>
      </c>
      <c r="AR892" s="89"/>
      <c r="AS892" s="99" t="s">
        <v>12863</v>
      </c>
      <c r="AT892" s="94">
        <v>6.6</v>
      </c>
      <c r="AU892" s="256"/>
      <c r="AV892" s="95">
        <v>44473</v>
      </c>
      <c r="AW892" s="238"/>
      <c r="AX892" s="89"/>
      <c r="AY892" s="89">
        <v>44529</v>
      </c>
      <c r="AZ892" s="219" t="str">
        <f t="shared" si="134"/>
        <v>W49-2021</v>
      </c>
      <c r="BA892" s="86"/>
      <c r="BB892" s="86"/>
      <c r="BC892" s="86"/>
      <c r="BD892" s="83" t="s">
        <v>3719</v>
      </c>
      <c r="BE892" s="83" t="str">
        <f t="shared" si="126"/>
        <v>21.RFI</v>
      </c>
      <c r="BF892" s="83" t="s">
        <v>3754</v>
      </c>
      <c r="BG892" s="237" t="s">
        <v>8086</v>
      </c>
      <c r="BH892" s="435"/>
      <c r="BJ892" s="197"/>
    </row>
    <row r="893" spans="1:62" s="13" customFormat="1" ht="15" hidden="1" customHeight="1">
      <c r="A893" s="27">
        <v>932</v>
      </c>
      <c r="B893" s="29"/>
      <c r="C893" s="83" t="str">
        <f t="shared" si="138"/>
        <v>SUM-SS-PLG-1275</v>
      </c>
      <c r="D893" s="83">
        <v>30713170031</v>
      </c>
      <c r="E893" s="83" t="s">
        <v>7350</v>
      </c>
      <c r="F893" s="198" t="s">
        <v>6943</v>
      </c>
      <c r="G893" s="83" t="s">
        <v>3759</v>
      </c>
      <c r="H893" s="84" t="s">
        <v>6825</v>
      </c>
      <c r="I893" s="83" t="s">
        <v>5994</v>
      </c>
      <c r="J893" s="83" t="s">
        <v>5995</v>
      </c>
      <c r="K893" s="83">
        <v>50</v>
      </c>
      <c r="L893" s="83" t="s">
        <v>4582</v>
      </c>
      <c r="M893" s="84">
        <v>2021</v>
      </c>
      <c r="N893" s="83" t="s">
        <v>3759</v>
      </c>
      <c r="O893" s="83" t="s">
        <v>6411</v>
      </c>
      <c r="P893" s="84" t="s">
        <v>205</v>
      </c>
      <c r="Q893" s="83" t="s">
        <v>5991</v>
      </c>
      <c r="R893" s="83" t="s">
        <v>5992</v>
      </c>
      <c r="S893" s="83" t="s">
        <v>2202</v>
      </c>
      <c r="T893" s="83" t="s">
        <v>5862</v>
      </c>
      <c r="U893" s="83" t="s">
        <v>2199</v>
      </c>
      <c r="V893" s="83" t="s">
        <v>5993</v>
      </c>
      <c r="W893" s="274" t="s">
        <v>2216</v>
      </c>
      <c r="X893" s="274" t="s">
        <v>2720</v>
      </c>
      <c r="Y893" s="85">
        <v>6617657</v>
      </c>
      <c r="Z893" s="86">
        <v>44465</v>
      </c>
      <c r="AA893" s="86"/>
      <c r="AB893" s="87">
        <f t="shared" ca="1" si="113"/>
        <v>35</v>
      </c>
      <c r="AC893" s="88" t="str">
        <f t="shared" ca="1" si="114"/>
        <v>31 - 60 days</v>
      </c>
      <c r="AD893" s="89">
        <f t="shared" si="137"/>
        <v>44495</v>
      </c>
      <c r="AE893" s="90" t="str">
        <f t="shared" si="132"/>
        <v>W44-2021</v>
      </c>
      <c r="AF893" s="90" t="str">
        <f t="shared" si="133"/>
        <v>Oct-2021</v>
      </c>
      <c r="AG893" s="89" t="s">
        <v>4460</v>
      </c>
      <c r="AH893" s="90" t="str">
        <f>IFERROR(VLOOKUP(AG893,L_Convert,6,FALSE),"")</f>
        <v>TBD</v>
      </c>
      <c r="AI893" s="90" t="str">
        <f>IFERROR(VLOOKUP(AG893,L_Convert,7,FALSE),"")</f>
        <v>TBD</v>
      </c>
      <c r="AJ893" s="89">
        <v>44514</v>
      </c>
      <c r="AK893" s="90" t="str">
        <f t="shared" si="117"/>
        <v>W47-2021</v>
      </c>
      <c r="AL893" s="90" t="str">
        <f t="shared" si="118"/>
        <v>Nov-2021</v>
      </c>
      <c r="AM893" s="89">
        <v>44514</v>
      </c>
      <c r="AN893" s="90" t="str">
        <f t="shared" si="119"/>
        <v>W47-2021</v>
      </c>
      <c r="AO893" s="90" t="str">
        <f t="shared" si="120"/>
        <v>Nov-2021</v>
      </c>
      <c r="AP893" s="83" t="s">
        <v>4464</v>
      </c>
      <c r="AQ893" s="220">
        <v>44473</v>
      </c>
      <c r="AR893" s="89"/>
      <c r="AS893" s="99">
        <v>141203544150</v>
      </c>
      <c r="AT893" s="94">
        <v>6.6</v>
      </c>
      <c r="AU893" s="97"/>
      <c r="AV893" s="95">
        <v>44483</v>
      </c>
      <c r="AW893" s="97"/>
      <c r="AX893" s="89"/>
      <c r="AY893" s="89">
        <v>44500</v>
      </c>
      <c r="AZ893" s="219" t="str">
        <f t="shared" si="134"/>
        <v>W45-2021</v>
      </c>
      <c r="BA893" s="86"/>
      <c r="BB893" s="86"/>
      <c r="BC893" s="86"/>
      <c r="BD893" s="83" t="s">
        <v>3719</v>
      </c>
      <c r="BE893" s="83" t="str">
        <f t="shared" si="126"/>
        <v>21.RFI</v>
      </c>
      <c r="BF893" s="83" t="s">
        <v>3754</v>
      </c>
      <c r="BG893" s="103" t="s">
        <v>7142</v>
      </c>
      <c r="BH893" s="448"/>
    </row>
    <row r="894" spans="1:62" s="13" customFormat="1" ht="15" hidden="1" customHeight="1">
      <c r="A894" s="27">
        <v>935</v>
      </c>
      <c r="B894" s="29"/>
      <c r="C894" s="83" t="str">
        <f t="shared" si="138"/>
        <v>SUM-SB-SRK-0940</v>
      </c>
      <c r="D894" s="83">
        <v>30713160031</v>
      </c>
      <c r="E894" s="83" t="s">
        <v>7658</v>
      </c>
      <c r="F894" s="198" t="s">
        <v>7226</v>
      </c>
      <c r="G894" s="83" t="s">
        <v>3759</v>
      </c>
      <c r="H894" s="84" t="s">
        <v>6825</v>
      </c>
      <c r="I894" s="83" t="s">
        <v>6696</v>
      </c>
      <c r="J894" s="83" t="s">
        <v>6697</v>
      </c>
      <c r="K894" s="83">
        <v>40</v>
      </c>
      <c r="L894" s="83" t="s">
        <v>6698</v>
      </c>
      <c r="M894" s="84">
        <v>2021</v>
      </c>
      <c r="N894" s="84"/>
      <c r="O894" s="83" t="s">
        <v>7102</v>
      </c>
      <c r="P894" s="84" t="s">
        <v>205</v>
      </c>
      <c r="Q894" s="83" t="s">
        <v>6679</v>
      </c>
      <c r="R894" s="83" t="s">
        <v>6680</v>
      </c>
      <c r="S894" s="83" t="s">
        <v>2202</v>
      </c>
      <c r="T894" s="83" t="s">
        <v>5862</v>
      </c>
      <c r="U894" s="83" t="s">
        <v>2199</v>
      </c>
      <c r="V894" s="83" t="s">
        <v>4476</v>
      </c>
      <c r="W894" s="274" t="s">
        <v>2215</v>
      </c>
      <c r="X894" s="274" t="s">
        <v>2677</v>
      </c>
      <c r="Y894" s="85">
        <v>6617678</v>
      </c>
      <c r="Z894" s="86">
        <v>44475</v>
      </c>
      <c r="AA894" s="86"/>
      <c r="AB894" s="87">
        <f t="shared" ca="1" si="113"/>
        <v>34</v>
      </c>
      <c r="AC894" s="88" t="str">
        <f t="shared" ca="1" si="114"/>
        <v>31 - 60 days</v>
      </c>
      <c r="AD894" s="89">
        <f t="shared" si="137"/>
        <v>44505</v>
      </c>
      <c r="AE894" s="90" t="str">
        <f t="shared" si="132"/>
        <v>W45-2021</v>
      </c>
      <c r="AF894" s="90" t="str">
        <f t="shared" si="133"/>
        <v>Nov-2021</v>
      </c>
      <c r="AG894" s="89" t="s">
        <v>345</v>
      </c>
      <c r="AH894" s="90" t="s">
        <v>345</v>
      </c>
      <c r="AI894" s="90" t="s">
        <v>345</v>
      </c>
      <c r="AJ894" s="89">
        <v>44515</v>
      </c>
      <c r="AK894" s="90" t="str">
        <f t="shared" si="117"/>
        <v>W47-2021</v>
      </c>
      <c r="AL894" s="90" t="str">
        <f t="shared" si="118"/>
        <v>Nov-2021</v>
      </c>
      <c r="AM894" s="89">
        <v>44515</v>
      </c>
      <c r="AN894" s="90" t="str">
        <f t="shared" si="119"/>
        <v>W47-2021</v>
      </c>
      <c r="AO894" s="90" t="str">
        <f t="shared" si="120"/>
        <v>Nov-2021</v>
      </c>
      <c r="AP894" s="83" t="s">
        <v>4464</v>
      </c>
      <c r="AQ894" s="235">
        <v>44484</v>
      </c>
      <c r="AR894" s="89"/>
      <c r="AS894" s="99">
        <v>134520326445</v>
      </c>
      <c r="AT894" s="92">
        <v>6.6</v>
      </c>
      <c r="AU894" s="256"/>
      <c r="AV894" s="95">
        <v>44482</v>
      </c>
      <c r="AW894" s="238"/>
      <c r="AX894" s="89"/>
      <c r="AY894" s="89">
        <v>44509</v>
      </c>
      <c r="AZ894" s="219" t="str">
        <f t="shared" si="134"/>
        <v>W46-2021</v>
      </c>
      <c r="BA894" s="86"/>
      <c r="BB894" s="86"/>
      <c r="BC894" s="86"/>
      <c r="BD894" s="83" t="s">
        <v>3719</v>
      </c>
      <c r="BE894" s="83" t="str">
        <f t="shared" si="126"/>
        <v>21.RFI</v>
      </c>
      <c r="BF894" s="83" t="s">
        <v>3754</v>
      </c>
      <c r="BG894" s="237" t="s">
        <v>7929</v>
      </c>
      <c r="BH894" s="237"/>
      <c r="BI894" s="197"/>
      <c r="BJ894" s="197"/>
    </row>
    <row r="895" spans="1:62" s="13" customFormat="1" ht="15" hidden="1" customHeight="1">
      <c r="A895" s="27">
        <v>932</v>
      </c>
      <c r="B895" s="29"/>
      <c r="C895" s="83" t="str">
        <f t="shared" si="138"/>
        <v>SUM-LA-GNS-1137</v>
      </c>
      <c r="D895" s="83">
        <v>30713150031</v>
      </c>
      <c r="E895" s="83" t="s">
        <v>7805</v>
      </c>
      <c r="F895" s="198" t="s">
        <v>6940</v>
      </c>
      <c r="G895" s="83" t="s">
        <v>3759</v>
      </c>
      <c r="H895" s="84" t="s">
        <v>2359</v>
      </c>
      <c r="I895" s="83" t="s">
        <v>6689</v>
      </c>
      <c r="J895" s="83" t="s">
        <v>6690</v>
      </c>
      <c r="K895" s="83">
        <v>40</v>
      </c>
      <c r="L895" s="83" t="s">
        <v>4738</v>
      </c>
      <c r="M895" s="84">
        <v>2021</v>
      </c>
      <c r="N895" s="84"/>
      <c r="O895" s="83" t="s">
        <v>7099</v>
      </c>
      <c r="P895" s="84" t="s">
        <v>205</v>
      </c>
      <c r="Q895" s="83" t="s">
        <v>6673</v>
      </c>
      <c r="R895" s="83" t="s">
        <v>6674</v>
      </c>
      <c r="S895" s="83" t="s">
        <v>2202</v>
      </c>
      <c r="T895" s="83" t="s">
        <v>5862</v>
      </c>
      <c r="U895" s="83" t="s">
        <v>2199</v>
      </c>
      <c r="V895" s="83" t="s">
        <v>4477</v>
      </c>
      <c r="W895" s="274" t="s">
        <v>2218</v>
      </c>
      <c r="X895" s="274" t="s">
        <v>6687</v>
      </c>
      <c r="Y895" s="85">
        <v>6617678</v>
      </c>
      <c r="Z895" s="86">
        <v>44475</v>
      </c>
      <c r="AA895" s="86"/>
      <c r="AB895" s="87">
        <f t="shared" ca="1" si="113"/>
        <v>23</v>
      </c>
      <c r="AC895" s="88" t="str">
        <f t="shared" ca="1" si="114"/>
        <v>&lt; 30 days</v>
      </c>
      <c r="AD895" s="89">
        <f t="shared" si="137"/>
        <v>44505</v>
      </c>
      <c r="AE895" s="90" t="str">
        <f t="shared" si="132"/>
        <v>W45-2021</v>
      </c>
      <c r="AF895" s="90" t="str">
        <f t="shared" si="133"/>
        <v>Nov-2021</v>
      </c>
      <c r="AG895" s="89" t="s">
        <v>345</v>
      </c>
      <c r="AH895" s="90" t="s">
        <v>345</v>
      </c>
      <c r="AI895" s="90" t="s">
        <v>345</v>
      </c>
      <c r="AJ895" s="89">
        <v>44515</v>
      </c>
      <c r="AK895" s="90" t="str">
        <f t="shared" si="117"/>
        <v>W47-2021</v>
      </c>
      <c r="AL895" s="90" t="str">
        <f t="shared" si="118"/>
        <v>Nov-2021</v>
      </c>
      <c r="AM895" s="89">
        <v>44515</v>
      </c>
      <c r="AN895" s="90" t="str">
        <f t="shared" si="119"/>
        <v>W47-2021</v>
      </c>
      <c r="AO895" s="90" t="str">
        <f t="shared" si="120"/>
        <v>Nov-2021</v>
      </c>
      <c r="AP895" s="83" t="s">
        <v>4464</v>
      </c>
      <c r="AQ895" s="188">
        <v>44484</v>
      </c>
      <c r="AR895" s="89"/>
      <c r="AS895" s="99">
        <v>172801510119</v>
      </c>
      <c r="AT895" s="94">
        <v>6.6</v>
      </c>
      <c r="AU895" s="97"/>
      <c r="AV895" s="95">
        <v>44482</v>
      </c>
      <c r="AW895" s="97"/>
      <c r="AX895" s="89"/>
      <c r="AY895" s="89">
        <v>44498</v>
      </c>
      <c r="AZ895" s="219" t="str">
        <f t="shared" si="134"/>
        <v>W44-2021</v>
      </c>
      <c r="BA895" s="86"/>
      <c r="BB895" s="86"/>
      <c r="BC895" s="86"/>
      <c r="BD895" s="83" t="s">
        <v>3719</v>
      </c>
      <c r="BE895" s="83" t="str">
        <f t="shared" si="126"/>
        <v>21.RFI</v>
      </c>
      <c r="BF895" s="83" t="s">
        <v>3755</v>
      </c>
      <c r="BG895" s="103" t="s">
        <v>7117</v>
      </c>
      <c r="BH895" s="103"/>
      <c r="BI895" s="197"/>
      <c r="BJ895" s="197"/>
    </row>
    <row r="896" spans="1:62" s="13" customFormat="1" ht="15" hidden="1" customHeight="1">
      <c r="A896" s="187">
        <v>944</v>
      </c>
      <c r="B896" s="29"/>
      <c r="C896" s="83" t="str">
        <f t="shared" si="138"/>
        <v>JAW-JT-KLN-0919</v>
      </c>
      <c r="D896" s="83">
        <v>30712620031</v>
      </c>
      <c r="E896" s="83" t="s">
        <v>7315</v>
      </c>
      <c r="F896" s="198" t="s">
        <v>6823</v>
      </c>
      <c r="G896" s="83" t="s">
        <v>5842</v>
      </c>
      <c r="H896" s="84" t="s">
        <v>6825</v>
      </c>
      <c r="I896" s="83" t="s">
        <v>5978</v>
      </c>
      <c r="J896" s="83" t="s">
        <v>5979</v>
      </c>
      <c r="K896" s="83">
        <v>40</v>
      </c>
      <c r="L896" s="83" t="s">
        <v>5980</v>
      </c>
      <c r="M896" s="84">
        <v>2021</v>
      </c>
      <c r="N896" s="83" t="s">
        <v>3758</v>
      </c>
      <c r="O896" s="83" t="s">
        <v>6531</v>
      </c>
      <c r="P896" s="84" t="s">
        <v>199</v>
      </c>
      <c r="Q896" s="83" t="s">
        <v>5972</v>
      </c>
      <c r="R896" s="83" t="s">
        <v>5973</v>
      </c>
      <c r="S896" s="83" t="s">
        <v>2202</v>
      </c>
      <c r="T896" s="83" t="s">
        <v>5862</v>
      </c>
      <c r="U896" s="83" t="s">
        <v>5907</v>
      </c>
      <c r="V896" s="83" t="s">
        <v>4468</v>
      </c>
      <c r="W896" s="274" t="s">
        <v>2203</v>
      </c>
      <c r="X896" s="274" t="s">
        <v>5974</v>
      </c>
      <c r="Y896" s="85">
        <v>6617651</v>
      </c>
      <c r="Z896" s="86">
        <v>44466</v>
      </c>
      <c r="AA896" s="86"/>
      <c r="AB896" s="87">
        <f t="shared" ca="1" si="113"/>
        <v>35</v>
      </c>
      <c r="AC896" s="88" t="str">
        <f t="shared" ca="1" si="114"/>
        <v>31 - 60 days</v>
      </c>
      <c r="AD896" s="89">
        <f>Z896+30</f>
        <v>44496</v>
      </c>
      <c r="AE896" s="90" t="str">
        <f t="shared" si="132"/>
        <v>W44-2021</v>
      </c>
      <c r="AF896" s="90" t="str">
        <f t="shared" si="133"/>
        <v>Oct-2021</v>
      </c>
      <c r="AG896" s="89" t="s">
        <v>4460</v>
      </c>
      <c r="AH896" s="219" t="str">
        <f t="shared" ref="AH896:AH927" si="139">IFERROR(VLOOKUP(AG896,L_Convert,6,FALSE),"")</f>
        <v>TBD</v>
      </c>
      <c r="AI896" s="219" t="str">
        <f t="shared" ref="AI896:AI927" si="140">IFERROR(VLOOKUP(AG896,L_Convert,7,FALSE),"")</f>
        <v>TBD</v>
      </c>
      <c r="AJ896" s="89">
        <v>44499</v>
      </c>
      <c r="AK896" s="219" t="str">
        <f t="shared" si="117"/>
        <v>W44-2021</v>
      </c>
      <c r="AL896" s="219" t="str">
        <f t="shared" si="118"/>
        <v>Oct-2021</v>
      </c>
      <c r="AM896" s="89">
        <v>44505</v>
      </c>
      <c r="AN896" s="219" t="str">
        <f t="shared" si="119"/>
        <v>W45-2021</v>
      </c>
      <c r="AO896" s="219" t="str">
        <f t="shared" si="120"/>
        <v>Nov-2021</v>
      </c>
      <c r="AP896" s="83" t="s">
        <v>4464</v>
      </c>
      <c r="AQ896" s="220">
        <v>44473</v>
      </c>
      <c r="AR896" s="89"/>
      <c r="AS896" s="99" t="s">
        <v>7140</v>
      </c>
      <c r="AT896" s="92">
        <v>7.7</v>
      </c>
      <c r="AU896" s="97"/>
      <c r="AV896" s="95">
        <v>44476</v>
      </c>
      <c r="AW896" s="195">
        <v>44476</v>
      </c>
      <c r="AX896" s="89"/>
      <c r="AY896" s="292">
        <v>44501</v>
      </c>
      <c r="AZ896" s="219" t="str">
        <f t="shared" si="134"/>
        <v>W45-2021</v>
      </c>
      <c r="BA896" s="86"/>
      <c r="BB896" s="86"/>
      <c r="BC896" s="86"/>
      <c r="BD896" s="83" t="s">
        <v>3719</v>
      </c>
      <c r="BE896" s="83" t="str">
        <f t="shared" si="126"/>
        <v>21.RFI</v>
      </c>
      <c r="BF896" s="83" t="s">
        <v>3754</v>
      </c>
      <c r="BG896" s="103" t="s">
        <v>7151</v>
      </c>
      <c r="BH896" s="448"/>
    </row>
    <row r="897" spans="1:62" s="13" customFormat="1" ht="15" hidden="1" customHeight="1">
      <c r="A897" s="27">
        <v>942</v>
      </c>
      <c r="B897" s="29"/>
      <c r="C897" s="83" t="str">
        <f t="shared" si="138"/>
        <v>JAW-JT-SMG-0624</v>
      </c>
      <c r="D897" s="83">
        <v>30712610031</v>
      </c>
      <c r="E897" s="83" t="s">
        <v>7474</v>
      </c>
      <c r="F897" s="198" t="s">
        <v>6977</v>
      </c>
      <c r="G897" s="83" t="s">
        <v>3756</v>
      </c>
      <c r="H897" s="84" t="s">
        <v>6825</v>
      </c>
      <c r="I897" s="83" t="s">
        <v>5945</v>
      </c>
      <c r="J897" s="83" t="s">
        <v>5946</v>
      </c>
      <c r="K897" s="83">
        <v>30</v>
      </c>
      <c r="L897" s="83" t="s">
        <v>4487</v>
      </c>
      <c r="M897" s="84">
        <v>2021</v>
      </c>
      <c r="N897" s="83" t="s">
        <v>3756</v>
      </c>
      <c r="O897" s="83" t="s">
        <v>6241</v>
      </c>
      <c r="P897" s="84" t="s">
        <v>199</v>
      </c>
      <c r="Q897" s="83" t="s">
        <v>5941</v>
      </c>
      <c r="R897" s="83" t="s">
        <v>5942</v>
      </c>
      <c r="S897" s="83" t="s">
        <v>2202</v>
      </c>
      <c r="T897" s="83" t="s">
        <v>5862</v>
      </c>
      <c r="U897" s="83" t="s">
        <v>5907</v>
      </c>
      <c r="V897" s="83" t="s">
        <v>4468</v>
      </c>
      <c r="W897" s="274" t="s">
        <v>2203</v>
      </c>
      <c r="X897" s="274" t="s">
        <v>2650</v>
      </c>
      <c r="Y897" s="85">
        <v>6617648</v>
      </c>
      <c r="Z897" s="86">
        <v>44463</v>
      </c>
      <c r="AA897" s="86"/>
      <c r="AB897" s="87">
        <f t="shared" ca="1" si="113"/>
        <v>33</v>
      </c>
      <c r="AC897" s="88" t="str">
        <f t="shared" ca="1" si="114"/>
        <v>31 - 60 days</v>
      </c>
      <c r="AD897" s="89">
        <f>Z897+30</f>
        <v>44493</v>
      </c>
      <c r="AE897" s="90" t="str">
        <f t="shared" si="132"/>
        <v>W44-2021</v>
      </c>
      <c r="AF897" s="90" t="str">
        <f t="shared" si="133"/>
        <v>Oct-2021</v>
      </c>
      <c r="AG897" s="89" t="s">
        <v>4460</v>
      </c>
      <c r="AH897" s="90" t="str">
        <f t="shared" si="139"/>
        <v>TBD</v>
      </c>
      <c r="AI897" s="90" t="str">
        <f t="shared" si="140"/>
        <v>TBD</v>
      </c>
      <c r="AJ897" s="89">
        <v>44493</v>
      </c>
      <c r="AK897" s="90" t="str">
        <f t="shared" si="117"/>
        <v>W44-2021</v>
      </c>
      <c r="AL897" s="90" t="str">
        <f t="shared" si="118"/>
        <v>Oct-2021</v>
      </c>
      <c r="AM897" s="89">
        <v>44497</v>
      </c>
      <c r="AN897" s="90" t="str">
        <f t="shared" si="119"/>
        <v>W44-2021</v>
      </c>
      <c r="AO897" s="90" t="str">
        <f t="shared" si="120"/>
        <v>Oct-2021</v>
      </c>
      <c r="AP897" s="83" t="s">
        <v>4464</v>
      </c>
      <c r="AQ897" s="107">
        <v>44473</v>
      </c>
      <c r="AR897" s="89"/>
      <c r="AS897" s="99">
        <v>523024864892</v>
      </c>
      <c r="AT897" s="94">
        <v>7.7</v>
      </c>
      <c r="AU897" s="97"/>
      <c r="AV897" s="95">
        <v>44476</v>
      </c>
      <c r="AW897" s="97"/>
      <c r="AX897" s="89"/>
      <c r="AY897" s="89">
        <v>44496</v>
      </c>
      <c r="AZ897" s="219" t="str">
        <f t="shared" si="134"/>
        <v>W44-2021</v>
      </c>
      <c r="BA897" s="86"/>
      <c r="BB897" s="86"/>
      <c r="BC897" s="86"/>
      <c r="BD897" s="83" t="s">
        <v>3719</v>
      </c>
      <c r="BE897" s="83" t="str">
        <f t="shared" si="126"/>
        <v>21.RFI</v>
      </c>
      <c r="BF897" s="83" t="s">
        <v>3755</v>
      </c>
      <c r="BG897" s="103" t="s">
        <v>7049</v>
      </c>
      <c r="BH897" s="448"/>
    </row>
    <row r="898" spans="1:62" s="13" customFormat="1" ht="15" hidden="1" customHeight="1">
      <c r="A898" s="187">
        <v>563</v>
      </c>
      <c r="B898" s="29"/>
      <c r="C898" s="83" t="str">
        <f t="shared" si="138"/>
        <v>KAL-KT-KSN-0435</v>
      </c>
      <c r="D898" s="83">
        <v>30704160031</v>
      </c>
      <c r="E898" s="83" t="s">
        <v>7563</v>
      </c>
      <c r="F898" s="198" t="s">
        <v>6304</v>
      </c>
      <c r="G898" s="83" t="s">
        <v>5842</v>
      </c>
      <c r="H898" s="84" t="s">
        <v>6827</v>
      </c>
      <c r="I898" s="83" t="s">
        <v>5382</v>
      </c>
      <c r="J898" s="83" t="s">
        <v>5383</v>
      </c>
      <c r="K898" s="83">
        <v>60</v>
      </c>
      <c r="L898" s="83" t="s">
        <v>4904</v>
      </c>
      <c r="M898" s="84">
        <v>2021</v>
      </c>
      <c r="N898" s="83" t="s">
        <v>3758</v>
      </c>
      <c r="O898" s="83" t="s">
        <v>6358</v>
      </c>
      <c r="P898" s="84" t="s">
        <v>205</v>
      </c>
      <c r="Q898" s="83" t="s">
        <v>1497</v>
      </c>
      <c r="R898" s="83" t="s">
        <v>1498</v>
      </c>
      <c r="S898" s="83" t="s">
        <v>2200</v>
      </c>
      <c r="T898" s="83" t="s">
        <v>4465</v>
      </c>
      <c r="U898" s="83" t="s">
        <v>103</v>
      </c>
      <c r="V898" s="86" t="s">
        <v>4474</v>
      </c>
      <c r="W898" s="274" t="s">
        <v>196</v>
      </c>
      <c r="X898" s="274" t="s">
        <v>2658</v>
      </c>
      <c r="Y898" s="85">
        <v>6617415</v>
      </c>
      <c r="Z898" s="86">
        <v>44412</v>
      </c>
      <c r="AA898" s="86"/>
      <c r="AB898" s="87">
        <f t="shared" ca="1" si="113"/>
        <v>62</v>
      </c>
      <c r="AC898" s="88" t="str">
        <f t="shared" ca="1" si="114"/>
        <v>61 - 90 days</v>
      </c>
      <c r="AD898" s="89">
        <f t="shared" ref="AD898:AD929" si="141">IF(AND(S898=""),"TBD",IF(AND(S898="COLO"),Z898+30,Z898+150))</f>
        <v>44442</v>
      </c>
      <c r="AE898" s="90" t="str">
        <f t="shared" si="132"/>
        <v>W36-2021</v>
      </c>
      <c r="AF898" s="90" t="str">
        <f t="shared" si="133"/>
        <v>Sep-2021</v>
      </c>
      <c r="AG898" s="89">
        <v>44443</v>
      </c>
      <c r="AH898" s="219" t="str">
        <f t="shared" si="139"/>
        <v>W36-2021</v>
      </c>
      <c r="AI898" s="219" t="str">
        <f t="shared" si="140"/>
        <v>Sep-2021</v>
      </c>
      <c r="AJ898" s="89">
        <v>44469</v>
      </c>
      <c r="AK898" s="219" t="str">
        <f t="shared" si="117"/>
        <v>W40-2021</v>
      </c>
      <c r="AL898" s="219" t="str">
        <f t="shared" si="118"/>
        <v>Sep-2021</v>
      </c>
      <c r="AM898" s="89">
        <v>44477</v>
      </c>
      <c r="AN898" s="219" t="str">
        <f t="shared" si="119"/>
        <v>W41-2021</v>
      </c>
      <c r="AO898" s="219" t="str">
        <f t="shared" si="120"/>
        <v>Oct-2021</v>
      </c>
      <c r="AP898" s="83" t="s">
        <v>4464</v>
      </c>
      <c r="AQ898" s="220">
        <v>44446</v>
      </c>
      <c r="AR898" s="89"/>
      <c r="AS898" s="99">
        <v>224400773973</v>
      </c>
      <c r="AT898" s="94">
        <v>6.6</v>
      </c>
      <c r="AU898" s="97"/>
      <c r="AV898" s="95">
        <v>44476</v>
      </c>
      <c r="AW898" s="97"/>
      <c r="AX898" s="89"/>
      <c r="AY898" s="89">
        <v>44474</v>
      </c>
      <c r="AZ898" s="219" t="str">
        <f t="shared" si="134"/>
        <v>W41-2021</v>
      </c>
      <c r="BA898" s="86"/>
      <c r="BB898" s="86"/>
      <c r="BC898" s="86"/>
      <c r="BD898" s="83" t="s">
        <v>3719</v>
      </c>
      <c r="BE898" s="83" t="str">
        <f t="shared" si="126"/>
        <v>21.RFI</v>
      </c>
      <c r="BF898" s="83" t="s">
        <v>3755</v>
      </c>
      <c r="BG898" s="103" t="s">
        <v>6431</v>
      </c>
      <c r="BH898" s="448"/>
    </row>
    <row r="899" spans="1:62" s="13" customFormat="1" ht="15" hidden="1" customHeight="1">
      <c r="A899" s="27">
        <v>694</v>
      </c>
      <c r="B899" s="29"/>
      <c r="C899" s="83" t="str">
        <f t="shared" si="138"/>
        <v>SUM-SU-LBP-2290</v>
      </c>
      <c r="D899" s="83">
        <v>30703910031</v>
      </c>
      <c r="E899" s="83" t="s">
        <v>6604</v>
      </c>
      <c r="F899" s="198" t="s">
        <v>6350</v>
      </c>
      <c r="G899" s="83" t="s">
        <v>3759</v>
      </c>
      <c r="H899" s="84" t="s">
        <v>6825</v>
      </c>
      <c r="I899" s="83" t="s">
        <v>5620</v>
      </c>
      <c r="J899" s="83" t="s">
        <v>5621</v>
      </c>
      <c r="K899" s="83">
        <v>30</v>
      </c>
      <c r="L899" s="83" t="s">
        <v>4987</v>
      </c>
      <c r="M899" s="84">
        <v>2021</v>
      </c>
      <c r="N899" s="83" t="s">
        <v>3759</v>
      </c>
      <c r="O899" s="83" t="s">
        <v>6417</v>
      </c>
      <c r="P899" s="84" t="s">
        <v>205</v>
      </c>
      <c r="Q899" s="83" t="s">
        <v>1759</v>
      </c>
      <c r="R899" s="83" t="s">
        <v>1760</v>
      </c>
      <c r="S899" s="83" t="s">
        <v>2200</v>
      </c>
      <c r="T899" s="83" t="s">
        <v>4465</v>
      </c>
      <c r="U899" s="83" t="s">
        <v>2199</v>
      </c>
      <c r="V899" s="86" t="s">
        <v>4471</v>
      </c>
      <c r="W899" s="274" t="s">
        <v>2213</v>
      </c>
      <c r="X899" s="274" t="s">
        <v>2705</v>
      </c>
      <c r="Y899" s="85">
        <v>6617547</v>
      </c>
      <c r="Z899" s="86">
        <v>44434</v>
      </c>
      <c r="AA899" s="86"/>
      <c r="AB899" s="87">
        <f t="shared" ca="1" si="113"/>
        <v>49</v>
      </c>
      <c r="AC899" s="88" t="str">
        <f t="shared" ca="1" si="114"/>
        <v>31 - 60 days</v>
      </c>
      <c r="AD899" s="89">
        <f t="shared" si="141"/>
        <v>44464</v>
      </c>
      <c r="AE899" s="90" t="str">
        <f t="shared" si="132"/>
        <v>W39-2021</v>
      </c>
      <c r="AF899" s="90" t="str">
        <f t="shared" si="133"/>
        <v>Sep-2021</v>
      </c>
      <c r="AG899" s="89">
        <v>44464</v>
      </c>
      <c r="AH899" s="90" t="str">
        <f t="shared" si="139"/>
        <v>W39-2021</v>
      </c>
      <c r="AI899" s="90" t="str">
        <f t="shared" si="140"/>
        <v>Sep-2021</v>
      </c>
      <c r="AJ899" s="89">
        <v>44491</v>
      </c>
      <c r="AK899" s="90" t="str">
        <f t="shared" si="117"/>
        <v>W43-2021</v>
      </c>
      <c r="AL899" s="90" t="str">
        <f t="shared" si="118"/>
        <v>Oct-2021</v>
      </c>
      <c r="AM899" s="86">
        <v>44491</v>
      </c>
      <c r="AN899" s="90" t="str">
        <f t="shared" si="119"/>
        <v>W43-2021</v>
      </c>
      <c r="AO899" s="90" t="str">
        <f t="shared" si="120"/>
        <v>Oct-2021</v>
      </c>
      <c r="AP899" s="83" t="s">
        <v>4464</v>
      </c>
      <c r="AQ899" s="107">
        <v>44443</v>
      </c>
      <c r="AR899" s="89"/>
      <c r="AS899" s="99" t="s">
        <v>6843</v>
      </c>
      <c r="AT899" s="94">
        <v>6.6</v>
      </c>
      <c r="AU899" s="97"/>
      <c r="AV899" s="95">
        <v>44473</v>
      </c>
      <c r="AW899" s="97"/>
      <c r="AX899" s="89"/>
      <c r="AY899" s="89">
        <v>44483</v>
      </c>
      <c r="AZ899" s="219" t="str">
        <f t="shared" si="134"/>
        <v>W42-2021</v>
      </c>
      <c r="BA899" s="86"/>
      <c r="BB899" s="86"/>
      <c r="BC899" s="86"/>
      <c r="BD899" s="83" t="s">
        <v>3719</v>
      </c>
      <c r="BE899" s="83" t="str">
        <f t="shared" si="126"/>
        <v>21.RFI</v>
      </c>
      <c r="BF899" s="83" t="s">
        <v>3755</v>
      </c>
      <c r="BG899" s="103" t="s">
        <v>6820</v>
      </c>
      <c r="BH899" s="448"/>
    </row>
    <row r="900" spans="1:62" s="13" customFormat="1" ht="15" hidden="1" customHeight="1">
      <c r="A900" s="27">
        <v>785</v>
      </c>
      <c r="B900" s="29"/>
      <c r="C900" s="83" t="str">
        <f t="shared" si="138"/>
        <v>SUM-SU-KIS-1901</v>
      </c>
      <c r="D900" s="83">
        <v>30705630031</v>
      </c>
      <c r="E900" s="83" t="s">
        <v>6615</v>
      </c>
      <c r="F900" s="198" t="s">
        <v>6357</v>
      </c>
      <c r="G900" s="83" t="s">
        <v>3759</v>
      </c>
      <c r="H900" s="84" t="s">
        <v>6825</v>
      </c>
      <c r="I900" s="83" t="s">
        <v>5802</v>
      </c>
      <c r="J900" s="83" t="s">
        <v>5803</v>
      </c>
      <c r="K900" s="83">
        <v>30</v>
      </c>
      <c r="L900" s="83" t="s">
        <v>5068</v>
      </c>
      <c r="M900" s="84">
        <v>2021</v>
      </c>
      <c r="N900" s="83" t="s">
        <v>3759</v>
      </c>
      <c r="O900" s="83" t="s">
        <v>6427</v>
      </c>
      <c r="P900" s="84" t="s">
        <v>205</v>
      </c>
      <c r="Q900" s="83" t="s">
        <v>1941</v>
      </c>
      <c r="R900" s="83" t="s">
        <v>1942</v>
      </c>
      <c r="S900" s="83" t="s">
        <v>2200</v>
      </c>
      <c r="T900" s="83" t="s">
        <v>4465</v>
      </c>
      <c r="U900" s="83" t="s">
        <v>2199</v>
      </c>
      <c r="V900" s="86" t="s">
        <v>4471</v>
      </c>
      <c r="W900" s="274" t="s">
        <v>2213</v>
      </c>
      <c r="X900" s="274" t="s">
        <v>2740</v>
      </c>
      <c r="Y900" s="85">
        <v>6617547</v>
      </c>
      <c r="Z900" s="86">
        <v>44434</v>
      </c>
      <c r="AA900" s="86"/>
      <c r="AB900" s="87">
        <f t="shared" ca="1" si="113"/>
        <v>44</v>
      </c>
      <c r="AC900" s="88" t="str">
        <f t="shared" ca="1" si="114"/>
        <v>31 - 60 days</v>
      </c>
      <c r="AD900" s="89">
        <f t="shared" si="141"/>
        <v>44464</v>
      </c>
      <c r="AE900" s="90" t="str">
        <f t="shared" si="132"/>
        <v>W39-2021</v>
      </c>
      <c r="AF900" s="90" t="str">
        <f t="shared" si="133"/>
        <v>Sep-2021</v>
      </c>
      <c r="AG900" s="89">
        <v>44464</v>
      </c>
      <c r="AH900" s="90" t="str">
        <f t="shared" si="139"/>
        <v>W39-2021</v>
      </c>
      <c r="AI900" s="90" t="str">
        <f t="shared" si="140"/>
        <v>Sep-2021</v>
      </c>
      <c r="AJ900" s="89">
        <v>44497</v>
      </c>
      <c r="AK900" s="90" t="str">
        <f t="shared" si="117"/>
        <v>W44-2021</v>
      </c>
      <c r="AL900" s="90" t="str">
        <f t="shared" si="118"/>
        <v>Oct-2021</v>
      </c>
      <c r="AM900" s="86">
        <v>44497</v>
      </c>
      <c r="AN900" s="90" t="str">
        <f t="shared" si="119"/>
        <v>W44-2021</v>
      </c>
      <c r="AO900" s="90" t="str">
        <f t="shared" si="120"/>
        <v>Oct-2021</v>
      </c>
      <c r="AP900" s="83" t="s">
        <v>4464</v>
      </c>
      <c r="AQ900" s="107">
        <v>44473</v>
      </c>
      <c r="AR900" s="89"/>
      <c r="AS900" s="99" t="s">
        <v>6754</v>
      </c>
      <c r="AT900" s="94">
        <v>6.6</v>
      </c>
      <c r="AU900" s="97"/>
      <c r="AV900" s="95">
        <v>44473</v>
      </c>
      <c r="AW900" s="97"/>
      <c r="AX900" s="89"/>
      <c r="AY900" s="89">
        <v>44478</v>
      </c>
      <c r="AZ900" s="219" t="str">
        <f t="shared" si="134"/>
        <v>W41-2021</v>
      </c>
      <c r="BA900" s="86"/>
      <c r="BB900" s="86"/>
      <c r="BC900" s="86"/>
      <c r="BD900" s="83" t="s">
        <v>3719</v>
      </c>
      <c r="BE900" s="83" t="str">
        <f t="shared" si="126"/>
        <v>21.RFI</v>
      </c>
      <c r="BF900" s="83" t="s">
        <v>3755</v>
      </c>
      <c r="BG900" s="103" t="s">
        <v>6731</v>
      </c>
      <c r="BH900" s="448"/>
    </row>
    <row r="901" spans="1:62" s="13" customFormat="1" ht="15" hidden="1" customHeight="1">
      <c r="A901" s="27">
        <v>763</v>
      </c>
      <c r="B901" s="29"/>
      <c r="C901" s="83" t="str">
        <f t="shared" si="138"/>
        <v>SUM-LA-BDL-1130</v>
      </c>
      <c r="D901" s="83">
        <v>30701710031</v>
      </c>
      <c r="E901" s="83" t="s">
        <v>6311</v>
      </c>
      <c r="F901" s="198" t="s">
        <v>6312</v>
      </c>
      <c r="G901" s="83" t="s">
        <v>3759</v>
      </c>
      <c r="H901" s="84" t="s">
        <v>6508</v>
      </c>
      <c r="I901" s="83" t="s">
        <v>5758</v>
      </c>
      <c r="J901" s="83" t="s">
        <v>5759</v>
      </c>
      <c r="K901" s="83">
        <v>51</v>
      </c>
      <c r="L901" s="83" t="s">
        <v>5051</v>
      </c>
      <c r="M901" s="84">
        <v>2021</v>
      </c>
      <c r="N901" s="83" t="s">
        <v>3759</v>
      </c>
      <c r="O901" s="83" t="s">
        <v>6368</v>
      </c>
      <c r="P901" s="84" t="s">
        <v>205</v>
      </c>
      <c r="Q901" s="83" t="s">
        <v>1897</v>
      </c>
      <c r="R901" s="83" t="s">
        <v>1898</v>
      </c>
      <c r="S901" s="83" t="s">
        <v>2200</v>
      </c>
      <c r="T901" s="83" t="s">
        <v>4465</v>
      </c>
      <c r="U901" s="83" t="s">
        <v>2199</v>
      </c>
      <c r="V901" s="86" t="s">
        <v>208</v>
      </c>
      <c r="W901" s="274" t="s">
        <v>2218</v>
      </c>
      <c r="X901" s="274" t="s">
        <v>2714</v>
      </c>
      <c r="Y901" s="85">
        <v>6617490</v>
      </c>
      <c r="Z901" s="86">
        <v>44421</v>
      </c>
      <c r="AA901" s="86"/>
      <c r="AB901" s="87">
        <f t="shared" ref="AB901:AB964" ca="1" si="142">IF(AND($Z901=""),"",IF(AND($Z901&lt;&gt;"",AY901&lt;&gt;""),AY901-$Z901,IF(AND($Z901&lt;&gt;"",AY901=""),TODAY()-$Z901)))</f>
        <v>63</v>
      </c>
      <c r="AC901" s="88" t="str">
        <f t="shared" ref="AC901:AC964" ca="1" si="143">IF(AB901="","",IF(AB901="RFI","RFI done",IF(AB901&gt;150,"&gt; 150 days",IF(AB901&gt;120,"121 - 150 days",IF(AB901&gt;90,"91 - 120 days",IF(AB901&gt;60,"61 - 90 days",IF(AB901&gt;30,"31 - 60 days","&lt; 30 days")))))))</f>
        <v>61 - 90 days</v>
      </c>
      <c r="AD901" s="89">
        <f t="shared" si="141"/>
        <v>44451</v>
      </c>
      <c r="AE901" s="90" t="str">
        <f t="shared" si="132"/>
        <v>W38-2021</v>
      </c>
      <c r="AF901" s="90" t="str">
        <f t="shared" si="133"/>
        <v>Sep-2021</v>
      </c>
      <c r="AG901" s="89">
        <v>44450</v>
      </c>
      <c r="AH901" s="90" t="str">
        <f t="shared" si="139"/>
        <v>W37-2021</v>
      </c>
      <c r="AI901" s="90" t="str">
        <f t="shared" si="140"/>
        <v>Sep-2021</v>
      </c>
      <c r="AJ901" s="89">
        <v>44489</v>
      </c>
      <c r="AK901" s="90" t="str">
        <f t="shared" ref="AK901:AK964" si="144">IFERROR(VLOOKUP(AJ901,L_Convert,6,FALSE),"")</f>
        <v>W43-2021</v>
      </c>
      <c r="AL901" s="90" t="str">
        <f t="shared" ref="AL901:AL964" si="145">IFERROR(VLOOKUP(AJ901,L_Convert,7,FALSE),"")</f>
        <v>Oct-2021</v>
      </c>
      <c r="AM901" s="86">
        <v>44489</v>
      </c>
      <c r="AN901" s="90" t="str">
        <f t="shared" ref="AN901:AN964" si="146">IFERROR(VLOOKUP(AM901,L_Convert,6,FALSE),"")</f>
        <v>W43-2021</v>
      </c>
      <c r="AO901" s="90" t="str">
        <f t="shared" ref="AO901:AO964" si="147">IFERROR(VLOOKUP(AM901,L_Convert,7,FALSE),"")</f>
        <v>Oct-2021</v>
      </c>
      <c r="AP901" s="83" t="s">
        <v>4464</v>
      </c>
      <c r="AQ901" s="107">
        <v>44443</v>
      </c>
      <c r="AR901" s="89"/>
      <c r="AS901" s="99" t="s">
        <v>6855</v>
      </c>
      <c r="AT901" s="94">
        <v>6.6</v>
      </c>
      <c r="AU901" s="97"/>
      <c r="AV901" s="95">
        <v>44473</v>
      </c>
      <c r="AW901" s="97"/>
      <c r="AX901" s="89"/>
      <c r="AY901" s="89">
        <v>44484</v>
      </c>
      <c r="AZ901" s="219" t="str">
        <f t="shared" si="134"/>
        <v>W42-2021</v>
      </c>
      <c r="BA901" s="86"/>
      <c r="BB901" s="86"/>
      <c r="BC901" s="86"/>
      <c r="BD901" s="83" t="s">
        <v>3719</v>
      </c>
      <c r="BE901" s="83" t="str">
        <f t="shared" si="126"/>
        <v>21.RFI</v>
      </c>
      <c r="BF901" s="83" t="s">
        <v>3755</v>
      </c>
      <c r="BG901" s="103" t="s">
        <v>6811</v>
      </c>
      <c r="BH901" s="448"/>
    </row>
    <row r="902" spans="1:62" s="13" customFormat="1" ht="15" hidden="1" customHeight="1">
      <c r="A902" s="27">
        <v>703</v>
      </c>
      <c r="B902" s="29"/>
      <c r="C902" s="83" t="str">
        <f t="shared" si="138"/>
        <v>SUM-SU-STB-2218</v>
      </c>
      <c r="D902" s="83">
        <v>30700890031</v>
      </c>
      <c r="E902" s="83" t="s">
        <v>6600</v>
      </c>
      <c r="F902" s="198" t="s">
        <v>6024</v>
      </c>
      <c r="G902" s="83" t="s">
        <v>3759</v>
      </c>
      <c r="H902" s="84" t="s">
        <v>6825</v>
      </c>
      <c r="I902" s="83" t="s">
        <v>5638</v>
      </c>
      <c r="J902" s="83" t="s">
        <v>5639</v>
      </c>
      <c r="K902" s="83">
        <v>50</v>
      </c>
      <c r="L902" s="83" t="s">
        <v>4994</v>
      </c>
      <c r="M902" s="84">
        <v>2021</v>
      </c>
      <c r="N902" s="83" t="s">
        <v>3759</v>
      </c>
      <c r="O902" s="83" t="s">
        <v>6093</v>
      </c>
      <c r="P902" s="84" t="s">
        <v>205</v>
      </c>
      <c r="Q902" s="83" t="s">
        <v>1777</v>
      </c>
      <c r="R902" s="83" t="s">
        <v>1778</v>
      </c>
      <c r="S902" s="83" t="s">
        <v>2200</v>
      </c>
      <c r="T902" s="83" t="s">
        <v>4465</v>
      </c>
      <c r="U902" s="83" t="s">
        <v>2199</v>
      </c>
      <c r="V902" s="86" t="s">
        <v>4471</v>
      </c>
      <c r="W902" s="274" t="s">
        <v>2212</v>
      </c>
      <c r="X902" s="274" t="s">
        <v>2719</v>
      </c>
      <c r="Y902" s="85">
        <v>6617470</v>
      </c>
      <c r="Z902" s="86">
        <v>44420</v>
      </c>
      <c r="AA902" s="86"/>
      <c r="AB902" s="87">
        <f t="shared" ca="1" si="142"/>
        <v>63</v>
      </c>
      <c r="AC902" s="88" t="str">
        <f t="shared" ca="1" si="143"/>
        <v>61 - 90 days</v>
      </c>
      <c r="AD902" s="89">
        <f t="shared" si="141"/>
        <v>44450</v>
      </c>
      <c r="AE902" s="90" t="str">
        <f t="shared" si="132"/>
        <v>W37-2021</v>
      </c>
      <c r="AF902" s="90" t="str">
        <f t="shared" si="133"/>
        <v>Sep-2021</v>
      </c>
      <c r="AG902" s="89">
        <v>44449</v>
      </c>
      <c r="AH902" s="90" t="str">
        <f t="shared" si="139"/>
        <v>W37-2021</v>
      </c>
      <c r="AI902" s="90" t="str">
        <f t="shared" si="140"/>
        <v>Sep-2021</v>
      </c>
      <c r="AJ902" s="89">
        <v>44489</v>
      </c>
      <c r="AK902" s="90" t="str">
        <f t="shared" si="144"/>
        <v>W43-2021</v>
      </c>
      <c r="AL902" s="90" t="str">
        <f t="shared" si="145"/>
        <v>Oct-2021</v>
      </c>
      <c r="AM902" s="86">
        <v>44489</v>
      </c>
      <c r="AN902" s="90" t="str">
        <f t="shared" si="146"/>
        <v>W43-2021</v>
      </c>
      <c r="AO902" s="90" t="str">
        <f t="shared" si="147"/>
        <v>Oct-2021</v>
      </c>
      <c r="AP902" s="83" t="s">
        <v>4464</v>
      </c>
      <c r="AQ902" s="107">
        <v>44443</v>
      </c>
      <c r="AR902" s="89"/>
      <c r="AS902" s="99" t="s">
        <v>6847</v>
      </c>
      <c r="AT902" s="94">
        <v>6.6</v>
      </c>
      <c r="AU902" s="97"/>
      <c r="AV902" s="95">
        <v>44473</v>
      </c>
      <c r="AW902" s="97"/>
      <c r="AX902" s="89"/>
      <c r="AY902" s="89">
        <v>44483</v>
      </c>
      <c r="AZ902" s="219" t="str">
        <f t="shared" si="134"/>
        <v>W42-2021</v>
      </c>
      <c r="BA902" s="86"/>
      <c r="BB902" s="86"/>
      <c r="BC902" s="86"/>
      <c r="BD902" s="83" t="s">
        <v>3719</v>
      </c>
      <c r="BE902" s="83" t="str">
        <f t="shared" si="126"/>
        <v>21.RFI</v>
      </c>
      <c r="BF902" s="83" t="s">
        <v>3755</v>
      </c>
      <c r="BG902" s="103" t="s">
        <v>6797</v>
      </c>
      <c r="BH902" s="448"/>
    </row>
    <row r="903" spans="1:62" s="13" customFormat="1" ht="15" hidden="1" customHeight="1">
      <c r="A903" s="27">
        <v>742</v>
      </c>
      <c r="B903" s="29"/>
      <c r="C903" s="83" t="str">
        <f t="shared" si="138"/>
        <v>JAW-JI-KPN-4398</v>
      </c>
      <c r="D903" s="83">
        <v>30700960031</v>
      </c>
      <c r="E903" s="83" t="s">
        <v>6638</v>
      </c>
      <c r="F903" s="198" t="s">
        <v>6216</v>
      </c>
      <c r="G903" s="83" t="s">
        <v>3759</v>
      </c>
      <c r="H903" s="84" t="s">
        <v>6825</v>
      </c>
      <c r="I903" s="83" t="s">
        <v>5716</v>
      </c>
      <c r="J903" s="83" t="s">
        <v>5717</v>
      </c>
      <c r="K903" s="83">
        <v>50</v>
      </c>
      <c r="L903" s="83" t="s">
        <v>5032</v>
      </c>
      <c r="M903" s="84">
        <v>2021</v>
      </c>
      <c r="N903" s="83" t="s">
        <v>3759</v>
      </c>
      <c r="O903" s="83" t="s">
        <v>6283</v>
      </c>
      <c r="P903" s="84" t="s">
        <v>205</v>
      </c>
      <c r="Q903" s="83" t="s">
        <v>1855</v>
      </c>
      <c r="R903" s="83" t="s">
        <v>1856</v>
      </c>
      <c r="S903" s="83" t="s">
        <v>2200</v>
      </c>
      <c r="T903" s="83" t="s">
        <v>4465</v>
      </c>
      <c r="U903" s="83" t="s">
        <v>2198</v>
      </c>
      <c r="V903" s="86" t="s">
        <v>4472</v>
      </c>
      <c r="W903" s="274" t="s">
        <v>2207</v>
      </c>
      <c r="X903" s="274" t="s">
        <v>2734</v>
      </c>
      <c r="Y903" s="85">
        <v>6617471</v>
      </c>
      <c r="Z903" s="86">
        <v>44420</v>
      </c>
      <c r="AA903" s="86"/>
      <c r="AB903" s="87">
        <f t="shared" ca="1" si="142"/>
        <v>64</v>
      </c>
      <c r="AC903" s="88" t="str">
        <f t="shared" ca="1" si="143"/>
        <v>61 - 90 days</v>
      </c>
      <c r="AD903" s="89">
        <f t="shared" si="141"/>
        <v>44450</v>
      </c>
      <c r="AE903" s="90" t="str">
        <f t="shared" si="132"/>
        <v>W37-2021</v>
      </c>
      <c r="AF903" s="90" t="str">
        <f t="shared" si="133"/>
        <v>Sep-2021</v>
      </c>
      <c r="AG903" s="89">
        <v>44449</v>
      </c>
      <c r="AH903" s="90" t="str">
        <f t="shared" si="139"/>
        <v>W37-2021</v>
      </c>
      <c r="AI903" s="90" t="str">
        <f t="shared" si="140"/>
        <v>Sep-2021</v>
      </c>
      <c r="AJ903" s="89">
        <v>44484</v>
      </c>
      <c r="AK903" s="90" t="str">
        <f t="shared" si="144"/>
        <v>W42-2021</v>
      </c>
      <c r="AL903" s="90" t="str">
        <f t="shared" si="145"/>
        <v>Oct-2021</v>
      </c>
      <c r="AM903" s="89">
        <v>44484</v>
      </c>
      <c r="AN903" s="90" t="str">
        <f t="shared" si="146"/>
        <v>W42-2021</v>
      </c>
      <c r="AO903" s="90" t="str">
        <f t="shared" si="147"/>
        <v>Oct-2021</v>
      </c>
      <c r="AP903" s="83" t="s">
        <v>4464</v>
      </c>
      <c r="AQ903" s="107">
        <v>44443</v>
      </c>
      <c r="AR903" s="89"/>
      <c r="AS903" s="99" t="s">
        <v>6854</v>
      </c>
      <c r="AT903" s="94">
        <v>6.6</v>
      </c>
      <c r="AU903" s="97"/>
      <c r="AV903" s="95">
        <v>44473</v>
      </c>
      <c r="AW903" s="97"/>
      <c r="AX903" s="89"/>
      <c r="AY903" s="89">
        <v>44484</v>
      </c>
      <c r="AZ903" s="219" t="str">
        <f t="shared" si="134"/>
        <v>W42-2021</v>
      </c>
      <c r="BA903" s="86"/>
      <c r="BB903" s="86"/>
      <c r="BC903" s="86"/>
      <c r="BD903" s="83" t="s">
        <v>3719</v>
      </c>
      <c r="BE903" s="83" t="str">
        <f t="shared" si="126"/>
        <v>21.RFI</v>
      </c>
      <c r="BF903" s="83" t="s">
        <v>3755</v>
      </c>
      <c r="BG903" s="103" t="s">
        <v>6804</v>
      </c>
      <c r="BH903" s="103"/>
      <c r="BI903" s="197"/>
      <c r="BJ903" s="197"/>
    </row>
    <row r="904" spans="1:62" s="13" customFormat="1" ht="15" hidden="1" customHeight="1">
      <c r="A904" s="187" t="s">
        <v>8640</v>
      </c>
      <c r="B904" s="29"/>
      <c r="C904" s="83" t="str">
        <f t="shared" si="138"/>
        <v>SUM-SS-KAG-1256</v>
      </c>
      <c r="D904" s="83">
        <v>30734050031</v>
      </c>
      <c r="E904" s="198" t="s">
        <v>11170</v>
      </c>
      <c r="F904" s="198" t="s">
        <v>8325</v>
      </c>
      <c r="G904" s="83" t="s">
        <v>10283</v>
      </c>
      <c r="H904" s="351" t="s">
        <v>8638</v>
      </c>
      <c r="I904" s="83" t="s">
        <v>8741</v>
      </c>
      <c r="J904" s="83" t="s">
        <v>8742</v>
      </c>
      <c r="K904" s="83">
        <v>40</v>
      </c>
      <c r="L904" s="83" t="s">
        <v>8743</v>
      </c>
      <c r="M904" s="83">
        <v>2022</v>
      </c>
      <c r="N904" s="83" t="s">
        <v>10359</v>
      </c>
      <c r="O904" s="83" t="s">
        <v>9404</v>
      </c>
      <c r="P904" s="84" t="s">
        <v>205</v>
      </c>
      <c r="Q904" s="83" t="s">
        <v>8324</v>
      </c>
      <c r="R904" s="83" t="s">
        <v>8325</v>
      </c>
      <c r="S904" s="244" t="s">
        <v>2200</v>
      </c>
      <c r="T904" s="244" t="s">
        <v>5862</v>
      </c>
      <c r="U904" s="244" t="s">
        <v>2199</v>
      </c>
      <c r="V904" s="244" t="s">
        <v>4477</v>
      </c>
      <c r="W904" s="274" t="s">
        <v>2216</v>
      </c>
      <c r="X904" s="274" t="s">
        <v>2628</v>
      </c>
      <c r="Y904" s="244">
        <v>6617992</v>
      </c>
      <c r="Z904" s="86">
        <v>44589</v>
      </c>
      <c r="AA904" s="86">
        <v>44589</v>
      </c>
      <c r="AB904" s="332">
        <f t="shared" ca="1" si="142"/>
        <v>58</v>
      </c>
      <c r="AC904" s="91" t="str">
        <f t="shared" ca="1" si="143"/>
        <v>31 - 60 days</v>
      </c>
      <c r="AD904" s="89">
        <f t="shared" si="141"/>
        <v>44619</v>
      </c>
      <c r="AE904" s="90" t="str">
        <f t="shared" si="132"/>
        <v>W10-2022</v>
      </c>
      <c r="AF904" s="90" t="str">
        <f t="shared" si="133"/>
        <v>Feb-2022</v>
      </c>
      <c r="AG904" s="89" t="s">
        <v>345</v>
      </c>
      <c r="AH904" s="219" t="str">
        <f t="shared" si="139"/>
        <v>TBD</v>
      </c>
      <c r="AI904" s="219" t="str">
        <f t="shared" si="140"/>
        <v>TBD</v>
      </c>
      <c r="AJ904" s="89">
        <v>44651</v>
      </c>
      <c r="AK904" s="219" t="str">
        <f t="shared" si="144"/>
        <v>W14-2022</v>
      </c>
      <c r="AL904" s="219" t="str">
        <f t="shared" si="145"/>
        <v>Mar-2022</v>
      </c>
      <c r="AM904" s="339">
        <v>44651</v>
      </c>
      <c r="AN904" s="219" t="str">
        <f t="shared" si="146"/>
        <v>W14-2022</v>
      </c>
      <c r="AO904" s="219" t="str">
        <f t="shared" si="147"/>
        <v>Mar-2022</v>
      </c>
      <c r="AP904" s="83" t="s">
        <v>4464</v>
      </c>
      <c r="AQ904" s="220">
        <v>44593</v>
      </c>
      <c r="AR904" s="89">
        <v>44594</v>
      </c>
      <c r="AS904" s="99" t="s">
        <v>12855</v>
      </c>
      <c r="AT904" s="94">
        <v>6.6</v>
      </c>
      <c r="AU904" s="256"/>
      <c r="AV904" s="89">
        <v>44642</v>
      </c>
      <c r="AW904" s="238"/>
      <c r="AX904" s="89"/>
      <c r="AY904" s="89">
        <v>44647</v>
      </c>
      <c r="AZ904" s="219" t="str">
        <f t="shared" si="134"/>
        <v>W14-2022</v>
      </c>
      <c r="BA904" s="86"/>
      <c r="BB904" s="89"/>
      <c r="BC904" s="86" t="s">
        <v>10378</v>
      </c>
      <c r="BD904" s="83" t="s">
        <v>3719</v>
      </c>
      <c r="BE904" s="83" t="str">
        <f t="shared" si="126"/>
        <v>21.RFI</v>
      </c>
      <c r="BF904" s="83" t="s">
        <v>3754</v>
      </c>
      <c r="BG904" s="237" t="s">
        <v>12199</v>
      </c>
      <c r="BH904" s="435"/>
    </row>
    <row r="905" spans="1:62" s="13" customFormat="1" ht="15" hidden="1" customHeight="1">
      <c r="A905" s="27">
        <v>754</v>
      </c>
      <c r="B905" s="29"/>
      <c r="C905" s="83" t="str">
        <f t="shared" si="138"/>
        <v>JAW-JI-KDR-4322</v>
      </c>
      <c r="D905" s="83">
        <v>30701010031</v>
      </c>
      <c r="E905" s="83" t="s">
        <v>6655</v>
      </c>
      <c r="F905" s="198" t="s">
        <v>6230</v>
      </c>
      <c r="G905" s="83" t="s">
        <v>3759</v>
      </c>
      <c r="H905" s="84" t="s">
        <v>6825</v>
      </c>
      <c r="I905" s="83" t="s">
        <v>5740</v>
      </c>
      <c r="J905" s="83" t="s">
        <v>5741</v>
      </c>
      <c r="K905" s="83">
        <v>40</v>
      </c>
      <c r="L905" s="83" t="s">
        <v>5044</v>
      </c>
      <c r="M905" s="84">
        <v>2021</v>
      </c>
      <c r="N905" s="83" t="s">
        <v>3759</v>
      </c>
      <c r="O905" s="83" t="s">
        <v>6295</v>
      </c>
      <c r="P905" s="84" t="s">
        <v>205</v>
      </c>
      <c r="Q905" s="83" t="s">
        <v>1879</v>
      </c>
      <c r="R905" s="83" t="s">
        <v>1880</v>
      </c>
      <c r="S905" s="83" t="s">
        <v>2200</v>
      </c>
      <c r="T905" s="83" t="s">
        <v>4465</v>
      </c>
      <c r="U905" s="83" t="s">
        <v>2198</v>
      </c>
      <c r="V905" s="86" t="s">
        <v>4472</v>
      </c>
      <c r="W905" s="274" t="s">
        <v>2207</v>
      </c>
      <c r="X905" s="274" t="s">
        <v>2726</v>
      </c>
      <c r="Y905" s="85">
        <v>6617471</v>
      </c>
      <c r="Z905" s="86">
        <v>44420</v>
      </c>
      <c r="AA905" s="86"/>
      <c r="AB905" s="87">
        <f t="shared" ca="1" si="142"/>
        <v>68</v>
      </c>
      <c r="AC905" s="88" t="str">
        <f t="shared" ca="1" si="143"/>
        <v>61 - 90 days</v>
      </c>
      <c r="AD905" s="89">
        <f t="shared" si="141"/>
        <v>44450</v>
      </c>
      <c r="AE905" s="90" t="str">
        <f t="shared" si="132"/>
        <v>W37-2021</v>
      </c>
      <c r="AF905" s="90" t="str">
        <f t="shared" si="133"/>
        <v>Sep-2021</v>
      </c>
      <c r="AG905" s="89">
        <v>44449</v>
      </c>
      <c r="AH905" s="90" t="str">
        <f t="shared" si="139"/>
        <v>W37-2021</v>
      </c>
      <c r="AI905" s="90" t="str">
        <f t="shared" si="140"/>
        <v>Sep-2021</v>
      </c>
      <c r="AJ905" s="89">
        <v>44487</v>
      </c>
      <c r="AK905" s="90" t="str">
        <f t="shared" si="144"/>
        <v>W43-2021</v>
      </c>
      <c r="AL905" s="90" t="str">
        <f t="shared" si="145"/>
        <v>Oct-2021</v>
      </c>
      <c r="AM905" s="89">
        <v>44487</v>
      </c>
      <c r="AN905" s="90" t="str">
        <f t="shared" si="146"/>
        <v>W43-2021</v>
      </c>
      <c r="AO905" s="90" t="str">
        <f t="shared" si="147"/>
        <v>Oct-2021</v>
      </c>
      <c r="AP905" s="83" t="s">
        <v>4464</v>
      </c>
      <c r="AQ905" s="107">
        <v>44443</v>
      </c>
      <c r="AR905" s="89"/>
      <c r="AS905" s="99" t="s">
        <v>2251</v>
      </c>
      <c r="AT905" s="94"/>
      <c r="AU905" s="97"/>
      <c r="AV905" s="95">
        <v>44473</v>
      </c>
      <c r="AW905" s="97"/>
      <c r="AX905" s="89">
        <v>44464</v>
      </c>
      <c r="AY905" s="89">
        <v>44488</v>
      </c>
      <c r="AZ905" s="219" t="str">
        <f t="shared" si="134"/>
        <v>W43-2021</v>
      </c>
      <c r="BA905" s="86"/>
      <c r="BB905" s="86"/>
      <c r="BC905" s="86"/>
      <c r="BD905" s="83" t="s">
        <v>3719</v>
      </c>
      <c r="BE905" s="83" t="str">
        <f t="shared" si="126"/>
        <v>21.RFI</v>
      </c>
      <c r="BF905" s="83" t="s">
        <v>3755</v>
      </c>
      <c r="BG905" s="103" t="s">
        <v>6870</v>
      </c>
      <c r="BH905" s="448"/>
    </row>
    <row r="906" spans="1:62" s="13" customFormat="1" ht="15" hidden="1" customHeight="1">
      <c r="A906" s="27">
        <v>723</v>
      </c>
      <c r="B906" s="29"/>
      <c r="C906" s="83" t="str">
        <f t="shared" si="138"/>
        <v>JAW-JI-TBN-4070</v>
      </c>
      <c r="D906" s="83">
        <v>30700970031</v>
      </c>
      <c r="E906" s="83" t="s">
        <v>6651</v>
      </c>
      <c r="F906" s="198" t="s">
        <v>6201</v>
      </c>
      <c r="G906" s="83" t="s">
        <v>3759</v>
      </c>
      <c r="H906" s="84" t="s">
        <v>6825</v>
      </c>
      <c r="I906" s="83" t="s">
        <v>5678</v>
      </c>
      <c r="J906" s="83" t="s">
        <v>5679</v>
      </c>
      <c r="K906" s="83">
        <v>50</v>
      </c>
      <c r="L906" s="83" t="s">
        <v>5014</v>
      </c>
      <c r="M906" s="84">
        <v>2021</v>
      </c>
      <c r="N906" s="83" t="s">
        <v>3759</v>
      </c>
      <c r="O906" s="83" t="s">
        <v>6267</v>
      </c>
      <c r="P906" s="84" t="s">
        <v>205</v>
      </c>
      <c r="Q906" s="83" t="s">
        <v>1817</v>
      </c>
      <c r="R906" s="83" t="s">
        <v>1818</v>
      </c>
      <c r="S906" s="83" t="s">
        <v>2200</v>
      </c>
      <c r="T906" s="83" t="s">
        <v>4465</v>
      </c>
      <c r="U906" s="83" t="s">
        <v>2198</v>
      </c>
      <c r="V906" s="86" t="s">
        <v>4472</v>
      </c>
      <c r="W906" s="274" t="s">
        <v>2207</v>
      </c>
      <c r="X906" s="274" t="s">
        <v>2727</v>
      </c>
      <c r="Y906" s="85">
        <v>6617471</v>
      </c>
      <c r="Z906" s="86">
        <v>44420</v>
      </c>
      <c r="AA906" s="86"/>
      <c r="AB906" s="87">
        <f t="shared" ca="1" si="142"/>
        <v>67</v>
      </c>
      <c r="AC906" s="88" t="str">
        <f t="shared" ca="1" si="143"/>
        <v>61 - 90 days</v>
      </c>
      <c r="AD906" s="89">
        <f t="shared" si="141"/>
        <v>44450</v>
      </c>
      <c r="AE906" s="90" t="str">
        <f t="shared" si="132"/>
        <v>W37-2021</v>
      </c>
      <c r="AF906" s="90" t="str">
        <f t="shared" si="133"/>
        <v>Sep-2021</v>
      </c>
      <c r="AG906" s="89">
        <v>44449</v>
      </c>
      <c r="AH906" s="90" t="str">
        <f t="shared" si="139"/>
        <v>W37-2021</v>
      </c>
      <c r="AI906" s="90" t="str">
        <f t="shared" si="140"/>
        <v>Sep-2021</v>
      </c>
      <c r="AJ906" s="89">
        <v>44487</v>
      </c>
      <c r="AK906" s="90" t="str">
        <f t="shared" si="144"/>
        <v>W43-2021</v>
      </c>
      <c r="AL906" s="90" t="str">
        <f t="shared" si="145"/>
        <v>Oct-2021</v>
      </c>
      <c r="AM906" s="89">
        <v>44487</v>
      </c>
      <c r="AN906" s="90" t="str">
        <f t="shared" si="146"/>
        <v>W43-2021</v>
      </c>
      <c r="AO906" s="90" t="str">
        <f t="shared" si="147"/>
        <v>Oct-2021</v>
      </c>
      <c r="AP906" s="83" t="s">
        <v>4464</v>
      </c>
      <c r="AQ906" s="107">
        <v>44443</v>
      </c>
      <c r="AR906" s="89"/>
      <c r="AS906" s="99" t="s">
        <v>2251</v>
      </c>
      <c r="AT906" s="94"/>
      <c r="AU906" s="97"/>
      <c r="AV906" s="95">
        <v>44473</v>
      </c>
      <c r="AW906" s="97"/>
      <c r="AX906" s="89">
        <v>44464</v>
      </c>
      <c r="AY906" s="89">
        <v>44487</v>
      </c>
      <c r="AZ906" s="219" t="str">
        <f t="shared" si="134"/>
        <v>W43-2021</v>
      </c>
      <c r="BA906" s="86"/>
      <c r="BB906" s="86"/>
      <c r="BC906" s="86"/>
      <c r="BD906" s="83" t="s">
        <v>3719</v>
      </c>
      <c r="BE906" s="83" t="str">
        <f t="shared" si="126"/>
        <v>21.RFI</v>
      </c>
      <c r="BF906" s="83" t="s">
        <v>3755</v>
      </c>
      <c r="BG906" s="103" t="s">
        <v>6868</v>
      </c>
      <c r="BH906" s="448"/>
    </row>
    <row r="907" spans="1:62" s="13" customFormat="1" ht="15" hidden="1" customHeight="1">
      <c r="A907" s="27">
        <v>719</v>
      </c>
      <c r="B907" s="29"/>
      <c r="C907" s="83" t="str">
        <f t="shared" si="138"/>
        <v>JAW-JI-JBG-4175</v>
      </c>
      <c r="D907" s="83">
        <v>30700920031</v>
      </c>
      <c r="E907" s="83" t="s">
        <v>6640</v>
      </c>
      <c r="F907" s="198" t="s">
        <v>6197</v>
      </c>
      <c r="G907" s="83" t="s">
        <v>3759</v>
      </c>
      <c r="H907" s="84" t="s">
        <v>6825</v>
      </c>
      <c r="I907" s="83" t="s">
        <v>5670</v>
      </c>
      <c r="J907" s="83" t="s">
        <v>5671</v>
      </c>
      <c r="K907" s="83">
        <v>50</v>
      </c>
      <c r="L907" s="83" t="s">
        <v>5010</v>
      </c>
      <c r="M907" s="84">
        <v>2021</v>
      </c>
      <c r="N907" s="83" t="s">
        <v>3759</v>
      </c>
      <c r="O907" s="83" t="s">
        <v>6263</v>
      </c>
      <c r="P907" s="84" t="s">
        <v>205</v>
      </c>
      <c r="Q907" s="83" t="s">
        <v>1809</v>
      </c>
      <c r="R907" s="83" t="s">
        <v>1810</v>
      </c>
      <c r="S907" s="83" t="s">
        <v>2200</v>
      </c>
      <c r="T907" s="83" t="s">
        <v>4465</v>
      </c>
      <c r="U907" s="83" t="s">
        <v>2198</v>
      </c>
      <c r="V907" s="86" t="s">
        <v>4472</v>
      </c>
      <c r="W907" s="274" t="s">
        <v>2207</v>
      </c>
      <c r="X907" s="274" t="s">
        <v>2609</v>
      </c>
      <c r="Y907" s="85">
        <v>6617471</v>
      </c>
      <c r="Z907" s="86">
        <v>44420</v>
      </c>
      <c r="AA907" s="86"/>
      <c r="AB907" s="87">
        <f t="shared" ca="1" si="142"/>
        <v>67</v>
      </c>
      <c r="AC907" s="88" t="str">
        <f t="shared" ca="1" si="143"/>
        <v>61 - 90 days</v>
      </c>
      <c r="AD907" s="89">
        <f t="shared" si="141"/>
        <v>44450</v>
      </c>
      <c r="AE907" s="90" t="str">
        <f t="shared" si="132"/>
        <v>W37-2021</v>
      </c>
      <c r="AF907" s="90" t="str">
        <f t="shared" si="133"/>
        <v>Sep-2021</v>
      </c>
      <c r="AG907" s="89">
        <v>44449</v>
      </c>
      <c r="AH907" s="90" t="str">
        <f t="shared" si="139"/>
        <v>W37-2021</v>
      </c>
      <c r="AI907" s="90" t="str">
        <f t="shared" si="140"/>
        <v>Sep-2021</v>
      </c>
      <c r="AJ907" s="89">
        <v>44487</v>
      </c>
      <c r="AK907" s="90" t="str">
        <f t="shared" si="144"/>
        <v>W43-2021</v>
      </c>
      <c r="AL907" s="90" t="str">
        <f t="shared" si="145"/>
        <v>Oct-2021</v>
      </c>
      <c r="AM907" s="89">
        <v>44487</v>
      </c>
      <c r="AN907" s="90" t="str">
        <f t="shared" si="146"/>
        <v>W43-2021</v>
      </c>
      <c r="AO907" s="90" t="str">
        <f t="shared" si="147"/>
        <v>Oct-2021</v>
      </c>
      <c r="AP907" s="83" t="s">
        <v>4464</v>
      </c>
      <c r="AQ907" s="107">
        <v>44443</v>
      </c>
      <c r="AR907" s="89"/>
      <c r="AS907" s="99" t="s">
        <v>2251</v>
      </c>
      <c r="AT907" s="94"/>
      <c r="AU907" s="97"/>
      <c r="AV907" s="95">
        <v>44473</v>
      </c>
      <c r="AW907" s="97"/>
      <c r="AX907" s="89"/>
      <c r="AY907" s="89">
        <v>44487</v>
      </c>
      <c r="AZ907" s="219" t="str">
        <f t="shared" si="134"/>
        <v>W43-2021</v>
      </c>
      <c r="BA907" s="86"/>
      <c r="BB907" s="86"/>
      <c r="BC907" s="86"/>
      <c r="BD907" s="83" t="s">
        <v>3719</v>
      </c>
      <c r="BE907" s="83" t="str">
        <f t="shared" si="126"/>
        <v>21.RFI</v>
      </c>
      <c r="BF907" s="83" t="s">
        <v>3755</v>
      </c>
      <c r="BG907" s="103" t="s">
        <v>6867</v>
      </c>
      <c r="BH907" s="448"/>
    </row>
    <row r="908" spans="1:62" s="13" customFormat="1" ht="15" hidden="1" customHeight="1">
      <c r="A908" s="27">
        <v>758</v>
      </c>
      <c r="B908" s="29"/>
      <c r="C908" s="83" t="str">
        <f t="shared" si="138"/>
        <v>SUM-SS-PKB-1260</v>
      </c>
      <c r="D908" s="83">
        <v>30700940031</v>
      </c>
      <c r="E908" s="83" t="s">
        <v>6620</v>
      </c>
      <c r="F908" s="198" t="s">
        <v>6334</v>
      </c>
      <c r="G908" s="83" t="s">
        <v>3759</v>
      </c>
      <c r="H908" s="84" t="s">
        <v>6825</v>
      </c>
      <c r="I908" s="83" t="s">
        <v>5748</v>
      </c>
      <c r="J908" s="83" t="s">
        <v>5749</v>
      </c>
      <c r="K908" s="83">
        <v>30</v>
      </c>
      <c r="L908" s="83" t="s">
        <v>5048</v>
      </c>
      <c r="M908" s="84">
        <v>2021</v>
      </c>
      <c r="N908" s="83" t="s">
        <v>3759</v>
      </c>
      <c r="O908" s="83" t="s">
        <v>6393</v>
      </c>
      <c r="P908" s="84" t="s">
        <v>205</v>
      </c>
      <c r="Q908" s="83" t="s">
        <v>1887</v>
      </c>
      <c r="R908" s="83" t="s">
        <v>1888</v>
      </c>
      <c r="S908" s="83" t="s">
        <v>2200</v>
      </c>
      <c r="T908" s="83" t="s">
        <v>4465</v>
      </c>
      <c r="U908" s="83" t="s">
        <v>2199</v>
      </c>
      <c r="V908" s="86" t="s">
        <v>4477</v>
      </c>
      <c r="W908" s="274" t="s">
        <v>2216</v>
      </c>
      <c r="X908" s="274" t="s">
        <v>2596</v>
      </c>
      <c r="Y908" s="85">
        <v>6617471</v>
      </c>
      <c r="Z908" s="86">
        <v>44420</v>
      </c>
      <c r="AA908" s="86"/>
      <c r="AB908" s="87">
        <f t="shared" ca="1" si="142"/>
        <v>60</v>
      </c>
      <c r="AC908" s="88" t="str">
        <f t="shared" ca="1" si="143"/>
        <v>31 - 60 days</v>
      </c>
      <c r="AD908" s="89">
        <f t="shared" si="141"/>
        <v>44450</v>
      </c>
      <c r="AE908" s="90" t="str">
        <f t="shared" si="132"/>
        <v>W37-2021</v>
      </c>
      <c r="AF908" s="90" t="str">
        <f t="shared" si="133"/>
        <v>Sep-2021</v>
      </c>
      <c r="AG908" s="89">
        <v>44449</v>
      </c>
      <c r="AH908" s="90" t="str">
        <f t="shared" si="139"/>
        <v>W37-2021</v>
      </c>
      <c r="AI908" s="90" t="str">
        <f t="shared" si="140"/>
        <v>Sep-2021</v>
      </c>
      <c r="AJ908" s="89">
        <v>44487</v>
      </c>
      <c r="AK908" s="90" t="str">
        <f t="shared" si="144"/>
        <v>W43-2021</v>
      </c>
      <c r="AL908" s="90" t="str">
        <f t="shared" si="145"/>
        <v>Oct-2021</v>
      </c>
      <c r="AM908" s="86">
        <v>44487</v>
      </c>
      <c r="AN908" s="90" t="str">
        <f t="shared" si="146"/>
        <v>W43-2021</v>
      </c>
      <c r="AO908" s="90" t="str">
        <f t="shared" si="147"/>
        <v>Oct-2021</v>
      </c>
      <c r="AP908" s="83" t="s">
        <v>4464</v>
      </c>
      <c r="AQ908" s="107">
        <v>44443</v>
      </c>
      <c r="AR908" s="89"/>
      <c r="AS908" s="99" t="s">
        <v>6775</v>
      </c>
      <c r="AT908" s="94">
        <v>6.6</v>
      </c>
      <c r="AU908" s="255"/>
      <c r="AV908" s="95">
        <v>44473</v>
      </c>
      <c r="AW908" s="97"/>
      <c r="AX908" s="89"/>
      <c r="AY908" s="89">
        <v>44480</v>
      </c>
      <c r="AZ908" s="219" t="str">
        <f t="shared" si="134"/>
        <v>W42-2021</v>
      </c>
      <c r="BA908" s="86"/>
      <c r="BB908" s="86"/>
      <c r="BC908" s="86"/>
      <c r="BD908" s="83" t="s">
        <v>3719</v>
      </c>
      <c r="BE908" s="83" t="str">
        <f t="shared" si="126"/>
        <v>21.RFI</v>
      </c>
      <c r="BF908" s="83" t="s">
        <v>3755</v>
      </c>
      <c r="BG908" s="103" t="s">
        <v>6769</v>
      </c>
      <c r="BH908" s="448"/>
    </row>
    <row r="909" spans="1:62" s="13" customFormat="1" ht="15" hidden="1" customHeight="1">
      <c r="A909" s="27">
        <v>718</v>
      </c>
      <c r="B909" s="29"/>
      <c r="C909" s="83" t="str">
        <f t="shared" si="138"/>
        <v>JAW-JI-JBG-4179</v>
      </c>
      <c r="D909" s="83">
        <v>30700870031</v>
      </c>
      <c r="E909" s="83" t="s">
        <v>6566</v>
      </c>
      <c r="F909" s="198" t="s">
        <v>6196</v>
      </c>
      <c r="G909" s="83" t="s">
        <v>3759</v>
      </c>
      <c r="H909" s="84" t="s">
        <v>6508</v>
      </c>
      <c r="I909" s="83" t="s">
        <v>5668</v>
      </c>
      <c r="J909" s="83" t="s">
        <v>5669</v>
      </c>
      <c r="K909" s="83">
        <v>30</v>
      </c>
      <c r="L909" s="83" t="s">
        <v>5009</v>
      </c>
      <c r="M909" s="84">
        <v>2021</v>
      </c>
      <c r="N909" s="83" t="s">
        <v>3759</v>
      </c>
      <c r="O909" s="83" t="s">
        <v>6262</v>
      </c>
      <c r="P909" s="84" t="s">
        <v>205</v>
      </c>
      <c r="Q909" s="83" t="s">
        <v>1807</v>
      </c>
      <c r="R909" s="83" t="s">
        <v>1808</v>
      </c>
      <c r="S909" s="83" t="s">
        <v>2200</v>
      </c>
      <c r="T909" s="83" t="s">
        <v>4465</v>
      </c>
      <c r="U909" s="83" t="s">
        <v>2198</v>
      </c>
      <c r="V909" s="86" t="s">
        <v>4472</v>
      </c>
      <c r="W909" s="274" t="s">
        <v>2207</v>
      </c>
      <c r="X909" s="274" t="s">
        <v>2609</v>
      </c>
      <c r="Y909" s="85">
        <v>6617466</v>
      </c>
      <c r="Z909" s="86">
        <v>44420</v>
      </c>
      <c r="AA909" s="86"/>
      <c r="AB909" s="87">
        <f t="shared" ca="1" si="142"/>
        <v>69</v>
      </c>
      <c r="AC909" s="88" t="str">
        <f t="shared" ca="1" si="143"/>
        <v>61 - 90 days</v>
      </c>
      <c r="AD909" s="89">
        <f t="shared" si="141"/>
        <v>44450</v>
      </c>
      <c r="AE909" s="90" t="str">
        <f t="shared" si="132"/>
        <v>W37-2021</v>
      </c>
      <c r="AF909" s="90" t="str">
        <f t="shared" si="133"/>
        <v>Sep-2021</v>
      </c>
      <c r="AG909" s="89">
        <v>44449</v>
      </c>
      <c r="AH909" s="90" t="str">
        <f t="shared" si="139"/>
        <v>W37-2021</v>
      </c>
      <c r="AI909" s="90" t="str">
        <f t="shared" si="140"/>
        <v>Sep-2021</v>
      </c>
      <c r="AJ909" s="89">
        <v>44488</v>
      </c>
      <c r="AK909" s="90" t="str">
        <f t="shared" si="144"/>
        <v>W43-2021</v>
      </c>
      <c r="AL909" s="90" t="str">
        <f t="shared" si="145"/>
        <v>Oct-2021</v>
      </c>
      <c r="AM909" s="89">
        <f>AJ909</f>
        <v>44488</v>
      </c>
      <c r="AN909" s="90" t="str">
        <f t="shared" si="146"/>
        <v>W43-2021</v>
      </c>
      <c r="AO909" s="90" t="str">
        <f t="shared" si="147"/>
        <v>Oct-2021</v>
      </c>
      <c r="AP909" s="83" t="s">
        <v>4464</v>
      </c>
      <c r="AQ909" s="107">
        <v>44443</v>
      </c>
      <c r="AR909" s="89"/>
      <c r="AS909" s="99" t="s">
        <v>6926</v>
      </c>
      <c r="AT909" s="94">
        <v>6.6</v>
      </c>
      <c r="AU909" s="97"/>
      <c r="AV909" s="95">
        <v>44473</v>
      </c>
      <c r="AW909" s="97"/>
      <c r="AX909" s="89">
        <v>44464</v>
      </c>
      <c r="AY909" s="89">
        <v>44489</v>
      </c>
      <c r="AZ909" s="219" t="str">
        <f t="shared" si="134"/>
        <v>W43-2021</v>
      </c>
      <c r="BA909" s="86"/>
      <c r="BB909" s="86"/>
      <c r="BC909" s="86"/>
      <c r="BD909" s="83" t="s">
        <v>3719</v>
      </c>
      <c r="BE909" s="83" t="str">
        <f t="shared" si="126"/>
        <v>21.RFI</v>
      </c>
      <c r="BF909" s="83" t="s">
        <v>3755</v>
      </c>
      <c r="BG909" s="103" t="s">
        <v>6879</v>
      </c>
      <c r="BH909" s="448"/>
    </row>
    <row r="910" spans="1:62" s="13" customFormat="1" ht="15" hidden="1" customHeight="1">
      <c r="A910" s="27">
        <v>671</v>
      </c>
      <c r="B910" s="29"/>
      <c r="C910" s="83" t="str">
        <f t="shared" si="138"/>
        <v>JAW-JI-SDA-4316</v>
      </c>
      <c r="D910" s="83">
        <v>30700980031</v>
      </c>
      <c r="E910" s="83" t="s">
        <v>6649</v>
      </c>
      <c r="F910" s="198" t="s">
        <v>6191</v>
      </c>
      <c r="G910" s="83" t="s">
        <v>3759</v>
      </c>
      <c r="H910" s="84" t="s">
        <v>6825</v>
      </c>
      <c r="I910" s="83" t="s">
        <v>5574</v>
      </c>
      <c r="J910" s="83" t="s">
        <v>5575</v>
      </c>
      <c r="K910" s="83">
        <v>35</v>
      </c>
      <c r="L910" s="83" t="s">
        <v>4967</v>
      </c>
      <c r="M910" s="84">
        <v>2021</v>
      </c>
      <c r="N910" s="83" t="s">
        <v>3759</v>
      </c>
      <c r="O910" s="83" t="s">
        <v>6257</v>
      </c>
      <c r="P910" s="84" t="s">
        <v>205</v>
      </c>
      <c r="Q910" s="83" t="s">
        <v>1713</v>
      </c>
      <c r="R910" s="83" t="s">
        <v>1714</v>
      </c>
      <c r="S910" s="83" t="s">
        <v>2200</v>
      </c>
      <c r="T910" s="83" t="s">
        <v>4465</v>
      </c>
      <c r="U910" s="83" t="s">
        <v>2198</v>
      </c>
      <c r="V910" s="86" t="s">
        <v>4472</v>
      </c>
      <c r="W910" s="274" t="s">
        <v>2207</v>
      </c>
      <c r="X910" s="274" t="s">
        <v>2686</v>
      </c>
      <c r="Y910" s="85">
        <v>6617471</v>
      </c>
      <c r="Z910" s="86">
        <v>44420</v>
      </c>
      <c r="AA910" s="86"/>
      <c r="AB910" s="87">
        <f t="shared" ca="1" si="142"/>
        <v>74</v>
      </c>
      <c r="AC910" s="88" t="str">
        <f t="shared" ca="1" si="143"/>
        <v>61 - 90 days</v>
      </c>
      <c r="AD910" s="89">
        <f t="shared" si="141"/>
        <v>44450</v>
      </c>
      <c r="AE910" s="90" t="str">
        <f t="shared" si="132"/>
        <v>W37-2021</v>
      </c>
      <c r="AF910" s="90" t="str">
        <f t="shared" si="133"/>
        <v>Sep-2021</v>
      </c>
      <c r="AG910" s="89">
        <v>44449</v>
      </c>
      <c r="AH910" s="90" t="str">
        <f t="shared" si="139"/>
        <v>W37-2021</v>
      </c>
      <c r="AI910" s="90" t="str">
        <f t="shared" si="140"/>
        <v>Sep-2021</v>
      </c>
      <c r="AJ910" s="89">
        <v>44489</v>
      </c>
      <c r="AK910" s="90" t="str">
        <f t="shared" si="144"/>
        <v>W43-2021</v>
      </c>
      <c r="AL910" s="90" t="str">
        <f t="shared" si="145"/>
        <v>Oct-2021</v>
      </c>
      <c r="AM910" s="89">
        <v>44489</v>
      </c>
      <c r="AN910" s="90" t="str">
        <f t="shared" si="146"/>
        <v>W43-2021</v>
      </c>
      <c r="AO910" s="90" t="str">
        <f t="shared" si="147"/>
        <v>Oct-2021</v>
      </c>
      <c r="AP910" s="83" t="s">
        <v>4464</v>
      </c>
      <c r="AQ910" s="107">
        <v>44443</v>
      </c>
      <c r="AR910" s="89"/>
      <c r="AS910" s="99">
        <v>511821724552</v>
      </c>
      <c r="AT910" s="94">
        <v>6.6</v>
      </c>
      <c r="AU910" s="97"/>
      <c r="AV910" s="95">
        <v>44473</v>
      </c>
      <c r="AW910" s="97"/>
      <c r="AX910" s="89">
        <v>44464</v>
      </c>
      <c r="AY910" s="89">
        <v>44494</v>
      </c>
      <c r="AZ910" s="219" t="str">
        <f t="shared" si="134"/>
        <v>W44-2021</v>
      </c>
      <c r="BA910" s="86"/>
      <c r="BB910" s="86"/>
      <c r="BC910" s="86"/>
      <c r="BD910" s="83" t="s">
        <v>3719</v>
      </c>
      <c r="BE910" s="83" t="str">
        <f t="shared" si="126"/>
        <v>21.RFI</v>
      </c>
      <c r="BF910" s="83" t="s">
        <v>3755</v>
      </c>
      <c r="BG910" s="103" t="s">
        <v>7035</v>
      </c>
      <c r="BH910" s="448"/>
      <c r="BJ910" s="190"/>
    </row>
    <row r="911" spans="1:62" s="13" customFormat="1" ht="15" hidden="1" customHeight="1">
      <c r="A911" s="27">
        <v>752</v>
      </c>
      <c r="B911" s="29"/>
      <c r="C911" s="83" t="str">
        <f t="shared" si="138"/>
        <v>JAW-JI-NGW-3676</v>
      </c>
      <c r="D911" s="83">
        <v>30700930031</v>
      </c>
      <c r="E911" s="83" t="s">
        <v>6653</v>
      </c>
      <c r="F911" s="198" t="s">
        <v>6228</v>
      </c>
      <c r="G911" s="83" t="s">
        <v>3759</v>
      </c>
      <c r="H911" s="84" t="s">
        <v>6825</v>
      </c>
      <c r="I911" s="83" t="s">
        <v>5736</v>
      </c>
      <c r="J911" s="83" t="s">
        <v>5737</v>
      </c>
      <c r="K911" s="83">
        <v>30</v>
      </c>
      <c r="L911" s="83" t="s">
        <v>5042</v>
      </c>
      <c r="M911" s="84">
        <v>2021</v>
      </c>
      <c r="N911" s="83" t="s">
        <v>3759</v>
      </c>
      <c r="O911" s="83" t="s">
        <v>6293</v>
      </c>
      <c r="P911" s="84" t="s">
        <v>205</v>
      </c>
      <c r="Q911" s="83" t="s">
        <v>1875</v>
      </c>
      <c r="R911" s="83" t="s">
        <v>1876</v>
      </c>
      <c r="S911" s="83" t="s">
        <v>2200</v>
      </c>
      <c r="T911" s="83" t="s">
        <v>4465</v>
      </c>
      <c r="U911" s="83" t="s">
        <v>2198</v>
      </c>
      <c r="V911" s="86" t="s">
        <v>4472</v>
      </c>
      <c r="W911" s="274" t="s">
        <v>2207</v>
      </c>
      <c r="X911" s="274" t="s">
        <v>2725</v>
      </c>
      <c r="Y911" s="85">
        <v>6617471</v>
      </c>
      <c r="Z911" s="86">
        <v>44420</v>
      </c>
      <c r="AA911" s="86"/>
      <c r="AB911" s="87">
        <f t="shared" ca="1" si="142"/>
        <v>68</v>
      </c>
      <c r="AC911" s="88" t="str">
        <f t="shared" ca="1" si="143"/>
        <v>61 - 90 days</v>
      </c>
      <c r="AD911" s="89">
        <f t="shared" si="141"/>
        <v>44450</v>
      </c>
      <c r="AE911" s="90" t="str">
        <f t="shared" si="132"/>
        <v>W37-2021</v>
      </c>
      <c r="AF911" s="90" t="str">
        <f t="shared" si="133"/>
        <v>Sep-2021</v>
      </c>
      <c r="AG911" s="89">
        <v>44449</v>
      </c>
      <c r="AH911" s="90" t="str">
        <f t="shared" si="139"/>
        <v>W37-2021</v>
      </c>
      <c r="AI911" s="90" t="str">
        <f t="shared" si="140"/>
        <v>Sep-2021</v>
      </c>
      <c r="AJ911" s="89">
        <v>44489</v>
      </c>
      <c r="AK911" s="90" t="str">
        <f t="shared" si="144"/>
        <v>W43-2021</v>
      </c>
      <c r="AL911" s="90" t="str">
        <f t="shared" si="145"/>
        <v>Oct-2021</v>
      </c>
      <c r="AM911" s="89">
        <v>44489</v>
      </c>
      <c r="AN911" s="90" t="str">
        <f t="shared" si="146"/>
        <v>W43-2021</v>
      </c>
      <c r="AO911" s="90" t="str">
        <f t="shared" si="147"/>
        <v>Oct-2021</v>
      </c>
      <c r="AP911" s="83" t="s">
        <v>4464</v>
      </c>
      <c r="AQ911" s="107">
        <v>44443</v>
      </c>
      <c r="AR911" s="89"/>
      <c r="AS911" s="99" t="s">
        <v>6925</v>
      </c>
      <c r="AT911" s="94">
        <v>6.6</v>
      </c>
      <c r="AU911" s="97"/>
      <c r="AV911" s="95">
        <v>44473</v>
      </c>
      <c r="AW911" s="97"/>
      <c r="AX911" s="89"/>
      <c r="AY911" s="89">
        <v>44488</v>
      </c>
      <c r="AZ911" s="219" t="str">
        <f t="shared" si="134"/>
        <v>W43-2021</v>
      </c>
      <c r="BA911" s="86"/>
      <c r="BB911" s="86"/>
      <c r="BC911" s="86"/>
      <c r="BD911" s="83" t="s">
        <v>3719</v>
      </c>
      <c r="BE911" s="83" t="str">
        <f t="shared" si="126"/>
        <v>21.RFI</v>
      </c>
      <c r="BF911" s="83" t="s">
        <v>3755</v>
      </c>
      <c r="BG911" s="103" t="s">
        <v>6866</v>
      </c>
      <c r="BH911" s="448"/>
      <c r="BJ911" s="190"/>
    </row>
    <row r="912" spans="1:62" s="13" customFormat="1" ht="15" hidden="1" customHeight="1">
      <c r="A912" s="27">
        <v>697</v>
      </c>
      <c r="B912" s="29"/>
      <c r="C912" s="83" t="str">
        <f t="shared" si="138"/>
        <v>SUM-AC-JTH-0741</v>
      </c>
      <c r="D912" s="83">
        <v>30700900031</v>
      </c>
      <c r="E912" s="83" t="s">
        <v>6629</v>
      </c>
      <c r="F912" s="198" t="s">
        <v>6021</v>
      </c>
      <c r="G912" s="83" t="s">
        <v>3759</v>
      </c>
      <c r="H912" s="84" t="s">
        <v>6825</v>
      </c>
      <c r="I912" s="83" t="s">
        <v>5626</v>
      </c>
      <c r="J912" s="83" t="s">
        <v>5627</v>
      </c>
      <c r="K912" s="83">
        <v>40</v>
      </c>
      <c r="L912" s="83" t="s">
        <v>4988</v>
      </c>
      <c r="M912" s="84">
        <v>2021</v>
      </c>
      <c r="N912" s="83" t="s">
        <v>3759</v>
      </c>
      <c r="O912" s="83" t="s">
        <v>6089</v>
      </c>
      <c r="P912" s="84" t="s">
        <v>205</v>
      </c>
      <c r="Q912" s="83" t="s">
        <v>1765</v>
      </c>
      <c r="R912" s="83" t="s">
        <v>1766</v>
      </c>
      <c r="S912" s="83" t="s">
        <v>2200</v>
      </c>
      <c r="T912" s="83" t="s">
        <v>4465</v>
      </c>
      <c r="U912" s="83" t="s">
        <v>2199</v>
      </c>
      <c r="V912" s="86" t="s">
        <v>4471</v>
      </c>
      <c r="W912" s="274" t="s">
        <v>2212</v>
      </c>
      <c r="X912" s="274" t="s">
        <v>2718</v>
      </c>
      <c r="Y912" s="85">
        <v>6617470</v>
      </c>
      <c r="Z912" s="86">
        <v>44420</v>
      </c>
      <c r="AA912" s="86"/>
      <c r="AB912" s="87">
        <f t="shared" ca="1" si="142"/>
        <v>64</v>
      </c>
      <c r="AC912" s="88" t="str">
        <f t="shared" ca="1" si="143"/>
        <v>61 - 90 days</v>
      </c>
      <c r="AD912" s="89">
        <f t="shared" si="141"/>
        <v>44450</v>
      </c>
      <c r="AE912" s="90" t="str">
        <f t="shared" si="132"/>
        <v>W37-2021</v>
      </c>
      <c r="AF912" s="90" t="str">
        <f t="shared" si="133"/>
        <v>Sep-2021</v>
      </c>
      <c r="AG912" s="89">
        <v>44449</v>
      </c>
      <c r="AH912" s="90" t="str">
        <f t="shared" si="139"/>
        <v>W37-2021</v>
      </c>
      <c r="AI912" s="90" t="str">
        <f t="shared" si="140"/>
        <v>Sep-2021</v>
      </c>
      <c r="AJ912" s="89">
        <v>44489</v>
      </c>
      <c r="AK912" s="90" t="str">
        <f t="shared" si="144"/>
        <v>W43-2021</v>
      </c>
      <c r="AL912" s="90" t="str">
        <f t="shared" si="145"/>
        <v>Oct-2021</v>
      </c>
      <c r="AM912" s="86">
        <v>44489</v>
      </c>
      <c r="AN912" s="90" t="str">
        <f t="shared" si="146"/>
        <v>W43-2021</v>
      </c>
      <c r="AO912" s="90" t="str">
        <f t="shared" si="147"/>
        <v>Oct-2021</v>
      </c>
      <c r="AP912" s="83" t="s">
        <v>4464</v>
      </c>
      <c r="AQ912" s="107">
        <v>44443</v>
      </c>
      <c r="AR912" s="89"/>
      <c r="AS912" s="99" t="s">
        <v>6857</v>
      </c>
      <c r="AT912" s="94">
        <v>6.6</v>
      </c>
      <c r="AU912" s="97"/>
      <c r="AV912" s="95">
        <v>44473</v>
      </c>
      <c r="AW912" s="97"/>
      <c r="AX912" s="89"/>
      <c r="AY912" s="89">
        <v>44484</v>
      </c>
      <c r="AZ912" s="219" t="str">
        <f t="shared" si="134"/>
        <v>W42-2021</v>
      </c>
      <c r="BA912" s="86"/>
      <c r="BB912" s="86"/>
      <c r="BC912" s="86"/>
      <c r="BD912" s="83" t="s">
        <v>3719</v>
      </c>
      <c r="BE912" s="83" t="str">
        <f t="shared" si="126"/>
        <v>21.RFI</v>
      </c>
      <c r="BF912" s="83" t="s">
        <v>3755</v>
      </c>
      <c r="BG912" s="103" t="s">
        <v>6796</v>
      </c>
      <c r="BH912" s="448"/>
    </row>
    <row r="913" spans="1:62" s="13" customFormat="1" ht="15" hidden="1" customHeight="1">
      <c r="A913" s="27">
        <v>768</v>
      </c>
      <c r="B913" s="29"/>
      <c r="C913" s="83" t="str">
        <f t="shared" si="138"/>
        <v>SUM-LA-MET-1131</v>
      </c>
      <c r="D913" s="83">
        <v>30701700031</v>
      </c>
      <c r="E913" s="83" t="s">
        <v>6630</v>
      </c>
      <c r="F913" s="198" t="s">
        <v>6313</v>
      </c>
      <c r="G913" s="83" t="s">
        <v>3759</v>
      </c>
      <c r="H913" s="84" t="s">
        <v>6825</v>
      </c>
      <c r="I913" s="83" t="s">
        <v>5768</v>
      </c>
      <c r="J913" s="83" t="s">
        <v>5769</v>
      </c>
      <c r="K913" s="83">
        <v>30</v>
      </c>
      <c r="L913" s="83" t="s">
        <v>5056</v>
      </c>
      <c r="M913" s="84">
        <v>2021</v>
      </c>
      <c r="N913" s="83" t="s">
        <v>3759</v>
      </c>
      <c r="O913" s="83" t="s">
        <v>6369</v>
      </c>
      <c r="P913" s="84" t="s">
        <v>205</v>
      </c>
      <c r="Q913" s="83" t="s">
        <v>1907</v>
      </c>
      <c r="R913" s="83" t="s">
        <v>1908</v>
      </c>
      <c r="S913" s="83" t="s">
        <v>2200</v>
      </c>
      <c r="T913" s="83" t="s">
        <v>4465</v>
      </c>
      <c r="U913" s="83" t="s">
        <v>2199</v>
      </c>
      <c r="V913" s="86" t="s">
        <v>208</v>
      </c>
      <c r="W913" s="274" t="s">
        <v>2218</v>
      </c>
      <c r="X913" s="274" t="s">
        <v>2709</v>
      </c>
      <c r="Y913" s="85">
        <v>6617471</v>
      </c>
      <c r="Z913" s="86">
        <v>44420</v>
      </c>
      <c r="AA913" s="86"/>
      <c r="AB913" s="87">
        <f t="shared" ca="1" si="142"/>
        <v>63</v>
      </c>
      <c r="AC913" s="88" t="str">
        <f t="shared" ca="1" si="143"/>
        <v>61 - 90 days</v>
      </c>
      <c r="AD913" s="89">
        <f t="shared" si="141"/>
        <v>44450</v>
      </c>
      <c r="AE913" s="90" t="str">
        <f t="shared" si="132"/>
        <v>W37-2021</v>
      </c>
      <c r="AF913" s="90" t="str">
        <f t="shared" si="133"/>
        <v>Sep-2021</v>
      </c>
      <c r="AG913" s="89">
        <v>44449</v>
      </c>
      <c r="AH913" s="90" t="str">
        <f t="shared" si="139"/>
        <v>W37-2021</v>
      </c>
      <c r="AI913" s="90" t="str">
        <f t="shared" si="140"/>
        <v>Sep-2021</v>
      </c>
      <c r="AJ913" s="89">
        <v>44489</v>
      </c>
      <c r="AK913" s="90" t="str">
        <f t="shared" si="144"/>
        <v>W43-2021</v>
      </c>
      <c r="AL913" s="90" t="str">
        <f t="shared" si="145"/>
        <v>Oct-2021</v>
      </c>
      <c r="AM913" s="86">
        <v>44489</v>
      </c>
      <c r="AN913" s="90" t="str">
        <f t="shared" si="146"/>
        <v>W43-2021</v>
      </c>
      <c r="AO913" s="90" t="str">
        <f t="shared" si="147"/>
        <v>Oct-2021</v>
      </c>
      <c r="AP913" s="83" t="s">
        <v>4464</v>
      </c>
      <c r="AQ913" s="107">
        <v>44443</v>
      </c>
      <c r="AR913" s="89"/>
      <c r="AS913" s="99" t="s">
        <v>6848</v>
      </c>
      <c r="AT913" s="94">
        <v>6.6</v>
      </c>
      <c r="AU913" s="97"/>
      <c r="AV913" s="95">
        <v>44473</v>
      </c>
      <c r="AW913" s="97"/>
      <c r="AX913" s="89"/>
      <c r="AY913" s="89">
        <v>44483</v>
      </c>
      <c r="AZ913" s="219" t="str">
        <f t="shared" si="134"/>
        <v>W42-2021</v>
      </c>
      <c r="BA913" s="86"/>
      <c r="BB913" s="86"/>
      <c r="BC913" s="86"/>
      <c r="BD913" s="83" t="s">
        <v>3719</v>
      </c>
      <c r="BE913" s="83" t="str">
        <f t="shared" si="126"/>
        <v>21.RFI</v>
      </c>
      <c r="BF913" s="83" t="s">
        <v>3755</v>
      </c>
      <c r="BG913" s="103" t="s">
        <v>6812</v>
      </c>
      <c r="BH913" s="448"/>
    </row>
    <row r="914" spans="1:62" s="13" customFormat="1" ht="15" hidden="1" customHeight="1">
      <c r="A914" s="27">
        <v>770</v>
      </c>
      <c r="B914" s="29"/>
      <c r="C914" s="83" t="str">
        <f t="shared" si="138"/>
        <v>SUM-SU-LBP-2271</v>
      </c>
      <c r="D914" s="83">
        <v>30700910031</v>
      </c>
      <c r="E914" s="83" t="s">
        <v>6611</v>
      </c>
      <c r="F914" s="198" t="s">
        <v>6354</v>
      </c>
      <c r="G914" s="83" t="s">
        <v>3759</v>
      </c>
      <c r="H914" s="84" t="s">
        <v>6825</v>
      </c>
      <c r="I914" s="83" t="s">
        <v>5772</v>
      </c>
      <c r="J914" s="83" t="s">
        <v>5773</v>
      </c>
      <c r="K914" s="83">
        <v>50</v>
      </c>
      <c r="L914" s="83" t="s">
        <v>4806</v>
      </c>
      <c r="M914" s="84">
        <v>2021</v>
      </c>
      <c r="N914" s="83" t="s">
        <v>3759</v>
      </c>
      <c r="O914" s="83" t="s">
        <v>6423</v>
      </c>
      <c r="P914" s="84" t="s">
        <v>205</v>
      </c>
      <c r="Q914" s="83" t="s">
        <v>1911</v>
      </c>
      <c r="R914" s="83" t="s">
        <v>1912</v>
      </c>
      <c r="S914" s="83" t="s">
        <v>2200</v>
      </c>
      <c r="T914" s="83" t="s">
        <v>4465</v>
      </c>
      <c r="U914" s="83" t="s">
        <v>2199</v>
      </c>
      <c r="V914" s="86" t="s">
        <v>4471</v>
      </c>
      <c r="W914" s="274" t="s">
        <v>2213</v>
      </c>
      <c r="X914" s="274" t="s">
        <v>2705</v>
      </c>
      <c r="Y914" s="85">
        <v>6617470</v>
      </c>
      <c r="Z914" s="86">
        <v>44420</v>
      </c>
      <c r="AA914" s="86"/>
      <c r="AB914" s="87">
        <f t="shared" ca="1" si="142"/>
        <v>60</v>
      </c>
      <c r="AC914" s="88" t="str">
        <f t="shared" ca="1" si="143"/>
        <v>31 - 60 days</v>
      </c>
      <c r="AD914" s="89">
        <f t="shared" si="141"/>
        <v>44450</v>
      </c>
      <c r="AE914" s="90" t="str">
        <f t="shared" si="132"/>
        <v>W37-2021</v>
      </c>
      <c r="AF914" s="90" t="str">
        <f t="shared" si="133"/>
        <v>Sep-2021</v>
      </c>
      <c r="AG914" s="89">
        <v>44449</v>
      </c>
      <c r="AH914" s="90" t="str">
        <f t="shared" si="139"/>
        <v>W37-2021</v>
      </c>
      <c r="AI914" s="90" t="str">
        <f t="shared" si="140"/>
        <v>Sep-2021</v>
      </c>
      <c r="AJ914" s="89">
        <v>44489</v>
      </c>
      <c r="AK914" s="90" t="str">
        <f t="shared" si="144"/>
        <v>W43-2021</v>
      </c>
      <c r="AL914" s="90" t="str">
        <f t="shared" si="145"/>
        <v>Oct-2021</v>
      </c>
      <c r="AM914" s="86">
        <v>44489</v>
      </c>
      <c r="AN914" s="90" t="str">
        <f t="shared" si="146"/>
        <v>W43-2021</v>
      </c>
      <c r="AO914" s="90" t="str">
        <f t="shared" si="147"/>
        <v>Oct-2021</v>
      </c>
      <c r="AP914" s="83" t="s">
        <v>4464</v>
      </c>
      <c r="AQ914" s="107">
        <v>44443</v>
      </c>
      <c r="AR914" s="89"/>
      <c r="AS914" s="99" t="s">
        <v>6781</v>
      </c>
      <c r="AT914" s="94">
        <v>6.6</v>
      </c>
      <c r="AU914" s="97"/>
      <c r="AV914" s="95">
        <v>44473</v>
      </c>
      <c r="AW914" s="97"/>
      <c r="AX914" s="89"/>
      <c r="AY914" s="89">
        <v>44480</v>
      </c>
      <c r="AZ914" s="219" t="str">
        <f t="shared" si="134"/>
        <v>W42-2021</v>
      </c>
      <c r="BA914" s="86"/>
      <c r="BB914" s="86"/>
      <c r="BC914" s="86"/>
      <c r="BD914" s="83" t="s">
        <v>3719</v>
      </c>
      <c r="BE914" s="83" t="str">
        <f t="shared" si="126"/>
        <v>21.RFI</v>
      </c>
      <c r="BF914" s="83" t="s">
        <v>3755</v>
      </c>
      <c r="BG914" s="103" t="s">
        <v>6770</v>
      </c>
      <c r="BH914" s="448"/>
    </row>
    <row r="915" spans="1:62" s="13" customFormat="1" ht="15" hidden="1" customHeight="1">
      <c r="A915" s="27">
        <v>696</v>
      </c>
      <c r="B915" s="29"/>
      <c r="C915" s="83" t="str">
        <f t="shared" si="138"/>
        <v>SUM-SU-LBP-2269</v>
      </c>
      <c r="D915" s="83">
        <v>30700950031</v>
      </c>
      <c r="E915" s="83" t="s">
        <v>6607</v>
      </c>
      <c r="F915" s="198" t="s">
        <v>6352</v>
      </c>
      <c r="G915" s="83" t="s">
        <v>3759</v>
      </c>
      <c r="H915" s="84" t="s">
        <v>6825</v>
      </c>
      <c r="I915" s="83" t="s">
        <v>5624</v>
      </c>
      <c r="J915" s="83" t="s">
        <v>5625</v>
      </c>
      <c r="K915" s="83">
        <v>30</v>
      </c>
      <c r="L915" s="83" t="s">
        <v>4505</v>
      </c>
      <c r="M915" s="84">
        <v>2021</v>
      </c>
      <c r="N915" s="83" t="s">
        <v>3759</v>
      </c>
      <c r="O915" s="83" t="s">
        <v>6419</v>
      </c>
      <c r="P915" s="84" t="s">
        <v>205</v>
      </c>
      <c r="Q915" s="83" t="s">
        <v>1763</v>
      </c>
      <c r="R915" s="83" t="s">
        <v>1764</v>
      </c>
      <c r="S915" s="83" t="s">
        <v>2200</v>
      </c>
      <c r="T915" s="83" t="s">
        <v>4465</v>
      </c>
      <c r="U915" s="83" t="s">
        <v>2199</v>
      </c>
      <c r="V915" s="86" t="s">
        <v>4471</v>
      </c>
      <c r="W915" s="274" t="s">
        <v>2213</v>
      </c>
      <c r="X915" s="274" t="s">
        <v>2705</v>
      </c>
      <c r="Y915" s="85">
        <v>6617471</v>
      </c>
      <c r="Z915" s="86">
        <v>44420</v>
      </c>
      <c r="AA915" s="86"/>
      <c r="AB915" s="87">
        <f t="shared" ca="1" si="142"/>
        <v>80</v>
      </c>
      <c r="AC915" s="88" t="str">
        <f t="shared" ca="1" si="143"/>
        <v>61 - 90 days</v>
      </c>
      <c r="AD915" s="89">
        <f t="shared" si="141"/>
        <v>44450</v>
      </c>
      <c r="AE915" s="90" t="str">
        <f t="shared" si="132"/>
        <v>W37-2021</v>
      </c>
      <c r="AF915" s="90" t="str">
        <f t="shared" si="133"/>
        <v>Sep-2021</v>
      </c>
      <c r="AG915" s="89">
        <v>44449</v>
      </c>
      <c r="AH915" s="90" t="str">
        <f t="shared" si="139"/>
        <v>W37-2021</v>
      </c>
      <c r="AI915" s="90" t="str">
        <f t="shared" si="140"/>
        <v>Sep-2021</v>
      </c>
      <c r="AJ915" s="89">
        <v>44491</v>
      </c>
      <c r="AK915" s="90" t="str">
        <f t="shared" si="144"/>
        <v>W43-2021</v>
      </c>
      <c r="AL915" s="90" t="str">
        <f t="shared" si="145"/>
        <v>Oct-2021</v>
      </c>
      <c r="AM915" s="86">
        <v>44499</v>
      </c>
      <c r="AN915" s="90" t="str">
        <f t="shared" si="146"/>
        <v>W44-2021</v>
      </c>
      <c r="AO915" s="90" t="str">
        <f t="shared" si="147"/>
        <v>Oct-2021</v>
      </c>
      <c r="AP915" s="83" t="s">
        <v>4464</v>
      </c>
      <c r="AQ915" s="107">
        <v>44443</v>
      </c>
      <c r="AR915" s="89"/>
      <c r="AS915" s="99">
        <v>128050014438</v>
      </c>
      <c r="AT915" s="94">
        <v>6.6</v>
      </c>
      <c r="AU915" s="97"/>
      <c r="AV915" s="95">
        <v>44473</v>
      </c>
      <c r="AW915" s="97"/>
      <c r="AX915" s="89"/>
      <c r="AY915" s="89">
        <v>44500</v>
      </c>
      <c r="AZ915" s="219" t="str">
        <f t="shared" si="134"/>
        <v>W45-2021</v>
      </c>
      <c r="BA915" s="86"/>
      <c r="BB915" s="86"/>
      <c r="BC915" s="86"/>
      <c r="BD915" s="83" t="s">
        <v>3719</v>
      </c>
      <c r="BE915" s="83" t="str">
        <f t="shared" ref="BE915:BE978" si="148">IFERROR(VLOOKUP($BD915,L_Milestone,4,FALSE),"")</f>
        <v>21.RFI</v>
      </c>
      <c r="BF915" s="83" t="s">
        <v>3754</v>
      </c>
      <c r="BG915" s="103" t="s">
        <v>7128</v>
      </c>
      <c r="BH915" s="448"/>
    </row>
    <row r="916" spans="1:62" s="13" customFormat="1" ht="15" hidden="1" customHeight="1">
      <c r="A916" s="27">
        <v>776</v>
      </c>
      <c r="B916" s="29"/>
      <c r="C916" s="83" t="str">
        <f t="shared" si="138"/>
        <v>SUM-SS-PKB-1262</v>
      </c>
      <c r="D916" s="83">
        <v>30705590031</v>
      </c>
      <c r="E916" s="83" t="s">
        <v>6617</v>
      </c>
      <c r="F916" s="198" t="s">
        <v>6342</v>
      </c>
      <c r="G916" s="83" t="s">
        <v>3759</v>
      </c>
      <c r="H916" s="84" t="s">
        <v>6825</v>
      </c>
      <c r="I916" s="83" t="s">
        <v>5784</v>
      </c>
      <c r="J916" s="83" t="s">
        <v>5785</v>
      </c>
      <c r="K916" s="83">
        <v>30</v>
      </c>
      <c r="L916" s="83" t="s">
        <v>5061</v>
      </c>
      <c r="M916" s="84">
        <v>2021</v>
      </c>
      <c r="N916" s="83" t="s">
        <v>3759</v>
      </c>
      <c r="O916" s="83" t="s">
        <v>6405</v>
      </c>
      <c r="P916" s="84" t="s">
        <v>205</v>
      </c>
      <c r="Q916" s="83" t="s">
        <v>1923</v>
      </c>
      <c r="R916" s="83" t="s">
        <v>1924</v>
      </c>
      <c r="S916" s="83" t="s">
        <v>2200</v>
      </c>
      <c r="T916" s="83" t="s">
        <v>4465</v>
      </c>
      <c r="U916" s="83" t="s">
        <v>2199</v>
      </c>
      <c r="V916" s="86" t="s">
        <v>4477</v>
      </c>
      <c r="W916" s="274" t="s">
        <v>2216</v>
      </c>
      <c r="X916" s="274" t="s">
        <v>2596</v>
      </c>
      <c r="Y916" s="85">
        <v>6617471</v>
      </c>
      <c r="Z916" s="86">
        <v>44420</v>
      </c>
      <c r="AA916" s="86"/>
      <c r="AB916" s="87">
        <f t="shared" ca="1" si="142"/>
        <v>60</v>
      </c>
      <c r="AC916" s="88" t="str">
        <f t="shared" ca="1" si="143"/>
        <v>31 - 60 days</v>
      </c>
      <c r="AD916" s="89">
        <f t="shared" si="141"/>
        <v>44450</v>
      </c>
      <c r="AE916" s="90" t="str">
        <f t="shared" si="132"/>
        <v>W37-2021</v>
      </c>
      <c r="AF916" s="90" t="str">
        <f t="shared" si="133"/>
        <v>Sep-2021</v>
      </c>
      <c r="AG916" s="89">
        <v>44449</v>
      </c>
      <c r="AH916" s="90" t="str">
        <f t="shared" si="139"/>
        <v>W37-2021</v>
      </c>
      <c r="AI916" s="90" t="str">
        <f t="shared" si="140"/>
        <v>Sep-2021</v>
      </c>
      <c r="AJ916" s="89">
        <v>44494</v>
      </c>
      <c r="AK916" s="90" t="str">
        <f t="shared" si="144"/>
        <v>W44-2021</v>
      </c>
      <c r="AL916" s="90" t="str">
        <f t="shared" si="145"/>
        <v>Oct-2021</v>
      </c>
      <c r="AM916" s="86">
        <v>44494</v>
      </c>
      <c r="AN916" s="90" t="str">
        <f t="shared" si="146"/>
        <v>W44-2021</v>
      </c>
      <c r="AO916" s="90" t="str">
        <f t="shared" si="147"/>
        <v>Oct-2021</v>
      </c>
      <c r="AP916" s="83" t="s">
        <v>4464</v>
      </c>
      <c r="AQ916" s="107">
        <v>44473</v>
      </c>
      <c r="AR916" s="89"/>
      <c r="AS916" s="99" t="s">
        <v>6776</v>
      </c>
      <c r="AT916" s="94">
        <v>6.6</v>
      </c>
      <c r="AU916" s="97"/>
      <c r="AV916" s="95">
        <v>44473</v>
      </c>
      <c r="AW916" s="97"/>
      <c r="AX916" s="89"/>
      <c r="AY916" s="89">
        <v>44480</v>
      </c>
      <c r="AZ916" s="219" t="str">
        <f t="shared" si="134"/>
        <v>W42-2021</v>
      </c>
      <c r="BA916" s="86"/>
      <c r="BB916" s="86"/>
      <c r="BC916" s="86"/>
      <c r="BD916" s="83" t="s">
        <v>3719</v>
      </c>
      <c r="BE916" s="83" t="str">
        <f t="shared" si="148"/>
        <v>21.RFI</v>
      </c>
      <c r="BF916" s="83" t="s">
        <v>3755</v>
      </c>
      <c r="BG916" s="103" t="s">
        <v>6772</v>
      </c>
      <c r="BH916" s="448"/>
    </row>
    <row r="917" spans="1:62" s="13" customFormat="1" ht="15" hidden="1" customHeight="1">
      <c r="A917" s="27">
        <v>781</v>
      </c>
      <c r="B917" s="29"/>
      <c r="C917" s="83" t="str">
        <f t="shared" si="138"/>
        <v>SUM-SS-PLG-1274</v>
      </c>
      <c r="D917" s="83">
        <v>30711860031</v>
      </c>
      <c r="E917" s="83" t="s">
        <v>7446</v>
      </c>
      <c r="F917" s="198" t="s">
        <v>6344</v>
      </c>
      <c r="G917" s="83" t="s">
        <v>3759</v>
      </c>
      <c r="H917" s="84" t="s">
        <v>6825</v>
      </c>
      <c r="I917" s="83" t="s">
        <v>5794</v>
      </c>
      <c r="J917" s="83" t="s">
        <v>5795</v>
      </c>
      <c r="K917" s="83">
        <v>40</v>
      </c>
      <c r="L917" s="83" t="s">
        <v>4811</v>
      </c>
      <c r="M917" s="84">
        <v>2021</v>
      </c>
      <c r="N917" s="83" t="s">
        <v>3759</v>
      </c>
      <c r="O917" s="83" t="s">
        <v>6410</v>
      </c>
      <c r="P917" s="84" t="s">
        <v>205</v>
      </c>
      <c r="Q917" s="83" t="s">
        <v>1933</v>
      </c>
      <c r="R917" s="83" t="s">
        <v>1934</v>
      </c>
      <c r="S917" s="83" t="s">
        <v>2200</v>
      </c>
      <c r="T917" s="83" t="s">
        <v>4465</v>
      </c>
      <c r="U917" s="83" t="s">
        <v>2199</v>
      </c>
      <c r="V917" s="86" t="s">
        <v>4477</v>
      </c>
      <c r="W917" s="274" t="s">
        <v>2216</v>
      </c>
      <c r="X917" s="274" t="s">
        <v>2720</v>
      </c>
      <c r="Y917" s="85">
        <v>6617470</v>
      </c>
      <c r="Z917" s="86">
        <v>44420</v>
      </c>
      <c r="AA917" s="86"/>
      <c r="AB917" s="87">
        <f t="shared" ca="1" si="142"/>
        <v>64</v>
      </c>
      <c r="AC917" s="88" t="str">
        <f t="shared" ca="1" si="143"/>
        <v>61 - 90 days</v>
      </c>
      <c r="AD917" s="89">
        <f t="shared" si="141"/>
        <v>44450</v>
      </c>
      <c r="AE917" s="90" t="str">
        <f t="shared" si="132"/>
        <v>W37-2021</v>
      </c>
      <c r="AF917" s="90" t="str">
        <f t="shared" si="133"/>
        <v>Sep-2021</v>
      </c>
      <c r="AG917" s="89">
        <v>44449</v>
      </c>
      <c r="AH917" s="90" t="str">
        <f t="shared" si="139"/>
        <v>W37-2021</v>
      </c>
      <c r="AI917" s="90" t="str">
        <f t="shared" si="140"/>
        <v>Sep-2021</v>
      </c>
      <c r="AJ917" s="89">
        <v>44495</v>
      </c>
      <c r="AK917" s="90" t="str">
        <f t="shared" si="144"/>
        <v>W44-2021</v>
      </c>
      <c r="AL917" s="90" t="str">
        <f t="shared" si="145"/>
        <v>Oct-2021</v>
      </c>
      <c r="AM917" s="89">
        <v>44495</v>
      </c>
      <c r="AN917" s="90" t="str">
        <f t="shared" si="146"/>
        <v>W44-2021</v>
      </c>
      <c r="AO917" s="90" t="str">
        <f t="shared" si="147"/>
        <v>Oct-2021</v>
      </c>
      <c r="AP917" s="83" t="s">
        <v>4464</v>
      </c>
      <c r="AQ917" s="107">
        <v>44473</v>
      </c>
      <c r="AR917" s="89"/>
      <c r="AS917" s="99" t="s">
        <v>6860</v>
      </c>
      <c r="AT917" s="94">
        <v>6.6</v>
      </c>
      <c r="AU917" s="97"/>
      <c r="AV917" s="95">
        <v>44473</v>
      </c>
      <c r="AW917" s="97"/>
      <c r="AX917" s="89"/>
      <c r="AY917" s="89">
        <v>44484</v>
      </c>
      <c r="AZ917" s="219" t="str">
        <f t="shared" si="134"/>
        <v>W42-2021</v>
      </c>
      <c r="BA917" s="86"/>
      <c r="BB917" s="86"/>
      <c r="BC917" s="86"/>
      <c r="BD917" s="83" t="s">
        <v>3719</v>
      </c>
      <c r="BE917" s="83" t="str">
        <f t="shared" si="148"/>
        <v>21.RFI</v>
      </c>
      <c r="BF917" s="83" t="s">
        <v>3755</v>
      </c>
      <c r="BG917" s="103" t="s">
        <v>6757</v>
      </c>
      <c r="BH917" s="448"/>
    </row>
    <row r="918" spans="1:62" s="13" customFormat="1" ht="15" hidden="1" customHeight="1">
      <c r="A918" s="27">
        <v>706</v>
      </c>
      <c r="B918" s="29"/>
      <c r="C918" s="83" t="str">
        <f t="shared" si="138"/>
        <v>SUM-RI-BKN-1159</v>
      </c>
      <c r="D918" s="83">
        <v>30701000031</v>
      </c>
      <c r="E918" s="83" t="s">
        <v>6634</v>
      </c>
      <c r="F918" s="198" t="s">
        <v>6316</v>
      </c>
      <c r="G918" s="83" t="s">
        <v>3759</v>
      </c>
      <c r="H918" s="84" t="s">
        <v>6825</v>
      </c>
      <c r="I918" s="83" t="s">
        <v>5644</v>
      </c>
      <c r="J918" s="83" t="s">
        <v>5645</v>
      </c>
      <c r="K918" s="83">
        <v>40</v>
      </c>
      <c r="L918" s="83" t="s">
        <v>4997</v>
      </c>
      <c r="M918" s="84">
        <v>2021</v>
      </c>
      <c r="N918" s="83" t="s">
        <v>3759</v>
      </c>
      <c r="O918" s="83" t="s">
        <v>6372</v>
      </c>
      <c r="P918" s="84" t="s">
        <v>205</v>
      </c>
      <c r="Q918" s="83" t="s">
        <v>1783</v>
      </c>
      <c r="R918" s="83" t="s">
        <v>1784</v>
      </c>
      <c r="S918" s="83" t="s">
        <v>2200</v>
      </c>
      <c r="T918" s="83" t="s">
        <v>4465</v>
      </c>
      <c r="U918" s="83" t="s">
        <v>2199</v>
      </c>
      <c r="V918" s="86" t="s">
        <v>4476</v>
      </c>
      <c r="W918" s="274" t="s">
        <v>2224</v>
      </c>
      <c r="X918" s="274" t="s">
        <v>2722</v>
      </c>
      <c r="Y918" s="85">
        <v>6617471</v>
      </c>
      <c r="Z918" s="86">
        <v>44420</v>
      </c>
      <c r="AA918" s="86"/>
      <c r="AB918" s="87">
        <f t="shared" ca="1" si="142"/>
        <v>67</v>
      </c>
      <c r="AC918" s="88" t="str">
        <f t="shared" ca="1" si="143"/>
        <v>61 - 90 days</v>
      </c>
      <c r="AD918" s="89">
        <f t="shared" si="141"/>
        <v>44450</v>
      </c>
      <c r="AE918" s="90" t="str">
        <f t="shared" si="132"/>
        <v>W37-2021</v>
      </c>
      <c r="AF918" s="90" t="str">
        <f t="shared" si="133"/>
        <v>Sep-2021</v>
      </c>
      <c r="AG918" s="89">
        <v>44449</v>
      </c>
      <c r="AH918" s="90" t="str">
        <f t="shared" si="139"/>
        <v>W37-2021</v>
      </c>
      <c r="AI918" s="90" t="str">
        <f t="shared" si="140"/>
        <v>Sep-2021</v>
      </c>
      <c r="AJ918" s="89">
        <v>44497</v>
      </c>
      <c r="AK918" s="90" t="str">
        <f t="shared" si="144"/>
        <v>W44-2021</v>
      </c>
      <c r="AL918" s="90" t="str">
        <f t="shared" si="145"/>
        <v>Oct-2021</v>
      </c>
      <c r="AM918" s="89">
        <v>44497</v>
      </c>
      <c r="AN918" s="90" t="str">
        <f t="shared" si="146"/>
        <v>W44-2021</v>
      </c>
      <c r="AO918" s="90" t="str">
        <f t="shared" si="147"/>
        <v>Oct-2021</v>
      </c>
      <c r="AP918" s="83" t="s">
        <v>4464</v>
      </c>
      <c r="AQ918" s="107">
        <v>44443</v>
      </c>
      <c r="AR918" s="89"/>
      <c r="AS918" s="99" t="s">
        <v>6889</v>
      </c>
      <c r="AT918" s="94">
        <v>6.6</v>
      </c>
      <c r="AU918" s="97"/>
      <c r="AV918" s="95">
        <v>44473</v>
      </c>
      <c r="AW918" s="97"/>
      <c r="AX918" s="89"/>
      <c r="AY918" s="89">
        <v>44487</v>
      </c>
      <c r="AZ918" s="219" t="str">
        <f t="shared" si="134"/>
        <v>W43-2021</v>
      </c>
      <c r="BA918" s="86"/>
      <c r="BB918" s="86"/>
      <c r="BC918" s="86"/>
      <c r="BD918" s="83" t="s">
        <v>3719</v>
      </c>
      <c r="BE918" s="83" t="str">
        <f t="shared" si="148"/>
        <v>21.RFI</v>
      </c>
      <c r="BF918" s="83" t="s">
        <v>3755</v>
      </c>
      <c r="BG918" s="103" t="s">
        <v>6884</v>
      </c>
      <c r="BH918" s="448"/>
    </row>
    <row r="919" spans="1:62" s="13" customFormat="1" ht="15" hidden="1" customHeight="1">
      <c r="A919" s="27"/>
      <c r="B919" s="29"/>
      <c r="C919" s="83" t="str">
        <f t="shared" si="138"/>
        <v>SUM-SU-STB-2225</v>
      </c>
      <c r="D919" s="83">
        <v>30734900031</v>
      </c>
      <c r="E919" s="83">
        <v>22021109</v>
      </c>
      <c r="F919" s="198" t="s">
        <v>9224</v>
      </c>
      <c r="G919" s="83" t="s">
        <v>10283</v>
      </c>
      <c r="H919" s="84" t="s">
        <v>6825</v>
      </c>
      <c r="I919" s="83" t="s">
        <v>8939</v>
      </c>
      <c r="J919" s="83" t="s">
        <v>8940</v>
      </c>
      <c r="K919" s="83">
        <v>50</v>
      </c>
      <c r="L919" s="83" t="s">
        <v>8941</v>
      </c>
      <c r="M919" s="83">
        <v>2022</v>
      </c>
      <c r="N919" s="83"/>
      <c r="O919" s="83" t="s">
        <v>9366</v>
      </c>
      <c r="P919" s="84" t="s">
        <v>205</v>
      </c>
      <c r="Q919" s="83" t="s">
        <v>12470</v>
      </c>
      <c r="R919" s="83" t="s">
        <v>8469</v>
      </c>
      <c r="S919" s="83" t="s">
        <v>2200</v>
      </c>
      <c r="T919" s="83" t="s">
        <v>4465</v>
      </c>
      <c r="U919" s="83" t="s">
        <v>201</v>
      </c>
      <c r="V919" s="83" t="s">
        <v>4471</v>
      </c>
      <c r="W919" s="274" t="s">
        <v>2213</v>
      </c>
      <c r="X919" s="274" t="s">
        <v>2719</v>
      </c>
      <c r="Y919" s="85">
        <v>6618183</v>
      </c>
      <c r="Z919" s="86">
        <v>44657</v>
      </c>
      <c r="AA919" s="86">
        <v>44657</v>
      </c>
      <c r="AB919" s="332">
        <f t="shared" ca="1" si="142"/>
        <v>-6</v>
      </c>
      <c r="AC919" s="88" t="str">
        <f t="shared" ca="1" si="143"/>
        <v>&lt; 30 days</v>
      </c>
      <c r="AD919" s="89">
        <f t="shared" si="141"/>
        <v>44687</v>
      </c>
      <c r="AE919" s="90" t="str">
        <f t="shared" si="132"/>
        <v>W19-2022</v>
      </c>
      <c r="AF919" s="90" t="str">
        <f t="shared" si="133"/>
        <v>May-2022</v>
      </c>
      <c r="AG919" s="89" t="s">
        <v>345</v>
      </c>
      <c r="AH919" s="90" t="str">
        <f t="shared" si="139"/>
        <v>TBD</v>
      </c>
      <c r="AI919" s="90" t="str">
        <f t="shared" si="140"/>
        <v>TBD</v>
      </c>
      <c r="AJ919" s="89" t="s">
        <v>345</v>
      </c>
      <c r="AK919" s="90" t="str">
        <f t="shared" si="144"/>
        <v>TBD</v>
      </c>
      <c r="AL919" s="90" t="str">
        <f t="shared" si="145"/>
        <v>TBD</v>
      </c>
      <c r="AM919" s="89" t="s">
        <v>345</v>
      </c>
      <c r="AN919" s="90" t="str">
        <f t="shared" si="146"/>
        <v>TBD</v>
      </c>
      <c r="AO919" s="90" t="str">
        <f t="shared" si="147"/>
        <v>TBD</v>
      </c>
      <c r="AP919" s="83" t="s">
        <v>4464</v>
      </c>
      <c r="AQ919" s="89">
        <v>44661</v>
      </c>
      <c r="AR919" s="89">
        <v>44662</v>
      </c>
      <c r="AS919" s="99" t="s">
        <v>12853</v>
      </c>
      <c r="AT919" s="94">
        <v>6.6</v>
      </c>
      <c r="AU919" s="97"/>
      <c r="AV919" s="95">
        <v>44663</v>
      </c>
      <c r="AW919" s="97"/>
      <c r="AX919" s="89"/>
      <c r="AY919" s="89">
        <v>44651</v>
      </c>
      <c r="AZ919" s="219"/>
      <c r="BA919" s="86"/>
      <c r="BB919" s="86"/>
      <c r="BC919" s="86"/>
      <c r="BD919" s="83" t="s">
        <v>3719</v>
      </c>
      <c r="BE919" s="83" t="str">
        <f t="shared" si="148"/>
        <v>21.RFI</v>
      </c>
      <c r="BF919" s="83" t="s">
        <v>3754</v>
      </c>
      <c r="BG919" s="96" t="s">
        <v>12728</v>
      </c>
      <c r="BH919" s="437"/>
      <c r="BJ919" s="190"/>
    </row>
    <row r="920" spans="1:62" s="13" customFormat="1" ht="15" hidden="1" customHeight="1">
      <c r="A920" s="27">
        <v>782</v>
      </c>
      <c r="B920" s="29"/>
      <c r="C920" s="83" t="str">
        <f t="shared" si="138"/>
        <v>SUM-JA-JMB-0503</v>
      </c>
      <c r="D920" s="83">
        <v>30711850031</v>
      </c>
      <c r="E920" s="83" t="s">
        <v>7410</v>
      </c>
      <c r="F920" s="198" t="s">
        <v>6064</v>
      </c>
      <c r="G920" s="83" t="s">
        <v>3759</v>
      </c>
      <c r="H920" s="84" t="s">
        <v>6827</v>
      </c>
      <c r="I920" s="83" t="s">
        <v>5796</v>
      </c>
      <c r="J920" s="83" t="s">
        <v>5797</v>
      </c>
      <c r="K920" s="83">
        <v>50</v>
      </c>
      <c r="L920" s="83" t="s">
        <v>5065</v>
      </c>
      <c r="M920" s="84">
        <v>2021</v>
      </c>
      <c r="N920" s="83" t="s">
        <v>3759</v>
      </c>
      <c r="O920" s="83" t="s">
        <v>6135</v>
      </c>
      <c r="P920" s="84" t="s">
        <v>205</v>
      </c>
      <c r="Q920" s="83" t="s">
        <v>1935</v>
      </c>
      <c r="R920" s="83" t="s">
        <v>1936</v>
      </c>
      <c r="S920" s="83" t="s">
        <v>2200</v>
      </c>
      <c r="T920" s="83" t="s">
        <v>4465</v>
      </c>
      <c r="U920" s="83" t="s">
        <v>2199</v>
      </c>
      <c r="V920" s="86" t="s">
        <v>4477</v>
      </c>
      <c r="W920" s="274" t="s">
        <v>2223</v>
      </c>
      <c r="X920" s="274" t="s">
        <v>2692</v>
      </c>
      <c r="Y920" s="85">
        <v>6617467</v>
      </c>
      <c r="Z920" s="86">
        <v>44420</v>
      </c>
      <c r="AA920" s="86"/>
      <c r="AB920" s="87">
        <f t="shared" ca="1" si="142"/>
        <v>68</v>
      </c>
      <c r="AC920" s="88" t="str">
        <f t="shared" ca="1" si="143"/>
        <v>61 - 90 days</v>
      </c>
      <c r="AD920" s="89">
        <f t="shared" si="141"/>
        <v>44450</v>
      </c>
      <c r="AE920" s="90" t="str">
        <f t="shared" si="132"/>
        <v>W37-2021</v>
      </c>
      <c r="AF920" s="90" t="str">
        <f t="shared" si="133"/>
        <v>Sep-2021</v>
      </c>
      <c r="AG920" s="89">
        <v>44449</v>
      </c>
      <c r="AH920" s="90" t="str">
        <f t="shared" si="139"/>
        <v>W37-2021</v>
      </c>
      <c r="AI920" s="90" t="str">
        <f t="shared" si="140"/>
        <v>Sep-2021</v>
      </c>
      <c r="AJ920" s="89">
        <v>44499</v>
      </c>
      <c r="AK920" s="90" t="str">
        <f t="shared" si="144"/>
        <v>W44-2021</v>
      </c>
      <c r="AL920" s="90" t="str">
        <f t="shared" si="145"/>
        <v>Oct-2021</v>
      </c>
      <c r="AM920" s="89">
        <v>44499</v>
      </c>
      <c r="AN920" s="90" t="str">
        <f t="shared" si="146"/>
        <v>W44-2021</v>
      </c>
      <c r="AO920" s="90" t="str">
        <f t="shared" si="147"/>
        <v>Oct-2021</v>
      </c>
      <c r="AP920" s="83" t="s">
        <v>4464</v>
      </c>
      <c r="AQ920" s="107">
        <v>44473</v>
      </c>
      <c r="AR920" s="89"/>
      <c r="AS920" s="99" t="s">
        <v>6920</v>
      </c>
      <c r="AT920" s="94">
        <v>6.6</v>
      </c>
      <c r="AU920" s="97"/>
      <c r="AV920" s="95">
        <v>44473</v>
      </c>
      <c r="AW920" s="97"/>
      <c r="AX920" s="89"/>
      <c r="AY920" s="89">
        <v>44488</v>
      </c>
      <c r="AZ920" s="219" t="str">
        <f>IFERROR(VLOOKUP(AY920,L_Convert,6,FALSE),"")</f>
        <v>W43-2021</v>
      </c>
      <c r="BA920" s="86"/>
      <c r="BB920" s="86"/>
      <c r="BC920" s="86"/>
      <c r="BD920" s="83" t="s">
        <v>3719</v>
      </c>
      <c r="BE920" s="83" t="str">
        <f t="shared" si="148"/>
        <v>21.RFI</v>
      </c>
      <c r="BF920" s="83" t="s">
        <v>3755</v>
      </c>
      <c r="BG920" s="103" t="s">
        <v>6756</v>
      </c>
      <c r="BH920" s="448"/>
    </row>
    <row r="921" spans="1:62" s="13" customFormat="1" ht="15" hidden="1" customHeight="1">
      <c r="A921" s="27">
        <v>682</v>
      </c>
      <c r="B921" s="29"/>
      <c r="C921" s="83" t="str">
        <f t="shared" si="138"/>
        <v>KAL-KS-BJB-1113</v>
      </c>
      <c r="D921" s="83">
        <v>30705610031</v>
      </c>
      <c r="E921" s="83" t="s">
        <v>6561</v>
      </c>
      <c r="F921" s="198" t="s">
        <v>6301</v>
      </c>
      <c r="G921" s="83" t="s">
        <v>3759</v>
      </c>
      <c r="H921" s="84" t="s">
        <v>6508</v>
      </c>
      <c r="I921" s="83" t="s">
        <v>5596</v>
      </c>
      <c r="J921" s="83" t="s">
        <v>5597</v>
      </c>
      <c r="K921" s="83">
        <v>50</v>
      </c>
      <c r="L921" s="83" t="s">
        <v>4977</v>
      </c>
      <c r="M921" s="84">
        <v>2021</v>
      </c>
      <c r="N921" s="83" t="s">
        <v>3759</v>
      </c>
      <c r="O921" s="83" t="s">
        <v>6303</v>
      </c>
      <c r="P921" s="84" t="s">
        <v>205</v>
      </c>
      <c r="Q921" s="83" t="s">
        <v>1735</v>
      </c>
      <c r="R921" s="83" t="s">
        <v>1736</v>
      </c>
      <c r="S921" s="83" t="s">
        <v>2200</v>
      </c>
      <c r="T921" s="83" t="s">
        <v>4465</v>
      </c>
      <c r="U921" s="83" t="s">
        <v>103</v>
      </c>
      <c r="V921" s="86" t="s">
        <v>4474</v>
      </c>
      <c r="W921" s="274" t="s">
        <v>2208</v>
      </c>
      <c r="X921" s="274" t="s">
        <v>2712</v>
      </c>
      <c r="Y921" s="85">
        <v>6617469</v>
      </c>
      <c r="Z921" s="86">
        <v>44420</v>
      </c>
      <c r="AA921" s="86"/>
      <c r="AB921" s="87">
        <f t="shared" ca="1" si="142"/>
        <v>75</v>
      </c>
      <c r="AC921" s="88" t="str">
        <f t="shared" ca="1" si="143"/>
        <v>61 - 90 days</v>
      </c>
      <c r="AD921" s="89">
        <f t="shared" si="141"/>
        <v>44450</v>
      </c>
      <c r="AE921" s="90" t="str">
        <f t="shared" si="132"/>
        <v>W37-2021</v>
      </c>
      <c r="AF921" s="90" t="str">
        <f t="shared" si="133"/>
        <v>Sep-2021</v>
      </c>
      <c r="AG921" s="89">
        <v>44449</v>
      </c>
      <c r="AH921" s="90" t="str">
        <f t="shared" si="139"/>
        <v>W37-2021</v>
      </c>
      <c r="AI921" s="90" t="str">
        <f t="shared" si="140"/>
        <v>Sep-2021</v>
      </c>
      <c r="AJ921" s="89">
        <v>44493</v>
      </c>
      <c r="AK921" s="90" t="str">
        <f t="shared" si="144"/>
        <v>W44-2021</v>
      </c>
      <c r="AL921" s="90" t="str">
        <f t="shared" si="145"/>
        <v>Oct-2021</v>
      </c>
      <c r="AM921" s="89">
        <v>44496</v>
      </c>
      <c r="AN921" s="90" t="str">
        <f t="shared" si="146"/>
        <v>W44-2021</v>
      </c>
      <c r="AO921" s="90" t="str">
        <f t="shared" si="147"/>
        <v>Oct-2021</v>
      </c>
      <c r="AP921" s="83" t="s">
        <v>4464</v>
      </c>
      <c r="AQ921" s="107">
        <v>44473</v>
      </c>
      <c r="AR921" s="89"/>
      <c r="AS921" s="99">
        <v>221600433107</v>
      </c>
      <c r="AT921" s="94">
        <v>6.6</v>
      </c>
      <c r="AU921" s="255"/>
      <c r="AV921" s="95">
        <v>44473</v>
      </c>
      <c r="AW921" s="97"/>
      <c r="AX921" s="89">
        <v>44479</v>
      </c>
      <c r="AY921" s="89">
        <v>44495</v>
      </c>
      <c r="AZ921" s="219" t="str">
        <f>IFERROR(VLOOKUP(AY921,L_Convert,6,FALSE),"")</f>
        <v>W44-2021</v>
      </c>
      <c r="BA921" s="86"/>
      <c r="BB921" s="86"/>
      <c r="BC921" s="86"/>
      <c r="BD921" s="83" t="s">
        <v>3719</v>
      </c>
      <c r="BE921" s="83" t="str">
        <f t="shared" si="148"/>
        <v>21.RFI</v>
      </c>
      <c r="BF921" s="83" t="s">
        <v>3755</v>
      </c>
      <c r="BG921" s="103" t="s">
        <v>7039</v>
      </c>
      <c r="BH921" s="448"/>
    </row>
    <row r="922" spans="1:62" s="13" customFormat="1" ht="15" hidden="1" customHeight="1">
      <c r="A922" s="27">
        <v>775</v>
      </c>
      <c r="B922" s="29"/>
      <c r="C922" s="83" t="str">
        <f t="shared" si="138"/>
        <v>SUL-ST-PAL-1123</v>
      </c>
      <c r="D922" s="83">
        <v>30705680031</v>
      </c>
      <c r="E922" s="83" t="s">
        <v>6565</v>
      </c>
      <c r="F922" s="198" t="s">
        <v>6320</v>
      </c>
      <c r="G922" s="83" t="s">
        <v>3759</v>
      </c>
      <c r="H922" s="84" t="s">
        <v>6508</v>
      </c>
      <c r="I922" s="83" t="s">
        <v>5782</v>
      </c>
      <c r="J922" s="83" t="s">
        <v>5783</v>
      </c>
      <c r="K922" s="83">
        <v>50</v>
      </c>
      <c r="L922" s="83" t="s">
        <v>5060</v>
      </c>
      <c r="M922" s="84">
        <v>2021</v>
      </c>
      <c r="N922" s="83" t="s">
        <v>3759</v>
      </c>
      <c r="O922" s="83" t="s">
        <v>6377</v>
      </c>
      <c r="P922" s="84" t="s">
        <v>205</v>
      </c>
      <c r="Q922" s="83" t="s">
        <v>1921</v>
      </c>
      <c r="R922" s="83" t="s">
        <v>1922</v>
      </c>
      <c r="S922" s="83" t="s">
        <v>2200</v>
      </c>
      <c r="T922" s="83" t="s">
        <v>4465</v>
      </c>
      <c r="U922" s="83" t="s">
        <v>2198</v>
      </c>
      <c r="V922" s="86" t="s">
        <v>4475</v>
      </c>
      <c r="W922" s="274" t="s">
        <v>2232</v>
      </c>
      <c r="X922" s="274" t="s">
        <v>2739</v>
      </c>
      <c r="Y922" s="85">
        <v>6617469</v>
      </c>
      <c r="Z922" s="86">
        <v>44420</v>
      </c>
      <c r="AA922" s="86"/>
      <c r="AB922" s="87">
        <f t="shared" ca="1" si="142"/>
        <v>64</v>
      </c>
      <c r="AC922" s="88" t="str">
        <f t="shared" ca="1" si="143"/>
        <v>61 - 90 days</v>
      </c>
      <c r="AD922" s="89">
        <f t="shared" si="141"/>
        <v>44450</v>
      </c>
      <c r="AE922" s="90" t="str">
        <f t="shared" si="132"/>
        <v>W37-2021</v>
      </c>
      <c r="AF922" s="90" t="str">
        <f t="shared" si="133"/>
        <v>Sep-2021</v>
      </c>
      <c r="AG922" s="89">
        <v>44449</v>
      </c>
      <c r="AH922" s="90" t="str">
        <f t="shared" si="139"/>
        <v>W37-2021</v>
      </c>
      <c r="AI922" s="90" t="str">
        <f t="shared" si="140"/>
        <v>Sep-2021</v>
      </c>
      <c r="AJ922" s="89">
        <v>44497</v>
      </c>
      <c r="AK922" s="90" t="str">
        <f t="shared" si="144"/>
        <v>W44-2021</v>
      </c>
      <c r="AL922" s="90" t="str">
        <f t="shared" si="145"/>
        <v>Oct-2021</v>
      </c>
      <c r="AM922" s="89">
        <v>44497</v>
      </c>
      <c r="AN922" s="90" t="str">
        <f t="shared" si="146"/>
        <v>W44-2021</v>
      </c>
      <c r="AO922" s="90" t="str">
        <f t="shared" si="147"/>
        <v>Oct-2021</v>
      </c>
      <c r="AP922" s="83" t="s">
        <v>4464</v>
      </c>
      <c r="AQ922" s="107">
        <v>44473</v>
      </c>
      <c r="AR922" s="89"/>
      <c r="AS922" s="99" t="s">
        <v>6849</v>
      </c>
      <c r="AT922" s="94">
        <v>6.6</v>
      </c>
      <c r="AU922" s="97"/>
      <c r="AV922" s="95">
        <v>44473</v>
      </c>
      <c r="AW922" s="97"/>
      <c r="AX922" s="89"/>
      <c r="AY922" s="89">
        <v>44484</v>
      </c>
      <c r="AZ922" s="219" t="str">
        <f>IFERROR(VLOOKUP(AY922,L_Convert,6,FALSE),"")</f>
        <v>W42-2021</v>
      </c>
      <c r="BA922" s="86"/>
      <c r="BB922" s="86"/>
      <c r="BC922" s="86"/>
      <c r="BD922" s="83" t="s">
        <v>3719</v>
      </c>
      <c r="BE922" s="83" t="str">
        <f t="shared" si="148"/>
        <v>21.RFI</v>
      </c>
      <c r="BF922" s="83" t="s">
        <v>3755</v>
      </c>
      <c r="BG922" s="103" t="s">
        <v>6794</v>
      </c>
      <c r="BH922" s="448"/>
    </row>
    <row r="923" spans="1:62" s="13" customFormat="1" ht="15" hidden="1" customHeight="1">
      <c r="A923" s="27"/>
      <c r="B923" s="29"/>
      <c r="C923" s="83" t="str">
        <f t="shared" si="138"/>
        <v>SUM-SU-STB-2229</v>
      </c>
      <c r="D923" s="83">
        <v>30735160031</v>
      </c>
      <c r="E923" s="83">
        <v>22012109</v>
      </c>
      <c r="F923" s="198" t="s">
        <v>9213</v>
      </c>
      <c r="G923" s="83" t="s">
        <v>10283</v>
      </c>
      <c r="H923" s="84" t="s">
        <v>6825</v>
      </c>
      <c r="I923" s="83" t="s">
        <v>8908</v>
      </c>
      <c r="J923" s="83" t="s">
        <v>8909</v>
      </c>
      <c r="K923" s="83">
        <v>50</v>
      </c>
      <c r="L923" s="83" t="s">
        <v>8910</v>
      </c>
      <c r="M923" s="83">
        <v>2022</v>
      </c>
      <c r="N923" s="83"/>
      <c r="O923" s="83" t="s">
        <v>9427</v>
      </c>
      <c r="P923" s="84" t="s">
        <v>205</v>
      </c>
      <c r="Q923" s="83" t="s">
        <v>12472</v>
      </c>
      <c r="R923" s="83" t="s">
        <v>8447</v>
      </c>
      <c r="S923" s="83" t="s">
        <v>2200</v>
      </c>
      <c r="T923" s="83" t="s">
        <v>4465</v>
      </c>
      <c r="U923" s="83" t="s">
        <v>201</v>
      </c>
      <c r="V923" s="83" t="s">
        <v>4471</v>
      </c>
      <c r="W923" s="274" t="s">
        <v>2213</v>
      </c>
      <c r="X923" s="274" t="s">
        <v>2719</v>
      </c>
      <c r="Y923" s="85">
        <v>6618183</v>
      </c>
      <c r="Z923" s="86">
        <v>44657</v>
      </c>
      <c r="AA923" s="86">
        <v>44657</v>
      </c>
      <c r="AB923" s="332">
        <f t="shared" ca="1" si="142"/>
        <v>-6</v>
      </c>
      <c r="AC923" s="88" t="str">
        <f t="shared" ca="1" si="143"/>
        <v>&lt; 30 days</v>
      </c>
      <c r="AD923" s="89">
        <f t="shared" si="141"/>
        <v>44687</v>
      </c>
      <c r="AE923" s="90" t="str">
        <f t="shared" si="132"/>
        <v>W19-2022</v>
      </c>
      <c r="AF923" s="90" t="str">
        <f t="shared" si="133"/>
        <v>May-2022</v>
      </c>
      <c r="AG923" s="89" t="s">
        <v>345</v>
      </c>
      <c r="AH923" s="90" t="str">
        <f t="shared" si="139"/>
        <v>TBD</v>
      </c>
      <c r="AI923" s="90" t="str">
        <f t="shared" si="140"/>
        <v>TBD</v>
      </c>
      <c r="AJ923" s="89" t="s">
        <v>345</v>
      </c>
      <c r="AK923" s="90" t="str">
        <f t="shared" si="144"/>
        <v>TBD</v>
      </c>
      <c r="AL923" s="90" t="str">
        <f t="shared" si="145"/>
        <v>TBD</v>
      </c>
      <c r="AM923" s="89" t="s">
        <v>345</v>
      </c>
      <c r="AN923" s="90" t="str">
        <f t="shared" si="146"/>
        <v>TBD</v>
      </c>
      <c r="AO923" s="90" t="str">
        <f t="shared" si="147"/>
        <v>TBD</v>
      </c>
      <c r="AP923" s="83" t="s">
        <v>4464</v>
      </c>
      <c r="AQ923" s="89">
        <v>44661</v>
      </c>
      <c r="AR923" s="89">
        <v>44662</v>
      </c>
      <c r="AS923" s="99" t="s">
        <v>12854</v>
      </c>
      <c r="AT923" s="94">
        <v>6.6</v>
      </c>
      <c r="AU923" s="97"/>
      <c r="AV923" s="95">
        <v>44663</v>
      </c>
      <c r="AW923" s="97"/>
      <c r="AX923" s="89"/>
      <c r="AY923" s="89">
        <v>44651</v>
      </c>
      <c r="AZ923" s="219"/>
      <c r="BA923" s="86"/>
      <c r="BB923" s="86"/>
      <c r="BC923" s="86"/>
      <c r="BD923" s="83" t="s">
        <v>3719</v>
      </c>
      <c r="BE923" s="83" t="str">
        <f t="shared" si="148"/>
        <v>21.RFI</v>
      </c>
      <c r="BF923" s="83" t="s">
        <v>3754</v>
      </c>
      <c r="BG923" s="96" t="s">
        <v>12728</v>
      </c>
      <c r="BH923" s="437"/>
    </row>
    <row r="924" spans="1:62" s="13" customFormat="1" ht="15" hidden="1" customHeight="1">
      <c r="A924" s="27">
        <v>699</v>
      </c>
      <c r="B924" s="29"/>
      <c r="C924" s="83" t="str">
        <f t="shared" si="138"/>
        <v>SUM-SU-STB-2219</v>
      </c>
      <c r="D924" s="83">
        <v>30701240031</v>
      </c>
      <c r="E924" s="83" t="s">
        <v>6602</v>
      </c>
      <c r="F924" s="198" t="s">
        <v>6022</v>
      </c>
      <c r="G924" s="83" t="s">
        <v>3759</v>
      </c>
      <c r="H924" s="84" t="s">
        <v>6825</v>
      </c>
      <c r="I924" s="83" t="s">
        <v>5630</v>
      </c>
      <c r="J924" s="83" t="s">
        <v>5631</v>
      </c>
      <c r="K924" s="83">
        <v>40</v>
      </c>
      <c r="L924" s="83" t="s">
        <v>4990</v>
      </c>
      <c r="M924" s="84">
        <v>2021</v>
      </c>
      <c r="N924" s="83" t="s">
        <v>3759</v>
      </c>
      <c r="O924" s="83" t="s">
        <v>6091</v>
      </c>
      <c r="P924" s="84" t="s">
        <v>205</v>
      </c>
      <c r="Q924" s="83" t="s">
        <v>1769</v>
      </c>
      <c r="R924" s="83" t="s">
        <v>1770</v>
      </c>
      <c r="S924" s="83" t="s">
        <v>2200</v>
      </c>
      <c r="T924" s="83" t="s">
        <v>4465</v>
      </c>
      <c r="U924" s="83" t="s">
        <v>2199</v>
      </c>
      <c r="V924" s="86" t="s">
        <v>4471</v>
      </c>
      <c r="W924" s="274" t="s">
        <v>2212</v>
      </c>
      <c r="X924" s="274" t="s">
        <v>2719</v>
      </c>
      <c r="Y924" s="85">
        <v>6617456</v>
      </c>
      <c r="Z924" s="86">
        <v>44417</v>
      </c>
      <c r="AA924" s="86"/>
      <c r="AB924" s="87">
        <f t="shared" ca="1" si="142"/>
        <v>66</v>
      </c>
      <c r="AC924" s="88" t="str">
        <f t="shared" ca="1" si="143"/>
        <v>61 - 90 days</v>
      </c>
      <c r="AD924" s="89">
        <f t="shared" si="141"/>
        <v>44447</v>
      </c>
      <c r="AE924" s="90" t="str">
        <f t="shared" si="132"/>
        <v>W37-2021</v>
      </c>
      <c r="AF924" s="90" t="str">
        <f t="shared" si="133"/>
        <v>Sep-2021</v>
      </c>
      <c r="AG924" s="89">
        <v>44446</v>
      </c>
      <c r="AH924" s="90" t="str">
        <f t="shared" si="139"/>
        <v>W37-2021</v>
      </c>
      <c r="AI924" s="90" t="str">
        <f t="shared" si="140"/>
        <v>Sep-2021</v>
      </c>
      <c r="AJ924" s="89">
        <v>44490</v>
      </c>
      <c r="AK924" s="90" t="str">
        <f t="shared" si="144"/>
        <v>W43-2021</v>
      </c>
      <c r="AL924" s="90" t="str">
        <f t="shared" si="145"/>
        <v>Oct-2021</v>
      </c>
      <c r="AM924" s="86">
        <v>44490</v>
      </c>
      <c r="AN924" s="90" t="str">
        <f t="shared" si="146"/>
        <v>W43-2021</v>
      </c>
      <c r="AO924" s="90" t="str">
        <f t="shared" si="147"/>
        <v>Oct-2021</v>
      </c>
      <c r="AP924" s="83" t="s">
        <v>4464</v>
      </c>
      <c r="AQ924" s="107">
        <v>44443</v>
      </c>
      <c r="AR924" s="89"/>
      <c r="AS924" s="99" t="s">
        <v>6846</v>
      </c>
      <c r="AT924" s="94">
        <v>6.6</v>
      </c>
      <c r="AU924" s="97"/>
      <c r="AV924" s="95">
        <v>44473</v>
      </c>
      <c r="AW924" s="97"/>
      <c r="AX924" s="89"/>
      <c r="AY924" s="89">
        <v>44483</v>
      </c>
      <c r="AZ924" s="219" t="str">
        <f t="shared" ref="AZ924:AZ955" si="149">IFERROR(VLOOKUP(AY924,L_Convert,6,FALSE),"")</f>
        <v>W42-2021</v>
      </c>
      <c r="BA924" s="86"/>
      <c r="BB924" s="86"/>
      <c r="BC924" s="86"/>
      <c r="BD924" s="83" t="s">
        <v>3719</v>
      </c>
      <c r="BE924" s="83" t="str">
        <f t="shared" si="148"/>
        <v>21.RFI</v>
      </c>
      <c r="BF924" s="83" t="s">
        <v>3755</v>
      </c>
      <c r="BG924" s="103" t="s">
        <v>6798</v>
      </c>
      <c r="BH924" s="448"/>
    </row>
    <row r="925" spans="1:62" s="13" customFormat="1" ht="15" hidden="1" customHeight="1">
      <c r="A925" s="27">
        <v>760</v>
      </c>
      <c r="B925" s="29"/>
      <c r="C925" s="83" t="str">
        <f t="shared" si="138"/>
        <v>SUM-SU-AKK-2215</v>
      </c>
      <c r="D925" s="83">
        <v>30701090031</v>
      </c>
      <c r="E925" s="83" t="s">
        <v>6610</v>
      </c>
      <c r="F925" s="198" t="s">
        <v>6347</v>
      </c>
      <c r="G925" s="83" t="s">
        <v>3759</v>
      </c>
      <c r="H925" s="84" t="s">
        <v>6825</v>
      </c>
      <c r="I925" s="83" t="s">
        <v>5752</v>
      </c>
      <c r="J925" s="83" t="s">
        <v>5753</v>
      </c>
      <c r="K925" s="83">
        <v>40</v>
      </c>
      <c r="L925" s="83" t="s">
        <v>4497</v>
      </c>
      <c r="M925" s="84">
        <v>2021</v>
      </c>
      <c r="N925" s="83" t="s">
        <v>3759</v>
      </c>
      <c r="O925" s="83" t="s">
        <v>6414</v>
      </c>
      <c r="P925" s="84" t="s">
        <v>205</v>
      </c>
      <c r="Q925" s="83" t="s">
        <v>1891</v>
      </c>
      <c r="R925" s="83" t="s">
        <v>1892</v>
      </c>
      <c r="S925" s="83" t="s">
        <v>2200</v>
      </c>
      <c r="T925" s="83" t="s">
        <v>4465</v>
      </c>
      <c r="U925" s="83" t="s">
        <v>2199</v>
      </c>
      <c r="V925" s="86" t="s">
        <v>4471</v>
      </c>
      <c r="W925" s="274" t="s">
        <v>2213</v>
      </c>
      <c r="X925" s="274" t="s">
        <v>2632</v>
      </c>
      <c r="Y925" s="85">
        <v>6617456</v>
      </c>
      <c r="Z925" s="86">
        <v>44417</v>
      </c>
      <c r="AA925" s="86"/>
      <c r="AB925" s="87">
        <f t="shared" ca="1" si="142"/>
        <v>56</v>
      </c>
      <c r="AC925" s="88" t="str">
        <f t="shared" ca="1" si="143"/>
        <v>31 - 60 days</v>
      </c>
      <c r="AD925" s="89">
        <f t="shared" si="141"/>
        <v>44447</v>
      </c>
      <c r="AE925" s="90" t="str">
        <f t="shared" si="132"/>
        <v>W37-2021</v>
      </c>
      <c r="AF925" s="90" t="str">
        <f t="shared" si="133"/>
        <v>Sep-2021</v>
      </c>
      <c r="AG925" s="89">
        <v>44446</v>
      </c>
      <c r="AH925" s="90" t="str">
        <f t="shared" si="139"/>
        <v>W37-2021</v>
      </c>
      <c r="AI925" s="90" t="str">
        <f t="shared" si="140"/>
        <v>Sep-2021</v>
      </c>
      <c r="AJ925" s="89">
        <v>44477</v>
      </c>
      <c r="AK925" s="90" t="str">
        <f t="shared" si="144"/>
        <v>W41-2021</v>
      </c>
      <c r="AL925" s="90" t="str">
        <f t="shared" si="145"/>
        <v>Oct-2021</v>
      </c>
      <c r="AM925" s="86">
        <v>44480</v>
      </c>
      <c r="AN925" s="90" t="str">
        <f t="shared" si="146"/>
        <v>W42-2021</v>
      </c>
      <c r="AO925" s="90" t="str">
        <f t="shared" si="147"/>
        <v>Oct-2021</v>
      </c>
      <c r="AP925" s="83" t="s">
        <v>4464</v>
      </c>
      <c r="AQ925" s="107">
        <v>44426</v>
      </c>
      <c r="AR925" s="89"/>
      <c r="AS925" s="99" t="s">
        <v>6646</v>
      </c>
      <c r="AT925" s="94">
        <v>6.6</v>
      </c>
      <c r="AU925" s="97"/>
      <c r="AV925" s="95">
        <v>44473</v>
      </c>
      <c r="AW925" s="97"/>
      <c r="AX925" s="89"/>
      <c r="AY925" s="89">
        <v>44473</v>
      </c>
      <c r="AZ925" s="219" t="str">
        <f t="shared" si="149"/>
        <v>W41-2021</v>
      </c>
      <c r="BA925" s="86"/>
      <c r="BB925" s="86"/>
      <c r="BC925" s="86"/>
      <c r="BD925" s="83" t="s">
        <v>3719</v>
      </c>
      <c r="BE925" s="83" t="str">
        <f t="shared" si="148"/>
        <v>21.RFI</v>
      </c>
      <c r="BF925" s="83" t="s">
        <v>3755</v>
      </c>
      <c r="BG925" s="103" t="s">
        <v>6017</v>
      </c>
      <c r="BH925" s="448"/>
    </row>
    <row r="926" spans="1:62" s="13" customFormat="1" ht="15" hidden="1" customHeight="1">
      <c r="A926" s="27">
        <v>774</v>
      </c>
      <c r="B926" s="29"/>
      <c r="C926" s="83" t="str">
        <f t="shared" si="138"/>
        <v>SUM-SB-PAD-0879</v>
      </c>
      <c r="D926" s="83">
        <v>30701300031</v>
      </c>
      <c r="E926" s="83" t="s">
        <v>6618</v>
      </c>
      <c r="F926" s="198" t="s">
        <v>6322</v>
      </c>
      <c r="G926" s="83" t="s">
        <v>3759</v>
      </c>
      <c r="H926" s="84" t="s">
        <v>6825</v>
      </c>
      <c r="I926" s="83" t="s">
        <v>5780</v>
      </c>
      <c r="J926" s="83" t="s">
        <v>5781</v>
      </c>
      <c r="K926" s="83">
        <v>40</v>
      </c>
      <c r="L926" s="83" t="s">
        <v>5059</v>
      </c>
      <c r="M926" s="84">
        <v>2021</v>
      </c>
      <c r="N926" s="83" t="s">
        <v>3759</v>
      </c>
      <c r="O926" s="83" t="s">
        <v>6381</v>
      </c>
      <c r="P926" s="84" t="s">
        <v>205</v>
      </c>
      <c r="Q926" s="83" t="s">
        <v>1919</v>
      </c>
      <c r="R926" s="83" t="s">
        <v>1920</v>
      </c>
      <c r="S926" s="83" t="s">
        <v>2200</v>
      </c>
      <c r="T926" s="83" t="s">
        <v>4465</v>
      </c>
      <c r="U926" s="83" t="s">
        <v>2199</v>
      </c>
      <c r="V926" s="86" t="s">
        <v>4476</v>
      </c>
      <c r="W926" s="274" t="s">
        <v>2215</v>
      </c>
      <c r="X926" s="274" t="s">
        <v>2607</v>
      </c>
      <c r="Y926" s="85">
        <v>6617456</v>
      </c>
      <c r="Z926" s="86">
        <v>44417</v>
      </c>
      <c r="AA926" s="86"/>
      <c r="AB926" s="87">
        <f t="shared" ca="1" si="142"/>
        <v>58</v>
      </c>
      <c r="AC926" s="88" t="str">
        <f t="shared" ca="1" si="143"/>
        <v>31 - 60 days</v>
      </c>
      <c r="AD926" s="89">
        <f t="shared" si="141"/>
        <v>44447</v>
      </c>
      <c r="AE926" s="90" t="str">
        <f t="shared" si="132"/>
        <v>W37-2021</v>
      </c>
      <c r="AF926" s="90" t="str">
        <f t="shared" si="133"/>
        <v>Sep-2021</v>
      </c>
      <c r="AG926" s="89">
        <v>44446</v>
      </c>
      <c r="AH926" s="90" t="str">
        <f t="shared" si="139"/>
        <v>W37-2021</v>
      </c>
      <c r="AI926" s="90" t="str">
        <f t="shared" si="140"/>
        <v>Sep-2021</v>
      </c>
      <c r="AJ926" s="89">
        <v>44477</v>
      </c>
      <c r="AK926" s="90" t="str">
        <f t="shared" si="144"/>
        <v>W41-2021</v>
      </c>
      <c r="AL926" s="90" t="str">
        <f t="shared" si="145"/>
        <v>Oct-2021</v>
      </c>
      <c r="AM926" s="89">
        <v>44477</v>
      </c>
      <c r="AN926" s="90" t="str">
        <f t="shared" si="146"/>
        <v>W41-2021</v>
      </c>
      <c r="AO926" s="90" t="str">
        <f t="shared" si="147"/>
        <v>Oct-2021</v>
      </c>
      <c r="AP926" s="83" t="s">
        <v>4464</v>
      </c>
      <c r="AQ926" s="107">
        <v>44426</v>
      </c>
      <c r="AR926" s="89"/>
      <c r="AS926" s="99" t="s">
        <v>6730</v>
      </c>
      <c r="AT926" s="94">
        <v>6.6</v>
      </c>
      <c r="AU926" s="255"/>
      <c r="AV926" s="95">
        <v>44473</v>
      </c>
      <c r="AW926" s="97"/>
      <c r="AX926" s="89"/>
      <c r="AY926" s="89">
        <v>44475</v>
      </c>
      <c r="AZ926" s="219" t="str">
        <f t="shared" si="149"/>
        <v>W41-2021</v>
      </c>
      <c r="BA926" s="86"/>
      <c r="BB926" s="86"/>
      <c r="BC926" s="86"/>
      <c r="BD926" s="83" t="s">
        <v>3719</v>
      </c>
      <c r="BE926" s="83" t="str">
        <f t="shared" si="148"/>
        <v>21.RFI</v>
      </c>
      <c r="BF926" s="83" t="s">
        <v>3755</v>
      </c>
      <c r="BG926" s="103" t="s">
        <v>6432</v>
      </c>
      <c r="BH926" s="448"/>
      <c r="BI926" s="190"/>
      <c r="BJ926" s="190"/>
    </row>
    <row r="927" spans="1:62" s="13" customFormat="1" ht="15" hidden="1" customHeight="1">
      <c r="A927" s="27">
        <v>772</v>
      </c>
      <c r="B927" s="29"/>
      <c r="C927" s="83" t="str">
        <f t="shared" si="138"/>
        <v>SUM-RI-BLS-1135</v>
      </c>
      <c r="D927" s="83">
        <v>30701280031</v>
      </c>
      <c r="E927" s="83" t="s">
        <v>6627</v>
      </c>
      <c r="F927" s="198" t="s">
        <v>6318</v>
      </c>
      <c r="G927" s="83" t="s">
        <v>3759</v>
      </c>
      <c r="H927" s="84" t="s">
        <v>6825</v>
      </c>
      <c r="I927" s="83" t="s">
        <v>5776</v>
      </c>
      <c r="J927" s="83" t="s">
        <v>5777</v>
      </c>
      <c r="K927" s="83">
        <v>40</v>
      </c>
      <c r="L927" s="83" t="s">
        <v>5058</v>
      </c>
      <c r="M927" s="84">
        <v>2021</v>
      </c>
      <c r="N927" s="83" t="s">
        <v>3759</v>
      </c>
      <c r="O927" s="83" t="s">
        <v>6374</v>
      </c>
      <c r="P927" s="84" t="s">
        <v>205</v>
      </c>
      <c r="Q927" s="83" t="s">
        <v>1915</v>
      </c>
      <c r="R927" s="83" t="s">
        <v>1916</v>
      </c>
      <c r="S927" s="83" t="s">
        <v>2200</v>
      </c>
      <c r="T927" s="83" t="s">
        <v>4465</v>
      </c>
      <c r="U927" s="83" t="s">
        <v>2199</v>
      </c>
      <c r="V927" s="86" t="s">
        <v>4476</v>
      </c>
      <c r="W927" s="274" t="s">
        <v>2224</v>
      </c>
      <c r="X927" s="274" t="s">
        <v>2738</v>
      </c>
      <c r="Y927" s="85">
        <v>6617456</v>
      </c>
      <c r="Z927" s="86">
        <v>44417</v>
      </c>
      <c r="AA927" s="86"/>
      <c r="AB927" s="87">
        <f t="shared" ca="1" si="142"/>
        <v>63</v>
      </c>
      <c r="AC927" s="88" t="str">
        <f t="shared" ca="1" si="143"/>
        <v>61 - 90 days</v>
      </c>
      <c r="AD927" s="89">
        <f t="shared" si="141"/>
        <v>44447</v>
      </c>
      <c r="AE927" s="90" t="str">
        <f t="shared" si="132"/>
        <v>W37-2021</v>
      </c>
      <c r="AF927" s="90" t="str">
        <f t="shared" si="133"/>
        <v>Sep-2021</v>
      </c>
      <c r="AG927" s="89">
        <v>44446</v>
      </c>
      <c r="AH927" s="90" t="str">
        <f t="shared" si="139"/>
        <v>W37-2021</v>
      </c>
      <c r="AI927" s="90" t="str">
        <f t="shared" si="140"/>
        <v>Sep-2021</v>
      </c>
      <c r="AJ927" s="89">
        <v>44483</v>
      </c>
      <c r="AK927" s="90" t="str">
        <f t="shared" si="144"/>
        <v>W42-2021</v>
      </c>
      <c r="AL927" s="90" t="str">
        <f t="shared" si="145"/>
        <v>Oct-2021</v>
      </c>
      <c r="AM927" s="89">
        <v>44483</v>
      </c>
      <c r="AN927" s="90" t="str">
        <f t="shared" si="146"/>
        <v>W42-2021</v>
      </c>
      <c r="AO927" s="90" t="str">
        <f t="shared" si="147"/>
        <v>Oct-2021</v>
      </c>
      <c r="AP927" s="83" t="s">
        <v>4464</v>
      </c>
      <c r="AQ927" s="107">
        <v>44443</v>
      </c>
      <c r="AR927" s="89"/>
      <c r="AS927" s="99" t="s">
        <v>6780</v>
      </c>
      <c r="AT927" s="94">
        <v>6.6</v>
      </c>
      <c r="AU927" s="97"/>
      <c r="AV927" s="95">
        <v>44473</v>
      </c>
      <c r="AW927" s="97"/>
      <c r="AX927" s="89"/>
      <c r="AY927" s="89">
        <v>44480</v>
      </c>
      <c r="AZ927" s="219" t="str">
        <f t="shared" si="149"/>
        <v>W42-2021</v>
      </c>
      <c r="BA927" s="86"/>
      <c r="BB927" s="86"/>
      <c r="BC927" s="86"/>
      <c r="BD927" s="83" t="s">
        <v>3719</v>
      </c>
      <c r="BE927" s="83" t="str">
        <f t="shared" si="148"/>
        <v>21.RFI</v>
      </c>
      <c r="BF927" s="83" t="s">
        <v>3755</v>
      </c>
      <c r="BG927" s="103" t="s">
        <v>6767</v>
      </c>
      <c r="BH927" s="448"/>
      <c r="BI927" s="190"/>
      <c r="BJ927" s="190"/>
    </row>
    <row r="928" spans="1:62" s="13" customFormat="1" ht="15" hidden="1" customHeight="1">
      <c r="A928" s="27">
        <v>662</v>
      </c>
      <c r="B928" s="29"/>
      <c r="C928" s="83" t="str">
        <f t="shared" si="138"/>
        <v>JAW-JB-GRT-4251</v>
      </c>
      <c r="D928" s="83">
        <v>30696180031</v>
      </c>
      <c r="E928" s="83" t="s">
        <v>6554</v>
      </c>
      <c r="F928" s="198" t="s">
        <v>6066</v>
      </c>
      <c r="G928" s="83" t="s">
        <v>3759</v>
      </c>
      <c r="H928" s="84" t="s">
        <v>6508</v>
      </c>
      <c r="I928" s="83" t="s">
        <v>5556</v>
      </c>
      <c r="J928" s="83" t="s">
        <v>5557</v>
      </c>
      <c r="K928" s="83">
        <v>50</v>
      </c>
      <c r="L928" s="83" t="s">
        <v>4958</v>
      </c>
      <c r="M928" s="84">
        <v>2021</v>
      </c>
      <c r="N928" s="83" t="s">
        <v>3759</v>
      </c>
      <c r="O928" s="83" t="s">
        <v>6137</v>
      </c>
      <c r="P928" s="84" t="s">
        <v>205</v>
      </c>
      <c r="Q928" s="83" t="s">
        <v>1695</v>
      </c>
      <c r="R928" s="83" t="s">
        <v>1696</v>
      </c>
      <c r="S928" s="83" t="s">
        <v>2200</v>
      </c>
      <c r="T928" s="83" t="s">
        <v>4465</v>
      </c>
      <c r="U928" s="83" t="s">
        <v>103</v>
      </c>
      <c r="V928" s="86" t="s">
        <v>4470</v>
      </c>
      <c r="W928" s="274" t="s">
        <v>2205</v>
      </c>
      <c r="X928" s="274" t="s">
        <v>2706</v>
      </c>
      <c r="Y928" s="85">
        <v>6617454</v>
      </c>
      <c r="Z928" s="86">
        <v>44417</v>
      </c>
      <c r="AA928" s="86"/>
      <c r="AB928" s="87">
        <f t="shared" ca="1" si="142"/>
        <v>67</v>
      </c>
      <c r="AC928" s="88" t="str">
        <f t="shared" ca="1" si="143"/>
        <v>61 - 90 days</v>
      </c>
      <c r="AD928" s="89">
        <f t="shared" si="141"/>
        <v>44447</v>
      </c>
      <c r="AE928" s="90" t="str">
        <f t="shared" si="132"/>
        <v>W37-2021</v>
      </c>
      <c r="AF928" s="90" t="str">
        <f t="shared" si="133"/>
        <v>Sep-2021</v>
      </c>
      <c r="AG928" s="89">
        <v>44446</v>
      </c>
      <c r="AH928" s="90" t="str">
        <f t="shared" ref="AH928:AH959" si="150">IFERROR(VLOOKUP(AG928,L_Convert,6,FALSE),"")</f>
        <v>W37-2021</v>
      </c>
      <c r="AI928" s="90" t="str">
        <f t="shared" ref="AI928:AI959" si="151">IFERROR(VLOOKUP(AG928,L_Convert,7,FALSE),"")</f>
        <v>Sep-2021</v>
      </c>
      <c r="AJ928" s="89">
        <v>44484</v>
      </c>
      <c r="AK928" s="90" t="str">
        <f t="shared" si="144"/>
        <v>W42-2021</v>
      </c>
      <c r="AL928" s="90" t="str">
        <f t="shared" si="145"/>
        <v>Oct-2021</v>
      </c>
      <c r="AM928" s="89">
        <v>44484</v>
      </c>
      <c r="AN928" s="90" t="str">
        <f t="shared" si="146"/>
        <v>W42-2021</v>
      </c>
      <c r="AO928" s="90" t="str">
        <f t="shared" si="147"/>
        <v>Oct-2021</v>
      </c>
      <c r="AP928" s="83" t="s">
        <v>4464</v>
      </c>
      <c r="AQ928" s="107">
        <v>44426</v>
      </c>
      <c r="AR928" s="89"/>
      <c r="AS928" s="99" t="s">
        <v>6851</v>
      </c>
      <c r="AT928" s="94">
        <v>6.6</v>
      </c>
      <c r="AU928" s="97"/>
      <c r="AV928" s="95">
        <v>44473</v>
      </c>
      <c r="AW928" s="97"/>
      <c r="AX928" s="89">
        <v>44435</v>
      </c>
      <c r="AY928" s="89">
        <v>44484</v>
      </c>
      <c r="AZ928" s="219" t="str">
        <f t="shared" si="149"/>
        <v>W42-2021</v>
      </c>
      <c r="BA928" s="86"/>
      <c r="BB928" s="86"/>
      <c r="BC928" s="86"/>
      <c r="BD928" s="83" t="s">
        <v>3719</v>
      </c>
      <c r="BE928" s="83" t="str">
        <f t="shared" si="148"/>
        <v>21.RFI</v>
      </c>
      <c r="BF928" s="83" t="s">
        <v>3755</v>
      </c>
      <c r="BG928" s="103" t="s">
        <v>6801</v>
      </c>
      <c r="BH928" s="448"/>
      <c r="BI928" s="190"/>
      <c r="BJ928" s="190"/>
    </row>
    <row r="929" spans="1:62" s="13" customFormat="1" ht="15" hidden="1" customHeight="1">
      <c r="A929" s="27">
        <v>690</v>
      </c>
      <c r="B929" s="29"/>
      <c r="C929" s="83" t="str">
        <f t="shared" si="138"/>
        <v>SUM-LA-BDL-1128</v>
      </c>
      <c r="D929" s="83">
        <v>30696340031</v>
      </c>
      <c r="E929" s="83" t="s">
        <v>6550</v>
      </c>
      <c r="F929" s="198" t="s">
        <v>6308</v>
      </c>
      <c r="G929" s="83" t="s">
        <v>3759</v>
      </c>
      <c r="H929" s="84" t="s">
        <v>6827</v>
      </c>
      <c r="I929" s="83" t="s">
        <v>5612</v>
      </c>
      <c r="J929" s="83" t="s">
        <v>5613</v>
      </c>
      <c r="K929" s="83">
        <v>50</v>
      </c>
      <c r="L929" s="83" t="s">
        <v>4983</v>
      </c>
      <c r="M929" s="84">
        <v>2021</v>
      </c>
      <c r="N929" s="83" t="s">
        <v>3759</v>
      </c>
      <c r="O929" s="83" t="s">
        <v>6365</v>
      </c>
      <c r="P929" s="84" t="s">
        <v>205</v>
      </c>
      <c r="Q929" s="83" t="s">
        <v>1751</v>
      </c>
      <c r="R929" s="83" t="s">
        <v>1752</v>
      </c>
      <c r="S929" s="83" t="s">
        <v>2200</v>
      </c>
      <c r="T929" s="83" t="s">
        <v>4465</v>
      </c>
      <c r="U929" s="83" t="s">
        <v>2199</v>
      </c>
      <c r="V929" s="86" t="s">
        <v>208</v>
      </c>
      <c r="W929" s="274" t="s">
        <v>2218</v>
      </c>
      <c r="X929" s="274" t="s">
        <v>2714</v>
      </c>
      <c r="Y929" s="85">
        <v>6617453</v>
      </c>
      <c r="Z929" s="86">
        <v>44417</v>
      </c>
      <c r="AA929" s="86"/>
      <c r="AB929" s="87">
        <f t="shared" ca="1" si="142"/>
        <v>67</v>
      </c>
      <c r="AC929" s="88" t="str">
        <f t="shared" ca="1" si="143"/>
        <v>61 - 90 days</v>
      </c>
      <c r="AD929" s="89">
        <f t="shared" si="141"/>
        <v>44447</v>
      </c>
      <c r="AE929" s="90" t="str">
        <f t="shared" si="132"/>
        <v>W37-2021</v>
      </c>
      <c r="AF929" s="90" t="str">
        <f t="shared" si="133"/>
        <v>Sep-2021</v>
      </c>
      <c r="AG929" s="89">
        <v>44446</v>
      </c>
      <c r="AH929" s="90" t="str">
        <f t="shared" si="150"/>
        <v>W37-2021</v>
      </c>
      <c r="AI929" s="90" t="str">
        <f t="shared" si="151"/>
        <v>Sep-2021</v>
      </c>
      <c r="AJ929" s="89">
        <v>44484</v>
      </c>
      <c r="AK929" s="90" t="str">
        <f t="shared" si="144"/>
        <v>W42-2021</v>
      </c>
      <c r="AL929" s="90" t="str">
        <f t="shared" si="145"/>
        <v>Oct-2021</v>
      </c>
      <c r="AM929" s="86">
        <v>44484</v>
      </c>
      <c r="AN929" s="90" t="str">
        <f t="shared" si="146"/>
        <v>W42-2021</v>
      </c>
      <c r="AO929" s="90" t="str">
        <f t="shared" si="147"/>
        <v>Oct-2021</v>
      </c>
      <c r="AP929" s="83" t="s">
        <v>4464</v>
      </c>
      <c r="AQ929" s="107">
        <v>44426</v>
      </c>
      <c r="AR929" s="89"/>
      <c r="AS929" s="99" t="s">
        <v>6853</v>
      </c>
      <c r="AT929" s="94">
        <v>6.6</v>
      </c>
      <c r="AU929" s="255"/>
      <c r="AV929" s="95">
        <v>44473</v>
      </c>
      <c r="AW929" s="97"/>
      <c r="AX929" s="89">
        <v>44439</v>
      </c>
      <c r="AY929" s="89">
        <v>44484</v>
      </c>
      <c r="AZ929" s="219" t="str">
        <f t="shared" si="149"/>
        <v>W42-2021</v>
      </c>
      <c r="BA929" s="86"/>
      <c r="BB929" s="86"/>
      <c r="BC929" s="86"/>
      <c r="BD929" s="83" t="s">
        <v>3719</v>
      </c>
      <c r="BE929" s="83" t="str">
        <f t="shared" si="148"/>
        <v>21.RFI</v>
      </c>
      <c r="BF929" s="83" t="s">
        <v>3755</v>
      </c>
      <c r="BG929" s="103" t="s">
        <v>6810</v>
      </c>
      <c r="BH929" s="448"/>
    </row>
    <row r="930" spans="1:62" s="13" customFormat="1" ht="15" hidden="1" customHeight="1">
      <c r="A930" s="27">
        <v>757</v>
      </c>
      <c r="B930" s="29"/>
      <c r="C930" s="83" t="str">
        <f t="shared" si="138"/>
        <v>JAW-JB-GRT-4250</v>
      </c>
      <c r="D930" s="83">
        <v>30701450031</v>
      </c>
      <c r="E930" s="83" t="s">
        <v>6553</v>
      </c>
      <c r="F930" s="198" t="s">
        <v>6068</v>
      </c>
      <c r="G930" s="83" t="s">
        <v>3759</v>
      </c>
      <c r="H930" s="84" t="s">
        <v>6827</v>
      </c>
      <c r="I930" s="83" t="s">
        <v>5746</v>
      </c>
      <c r="J930" s="83" t="s">
        <v>5747</v>
      </c>
      <c r="K930" s="83">
        <v>50</v>
      </c>
      <c r="L930" s="83" t="s">
        <v>5047</v>
      </c>
      <c r="M930" s="84">
        <v>2021</v>
      </c>
      <c r="N930" s="83" t="s">
        <v>3759</v>
      </c>
      <c r="O930" s="83" t="s">
        <v>6139</v>
      </c>
      <c r="P930" s="84" t="s">
        <v>205</v>
      </c>
      <c r="Q930" s="83" t="s">
        <v>1885</v>
      </c>
      <c r="R930" s="83" t="s">
        <v>1886</v>
      </c>
      <c r="S930" s="83" t="s">
        <v>2200</v>
      </c>
      <c r="T930" s="83" t="s">
        <v>4465</v>
      </c>
      <c r="U930" s="83" t="s">
        <v>103</v>
      </c>
      <c r="V930" s="86" t="s">
        <v>4470</v>
      </c>
      <c r="W930" s="274" t="s">
        <v>2205</v>
      </c>
      <c r="X930" s="274" t="s">
        <v>2706</v>
      </c>
      <c r="Y930" s="85">
        <v>6617453</v>
      </c>
      <c r="Z930" s="86">
        <v>44417</v>
      </c>
      <c r="AA930" s="86"/>
      <c r="AB930" s="87">
        <f t="shared" ca="1" si="142"/>
        <v>67</v>
      </c>
      <c r="AC930" s="88" t="str">
        <f t="shared" ca="1" si="143"/>
        <v>61 - 90 days</v>
      </c>
      <c r="AD930" s="89">
        <f t="shared" ref="AD930:AD961" si="152">IF(AND(S930=""),"TBD",IF(AND(S930="COLO"),Z930+30,Z930+150))</f>
        <v>44447</v>
      </c>
      <c r="AE930" s="90" t="str">
        <f t="shared" si="132"/>
        <v>W37-2021</v>
      </c>
      <c r="AF930" s="90" t="str">
        <f t="shared" si="133"/>
        <v>Sep-2021</v>
      </c>
      <c r="AG930" s="89">
        <v>44446</v>
      </c>
      <c r="AH930" s="90" t="str">
        <f t="shared" si="150"/>
        <v>W37-2021</v>
      </c>
      <c r="AI930" s="90" t="str">
        <f t="shared" si="151"/>
        <v>Sep-2021</v>
      </c>
      <c r="AJ930" s="89">
        <v>44484</v>
      </c>
      <c r="AK930" s="90" t="str">
        <f t="shared" si="144"/>
        <v>W42-2021</v>
      </c>
      <c r="AL930" s="90" t="str">
        <f t="shared" si="145"/>
        <v>Oct-2021</v>
      </c>
      <c r="AM930" s="89">
        <v>44484</v>
      </c>
      <c r="AN930" s="90" t="str">
        <f t="shared" si="146"/>
        <v>W42-2021</v>
      </c>
      <c r="AO930" s="90" t="str">
        <f t="shared" si="147"/>
        <v>Oct-2021</v>
      </c>
      <c r="AP930" s="83" t="s">
        <v>4464</v>
      </c>
      <c r="AQ930" s="107">
        <v>44426</v>
      </c>
      <c r="AR930" s="89"/>
      <c r="AS930" s="99" t="s">
        <v>2251</v>
      </c>
      <c r="AT930" s="94"/>
      <c r="AU930" s="97"/>
      <c r="AV930" s="95">
        <v>44473</v>
      </c>
      <c r="AW930" s="97"/>
      <c r="AX930" s="89"/>
      <c r="AY930" s="89">
        <v>44484</v>
      </c>
      <c r="AZ930" s="219" t="str">
        <f t="shared" si="149"/>
        <v>W42-2021</v>
      </c>
      <c r="BA930" s="86"/>
      <c r="BB930" s="86"/>
      <c r="BC930" s="86"/>
      <c r="BD930" s="83" t="s">
        <v>3719</v>
      </c>
      <c r="BE930" s="83" t="str">
        <f t="shared" si="148"/>
        <v>21.RFI</v>
      </c>
      <c r="BF930" s="83" t="s">
        <v>3755</v>
      </c>
      <c r="BG930" s="103" t="s">
        <v>7042</v>
      </c>
      <c r="BH930" s="448"/>
      <c r="BI930" s="190"/>
      <c r="BJ930" s="190"/>
    </row>
    <row r="931" spans="1:62" s="13" customFormat="1" ht="15" hidden="1" customHeight="1">
      <c r="A931" s="27">
        <v>734</v>
      </c>
      <c r="B931" s="29"/>
      <c r="C931" s="83" t="str">
        <f t="shared" si="138"/>
        <v>JAW-JI-TRK-4263</v>
      </c>
      <c r="D931" s="83">
        <v>30701360031</v>
      </c>
      <c r="E931" s="83" t="s">
        <v>6636</v>
      </c>
      <c r="F931" s="198" t="s">
        <v>6208</v>
      </c>
      <c r="G931" s="83" t="s">
        <v>3759</v>
      </c>
      <c r="H931" s="84" t="s">
        <v>6825</v>
      </c>
      <c r="I931" s="83" t="s">
        <v>5700</v>
      </c>
      <c r="J931" s="83" t="s">
        <v>5701</v>
      </c>
      <c r="K931" s="83">
        <v>40</v>
      </c>
      <c r="L931" s="83" t="s">
        <v>5024</v>
      </c>
      <c r="M931" s="84">
        <v>2021</v>
      </c>
      <c r="N931" s="83" t="s">
        <v>3759</v>
      </c>
      <c r="O931" s="83" t="s">
        <v>6275</v>
      </c>
      <c r="P931" s="84" t="s">
        <v>205</v>
      </c>
      <c r="Q931" s="83" t="s">
        <v>1839</v>
      </c>
      <c r="R931" s="83" t="s">
        <v>1840</v>
      </c>
      <c r="S931" s="83" t="s">
        <v>2200</v>
      </c>
      <c r="T931" s="83" t="s">
        <v>4465</v>
      </c>
      <c r="U931" s="83" t="s">
        <v>2198</v>
      </c>
      <c r="V931" s="86" t="s">
        <v>4472</v>
      </c>
      <c r="W931" s="274" t="s">
        <v>2207</v>
      </c>
      <c r="X931" s="274" t="s">
        <v>2670</v>
      </c>
      <c r="Y931" s="85">
        <v>6617456</v>
      </c>
      <c r="Z931" s="86">
        <v>44417</v>
      </c>
      <c r="AA931" s="86"/>
      <c r="AB931" s="87">
        <f t="shared" ca="1" si="142"/>
        <v>67</v>
      </c>
      <c r="AC931" s="88" t="str">
        <f t="shared" ca="1" si="143"/>
        <v>61 - 90 days</v>
      </c>
      <c r="AD931" s="89">
        <f t="shared" si="152"/>
        <v>44447</v>
      </c>
      <c r="AE931" s="90" t="str">
        <f t="shared" si="132"/>
        <v>W37-2021</v>
      </c>
      <c r="AF931" s="90" t="str">
        <f t="shared" si="133"/>
        <v>Sep-2021</v>
      </c>
      <c r="AG931" s="89">
        <v>44446</v>
      </c>
      <c r="AH931" s="90" t="str">
        <f t="shared" si="150"/>
        <v>W37-2021</v>
      </c>
      <c r="AI931" s="90" t="str">
        <f t="shared" si="151"/>
        <v>Sep-2021</v>
      </c>
      <c r="AJ931" s="89">
        <v>44484</v>
      </c>
      <c r="AK931" s="90" t="str">
        <f t="shared" si="144"/>
        <v>W42-2021</v>
      </c>
      <c r="AL931" s="90" t="str">
        <f t="shared" si="145"/>
        <v>Oct-2021</v>
      </c>
      <c r="AM931" s="89">
        <v>44484</v>
      </c>
      <c r="AN931" s="90" t="str">
        <f t="shared" si="146"/>
        <v>W42-2021</v>
      </c>
      <c r="AO931" s="90" t="str">
        <f t="shared" si="147"/>
        <v>Oct-2021</v>
      </c>
      <c r="AP931" s="83" t="s">
        <v>4464</v>
      </c>
      <c r="AQ931" s="107">
        <v>44443</v>
      </c>
      <c r="AR931" s="89"/>
      <c r="AS931" s="99" t="s">
        <v>2251</v>
      </c>
      <c r="AT931" s="94"/>
      <c r="AU931" s="97"/>
      <c r="AV931" s="95">
        <v>44473</v>
      </c>
      <c r="AW931" s="97"/>
      <c r="AX931" s="89"/>
      <c r="AY931" s="89">
        <v>44484</v>
      </c>
      <c r="AZ931" s="219" t="str">
        <f t="shared" si="149"/>
        <v>W42-2021</v>
      </c>
      <c r="BA931" s="86"/>
      <c r="BB931" s="86"/>
      <c r="BC931" s="86"/>
      <c r="BD931" s="83" t="s">
        <v>3719</v>
      </c>
      <c r="BE931" s="83" t="str">
        <f t="shared" si="148"/>
        <v>21.RFI</v>
      </c>
      <c r="BF931" s="83" t="s">
        <v>3755</v>
      </c>
      <c r="BG931" s="103" t="s">
        <v>6805</v>
      </c>
      <c r="BH931" s="448"/>
      <c r="BI931" s="190"/>
      <c r="BJ931" s="190"/>
    </row>
    <row r="932" spans="1:62" s="13" customFormat="1" ht="15" hidden="1" customHeight="1">
      <c r="A932" s="27">
        <v>733</v>
      </c>
      <c r="B932" s="29"/>
      <c r="C932" s="83" t="str">
        <f t="shared" si="138"/>
        <v>JAW-JI-JMR-5127</v>
      </c>
      <c r="D932" s="83">
        <v>30701210031</v>
      </c>
      <c r="E932" s="83" t="s">
        <v>6635</v>
      </c>
      <c r="F932" s="198" t="s">
        <v>6207</v>
      </c>
      <c r="G932" s="83" t="s">
        <v>3759</v>
      </c>
      <c r="H932" s="84" t="s">
        <v>6825</v>
      </c>
      <c r="I932" s="83" t="s">
        <v>5698</v>
      </c>
      <c r="J932" s="83" t="s">
        <v>5699</v>
      </c>
      <c r="K932" s="83">
        <v>40</v>
      </c>
      <c r="L932" s="83" t="s">
        <v>5023</v>
      </c>
      <c r="M932" s="84">
        <v>2021</v>
      </c>
      <c r="N932" s="83" t="s">
        <v>3759</v>
      </c>
      <c r="O932" s="83" t="s">
        <v>6274</v>
      </c>
      <c r="P932" s="84" t="s">
        <v>205</v>
      </c>
      <c r="Q932" s="83" t="s">
        <v>1837</v>
      </c>
      <c r="R932" s="83" t="s">
        <v>1838</v>
      </c>
      <c r="S932" s="83" t="s">
        <v>2200</v>
      </c>
      <c r="T932" s="83" t="s">
        <v>4465</v>
      </c>
      <c r="U932" s="83" t="s">
        <v>2198</v>
      </c>
      <c r="V932" s="86" t="s">
        <v>4472</v>
      </c>
      <c r="W932" s="274" t="s">
        <v>2207</v>
      </c>
      <c r="X932" s="274" t="s">
        <v>2732</v>
      </c>
      <c r="Y932" s="85">
        <v>6617456</v>
      </c>
      <c r="Z932" s="86">
        <v>44417</v>
      </c>
      <c r="AA932" s="86"/>
      <c r="AB932" s="87">
        <f t="shared" ca="1" si="142"/>
        <v>67</v>
      </c>
      <c r="AC932" s="88" t="str">
        <f t="shared" ca="1" si="143"/>
        <v>61 - 90 days</v>
      </c>
      <c r="AD932" s="89">
        <f t="shared" si="152"/>
        <v>44447</v>
      </c>
      <c r="AE932" s="90" t="str">
        <f t="shared" si="132"/>
        <v>W37-2021</v>
      </c>
      <c r="AF932" s="90" t="str">
        <f t="shared" si="133"/>
        <v>Sep-2021</v>
      </c>
      <c r="AG932" s="89">
        <v>44446</v>
      </c>
      <c r="AH932" s="90" t="str">
        <f t="shared" si="150"/>
        <v>W37-2021</v>
      </c>
      <c r="AI932" s="90" t="str">
        <f t="shared" si="151"/>
        <v>Sep-2021</v>
      </c>
      <c r="AJ932" s="89">
        <v>44484</v>
      </c>
      <c r="AK932" s="90" t="str">
        <f t="shared" si="144"/>
        <v>W42-2021</v>
      </c>
      <c r="AL932" s="90" t="str">
        <f t="shared" si="145"/>
        <v>Oct-2021</v>
      </c>
      <c r="AM932" s="89">
        <v>44484</v>
      </c>
      <c r="AN932" s="90" t="str">
        <f t="shared" si="146"/>
        <v>W42-2021</v>
      </c>
      <c r="AO932" s="90" t="str">
        <f t="shared" si="147"/>
        <v>Oct-2021</v>
      </c>
      <c r="AP932" s="83" t="s">
        <v>4464</v>
      </c>
      <c r="AQ932" s="107">
        <v>44443</v>
      </c>
      <c r="AR932" s="89"/>
      <c r="AS932" s="99" t="s">
        <v>2251</v>
      </c>
      <c r="AT932" s="94"/>
      <c r="AU932" s="255"/>
      <c r="AV932" s="95">
        <v>44473</v>
      </c>
      <c r="AW932" s="97"/>
      <c r="AX932" s="89"/>
      <c r="AY932" s="89">
        <v>44484</v>
      </c>
      <c r="AZ932" s="219" t="str">
        <f t="shared" si="149"/>
        <v>W42-2021</v>
      </c>
      <c r="BA932" s="86"/>
      <c r="BB932" s="86"/>
      <c r="BC932" s="86"/>
      <c r="BD932" s="83" t="s">
        <v>3719</v>
      </c>
      <c r="BE932" s="83" t="str">
        <f t="shared" si="148"/>
        <v>21.RFI</v>
      </c>
      <c r="BF932" s="83" t="s">
        <v>3755</v>
      </c>
      <c r="BG932" s="103" t="s">
        <v>6806</v>
      </c>
      <c r="BH932" s="448"/>
      <c r="BI932" s="190"/>
      <c r="BJ932" s="190"/>
    </row>
    <row r="933" spans="1:62" s="13" customFormat="1" ht="15" hidden="1" customHeight="1">
      <c r="A933" s="27">
        <v>749</v>
      </c>
      <c r="B933" s="29"/>
      <c r="C933" s="83" t="str">
        <f t="shared" si="138"/>
        <v>JAW-JI-SDA-4315</v>
      </c>
      <c r="D933" s="83">
        <v>30701340031</v>
      </c>
      <c r="E933" s="83" t="s">
        <v>6639</v>
      </c>
      <c r="F933" s="198" t="s">
        <v>6224</v>
      </c>
      <c r="G933" s="83" t="s">
        <v>3759</v>
      </c>
      <c r="H933" s="84" t="s">
        <v>6825</v>
      </c>
      <c r="I933" s="83" t="s">
        <v>5730</v>
      </c>
      <c r="J933" s="83" t="s">
        <v>5731</v>
      </c>
      <c r="K933" s="83">
        <v>37</v>
      </c>
      <c r="L933" s="83" t="s">
        <v>5039</v>
      </c>
      <c r="M933" s="84">
        <v>2021</v>
      </c>
      <c r="N933" s="83" t="s">
        <v>3759</v>
      </c>
      <c r="O933" s="83" t="s">
        <v>6290</v>
      </c>
      <c r="P933" s="84" t="s">
        <v>205</v>
      </c>
      <c r="Q933" s="83" t="s">
        <v>1869</v>
      </c>
      <c r="R933" s="83" t="s">
        <v>1870</v>
      </c>
      <c r="S933" s="83" t="s">
        <v>2200</v>
      </c>
      <c r="T933" s="83" t="s">
        <v>4465</v>
      </c>
      <c r="U933" s="83" t="s">
        <v>2198</v>
      </c>
      <c r="V933" s="86" t="s">
        <v>4472</v>
      </c>
      <c r="W933" s="274" t="s">
        <v>2207</v>
      </c>
      <c r="X933" s="274" t="s">
        <v>2686</v>
      </c>
      <c r="Y933" s="85">
        <v>6617456</v>
      </c>
      <c r="Z933" s="86">
        <v>44417</v>
      </c>
      <c r="AA933" s="86"/>
      <c r="AB933" s="87">
        <f t="shared" ca="1" si="142"/>
        <v>66</v>
      </c>
      <c r="AC933" s="88" t="str">
        <f t="shared" ca="1" si="143"/>
        <v>61 - 90 days</v>
      </c>
      <c r="AD933" s="89">
        <f t="shared" si="152"/>
        <v>44447</v>
      </c>
      <c r="AE933" s="90" t="str">
        <f t="shared" si="132"/>
        <v>W37-2021</v>
      </c>
      <c r="AF933" s="90" t="str">
        <f t="shared" si="133"/>
        <v>Sep-2021</v>
      </c>
      <c r="AG933" s="89">
        <v>44446</v>
      </c>
      <c r="AH933" s="90" t="str">
        <f t="shared" si="150"/>
        <v>W37-2021</v>
      </c>
      <c r="AI933" s="90" t="str">
        <f t="shared" si="151"/>
        <v>Sep-2021</v>
      </c>
      <c r="AJ933" s="89">
        <v>44484</v>
      </c>
      <c r="AK933" s="90" t="str">
        <f t="shared" si="144"/>
        <v>W42-2021</v>
      </c>
      <c r="AL933" s="90" t="str">
        <f t="shared" si="145"/>
        <v>Oct-2021</v>
      </c>
      <c r="AM933" s="89">
        <v>44484</v>
      </c>
      <c r="AN933" s="90" t="str">
        <f t="shared" si="146"/>
        <v>W42-2021</v>
      </c>
      <c r="AO933" s="90" t="str">
        <f t="shared" si="147"/>
        <v>Oct-2021</v>
      </c>
      <c r="AP933" s="83" t="s">
        <v>4464</v>
      </c>
      <c r="AQ933" s="107">
        <v>44443</v>
      </c>
      <c r="AR933" s="89"/>
      <c r="AS933" s="99" t="s">
        <v>6850</v>
      </c>
      <c r="AT933" s="94">
        <v>6.6</v>
      </c>
      <c r="AU933" s="97"/>
      <c r="AV933" s="95">
        <v>44473</v>
      </c>
      <c r="AW933" s="97"/>
      <c r="AX933" s="89"/>
      <c r="AY933" s="89">
        <v>44483</v>
      </c>
      <c r="AZ933" s="219" t="str">
        <f t="shared" si="149"/>
        <v>W42-2021</v>
      </c>
      <c r="BA933" s="86"/>
      <c r="BB933" s="86"/>
      <c r="BC933" s="86"/>
      <c r="BD933" s="83" t="s">
        <v>3719</v>
      </c>
      <c r="BE933" s="83" t="str">
        <f t="shared" si="148"/>
        <v>21.RFI</v>
      </c>
      <c r="BF933" s="83" t="s">
        <v>3755</v>
      </c>
      <c r="BG933" s="103" t="s">
        <v>6807</v>
      </c>
      <c r="BH933" s="448"/>
    </row>
    <row r="934" spans="1:62" s="13" customFormat="1" ht="15" hidden="1" customHeight="1">
      <c r="A934" s="27">
        <v>717</v>
      </c>
      <c r="B934" s="29"/>
      <c r="C934" s="83" t="str">
        <f t="shared" si="138"/>
        <v>JAW-JB-SBR-4246</v>
      </c>
      <c r="D934" s="83">
        <v>30701430031</v>
      </c>
      <c r="E934" s="83" t="s">
        <v>6546</v>
      </c>
      <c r="F934" s="198" t="s">
        <v>6081</v>
      </c>
      <c r="G934" s="83" t="s">
        <v>3759</v>
      </c>
      <c r="H934" s="84" t="s">
        <v>6827</v>
      </c>
      <c r="I934" s="83" t="s">
        <v>5666</v>
      </c>
      <c r="J934" s="83" t="s">
        <v>5667</v>
      </c>
      <c r="K934" s="83">
        <v>30</v>
      </c>
      <c r="L934" s="83" t="s">
        <v>5008</v>
      </c>
      <c r="M934" s="84">
        <v>2021</v>
      </c>
      <c r="N934" s="83" t="s">
        <v>3759</v>
      </c>
      <c r="O934" s="83" t="s">
        <v>6153</v>
      </c>
      <c r="P934" s="84" t="s">
        <v>205</v>
      </c>
      <c r="Q934" s="83" t="s">
        <v>1805</v>
      </c>
      <c r="R934" s="83" t="s">
        <v>1806</v>
      </c>
      <c r="S934" s="83" t="s">
        <v>2200</v>
      </c>
      <c r="T934" s="83" t="s">
        <v>4465</v>
      </c>
      <c r="U934" s="83" t="s">
        <v>103</v>
      </c>
      <c r="V934" s="86" t="s">
        <v>4470</v>
      </c>
      <c r="W934" s="274" t="s">
        <v>2205</v>
      </c>
      <c r="X934" s="274" t="s">
        <v>2625</v>
      </c>
      <c r="Y934" s="85">
        <v>6617453</v>
      </c>
      <c r="Z934" s="86">
        <v>44417</v>
      </c>
      <c r="AA934" s="86"/>
      <c r="AB934" s="87">
        <f t="shared" ca="1" si="142"/>
        <v>66</v>
      </c>
      <c r="AC934" s="88" t="str">
        <f t="shared" ca="1" si="143"/>
        <v>61 - 90 days</v>
      </c>
      <c r="AD934" s="89">
        <f t="shared" si="152"/>
        <v>44447</v>
      </c>
      <c r="AE934" s="90" t="str">
        <f t="shared" si="132"/>
        <v>W37-2021</v>
      </c>
      <c r="AF934" s="90" t="str">
        <f t="shared" si="133"/>
        <v>Sep-2021</v>
      </c>
      <c r="AG934" s="89">
        <v>44446</v>
      </c>
      <c r="AH934" s="90" t="str">
        <f t="shared" si="150"/>
        <v>W37-2021</v>
      </c>
      <c r="AI934" s="90" t="str">
        <f t="shared" si="151"/>
        <v>Sep-2021</v>
      </c>
      <c r="AJ934" s="89">
        <v>44484</v>
      </c>
      <c r="AK934" s="90" t="str">
        <f t="shared" si="144"/>
        <v>W42-2021</v>
      </c>
      <c r="AL934" s="90" t="str">
        <f t="shared" si="145"/>
        <v>Oct-2021</v>
      </c>
      <c r="AM934" s="89">
        <v>44484</v>
      </c>
      <c r="AN934" s="90" t="str">
        <f t="shared" si="146"/>
        <v>W42-2021</v>
      </c>
      <c r="AO934" s="90" t="str">
        <f t="shared" si="147"/>
        <v>Oct-2021</v>
      </c>
      <c r="AP934" s="83" t="s">
        <v>4464</v>
      </c>
      <c r="AQ934" s="107">
        <v>44443</v>
      </c>
      <c r="AR934" s="89"/>
      <c r="AS934" s="99" t="s">
        <v>6839</v>
      </c>
      <c r="AT934" s="94">
        <v>6.6</v>
      </c>
      <c r="AU934" s="97"/>
      <c r="AV934" s="95">
        <v>44473</v>
      </c>
      <c r="AW934" s="97"/>
      <c r="AX934" s="89"/>
      <c r="AY934" s="89">
        <v>44483</v>
      </c>
      <c r="AZ934" s="219" t="str">
        <f t="shared" si="149"/>
        <v>W42-2021</v>
      </c>
      <c r="BA934" s="86"/>
      <c r="BB934" s="86"/>
      <c r="BC934" s="86"/>
      <c r="BD934" s="83" t="s">
        <v>3719</v>
      </c>
      <c r="BE934" s="83" t="str">
        <f t="shared" si="148"/>
        <v>21.RFI</v>
      </c>
      <c r="BF934" s="83" t="s">
        <v>3755</v>
      </c>
      <c r="BG934" s="103" t="s">
        <v>6802</v>
      </c>
      <c r="BH934" s="448"/>
    </row>
    <row r="935" spans="1:62" s="13" customFormat="1" ht="15" hidden="1" customHeight="1">
      <c r="A935" s="27">
        <v>759</v>
      </c>
      <c r="B935" s="29"/>
      <c r="C935" s="83" t="str">
        <f t="shared" si="138"/>
        <v>JAW-JB-NPH-4233</v>
      </c>
      <c r="D935" s="83">
        <v>30696200031</v>
      </c>
      <c r="E935" s="83" t="s">
        <v>6555</v>
      </c>
      <c r="F935" s="198" t="s">
        <v>6069</v>
      </c>
      <c r="G935" s="83" t="s">
        <v>3759</v>
      </c>
      <c r="H935" s="84" t="s">
        <v>6508</v>
      </c>
      <c r="I935" s="83" t="s">
        <v>5750</v>
      </c>
      <c r="J935" s="83" t="s">
        <v>5751</v>
      </c>
      <c r="K935" s="83">
        <v>30</v>
      </c>
      <c r="L935" s="83" t="s">
        <v>4505</v>
      </c>
      <c r="M935" s="84">
        <v>2021</v>
      </c>
      <c r="N935" s="83" t="s">
        <v>3759</v>
      </c>
      <c r="O935" s="83" t="s">
        <v>6140</v>
      </c>
      <c r="P935" s="84" t="s">
        <v>205</v>
      </c>
      <c r="Q935" s="83" t="s">
        <v>1889</v>
      </c>
      <c r="R935" s="83" t="s">
        <v>1890</v>
      </c>
      <c r="S935" s="83" t="s">
        <v>2200</v>
      </c>
      <c r="T935" s="83" t="s">
        <v>4465</v>
      </c>
      <c r="U935" s="83" t="s">
        <v>103</v>
      </c>
      <c r="V935" s="86" t="s">
        <v>4470</v>
      </c>
      <c r="W935" s="274" t="s">
        <v>2205</v>
      </c>
      <c r="X935" s="274" t="s">
        <v>2613</v>
      </c>
      <c r="Y935" s="85">
        <v>6617454</v>
      </c>
      <c r="Z935" s="86">
        <v>44417</v>
      </c>
      <c r="AA935" s="86"/>
      <c r="AB935" s="87">
        <f t="shared" ca="1" si="142"/>
        <v>65</v>
      </c>
      <c r="AC935" s="88" t="str">
        <f t="shared" ca="1" si="143"/>
        <v>61 - 90 days</v>
      </c>
      <c r="AD935" s="89">
        <f t="shared" si="152"/>
        <v>44447</v>
      </c>
      <c r="AE935" s="90" t="str">
        <f t="shared" si="132"/>
        <v>W37-2021</v>
      </c>
      <c r="AF935" s="90" t="str">
        <f t="shared" si="133"/>
        <v>Sep-2021</v>
      </c>
      <c r="AG935" s="89">
        <v>44446</v>
      </c>
      <c r="AH935" s="90" t="str">
        <f t="shared" si="150"/>
        <v>W37-2021</v>
      </c>
      <c r="AI935" s="90" t="str">
        <f t="shared" si="151"/>
        <v>Sep-2021</v>
      </c>
      <c r="AJ935" s="89">
        <v>44484</v>
      </c>
      <c r="AK935" s="90" t="str">
        <f t="shared" si="144"/>
        <v>W42-2021</v>
      </c>
      <c r="AL935" s="90" t="str">
        <f t="shared" si="145"/>
        <v>Oct-2021</v>
      </c>
      <c r="AM935" s="89">
        <v>44484</v>
      </c>
      <c r="AN935" s="90" t="str">
        <f t="shared" si="146"/>
        <v>W42-2021</v>
      </c>
      <c r="AO935" s="90" t="str">
        <f t="shared" si="147"/>
        <v>Oct-2021</v>
      </c>
      <c r="AP935" s="83" t="s">
        <v>4464</v>
      </c>
      <c r="AQ935" s="107">
        <v>44426</v>
      </c>
      <c r="AR935" s="89"/>
      <c r="AS935" s="99" t="s">
        <v>6786</v>
      </c>
      <c r="AT935" s="94">
        <v>6.6</v>
      </c>
      <c r="AU935" s="97"/>
      <c r="AV935" s="95">
        <v>44473</v>
      </c>
      <c r="AW935" s="97"/>
      <c r="AX935" s="89">
        <v>44439</v>
      </c>
      <c r="AY935" s="89">
        <v>44482</v>
      </c>
      <c r="AZ935" s="219" t="str">
        <f t="shared" si="149"/>
        <v>W42-2021</v>
      </c>
      <c r="BA935" s="86"/>
      <c r="BB935" s="86"/>
      <c r="BC935" s="86"/>
      <c r="BD935" s="83" t="s">
        <v>3719</v>
      </c>
      <c r="BE935" s="83" t="str">
        <f t="shared" si="148"/>
        <v>21.RFI</v>
      </c>
      <c r="BF935" s="83" t="s">
        <v>3755</v>
      </c>
      <c r="BG935" s="103" t="s">
        <v>6759</v>
      </c>
      <c r="BH935" s="448"/>
    </row>
    <row r="936" spans="1:62" s="13" customFormat="1" ht="15" hidden="1" customHeight="1">
      <c r="A936" s="27">
        <v>711</v>
      </c>
      <c r="B936" s="29"/>
      <c r="C936" s="83" t="str">
        <f t="shared" si="138"/>
        <v>JAW-JB-CMS-4235</v>
      </c>
      <c r="D936" s="83">
        <v>30701420031</v>
      </c>
      <c r="E936" s="83" t="s">
        <v>6551</v>
      </c>
      <c r="F936" s="198" t="s">
        <v>6067</v>
      </c>
      <c r="G936" s="83" t="s">
        <v>3759</v>
      </c>
      <c r="H936" s="84" t="s">
        <v>6827</v>
      </c>
      <c r="I936" s="83" t="s">
        <v>5654</v>
      </c>
      <c r="J936" s="83" t="s">
        <v>5655</v>
      </c>
      <c r="K936" s="83">
        <v>50</v>
      </c>
      <c r="L936" s="83" t="s">
        <v>5002</v>
      </c>
      <c r="M936" s="84">
        <v>2021</v>
      </c>
      <c r="N936" s="83" t="s">
        <v>3759</v>
      </c>
      <c r="O936" s="83" t="s">
        <v>6138</v>
      </c>
      <c r="P936" s="84" t="s">
        <v>205</v>
      </c>
      <c r="Q936" s="83" t="s">
        <v>1793</v>
      </c>
      <c r="R936" s="83" t="s">
        <v>1794</v>
      </c>
      <c r="S936" s="83" t="s">
        <v>2200</v>
      </c>
      <c r="T936" s="83" t="s">
        <v>4465</v>
      </c>
      <c r="U936" s="83" t="s">
        <v>103</v>
      </c>
      <c r="V936" s="86" t="s">
        <v>4470</v>
      </c>
      <c r="W936" s="274" t="s">
        <v>2205</v>
      </c>
      <c r="X936" s="274" t="s">
        <v>2652</v>
      </c>
      <c r="Y936" s="85">
        <v>6617453</v>
      </c>
      <c r="Z936" s="86">
        <v>44417</v>
      </c>
      <c r="AA936" s="86"/>
      <c r="AB936" s="87">
        <f t="shared" ca="1" si="142"/>
        <v>64</v>
      </c>
      <c r="AC936" s="88" t="str">
        <f t="shared" ca="1" si="143"/>
        <v>61 - 90 days</v>
      </c>
      <c r="AD936" s="89">
        <f t="shared" si="152"/>
        <v>44447</v>
      </c>
      <c r="AE936" s="90" t="str">
        <f t="shared" si="132"/>
        <v>W37-2021</v>
      </c>
      <c r="AF936" s="90" t="str">
        <f t="shared" si="133"/>
        <v>Sep-2021</v>
      </c>
      <c r="AG936" s="89">
        <v>44446</v>
      </c>
      <c r="AH936" s="90" t="str">
        <f t="shared" si="150"/>
        <v>W37-2021</v>
      </c>
      <c r="AI936" s="90" t="str">
        <f t="shared" si="151"/>
        <v>Sep-2021</v>
      </c>
      <c r="AJ936" s="89">
        <v>44484</v>
      </c>
      <c r="AK936" s="90" t="str">
        <f t="shared" si="144"/>
        <v>W42-2021</v>
      </c>
      <c r="AL936" s="90" t="str">
        <f t="shared" si="145"/>
        <v>Oct-2021</v>
      </c>
      <c r="AM936" s="89">
        <v>44484</v>
      </c>
      <c r="AN936" s="90" t="str">
        <f t="shared" si="146"/>
        <v>W42-2021</v>
      </c>
      <c r="AO936" s="90" t="str">
        <f t="shared" si="147"/>
        <v>Oct-2021</v>
      </c>
      <c r="AP936" s="83" t="s">
        <v>4464</v>
      </c>
      <c r="AQ936" s="107">
        <v>44426</v>
      </c>
      <c r="AR936" s="89"/>
      <c r="AS936" s="99" t="s">
        <v>6785</v>
      </c>
      <c r="AT936" s="94">
        <v>6.6</v>
      </c>
      <c r="AU936" s="97"/>
      <c r="AV936" s="95">
        <v>44473</v>
      </c>
      <c r="AW936" s="97"/>
      <c r="AX936" s="89"/>
      <c r="AY936" s="89">
        <v>44481</v>
      </c>
      <c r="AZ936" s="219" t="str">
        <f t="shared" si="149"/>
        <v>W42-2021</v>
      </c>
      <c r="BA936" s="86"/>
      <c r="BB936" s="86"/>
      <c r="BC936" s="86"/>
      <c r="BD936" s="83" t="s">
        <v>3719</v>
      </c>
      <c r="BE936" s="83" t="str">
        <f t="shared" si="148"/>
        <v>21.RFI</v>
      </c>
      <c r="BF936" s="83" t="s">
        <v>3755</v>
      </c>
      <c r="BG936" s="103" t="s">
        <v>6758</v>
      </c>
      <c r="BH936" s="448"/>
    </row>
    <row r="937" spans="1:62" s="13" customFormat="1" ht="15" hidden="1" customHeight="1">
      <c r="A937" s="27">
        <v>747</v>
      </c>
      <c r="B937" s="29"/>
      <c r="C937" s="83" t="str">
        <f t="shared" si="138"/>
        <v>JAW-JI-NGW-3677</v>
      </c>
      <c r="D937" s="83">
        <v>30701130031</v>
      </c>
      <c r="E937" s="83" t="s">
        <v>6637</v>
      </c>
      <c r="F937" s="198" t="s">
        <v>6221</v>
      </c>
      <c r="G937" s="83" t="s">
        <v>3759</v>
      </c>
      <c r="H937" s="84" t="s">
        <v>6825</v>
      </c>
      <c r="I937" s="83" t="s">
        <v>5726</v>
      </c>
      <c r="J937" s="83" t="s">
        <v>5727</v>
      </c>
      <c r="K937" s="83">
        <v>30</v>
      </c>
      <c r="L937" s="83" t="s">
        <v>5037</v>
      </c>
      <c r="M937" s="84">
        <v>2021</v>
      </c>
      <c r="N937" s="83" t="s">
        <v>3759</v>
      </c>
      <c r="O937" s="83" t="s">
        <v>6288</v>
      </c>
      <c r="P937" s="84" t="s">
        <v>205</v>
      </c>
      <c r="Q937" s="83" t="s">
        <v>1865</v>
      </c>
      <c r="R937" s="83" t="s">
        <v>1866</v>
      </c>
      <c r="S937" s="83" t="s">
        <v>2200</v>
      </c>
      <c r="T937" s="83" t="s">
        <v>4465</v>
      </c>
      <c r="U937" s="83" t="s">
        <v>2198</v>
      </c>
      <c r="V937" s="86" t="s">
        <v>4472</v>
      </c>
      <c r="W937" s="274" t="s">
        <v>2207</v>
      </c>
      <c r="X937" s="274" t="s">
        <v>2725</v>
      </c>
      <c r="Y937" s="85">
        <v>6617456</v>
      </c>
      <c r="Z937" s="86">
        <v>44417</v>
      </c>
      <c r="AA937" s="86"/>
      <c r="AB937" s="87">
        <f t="shared" ca="1" si="142"/>
        <v>64</v>
      </c>
      <c r="AC937" s="88" t="str">
        <f t="shared" ca="1" si="143"/>
        <v>61 - 90 days</v>
      </c>
      <c r="AD937" s="89">
        <f t="shared" si="152"/>
        <v>44447</v>
      </c>
      <c r="AE937" s="90" t="str">
        <f t="shared" si="132"/>
        <v>W37-2021</v>
      </c>
      <c r="AF937" s="90" t="str">
        <f t="shared" si="133"/>
        <v>Sep-2021</v>
      </c>
      <c r="AG937" s="89">
        <v>44446</v>
      </c>
      <c r="AH937" s="90" t="str">
        <f t="shared" si="150"/>
        <v>W37-2021</v>
      </c>
      <c r="AI937" s="90" t="str">
        <f t="shared" si="151"/>
        <v>Sep-2021</v>
      </c>
      <c r="AJ937" s="89">
        <v>44484</v>
      </c>
      <c r="AK937" s="90" t="str">
        <f t="shared" si="144"/>
        <v>W42-2021</v>
      </c>
      <c r="AL937" s="90" t="str">
        <f t="shared" si="145"/>
        <v>Oct-2021</v>
      </c>
      <c r="AM937" s="89">
        <v>44484</v>
      </c>
      <c r="AN937" s="90" t="str">
        <f t="shared" si="146"/>
        <v>W42-2021</v>
      </c>
      <c r="AO937" s="90" t="str">
        <f t="shared" si="147"/>
        <v>Oct-2021</v>
      </c>
      <c r="AP937" s="83" t="s">
        <v>4464</v>
      </c>
      <c r="AQ937" s="107">
        <v>44443</v>
      </c>
      <c r="AR937" s="89"/>
      <c r="AS937" s="99" t="s">
        <v>2251</v>
      </c>
      <c r="AT937" s="94"/>
      <c r="AU937" s="97"/>
      <c r="AV937" s="95">
        <v>44473</v>
      </c>
      <c r="AW937" s="97"/>
      <c r="AX937" s="89"/>
      <c r="AY937" s="89">
        <v>44481</v>
      </c>
      <c r="AZ937" s="219" t="str">
        <f t="shared" si="149"/>
        <v>W42-2021</v>
      </c>
      <c r="BA937" s="86"/>
      <c r="BB937" s="86"/>
      <c r="BC937" s="86"/>
      <c r="BD937" s="83" t="s">
        <v>3719</v>
      </c>
      <c r="BE937" s="83" t="str">
        <f t="shared" si="148"/>
        <v>21.RFI</v>
      </c>
      <c r="BF937" s="83" t="s">
        <v>3755</v>
      </c>
      <c r="BG937" s="103" t="s">
        <v>6762</v>
      </c>
      <c r="BH937" s="448"/>
    </row>
    <row r="938" spans="1:62" s="13" customFormat="1" ht="15" hidden="1" customHeight="1">
      <c r="A938" s="27">
        <v>761</v>
      </c>
      <c r="B938" s="29"/>
      <c r="C938" s="83" t="str">
        <f t="shared" si="138"/>
        <v>JAW-JB-SNG-4264</v>
      </c>
      <c r="D938" s="83">
        <v>30701470031</v>
      </c>
      <c r="E938" s="83" t="s">
        <v>6548</v>
      </c>
      <c r="F938" s="198" t="s">
        <v>6082</v>
      </c>
      <c r="G938" s="83" t="s">
        <v>3759</v>
      </c>
      <c r="H938" s="84" t="s">
        <v>6827</v>
      </c>
      <c r="I938" s="83" t="s">
        <v>5754</v>
      </c>
      <c r="J938" s="83" t="s">
        <v>5755</v>
      </c>
      <c r="K938" s="83">
        <v>50</v>
      </c>
      <c r="L938" s="83" t="s">
        <v>5049</v>
      </c>
      <c r="M938" s="84">
        <v>2021</v>
      </c>
      <c r="N938" s="83" t="s">
        <v>3759</v>
      </c>
      <c r="O938" s="83" t="s">
        <v>6154</v>
      </c>
      <c r="P938" s="84" t="s">
        <v>205</v>
      </c>
      <c r="Q938" s="83" t="s">
        <v>1893</v>
      </c>
      <c r="R938" s="83" t="s">
        <v>1894</v>
      </c>
      <c r="S938" s="83" t="s">
        <v>2200</v>
      </c>
      <c r="T938" s="83" t="s">
        <v>4465</v>
      </c>
      <c r="U938" s="83" t="s">
        <v>103</v>
      </c>
      <c r="V938" s="86" t="s">
        <v>4470</v>
      </c>
      <c r="W938" s="274" t="s">
        <v>2205</v>
      </c>
      <c r="X938" s="274" t="s">
        <v>2697</v>
      </c>
      <c r="Y938" s="85">
        <v>6617453</v>
      </c>
      <c r="Z938" s="86">
        <v>44417</v>
      </c>
      <c r="AA938" s="86"/>
      <c r="AB938" s="87">
        <f t="shared" ca="1" si="142"/>
        <v>60</v>
      </c>
      <c r="AC938" s="88" t="str">
        <f t="shared" ca="1" si="143"/>
        <v>31 - 60 days</v>
      </c>
      <c r="AD938" s="89">
        <f t="shared" si="152"/>
        <v>44447</v>
      </c>
      <c r="AE938" s="90" t="str">
        <f t="shared" si="132"/>
        <v>W37-2021</v>
      </c>
      <c r="AF938" s="90" t="str">
        <f t="shared" si="133"/>
        <v>Sep-2021</v>
      </c>
      <c r="AG938" s="89">
        <v>44446</v>
      </c>
      <c r="AH938" s="90" t="str">
        <f t="shared" si="150"/>
        <v>W37-2021</v>
      </c>
      <c r="AI938" s="90" t="str">
        <f t="shared" si="151"/>
        <v>Sep-2021</v>
      </c>
      <c r="AJ938" s="89">
        <v>44484</v>
      </c>
      <c r="AK938" s="90" t="str">
        <f t="shared" si="144"/>
        <v>W42-2021</v>
      </c>
      <c r="AL938" s="90" t="str">
        <f t="shared" si="145"/>
        <v>Oct-2021</v>
      </c>
      <c r="AM938" s="89">
        <v>44484</v>
      </c>
      <c r="AN938" s="90" t="str">
        <f t="shared" si="146"/>
        <v>W42-2021</v>
      </c>
      <c r="AO938" s="90" t="str">
        <f t="shared" si="147"/>
        <v>Oct-2021</v>
      </c>
      <c r="AP938" s="83" t="s">
        <v>4464</v>
      </c>
      <c r="AQ938" s="107">
        <v>44443</v>
      </c>
      <c r="AR938" s="89"/>
      <c r="AS938" s="99" t="s">
        <v>6744</v>
      </c>
      <c r="AT938" s="94">
        <v>6.6</v>
      </c>
      <c r="AU938" s="97"/>
      <c r="AV938" s="95">
        <v>44473</v>
      </c>
      <c r="AW938" s="97"/>
      <c r="AX938" s="89"/>
      <c r="AY938" s="89">
        <v>44477</v>
      </c>
      <c r="AZ938" s="219" t="str">
        <f t="shared" si="149"/>
        <v>W41-2021</v>
      </c>
      <c r="BA938" s="86"/>
      <c r="BB938" s="86"/>
      <c r="BC938" s="86"/>
      <c r="BD938" s="83" t="s">
        <v>3719</v>
      </c>
      <c r="BE938" s="83" t="str">
        <f t="shared" si="148"/>
        <v>21.RFI</v>
      </c>
      <c r="BF938" s="83" t="s">
        <v>3755</v>
      </c>
      <c r="BG938" s="103" t="s">
        <v>6760</v>
      </c>
      <c r="BH938" s="448"/>
      <c r="BJ938" s="369"/>
    </row>
    <row r="939" spans="1:62" s="13" customFormat="1" ht="15" hidden="1" customHeight="1">
      <c r="A939" s="27">
        <v>764</v>
      </c>
      <c r="B939" s="29"/>
      <c r="C939" s="83" t="str">
        <f t="shared" si="138"/>
        <v>JAW-JI-JBG-4177</v>
      </c>
      <c r="D939" s="83">
        <v>30701760031</v>
      </c>
      <c r="E939" s="83" t="s">
        <v>6177</v>
      </c>
      <c r="F939" s="198" t="s">
        <v>6178</v>
      </c>
      <c r="G939" s="83" t="s">
        <v>3759</v>
      </c>
      <c r="H939" s="84" t="s">
        <v>6829</v>
      </c>
      <c r="I939" s="83" t="s">
        <v>5760</v>
      </c>
      <c r="J939" s="83" t="s">
        <v>5761</v>
      </c>
      <c r="K939" s="83">
        <v>50</v>
      </c>
      <c r="L939" s="83" t="s">
        <v>5052</v>
      </c>
      <c r="M939" s="84">
        <v>2021</v>
      </c>
      <c r="N939" s="83" t="s">
        <v>3759</v>
      </c>
      <c r="O939" s="83" t="s">
        <v>6245</v>
      </c>
      <c r="P939" s="84" t="s">
        <v>205</v>
      </c>
      <c r="Q939" s="83" t="s">
        <v>1899</v>
      </c>
      <c r="R939" s="83" t="s">
        <v>1900</v>
      </c>
      <c r="S939" s="83" t="s">
        <v>2200</v>
      </c>
      <c r="T939" s="83" t="s">
        <v>4465</v>
      </c>
      <c r="U939" s="83" t="s">
        <v>2198</v>
      </c>
      <c r="V939" s="86" t="s">
        <v>4472</v>
      </c>
      <c r="W939" s="274" t="s">
        <v>2207</v>
      </c>
      <c r="X939" s="274" t="s">
        <v>2609</v>
      </c>
      <c r="Y939" s="85">
        <v>6617452</v>
      </c>
      <c r="Z939" s="86">
        <v>44417</v>
      </c>
      <c r="AA939" s="86"/>
      <c r="AB939" s="87">
        <f t="shared" ca="1" si="142"/>
        <v>68</v>
      </c>
      <c r="AC939" s="88" t="str">
        <f t="shared" ca="1" si="143"/>
        <v>61 - 90 days</v>
      </c>
      <c r="AD939" s="89">
        <f t="shared" si="152"/>
        <v>44447</v>
      </c>
      <c r="AE939" s="90" t="str">
        <f t="shared" si="132"/>
        <v>W37-2021</v>
      </c>
      <c r="AF939" s="90" t="str">
        <f t="shared" si="133"/>
        <v>Sep-2021</v>
      </c>
      <c r="AG939" s="89">
        <v>44446</v>
      </c>
      <c r="AH939" s="90" t="str">
        <f t="shared" si="150"/>
        <v>W37-2021</v>
      </c>
      <c r="AI939" s="90" t="str">
        <f t="shared" si="151"/>
        <v>Sep-2021</v>
      </c>
      <c r="AJ939" s="89">
        <v>44486</v>
      </c>
      <c r="AK939" s="90" t="str">
        <f t="shared" si="144"/>
        <v>W43-2021</v>
      </c>
      <c r="AL939" s="90" t="str">
        <f t="shared" si="145"/>
        <v>Oct-2021</v>
      </c>
      <c r="AM939" s="89">
        <v>44486</v>
      </c>
      <c r="AN939" s="90" t="str">
        <f t="shared" si="146"/>
        <v>W43-2021</v>
      </c>
      <c r="AO939" s="90" t="str">
        <f t="shared" si="147"/>
        <v>Oct-2021</v>
      </c>
      <c r="AP939" s="83" t="s">
        <v>4464</v>
      </c>
      <c r="AQ939" s="107">
        <v>44426</v>
      </c>
      <c r="AR939" s="89"/>
      <c r="AS939" s="99" t="s">
        <v>7138</v>
      </c>
      <c r="AT939" s="94">
        <v>6.6</v>
      </c>
      <c r="AU939" s="97"/>
      <c r="AV939" s="95">
        <v>44473</v>
      </c>
      <c r="AW939" s="97"/>
      <c r="AX939" s="89"/>
      <c r="AY939" s="89">
        <v>44485</v>
      </c>
      <c r="AZ939" s="219" t="str">
        <f t="shared" si="149"/>
        <v>W42-2021</v>
      </c>
      <c r="BA939" s="86"/>
      <c r="BB939" s="86"/>
      <c r="BC939" s="86"/>
      <c r="BD939" s="83" t="s">
        <v>3719</v>
      </c>
      <c r="BE939" s="83" t="str">
        <f t="shared" si="148"/>
        <v>21.RFI</v>
      </c>
      <c r="BF939" s="83" t="s">
        <v>3755</v>
      </c>
      <c r="BG939" s="103" t="s">
        <v>6808</v>
      </c>
      <c r="BH939" s="448"/>
    </row>
    <row r="940" spans="1:62" s="13" customFormat="1" ht="15" hidden="1" customHeight="1">
      <c r="A940" s="27">
        <v>751</v>
      </c>
      <c r="B940" s="29"/>
      <c r="C940" s="83" t="str">
        <f t="shared" si="138"/>
        <v>JAW-JI-KPN-4411</v>
      </c>
      <c r="D940" s="83">
        <v>30701720031</v>
      </c>
      <c r="E940" s="83" t="s">
        <v>6226</v>
      </c>
      <c r="F940" s="198" t="s">
        <v>6227</v>
      </c>
      <c r="G940" s="83" t="s">
        <v>3759</v>
      </c>
      <c r="H940" s="84" t="s">
        <v>6830</v>
      </c>
      <c r="I940" s="83" t="s">
        <v>5734</v>
      </c>
      <c r="J940" s="83" t="s">
        <v>5735</v>
      </c>
      <c r="K940" s="83">
        <v>50</v>
      </c>
      <c r="L940" s="83" t="s">
        <v>5041</v>
      </c>
      <c r="M940" s="84">
        <v>2021</v>
      </c>
      <c r="N940" s="83" t="s">
        <v>3759</v>
      </c>
      <c r="O940" s="83" t="s">
        <v>6292</v>
      </c>
      <c r="P940" s="84" t="s">
        <v>205</v>
      </c>
      <c r="Q940" s="83" t="s">
        <v>1873</v>
      </c>
      <c r="R940" s="83" t="s">
        <v>1874</v>
      </c>
      <c r="S940" s="83" t="s">
        <v>2200</v>
      </c>
      <c r="T940" s="83" t="s">
        <v>4465</v>
      </c>
      <c r="U940" s="83" t="s">
        <v>2198</v>
      </c>
      <c r="V940" s="86" t="s">
        <v>4472</v>
      </c>
      <c r="W940" s="274" t="s">
        <v>2207</v>
      </c>
      <c r="X940" s="274" t="s">
        <v>2734</v>
      </c>
      <c r="Y940" s="85">
        <v>6617449</v>
      </c>
      <c r="Z940" s="86">
        <v>44417</v>
      </c>
      <c r="AA940" s="86"/>
      <c r="AB940" s="87">
        <f t="shared" ca="1" si="142"/>
        <v>67</v>
      </c>
      <c r="AC940" s="88" t="str">
        <f t="shared" ca="1" si="143"/>
        <v>61 - 90 days</v>
      </c>
      <c r="AD940" s="89">
        <f t="shared" si="152"/>
        <v>44447</v>
      </c>
      <c r="AE940" s="90" t="str">
        <f t="shared" si="132"/>
        <v>W37-2021</v>
      </c>
      <c r="AF940" s="90" t="str">
        <f t="shared" si="133"/>
        <v>Sep-2021</v>
      </c>
      <c r="AG940" s="89">
        <v>44446</v>
      </c>
      <c r="AH940" s="90" t="str">
        <f t="shared" si="150"/>
        <v>W37-2021</v>
      </c>
      <c r="AI940" s="90" t="str">
        <f t="shared" si="151"/>
        <v>Sep-2021</v>
      </c>
      <c r="AJ940" s="89">
        <v>44486</v>
      </c>
      <c r="AK940" s="90" t="str">
        <f t="shared" si="144"/>
        <v>W43-2021</v>
      </c>
      <c r="AL940" s="90" t="str">
        <f t="shared" si="145"/>
        <v>Oct-2021</v>
      </c>
      <c r="AM940" s="89">
        <v>44486</v>
      </c>
      <c r="AN940" s="90" t="str">
        <f t="shared" si="146"/>
        <v>W43-2021</v>
      </c>
      <c r="AO940" s="90" t="str">
        <f t="shared" si="147"/>
        <v>Oct-2021</v>
      </c>
      <c r="AP940" s="83" t="s">
        <v>4464</v>
      </c>
      <c r="AQ940" s="107">
        <v>44443</v>
      </c>
      <c r="AR940" s="89"/>
      <c r="AS940" s="99" t="s">
        <v>6856</v>
      </c>
      <c r="AT940" s="94">
        <v>6.6</v>
      </c>
      <c r="AU940" s="97"/>
      <c r="AV940" s="95">
        <v>44473</v>
      </c>
      <c r="AW940" s="97"/>
      <c r="AX940" s="89"/>
      <c r="AY940" s="89">
        <v>44484</v>
      </c>
      <c r="AZ940" s="219" t="str">
        <f t="shared" si="149"/>
        <v>W42-2021</v>
      </c>
      <c r="BA940" s="86"/>
      <c r="BB940" s="86"/>
      <c r="BC940" s="86"/>
      <c r="BD940" s="83" t="s">
        <v>3719</v>
      </c>
      <c r="BE940" s="83" t="str">
        <f t="shared" si="148"/>
        <v>21.RFI</v>
      </c>
      <c r="BF940" s="83" t="s">
        <v>3755</v>
      </c>
      <c r="BG940" s="103" t="s">
        <v>6809</v>
      </c>
      <c r="BH940" s="448"/>
      <c r="BJ940" s="369"/>
    </row>
    <row r="941" spans="1:62" s="13" customFormat="1" ht="15" hidden="1" customHeight="1">
      <c r="A941" s="27">
        <v>762</v>
      </c>
      <c r="B941" s="29"/>
      <c r="C941" s="83" t="str">
        <f t="shared" si="138"/>
        <v>JAW-JI-KPN-4401</v>
      </c>
      <c r="D941" s="83">
        <v>30701250031</v>
      </c>
      <c r="E941" s="83" t="s">
        <v>6641</v>
      </c>
      <c r="F941" s="198" t="s">
        <v>6231</v>
      </c>
      <c r="G941" s="83" t="s">
        <v>3759</v>
      </c>
      <c r="H941" s="84" t="s">
        <v>6825</v>
      </c>
      <c r="I941" s="83" t="s">
        <v>5756</v>
      </c>
      <c r="J941" s="83" t="s">
        <v>5757</v>
      </c>
      <c r="K941" s="83">
        <v>50</v>
      </c>
      <c r="L941" s="83" t="s">
        <v>5050</v>
      </c>
      <c r="M941" s="84">
        <v>2021</v>
      </c>
      <c r="N941" s="83" t="s">
        <v>3759</v>
      </c>
      <c r="O941" s="83" t="s">
        <v>6296</v>
      </c>
      <c r="P941" s="84" t="s">
        <v>205</v>
      </c>
      <c r="Q941" s="83" t="s">
        <v>1895</v>
      </c>
      <c r="R941" s="83" t="s">
        <v>1896</v>
      </c>
      <c r="S941" s="83" t="s">
        <v>2200</v>
      </c>
      <c r="T941" s="83" t="s">
        <v>4465</v>
      </c>
      <c r="U941" s="83" t="s">
        <v>2198</v>
      </c>
      <c r="V941" s="86" t="s">
        <v>4472</v>
      </c>
      <c r="W941" s="274" t="s">
        <v>2207</v>
      </c>
      <c r="X941" s="274" t="s">
        <v>2734</v>
      </c>
      <c r="Y941" s="85">
        <v>6617456</v>
      </c>
      <c r="Z941" s="86">
        <v>44417</v>
      </c>
      <c r="AA941" s="86"/>
      <c r="AB941" s="87">
        <f t="shared" ca="1" si="142"/>
        <v>71</v>
      </c>
      <c r="AC941" s="88" t="str">
        <f t="shared" ca="1" si="143"/>
        <v>61 - 90 days</v>
      </c>
      <c r="AD941" s="89">
        <f t="shared" si="152"/>
        <v>44447</v>
      </c>
      <c r="AE941" s="90" t="str">
        <f t="shared" si="132"/>
        <v>W37-2021</v>
      </c>
      <c r="AF941" s="90" t="str">
        <f t="shared" si="133"/>
        <v>Sep-2021</v>
      </c>
      <c r="AG941" s="89">
        <v>44446</v>
      </c>
      <c r="AH941" s="90" t="str">
        <f t="shared" si="150"/>
        <v>W37-2021</v>
      </c>
      <c r="AI941" s="90" t="str">
        <f t="shared" si="151"/>
        <v>Sep-2021</v>
      </c>
      <c r="AJ941" s="89">
        <v>44487</v>
      </c>
      <c r="AK941" s="90" t="str">
        <f t="shared" si="144"/>
        <v>W43-2021</v>
      </c>
      <c r="AL941" s="90" t="str">
        <f t="shared" si="145"/>
        <v>Oct-2021</v>
      </c>
      <c r="AM941" s="89">
        <v>44487</v>
      </c>
      <c r="AN941" s="90" t="str">
        <f t="shared" si="146"/>
        <v>W43-2021</v>
      </c>
      <c r="AO941" s="90" t="str">
        <f t="shared" si="147"/>
        <v>Oct-2021</v>
      </c>
      <c r="AP941" s="83" t="s">
        <v>4464</v>
      </c>
      <c r="AQ941" s="107">
        <v>44443</v>
      </c>
      <c r="AR941" s="89"/>
      <c r="AS941" s="99" t="s">
        <v>2251</v>
      </c>
      <c r="AT941" s="94"/>
      <c r="AU941" s="97"/>
      <c r="AV941" s="95">
        <v>44473</v>
      </c>
      <c r="AW941" s="97"/>
      <c r="AX941" s="89">
        <v>44464</v>
      </c>
      <c r="AY941" s="89">
        <v>44488</v>
      </c>
      <c r="AZ941" s="219" t="str">
        <f t="shared" si="149"/>
        <v>W43-2021</v>
      </c>
      <c r="BA941" s="86"/>
      <c r="BB941" s="86"/>
      <c r="BC941" s="86"/>
      <c r="BD941" s="83" t="s">
        <v>3719</v>
      </c>
      <c r="BE941" s="83" t="str">
        <f t="shared" si="148"/>
        <v>21.RFI</v>
      </c>
      <c r="BF941" s="83" t="s">
        <v>3755</v>
      </c>
      <c r="BG941" s="103" t="s">
        <v>6871</v>
      </c>
      <c r="BH941" s="448"/>
    </row>
    <row r="942" spans="1:62" s="13" customFormat="1" ht="15" hidden="1" customHeight="1">
      <c r="A942" s="27">
        <v>705</v>
      </c>
      <c r="B942" s="29"/>
      <c r="C942" s="83" t="str">
        <f t="shared" si="138"/>
        <v>SUM-JA-JMB-0502</v>
      </c>
      <c r="D942" s="83">
        <v>30701220031</v>
      </c>
      <c r="E942" s="83" t="s">
        <v>6633</v>
      </c>
      <c r="F942" s="198" t="s">
        <v>6048</v>
      </c>
      <c r="G942" s="83" t="s">
        <v>3759</v>
      </c>
      <c r="H942" s="84" t="s">
        <v>6825</v>
      </c>
      <c r="I942" s="83" t="s">
        <v>5642</v>
      </c>
      <c r="J942" s="83" t="s">
        <v>5643</v>
      </c>
      <c r="K942" s="83">
        <v>30</v>
      </c>
      <c r="L942" s="83" t="s">
        <v>4996</v>
      </c>
      <c r="M942" s="84">
        <v>2021</v>
      </c>
      <c r="N942" s="83" t="s">
        <v>3759</v>
      </c>
      <c r="O942" s="83" t="s">
        <v>6118</v>
      </c>
      <c r="P942" s="84" t="s">
        <v>205</v>
      </c>
      <c r="Q942" s="83" t="s">
        <v>1781</v>
      </c>
      <c r="R942" s="83" t="s">
        <v>1782</v>
      </c>
      <c r="S942" s="83" t="s">
        <v>2200</v>
      </c>
      <c r="T942" s="83" t="s">
        <v>4465</v>
      </c>
      <c r="U942" s="83" t="s">
        <v>2199</v>
      </c>
      <c r="V942" s="86" t="s">
        <v>4477</v>
      </c>
      <c r="W942" s="274" t="s">
        <v>2223</v>
      </c>
      <c r="X942" s="274" t="s">
        <v>2692</v>
      </c>
      <c r="Y942" s="85">
        <v>6617456</v>
      </c>
      <c r="Z942" s="86">
        <v>44417</v>
      </c>
      <c r="AA942" s="86"/>
      <c r="AB942" s="87">
        <f t="shared" ca="1" si="142"/>
        <v>70</v>
      </c>
      <c r="AC942" s="88" t="str">
        <f t="shared" ca="1" si="143"/>
        <v>61 - 90 days</v>
      </c>
      <c r="AD942" s="89">
        <f t="shared" si="152"/>
        <v>44447</v>
      </c>
      <c r="AE942" s="90" t="str">
        <f t="shared" ref="AE942:AE1005" si="153">IFERROR(VLOOKUP(AD942,L_Convert,6,FALSE),"")</f>
        <v>W37-2021</v>
      </c>
      <c r="AF942" s="90" t="str">
        <f t="shared" ref="AF942:AF1005" si="154">IFERROR(VLOOKUP(AD942,L_Convert,7,FALSE),"")</f>
        <v>Sep-2021</v>
      </c>
      <c r="AG942" s="89">
        <v>44446</v>
      </c>
      <c r="AH942" s="90" t="str">
        <f t="shared" si="150"/>
        <v>W37-2021</v>
      </c>
      <c r="AI942" s="90" t="str">
        <f t="shared" si="151"/>
        <v>Sep-2021</v>
      </c>
      <c r="AJ942" s="89">
        <v>44487</v>
      </c>
      <c r="AK942" s="90" t="str">
        <f t="shared" si="144"/>
        <v>W43-2021</v>
      </c>
      <c r="AL942" s="90" t="str">
        <f t="shared" si="145"/>
        <v>Oct-2021</v>
      </c>
      <c r="AM942" s="86">
        <v>44487</v>
      </c>
      <c r="AN942" s="90" t="str">
        <f t="shared" si="146"/>
        <v>W43-2021</v>
      </c>
      <c r="AO942" s="90" t="str">
        <f t="shared" si="147"/>
        <v>Oct-2021</v>
      </c>
      <c r="AP942" s="83" t="s">
        <v>4464</v>
      </c>
      <c r="AQ942" s="107">
        <v>44443</v>
      </c>
      <c r="AR942" s="89"/>
      <c r="AS942" s="99" t="s">
        <v>6888</v>
      </c>
      <c r="AT942" s="94">
        <v>6.6</v>
      </c>
      <c r="AU942" s="97"/>
      <c r="AV942" s="95">
        <v>44473</v>
      </c>
      <c r="AW942" s="97"/>
      <c r="AX942" s="89">
        <v>44455</v>
      </c>
      <c r="AY942" s="89">
        <v>44487</v>
      </c>
      <c r="AZ942" s="219" t="str">
        <f t="shared" si="149"/>
        <v>W43-2021</v>
      </c>
      <c r="BA942" s="86"/>
      <c r="BB942" s="86"/>
      <c r="BC942" s="86"/>
      <c r="BD942" s="83" t="s">
        <v>3719</v>
      </c>
      <c r="BE942" s="83" t="str">
        <f t="shared" si="148"/>
        <v>21.RFI</v>
      </c>
      <c r="BF942" s="83" t="s">
        <v>3755</v>
      </c>
      <c r="BG942" s="103" t="s">
        <v>6864</v>
      </c>
      <c r="BH942" s="448"/>
    </row>
    <row r="943" spans="1:62" s="13" customFormat="1" ht="15" hidden="1" customHeight="1">
      <c r="A943" s="27">
        <v>676</v>
      </c>
      <c r="B943" s="29"/>
      <c r="C943" s="83" t="str">
        <f t="shared" si="138"/>
        <v>SUM-SS-SKY-1238</v>
      </c>
      <c r="D943" s="83">
        <v>30701120031</v>
      </c>
      <c r="E943" s="83" t="s">
        <v>6614</v>
      </c>
      <c r="F943" s="198" t="s">
        <v>6328</v>
      </c>
      <c r="G943" s="83" t="s">
        <v>3759</v>
      </c>
      <c r="H943" s="84" t="s">
        <v>6825</v>
      </c>
      <c r="I943" s="83" t="s">
        <v>5584</v>
      </c>
      <c r="J943" s="83" t="s">
        <v>5585</v>
      </c>
      <c r="K943" s="83">
        <v>40</v>
      </c>
      <c r="L943" s="83" t="s">
        <v>4972</v>
      </c>
      <c r="M943" s="84">
        <v>2021</v>
      </c>
      <c r="N943" s="83" t="s">
        <v>3759</v>
      </c>
      <c r="O943" s="83" t="s">
        <v>6387</v>
      </c>
      <c r="P943" s="84" t="s">
        <v>205</v>
      </c>
      <c r="Q943" s="83" t="s">
        <v>1723</v>
      </c>
      <c r="R943" s="83" t="s">
        <v>1724</v>
      </c>
      <c r="S943" s="83" t="s">
        <v>2200</v>
      </c>
      <c r="T943" s="83" t="s">
        <v>4465</v>
      </c>
      <c r="U943" s="83" t="s">
        <v>2199</v>
      </c>
      <c r="V943" s="86" t="s">
        <v>4477</v>
      </c>
      <c r="W943" s="274" t="s">
        <v>2216</v>
      </c>
      <c r="X943" s="274" t="s">
        <v>2702</v>
      </c>
      <c r="Y943" s="85">
        <v>6617456</v>
      </c>
      <c r="Z943" s="86">
        <v>44417</v>
      </c>
      <c r="AA943" s="86"/>
      <c r="AB943" s="87">
        <f t="shared" ca="1" si="142"/>
        <v>70</v>
      </c>
      <c r="AC943" s="88" t="str">
        <f t="shared" ca="1" si="143"/>
        <v>61 - 90 days</v>
      </c>
      <c r="AD943" s="89">
        <f t="shared" si="152"/>
        <v>44447</v>
      </c>
      <c r="AE943" s="90" t="str">
        <f t="shared" si="153"/>
        <v>W37-2021</v>
      </c>
      <c r="AF943" s="90" t="str">
        <f t="shared" si="154"/>
        <v>Sep-2021</v>
      </c>
      <c r="AG943" s="89">
        <v>44446</v>
      </c>
      <c r="AH943" s="90" t="str">
        <f t="shared" si="150"/>
        <v>W37-2021</v>
      </c>
      <c r="AI943" s="90" t="str">
        <f t="shared" si="151"/>
        <v>Sep-2021</v>
      </c>
      <c r="AJ943" s="89">
        <v>44487</v>
      </c>
      <c r="AK943" s="90" t="str">
        <f t="shared" si="144"/>
        <v>W43-2021</v>
      </c>
      <c r="AL943" s="90" t="str">
        <f t="shared" si="145"/>
        <v>Oct-2021</v>
      </c>
      <c r="AM943" s="86">
        <v>44487</v>
      </c>
      <c r="AN943" s="90" t="str">
        <f t="shared" si="146"/>
        <v>W43-2021</v>
      </c>
      <c r="AO943" s="90" t="str">
        <f t="shared" si="147"/>
        <v>Oct-2021</v>
      </c>
      <c r="AP943" s="83" t="s">
        <v>4464</v>
      </c>
      <c r="AQ943" s="107">
        <v>44443</v>
      </c>
      <c r="AR943" s="89"/>
      <c r="AS943" s="99" t="s">
        <v>6916</v>
      </c>
      <c r="AT943" s="94">
        <v>6.6</v>
      </c>
      <c r="AU943" s="97"/>
      <c r="AV943" s="95">
        <v>44473</v>
      </c>
      <c r="AW943" s="97"/>
      <c r="AX943" s="89"/>
      <c r="AY943" s="89">
        <v>44487</v>
      </c>
      <c r="AZ943" s="219" t="str">
        <f t="shared" si="149"/>
        <v>W43-2021</v>
      </c>
      <c r="BA943" s="86"/>
      <c r="BB943" s="86"/>
      <c r="BC943" s="86"/>
      <c r="BD943" s="83" t="s">
        <v>3719</v>
      </c>
      <c r="BE943" s="83" t="str">
        <f t="shared" si="148"/>
        <v>21.RFI</v>
      </c>
      <c r="BF943" s="83" t="s">
        <v>3755</v>
      </c>
      <c r="BG943" s="103" t="s">
        <v>6885</v>
      </c>
      <c r="BH943" s="448"/>
    </row>
    <row r="944" spans="1:62" s="13" customFormat="1" ht="15" hidden="1" customHeight="1">
      <c r="A944" s="27">
        <v>756</v>
      </c>
      <c r="B944" s="29"/>
      <c r="C944" s="83" t="str">
        <f t="shared" si="138"/>
        <v>SUM-SS-KAG-1243</v>
      </c>
      <c r="D944" s="83">
        <v>30701260031</v>
      </c>
      <c r="E944" s="83" t="s">
        <v>6625</v>
      </c>
      <c r="F944" s="198" t="s">
        <v>6333</v>
      </c>
      <c r="G944" s="83" t="s">
        <v>3759</v>
      </c>
      <c r="H944" s="84" t="s">
        <v>6825</v>
      </c>
      <c r="I944" s="83" t="s">
        <v>5744</v>
      </c>
      <c r="J944" s="83" t="s">
        <v>5745</v>
      </c>
      <c r="K944" s="83">
        <v>40</v>
      </c>
      <c r="L944" s="83" t="s">
        <v>5046</v>
      </c>
      <c r="M944" s="84">
        <v>2021</v>
      </c>
      <c r="N944" s="83" t="s">
        <v>3759</v>
      </c>
      <c r="O944" s="83" t="s">
        <v>6392</v>
      </c>
      <c r="P944" s="84" t="s">
        <v>205</v>
      </c>
      <c r="Q944" s="83" t="s">
        <v>1883</v>
      </c>
      <c r="R944" s="83" t="s">
        <v>1884</v>
      </c>
      <c r="S944" s="83" t="s">
        <v>2200</v>
      </c>
      <c r="T944" s="83" t="s">
        <v>4465</v>
      </c>
      <c r="U944" s="83" t="s">
        <v>2199</v>
      </c>
      <c r="V944" s="86" t="s">
        <v>4477</v>
      </c>
      <c r="W944" s="274" t="s">
        <v>2216</v>
      </c>
      <c r="X944" s="274" t="s">
        <v>2628</v>
      </c>
      <c r="Y944" s="85">
        <v>6617456</v>
      </c>
      <c r="Z944" s="86">
        <v>44417</v>
      </c>
      <c r="AA944" s="86"/>
      <c r="AB944" s="87">
        <f t="shared" ca="1" si="142"/>
        <v>67</v>
      </c>
      <c r="AC944" s="88" t="str">
        <f t="shared" ca="1" si="143"/>
        <v>61 - 90 days</v>
      </c>
      <c r="AD944" s="89">
        <f t="shared" si="152"/>
        <v>44447</v>
      </c>
      <c r="AE944" s="90" t="str">
        <f t="shared" si="153"/>
        <v>W37-2021</v>
      </c>
      <c r="AF944" s="90" t="str">
        <f t="shared" si="154"/>
        <v>Sep-2021</v>
      </c>
      <c r="AG944" s="89">
        <v>44446</v>
      </c>
      <c r="AH944" s="90" t="str">
        <f t="shared" si="150"/>
        <v>W37-2021</v>
      </c>
      <c r="AI944" s="90" t="str">
        <f t="shared" si="151"/>
        <v>Sep-2021</v>
      </c>
      <c r="AJ944" s="89">
        <v>44487</v>
      </c>
      <c r="AK944" s="90" t="str">
        <f t="shared" si="144"/>
        <v>W43-2021</v>
      </c>
      <c r="AL944" s="90" t="str">
        <f t="shared" si="145"/>
        <v>Oct-2021</v>
      </c>
      <c r="AM944" s="86">
        <v>44487</v>
      </c>
      <c r="AN944" s="90" t="str">
        <f t="shared" si="146"/>
        <v>W43-2021</v>
      </c>
      <c r="AO944" s="90" t="str">
        <f t="shared" si="147"/>
        <v>Oct-2021</v>
      </c>
      <c r="AP944" s="83" t="s">
        <v>4464</v>
      </c>
      <c r="AQ944" s="107">
        <v>44443</v>
      </c>
      <c r="AR944" s="89"/>
      <c r="AS944" s="99" t="s">
        <v>6852</v>
      </c>
      <c r="AT944" s="94">
        <v>6.6</v>
      </c>
      <c r="AU944" s="97"/>
      <c r="AV944" s="95">
        <v>44473</v>
      </c>
      <c r="AW944" s="97"/>
      <c r="AX944" s="89"/>
      <c r="AY944" s="89">
        <v>44484</v>
      </c>
      <c r="AZ944" s="219" t="str">
        <f t="shared" si="149"/>
        <v>W42-2021</v>
      </c>
      <c r="BA944" s="86"/>
      <c r="BB944" s="86"/>
      <c r="BC944" s="86"/>
      <c r="BD944" s="83" t="s">
        <v>3719</v>
      </c>
      <c r="BE944" s="83" t="str">
        <f t="shared" si="148"/>
        <v>21.RFI</v>
      </c>
      <c r="BF944" s="83" t="s">
        <v>3755</v>
      </c>
      <c r="BG944" s="103" t="s">
        <v>6816</v>
      </c>
      <c r="BH944" s="448"/>
    </row>
    <row r="945" spans="1:62" s="13" customFormat="1" ht="15" hidden="1" customHeight="1">
      <c r="A945" s="27">
        <v>707</v>
      </c>
      <c r="B945" s="29"/>
      <c r="C945" s="83" t="str">
        <f t="shared" si="138"/>
        <v>SUM-JA-JMB-0507</v>
      </c>
      <c r="D945" s="83">
        <v>30701290031</v>
      </c>
      <c r="E945" s="83" t="s">
        <v>6632</v>
      </c>
      <c r="F945" s="198" t="s">
        <v>6063</v>
      </c>
      <c r="G945" s="83" t="s">
        <v>3759</v>
      </c>
      <c r="H945" s="84" t="s">
        <v>6825</v>
      </c>
      <c r="I945" s="83" t="s">
        <v>5646</v>
      </c>
      <c r="J945" s="83" t="s">
        <v>5647</v>
      </c>
      <c r="K945" s="83">
        <v>30</v>
      </c>
      <c r="L945" s="83" t="s">
        <v>4998</v>
      </c>
      <c r="M945" s="84">
        <v>2021</v>
      </c>
      <c r="N945" s="83" t="s">
        <v>3759</v>
      </c>
      <c r="O945" s="83" t="s">
        <v>6134</v>
      </c>
      <c r="P945" s="84" t="s">
        <v>205</v>
      </c>
      <c r="Q945" s="83" t="s">
        <v>1785</v>
      </c>
      <c r="R945" s="83" t="s">
        <v>1786</v>
      </c>
      <c r="S945" s="83" t="s">
        <v>2200</v>
      </c>
      <c r="T945" s="83" t="s">
        <v>4465</v>
      </c>
      <c r="U945" s="83" t="s">
        <v>2199</v>
      </c>
      <c r="V945" s="86" t="s">
        <v>4477</v>
      </c>
      <c r="W945" s="274" t="s">
        <v>2223</v>
      </c>
      <c r="X945" s="274" t="s">
        <v>2692</v>
      </c>
      <c r="Y945" s="85">
        <v>6617456</v>
      </c>
      <c r="Z945" s="86">
        <v>44417</v>
      </c>
      <c r="AA945" s="86"/>
      <c r="AB945" s="87">
        <f t="shared" ca="1" si="142"/>
        <v>67</v>
      </c>
      <c r="AC945" s="88" t="str">
        <f t="shared" ca="1" si="143"/>
        <v>61 - 90 days</v>
      </c>
      <c r="AD945" s="89">
        <f t="shared" si="152"/>
        <v>44447</v>
      </c>
      <c r="AE945" s="90" t="str">
        <f t="shared" si="153"/>
        <v>W37-2021</v>
      </c>
      <c r="AF945" s="90" t="str">
        <f t="shared" si="154"/>
        <v>Sep-2021</v>
      </c>
      <c r="AG945" s="89">
        <v>44446</v>
      </c>
      <c r="AH945" s="90" t="str">
        <f t="shared" si="150"/>
        <v>W37-2021</v>
      </c>
      <c r="AI945" s="90" t="str">
        <f t="shared" si="151"/>
        <v>Sep-2021</v>
      </c>
      <c r="AJ945" s="89">
        <v>44487</v>
      </c>
      <c r="AK945" s="90" t="str">
        <f t="shared" si="144"/>
        <v>W43-2021</v>
      </c>
      <c r="AL945" s="90" t="str">
        <f t="shared" si="145"/>
        <v>Oct-2021</v>
      </c>
      <c r="AM945" s="86">
        <v>44487</v>
      </c>
      <c r="AN945" s="90" t="str">
        <f t="shared" si="146"/>
        <v>W43-2021</v>
      </c>
      <c r="AO945" s="90" t="str">
        <f t="shared" si="147"/>
        <v>Oct-2021</v>
      </c>
      <c r="AP945" s="83" t="s">
        <v>4464</v>
      </c>
      <c r="AQ945" s="107">
        <v>44443</v>
      </c>
      <c r="AR945" s="89"/>
      <c r="AS945" s="99" t="s">
        <v>6859</v>
      </c>
      <c r="AT945" s="94">
        <v>6.6</v>
      </c>
      <c r="AU945" s="97"/>
      <c r="AV945" s="95">
        <v>44473</v>
      </c>
      <c r="AW945" s="97"/>
      <c r="AX945" s="89"/>
      <c r="AY945" s="89">
        <v>44484</v>
      </c>
      <c r="AZ945" s="219" t="str">
        <f t="shared" si="149"/>
        <v>W42-2021</v>
      </c>
      <c r="BA945" s="86"/>
      <c r="BB945" s="86"/>
      <c r="BC945" s="86"/>
      <c r="BD945" s="83" t="s">
        <v>3719</v>
      </c>
      <c r="BE945" s="83" t="str">
        <f t="shared" si="148"/>
        <v>21.RFI</v>
      </c>
      <c r="BF945" s="83" t="s">
        <v>3755</v>
      </c>
      <c r="BG945" s="103" t="s">
        <v>6800</v>
      </c>
      <c r="BH945" s="448"/>
      <c r="BJ945" s="190"/>
    </row>
    <row r="946" spans="1:62" s="13" customFormat="1" ht="15" hidden="1" customHeight="1">
      <c r="A946" s="27">
        <v>701</v>
      </c>
      <c r="B946" s="29"/>
      <c r="C946" s="83" t="str">
        <f t="shared" si="138"/>
        <v>SUM-SS-PLG-1271</v>
      </c>
      <c r="D946" s="83">
        <v>30701310031</v>
      </c>
      <c r="E946" s="83" t="s">
        <v>6609</v>
      </c>
      <c r="F946" s="198" t="s">
        <v>6329</v>
      </c>
      <c r="G946" s="83" t="s">
        <v>3759</v>
      </c>
      <c r="H946" s="84" t="s">
        <v>6825</v>
      </c>
      <c r="I946" s="83" t="s">
        <v>5634</v>
      </c>
      <c r="J946" s="83" t="s">
        <v>5635</v>
      </c>
      <c r="K946" s="83">
        <v>30</v>
      </c>
      <c r="L946" s="83" t="s">
        <v>4992</v>
      </c>
      <c r="M946" s="84">
        <v>2021</v>
      </c>
      <c r="N946" s="83" t="s">
        <v>3759</v>
      </c>
      <c r="O946" s="83" t="s">
        <v>6388</v>
      </c>
      <c r="P946" s="84" t="s">
        <v>205</v>
      </c>
      <c r="Q946" s="83" t="s">
        <v>1773</v>
      </c>
      <c r="R946" s="83" t="s">
        <v>1774</v>
      </c>
      <c r="S946" s="83" t="s">
        <v>2200</v>
      </c>
      <c r="T946" s="83" t="s">
        <v>4465</v>
      </c>
      <c r="U946" s="83" t="s">
        <v>2199</v>
      </c>
      <c r="V946" s="86" t="s">
        <v>4477</v>
      </c>
      <c r="W946" s="274" t="s">
        <v>2216</v>
      </c>
      <c r="X946" s="274" t="s">
        <v>2720</v>
      </c>
      <c r="Y946" s="85">
        <v>6617456</v>
      </c>
      <c r="Z946" s="86">
        <v>44417</v>
      </c>
      <c r="AA946" s="86"/>
      <c r="AB946" s="87">
        <f t="shared" ca="1" si="142"/>
        <v>65</v>
      </c>
      <c r="AC946" s="88" t="str">
        <f t="shared" ca="1" si="143"/>
        <v>61 - 90 days</v>
      </c>
      <c r="AD946" s="89">
        <f t="shared" si="152"/>
        <v>44447</v>
      </c>
      <c r="AE946" s="90" t="str">
        <f t="shared" si="153"/>
        <v>W37-2021</v>
      </c>
      <c r="AF946" s="90" t="str">
        <f t="shared" si="154"/>
        <v>Sep-2021</v>
      </c>
      <c r="AG946" s="89">
        <v>44446</v>
      </c>
      <c r="AH946" s="90" t="str">
        <f t="shared" si="150"/>
        <v>W37-2021</v>
      </c>
      <c r="AI946" s="90" t="str">
        <f t="shared" si="151"/>
        <v>Sep-2021</v>
      </c>
      <c r="AJ946" s="89">
        <v>44487</v>
      </c>
      <c r="AK946" s="90" t="str">
        <f t="shared" si="144"/>
        <v>W43-2021</v>
      </c>
      <c r="AL946" s="90" t="str">
        <f t="shared" si="145"/>
        <v>Oct-2021</v>
      </c>
      <c r="AM946" s="86">
        <v>44487</v>
      </c>
      <c r="AN946" s="90" t="str">
        <f t="shared" si="146"/>
        <v>W43-2021</v>
      </c>
      <c r="AO946" s="90" t="str">
        <f t="shared" si="147"/>
        <v>Oct-2021</v>
      </c>
      <c r="AP946" s="83" t="s">
        <v>4464</v>
      </c>
      <c r="AQ946" s="107">
        <v>44443</v>
      </c>
      <c r="AR946" s="89"/>
      <c r="AS946" s="99" t="s">
        <v>6834</v>
      </c>
      <c r="AT946" s="94">
        <v>6.6</v>
      </c>
      <c r="AU946" s="97"/>
      <c r="AV946" s="95">
        <v>44473</v>
      </c>
      <c r="AW946" s="97"/>
      <c r="AX946" s="89"/>
      <c r="AY946" s="89">
        <v>44482</v>
      </c>
      <c r="AZ946" s="219" t="str">
        <f t="shared" si="149"/>
        <v>W42-2021</v>
      </c>
      <c r="BA946" s="86"/>
      <c r="BB946" s="86"/>
      <c r="BC946" s="86"/>
      <c r="BD946" s="83" t="s">
        <v>3719</v>
      </c>
      <c r="BE946" s="83" t="str">
        <f t="shared" si="148"/>
        <v>21.RFI</v>
      </c>
      <c r="BF946" s="83" t="s">
        <v>3755</v>
      </c>
      <c r="BG946" s="103" t="s">
        <v>6815</v>
      </c>
      <c r="BH946" s="448"/>
    </row>
    <row r="947" spans="1:62" s="13" customFormat="1" ht="15" hidden="1" customHeight="1">
      <c r="A947" s="27">
        <v>665</v>
      </c>
      <c r="B947" s="29"/>
      <c r="C947" s="83" t="str">
        <f t="shared" si="138"/>
        <v>SUM-SS-MRE-1229</v>
      </c>
      <c r="D947" s="83">
        <v>30701110031</v>
      </c>
      <c r="E947" s="83" t="s">
        <v>6624</v>
      </c>
      <c r="F947" s="198" t="s">
        <v>6324</v>
      </c>
      <c r="G947" s="83" t="s">
        <v>3759</v>
      </c>
      <c r="H947" s="84" t="s">
        <v>6825</v>
      </c>
      <c r="I947" s="83" t="s">
        <v>5562</v>
      </c>
      <c r="J947" s="83" t="s">
        <v>5563</v>
      </c>
      <c r="K947" s="83">
        <v>40</v>
      </c>
      <c r="L947" s="83" t="s">
        <v>4961</v>
      </c>
      <c r="M947" s="84">
        <v>2021</v>
      </c>
      <c r="N947" s="83" t="s">
        <v>3759</v>
      </c>
      <c r="O947" s="83" t="s">
        <v>6383</v>
      </c>
      <c r="P947" s="84" t="s">
        <v>205</v>
      </c>
      <c r="Q947" s="83" t="s">
        <v>1701</v>
      </c>
      <c r="R947" s="83" t="s">
        <v>1702</v>
      </c>
      <c r="S947" s="83" t="s">
        <v>2200</v>
      </c>
      <c r="T947" s="83" t="s">
        <v>4465</v>
      </c>
      <c r="U947" s="83" t="s">
        <v>2199</v>
      </c>
      <c r="V947" s="86" t="s">
        <v>4477</v>
      </c>
      <c r="W947" s="274" t="s">
        <v>2216</v>
      </c>
      <c r="X947" s="274" t="s">
        <v>2483</v>
      </c>
      <c r="Y947" s="85">
        <v>6617456</v>
      </c>
      <c r="Z947" s="86">
        <v>44417</v>
      </c>
      <c r="AA947" s="86"/>
      <c r="AB947" s="87">
        <f t="shared" ca="1" si="142"/>
        <v>65</v>
      </c>
      <c r="AC947" s="88" t="str">
        <f t="shared" ca="1" si="143"/>
        <v>61 - 90 days</v>
      </c>
      <c r="AD947" s="89">
        <f t="shared" si="152"/>
        <v>44447</v>
      </c>
      <c r="AE947" s="90" t="str">
        <f t="shared" si="153"/>
        <v>W37-2021</v>
      </c>
      <c r="AF947" s="90" t="str">
        <f t="shared" si="154"/>
        <v>Sep-2021</v>
      </c>
      <c r="AG947" s="89">
        <v>44446</v>
      </c>
      <c r="AH947" s="90" t="str">
        <f t="shared" si="150"/>
        <v>W37-2021</v>
      </c>
      <c r="AI947" s="90" t="str">
        <f t="shared" si="151"/>
        <v>Sep-2021</v>
      </c>
      <c r="AJ947" s="89">
        <v>44487</v>
      </c>
      <c r="AK947" s="90" t="str">
        <f t="shared" si="144"/>
        <v>W43-2021</v>
      </c>
      <c r="AL947" s="90" t="str">
        <f t="shared" si="145"/>
        <v>Oct-2021</v>
      </c>
      <c r="AM947" s="86">
        <v>44487</v>
      </c>
      <c r="AN947" s="90" t="str">
        <f t="shared" si="146"/>
        <v>W43-2021</v>
      </c>
      <c r="AO947" s="90" t="str">
        <f t="shared" si="147"/>
        <v>Oct-2021</v>
      </c>
      <c r="AP947" s="83" t="s">
        <v>4464</v>
      </c>
      <c r="AQ947" s="107">
        <v>44443</v>
      </c>
      <c r="AR947" s="89"/>
      <c r="AS947" s="99" t="s">
        <v>6833</v>
      </c>
      <c r="AT947" s="94">
        <v>6.6</v>
      </c>
      <c r="AU947" s="97"/>
      <c r="AV947" s="95">
        <v>44473</v>
      </c>
      <c r="AW947" s="97"/>
      <c r="AX947" s="89"/>
      <c r="AY947" s="89">
        <v>44482</v>
      </c>
      <c r="AZ947" s="219" t="str">
        <f t="shared" si="149"/>
        <v>W42-2021</v>
      </c>
      <c r="BA947" s="86"/>
      <c r="BB947" s="86"/>
      <c r="BC947" s="86"/>
      <c r="BD947" s="83" t="s">
        <v>3719</v>
      </c>
      <c r="BE947" s="83" t="str">
        <f t="shared" si="148"/>
        <v>21.RFI</v>
      </c>
      <c r="BF947" s="83" t="s">
        <v>3755</v>
      </c>
      <c r="BG947" s="103" t="s">
        <v>6813</v>
      </c>
      <c r="BH947" s="448"/>
    </row>
    <row r="948" spans="1:62" s="13" customFormat="1" ht="15" hidden="1" customHeight="1">
      <c r="A948" s="27">
        <v>783</v>
      </c>
      <c r="B948" s="29"/>
      <c r="C948" s="83" t="str">
        <f t="shared" si="138"/>
        <v>SUM-SS-PKB-1258</v>
      </c>
      <c r="D948" s="83">
        <v>30701060031</v>
      </c>
      <c r="E948" s="83" t="s">
        <v>6619</v>
      </c>
      <c r="F948" s="198" t="s">
        <v>6335</v>
      </c>
      <c r="G948" s="83" t="s">
        <v>3759</v>
      </c>
      <c r="H948" s="84" t="s">
        <v>6825</v>
      </c>
      <c r="I948" s="83" t="s">
        <v>5798</v>
      </c>
      <c r="J948" s="83" t="s">
        <v>5799</v>
      </c>
      <c r="K948" s="83">
        <v>30</v>
      </c>
      <c r="L948" s="83" t="s">
        <v>5066</v>
      </c>
      <c r="M948" s="84">
        <v>2021</v>
      </c>
      <c r="N948" s="83" t="s">
        <v>3759</v>
      </c>
      <c r="O948" s="83" t="s">
        <v>6394</v>
      </c>
      <c r="P948" s="84" t="s">
        <v>205</v>
      </c>
      <c r="Q948" s="83" t="s">
        <v>1937</v>
      </c>
      <c r="R948" s="83" t="s">
        <v>1938</v>
      </c>
      <c r="S948" s="83" t="s">
        <v>2200</v>
      </c>
      <c r="T948" s="83" t="s">
        <v>4465</v>
      </c>
      <c r="U948" s="83" t="s">
        <v>2199</v>
      </c>
      <c r="V948" s="86" t="s">
        <v>4477</v>
      </c>
      <c r="W948" s="274" t="s">
        <v>2216</v>
      </c>
      <c r="X948" s="274" t="s">
        <v>2596</v>
      </c>
      <c r="Y948" s="85">
        <v>6617456</v>
      </c>
      <c r="Z948" s="86">
        <v>44417</v>
      </c>
      <c r="AA948" s="86"/>
      <c r="AB948" s="87">
        <f t="shared" ca="1" si="142"/>
        <v>65</v>
      </c>
      <c r="AC948" s="88" t="str">
        <f t="shared" ca="1" si="143"/>
        <v>61 - 90 days</v>
      </c>
      <c r="AD948" s="89">
        <f t="shared" si="152"/>
        <v>44447</v>
      </c>
      <c r="AE948" s="90" t="str">
        <f t="shared" si="153"/>
        <v>W37-2021</v>
      </c>
      <c r="AF948" s="90" t="str">
        <f t="shared" si="154"/>
        <v>Sep-2021</v>
      </c>
      <c r="AG948" s="89">
        <v>44446</v>
      </c>
      <c r="AH948" s="90" t="str">
        <f t="shared" si="150"/>
        <v>W37-2021</v>
      </c>
      <c r="AI948" s="90" t="str">
        <f t="shared" si="151"/>
        <v>Sep-2021</v>
      </c>
      <c r="AJ948" s="89">
        <v>44487</v>
      </c>
      <c r="AK948" s="90" t="str">
        <f t="shared" si="144"/>
        <v>W43-2021</v>
      </c>
      <c r="AL948" s="90" t="str">
        <f t="shared" si="145"/>
        <v>Oct-2021</v>
      </c>
      <c r="AM948" s="86">
        <v>44487</v>
      </c>
      <c r="AN948" s="90" t="str">
        <f t="shared" si="146"/>
        <v>W43-2021</v>
      </c>
      <c r="AO948" s="90" t="str">
        <f t="shared" si="147"/>
        <v>Oct-2021</v>
      </c>
      <c r="AP948" s="83" t="s">
        <v>4464</v>
      </c>
      <c r="AQ948" s="107">
        <v>44443</v>
      </c>
      <c r="AR948" s="89"/>
      <c r="AS948" s="99" t="s">
        <v>6837</v>
      </c>
      <c r="AT948" s="94">
        <v>6.6</v>
      </c>
      <c r="AU948" s="97"/>
      <c r="AV948" s="95">
        <v>44473</v>
      </c>
      <c r="AW948" s="97"/>
      <c r="AX948" s="89"/>
      <c r="AY948" s="89">
        <v>44482</v>
      </c>
      <c r="AZ948" s="219" t="str">
        <f t="shared" si="149"/>
        <v>W42-2021</v>
      </c>
      <c r="BA948" s="86"/>
      <c r="BB948" s="86"/>
      <c r="BC948" s="86"/>
      <c r="BD948" s="83" t="s">
        <v>3719</v>
      </c>
      <c r="BE948" s="83" t="str">
        <f t="shared" si="148"/>
        <v>21.RFI</v>
      </c>
      <c r="BF948" s="83" t="s">
        <v>3755</v>
      </c>
      <c r="BG948" s="103" t="s">
        <v>6817</v>
      </c>
      <c r="BH948" s="448"/>
    </row>
    <row r="949" spans="1:62" s="13" customFormat="1" ht="15" hidden="1" customHeight="1">
      <c r="A949" s="27">
        <v>674</v>
      </c>
      <c r="B949" s="29"/>
      <c r="C949" s="83" t="str">
        <f t="shared" si="138"/>
        <v>SUM-SS-PKB-1256</v>
      </c>
      <c r="D949" s="83">
        <v>30701040031</v>
      </c>
      <c r="E949" s="83" t="s">
        <v>6616</v>
      </c>
      <c r="F949" s="198" t="s">
        <v>6326</v>
      </c>
      <c r="G949" s="83" t="s">
        <v>3759</v>
      </c>
      <c r="H949" s="84" t="s">
        <v>6825</v>
      </c>
      <c r="I949" s="83" t="s">
        <v>5580</v>
      </c>
      <c r="J949" s="83" t="s">
        <v>5581</v>
      </c>
      <c r="K949" s="83">
        <v>35</v>
      </c>
      <c r="L949" s="83" t="s">
        <v>4970</v>
      </c>
      <c r="M949" s="84">
        <v>2021</v>
      </c>
      <c r="N949" s="83" t="s">
        <v>3759</v>
      </c>
      <c r="O949" s="83" t="s">
        <v>6385</v>
      </c>
      <c r="P949" s="84" t="s">
        <v>205</v>
      </c>
      <c r="Q949" s="83" t="s">
        <v>1719</v>
      </c>
      <c r="R949" s="83" t="s">
        <v>1720</v>
      </c>
      <c r="S949" s="83" t="s">
        <v>2200</v>
      </c>
      <c r="T949" s="83" t="s">
        <v>4465</v>
      </c>
      <c r="U949" s="83" t="s">
        <v>2199</v>
      </c>
      <c r="V949" s="86" t="s">
        <v>4477</v>
      </c>
      <c r="W949" s="274" t="s">
        <v>2216</v>
      </c>
      <c r="X949" s="274" t="s">
        <v>2596</v>
      </c>
      <c r="Y949" s="85">
        <v>6617456</v>
      </c>
      <c r="Z949" s="86">
        <v>44417</v>
      </c>
      <c r="AA949" s="86"/>
      <c r="AB949" s="87">
        <f t="shared" ca="1" si="142"/>
        <v>65</v>
      </c>
      <c r="AC949" s="88" t="str">
        <f t="shared" ca="1" si="143"/>
        <v>61 - 90 days</v>
      </c>
      <c r="AD949" s="89">
        <f t="shared" si="152"/>
        <v>44447</v>
      </c>
      <c r="AE949" s="90" t="str">
        <f t="shared" si="153"/>
        <v>W37-2021</v>
      </c>
      <c r="AF949" s="90" t="str">
        <f t="shared" si="154"/>
        <v>Sep-2021</v>
      </c>
      <c r="AG949" s="89">
        <v>44446</v>
      </c>
      <c r="AH949" s="90" t="str">
        <f t="shared" si="150"/>
        <v>W37-2021</v>
      </c>
      <c r="AI949" s="90" t="str">
        <f t="shared" si="151"/>
        <v>Sep-2021</v>
      </c>
      <c r="AJ949" s="89">
        <v>44487</v>
      </c>
      <c r="AK949" s="90" t="str">
        <f t="shared" si="144"/>
        <v>W43-2021</v>
      </c>
      <c r="AL949" s="90" t="str">
        <f t="shared" si="145"/>
        <v>Oct-2021</v>
      </c>
      <c r="AM949" s="86">
        <v>44487</v>
      </c>
      <c r="AN949" s="90" t="str">
        <f t="shared" si="146"/>
        <v>W43-2021</v>
      </c>
      <c r="AO949" s="90" t="str">
        <f t="shared" si="147"/>
        <v>Oct-2021</v>
      </c>
      <c r="AP949" s="83" t="s">
        <v>4464</v>
      </c>
      <c r="AQ949" s="107">
        <v>44443</v>
      </c>
      <c r="AR949" s="89"/>
      <c r="AS949" s="99" t="s">
        <v>6836</v>
      </c>
      <c r="AT949" s="94">
        <v>6.6</v>
      </c>
      <c r="AU949" s="97"/>
      <c r="AV949" s="95">
        <v>44473</v>
      </c>
      <c r="AW949" s="97"/>
      <c r="AX949" s="89"/>
      <c r="AY949" s="89">
        <v>44482</v>
      </c>
      <c r="AZ949" s="219" t="str">
        <f t="shared" si="149"/>
        <v>W42-2021</v>
      </c>
      <c r="BA949" s="86"/>
      <c r="BB949" s="86"/>
      <c r="BC949" s="86"/>
      <c r="BD949" s="83" t="s">
        <v>3719</v>
      </c>
      <c r="BE949" s="83" t="str">
        <f t="shared" si="148"/>
        <v>21.RFI</v>
      </c>
      <c r="BF949" s="83" t="s">
        <v>3755</v>
      </c>
      <c r="BG949" s="103" t="s">
        <v>6814</v>
      </c>
      <c r="BH949" s="448"/>
    </row>
    <row r="950" spans="1:62" s="13" customFormat="1" ht="15" hidden="1" customHeight="1">
      <c r="A950" s="27">
        <v>729</v>
      </c>
      <c r="B950" s="29"/>
      <c r="C950" s="83" t="str">
        <f t="shared" si="138"/>
        <v>JAW-JI-MJY-4142</v>
      </c>
      <c r="D950" s="83">
        <v>30701330031</v>
      </c>
      <c r="E950" s="83" t="s">
        <v>6652</v>
      </c>
      <c r="F950" s="198" t="s">
        <v>6206</v>
      </c>
      <c r="G950" s="83" t="s">
        <v>3759</v>
      </c>
      <c r="H950" s="84" t="s">
        <v>6825</v>
      </c>
      <c r="I950" s="83" t="s">
        <v>5690</v>
      </c>
      <c r="J950" s="83" t="s">
        <v>5691</v>
      </c>
      <c r="K950" s="83">
        <v>40</v>
      </c>
      <c r="L950" s="83" t="s">
        <v>4802</v>
      </c>
      <c r="M950" s="84">
        <v>2021</v>
      </c>
      <c r="N950" s="83" t="s">
        <v>3759</v>
      </c>
      <c r="O950" s="83" t="s">
        <v>6273</v>
      </c>
      <c r="P950" s="84" t="s">
        <v>205</v>
      </c>
      <c r="Q950" s="83" t="s">
        <v>1829</v>
      </c>
      <c r="R950" s="83" t="s">
        <v>1830</v>
      </c>
      <c r="S950" s="83" t="s">
        <v>2200</v>
      </c>
      <c r="T950" s="83" t="s">
        <v>4465</v>
      </c>
      <c r="U950" s="83" t="s">
        <v>2198</v>
      </c>
      <c r="V950" s="86" t="s">
        <v>4472</v>
      </c>
      <c r="W950" s="274" t="s">
        <v>2207</v>
      </c>
      <c r="X950" s="274" t="s">
        <v>2730</v>
      </c>
      <c r="Y950" s="85">
        <v>6617456</v>
      </c>
      <c r="Z950" s="86">
        <v>44417</v>
      </c>
      <c r="AA950" s="86"/>
      <c r="AB950" s="87">
        <f t="shared" ca="1" si="142"/>
        <v>64</v>
      </c>
      <c r="AC950" s="88" t="str">
        <f t="shared" ca="1" si="143"/>
        <v>61 - 90 days</v>
      </c>
      <c r="AD950" s="89">
        <f t="shared" si="152"/>
        <v>44447</v>
      </c>
      <c r="AE950" s="90" t="str">
        <f t="shared" si="153"/>
        <v>W37-2021</v>
      </c>
      <c r="AF950" s="90" t="str">
        <f t="shared" si="154"/>
        <v>Sep-2021</v>
      </c>
      <c r="AG950" s="89">
        <v>44446</v>
      </c>
      <c r="AH950" s="90" t="str">
        <f t="shared" si="150"/>
        <v>W37-2021</v>
      </c>
      <c r="AI950" s="90" t="str">
        <f t="shared" si="151"/>
        <v>Sep-2021</v>
      </c>
      <c r="AJ950" s="89">
        <v>44487</v>
      </c>
      <c r="AK950" s="90" t="str">
        <f t="shared" si="144"/>
        <v>W43-2021</v>
      </c>
      <c r="AL950" s="90" t="str">
        <f t="shared" si="145"/>
        <v>Oct-2021</v>
      </c>
      <c r="AM950" s="89">
        <v>44487</v>
      </c>
      <c r="AN950" s="90" t="str">
        <f t="shared" si="146"/>
        <v>W43-2021</v>
      </c>
      <c r="AO950" s="90" t="str">
        <f t="shared" si="147"/>
        <v>Oct-2021</v>
      </c>
      <c r="AP950" s="83" t="s">
        <v>4464</v>
      </c>
      <c r="AQ950" s="107">
        <v>44443</v>
      </c>
      <c r="AR950" s="89"/>
      <c r="AS950" s="99" t="s">
        <v>2251</v>
      </c>
      <c r="AT950" s="94"/>
      <c r="AU950" s="97"/>
      <c r="AV950" s="95">
        <v>44473</v>
      </c>
      <c r="AW950" s="97"/>
      <c r="AX950" s="89"/>
      <c r="AY950" s="89">
        <v>44481</v>
      </c>
      <c r="AZ950" s="219" t="str">
        <f t="shared" si="149"/>
        <v>W42-2021</v>
      </c>
      <c r="BA950" s="86"/>
      <c r="BB950" s="86"/>
      <c r="BC950" s="86"/>
      <c r="BD950" s="83" t="s">
        <v>3719</v>
      </c>
      <c r="BE950" s="83" t="str">
        <f t="shared" si="148"/>
        <v>21.RFI</v>
      </c>
      <c r="BF950" s="83" t="s">
        <v>3755</v>
      </c>
      <c r="BG950" s="103" t="s">
        <v>6763</v>
      </c>
      <c r="BH950" s="448"/>
    </row>
    <row r="951" spans="1:62" s="13" customFormat="1" ht="15" hidden="1" customHeight="1">
      <c r="A951" s="27">
        <v>670</v>
      </c>
      <c r="B951" s="29"/>
      <c r="C951" s="83" t="str">
        <f t="shared" si="138"/>
        <v>SUM-SS-PKB-1261</v>
      </c>
      <c r="D951" s="83">
        <v>30701270031</v>
      </c>
      <c r="E951" s="83" t="s">
        <v>6622</v>
      </c>
      <c r="F951" s="198" t="s">
        <v>6325</v>
      </c>
      <c r="G951" s="83" t="s">
        <v>3759</v>
      </c>
      <c r="H951" s="84" t="s">
        <v>6825</v>
      </c>
      <c r="I951" s="83" t="s">
        <v>5572</v>
      </c>
      <c r="J951" s="83" t="s">
        <v>5573</v>
      </c>
      <c r="K951" s="83">
        <v>40</v>
      </c>
      <c r="L951" s="83" t="s">
        <v>4966</v>
      </c>
      <c r="M951" s="84">
        <v>2021</v>
      </c>
      <c r="N951" s="83" t="s">
        <v>3759</v>
      </c>
      <c r="O951" s="83" t="s">
        <v>6384</v>
      </c>
      <c r="P951" s="84" t="s">
        <v>205</v>
      </c>
      <c r="Q951" s="83" t="s">
        <v>1711</v>
      </c>
      <c r="R951" s="83" t="s">
        <v>1712</v>
      </c>
      <c r="S951" s="83" t="s">
        <v>2200</v>
      </c>
      <c r="T951" s="83" t="s">
        <v>4465</v>
      </c>
      <c r="U951" s="83" t="s">
        <v>2199</v>
      </c>
      <c r="V951" s="86" t="s">
        <v>4477</v>
      </c>
      <c r="W951" s="274" t="s">
        <v>2216</v>
      </c>
      <c r="X951" s="274" t="s">
        <v>2596</v>
      </c>
      <c r="Y951" s="85">
        <v>6617456</v>
      </c>
      <c r="Z951" s="86">
        <v>44417</v>
      </c>
      <c r="AA951" s="86"/>
      <c r="AB951" s="87">
        <f t="shared" ca="1" si="142"/>
        <v>60</v>
      </c>
      <c r="AC951" s="88" t="str">
        <f t="shared" ca="1" si="143"/>
        <v>31 - 60 days</v>
      </c>
      <c r="AD951" s="89">
        <f t="shared" si="152"/>
        <v>44447</v>
      </c>
      <c r="AE951" s="90" t="str">
        <f t="shared" si="153"/>
        <v>W37-2021</v>
      </c>
      <c r="AF951" s="90" t="str">
        <f t="shared" si="154"/>
        <v>Sep-2021</v>
      </c>
      <c r="AG951" s="89">
        <v>44446</v>
      </c>
      <c r="AH951" s="90" t="str">
        <f t="shared" si="150"/>
        <v>W37-2021</v>
      </c>
      <c r="AI951" s="90" t="str">
        <f t="shared" si="151"/>
        <v>Sep-2021</v>
      </c>
      <c r="AJ951" s="89">
        <v>44487</v>
      </c>
      <c r="AK951" s="90" t="str">
        <f t="shared" si="144"/>
        <v>W43-2021</v>
      </c>
      <c r="AL951" s="90" t="str">
        <f t="shared" si="145"/>
        <v>Oct-2021</v>
      </c>
      <c r="AM951" s="86">
        <v>44487</v>
      </c>
      <c r="AN951" s="90" t="str">
        <f t="shared" si="146"/>
        <v>W43-2021</v>
      </c>
      <c r="AO951" s="90" t="str">
        <f t="shared" si="147"/>
        <v>Oct-2021</v>
      </c>
      <c r="AP951" s="83" t="s">
        <v>4464</v>
      </c>
      <c r="AQ951" s="107">
        <v>44443</v>
      </c>
      <c r="AR951" s="89"/>
      <c r="AS951" s="99" t="s">
        <v>6750</v>
      </c>
      <c r="AT951" s="94">
        <v>6.6</v>
      </c>
      <c r="AU951" s="97"/>
      <c r="AV951" s="95">
        <v>44473</v>
      </c>
      <c r="AW951" s="97"/>
      <c r="AX951" s="89"/>
      <c r="AY951" s="89">
        <v>44477</v>
      </c>
      <c r="AZ951" s="219" t="str">
        <f t="shared" si="149"/>
        <v>W41-2021</v>
      </c>
      <c r="BA951" s="86"/>
      <c r="BB951" s="86"/>
      <c r="BC951" s="86"/>
      <c r="BD951" s="83" t="s">
        <v>3719</v>
      </c>
      <c r="BE951" s="83" t="str">
        <f t="shared" si="148"/>
        <v>21.RFI</v>
      </c>
      <c r="BF951" s="83" t="s">
        <v>3755</v>
      </c>
      <c r="BG951" s="103" t="s">
        <v>6735</v>
      </c>
      <c r="BH951" s="448"/>
    </row>
    <row r="952" spans="1:62" s="13" customFormat="1" ht="15" hidden="1" customHeight="1">
      <c r="A952" s="27">
        <v>675</v>
      </c>
      <c r="B952" s="29"/>
      <c r="C952" s="83" t="str">
        <f t="shared" si="138"/>
        <v>SUM-SS-PKB-1257</v>
      </c>
      <c r="D952" s="83">
        <v>30701050031</v>
      </c>
      <c r="E952" s="83" t="s">
        <v>6623</v>
      </c>
      <c r="F952" s="198" t="s">
        <v>6327</v>
      </c>
      <c r="G952" s="83" t="s">
        <v>3759</v>
      </c>
      <c r="H952" s="84" t="s">
        <v>6825</v>
      </c>
      <c r="I952" s="83" t="s">
        <v>5582</v>
      </c>
      <c r="J952" s="83" t="s">
        <v>5583</v>
      </c>
      <c r="K952" s="83">
        <v>30</v>
      </c>
      <c r="L952" s="83" t="s">
        <v>4971</v>
      </c>
      <c r="M952" s="84">
        <v>2021</v>
      </c>
      <c r="N952" s="83" t="s">
        <v>3759</v>
      </c>
      <c r="O952" s="83" t="s">
        <v>6386</v>
      </c>
      <c r="P952" s="84" t="s">
        <v>205</v>
      </c>
      <c r="Q952" s="83" t="s">
        <v>1721</v>
      </c>
      <c r="R952" s="83" t="s">
        <v>1722</v>
      </c>
      <c r="S952" s="83" t="s">
        <v>2200</v>
      </c>
      <c r="T952" s="83" t="s">
        <v>4465</v>
      </c>
      <c r="U952" s="83" t="s">
        <v>2199</v>
      </c>
      <c r="V952" s="86" t="s">
        <v>4477</v>
      </c>
      <c r="W952" s="274" t="s">
        <v>2216</v>
      </c>
      <c r="X952" s="274" t="s">
        <v>2596</v>
      </c>
      <c r="Y952" s="85">
        <v>6617456</v>
      </c>
      <c r="Z952" s="86">
        <v>44417</v>
      </c>
      <c r="AA952" s="86"/>
      <c r="AB952" s="87">
        <f t="shared" ca="1" si="142"/>
        <v>58</v>
      </c>
      <c r="AC952" s="88" t="str">
        <f t="shared" ca="1" si="143"/>
        <v>31 - 60 days</v>
      </c>
      <c r="AD952" s="89">
        <f t="shared" si="152"/>
        <v>44447</v>
      </c>
      <c r="AE952" s="90" t="str">
        <f t="shared" si="153"/>
        <v>W37-2021</v>
      </c>
      <c r="AF952" s="90" t="str">
        <f t="shared" si="154"/>
        <v>Sep-2021</v>
      </c>
      <c r="AG952" s="89">
        <v>44446</v>
      </c>
      <c r="AH952" s="90" t="str">
        <f t="shared" si="150"/>
        <v>W37-2021</v>
      </c>
      <c r="AI952" s="90" t="str">
        <f t="shared" si="151"/>
        <v>Sep-2021</v>
      </c>
      <c r="AJ952" s="89">
        <v>44487</v>
      </c>
      <c r="AK952" s="90" t="str">
        <f t="shared" si="144"/>
        <v>W43-2021</v>
      </c>
      <c r="AL952" s="90" t="str">
        <f t="shared" si="145"/>
        <v>Oct-2021</v>
      </c>
      <c r="AM952" s="86">
        <v>44487</v>
      </c>
      <c r="AN952" s="90" t="str">
        <f t="shared" si="146"/>
        <v>W43-2021</v>
      </c>
      <c r="AO952" s="90" t="str">
        <f t="shared" si="147"/>
        <v>Oct-2021</v>
      </c>
      <c r="AP952" s="83" t="s">
        <v>4464</v>
      </c>
      <c r="AQ952" s="107">
        <v>44443</v>
      </c>
      <c r="AR952" s="89"/>
      <c r="AS952" s="99" t="s">
        <v>6722</v>
      </c>
      <c r="AT952" s="94">
        <v>6.6</v>
      </c>
      <c r="AU952" s="97"/>
      <c r="AV952" s="95">
        <v>44473</v>
      </c>
      <c r="AW952" s="97"/>
      <c r="AX952" s="89"/>
      <c r="AY952" s="89">
        <v>44475</v>
      </c>
      <c r="AZ952" s="219" t="str">
        <f t="shared" si="149"/>
        <v>W41-2021</v>
      </c>
      <c r="BA952" s="86"/>
      <c r="BB952" s="86"/>
      <c r="BC952" s="86"/>
      <c r="BD952" s="83" t="s">
        <v>3719</v>
      </c>
      <c r="BE952" s="83" t="str">
        <f t="shared" si="148"/>
        <v>21.RFI</v>
      </c>
      <c r="BF952" s="83" t="s">
        <v>3755</v>
      </c>
      <c r="BG952" s="103" t="s">
        <v>6018</v>
      </c>
      <c r="BH952" s="448"/>
    </row>
    <row r="953" spans="1:62" s="13" customFormat="1" ht="15" hidden="1" customHeight="1">
      <c r="A953" s="27">
        <v>692</v>
      </c>
      <c r="B953" s="29"/>
      <c r="C953" s="83" t="str">
        <f t="shared" si="138"/>
        <v>SUM-JA-SNT-0710</v>
      </c>
      <c r="D953" s="83">
        <v>30696150031</v>
      </c>
      <c r="E953" s="83" t="s">
        <v>6628</v>
      </c>
      <c r="F953" s="198" t="s">
        <v>6047</v>
      </c>
      <c r="G953" s="83" t="s">
        <v>3759</v>
      </c>
      <c r="H953" s="84" t="s">
        <v>6825</v>
      </c>
      <c r="I953" s="83" t="s">
        <v>5616</v>
      </c>
      <c r="J953" s="83" t="s">
        <v>5617</v>
      </c>
      <c r="K953" s="83">
        <v>60</v>
      </c>
      <c r="L953" s="83" t="s">
        <v>4985</v>
      </c>
      <c r="M953" s="84">
        <v>2021</v>
      </c>
      <c r="N953" s="83" t="s">
        <v>3759</v>
      </c>
      <c r="O953" s="83" t="s">
        <v>6117</v>
      </c>
      <c r="P953" s="84" t="s">
        <v>205</v>
      </c>
      <c r="Q953" s="83" t="s">
        <v>1755</v>
      </c>
      <c r="R953" s="83" t="s">
        <v>1756</v>
      </c>
      <c r="S953" s="83" t="s">
        <v>2200</v>
      </c>
      <c r="T953" s="83" t="s">
        <v>4465</v>
      </c>
      <c r="U953" s="83" t="s">
        <v>2199</v>
      </c>
      <c r="V953" s="86" t="s">
        <v>4477</v>
      </c>
      <c r="W953" s="274" t="s">
        <v>2223</v>
      </c>
      <c r="X953" s="274" t="s">
        <v>2716</v>
      </c>
      <c r="Y953" s="85">
        <v>6617456</v>
      </c>
      <c r="Z953" s="86">
        <v>44417</v>
      </c>
      <c r="AA953" s="86"/>
      <c r="AB953" s="87">
        <f t="shared" ca="1" si="142"/>
        <v>57</v>
      </c>
      <c r="AC953" s="88" t="str">
        <f t="shared" ca="1" si="143"/>
        <v>31 - 60 days</v>
      </c>
      <c r="AD953" s="89">
        <f t="shared" si="152"/>
        <v>44447</v>
      </c>
      <c r="AE953" s="90" t="str">
        <f t="shared" si="153"/>
        <v>W37-2021</v>
      </c>
      <c r="AF953" s="90" t="str">
        <f t="shared" si="154"/>
        <v>Sep-2021</v>
      </c>
      <c r="AG953" s="89">
        <v>44446</v>
      </c>
      <c r="AH953" s="90" t="str">
        <f t="shared" si="150"/>
        <v>W37-2021</v>
      </c>
      <c r="AI953" s="90" t="str">
        <f t="shared" si="151"/>
        <v>Sep-2021</v>
      </c>
      <c r="AJ953" s="89">
        <v>44487</v>
      </c>
      <c r="AK953" s="90" t="str">
        <f t="shared" si="144"/>
        <v>W43-2021</v>
      </c>
      <c r="AL953" s="90" t="str">
        <f t="shared" si="145"/>
        <v>Oct-2021</v>
      </c>
      <c r="AM953" s="86">
        <v>44487</v>
      </c>
      <c r="AN953" s="90" t="str">
        <f t="shared" si="146"/>
        <v>W43-2021</v>
      </c>
      <c r="AO953" s="90" t="str">
        <f t="shared" si="147"/>
        <v>Oct-2021</v>
      </c>
      <c r="AP953" s="83" t="s">
        <v>4464</v>
      </c>
      <c r="AQ953" s="107">
        <v>44426</v>
      </c>
      <c r="AR953" s="89"/>
      <c r="AS953" s="99" t="s">
        <v>6668</v>
      </c>
      <c r="AT953" s="94">
        <v>6.6</v>
      </c>
      <c r="AU953" s="97"/>
      <c r="AV953" s="95">
        <v>44473</v>
      </c>
      <c r="AW953" s="97"/>
      <c r="AX953" s="89">
        <v>44442</v>
      </c>
      <c r="AY953" s="89">
        <v>44474</v>
      </c>
      <c r="AZ953" s="219" t="str">
        <f t="shared" si="149"/>
        <v>W41-2021</v>
      </c>
      <c r="BA953" s="86"/>
      <c r="BB953" s="86"/>
      <c r="BC953" s="86"/>
      <c r="BD953" s="83" t="s">
        <v>3719</v>
      </c>
      <c r="BE953" s="83" t="str">
        <f t="shared" si="148"/>
        <v>21.RFI</v>
      </c>
      <c r="BF953" s="83" t="s">
        <v>3755</v>
      </c>
      <c r="BG953" s="103" t="s">
        <v>6526</v>
      </c>
      <c r="BH953" s="448"/>
      <c r="BJ953" s="190"/>
    </row>
    <row r="954" spans="1:62" s="13" customFormat="1" ht="15" hidden="1" customHeight="1">
      <c r="A954" s="187" t="s">
        <v>8640</v>
      </c>
      <c r="B954" s="29"/>
      <c r="C954" s="83" t="str">
        <f t="shared" si="138"/>
        <v>SUM-SU-SDK-2227</v>
      </c>
      <c r="D954" s="83">
        <v>30734600031</v>
      </c>
      <c r="E954" s="198" t="s">
        <v>11159</v>
      </c>
      <c r="F954" s="198" t="s">
        <v>9131</v>
      </c>
      <c r="G954" s="83" t="s">
        <v>10283</v>
      </c>
      <c r="H954" s="351" t="s">
        <v>8638</v>
      </c>
      <c r="I954" s="83" t="s">
        <v>8666</v>
      </c>
      <c r="J954" s="83" t="s">
        <v>8667</v>
      </c>
      <c r="K954" s="83">
        <v>50</v>
      </c>
      <c r="L954" s="83" t="s">
        <v>8668</v>
      </c>
      <c r="M954" s="83">
        <v>2022</v>
      </c>
      <c r="N954" s="83" t="s">
        <v>10359</v>
      </c>
      <c r="O954" s="83" t="s">
        <v>9294</v>
      </c>
      <c r="P954" s="84" t="s">
        <v>205</v>
      </c>
      <c r="Q954" s="83" t="s">
        <v>8272</v>
      </c>
      <c r="R954" s="83" t="s">
        <v>8273</v>
      </c>
      <c r="S954" s="244" t="s">
        <v>2200</v>
      </c>
      <c r="T954" s="244" t="s">
        <v>5862</v>
      </c>
      <c r="U954" s="244" t="s">
        <v>2199</v>
      </c>
      <c r="V954" s="244" t="s">
        <v>4471</v>
      </c>
      <c r="W954" s="274" t="s">
        <v>2213</v>
      </c>
      <c r="X954" s="274" t="s">
        <v>8601</v>
      </c>
      <c r="Y954" s="274">
        <v>6617992</v>
      </c>
      <c r="Z954" s="86">
        <v>44589</v>
      </c>
      <c r="AA954" s="86">
        <v>44589</v>
      </c>
      <c r="AB954" s="332">
        <f t="shared" ca="1" si="142"/>
        <v>62</v>
      </c>
      <c r="AC954" s="91" t="str">
        <f t="shared" ca="1" si="143"/>
        <v>61 - 90 days</v>
      </c>
      <c r="AD954" s="89">
        <f t="shared" si="152"/>
        <v>44619</v>
      </c>
      <c r="AE954" s="90" t="str">
        <f t="shared" si="153"/>
        <v>W10-2022</v>
      </c>
      <c r="AF954" s="90" t="str">
        <f t="shared" si="154"/>
        <v>Feb-2022</v>
      </c>
      <c r="AG954" s="86" t="s">
        <v>345</v>
      </c>
      <c r="AH954" s="219" t="str">
        <f t="shared" si="150"/>
        <v>TBD</v>
      </c>
      <c r="AI954" s="219" t="str">
        <f t="shared" si="151"/>
        <v>TBD</v>
      </c>
      <c r="AJ954" s="199">
        <v>44676</v>
      </c>
      <c r="AK954" s="219" t="str">
        <f t="shared" si="144"/>
        <v>W18-2022</v>
      </c>
      <c r="AL954" s="219" t="str">
        <f t="shared" si="145"/>
        <v>Apr-2022</v>
      </c>
      <c r="AM954" s="339">
        <v>44676</v>
      </c>
      <c r="AN954" s="219" t="str">
        <f t="shared" si="146"/>
        <v>W18-2022</v>
      </c>
      <c r="AO954" s="219" t="str">
        <f t="shared" si="147"/>
        <v>Apr-2022</v>
      </c>
      <c r="AP954" s="83" t="s">
        <v>4464</v>
      </c>
      <c r="AQ954" s="220">
        <v>44593</v>
      </c>
      <c r="AR954" s="89">
        <v>44594</v>
      </c>
      <c r="AS954" s="99" t="s">
        <v>12856</v>
      </c>
      <c r="AT954" s="94">
        <v>6.6</v>
      </c>
      <c r="AU954" s="256"/>
      <c r="AV954" s="89">
        <v>44642</v>
      </c>
      <c r="AW954" s="238"/>
      <c r="AX954" s="89"/>
      <c r="AY954" s="89">
        <v>44651</v>
      </c>
      <c r="AZ954" s="219" t="str">
        <f t="shared" si="149"/>
        <v>W14-2022</v>
      </c>
      <c r="BA954" s="86"/>
      <c r="BB954" s="106"/>
      <c r="BC954" s="86" t="s">
        <v>10378</v>
      </c>
      <c r="BD954" s="83" t="s">
        <v>3719</v>
      </c>
      <c r="BE954" s="83" t="str">
        <f t="shared" si="148"/>
        <v>21.RFI</v>
      </c>
      <c r="BF954" s="83" t="s">
        <v>3754</v>
      </c>
      <c r="BG954" s="237" t="s">
        <v>12279</v>
      </c>
      <c r="BH954" s="435"/>
    </row>
    <row r="955" spans="1:62" s="13" customFormat="1" ht="15" hidden="1" customHeight="1">
      <c r="A955" s="27">
        <v>732</v>
      </c>
      <c r="B955" s="29"/>
      <c r="C955" s="83" t="str">
        <f t="shared" ref="C955:C1018" si="155">Q955</f>
        <v>JAW-JI-SPG-4233</v>
      </c>
      <c r="D955" s="83">
        <v>30701560031</v>
      </c>
      <c r="E955" s="83" t="s">
        <v>6580</v>
      </c>
      <c r="F955" s="198" t="s">
        <v>6176</v>
      </c>
      <c r="G955" s="83" t="s">
        <v>3759</v>
      </c>
      <c r="H955" s="84" t="s">
        <v>6508</v>
      </c>
      <c r="I955" s="83" t="s">
        <v>5696</v>
      </c>
      <c r="J955" s="83" t="s">
        <v>5697</v>
      </c>
      <c r="K955" s="83">
        <v>50</v>
      </c>
      <c r="L955" s="83" t="s">
        <v>5022</v>
      </c>
      <c r="M955" s="84">
        <v>2021</v>
      </c>
      <c r="N955" s="83" t="s">
        <v>3759</v>
      </c>
      <c r="O955" s="83" t="s">
        <v>6244</v>
      </c>
      <c r="P955" s="84" t="s">
        <v>205</v>
      </c>
      <c r="Q955" s="83" t="s">
        <v>1835</v>
      </c>
      <c r="R955" s="83" t="s">
        <v>1836</v>
      </c>
      <c r="S955" s="83" t="s">
        <v>2200</v>
      </c>
      <c r="T955" s="83" t="s">
        <v>4465</v>
      </c>
      <c r="U955" s="83" t="s">
        <v>2198</v>
      </c>
      <c r="V955" s="86" t="s">
        <v>4472</v>
      </c>
      <c r="W955" s="274" t="s">
        <v>2207</v>
      </c>
      <c r="X955" s="274" t="s">
        <v>2731</v>
      </c>
      <c r="Y955" s="85">
        <v>6617454</v>
      </c>
      <c r="Z955" s="86">
        <v>44417</v>
      </c>
      <c r="AA955" s="86"/>
      <c r="AB955" s="87">
        <f t="shared" ca="1" si="142"/>
        <v>72</v>
      </c>
      <c r="AC955" s="88" t="str">
        <f t="shared" ca="1" si="143"/>
        <v>61 - 90 days</v>
      </c>
      <c r="AD955" s="89">
        <f t="shared" si="152"/>
        <v>44447</v>
      </c>
      <c r="AE955" s="90" t="str">
        <f t="shared" si="153"/>
        <v>W37-2021</v>
      </c>
      <c r="AF955" s="90" t="str">
        <f t="shared" si="154"/>
        <v>Sep-2021</v>
      </c>
      <c r="AG955" s="89">
        <v>44446</v>
      </c>
      <c r="AH955" s="90" t="str">
        <f t="shared" si="150"/>
        <v>W37-2021</v>
      </c>
      <c r="AI955" s="90" t="str">
        <f t="shared" si="151"/>
        <v>Sep-2021</v>
      </c>
      <c r="AJ955" s="89">
        <v>44488</v>
      </c>
      <c r="AK955" s="90" t="str">
        <f t="shared" si="144"/>
        <v>W43-2021</v>
      </c>
      <c r="AL955" s="90" t="str">
        <f t="shared" si="145"/>
        <v>Oct-2021</v>
      </c>
      <c r="AM955" s="89">
        <f>AJ955</f>
        <v>44488</v>
      </c>
      <c r="AN955" s="90" t="str">
        <f t="shared" si="146"/>
        <v>W43-2021</v>
      </c>
      <c r="AO955" s="90" t="str">
        <f t="shared" si="147"/>
        <v>Oct-2021</v>
      </c>
      <c r="AP955" s="83" t="s">
        <v>4464</v>
      </c>
      <c r="AQ955" s="107">
        <v>44426</v>
      </c>
      <c r="AR955" s="89"/>
      <c r="AS955" s="99">
        <v>517800690857</v>
      </c>
      <c r="AT955" s="94">
        <v>6.6</v>
      </c>
      <c r="AU955" s="97"/>
      <c r="AV955" s="95">
        <v>44473</v>
      </c>
      <c r="AW955" s="97"/>
      <c r="AX955" s="89">
        <v>44463</v>
      </c>
      <c r="AY955" s="89">
        <v>44489</v>
      </c>
      <c r="AZ955" s="219" t="str">
        <f t="shared" si="149"/>
        <v>W43-2021</v>
      </c>
      <c r="BA955" s="86"/>
      <c r="BB955" s="86"/>
      <c r="BC955" s="86"/>
      <c r="BD955" s="83" t="s">
        <v>3719</v>
      </c>
      <c r="BE955" s="83" t="str">
        <f t="shared" si="148"/>
        <v>21.RFI</v>
      </c>
      <c r="BF955" s="83" t="s">
        <v>3755</v>
      </c>
      <c r="BG955" s="103" t="s">
        <v>6870</v>
      </c>
      <c r="BH955" s="448"/>
      <c r="BJ955" s="190"/>
    </row>
    <row r="956" spans="1:62" s="13" customFormat="1" ht="15" hidden="1" customHeight="1">
      <c r="A956" s="27">
        <v>672</v>
      </c>
      <c r="B956" s="29"/>
      <c r="C956" s="83" t="str">
        <f t="shared" si="155"/>
        <v>JAW-JI-BDW-3619</v>
      </c>
      <c r="D956" s="83">
        <v>30701780031</v>
      </c>
      <c r="E956" s="83" t="s">
        <v>6549</v>
      </c>
      <c r="F956" s="198" t="s">
        <v>6192</v>
      </c>
      <c r="G956" s="83" t="s">
        <v>3759</v>
      </c>
      <c r="H956" s="84" t="s">
        <v>6827</v>
      </c>
      <c r="I956" s="83" t="s">
        <v>5576</v>
      </c>
      <c r="J956" s="83" t="s">
        <v>5577</v>
      </c>
      <c r="K956" s="83">
        <v>50</v>
      </c>
      <c r="L956" s="83" t="s">
        <v>4968</v>
      </c>
      <c r="M956" s="84">
        <v>2021</v>
      </c>
      <c r="N956" s="83" t="s">
        <v>3759</v>
      </c>
      <c r="O956" s="83" t="s">
        <v>6258</v>
      </c>
      <c r="P956" s="84" t="s">
        <v>205</v>
      </c>
      <c r="Q956" s="83" t="s">
        <v>1715</v>
      </c>
      <c r="R956" s="83" t="s">
        <v>1716</v>
      </c>
      <c r="S956" s="83" t="s">
        <v>2200</v>
      </c>
      <c r="T956" s="83" t="s">
        <v>4465</v>
      </c>
      <c r="U956" s="83" t="s">
        <v>2198</v>
      </c>
      <c r="V956" s="86" t="s">
        <v>4472</v>
      </c>
      <c r="W956" s="274" t="s">
        <v>2207</v>
      </c>
      <c r="X956" s="274" t="s">
        <v>2707</v>
      </c>
      <c r="Y956" s="85">
        <v>6617453</v>
      </c>
      <c r="Z956" s="86">
        <v>44417</v>
      </c>
      <c r="AA956" s="86"/>
      <c r="AB956" s="87">
        <f t="shared" ca="1" si="142"/>
        <v>71</v>
      </c>
      <c r="AC956" s="88" t="str">
        <f t="shared" ca="1" si="143"/>
        <v>61 - 90 days</v>
      </c>
      <c r="AD956" s="89">
        <f t="shared" si="152"/>
        <v>44447</v>
      </c>
      <c r="AE956" s="90" t="str">
        <f t="shared" si="153"/>
        <v>W37-2021</v>
      </c>
      <c r="AF956" s="90" t="str">
        <f t="shared" si="154"/>
        <v>Sep-2021</v>
      </c>
      <c r="AG956" s="89">
        <v>44446</v>
      </c>
      <c r="AH956" s="90" t="str">
        <f t="shared" si="150"/>
        <v>W37-2021</v>
      </c>
      <c r="AI956" s="90" t="str">
        <f t="shared" si="151"/>
        <v>Sep-2021</v>
      </c>
      <c r="AJ956" s="89">
        <v>44488</v>
      </c>
      <c r="AK956" s="90" t="str">
        <f t="shared" si="144"/>
        <v>W43-2021</v>
      </c>
      <c r="AL956" s="90" t="str">
        <f t="shared" si="145"/>
        <v>Oct-2021</v>
      </c>
      <c r="AM956" s="89">
        <f>AJ956</f>
        <v>44488</v>
      </c>
      <c r="AN956" s="90" t="str">
        <f t="shared" si="146"/>
        <v>W43-2021</v>
      </c>
      <c r="AO956" s="90" t="str">
        <f t="shared" si="147"/>
        <v>Oct-2021</v>
      </c>
      <c r="AP956" s="83" t="s">
        <v>4464</v>
      </c>
      <c r="AQ956" s="107">
        <v>44443</v>
      </c>
      <c r="AR956" s="89"/>
      <c r="AS956" s="99" t="s">
        <v>2251</v>
      </c>
      <c r="AT956" s="94"/>
      <c r="AU956" s="97"/>
      <c r="AV956" s="95">
        <v>44473</v>
      </c>
      <c r="AW956" s="97"/>
      <c r="AX956" s="89"/>
      <c r="AY956" s="89">
        <v>44488</v>
      </c>
      <c r="AZ956" s="219" t="str">
        <f t="shared" ref="AZ956:AZ987" si="156">IFERROR(VLOOKUP(AY956,L_Convert,6,FALSE),"")</f>
        <v>W43-2021</v>
      </c>
      <c r="BA956" s="86"/>
      <c r="BB956" s="86"/>
      <c r="BC956" s="86"/>
      <c r="BD956" s="83" t="s">
        <v>3719</v>
      </c>
      <c r="BE956" s="83" t="str">
        <f t="shared" si="148"/>
        <v>21.RFI</v>
      </c>
      <c r="BF956" s="83" t="s">
        <v>3755</v>
      </c>
      <c r="BG956" s="103" t="s">
        <v>6877</v>
      </c>
      <c r="BH956" s="448"/>
      <c r="BJ956" s="190"/>
    </row>
    <row r="957" spans="1:62" s="13" customFormat="1" ht="15" hidden="1" customHeight="1">
      <c r="A957" s="27">
        <v>730</v>
      </c>
      <c r="B957" s="29"/>
      <c r="C957" s="83" t="str">
        <f t="shared" si="155"/>
        <v>JAW-JI-PNG-4298</v>
      </c>
      <c r="D957" s="83">
        <v>30701610031</v>
      </c>
      <c r="E957" s="83" t="s">
        <v>6558</v>
      </c>
      <c r="F957" s="198" t="s">
        <v>6175</v>
      </c>
      <c r="G957" s="83" t="s">
        <v>3759</v>
      </c>
      <c r="H957" s="84" t="s">
        <v>6508</v>
      </c>
      <c r="I957" s="83" t="s">
        <v>5692</v>
      </c>
      <c r="J957" s="83" t="s">
        <v>5693</v>
      </c>
      <c r="K957" s="83">
        <v>50</v>
      </c>
      <c r="L957" s="83" t="s">
        <v>5020</v>
      </c>
      <c r="M957" s="84">
        <v>2021</v>
      </c>
      <c r="N957" s="83" t="s">
        <v>3759</v>
      </c>
      <c r="O957" s="83" t="s">
        <v>6243</v>
      </c>
      <c r="P957" s="84" t="s">
        <v>205</v>
      </c>
      <c r="Q957" s="83" t="s">
        <v>1831</v>
      </c>
      <c r="R957" s="83" t="s">
        <v>1832</v>
      </c>
      <c r="S957" s="83" t="s">
        <v>2200</v>
      </c>
      <c r="T957" s="83" t="s">
        <v>4465</v>
      </c>
      <c r="U957" s="83" t="s">
        <v>2198</v>
      </c>
      <c r="V957" s="86" t="s">
        <v>4472</v>
      </c>
      <c r="W957" s="274" t="s">
        <v>2207</v>
      </c>
      <c r="X957" s="274" t="s">
        <v>2664</v>
      </c>
      <c r="Y957" s="85">
        <v>6617454</v>
      </c>
      <c r="Z957" s="86">
        <v>44417</v>
      </c>
      <c r="AA957" s="86"/>
      <c r="AB957" s="87">
        <f t="shared" ca="1" si="142"/>
        <v>71</v>
      </c>
      <c r="AC957" s="88" t="str">
        <f t="shared" ca="1" si="143"/>
        <v>61 - 90 days</v>
      </c>
      <c r="AD957" s="89">
        <f t="shared" si="152"/>
        <v>44447</v>
      </c>
      <c r="AE957" s="90" t="str">
        <f t="shared" si="153"/>
        <v>W37-2021</v>
      </c>
      <c r="AF957" s="90" t="str">
        <f t="shared" si="154"/>
        <v>Sep-2021</v>
      </c>
      <c r="AG957" s="89">
        <v>44446</v>
      </c>
      <c r="AH957" s="90" t="str">
        <f t="shared" si="150"/>
        <v>W37-2021</v>
      </c>
      <c r="AI957" s="90" t="str">
        <f t="shared" si="151"/>
        <v>Sep-2021</v>
      </c>
      <c r="AJ957" s="89">
        <v>44488</v>
      </c>
      <c r="AK957" s="90" t="str">
        <f t="shared" si="144"/>
        <v>W43-2021</v>
      </c>
      <c r="AL957" s="90" t="str">
        <f t="shared" si="145"/>
        <v>Oct-2021</v>
      </c>
      <c r="AM957" s="89">
        <f>AJ957</f>
        <v>44488</v>
      </c>
      <c r="AN957" s="90" t="str">
        <f t="shared" si="146"/>
        <v>W43-2021</v>
      </c>
      <c r="AO957" s="90" t="str">
        <f t="shared" si="147"/>
        <v>Oct-2021</v>
      </c>
      <c r="AP957" s="83" t="s">
        <v>4464</v>
      </c>
      <c r="AQ957" s="107">
        <v>44426</v>
      </c>
      <c r="AR957" s="89"/>
      <c r="AS957" s="99" t="s">
        <v>2251</v>
      </c>
      <c r="AT957" s="94"/>
      <c r="AU957" s="97"/>
      <c r="AV957" s="95">
        <v>44473</v>
      </c>
      <c r="AW957" s="97"/>
      <c r="AX957" s="89">
        <v>44463</v>
      </c>
      <c r="AY957" s="89">
        <v>44488</v>
      </c>
      <c r="AZ957" s="219" t="str">
        <f t="shared" si="156"/>
        <v>W43-2021</v>
      </c>
      <c r="BA957" s="86"/>
      <c r="BB957" s="86"/>
      <c r="BC957" s="86"/>
      <c r="BD957" s="83" t="s">
        <v>3719</v>
      </c>
      <c r="BE957" s="83" t="str">
        <f t="shared" si="148"/>
        <v>21.RFI</v>
      </c>
      <c r="BF957" s="83" t="s">
        <v>3755</v>
      </c>
      <c r="BG957" s="103" t="s">
        <v>6875</v>
      </c>
      <c r="BH957" s="448"/>
    </row>
    <row r="958" spans="1:62" s="13" customFormat="1" ht="15" hidden="1" customHeight="1">
      <c r="A958" s="27">
        <v>673</v>
      </c>
      <c r="B958" s="29"/>
      <c r="C958" s="83" t="str">
        <f t="shared" si="155"/>
        <v>JAW-JI-BYW-4148</v>
      </c>
      <c r="D958" s="83">
        <v>30701800031</v>
      </c>
      <c r="E958" s="83" t="s">
        <v>6545</v>
      </c>
      <c r="F958" s="198" t="s">
        <v>6193</v>
      </c>
      <c r="G958" s="83" t="s">
        <v>3759</v>
      </c>
      <c r="H958" s="84" t="s">
        <v>6827</v>
      </c>
      <c r="I958" s="83" t="s">
        <v>5578</v>
      </c>
      <c r="J958" s="83" t="s">
        <v>5579</v>
      </c>
      <c r="K958" s="83">
        <v>50</v>
      </c>
      <c r="L958" s="83" t="s">
        <v>4969</v>
      </c>
      <c r="M958" s="84">
        <v>2021</v>
      </c>
      <c r="N958" s="83" t="s">
        <v>3759</v>
      </c>
      <c r="O958" s="83" t="s">
        <v>6259</v>
      </c>
      <c r="P958" s="84" t="s">
        <v>205</v>
      </c>
      <c r="Q958" s="83" t="s">
        <v>1717</v>
      </c>
      <c r="R958" s="83" t="s">
        <v>1718</v>
      </c>
      <c r="S958" s="83" t="s">
        <v>2200</v>
      </c>
      <c r="T958" s="83" t="s">
        <v>4465</v>
      </c>
      <c r="U958" s="83" t="s">
        <v>2198</v>
      </c>
      <c r="V958" s="86" t="s">
        <v>4472</v>
      </c>
      <c r="W958" s="274" t="s">
        <v>2207</v>
      </c>
      <c r="X958" s="274" t="s">
        <v>2608</v>
      </c>
      <c r="Y958" s="85">
        <v>6617453</v>
      </c>
      <c r="Z958" s="86">
        <v>44417</v>
      </c>
      <c r="AA958" s="86"/>
      <c r="AB958" s="87">
        <f t="shared" ca="1" si="142"/>
        <v>71</v>
      </c>
      <c r="AC958" s="88" t="str">
        <f t="shared" ca="1" si="143"/>
        <v>61 - 90 days</v>
      </c>
      <c r="AD958" s="89">
        <f t="shared" si="152"/>
        <v>44447</v>
      </c>
      <c r="AE958" s="90" t="str">
        <f t="shared" si="153"/>
        <v>W37-2021</v>
      </c>
      <c r="AF958" s="90" t="str">
        <f t="shared" si="154"/>
        <v>Sep-2021</v>
      </c>
      <c r="AG958" s="89">
        <v>44446</v>
      </c>
      <c r="AH958" s="90" t="str">
        <f t="shared" si="150"/>
        <v>W37-2021</v>
      </c>
      <c r="AI958" s="90" t="str">
        <f t="shared" si="151"/>
        <v>Sep-2021</v>
      </c>
      <c r="AJ958" s="89">
        <v>44488</v>
      </c>
      <c r="AK958" s="90" t="str">
        <f t="shared" si="144"/>
        <v>W43-2021</v>
      </c>
      <c r="AL958" s="90" t="str">
        <f t="shared" si="145"/>
        <v>Oct-2021</v>
      </c>
      <c r="AM958" s="89">
        <f>AJ958</f>
        <v>44488</v>
      </c>
      <c r="AN958" s="90" t="str">
        <f t="shared" si="146"/>
        <v>W43-2021</v>
      </c>
      <c r="AO958" s="90" t="str">
        <f t="shared" si="147"/>
        <v>Oct-2021</v>
      </c>
      <c r="AP958" s="83" t="s">
        <v>4464</v>
      </c>
      <c r="AQ958" s="107">
        <v>44443</v>
      </c>
      <c r="AR958" s="89"/>
      <c r="AS958" s="99" t="s">
        <v>6921</v>
      </c>
      <c r="AT958" s="94">
        <v>6.6</v>
      </c>
      <c r="AU958" s="97"/>
      <c r="AV958" s="95">
        <v>44473</v>
      </c>
      <c r="AW958" s="97"/>
      <c r="AX958" s="89"/>
      <c r="AY958" s="89">
        <v>44488</v>
      </c>
      <c r="AZ958" s="219" t="str">
        <f t="shared" si="156"/>
        <v>W43-2021</v>
      </c>
      <c r="BA958" s="86"/>
      <c r="BB958" s="86"/>
      <c r="BC958" s="86"/>
      <c r="BD958" s="83" t="s">
        <v>3719</v>
      </c>
      <c r="BE958" s="83" t="str">
        <f t="shared" si="148"/>
        <v>21.RFI</v>
      </c>
      <c r="BF958" s="83" t="s">
        <v>3755</v>
      </c>
      <c r="BG958" s="103" t="s">
        <v>6878</v>
      </c>
      <c r="BH958" s="448"/>
    </row>
    <row r="959" spans="1:62" s="13" customFormat="1" ht="15" hidden="1" customHeight="1">
      <c r="A959" s="27">
        <v>667</v>
      </c>
      <c r="B959" s="29"/>
      <c r="C959" s="83" t="str">
        <f t="shared" si="155"/>
        <v>JAW-JI-BDW-3622</v>
      </c>
      <c r="D959" s="83">
        <v>30701500031</v>
      </c>
      <c r="E959" s="83" t="s">
        <v>6570</v>
      </c>
      <c r="F959" s="198" t="s">
        <v>6183</v>
      </c>
      <c r="G959" s="83" t="s">
        <v>3759</v>
      </c>
      <c r="H959" s="84" t="s">
        <v>6508</v>
      </c>
      <c r="I959" s="83" t="s">
        <v>5566</v>
      </c>
      <c r="J959" s="83" t="s">
        <v>5567</v>
      </c>
      <c r="K959" s="83">
        <v>50</v>
      </c>
      <c r="L959" s="83" t="s">
        <v>4963</v>
      </c>
      <c r="M959" s="84">
        <v>2021</v>
      </c>
      <c r="N959" s="83" t="s">
        <v>3759</v>
      </c>
      <c r="O959" s="83" t="s">
        <v>6250</v>
      </c>
      <c r="P959" s="84" t="s">
        <v>205</v>
      </c>
      <c r="Q959" s="83" t="s">
        <v>1705</v>
      </c>
      <c r="R959" s="83" t="s">
        <v>1706</v>
      </c>
      <c r="S959" s="83" t="s">
        <v>2200</v>
      </c>
      <c r="T959" s="83" t="s">
        <v>4465</v>
      </c>
      <c r="U959" s="83" t="s">
        <v>2198</v>
      </c>
      <c r="V959" s="86" t="s">
        <v>4472</v>
      </c>
      <c r="W959" s="274" t="s">
        <v>2207</v>
      </c>
      <c r="X959" s="274" t="s">
        <v>2707</v>
      </c>
      <c r="Y959" s="85">
        <v>6617454</v>
      </c>
      <c r="Z959" s="86">
        <v>44417</v>
      </c>
      <c r="AA959" s="86"/>
      <c r="AB959" s="87">
        <f t="shared" ca="1" si="142"/>
        <v>71</v>
      </c>
      <c r="AC959" s="88" t="str">
        <f t="shared" ca="1" si="143"/>
        <v>61 - 90 days</v>
      </c>
      <c r="AD959" s="89">
        <f t="shared" si="152"/>
        <v>44447</v>
      </c>
      <c r="AE959" s="90" t="str">
        <f t="shared" si="153"/>
        <v>W37-2021</v>
      </c>
      <c r="AF959" s="90" t="str">
        <f t="shared" si="154"/>
        <v>Sep-2021</v>
      </c>
      <c r="AG959" s="89">
        <v>44446</v>
      </c>
      <c r="AH959" s="90" t="str">
        <f t="shared" si="150"/>
        <v>W37-2021</v>
      </c>
      <c r="AI959" s="90" t="str">
        <f t="shared" si="151"/>
        <v>Sep-2021</v>
      </c>
      <c r="AJ959" s="89">
        <v>44488</v>
      </c>
      <c r="AK959" s="90" t="str">
        <f t="shared" si="144"/>
        <v>W43-2021</v>
      </c>
      <c r="AL959" s="90" t="str">
        <f t="shared" si="145"/>
        <v>Oct-2021</v>
      </c>
      <c r="AM959" s="89">
        <f>AJ959</f>
        <v>44488</v>
      </c>
      <c r="AN959" s="90" t="str">
        <f t="shared" si="146"/>
        <v>W43-2021</v>
      </c>
      <c r="AO959" s="90" t="str">
        <f t="shared" si="147"/>
        <v>Oct-2021</v>
      </c>
      <c r="AP959" s="83" t="s">
        <v>4464</v>
      </c>
      <c r="AQ959" s="107">
        <v>44443</v>
      </c>
      <c r="AR959" s="89"/>
      <c r="AS959" s="99" t="s">
        <v>2251</v>
      </c>
      <c r="AT959" s="94"/>
      <c r="AU959" s="97"/>
      <c r="AV959" s="95">
        <v>44473</v>
      </c>
      <c r="AW959" s="97"/>
      <c r="AX959" s="89"/>
      <c r="AY959" s="89">
        <v>44488</v>
      </c>
      <c r="AZ959" s="219" t="str">
        <f t="shared" si="156"/>
        <v>W43-2021</v>
      </c>
      <c r="BA959" s="86"/>
      <c r="BB959" s="86"/>
      <c r="BC959" s="86"/>
      <c r="BD959" s="83" t="s">
        <v>3719</v>
      </c>
      <c r="BE959" s="83" t="str">
        <f t="shared" si="148"/>
        <v>21.RFI</v>
      </c>
      <c r="BF959" s="83" t="s">
        <v>3755</v>
      </c>
      <c r="BG959" s="103" t="s">
        <v>6876</v>
      </c>
      <c r="BH959" s="448"/>
    </row>
    <row r="960" spans="1:62" s="13" customFormat="1" ht="15" hidden="1" customHeight="1">
      <c r="A960" s="27">
        <v>688</v>
      </c>
      <c r="B960" s="29"/>
      <c r="C960" s="83" t="str">
        <f t="shared" si="155"/>
        <v>SUM-SU-PMS-2239</v>
      </c>
      <c r="D960" s="83">
        <v>30701490031</v>
      </c>
      <c r="E960" s="83" t="s">
        <v>6543</v>
      </c>
      <c r="F960" s="198" t="s">
        <v>6346</v>
      </c>
      <c r="G960" s="83" t="s">
        <v>3759</v>
      </c>
      <c r="H960" s="84" t="s">
        <v>6827</v>
      </c>
      <c r="I960" s="83" t="s">
        <v>5608</v>
      </c>
      <c r="J960" s="83" t="s">
        <v>5609</v>
      </c>
      <c r="K960" s="83">
        <v>50</v>
      </c>
      <c r="L960" s="83" t="s">
        <v>4800</v>
      </c>
      <c r="M960" s="84">
        <v>2021</v>
      </c>
      <c r="N960" s="83" t="s">
        <v>3759</v>
      </c>
      <c r="O960" s="83" t="s">
        <v>6413</v>
      </c>
      <c r="P960" s="84" t="s">
        <v>205</v>
      </c>
      <c r="Q960" s="83" t="s">
        <v>1747</v>
      </c>
      <c r="R960" s="83" t="s">
        <v>1748</v>
      </c>
      <c r="S960" s="83" t="s">
        <v>2200</v>
      </c>
      <c r="T960" s="83" t="s">
        <v>4465</v>
      </c>
      <c r="U960" s="83" t="s">
        <v>2199</v>
      </c>
      <c r="V960" s="86" t="s">
        <v>4471</v>
      </c>
      <c r="W960" s="274" t="s">
        <v>2213</v>
      </c>
      <c r="X960" s="274" t="s">
        <v>2713</v>
      </c>
      <c r="Y960" s="85">
        <v>6617453</v>
      </c>
      <c r="Z960" s="86">
        <v>44417</v>
      </c>
      <c r="AA960" s="86"/>
      <c r="AB960" s="87">
        <f t="shared" ca="1" si="142"/>
        <v>70</v>
      </c>
      <c r="AC960" s="88" t="str">
        <f t="shared" ca="1" si="143"/>
        <v>61 - 90 days</v>
      </c>
      <c r="AD960" s="89">
        <f t="shared" si="152"/>
        <v>44447</v>
      </c>
      <c r="AE960" s="90" t="str">
        <f t="shared" si="153"/>
        <v>W37-2021</v>
      </c>
      <c r="AF960" s="90" t="str">
        <f t="shared" si="154"/>
        <v>Sep-2021</v>
      </c>
      <c r="AG960" s="89">
        <v>44446</v>
      </c>
      <c r="AH960" s="90" t="str">
        <f t="shared" ref="AH960:AH991" si="157">IFERROR(VLOOKUP(AG960,L_Convert,6,FALSE),"")</f>
        <v>W37-2021</v>
      </c>
      <c r="AI960" s="90" t="str">
        <f t="shared" ref="AI960:AI991" si="158">IFERROR(VLOOKUP(AG960,L_Convert,7,FALSE),"")</f>
        <v>Sep-2021</v>
      </c>
      <c r="AJ960" s="89">
        <v>44488</v>
      </c>
      <c r="AK960" s="90" t="str">
        <f t="shared" si="144"/>
        <v>W43-2021</v>
      </c>
      <c r="AL960" s="90" t="str">
        <f t="shared" si="145"/>
        <v>Oct-2021</v>
      </c>
      <c r="AM960" s="86">
        <v>44488</v>
      </c>
      <c r="AN960" s="90" t="str">
        <f t="shared" si="146"/>
        <v>W43-2021</v>
      </c>
      <c r="AO960" s="90" t="str">
        <f t="shared" si="147"/>
        <v>Oct-2021</v>
      </c>
      <c r="AP960" s="83" t="s">
        <v>4464</v>
      </c>
      <c r="AQ960" s="107">
        <v>44426</v>
      </c>
      <c r="AR960" s="89"/>
      <c r="AS960" s="99" t="s">
        <v>6892</v>
      </c>
      <c r="AT960" s="94">
        <v>6.6</v>
      </c>
      <c r="AU960" s="97"/>
      <c r="AV960" s="95">
        <v>44473</v>
      </c>
      <c r="AW960" s="97"/>
      <c r="AX960" s="89"/>
      <c r="AY960" s="89">
        <v>44487</v>
      </c>
      <c r="AZ960" s="219" t="str">
        <f t="shared" si="156"/>
        <v>W43-2021</v>
      </c>
      <c r="BA960" s="86"/>
      <c r="BB960" s="86"/>
      <c r="BC960" s="86"/>
      <c r="BD960" s="83" t="s">
        <v>3719</v>
      </c>
      <c r="BE960" s="83" t="str">
        <f t="shared" si="148"/>
        <v>21.RFI</v>
      </c>
      <c r="BF960" s="83" t="s">
        <v>3755</v>
      </c>
      <c r="BG960" s="103" t="s">
        <v>6887</v>
      </c>
      <c r="BH960" s="448"/>
      <c r="BJ960" s="190"/>
    </row>
    <row r="961" spans="1:62" s="13" customFormat="1" ht="15" hidden="1" customHeight="1">
      <c r="A961" s="27">
        <v>683</v>
      </c>
      <c r="B961" s="29"/>
      <c r="C961" s="83" t="str">
        <f t="shared" si="155"/>
        <v>SUM-SU-PMS-2236</v>
      </c>
      <c r="D961" s="83">
        <v>30701480031</v>
      </c>
      <c r="E961" s="83" t="s">
        <v>6538</v>
      </c>
      <c r="F961" s="198" t="s">
        <v>6345</v>
      </c>
      <c r="G961" s="83" t="s">
        <v>3759</v>
      </c>
      <c r="H961" s="84" t="s">
        <v>6827</v>
      </c>
      <c r="I961" s="83" t="s">
        <v>5598</v>
      </c>
      <c r="J961" s="83" t="s">
        <v>5599</v>
      </c>
      <c r="K961" s="83">
        <v>50</v>
      </c>
      <c r="L961" s="83" t="s">
        <v>4978</v>
      </c>
      <c r="M961" s="84">
        <v>2021</v>
      </c>
      <c r="N961" s="83" t="s">
        <v>3759</v>
      </c>
      <c r="O961" s="83" t="s">
        <v>6412</v>
      </c>
      <c r="P961" s="84" t="s">
        <v>205</v>
      </c>
      <c r="Q961" s="83" t="s">
        <v>1737</v>
      </c>
      <c r="R961" s="83" t="s">
        <v>1738</v>
      </c>
      <c r="S961" s="83" t="s">
        <v>2200</v>
      </c>
      <c r="T961" s="83" t="s">
        <v>4465</v>
      </c>
      <c r="U961" s="83" t="s">
        <v>2199</v>
      </c>
      <c r="V961" s="86" t="s">
        <v>4471</v>
      </c>
      <c r="W961" s="274" t="s">
        <v>2213</v>
      </c>
      <c r="X961" s="274" t="s">
        <v>2713</v>
      </c>
      <c r="Y961" s="85">
        <v>6617453</v>
      </c>
      <c r="Z961" s="86">
        <v>44417</v>
      </c>
      <c r="AA961" s="86"/>
      <c r="AB961" s="87">
        <f t="shared" ca="1" si="142"/>
        <v>70</v>
      </c>
      <c r="AC961" s="88" t="str">
        <f t="shared" ca="1" si="143"/>
        <v>61 - 90 days</v>
      </c>
      <c r="AD961" s="89">
        <f t="shared" si="152"/>
        <v>44447</v>
      </c>
      <c r="AE961" s="90" t="str">
        <f t="shared" si="153"/>
        <v>W37-2021</v>
      </c>
      <c r="AF961" s="90" t="str">
        <f t="shared" si="154"/>
        <v>Sep-2021</v>
      </c>
      <c r="AG961" s="89">
        <v>44446</v>
      </c>
      <c r="AH961" s="90" t="str">
        <f t="shared" si="157"/>
        <v>W37-2021</v>
      </c>
      <c r="AI961" s="90" t="str">
        <f t="shared" si="158"/>
        <v>Sep-2021</v>
      </c>
      <c r="AJ961" s="89">
        <v>44488</v>
      </c>
      <c r="AK961" s="90" t="str">
        <f t="shared" si="144"/>
        <v>W43-2021</v>
      </c>
      <c r="AL961" s="90" t="str">
        <f t="shared" si="145"/>
        <v>Oct-2021</v>
      </c>
      <c r="AM961" s="86">
        <v>44488</v>
      </c>
      <c r="AN961" s="90" t="str">
        <f t="shared" si="146"/>
        <v>W43-2021</v>
      </c>
      <c r="AO961" s="90" t="str">
        <f t="shared" si="147"/>
        <v>Oct-2021</v>
      </c>
      <c r="AP961" s="83" t="s">
        <v>4464</v>
      </c>
      <c r="AQ961" s="107">
        <v>44426</v>
      </c>
      <c r="AR961" s="89"/>
      <c r="AS961" s="99" t="s">
        <v>6893</v>
      </c>
      <c r="AT961" s="94">
        <v>6.6</v>
      </c>
      <c r="AU961" s="97"/>
      <c r="AV961" s="95">
        <v>44473</v>
      </c>
      <c r="AW961" s="97"/>
      <c r="AX961" s="89"/>
      <c r="AY961" s="89">
        <v>44487</v>
      </c>
      <c r="AZ961" s="219" t="str">
        <f t="shared" si="156"/>
        <v>W43-2021</v>
      </c>
      <c r="BA961" s="86"/>
      <c r="BB961" s="86"/>
      <c r="BC961" s="86"/>
      <c r="BD961" s="83" t="s">
        <v>3719</v>
      </c>
      <c r="BE961" s="83" t="str">
        <f t="shared" si="148"/>
        <v>21.RFI</v>
      </c>
      <c r="BF961" s="83" t="s">
        <v>3755</v>
      </c>
      <c r="BG961" s="103" t="s">
        <v>6886</v>
      </c>
      <c r="BH961" s="448"/>
      <c r="BJ961" s="190"/>
    </row>
    <row r="962" spans="1:62" s="13" customFormat="1" ht="15" hidden="1" customHeight="1">
      <c r="A962" s="27">
        <v>767</v>
      </c>
      <c r="B962" s="29"/>
      <c r="C962" s="83" t="str">
        <f t="shared" si="155"/>
        <v>JAW-JI-JMR-5123</v>
      </c>
      <c r="D962" s="83">
        <v>30701200031</v>
      </c>
      <c r="E962" s="83" t="s">
        <v>6644</v>
      </c>
      <c r="F962" s="198" t="s">
        <v>6180</v>
      </c>
      <c r="G962" s="83" t="s">
        <v>3759</v>
      </c>
      <c r="H962" s="84" t="s">
        <v>6825</v>
      </c>
      <c r="I962" s="83" t="s">
        <v>5766</v>
      </c>
      <c r="J962" s="83" t="s">
        <v>5767</v>
      </c>
      <c r="K962" s="83">
        <v>50</v>
      </c>
      <c r="L962" s="83" t="s">
        <v>5055</v>
      </c>
      <c r="M962" s="84">
        <v>2021</v>
      </c>
      <c r="N962" s="83" t="s">
        <v>3759</v>
      </c>
      <c r="O962" s="83" t="s">
        <v>6247</v>
      </c>
      <c r="P962" s="84" t="s">
        <v>205</v>
      </c>
      <c r="Q962" s="83" t="s">
        <v>1905</v>
      </c>
      <c r="R962" s="83" t="s">
        <v>1906</v>
      </c>
      <c r="S962" s="83" t="s">
        <v>2200</v>
      </c>
      <c r="T962" s="83" t="s">
        <v>4465</v>
      </c>
      <c r="U962" s="83" t="s">
        <v>2198</v>
      </c>
      <c r="V962" s="86" t="s">
        <v>4472</v>
      </c>
      <c r="W962" s="274" t="s">
        <v>2207</v>
      </c>
      <c r="X962" s="274" t="s">
        <v>2732</v>
      </c>
      <c r="Y962" s="85">
        <v>6617456</v>
      </c>
      <c r="Z962" s="86">
        <v>44417</v>
      </c>
      <c r="AA962" s="86"/>
      <c r="AB962" s="87">
        <f t="shared" ca="1" si="142"/>
        <v>77</v>
      </c>
      <c r="AC962" s="88" t="str">
        <f t="shared" ca="1" si="143"/>
        <v>61 - 90 days</v>
      </c>
      <c r="AD962" s="89">
        <f t="shared" ref="AD962:AD993" si="159">IF(AND(S962=""),"TBD",IF(AND(S962="COLO"),Z962+30,Z962+150))</f>
        <v>44447</v>
      </c>
      <c r="AE962" s="90" t="str">
        <f t="shared" si="153"/>
        <v>W37-2021</v>
      </c>
      <c r="AF962" s="90" t="str">
        <f t="shared" si="154"/>
        <v>Sep-2021</v>
      </c>
      <c r="AG962" s="89">
        <v>44446</v>
      </c>
      <c r="AH962" s="90" t="str">
        <f t="shared" si="157"/>
        <v>W37-2021</v>
      </c>
      <c r="AI962" s="90" t="str">
        <f t="shared" si="158"/>
        <v>Sep-2021</v>
      </c>
      <c r="AJ962" s="89">
        <v>44489</v>
      </c>
      <c r="AK962" s="90" t="str">
        <f t="shared" si="144"/>
        <v>W43-2021</v>
      </c>
      <c r="AL962" s="90" t="str">
        <f t="shared" si="145"/>
        <v>Oct-2021</v>
      </c>
      <c r="AM962" s="89">
        <v>44489</v>
      </c>
      <c r="AN962" s="90" t="str">
        <f t="shared" si="146"/>
        <v>W43-2021</v>
      </c>
      <c r="AO962" s="90" t="str">
        <f t="shared" si="147"/>
        <v>Oct-2021</v>
      </c>
      <c r="AP962" s="83" t="s">
        <v>4464</v>
      </c>
      <c r="AQ962" s="107">
        <v>44426</v>
      </c>
      <c r="AR962" s="89"/>
      <c r="AS962" s="99" t="s">
        <v>6976</v>
      </c>
      <c r="AT962" s="94">
        <v>6.6</v>
      </c>
      <c r="AU962" s="97"/>
      <c r="AV962" s="95">
        <v>44473</v>
      </c>
      <c r="AW962" s="97"/>
      <c r="AX962" s="89">
        <v>44469</v>
      </c>
      <c r="AY962" s="89">
        <v>44494</v>
      </c>
      <c r="AZ962" s="219" t="str">
        <f t="shared" si="156"/>
        <v>W44-2021</v>
      </c>
      <c r="BA962" s="86"/>
      <c r="BB962" s="86"/>
      <c r="BC962" s="86"/>
      <c r="BD962" s="83" t="s">
        <v>3719</v>
      </c>
      <c r="BE962" s="83" t="str">
        <f t="shared" si="148"/>
        <v>21.RFI</v>
      </c>
      <c r="BF962" s="83" t="s">
        <v>3755</v>
      </c>
      <c r="BG962" s="103" t="s">
        <v>6934</v>
      </c>
      <c r="BH962" s="448"/>
      <c r="BJ962" s="190"/>
    </row>
    <row r="963" spans="1:62" s="13" customFormat="1" ht="15" hidden="1" customHeight="1">
      <c r="A963" s="27">
        <v>739</v>
      </c>
      <c r="B963" s="29"/>
      <c r="C963" s="83" t="str">
        <f t="shared" si="155"/>
        <v>JAW-JI-TRK-4264</v>
      </c>
      <c r="D963" s="83">
        <v>30701660031</v>
      </c>
      <c r="E963" s="83" t="s">
        <v>6556</v>
      </c>
      <c r="F963" s="198" t="s">
        <v>6213</v>
      </c>
      <c r="G963" s="83" t="s">
        <v>3759</v>
      </c>
      <c r="H963" s="84" t="s">
        <v>6508</v>
      </c>
      <c r="I963" s="83" t="s">
        <v>5710</v>
      </c>
      <c r="J963" s="83" t="s">
        <v>5711</v>
      </c>
      <c r="K963" s="83">
        <v>40</v>
      </c>
      <c r="L963" s="83" t="s">
        <v>5029</v>
      </c>
      <c r="M963" s="84">
        <v>2021</v>
      </c>
      <c r="N963" s="83" t="s">
        <v>3759</v>
      </c>
      <c r="O963" s="83" t="s">
        <v>6280</v>
      </c>
      <c r="P963" s="84" t="s">
        <v>205</v>
      </c>
      <c r="Q963" s="83" t="s">
        <v>1849</v>
      </c>
      <c r="R963" s="83" t="s">
        <v>1850</v>
      </c>
      <c r="S963" s="83" t="s">
        <v>2200</v>
      </c>
      <c r="T963" s="83" t="s">
        <v>4465</v>
      </c>
      <c r="U963" s="83" t="s">
        <v>2198</v>
      </c>
      <c r="V963" s="86" t="s">
        <v>4472</v>
      </c>
      <c r="W963" s="274" t="s">
        <v>2207</v>
      </c>
      <c r="X963" s="274" t="s">
        <v>2670</v>
      </c>
      <c r="Y963" s="85">
        <v>6617454</v>
      </c>
      <c r="Z963" s="86">
        <v>44417</v>
      </c>
      <c r="AA963" s="86"/>
      <c r="AB963" s="87">
        <f t="shared" ca="1" si="142"/>
        <v>77</v>
      </c>
      <c r="AC963" s="88" t="str">
        <f t="shared" ca="1" si="143"/>
        <v>61 - 90 days</v>
      </c>
      <c r="AD963" s="89">
        <f t="shared" si="159"/>
        <v>44447</v>
      </c>
      <c r="AE963" s="90" t="str">
        <f t="shared" si="153"/>
        <v>W37-2021</v>
      </c>
      <c r="AF963" s="90" t="str">
        <f t="shared" si="154"/>
        <v>Sep-2021</v>
      </c>
      <c r="AG963" s="89">
        <v>44446</v>
      </c>
      <c r="AH963" s="90" t="str">
        <f t="shared" si="157"/>
        <v>W37-2021</v>
      </c>
      <c r="AI963" s="90" t="str">
        <f t="shared" si="158"/>
        <v>Sep-2021</v>
      </c>
      <c r="AJ963" s="89">
        <v>44489</v>
      </c>
      <c r="AK963" s="90" t="str">
        <f t="shared" si="144"/>
        <v>W43-2021</v>
      </c>
      <c r="AL963" s="90" t="str">
        <f t="shared" si="145"/>
        <v>Oct-2021</v>
      </c>
      <c r="AM963" s="89">
        <f>AJ963</f>
        <v>44489</v>
      </c>
      <c r="AN963" s="90" t="str">
        <f t="shared" si="146"/>
        <v>W43-2021</v>
      </c>
      <c r="AO963" s="90" t="str">
        <f t="shared" si="147"/>
        <v>Oct-2021</v>
      </c>
      <c r="AP963" s="83" t="s">
        <v>4464</v>
      </c>
      <c r="AQ963" s="107">
        <v>44443</v>
      </c>
      <c r="AR963" s="89"/>
      <c r="AS963" s="99" t="s">
        <v>2251</v>
      </c>
      <c r="AT963" s="94"/>
      <c r="AU963" s="97"/>
      <c r="AV963" s="95">
        <v>44473</v>
      </c>
      <c r="AW963" s="97"/>
      <c r="AX963" s="89"/>
      <c r="AY963" s="89">
        <v>44494</v>
      </c>
      <c r="AZ963" s="219" t="str">
        <f t="shared" si="156"/>
        <v>W44-2021</v>
      </c>
      <c r="BA963" s="86"/>
      <c r="BB963" s="86"/>
      <c r="BC963" s="86"/>
      <c r="BD963" s="83" t="s">
        <v>3719</v>
      </c>
      <c r="BE963" s="83" t="str">
        <f t="shared" si="148"/>
        <v>21.RFI</v>
      </c>
      <c r="BF963" s="83" t="s">
        <v>3755</v>
      </c>
      <c r="BG963" s="103" t="s">
        <v>7038</v>
      </c>
      <c r="BH963" s="448"/>
      <c r="BJ963" s="190"/>
    </row>
    <row r="964" spans="1:62" s="13" customFormat="1" ht="15" hidden="1" customHeight="1">
      <c r="A964" s="27">
        <v>677</v>
      </c>
      <c r="B964" s="29"/>
      <c r="C964" s="83" t="str">
        <f t="shared" si="155"/>
        <v>SUM-LA-PRW-1123</v>
      </c>
      <c r="D964" s="83">
        <v>30701460031</v>
      </c>
      <c r="E964" s="83" t="s">
        <v>6540</v>
      </c>
      <c r="F964" s="198" t="s">
        <v>6307</v>
      </c>
      <c r="G964" s="83" t="s">
        <v>3759</v>
      </c>
      <c r="H964" s="84" t="s">
        <v>6827</v>
      </c>
      <c r="I964" s="83" t="s">
        <v>5586</v>
      </c>
      <c r="J964" s="83" t="s">
        <v>5587</v>
      </c>
      <c r="K964" s="83">
        <v>40</v>
      </c>
      <c r="L964" s="83" t="s">
        <v>4973</v>
      </c>
      <c r="M964" s="84">
        <v>2021</v>
      </c>
      <c r="N964" s="83" t="s">
        <v>3759</v>
      </c>
      <c r="O964" s="83" t="s">
        <v>6364</v>
      </c>
      <c r="P964" s="84" t="s">
        <v>205</v>
      </c>
      <c r="Q964" s="83" t="s">
        <v>1725</v>
      </c>
      <c r="R964" s="83" t="s">
        <v>1726</v>
      </c>
      <c r="S964" s="83" t="s">
        <v>2200</v>
      </c>
      <c r="T964" s="83" t="s">
        <v>4465</v>
      </c>
      <c r="U964" s="83" t="s">
        <v>2199</v>
      </c>
      <c r="V964" s="86" t="s">
        <v>208</v>
      </c>
      <c r="W964" s="274" t="s">
        <v>2218</v>
      </c>
      <c r="X964" s="274" t="s">
        <v>2710</v>
      </c>
      <c r="Y964" s="85">
        <v>6617453</v>
      </c>
      <c r="Z964" s="86">
        <v>44417</v>
      </c>
      <c r="AA964" s="86"/>
      <c r="AB964" s="87">
        <f t="shared" ca="1" si="142"/>
        <v>74</v>
      </c>
      <c r="AC964" s="88" t="str">
        <f t="shared" ca="1" si="143"/>
        <v>61 - 90 days</v>
      </c>
      <c r="AD964" s="89">
        <f t="shared" si="159"/>
        <v>44447</v>
      </c>
      <c r="AE964" s="90" t="str">
        <f t="shared" si="153"/>
        <v>W37-2021</v>
      </c>
      <c r="AF964" s="90" t="str">
        <f t="shared" si="154"/>
        <v>Sep-2021</v>
      </c>
      <c r="AG964" s="89">
        <v>44446</v>
      </c>
      <c r="AH964" s="90" t="str">
        <f t="shared" si="157"/>
        <v>W37-2021</v>
      </c>
      <c r="AI964" s="90" t="str">
        <f t="shared" si="158"/>
        <v>Sep-2021</v>
      </c>
      <c r="AJ964" s="89">
        <v>44489</v>
      </c>
      <c r="AK964" s="90" t="str">
        <f t="shared" si="144"/>
        <v>W43-2021</v>
      </c>
      <c r="AL964" s="90" t="str">
        <f t="shared" si="145"/>
        <v>Oct-2021</v>
      </c>
      <c r="AM964" s="86">
        <v>44489</v>
      </c>
      <c r="AN964" s="90" t="str">
        <f t="shared" si="146"/>
        <v>W43-2021</v>
      </c>
      <c r="AO964" s="90" t="str">
        <f t="shared" si="147"/>
        <v>Oct-2021</v>
      </c>
      <c r="AP964" s="83" t="s">
        <v>4464</v>
      </c>
      <c r="AQ964" s="107">
        <v>44426</v>
      </c>
      <c r="AR964" s="89"/>
      <c r="AS964" s="99">
        <v>172501081176</v>
      </c>
      <c r="AT964" s="94">
        <v>6.6</v>
      </c>
      <c r="AU964" s="97"/>
      <c r="AV964" s="95">
        <v>44473</v>
      </c>
      <c r="AW964" s="195">
        <v>44477</v>
      </c>
      <c r="AX964" s="89">
        <v>44461</v>
      </c>
      <c r="AY964" s="89">
        <v>44491</v>
      </c>
      <c r="AZ964" s="219" t="str">
        <f t="shared" si="156"/>
        <v>W43-2021</v>
      </c>
      <c r="BA964" s="86"/>
      <c r="BB964" s="86"/>
      <c r="BC964" s="86"/>
      <c r="BD964" s="83" t="s">
        <v>3719</v>
      </c>
      <c r="BE964" s="83" t="str">
        <f t="shared" si="148"/>
        <v>21.RFI</v>
      </c>
      <c r="BF964" s="83" t="s">
        <v>3755</v>
      </c>
      <c r="BG964" s="103" t="s">
        <v>6972</v>
      </c>
      <c r="BH964" s="448"/>
      <c r="BJ964" s="369"/>
    </row>
    <row r="965" spans="1:62" s="13" customFormat="1" ht="15" hidden="1" customHeight="1">
      <c r="A965" s="27">
        <v>748</v>
      </c>
      <c r="B965" s="29"/>
      <c r="C965" s="83" t="str">
        <f t="shared" si="155"/>
        <v>JAW-JI-MJY-4141</v>
      </c>
      <c r="D965" s="83">
        <v>30701320031</v>
      </c>
      <c r="E965" s="83" t="s">
        <v>6222</v>
      </c>
      <c r="F965" s="198" t="s">
        <v>6223</v>
      </c>
      <c r="G965" s="83" t="s">
        <v>3759</v>
      </c>
      <c r="H965" s="84" t="s">
        <v>6825</v>
      </c>
      <c r="I965" s="83" t="s">
        <v>5728</v>
      </c>
      <c r="J965" s="83" t="s">
        <v>5729</v>
      </c>
      <c r="K965" s="83">
        <v>30</v>
      </c>
      <c r="L965" s="83" t="s">
        <v>5038</v>
      </c>
      <c r="M965" s="84">
        <v>2021</v>
      </c>
      <c r="N965" s="83" t="s">
        <v>3759</v>
      </c>
      <c r="O965" s="83" t="s">
        <v>6289</v>
      </c>
      <c r="P965" s="84" t="s">
        <v>205</v>
      </c>
      <c r="Q965" s="83" t="s">
        <v>1867</v>
      </c>
      <c r="R965" s="83" t="s">
        <v>1868</v>
      </c>
      <c r="S965" s="83" t="s">
        <v>2200</v>
      </c>
      <c r="T965" s="83" t="s">
        <v>4465</v>
      </c>
      <c r="U965" s="83" t="s">
        <v>2198</v>
      </c>
      <c r="V965" s="86" t="s">
        <v>4472</v>
      </c>
      <c r="W965" s="274" t="s">
        <v>2207</v>
      </c>
      <c r="X965" s="274" t="s">
        <v>2730</v>
      </c>
      <c r="Y965" s="85">
        <v>6617456</v>
      </c>
      <c r="Z965" s="86">
        <v>44417</v>
      </c>
      <c r="AA965" s="86"/>
      <c r="AB965" s="87">
        <f t="shared" ref="AB965:AB1028" ca="1" si="160">IF(AND($Z965=""),"",IF(AND($Z965&lt;&gt;"",AY965&lt;&gt;""),AY965-$Z965,IF(AND($Z965&lt;&gt;"",AY965=""),TODAY()-$Z965)))</f>
        <v>73</v>
      </c>
      <c r="AC965" s="88" t="str">
        <f t="shared" ref="AC965:AC1028" ca="1" si="161">IF(AB965="","",IF(AB965="RFI","RFI done",IF(AB965&gt;150,"&gt; 150 days",IF(AB965&gt;120,"121 - 150 days",IF(AB965&gt;90,"91 - 120 days",IF(AB965&gt;60,"61 - 90 days",IF(AB965&gt;30,"31 - 60 days","&lt; 30 days")))))))</f>
        <v>61 - 90 days</v>
      </c>
      <c r="AD965" s="89">
        <f t="shared" si="159"/>
        <v>44447</v>
      </c>
      <c r="AE965" s="90" t="str">
        <f t="shared" si="153"/>
        <v>W37-2021</v>
      </c>
      <c r="AF965" s="90" t="str">
        <f t="shared" si="154"/>
        <v>Sep-2021</v>
      </c>
      <c r="AG965" s="89">
        <v>44446</v>
      </c>
      <c r="AH965" s="90" t="str">
        <f t="shared" si="157"/>
        <v>W37-2021</v>
      </c>
      <c r="AI965" s="90" t="str">
        <f t="shared" si="158"/>
        <v>Sep-2021</v>
      </c>
      <c r="AJ965" s="89">
        <v>44489</v>
      </c>
      <c r="AK965" s="90" t="str">
        <f t="shared" ref="AK965:AK1028" si="162">IFERROR(VLOOKUP(AJ965,L_Convert,6,FALSE),"")</f>
        <v>W43-2021</v>
      </c>
      <c r="AL965" s="90" t="str">
        <f t="shared" ref="AL965:AL1028" si="163">IFERROR(VLOOKUP(AJ965,L_Convert,7,FALSE),"")</f>
        <v>Oct-2021</v>
      </c>
      <c r="AM965" s="89">
        <v>44489</v>
      </c>
      <c r="AN965" s="90" t="str">
        <f t="shared" ref="AN965:AN1028" si="164">IFERROR(VLOOKUP(AM965,L_Convert,6,FALSE),"")</f>
        <v>W43-2021</v>
      </c>
      <c r="AO965" s="90" t="str">
        <f t="shared" ref="AO965:AO1028" si="165">IFERROR(VLOOKUP(AM965,L_Convert,7,FALSE),"")</f>
        <v>Oct-2021</v>
      </c>
      <c r="AP965" s="83" t="s">
        <v>4464</v>
      </c>
      <c r="AQ965" s="107">
        <v>44443</v>
      </c>
      <c r="AR965" s="89"/>
      <c r="AS965" s="99" t="s">
        <v>6952</v>
      </c>
      <c r="AT965" s="94">
        <v>6.6</v>
      </c>
      <c r="AU965" s="97"/>
      <c r="AV965" s="95">
        <v>44473</v>
      </c>
      <c r="AW965" s="97"/>
      <c r="AX965" s="89">
        <v>44463</v>
      </c>
      <c r="AY965" s="89">
        <v>44490</v>
      </c>
      <c r="AZ965" s="219" t="str">
        <f t="shared" si="156"/>
        <v>W43-2021</v>
      </c>
      <c r="BA965" s="86"/>
      <c r="BB965" s="86"/>
      <c r="BC965" s="86"/>
      <c r="BD965" s="83" t="s">
        <v>3719</v>
      </c>
      <c r="BE965" s="83" t="str">
        <f t="shared" si="148"/>
        <v>21.RFI</v>
      </c>
      <c r="BF965" s="83" t="s">
        <v>3755</v>
      </c>
      <c r="BG965" s="103" t="s">
        <v>6933</v>
      </c>
      <c r="BH965" s="448"/>
      <c r="BJ965" s="369"/>
    </row>
    <row r="966" spans="1:62" s="13" customFormat="1" ht="15" hidden="1" customHeight="1">
      <c r="A966" s="27">
        <v>773</v>
      </c>
      <c r="B966" s="29"/>
      <c r="C966" s="83" t="str">
        <f t="shared" si="155"/>
        <v>SUM-KR-BTM-0606</v>
      </c>
      <c r="D966" s="83">
        <v>30701750031</v>
      </c>
      <c r="E966" s="83" t="s">
        <v>6583</v>
      </c>
      <c r="F966" s="198" t="s">
        <v>6306</v>
      </c>
      <c r="G966" s="83" t="s">
        <v>3759</v>
      </c>
      <c r="H966" s="84" t="s">
        <v>6831</v>
      </c>
      <c r="I966" s="83" t="s">
        <v>5778</v>
      </c>
      <c r="J966" s="83" t="s">
        <v>5779</v>
      </c>
      <c r="K966" s="83">
        <v>30</v>
      </c>
      <c r="L966" s="83" t="s">
        <v>4715</v>
      </c>
      <c r="M966" s="84">
        <v>2021</v>
      </c>
      <c r="N966" s="83" t="s">
        <v>3759</v>
      </c>
      <c r="O966" s="83" t="s">
        <v>6362</v>
      </c>
      <c r="P966" s="84" t="s">
        <v>205</v>
      </c>
      <c r="Q966" s="83" t="s">
        <v>1917</v>
      </c>
      <c r="R966" s="83" t="s">
        <v>1918</v>
      </c>
      <c r="S966" s="83" t="s">
        <v>2200</v>
      </c>
      <c r="T966" s="83" t="s">
        <v>4465</v>
      </c>
      <c r="U966" s="83" t="s">
        <v>2199</v>
      </c>
      <c r="V966" s="86" t="s">
        <v>4476</v>
      </c>
      <c r="W966" s="274" t="s">
        <v>2228</v>
      </c>
      <c r="X966" s="274" t="s">
        <v>2534</v>
      </c>
      <c r="Y966" s="85">
        <v>6617455</v>
      </c>
      <c r="Z966" s="86">
        <v>44417</v>
      </c>
      <c r="AA966" s="86"/>
      <c r="AB966" s="87">
        <f t="shared" ca="1" si="160"/>
        <v>73</v>
      </c>
      <c r="AC966" s="88" t="str">
        <f t="shared" ca="1" si="161"/>
        <v>61 - 90 days</v>
      </c>
      <c r="AD966" s="89">
        <f t="shared" si="159"/>
        <v>44447</v>
      </c>
      <c r="AE966" s="90" t="str">
        <f t="shared" si="153"/>
        <v>W37-2021</v>
      </c>
      <c r="AF966" s="90" t="str">
        <f t="shared" si="154"/>
        <v>Sep-2021</v>
      </c>
      <c r="AG966" s="89">
        <v>44446</v>
      </c>
      <c r="AH966" s="90" t="str">
        <f t="shared" si="157"/>
        <v>W37-2021</v>
      </c>
      <c r="AI966" s="90" t="str">
        <f t="shared" si="158"/>
        <v>Sep-2021</v>
      </c>
      <c r="AJ966" s="89">
        <v>44489</v>
      </c>
      <c r="AK966" s="90" t="str">
        <f t="shared" si="162"/>
        <v>W43-2021</v>
      </c>
      <c r="AL966" s="90" t="str">
        <f t="shared" si="163"/>
        <v>Oct-2021</v>
      </c>
      <c r="AM966" s="89">
        <v>44489</v>
      </c>
      <c r="AN966" s="90" t="str">
        <f t="shared" si="164"/>
        <v>W43-2021</v>
      </c>
      <c r="AO966" s="90" t="str">
        <f t="shared" si="165"/>
        <v>Oct-2021</v>
      </c>
      <c r="AP966" s="83" t="s">
        <v>4464</v>
      </c>
      <c r="AQ966" s="107">
        <v>44443</v>
      </c>
      <c r="AR966" s="89"/>
      <c r="AS966" s="99" t="s">
        <v>6948</v>
      </c>
      <c r="AT966" s="94">
        <v>6.6</v>
      </c>
      <c r="AU966" s="97"/>
      <c r="AV966" s="95">
        <v>44473</v>
      </c>
      <c r="AW966" s="97"/>
      <c r="AX966" s="89">
        <v>44460</v>
      </c>
      <c r="AY966" s="89">
        <v>44490</v>
      </c>
      <c r="AZ966" s="219" t="str">
        <f t="shared" si="156"/>
        <v>W43-2021</v>
      </c>
      <c r="BA966" s="86"/>
      <c r="BB966" s="86"/>
      <c r="BC966" s="86"/>
      <c r="BD966" s="83" t="s">
        <v>3719</v>
      </c>
      <c r="BE966" s="83" t="str">
        <f t="shared" si="148"/>
        <v>21.RFI</v>
      </c>
      <c r="BF966" s="83" t="s">
        <v>3755</v>
      </c>
      <c r="BG966" s="103" t="s">
        <v>6938</v>
      </c>
      <c r="BH966" s="448"/>
      <c r="BJ966" s="369"/>
    </row>
    <row r="967" spans="1:62" s="13" customFormat="1" ht="15" hidden="1" customHeight="1">
      <c r="A967" s="27">
        <v>769</v>
      </c>
      <c r="B967" s="29"/>
      <c r="C967" s="83" t="str">
        <f t="shared" si="155"/>
        <v>JAW-JB-CMS-4284</v>
      </c>
      <c r="D967" s="83">
        <v>30701380031</v>
      </c>
      <c r="E967" s="83" t="s">
        <v>6588</v>
      </c>
      <c r="F967" s="198" t="s">
        <v>6084</v>
      </c>
      <c r="G967" s="83" t="s">
        <v>3759</v>
      </c>
      <c r="H967" s="84" t="s">
        <v>6825</v>
      </c>
      <c r="I967" s="83" t="s">
        <v>5770</v>
      </c>
      <c r="J967" s="83" t="s">
        <v>5771</v>
      </c>
      <c r="K967" s="83">
        <v>50</v>
      </c>
      <c r="L967" s="83" t="s">
        <v>4548</v>
      </c>
      <c r="M967" s="84">
        <v>2021</v>
      </c>
      <c r="N967" s="83" t="s">
        <v>3759</v>
      </c>
      <c r="O967" s="83" t="s">
        <v>6156</v>
      </c>
      <c r="P967" s="84" t="s">
        <v>205</v>
      </c>
      <c r="Q967" s="83" t="s">
        <v>1909</v>
      </c>
      <c r="R967" s="83" t="s">
        <v>1910</v>
      </c>
      <c r="S967" s="83" t="s">
        <v>2200</v>
      </c>
      <c r="T967" s="83" t="s">
        <v>4465</v>
      </c>
      <c r="U967" s="83" t="s">
        <v>103</v>
      </c>
      <c r="V967" s="86" t="s">
        <v>4470</v>
      </c>
      <c r="W967" s="274" t="s">
        <v>2205</v>
      </c>
      <c r="X967" s="274" t="s">
        <v>2652</v>
      </c>
      <c r="Y967" s="85">
        <v>6617456</v>
      </c>
      <c r="Z967" s="86">
        <v>44417</v>
      </c>
      <c r="AA967" s="86"/>
      <c r="AB967" s="87">
        <f t="shared" ca="1" si="160"/>
        <v>72</v>
      </c>
      <c r="AC967" s="88" t="str">
        <f t="shared" ca="1" si="161"/>
        <v>61 - 90 days</v>
      </c>
      <c r="AD967" s="89">
        <f t="shared" si="159"/>
        <v>44447</v>
      </c>
      <c r="AE967" s="90" t="str">
        <f t="shared" si="153"/>
        <v>W37-2021</v>
      </c>
      <c r="AF967" s="90" t="str">
        <f t="shared" si="154"/>
        <v>Sep-2021</v>
      </c>
      <c r="AG967" s="89">
        <v>44446</v>
      </c>
      <c r="AH967" s="90" t="str">
        <f t="shared" si="157"/>
        <v>W37-2021</v>
      </c>
      <c r="AI967" s="90" t="str">
        <f t="shared" si="158"/>
        <v>Sep-2021</v>
      </c>
      <c r="AJ967" s="89">
        <v>44489</v>
      </c>
      <c r="AK967" s="90" t="str">
        <f t="shared" si="162"/>
        <v>W43-2021</v>
      </c>
      <c r="AL967" s="90" t="str">
        <f t="shared" si="163"/>
        <v>Oct-2021</v>
      </c>
      <c r="AM967" s="89">
        <v>44489</v>
      </c>
      <c r="AN967" s="90" t="str">
        <f t="shared" si="164"/>
        <v>W43-2021</v>
      </c>
      <c r="AO967" s="90" t="str">
        <f t="shared" si="165"/>
        <v>Oct-2021</v>
      </c>
      <c r="AP967" s="83" t="s">
        <v>4464</v>
      </c>
      <c r="AQ967" s="107">
        <v>44443</v>
      </c>
      <c r="AR967" s="89"/>
      <c r="AS967" s="99" t="s">
        <v>6929</v>
      </c>
      <c r="AT967" s="94">
        <v>6.6</v>
      </c>
      <c r="AU967" s="97"/>
      <c r="AV967" s="95">
        <v>44473</v>
      </c>
      <c r="AW967" s="97"/>
      <c r="AX967" s="89"/>
      <c r="AY967" s="89">
        <v>44489</v>
      </c>
      <c r="AZ967" s="219" t="str">
        <f t="shared" si="156"/>
        <v>W43-2021</v>
      </c>
      <c r="BA967" s="86"/>
      <c r="BB967" s="86"/>
      <c r="BC967" s="86"/>
      <c r="BD967" s="83" t="s">
        <v>3719</v>
      </c>
      <c r="BE967" s="83" t="str">
        <f t="shared" si="148"/>
        <v>21.RFI</v>
      </c>
      <c r="BF967" s="83" t="s">
        <v>3755</v>
      </c>
      <c r="BG967" s="103" t="s">
        <v>6865</v>
      </c>
      <c r="BH967" s="448"/>
      <c r="BJ967" s="369"/>
    </row>
    <row r="968" spans="1:62" s="13" customFormat="1" ht="15" hidden="1" customHeight="1">
      <c r="A968" s="27">
        <v>728</v>
      </c>
      <c r="B968" s="29"/>
      <c r="C968" s="83" t="str">
        <f t="shared" si="155"/>
        <v>JAW-JI-LMG-4294</v>
      </c>
      <c r="D968" s="83">
        <v>30701100031</v>
      </c>
      <c r="E968" s="83" t="s">
        <v>6647</v>
      </c>
      <c r="F968" s="198" t="s">
        <v>3179</v>
      </c>
      <c r="G968" s="83" t="s">
        <v>3759</v>
      </c>
      <c r="H968" s="84" t="s">
        <v>6825</v>
      </c>
      <c r="I968" s="83" t="s">
        <v>5688</v>
      </c>
      <c r="J968" s="83" t="s">
        <v>5689</v>
      </c>
      <c r="K968" s="83">
        <v>40</v>
      </c>
      <c r="L968" s="83" t="s">
        <v>5019</v>
      </c>
      <c r="M968" s="84">
        <v>2021</v>
      </c>
      <c r="N968" s="83" t="s">
        <v>3759</v>
      </c>
      <c r="O968" s="83" t="s">
        <v>6272</v>
      </c>
      <c r="P968" s="84" t="s">
        <v>205</v>
      </c>
      <c r="Q968" s="83" t="s">
        <v>1827</v>
      </c>
      <c r="R968" s="83" t="s">
        <v>1828</v>
      </c>
      <c r="S968" s="83" t="s">
        <v>2200</v>
      </c>
      <c r="T968" s="83" t="s">
        <v>4465</v>
      </c>
      <c r="U968" s="83" t="s">
        <v>2198</v>
      </c>
      <c r="V968" s="86" t="s">
        <v>4472</v>
      </c>
      <c r="W968" s="274" t="s">
        <v>2207</v>
      </c>
      <c r="X968" s="274" t="s">
        <v>2729</v>
      </c>
      <c r="Y968" s="85">
        <v>6617456</v>
      </c>
      <c r="Z968" s="86">
        <v>44417</v>
      </c>
      <c r="AA968" s="86"/>
      <c r="AB968" s="87">
        <f t="shared" ca="1" si="160"/>
        <v>71</v>
      </c>
      <c r="AC968" s="88" t="str">
        <f t="shared" ca="1" si="161"/>
        <v>61 - 90 days</v>
      </c>
      <c r="AD968" s="89">
        <f t="shared" si="159"/>
        <v>44447</v>
      </c>
      <c r="AE968" s="90" t="str">
        <f t="shared" si="153"/>
        <v>W37-2021</v>
      </c>
      <c r="AF968" s="90" t="str">
        <f t="shared" si="154"/>
        <v>Sep-2021</v>
      </c>
      <c r="AG968" s="89">
        <v>44446</v>
      </c>
      <c r="AH968" s="90" t="str">
        <f t="shared" si="157"/>
        <v>W37-2021</v>
      </c>
      <c r="AI968" s="90" t="str">
        <f t="shared" si="158"/>
        <v>Sep-2021</v>
      </c>
      <c r="AJ968" s="89">
        <v>44489</v>
      </c>
      <c r="AK968" s="90" t="str">
        <f t="shared" si="162"/>
        <v>W43-2021</v>
      </c>
      <c r="AL968" s="90" t="str">
        <f t="shared" si="163"/>
        <v>Oct-2021</v>
      </c>
      <c r="AM968" s="89">
        <v>44489</v>
      </c>
      <c r="AN968" s="90" t="str">
        <f t="shared" si="164"/>
        <v>W43-2021</v>
      </c>
      <c r="AO968" s="90" t="str">
        <f t="shared" si="165"/>
        <v>Oct-2021</v>
      </c>
      <c r="AP968" s="83" t="s">
        <v>4464</v>
      </c>
      <c r="AQ968" s="107">
        <v>44443</v>
      </c>
      <c r="AR968" s="89"/>
      <c r="AS968" s="99" t="s">
        <v>6922</v>
      </c>
      <c r="AT968" s="94">
        <v>6.6</v>
      </c>
      <c r="AU968" s="97"/>
      <c r="AV968" s="95">
        <v>44473</v>
      </c>
      <c r="AW968" s="97"/>
      <c r="AX968" s="89"/>
      <c r="AY968" s="89">
        <v>44488</v>
      </c>
      <c r="AZ968" s="219" t="str">
        <f t="shared" si="156"/>
        <v>W43-2021</v>
      </c>
      <c r="BA968" s="86"/>
      <c r="BB968" s="86"/>
      <c r="BC968" s="86"/>
      <c r="BD968" s="83" t="s">
        <v>3719</v>
      </c>
      <c r="BE968" s="83" t="str">
        <f t="shared" si="148"/>
        <v>21.RFI</v>
      </c>
      <c r="BF968" s="83" t="s">
        <v>3755</v>
      </c>
      <c r="BG968" s="103" t="s">
        <v>6873</v>
      </c>
      <c r="BH968" s="448"/>
      <c r="BJ968" s="369"/>
    </row>
    <row r="969" spans="1:62" s="13" customFormat="1" ht="15" hidden="1" customHeight="1">
      <c r="A969" s="27">
        <v>737</v>
      </c>
      <c r="B969" s="29"/>
      <c r="C969" s="83" t="str">
        <f t="shared" si="155"/>
        <v>JAW-JI-KPN-4406</v>
      </c>
      <c r="D969" s="83">
        <v>30701570031</v>
      </c>
      <c r="E969" s="83" t="s">
        <v>6577</v>
      </c>
      <c r="F969" s="198" t="s">
        <v>6211</v>
      </c>
      <c r="G969" s="83" t="s">
        <v>3759</v>
      </c>
      <c r="H969" s="84" t="s">
        <v>6508</v>
      </c>
      <c r="I969" s="83" t="s">
        <v>5706</v>
      </c>
      <c r="J969" s="83" t="s">
        <v>5707</v>
      </c>
      <c r="K969" s="83">
        <v>40</v>
      </c>
      <c r="L969" s="83" t="s">
        <v>5027</v>
      </c>
      <c r="M969" s="84">
        <v>2021</v>
      </c>
      <c r="N969" s="83" t="s">
        <v>3759</v>
      </c>
      <c r="O969" s="83" t="s">
        <v>6278</v>
      </c>
      <c r="P969" s="84" t="s">
        <v>205</v>
      </c>
      <c r="Q969" s="83" t="s">
        <v>1845</v>
      </c>
      <c r="R969" s="83" t="s">
        <v>1846</v>
      </c>
      <c r="S969" s="83" t="s">
        <v>2200</v>
      </c>
      <c r="T969" s="83" t="s">
        <v>4465</v>
      </c>
      <c r="U969" s="83" t="s">
        <v>2198</v>
      </c>
      <c r="V969" s="86" t="s">
        <v>4472</v>
      </c>
      <c r="W969" s="274" t="s">
        <v>2207</v>
      </c>
      <c r="X969" s="274" t="s">
        <v>2734</v>
      </c>
      <c r="Y969" s="85">
        <v>6617454</v>
      </c>
      <c r="Z969" s="86">
        <v>44417</v>
      </c>
      <c r="AA969" s="86"/>
      <c r="AB969" s="87">
        <f t="shared" ca="1" si="160"/>
        <v>71</v>
      </c>
      <c r="AC969" s="88" t="str">
        <f t="shared" ca="1" si="161"/>
        <v>61 - 90 days</v>
      </c>
      <c r="AD969" s="89">
        <f t="shared" si="159"/>
        <v>44447</v>
      </c>
      <c r="AE969" s="90" t="str">
        <f t="shared" si="153"/>
        <v>W37-2021</v>
      </c>
      <c r="AF969" s="90" t="str">
        <f t="shared" si="154"/>
        <v>Sep-2021</v>
      </c>
      <c r="AG969" s="89">
        <v>44446</v>
      </c>
      <c r="AH969" s="90" t="str">
        <f t="shared" si="157"/>
        <v>W37-2021</v>
      </c>
      <c r="AI969" s="90" t="str">
        <f t="shared" si="158"/>
        <v>Sep-2021</v>
      </c>
      <c r="AJ969" s="89">
        <v>44489</v>
      </c>
      <c r="AK969" s="90" t="str">
        <f t="shared" si="162"/>
        <v>W43-2021</v>
      </c>
      <c r="AL969" s="90" t="str">
        <f t="shared" si="163"/>
        <v>Oct-2021</v>
      </c>
      <c r="AM969" s="89">
        <f>AJ969</f>
        <v>44489</v>
      </c>
      <c r="AN969" s="90" t="str">
        <f t="shared" si="164"/>
        <v>W43-2021</v>
      </c>
      <c r="AO969" s="90" t="str">
        <f t="shared" si="165"/>
        <v>Oct-2021</v>
      </c>
      <c r="AP969" s="83" t="s">
        <v>4464</v>
      </c>
      <c r="AQ969" s="107">
        <v>44443</v>
      </c>
      <c r="AR969" s="89"/>
      <c r="AS969" s="99" t="s">
        <v>2251</v>
      </c>
      <c r="AT969" s="94"/>
      <c r="AU969" s="97"/>
      <c r="AV969" s="95">
        <v>44473</v>
      </c>
      <c r="AW969" s="97"/>
      <c r="AX969" s="89">
        <v>44464</v>
      </c>
      <c r="AY969" s="89">
        <v>44488</v>
      </c>
      <c r="AZ969" s="219" t="str">
        <f t="shared" si="156"/>
        <v>W43-2021</v>
      </c>
      <c r="BA969" s="86"/>
      <c r="BB969" s="86"/>
      <c r="BC969" s="86"/>
      <c r="BD969" s="83" t="s">
        <v>3719</v>
      </c>
      <c r="BE969" s="83" t="str">
        <f t="shared" si="148"/>
        <v>21.RFI</v>
      </c>
      <c r="BF969" s="83" t="s">
        <v>3755</v>
      </c>
      <c r="BG969" s="103" t="s">
        <v>6881</v>
      </c>
      <c r="BH969" s="448"/>
      <c r="BI969" s="190"/>
      <c r="BJ969" s="190"/>
    </row>
    <row r="970" spans="1:62" s="13" customFormat="1" ht="15" hidden="1" customHeight="1">
      <c r="A970" s="27">
        <v>724</v>
      </c>
      <c r="B970" s="29"/>
      <c r="C970" s="83" t="str">
        <f t="shared" si="155"/>
        <v>JAW-JI-PNG-4295</v>
      </c>
      <c r="D970" s="83">
        <v>30701230031</v>
      </c>
      <c r="E970" s="83" t="s">
        <v>6648</v>
      </c>
      <c r="F970" s="198" t="s">
        <v>6202</v>
      </c>
      <c r="G970" s="83" t="s">
        <v>3759</v>
      </c>
      <c r="H970" s="84" t="s">
        <v>6825</v>
      </c>
      <c r="I970" s="83" t="s">
        <v>5680</v>
      </c>
      <c r="J970" s="83" t="s">
        <v>5681</v>
      </c>
      <c r="K970" s="83">
        <v>40</v>
      </c>
      <c r="L970" s="83" t="s">
        <v>5015</v>
      </c>
      <c r="M970" s="84">
        <v>2021</v>
      </c>
      <c r="N970" s="83" t="s">
        <v>3759</v>
      </c>
      <c r="O970" s="83" t="s">
        <v>6268</v>
      </c>
      <c r="P970" s="84" t="s">
        <v>205</v>
      </c>
      <c r="Q970" s="83" t="s">
        <v>1819</v>
      </c>
      <c r="R970" s="83" t="s">
        <v>1820</v>
      </c>
      <c r="S970" s="83" t="s">
        <v>2200</v>
      </c>
      <c r="T970" s="83" t="s">
        <v>4465</v>
      </c>
      <c r="U970" s="83" t="s">
        <v>2198</v>
      </c>
      <c r="V970" s="86" t="s">
        <v>4472</v>
      </c>
      <c r="W970" s="274" t="s">
        <v>2207</v>
      </c>
      <c r="X970" s="274" t="s">
        <v>2664</v>
      </c>
      <c r="Y970" s="85">
        <v>6617456</v>
      </c>
      <c r="Z970" s="86">
        <v>44417</v>
      </c>
      <c r="AA970" s="86"/>
      <c r="AB970" s="87">
        <f t="shared" ca="1" si="160"/>
        <v>71</v>
      </c>
      <c r="AC970" s="88" t="str">
        <f t="shared" ca="1" si="161"/>
        <v>61 - 90 days</v>
      </c>
      <c r="AD970" s="89">
        <f t="shared" si="159"/>
        <v>44447</v>
      </c>
      <c r="AE970" s="90" t="str">
        <f t="shared" si="153"/>
        <v>W37-2021</v>
      </c>
      <c r="AF970" s="90" t="str">
        <f t="shared" si="154"/>
        <v>Sep-2021</v>
      </c>
      <c r="AG970" s="89">
        <v>44446</v>
      </c>
      <c r="AH970" s="90" t="str">
        <f t="shared" si="157"/>
        <v>W37-2021</v>
      </c>
      <c r="AI970" s="90" t="str">
        <f t="shared" si="158"/>
        <v>Sep-2021</v>
      </c>
      <c r="AJ970" s="89">
        <v>44489</v>
      </c>
      <c r="AK970" s="90" t="str">
        <f t="shared" si="162"/>
        <v>W43-2021</v>
      </c>
      <c r="AL970" s="90" t="str">
        <f t="shared" si="163"/>
        <v>Oct-2021</v>
      </c>
      <c r="AM970" s="89">
        <v>44489</v>
      </c>
      <c r="AN970" s="90" t="str">
        <f t="shared" si="164"/>
        <v>W43-2021</v>
      </c>
      <c r="AO970" s="90" t="str">
        <f t="shared" si="165"/>
        <v>Oct-2021</v>
      </c>
      <c r="AP970" s="83" t="s">
        <v>4464</v>
      </c>
      <c r="AQ970" s="107">
        <v>44443</v>
      </c>
      <c r="AR970" s="89"/>
      <c r="AS970" s="99">
        <v>515402549206</v>
      </c>
      <c r="AT970" s="94"/>
      <c r="AU970" s="255"/>
      <c r="AV970" s="95">
        <v>44473</v>
      </c>
      <c r="AW970" s="97"/>
      <c r="AX970" s="89">
        <v>44463</v>
      </c>
      <c r="AY970" s="89">
        <v>44488</v>
      </c>
      <c r="AZ970" s="219" t="str">
        <f t="shared" si="156"/>
        <v>W43-2021</v>
      </c>
      <c r="BA970" s="86"/>
      <c r="BB970" s="86"/>
      <c r="BC970" s="86"/>
      <c r="BD970" s="83" t="s">
        <v>3719</v>
      </c>
      <c r="BE970" s="83" t="str">
        <f t="shared" si="148"/>
        <v>21.RFI</v>
      </c>
      <c r="BF970" s="83" t="s">
        <v>3755</v>
      </c>
      <c r="BG970" s="103" t="s">
        <v>6872</v>
      </c>
      <c r="BH970" s="448"/>
    </row>
    <row r="971" spans="1:62" s="13" customFormat="1" ht="15" hidden="1" customHeight="1">
      <c r="A971" s="27">
        <v>766</v>
      </c>
      <c r="B971" s="29"/>
      <c r="C971" s="83" t="str">
        <f t="shared" si="155"/>
        <v>JAW-JI-KPN-4414</v>
      </c>
      <c r="D971" s="83">
        <v>30701740031</v>
      </c>
      <c r="E971" s="83" t="s">
        <v>6582</v>
      </c>
      <c r="F971" s="198" t="s">
        <v>6179</v>
      </c>
      <c r="G971" s="83" t="s">
        <v>3759</v>
      </c>
      <c r="H971" s="84" t="s">
        <v>6831</v>
      </c>
      <c r="I971" s="83" t="s">
        <v>5764</v>
      </c>
      <c r="J971" s="83" t="s">
        <v>5765</v>
      </c>
      <c r="K971" s="83">
        <v>50</v>
      </c>
      <c r="L971" s="83" t="s">
        <v>5054</v>
      </c>
      <c r="M971" s="84">
        <v>2021</v>
      </c>
      <c r="N971" s="83" t="s">
        <v>3759</v>
      </c>
      <c r="O971" s="83" t="s">
        <v>6246</v>
      </c>
      <c r="P971" s="84" t="s">
        <v>205</v>
      </c>
      <c r="Q971" s="83" t="s">
        <v>1903</v>
      </c>
      <c r="R971" s="83" t="s">
        <v>1904</v>
      </c>
      <c r="S971" s="83" t="s">
        <v>2200</v>
      </c>
      <c r="T971" s="83" t="s">
        <v>4465</v>
      </c>
      <c r="U971" s="83" t="s">
        <v>2198</v>
      </c>
      <c r="V971" s="86" t="s">
        <v>4472</v>
      </c>
      <c r="W971" s="274" t="s">
        <v>2207</v>
      </c>
      <c r="X971" s="274" t="s">
        <v>2734</v>
      </c>
      <c r="Y971" s="85">
        <v>6617455</v>
      </c>
      <c r="Z971" s="86">
        <v>44417</v>
      </c>
      <c r="AA971" s="86"/>
      <c r="AB971" s="87">
        <f t="shared" ca="1" si="160"/>
        <v>71</v>
      </c>
      <c r="AC971" s="88" t="str">
        <f t="shared" ca="1" si="161"/>
        <v>61 - 90 days</v>
      </c>
      <c r="AD971" s="89">
        <f t="shared" si="159"/>
        <v>44447</v>
      </c>
      <c r="AE971" s="90" t="str">
        <f t="shared" si="153"/>
        <v>W37-2021</v>
      </c>
      <c r="AF971" s="90" t="str">
        <f t="shared" si="154"/>
        <v>Sep-2021</v>
      </c>
      <c r="AG971" s="89">
        <v>44446</v>
      </c>
      <c r="AH971" s="90" t="str">
        <f t="shared" si="157"/>
        <v>W37-2021</v>
      </c>
      <c r="AI971" s="90" t="str">
        <f t="shared" si="158"/>
        <v>Sep-2021</v>
      </c>
      <c r="AJ971" s="89">
        <v>44489</v>
      </c>
      <c r="AK971" s="90" t="str">
        <f t="shared" si="162"/>
        <v>W43-2021</v>
      </c>
      <c r="AL971" s="90" t="str">
        <f t="shared" si="163"/>
        <v>Oct-2021</v>
      </c>
      <c r="AM971" s="89">
        <f>AJ971</f>
        <v>44489</v>
      </c>
      <c r="AN971" s="90" t="str">
        <f t="shared" si="164"/>
        <v>W43-2021</v>
      </c>
      <c r="AO971" s="90" t="str">
        <f t="shared" si="165"/>
        <v>Oct-2021</v>
      </c>
      <c r="AP971" s="83" t="s">
        <v>4464</v>
      </c>
      <c r="AQ971" s="107">
        <v>44426</v>
      </c>
      <c r="AR971" s="89"/>
      <c r="AS971" s="99" t="s">
        <v>2251</v>
      </c>
      <c r="AT971" s="94"/>
      <c r="AU971" s="97"/>
      <c r="AV971" s="95">
        <v>44473</v>
      </c>
      <c r="AW971" s="97"/>
      <c r="AX971" s="89">
        <v>44464</v>
      </c>
      <c r="AY971" s="89">
        <v>44488</v>
      </c>
      <c r="AZ971" s="219" t="str">
        <f t="shared" si="156"/>
        <v>W43-2021</v>
      </c>
      <c r="BA971" s="86"/>
      <c r="BB971" s="86"/>
      <c r="BC971" s="86"/>
      <c r="BD971" s="83" t="s">
        <v>3719</v>
      </c>
      <c r="BE971" s="83" t="str">
        <f t="shared" si="148"/>
        <v>21.RFI</v>
      </c>
      <c r="BF971" s="83" t="s">
        <v>3755</v>
      </c>
      <c r="BG971" s="103" t="s">
        <v>6880</v>
      </c>
      <c r="BH971" s="448"/>
    </row>
    <row r="972" spans="1:62" s="13" customFormat="1" ht="15" hidden="1" customHeight="1">
      <c r="A972" s="27">
        <v>664</v>
      </c>
      <c r="B972" s="29"/>
      <c r="C972" s="83" t="str">
        <f t="shared" si="155"/>
        <v>SUM-JA-JMB-0504</v>
      </c>
      <c r="D972" s="83">
        <v>30701400031</v>
      </c>
      <c r="E972" s="83" t="s">
        <v>6631</v>
      </c>
      <c r="F972" s="198" t="s">
        <v>6041</v>
      </c>
      <c r="G972" s="83" t="s">
        <v>3759</v>
      </c>
      <c r="H972" s="84" t="s">
        <v>6825</v>
      </c>
      <c r="I972" s="83" t="s">
        <v>5560</v>
      </c>
      <c r="J972" s="83" t="s">
        <v>5561</v>
      </c>
      <c r="K972" s="83">
        <v>30</v>
      </c>
      <c r="L972" s="83" t="s">
        <v>4960</v>
      </c>
      <c r="M972" s="84">
        <v>2021</v>
      </c>
      <c r="N972" s="83" t="s">
        <v>3759</v>
      </c>
      <c r="O972" s="83" t="s">
        <v>6111</v>
      </c>
      <c r="P972" s="84" t="s">
        <v>205</v>
      </c>
      <c r="Q972" s="83" t="s">
        <v>1699</v>
      </c>
      <c r="R972" s="83" t="s">
        <v>1700</v>
      </c>
      <c r="S972" s="83" t="s">
        <v>2200</v>
      </c>
      <c r="T972" s="83" t="s">
        <v>4465</v>
      </c>
      <c r="U972" s="83" t="s">
        <v>2199</v>
      </c>
      <c r="V972" s="86" t="s">
        <v>4477</v>
      </c>
      <c r="W972" s="274" t="s">
        <v>2223</v>
      </c>
      <c r="X972" s="274" t="s">
        <v>2692</v>
      </c>
      <c r="Y972" s="85">
        <v>6617456</v>
      </c>
      <c r="Z972" s="86">
        <v>44417</v>
      </c>
      <c r="AA972" s="86"/>
      <c r="AB972" s="87">
        <f t="shared" ca="1" si="160"/>
        <v>67</v>
      </c>
      <c r="AC972" s="88" t="str">
        <f t="shared" ca="1" si="161"/>
        <v>61 - 90 days</v>
      </c>
      <c r="AD972" s="89">
        <f t="shared" si="159"/>
        <v>44447</v>
      </c>
      <c r="AE972" s="90" t="str">
        <f t="shared" si="153"/>
        <v>W37-2021</v>
      </c>
      <c r="AF972" s="90" t="str">
        <f t="shared" si="154"/>
        <v>Sep-2021</v>
      </c>
      <c r="AG972" s="89">
        <v>44446</v>
      </c>
      <c r="AH972" s="90" t="str">
        <f t="shared" si="157"/>
        <v>W37-2021</v>
      </c>
      <c r="AI972" s="90" t="str">
        <f t="shared" si="158"/>
        <v>Sep-2021</v>
      </c>
      <c r="AJ972" s="89">
        <v>44489</v>
      </c>
      <c r="AK972" s="90" t="str">
        <f t="shared" si="162"/>
        <v>W43-2021</v>
      </c>
      <c r="AL972" s="90" t="str">
        <f t="shared" si="163"/>
        <v>Oct-2021</v>
      </c>
      <c r="AM972" s="86">
        <v>44489</v>
      </c>
      <c r="AN972" s="90" t="str">
        <f t="shared" si="164"/>
        <v>W43-2021</v>
      </c>
      <c r="AO972" s="90" t="str">
        <f t="shared" si="165"/>
        <v>Oct-2021</v>
      </c>
      <c r="AP972" s="83" t="s">
        <v>4464</v>
      </c>
      <c r="AQ972" s="107">
        <v>44426</v>
      </c>
      <c r="AR972" s="89"/>
      <c r="AS972" s="99" t="s">
        <v>6858</v>
      </c>
      <c r="AT972" s="94">
        <v>6.6</v>
      </c>
      <c r="AU972" s="97"/>
      <c r="AV972" s="95">
        <v>44473</v>
      </c>
      <c r="AW972" s="97"/>
      <c r="AX972" s="89">
        <v>44482</v>
      </c>
      <c r="AY972" s="89">
        <v>44484</v>
      </c>
      <c r="AZ972" s="219" t="str">
        <f t="shared" si="156"/>
        <v>W42-2021</v>
      </c>
      <c r="BA972" s="86"/>
      <c r="BB972" s="86"/>
      <c r="BC972" s="86"/>
      <c r="BD972" s="83" t="s">
        <v>3719</v>
      </c>
      <c r="BE972" s="83" t="str">
        <f t="shared" si="148"/>
        <v>21.RFI</v>
      </c>
      <c r="BF972" s="83" t="s">
        <v>3755</v>
      </c>
      <c r="BG972" s="103" t="s">
        <v>6799</v>
      </c>
      <c r="BH972" s="448"/>
    </row>
    <row r="973" spans="1:62" s="13" customFormat="1" ht="15" hidden="1" customHeight="1">
      <c r="A973" s="27">
        <v>716</v>
      </c>
      <c r="B973" s="29"/>
      <c r="C973" s="83" t="str">
        <f t="shared" si="155"/>
        <v>JAW-JB-SBR-4245</v>
      </c>
      <c r="D973" s="83">
        <v>30701580031</v>
      </c>
      <c r="E973" s="83" t="s">
        <v>6569</v>
      </c>
      <c r="F973" s="198" t="s">
        <v>6080</v>
      </c>
      <c r="G973" s="83" t="s">
        <v>3759</v>
      </c>
      <c r="H973" s="84" t="s">
        <v>6508</v>
      </c>
      <c r="I973" s="83" t="s">
        <v>5664</v>
      </c>
      <c r="J973" s="83" t="s">
        <v>5665</v>
      </c>
      <c r="K973" s="83">
        <v>30</v>
      </c>
      <c r="L973" s="83" t="s">
        <v>5007</v>
      </c>
      <c r="M973" s="84">
        <v>2021</v>
      </c>
      <c r="N973" s="83" t="s">
        <v>3759</v>
      </c>
      <c r="O973" s="83" t="s">
        <v>6152</v>
      </c>
      <c r="P973" s="84" t="s">
        <v>205</v>
      </c>
      <c r="Q973" s="83" t="s">
        <v>1803</v>
      </c>
      <c r="R973" s="83" t="s">
        <v>1804</v>
      </c>
      <c r="S973" s="83" t="s">
        <v>2200</v>
      </c>
      <c r="T973" s="83" t="s">
        <v>4465</v>
      </c>
      <c r="U973" s="83" t="s">
        <v>103</v>
      </c>
      <c r="V973" s="86" t="s">
        <v>4470</v>
      </c>
      <c r="W973" s="274" t="s">
        <v>2205</v>
      </c>
      <c r="X973" s="274" t="s">
        <v>2625</v>
      </c>
      <c r="Y973" s="85">
        <v>6617454</v>
      </c>
      <c r="Z973" s="86">
        <v>44417</v>
      </c>
      <c r="AA973" s="86"/>
      <c r="AB973" s="87">
        <f t="shared" ca="1" si="160"/>
        <v>66</v>
      </c>
      <c r="AC973" s="88" t="str">
        <f t="shared" ca="1" si="161"/>
        <v>61 - 90 days</v>
      </c>
      <c r="AD973" s="89">
        <f t="shared" si="159"/>
        <v>44447</v>
      </c>
      <c r="AE973" s="90" t="str">
        <f t="shared" si="153"/>
        <v>W37-2021</v>
      </c>
      <c r="AF973" s="90" t="str">
        <f t="shared" si="154"/>
        <v>Sep-2021</v>
      </c>
      <c r="AG973" s="89">
        <v>44446</v>
      </c>
      <c r="AH973" s="90" t="str">
        <f t="shared" si="157"/>
        <v>W37-2021</v>
      </c>
      <c r="AI973" s="90" t="str">
        <f t="shared" si="158"/>
        <v>Sep-2021</v>
      </c>
      <c r="AJ973" s="89">
        <v>44489</v>
      </c>
      <c r="AK973" s="90" t="str">
        <f t="shared" si="162"/>
        <v>W43-2021</v>
      </c>
      <c r="AL973" s="90" t="str">
        <f t="shared" si="163"/>
        <v>Oct-2021</v>
      </c>
      <c r="AM973" s="89">
        <v>44489</v>
      </c>
      <c r="AN973" s="90" t="str">
        <f t="shared" si="164"/>
        <v>W43-2021</v>
      </c>
      <c r="AO973" s="90" t="str">
        <f t="shared" si="165"/>
        <v>Oct-2021</v>
      </c>
      <c r="AP973" s="83" t="s">
        <v>4464</v>
      </c>
      <c r="AQ973" s="107">
        <v>44443</v>
      </c>
      <c r="AR973" s="89"/>
      <c r="AS973" s="99" t="s">
        <v>6840</v>
      </c>
      <c r="AT973" s="94">
        <v>6.6</v>
      </c>
      <c r="AU973" s="97"/>
      <c r="AV973" s="95">
        <v>44473</v>
      </c>
      <c r="AW973" s="97"/>
      <c r="AX973" s="89"/>
      <c r="AY973" s="89">
        <v>44483</v>
      </c>
      <c r="AZ973" s="219" t="str">
        <f t="shared" si="156"/>
        <v>W42-2021</v>
      </c>
      <c r="BA973" s="86"/>
      <c r="BB973" s="86"/>
      <c r="BC973" s="86"/>
      <c r="BD973" s="83" t="s">
        <v>3719</v>
      </c>
      <c r="BE973" s="83" t="str">
        <f t="shared" si="148"/>
        <v>21.RFI</v>
      </c>
      <c r="BF973" s="83" t="s">
        <v>3755</v>
      </c>
      <c r="BG973" s="103" t="s">
        <v>6802</v>
      </c>
      <c r="BH973" s="448"/>
    </row>
    <row r="974" spans="1:62" s="13" customFormat="1" ht="15" hidden="1" customHeight="1">
      <c r="A974" s="27">
        <v>659</v>
      </c>
      <c r="B974" s="29"/>
      <c r="C974" s="83" t="str">
        <f t="shared" si="155"/>
        <v>JAW-JB-CJR-4244</v>
      </c>
      <c r="D974" s="83">
        <v>30701070031</v>
      </c>
      <c r="E974" s="83" t="s">
        <v>6587</v>
      </c>
      <c r="F974" s="198" t="s">
        <v>6074</v>
      </c>
      <c r="G974" s="83" t="s">
        <v>3759</v>
      </c>
      <c r="H974" s="84" t="s">
        <v>6825</v>
      </c>
      <c r="I974" s="83" t="s">
        <v>5550</v>
      </c>
      <c r="J974" s="83" t="s">
        <v>5551</v>
      </c>
      <c r="K974" s="83">
        <v>50</v>
      </c>
      <c r="L974" s="83" t="s">
        <v>4955</v>
      </c>
      <c r="M974" s="84">
        <v>2021</v>
      </c>
      <c r="N974" s="83" t="s">
        <v>3759</v>
      </c>
      <c r="O974" s="83" t="s">
        <v>6146</v>
      </c>
      <c r="P974" s="84" t="s">
        <v>205</v>
      </c>
      <c r="Q974" s="83" t="s">
        <v>1689</v>
      </c>
      <c r="R974" s="83" t="s">
        <v>1690</v>
      </c>
      <c r="S974" s="83" t="s">
        <v>2200</v>
      </c>
      <c r="T974" s="83" t="s">
        <v>4465</v>
      </c>
      <c r="U974" s="83" t="s">
        <v>103</v>
      </c>
      <c r="V974" s="86" t="s">
        <v>4470</v>
      </c>
      <c r="W974" s="274" t="s">
        <v>2205</v>
      </c>
      <c r="X974" s="274" t="s">
        <v>2704</v>
      </c>
      <c r="Y974" s="85">
        <v>6617456</v>
      </c>
      <c r="Z974" s="86">
        <v>44417</v>
      </c>
      <c r="AA974" s="86"/>
      <c r="AB974" s="87">
        <f t="shared" ca="1" si="160"/>
        <v>66</v>
      </c>
      <c r="AC974" s="88" t="str">
        <f t="shared" ca="1" si="161"/>
        <v>61 - 90 days</v>
      </c>
      <c r="AD974" s="89">
        <f t="shared" si="159"/>
        <v>44447</v>
      </c>
      <c r="AE974" s="90" t="str">
        <f t="shared" si="153"/>
        <v>W37-2021</v>
      </c>
      <c r="AF974" s="90" t="str">
        <f t="shared" si="154"/>
        <v>Sep-2021</v>
      </c>
      <c r="AG974" s="89">
        <v>44446</v>
      </c>
      <c r="AH974" s="90" t="str">
        <f t="shared" si="157"/>
        <v>W37-2021</v>
      </c>
      <c r="AI974" s="90" t="str">
        <f t="shared" si="158"/>
        <v>Sep-2021</v>
      </c>
      <c r="AJ974" s="89">
        <v>44489</v>
      </c>
      <c r="AK974" s="90" t="str">
        <f t="shared" si="162"/>
        <v>W43-2021</v>
      </c>
      <c r="AL974" s="90" t="str">
        <f t="shared" si="163"/>
        <v>Oct-2021</v>
      </c>
      <c r="AM974" s="89">
        <v>44489</v>
      </c>
      <c r="AN974" s="90" t="str">
        <f t="shared" si="164"/>
        <v>W43-2021</v>
      </c>
      <c r="AO974" s="90" t="str">
        <f t="shared" si="165"/>
        <v>Oct-2021</v>
      </c>
      <c r="AP974" s="83" t="s">
        <v>4464</v>
      </c>
      <c r="AQ974" s="107">
        <v>44443</v>
      </c>
      <c r="AR974" s="89"/>
      <c r="AS974" s="99" t="s">
        <v>6838</v>
      </c>
      <c r="AT974" s="94">
        <v>6.6</v>
      </c>
      <c r="AU974" s="97"/>
      <c r="AV974" s="95">
        <v>44473</v>
      </c>
      <c r="AW974" s="97"/>
      <c r="AX974" s="89">
        <v>44449</v>
      </c>
      <c r="AY974" s="89">
        <v>44483</v>
      </c>
      <c r="AZ974" s="219" t="str">
        <f t="shared" si="156"/>
        <v>W42-2021</v>
      </c>
      <c r="BA974" s="86"/>
      <c r="BB974" s="86"/>
      <c r="BC974" s="86"/>
      <c r="BD974" s="83" t="s">
        <v>3719</v>
      </c>
      <c r="BE974" s="83" t="str">
        <f t="shared" si="148"/>
        <v>21.RFI</v>
      </c>
      <c r="BF974" s="83" t="s">
        <v>3755</v>
      </c>
      <c r="BG974" s="103" t="s">
        <v>6803</v>
      </c>
      <c r="BH974" s="448"/>
    </row>
    <row r="975" spans="1:62" s="13" customFormat="1" ht="15" hidden="1" customHeight="1">
      <c r="A975" s="27">
        <v>755</v>
      </c>
      <c r="B975" s="29"/>
      <c r="C975" s="83" t="str">
        <f t="shared" si="155"/>
        <v>SUM-LA-KLA-1121</v>
      </c>
      <c r="D975" s="83">
        <v>30701410031</v>
      </c>
      <c r="E975" s="83" t="s">
        <v>6541</v>
      </c>
      <c r="F975" s="198" t="s">
        <v>6310</v>
      </c>
      <c r="G975" s="83" t="s">
        <v>3759</v>
      </c>
      <c r="H975" s="84" t="s">
        <v>6827</v>
      </c>
      <c r="I975" s="83" t="s">
        <v>5742</v>
      </c>
      <c r="J975" s="83" t="s">
        <v>5743</v>
      </c>
      <c r="K975" s="83">
        <v>40</v>
      </c>
      <c r="L975" s="83" t="s">
        <v>5045</v>
      </c>
      <c r="M975" s="84">
        <v>2021</v>
      </c>
      <c r="N975" s="83" t="s">
        <v>3759</v>
      </c>
      <c r="O975" s="83" t="s">
        <v>6367</v>
      </c>
      <c r="P975" s="84" t="s">
        <v>205</v>
      </c>
      <c r="Q975" s="83" t="s">
        <v>1881</v>
      </c>
      <c r="R975" s="83" t="s">
        <v>1882</v>
      </c>
      <c r="S975" s="83" t="s">
        <v>2200</v>
      </c>
      <c r="T975" s="83" t="s">
        <v>4465</v>
      </c>
      <c r="U975" s="83" t="s">
        <v>2199</v>
      </c>
      <c r="V975" s="86" t="s">
        <v>208</v>
      </c>
      <c r="W975" s="274" t="s">
        <v>2218</v>
      </c>
      <c r="X975" s="274" t="s">
        <v>2736</v>
      </c>
      <c r="Y975" s="85">
        <v>6617453</v>
      </c>
      <c r="Z975" s="86">
        <v>44417</v>
      </c>
      <c r="AA975" s="86"/>
      <c r="AB975" s="87">
        <f t="shared" ca="1" si="160"/>
        <v>65</v>
      </c>
      <c r="AC975" s="88" t="str">
        <f t="shared" ca="1" si="161"/>
        <v>61 - 90 days</v>
      </c>
      <c r="AD975" s="89">
        <f t="shared" si="159"/>
        <v>44447</v>
      </c>
      <c r="AE975" s="90" t="str">
        <f t="shared" si="153"/>
        <v>W37-2021</v>
      </c>
      <c r="AF975" s="90" t="str">
        <f t="shared" si="154"/>
        <v>Sep-2021</v>
      </c>
      <c r="AG975" s="89">
        <v>44446</v>
      </c>
      <c r="AH975" s="90" t="str">
        <f t="shared" si="157"/>
        <v>W37-2021</v>
      </c>
      <c r="AI975" s="90" t="str">
        <f t="shared" si="158"/>
        <v>Sep-2021</v>
      </c>
      <c r="AJ975" s="89">
        <v>44489</v>
      </c>
      <c r="AK975" s="90" t="str">
        <f t="shared" si="162"/>
        <v>W43-2021</v>
      </c>
      <c r="AL975" s="90" t="str">
        <f t="shared" si="163"/>
        <v>Oct-2021</v>
      </c>
      <c r="AM975" s="86">
        <v>44489</v>
      </c>
      <c r="AN975" s="90" t="str">
        <f t="shared" si="164"/>
        <v>W43-2021</v>
      </c>
      <c r="AO975" s="90" t="str">
        <f t="shared" si="165"/>
        <v>Oct-2021</v>
      </c>
      <c r="AP975" s="83" t="s">
        <v>4464</v>
      </c>
      <c r="AQ975" s="107">
        <v>44443</v>
      </c>
      <c r="AR975" s="89"/>
      <c r="AS975" s="99" t="s">
        <v>6787</v>
      </c>
      <c r="AT975" s="94">
        <v>6.6</v>
      </c>
      <c r="AU975" s="97"/>
      <c r="AV975" s="95">
        <v>44473</v>
      </c>
      <c r="AW975" s="97"/>
      <c r="AX975" s="89"/>
      <c r="AY975" s="89">
        <v>44482</v>
      </c>
      <c r="AZ975" s="219" t="str">
        <f t="shared" si="156"/>
        <v>W42-2021</v>
      </c>
      <c r="BA975" s="86"/>
      <c r="BB975" s="86"/>
      <c r="BC975" s="86"/>
      <c r="BD975" s="83" t="s">
        <v>3719</v>
      </c>
      <c r="BE975" s="83" t="str">
        <f t="shared" si="148"/>
        <v>21.RFI</v>
      </c>
      <c r="BF975" s="83" t="s">
        <v>3755</v>
      </c>
      <c r="BG975" s="103" t="s">
        <v>6766</v>
      </c>
      <c r="BH975" s="448"/>
    </row>
    <row r="976" spans="1:62" s="13" customFormat="1" ht="15" hidden="1" customHeight="1">
      <c r="A976" s="27">
        <v>720</v>
      </c>
      <c r="B976" s="29"/>
      <c r="C976" s="83" t="str">
        <f t="shared" si="155"/>
        <v>JAW-JI-NGW-3672</v>
      </c>
      <c r="D976" s="83">
        <v>30701520031</v>
      </c>
      <c r="E976" s="83" t="s">
        <v>6579</v>
      </c>
      <c r="F976" s="198" t="s">
        <v>6198</v>
      </c>
      <c r="G976" s="83" t="s">
        <v>3759</v>
      </c>
      <c r="H976" s="84" t="s">
        <v>6508</v>
      </c>
      <c r="I976" s="83" t="s">
        <v>5672</v>
      </c>
      <c r="J976" s="83" t="s">
        <v>5673</v>
      </c>
      <c r="K976" s="83">
        <v>50</v>
      </c>
      <c r="L976" s="83" t="s">
        <v>5011</v>
      </c>
      <c r="M976" s="84">
        <v>2021</v>
      </c>
      <c r="N976" s="83" t="s">
        <v>3759</v>
      </c>
      <c r="O976" s="83" t="s">
        <v>6264</v>
      </c>
      <c r="P976" s="84" t="s">
        <v>205</v>
      </c>
      <c r="Q976" s="83" t="s">
        <v>1811</v>
      </c>
      <c r="R976" s="83" t="s">
        <v>1812</v>
      </c>
      <c r="S976" s="83" t="s">
        <v>2200</v>
      </c>
      <c r="T976" s="83" t="s">
        <v>4465</v>
      </c>
      <c r="U976" s="83" t="s">
        <v>2198</v>
      </c>
      <c r="V976" s="86" t="s">
        <v>4472</v>
      </c>
      <c r="W976" s="274" t="s">
        <v>2207</v>
      </c>
      <c r="X976" s="274" t="s">
        <v>2725</v>
      </c>
      <c r="Y976" s="85">
        <v>6617454</v>
      </c>
      <c r="Z976" s="86">
        <v>44417</v>
      </c>
      <c r="AA976" s="86"/>
      <c r="AB976" s="87">
        <f t="shared" ca="1" si="160"/>
        <v>64</v>
      </c>
      <c r="AC976" s="88" t="str">
        <f t="shared" ca="1" si="161"/>
        <v>61 - 90 days</v>
      </c>
      <c r="AD976" s="89">
        <f t="shared" si="159"/>
        <v>44447</v>
      </c>
      <c r="AE976" s="90" t="str">
        <f t="shared" si="153"/>
        <v>W37-2021</v>
      </c>
      <c r="AF976" s="90" t="str">
        <f t="shared" si="154"/>
        <v>Sep-2021</v>
      </c>
      <c r="AG976" s="89">
        <v>44446</v>
      </c>
      <c r="AH976" s="90" t="str">
        <f t="shared" si="157"/>
        <v>W37-2021</v>
      </c>
      <c r="AI976" s="90" t="str">
        <f t="shared" si="158"/>
        <v>Sep-2021</v>
      </c>
      <c r="AJ976" s="89">
        <v>44489</v>
      </c>
      <c r="AK976" s="90" t="str">
        <f t="shared" si="162"/>
        <v>W43-2021</v>
      </c>
      <c r="AL976" s="90" t="str">
        <f t="shared" si="163"/>
        <v>Oct-2021</v>
      </c>
      <c r="AM976" s="89">
        <f>AJ976</f>
        <v>44489</v>
      </c>
      <c r="AN976" s="90" t="str">
        <f t="shared" si="164"/>
        <v>W43-2021</v>
      </c>
      <c r="AO976" s="90" t="str">
        <f t="shared" si="165"/>
        <v>Oct-2021</v>
      </c>
      <c r="AP976" s="83" t="s">
        <v>4464</v>
      </c>
      <c r="AQ976" s="107">
        <v>44443</v>
      </c>
      <c r="AR976" s="89"/>
      <c r="AS976" s="99" t="s">
        <v>2251</v>
      </c>
      <c r="AT976" s="94"/>
      <c r="AU976" s="97"/>
      <c r="AV976" s="95">
        <v>44473</v>
      </c>
      <c r="AW976" s="97"/>
      <c r="AX976" s="89"/>
      <c r="AY976" s="89">
        <v>44481</v>
      </c>
      <c r="AZ976" s="219" t="str">
        <f t="shared" si="156"/>
        <v>W42-2021</v>
      </c>
      <c r="BA976" s="86"/>
      <c r="BB976" s="86"/>
      <c r="BC976" s="86"/>
      <c r="BD976" s="83" t="s">
        <v>3719</v>
      </c>
      <c r="BE976" s="83" t="str">
        <f t="shared" si="148"/>
        <v>21.RFI</v>
      </c>
      <c r="BF976" s="83" t="s">
        <v>3755</v>
      </c>
      <c r="BG976" s="103" t="s">
        <v>6764</v>
      </c>
      <c r="BH976" s="448"/>
    </row>
    <row r="977" spans="1:62" s="13" customFormat="1" ht="15" hidden="1" customHeight="1">
      <c r="A977" s="27">
        <v>669</v>
      </c>
      <c r="B977" s="29"/>
      <c r="C977" s="83" t="str">
        <f t="shared" si="155"/>
        <v>SUM-LA-MET-1128</v>
      </c>
      <c r="D977" s="83">
        <v>30701810031</v>
      </c>
      <c r="E977" s="83" t="s">
        <v>7552</v>
      </c>
      <c r="F977" s="198" t="s">
        <v>6309</v>
      </c>
      <c r="G977" s="83" t="s">
        <v>3759</v>
      </c>
      <c r="H977" s="84" t="s">
        <v>6832</v>
      </c>
      <c r="I977" s="83" t="s">
        <v>5570</v>
      </c>
      <c r="J977" s="83" t="s">
        <v>5571</v>
      </c>
      <c r="K977" s="83">
        <v>50</v>
      </c>
      <c r="L977" s="83" t="s">
        <v>4965</v>
      </c>
      <c r="M977" s="84">
        <v>2021</v>
      </c>
      <c r="N977" s="83" t="s">
        <v>3759</v>
      </c>
      <c r="O977" s="83" t="s">
        <v>6366</v>
      </c>
      <c r="P977" s="84" t="s">
        <v>205</v>
      </c>
      <c r="Q977" s="83" t="s">
        <v>1709</v>
      </c>
      <c r="R977" s="83" t="s">
        <v>1710</v>
      </c>
      <c r="S977" s="83" t="s">
        <v>2200</v>
      </c>
      <c r="T977" s="83" t="s">
        <v>4465</v>
      </c>
      <c r="U977" s="83" t="s">
        <v>2199</v>
      </c>
      <c r="V977" s="86" t="s">
        <v>208</v>
      </c>
      <c r="W977" s="274" t="s">
        <v>2218</v>
      </c>
      <c r="X977" s="274" t="s">
        <v>2709</v>
      </c>
      <c r="Y977" s="85">
        <v>6617450</v>
      </c>
      <c r="Z977" s="86">
        <v>44417</v>
      </c>
      <c r="AA977" s="86"/>
      <c r="AB977" s="87">
        <f t="shared" ca="1" si="160"/>
        <v>63</v>
      </c>
      <c r="AC977" s="88" t="str">
        <f t="shared" ca="1" si="161"/>
        <v>61 - 90 days</v>
      </c>
      <c r="AD977" s="89">
        <f t="shared" si="159"/>
        <v>44447</v>
      </c>
      <c r="AE977" s="90" t="str">
        <f t="shared" si="153"/>
        <v>W37-2021</v>
      </c>
      <c r="AF977" s="90" t="str">
        <f t="shared" si="154"/>
        <v>Sep-2021</v>
      </c>
      <c r="AG977" s="89">
        <v>44446</v>
      </c>
      <c r="AH977" s="90" t="str">
        <f t="shared" si="157"/>
        <v>W37-2021</v>
      </c>
      <c r="AI977" s="90" t="str">
        <f t="shared" si="158"/>
        <v>Sep-2021</v>
      </c>
      <c r="AJ977" s="89">
        <v>44489</v>
      </c>
      <c r="AK977" s="90" t="str">
        <f t="shared" si="162"/>
        <v>W43-2021</v>
      </c>
      <c r="AL977" s="90" t="str">
        <f t="shared" si="163"/>
        <v>Oct-2021</v>
      </c>
      <c r="AM977" s="89">
        <v>44489</v>
      </c>
      <c r="AN977" s="90" t="str">
        <f t="shared" si="164"/>
        <v>W43-2021</v>
      </c>
      <c r="AO977" s="90" t="str">
        <f t="shared" si="165"/>
        <v>Oct-2021</v>
      </c>
      <c r="AP977" s="83" t="s">
        <v>4464</v>
      </c>
      <c r="AQ977" s="107">
        <v>44443</v>
      </c>
      <c r="AR977" s="89"/>
      <c r="AS977" s="99" t="s">
        <v>6779</v>
      </c>
      <c r="AT977" s="94">
        <v>6.6</v>
      </c>
      <c r="AU977" s="97"/>
      <c r="AV977" s="95">
        <v>44473</v>
      </c>
      <c r="AW977" s="97"/>
      <c r="AX977" s="89"/>
      <c r="AY977" s="89">
        <v>44480</v>
      </c>
      <c r="AZ977" s="219" t="str">
        <f t="shared" si="156"/>
        <v>W42-2021</v>
      </c>
      <c r="BA977" s="86"/>
      <c r="BB977" s="86"/>
      <c r="BC977" s="86"/>
      <c r="BD977" s="83" t="s">
        <v>3719</v>
      </c>
      <c r="BE977" s="83" t="str">
        <f t="shared" si="148"/>
        <v>21.RFI</v>
      </c>
      <c r="BF977" s="83" t="s">
        <v>3755</v>
      </c>
      <c r="BG977" s="103" t="s">
        <v>6765</v>
      </c>
      <c r="BH977" s="448"/>
    </row>
    <row r="978" spans="1:62" s="13" customFormat="1" ht="15" hidden="1" customHeight="1">
      <c r="A978" s="27">
        <v>704</v>
      </c>
      <c r="B978" s="29"/>
      <c r="C978" s="83" t="str">
        <f t="shared" si="155"/>
        <v>SUM-RI-SAK-1157</v>
      </c>
      <c r="D978" s="83">
        <v>30703920031</v>
      </c>
      <c r="E978" s="83" t="s">
        <v>7416</v>
      </c>
      <c r="F978" s="198" t="s">
        <v>6315</v>
      </c>
      <c r="G978" s="83" t="s">
        <v>3759</v>
      </c>
      <c r="H978" s="84" t="s">
        <v>6825</v>
      </c>
      <c r="I978" s="83" t="s">
        <v>5640</v>
      </c>
      <c r="J978" s="83" t="s">
        <v>5641</v>
      </c>
      <c r="K978" s="83">
        <v>40</v>
      </c>
      <c r="L978" s="83" t="s">
        <v>4995</v>
      </c>
      <c r="M978" s="84">
        <v>2021</v>
      </c>
      <c r="N978" s="83" t="s">
        <v>3759</v>
      </c>
      <c r="O978" s="83" t="s">
        <v>6371</v>
      </c>
      <c r="P978" s="84" t="s">
        <v>205</v>
      </c>
      <c r="Q978" s="83" t="s">
        <v>1779</v>
      </c>
      <c r="R978" s="83" t="s">
        <v>1780</v>
      </c>
      <c r="S978" s="83" t="s">
        <v>2200</v>
      </c>
      <c r="T978" s="83" t="s">
        <v>4465</v>
      </c>
      <c r="U978" s="83" t="s">
        <v>2199</v>
      </c>
      <c r="V978" s="86" t="s">
        <v>4476</v>
      </c>
      <c r="W978" s="274" t="s">
        <v>2224</v>
      </c>
      <c r="X978" s="274" t="s">
        <v>2721</v>
      </c>
      <c r="Y978" s="85">
        <v>6617456</v>
      </c>
      <c r="Z978" s="86">
        <v>44417</v>
      </c>
      <c r="AA978" s="86"/>
      <c r="AB978" s="87">
        <f t="shared" ca="1" si="160"/>
        <v>63</v>
      </c>
      <c r="AC978" s="88" t="str">
        <f t="shared" ca="1" si="161"/>
        <v>61 - 90 days</v>
      </c>
      <c r="AD978" s="89">
        <f t="shared" si="159"/>
        <v>44447</v>
      </c>
      <c r="AE978" s="90" t="str">
        <f t="shared" si="153"/>
        <v>W37-2021</v>
      </c>
      <c r="AF978" s="90" t="str">
        <f t="shared" si="154"/>
        <v>Sep-2021</v>
      </c>
      <c r="AG978" s="89">
        <v>44446</v>
      </c>
      <c r="AH978" s="90" t="str">
        <f t="shared" si="157"/>
        <v>W37-2021</v>
      </c>
      <c r="AI978" s="90" t="str">
        <f t="shared" si="158"/>
        <v>Sep-2021</v>
      </c>
      <c r="AJ978" s="89">
        <v>44489</v>
      </c>
      <c r="AK978" s="90" t="str">
        <f t="shared" si="162"/>
        <v>W43-2021</v>
      </c>
      <c r="AL978" s="90" t="str">
        <f t="shared" si="163"/>
        <v>Oct-2021</v>
      </c>
      <c r="AM978" s="89">
        <v>44489</v>
      </c>
      <c r="AN978" s="90" t="str">
        <f t="shared" si="164"/>
        <v>W43-2021</v>
      </c>
      <c r="AO978" s="90" t="str">
        <f t="shared" si="165"/>
        <v>Oct-2021</v>
      </c>
      <c r="AP978" s="83" t="s">
        <v>4464</v>
      </c>
      <c r="AQ978" s="107">
        <v>44443</v>
      </c>
      <c r="AR978" s="89"/>
      <c r="AS978" s="99" t="s">
        <v>6778</v>
      </c>
      <c r="AT978" s="94">
        <v>6.6</v>
      </c>
      <c r="AU978" s="97"/>
      <c r="AV978" s="95">
        <v>44473</v>
      </c>
      <c r="AW978" s="97"/>
      <c r="AX978" s="89">
        <v>44461</v>
      </c>
      <c r="AY978" s="89">
        <v>44480</v>
      </c>
      <c r="AZ978" s="219" t="str">
        <f t="shared" si="156"/>
        <v>W42-2021</v>
      </c>
      <c r="BA978" s="86"/>
      <c r="BB978" s="86"/>
      <c r="BC978" s="86"/>
      <c r="BD978" s="83" t="s">
        <v>3719</v>
      </c>
      <c r="BE978" s="83" t="str">
        <f t="shared" si="148"/>
        <v>21.RFI</v>
      </c>
      <c r="BF978" s="83" t="s">
        <v>3755</v>
      </c>
      <c r="BG978" s="103" t="s">
        <v>6768</v>
      </c>
      <c r="BH978" s="448"/>
    </row>
    <row r="979" spans="1:62" s="13" customFormat="1" ht="15" hidden="1" customHeight="1">
      <c r="A979" s="27">
        <v>710</v>
      </c>
      <c r="B979" s="29"/>
      <c r="C979" s="83" t="str">
        <f t="shared" si="155"/>
        <v>JAW-JB-SOR-4227</v>
      </c>
      <c r="D979" s="83">
        <v>30701030031</v>
      </c>
      <c r="E979" s="83" t="s">
        <v>6589</v>
      </c>
      <c r="F979" s="198" t="s">
        <v>6077</v>
      </c>
      <c r="G979" s="83" t="s">
        <v>3759</v>
      </c>
      <c r="H979" s="84" t="s">
        <v>6825</v>
      </c>
      <c r="I979" s="83" t="s">
        <v>5652</v>
      </c>
      <c r="J979" s="83" t="s">
        <v>5653</v>
      </c>
      <c r="K979" s="83">
        <v>50</v>
      </c>
      <c r="L979" s="83" t="s">
        <v>5001</v>
      </c>
      <c r="M979" s="84">
        <v>2021</v>
      </c>
      <c r="N979" s="83" t="s">
        <v>3759</v>
      </c>
      <c r="O979" s="83" t="s">
        <v>6149</v>
      </c>
      <c r="P979" s="84" t="s">
        <v>205</v>
      </c>
      <c r="Q979" s="83" t="s">
        <v>1791</v>
      </c>
      <c r="R979" s="83" t="s">
        <v>1792</v>
      </c>
      <c r="S979" s="83" t="s">
        <v>2200</v>
      </c>
      <c r="T979" s="83" t="s">
        <v>4465</v>
      </c>
      <c r="U979" s="83" t="s">
        <v>103</v>
      </c>
      <c r="V979" s="86" t="s">
        <v>4470</v>
      </c>
      <c r="W979" s="274" t="s">
        <v>2205</v>
      </c>
      <c r="X979" s="274" t="s">
        <v>2648</v>
      </c>
      <c r="Y979" s="85">
        <v>6617456</v>
      </c>
      <c r="Z979" s="86">
        <v>44417</v>
      </c>
      <c r="AA979" s="86"/>
      <c r="AB979" s="87">
        <f t="shared" ca="1" si="160"/>
        <v>61</v>
      </c>
      <c r="AC979" s="88" t="str">
        <f t="shared" ca="1" si="161"/>
        <v>61 - 90 days</v>
      </c>
      <c r="AD979" s="89">
        <f t="shared" si="159"/>
        <v>44447</v>
      </c>
      <c r="AE979" s="90" t="str">
        <f t="shared" si="153"/>
        <v>W37-2021</v>
      </c>
      <c r="AF979" s="90" t="str">
        <f t="shared" si="154"/>
        <v>Sep-2021</v>
      </c>
      <c r="AG979" s="89">
        <v>44446</v>
      </c>
      <c r="AH979" s="90" t="str">
        <f t="shared" si="157"/>
        <v>W37-2021</v>
      </c>
      <c r="AI979" s="90" t="str">
        <f t="shared" si="158"/>
        <v>Sep-2021</v>
      </c>
      <c r="AJ979" s="89">
        <v>44489</v>
      </c>
      <c r="AK979" s="90" t="str">
        <f t="shared" si="162"/>
        <v>W43-2021</v>
      </c>
      <c r="AL979" s="90" t="str">
        <f t="shared" si="163"/>
        <v>Oct-2021</v>
      </c>
      <c r="AM979" s="89">
        <v>44489</v>
      </c>
      <c r="AN979" s="90" t="str">
        <f t="shared" si="164"/>
        <v>W43-2021</v>
      </c>
      <c r="AO979" s="90" t="str">
        <f t="shared" si="165"/>
        <v>Oct-2021</v>
      </c>
      <c r="AP979" s="83" t="s">
        <v>4464</v>
      </c>
      <c r="AQ979" s="107">
        <v>44443</v>
      </c>
      <c r="AR979" s="89"/>
      <c r="AS979" s="99" t="s">
        <v>6755</v>
      </c>
      <c r="AT979" s="94">
        <v>6.6</v>
      </c>
      <c r="AU979" s="97"/>
      <c r="AV979" s="95">
        <v>44473</v>
      </c>
      <c r="AW979" s="97"/>
      <c r="AX979" s="89"/>
      <c r="AY979" s="89">
        <v>44478</v>
      </c>
      <c r="AZ979" s="219" t="str">
        <f t="shared" si="156"/>
        <v>W41-2021</v>
      </c>
      <c r="BA979" s="86"/>
      <c r="BB979" s="86"/>
      <c r="BC979" s="86"/>
      <c r="BD979" s="83" t="s">
        <v>3719</v>
      </c>
      <c r="BE979" s="83" t="str">
        <f t="shared" ref="BE979:BE1042" si="166">IFERROR(VLOOKUP($BD979,L_Milestone,4,FALSE),"")</f>
        <v>21.RFI</v>
      </c>
      <c r="BF979" s="83" t="s">
        <v>3755</v>
      </c>
      <c r="BG979" s="103" t="s">
        <v>6737</v>
      </c>
      <c r="BH979" s="448"/>
      <c r="BJ979" s="369"/>
    </row>
    <row r="980" spans="1:62" s="13" customFormat="1" ht="15" hidden="1" customHeight="1">
      <c r="A980" s="27">
        <v>709</v>
      </c>
      <c r="B980" s="29"/>
      <c r="C980" s="83" t="str">
        <f t="shared" si="155"/>
        <v>JAW-JB-CMS-4280</v>
      </c>
      <c r="D980" s="83">
        <v>30701370031</v>
      </c>
      <c r="E980" s="83" t="s">
        <v>6585</v>
      </c>
      <c r="F980" s="198" t="s">
        <v>6076</v>
      </c>
      <c r="G980" s="83" t="s">
        <v>3759</v>
      </c>
      <c r="H980" s="84" t="s">
        <v>6825</v>
      </c>
      <c r="I980" s="83" t="s">
        <v>5650</v>
      </c>
      <c r="J980" s="83" t="s">
        <v>5651</v>
      </c>
      <c r="K980" s="83">
        <v>50</v>
      </c>
      <c r="L980" s="83" t="s">
        <v>5000</v>
      </c>
      <c r="M980" s="84">
        <v>2021</v>
      </c>
      <c r="N980" s="83" t="s">
        <v>3759</v>
      </c>
      <c r="O980" s="83" t="s">
        <v>6148</v>
      </c>
      <c r="P980" s="84" t="s">
        <v>205</v>
      </c>
      <c r="Q980" s="83" t="s">
        <v>1789</v>
      </c>
      <c r="R980" s="83" t="s">
        <v>1790</v>
      </c>
      <c r="S980" s="83" t="s">
        <v>2200</v>
      </c>
      <c r="T980" s="83" t="s">
        <v>4465</v>
      </c>
      <c r="U980" s="83" t="s">
        <v>103</v>
      </c>
      <c r="V980" s="86" t="s">
        <v>4470</v>
      </c>
      <c r="W980" s="274" t="s">
        <v>2205</v>
      </c>
      <c r="X980" s="274" t="s">
        <v>2652</v>
      </c>
      <c r="Y980" s="85">
        <v>6617456</v>
      </c>
      <c r="Z980" s="86">
        <v>44417</v>
      </c>
      <c r="AA980" s="86"/>
      <c r="AB980" s="87">
        <f t="shared" ca="1" si="160"/>
        <v>60</v>
      </c>
      <c r="AC980" s="88" t="str">
        <f t="shared" ca="1" si="161"/>
        <v>31 - 60 days</v>
      </c>
      <c r="AD980" s="89">
        <f t="shared" si="159"/>
        <v>44447</v>
      </c>
      <c r="AE980" s="90" t="str">
        <f t="shared" si="153"/>
        <v>W37-2021</v>
      </c>
      <c r="AF980" s="90" t="str">
        <f t="shared" si="154"/>
        <v>Sep-2021</v>
      </c>
      <c r="AG980" s="89">
        <v>44446</v>
      </c>
      <c r="AH980" s="90" t="str">
        <f t="shared" si="157"/>
        <v>W37-2021</v>
      </c>
      <c r="AI980" s="90" t="str">
        <f t="shared" si="158"/>
        <v>Sep-2021</v>
      </c>
      <c r="AJ980" s="89">
        <v>44489</v>
      </c>
      <c r="AK980" s="90" t="str">
        <f t="shared" si="162"/>
        <v>W43-2021</v>
      </c>
      <c r="AL980" s="90" t="str">
        <f t="shared" si="163"/>
        <v>Oct-2021</v>
      </c>
      <c r="AM980" s="89">
        <v>44489</v>
      </c>
      <c r="AN980" s="90" t="str">
        <f t="shared" si="164"/>
        <v>W43-2021</v>
      </c>
      <c r="AO980" s="90" t="str">
        <f t="shared" si="165"/>
        <v>Oct-2021</v>
      </c>
      <c r="AP980" s="83" t="s">
        <v>4464</v>
      </c>
      <c r="AQ980" s="107">
        <v>44443</v>
      </c>
      <c r="AR980" s="89"/>
      <c r="AS980" s="99" t="s">
        <v>6749</v>
      </c>
      <c r="AT980" s="94">
        <v>6.6</v>
      </c>
      <c r="AU980" s="97"/>
      <c r="AV980" s="95">
        <v>44473</v>
      </c>
      <c r="AW980" s="97"/>
      <c r="AX980" s="89"/>
      <c r="AY980" s="89">
        <v>44477</v>
      </c>
      <c r="AZ980" s="219" t="str">
        <f t="shared" si="156"/>
        <v>W41-2021</v>
      </c>
      <c r="BA980" s="86"/>
      <c r="BB980" s="86"/>
      <c r="BC980" s="86"/>
      <c r="BD980" s="83" t="s">
        <v>3719</v>
      </c>
      <c r="BE980" s="83" t="str">
        <f t="shared" si="166"/>
        <v>21.RFI</v>
      </c>
      <c r="BF980" s="83" t="s">
        <v>3755</v>
      </c>
      <c r="BG980" s="103" t="s">
        <v>6761</v>
      </c>
      <c r="BH980" s="448"/>
    </row>
    <row r="981" spans="1:62" s="13" customFormat="1" ht="15" hidden="1" customHeight="1">
      <c r="A981" s="27">
        <v>726</v>
      </c>
      <c r="B981" s="29"/>
      <c r="C981" s="83" t="str">
        <f t="shared" si="155"/>
        <v>JAW-JI-PNG-4290</v>
      </c>
      <c r="D981" s="83">
        <v>30701640031</v>
      </c>
      <c r="E981" s="83" t="s">
        <v>6559</v>
      </c>
      <c r="F981" s="198" t="s">
        <v>6204</v>
      </c>
      <c r="G981" s="83" t="s">
        <v>3759</v>
      </c>
      <c r="H981" s="84" t="s">
        <v>6508</v>
      </c>
      <c r="I981" s="83" t="s">
        <v>5684</v>
      </c>
      <c r="J981" s="83" t="s">
        <v>5685</v>
      </c>
      <c r="K981" s="83">
        <v>40</v>
      </c>
      <c r="L981" s="83" t="s">
        <v>5017</v>
      </c>
      <c r="M981" s="84">
        <v>2021</v>
      </c>
      <c r="N981" s="83" t="s">
        <v>3759</v>
      </c>
      <c r="O981" s="83" t="s">
        <v>6270</v>
      </c>
      <c r="P981" s="84" t="s">
        <v>205</v>
      </c>
      <c r="Q981" s="83" t="s">
        <v>1823</v>
      </c>
      <c r="R981" s="83" t="s">
        <v>1824</v>
      </c>
      <c r="S981" s="83" t="s">
        <v>2200</v>
      </c>
      <c r="T981" s="83" t="s">
        <v>4465</v>
      </c>
      <c r="U981" s="83" t="s">
        <v>2198</v>
      </c>
      <c r="V981" s="86" t="s">
        <v>4472</v>
      </c>
      <c r="W981" s="274" t="s">
        <v>2207</v>
      </c>
      <c r="X981" s="274" t="s">
        <v>2664</v>
      </c>
      <c r="Y981" s="85">
        <v>6617454</v>
      </c>
      <c r="Z981" s="86">
        <v>44417</v>
      </c>
      <c r="AA981" s="86"/>
      <c r="AB981" s="87">
        <f t="shared" ca="1" si="160"/>
        <v>74</v>
      </c>
      <c r="AC981" s="88" t="str">
        <f t="shared" ca="1" si="161"/>
        <v>61 - 90 days</v>
      </c>
      <c r="AD981" s="89">
        <f t="shared" si="159"/>
        <v>44447</v>
      </c>
      <c r="AE981" s="90" t="str">
        <f t="shared" si="153"/>
        <v>W37-2021</v>
      </c>
      <c r="AF981" s="90" t="str">
        <f t="shared" si="154"/>
        <v>Sep-2021</v>
      </c>
      <c r="AG981" s="89">
        <v>44446</v>
      </c>
      <c r="AH981" s="90" t="str">
        <f t="shared" si="157"/>
        <v>W37-2021</v>
      </c>
      <c r="AI981" s="90" t="str">
        <f t="shared" si="158"/>
        <v>Sep-2021</v>
      </c>
      <c r="AJ981" s="89">
        <v>44491</v>
      </c>
      <c r="AK981" s="90" t="str">
        <f t="shared" si="162"/>
        <v>W43-2021</v>
      </c>
      <c r="AL981" s="90" t="str">
        <f t="shared" si="163"/>
        <v>Oct-2021</v>
      </c>
      <c r="AM981" s="89">
        <v>44497</v>
      </c>
      <c r="AN981" s="90" t="str">
        <f t="shared" si="164"/>
        <v>W44-2021</v>
      </c>
      <c r="AO981" s="90" t="str">
        <f t="shared" si="165"/>
        <v>Oct-2021</v>
      </c>
      <c r="AP981" s="83" t="s">
        <v>4464</v>
      </c>
      <c r="AQ981" s="107">
        <v>44443</v>
      </c>
      <c r="AR981" s="89"/>
      <c r="AS981" s="99">
        <v>515402558166</v>
      </c>
      <c r="AT981" s="94"/>
      <c r="AU981" s="97"/>
      <c r="AV981" s="95">
        <v>44473</v>
      </c>
      <c r="AW981" s="97"/>
      <c r="AX981" s="89">
        <v>44463</v>
      </c>
      <c r="AY981" s="89">
        <v>44491</v>
      </c>
      <c r="AZ981" s="219" t="str">
        <f t="shared" si="156"/>
        <v>W43-2021</v>
      </c>
      <c r="BA981" s="86"/>
      <c r="BB981" s="86"/>
      <c r="BC981" s="86"/>
      <c r="BD981" s="83" t="s">
        <v>3719</v>
      </c>
      <c r="BE981" s="83" t="str">
        <f t="shared" si="166"/>
        <v>21.RFI</v>
      </c>
      <c r="BF981" s="83" t="s">
        <v>3755</v>
      </c>
      <c r="BG981" s="103" t="s">
        <v>6978</v>
      </c>
      <c r="BH981" s="448"/>
    </row>
    <row r="982" spans="1:62" s="13" customFormat="1" ht="15" hidden="1" customHeight="1">
      <c r="A982" s="27">
        <v>727</v>
      </c>
      <c r="B982" s="29"/>
      <c r="C982" s="83" t="str">
        <f t="shared" si="155"/>
        <v>JAW-JI-PNG-4293</v>
      </c>
      <c r="D982" s="83">
        <v>30701670031</v>
      </c>
      <c r="E982" s="83" t="s">
        <v>6574</v>
      </c>
      <c r="F982" s="198" t="s">
        <v>6205</v>
      </c>
      <c r="G982" s="83" t="s">
        <v>3759</v>
      </c>
      <c r="H982" s="84" t="s">
        <v>6508</v>
      </c>
      <c r="I982" s="83" t="s">
        <v>5686</v>
      </c>
      <c r="J982" s="83" t="s">
        <v>5687</v>
      </c>
      <c r="K982" s="83">
        <v>40</v>
      </c>
      <c r="L982" s="83" t="s">
        <v>5018</v>
      </c>
      <c r="M982" s="84">
        <v>2021</v>
      </c>
      <c r="N982" s="83" t="s">
        <v>3759</v>
      </c>
      <c r="O982" s="83" t="s">
        <v>6271</v>
      </c>
      <c r="P982" s="84" t="s">
        <v>205</v>
      </c>
      <c r="Q982" s="83" t="s">
        <v>1825</v>
      </c>
      <c r="R982" s="83" t="s">
        <v>1826</v>
      </c>
      <c r="S982" s="83" t="s">
        <v>2200</v>
      </c>
      <c r="T982" s="83" t="s">
        <v>4465</v>
      </c>
      <c r="U982" s="83" t="s">
        <v>2198</v>
      </c>
      <c r="V982" s="86" t="s">
        <v>4472</v>
      </c>
      <c r="W982" s="274" t="s">
        <v>2207</v>
      </c>
      <c r="X982" s="274" t="s">
        <v>2664</v>
      </c>
      <c r="Y982" s="85">
        <v>6617454</v>
      </c>
      <c r="Z982" s="86">
        <v>44417</v>
      </c>
      <c r="AA982" s="86"/>
      <c r="AB982" s="87">
        <f t="shared" ca="1" si="160"/>
        <v>73</v>
      </c>
      <c r="AC982" s="88" t="str">
        <f t="shared" ca="1" si="161"/>
        <v>61 - 90 days</v>
      </c>
      <c r="AD982" s="89">
        <f t="shared" si="159"/>
        <v>44447</v>
      </c>
      <c r="AE982" s="90" t="str">
        <f t="shared" si="153"/>
        <v>W37-2021</v>
      </c>
      <c r="AF982" s="90" t="str">
        <f t="shared" si="154"/>
        <v>Sep-2021</v>
      </c>
      <c r="AG982" s="89">
        <v>44446</v>
      </c>
      <c r="AH982" s="90" t="str">
        <f t="shared" si="157"/>
        <v>W37-2021</v>
      </c>
      <c r="AI982" s="90" t="str">
        <f t="shared" si="158"/>
        <v>Sep-2021</v>
      </c>
      <c r="AJ982" s="89">
        <v>44491</v>
      </c>
      <c r="AK982" s="90" t="str">
        <f t="shared" si="162"/>
        <v>W43-2021</v>
      </c>
      <c r="AL982" s="90" t="str">
        <f t="shared" si="163"/>
        <v>Oct-2021</v>
      </c>
      <c r="AM982" s="89">
        <f>AJ982</f>
        <v>44491</v>
      </c>
      <c r="AN982" s="90" t="str">
        <f t="shared" si="164"/>
        <v>W43-2021</v>
      </c>
      <c r="AO982" s="90" t="str">
        <f t="shared" si="165"/>
        <v>Oct-2021</v>
      </c>
      <c r="AP982" s="83" t="s">
        <v>4464</v>
      </c>
      <c r="AQ982" s="107">
        <v>44443</v>
      </c>
      <c r="AR982" s="89"/>
      <c r="AS982" s="99">
        <v>515402549214</v>
      </c>
      <c r="AT982" s="94">
        <v>6.6</v>
      </c>
      <c r="AU982" s="97"/>
      <c r="AV982" s="95">
        <v>44473</v>
      </c>
      <c r="AW982" s="97"/>
      <c r="AX982" s="89">
        <v>44463</v>
      </c>
      <c r="AY982" s="89">
        <v>44490</v>
      </c>
      <c r="AZ982" s="219" t="str">
        <f t="shared" si="156"/>
        <v>W43-2021</v>
      </c>
      <c r="BA982" s="86"/>
      <c r="BB982" s="86"/>
      <c r="BC982" s="86"/>
      <c r="BD982" s="83" t="s">
        <v>3719</v>
      </c>
      <c r="BE982" s="83" t="str">
        <f t="shared" si="166"/>
        <v>21.RFI</v>
      </c>
      <c r="BF982" s="83" t="s">
        <v>3755</v>
      </c>
      <c r="BG982" s="103" t="s">
        <v>7048</v>
      </c>
      <c r="BH982" s="448"/>
    </row>
    <row r="983" spans="1:62" s="13" customFormat="1" ht="15" hidden="1" customHeight="1">
      <c r="A983" s="27">
        <v>722</v>
      </c>
      <c r="B983" s="29"/>
      <c r="C983" s="83" t="str">
        <f t="shared" si="155"/>
        <v>JAW-JI-KDR-4324</v>
      </c>
      <c r="D983" s="83">
        <v>30701600031</v>
      </c>
      <c r="E983" s="83" t="s">
        <v>6560</v>
      </c>
      <c r="F983" s="198" t="s">
        <v>6200</v>
      </c>
      <c r="G983" s="83" t="s">
        <v>3759</v>
      </c>
      <c r="H983" s="84" t="s">
        <v>6508</v>
      </c>
      <c r="I983" s="83" t="s">
        <v>5676</v>
      </c>
      <c r="J983" s="83" t="s">
        <v>5677</v>
      </c>
      <c r="K983" s="83">
        <v>40</v>
      </c>
      <c r="L983" s="83" t="s">
        <v>5013</v>
      </c>
      <c r="M983" s="84">
        <v>2021</v>
      </c>
      <c r="N983" s="83" t="s">
        <v>3759</v>
      </c>
      <c r="O983" s="83" t="s">
        <v>6266</v>
      </c>
      <c r="P983" s="84" t="s">
        <v>205</v>
      </c>
      <c r="Q983" s="83" t="s">
        <v>1815</v>
      </c>
      <c r="R983" s="83" t="s">
        <v>1816</v>
      </c>
      <c r="S983" s="83" t="s">
        <v>2200</v>
      </c>
      <c r="T983" s="83" t="s">
        <v>4465</v>
      </c>
      <c r="U983" s="83" t="s">
        <v>2198</v>
      </c>
      <c r="V983" s="86" t="s">
        <v>4472</v>
      </c>
      <c r="W983" s="274" t="s">
        <v>2207</v>
      </c>
      <c r="X983" s="274" t="s">
        <v>2726</v>
      </c>
      <c r="Y983" s="85">
        <v>6617454</v>
      </c>
      <c r="Z983" s="86">
        <v>44417</v>
      </c>
      <c r="AA983" s="86"/>
      <c r="AB983" s="87">
        <f t="shared" ca="1" si="160"/>
        <v>73</v>
      </c>
      <c r="AC983" s="88" t="str">
        <f t="shared" ca="1" si="161"/>
        <v>61 - 90 days</v>
      </c>
      <c r="AD983" s="89">
        <f t="shared" si="159"/>
        <v>44447</v>
      </c>
      <c r="AE983" s="90" t="str">
        <f t="shared" si="153"/>
        <v>W37-2021</v>
      </c>
      <c r="AF983" s="90" t="str">
        <f t="shared" si="154"/>
        <v>Sep-2021</v>
      </c>
      <c r="AG983" s="89">
        <v>44446</v>
      </c>
      <c r="AH983" s="90" t="str">
        <f t="shared" si="157"/>
        <v>W37-2021</v>
      </c>
      <c r="AI983" s="90" t="str">
        <f t="shared" si="158"/>
        <v>Sep-2021</v>
      </c>
      <c r="AJ983" s="89">
        <v>44491</v>
      </c>
      <c r="AK983" s="90" t="str">
        <f t="shared" si="162"/>
        <v>W43-2021</v>
      </c>
      <c r="AL983" s="90" t="str">
        <f t="shared" si="163"/>
        <v>Oct-2021</v>
      </c>
      <c r="AM983" s="89">
        <f>AJ983</f>
        <v>44491</v>
      </c>
      <c r="AN983" s="90" t="str">
        <f t="shared" si="164"/>
        <v>W43-2021</v>
      </c>
      <c r="AO983" s="90" t="str">
        <f t="shared" si="165"/>
        <v>Oct-2021</v>
      </c>
      <c r="AP983" s="83" t="s">
        <v>4464</v>
      </c>
      <c r="AQ983" s="107">
        <v>44443</v>
      </c>
      <c r="AR983" s="89"/>
      <c r="AS983" s="99" t="s">
        <v>6949</v>
      </c>
      <c r="AT983" s="94">
        <v>6.6</v>
      </c>
      <c r="AU983" s="97"/>
      <c r="AV983" s="95">
        <v>44473</v>
      </c>
      <c r="AW983" s="97"/>
      <c r="AX983" s="89">
        <v>44463</v>
      </c>
      <c r="AY983" s="89">
        <v>44490</v>
      </c>
      <c r="AZ983" s="219" t="str">
        <f t="shared" si="156"/>
        <v>W43-2021</v>
      </c>
      <c r="BA983" s="86"/>
      <c r="BB983" s="86"/>
      <c r="BC983" s="86"/>
      <c r="BD983" s="83" t="s">
        <v>3719</v>
      </c>
      <c r="BE983" s="83" t="str">
        <f t="shared" si="166"/>
        <v>21.RFI</v>
      </c>
      <c r="BF983" s="83" t="s">
        <v>3755</v>
      </c>
      <c r="BG983" s="103" t="s">
        <v>6935</v>
      </c>
      <c r="BH983" s="448"/>
    </row>
    <row r="984" spans="1:62" s="13" customFormat="1" ht="15" hidden="1" customHeight="1">
      <c r="A984" s="27">
        <v>725</v>
      </c>
      <c r="B984" s="29"/>
      <c r="C984" s="83" t="str">
        <f t="shared" si="155"/>
        <v>JAW-JI-NJK-4250</v>
      </c>
      <c r="D984" s="83">
        <v>30701530031</v>
      </c>
      <c r="E984" s="83" t="s">
        <v>6581</v>
      </c>
      <c r="F984" s="198" t="s">
        <v>6203</v>
      </c>
      <c r="G984" s="83" t="s">
        <v>3759</v>
      </c>
      <c r="H984" s="84" t="s">
        <v>6508</v>
      </c>
      <c r="I984" s="83" t="s">
        <v>5682</v>
      </c>
      <c r="J984" s="83" t="s">
        <v>5683</v>
      </c>
      <c r="K984" s="83">
        <v>40</v>
      </c>
      <c r="L984" s="83" t="s">
        <v>5016</v>
      </c>
      <c r="M984" s="84">
        <v>2021</v>
      </c>
      <c r="N984" s="83" t="s">
        <v>3759</v>
      </c>
      <c r="O984" s="83" t="s">
        <v>6269</v>
      </c>
      <c r="P984" s="84" t="s">
        <v>205</v>
      </c>
      <c r="Q984" s="83" t="s">
        <v>1821</v>
      </c>
      <c r="R984" s="83" t="s">
        <v>1822</v>
      </c>
      <c r="S984" s="83" t="s">
        <v>2200</v>
      </c>
      <c r="T984" s="83" t="s">
        <v>4465</v>
      </c>
      <c r="U984" s="83" t="s">
        <v>2198</v>
      </c>
      <c r="V984" s="86" t="s">
        <v>4472</v>
      </c>
      <c r="W984" s="274" t="s">
        <v>2207</v>
      </c>
      <c r="X984" s="274" t="s">
        <v>2728</v>
      </c>
      <c r="Y984" s="85">
        <v>6617454</v>
      </c>
      <c r="Z984" s="86">
        <v>44417</v>
      </c>
      <c r="AA984" s="86"/>
      <c r="AB984" s="87">
        <f t="shared" ca="1" si="160"/>
        <v>73</v>
      </c>
      <c r="AC984" s="88" t="str">
        <f t="shared" ca="1" si="161"/>
        <v>61 - 90 days</v>
      </c>
      <c r="AD984" s="89">
        <f t="shared" si="159"/>
        <v>44447</v>
      </c>
      <c r="AE984" s="90" t="str">
        <f t="shared" si="153"/>
        <v>W37-2021</v>
      </c>
      <c r="AF984" s="90" t="str">
        <f t="shared" si="154"/>
        <v>Sep-2021</v>
      </c>
      <c r="AG984" s="89">
        <v>44446</v>
      </c>
      <c r="AH984" s="90" t="str">
        <f t="shared" si="157"/>
        <v>W37-2021</v>
      </c>
      <c r="AI984" s="90" t="str">
        <f t="shared" si="158"/>
        <v>Sep-2021</v>
      </c>
      <c r="AJ984" s="89">
        <v>44491</v>
      </c>
      <c r="AK984" s="90" t="str">
        <f t="shared" si="162"/>
        <v>W43-2021</v>
      </c>
      <c r="AL984" s="90" t="str">
        <f t="shared" si="163"/>
        <v>Oct-2021</v>
      </c>
      <c r="AM984" s="89">
        <f>AJ984</f>
        <v>44491</v>
      </c>
      <c r="AN984" s="90" t="str">
        <f t="shared" si="164"/>
        <v>W43-2021</v>
      </c>
      <c r="AO984" s="90" t="str">
        <f t="shared" si="165"/>
        <v>Oct-2021</v>
      </c>
      <c r="AP984" s="83" t="s">
        <v>4464</v>
      </c>
      <c r="AQ984" s="107">
        <v>44443</v>
      </c>
      <c r="AR984" s="89"/>
      <c r="AS984" s="99" t="s">
        <v>6950</v>
      </c>
      <c r="AT984" s="94">
        <v>6.6</v>
      </c>
      <c r="AU984" s="97"/>
      <c r="AV984" s="95">
        <v>44473</v>
      </c>
      <c r="AW984" s="97"/>
      <c r="AX984" s="89">
        <v>44463</v>
      </c>
      <c r="AY984" s="89">
        <v>44490</v>
      </c>
      <c r="AZ984" s="219" t="str">
        <f t="shared" si="156"/>
        <v>W43-2021</v>
      </c>
      <c r="BA984" s="86"/>
      <c r="BB984" s="86"/>
      <c r="BC984" s="86"/>
      <c r="BD984" s="83" t="s">
        <v>3719</v>
      </c>
      <c r="BE984" s="83" t="str">
        <f t="shared" si="166"/>
        <v>21.RFI</v>
      </c>
      <c r="BF984" s="83" t="s">
        <v>3755</v>
      </c>
      <c r="BG984" s="103" t="s">
        <v>6937</v>
      </c>
      <c r="BH984" s="448"/>
    </row>
    <row r="985" spans="1:62" s="13" customFormat="1" ht="15" hidden="1" customHeight="1">
      <c r="A985" s="27">
        <v>721</v>
      </c>
      <c r="B985" s="29"/>
      <c r="C985" s="83" t="str">
        <f t="shared" si="155"/>
        <v>JAW-JI-NGW-3667</v>
      </c>
      <c r="D985" s="83">
        <v>30701790031</v>
      </c>
      <c r="E985" s="83" t="s">
        <v>6552</v>
      </c>
      <c r="F985" s="198" t="s">
        <v>6199</v>
      </c>
      <c r="G985" s="83" t="s">
        <v>3759</v>
      </c>
      <c r="H985" s="84" t="s">
        <v>6827</v>
      </c>
      <c r="I985" s="83" t="s">
        <v>5674</v>
      </c>
      <c r="J985" s="83" t="s">
        <v>5675</v>
      </c>
      <c r="K985" s="83">
        <v>50</v>
      </c>
      <c r="L985" s="83" t="s">
        <v>5012</v>
      </c>
      <c r="M985" s="84">
        <v>2021</v>
      </c>
      <c r="N985" s="83" t="s">
        <v>3759</v>
      </c>
      <c r="O985" s="83" t="s">
        <v>6265</v>
      </c>
      <c r="P985" s="84" t="s">
        <v>205</v>
      </c>
      <c r="Q985" s="83" t="s">
        <v>1813</v>
      </c>
      <c r="R985" s="83" t="s">
        <v>1814</v>
      </c>
      <c r="S985" s="83" t="s">
        <v>2200</v>
      </c>
      <c r="T985" s="83" t="s">
        <v>4465</v>
      </c>
      <c r="U985" s="83" t="s">
        <v>2198</v>
      </c>
      <c r="V985" s="86" t="s">
        <v>4472</v>
      </c>
      <c r="W985" s="274" t="s">
        <v>2207</v>
      </c>
      <c r="X985" s="274" t="s">
        <v>2725</v>
      </c>
      <c r="Y985" s="85">
        <v>6617453</v>
      </c>
      <c r="Z985" s="86">
        <v>44417</v>
      </c>
      <c r="AA985" s="86"/>
      <c r="AB985" s="87">
        <f t="shared" ca="1" si="160"/>
        <v>71</v>
      </c>
      <c r="AC985" s="88" t="str">
        <f t="shared" ca="1" si="161"/>
        <v>61 - 90 days</v>
      </c>
      <c r="AD985" s="89">
        <f t="shared" si="159"/>
        <v>44447</v>
      </c>
      <c r="AE985" s="90" t="str">
        <f t="shared" si="153"/>
        <v>W37-2021</v>
      </c>
      <c r="AF985" s="90" t="str">
        <f t="shared" si="154"/>
        <v>Sep-2021</v>
      </c>
      <c r="AG985" s="89">
        <v>44446</v>
      </c>
      <c r="AH985" s="90" t="str">
        <f t="shared" si="157"/>
        <v>W37-2021</v>
      </c>
      <c r="AI985" s="90" t="str">
        <f t="shared" si="158"/>
        <v>Sep-2021</v>
      </c>
      <c r="AJ985" s="89">
        <v>44491</v>
      </c>
      <c r="AK985" s="90" t="str">
        <f t="shared" si="162"/>
        <v>W43-2021</v>
      </c>
      <c r="AL985" s="90" t="str">
        <f t="shared" si="163"/>
        <v>Oct-2021</v>
      </c>
      <c r="AM985" s="89">
        <f>AJ985</f>
        <v>44491</v>
      </c>
      <c r="AN985" s="90" t="str">
        <f t="shared" si="164"/>
        <v>W43-2021</v>
      </c>
      <c r="AO985" s="90" t="str">
        <f t="shared" si="165"/>
        <v>Oct-2021</v>
      </c>
      <c r="AP985" s="83" t="s">
        <v>4464</v>
      </c>
      <c r="AQ985" s="107">
        <v>44443</v>
      </c>
      <c r="AR985" s="89"/>
      <c r="AS985" s="99" t="s">
        <v>2251</v>
      </c>
      <c r="AT985" s="94"/>
      <c r="AU985" s="97"/>
      <c r="AV985" s="95">
        <v>44473</v>
      </c>
      <c r="AW985" s="97"/>
      <c r="AX985" s="89">
        <v>44463</v>
      </c>
      <c r="AY985" s="89">
        <v>44488</v>
      </c>
      <c r="AZ985" s="219" t="str">
        <f t="shared" si="156"/>
        <v>W43-2021</v>
      </c>
      <c r="BA985" s="86"/>
      <c r="BB985" s="86"/>
      <c r="BC985" s="86"/>
      <c r="BD985" s="83" t="s">
        <v>3719</v>
      </c>
      <c r="BE985" s="83" t="str">
        <f t="shared" si="166"/>
        <v>21.RFI</v>
      </c>
      <c r="BF985" s="83" t="s">
        <v>3755</v>
      </c>
      <c r="BG985" s="103" t="s">
        <v>6882</v>
      </c>
      <c r="BH985" s="448"/>
    </row>
    <row r="986" spans="1:62" s="13" customFormat="1" ht="15" hidden="1" customHeight="1">
      <c r="A986" s="27">
        <v>663</v>
      </c>
      <c r="B986" s="29"/>
      <c r="C986" s="83" t="str">
        <f t="shared" si="155"/>
        <v>SUM-SU-LBP-2296</v>
      </c>
      <c r="D986" s="83">
        <v>30701140031</v>
      </c>
      <c r="E986" s="83" t="s">
        <v>6603</v>
      </c>
      <c r="F986" s="198" t="s">
        <v>6348</v>
      </c>
      <c r="G986" s="83" t="s">
        <v>3759</v>
      </c>
      <c r="H986" s="84" t="s">
        <v>6825</v>
      </c>
      <c r="I986" s="83" t="s">
        <v>5558</v>
      </c>
      <c r="J986" s="83" t="s">
        <v>5559</v>
      </c>
      <c r="K986" s="83">
        <v>40</v>
      </c>
      <c r="L986" s="83" t="s">
        <v>4959</v>
      </c>
      <c r="M986" s="84">
        <v>2021</v>
      </c>
      <c r="N986" s="83" t="s">
        <v>3759</v>
      </c>
      <c r="O986" s="83" t="s">
        <v>6415</v>
      </c>
      <c r="P986" s="84" t="s">
        <v>205</v>
      </c>
      <c r="Q986" s="83" t="s">
        <v>1697</v>
      </c>
      <c r="R986" s="83" t="s">
        <v>1698</v>
      </c>
      <c r="S986" s="83" t="s">
        <v>2200</v>
      </c>
      <c r="T986" s="83" t="s">
        <v>4465</v>
      </c>
      <c r="U986" s="83" t="s">
        <v>2199</v>
      </c>
      <c r="V986" s="86" t="s">
        <v>4471</v>
      </c>
      <c r="W986" s="274" t="s">
        <v>2213</v>
      </c>
      <c r="X986" s="274" t="s">
        <v>2705</v>
      </c>
      <c r="Y986" s="85">
        <v>6617456</v>
      </c>
      <c r="Z986" s="86">
        <v>44417</v>
      </c>
      <c r="AA986" s="86"/>
      <c r="AB986" s="87">
        <f t="shared" ca="1" si="160"/>
        <v>68</v>
      </c>
      <c r="AC986" s="88" t="str">
        <f t="shared" ca="1" si="161"/>
        <v>61 - 90 days</v>
      </c>
      <c r="AD986" s="89">
        <f t="shared" si="159"/>
        <v>44447</v>
      </c>
      <c r="AE986" s="90" t="str">
        <f t="shared" si="153"/>
        <v>W37-2021</v>
      </c>
      <c r="AF986" s="90" t="str">
        <f t="shared" si="154"/>
        <v>Sep-2021</v>
      </c>
      <c r="AG986" s="89">
        <v>44446</v>
      </c>
      <c r="AH986" s="90" t="str">
        <f t="shared" si="157"/>
        <v>W37-2021</v>
      </c>
      <c r="AI986" s="90" t="str">
        <f t="shared" si="158"/>
        <v>Sep-2021</v>
      </c>
      <c r="AJ986" s="89">
        <v>44491</v>
      </c>
      <c r="AK986" s="90" t="str">
        <f t="shared" si="162"/>
        <v>W43-2021</v>
      </c>
      <c r="AL986" s="90" t="str">
        <f t="shared" si="163"/>
        <v>Oct-2021</v>
      </c>
      <c r="AM986" s="86">
        <v>44491</v>
      </c>
      <c r="AN986" s="90" t="str">
        <f t="shared" si="164"/>
        <v>W43-2021</v>
      </c>
      <c r="AO986" s="90" t="str">
        <f t="shared" si="165"/>
        <v>Oct-2021</v>
      </c>
      <c r="AP986" s="83" t="s">
        <v>4464</v>
      </c>
      <c r="AQ986" s="107">
        <v>44443</v>
      </c>
      <c r="AR986" s="89"/>
      <c r="AS986" s="99" t="s">
        <v>6863</v>
      </c>
      <c r="AT986" s="94">
        <v>6.6</v>
      </c>
      <c r="AU986" s="97"/>
      <c r="AV986" s="95">
        <v>44473</v>
      </c>
      <c r="AW986" s="97"/>
      <c r="AX986" s="89"/>
      <c r="AY986" s="89">
        <v>44485</v>
      </c>
      <c r="AZ986" s="219" t="str">
        <f t="shared" si="156"/>
        <v>W42-2021</v>
      </c>
      <c r="BA986" s="86"/>
      <c r="BB986" s="86"/>
      <c r="BC986" s="86"/>
      <c r="BD986" s="83" t="s">
        <v>3719</v>
      </c>
      <c r="BE986" s="83" t="str">
        <f t="shared" si="166"/>
        <v>21.RFI</v>
      </c>
      <c r="BF986" s="83" t="s">
        <v>3755</v>
      </c>
      <c r="BG986" s="103" t="s">
        <v>6819</v>
      </c>
      <c r="BH986" s="448"/>
    </row>
    <row r="987" spans="1:62" s="13" customFormat="1" ht="15" hidden="1" customHeight="1">
      <c r="A987" s="27">
        <v>735</v>
      </c>
      <c r="B987" s="29"/>
      <c r="C987" s="83" t="str">
        <f t="shared" si="155"/>
        <v>JAW-JI-PSN-4127</v>
      </c>
      <c r="D987" s="83">
        <v>30701510031</v>
      </c>
      <c r="E987" s="83" t="s">
        <v>6575</v>
      </c>
      <c r="F987" s="198" t="s">
        <v>6209</v>
      </c>
      <c r="G987" s="83" t="s">
        <v>3759</v>
      </c>
      <c r="H987" s="84" t="s">
        <v>6508</v>
      </c>
      <c r="I987" s="83" t="s">
        <v>5702</v>
      </c>
      <c r="J987" s="83" t="s">
        <v>5703</v>
      </c>
      <c r="K987" s="83">
        <v>40</v>
      </c>
      <c r="L987" s="83" t="s">
        <v>5025</v>
      </c>
      <c r="M987" s="84">
        <v>2021</v>
      </c>
      <c r="N987" s="83" t="s">
        <v>3759</v>
      </c>
      <c r="O987" s="83" t="s">
        <v>6276</v>
      </c>
      <c r="P987" s="84" t="s">
        <v>205</v>
      </c>
      <c r="Q987" s="83" t="s">
        <v>1841</v>
      </c>
      <c r="R987" s="83" t="s">
        <v>1842</v>
      </c>
      <c r="S987" s="83" t="s">
        <v>2200</v>
      </c>
      <c r="T987" s="83" t="s">
        <v>4465</v>
      </c>
      <c r="U987" s="83" t="s">
        <v>2198</v>
      </c>
      <c r="V987" s="86" t="s">
        <v>4472</v>
      </c>
      <c r="W987" s="274" t="s">
        <v>2207</v>
      </c>
      <c r="X987" s="274" t="s">
        <v>2733</v>
      </c>
      <c r="Y987" s="85">
        <v>6617454</v>
      </c>
      <c r="Z987" s="86">
        <v>44417</v>
      </c>
      <c r="AA987" s="86"/>
      <c r="AB987" s="87">
        <f t="shared" ca="1" si="160"/>
        <v>66</v>
      </c>
      <c r="AC987" s="88" t="str">
        <f t="shared" ca="1" si="161"/>
        <v>61 - 90 days</v>
      </c>
      <c r="AD987" s="89">
        <f t="shared" si="159"/>
        <v>44447</v>
      </c>
      <c r="AE987" s="90" t="str">
        <f t="shared" si="153"/>
        <v>W37-2021</v>
      </c>
      <c r="AF987" s="90" t="str">
        <f t="shared" si="154"/>
        <v>Sep-2021</v>
      </c>
      <c r="AG987" s="89">
        <v>44446</v>
      </c>
      <c r="AH987" s="90" t="str">
        <f t="shared" si="157"/>
        <v>W37-2021</v>
      </c>
      <c r="AI987" s="90" t="str">
        <f t="shared" si="158"/>
        <v>Sep-2021</v>
      </c>
      <c r="AJ987" s="89">
        <v>44491</v>
      </c>
      <c r="AK987" s="90" t="str">
        <f t="shared" si="162"/>
        <v>W43-2021</v>
      </c>
      <c r="AL987" s="90" t="str">
        <f t="shared" si="163"/>
        <v>Oct-2021</v>
      </c>
      <c r="AM987" s="89">
        <f>AJ987</f>
        <v>44491</v>
      </c>
      <c r="AN987" s="90" t="str">
        <f t="shared" si="164"/>
        <v>W43-2021</v>
      </c>
      <c r="AO987" s="90" t="str">
        <f t="shared" si="165"/>
        <v>Oct-2021</v>
      </c>
      <c r="AP987" s="83" t="s">
        <v>4464</v>
      </c>
      <c r="AQ987" s="107">
        <v>44443</v>
      </c>
      <c r="AR987" s="89"/>
      <c r="AS987" s="99" t="s">
        <v>6842</v>
      </c>
      <c r="AT987" s="94">
        <v>6.6</v>
      </c>
      <c r="AU987" s="97"/>
      <c r="AV987" s="95">
        <v>44473</v>
      </c>
      <c r="AW987" s="97"/>
      <c r="AX987" s="89"/>
      <c r="AY987" s="89">
        <v>44483</v>
      </c>
      <c r="AZ987" s="219" t="str">
        <f t="shared" si="156"/>
        <v>W42-2021</v>
      </c>
      <c r="BA987" s="86"/>
      <c r="BB987" s="86"/>
      <c r="BC987" s="86"/>
      <c r="BD987" s="83" t="s">
        <v>3719</v>
      </c>
      <c r="BE987" s="83" t="str">
        <f t="shared" si="166"/>
        <v>21.RFI</v>
      </c>
      <c r="BF987" s="83" t="s">
        <v>3755</v>
      </c>
      <c r="BG987" s="103" t="s">
        <v>6807</v>
      </c>
      <c r="BH987" s="448"/>
    </row>
    <row r="988" spans="1:62" s="13" customFormat="1" ht="15" hidden="1" customHeight="1">
      <c r="A988" s="27">
        <v>784</v>
      </c>
      <c r="B988" s="29"/>
      <c r="C988" s="83" t="str">
        <f t="shared" si="155"/>
        <v>SUM-SS-PLG-1273</v>
      </c>
      <c r="D988" s="83">
        <v>30701730031</v>
      </c>
      <c r="E988" s="83" t="s">
        <v>6336</v>
      </c>
      <c r="F988" s="198" t="s">
        <v>6337</v>
      </c>
      <c r="G988" s="83" t="s">
        <v>3759</v>
      </c>
      <c r="H988" s="84" t="s">
        <v>6830</v>
      </c>
      <c r="I988" s="83" t="s">
        <v>5800</v>
      </c>
      <c r="J988" s="83" t="s">
        <v>5801</v>
      </c>
      <c r="K988" s="83">
        <v>40</v>
      </c>
      <c r="L988" s="83" t="s">
        <v>5067</v>
      </c>
      <c r="M988" s="84">
        <v>2021</v>
      </c>
      <c r="N988" s="83" t="s">
        <v>3759</v>
      </c>
      <c r="O988" s="83" t="s">
        <v>6395</v>
      </c>
      <c r="P988" s="84" t="s">
        <v>205</v>
      </c>
      <c r="Q988" s="83" t="s">
        <v>1939</v>
      </c>
      <c r="R988" s="83" t="s">
        <v>1940</v>
      </c>
      <c r="S988" s="83" t="s">
        <v>2200</v>
      </c>
      <c r="T988" s="83" t="s">
        <v>4465</v>
      </c>
      <c r="U988" s="83" t="s">
        <v>2199</v>
      </c>
      <c r="V988" s="86" t="s">
        <v>4477</v>
      </c>
      <c r="W988" s="274" t="s">
        <v>2216</v>
      </c>
      <c r="X988" s="274" t="s">
        <v>2720</v>
      </c>
      <c r="Y988" s="85">
        <v>6617449</v>
      </c>
      <c r="Z988" s="86">
        <v>44417</v>
      </c>
      <c r="AA988" s="86"/>
      <c r="AB988" s="87">
        <f t="shared" ca="1" si="160"/>
        <v>65</v>
      </c>
      <c r="AC988" s="88" t="str">
        <f t="shared" ca="1" si="161"/>
        <v>61 - 90 days</v>
      </c>
      <c r="AD988" s="89">
        <f t="shared" si="159"/>
        <v>44447</v>
      </c>
      <c r="AE988" s="90" t="str">
        <f t="shared" si="153"/>
        <v>W37-2021</v>
      </c>
      <c r="AF988" s="90" t="str">
        <f t="shared" si="154"/>
        <v>Sep-2021</v>
      </c>
      <c r="AG988" s="89">
        <v>44446</v>
      </c>
      <c r="AH988" s="90" t="str">
        <f t="shared" si="157"/>
        <v>W37-2021</v>
      </c>
      <c r="AI988" s="90" t="str">
        <f t="shared" si="158"/>
        <v>Sep-2021</v>
      </c>
      <c r="AJ988" s="89">
        <v>44491</v>
      </c>
      <c r="AK988" s="90" t="str">
        <f t="shared" si="162"/>
        <v>W43-2021</v>
      </c>
      <c r="AL988" s="90" t="str">
        <f t="shared" si="163"/>
        <v>Oct-2021</v>
      </c>
      <c r="AM988" s="89">
        <v>44491</v>
      </c>
      <c r="AN988" s="90" t="str">
        <f t="shared" si="164"/>
        <v>W43-2021</v>
      </c>
      <c r="AO988" s="90" t="str">
        <f t="shared" si="165"/>
        <v>Oct-2021</v>
      </c>
      <c r="AP988" s="83" t="s">
        <v>4464</v>
      </c>
      <c r="AQ988" s="107">
        <v>44443</v>
      </c>
      <c r="AR988" s="89"/>
      <c r="AS988" s="99" t="s">
        <v>6835</v>
      </c>
      <c r="AT988" s="94">
        <v>6.6</v>
      </c>
      <c r="AU988" s="97"/>
      <c r="AV988" s="95">
        <v>44473</v>
      </c>
      <c r="AW988" s="97"/>
      <c r="AX988" s="89"/>
      <c r="AY988" s="89">
        <v>44482</v>
      </c>
      <c r="AZ988" s="219" t="str">
        <f t="shared" ref="AZ988:AZ1019" si="167">IFERROR(VLOOKUP(AY988,L_Convert,6,FALSE),"")</f>
        <v>W42-2021</v>
      </c>
      <c r="BA988" s="86"/>
      <c r="BB988" s="86"/>
      <c r="BC988" s="86"/>
      <c r="BD988" s="83" t="s">
        <v>3719</v>
      </c>
      <c r="BE988" s="83" t="str">
        <f t="shared" si="166"/>
        <v>21.RFI</v>
      </c>
      <c r="BF988" s="83" t="s">
        <v>3755</v>
      </c>
      <c r="BG988" s="103" t="s">
        <v>6818</v>
      </c>
      <c r="BH988" s="448"/>
    </row>
    <row r="989" spans="1:62" s="13" customFormat="1" ht="15" hidden="1" customHeight="1">
      <c r="A989" s="27">
        <v>689</v>
      </c>
      <c r="B989" s="29"/>
      <c r="C989" s="83" t="str">
        <f t="shared" si="155"/>
        <v>SUM-SU-LBP-2259</v>
      </c>
      <c r="D989" s="83">
        <v>30701160031</v>
      </c>
      <c r="E989" s="83" t="s">
        <v>6608</v>
      </c>
      <c r="F989" s="198" t="s">
        <v>6349</v>
      </c>
      <c r="G989" s="83" t="s">
        <v>3759</v>
      </c>
      <c r="H989" s="84" t="s">
        <v>6825</v>
      </c>
      <c r="I989" s="83" t="s">
        <v>5610</v>
      </c>
      <c r="J989" s="83" t="s">
        <v>5611</v>
      </c>
      <c r="K989" s="83">
        <v>40</v>
      </c>
      <c r="L989" s="83" t="s">
        <v>4982</v>
      </c>
      <c r="M989" s="84">
        <v>2021</v>
      </c>
      <c r="N989" s="83" t="s">
        <v>3759</v>
      </c>
      <c r="O989" s="83" t="s">
        <v>6416</v>
      </c>
      <c r="P989" s="84" t="s">
        <v>205</v>
      </c>
      <c r="Q989" s="83" t="s">
        <v>1749</v>
      </c>
      <c r="R989" s="83" t="s">
        <v>1750</v>
      </c>
      <c r="S989" s="83" t="s">
        <v>2200</v>
      </c>
      <c r="T989" s="83" t="s">
        <v>4465</v>
      </c>
      <c r="U989" s="83" t="s">
        <v>2199</v>
      </c>
      <c r="V989" s="86" t="s">
        <v>4471</v>
      </c>
      <c r="W989" s="274" t="s">
        <v>2213</v>
      </c>
      <c r="X989" s="274" t="s">
        <v>2705</v>
      </c>
      <c r="Y989" s="85">
        <v>6617456</v>
      </c>
      <c r="Z989" s="86">
        <v>44417</v>
      </c>
      <c r="AA989" s="86"/>
      <c r="AB989" s="87">
        <f t="shared" ca="1" si="160"/>
        <v>64</v>
      </c>
      <c r="AC989" s="88" t="str">
        <f t="shared" ca="1" si="161"/>
        <v>61 - 90 days</v>
      </c>
      <c r="AD989" s="89">
        <f t="shared" si="159"/>
        <v>44447</v>
      </c>
      <c r="AE989" s="90" t="str">
        <f t="shared" si="153"/>
        <v>W37-2021</v>
      </c>
      <c r="AF989" s="90" t="str">
        <f t="shared" si="154"/>
        <v>Sep-2021</v>
      </c>
      <c r="AG989" s="89">
        <v>44446</v>
      </c>
      <c r="AH989" s="90" t="str">
        <f t="shared" si="157"/>
        <v>W37-2021</v>
      </c>
      <c r="AI989" s="90" t="str">
        <f t="shared" si="158"/>
        <v>Sep-2021</v>
      </c>
      <c r="AJ989" s="89">
        <v>44491</v>
      </c>
      <c r="AK989" s="90" t="str">
        <f t="shared" si="162"/>
        <v>W43-2021</v>
      </c>
      <c r="AL989" s="90" t="str">
        <f t="shared" si="163"/>
        <v>Oct-2021</v>
      </c>
      <c r="AM989" s="86">
        <v>44491</v>
      </c>
      <c r="AN989" s="90" t="str">
        <f t="shared" si="164"/>
        <v>W43-2021</v>
      </c>
      <c r="AO989" s="90" t="str">
        <f t="shared" si="165"/>
        <v>Oct-2021</v>
      </c>
      <c r="AP989" s="83" t="s">
        <v>4464</v>
      </c>
      <c r="AQ989" s="107">
        <v>44443</v>
      </c>
      <c r="AR989" s="89"/>
      <c r="AS989" s="99" t="s">
        <v>6788</v>
      </c>
      <c r="AT989" s="94">
        <v>6.6</v>
      </c>
      <c r="AU989" s="97"/>
      <c r="AV989" s="95">
        <v>44473</v>
      </c>
      <c r="AW989" s="97"/>
      <c r="AX989" s="89"/>
      <c r="AY989" s="89">
        <v>44481</v>
      </c>
      <c r="AZ989" s="219" t="str">
        <f t="shared" si="167"/>
        <v>W42-2021</v>
      </c>
      <c r="BA989" s="86"/>
      <c r="BB989" s="86"/>
      <c r="BC989" s="86"/>
      <c r="BD989" s="83" t="s">
        <v>3719</v>
      </c>
      <c r="BE989" s="83" t="str">
        <f t="shared" si="166"/>
        <v>21.RFI</v>
      </c>
      <c r="BF989" s="83" t="s">
        <v>3755</v>
      </c>
      <c r="BG989" s="103" t="s">
        <v>6771</v>
      </c>
      <c r="BH989" s="448"/>
      <c r="BJ989" s="369"/>
    </row>
    <row r="990" spans="1:62" s="13" customFormat="1" ht="15" hidden="1" customHeight="1">
      <c r="A990" s="27">
        <v>698</v>
      </c>
      <c r="B990" s="29"/>
      <c r="C990" s="83" t="str">
        <f t="shared" si="155"/>
        <v>SUM-SU-LBP-2278</v>
      </c>
      <c r="D990" s="83">
        <v>30701170031</v>
      </c>
      <c r="E990" s="83" t="s">
        <v>6612</v>
      </c>
      <c r="F990" s="198" t="s">
        <v>6613</v>
      </c>
      <c r="G990" s="83" t="s">
        <v>3759</v>
      </c>
      <c r="H990" s="84" t="s">
        <v>6825</v>
      </c>
      <c r="I990" s="83" t="s">
        <v>5628</v>
      </c>
      <c r="J990" s="83" t="s">
        <v>5629</v>
      </c>
      <c r="K990" s="83">
        <v>40</v>
      </c>
      <c r="L990" s="83" t="s">
        <v>4989</v>
      </c>
      <c r="M990" s="84">
        <v>2021</v>
      </c>
      <c r="N990" s="83" t="s">
        <v>3759</v>
      </c>
      <c r="O990" s="83" t="s">
        <v>6421</v>
      </c>
      <c r="P990" s="84" t="s">
        <v>205</v>
      </c>
      <c r="Q990" s="83" t="s">
        <v>1767</v>
      </c>
      <c r="R990" s="83" t="s">
        <v>1768</v>
      </c>
      <c r="S990" s="83" t="s">
        <v>2200</v>
      </c>
      <c r="T990" s="83" t="s">
        <v>4465</v>
      </c>
      <c r="U990" s="83" t="s">
        <v>2199</v>
      </c>
      <c r="V990" s="86" t="s">
        <v>4471</v>
      </c>
      <c r="W990" s="274" t="s">
        <v>2213</v>
      </c>
      <c r="X990" s="274" t="s">
        <v>2705</v>
      </c>
      <c r="Y990" s="85">
        <v>6617456</v>
      </c>
      <c r="Z990" s="86">
        <v>44417</v>
      </c>
      <c r="AA990" s="86"/>
      <c r="AB990" s="87">
        <f t="shared" ca="1" si="160"/>
        <v>68</v>
      </c>
      <c r="AC990" s="88" t="str">
        <f t="shared" ca="1" si="161"/>
        <v>61 - 90 days</v>
      </c>
      <c r="AD990" s="89">
        <f t="shared" si="159"/>
        <v>44447</v>
      </c>
      <c r="AE990" s="90" t="str">
        <f t="shared" si="153"/>
        <v>W37-2021</v>
      </c>
      <c r="AF990" s="90" t="str">
        <f t="shared" si="154"/>
        <v>Sep-2021</v>
      </c>
      <c r="AG990" s="89">
        <v>44446</v>
      </c>
      <c r="AH990" s="90" t="str">
        <f t="shared" si="157"/>
        <v>W37-2021</v>
      </c>
      <c r="AI990" s="90" t="str">
        <f t="shared" si="158"/>
        <v>Sep-2021</v>
      </c>
      <c r="AJ990" s="89">
        <v>44492</v>
      </c>
      <c r="AK990" s="90" t="str">
        <f t="shared" si="162"/>
        <v>W43-2021</v>
      </c>
      <c r="AL990" s="90" t="str">
        <f t="shared" si="163"/>
        <v>Oct-2021</v>
      </c>
      <c r="AM990" s="86">
        <v>44492</v>
      </c>
      <c r="AN990" s="90" t="str">
        <f t="shared" si="164"/>
        <v>W43-2021</v>
      </c>
      <c r="AO990" s="90" t="str">
        <f t="shared" si="165"/>
        <v>Oct-2021</v>
      </c>
      <c r="AP990" s="83" t="s">
        <v>4464</v>
      </c>
      <c r="AQ990" s="107">
        <v>44443</v>
      </c>
      <c r="AR990" s="89"/>
      <c r="AS990" s="99" t="s">
        <v>6861</v>
      </c>
      <c r="AT990" s="94">
        <v>6.6</v>
      </c>
      <c r="AU990" s="97"/>
      <c r="AV990" s="95">
        <v>44473</v>
      </c>
      <c r="AW990" s="97"/>
      <c r="AX990" s="89"/>
      <c r="AY990" s="89">
        <v>44485</v>
      </c>
      <c r="AZ990" s="219" t="str">
        <f t="shared" si="167"/>
        <v>W42-2021</v>
      </c>
      <c r="BA990" s="86"/>
      <c r="BB990" s="86"/>
      <c r="BC990" s="86"/>
      <c r="BD990" s="83" t="s">
        <v>3719</v>
      </c>
      <c r="BE990" s="83" t="str">
        <f t="shared" si="166"/>
        <v>21.RFI</v>
      </c>
      <c r="BF990" s="83" t="s">
        <v>3755</v>
      </c>
      <c r="BG990" s="103" t="s">
        <v>6798</v>
      </c>
      <c r="BH990" s="448"/>
    </row>
    <row r="991" spans="1:62" s="13" customFormat="1" ht="15" hidden="1" customHeight="1">
      <c r="A991" s="27">
        <v>771</v>
      </c>
      <c r="B991" s="29"/>
      <c r="C991" s="83" t="str">
        <f t="shared" si="155"/>
        <v>SUM-SU-LBP-2257</v>
      </c>
      <c r="D991" s="83">
        <v>30701150031</v>
      </c>
      <c r="E991" s="83" t="s">
        <v>6606</v>
      </c>
      <c r="F991" s="198" t="s">
        <v>6355</v>
      </c>
      <c r="G991" s="83" t="s">
        <v>3759</v>
      </c>
      <c r="H991" s="84" t="s">
        <v>6825</v>
      </c>
      <c r="I991" s="83" t="s">
        <v>5774</v>
      </c>
      <c r="J991" s="83" t="s">
        <v>5775</v>
      </c>
      <c r="K991" s="83">
        <v>45</v>
      </c>
      <c r="L991" s="83" t="s">
        <v>5057</v>
      </c>
      <c r="M991" s="84">
        <v>2021</v>
      </c>
      <c r="N991" s="83" t="s">
        <v>3759</v>
      </c>
      <c r="O991" s="83" t="s">
        <v>6424</v>
      </c>
      <c r="P991" s="84" t="s">
        <v>205</v>
      </c>
      <c r="Q991" s="83" t="s">
        <v>1913</v>
      </c>
      <c r="R991" s="83" t="s">
        <v>1914</v>
      </c>
      <c r="S991" s="83" t="s">
        <v>2200</v>
      </c>
      <c r="T991" s="83" t="s">
        <v>4465</v>
      </c>
      <c r="U991" s="83" t="s">
        <v>2199</v>
      </c>
      <c r="V991" s="86" t="s">
        <v>4471</v>
      </c>
      <c r="W991" s="274" t="s">
        <v>2213</v>
      </c>
      <c r="X991" s="274" t="s">
        <v>2705</v>
      </c>
      <c r="Y991" s="85">
        <v>6617456</v>
      </c>
      <c r="Z991" s="86">
        <v>44417</v>
      </c>
      <c r="AA991" s="86"/>
      <c r="AB991" s="87">
        <f t="shared" ca="1" si="160"/>
        <v>66</v>
      </c>
      <c r="AC991" s="88" t="str">
        <f t="shared" ca="1" si="161"/>
        <v>61 - 90 days</v>
      </c>
      <c r="AD991" s="89">
        <f t="shared" si="159"/>
        <v>44447</v>
      </c>
      <c r="AE991" s="90" t="str">
        <f t="shared" si="153"/>
        <v>W37-2021</v>
      </c>
      <c r="AF991" s="90" t="str">
        <f t="shared" si="154"/>
        <v>Sep-2021</v>
      </c>
      <c r="AG991" s="89">
        <v>44446</v>
      </c>
      <c r="AH991" s="90" t="str">
        <f t="shared" si="157"/>
        <v>W37-2021</v>
      </c>
      <c r="AI991" s="90" t="str">
        <f t="shared" si="158"/>
        <v>Sep-2021</v>
      </c>
      <c r="AJ991" s="89">
        <v>44492</v>
      </c>
      <c r="AK991" s="90" t="str">
        <f t="shared" si="162"/>
        <v>W43-2021</v>
      </c>
      <c r="AL991" s="90" t="str">
        <f t="shared" si="163"/>
        <v>Oct-2021</v>
      </c>
      <c r="AM991" s="86">
        <v>44492</v>
      </c>
      <c r="AN991" s="90" t="str">
        <f t="shared" si="164"/>
        <v>W43-2021</v>
      </c>
      <c r="AO991" s="90" t="str">
        <f t="shared" si="165"/>
        <v>Oct-2021</v>
      </c>
      <c r="AP991" s="83" t="s">
        <v>4464</v>
      </c>
      <c r="AQ991" s="107">
        <v>44443</v>
      </c>
      <c r="AR991" s="89"/>
      <c r="AS991" s="99" t="s">
        <v>6844</v>
      </c>
      <c r="AT991" s="94">
        <v>6.6</v>
      </c>
      <c r="AU991" s="97"/>
      <c r="AV991" s="95">
        <v>44473</v>
      </c>
      <c r="AW991" s="97"/>
      <c r="AX991" s="89"/>
      <c r="AY991" s="89">
        <v>44483</v>
      </c>
      <c r="AZ991" s="219" t="str">
        <f t="shared" si="167"/>
        <v>W42-2021</v>
      </c>
      <c r="BA991" s="86"/>
      <c r="BB991" s="86"/>
      <c r="BC991" s="86"/>
      <c r="BD991" s="83" t="s">
        <v>3719</v>
      </c>
      <c r="BE991" s="83" t="str">
        <f t="shared" si="166"/>
        <v>21.RFI</v>
      </c>
      <c r="BF991" s="83" t="s">
        <v>3755</v>
      </c>
      <c r="BG991" s="103" t="s">
        <v>6821</v>
      </c>
      <c r="BH991" s="448"/>
    </row>
    <row r="992" spans="1:62" s="13" customFormat="1" ht="15" hidden="1" customHeight="1">
      <c r="A992" s="27">
        <v>695</v>
      </c>
      <c r="B992" s="29"/>
      <c r="C992" s="83" t="str">
        <f t="shared" si="155"/>
        <v>SUM-SU-PMS-2238</v>
      </c>
      <c r="D992" s="83">
        <v>30701350031</v>
      </c>
      <c r="E992" s="83" t="s">
        <v>6605</v>
      </c>
      <c r="F992" s="198" t="s">
        <v>6351</v>
      </c>
      <c r="G992" s="83" t="s">
        <v>3759</v>
      </c>
      <c r="H992" s="84" t="s">
        <v>6825</v>
      </c>
      <c r="I992" s="83" t="s">
        <v>5622</v>
      </c>
      <c r="J992" s="83" t="s">
        <v>5623</v>
      </c>
      <c r="K992" s="83">
        <v>40</v>
      </c>
      <c r="L992" s="83" t="s">
        <v>4805</v>
      </c>
      <c r="M992" s="84">
        <v>2021</v>
      </c>
      <c r="N992" s="83" t="s">
        <v>3759</v>
      </c>
      <c r="O992" s="83" t="s">
        <v>6418</v>
      </c>
      <c r="P992" s="84" t="s">
        <v>205</v>
      </c>
      <c r="Q992" s="83" t="s">
        <v>1761</v>
      </c>
      <c r="R992" s="83" t="s">
        <v>1762</v>
      </c>
      <c r="S992" s="83" t="s">
        <v>2200</v>
      </c>
      <c r="T992" s="83" t="s">
        <v>4465</v>
      </c>
      <c r="U992" s="83" t="s">
        <v>2199</v>
      </c>
      <c r="V992" s="86" t="s">
        <v>4471</v>
      </c>
      <c r="W992" s="274" t="s">
        <v>2213</v>
      </c>
      <c r="X992" s="274" t="s">
        <v>2713</v>
      </c>
      <c r="Y992" s="85">
        <v>6617456</v>
      </c>
      <c r="Z992" s="86">
        <v>44417</v>
      </c>
      <c r="AA992" s="86"/>
      <c r="AB992" s="87">
        <f t="shared" ca="1" si="160"/>
        <v>66</v>
      </c>
      <c r="AC992" s="88" t="str">
        <f t="shared" ca="1" si="161"/>
        <v>61 - 90 days</v>
      </c>
      <c r="AD992" s="89">
        <f t="shared" si="159"/>
        <v>44447</v>
      </c>
      <c r="AE992" s="90" t="str">
        <f t="shared" si="153"/>
        <v>W37-2021</v>
      </c>
      <c r="AF992" s="90" t="str">
        <f t="shared" si="154"/>
        <v>Sep-2021</v>
      </c>
      <c r="AG992" s="89">
        <v>44446</v>
      </c>
      <c r="AH992" s="90" t="str">
        <f t="shared" ref="AH992:AH1015" si="168">IFERROR(VLOOKUP(AG992,L_Convert,6,FALSE),"")</f>
        <v>W37-2021</v>
      </c>
      <c r="AI992" s="90" t="str">
        <f t="shared" ref="AI992:AI1015" si="169">IFERROR(VLOOKUP(AG992,L_Convert,7,FALSE),"")</f>
        <v>Sep-2021</v>
      </c>
      <c r="AJ992" s="89">
        <v>44493</v>
      </c>
      <c r="AK992" s="90" t="str">
        <f t="shared" si="162"/>
        <v>W44-2021</v>
      </c>
      <c r="AL992" s="90" t="str">
        <f t="shared" si="163"/>
        <v>Oct-2021</v>
      </c>
      <c r="AM992" s="86">
        <v>44493</v>
      </c>
      <c r="AN992" s="90" t="str">
        <f t="shared" si="164"/>
        <v>W44-2021</v>
      </c>
      <c r="AO992" s="90" t="str">
        <f t="shared" si="165"/>
        <v>Oct-2021</v>
      </c>
      <c r="AP992" s="83" t="s">
        <v>4464</v>
      </c>
      <c r="AQ992" s="107">
        <v>44443</v>
      </c>
      <c r="AR992" s="89"/>
      <c r="AS992" s="99" t="s">
        <v>6841</v>
      </c>
      <c r="AT992" s="94">
        <v>6.6</v>
      </c>
      <c r="AU992" s="97"/>
      <c r="AV992" s="95">
        <v>44473</v>
      </c>
      <c r="AW992" s="97"/>
      <c r="AX992" s="89"/>
      <c r="AY992" s="89">
        <v>44483</v>
      </c>
      <c r="AZ992" s="219" t="str">
        <f t="shared" si="167"/>
        <v>W42-2021</v>
      </c>
      <c r="BA992" s="86"/>
      <c r="BB992" s="86"/>
      <c r="BC992" s="86"/>
      <c r="BD992" s="83" t="s">
        <v>3719</v>
      </c>
      <c r="BE992" s="83" t="str">
        <f t="shared" si="166"/>
        <v>21.RFI</v>
      </c>
      <c r="BF992" s="83" t="s">
        <v>3755</v>
      </c>
      <c r="BG992" s="103" t="s">
        <v>6822</v>
      </c>
      <c r="BH992" s="448"/>
    </row>
    <row r="993" spans="1:62" s="13" customFormat="1" ht="15" hidden="1" customHeight="1">
      <c r="A993" s="187" t="s">
        <v>8640</v>
      </c>
      <c r="B993" s="29"/>
      <c r="C993" s="83" t="str">
        <f t="shared" si="155"/>
        <v>SUM-SU-SDK-2228</v>
      </c>
      <c r="D993" s="83">
        <v>30734670031</v>
      </c>
      <c r="E993" s="198" t="s">
        <v>8250</v>
      </c>
      <c r="F993" s="198" t="s">
        <v>9260</v>
      </c>
      <c r="G993" s="83" t="s">
        <v>10283</v>
      </c>
      <c r="H993" s="351" t="s">
        <v>6508</v>
      </c>
      <c r="I993" s="83" t="s">
        <v>9043</v>
      </c>
      <c r="J993" s="83" t="s">
        <v>9044</v>
      </c>
      <c r="K993" s="83">
        <v>50</v>
      </c>
      <c r="L993" s="83" t="s">
        <v>9045</v>
      </c>
      <c r="M993" s="83">
        <v>2022</v>
      </c>
      <c r="N993" s="83" t="s">
        <v>10359</v>
      </c>
      <c r="O993" s="83" t="s">
        <v>9445</v>
      </c>
      <c r="P993" s="84" t="s">
        <v>205</v>
      </c>
      <c r="Q993" s="83" t="s">
        <v>8542</v>
      </c>
      <c r="R993" s="83" t="s">
        <v>8543</v>
      </c>
      <c r="S993" s="244" t="s">
        <v>2200</v>
      </c>
      <c r="T993" s="244" t="s">
        <v>5862</v>
      </c>
      <c r="U993" s="244" t="s">
        <v>2199</v>
      </c>
      <c r="V993" s="244" t="s">
        <v>4471</v>
      </c>
      <c r="W993" s="274" t="s">
        <v>2213</v>
      </c>
      <c r="X993" s="274" t="s">
        <v>8601</v>
      </c>
      <c r="Y993" s="244">
        <v>6617983</v>
      </c>
      <c r="Z993" s="86">
        <v>44589</v>
      </c>
      <c r="AA993" s="86">
        <v>44589</v>
      </c>
      <c r="AB993" s="332">
        <f t="shared" ca="1" si="160"/>
        <v>62</v>
      </c>
      <c r="AC993" s="91" t="str">
        <f t="shared" ca="1" si="161"/>
        <v>61 - 90 days</v>
      </c>
      <c r="AD993" s="89">
        <f t="shared" si="159"/>
        <v>44619</v>
      </c>
      <c r="AE993" s="90" t="str">
        <f t="shared" si="153"/>
        <v>W10-2022</v>
      </c>
      <c r="AF993" s="90" t="str">
        <f t="shared" si="154"/>
        <v>Feb-2022</v>
      </c>
      <c r="AG993" s="86" t="s">
        <v>345</v>
      </c>
      <c r="AH993" s="219" t="str">
        <f t="shared" si="168"/>
        <v>TBD</v>
      </c>
      <c r="AI993" s="219" t="str">
        <f t="shared" si="169"/>
        <v>TBD</v>
      </c>
      <c r="AJ993" s="199">
        <v>44676</v>
      </c>
      <c r="AK993" s="219" t="str">
        <f t="shared" si="162"/>
        <v>W18-2022</v>
      </c>
      <c r="AL993" s="219" t="str">
        <f t="shared" si="163"/>
        <v>Apr-2022</v>
      </c>
      <c r="AM993" s="339">
        <v>44676</v>
      </c>
      <c r="AN993" s="219" t="str">
        <f t="shared" si="164"/>
        <v>W18-2022</v>
      </c>
      <c r="AO993" s="219" t="str">
        <f t="shared" si="165"/>
        <v>Apr-2022</v>
      </c>
      <c r="AP993" s="83" t="s">
        <v>4464</v>
      </c>
      <c r="AQ993" s="220">
        <v>44593</v>
      </c>
      <c r="AR993" s="89">
        <v>44594</v>
      </c>
      <c r="AS993" s="99" t="s">
        <v>12857</v>
      </c>
      <c r="AT993" s="94">
        <v>6.6</v>
      </c>
      <c r="AU993" s="256"/>
      <c r="AV993" s="89">
        <v>44642</v>
      </c>
      <c r="AW993" s="238"/>
      <c r="AX993" s="89"/>
      <c r="AY993" s="89">
        <v>44651</v>
      </c>
      <c r="AZ993" s="219" t="str">
        <f t="shared" si="167"/>
        <v>W14-2022</v>
      </c>
      <c r="BA993" s="86"/>
      <c r="BB993" s="106"/>
      <c r="BC993" s="86" t="s">
        <v>10378</v>
      </c>
      <c r="BD993" s="83" t="s">
        <v>3719</v>
      </c>
      <c r="BE993" s="83" t="str">
        <f t="shared" si="166"/>
        <v>21.RFI</v>
      </c>
      <c r="BF993" s="83" t="s">
        <v>3754</v>
      </c>
      <c r="BG993" s="237" t="s">
        <v>12280</v>
      </c>
      <c r="BH993" s="435"/>
    </row>
    <row r="994" spans="1:62" s="13" customFormat="1" ht="15" hidden="1" customHeight="1">
      <c r="A994" s="187" t="s">
        <v>8640</v>
      </c>
      <c r="B994" s="29"/>
      <c r="C994" s="83" t="str">
        <f t="shared" si="155"/>
        <v>SUM-SU-MDN-2231</v>
      </c>
      <c r="D994" s="83">
        <v>30735130031</v>
      </c>
      <c r="E994" s="198" t="s">
        <v>11163</v>
      </c>
      <c r="F994" s="198" t="s">
        <v>9128</v>
      </c>
      <c r="G994" s="83" t="s">
        <v>10283</v>
      </c>
      <c r="H994" s="351" t="s">
        <v>6825</v>
      </c>
      <c r="I994" s="83" t="s">
        <v>8658</v>
      </c>
      <c r="J994" s="83" t="s">
        <v>8659</v>
      </c>
      <c r="K994" s="83">
        <v>35</v>
      </c>
      <c r="L994" s="83" t="s">
        <v>8660</v>
      </c>
      <c r="M994" s="83">
        <v>2022</v>
      </c>
      <c r="N994" s="83" t="s">
        <v>10361</v>
      </c>
      <c r="O994" s="83" t="s">
        <v>9292</v>
      </c>
      <c r="P994" s="84" t="s">
        <v>205</v>
      </c>
      <c r="Q994" s="83" t="s">
        <v>8266</v>
      </c>
      <c r="R994" s="83" t="s">
        <v>8267</v>
      </c>
      <c r="S994" s="244" t="s">
        <v>2200</v>
      </c>
      <c r="T994" s="244" t="s">
        <v>5862</v>
      </c>
      <c r="U994" s="244" t="s">
        <v>2199</v>
      </c>
      <c r="V994" s="244" t="s">
        <v>4471</v>
      </c>
      <c r="W994" s="274" t="s">
        <v>2213</v>
      </c>
      <c r="X994" s="274" t="s">
        <v>2226</v>
      </c>
      <c r="Y994" s="274">
        <v>6617992</v>
      </c>
      <c r="Z994" s="86">
        <v>44589</v>
      </c>
      <c r="AA994" s="86">
        <v>44589</v>
      </c>
      <c r="AB994" s="332">
        <f t="shared" ca="1" si="160"/>
        <v>62</v>
      </c>
      <c r="AC994" s="91" t="str">
        <f t="shared" ca="1" si="161"/>
        <v>61 - 90 days</v>
      </c>
      <c r="AD994" s="89">
        <f t="shared" ref="AD994:AD1009" si="170">IF(AND(S994=""),"TBD",IF(AND(S994="COLO"),Z994+30,Z994+150))</f>
        <v>44619</v>
      </c>
      <c r="AE994" s="90" t="str">
        <f t="shared" si="153"/>
        <v>W10-2022</v>
      </c>
      <c r="AF994" s="90" t="str">
        <f t="shared" si="154"/>
        <v>Feb-2022</v>
      </c>
      <c r="AG994" s="86">
        <v>44661</v>
      </c>
      <c r="AH994" s="219" t="str">
        <f t="shared" si="168"/>
        <v>W16-2022</v>
      </c>
      <c r="AI994" s="219" t="str">
        <f t="shared" si="169"/>
        <v>Apr-2022</v>
      </c>
      <c r="AJ994" s="89">
        <v>44681</v>
      </c>
      <c r="AK994" s="219" t="str">
        <f t="shared" si="162"/>
        <v>W18-2022</v>
      </c>
      <c r="AL994" s="219" t="str">
        <f t="shared" si="163"/>
        <v>Apr-2022</v>
      </c>
      <c r="AM994" s="89">
        <v>44681</v>
      </c>
      <c r="AN994" s="219" t="str">
        <f t="shared" si="164"/>
        <v>W18-2022</v>
      </c>
      <c r="AO994" s="219" t="str">
        <f t="shared" si="165"/>
        <v>Apr-2022</v>
      </c>
      <c r="AP994" s="83" t="s">
        <v>4464</v>
      </c>
      <c r="AQ994" s="220">
        <v>44593</v>
      </c>
      <c r="AR994" s="89">
        <v>44594</v>
      </c>
      <c r="AS994" s="99" t="s">
        <v>12858</v>
      </c>
      <c r="AT994" s="94">
        <v>6.6</v>
      </c>
      <c r="AU994" s="256"/>
      <c r="AV994" s="89">
        <v>44642</v>
      </c>
      <c r="AW994" s="238"/>
      <c r="AX994" s="89"/>
      <c r="AY994" s="89">
        <v>44651</v>
      </c>
      <c r="AZ994" s="219" t="str">
        <f t="shared" si="167"/>
        <v>W14-2022</v>
      </c>
      <c r="BA994" s="86"/>
      <c r="BB994" s="106"/>
      <c r="BC994" s="86" t="s">
        <v>10378</v>
      </c>
      <c r="BD994" s="83" t="s">
        <v>3719</v>
      </c>
      <c r="BE994" s="83" t="str">
        <f t="shared" si="166"/>
        <v>21.RFI</v>
      </c>
      <c r="BF994" s="83" t="s">
        <v>3754</v>
      </c>
      <c r="BG994" s="237" t="s">
        <v>12261</v>
      </c>
      <c r="BH994" s="435"/>
      <c r="BJ994" s="190"/>
    </row>
    <row r="995" spans="1:62" s="13" customFormat="1" ht="15" hidden="1" customHeight="1">
      <c r="A995" s="187" t="s">
        <v>8640</v>
      </c>
      <c r="B995" s="29"/>
      <c r="C995" s="83" t="str">
        <f t="shared" si="155"/>
        <v>SUM-SS-MPR-1271</v>
      </c>
      <c r="D995" s="83">
        <v>30734270031</v>
      </c>
      <c r="E995" s="198" t="s">
        <v>11178</v>
      </c>
      <c r="F995" s="198" t="s">
        <v>9143</v>
      </c>
      <c r="G995" s="83" t="s">
        <v>10283</v>
      </c>
      <c r="H995" s="351" t="s">
        <v>8638</v>
      </c>
      <c r="I995" s="83" t="s">
        <v>8701</v>
      </c>
      <c r="J995" s="83" t="s">
        <v>8702</v>
      </c>
      <c r="K995" s="83">
        <v>60</v>
      </c>
      <c r="L995" s="83" t="s">
        <v>8703</v>
      </c>
      <c r="M995" s="83">
        <v>2022</v>
      </c>
      <c r="N995" s="83" t="s">
        <v>10359</v>
      </c>
      <c r="O995" s="83" t="s">
        <v>9305</v>
      </c>
      <c r="P995" s="84" t="s">
        <v>205</v>
      </c>
      <c r="Q995" s="83" t="s">
        <v>8296</v>
      </c>
      <c r="R995" s="83" t="s">
        <v>8297</v>
      </c>
      <c r="S995" s="244" t="s">
        <v>2200</v>
      </c>
      <c r="T995" s="244" t="s">
        <v>5862</v>
      </c>
      <c r="U995" s="244" t="s">
        <v>2199</v>
      </c>
      <c r="V995" s="244" t="s">
        <v>4477</v>
      </c>
      <c r="W995" s="274" t="s">
        <v>2216</v>
      </c>
      <c r="X995" s="274" t="s">
        <v>2649</v>
      </c>
      <c r="Y995" s="244">
        <v>6617992</v>
      </c>
      <c r="Z995" s="86">
        <v>44589</v>
      </c>
      <c r="AA995" s="86">
        <v>44589</v>
      </c>
      <c r="AB995" s="332">
        <f t="shared" ca="1" si="160"/>
        <v>64</v>
      </c>
      <c r="AC995" s="91" t="str">
        <f t="shared" ca="1" si="161"/>
        <v>61 - 90 days</v>
      </c>
      <c r="AD995" s="89">
        <f t="shared" si="170"/>
        <v>44619</v>
      </c>
      <c r="AE995" s="90" t="str">
        <f t="shared" si="153"/>
        <v>W10-2022</v>
      </c>
      <c r="AF995" s="90" t="str">
        <f t="shared" si="154"/>
        <v>Feb-2022</v>
      </c>
      <c r="AG995" s="89" t="s">
        <v>345</v>
      </c>
      <c r="AH995" s="219" t="str">
        <f t="shared" si="168"/>
        <v>TBD</v>
      </c>
      <c r="AI995" s="219" t="str">
        <f t="shared" si="169"/>
        <v>TBD</v>
      </c>
      <c r="AJ995" s="199">
        <v>44696</v>
      </c>
      <c r="AK995" s="219" t="str">
        <f t="shared" si="162"/>
        <v>W21-2022</v>
      </c>
      <c r="AL995" s="219" t="str">
        <f t="shared" si="163"/>
        <v>May-2022</v>
      </c>
      <c r="AM995" s="339">
        <v>44696</v>
      </c>
      <c r="AN995" s="219" t="str">
        <f t="shared" si="164"/>
        <v>W21-2022</v>
      </c>
      <c r="AO995" s="219" t="str">
        <f t="shared" si="165"/>
        <v>May-2022</v>
      </c>
      <c r="AP995" s="83" t="s">
        <v>4464</v>
      </c>
      <c r="AQ995" s="220">
        <v>44593</v>
      </c>
      <c r="AR995" s="89">
        <v>44594</v>
      </c>
      <c r="AS995" s="99" t="s">
        <v>12859</v>
      </c>
      <c r="AT995" s="94">
        <v>6.6</v>
      </c>
      <c r="AU995" s="256"/>
      <c r="AV995" s="89">
        <v>44642</v>
      </c>
      <c r="AW995" s="238"/>
      <c r="AX995" s="89"/>
      <c r="AY995" s="89">
        <v>44653</v>
      </c>
      <c r="AZ995" s="219" t="str">
        <f t="shared" si="167"/>
        <v>W14-2022</v>
      </c>
      <c r="BA995" s="86"/>
      <c r="BB995" s="106"/>
      <c r="BC995" s="86" t="s">
        <v>10378</v>
      </c>
      <c r="BD995" s="83" t="s">
        <v>3719</v>
      </c>
      <c r="BE995" s="83" t="str">
        <f t="shared" si="166"/>
        <v>21.RFI</v>
      </c>
      <c r="BF995" s="83" t="s">
        <v>3754</v>
      </c>
      <c r="BG995" s="237" t="s">
        <v>12274</v>
      </c>
      <c r="BH995" s="435" t="s">
        <v>12833</v>
      </c>
    </row>
    <row r="996" spans="1:62" s="13" customFormat="1" ht="15" hidden="1" customHeight="1">
      <c r="A996" s="27">
        <v>738</v>
      </c>
      <c r="B996" s="29"/>
      <c r="C996" s="83" t="str">
        <f t="shared" si="155"/>
        <v>JAW-JI-KPN-4397</v>
      </c>
      <c r="D996" s="83">
        <v>30701650031</v>
      </c>
      <c r="E996" s="83" t="s">
        <v>6576</v>
      </c>
      <c r="F996" s="198" t="s">
        <v>6212</v>
      </c>
      <c r="G996" s="83" t="s">
        <v>3759</v>
      </c>
      <c r="H996" s="84" t="s">
        <v>6508</v>
      </c>
      <c r="I996" s="83" t="s">
        <v>5708</v>
      </c>
      <c r="J996" s="83" t="s">
        <v>5709</v>
      </c>
      <c r="K996" s="83">
        <v>40</v>
      </c>
      <c r="L996" s="83" t="s">
        <v>5028</v>
      </c>
      <c r="M996" s="84">
        <v>2021</v>
      </c>
      <c r="N996" s="83" t="s">
        <v>3759</v>
      </c>
      <c r="O996" s="83" t="s">
        <v>6279</v>
      </c>
      <c r="P996" s="84" t="s">
        <v>205</v>
      </c>
      <c r="Q996" s="83" t="s">
        <v>1847</v>
      </c>
      <c r="R996" s="83" t="s">
        <v>1848</v>
      </c>
      <c r="S996" s="83" t="s">
        <v>2200</v>
      </c>
      <c r="T996" s="83" t="s">
        <v>4465</v>
      </c>
      <c r="U996" s="83" t="s">
        <v>2198</v>
      </c>
      <c r="V996" s="86" t="s">
        <v>4472</v>
      </c>
      <c r="W996" s="274" t="s">
        <v>2207</v>
      </c>
      <c r="X996" s="274" t="s">
        <v>2734</v>
      </c>
      <c r="Y996" s="85">
        <v>6617454</v>
      </c>
      <c r="Z996" s="86">
        <v>44417</v>
      </c>
      <c r="AA996" s="86"/>
      <c r="AB996" s="87">
        <f t="shared" ca="1" si="160"/>
        <v>70</v>
      </c>
      <c r="AC996" s="88" t="str">
        <f t="shared" ca="1" si="161"/>
        <v>61 - 90 days</v>
      </c>
      <c r="AD996" s="89">
        <f t="shared" si="170"/>
        <v>44447</v>
      </c>
      <c r="AE996" s="90" t="str">
        <f t="shared" si="153"/>
        <v>W37-2021</v>
      </c>
      <c r="AF996" s="90" t="str">
        <f t="shared" si="154"/>
        <v>Sep-2021</v>
      </c>
      <c r="AG996" s="89">
        <v>44446</v>
      </c>
      <c r="AH996" s="90" t="str">
        <f t="shared" si="168"/>
        <v>W37-2021</v>
      </c>
      <c r="AI996" s="90" t="str">
        <f t="shared" si="169"/>
        <v>Sep-2021</v>
      </c>
      <c r="AJ996" s="89">
        <v>44495</v>
      </c>
      <c r="AK996" s="90" t="str">
        <f t="shared" si="162"/>
        <v>W44-2021</v>
      </c>
      <c r="AL996" s="90" t="str">
        <f t="shared" si="163"/>
        <v>Oct-2021</v>
      </c>
      <c r="AM996" s="89">
        <f>AJ996</f>
        <v>44495</v>
      </c>
      <c r="AN996" s="90" t="str">
        <f t="shared" si="164"/>
        <v>W44-2021</v>
      </c>
      <c r="AO996" s="90" t="str">
        <f t="shared" si="165"/>
        <v>Oct-2021</v>
      </c>
      <c r="AP996" s="83" t="s">
        <v>4464</v>
      </c>
      <c r="AQ996" s="107">
        <v>44443</v>
      </c>
      <c r="AR996" s="89"/>
      <c r="AS996" s="99" t="s">
        <v>6917</v>
      </c>
      <c r="AT996" s="94" t="s">
        <v>6918</v>
      </c>
      <c r="AU996" s="97"/>
      <c r="AV996" s="95">
        <v>44473</v>
      </c>
      <c r="AW996" s="97"/>
      <c r="AX996" s="89">
        <v>44464</v>
      </c>
      <c r="AY996" s="89">
        <v>44487</v>
      </c>
      <c r="AZ996" s="219" t="str">
        <f t="shared" si="167"/>
        <v>W43-2021</v>
      </c>
      <c r="BA996" s="86"/>
      <c r="BB996" s="86"/>
      <c r="BC996" s="86"/>
      <c r="BD996" s="83" t="s">
        <v>3719</v>
      </c>
      <c r="BE996" s="83" t="str">
        <f t="shared" si="166"/>
        <v>21.RFI</v>
      </c>
      <c r="BF996" s="83" t="s">
        <v>3755</v>
      </c>
      <c r="BG996" s="103" t="s">
        <v>6870</v>
      </c>
      <c r="BH996" s="448"/>
      <c r="BI996" s="190"/>
      <c r="BJ996" s="190"/>
    </row>
    <row r="997" spans="1:62" s="13" customFormat="1" ht="15" hidden="1" customHeight="1">
      <c r="A997" s="27">
        <v>741</v>
      </c>
      <c r="B997" s="29"/>
      <c r="C997" s="83" t="str">
        <f t="shared" si="155"/>
        <v>JAW-JI-KPN-4403</v>
      </c>
      <c r="D997" s="83">
        <v>30701690031</v>
      </c>
      <c r="E997" s="83" t="s">
        <v>6567</v>
      </c>
      <c r="F997" s="198" t="s">
        <v>6215</v>
      </c>
      <c r="G997" s="83" t="s">
        <v>3759</v>
      </c>
      <c r="H997" s="84" t="s">
        <v>6508</v>
      </c>
      <c r="I997" s="83" t="s">
        <v>5714</v>
      </c>
      <c r="J997" s="83" t="s">
        <v>5715</v>
      </c>
      <c r="K997" s="83">
        <v>40</v>
      </c>
      <c r="L997" s="83" t="s">
        <v>5031</v>
      </c>
      <c r="M997" s="84">
        <v>2021</v>
      </c>
      <c r="N997" s="83" t="s">
        <v>3759</v>
      </c>
      <c r="O997" s="83" t="s">
        <v>6282</v>
      </c>
      <c r="P997" s="84" t="s">
        <v>205</v>
      </c>
      <c r="Q997" s="83" t="s">
        <v>1853</v>
      </c>
      <c r="R997" s="83" t="s">
        <v>1854</v>
      </c>
      <c r="S997" s="83" t="s">
        <v>2200</v>
      </c>
      <c r="T997" s="83" t="s">
        <v>4465</v>
      </c>
      <c r="U997" s="83" t="s">
        <v>2198</v>
      </c>
      <c r="V997" s="86" t="s">
        <v>4472</v>
      </c>
      <c r="W997" s="274" t="s">
        <v>2207</v>
      </c>
      <c r="X997" s="274" t="s">
        <v>2734</v>
      </c>
      <c r="Y997" s="85">
        <v>6617454</v>
      </c>
      <c r="Z997" s="86">
        <v>44417</v>
      </c>
      <c r="AA997" s="86"/>
      <c r="AB997" s="87">
        <f t="shared" ca="1" si="160"/>
        <v>70</v>
      </c>
      <c r="AC997" s="88" t="str">
        <f t="shared" ca="1" si="161"/>
        <v>61 - 90 days</v>
      </c>
      <c r="AD997" s="89">
        <f t="shared" si="170"/>
        <v>44447</v>
      </c>
      <c r="AE997" s="90" t="str">
        <f t="shared" si="153"/>
        <v>W37-2021</v>
      </c>
      <c r="AF997" s="90" t="str">
        <f t="shared" si="154"/>
        <v>Sep-2021</v>
      </c>
      <c r="AG997" s="89">
        <v>44446</v>
      </c>
      <c r="AH997" s="90" t="str">
        <f t="shared" si="168"/>
        <v>W37-2021</v>
      </c>
      <c r="AI997" s="90" t="str">
        <f t="shared" si="169"/>
        <v>Sep-2021</v>
      </c>
      <c r="AJ997" s="89">
        <v>44495</v>
      </c>
      <c r="AK997" s="90" t="str">
        <f t="shared" si="162"/>
        <v>W44-2021</v>
      </c>
      <c r="AL997" s="90" t="str">
        <f t="shared" si="163"/>
        <v>Oct-2021</v>
      </c>
      <c r="AM997" s="89">
        <f>AJ997</f>
        <v>44495</v>
      </c>
      <c r="AN997" s="90" t="str">
        <f t="shared" si="164"/>
        <v>W44-2021</v>
      </c>
      <c r="AO997" s="90" t="str">
        <f t="shared" si="165"/>
        <v>Oct-2021</v>
      </c>
      <c r="AP997" s="83" t="s">
        <v>4464</v>
      </c>
      <c r="AQ997" s="107">
        <v>44443</v>
      </c>
      <c r="AR997" s="89"/>
      <c r="AS997" s="99" t="s">
        <v>6919</v>
      </c>
      <c r="AT997" s="94">
        <v>6.6</v>
      </c>
      <c r="AU997" s="97"/>
      <c r="AV997" s="95">
        <v>44473</v>
      </c>
      <c r="AW997" s="97"/>
      <c r="AX997" s="89">
        <v>44464</v>
      </c>
      <c r="AY997" s="89">
        <v>44487</v>
      </c>
      <c r="AZ997" s="219" t="str">
        <f t="shared" si="167"/>
        <v>W43-2021</v>
      </c>
      <c r="BA997" s="86"/>
      <c r="BB997" s="86"/>
      <c r="BC997" s="86"/>
      <c r="BD997" s="83" t="s">
        <v>3719</v>
      </c>
      <c r="BE997" s="83" t="str">
        <f t="shared" si="166"/>
        <v>21.RFI</v>
      </c>
      <c r="BF997" s="83" t="s">
        <v>3755</v>
      </c>
      <c r="BG997" s="103" t="s">
        <v>6870</v>
      </c>
      <c r="BH997" s="448"/>
    </row>
    <row r="998" spans="1:62" s="13" customFormat="1" ht="15" hidden="1" customHeight="1">
      <c r="A998" s="27">
        <v>708</v>
      </c>
      <c r="B998" s="29"/>
      <c r="C998" s="83" t="str">
        <f t="shared" si="155"/>
        <v>SUM-RI-RGT-0976</v>
      </c>
      <c r="D998" s="83">
        <v>30701190031</v>
      </c>
      <c r="E998" s="83" t="s">
        <v>6626</v>
      </c>
      <c r="F998" s="198" t="s">
        <v>6317</v>
      </c>
      <c r="G998" s="83" t="s">
        <v>3759</v>
      </c>
      <c r="H998" s="84" t="s">
        <v>6825</v>
      </c>
      <c r="I998" s="83" t="s">
        <v>5648</v>
      </c>
      <c r="J998" s="83" t="s">
        <v>5649</v>
      </c>
      <c r="K998" s="83">
        <v>50</v>
      </c>
      <c r="L998" s="83" t="s">
        <v>4999</v>
      </c>
      <c r="M998" s="84">
        <v>2021</v>
      </c>
      <c r="N998" s="83" t="s">
        <v>3759</v>
      </c>
      <c r="O998" s="83" t="s">
        <v>6373</v>
      </c>
      <c r="P998" s="84" t="s">
        <v>205</v>
      </c>
      <c r="Q998" s="83" t="s">
        <v>1787</v>
      </c>
      <c r="R998" s="83" t="s">
        <v>1788</v>
      </c>
      <c r="S998" s="83" t="s">
        <v>2200</v>
      </c>
      <c r="T998" s="83" t="s">
        <v>4465</v>
      </c>
      <c r="U998" s="83" t="s">
        <v>2199</v>
      </c>
      <c r="V998" s="86" t="s">
        <v>4476</v>
      </c>
      <c r="W998" s="274" t="s">
        <v>2224</v>
      </c>
      <c r="X998" s="274" t="s">
        <v>2723</v>
      </c>
      <c r="Y998" s="85">
        <v>6617456</v>
      </c>
      <c r="Z998" s="86">
        <v>44417</v>
      </c>
      <c r="AA998" s="86"/>
      <c r="AB998" s="87">
        <f t="shared" ca="1" si="160"/>
        <v>94</v>
      </c>
      <c r="AC998" s="88" t="str">
        <f t="shared" ca="1" si="161"/>
        <v>91 - 120 days</v>
      </c>
      <c r="AD998" s="89">
        <f t="shared" si="170"/>
        <v>44447</v>
      </c>
      <c r="AE998" s="90" t="str">
        <f t="shared" si="153"/>
        <v>W37-2021</v>
      </c>
      <c r="AF998" s="90" t="str">
        <f t="shared" si="154"/>
        <v>Sep-2021</v>
      </c>
      <c r="AG998" s="89">
        <v>44446</v>
      </c>
      <c r="AH998" s="90" t="str">
        <f t="shared" si="168"/>
        <v>W37-2021</v>
      </c>
      <c r="AI998" s="90" t="str">
        <f t="shared" si="169"/>
        <v>Sep-2021</v>
      </c>
      <c r="AJ998" s="89">
        <v>44497</v>
      </c>
      <c r="AK998" s="90" t="str">
        <f t="shared" si="162"/>
        <v>W44-2021</v>
      </c>
      <c r="AL998" s="90" t="str">
        <f t="shared" si="163"/>
        <v>Oct-2021</v>
      </c>
      <c r="AM998" s="89">
        <v>44514</v>
      </c>
      <c r="AN998" s="90" t="str">
        <f t="shared" si="164"/>
        <v>W47-2021</v>
      </c>
      <c r="AO998" s="90" t="str">
        <f t="shared" si="165"/>
        <v>Nov-2021</v>
      </c>
      <c r="AP998" s="83" t="s">
        <v>4464</v>
      </c>
      <c r="AQ998" s="220">
        <v>44443</v>
      </c>
      <c r="AR998" s="89"/>
      <c r="AS998" s="99">
        <v>184103616399</v>
      </c>
      <c r="AT998" s="92">
        <v>6.6</v>
      </c>
      <c r="AU998" s="256"/>
      <c r="AV998" s="95">
        <v>44473</v>
      </c>
      <c r="AW998" s="238"/>
      <c r="AX998" s="89">
        <v>44508</v>
      </c>
      <c r="AY998" s="89">
        <v>44511</v>
      </c>
      <c r="AZ998" s="219" t="str">
        <f t="shared" si="167"/>
        <v>W46-2021</v>
      </c>
      <c r="BA998" s="86"/>
      <c r="BB998" s="86"/>
      <c r="BC998" s="86"/>
      <c r="BD998" s="83" t="s">
        <v>3719</v>
      </c>
      <c r="BE998" s="83" t="str">
        <f t="shared" si="166"/>
        <v>21.RFI</v>
      </c>
      <c r="BF998" s="83" t="s">
        <v>3754</v>
      </c>
      <c r="BG998" s="237" t="s">
        <v>7933</v>
      </c>
      <c r="BH998" s="435"/>
    </row>
    <row r="999" spans="1:62" s="13" customFormat="1" ht="15" hidden="1" customHeight="1">
      <c r="A999" s="27">
        <v>668</v>
      </c>
      <c r="B999" s="29"/>
      <c r="C999" s="83" t="str">
        <f t="shared" si="155"/>
        <v>JAW-JI-PMK-4237</v>
      </c>
      <c r="D999" s="83">
        <v>30701540031</v>
      </c>
      <c r="E999" s="83" t="s">
        <v>6573</v>
      </c>
      <c r="F999" s="198" t="s">
        <v>6186</v>
      </c>
      <c r="G999" s="83" t="s">
        <v>3759</v>
      </c>
      <c r="H999" s="84" t="s">
        <v>6508</v>
      </c>
      <c r="I999" s="83" t="s">
        <v>5568</v>
      </c>
      <c r="J999" s="83" t="s">
        <v>5569</v>
      </c>
      <c r="K999" s="83">
        <v>50</v>
      </c>
      <c r="L999" s="83" t="s">
        <v>4964</v>
      </c>
      <c r="M999" s="84">
        <v>2021</v>
      </c>
      <c r="N999" s="83" t="s">
        <v>3759</v>
      </c>
      <c r="O999" s="83" t="s">
        <v>6252</v>
      </c>
      <c r="P999" s="84" t="s">
        <v>205</v>
      </c>
      <c r="Q999" s="83" t="s">
        <v>1707</v>
      </c>
      <c r="R999" s="83" t="s">
        <v>1708</v>
      </c>
      <c r="S999" s="83" t="s">
        <v>2200</v>
      </c>
      <c r="T999" s="83" t="s">
        <v>4465</v>
      </c>
      <c r="U999" s="83" t="s">
        <v>2198</v>
      </c>
      <c r="V999" s="86" t="s">
        <v>4472</v>
      </c>
      <c r="W999" s="274" t="s">
        <v>2207</v>
      </c>
      <c r="X999" s="274" t="s">
        <v>2708</v>
      </c>
      <c r="Y999" s="85">
        <v>6617454</v>
      </c>
      <c r="Z999" s="86">
        <v>44417</v>
      </c>
      <c r="AA999" s="86"/>
      <c r="AB999" s="87">
        <f t="shared" ca="1" si="160"/>
        <v>77</v>
      </c>
      <c r="AC999" s="88" t="str">
        <f t="shared" ca="1" si="161"/>
        <v>61 - 90 days</v>
      </c>
      <c r="AD999" s="89">
        <f t="shared" si="170"/>
        <v>44447</v>
      </c>
      <c r="AE999" s="90" t="str">
        <f t="shared" si="153"/>
        <v>W37-2021</v>
      </c>
      <c r="AF999" s="90" t="str">
        <f t="shared" si="154"/>
        <v>Sep-2021</v>
      </c>
      <c r="AG999" s="89">
        <v>44446</v>
      </c>
      <c r="AH999" s="90" t="str">
        <f t="shared" si="168"/>
        <v>W37-2021</v>
      </c>
      <c r="AI999" s="90" t="str">
        <f t="shared" si="169"/>
        <v>Sep-2021</v>
      </c>
      <c r="AJ999" s="89">
        <v>44497</v>
      </c>
      <c r="AK999" s="90" t="str">
        <f t="shared" si="162"/>
        <v>W44-2021</v>
      </c>
      <c r="AL999" s="90" t="str">
        <f t="shared" si="163"/>
        <v>Oct-2021</v>
      </c>
      <c r="AM999" s="89">
        <f>AJ999</f>
        <v>44497</v>
      </c>
      <c r="AN999" s="90" t="str">
        <f t="shared" si="164"/>
        <v>W44-2021</v>
      </c>
      <c r="AO999" s="90" t="str">
        <f t="shared" si="165"/>
        <v>Oct-2021</v>
      </c>
      <c r="AP999" s="83" t="s">
        <v>4464</v>
      </c>
      <c r="AQ999" s="107">
        <v>44443</v>
      </c>
      <c r="AR999" s="89"/>
      <c r="AS999" s="99" t="s">
        <v>2251</v>
      </c>
      <c r="AT999" s="94"/>
      <c r="AU999" s="97"/>
      <c r="AV999" s="95">
        <v>44473</v>
      </c>
      <c r="AW999" s="97"/>
      <c r="AX999" s="89">
        <v>44464</v>
      </c>
      <c r="AY999" s="89">
        <v>44494</v>
      </c>
      <c r="AZ999" s="219" t="str">
        <f t="shared" si="167"/>
        <v>W44-2021</v>
      </c>
      <c r="BA999" s="86"/>
      <c r="BB999" s="86"/>
      <c r="BC999" s="86"/>
      <c r="BD999" s="83" t="s">
        <v>3719</v>
      </c>
      <c r="BE999" s="83" t="str">
        <f t="shared" si="166"/>
        <v>21.RFI</v>
      </c>
      <c r="BF999" s="83" t="s">
        <v>3755</v>
      </c>
      <c r="BG999" s="103" t="s">
        <v>7037</v>
      </c>
      <c r="BH999" s="448"/>
    </row>
    <row r="1000" spans="1:62" s="13" customFormat="1" ht="15" hidden="1" customHeight="1">
      <c r="A1000" s="27">
        <v>750</v>
      </c>
      <c r="B1000" s="29"/>
      <c r="C1000" s="83" t="str">
        <f t="shared" si="155"/>
        <v>JAW-JI-SPG-4230</v>
      </c>
      <c r="D1000" s="83">
        <v>30701620031</v>
      </c>
      <c r="E1000" s="83" t="s">
        <v>6572</v>
      </c>
      <c r="F1000" s="198" t="s">
        <v>6225</v>
      </c>
      <c r="G1000" s="83" t="s">
        <v>3759</v>
      </c>
      <c r="H1000" s="84" t="s">
        <v>6508</v>
      </c>
      <c r="I1000" s="83" t="s">
        <v>5732</v>
      </c>
      <c r="J1000" s="83" t="s">
        <v>5733</v>
      </c>
      <c r="K1000" s="83">
        <v>50</v>
      </c>
      <c r="L1000" s="83" t="s">
        <v>5040</v>
      </c>
      <c r="M1000" s="84">
        <v>2021</v>
      </c>
      <c r="N1000" s="83" t="s">
        <v>3759</v>
      </c>
      <c r="O1000" s="83" t="s">
        <v>6291</v>
      </c>
      <c r="P1000" s="84" t="s">
        <v>205</v>
      </c>
      <c r="Q1000" s="83" t="s">
        <v>1871</v>
      </c>
      <c r="R1000" s="83" t="s">
        <v>1872</v>
      </c>
      <c r="S1000" s="83" t="s">
        <v>2200</v>
      </c>
      <c r="T1000" s="83" t="s">
        <v>4465</v>
      </c>
      <c r="U1000" s="83" t="s">
        <v>2198</v>
      </c>
      <c r="V1000" s="86" t="s">
        <v>4472</v>
      </c>
      <c r="W1000" s="274" t="s">
        <v>2207</v>
      </c>
      <c r="X1000" s="274" t="s">
        <v>2731</v>
      </c>
      <c r="Y1000" s="85">
        <v>6617454</v>
      </c>
      <c r="Z1000" s="86">
        <v>44417</v>
      </c>
      <c r="AA1000" s="86"/>
      <c r="AB1000" s="87">
        <f t="shared" ca="1" si="160"/>
        <v>77</v>
      </c>
      <c r="AC1000" s="88" t="str">
        <f t="shared" ca="1" si="161"/>
        <v>61 - 90 days</v>
      </c>
      <c r="AD1000" s="89">
        <f t="shared" si="170"/>
        <v>44447</v>
      </c>
      <c r="AE1000" s="90" t="str">
        <f t="shared" si="153"/>
        <v>W37-2021</v>
      </c>
      <c r="AF1000" s="90" t="str">
        <f t="shared" si="154"/>
        <v>Sep-2021</v>
      </c>
      <c r="AG1000" s="89">
        <v>44446</v>
      </c>
      <c r="AH1000" s="90" t="str">
        <f t="shared" si="168"/>
        <v>W37-2021</v>
      </c>
      <c r="AI1000" s="90" t="str">
        <f t="shared" si="169"/>
        <v>Sep-2021</v>
      </c>
      <c r="AJ1000" s="89">
        <v>44497</v>
      </c>
      <c r="AK1000" s="90" t="str">
        <f t="shared" si="162"/>
        <v>W44-2021</v>
      </c>
      <c r="AL1000" s="90" t="str">
        <f t="shared" si="163"/>
        <v>Oct-2021</v>
      </c>
      <c r="AM1000" s="89">
        <f>AJ1000</f>
        <v>44497</v>
      </c>
      <c r="AN1000" s="90" t="str">
        <f t="shared" si="164"/>
        <v>W44-2021</v>
      </c>
      <c r="AO1000" s="90" t="str">
        <f t="shared" si="165"/>
        <v>Oct-2021</v>
      </c>
      <c r="AP1000" s="83" t="s">
        <v>4464</v>
      </c>
      <c r="AQ1000" s="107">
        <v>44443</v>
      </c>
      <c r="AR1000" s="89"/>
      <c r="AS1000" s="99">
        <v>517500856033</v>
      </c>
      <c r="AT1000" s="94">
        <v>6.6</v>
      </c>
      <c r="AU1000" s="97"/>
      <c r="AV1000" s="95">
        <v>44473</v>
      </c>
      <c r="AW1000" s="97"/>
      <c r="AX1000" s="89"/>
      <c r="AY1000" s="89">
        <v>44494</v>
      </c>
      <c r="AZ1000" s="219" t="str">
        <f t="shared" si="167"/>
        <v>W44-2021</v>
      </c>
      <c r="BA1000" s="86"/>
      <c r="BB1000" s="86"/>
      <c r="BC1000" s="86"/>
      <c r="BD1000" s="83" t="s">
        <v>3719</v>
      </c>
      <c r="BE1000" s="83" t="str">
        <f t="shared" si="166"/>
        <v>21.RFI</v>
      </c>
      <c r="BF1000" s="83" t="s">
        <v>3755</v>
      </c>
      <c r="BG1000" s="103" t="s">
        <v>7036</v>
      </c>
      <c r="BH1000" s="448"/>
    </row>
    <row r="1001" spans="1:62" s="13" customFormat="1" ht="15" hidden="1" customHeight="1">
      <c r="A1001" s="27">
        <v>745</v>
      </c>
      <c r="B1001" s="29"/>
      <c r="C1001" s="83" t="str">
        <f t="shared" si="155"/>
        <v>JAW-JI-KNR-4282</v>
      </c>
      <c r="D1001" s="83">
        <v>30701770031</v>
      </c>
      <c r="E1001" s="83" t="s">
        <v>6544</v>
      </c>
      <c r="F1001" s="198" t="s">
        <v>6219</v>
      </c>
      <c r="G1001" s="83" t="s">
        <v>3759</v>
      </c>
      <c r="H1001" s="84" t="s">
        <v>6827</v>
      </c>
      <c r="I1001" s="83" t="s">
        <v>5722</v>
      </c>
      <c r="J1001" s="83" t="s">
        <v>5723</v>
      </c>
      <c r="K1001" s="83">
        <v>40</v>
      </c>
      <c r="L1001" s="83" t="s">
        <v>5035</v>
      </c>
      <c r="M1001" s="84">
        <v>2021</v>
      </c>
      <c r="N1001" s="83" t="s">
        <v>3759</v>
      </c>
      <c r="O1001" s="83" t="s">
        <v>6286</v>
      </c>
      <c r="P1001" s="84" t="s">
        <v>205</v>
      </c>
      <c r="Q1001" s="83" t="s">
        <v>1861</v>
      </c>
      <c r="R1001" s="83" t="s">
        <v>1862</v>
      </c>
      <c r="S1001" s="83" t="s">
        <v>2200</v>
      </c>
      <c r="T1001" s="83" t="s">
        <v>4465</v>
      </c>
      <c r="U1001" s="83" t="s">
        <v>2198</v>
      </c>
      <c r="V1001" s="86" t="s">
        <v>4472</v>
      </c>
      <c r="W1001" s="274" t="s">
        <v>2207</v>
      </c>
      <c r="X1001" s="274" t="s">
        <v>2666</v>
      </c>
      <c r="Y1001" s="85">
        <v>6617453</v>
      </c>
      <c r="Z1001" s="86">
        <v>44417</v>
      </c>
      <c r="AA1001" s="86"/>
      <c r="AB1001" s="87">
        <f t="shared" ca="1" si="160"/>
        <v>73</v>
      </c>
      <c r="AC1001" s="88" t="str">
        <f t="shared" ca="1" si="161"/>
        <v>61 - 90 days</v>
      </c>
      <c r="AD1001" s="89">
        <f t="shared" si="170"/>
        <v>44447</v>
      </c>
      <c r="AE1001" s="90" t="str">
        <f t="shared" si="153"/>
        <v>W37-2021</v>
      </c>
      <c r="AF1001" s="90" t="str">
        <f t="shared" si="154"/>
        <v>Sep-2021</v>
      </c>
      <c r="AG1001" s="89">
        <v>44446</v>
      </c>
      <c r="AH1001" s="90" t="str">
        <f t="shared" si="168"/>
        <v>W37-2021</v>
      </c>
      <c r="AI1001" s="90" t="str">
        <f t="shared" si="169"/>
        <v>Sep-2021</v>
      </c>
      <c r="AJ1001" s="89">
        <v>44497</v>
      </c>
      <c r="AK1001" s="90" t="str">
        <f t="shared" si="162"/>
        <v>W44-2021</v>
      </c>
      <c r="AL1001" s="90" t="str">
        <f t="shared" si="163"/>
        <v>Oct-2021</v>
      </c>
      <c r="AM1001" s="89">
        <f>AJ1001</f>
        <v>44497</v>
      </c>
      <c r="AN1001" s="90" t="str">
        <f t="shared" si="164"/>
        <v>W44-2021</v>
      </c>
      <c r="AO1001" s="90" t="str">
        <f t="shared" si="165"/>
        <v>Oct-2021</v>
      </c>
      <c r="AP1001" s="83" t="s">
        <v>4464</v>
      </c>
      <c r="AQ1001" s="107">
        <v>44443</v>
      </c>
      <c r="AR1001" s="89"/>
      <c r="AS1001" s="99">
        <v>514080992478</v>
      </c>
      <c r="AT1001" s="94"/>
      <c r="AU1001" s="97"/>
      <c r="AV1001" s="95">
        <v>44473</v>
      </c>
      <c r="AW1001" s="97"/>
      <c r="AX1001" s="89">
        <v>44464</v>
      </c>
      <c r="AY1001" s="89">
        <v>44490</v>
      </c>
      <c r="AZ1001" s="219" t="str">
        <f t="shared" si="167"/>
        <v>W43-2021</v>
      </c>
      <c r="BA1001" s="86"/>
      <c r="BB1001" s="86"/>
      <c r="BC1001" s="86"/>
      <c r="BD1001" s="83" t="s">
        <v>3719</v>
      </c>
      <c r="BE1001" s="83" t="str">
        <f t="shared" si="166"/>
        <v>21.RFI</v>
      </c>
      <c r="BF1001" s="83" t="s">
        <v>3755</v>
      </c>
      <c r="BG1001" s="103" t="s">
        <v>6936</v>
      </c>
      <c r="BH1001" s="448"/>
    </row>
    <row r="1002" spans="1:62" s="13" customFormat="1" ht="15" hidden="1" customHeight="1">
      <c r="A1002" s="27">
        <v>714</v>
      </c>
      <c r="B1002" s="29"/>
      <c r="C1002" s="83" t="str">
        <f t="shared" si="155"/>
        <v>JAW-JI-JBG-4178</v>
      </c>
      <c r="D1002" s="83">
        <v>30701080031</v>
      </c>
      <c r="E1002" s="83" t="s">
        <v>6643</v>
      </c>
      <c r="F1002" s="198" t="s">
        <v>6194</v>
      </c>
      <c r="G1002" s="83" t="s">
        <v>3759</v>
      </c>
      <c r="H1002" s="84" t="s">
        <v>6825</v>
      </c>
      <c r="I1002" s="83" t="s">
        <v>5660</v>
      </c>
      <c r="J1002" s="83" t="s">
        <v>5661</v>
      </c>
      <c r="K1002" s="83">
        <v>50</v>
      </c>
      <c r="L1002" s="83" t="s">
        <v>5005</v>
      </c>
      <c r="M1002" s="84">
        <v>2021</v>
      </c>
      <c r="N1002" s="83" t="s">
        <v>3759</v>
      </c>
      <c r="O1002" s="83" t="s">
        <v>6260</v>
      </c>
      <c r="P1002" s="84" t="s">
        <v>205</v>
      </c>
      <c r="Q1002" s="83" t="s">
        <v>1799</v>
      </c>
      <c r="R1002" s="83" t="s">
        <v>1800</v>
      </c>
      <c r="S1002" s="83" t="s">
        <v>2200</v>
      </c>
      <c r="T1002" s="83" t="s">
        <v>4465</v>
      </c>
      <c r="U1002" s="83" t="s">
        <v>2198</v>
      </c>
      <c r="V1002" s="86" t="s">
        <v>4472</v>
      </c>
      <c r="W1002" s="274" t="s">
        <v>2207</v>
      </c>
      <c r="X1002" s="274" t="s">
        <v>2609</v>
      </c>
      <c r="Y1002" s="85">
        <v>6617456</v>
      </c>
      <c r="Z1002" s="86">
        <v>44417</v>
      </c>
      <c r="AA1002" s="86"/>
      <c r="AB1002" s="87">
        <f t="shared" ca="1" si="160"/>
        <v>101</v>
      </c>
      <c r="AC1002" s="88" t="str">
        <f t="shared" ca="1" si="161"/>
        <v>91 - 120 days</v>
      </c>
      <c r="AD1002" s="89">
        <f t="shared" si="170"/>
        <v>44447</v>
      </c>
      <c r="AE1002" s="90" t="str">
        <f t="shared" si="153"/>
        <v>W37-2021</v>
      </c>
      <c r="AF1002" s="90" t="str">
        <f t="shared" si="154"/>
        <v>Sep-2021</v>
      </c>
      <c r="AG1002" s="89">
        <v>44446</v>
      </c>
      <c r="AH1002" s="90" t="str">
        <f t="shared" si="168"/>
        <v>W37-2021</v>
      </c>
      <c r="AI1002" s="90" t="str">
        <f t="shared" si="169"/>
        <v>Sep-2021</v>
      </c>
      <c r="AJ1002" s="89">
        <v>44499</v>
      </c>
      <c r="AK1002" s="90" t="str">
        <f t="shared" si="162"/>
        <v>W44-2021</v>
      </c>
      <c r="AL1002" s="90" t="str">
        <f t="shared" si="163"/>
        <v>Oct-2021</v>
      </c>
      <c r="AM1002" s="89">
        <v>44523</v>
      </c>
      <c r="AN1002" s="90" t="str">
        <f t="shared" si="164"/>
        <v>W48-2021</v>
      </c>
      <c r="AO1002" s="90" t="str">
        <f t="shared" si="165"/>
        <v>Nov-2021</v>
      </c>
      <c r="AP1002" s="83" t="s">
        <v>4464</v>
      </c>
      <c r="AQ1002" s="220">
        <v>44443</v>
      </c>
      <c r="AR1002" s="89"/>
      <c r="AS1002" s="99">
        <v>514541411739</v>
      </c>
      <c r="AT1002" s="92">
        <v>6.6</v>
      </c>
      <c r="AU1002" s="256"/>
      <c r="AV1002" s="95">
        <v>44473</v>
      </c>
      <c r="AW1002" s="238"/>
      <c r="AX1002" s="89">
        <v>44469</v>
      </c>
      <c r="AY1002" s="89">
        <v>44518</v>
      </c>
      <c r="AZ1002" s="219" t="str">
        <f t="shared" si="167"/>
        <v>W47-2021</v>
      </c>
      <c r="BA1002" s="86"/>
      <c r="BB1002" s="86"/>
      <c r="BC1002" s="86"/>
      <c r="BD1002" s="83" t="s">
        <v>3719</v>
      </c>
      <c r="BE1002" s="83" t="str">
        <f t="shared" si="166"/>
        <v>21.RFI</v>
      </c>
      <c r="BF1002" s="83" t="s">
        <v>3754</v>
      </c>
      <c r="BG1002" s="237" t="s">
        <v>7996</v>
      </c>
      <c r="BH1002" s="435"/>
    </row>
    <row r="1003" spans="1:62" s="13" customFormat="1" ht="15" hidden="1" customHeight="1">
      <c r="A1003" s="27">
        <v>777</v>
      </c>
      <c r="B1003" s="29"/>
      <c r="C1003" s="83" t="str">
        <f t="shared" si="155"/>
        <v>SUM-SS-MRE-1233</v>
      </c>
      <c r="D1003" s="83">
        <v>30705650031</v>
      </c>
      <c r="E1003" s="83" t="s">
        <v>6621</v>
      </c>
      <c r="F1003" s="198" t="s">
        <v>6343</v>
      </c>
      <c r="G1003" s="83" t="s">
        <v>3759</v>
      </c>
      <c r="H1003" s="84" t="s">
        <v>6825</v>
      </c>
      <c r="I1003" s="83" t="s">
        <v>5786</v>
      </c>
      <c r="J1003" s="83" t="s">
        <v>5787</v>
      </c>
      <c r="K1003" s="83">
        <v>35</v>
      </c>
      <c r="L1003" s="83" t="s">
        <v>5062</v>
      </c>
      <c r="M1003" s="84">
        <v>2021</v>
      </c>
      <c r="N1003" s="83" t="s">
        <v>3759</v>
      </c>
      <c r="O1003" s="83" t="s">
        <v>6409</v>
      </c>
      <c r="P1003" s="84" t="s">
        <v>205</v>
      </c>
      <c r="Q1003" s="83" t="s">
        <v>1925</v>
      </c>
      <c r="R1003" s="83" t="s">
        <v>1926</v>
      </c>
      <c r="S1003" s="83" t="s">
        <v>2200</v>
      </c>
      <c r="T1003" s="83" t="s">
        <v>4465</v>
      </c>
      <c r="U1003" s="83" t="s">
        <v>2199</v>
      </c>
      <c r="V1003" s="86" t="s">
        <v>4477</v>
      </c>
      <c r="W1003" s="274" t="s">
        <v>2216</v>
      </c>
      <c r="X1003" s="274" t="s">
        <v>2483</v>
      </c>
      <c r="Y1003" s="85">
        <v>6617456</v>
      </c>
      <c r="Z1003" s="86">
        <v>44417</v>
      </c>
      <c r="AA1003" s="86"/>
      <c r="AB1003" s="87">
        <f t="shared" ca="1" si="160"/>
        <v>95</v>
      </c>
      <c r="AC1003" s="88" t="str">
        <f t="shared" ca="1" si="161"/>
        <v>91 - 120 days</v>
      </c>
      <c r="AD1003" s="89">
        <f t="shared" si="170"/>
        <v>44447</v>
      </c>
      <c r="AE1003" s="90" t="str">
        <f t="shared" si="153"/>
        <v>W37-2021</v>
      </c>
      <c r="AF1003" s="90" t="str">
        <f t="shared" si="154"/>
        <v>Sep-2021</v>
      </c>
      <c r="AG1003" s="89">
        <v>44446</v>
      </c>
      <c r="AH1003" s="90" t="str">
        <f t="shared" si="168"/>
        <v>W37-2021</v>
      </c>
      <c r="AI1003" s="90" t="str">
        <f t="shared" si="169"/>
        <v>Sep-2021</v>
      </c>
      <c r="AJ1003" s="89">
        <v>44499</v>
      </c>
      <c r="AK1003" s="90" t="str">
        <f t="shared" si="162"/>
        <v>W44-2021</v>
      </c>
      <c r="AL1003" s="90" t="str">
        <f t="shared" si="163"/>
        <v>Oct-2021</v>
      </c>
      <c r="AM1003" s="86">
        <v>44512</v>
      </c>
      <c r="AN1003" s="90" t="str">
        <f t="shared" si="164"/>
        <v>W46-2021</v>
      </c>
      <c r="AO1003" s="90" t="str">
        <f t="shared" si="165"/>
        <v>Nov-2021</v>
      </c>
      <c r="AP1003" s="83" t="s">
        <v>4464</v>
      </c>
      <c r="AQ1003" s="220">
        <v>44473</v>
      </c>
      <c r="AR1003" s="89"/>
      <c r="AS1003" s="99">
        <v>147100688003</v>
      </c>
      <c r="AT1003" s="92">
        <v>6.6</v>
      </c>
      <c r="AU1003" s="256"/>
      <c r="AV1003" s="95">
        <v>44473</v>
      </c>
      <c r="AW1003" s="238"/>
      <c r="AX1003" s="89">
        <v>44509</v>
      </c>
      <c r="AY1003" s="89">
        <v>44512</v>
      </c>
      <c r="AZ1003" s="219" t="str">
        <f t="shared" si="167"/>
        <v>W46-2021</v>
      </c>
      <c r="BA1003" s="86"/>
      <c r="BB1003" s="86"/>
      <c r="BC1003" s="86"/>
      <c r="BD1003" s="83" t="s">
        <v>3719</v>
      </c>
      <c r="BE1003" s="83" t="str">
        <f t="shared" si="166"/>
        <v>21.RFI</v>
      </c>
      <c r="BF1003" s="83" t="s">
        <v>3754</v>
      </c>
      <c r="BG1003" s="237" t="s">
        <v>7941</v>
      </c>
      <c r="BH1003" s="435"/>
      <c r="BI1003" s="190"/>
      <c r="BJ1003" s="190"/>
    </row>
    <row r="1004" spans="1:62" s="13" customFormat="1" ht="15" hidden="1" customHeight="1">
      <c r="A1004" s="27">
        <v>666</v>
      </c>
      <c r="B1004" s="29"/>
      <c r="C1004" s="83" t="str">
        <f t="shared" si="155"/>
        <v>JAW-JI-BDW-3623</v>
      </c>
      <c r="D1004" s="83">
        <v>30701390031</v>
      </c>
      <c r="E1004" s="83" t="s">
        <v>6654</v>
      </c>
      <c r="F1004" s="198" t="s">
        <v>6182</v>
      </c>
      <c r="G1004" s="83" t="s">
        <v>3759</v>
      </c>
      <c r="H1004" s="84" t="s">
        <v>6825</v>
      </c>
      <c r="I1004" s="83" t="s">
        <v>5564</v>
      </c>
      <c r="J1004" s="83" t="s">
        <v>5565</v>
      </c>
      <c r="K1004" s="83">
        <v>50</v>
      </c>
      <c r="L1004" s="83" t="s">
        <v>4962</v>
      </c>
      <c r="M1004" s="84">
        <v>2021</v>
      </c>
      <c r="N1004" s="83" t="s">
        <v>3759</v>
      </c>
      <c r="O1004" s="83" t="s">
        <v>6249</v>
      </c>
      <c r="P1004" s="84" t="s">
        <v>205</v>
      </c>
      <c r="Q1004" s="83" t="s">
        <v>1703</v>
      </c>
      <c r="R1004" s="83" t="s">
        <v>1704</v>
      </c>
      <c r="S1004" s="83" t="s">
        <v>2200</v>
      </c>
      <c r="T1004" s="83" t="s">
        <v>4465</v>
      </c>
      <c r="U1004" s="83" t="s">
        <v>2198</v>
      </c>
      <c r="V1004" s="86" t="s">
        <v>4472</v>
      </c>
      <c r="W1004" s="274" t="s">
        <v>2207</v>
      </c>
      <c r="X1004" s="274" t="s">
        <v>2707</v>
      </c>
      <c r="Y1004" s="85">
        <v>6617456</v>
      </c>
      <c r="Z1004" s="86">
        <v>44417</v>
      </c>
      <c r="AA1004" s="86"/>
      <c r="AB1004" s="87">
        <f t="shared" ca="1" si="160"/>
        <v>77</v>
      </c>
      <c r="AC1004" s="88" t="str">
        <f t="shared" ca="1" si="161"/>
        <v>61 - 90 days</v>
      </c>
      <c r="AD1004" s="89">
        <f t="shared" si="170"/>
        <v>44447</v>
      </c>
      <c r="AE1004" s="90" t="str">
        <f t="shared" si="153"/>
        <v>W37-2021</v>
      </c>
      <c r="AF1004" s="90" t="str">
        <f t="shared" si="154"/>
        <v>Sep-2021</v>
      </c>
      <c r="AG1004" s="89">
        <v>44446</v>
      </c>
      <c r="AH1004" s="90" t="str">
        <f t="shared" si="168"/>
        <v>W37-2021</v>
      </c>
      <c r="AI1004" s="90" t="str">
        <f t="shared" si="169"/>
        <v>Sep-2021</v>
      </c>
      <c r="AJ1004" s="89">
        <v>44499</v>
      </c>
      <c r="AK1004" s="90" t="str">
        <f t="shared" si="162"/>
        <v>W44-2021</v>
      </c>
      <c r="AL1004" s="90" t="str">
        <f t="shared" si="163"/>
        <v>Oct-2021</v>
      </c>
      <c r="AM1004" s="89">
        <v>44499</v>
      </c>
      <c r="AN1004" s="90" t="str">
        <f t="shared" si="164"/>
        <v>W44-2021</v>
      </c>
      <c r="AO1004" s="90" t="str">
        <f t="shared" si="165"/>
        <v>Oct-2021</v>
      </c>
      <c r="AP1004" s="83" t="s">
        <v>4464</v>
      </c>
      <c r="AQ1004" s="107">
        <v>44443</v>
      </c>
      <c r="AR1004" s="89"/>
      <c r="AS1004" s="99" t="s">
        <v>2251</v>
      </c>
      <c r="AT1004" s="94"/>
      <c r="AU1004" s="97"/>
      <c r="AV1004" s="95">
        <v>44473</v>
      </c>
      <c r="AW1004" s="97"/>
      <c r="AX1004" s="89">
        <v>44469</v>
      </c>
      <c r="AY1004" s="89">
        <v>44494</v>
      </c>
      <c r="AZ1004" s="219" t="str">
        <f t="shared" si="167"/>
        <v>W44-2021</v>
      </c>
      <c r="BA1004" s="86"/>
      <c r="BB1004" s="86"/>
      <c r="BC1004" s="86"/>
      <c r="BD1004" s="83" t="s">
        <v>3719</v>
      </c>
      <c r="BE1004" s="83" t="str">
        <f t="shared" si="166"/>
        <v>21.RFI</v>
      </c>
      <c r="BF1004" s="83" t="s">
        <v>3755</v>
      </c>
      <c r="BG1004" s="103" t="s">
        <v>6932</v>
      </c>
      <c r="BH1004" s="448"/>
    </row>
    <row r="1005" spans="1:62" s="13" customFormat="1" ht="15" hidden="1" customHeight="1">
      <c r="A1005" s="27">
        <v>744</v>
      </c>
      <c r="B1005" s="29"/>
      <c r="C1005" s="83" t="str">
        <f t="shared" si="155"/>
        <v>JAW-JI-KPN-4407</v>
      </c>
      <c r="D1005" s="83">
        <v>30701630031</v>
      </c>
      <c r="E1005" s="83" t="s">
        <v>6578</v>
      </c>
      <c r="F1005" s="198" t="s">
        <v>6218</v>
      </c>
      <c r="G1005" s="83" t="s">
        <v>3759</v>
      </c>
      <c r="H1005" s="84" t="s">
        <v>6508</v>
      </c>
      <c r="I1005" s="83" t="s">
        <v>5720</v>
      </c>
      <c r="J1005" s="83" t="s">
        <v>5721</v>
      </c>
      <c r="K1005" s="83">
        <v>50</v>
      </c>
      <c r="L1005" s="83" t="s">
        <v>5034</v>
      </c>
      <c r="M1005" s="84">
        <v>2021</v>
      </c>
      <c r="N1005" s="83" t="s">
        <v>3759</v>
      </c>
      <c r="O1005" s="83" t="s">
        <v>6285</v>
      </c>
      <c r="P1005" s="84" t="s">
        <v>205</v>
      </c>
      <c r="Q1005" s="83" t="s">
        <v>1859</v>
      </c>
      <c r="R1005" s="83" t="s">
        <v>1860</v>
      </c>
      <c r="S1005" s="83" t="s">
        <v>2200</v>
      </c>
      <c r="T1005" s="83" t="s">
        <v>4465</v>
      </c>
      <c r="U1005" s="83" t="s">
        <v>2198</v>
      </c>
      <c r="V1005" s="86" t="s">
        <v>4472</v>
      </c>
      <c r="W1005" s="274" t="s">
        <v>2207</v>
      </c>
      <c r="X1005" s="274" t="s">
        <v>2734</v>
      </c>
      <c r="Y1005" s="85">
        <v>6617454</v>
      </c>
      <c r="Z1005" s="86">
        <v>44417</v>
      </c>
      <c r="AA1005" s="86"/>
      <c r="AB1005" s="87">
        <f t="shared" ca="1" si="160"/>
        <v>71</v>
      </c>
      <c r="AC1005" s="88" t="str">
        <f t="shared" ca="1" si="161"/>
        <v>61 - 90 days</v>
      </c>
      <c r="AD1005" s="89">
        <f t="shared" si="170"/>
        <v>44447</v>
      </c>
      <c r="AE1005" s="90" t="str">
        <f t="shared" si="153"/>
        <v>W37-2021</v>
      </c>
      <c r="AF1005" s="90" t="str">
        <f t="shared" si="154"/>
        <v>Sep-2021</v>
      </c>
      <c r="AG1005" s="89">
        <v>44446</v>
      </c>
      <c r="AH1005" s="90" t="str">
        <f t="shared" si="168"/>
        <v>W37-2021</v>
      </c>
      <c r="AI1005" s="90" t="str">
        <f t="shared" si="169"/>
        <v>Sep-2021</v>
      </c>
      <c r="AJ1005" s="89">
        <v>44499</v>
      </c>
      <c r="AK1005" s="90" t="str">
        <f t="shared" si="162"/>
        <v>W44-2021</v>
      </c>
      <c r="AL1005" s="90" t="str">
        <f t="shared" si="163"/>
        <v>Oct-2021</v>
      </c>
      <c r="AM1005" s="89">
        <f>AJ1005</f>
        <v>44499</v>
      </c>
      <c r="AN1005" s="90" t="str">
        <f t="shared" si="164"/>
        <v>W44-2021</v>
      </c>
      <c r="AO1005" s="90" t="str">
        <f t="shared" si="165"/>
        <v>Oct-2021</v>
      </c>
      <c r="AP1005" s="83" t="s">
        <v>4464</v>
      </c>
      <c r="AQ1005" s="107">
        <v>44443</v>
      </c>
      <c r="AR1005" s="89"/>
      <c r="AS1005" s="99" t="s">
        <v>6923</v>
      </c>
      <c r="AT1005" s="94">
        <v>6.6</v>
      </c>
      <c r="AU1005" s="97"/>
      <c r="AV1005" s="95">
        <v>44473</v>
      </c>
      <c r="AW1005" s="97"/>
      <c r="AX1005" s="89"/>
      <c r="AY1005" s="89">
        <v>44488</v>
      </c>
      <c r="AZ1005" s="219" t="str">
        <f t="shared" si="167"/>
        <v>W43-2021</v>
      </c>
      <c r="BA1005" s="86"/>
      <c r="BB1005" s="86"/>
      <c r="BC1005" s="86"/>
      <c r="BD1005" s="83" t="s">
        <v>3719</v>
      </c>
      <c r="BE1005" s="83" t="str">
        <f t="shared" si="166"/>
        <v>21.RFI</v>
      </c>
      <c r="BF1005" s="83" t="s">
        <v>3755</v>
      </c>
      <c r="BG1005" s="103" t="s">
        <v>6883</v>
      </c>
      <c r="BH1005" s="448"/>
    </row>
    <row r="1006" spans="1:62" s="13" customFormat="1" ht="15" hidden="1" customHeight="1">
      <c r="A1006" s="27">
        <v>715</v>
      </c>
      <c r="B1006" s="29"/>
      <c r="C1006" s="83" t="str">
        <f t="shared" si="155"/>
        <v>JAW-JI-GSK-4332</v>
      </c>
      <c r="D1006" s="83">
        <v>30701180031</v>
      </c>
      <c r="E1006" s="83" t="s">
        <v>6642</v>
      </c>
      <c r="F1006" s="198" t="s">
        <v>6195</v>
      </c>
      <c r="G1006" s="83" t="s">
        <v>3759</v>
      </c>
      <c r="H1006" s="84" t="s">
        <v>6825</v>
      </c>
      <c r="I1006" s="83" t="s">
        <v>5662</v>
      </c>
      <c r="J1006" s="83" t="s">
        <v>5663</v>
      </c>
      <c r="K1006" s="83">
        <v>50</v>
      </c>
      <c r="L1006" s="83" t="s">
        <v>5006</v>
      </c>
      <c r="M1006" s="84">
        <v>2021</v>
      </c>
      <c r="N1006" s="83" t="s">
        <v>3759</v>
      </c>
      <c r="O1006" s="83" t="s">
        <v>6261</v>
      </c>
      <c r="P1006" s="84" t="s">
        <v>205</v>
      </c>
      <c r="Q1006" s="83" t="s">
        <v>1801</v>
      </c>
      <c r="R1006" s="83" t="s">
        <v>1802</v>
      </c>
      <c r="S1006" s="83" t="s">
        <v>2200</v>
      </c>
      <c r="T1006" s="83" t="s">
        <v>4465</v>
      </c>
      <c r="U1006" s="83" t="s">
        <v>2198</v>
      </c>
      <c r="V1006" s="86" t="s">
        <v>4472</v>
      </c>
      <c r="W1006" s="274" t="s">
        <v>2207</v>
      </c>
      <c r="X1006" s="274" t="s">
        <v>2611</v>
      </c>
      <c r="Y1006" s="85">
        <v>6617456</v>
      </c>
      <c r="Z1006" s="86">
        <v>44417</v>
      </c>
      <c r="AA1006" s="86"/>
      <c r="AB1006" s="87">
        <f t="shared" ca="1" si="160"/>
        <v>70</v>
      </c>
      <c r="AC1006" s="88" t="str">
        <f t="shared" ca="1" si="161"/>
        <v>61 - 90 days</v>
      </c>
      <c r="AD1006" s="89">
        <f t="shared" si="170"/>
        <v>44447</v>
      </c>
      <c r="AE1006" s="90" t="str">
        <f t="shared" ref="AE1006:AE1069" si="171">IFERROR(VLOOKUP(AD1006,L_Convert,6,FALSE),"")</f>
        <v>W37-2021</v>
      </c>
      <c r="AF1006" s="90" t="str">
        <f t="shared" ref="AF1006:AF1069" si="172">IFERROR(VLOOKUP(AD1006,L_Convert,7,FALSE),"")</f>
        <v>Sep-2021</v>
      </c>
      <c r="AG1006" s="89">
        <v>44446</v>
      </c>
      <c r="AH1006" s="90" t="str">
        <f t="shared" si="168"/>
        <v>W37-2021</v>
      </c>
      <c r="AI1006" s="90" t="str">
        <f t="shared" si="169"/>
        <v>Sep-2021</v>
      </c>
      <c r="AJ1006" s="89">
        <v>44499</v>
      </c>
      <c r="AK1006" s="90" t="str">
        <f t="shared" si="162"/>
        <v>W44-2021</v>
      </c>
      <c r="AL1006" s="90" t="str">
        <f t="shared" si="163"/>
        <v>Oct-2021</v>
      </c>
      <c r="AM1006" s="89">
        <v>44499</v>
      </c>
      <c r="AN1006" s="90" t="str">
        <f t="shared" si="164"/>
        <v>W44-2021</v>
      </c>
      <c r="AO1006" s="90" t="str">
        <f t="shared" si="165"/>
        <v>Oct-2021</v>
      </c>
      <c r="AP1006" s="83" t="s">
        <v>4464</v>
      </c>
      <c r="AQ1006" s="107">
        <v>44443</v>
      </c>
      <c r="AR1006" s="89"/>
      <c r="AS1006" s="99" t="s">
        <v>6927</v>
      </c>
      <c r="AT1006" s="94">
        <v>6.6</v>
      </c>
      <c r="AU1006" s="97"/>
      <c r="AV1006" s="95">
        <v>44473</v>
      </c>
      <c r="AW1006" s="97"/>
      <c r="AX1006" s="89">
        <v>44488</v>
      </c>
      <c r="AY1006" s="89">
        <v>44487</v>
      </c>
      <c r="AZ1006" s="219" t="str">
        <f t="shared" si="167"/>
        <v>W43-2021</v>
      </c>
      <c r="BA1006" s="86"/>
      <c r="BB1006" s="86"/>
      <c r="BC1006" s="86"/>
      <c r="BD1006" s="83" t="s">
        <v>3719</v>
      </c>
      <c r="BE1006" s="83" t="str">
        <f t="shared" si="166"/>
        <v>21.RFI</v>
      </c>
      <c r="BF1006" s="83" t="s">
        <v>3755</v>
      </c>
      <c r="BG1006" s="103" t="s">
        <v>6874</v>
      </c>
      <c r="BH1006" s="448"/>
    </row>
    <row r="1007" spans="1:62" s="13" customFormat="1" ht="15" hidden="1" customHeight="1">
      <c r="A1007" s="27">
        <v>680</v>
      </c>
      <c r="B1007" s="29"/>
      <c r="C1007" s="83" t="str">
        <f t="shared" si="155"/>
        <v>KAL-KS-MRH-1116</v>
      </c>
      <c r="D1007" s="83">
        <v>30705640031</v>
      </c>
      <c r="E1007" s="83" t="s">
        <v>6586</v>
      </c>
      <c r="F1007" s="198" t="s">
        <v>6300</v>
      </c>
      <c r="G1007" s="83" t="s">
        <v>3759</v>
      </c>
      <c r="H1007" s="84" t="s">
        <v>6825</v>
      </c>
      <c r="I1007" s="83" t="s">
        <v>5592</v>
      </c>
      <c r="J1007" s="83" t="s">
        <v>5593</v>
      </c>
      <c r="K1007" s="83">
        <v>62</v>
      </c>
      <c r="L1007" s="83" t="s">
        <v>4976</v>
      </c>
      <c r="M1007" s="84">
        <v>2021</v>
      </c>
      <c r="N1007" s="85" t="s">
        <v>3759</v>
      </c>
      <c r="O1007" s="83" t="s">
        <v>6302</v>
      </c>
      <c r="P1007" s="84" t="s">
        <v>205</v>
      </c>
      <c r="Q1007" s="83" t="s">
        <v>1731</v>
      </c>
      <c r="R1007" s="83" t="s">
        <v>1732</v>
      </c>
      <c r="S1007" s="89" t="s">
        <v>2200</v>
      </c>
      <c r="T1007" s="90" t="s">
        <v>4465</v>
      </c>
      <c r="U1007" s="90" t="s">
        <v>103</v>
      </c>
      <c r="V1007" s="89" t="s">
        <v>4474</v>
      </c>
      <c r="W1007" s="274" t="s">
        <v>2208</v>
      </c>
      <c r="X1007" s="274" t="s">
        <v>2711</v>
      </c>
      <c r="Y1007" s="85">
        <v>6617456</v>
      </c>
      <c r="Z1007" s="86">
        <v>44417</v>
      </c>
      <c r="AA1007" s="86"/>
      <c r="AB1007" s="87">
        <f t="shared" ca="1" si="160"/>
        <v>83</v>
      </c>
      <c r="AC1007" s="88" t="str">
        <f t="shared" ca="1" si="161"/>
        <v>61 - 90 days</v>
      </c>
      <c r="AD1007" s="89">
        <f t="shared" si="170"/>
        <v>44447</v>
      </c>
      <c r="AE1007" s="90" t="str">
        <f t="shared" si="171"/>
        <v>W37-2021</v>
      </c>
      <c r="AF1007" s="90" t="str">
        <f t="shared" si="172"/>
        <v>Sep-2021</v>
      </c>
      <c r="AG1007" s="89">
        <v>44446</v>
      </c>
      <c r="AH1007" s="107" t="str">
        <f t="shared" si="168"/>
        <v>W37-2021</v>
      </c>
      <c r="AI1007" s="89" t="str">
        <f t="shared" si="169"/>
        <v>Sep-2021</v>
      </c>
      <c r="AJ1007" s="89">
        <v>44493</v>
      </c>
      <c r="AK1007" s="94" t="str">
        <f t="shared" si="162"/>
        <v>W44-2021</v>
      </c>
      <c r="AL1007" s="97" t="str">
        <f t="shared" si="163"/>
        <v>Oct-2021</v>
      </c>
      <c r="AM1007" s="89">
        <v>44499</v>
      </c>
      <c r="AN1007" s="89" t="str">
        <f t="shared" si="164"/>
        <v>W44-2021</v>
      </c>
      <c r="AO1007" s="89" t="str">
        <f t="shared" si="165"/>
        <v>Oct-2021</v>
      </c>
      <c r="AP1007" s="86" t="s">
        <v>4464</v>
      </c>
      <c r="AQ1007" s="86">
        <v>44473</v>
      </c>
      <c r="AR1007" s="83"/>
      <c r="AS1007" s="99" t="s">
        <v>7139</v>
      </c>
      <c r="AT1007" s="83">
        <v>6.6</v>
      </c>
      <c r="AU1007" s="103"/>
      <c r="AV1007" s="95">
        <v>44473</v>
      </c>
      <c r="AW1007" s="97"/>
      <c r="AX1007" s="89">
        <v>44470</v>
      </c>
      <c r="AY1007" s="89">
        <v>44500</v>
      </c>
      <c r="AZ1007" s="219" t="str">
        <f t="shared" si="167"/>
        <v>W45-2021</v>
      </c>
      <c r="BA1007" s="86"/>
      <c r="BB1007" s="86"/>
      <c r="BC1007" s="86"/>
      <c r="BD1007" s="83" t="s">
        <v>3719</v>
      </c>
      <c r="BE1007" s="83" t="str">
        <f t="shared" si="166"/>
        <v>21.RFI</v>
      </c>
      <c r="BF1007" s="83" t="s">
        <v>3755</v>
      </c>
      <c r="BG1007" s="103" t="s">
        <v>7126</v>
      </c>
      <c r="BH1007" s="448"/>
    </row>
    <row r="1008" spans="1:62" s="13" customFormat="1" ht="15" hidden="1" customHeight="1">
      <c r="A1008" s="27">
        <v>778</v>
      </c>
      <c r="B1008" s="29"/>
      <c r="C1008" s="83" t="str">
        <f t="shared" si="155"/>
        <v>SUL-ST-PAL-1124</v>
      </c>
      <c r="D1008" s="83">
        <v>30705660031</v>
      </c>
      <c r="E1008" s="83" t="s">
        <v>6563</v>
      </c>
      <c r="F1008" s="198" t="s">
        <v>6321</v>
      </c>
      <c r="G1008" s="83" t="s">
        <v>3759</v>
      </c>
      <c r="H1008" s="84" t="s">
        <v>6508</v>
      </c>
      <c r="I1008" s="83" t="s">
        <v>5788</v>
      </c>
      <c r="J1008" s="83" t="s">
        <v>5789</v>
      </c>
      <c r="K1008" s="83">
        <v>40</v>
      </c>
      <c r="L1008" s="83" t="s">
        <v>4984</v>
      </c>
      <c r="M1008" s="84">
        <v>2021</v>
      </c>
      <c r="N1008" s="83" t="s">
        <v>3759</v>
      </c>
      <c r="O1008" s="83" t="s">
        <v>6378</v>
      </c>
      <c r="P1008" s="84" t="s">
        <v>205</v>
      </c>
      <c r="Q1008" s="83" t="s">
        <v>1927</v>
      </c>
      <c r="R1008" s="83" t="s">
        <v>1928</v>
      </c>
      <c r="S1008" s="83" t="s">
        <v>2200</v>
      </c>
      <c r="T1008" s="83" t="s">
        <v>4465</v>
      </c>
      <c r="U1008" s="83" t="s">
        <v>2198</v>
      </c>
      <c r="V1008" s="86" t="s">
        <v>4475</v>
      </c>
      <c r="W1008" s="274" t="s">
        <v>2232</v>
      </c>
      <c r="X1008" s="274" t="s">
        <v>2739</v>
      </c>
      <c r="Y1008" s="85">
        <v>6617454</v>
      </c>
      <c r="Z1008" s="86">
        <v>44417</v>
      </c>
      <c r="AA1008" s="86"/>
      <c r="AB1008" s="87">
        <f t="shared" ca="1" si="160"/>
        <v>66</v>
      </c>
      <c r="AC1008" s="88" t="str">
        <f t="shared" ca="1" si="161"/>
        <v>61 - 90 days</v>
      </c>
      <c r="AD1008" s="89">
        <f t="shared" si="170"/>
        <v>44447</v>
      </c>
      <c r="AE1008" s="90" t="str">
        <f t="shared" si="171"/>
        <v>W37-2021</v>
      </c>
      <c r="AF1008" s="90" t="str">
        <f t="shared" si="172"/>
        <v>Sep-2021</v>
      </c>
      <c r="AG1008" s="89">
        <v>44446</v>
      </c>
      <c r="AH1008" s="90" t="str">
        <f t="shared" si="168"/>
        <v>W37-2021</v>
      </c>
      <c r="AI1008" s="90" t="str">
        <f t="shared" si="169"/>
        <v>Sep-2021</v>
      </c>
      <c r="AJ1008" s="89">
        <v>44497</v>
      </c>
      <c r="AK1008" s="90" t="str">
        <f t="shared" si="162"/>
        <v>W44-2021</v>
      </c>
      <c r="AL1008" s="90" t="str">
        <f t="shared" si="163"/>
        <v>Oct-2021</v>
      </c>
      <c r="AM1008" s="89">
        <v>44497</v>
      </c>
      <c r="AN1008" s="90" t="str">
        <f t="shared" si="164"/>
        <v>W44-2021</v>
      </c>
      <c r="AO1008" s="90" t="str">
        <f t="shared" si="165"/>
        <v>Oct-2021</v>
      </c>
      <c r="AP1008" s="83" t="s">
        <v>4464</v>
      </c>
      <c r="AQ1008" s="107">
        <v>44473</v>
      </c>
      <c r="AR1008" s="89"/>
      <c r="AS1008" s="99" t="s">
        <v>6845</v>
      </c>
      <c r="AT1008" s="94">
        <v>6.6</v>
      </c>
      <c r="AU1008" s="97"/>
      <c r="AV1008" s="95">
        <v>44473</v>
      </c>
      <c r="AW1008" s="97"/>
      <c r="AX1008" s="89"/>
      <c r="AY1008" s="89">
        <v>44483</v>
      </c>
      <c r="AZ1008" s="219" t="str">
        <f t="shared" si="167"/>
        <v>W42-2021</v>
      </c>
      <c r="BA1008" s="86"/>
      <c r="BB1008" s="86"/>
      <c r="BC1008" s="86"/>
      <c r="BD1008" s="83" t="s">
        <v>3719</v>
      </c>
      <c r="BE1008" s="83" t="str">
        <f t="shared" si="166"/>
        <v>21.RFI</v>
      </c>
      <c r="BF1008" s="83" t="s">
        <v>3755</v>
      </c>
      <c r="BG1008" s="103" t="s">
        <v>6795</v>
      </c>
      <c r="BH1008" s="448"/>
    </row>
    <row r="1009" spans="1:62" s="13" customFormat="1" ht="15" hidden="1" customHeight="1">
      <c r="A1009" s="187">
        <v>523</v>
      </c>
      <c r="B1009" s="29"/>
      <c r="C1009" s="83" t="str">
        <f t="shared" si="155"/>
        <v>BAL-BA-DPR-1519</v>
      </c>
      <c r="D1009" s="83">
        <v>30692150031</v>
      </c>
      <c r="E1009" s="83" t="s">
        <v>7754</v>
      </c>
      <c r="F1009" s="198" t="s">
        <v>1419</v>
      </c>
      <c r="G1009" s="83" t="s">
        <v>5842</v>
      </c>
      <c r="H1009" s="84" t="s">
        <v>6825</v>
      </c>
      <c r="I1009" s="83" t="s">
        <v>5297</v>
      </c>
      <c r="J1009" s="83" t="s">
        <v>5298</v>
      </c>
      <c r="K1009" s="83">
        <v>30</v>
      </c>
      <c r="L1009" s="83" t="s">
        <v>4873</v>
      </c>
      <c r="M1009" s="84">
        <v>2021</v>
      </c>
      <c r="N1009" s="83" t="s">
        <v>3758</v>
      </c>
      <c r="O1009" s="83" t="s">
        <v>3695</v>
      </c>
      <c r="P1009" s="84" t="s">
        <v>205</v>
      </c>
      <c r="Q1009" s="83" t="s">
        <v>1418</v>
      </c>
      <c r="R1009" s="83" t="s">
        <v>1419</v>
      </c>
      <c r="S1009" s="83" t="s">
        <v>106</v>
      </c>
      <c r="T1009" s="83" t="s">
        <v>4465</v>
      </c>
      <c r="U1009" s="83" t="s">
        <v>2198</v>
      </c>
      <c r="V1009" s="86" t="s">
        <v>4478</v>
      </c>
      <c r="W1009" s="274" t="s">
        <v>2227</v>
      </c>
      <c r="X1009" s="274" t="s">
        <v>2641</v>
      </c>
      <c r="Y1009" s="85">
        <v>6617429</v>
      </c>
      <c r="Z1009" s="86">
        <v>44413</v>
      </c>
      <c r="AA1009" s="86"/>
      <c r="AB1009" s="87">
        <f t="shared" ca="1" si="160"/>
        <v>85</v>
      </c>
      <c r="AC1009" s="88" t="str">
        <f t="shared" ca="1" si="161"/>
        <v>61 - 90 days</v>
      </c>
      <c r="AD1009" s="89">
        <f t="shared" si="170"/>
        <v>44563</v>
      </c>
      <c r="AE1009" s="90" t="str">
        <f t="shared" si="171"/>
        <v>W02-2022</v>
      </c>
      <c r="AF1009" s="90" t="str">
        <f t="shared" si="172"/>
        <v>Jan-2022</v>
      </c>
      <c r="AG1009" s="89">
        <v>44542</v>
      </c>
      <c r="AH1009" s="219" t="str">
        <f t="shared" si="168"/>
        <v>W51-2021</v>
      </c>
      <c r="AI1009" s="219" t="str">
        <f t="shared" si="169"/>
        <v>Dec-2021</v>
      </c>
      <c r="AJ1009" s="89">
        <v>44499</v>
      </c>
      <c r="AK1009" s="219" t="str">
        <f t="shared" si="162"/>
        <v>W44-2021</v>
      </c>
      <c r="AL1009" s="219" t="str">
        <f t="shared" si="163"/>
        <v>Oct-2021</v>
      </c>
      <c r="AM1009" s="89">
        <v>44499</v>
      </c>
      <c r="AN1009" s="219" t="str">
        <f t="shared" si="164"/>
        <v>W44-2021</v>
      </c>
      <c r="AO1009" s="219" t="str">
        <f t="shared" si="165"/>
        <v>Oct-2021</v>
      </c>
      <c r="AP1009" s="83" t="s">
        <v>4464</v>
      </c>
      <c r="AQ1009" s="220" t="s">
        <v>2359</v>
      </c>
      <c r="AR1009" s="89"/>
      <c r="AS1009" s="99">
        <v>551004998418</v>
      </c>
      <c r="AT1009" s="94">
        <v>6.6</v>
      </c>
      <c r="AU1009" s="97"/>
      <c r="AV1009" s="95">
        <v>44471</v>
      </c>
      <c r="AW1009" s="97"/>
      <c r="AX1009" s="89"/>
      <c r="AY1009" s="89">
        <v>44498</v>
      </c>
      <c r="AZ1009" s="219" t="str">
        <f t="shared" si="167"/>
        <v>W44-2021</v>
      </c>
      <c r="BA1009" s="86"/>
      <c r="BB1009" s="86"/>
      <c r="BC1009" s="86"/>
      <c r="BD1009" s="83" t="s">
        <v>3719</v>
      </c>
      <c r="BE1009" s="83" t="str">
        <f t="shared" si="166"/>
        <v>21.RFI</v>
      </c>
      <c r="BF1009" s="83" t="s">
        <v>3755</v>
      </c>
      <c r="BG1009" s="103" t="s">
        <v>7053</v>
      </c>
      <c r="BH1009" s="448"/>
    </row>
    <row r="1010" spans="1:62" s="13" customFormat="1" ht="15" hidden="1" customHeight="1">
      <c r="A1010" s="27">
        <v>941</v>
      </c>
      <c r="B1010" s="29"/>
      <c r="C1010" s="83" t="str">
        <f t="shared" si="155"/>
        <v>JAW-BT-TNG-1524</v>
      </c>
      <c r="D1010" s="83">
        <v>30711810031</v>
      </c>
      <c r="E1010" s="83" t="s">
        <v>7660</v>
      </c>
      <c r="F1010" s="198" t="s">
        <v>6040</v>
      </c>
      <c r="G1010" s="83" t="s">
        <v>3756</v>
      </c>
      <c r="H1010" s="84" t="s">
        <v>6825</v>
      </c>
      <c r="I1010" s="83" t="s">
        <v>5943</v>
      </c>
      <c r="J1010" s="83" t="s">
        <v>5944</v>
      </c>
      <c r="K1010" s="83">
        <v>40</v>
      </c>
      <c r="L1010" s="83" t="s">
        <v>4507</v>
      </c>
      <c r="M1010" s="84">
        <v>2021</v>
      </c>
      <c r="N1010" s="83" t="s">
        <v>3756</v>
      </c>
      <c r="O1010" s="83" t="s">
        <v>6110</v>
      </c>
      <c r="P1010" s="84" t="s">
        <v>199</v>
      </c>
      <c r="Q1010" s="83" t="s">
        <v>5939</v>
      </c>
      <c r="R1010" s="83" t="s">
        <v>5940</v>
      </c>
      <c r="S1010" s="83" t="s">
        <v>2202</v>
      </c>
      <c r="T1010" s="83" t="s">
        <v>5862</v>
      </c>
      <c r="U1010" s="83" t="s">
        <v>5907</v>
      </c>
      <c r="V1010" s="83" t="s">
        <v>5947</v>
      </c>
      <c r="W1010" s="274" t="s">
        <v>2204</v>
      </c>
      <c r="X1010" s="274" t="s">
        <v>2602</v>
      </c>
      <c r="Y1010" s="85">
        <v>6617648</v>
      </c>
      <c r="Z1010" s="86">
        <v>44463</v>
      </c>
      <c r="AA1010" s="86"/>
      <c r="AB1010" s="87">
        <f t="shared" ca="1" si="160"/>
        <v>33</v>
      </c>
      <c r="AC1010" s="88" t="str">
        <f t="shared" ca="1" si="161"/>
        <v>31 - 60 days</v>
      </c>
      <c r="AD1010" s="89">
        <f t="shared" ref="AD1010:AD1015" si="173">Z1010+30</f>
        <v>44493</v>
      </c>
      <c r="AE1010" s="90" t="str">
        <f t="shared" si="171"/>
        <v>W44-2021</v>
      </c>
      <c r="AF1010" s="90" t="str">
        <f t="shared" si="172"/>
        <v>Oct-2021</v>
      </c>
      <c r="AG1010" s="89" t="s">
        <v>4460</v>
      </c>
      <c r="AH1010" s="90" t="str">
        <f t="shared" si="168"/>
        <v>TBD</v>
      </c>
      <c r="AI1010" s="90" t="str">
        <f t="shared" si="169"/>
        <v>TBD</v>
      </c>
      <c r="AJ1010" s="89">
        <v>44515</v>
      </c>
      <c r="AK1010" s="90" t="str">
        <f t="shared" si="162"/>
        <v>W47-2021</v>
      </c>
      <c r="AL1010" s="90" t="str">
        <f t="shared" si="163"/>
        <v>Nov-2021</v>
      </c>
      <c r="AM1010" s="89">
        <v>44515</v>
      </c>
      <c r="AN1010" s="90" t="str">
        <f t="shared" si="164"/>
        <v>W47-2021</v>
      </c>
      <c r="AO1010" s="90" t="str">
        <f t="shared" si="165"/>
        <v>Nov-2021</v>
      </c>
      <c r="AP1010" s="83" t="s">
        <v>4464</v>
      </c>
      <c r="AQ1010" s="107">
        <v>44473</v>
      </c>
      <c r="AR1010" s="89"/>
      <c r="AS1010" s="99">
        <v>566101065949</v>
      </c>
      <c r="AT1010" s="94">
        <v>6.6</v>
      </c>
      <c r="AU1010" s="97"/>
      <c r="AV1010" s="95">
        <v>44470</v>
      </c>
      <c r="AW1010" s="97"/>
      <c r="AX1010" s="89"/>
      <c r="AY1010" s="89">
        <v>44496</v>
      </c>
      <c r="AZ1010" s="219" t="str">
        <f t="shared" si="167"/>
        <v>W44-2021</v>
      </c>
      <c r="BA1010" s="86"/>
      <c r="BB1010" s="86"/>
      <c r="BC1010" s="86"/>
      <c r="BD1010" s="83" t="s">
        <v>3719</v>
      </c>
      <c r="BE1010" s="83" t="str">
        <f t="shared" si="166"/>
        <v>21.RFI</v>
      </c>
      <c r="BF1010" s="83" t="s">
        <v>3755</v>
      </c>
      <c r="BG1010" s="103" t="s">
        <v>7047</v>
      </c>
      <c r="BH1010" s="448"/>
    </row>
    <row r="1011" spans="1:62" s="13" customFormat="1" ht="15" hidden="1" customHeight="1">
      <c r="A1011" s="187">
        <v>934</v>
      </c>
      <c r="B1011" s="29"/>
      <c r="C1011" s="83" t="str">
        <f t="shared" si="155"/>
        <v>KAL-KT-KLK-0426</v>
      </c>
      <c r="D1011" s="83">
        <v>30711770031</v>
      </c>
      <c r="E1011" s="83" t="s">
        <v>7673</v>
      </c>
      <c r="F1011" s="198" t="s">
        <v>6728</v>
      </c>
      <c r="G1011" s="83" t="s">
        <v>5842</v>
      </c>
      <c r="H1011" s="84" t="s">
        <v>6825</v>
      </c>
      <c r="I1011" s="83" t="s">
        <v>5918</v>
      </c>
      <c r="J1011" s="83" t="s">
        <v>5919</v>
      </c>
      <c r="K1011" s="83">
        <v>50</v>
      </c>
      <c r="L1011" s="83" t="s">
        <v>5920</v>
      </c>
      <c r="M1011" s="84">
        <v>2021</v>
      </c>
      <c r="N1011" s="83" t="s">
        <v>3758</v>
      </c>
      <c r="O1011" s="83" t="s">
        <v>6429</v>
      </c>
      <c r="P1011" s="84" t="s">
        <v>205</v>
      </c>
      <c r="Q1011" s="83" t="s">
        <v>5893</v>
      </c>
      <c r="R1011" s="83" t="s">
        <v>5894</v>
      </c>
      <c r="S1011" s="83" t="s">
        <v>2202</v>
      </c>
      <c r="T1011" s="83" t="s">
        <v>5862</v>
      </c>
      <c r="U1011" s="83" t="s">
        <v>5907</v>
      </c>
      <c r="V1011" s="83" t="s">
        <v>4474</v>
      </c>
      <c r="W1011" s="274" t="s">
        <v>196</v>
      </c>
      <c r="X1011" s="274" t="s">
        <v>5908</v>
      </c>
      <c r="Y1011" s="85">
        <v>6617642</v>
      </c>
      <c r="Z1011" s="86">
        <v>44462</v>
      </c>
      <c r="AA1011" s="86"/>
      <c r="AB1011" s="87">
        <f t="shared" ca="1" si="160"/>
        <v>48</v>
      </c>
      <c r="AC1011" s="88" t="str">
        <f t="shared" ca="1" si="161"/>
        <v>31 - 60 days</v>
      </c>
      <c r="AD1011" s="89">
        <f t="shared" si="173"/>
        <v>44492</v>
      </c>
      <c r="AE1011" s="90" t="str">
        <f t="shared" si="171"/>
        <v>W43-2021</v>
      </c>
      <c r="AF1011" s="90" t="str">
        <f t="shared" si="172"/>
        <v>Oct-2021</v>
      </c>
      <c r="AG1011" s="89" t="s">
        <v>4460</v>
      </c>
      <c r="AH1011" s="219" t="str">
        <f t="shared" si="168"/>
        <v>TBD</v>
      </c>
      <c r="AI1011" s="219" t="str">
        <f t="shared" si="169"/>
        <v>TBD</v>
      </c>
      <c r="AJ1011" s="89">
        <v>44502</v>
      </c>
      <c r="AK1011" s="219" t="str">
        <f t="shared" si="162"/>
        <v>W45-2021</v>
      </c>
      <c r="AL1011" s="219" t="str">
        <f t="shared" si="163"/>
        <v>Nov-2021</v>
      </c>
      <c r="AM1011" s="89">
        <v>44508</v>
      </c>
      <c r="AN1011" s="219" t="str">
        <f t="shared" si="164"/>
        <v>W46-2021</v>
      </c>
      <c r="AO1011" s="219" t="str">
        <f t="shared" si="165"/>
        <v>Nov-2021</v>
      </c>
      <c r="AP1011" s="83" t="s">
        <v>4464</v>
      </c>
      <c r="AQ1011" s="220">
        <v>44473</v>
      </c>
      <c r="AR1011" s="89"/>
      <c r="AS1011" s="99">
        <v>225100184795</v>
      </c>
      <c r="AT1011" s="92">
        <v>6.6</v>
      </c>
      <c r="AU1011" s="256"/>
      <c r="AV1011" s="95">
        <v>44470</v>
      </c>
      <c r="AW1011" s="238"/>
      <c r="AX1011" s="89"/>
      <c r="AY1011" s="89">
        <v>44510</v>
      </c>
      <c r="AZ1011" s="219" t="str">
        <f t="shared" si="167"/>
        <v>W46-2021</v>
      </c>
      <c r="BA1011" s="86"/>
      <c r="BB1011" s="86"/>
      <c r="BC1011" s="86"/>
      <c r="BD1011" s="83" t="s">
        <v>3719</v>
      </c>
      <c r="BE1011" s="83" t="str">
        <f t="shared" si="166"/>
        <v>21.RFI</v>
      </c>
      <c r="BF1011" s="83" t="s">
        <v>3754</v>
      </c>
      <c r="BG1011" s="237" t="s">
        <v>7930</v>
      </c>
      <c r="BH1011" s="435"/>
      <c r="BJ1011" s="369"/>
    </row>
    <row r="1012" spans="1:62" s="13" customFormat="1" ht="15" hidden="1" customHeight="1">
      <c r="A1012" s="187">
        <v>940</v>
      </c>
      <c r="B1012" s="29"/>
      <c r="C1012" s="83" t="str">
        <f t="shared" si="155"/>
        <v>KAL-KS-KBR-0981</v>
      </c>
      <c r="D1012" s="83">
        <v>30711800031</v>
      </c>
      <c r="E1012" s="83" t="s">
        <v>7639</v>
      </c>
      <c r="F1012" s="198" t="s">
        <v>6726</v>
      </c>
      <c r="G1012" s="83" t="s">
        <v>5842</v>
      </c>
      <c r="H1012" s="84" t="s">
        <v>6508</v>
      </c>
      <c r="I1012" s="83" t="s">
        <v>5935</v>
      </c>
      <c r="J1012" s="83" t="s">
        <v>5936</v>
      </c>
      <c r="K1012" s="83">
        <v>50</v>
      </c>
      <c r="L1012" s="83" t="s">
        <v>5937</v>
      </c>
      <c r="M1012" s="84">
        <v>2021</v>
      </c>
      <c r="N1012" s="83" t="s">
        <v>3758</v>
      </c>
      <c r="O1012" s="83" t="s">
        <v>7069</v>
      </c>
      <c r="P1012" s="84" t="s">
        <v>205</v>
      </c>
      <c r="Q1012" s="83" t="s">
        <v>5905</v>
      </c>
      <c r="R1012" s="83" t="s">
        <v>5906</v>
      </c>
      <c r="S1012" s="83" t="s">
        <v>2202</v>
      </c>
      <c r="T1012" s="83" t="s">
        <v>5862</v>
      </c>
      <c r="U1012" s="83" t="s">
        <v>5907</v>
      </c>
      <c r="V1012" s="83" t="s">
        <v>4474</v>
      </c>
      <c r="W1012" s="274" t="s">
        <v>2208</v>
      </c>
      <c r="X1012" s="274" t="s">
        <v>5911</v>
      </c>
      <c r="Y1012" s="85">
        <v>6617641</v>
      </c>
      <c r="Z1012" s="86">
        <v>44462</v>
      </c>
      <c r="AA1012" s="86"/>
      <c r="AB1012" s="87">
        <f t="shared" ca="1" si="160"/>
        <v>42</v>
      </c>
      <c r="AC1012" s="88" t="str">
        <f t="shared" ca="1" si="161"/>
        <v>31 - 60 days</v>
      </c>
      <c r="AD1012" s="89">
        <f t="shared" si="173"/>
        <v>44492</v>
      </c>
      <c r="AE1012" s="90" t="str">
        <f t="shared" si="171"/>
        <v>W43-2021</v>
      </c>
      <c r="AF1012" s="90" t="str">
        <f t="shared" si="172"/>
        <v>Oct-2021</v>
      </c>
      <c r="AG1012" s="89" t="s">
        <v>4460</v>
      </c>
      <c r="AH1012" s="219" t="str">
        <f t="shared" si="168"/>
        <v>TBD</v>
      </c>
      <c r="AI1012" s="219" t="str">
        <f t="shared" si="169"/>
        <v>TBD</v>
      </c>
      <c r="AJ1012" s="89">
        <v>44502</v>
      </c>
      <c r="AK1012" s="219" t="str">
        <f t="shared" si="162"/>
        <v>W45-2021</v>
      </c>
      <c r="AL1012" s="219" t="str">
        <f t="shared" si="163"/>
        <v>Nov-2021</v>
      </c>
      <c r="AM1012" s="89">
        <v>44504</v>
      </c>
      <c r="AN1012" s="219" t="str">
        <f t="shared" si="164"/>
        <v>W45-2021</v>
      </c>
      <c r="AO1012" s="219" t="str">
        <f t="shared" si="165"/>
        <v>Nov-2021</v>
      </c>
      <c r="AP1012" s="83" t="s">
        <v>4464</v>
      </c>
      <c r="AQ1012" s="220">
        <v>44476</v>
      </c>
      <c r="AR1012" s="89"/>
      <c r="AS1012" s="99">
        <v>223200578803</v>
      </c>
      <c r="AT1012" s="92">
        <v>6.6</v>
      </c>
      <c r="AU1012" s="97"/>
      <c r="AV1012" s="95">
        <v>44470</v>
      </c>
      <c r="AW1012" s="97"/>
      <c r="AX1012" s="89"/>
      <c r="AY1012" s="89">
        <v>44504</v>
      </c>
      <c r="AZ1012" s="219" t="str">
        <f t="shared" si="167"/>
        <v>W45-2021</v>
      </c>
      <c r="BA1012" s="86"/>
      <c r="BB1012" s="86"/>
      <c r="BC1012" s="86"/>
      <c r="BD1012" s="83" t="s">
        <v>3719</v>
      </c>
      <c r="BE1012" s="83" t="str">
        <f t="shared" si="166"/>
        <v>21.RFI</v>
      </c>
      <c r="BF1012" s="83" t="s">
        <v>3754</v>
      </c>
      <c r="BG1012" s="237" t="s">
        <v>7225</v>
      </c>
      <c r="BH1012" s="435"/>
    </row>
    <row r="1013" spans="1:62" s="13" customFormat="1" ht="15" hidden="1" customHeight="1">
      <c r="A1013" s="187">
        <v>935</v>
      </c>
      <c r="B1013" s="29"/>
      <c r="C1013" s="83" t="str">
        <f t="shared" si="155"/>
        <v>KAL-KS-KGN-0944</v>
      </c>
      <c r="D1013" s="83">
        <v>30711780031</v>
      </c>
      <c r="E1013" s="83" t="s">
        <v>7532</v>
      </c>
      <c r="F1013" s="198" t="s">
        <v>6724</v>
      </c>
      <c r="G1013" s="83" t="s">
        <v>5842</v>
      </c>
      <c r="H1013" s="84" t="s">
        <v>6825</v>
      </c>
      <c r="I1013" s="83" t="s">
        <v>5921</v>
      </c>
      <c r="J1013" s="83" t="s">
        <v>5922</v>
      </c>
      <c r="K1013" s="83">
        <v>60</v>
      </c>
      <c r="L1013" s="83" t="s">
        <v>5923</v>
      </c>
      <c r="M1013" s="84">
        <v>2021</v>
      </c>
      <c r="N1013" s="83" t="s">
        <v>3758</v>
      </c>
      <c r="O1013" s="83" t="s">
        <v>7065</v>
      </c>
      <c r="P1013" s="84" t="s">
        <v>205</v>
      </c>
      <c r="Q1013" s="83" t="s">
        <v>5895</v>
      </c>
      <c r="R1013" s="83" t="s">
        <v>5896</v>
      </c>
      <c r="S1013" s="83" t="s">
        <v>2202</v>
      </c>
      <c r="T1013" s="83" t="s">
        <v>5862</v>
      </c>
      <c r="U1013" s="83" t="s">
        <v>5907</v>
      </c>
      <c r="V1013" s="83" t="s">
        <v>4474</v>
      </c>
      <c r="W1013" s="274" t="s">
        <v>2208</v>
      </c>
      <c r="X1013" s="274" t="s">
        <v>5909</v>
      </c>
      <c r="Y1013" s="85">
        <v>6617642</v>
      </c>
      <c r="Z1013" s="86">
        <v>44462</v>
      </c>
      <c r="AA1013" s="86"/>
      <c r="AB1013" s="87">
        <f t="shared" ca="1" si="160"/>
        <v>39</v>
      </c>
      <c r="AC1013" s="88" t="str">
        <f t="shared" ca="1" si="161"/>
        <v>31 - 60 days</v>
      </c>
      <c r="AD1013" s="89">
        <f t="shared" si="173"/>
        <v>44492</v>
      </c>
      <c r="AE1013" s="90" t="str">
        <f t="shared" si="171"/>
        <v>W43-2021</v>
      </c>
      <c r="AF1013" s="90" t="str">
        <f t="shared" si="172"/>
        <v>Oct-2021</v>
      </c>
      <c r="AG1013" s="89" t="s">
        <v>4460</v>
      </c>
      <c r="AH1013" s="219" t="str">
        <f t="shared" si="168"/>
        <v>TBD</v>
      </c>
      <c r="AI1013" s="219" t="str">
        <f t="shared" si="169"/>
        <v>TBD</v>
      </c>
      <c r="AJ1013" s="89">
        <v>44502</v>
      </c>
      <c r="AK1013" s="219" t="str">
        <f t="shared" si="162"/>
        <v>W45-2021</v>
      </c>
      <c r="AL1013" s="219" t="str">
        <f t="shared" si="163"/>
        <v>Nov-2021</v>
      </c>
      <c r="AM1013" s="89">
        <v>44502</v>
      </c>
      <c r="AN1013" s="219" t="str">
        <f t="shared" si="164"/>
        <v>W45-2021</v>
      </c>
      <c r="AO1013" s="219" t="str">
        <f t="shared" si="165"/>
        <v>Nov-2021</v>
      </c>
      <c r="AP1013" s="83" t="s">
        <v>4464</v>
      </c>
      <c r="AQ1013" s="220">
        <v>44476</v>
      </c>
      <c r="AR1013" s="89"/>
      <c r="AS1013" s="99">
        <v>222200235589</v>
      </c>
      <c r="AT1013" s="92">
        <v>6.6</v>
      </c>
      <c r="AU1013" s="97"/>
      <c r="AV1013" s="95">
        <v>44470</v>
      </c>
      <c r="AW1013" s="97"/>
      <c r="AX1013" s="89">
        <v>44501</v>
      </c>
      <c r="AY1013" s="89">
        <v>44501</v>
      </c>
      <c r="AZ1013" s="219" t="str">
        <f t="shared" si="167"/>
        <v>W45-2021</v>
      </c>
      <c r="BA1013" s="86"/>
      <c r="BB1013" s="86"/>
      <c r="BC1013" s="86"/>
      <c r="BD1013" s="83" t="s">
        <v>3719</v>
      </c>
      <c r="BE1013" s="83" t="str">
        <f t="shared" si="166"/>
        <v>21.RFI</v>
      </c>
      <c r="BF1013" s="83" t="s">
        <v>3754</v>
      </c>
      <c r="BG1013" s="103" t="s">
        <v>7158</v>
      </c>
      <c r="BH1013" s="448"/>
    </row>
    <row r="1014" spans="1:62" s="13" customFormat="1" ht="15" hidden="1" customHeight="1">
      <c r="A1014" s="187">
        <v>938</v>
      </c>
      <c r="B1014" s="29"/>
      <c r="C1014" s="83" t="str">
        <f t="shared" si="155"/>
        <v>KAL-KT-KSN-0434</v>
      </c>
      <c r="D1014" s="83">
        <v>30711790031</v>
      </c>
      <c r="E1014" s="83" t="s">
        <v>7654</v>
      </c>
      <c r="F1014" s="198" t="s">
        <v>6729</v>
      </c>
      <c r="G1014" s="83" t="s">
        <v>5842</v>
      </c>
      <c r="H1014" s="84" t="s">
        <v>6508</v>
      </c>
      <c r="I1014" s="83" t="s">
        <v>5929</v>
      </c>
      <c r="J1014" s="83" t="s">
        <v>5930</v>
      </c>
      <c r="K1014" s="83">
        <v>40</v>
      </c>
      <c r="L1014" s="83" t="s">
        <v>5931</v>
      </c>
      <c r="M1014" s="84">
        <v>2021</v>
      </c>
      <c r="N1014" s="83" t="s">
        <v>3758</v>
      </c>
      <c r="O1014" s="83" t="s">
        <v>6430</v>
      </c>
      <c r="P1014" s="84" t="s">
        <v>205</v>
      </c>
      <c r="Q1014" s="83" t="s">
        <v>5901</v>
      </c>
      <c r="R1014" s="83" t="s">
        <v>5902</v>
      </c>
      <c r="S1014" s="83" t="s">
        <v>2202</v>
      </c>
      <c r="T1014" s="83" t="s">
        <v>5862</v>
      </c>
      <c r="U1014" s="83" t="s">
        <v>5907</v>
      </c>
      <c r="V1014" s="83" t="s">
        <v>4474</v>
      </c>
      <c r="W1014" s="274" t="s">
        <v>196</v>
      </c>
      <c r="X1014" s="274" t="s">
        <v>2658</v>
      </c>
      <c r="Y1014" s="85">
        <v>6617641</v>
      </c>
      <c r="Z1014" s="86">
        <v>44462</v>
      </c>
      <c r="AA1014" s="86"/>
      <c r="AB1014" s="87">
        <f t="shared" ca="1" si="160"/>
        <v>37</v>
      </c>
      <c r="AC1014" s="88" t="str">
        <f t="shared" ca="1" si="161"/>
        <v>31 - 60 days</v>
      </c>
      <c r="AD1014" s="89">
        <f t="shared" si="173"/>
        <v>44492</v>
      </c>
      <c r="AE1014" s="90" t="str">
        <f t="shared" si="171"/>
        <v>W43-2021</v>
      </c>
      <c r="AF1014" s="90" t="str">
        <f t="shared" si="172"/>
        <v>Oct-2021</v>
      </c>
      <c r="AG1014" s="89" t="s">
        <v>4460</v>
      </c>
      <c r="AH1014" s="219" t="str">
        <f t="shared" si="168"/>
        <v>TBD</v>
      </c>
      <c r="AI1014" s="219" t="str">
        <f t="shared" si="169"/>
        <v>TBD</v>
      </c>
      <c r="AJ1014" s="89">
        <v>44502</v>
      </c>
      <c r="AK1014" s="219" t="str">
        <f t="shared" si="162"/>
        <v>W45-2021</v>
      </c>
      <c r="AL1014" s="219" t="str">
        <f t="shared" si="163"/>
        <v>Nov-2021</v>
      </c>
      <c r="AM1014" s="89">
        <v>44502</v>
      </c>
      <c r="AN1014" s="219" t="str">
        <f t="shared" si="164"/>
        <v>W45-2021</v>
      </c>
      <c r="AO1014" s="219" t="str">
        <f t="shared" si="165"/>
        <v>Nov-2021</v>
      </c>
      <c r="AP1014" s="83" t="s">
        <v>4464</v>
      </c>
      <c r="AQ1014" s="220">
        <v>44473</v>
      </c>
      <c r="AR1014" s="89"/>
      <c r="AS1014" s="99" t="s">
        <v>7120</v>
      </c>
      <c r="AT1014" s="94">
        <v>6.6</v>
      </c>
      <c r="AU1014" s="97"/>
      <c r="AV1014" s="95">
        <v>44470</v>
      </c>
      <c r="AW1014" s="97"/>
      <c r="AX1014" s="89"/>
      <c r="AY1014" s="89">
        <v>44499</v>
      </c>
      <c r="AZ1014" s="219" t="str">
        <f t="shared" si="167"/>
        <v>W44-2021</v>
      </c>
      <c r="BA1014" s="86"/>
      <c r="BB1014" s="86"/>
      <c r="BC1014" s="86"/>
      <c r="BD1014" s="83" t="s">
        <v>3719</v>
      </c>
      <c r="BE1014" s="83" t="str">
        <f t="shared" si="166"/>
        <v>21.RFI</v>
      </c>
      <c r="BF1014" s="83" t="s">
        <v>3755</v>
      </c>
      <c r="BG1014" s="103" t="s">
        <v>7052</v>
      </c>
      <c r="BH1014" s="448"/>
      <c r="BJ1014" s="190"/>
    </row>
    <row r="1015" spans="1:62" s="13" customFormat="1" ht="15" hidden="1" customHeight="1">
      <c r="A1015" s="187">
        <v>933</v>
      </c>
      <c r="B1015" s="29"/>
      <c r="C1015" s="83" t="str">
        <f t="shared" si="155"/>
        <v>KAL-KT-KLK-0425</v>
      </c>
      <c r="D1015" s="83">
        <v>30711760031</v>
      </c>
      <c r="E1015" s="83" t="s">
        <v>7340</v>
      </c>
      <c r="F1015" s="198" t="s">
        <v>6727</v>
      </c>
      <c r="G1015" s="83" t="s">
        <v>5842</v>
      </c>
      <c r="H1015" s="84" t="s">
        <v>6825</v>
      </c>
      <c r="I1015" s="83" t="s">
        <v>5915</v>
      </c>
      <c r="J1015" s="83" t="s">
        <v>5916</v>
      </c>
      <c r="K1015" s="83">
        <v>40</v>
      </c>
      <c r="L1015" s="83" t="s">
        <v>5917</v>
      </c>
      <c r="M1015" s="83">
        <v>2021</v>
      </c>
      <c r="N1015" s="83" t="s">
        <v>3758</v>
      </c>
      <c r="O1015" s="83" t="s">
        <v>6428</v>
      </c>
      <c r="P1015" s="84" t="s">
        <v>205</v>
      </c>
      <c r="Q1015" s="83" t="s">
        <v>5891</v>
      </c>
      <c r="R1015" s="83" t="s">
        <v>5892</v>
      </c>
      <c r="S1015" s="83" t="s">
        <v>2202</v>
      </c>
      <c r="T1015" s="83" t="s">
        <v>5862</v>
      </c>
      <c r="U1015" s="83" t="s">
        <v>5907</v>
      </c>
      <c r="V1015" s="83" t="s">
        <v>4474</v>
      </c>
      <c r="W1015" s="274" t="s">
        <v>196</v>
      </c>
      <c r="X1015" s="274" t="s">
        <v>5908</v>
      </c>
      <c r="Y1015" s="85">
        <v>6617642</v>
      </c>
      <c r="Z1015" s="86">
        <v>44462</v>
      </c>
      <c r="AA1015" s="86"/>
      <c r="AB1015" s="87">
        <f t="shared" ca="1" si="160"/>
        <v>37</v>
      </c>
      <c r="AC1015" s="88" t="str">
        <f t="shared" ca="1" si="161"/>
        <v>31 - 60 days</v>
      </c>
      <c r="AD1015" s="89">
        <f t="shared" si="173"/>
        <v>44492</v>
      </c>
      <c r="AE1015" s="90" t="str">
        <f t="shared" si="171"/>
        <v>W43-2021</v>
      </c>
      <c r="AF1015" s="90" t="str">
        <f t="shared" si="172"/>
        <v>Oct-2021</v>
      </c>
      <c r="AG1015" s="89" t="s">
        <v>4460</v>
      </c>
      <c r="AH1015" s="219" t="str">
        <f t="shared" si="168"/>
        <v>TBD</v>
      </c>
      <c r="AI1015" s="219" t="str">
        <f t="shared" si="169"/>
        <v>TBD</v>
      </c>
      <c r="AJ1015" s="89">
        <v>44502</v>
      </c>
      <c r="AK1015" s="219" t="str">
        <f t="shared" si="162"/>
        <v>W45-2021</v>
      </c>
      <c r="AL1015" s="219" t="str">
        <f t="shared" si="163"/>
        <v>Nov-2021</v>
      </c>
      <c r="AM1015" s="89">
        <v>44499</v>
      </c>
      <c r="AN1015" s="219" t="str">
        <f t="shared" si="164"/>
        <v>W44-2021</v>
      </c>
      <c r="AO1015" s="219" t="str">
        <f t="shared" si="165"/>
        <v>Oct-2021</v>
      </c>
      <c r="AP1015" s="83" t="s">
        <v>4464</v>
      </c>
      <c r="AQ1015" s="220">
        <v>44473</v>
      </c>
      <c r="AR1015" s="89"/>
      <c r="AS1015" s="99" t="s">
        <v>7119</v>
      </c>
      <c r="AT1015" s="94">
        <v>6.6</v>
      </c>
      <c r="AU1015" s="97"/>
      <c r="AV1015" s="95">
        <v>44470</v>
      </c>
      <c r="AW1015" s="97"/>
      <c r="AX1015" s="89"/>
      <c r="AY1015" s="89">
        <v>44499</v>
      </c>
      <c r="AZ1015" s="219" t="str">
        <f t="shared" si="167"/>
        <v>W44-2021</v>
      </c>
      <c r="BA1015" s="86"/>
      <c r="BB1015" s="86"/>
      <c r="BC1015" s="86"/>
      <c r="BD1015" s="83" t="s">
        <v>3719</v>
      </c>
      <c r="BE1015" s="83" t="str">
        <f t="shared" si="166"/>
        <v>21.RFI</v>
      </c>
      <c r="BF1015" s="83" t="s">
        <v>3755</v>
      </c>
      <c r="BG1015" s="103" t="s">
        <v>7051</v>
      </c>
      <c r="BH1015" s="448"/>
    </row>
    <row r="1016" spans="1:62" s="13" customFormat="1" ht="15" hidden="1" customHeight="1">
      <c r="A1016" s="187">
        <v>933</v>
      </c>
      <c r="B1016" s="29"/>
      <c r="C1016" s="83" t="str">
        <f t="shared" si="155"/>
        <v>JAW-JI-PNG-4300</v>
      </c>
      <c r="D1016" s="83">
        <v>30711750031</v>
      </c>
      <c r="E1016" s="83" t="s">
        <v>7442</v>
      </c>
      <c r="F1016" s="198" t="s">
        <v>6232</v>
      </c>
      <c r="G1016" s="83" t="s">
        <v>5842</v>
      </c>
      <c r="H1016" s="84" t="s">
        <v>6827</v>
      </c>
      <c r="I1016" s="83" t="s">
        <v>6003</v>
      </c>
      <c r="J1016" s="83" t="s">
        <v>6004</v>
      </c>
      <c r="K1016" s="83">
        <v>50</v>
      </c>
      <c r="L1016" s="83" t="s">
        <v>6005</v>
      </c>
      <c r="M1016" s="84">
        <v>2021</v>
      </c>
      <c r="N1016" s="83"/>
      <c r="O1016" s="83" t="s">
        <v>6297</v>
      </c>
      <c r="P1016" s="84" t="s">
        <v>205</v>
      </c>
      <c r="Q1016" s="83" t="s">
        <v>6001</v>
      </c>
      <c r="R1016" s="83" t="s">
        <v>6002</v>
      </c>
      <c r="S1016" s="83" t="s">
        <v>2202</v>
      </c>
      <c r="T1016" s="83" t="s">
        <v>5862</v>
      </c>
      <c r="U1016" s="83" t="s">
        <v>203</v>
      </c>
      <c r="V1016" s="83" t="s">
        <v>5952</v>
      </c>
      <c r="W1016" s="274" t="s">
        <v>2207</v>
      </c>
      <c r="X1016" s="274" t="s">
        <v>2664</v>
      </c>
      <c r="Y1016" s="85">
        <v>6617627</v>
      </c>
      <c r="Z1016" s="86">
        <v>44456</v>
      </c>
      <c r="AA1016" s="86"/>
      <c r="AB1016" s="87">
        <f t="shared" ca="1" si="160"/>
        <v>30</v>
      </c>
      <c r="AC1016" s="88" t="str">
        <f t="shared" ca="1" si="161"/>
        <v>&lt; 30 days</v>
      </c>
      <c r="AD1016" s="89">
        <f>IF(AND(S1016=""),"TBD",IF(AND(S1016="COLO"),Z1016+30,Z1016+150))</f>
        <v>44486</v>
      </c>
      <c r="AE1016" s="90" t="str">
        <f t="shared" si="171"/>
        <v>W43-2021</v>
      </c>
      <c r="AF1016" s="90" t="str">
        <f t="shared" si="172"/>
        <v>Oct-2021</v>
      </c>
      <c r="AG1016" s="89" t="s">
        <v>345</v>
      </c>
      <c r="AH1016" s="89" t="s">
        <v>345</v>
      </c>
      <c r="AI1016" s="89" t="s">
        <v>345</v>
      </c>
      <c r="AJ1016" s="89">
        <v>44486</v>
      </c>
      <c r="AK1016" s="219" t="str">
        <f t="shared" si="162"/>
        <v>W43-2021</v>
      </c>
      <c r="AL1016" s="219" t="str">
        <f t="shared" si="163"/>
        <v>Oct-2021</v>
      </c>
      <c r="AM1016" s="89">
        <v>44486</v>
      </c>
      <c r="AN1016" s="219" t="str">
        <f t="shared" si="164"/>
        <v>W43-2021</v>
      </c>
      <c r="AO1016" s="219" t="str">
        <f t="shared" si="165"/>
        <v>Oct-2021</v>
      </c>
      <c r="AP1016" s="83" t="s">
        <v>4464</v>
      </c>
      <c r="AQ1016" s="220">
        <v>44473</v>
      </c>
      <c r="AR1016" s="89"/>
      <c r="AS1016" s="99">
        <v>515402547522</v>
      </c>
      <c r="AT1016" s="94"/>
      <c r="AU1016" s="97"/>
      <c r="AV1016" s="95">
        <v>44470</v>
      </c>
      <c r="AW1016" s="97"/>
      <c r="AX1016" s="89"/>
      <c r="AY1016" s="89">
        <v>44486</v>
      </c>
      <c r="AZ1016" s="219" t="str">
        <f t="shared" si="167"/>
        <v>W43-2021</v>
      </c>
      <c r="BA1016" s="86"/>
      <c r="BB1016" s="86"/>
      <c r="BC1016" s="86"/>
      <c r="BD1016" s="83" t="s">
        <v>3719</v>
      </c>
      <c r="BE1016" s="83" t="str">
        <f t="shared" si="166"/>
        <v>21.RFI</v>
      </c>
      <c r="BF1016" s="83" t="s">
        <v>3755</v>
      </c>
      <c r="BG1016" s="96" t="s">
        <v>6930</v>
      </c>
      <c r="BH1016" s="437"/>
    </row>
    <row r="1017" spans="1:62" s="13" customFormat="1" ht="15" hidden="1" customHeight="1">
      <c r="A1017" s="187">
        <v>939</v>
      </c>
      <c r="B1017" s="29"/>
      <c r="C1017" s="83" t="str">
        <f t="shared" si="155"/>
        <v>KAL-KS-PLI-0982</v>
      </c>
      <c r="D1017" s="83">
        <v>30711400031</v>
      </c>
      <c r="E1017" s="83" t="s">
        <v>7836</v>
      </c>
      <c r="F1017" s="198" t="s">
        <v>6725</v>
      </c>
      <c r="G1017" s="83" t="s">
        <v>5842</v>
      </c>
      <c r="H1017" s="84" t="s">
        <v>6508</v>
      </c>
      <c r="I1017" s="83" t="s">
        <v>5932</v>
      </c>
      <c r="J1017" s="83" t="s">
        <v>5933</v>
      </c>
      <c r="K1017" s="83">
        <v>39</v>
      </c>
      <c r="L1017" s="83" t="s">
        <v>5934</v>
      </c>
      <c r="M1017" s="84">
        <v>2021</v>
      </c>
      <c r="N1017" s="83" t="s">
        <v>3758</v>
      </c>
      <c r="O1017" s="83" t="s">
        <v>7068</v>
      </c>
      <c r="P1017" s="84" t="s">
        <v>205</v>
      </c>
      <c r="Q1017" s="83" t="s">
        <v>5903</v>
      </c>
      <c r="R1017" s="83" t="s">
        <v>5904</v>
      </c>
      <c r="S1017" s="83" t="s">
        <v>2202</v>
      </c>
      <c r="T1017" s="83" t="s">
        <v>5862</v>
      </c>
      <c r="U1017" s="83" t="s">
        <v>5907</v>
      </c>
      <c r="V1017" s="83" t="s">
        <v>4474</v>
      </c>
      <c r="W1017" s="274" t="s">
        <v>2208</v>
      </c>
      <c r="X1017" s="274" t="s">
        <v>2745</v>
      </c>
      <c r="Y1017" s="85">
        <v>6617641</v>
      </c>
      <c r="Z1017" s="86">
        <v>44462</v>
      </c>
      <c r="AA1017" s="86"/>
      <c r="AB1017" s="87">
        <f t="shared" ca="1" si="160"/>
        <v>38</v>
      </c>
      <c r="AC1017" s="88" t="str">
        <f t="shared" ca="1" si="161"/>
        <v>31 - 60 days</v>
      </c>
      <c r="AD1017" s="89">
        <f>Z1017+30</f>
        <v>44492</v>
      </c>
      <c r="AE1017" s="90" t="str">
        <f t="shared" si="171"/>
        <v>W43-2021</v>
      </c>
      <c r="AF1017" s="90" t="str">
        <f t="shared" si="172"/>
        <v>Oct-2021</v>
      </c>
      <c r="AG1017" s="89" t="s">
        <v>4460</v>
      </c>
      <c r="AH1017" s="219" t="str">
        <f>IFERROR(VLOOKUP(AG1017,L_Convert,6,FALSE),"")</f>
        <v>TBD</v>
      </c>
      <c r="AI1017" s="219" t="str">
        <f>IFERROR(VLOOKUP(AG1017,L_Convert,7,FALSE),"")</f>
        <v>TBD</v>
      </c>
      <c r="AJ1017" s="89">
        <v>44502</v>
      </c>
      <c r="AK1017" s="219" t="str">
        <f t="shared" si="162"/>
        <v>W45-2021</v>
      </c>
      <c r="AL1017" s="219" t="str">
        <f t="shared" si="163"/>
        <v>Nov-2021</v>
      </c>
      <c r="AM1017" s="89">
        <v>44502</v>
      </c>
      <c r="AN1017" s="219" t="str">
        <f t="shared" si="164"/>
        <v>W45-2021</v>
      </c>
      <c r="AO1017" s="219" t="str">
        <f t="shared" si="165"/>
        <v>Nov-2021</v>
      </c>
      <c r="AP1017" s="83" t="s">
        <v>4464</v>
      </c>
      <c r="AQ1017" s="220">
        <v>44476</v>
      </c>
      <c r="AR1017" s="89"/>
      <c r="AS1017" s="99"/>
      <c r="AT1017" s="94"/>
      <c r="AU1017" s="97"/>
      <c r="AV1017" s="95">
        <v>44469</v>
      </c>
      <c r="AW1017" s="97"/>
      <c r="AX1017" s="89"/>
      <c r="AY1017" s="89">
        <v>44500</v>
      </c>
      <c r="AZ1017" s="219" t="str">
        <f t="shared" si="167"/>
        <v>W45-2021</v>
      </c>
      <c r="BA1017" s="86"/>
      <c r="BB1017" s="86"/>
      <c r="BC1017" s="86"/>
      <c r="BD1017" s="83" t="s">
        <v>3719</v>
      </c>
      <c r="BE1017" s="83" t="str">
        <f t="shared" si="166"/>
        <v>21.RFI</v>
      </c>
      <c r="BF1017" s="83" t="s">
        <v>3755</v>
      </c>
      <c r="BG1017" s="103" t="s">
        <v>7124</v>
      </c>
      <c r="BH1017" s="448"/>
    </row>
    <row r="1018" spans="1:62" s="13" customFormat="1" ht="15" hidden="1" customHeight="1">
      <c r="A1018" s="27">
        <v>655</v>
      </c>
      <c r="B1018" s="29"/>
      <c r="C1018" s="83" t="str">
        <f t="shared" si="155"/>
        <v>SUM-KR-BTM-0618</v>
      </c>
      <c r="D1018" s="83">
        <v>30711390031</v>
      </c>
      <c r="E1018" s="198" t="s">
        <v>11050</v>
      </c>
      <c r="F1018" s="198" t="s">
        <v>7995</v>
      </c>
      <c r="G1018" s="83" t="s">
        <v>3756</v>
      </c>
      <c r="H1018" s="97" t="s">
        <v>2359</v>
      </c>
      <c r="I1018" s="83" t="s">
        <v>5542</v>
      </c>
      <c r="J1018" s="83" t="s">
        <v>5543</v>
      </c>
      <c r="K1018" s="83">
        <v>50</v>
      </c>
      <c r="L1018" s="83" t="s">
        <v>4953</v>
      </c>
      <c r="M1018" s="83">
        <v>2021</v>
      </c>
      <c r="N1018" s="83" t="s">
        <v>3756</v>
      </c>
      <c r="O1018" s="83" t="s">
        <v>6360</v>
      </c>
      <c r="P1018" s="84" t="s">
        <v>6433</v>
      </c>
      <c r="Q1018" s="83" t="s">
        <v>1681</v>
      </c>
      <c r="R1018" s="83" t="s">
        <v>1682</v>
      </c>
      <c r="S1018" s="83" t="s">
        <v>2200</v>
      </c>
      <c r="T1018" s="83" t="s">
        <v>4465</v>
      </c>
      <c r="U1018" s="83" t="s">
        <v>2199</v>
      </c>
      <c r="V1018" s="86" t="s">
        <v>4476</v>
      </c>
      <c r="W1018" s="274" t="s">
        <v>2228</v>
      </c>
      <c r="X1018" s="274" t="s">
        <v>2534</v>
      </c>
      <c r="Y1018" s="198">
        <v>6617608</v>
      </c>
      <c r="Z1018" s="86">
        <v>44447</v>
      </c>
      <c r="AA1018" s="86"/>
      <c r="AB1018" s="332">
        <f t="shared" ca="1" si="160"/>
        <v>188</v>
      </c>
      <c r="AC1018" s="91" t="str">
        <f t="shared" ca="1" si="161"/>
        <v>&gt; 150 days</v>
      </c>
      <c r="AD1018" s="89">
        <f t="shared" ref="AD1018:AD1081" si="174">IF(AND(S1018=""),"TBD",IF(AND(S1018="COLO"),Z1018+30,Z1018+150))</f>
        <v>44477</v>
      </c>
      <c r="AE1018" s="90" t="str">
        <f t="shared" si="171"/>
        <v>W41-2021</v>
      </c>
      <c r="AF1018" s="90" t="str">
        <f t="shared" si="172"/>
        <v>Oct-2021</v>
      </c>
      <c r="AG1018" s="86" t="s">
        <v>345</v>
      </c>
      <c r="AH1018" s="90" t="str">
        <f>IFERROR(VLOOKUP(AG1018,L_Convert,6,FALSE),"")</f>
        <v>TBD</v>
      </c>
      <c r="AI1018" s="90" t="str">
        <f>IFERROR(VLOOKUP(AG1018,L_Convert,7,FALSE),"")</f>
        <v>TBD</v>
      </c>
      <c r="AJ1018" s="89">
        <v>44651</v>
      </c>
      <c r="AK1018" s="90" t="str">
        <f t="shared" si="162"/>
        <v>W14-2022</v>
      </c>
      <c r="AL1018" s="90" t="str">
        <f t="shared" si="163"/>
        <v>Mar-2022</v>
      </c>
      <c r="AM1018" s="339">
        <v>44651</v>
      </c>
      <c r="AN1018" s="90" t="str">
        <f t="shared" si="164"/>
        <v>W14-2022</v>
      </c>
      <c r="AO1018" s="90" t="str">
        <f t="shared" si="165"/>
        <v>Mar-2022</v>
      </c>
      <c r="AP1018" s="84" t="s">
        <v>4464</v>
      </c>
      <c r="AQ1018" s="220" t="s">
        <v>8135</v>
      </c>
      <c r="AR1018" s="89"/>
      <c r="AS1018" s="99"/>
      <c r="AT1018" s="94"/>
      <c r="AU1018" s="256"/>
      <c r="AV1018" s="95">
        <v>44469</v>
      </c>
      <c r="AW1018" s="238"/>
      <c r="AX1018" s="89">
        <v>44518</v>
      </c>
      <c r="AY1018" s="89">
        <v>44635</v>
      </c>
      <c r="AZ1018" s="219" t="str">
        <f t="shared" si="167"/>
        <v>W12-2022</v>
      </c>
      <c r="BA1018" s="86"/>
      <c r="BB1018" s="106"/>
      <c r="BC1018" s="86" t="s">
        <v>6452</v>
      </c>
      <c r="BD1018" s="83" t="s">
        <v>3719</v>
      </c>
      <c r="BE1018" s="83" t="str">
        <f t="shared" si="166"/>
        <v>21.RFI</v>
      </c>
      <c r="BF1018" s="83" t="s">
        <v>3754</v>
      </c>
      <c r="BG1018" s="237" t="s">
        <v>11911</v>
      </c>
      <c r="BH1018" s="435"/>
      <c r="BJ1018" s="369"/>
    </row>
    <row r="1019" spans="1:62" s="13" customFormat="1" ht="15" hidden="1" customHeight="1">
      <c r="A1019" s="187">
        <v>932</v>
      </c>
      <c r="B1019" s="29"/>
      <c r="C1019" s="83" t="str">
        <f t="shared" ref="C1019:C1082" si="175">Q1019</f>
        <v>BAL-BA-DPR-1511</v>
      </c>
      <c r="D1019" s="83">
        <v>30709150031</v>
      </c>
      <c r="E1019" s="83" t="s">
        <v>7390</v>
      </c>
      <c r="F1019" s="198" t="s">
        <v>6038</v>
      </c>
      <c r="G1019" s="83" t="s">
        <v>5842</v>
      </c>
      <c r="H1019" s="84" t="s">
        <v>6825</v>
      </c>
      <c r="I1019" s="83" t="s">
        <v>5998</v>
      </c>
      <c r="J1019" s="83" t="s">
        <v>5999</v>
      </c>
      <c r="K1019" s="83">
        <v>20</v>
      </c>
      <c r="L1019" s="83" t="s">
        <v>6000</v>
      </c>
      <c r="M1019" s="84">
        <v>2021</v>
      </c>
      <c r="N1019" s="83"/>
      <c r="O1019" s="83" t="s">
        <v>6108</v>
      </c>
      <c r="P1019" s="84" t="s">
        <v>205</v>
      </c>
      <c r="Q1019" s="83" t="s">
        <v>5996</v>
      </c>
      <c r="R1019" s="83" t="s">
        <v>5997</v>
      </c>
      <c r="S1019" s="83" t="s">
        <v>2202</v>
      </c>
      <c r="T1019" s="83" t="s">
        <v>5862</v>
      </c>
      <c r="U1019" s="83" t="s">
        <v>203</v>
      </c>
      <c r="V1019" s="83" t="s">
        <v>4478</v>
      </c>
      <c r="W1019" s="274" t="s">
        <v>2227</v>
      </c>
      <c r="X1019" s="274" t="s">
        <v>2641</v>
      </c>
      <c r="Y1019" s="85">
        <v>6617594</v>
      </c>
      <c r="Z1019" s="86">
        <v>44446</v>
      </c>
      <c r="AA1019" s="86"/>
      <c r="AB1019" s="87">
        <f t="shared" ca="1" si="160"/>
        <v>56</v>
      </c>
      <c r="AC1019" s="88" t="str">
        <f t="shared" ca="1" si="161"/>
        <v>31 - 60 days</v>
      </c>
      <c r="AD1019" s="89">
        <f t="shared" si="174"/>
        <v>44476</v>
      </c>
      <c r="AE1019" s="90" t="str">
        <f t="shared" si="171"/>
        <v>W41-2021</v>
      </c>
      <c r="AF1019" s="90" t="str">
        <f t="shared" si="172"/>
        <v>Oct-2021</v>
      </c>
      <c r="AG1019" s="89" t="s">
        <v>345</v>
      </c>
      <c r="AH1019" s="89" t="s">
        <v>345</v>
      </c>
      <c r="AI1019" s="89" t="s">
        <v>345</v>
      </c>
      <c r="AJ1019" s="89">
        <v>44483</v>
      </c>
      <c r="AK1019" s="219" t="str">
        <f t="shared" si="162"/>
        <v>W42-2021</v>
      </c>
      <c r="AL1019" s="219" t="str">
        <f t="shared" si="163"/>
        <v>Oct-2021</v>
      </c>
      <c r="AM1019" s="89">
        <v>44510</v>
      </c>
      <c r="AN1019" s="219" t="str">
        <f t="shared" si="164"/>
        <v>W46-2021</v>
      </c>
      <c r="AO1019" s="219" t="str">
        <f t="shared" si="165"/>
        <v>Nov-2021</v>
      </c>
      <c r="AP1019" s="83" t="s">
        <v>4464</v>
      </c>
      <c r="AQ1019" s="220" t="s">
        <v>2359</v>
      </c>
      <c r="AR1019" s="89"/>
      <c r="AS1019" s="99">
        <v>551400481716</v>
      </c>
      <c r="AT1019" s="92">
        <v>6.6</v>
      </c>
      <c r="AU1019" s="97"/>
      <c r="AV1019" s="95">
        <v>44461</v>
      </c>
      <c r="AW1019" s="97"/>
      <c r="AX1019" s="89"/>
      <c r="AY1019" s="89">
        <v>44502</v>
      </c>
      <c r="AZ1019" s="219" t="str">
        <f t="shared" si="167"/>
        <v>W45-2021</v>
      </c>
      <c r="BA1019" s="86"/>
      <c r="BB1019" s="86"/>
      <c r="BC1019" s="86"/>
      <c r="BD1019" s="83" t="s">
        <v>3719</v>
      </c>
      <c r="BE1019" s="83" t="str">
        <f t="shared" si="166"/>
        <v>21.RFI</v>
      </c>
      <c r="BF1019" s="83" t="s">
        <v>3754</v>
      </c>
      <c r="BG1019" s="196" t="s">
        <v>7156</v>
      </c>
      <c r="BH1019" s="449"/>
    </row>
    <row r="1020" spans="1:62" s="13" customFormat="1" ht="15" hidden="1" customHeight="1">
      <c r="A1020" s="187">
        <v>541</v>
      </c>
      <c r="B1020" s="29"/>
      <c r="C1020" s="83" t="str">
        <f t="shared" si="175"/>
        <v>JAW-JT-SMG-0621</v>
      </c>
      <c r="D1020" s="83">
        <v>30707530031</v>
      </c>
      <c r="E1020" s="83" t="s">
        <v>7460</v>
      </c>
      <c r="F1020" s="198" t="s">
        <v>6085</v>
      </c>
      <c r="G1020" s="83" t="s">
        <v>5842</v>
      </c>
      <c r="H1020" s="84" t="s">
        <v>6825</v>
      </c>
      <c r="I1020" s="83" t="s">
        <v>5337</v>
      </c>
      <c r="J1020" s="83" t="s">
        <v>5338</v>
      </c>
      <c r="K1020" s="83">
        <v>18</v>
      </c>
      <c r="L1020" s="83" t="s">
        <v>4888</v>
      </c>
      <c r="M1020" s="84">
        <v>2021</v>
      </c>
      <c r="N1020" s="83"/>
      <c r="O1020" s="83" t="s">
        <v>6157</v>
      </c>
      <c r="P1020" s="84" t="s">
        <v>199</v>
      </c>
      <c r="Q1020" s="83" t="s">
        <v>1454</v>
      </c>
      <c r="R1020" s="83" t="s">
        <v>1455</v>
      </c>
      <c r="S1020" s="83" t="s">
        <v>2200</v>
      </c>
      <c r="T1020" s="83" t="s">
        <v>4465</v>
      </c>
      <c r="U1020" s="83" t="s">
        <v>103</v>
      </c>
      <c r="V1020" s="83" t="s">
        <v>4468</v>
      </c>
      <c r="W1020" s="274" t="s">
        <v>2203</v>
      </c>
      <c r="X1020" s="274" t="s">
        <v>2650</v>
      </c>
      <c r="Y1020" s="85">
        <v>6617535</v>
      </c>
      <c r="Z1020" s="86">
        <v>44432</v>
      </c>
      <c r="AA1020" s="86"/>
      <c r="AB1020" s="87">
        <f t="shared" ca="1" si="160"/>
        <v>49</v>
      </c>
      <c r="AC1020" s="88" t="str">
        <f t="shared" ca="1" si="161"/>
        <v>31 - 60 days</v>
      </c>
      <c r="AD1020" s="89">
        <f t="shared" si="174"/>
        <v>44462</v>
      </c>
      <c r="AE1020" s="90" t="str">
        <f t="shared" si="171"/>
        <v>W39-2021</v>
      </c>
      <c r="AF1020" s="90" t="str">
        <f t="shared" si="172"/>
        <v>Sep-2021</v>
      </c>
      <c r="AG1020" s="89">
        <v>44463</v>
      </c>
      <c r="AH1020" s="219" t="str">
        <f t="shared" ref="AH1020:AH1083" si="176">IFERROR(VLOOKUP(AG1020,L_Convert,6,FALSE),"")</f>
        <v>W39-2021</v>
      </c>
      <c r="AI1020" s="219" t="str">
        <f t="shared" ref="AI1020:AI1083" si="177">IFERROR(VLOOKUP(AG1020,L_Convert,7,FALSE),"")</f>
        <v>Sep-2021</v>
      </c>
      <c r="AJ1020" s="89">
        <v>44463</v>
      </c>
      <c r="AK1020" s="219" t="str">
        <f t="shared" si="162"/>
        <v>W39-2021</v>
      </c>
      <c r="AL1020" s="219" t="str">
        <f t="shared" si="163"/>
        <v>Sep-2021</v>
      </c>
      <c r="AM1020" s="89">
        <v>44487</v>
      </c>
      <c r="AN1020" s="219" t="str">
        <f t="shared" si="164"/>
        <v>W43-2021</v>
      </c>
      <c r="AO1020" s="219" t="str">
        <f t="shared" si="165"/>
        <v>Oct-2021</v>
      </c>
      <c r="AP1020" s="83" t="s">
        <v>4464</v>
      </c>
      <c r="AQ1020" s="220">
        <v>44447</v>
      </c>
      <c r="AR1020" s="89"/>
      <c r="AS1020" s="99" t="s">
        <v>6783</v>
      </c>
      <c r="AT1020" s="94">
        <v>7.7</v>
      </c>
      <c r="AU1020" s="97"/>
      <c r="AV1020" s="95">
        <v>44453</v>
      </c>
      <c r="AW1020" s="97"/>
      <c r="AX1020" s="89"/>
      <c r="AY1020" s="89">
        <v>44481</v>
      </c>
      <c r="AZ1020" s="219" t="str">
        <f t="shared" ref="AZ1020:AZ1036" si="178">IFERROR(VLOOKUP(AY1020,L_Convert,6,FALSE),"")</f>
        <v>W42-2021</v>
      </c>
      <c r="BA1020" s="86"/>
      <c r="BB1020" s="86"/>
      <c r="BC1020" s="86"/>
      <c r="BD1020" s="83" t="s">
        <v>3719</v>
      </c>
      <c r="BE1020" s="83" t="str">
        <f t="shared" si="166"/>
        <v>21.RFI</v>
      </c>
      <c r="BF1020" s="83" t="s">
        <v>3755</v>
      </c>
      <c r="BG1020" s="96" t="s">
        <v>6773</v>
      </c>
      <c r="BH1020" s="437"/>
    </row>
    <row r="1021" spans="1:62" s="13" customFormat="1" ht="15" hidden="1" customHeight="1">
      <c r="A1021" s="187">
        <v>540</v>
      </c>
      <c r="B1021" s="29"/>
      <c r="C1021" s="83" t="str">
        <f t="shared" si="175"/>
        <v>JAW-JT-SMG-0619</v>
      </c>
      <c r="D1021" s="83">
        <v>30706810031</v>
      </c>
      <c r="E1021" s="83" t="s">
        <v>7537</v>
      </c>
      <c r="F1021" s="198" t="s">
        <v>6173</v>
      </c>
      <c r="G1021" s="83" t="s">
        <v>5842</v>
      </c>
      <c r="H1021" s="84" t="s">
        <v>6832</v>
      </c>
      <c r="I1021" s="83" t="s">
        <v>5335</v>
      </c>
      <c r="J1021" s="83" t="s">
        <v>5336</v>
      </c>
      <c r="K1021" s="83">
        <v>20</v>
      </c>
      <c r="L1021" s="83" t="s">
        <v>4887</v>
      </c>
      <c r="M1021" s="84">
        <v>2021</v>
      </c>
      <c r="N1021" s="83"/>
      <c r="O1021" s="83" t="s">
        <v>6240</v>
      </c>
      <c r="P1021" s="84" t="s">
        <v>199</v>
      </c>
      <c r="Q1021" s="83" t="s">
        <v>1452</v>
      </c>
      <c r="R1021" s="83" t="s">
        <v>1453</v>
      </c>
      <c r="S1021" s="83" t="s">
        <v>2200</v>
      </c>
      <c r="T1021" s="83" t="s">
        <v>4465</v>
      </c>
      <c r="U1021" s="83" t="s">
        <v>103</v>
      </c>
      <c r="V1021" s="83" t="s">
        <v>4468</v>
      </c>
      <c r="W1021" s="274" t="s">
        <v>2203</v>
      </c>
      <c r="X1021" s="274" t="s">
        <v>2650</v>
      </c>
      <c r="Y1021" s="85">
        <v>6617478</v>
      </c>
      <c r="Z1021" s="86">
        <v>44420</v>
      </c>
      <c r="AA1021" s="86"/>
      <c r="AB1021" s="87">
        <f t="shared" ca="1" si="160"/>
        <v>57</v>
      </c>
      <c r="AC1021" s="88" t="str">
        <f t="shared" ca="1" si="161"/>
        <v>31 - 60 days</v>
      </c>
      <c r="AD1021" s="89">
        <f t="shared" si="174"/>
        <v>44450</v>
      </c>
      <c r="AE1021" s="90" t="str">
        <f t="shared" si="171"/>
        <v>W37-2021</v>
      </c>
      <c r="AF1021" s="90" t="str">
        <f t="shared" si="172"/>
        <v>Sep-2021</v>
      </c>
      <c r="AG1021" s="89">
        <v>44449</v>
      </c>
      <c r="AH1021" s="219" t="str">
        <f t="shared" si="176"/>
        <v>W37-2021</v>
      </c>
      <c r="AI1021" s="219" t="str">
        <f t="shared" si="177"/>
        <v>Sep-2021</v>
      </c>
      <c r="AJ1021" s="89">
        <v>44469</v>
      </c>
      <c r="AK1021" s="219" t="str">
        <f t="shared" si="162"/>
        <v>W40-2021</v>
      </c>
      <c r="AL1021" s="219" t="str">
        <f t="shared" si="163"/>
        <v>Sep-2021</v>
      </c>
      <c r="AM1021" s="89">
        <v>44477</v>
      </c>
      <c r="AN1021" s="219" t="str">
        <f t="shared" si="164"/>
        <v>W41-2021</v>
      </c>
      <c r="AO1021" s="219" t="str">
        <f t="shared" si="165"/>
        <v>Oct-2021</v>
      </c>
      <c r="AP1021" s="83" t="s">
        <v>4464</v>
      </c>
      <c r="AQ1021" s="220">
        <v>44447</v>
      </c>
      <c r="AR1021" s="89"/>
      <c r="AS1021" s="99" t="s">
        <v>6743</v>
      </c>
      <c r="AT1021" s="94">
        <v>7.7</v>
      </c>
      <c r="AU1021" s="255"/>
      <c r="AV1021" s="95">
        <v>44452</v>
      </c>
      <c r="AW1021" s="97"/>
      <c r="AX1021" s="89"/>
      <c r="AY1021" s="89">
        <v>44477</v>
      </c>
      <c r="AZ1021" s="219" t="str">
        <f t="shared" si="178"/>
        <v>W41-2021</v>
      </c>
      <c r="BA1021" s="86"/>
      <c r="BB1021" s="86"/>
      <c r="BC1021" s="86"/>
      <c r="BD1021" s="83" t="s">
        <v>3719</v>
      </c>
      <c r="BE1021" s="83" t="str">
        <f t="shared" si="166"/>
        <v>21.RFI</v>
      </c>
      <c r="BF1021" s="83" t="s">
        <v>3755</v>
      </c>
      <c r="BG1021" s="103" t="s">
        <v>6734</v>
      </c>
      <c r="BH1021" s="448"/>
    </row>
    <row r="1022" spans="1:62" s="13" customFormat="1" ht="15" hidden="1" customHeight="1">
      <c r="A1022" s="187">
        <v>590</v>
      </c>
      <c r="B1022" s="29"/>
      <c r="C1022" s="83" t="str">
        <f t="shared" si="175"/>
        <v>JAW-JI-GSK-4326</v>
      </c>
      <c r="D1022" s="83">
        <v>30706040031</v>
      </c>
      <c r="E1022" s="83" t="s">
        <v>7580</v>
      </c>
      <c r="F1022" s="198" t="s">
        <v>6174</v>
      </c>
      <c r="G1022" s="83" t="s">
        <v>5842</v>
      </c>
      <c r="H1022" s="84" t="s">
        <v>6825</v>
      </c>
      <c r="I1022" s="83" t="s">
        <v>5437</v>
      </c>
      <c r="J1022" s="83" t="s">
        <v>5438</v>
      </c>
      <c r="K1022" s="83">
        <v>53</v>
      </c>
      <c r="L1022" s="83" t="s">
        <v>4928</v>
      </c>
      <c r="M1022" s="84">
        <v>2021</v>
      </c>
      <c r="N1022" s="83" t="s">
        <v>3758</v>
      </c>
      <c r="O1022" s="83" t="s">
        <v>6242</v>
      </c>
      <c r="P1022" s="84" t="s">
        <v>205</v>
      </c>
      <c r="Q1022" s="83" t="s">
        <v>1551</v>
      </c>
      <c r="R1022" s="83" t="s">
        <v>1552</v>
      </c>
      <c r="S1022" s="83" t="s">
        <v>2200</v>
      </c>
      <c r="T1022" s="83" t="s">
        <v>4465</v>
      </c>
      <c r="U1022" s="83" t="s">
        <v>2198</v>
      </c>
      <c r="V1022" s="86" t="s">
        <v>4472</v>
      </c>
      <c r="W1022" s="274" t="s">
        <v>2207</v>
      </c>
      <c r="X1022" s="274" t="s">
        <v>2611</v>
      </c>
      <c r="Y1022" s="85">
        <v>6617584</v>
      </c>
      <c r="Z1022" s="86">
        <v>44441</v>
      </c>
      <c r="AA1022" s="86"/>
      <c r="AB1022" s="87">
        <f t="shared" ca="1" si="160"/>
        <v>34</v>
      </c>
      <c r="AC1022" s="88" t="str">
        <f t="shared" ca="1" si="161"/>
        <v>31 - 60 days</v>
      </c>
      <c r="AD1022" s="89">
        <f t="shared" si="174"/>
        <v>44471</v>
      </c>
      <c r="AE1022" s="90" t="str">
        <f t="shared" si="171"/>
        <v>W40-2021</v>
      </c>
      <c r="AF1022" s="90" t="str">
        <f t="shared" si="172"/>
        <v>Oct-2021</v>
      </c>
      <c r="AG1022" s="89">
        <v>44471</v>
      </c>
      <c r="AH1022" s="219" t="str">
        <f t="shared" si="176"/>
        <v>W40-2021</v>
      </c>
      <c r="AI1022" s="219" t="str">
        <f t="shared" si="177"/>
        <v>Oct-2021</v>
      </c>
      <c r="AJ1022" s="89">
        <v>44477</v>
      </c>
      <c r="AK1022" s="219" t="str">
        <f t="shared" si="162"/>
        <v>W41-2021</v>
      </c>
      <c r="AL1022" s="219" t="str">
        <f t="shared" si="163"/>
        <v>Oct-2021</v>
      </c>
      <c r="AM1022" s="89">
        <v>44479</v>
      </c>
      <c r="AN1022" s="219" t="str">
        <f t="shared" si="164"/>
        <v>W42-2021</v>
      </c>
      <c r="AO1022" s="219" t="str">
        <f t="shared" si="165"/>
        <v>Oct-2021</v>
      </c>
      <c r="AP1022" s="83" t="s">
        <v>4464</v>
      </c>
      <c r="AQ1022" s="220">
        <v>44460</v>
      </c>
      <c r="AR1022" s="89"/>
      <c r="AS1022" s="99" t="s">
        <v>6720</v>
      </c>
      <c r="AT1022" s="94">
        <v>6.6</v>
      </c>
      <c r="AU1022" s="97"/>
      <c r="AV1022" s="95">
        <v>44448</v>
      </c>
      <c r="AW1022" s="97"/>
      <c r="AX1022" s="89"/>
      <c r="AY1022" s="89">
        <v>44475</v>
      </c>
      <c r="AZ1022" s="219" t="str">
        <f t="shared" si="178"/>
        <v>W41-2021</v>
      </c>
      <c r="BA1022" s="86"/>
      <c r="BB1022" s="86"/>
      <c r="BC1022" s="86"/>
      <c r="BD1022" s="83" t="s">
        <v>3719</v>
      </c>
      <c r="BE1022" s="83" t="str">
        <f t="shared" si="166"/>
        <v>21.RFI</v>
      </c>
      <c r="BF1022" s="83" t="s">
        <v>3755</v>
      </c>
      <c r="BG1022" s="103" t="s">
        <v>6529</v>
      </c>
      <c r="BH1022" s="448"/>
    </row>
    <row r="1023" spans="1:62" s="13" customFormat="1" ht="15" hidden="1" customHeight="1">
      <c r="A1023" s="187">
        <v>526</v>
      </c>
      <c r="B1023" s="29"/>
      <c r="C1023" s="83" t="str">
        <f t="shared" si="175"/>
        <v>JAW-JB-MJL-4124</v>
      </c>
      <c r="D1023" s="83">
        <v>30692010031</v>
      </c>
      <c r="E1023" s="83" t="s">
        <v>7585</v>
      </c>
      <c r="F1023" s="198" t="s">
        <v>1425</v>
      </c>
      <c r="G1023" s="83" t="s">
        <v>5842</v>
      </c>
      <c r="H1023" s="84" t="s">
        <v>6825</v>
      </c>
      <c r="I1023" s="83" t="s">
        <v>5303</v>
      </c>
      <c r="J1023" s="83" t="s">
        <v>5304</v>
      </c>
      <c r="K1023" s="83">
        <v>50</v>
      </c>
      <c r="L1023" s="83" t="s">
        <v>4876</v>
      </c>
      <c r="M1023" s="84">
        <v>2021</v>
      </c>
      <c r="N1023" s="83" t="s">
        <v>3758</v>
      </c>
      <c r="O1023" s="83" t="s">
        <v>3696</v>
      </c>
      <c r="P1023" s="84" t="s">
        <v>205</v>
      </c>
      <c r="Q1023" s="83" t="s">
        <v>1424</v>
      </c>
      <c r="R1023" s="83" t="s">
        <v>1425</v>
      </c>
      <c r="S1023" s="83" t="s">
        <v>106</v>
      </c>
      <c r="T1023" s="83" t="s">
        <v>4465</v>
      </c>
      <c r="U1023" s="83" t="s">
        <v>103</v>
      </c>
      <c r="V1023" s="86" t="s">
        <v>4470</v>
      </c>
      <c r="W1023" s="274" t="s">
        <v>2205</v>
      </c>
      <c r="X1023" s="274" t="s">
        <v>2644</v>
      </c>
      <c r="Y1023" s="85">
        <v>6617420</v>
      </c>
      <c r="Z1023" s="86">
        <v>44411</v>
      </c>
      <c r="AA1023" s="86"/>
      <c r="AB1023" s="87">
        <f t="shared" ca="1" si="160"/>
        <v>87</v>
      </c>
      <c r="AC1023" s="88" t="str">
        <f t="shared" ca="1" si="161"/>
        <v>61 - 90 days</v>
      </c>
      <c r="AD1023" s="89">
        <f t="shared" si="174"/>
        <v>44561</v>
      </c>
      <c r="AE1023" s="90" t="str">
        <f t="shared" si="171"/>
        <v>W53-2021</v>
      </c>
      <c r="AF1023" s="90" t="str">
        <f t="shared" si="172"/>
        <v>Dec-2021</v>
      </c>
      <c r="AG1023" s="89">
        <v>44560</v>
      </c>
      <c r="AH1023" s="219" t="str">
        <f t="shared" si="176"/>
        <v>W53-2021</v>
      </c>
      <c r="AI1023" s="219" t="str">
        <f t="shared" si="177"/>
        <v>Dec-2021</v>
      </c>
      <c r="AJ1023" s="89">
        <v>44499</v>
      </c>
      <c r="AK1023" s="219" t="str">
        <f t="shared" si="162"/>
        <v>W44-2021</v>
      </c>
      <c r="AL1023" s="219" t="str">
        <f t="shared" si="163"/>
        <v>Oct-2021</v>
      </c>
      <c r="AM1023" s="89">
        <v>44499</v>
      </c>
      <c r="AN1023" s="219" t="str">
        <f t="shared" si="164"/>
        <v>W44-2021</v>
      </c>
      <c r="AO1023" s="219" t="str">
        <f t="shared" si="165"/>
        <v>Oct-2021</v>
      </c>
      <c r="AP1023" s="83" t="s">
        <v>4464</v>
      </c>
      <c r="AQ1023" s="220">
        <v>44446</v>
      </c>
      <c r="AR1023" s="89"/>
      <c r="AS1023" s="99">
        <v>535212664637</v>
      </c>
      <c r="AT1023" s="94">
        <v>5.5</v>
      </c>
      <c r="AU1023" s="97"/>
      <c r="AV1023" s="95">
        <v>44446</v>
      </c>
      <c r="AW1023" s="97"/>
      <c r="AX1023" s="89"/>
      <c r="AY1023" s="89">
        <v>44498</v>
      </c>
      <c r="AZ1023" s="219" t="str">
        <f t="shared" si="178"/>
        <v>W44-2021</v>
      </c>
      <c r="BA1023" s="86"/>
      <c r="BB1023" s="86"/>
      <c r="BC1023" s="86"/>
      <c r="BD1023" s="83" t="s">
        <v>3719</v>
      </c>
      <c r="BE1023" s="83" t="str">
        <f t="shared" si="166"/>
        <v>21.RFI</v>
      </c>
      <c r="BF1023" s="83" t="s">
        <v>3755</v>
      </c>
      <c r="BG1023" s="103" t="s">
        <v>7121</v>
      </c>
      <c r="BH1023" s="448"/>
    </row>
    <row r="1024" spans="1:62" s="13" customFormat="1" ht="15" hidden="1" customHeight="1">
      <c r="A1024" s="94">
        <v>556</v>
      </c>
      <c r="B1024" s="200"/>
      <c r="C1024" s="83" t="str">
        <f t="shared" si="175"/>
        <v>JAW-JT-BLA-0138</v>
      </c>
      <c r="D1024" s="83">
        <v>30705620031</v>
      </c>
      <c r="E1024" s="83" t="s">
        <v>7597</v>
      </c>
      <c r="F1024" s="198" t="s">
        <v>7046</v>
      </c>
      <c r="G1024" s="83" t="s">
        <v>5842</v>
      </c>
      <c r="H1024" s="84" t="s">
        <v>6825</v>
      </c>
      <c r="I1024" s="83" t="s">
        <v>5368</v>
      </c>
      <c r="J1024" s="83" t="s">
        <v>5369</v>
      </c>
      <c r="K1024" s="83">
        <v>55</v>
      </c>
      <c r="L1024" s="83" t="s">
        <v>4897</v>
      </c>
      <c r="M1024" s="84">
        <v>2021</v>
      </c>
      <c r="N1024" s="83"/>
      <c r="O1024" s="83" t="s">
        <v>6019</v>
      </c>
      <c r="P1024" s="84" t="s">
        <v>199</v>
      </c>
      <c r="Q1024" s="83" t="s">
        <v>1385</v>
      </c>
      <c r="R1024" s="83" t="s">
        <v>1484</v>
      </c>
      <c r="S1024" s="83" t="s">
        <v>2200</v>
      </c>
      <c r="T1024" s="83" t="s">
        <v>4465</v>
      </c>
      <c r="U1024" s="83" t="s">
        <v>103</v>
      </c>
      <c r="V1024" s="86" t="s">
        <v>4468</v>
      </c>
      <c r="W1024" s="274" t="s">
        <v>2203</v>
      </c>
      <c r="X1024" s="274" t="s">
        <v>2621</v>
      </c>
      <c r="Y1024" s="85">
        <v>6617535</v>
      </c>
      <c r="Z1024" s="86">
        <v>44432</v>
      </c>
      <c r="AA1024" s="86"/>
      <c r="AB1024" s="87">
        <f t="shared" ca="1" si="160"/>
        <v>81</v>
      </c>
      <c r="AC1024" s="88" t="str">
        <f t="shared" ca="1" si="161"/>
        <v>61 - 90 days</v>
      </c>
      <c r="AD1024" s="89">
        <f t="shared" si="174"/>
        <v>44462</v>
      </c>
      <c r="AE1024" s="90" t="str">
        <f t="shared" si="171"/>
        <v>W39-2021</v>
      </c>
      <c r="AF1024" s="90" t="str">
        <f t="shared" si="172"/>
        <v>Sep-2021</v>
      </c>
      <c r="AG1024" s="89" t="s">
        <v>4460</v>
      </c>
      <c r="AH1024" s="219" t="str">
        <f t="shared" si="176"/>
        <v>TBD</v>
      </c>
      <c r="AI1024" s="219" t="str">
        <f t="shared" si="177"/>
        <v>TBD</v>
      </c>
      <c r="AJ1024" s="89">
        <v>44494</v>
      </c>
      <c r="AK1024" s="219" t="str">
        <f t="shared" si="162"/>
        <v>W44-2021</v>
      </c>
      <c r="AL1024" s="219" t="str">
        <f t="shared" si="163"/>
        <v>Oct-2021</v>
      </c>
      <c r="AM1024" s="89">
        <v>44512</v>
      </c>
      <c r="AN1024" s="219" t="str">
        <f t="shared" si="164"/>
        <v>W46-2021</v>
      </c>
      <c r="AO1024" s="219" t="str">
        <f t="shared" si="165"/>
        <v>Nov-2021</v>
      </c>
      <c r="AP1024" s="83" t="s">
        <v>4464</v>
      </c>
      <c r="AQ1024" s="220">
        <v>44522</v>
      </c>
      <c r="AR1024" s="89"/>
      <c r="AS1024" s="99">
        <v>520071607803</v>
      </c>
      <c r="AT1024" s="92">
        <v>7.7</v>
      </c>
      <c r="AU1024" s="256"/>
      <c r="AV1024" s="306">
        <v>44445</v>
      </c>
      <c r="AW1024" s="307">
        <v>44460</v>
      </c>
      <c r="AX1024" s="89"/>
      <c r="AY1024" s="292">
        <v>44513</v>
      </c>
      <c r="AZ1024" s="219" t="str">
        <f t="shared" si="178"/>
        <v>W46-2021</v>
      </c>
      <c r="BA1024" s="86"/>
      <c r="BB1024" s="86"/>
      <c r="BC1024" s="86"/>
      <c r="BD1024" s="83" t="s">
        <v>3719</v>
      </c>
      <c r="BE1024" s="83" t="str">
        <f t="shared" si="166"/>
        <v>21.RFI</v>
      </c>
      <c r="BF1024" s="83" t="s">
        <v>3754</v>
      </c>
      <c r="BG1024" s="237" t="s">
        <v>7942</v>
      </c>
      <c r="BH1024" s="435"/>
    </row>
    <row r="1025" spans="1:62" s="13" customFormat="1" ht="15" hidden="1" customHeight="1">
      <c r="A1025" s="187">
        <v>579</v>
      </c>
      <c r="B1025" s="29"/>
      <c r="C1025" s="83" t="str">
        <f t="shared" si="175"/>
        <v>BAL-BA-DPR-1517</v>
      </c>
      <c r="D1025" s="83">
        <v>30704680031</v>
      </c>
      <c r="E1025" s="83" t="s">
        <v>7755</v>
      </c>
      <c r="F1025" s="198" t="s">
        <v>6025</v>
      </c>
      <c r="G1025" s="83" t="s">
        <v>5842</v>
      </c>
      <c r="H1025" s="84" t="s">
        <v>6825</v>
      </c>
      <c r="I1025" s="83" t="s">
        <v>5415</v>
      </c>
      <c r="J1025" s="83" t="s">
        <v>5416</v>
      </c>
      <c r="K1025" s="83">
        <v>20</v>
      </c>
      <c r="L1025" s="83" t="s">
        <v>4919</v>
      </c>
      <c r="M1025" s="84">
        <v>2021</v>
      </c>
      <c r="N1025" s="83" t="s">
        <v>3758</v>
      </c>
      <c r="O1025" s="83" t="s">
        <v>6094</v>
      </c>
      <c r="P1025" s="84" t="s">
        <v>205</v>
      </c>
      <c r="Q1025" s="83" t="s">
        <v>1529</v>
      </c>
      <c r="R1025" s="83" t="s">
        <v>1530</v>
      </c>
      <c r="S1025" s="83" t="s">
        <v>2200</v>
      </c>
      <c r="T1025" s="83" t="s">
        <v>4465</v>
      </c>
      <c r="U1025" s="83" t="s">
        <v>2198</v>
      </c>
      <c r="V1025" s="86" t="s">
        <v>4478</v>
      </c>
      <c r="W1025" s="274" t="s">
        <v>2227</v>
      </c>
      <c r="X1025" s="274" t="s">
        <v>2641</v>
      </c>
      <c r="Y1025" s="85">
        <v>6617564</v>
      </c>
      <c r="Z1025" s="86">
        <v>44435</v>
      </c>
      <c r="AA1025" s="86"/>
      <c r="AB1025" s="87">
        <f t="shared" ca="1" si="160"/>
        <v>40</v>
      </c>
      <c r="AC1025" s="88" t="str">
        <f t="shared" ca="1" si="161"/>
        <v>31 - 60 days</v>
      </c>
      <c r="AD1025" s="89">
        <f t="shared" si="174"/>
        <v>44465</v>
      </c>
      <c r="AE1025" s="90" t="str">
        <f t="shared" si="171"/>
        <v>W40-2021</v>
      </c>
      <c r="AF1025" s="90" t="str">
        <f t="shared" si="172"/>
        <v>Sep-2021</v>
      </c>
      <c r="AG1025" s="89">
        <v>44465</v>
      </c>
      <c r="AH1025" s="219" t="str">
        <f t="shared" si="176"/>
        <v>W40-2021</v>
      </c>
      <c r="AI1025" s="219" t="str">
        <f t="shared" si="177"/>
        <v>Sep-2021</v>
      </c>
      <c r="AJ1025" s="89">
        <v>44465</v>
      </c>
      <c r="AK1025" s="219" t="str">
        <f t="shared" si="162"/>
        <v>W40-2021</v>
      </c>
      <c r="AL1025" s="219" t="str">
        <f t="shared" si="163"/>
        <v>Sep-2021</v>
      </c>
      <c r="AM1025" s="89">
        <v>44476</v>
      </c>
      <c r="AN1025" s="219" t="str">
        <f t="shared" si="164"/>
        <v>W41-2021</v>
      </c>
      <c r="AO1025" s="219" t="str">
        <f t="shared" si="165"/>
        <v>Oct-2021</v>
      </c>
      <c r="AP1025" s="83" t="s">
        <v>4464</v>
      </c>
      <c r="AQ1025" s="220">
        <v>44446</v>
      </c>
      <c r="AR1025" s="89"/>
      <c r="AS1025" s="99" t="s">
        <v>6721</v>
      </c>
      <c r="AT1025" s="94">
        <v>6.6</v>
      </c>
      <c r="AU1025" s="97"/>
      <c r="AV1025" s="95">
        <v>44442</v>
      </c>
      <c r="AW1025" s="97"/>
      <c r="AX1025" s="89"/>
      <c r="AY1025" s="89">
        <v>44475</v>
      </c>
      <c r="AZ1025" s="219" t="str">
        <f t="shared" si="178"/>
        <v>W41-2021</v>
      </c>
      <c r="BA1025" s="86"/>
      <c r="BB1025" s="86"/>
      <c r="BC1025" s="86"/>
      <c r="BD1025" s="83" t="s">
        <v>3719</v>
      </c>
      <c r="BE1025" s="83" t="str">
        <f t="shared" si="166"/>
        <v>21.RFI</v>
      </c>
      <c r="BF1025" s="83" t="s">
        <v>3755</v>
      </c>
      <c r="BG1025" s="103" t="s">
        <v>6525</v>
      </c>
      <c r="BH1025" s="448"/>
    </row>
    <row r="1026" spans="1:62" s="13" customFormat="1" ht="15" hidden="1" customHeight="1">
      <c r="A1026" s="187">
        <v>581</v>
      </c>
      <c r="B1026" s="29"/>
      <c r="C1026" s="83" t="str">
        <f t="shared" si="175"/>
        <v>BAL-BA-MGW-1549</v>
      </c>
      <c r="D1026" s="83">
        <v>30704780031</v>
      </c>
      <c r="E1026" s="83" t="s">
        <v>7876</v>
      </c>
      <c r="F1026" s="198" t="s">
        <v>6330</v>
      </c>
      <c r="G1026" s="83" t="s">
        <v>5842</v>
      </c>
      <c r="H1026" s="84" t="s">
        <v>6825</v>
      </c>
      <c r="I1026" s="83" t="s">
        <v>5419</v>
      </c>
      <c r="J1026" s="83" t="s">
        <v>5420</v>
      </c>
      <c r="K1026" s="83">
        <v>20</v>
      </c>
      <c r="L1026" s="83" t="s">
        <v>4920</v>
      </c>
      <c r="M1026" s="84">
        <v>2021</v>
      </c>
      <c r="N1026" s="83" t="s">
        <v>3758</v>
      </c>
      <c r="O1026" s="83" t="s">
        <v>6389</v>
      </c>
      <c r="P1026" s="84" t="s">
        <v>205</v>
      </c>
      <c r="Q1026" s="83" t="s">
        <v>1533</v>
      </c>
      <c r="R1026" s="83" t="s">
        <v>1534</v>
      </c>
      <c r="S1026" s="83" t="s">
        <v>2200</v>
      </c>
      <c r="T1026" s="83" t="s">
        <v>4465</v>
      </c>
      <c r="U1026" s="83" t="s">
        <v>2198</v>
      </c>
      <c r="V1026" s="86" t="s">
        <v>4478</v>
      </c>
      <c r="W1026" s="274" t="s">
        <v>2227</v>
      </c>
      <c r="X1026" s="274" t="s">
        <v>2665</v>
      </c>
      <c r="Y1026" s="85">
        <v>6617564</v>
      </c>
      <c r="Z1026" s="86">
        <v>44435</v>
      </c>
      <c r="AA1026" s="86"/>
      <c r="AB1026" s="87">
        <f t="shared" ca="1" si="160"/>
        <v>32</v>
      </c>
      <c r="AC1026" s="88" t="str">
        <f t="shared" ca="1" si="161"/>
        <v>31 - 60 days</v>
      </c>
      <c r="AD1026" s="89">
        <f t="shared" si="174"/>
        <v>44465</v>
      </c>
      <c r="AE1026" s="90" t="str">
        <f t="shared" si="171"/>
        <v>W40-2021</v>
      </c>
      <c r="AF1026" s="90" t="str">
        <f t="shared" si="172"/>
        <v>Sep-2021</v>
      </c>
      <c r="AG1026" s="89">
        <v>44465</v>
      </c>
      <c r="AH1026" s="219" t="str">
        <f t="shared" si="176"/>
        <v>W40-2021</v>
      </c>
      <c r="AI1026" s="219" t="str">
        <f t="shared" si="177"/>
        <v>Sep-2021</v>
      </c>
      <c r="AJ1026" s="89">
        <v>44465</v>
      </c>
      <c r="AK1026" s="219" t="str">
        <f t="shared" si="162"/>
        <v>W40-2021</v>
      </c>
      <c r="AL1026" s="219" t="str">
        <f t="shared" si="163"/>
        <v>Sep-2021</v>
      </c>
      <c r="AM1026" s="89">
        <v>44465</v>
      </c>
      <c r="AN1026" s="219" t="str">
        <f t="shared" si="164"/>
        <v>W40-2021</v>
      </c>
      <c r="AO1026" s="219" t="str">
        <f t="shared" si="165"/>
        <v>Sep-2021</v>
      </c>
      <c r="AP1026" s="83" t="s">
        <v>4464</v>
      </c>
      <c r="AQ1026" s="220">
        <v>44446</v>
      </c>
      <c r="AR1026" s="89"/>
      <c r="AS1026" s="99">
        <v>551103984464</v>
      </c>
      <c r="AT1026" s="94">
        <v>6.6</v>
      </c>
      <c r="AU1026" s="97"/>
      <c r="AV1026" s="95">
        <v>44442</v>
      </c>
      <c r="AW1026" s="97"/>
      <c r="AX1026" s="89"/>
      <c r="AY1026" s="89">
        <v>44467</v>
      </c>
      <c r="AZ1026" s="219" t="str">
        <f t="shared" si="178"/>
        <v>W40-2021</v>
      </c>
      <c r="BA1026" s="86"/>
      <c r="BB1026" s="86"/>
      <c r="BC1026" s="86"/>
      <c r="BD1026" s="83" t="s">
        <v>3719</v>
      </c>
      <c r="BE1026" s="83" t="str">
        <f t="shared" si="166"/>
        <v>21.RFI</v>
      </c>
      <c r="BF1026" s="83" t="s">
        <v>3755</v>
      </c>
      <c r="BG1026" s="103" t="s">
        <v>5957</v>
      </c>
      <c r="BH1026" s="448"/>
    </row>
    <row r="1027" spans="1:62" s="13" customFormat="1" ht="15" hidden="1" customHeight="1">
      <c r="A1027" s="187">
        <v>600</v>
      </c>
      <c r="B1027" s="29"/>
      <c r="C1027" s="83" t="str">
        <f t="shared" si="175"/>
        <v>SUM-SU-BLG-2136</v>
      </c>
      <c r="D1027" s="83">
        <v>30704800031</v>
      </c>
      <c r="E1027" s="83" t="s">
        <v>7411</v>
      </c>
      <c r="F1027" s="198" t="s">
        <v>6356</v>
      </c>
      <c r="G1027" s="83" t="s">
        <v>5842</v>
      </c>
      <c r="H1027" s="84" t="s">
        <v>6825</v>
      </c>
      <c r="I1027" s="83" t="s">
        <v>5458</v>
      </c>
      <c r="J1027" s="83" t="s">
        <v>5459</v>
      </c>
      <c r="K1027" s="83">
        <v>40</v>
      </c>
      <c r="L1027" s="83" t="s">
        <v>4938</v>
      </c>
      <c r="M1027" s="84">
        <v>2021</v>
      </c>
      <c r="N1027" s="83" t="s">
        <v>3758</v>
      </c>
      <c r="O1027" s="83" t="s">
        <v>6426</v>
      </c>
      <c r="P1027" s="84" t="s">
        <v>205</v>
      </c>
      <c r="Q1027" s="83" t="s">
        <v>1571</v>
      </c>
      <c r="R1027" s="83" t="s">
        <v>1572</v>
      </c>
      <c r="S1027" s="83" t="s">
        <v>2200</v>
      </c>
      <c r="T1027" s="83" t="s">
        <v>4465</v>
      </c>
      <c r="U1027" s="83" t="s">
        <v>2199</v>
      </c>
      <c r="V1027" s="86" t="s">
        <v>4471</v>
      </c>
      <c r="W1027" s="274" t="s">
        <v>2213</v>
      </c>
      <c r="X1027" s="274" t="s">
        <v>2675</v>
      </c>
      <c r="Y1027" s="85">
        <v>6617547</v>
      </c>
      <c r="Z1027" s="86">
        <v>44434</v>
      </c>
      <c r="AA1027" s="86"/>
      <c r="AB1027" s="87">
        <f t="shared" ca="1" si="160"/>
        <v>37</v>
      </c>
      <c r="AC1027" s="88" t="str">
        <f t="shared" ca="1" si="161"/>
        <v>31 - 60 days</v>
      </c>
      <c r="AD1027" s="89">
        <f t="shared" si="174"/>
        <v>44464</v>
      </c>
      <c r="AE1027" s="90" t="str">
        <f t="shared" si="171"/>
        <v>W39-2021</v>
      </c>
      <c r="AF1027" s="90" t="str">
        <f t="shared" si="172"/>
        <v>Sep-2021</v>
      </c>
      <c r="AG1027" s="89">
        <v>44464</v>
      </c>
      <c r="AH1027" s="219" t="str">
        <f t="shared" si="176"/>
        <v>W39-2021</v>
      </c>
      <c r="AI1027" s="219" t="str">
        <f t="shared" si="177"/>
        <v>Sep-2021</v>
      </c>
      <c r="AJ1027" s="89">
        <v>44464</v>
      </c>
      <c r="AK1027" s="219" t="str">
        <f t="shared" si="162"/>
        <v>W39-2021</v>
      </c>
      <c r="AL1027" s="219" t="str">
        <f t="shared" si="163"/>
        <v>Sep-2021</v>
      </c>
      <c r="AM1027" s="89">
        <v>44464</v>
      </c>
      <c r="AN1027" s="219" t="str">
        <f t="shared" si="164"/>
        <v>W39-2021</v>
      </c>
      <c r="AO1027" s="219" t="str">
        <f t="shared" si="165"/>
        <v>Sep-2021</v>
      </c>
      <c r="AP1027" s="83" t="s">
        <v>4464</v>
      </c>
      <c r="AQ1027" s="220">
        <v>44446</v>
      </c>
      <c r="AR1027" s="89"/>
      <c r="AS1027" s="99" t="s">
        <v>6016</v>
      </c>
      <c r="AT1027" s="94">
        <v>6.6</v>
      </c>
      <c r="AU1027" s="255"/>
      <c r="AV1027" s="95">
        <v>44442</v>
      </c>
      <c r="AW1027" s="97"/>
      <c r="AX1027" s="89"/>
      <c r="AY1027" s="89">
        <v>44471</v>
      </c>
      <c r="AZ1027" s="219" t="str">
        <f t="shared" si="178"/>
        <v>W40-2021</v>
      </c>
      <c r="BA1027" s="86"/>
      <c r="BB1027" s="86"/>
      <c r="BC1027" s="86"/>
      <c r="BD1027" s="83" t="s">
        <v>3719</v>
      </c>
      <c r="BE1027" s="83" t="str">
        <f t="shared" si="166"/>
        <v>21.RFI</v>
      </c>
      <c r="BF1027" s="83" t="s">
        <v>3755</v>
      </c>
      <c r="BG1027" s="103" t="s">
        <v>5988</v>
      </c>
      <c r="BH1027" s="448"/>
    </row>
    <row r="1028" spans="1:62" s="13" customFormat="1" ht="15" hidden="1" customHeight="1">
      <c r="A1028" s="187">
        <v>544</v>
      </c>
      <c r="B1028" s="29"/>
      <c r="C1028" s="83" t="str">
        <f t="shared" si="175"/>
        <v>JAW-JI-LMJ-4235</v>
      </c>
      <c r="D1028" s="83">
        <v>30704210031</v>
      </c>
      <c r="E1028" s="83" t="s">
        <v>7271</v>
      </c>
      <c r="F1028" s="198" t="s">
        <v>7987</v>
      </c>
      <c r="G1028" s="83" t="s">
        <v>5842</v>
      </c>
      <c r="H1028" s="84" t="s">
        <v>6825</v>
      </c>
      <c r="I1028" s="83" t="s">
        <v>5343</v>
      </c>
      <c r="J1028" s="83" t="s">
        <v>5344</v>
      </c>
      <c r="K1028" s="83">
        <v>40</v>
      </c>
      <c r="L1028" s="83" t="s">
        <v>4890</v>
      </c>
      <c r="M1028" s="84">
        <v>2021</v>
      </c>
      <c r="N1028" s="83" t="s">
        <v>3758</v>
      </c>
      <c r="O1028" s="83" t="s">
        <v>7060</v>
      </c>
      <c r="P1028" s="84" t="s">
        <v>205</v>
      </c>
      <c r="Q1028" s="83" t="s">
        <v>1460</v>
      </c>
      <c r="R1028" s="83" t="s">
        <v>1461</v>
      </c>
      <c r="S1028" s="83" t="s">
        <v>2200</v>
      </c>
      <c r="T1028" s="83" t="s">
        <v>4465</v>
      </c>
      <c r="U1028" s="83" t="s">
        <v>2198</v>
      </c>
      <c r="V1028" s="86" t="s">
        <v>4472</v>
      </c>
      <c r="W1028" s="274" t="s">
        <v>2207</v>
      </c>
      <c r="X1028" s="274" t="s">
        <v>2651</v>
      </c>
      <c r="Y1028" s="85">
        <v>6617406</v>
      </c>
      <c r="Z1028" s="86">
        <v>44434</v>
      </c>
      <c r="AA1028" s="86"/>
      <c r="AB1028" s="87">
        <f t="shared" ca="1" si="160"/>
        <v>35</v>
      </c>
      <c r="AC1028" s="88" t="str">
        <f t="shared" ca="1" si="161"/>
        <v>31 - 60 days</v>
      </c>
      <c r="AD1028" s="89">
        <f t="shared" si="174"/>
        <v>44464</v>
      </c>
      <c r="AE1028" s="90" t="str">
        <f t="shared" si="171"/>
        <v>W39-2021</v>
      </c>
      <c r="AF1028" s="90" t="str">
        <f t="shared" si="172"/>
        <v>Sep-2021</v>
      </c>
      <c r="AG1028" s="89">
        <v>44465</v>
      </c>
      <c r="AH1028" s="219" t="str">
        <f t="shared" si="176"/>
        <v>W40-2021</v>
      </c>
      <c r="AI1028" s="219" t="str">
        <f t="shared" si="177"/>
        <v>Sep-2021</v>
      </c>
      <c r="AJ1028" s="89">
        <v>44465</v>
      </c>
      <c r="AK1028" s="219" t="str">
        <f t="shared" si="162"/>
        <v>W40-2021</v>
      </c>
      <c r="AL1028" s="219" t="str">
        <f t="shared" si="163"/>
        <v>Sep-2021</v>
      </c>
      <c r="AM1028" s="89">
        <v>44465</v>
      </c>
      <c r="AN1028" s="219" t="str">
        <f t="shared" si="164"/>
        <v>W40-2021</v>
      </c>
      <c r="AO1028" s="219" t="str">
        <f t="shared" si="165"/>
        <v>Sep-2021</v>
      </c>
      <c r="AP1028" s="83" t="s">
        <v>4464</v>
      </c>
      <c r="AQ1028" s="220">
        <v>44446</v>
      </c>
      <c r="AR1028" s="89"/>
      <c r="AS1028" s="99" t="s">
        <v>2251</v>
      </c>
      <c r="AT1028" s="94"/>
      <c r="AU1028" s="97"/>
      <c r="AV1028" s="95">
        <v>44442</v>
      </c>
      <c r="AW1028" s="97"/>
      <c r="AX1028" s="89"/>
      <c r="AY1028" s="89">
        <v>44469</v>
      </c>
      <c r="AZ1028" s="219" t="str">
        <f t="shared" si="178"/>
        <v>W40-2021</v>
      </c>
      <c r="BA1028" s="86"/>
      <c r="BB1028" s="86"/>
      <c r="BC1028" s="86"/>
      <c r="BD1028" s="83" t="s">
        <v>3719</v>
      </c>
      <c r="BE1028" s="83" t="str">
        <f t="shared" si="166"/>
        <v>21.RFI</v>
      </c>
      <c r="BF1028" s="83" t="s">
        <v>3755</v>
      </c>
      <c r="BG1028" s="103" t="s">
        <v>5986</v>
      </c>
      <c r="BH1028" s="448"/>
    </row>
    <row r="1029" spans="1:62" s="13" customFormat="1" ht="15" hidden="1" customHeight="1">
      <c r="A1029" s="187">
        <v>564</v>
      </c>
      <c r="B1029" s="29"/>
      <c r="C1029" s="83" t="str">
        <f t="shared" si="175"/>
        <v>JAW-JT-TMG-2665</v>
      </c>
      <c r="D1029" s="83">
        <v>30704190031</v>
      </c>
      <c r="E1029" s="83" t="s">
        <v>7608</v>
      </c>
      <c r="F1029" s="198" t="s">
        <v>6161</v>
      </c>
      <c r="G1029" s="83" t="s">
        <v>5842</v>
      </c>
      <c r="H1029" s="84" t="s">
        <v>6825</v>
      </c>
      <c r="I1029" s="83" t="s">
        <v>5384</v>
      </c>
      <c r="J1029" s="83" t="s">
        <v>5385</v>
      </c>
      <c r="K1029" s="83">
        <v>60</v>
      </c>
      <c r="L1029" s="83" t="s">
        <v>4905</v>
      </c>
      <c r="M1029" s="84">
        <v>2021</v>
      </c>
      <c r="N1029" s="83"/>
      <c r="O1029" s="83" t="s">
        <v>6163</v>
      </c>
      <c r="P1029" s="84" t="s">
        <v>199</v>
      </c>
      <c r="Q1029" s="83" t="s">
        <v>1499</v>
      </c>
      <c r="R1029" s="83" t="s">
        <v>1500</v>
      </c>
      <c r="S1029" s="83" t="s">
        <v>2200</v>
      </c>
      <c r="T1029" s="83" t="s">
        <v>4465</v>
      </c>
      <c r="U1029" s="83" t="s">
        <v>103</v>
      </c>
      <c r="V1029" s="83" t="s">
        <v>4468</v>
      </c>
      <c r="W1029" s="274" t="s">
        <v>2203</v>
      </c>
      <c r="X1029" s="274" t="s">
        <v>2659</v>
      </c>
      <c r="Y1029" s="85">
        <v>6617531</v>
      </c>
      <c r="Z1029" s="86">
        <v>44431</v>
      </c>
      <c r="AA1029" s="86"/>
      <c r="AB1029" s="87">
        <f t="shared" ref="AB1029:AB1092" ca="1" si="179">IF(AND($Z1029=""),"",IF(AND($Z1029&lt;&gt;"",AY1029&lt;&gt;""),AY1029-$Z1029,IF(AND($Z1029&lt;&gt;"",AY1029=""),TODAY()-$Z1029)))</f>
        <v>45</v>
      </c>
      <c r="AC1029" s="88" t="str">
        <f t="shared" ref="AC1029:AC1092" ca="1" si="180">IF(AB1029="","",IF(AB1029="RFI","RFI done",IF(AB1029&gt;150,"&gt; 150 days",IF(AB1029&gt;120,"121 - 150 days",IF(AB1029&gt;90,"91 - 120 days",IF(AB1029&gt;60,"61 - 90 days",IF(AB1029&gt;30,"31 - 60 days","&lt; 30 days")))))))</f>
        <v>31 - 60 days</v>
      </c>
      <c r="AD1029" s="89">
        <f t="shared" si="174"/>
        <v>44461</v>
      </c>
      <c r="AE1029" s="90" t="str">
        <f t="shared" si="171"/>
        <v>W39-2021</v>
      </c>
      <c r="AF1029" s="90" t="str">
        <f t="shared" si="172"/>
        <v>Sep-2021</v>
      </c>
      <c r="AG1029" s="89">
        <v>44463</v>
      </c>
      <c r="AH1029" s="219" t="str">
        <f t="shared" si="176"/>
        <v>W39-2021</v>
      </c>
      <c r="AI1029" s="219" t="str">
        <f t="shared" si="177"/>
        <v>Sep-2021</v>
      </c>
      <c r="AJ1029" s="89">
        <v>44463</v>
      </c>
      <c r="AK1029" s="219" t="str">
        <f t="shared" ref="AK1029:AK1092" si="181">IFERROR(VLOOKUP(AJ1029,L_Convert,6,FALSE),"")</f>
        <v>W39-2021</v>
      </c>
      <c r="AL1029" s="219" t="str">
        <f t="shared" ref="AL1029:AL1092" si="182">IFERROR(VLOOKUP(AJ1029,L_Convert,7,FALSE),"")</f>
        <v>Sep-2021</v>
      </c>
      <c r="AM1029" s="89">
        <v>44484</v>
      </c>
      <c r="AN1029" s="219" t="str">
        <f t="shared" ref="AN1029:AN1092" si="183">IFERROR(VLOOKUP(AM1029,L_Convert,6,FALSE),"")</f>
        <v>W42-2021</v>
      </c>
      <c r="AO1029" s="219" t="str">
        <f t="shared" ref="AO1029:AO1092" si="184">IFERROR(VLOOKUP(AM1029,L_Convert,7,FALSE),"")</f>
        <v>Oct-2021</v>
      </c>
      <c r="AP1029" s="83" t="s">
        <v>4464</v>
      </c>
      <c r="AQ1029" s="220">
        <v>44447</v>
      </c>
      <c r="AR1029" s="89"/>
      <c r="AS1029" s="99" t="s">
        <v>6742</v>
      </c>
      <c r="AT1029" s="94">
        <v>7.7</v>
      </c>
      <c r="AU1029" s="97"/>
      <c r="AV1029" s="95">
        <v>44442</v>
      </c>
      <c r="AW1029" s="97"/>
      <c r="AX1029" s="89"/>
      <c r="AY1029" s="89">
        <v>44476</v>
      </c>
      <c r="AZ1029" s="219" t="str">
        <f t="shared" si="178"/>
        <v>W41-2021</v>
      </c>
      <c r="BA1029" s="86"/>
      <c r="BB1029" s="86"/>
      <c r="BC1029" s="86"/>
      <c r="BD1029" s="83" t="s">
        <v>3719</v>
      </c>
      <c r="BE1029" s="83" t="str">
        <f t="shared" si="166"/>
        <v>21.RFI</v>
      </c>
      <c r="BF1029" s="83" t="s">
        <v>3755</v>
      </c>
      <c r="BG1029" s="103" t="s">
        <v>6733</v>
      </c>
      <c r="BH1029" s="448"/>
    </row>
    <row r="1030" spans="1:62" s="13" customFormat="1" ht="15" hidden="1" customHeight="1">
      <c r="A1030" s="187">
        <v>577</v>
      </c>
      <c r="B1030" s="29"/>
      <c r="C1030" s="83" t="str">
        <f t="shared" si="175"/>
        <v>JAW-JI-BTU-4120</v>
      </c>
      <c r="D1030" s="83">
        <v>30704790031</v>
      </c>
      <c r="E1030" s="83" t="s">
        <v>7804</v>
      </c>
      <c r="F1030" s="198" t="s">
        <v>6341</v>
      </c>
      <c r="G1030" s="83" t="s">
        <v>5842</v>
      </c>
      <c r="H1030" s="84" t="s">
        <v>6508</v>
      </c>
      <c r="I1030" s="83" t="s">
        <v>5411</v>
      </c>
      <c r="J1030" s="83" t="s">
        <v>5412</v>
      </c>
      <c r="K1030" s="83">
        <v>40</v>
      </c>
      <c r="L1030" s="83" t="s">
        <v>4918</v>
      </c>
      <c r="M1030" s="84">
        <v>2021</v>
      </c>
      <c r="N1030" s="83" t="s">
        <v>3758</v>
      </c>
      <c r="O1030" s="83" t="s">
        <v>6399</v>
      </c>
      <c r="P1030" s="84" t="s">
        <v>205</v>
      </c>
      <c r="Q1030" s="83" t="s">
        <v>1525</v>
      </c>
      <c r="R1030" s="83" t="s">
        <v>1526</v>
      </c>
      <c r="S1030" s="83" t="s">
        <v>2200</v>
      </c>
      <c r="T1030" s="83" t="s">
        <v>4465</v>
      </c>
      <c r="U1030" s="83" t="s">
        <v>2198</v>
      </c>
      <c r="V1030" s="86" t="s">
        <v>4472</v>
      </c>
      <c r="W1030" s="274" t="s">
        <v>2207</v>
      </c>
      <c r="X1030" s="274" t="s">
        <v>2639</v>
      </c>
      <c r="Y1030" s="85">
        <v>6617492</v>
      </c>
      <c r="Z1030" s="86">
        <v>44421</v>
      </c>
      <c r="AA1030" s="86"/>
      <c r="AB1030" s="87">
        <f t="shared" ca="1" si="179"/>
        <v>48</v>
      </c>
      <c r="AC1030" s="88" t="str">
        <f t="shared" ca="1" si="180"/>
        <v>31 - 60 days</v>
      </c>
      <c r="AD1030" s="89">
        <f t="shared" si="174"/>
        <v>44451</v>
      </c>
      <c r="AE1030" s="90" t="str">
        <f t="shared" si="171"/>
        <v>W38-2021</v>
      </c>
      <c r="AF1030" s="90" t="str">
        <f t="shared" si="172"/>
        <v>Sep-2021</v>
      </c>
      <c r="AG1030" s="89">
        <v>44450</v>
      </c>
      <c r="AH1030" s="219" t="str">
        <f t="shared" si="176"/>
        <v>W37-2021</v>
      </c>
      <c r="AI1030" s="219" t="str">
        <f t="shared" si="177"/>
        <v>Sep-2021</v>
      </c>
      <c r="AJ1030" s="89">
        <v>44467</v>
      </c>
      <c r="AK1030" s="219" t="str">
        <f t="shared" si="181"/>
        <v>W40-2021</v>
      </c>
      <c r="AL1030" s="219" t="str">
        <f t="shared" si="182"/>
        <v>Sep-2021</v>
      </c>
      <c r="AM1030" s="89">
        <v>44467</v>
      </c>
      <c r="AN1030" s="219" t="str">
        <f t="shared" si="183"/>
        <v>W40-2021</v>
      </c>
      <c r="AO1030" s="219" t="str">
        <f t="shared" si="184"/>
        <v>Sep-2021</v>
      </c>
      <c r="AP1030" s="83" t="s">
        <v>4464</v>
      </c>
      <c r="AQ1030" s="220">
        <v>44452</v>
      </c>
      <c r="AR1030" s="89"/>
      <c r="AS1030" s="99" t="s">
        <v>5990</v>
      </c>
      <c r="AT1030" s="94">
        <v>6.6</v>
      </c>
      <c r="AU1030" s="255"/>
      <c r="AV1030" s="95">
        <v>44442</v>
      </c>
      <c r="AW1030" s="97"/>
      <c r="AX1030" s="89"/>
      <c r="AY1030" s="89">
        <v>44469</v>
      </c>
      <c r="AZ1030" s="219" t="str">
        <f t="shared" si="178"/>
        <v>W40-2021</v>
      </c>
      <c r="BA1030" s="86"/>
      <c r="BB1030" s="86"/>
      <c r="BC1030" s="86"/>
      <c r="BD1030" s="83" t="s">
        <v>3719</v>
      </c>
      <c r="BE1030" s="83" t="str">
        <f t="shared" si="166"/>
        <v>21.RFI</v>
      </c>
      <c r="BF1030" s="83" t="s">
        <v>3755</v>
      </c>
      <c r="BG1030" s="103" t="s">
        <v>5987</v>
      </c>
      <c r="BH1030" s="448"/>
    </row>
    <row r="1031" spans="1:62" s="13" customFormat="1" ht="15" hidden="1" customHeight="1">
      <c r="A1031" s="187">
        <v>576</v>
      </c>
      <c r="B1031" s="29"/>
      <c r="C1031" s="83" t="str">
        <f t="shared" si="175"/>
        <v>JAW-JI-GSK-4324</v>
      </c>
      <c r="D1031" s="83">
        <v>30704170031</v>
      </c>
      <c r="E1031" s="83" t="s">
        <v>7562</v>
      </c>
      <c r="F1031" s="198" t="s">
        <v>6338</v>
      </c>
      <c r="G1031" s="83" t="s">
        <v>5842</v>
      </c>
      <c r="H1031" s="84" t="s">
        <v>6825</v>
      </c>
      <c r="I1031" s="83" t="s">
        <v>5409</v>
      </c>
      <c r="J1031" s="83" t="s">
        <v>5410</v>
      </c>
      <c r="K1031" s="83">
        <v>40</v>
      </c>
      <c r="L1031" s="83" t="s">
        <v>4917</v>
      </c>
      <c r="M1031" s="84">
        <v>2021</v>
      </c>
      <c r="N1031" s="83" t="s">
        <v>3758</v>
      </c>
      <c r="O1031" s="83" t="s">
        <v>6396</v>
      </c>
      <c r="P1031" s="84" t="s">
        <v>205</v>
      </c>
      <c r="Q1031" s="83" t="s">
        <v>1523</v>
      </c>
      <c r="R1031" s="83" t="s">
        <v>1524</v>
      </c>
      <c r="S1031" s="83" t="s">
        <v>2200</v>
      </c>
      <c r="T1031" s="83" t="s">
        <v>4465</v>
      </c>
      <c r="U1031" s="83" t="s">
        <v>2198</v>
      </c>
      <c r="V1031" s="86" t="s">
        <v>4472</v>
      </c>
      <c r="W1031" s="274" t="s">
        <v>2207</v>
      </c>
      <c r="X1031" s="274" t="s">
        <v>2611</v>
      </c>
      <c r="Y1031" s="85">
        <v>6617493</v>
      </c>
      <c r="Z1031" s="86">
        <v>44421</v>
      </c>
      <c r="AA1031" s="86"/>
      <c r="AB1031" s="87">
        <f t="shared" ca="1" si="179"/>
        <v>42</v>
      </c>
      <c r="AC1031" s="88" t="str">
        <f t="shared" ca="1" si="180"/>
        <v>31 - 60 days</v>
      </c>
      <c r="AD1031" s="89">
        <f t="shared" si="174"/>
        <v>44451</v>
      </c>
      <c r="AE1031" s="90" t="str">
        <f t="shared" si="171"/>
        <v>W38-2021</v>
      </c>
      <c r="AF1031" s="90" t="str">
        <f t="shared" si="172"/>
        <v>Sep-2021</v>
      </c>
      <c r="AG1031" s="89">
        <v>44450</v>
      </c>
      <c r="AH1031" s="219" t="str">
        <f t="shared" si="176"/>
        <v>W37-2021</v>
      </c>
      <c r="AI1031" s="219" t="str">
        <f t="shared" si="177"/>
        <v>Sep-2021</v>
      </c>
      <c r="AJ1031" s="89">
        <v>44467</v>
      </c>
      <c r="AK1031" s="219" t="str">
        <f t="shared" si="181"/>
        <v>W40-2021</v>
      </c>
      <c r="AL1031" s="219" t="str">
        <f t="shared" si="182"/>
        <v>Sep-2021</v>
      </c>
      <c r="AM1031" s="89">
        <v>44467</v>
      </c>
      <c r="AN1031" s="219" t="str">
        <f t="shared" si="183"/>
        <v>W40-2021</v>
      </c>
      <c r="AO1031" s="219" t="str">
        <f t="shared" si="184"/>
        <v>Sep-2021</v>
      </c>
      <c r="AP1031" s="83" t="s">
        <v>4464</v>
      </c>
      <c r="AQ1031" s="220">
        <v>44446</v>
      </c>
      <c r="AR1031" s="89"/>
      <c r="AS1031" s="99" t="s">
        <v>5948</v>
      </c>
      <c r="AT1031" s="94">
        <v>6.6</v>
      </c>
      <c r="AU1031" s="97"/>
      <c r="AV1031" s="95">
        <v>44442</v>
      </c>
      <c r="AW1031" s="97"/>
      <c r="AX1031" s="89"/>
      <c r="AY1031" s="89">
        <v>44463</v>
      </c>
      <c r="AZ1031" s="219" t="str">
        <f t="shared" si="178"/>
        <v>W39-2021</v>
      </c>
      <c r="BA1031" s="86"/>
      <c r="BB1031" s="86"/>
      <c r="BC1031" s="86"/>
      <c r="BD1031" s="83" t="s">
        <v>3719</v>
      </c>
      <c r="BE1031" s="83" t="str">
        <f t="shared" si="166"/>
        <v>21.RFI</v>
      </c>
      <c r="BF1031" s="83" t="s">
        <v>3755</v>
      </c>
      <c r="BG1031" s="96" t="s">
        <v>5857</v>
      </c>
      <c r="BH1031" s="437"/>
    </row>
    <row r="1032" spans="1:62" s="13" customFormat="1" ht="15" hidden="1" customHeight="1">
      <c r="A1032" s="187">
        <v>578</v>
      </c>
      <c r="B1032" s="29"/>
      <c r="C1032" s="83" t="str">
        <f t="shared" si="175"/>
        <v>JAW-JI-PNG-4282</v>
      </c>
      <c r="D1032" s="83">
        <v>30704180031</v>
      </c>
      <c r="E1032" s="83" t="s">
        <v>7437</v>
      </c>
      <c r="F1032" s="198" t="s">
        <v>6339</v>
      </c>
      <c r="G1032" s="83" t="s">
        <v>5842</v>
      </c>
      <c r="H1032" s="84" t="s">
        <v>6825</v>
      </c>
      <c r="I1032" s="83" t="s">
        <v>5413</v>
      </c>
      <c r="J1032" s="83" t="s">
        <v>5414</v>
      </c>
      <c r="K1032" s="83">
        <v>50</v>
      </c>
      <c r="L1032" s="83" t="s">
        <v>4548</v>
      </c>
      <c r="M1032" s="84">
        <v>2021</v>
      </c>
      <c r="N1032" s="83" t="s">
        <v>3758</v>
      </c>
      <c r="O1032" s="83" t="s">
        <v>6397</v>
      </c>
      <c r="P1032" s="84" t="s">
        <v>205</v>
      </c>
      <c r="Q1032" s="83" t="s">
        <v>1527</v>
      </c>
      <c r="R1032" s="83" t="s">
        <v>1528</v>
      </c>
      <c r="S1032" s="83" t="s">
        <v>2200</v>
      </c>
      <c r="T1032" s="83" t="s">
        <v>4465</v>
      </c>
      <c r="U1032" s="83" t="s">
        <v>2198</v>
      </c>
      <c r="V1032" s="86" t="s">
        <v>4472</v>
      </c>
      <c r="W1032" s="274" t="s">
        <v>2207</v>
      </c>
      <c r="X1032" s="274" t="s">
        <v>2664</v>
      </c>
      <c r="Y1032" s="85">
        <v>6617493</v>
      </c>
      <c r="Z1032" s="86">
        <v>44421</v>
      </c>
      <c r="AA1032" s="86"/>
      <c r="AB1032" s="87">
        <f t="shared" ca="1" si="179"/>
        <v>47</v>
      </c>
      <c r="AC1032" s="88" t="str">
        <f t="shared" ca="1" si="180"/>
        <v>31 - 60 days</v>
      </c>
      <c r="AD1032" s="89">
        <f t="shared" si="174"/>
        <v>44451</v>
      </c>
      <c r="AE1032" s="90" t="str">
        <f t="shared" si="171"/>
        <v>W38-2021</v>
      </c>
      <c r="AF1032" s="90" t="str">
        <f t="shared" si="172"/>
        <v>Sep-2021</v>
      </c>
      <c r="AG1032" s="89">
        <v>44450</v>
      </c>
      <c r="AH1032" s="219" t="str">
        <f t="shared" si="176"/>
        <v>W37-2021</v>
      </c>
      <c r="AI1032" s="219" t="str">
        <f t="shared" si="177"/>
        <v>Sep-2021</v>
      </c>
      <c r="AJ1032" s="89">
        <v>44469</v>
      </c>
      <c r="AK1032" s="219" t="str">
        <f t="shared" si="181"/>
        <v>W40-2021</v>
      </c>
      <c r="AL1032" s="219" t="str">
        <f t="shared" si="182"/>
        <v>Sep-2021</v>
      </c>
      <c r="AM1032" s="89">
        <v>44469</v>
      </c>
      <c r="AN1032" s="219" t="str">
        <f t="shared" si="183"/>
        <v>W40-2021</v>
      </c>
      <c r="AO1032" s="219" t="str">
        <f t="shared" si="184"/>
        <v>Sep-2021</v>
      </c>
      <c r="AP1032" s="83" t="s">
        <v>4464</v>
      </c>
      <c r="AQ1032" s="220">
        <v>44446</v>
      </c>
      <c r="AR1032" s="89"/>
      <c r="AS1032" s="99" t="s">
        <v>5983</v>
      </c>
      <c r="AT1032" s="94">
        <v>6.6</v>
      </c>
      <c r="AU1032" s="97"/>
      <c r="AV1032" s="95">
        <v>44442</v>
      </c>
      <c r="AW1032" s="97"/>
      <c r="AX1032" s="89"/>
      <c r="AY1032" s="89">
        <v>44468</v>
      </c>
      <c r="AZ1032" s="219" t="str">
        <f t="shared" si="178"/>
        <v>W40-2021</v>
      </c>
      <c r="BA1032" s="86"/>
      <c r="BB1032" s="86"/>
      <c r="BC1032" s="86"/>
      <c r="BD1032" s="83" t="s">
        <v>3719</v>
      </c>
      <c r="BE1032" s="83" t="str">
        <f t="shared" si="166"/>
        <v>21.RFI</v>
      </c>
      <c r="BF1032" s="83" t="s">
        <v>3755</v>
      </c>
      <c r="BG1032" s="103" t="s">
        <v>5953</v>
      </c>
      <c r="BH1032" s="448"/>
    </row>
    <row r="1033" spans="1:62" s="13" customFormat="1" ht="15" hidden="1" customHeight="1">
      <c r="A1033" s="187">
        <v>582</v>
      </c>
      <c r="B1033" s="29"/>
      <c r="C1033" s="83" t="str">
        <f t="shared" si="175"/>
        <v>BAL-BA-MGW-1551</v>
      </c>
      <c r="D1033" s="83">
        <v>30704810031</v>
      </c>
      <c r="E1033" s="83" t="s">
        <v>7606</v>
      </c>
      <c r="F1033" s="198" t="s">
        <v>6037</v>
      </c>
      <c r="G1033" s="83" t="s">
        <v>5842</v>
      </c>
      <c r="H1033" s="84" t="s">
        <v>6825</v>
      </c>
      <c r="I1033" s="83" t="s">
        <v>5421</v>
      </c>
      <c r="J1033" s="83" t="s">
        <v>5422</v>
      </c>
      <c r="K1033" s="83">
        <v>20</v>
      </c>
      <c r="L1033" s="83" t="s">
        <v>4921</v>
      </c>
      <c r="M1033" s="84">
        <v>2021</v>
      </c>
      <c r="N1033" s="83" t="s">
        <v>3758</v>
      </c>
      <c r="O1033" s="83" t="s">
        <v>6107</v>
      </c>
      <c r="P1033" s="84" t="s">
        <v>205</v>
      </c>
      <c r="Q1033" s="83" t="s">
        <v>1535</v>
      </c>
      <c r="R1033" s="83" t="s">
        <v>1536</v>
      </c>
      <c r="S1033" s="83" t="s">
        <v>2200</v>
      </c>
      <c r="T1033" s="83" t="s">
        <v>4465</v>
      </c>
      <c r="U1033" s="83" t="s">
        <v>2198</v>
      </c>
      <c r="V1033" s="86" t="s">
        <v>4478</v>
      </c>
      <c r="W1033" s="274" t="s">
        <v>2227</v>
      </c>
      <c r="X1033" s="274" t="s">
        <v>2665</v>
      </c>
      <c r="Y1033" s="85">
        <v>6617482</v>
      </c>
      <c r="Z1033" s="86">
        <v>44420</v>
      </c>
      <c r="AA1033" s="86"/>
      <c r="AB1033" s="87">
        <f t="shared" ca="1" si="179"/>
        <v>56</v>
      </c>
      <c r="AC1033" s="88" t="str">
        <f t="shared" ca="1" si="180"/>
        <v>31 - 60 days</v>
      </c>
      <c r="AD1033" s="89">
        <f t="shared" si="174"/>
        <v>44450</v>
      </c>
      <c r="AE1033" s="90" t="str">
        <f t="shared" si="171"/>
        <v>W37-2021</v>
      </c>
      <c r="AF1033" s="90" t="str">
        <f t="shared" si="172"/>
        <v>Sep-2021</v>
      </c>
      <c r="AG1033" s="89">
        <v>44449</v>
      </c>
      <c r="AH1033" s="219" t="str">
        <f t="shared" si="176"/>
        <v>W37-2021</v>
      </c>
      <c r="AI1033" s="219" t="str">
        <f t="shared" si="177"/>
        <v>Sep-2021</v>
      </c>
      <c r="AJ1033" s="89">
        <v>44467</v>
      </c>
      <c r="AK1033" s="219" t="str">
        <f t="shared" si="181"/>
        <v>W40-2021</v>
      </c>
      <c r="AL1033" s="219" t="str">
        <f t="shared" si="182"/>
        <v>Sep-2021</v>
      </c>
      <c r="AM1033" s="89">
        <v>44476</v>
      </c>
      <c r="AN1033" s="219" t="str">
        <f t="shared" si="183"/>
        <v>W41-2021</v>
      </c>
      <c r="AO1033" s="219" t="str">
        <f t="shared" si="184"/>
        <v>Oct-2021</v>
      </c>
      <c r="AP1033" s="83" t="s">
        <v>4464</v>
      </c>
      <c r="AQ1033" s="220">
        <v>44446</v>
      </c>
      <c r="AR1033" s="89"/>
      <c r="AS1033" s="99" t="s">
        <v>6741</v>
      </c>
      <c r="AT1033" s="94">
        <v>6.6</v>
      </c>
      <c r="AU1033" s="97"/>
      <c r="AV1033" s="95">
        <v>44442</v>
      </c>
      <c r="AW1033" s="97"/>
      <c r="AX1033" s="89"/>
      <c r="AY1033" s="89">
        <v>44476</v>
      </c>
      <c r="AZ1033" s="219" t="str">
        <f t="shared" si="178"/>
        <v>W41-2021</v>
      </c>
      <c r="BA1033" s="86"/>
      <c r="BB1033" s="86"/>
      <c r="BC1033" s="86"/>
      <c r="BD1033" s="83" t="s">
        <v>3719</v>
      </c>
      <c r="BE1033" s="83" t="str">
        <f t="shared" si="166"/>
        <v>21.RFI</v>
      </c>
      <c r="BF1033" s="83" t="s">
        <v>3755</v>
      </c>
      <c r="BG1033" s="103" t="s">
        <v>6732</v>
      </c>
      <c r="BH1033" s="448"/>
      <c r="BJ1033" s="369"/>
    </row>
    <row r="1034" spans="1:62" s="13" customFormat="1" ht="15" hidden="1" customHeight="1">
      <c r="A1034" s="187">
        <v>599</v>
      </c>
      <c r="B1034" s="29"/>
      <c r="C1034" s="83" t="str">
        <f t="shared" si="175"/>
        <v>SUM-BE-AGM-0209</v>
      </c>
      <c r="D1034" s="83">
        <v>30704200031</v>
      </c>
      <c r="E1034" s="83" t="s">
        <v>7506</v>
      </c>
      <c r="F1034" s="198" t="s">
        <v>6332</v>
      </c>
      <c r="G1034" s="83" t="s">
        <v>5842</v>
      </c>
      <c r="H1034" s="84" t="s">
        <v>6825</v>
      </c>
      <c r="I1034" s="83" t="s">
        <v>5456</v>
      </c>
      <c r="J1034" s="83" t="s">
        <v>5457</v>
      </c>
      <c r="K1034" s="83">
        <v>40</v>
      </c>
      <c r="L1034" s="83" t="s">
        <v>4937</v>
      </c>
      <c r="M1034" s="84">
        <v>2021</v>
      </c>
      <c r="N1034" s="83" t="s">
        <v>3758</v>
      </c>
      <c r="O1034" s="83" t="s">
        <v>6391</v>
      </c>
      <c r="P1034" s="84" t="s">
        <v>205</v>
      </c>
      <c r="Q1034" s="83" t="s">
        <v>1569</v>
      </c>
      <c r="R1034" s="83" t="s">
        <v>1570</v>
      </c>
      <c r="S1034" s="83" t="s">
        <v>2200</v>
      </c>
      <c r="T1034" s="83" t="s">
        <v>4465</v>
      </c>
      <c r="U1034" s="83" t="s">
        <v>2199</v>
      </c>
      <c r="V1034" s="86" t="s">
        <v>208</v>
      </c>
      <c r="W1034" s="274" t="s">
        <v>2219</v>
      </c>
      <c r="X1034" s="274" t="s">
        <v>2673</v>
      </c>
      <c r="Y1034" s="85">
        <v>6617547</v>
      </c>
      <c r="Z1034" s="86">
        <v>44434</v>
      </c>
      <c r="AA1034" s="86"/>
      <c r="AB1034" s="87">
        <f t="shared" ca="1" si="179"/>
        <v>34</v>
      </c>
      <c r="AC1034" s="88" t="str">
        <f t="shared" ca="1" si="180"/>
        <v>31 - 60 days</v>
      </c>
      <c r="AD1034" s="89">
        <f t="shared" si="174"/>
        <v>44464</v>
      </c>
      <c r="AE1034" s="90" t="str">
        <f t="shared" si="171"/>
        <v>W39-2021</v>
      </c>
      <c r="AF1034" s="90" t="str">
        <f t="shared" si="172"/>
        <v>Sep-2021</v>
      </c>
      <c r="AG1034" s="89">
        <v>44464</v>
      </c>
      <c r="AH1034" s="219" t="str">
        <f t="shared" si="176"/>
        <v>W39-2021</v>
      </c>
      <c r="AI1034" s="219" t="str">
        <f t="shared" si="177"/>
        <v>Sep-2021</v>
      </c>
      <c r="AJ1034" s="89">
        <v>44464</v>
      </c>
      <c r="AK1034" s="219" t="str">
        <f t="shared" si="181"/>
        <v>W39-2021</v>
      </c>
      <c r="AL1034" s="219" t="str">
        <f t="shared" si="182"/>
        <v>Sep-2021</v>
      </c>
      <c r="AM1034" s="89">
        <v>44464</v>
      </c>
      <c r="AN1034" s="219" t="str">
        <f t="shared" si="183"/>
        <v>W39-2021</v>
      </c>
      <c r="AO1034" s="219" t="str">
        <f t="shared" si="184"/>
        <v>Sep-2021</v>
      </c>
      <c r="AP1034" s="83" t="s">
        <v>4464</v>
      </c>
      <c r="AQ1034" s="220">
        <v>44446</v>
      </c>
      <c r="AR1034" s="89"/>
      <c r="AS1034" s="99" t="s">
        <v>5985</v>
      </c>
      <c r="AT1034" s="94">
        <v>6.6</v>
      </c>
      <c r="AU1034" s="97"/>
      <c r="AV1034" s="95">
        <v>44441</v>
      </c>
      <c r="AW1034" s="97"/>
      <c r="AX1034" s="89"/>
      <c r="AY1034" s="89">
        <v>44468</v>
      </c>
      <c r="AZ1034" s="219" t="str">
        <f t="shared" si="178"/>
        <v>W40-2021</v>
      </c>
      <c r="BA1034" s="86"/>
      <c r="BB1034" s="86"/>
      <c r="BC1034" s="86"/>
      <c r="BD1034" s="83" t="s">
        <v>3719</v>
      </c>
      <c r="BE1034" s="83" t="str">
        <f t="shared" si="166"/>
        <v>21.RFI</v>
      </c>
      <c r="BF1034" s="83" t="s">
        <v>3755</v>
      </c>
      <c r="BG1034" s="103" t="s">
        <v>5954</v>
      </c>
      <c r="BH1034" s="448"/>
      <c r="BJ1034" s="369"/>
    </row>
    <row r="1035" spans="1:62" s="13" customFormat="1" ht="15" hidden="1" customHeight="1">
      <c r="A1035" s="187">
        <v>597</v>
      </c>
      <c r="B1035" s="29"/>
      <c r="C1035" s="83" t="str">
        <f t="shared" si="175"/>
        <v>SUM-BE-AGM-0205</v>
      </c>
      <c r="D1035" s="83">
        <v>30703900031</v>
      </c>
      <c r="E1035" s="83" t="s">
        <v>7616</v>
      </c>
      <c r="F1035" s="198" t="s">
        <v>6331</v>
      </c>
      <c r="G1035" s="83" t="s">
        <v>5842</v>
      </c>
      <c r="H1035" s="84" t="s">
        <v>6825</v>
      </c>
      <c r="I1035" s="83" t="s">
        <v>5452</v>
      </c>
      <c r="J1035" s="83" t="s">
        <v>5453</v>
      </c>
      <c r="K1035" s="83">
        <v>40</v>
      </c>
      <c r="L1035" s="83" t="s">
        <v>4935</v>
      </c>
      <c r="M1035" s="84">
        <v>2021</v>
      </c>
      <c r="N1035" s="83" t="s">
        <v>3758</v>
      </c>
      <c r="O1035" s="83" t="s">
        <v>6390</v>
      </c>
      <c r="P1035" s="84" t="s">
        <v>205</v>
      </c>
      <c r="Q1035" s="83" t="s">
        <v>1565</v>
      </c>
      <c r="R1035" s="83" t="s">
        <v>1566</v>
      </c>
      <c r="S1035" s="83" t="s">
        <v>2200</v>
      </c>
      <c r="T1035" s="83" t="s">
        <v>4465</v>
      </c>
      <c r="U1035" s="83" t="s">
        <v>2199</v>
      </c>
      <c r="V1035" s="86" t="s">
        <v>208</v>
      </c>
      <c r="W1035" s="274" t="s">
        <v>2219</v>
      </c>
      <c r="X1035" s="274" t="s">
        <v>2673</v>
      </c>
      <c r="Y1035" s="85">
        <v>6617547</v>
      </c>
      <c r="Z1035" s="86">
        <v>44434</v>
      </c>
      <c r="AA1035" s="86"/>
      <c r="AB1035" s="87">
        <f t="shared" ca="1" si="179"/>
        <v>34</v>
      </c>
      <c r="AC1035" s="88" t="str">
        <f t="shared" ca="1" si="180"/>
        <v>31 - 60 days</v>
      </c>
      <c r="AD1035" s="89">
        <f t="shared" si="174"/>
        <v>44464</v>
      </c>
      <c r="AE1035" s="90" t="str">
        <f t="shared" si="171"/>
        <v>W39-2021</v>
      </c>
      <c r="AF1035" s="90" t="str">
        <f t="shared" si="172"/>
        <v>Sep-2021</v>
      </c>
      <c r="AG1035" s="89">
        <v>44464</v>
      </c>
      <c r="AH1035" s="219" t="str">
        <f t="shared" si="176"/>
        <v>W39-2021</v>
      </c>
      <c r="AI1035" s="219" t="str">
        <f t="shared" si="177"/>
        <v>Sep-2021</v>
      </c>
      <c r="AJ1035" s="89">
        <v>44464</v>
      </c>
      <c r="AK1035" s="219" t="str">
        <f t="shared" si="181"/>
        <v>W39-2021</v>
      </c>
      <c r="AL1035" s="219" t="str">
        <f t="shared" si="182"/>
        <v>Sep-2021</v>
      </c>
      <c r="AM1035" s="89">
        <v>44464</v>
      </c>
      <c r="AN1035" s="219" t="str">
        <f t="shared" si="183"/>
        <v>W39-2021</v>
      </c>
      <c r="AO1035" s="219" t="str">
        <f t="shared" si="184"/>
        <v>Sep-2021</v>
      </c>
      <c r="AP1035" s="83" t="s">
        <v>4464</v>
      </c>
      <c r="AQ1035" s="220">
        <v>44446</v>
      </c>
      <c r="AR1035" s="89"/>
      <c r="AS1035" s="99" t="s">
        <v>5984</v>
      </c>
      <c r="AT1035" s="94">
        <v>6.6</v>
      </c>
      <c r="AU1035" s="97"/>
      <c r="AV1035" s="95">
        <v>44439</v>
      </c>
      <c r="AW1035" s="97"/>
      <c r="AX1035" s="89"/>
      <c r="AY1035" s="89">
        <v>44468</v>
      </c>
      <c r="AZ1035" s="219" t="str">
        <f t="shared" si="178"/>
        <v>W40-2021</v>
      </c>
      <c r="BA1035" s="86"/>
      <c r="BB1035" s="86"/>
      <c r="BC1035" s="86"/>
      <c r="BD1035" s="83" t="s">
        <v>3719</v>
      </c>
      <c r="BE1035" s="83" t="str">
        <f t="shared" si="166"/>
        <v>21.RFI</v>
      </c>
      <c r="BF1035" s="83" t="s">
        <v>3755</v>
      </c>
      <c r="BG1035" s="103" t="s">
        <v>5955</v>
      </c>
      <c r="BH1035" s="448"/>
    </row>
    <row r="1036" spans="1:62" s="13" customFormat="1" ht="15" hidden="1" customHeight="1">
      <c r="A1036" s="187">
        <v>693</v>
      </c>
      <c r="B1036" s="29"/>
      <c r="C1036" s="83" t="str">
        <f t="shared" si="175"/>
        <v>SUM-RI-PBR-1163</v>
      </c>
      <c r="D1036" s="83">
        <v>30700700031</v>
      </c>
      <c r="E1036" s="83" t="s">
        <v>7317</v>
      </c>
      <c r="F1036" s="198" t="s">
        <v>6340</v>
      </c>
      <c r="G1036" s="83" t="s">
        <v>5842</v>
      </c>
      <c r="H1036" s="84" t="s">
        <v>6825</v>
      </c>
      <c r="I1036" s="83" t="s">
        <v>5618</v>
      </c>
      <c r="J1036" s="83" t="s">
        <v>5619</v>
      </c>
      <c r="K1036" s="83">
        <v>40</v>
      </c>
      <c r="L1036" s="83" t="s">
        <v>4986</v>
      </c>
      <c r="M1036" s="84">
        <v>2021</v>
      </c>
      <c r="N1036" s="83" t="s">
        <v>3758</v>
      </c>
      <c r="O1036" s="83" t="s">
        <v>6398</v>
      </c>
      <c r="P1036" s="84" t="s">
        <v>205</v>
      </c>
      <c r="Q1036" s="83" t="s">
        <v>1757</v>
      </c>
      <c r="R1036" s="83" t="s">
        <v>1758</v>
      </c>
      <c r="S1036" s="83" t="s">
        <v>2200</v>
      </c>
      <c r="T1036" s="83" t="s">
        <v>4465</v>
      </c>
      <c r="U1036" s="83" t="s">
        <v>2199</v>
      </c>
      <c r="V1036" s="86" t="s">
        <v>4476</v>
      </c>
      <c r="W1036" s="274" t="s">
        <v>2224</v>
      </c>
      <c r="X1036" s="274" t="s">
        <v>2717</v>
      </c>
      <c r="Y1036" s="85">
        <v>6617506</v>
      </c>
      <c r="Z1036" s="86">
        <v>44424</v>
      </c>
      <c r="AA1036" s="86"/>
      <c r="AB1036" s="87">
        <f t="shared" ca="1" si="179"/>
        <v>39</v>
      </c>
      <c r="AC1036" s="88" t="str">
        <f t="shared" ca="1" si="180"/>
        <v>31 - 60 days</v>
      </c>
      <c r="AD1036" s="89">
        <f t="shared" si="174"/>
        <v>44454</v>
      </c>
      <c r="AE1036" s="90" t="str">
        <f t="shared" si="171"/>
        <v>W38-2021</v>
      </c>
      <c r="AF1036" s="90" t="str">
        <f t="shared" si="172"/>
        <v>Sep-2021</v>
      </c>
      <c r="AG1036" s="89">
        <v>44453</v>
      </c>
      <c r="AH1036" s="219" t="str">
        <f t="shared" si="176"/>
        <v>W38-2021</v>
      </c>
      <c r="AI1036" s="219" t="str">
        <f t="shared" si="177"/>
        <v>Sep-2021</v>
      </c>
      <c r="AJ1036" s="89">
        <v>44460</v>
      </c>
      <c r="AK1036" s="219" t="str">
        <f t="shared" si="181"/>
        <v>W39-2021</v>
      </c>
      <c r="AL1036" s="219" t="str">
        <f t="shared" si="182"/>
        <v>Sep-2021</v>
      </c>
      <c r="AM1036" s="89">
        <v>44460</v>
      </c>
      <c r="AN1036" s="219" t="str">
        <f t="shared" si="183"/>
        <v>W39-2021</v>
      </c>
      <c r="AO1036" s="219" t="str">
        <f t="shared" si="184"/>
        <v>Sep-2021</v>
      </c>
      <c r="AP1036" s="83" t="s">
        <v>4464</v>
      </c>
      <c r="AQ1036" s="220">
        <v>44446</v>
      </c>
      <c r="AR1036" s="89"/>
      <c r="AS1036" s="99" t="s">
        <v>5949</v>
      </c>
      <c r="AT1036" s="94">
        <v>6.6</v>
      </c>
      <c r="AU1036" s="97"/>
      <c r="AV1036" s="95">
        <v>44435</v>
      </c>
      <c r="AW1036" s="97"/>
      <c r="AX1036" s="89"/>
      <c r="AY1036" s="89">
        <v>44463</v>
      </c>
      <c r="AZ1036" s="219" t="str">
        <f t="shared" si="178"/>
        <v>W39-2021</v>
      </c>
      <c r="BA1036" s="86"/>
      <c r="BB1036" s="86"/>
      <c r="BC1036" s="86"/>
      <c r="BD1036" s="83" t="s">
        <v>3719</v>
      </c>
      <c r="BE1036" s="83" t="str">
        <f t="shared" si="166"/>
        <v>21.RFI</v>
      </c>
      <c r="BF1036" s="83" t="s">
        <v>3755</v>
      </c>
      <c r="BG1036" s="96" t="s">
        <v>5859</v>
      </c>
      <c r="BH1036" s="437"/>
    </row>
    <row r="1037" spans="1:62" s="13" customFormat="1" ht="15" hidden="1" customHeight="1">
      <c r="A1037" s="187" t="s">
        <v>11659</v>
      </c>
      <c r="B1037" s="29"/>
      <c r="C1037" s="83" t="str">
        <f t="shared" si="175"/>
        <v>SUM-LA-KTB-1148</v>
      </c>
      <c r="D1037" s="83">
        <v>30741740031</v>
      </c>
      <c r="E1037" s="198">
        <v>100132109</v>
      </c>
      <c r="F1037" s="198" t="s">
        <v>11964</v>
      </c>
      <c r="G1037" s="83" t="s">
        <v>10283</v>
      </c>
      <c r="H1037" s="84" t="s">
        <v>6825</v>
      </c>
      <c r="I1037" s="83" t="s">
        <v>11799</v>
      </c>
      <c r="J1037" s="83" t="s">
        <v>11800</v>
      </c>
      <c r="K1037" s="83">
        <v>65</v>
      </c>
      <c r="L1037" s="83" t="s">
        <v>11801</v>
      </c>
      <c r="M1037" s="83">
        <v>2022</v>
      </c>
      <c r="N1037" s="83" t="s">
        <v>10971</v>
      </c>
      <c r="O1037" s="83" t="s">
        <v>12035</v>
      </c>
      <c r="P1037" s="84" t="s">
        <v>205</v>
      </c>
      <c r="Q1037" s="83" t="s">
        <v>11582</v>
      </c>
      <c r="R1037" s="83" t="s">
        <v>11583</v>
      </c>
      <c r="S1037" s="83" t="s">
        <v>2200</v>
      </c>
      <c r="T1037" s="83" t="s">
        <v>5862</v>
      </c>
      <c r="U1037" s="83" t="s">
        <v>2199</v>
      </c>
      <c r="V1037" s="83" t="s">
        <v>4477</v>
      </c>
      <c r="W1037" s="274" t="s">
        <v>2218</v>
      </c>
      <c r="X1037" s="274" t="s">
        <v>8626</v>
      </c>
      <c r="Y1037" s="274">
        <v>6618079</v>
      </c>
      <c r="Z1037" s="86">
        <v>44631</v>
      </c>
      <c r="AA1037" s="86">
        <v>44631</v>
      </c>
      <c r="AB1037" s="332">
        <f t="shared" ca="1" si="179"/>
        <v>40</v>
      </c>
      <c r="AC1037" s="91" t="str">
        <f t="shared" ca="1" si="180"/>
        <v>31 - 60 days</v>
      </c>
      <c r="AD1037" s="89">
        <f t="shared" si="174"/>
        <v>44661</v>
      </c>
      <c r="AE1037" s="90" t="str">
        <f t="shared" si="171"/>
        <v>W16-2022</v>
      </c>
      <c r="AF1037" s="90" t="str">
        <f t="shared" si="172"/>
        <v>Apr-2022</v>
      </c>
      <c r="AG1037" s="86" t="s">
        <v>345</v>
      </c>
      <c r="AH1037" s="219" t="str">
        <f t="shared" si="176"/>
        <v>TBD</v>
      </c>
      <c r="AI1037" s="219" t="str">
        <f t="shared" si="177"/>
        <v>TBD</v>
      </c>
      <c r="AJ1037" s="199">
        <v>44717</v>
      </c>
      <c r="AK1037" s="219" t="str">
        <f t="shared" si="181"/>
        <v>W24-2022</v>
      </c>
      <c r="AL1037" s="219" t="str">
        <f t="shared" si="182"/>
        <v>Jun-2022</v>
      </c>
      <c r="AM1037" s="339">
        <v>44717</v>
      </c>
      <c r="AN1037" s="219" t="str">
        <f t="shared" si="183"/>
        <v>W24-2022</v>
      </c>
      <c r="AO1037" s="219" t="str">
        <f t="shared" si="184"/>
        <v>Jun-2022</v>
      </c>
      <c r="AP1037" s="83" t="s">
        <v>4464</v>
      </c>
      <c r="AQ1037" s="220">
        <v>44644</v>
      </c>
      <c r="AR1037" s="89">
        <v>44645</v>
      </c>
      <c r="AS1037" s="99">
        <v>173001529010</v>
      </c>
      <c r="AT1037" s="94"/>
      <c r="AU1037" s="257"/>
      <c r="AV1037" s="238">
        <v>44643</v>
      </c>
      <c r="AW1037" s="238"/>
      <c r="AX1037" s="89"/>
      <c r="AY1037" s="89">
        <v>44671</v>
      </c>
      <c r="AZ1037" s="219"/>
      <c r="BA1037" s="86"/>
      <c r="BB1037" s="86"/>
      <c r="BC1037" s="86"/>
      <c r="BD1037" s="83" t="s">
        <v>3719</v>
      </c>
      <c r="BE1037" s="83" t="str">
        <f t="shared" si="166"/>
        <v>21.RFI</v>
      </c>
      <c r="BF1037" s="83" t="s">
        <v>3754</v>
      </c>
      <c r="BG1037" s="237" t="s">
        <v>12824</v>
      </c>
      <c r="BH1037" s="435" t="s">
        <v>12833</v>
      </c>
      <c r="BI1037" s="190"/>
      <c r="BJ1037" s="190"/>
    </row>
    <row r="1038" spans="1:62" s="13" customFormat="1" ht="15" hidden="1" customHeight="1">
      <c r="A1038" s="187">
        <v>585</v>
      </c>
      <c r="B1038" s="29"/>
      <c r="C1038" s="83" t="str">
        <f t="shared" si="175"/>
        <v>SUM-SS-IDL-1239</v>
      </c>
      <c r="D1038" s="83">
        <v>30700330031</v>
      </c>
      <c r="E1038" s="83" t="s">
        <v>7510</v>
      </c>
      <c r="F1038" s="198" t="s">
        <v>6190</v>
      </c>
      <c r="G1038" s="83" t="s">
        <v>5842</v>
      </c>
      <c r="H1038" s="84" t="s">
        <v>6825</v>
      </c>
      <c r="I1038" s="83" t="s">
        <v>5427</v>
      </c>
      <c r="J1038" s="83" t="s">
        <v>5428</v>
      </c>
      <c r="K1038" s="83">
        <v>60</v>
      </c>
      <c r="L1038" s="83" t="s">
        <v>4923</v>
      </c>
      <c r="M1038" s="84">
        <v>2021</v>
      </c>
      <c r="N1038" s="83" t="s">
        <v>3758</v>
      </c>
      <c r="O1038" s="83" t="s">
        <v>6256</v>
      </c>
      <c r="P1038" s="84" t="s">
        <v>205</v>
      </c>
      <c r="Q1038" s="83" t="s">
        <v>1541</v>
      </c>
      <c r="R1038" s="83" t="s">
        <v>1542</v>
      </c>
      <c r="S1038" s="83" t="s">
        <v>2200</v>
      </c>
      <c r="T1038" s="83" t="s">
        <v>4465</v>
      </c>
      <c r="U1038" s="83" t="s">
        <v>2199</v>
      </c>
      <c r="V1038" s="86" t="s">
        <v>4477</v>
      </c>
      <c r="W1038" s="274" t="s">
        <v>2216</v>
      </c>
      <c r="X1038" s="274" t="s">
        <v>2668</v>
      </c>
      <c r="Y1038" s="85">
        <v>6617506</v>
      </c>
      <c r="Z1038" s="86">
        <v>44424</v>
      </c>
      <c r="AA1038" s="86"/>
      <c r="AB1038" s="87">
        <f t="shared" ca="1" si="179"/>
        <v>24</v>
      </c>
      <c r="AC1038" s="88" t="str">
        <f t="shared" ca="1" si="180"/>
        <v>&lt; 30 days</v>
      </c>
      <c r="AD1038" s="89">
        <f t="shared" si="174"/>
        <v>44454</v>
      </c>
      <c r="AE1038" s="90" t="str">
        <f t="shared" si="171"/>
        <v>W38-2021</v>
      </c>
      <c r="AF1038" s="90" t="str">
        <f t="shared" si="172"/>
        <v>Sep-2021</v>
      </c>
      <c r="AG1038" s="89">
        <v>44453</v>
      </c>
      <c r="AH1038" s="219" t="str">
        <f t="shared" si="176"/>
        <v>W38-2021</v>
      </c>
      <c r="AI1038" s="219" t="str">
        <f t="shared" si="177"/>
        <v>Sep-2021</v>
      </c>
      <c r="AJ1038" s="89">
        <v>44454</v>
      </c>
      <c r="AK1038" s="219" t="str">
        <f t="shared" si="181"/>
        <v>W38-2021</v>
      </c>
      <c r="AL1038" s="219" t="str">
        <f t="shared" si="182"/>
        <v>Sep-2021</v>
      </c>
      <c r="AM1038" s="89">
        <v>44454</v>
      </c>
      <c r="AN1038" s="219" t="str">
        <f t="shared" si="183"/>
        <v>W38-2021</v>
      </c>
      <c r="AO1038" s="219" t="str">
        <f t="shared" si="184"/>
        <v>Sep-2021</v>
      </c>
      <c r="AP1038" s="83" t="s">
        <v>4464</v>
      </c>
      <c r="AQ1038" s="220">
        <v>44436</v>
      </c>
      <c r="AR1038" s="89"/>
      <c r="AS1038" s="99" t="s">
        <v>2380</v>
      </c>
      <c r="AT1038" s="94">
        <v>6.6</v>
      </c>
      <c r="AU1038" s="97"/>
      <c r="AV1038" s="95">
        <v>44433</v>
      </c>
      <c r="AW1038" s="97"/>
      <c r="AX1038" s="89"/>
      <c r="AY1038" s="89">
        <v>44448</v>
      </c>
      <c r="AZ1038" s="219" t="str">
        <f t="shared" ref="AZ1038:AZ1101" si="185">IFERROR(VLOOKUP(AY1038,L_Convert,6,FALSE),"")</f>
        <v>W37-2021</v>
      </c>
      <c r="BA1038" s="86"/>
      <c r="BB1038" s="86"/>
      <c r="BC1038" s="86"/>
      <c r="BD1038" s="83" t="s">
        <v>3719</v>
      </c>
      <c r="BE1038" s="83" t="str">
        <f t="shared" si="166"/>
        <v>21.RFI</v>
      </c>
      <c r="BF1038" s="83" t="s">
        <v>3755</v>
      </c>
      <c r="BG1038" s="96" t="s">
        <v>4276</v>
      </c>
      <c r="BH1038" s="437"/>
    </row>
    <row r="1039" spans="1:62" s="13" customFormat="1" ht="15" hidden="1" customHeight="1">
      <c r="A1039" s="187">
        <v>686</v>
      </c>
      <c r="B1039" s="29"/>
      <c r="C1039" s="83" t="str">
        <f t="shared" si="175"/>
        <v>SUM-JA-JMB-0487</v>
      </c>
      <c r="D1039" s="83">
        <v>30700300031</v>
      </c>
      <c r="E1039" s="83" t="s">
        <v>7535</v>
      </c>
      <c r="F1039" s="198" t="s">
        <v>6088</v>
      </c>
      <c r="G1039" s="83" t="s">
        <v>5842</v>
      </c>
      <c r="H1039" s="84" t="s">
        <v>6825</v>
      </c>
      <c r="I1039" s="83" t="s">
        <v>5604</v>
      </c>
      <c r="J1039" s="83" t="s">
        <v>5605</v>
      </c>
      <c r="K1039" s="83">
        <v>40</v>
      </c>
      <c r="L1039" s="83" t="s">
        <v>4980</v>
      </c>
      <c r="M1039" s="84">
        <v>2021</v>
      </c>
      <c r="N1039" s="83" t="s">
        <v>3758</v>
      </c>
      <c r="O1039" s="83" t="s">
        <v>6160</v>
      </c>
      <c r="P1039" s="84" t="s">
        <v>205</v>
      </c>
      <c r="Q1039" s="83" t="s">
        <v>1743</v>
      </c>
      <c r="R1039" s="83" t="s">
        <v>1744</v>
      </c>
      <c r="S1039" s="83" t="s">
        <v>2200</v>
      </c>
      <c r="T1039" s="83" t="s">
        <v>4465</v>
      </c>
      <c r="U1039" s="83" t="s">
        <v>2199</v>
      </c>
      <c r="V1039" s="86" t="s">
        <v>4477</v>
      </c>
      <c r="W1039" s="274" t="s">
        <v>2223</v>
      </c>
      <c r="X1039" s="274" t="s">
        <v>2692</v>
      </c>
      <c r="Y1039" s="85">
        <v>6617506</v>
      </c>
      <c r="Z1039" s="86">
        <v>44424</v>
      </c>
      <c r="AA1039" s="86"/>
      <c r="AB1039" s="87">
        <f t="shared" ca="1" si="179"/>
        <v>35</v>
      </c>
      <c r="AC1039" s="88" t="str">
        <f t="shared" ca="1" si="180"/>
        <v>31 - 60 days</v>
      </c>
      <c r="AD1039" s="89">
        <f t="shared" si="174"/>
        <v>44454</v>
      </c>
      <c r="AE1039" s="90" t="str">
        <f t="shared" si="171"/>
        <v>W38-2021</v>
      </c>
      <c r="AF1039" s="90" t="str">
        <f t="shared" si="172"/>
        <v>Sep-2021</v>
      </c>
      <c r="AG1039" s="89">
        <v>44453</v>
      </c>
      <c r="AH1039" s="219" t="str">
        <f t="shared" si="176"/>
        <v>W38-2021</v>
      </c>
      <c r="AI1039" s="219" t="str">
        <f t="shared" si="177"/>
        <v>Sep-2021</v>
      </c>
      <c r="AJ1039" s="89">
        <v>44459</v>
      </c>
      <c r="AK1039" s="219" t="str">
        <f t="shared" si="181"/>
        <v>W39-2021</v>
      </c>
      <c r="AL1039" s="219" t="str">
        <f t="shared" si="182"/>
        <v>Sep-2021</v>
      </c>
      <c r="AM1039" s="89">
        <v>44459</v>
      </c>
      <c r="AN1039" s="219" t="str">
        <f t="shared" si="183"/>
        <v>W39-2021</v>
      </c>
      <c r="AO1039" s="219" t="str">
        <f t="shared" si="184"/>
        <v>Sep-2021</v>
      </c>
      <c r="AP1039" s="83" t="s">
        <v>4464</v>
      </c>
      <c r="AQ1039" s="220">
        <v>44436</v>
      </c>
      <c r="AR1039" s="89"/>
      <c r="AS1039" s="99" t="s">
        <v>2411</v>
      </c>
      <c r="AT1039" s="94">
        <v>6.6</v>
      </c>
      <c r="AU1039" s="97"/>
      <c r="AV1039" s="95">
        <v>44433</v>
      </c>
      <c r="AW1039" s="97"/>
      <c r="AX1039" s="89"/>
      <c r="AY1039" s="89">
        <v>44459</v>
      </c>
      <c r="AZ1039" s="219" t="str">
        <f t="shared" si="185"/>
        <v>W39-2021</v>
      </c>
      <c r="BA1039" s="86"/>
      <c r="BB1039" s="86"/>
      <c r="BC1039" s="86"/>
      <c r="BD1039" s="83" t="s">
        <v>3719</v>
      </c>
      <c r="BE1039" s="83" t="str">
        <f t="shared" si="166"/>
        <v>21.RFI</v>
      </c>
      <c r="BF1039" s="83" t="s">
        <v>3755</v>
      </c>
      <c r="BG1039" s="96" t="s">
        <v>4336</v>
      </c>
      <c r="BH1039" s="437"/>
    </row>
    <row r="1040" spans="1:62" s="13" customFormat="1" ht="15" hidden="1" customHeight="1">
      <c r="A1040" s="187">
        <v>603</v>
      </c>
      <c r="B1040" s="29"/>
      <c r="C1040" s="83" t="str">
        <f t="shared" si="175"/>
        <v>SUM-SB-BSK-0856</v>
      </c>
      <c r="D1040" s="83">
        <v>30700320031</v>
      </c>
      <c r="E1040" s="83" t="s">
        <v>7408</v>
      </c>
      <c r="F1040" s="198" t="s">
        <v>6323</v>
      </c>
      <c r="G1040" s="83" t="s">
        <v>5842</v>
      </c>
      <c r="H1040" s="84" t="s">
        <v>6825</v>
      </c>
      <c r="I1040" s="83" t="s">
        <v>5464</v>
      </c>
      <c r="J1040" s="83" t="s">
        <v>5465</v>
      </c>
      <c r="K1040" s="83">
        <v>60</v>
      </c>
      <c r="L1040" s="83" t="s">
        <v>4884</v>
      </c>
      <c r="M1040" s="84">
        <v>2021</v>
      </c>
      <c r="N1040" s="83" t="s">
        <v>3758</v>
      </c>
      <c r="O1040" s="83" t="s">
        <v>6382</v>
      </c>
      <c r="P1040" s="84" t="s">
        <v>205</v>
      </c>
      <c r="Q1040" s="83" t="s">
        <v>1577</v>
      </c>
      <c r="R1040" s="83" t="s">
        <v>1578</v>
      </c>
      <c r="S1040" s="83" t="s">
        <v>2200</v>
      </c>
      <c r="T1040" s="83" t="s">
        <v>4465</v>
      </c>
      <c r="U1040" s="83" t="s">
        <v>2199</v>
      </c>
      <c r="V1040" s="86" t="s">
        <v>4476</v>
      </c>
      <c r="W1040" s="274" t="s">
        <v>2215</v>
      </c>
      <c r="X1040" s="274" t="s">
        <v>2676</v>
      </c>
      <c r="Y1040" s="85">
        <v>6617506</v>
      </c>
      <c r="Z1040" s="86">
        <v>44424</v>
      </c>
      <c r="AA1040" s="86"/>
      <c r="AB1040" s="87">
        <f t="shared" ca="1" si="179"/>
        <v>76</v>
      </c>
      <c r="AC1040" s="88" t="str">
        <f t="shared" ca="1" si="180"/>
        <v>61 - 90 days</v>
      </c>
      <c r="AD1040" s="89">
        <f t="shared" si="174"/>
        <v>44454</v>
      </c>
      <c r="AE1040" s="90" t="str">
        <f t="shared" si="171"/>
        <v>W38-2021</v>
      </c>
      <c r="AF1040" s="90" t="str">
        <f t="shared" si="172"/>
        <v>Sep-2021</v>
      </c>
      <c r="AG1040" s="89">
        <v>44453</v>
      </c>
      <c r="AH1040" s="219" t="str">
        <f t="shared" si="176"/>
        <v>W38-2021</v>
      </c>
      <c r="AI1040" s="219" t="str">
        <f t="shared" si="177"/>
        <v>Sep-2021</v>
      </c>
      <c r="AJ1040" s="89">
        <v>44475</v>
      </c>
      <c r="AK1040" s="219" t="str">
        <f t="shared" si="181"/>
        <v>W41-2021</v>
      </c>
      <c r="AL1040" s="219" t="str">
        <f t="shared" si="182"/>
        <v>Oct-2021</v>
      </c>
      <c r="AM1040" s="89">
        <v>44499</v>
      </c>
      <c r="AN1040" s="219" t="str">
        <f t="shared" si="183"/>
        <v>W44-2021</v>
      </c>
      <c r="AO1040" s="219" t="str">
        <f t="shared" si="184"/>
        <v>Oct-2021</v>
      </c>
      <c r="AP1040" s="83" t="s">
        <v>4464</v>
      </c>
      <c r="AQ1040" s="220">
        <v>44436</v>
      </c>
      <c r="AR1040" s="89"/>
      <c r="AS1040" s="99" t="s">
        <v>7136</v>
      </c>
      <c r="AT1040" s="94">
        <v>6.6</v>
      </c>
      <c r="AU1040" s="97"/>
      <c r="AV1040" s="95">
        <v>44433</v>
      </c>
      <c r="AW1040" s="97"/>
      <c r="AX1040" s="89"/>
      <c r="AY1040" s="89">
        <v>44500</v>
      </c>
      <c r="AZ1040" s="219" t="str">
        <f t="shared" si="185"/>
        <v>W45-2021</v>
      </c>
      <c r="BA1040" s="86"/>
      <c r="BB1040" s="86"/>
      <c r="BC1040" s="86"/>
      <c r="BD1040" s="83" t="s">
        <v>3719</v>
      </c>
      <c r="BE1040" s="83" t="str">
        <f t="shared" si="166"/>
        <v>21.RFI</v>
      </c>
      <c r="BF1040" s="83" t="s">
        <v>3754</v>
      </c>
      <c r="BG1040" s="103" t="s">
        <v>7050</v>
      </c>
      <c r="BH1040" s="448"/>
    </row>
    <row r="1041" spans="1:62" s="329" customFormat="1" ht="15" hidden="1" customHeight="1">
      <c r="A1041" s="187">
        <v>584</v>
      </c>
      <c r="B1041" s="29"/>
      <c r="C1041" s="83" t="str">
        <f t="shared" si="175"/>
        <v>SUL-SR-PLW-0179</v>
      </c>
      <c r="D1041" s="83">
        <v>30700410031</v>
      </c>
      <c r="E1041" s="83" t="s">
        <v>7573</v>
      </c>
      <c r="F1041" s="198" t="s">
        <v>6319</v>
      </c>
      <c r="G1041" s="83" t="s">
        <v>5842</v>
      </c>
      <c r="H1041" s="84" t="s">
        <v>6828</v>
      </c>
      <c r="I1041" s="83" t="s">
        <v>5425</v>
      </c>
      <c r="J1041" s="83" t="s">
        <v>5426</v>
      </c>
      <c r="K1041" s="83">
        <v>50</v>
      </c>
      <c r="L1041" s="83" t="s">
        <v>4922</v>
      </c>
      <c r="M1041" s="84">
        <v>2021</v>
      </c>
      <c r="N1041" s="83" t="s">
        <v>3758</v>
      </c>
      <c r="O1041" s="83" t="s">
        <v>6375</v>
      </c>
      <c r="P1041" s="84" t="s">
        <v>205</v>
      </c>
      <c r="Q1041" s="83" t="s">
        <v>1539</v>
      </c>
      <c r="R1041" s="83" t="s">
        <v>1540</v>
      </c>
      <c r="S1041" s="83" t="s">
        <v>2200</v>
      </c>
      <c r="T1041" s="83" t="s">
        <v>4465</v>
      </c>
      <c r="U1041" s="83" t="s">
        <v>2198</v>
      </c>
      <c r="V1041" s="86" t="s">
        <v>4475</v>
      </c>
      <c r="W1041" s="274" t="s">
        <v>2225</v>
      </c>
      <c r="X1041" s="274" t="s">
        <v>2667</v>
      </c>
      <c r="Y1041" s="85">
        <v>6617443</v>
      </c>
      <c r="Z1041" s="86">
        <v>44414</v>
      </c>
      <c r="AA1041" s="86"/>
      <c r="AB1041" s="87">
        <f t="shared" ca="1" si="179"/>
        <v>74</v>
      </c>
      <c r="AC1041" s="88" t="str">
        <f t="shared" ca="1" si="180"/>
        <v>61 - 90 days</v>
      </c>
      <c r="AD1041" s="89">
        <f t="shared" si="174"/>
        <v>44444</v>
      </c>
      <c r="AE1041" s="90" t="str">
        <f t="shared" si="171"/>
        <v>W37-2021</v>
      </c>
      <c r="AF1041" s="90" t="str">
        <f t="shared" si="172"/>
        <v>Sep-2021</v>
      </c>
      <c r="AG1041" s="89">
        <v>44469</v>
      </c>
      <c r="AH1041" s="219" t="str">
        <f t="shared" si="176"/>
        <v>W40-2021</v>
      </c>
      <c r="AI1041" s="219" t="str">
        <f t="shared" si="177"/>
        <v>Sep-2021</v>
      </c>
      <c r="AJ1041" s="89">
        <v>44484</v>
      </c>
      <c r="AK1041" s="219" t="str">
        <f t="shared" si="181"/>
        <v>W42-2021</v>
      </c>
      <c r="AL1041" s="219" t="str">
        <f t="shared" si="182"/>
        <v>Oct-2021</v>
      </c>
      <c r="AM1041" s="89">
        <v>44499</v>
      </c>
      <c r="AN1041" s="219" t="str">
        <f t="shared" si="183"/>
        <v>W44-2021</v>
      </c>
      <c r="AO1041" s="219" t="str">
        <f t="shared" si="184"/>
        <v>Oct-2021</v>
      </c>
      <c r="AP1041" s="83" t="s">
        <v>4464</v>
      </c>
      <c r="AQ1041" s="220">
        <v>44436</v>
      </c>
      <c r="AR1041" s="89"/>
      <c r="AS1041" s="99" t="s">
        <v>6924</v>
      </c>
      <c r="AT1041" s="94">
        <v>6.6</v>
      </c>
      <c r="AU1041" s="97"/>
      <c r="AV1041" s="95">
        <v>44433</v>
      </c>
      <c r="AW1041" s="97"/>
      <c r="AX1041" s="89"/>
      <c r="AY1041" s="89">
        <v>44488</v>
      </c>
      <c r="AZ1041" s="219" t="str">
        <f t="shared" si="185"/>
        <v>W43-2021</v>
      </c>
      <c r="BA1041" s="86"/>
      <c r="BB1041" s="86"/>
      <c r="BC1041" s="86"/>
      <c r="BD1041" s="83" t="s">
        <v>3719</v>
      </c>
      <c r="BE1041" s="83" t="str">
        <f t="shared" si="166"/>
        <v>21.RFI</v>
      </c>
      <c r="BF1041" s="83" t="s">
        <v>3755</v>
      </c>
      <c r="BG1041" s="103" t="s">
        <v>6931</v>
      </c>
      <c r="BH1041" s="448"/>
      <c r="BI1041" s="13"/>
      <c r="BJ1041" s="13"/>
    </row>
    <row r="1042" spans="1:62" s="13" customFormat="1" ht="15" hidden="1" customHeight="1">
      <c r="A1042" s="187">
        <v>604</v>
      </c>
      <c r="B1042" s="29"/>
      <c r="C1042" s="83" t="str">
        <f t="shared" si="175"/>
        <v>SUM-SB-SRK-0856</v>
      </c>
      <c r="D1042" s="83">
        <v>30700130031</v>
      </c>
      <c r="E1042" s="83" t="s">
        <v>7847</v>
      </c>
      <c r="F1042" s="198" t="s">
        <v>6187</v>
      </c>
      <c r="G1042" s="83" t="s">
        <v>5842</v>
      </c>
      <c r="H1042" s="84" t="s">
        <v>6825</v>
      </c>
      <c r="I1042" s="83" t="s">
        <v>5466</v>
      </c>
      <c r="J1042" s="83" t="s">
        <v>5467</v>
      </c>
      <c r="K1042" s="83">
        <v>60</v>
      </c>
      <c r="L1042" s="83" t="s">
        <v>4941</v>
      </c>
      <c r="M1042" s="84">
        <v>2021</v>
      </c>
      <c r="N1042" s="83" t="s">
        <v>3758</v>
      </c>
      <c r="O1042" s="83" t="s">
        <v>6253</v>
      </c>
      <c r="P1042" s="84" t="s">
        <v>205</v>
      </c>
      <c r="Q1042" s="83" t="s">
        <v>1579</v>
      </c>
      <c r="R1042" s="83" t="s">
        <v>1580</v>
      </c>
      <c r="S1042" s="83" t="s">
        <v>2200</v>
      </c>
      <c r="T1042" s="83" t="s">
        <v>4465</v>
      </c>
      <c r="U1042" s="83" t="s">
        <v>2199</v>
      </c>
      <c r="V1042" s="86" t="s">
        <v>4476</v>
      </c>
      <c r="W1042" s="274" t="s">
        <v>2215</v>
      </c>
      <c r="X1042" s="274" t="s">
        <v>2677</v>
      </c>
      <c r="Y1042" s="85">
        <v>6617506</v>
      </c>
      <c r="Z1042" s="86">
        <v>44424</v>
      </c>
      <c r="AA1042" s="86"/>
      <c r="AB1042" s="87">
        <f t="shared" ca="1" si="179"/>
        <v>39</v>
      </c>
      <c r="AC1042" s="88" t="str">
        <f t="shared" ca="1" si="180"/>
        <v>31 - 60 days</v>
      </c>
      <c r="AD1042" s="89">
        <f t="shared" si="174"/>
        <v>44454</v>
      </c>
      <c r="AE1042" s="90" t="str">
        <f t="shared" si="171"/>
        <v>W38-2021</v>
      </c>
      <c r="AF1042" s="90" t="str">
        <f t="shared" si="172"/>
        <v>Sep-2021</v>
      </c>
      <c r="AG1042" s="89">
        <v>44453</v>
      </c>
      <c r="AH1042" s="219" t="str">
        <f t="shared" si="176"/>
        <v>W38-2021</v>
      </c>
      <c r="AI1042" s="219" t="str">
        <f t="shared" si="177"/>
        <v>Sep-2021</v>
      </c>
      <c r="AJ1042" s="89">
        <v>44453</v>
      </c>
      <c r="AK1042" s="219" t="str">
        <f t="shared" si="181"/>
        <v>W38-2021</v>
      </c>
      <c r="AL1042" s="219" t="str">
        <f t="shared" si="182"/>
        <v>Sep-2021</v>
      </c>
      <c r="AM1042" s="89">
        <v>44453</v>
      </c>
      <c r="AN1042" s="219" t="str">
        <f t="shared" si="183"/>
        <v>W38-2021</v>
      </c>
      <c r="AO1042" s="219" t="str">
        <f t="shared" si="184"/>
        <v>Sep-2021</v>
      </c>
      <c r="AP1042" s="83" t="s">
        <v>4464</v>
      </c>
      <c r="AQ1042" s="220">
        <v>44436</v>
      </c>
      <c r="AR1042" s="89"/>
      <c r="AS1042" s="99" t="s">
        <v>5950</v>
      </c>
      <c r="AT1042" s="94">
        <v>6.6</v>
      </c>
      <c r="AU1042" s="97"/>
      <c r="AV1042" s="95">
        <v>44432</v>
      </c>
      <c r="AW1042" s="97"/>
      <c r="AX1042" s="89"/>
      <c r="AY1042" s="89">
        <v>44463</v>
      </c>
      <c r="AZ1042" s="219" t="str">
        <f t="shared" si="185"/>
        <v>W39-2021</v>
      </c>
      <c r="BA1042" s="86"/>
      <c r="BB1042" s="86"/>
      <c r="BC1042" s="86"/>
      <c r="BD1042" s="83" t="s">
        <v>3719</v>
      </c>
      <c r="BE1042" s="83" t="str">
        <f t="shared" si="166"/>
        <v>21.RFI</v>
      </c>
      <c r="BF1042" s="83" t="s">
        <v>3755</v>
      </c>
      <c r="BG1042" s="96" t="s">
        <v>5858</v>
      </c>
      <c r="BH1042" s="437"/>
    </row>
    <row r="1043" spans="1:62" s="13" customFormat="1" ht="15" hidden="1" customHeight="1">
      <c r="A1043" s="187">
        <v>588</v>
      </c>
      <c r="B1043" s="29"/>
      <c r="C1043" s="83" t="str">
        <f t="shared" si="175"/>
        <v>JAW-JI-TRK-4258</v>
      </c>
      <c r="D1043" s="83">
        <v>30700110031</v>
      </c>
      <c r="E1043" s="83" t="s">
        <v>7279</v>
      </c>
      <c r="F1043" s="198" t="s">
        <v>6181</v>
      </c>
      <c r="G1043" s="83" t="s">
        <v>5842</v>
      </c>
      <c r="H1043" s="84" t="s">
        <v>6508</v>
      </c>
      <c r="I1043" s="83" t="s">
        <v>5433</v>
      </c>
      <c r="J1043" s="83" t="s">
        <v>5434</v>
      </c>
      <c r="K1043" s="83">
        <v>50</v>
      </c>
      <c r="L1043" s="83" t="s">
        <v>4926</v>
      </c>
      <c r="M1043" s="83">
        <v>2021</v>
      </c>
      <c r="N1043" s="83" t="s">
        <v>3758</v>
      </c>
      <c r="O1043" s="83" t="s">
        <v>6248</v>
      </c>
      <c r="P1043" s="84" t="s">
        <v>205</v>
      </c>
      <c r="Q1043" s="83" t="s">
        <v>1547</v>
      </c>
      <c r="R1043" s="83" t="s">
        <v>1548</v>
      </c>
      <c r="S1043" s="83" t="s">
        <v>2200</v>
      </c>
      <c r="T1043" s="83" t="s">
        <v>4465</v>
      </c>
      <c r="U1043" s="83" t="s">
        <v>2198</v>
      </c>
      <c r="V1043" s="86" t="s">
        <v>4472</v>
      </c>
      <c r="W1043" s="274" t="s">
        <v>2207</v>
      </c>
      <c r="X1043" s="274" t="s">
        <v>2670</v>
      </c>
      <c r="Y1043" s="85">
        <v>6617492</v>
      </c>
      <c r="Z1043" s="86">
        <v>44421</v>
      </c>
      <c r="AA1043" s="86"/>
      <c r="AB1043" s="87">
        <f t="shared" ca="1" si="179"/>
        <v>98</v>
      </c>
      <c r="AC1043" s="88" t="str">
        <f t="shared" ca="1" si="180"/>
        <v>91 - 120 days</v>
      </c>
      <c r="AD1043" s="89">
        <f t="shared" si="174"/>
        <v>44451</v>
      </c>
      <c r="AE1043" s="90" t="str">
        <f t="shared" si="171"/>
        <v>W38-2021</v>
      </c>
      <c r="AF1043" s="90" t="str">
        <f t="shared" si="172"/>
        <v>Sep-2021</v>
      </c>
      <c r="AG1043" s="89">
        <v>44450</v>
      </c>
      <c r="AH1043" s="219" t="str">
        <f t="shared" si="176"/>
        <v>W37-2021</v>
      </c>
      <c r="AI1043" s="219" t="str">
        <f t="shared" si="177"/>
        <v>Sep-2021</v>
      </c>
      <c r="AJ1043" s="89">
        <v>44467</v>
      </c>
      <c r="AK1043" s="219" t="str">
        <f t="shared" si="181"/>
        <v>W40-2021</v>
      </c>
      <c r="AL1043" s="219" t="str">
        <f t="shared" si="182"/>
        <v>Sep-2021</v>
      </c>
      <c r="AM1043" s="89">
        <v>44540</v>
      </c>
      <c r="AN1043" s="219" t="str">
        <f t="shared" si="183"/>
        <v>W50-2021</v>
      </c>
      <c r="AO1043" s="219" t="str">
        <f t="shared" si="184"/>
        <v>Dec-2021</v>
      </c>
      <c r="AP1043" s="83" t="s">
        <v>4464</v>
      </c>
      <c r="AQ1043" s="220">
        <v>44436</v>
      </c>
      <c r="AR1043" s="89"/>
      <c r="AS1043" s="99">
        <v>515432223593</v>
      </c>
      <c r="AT1043" s="92">
        <v>6.6</v>
      </c>
      <c r="AU1043" s="256"/>
      <c r="AV1043" s="95">
        <v>44432</v>
      </c>
      <c r="AW1043" s="238"/>
      <c r="AX1043" s="89">
        <v>44464</v>
      </c>
      <c r="AY1043" s="89">
        <v>44519</v>
      </c>
      <c r="AZ1043" s="219" t="str">
        <f t="shared" si="185"/>
        <v>W47-2021</v>
      </c>
      <c r="BA1043" s="86"/>
      <c r="BB1043" s="86"/>
      <c r="BC1043" s="86"/>
      <c r="BD1043" s="83" t="s">
        <v>3719</v>
      </c>
      <c r="BE1043" s="83" t="str">
        <f t="shared" ref="BE1043:BE1106" si="186">IFERROR(VLOOKUP($BD1043,L_Milestone,4,FALSE),"")</f>
        <v>21.RFI</v>
      </c>
      <c r="BF1043" s="83" t="s">
        <v>3754</v>
      </c>
      <c r="BG1043" s="237" t="s">
        <v>8006</v>
      </c>
      <c r="BH1043" s="435"/>
    </row>
    <row r="1044" spans="1:62" s="13" customFormat="1" ht="15" hidden="1" customHeight="1">
      <c r="A1044" s="187">
        <v>605</v>
      </c>
      <c r="B1044" s="29"/>
      <c r="C1044" s="83" t="str">
        <f t="shared" si="175"/>
        <v>SUM-SB-PYH-0842</v>
      </c>
      <c r="D1044" s="83">
        <v>30700120031</v>
      </c>
      <c r="E1044" s="83" t="s">
        <v>7670</v>
      </c>
      <c r="F1044" s="198" t="s">
        <v>6188</v>
      </c>
      <c r="G1044" s="83" t="s">
        <v>5842</v>
      </c>
      <c r="H1044" s="84" t="s">
        <v>6825</v>
      </c>
      <c r="I1044" s="83" t="s">
        <v>5468</v>
      </c>
      <c r="J1044" s="83" t="s">
        <v>5469</v>
      </c>
      <c r="K1044" s="83">
        <v>40</v>
      </c>
      <c r="L1044" s="83" t="s">
        <v>4942</v>
      </c>
      <c r="M1044" s="84">
        <v>2021</v>
      </c>
      <c r="N1044" s="83" t="s">
        <v>3758</v>
      </c>
      <c r="O1044" s="83" t="s">
        <v>6254</v>
      </c>
      <c r="P1044" s="84" t="s">
        <v>205</v>
      </c>
      <c r="Q1044" s="83" t="s">
        <v>1581</v>
      </c>
      <c r="R1044" s="83" t="s">
        <v>1582</v>
      </c>
      <c r="S1044" s="83" t="s">
        <v>2200</v>
      </c>
      <c r="T1044" s="83" t="s">
        <v>4465</v>
      </c>
      <c r="U1044" s="83" t="s">
        <v>2199</v>
      </c>
      <c r="V1044" s="86" t="s">
        <v>4476</v>
      </c>
      <c r="W1044" s="274" t="s">
        <v>2215</v>
      </c>
      <c r="X1044" s="274" t="s">
        <v>2678</v>
      </c>
      <c r="Y1044" s="85">
        <v>6617506</v>
      </c>
      <c r="Z1044" s="86">
        <v>44424</v>
      </c>
      <c r="AA1044" s="86"/>
      <c r="AB1044" s="87">
        <f t="shared" ca="1" si="179"/>
        <v>37</v>
      </c>
      <c r="AC1044" s="88" t="str">
        <f t="shared" ca="1" si="180"/>
        <v>31 - 60 days</v>
      </c>
      <c r="AD1044" s="89">
        <f t="shared" si="174"/>
        <v>44454</v>
      </c>
      <c r="AE1044" s="90" t="str">
        <f t="shared" si="171"/>
        <v>W38-2021</v>
      </c>
      <c r="AF1044" s="90" t="str">
        <f t="shared" si="172"/>
        <v>Sep-2021</v>
      </c>
      <c r="AG1044" s="89">
        <v>44453</v>
      </c>
      <c r="AH1044" s="219" t="str">
        <f t="shared" si="176"/>
        <v>W38-2021</v>
      </c>
      <c r="AI1044" s="219" t="str">
        <f t="shared" si="177"/>
        <v>Sep-2021</v>
      </c>
      <c r="AJ1044" s="89">
        <v>44453</v>
      </c>
      <c r="AK1044" s="219" t="str">
        <f t="shared" si="181"/>
        <v>W38-2021</v>
      </c>
      <c r="AL1044" s="219" t="str">
        <f t="shared" si="182"/>
        <v>Sep-2021</v>
      </c>
      <c r="AM1044" s="89">
        <v>44453</v>
      </c>
      <c r="AN1044" s="219" t="str">
        <f t="shared" si="183"/>
        <v>W38-2021</v>
      </c>
      <c r="AO1044" s="219" t="str">
        <f t="shared" si="184"/>
        <v>Sep-2021</v>
      </c>
      <c r="AP1044" s="83" t="s">
        <v>4464</v>
      </c>
      <c r="AQ1044" s="220">
        <v>44436</v>
      </c>
      <c r="AR1044" s="89"/>
      <c r="AS1044" s="99" t="s">
        <v>6739</v>
      </c>
      <c r="AT1044" s="94">
        <v>6.6</v>
      </c>
      <c r="AU1044" s="97"/>
      <c r="AV1044" s="95">
        <v>44431</v>
      </c>
      <c r="AW1044" s="97"/>
      <c r="AX1044" s="89"/>
      <c r="AY1044" s="89">
        <v>44461</v>
      </c>
      <c r="AZ1044" s="219" t="str">
        <f t="shared" si="185"/>
        <v>W39-2021</v>
      </c>
      <c r="BA1044" s="86"/>
      <c r="BB1044" s="86"/>
      <c r="BC1044" s="86"/>
      <c r="BD1044" s="83" t="s">
        <v>3719</v>
      </c>
      <c r="BE1044" s="83" t="str">
        <f t="shared" si="186"/>
        <v>21.RFI</v>
      </c>
      <c r="BF1044" s="83" t="s">
        <v>3755</v>
      </c>
      <c r="BG1044" s="96" t="s">
        <v>4282</v>
      </c>
      <c r="BH1044" s="437"/>
    </row>
    <row r="1045" spans="1:62" s="13" customFormat="1" ht="15" hidden="1" customHeight="1">
      <c r="A1045" s="187">
        <v>545</v>
      </c>
      <c r="B1045" s="29"/>
      <c r="C1045" s="83" t="str">
        <f t="shared" si="175"/>
        <v>JAW-JB-NPH-4133</v>
      </c>
      <c r="D1045" s="83">
        <v>30696800031</v>
      </c>
      <c r="E1045" s="83" t="s">
        <v>7764</v>
      </c>
      <c r="F1045" s="198" t="s">
        <v>7989</v>
      </c>
      <c r="G1045" s="83" t="s">
        <v>5842</v>
      </c>
      <c r="H1045" s="84" t="s">
        <v>6508</v>
      </c>
      <c r="I1045" s="83" t="s">
        <v>5345</v>
      </c>
      <c r="J1045" s="83" t="s">
        <v>5346</v>
      </c>
      <c r="K1045" s="83">
        <v>40</v>
      </c>
      <c r="L1045" s="83" t="s">
        <v>4891</v>
      </c>
      <c r="M1045" s="84">
        <v>2021</v>
      </c>
      <c r="N1045" s="83" t="s">
        <v>3758</v>
      </c>
      <c r="O1045" s="83" t="s">
        <v>6142</v>
      </c>
      <c r="P1045" s="84" t="s">
        <v>205</v>
      </c>
      <c r="Q1045" s="83" t="s">
        <v>1462</v>
      </c>
      <c r="R1045" s="83" t="s">
        <v>1463</v>
      </c>
      <c r="S1045" s="83" t="s">
        <v>2200</v>
      </c>
      <c r="T1045" s="83" t="s">
        <v>4465</v>
      </c>
      <c r="U1045" s="83" t="s">
        <v>103</v>
      </c>
      <c r="V1045" s="86" t="s">
        <v>4470</v>
      </c>
      <c r="W1045" s="274" t="s">
        <v>2205</v>
      </c>
      <c r="X1045" s="274" t="s">
        <v>2613</v>
      </c>
      <c r="Y1045" s="85">
        <v>6617492</v>
      </c>
      <c r="Z1045" s="86">
        <v>44421</v>
      </c>
      <c r="AA1045" s="86"/>
      <c r="AB1045" s="87">
        <f t="shared" ca="1" si="179"/>
        <v>85</v>
      </c>
      <c r="AC1045" s="88" t="str">
        <f t="shared" ca="1" si="180"/>
        <v>61 - 90 days</v>
      </c>
      <c r="AD1045" s="89">
        <f t="shared" si="174"/>
        <v>44451</v>
      </c>
      <c r="AE1045" s="90" t="str">
        <f t="shared" si="171"/>
        <v>W38-2021</v>
      </c>
      <c r="AF1045" s="90" t="str">
        <f t="shared" si="172"/>
        <v>Sep-2021</v>
      </c>
      <c r="AG1045" s="89">
        <v>44450</v>
      </c>
      <c r="AH1045" s="219" t="str">
        <f t="shared" si="176"/>
        <v>W37-2021</v>
      </c>
      <c r="AI1045" s="219" t="str">
        <f t="shared" si="177"/>
        <v>Sep-2021</v>
      </c>
      <c r="AJ1045" s="89">
        <v>44469</v>
      </c>
      <c r="AK1045" s="219" t="str">
        <f t="shared" si="181"/>
        <v>W40-2021</v>
      </c>
      <c r="AL1045" s="219" t="str">
        <f t="shared" si="182"/>
        <v>Sep-2021</v>
      </c>
      <c r="AM1045" s="89">
        <v>44513</v>
      </c>
      <c r="AN1045" s="219" t="str">
        <f t="shared" si="183"/>
        <v>W46-2021</v>
      </c>
      <c r="AO1045" s="219" t="str">
        <f t="shared" si="184"/>
        <v>Nov-2021</v>
      </c>
      <c r="AP1045" s="83" t="s">
        <v>4464</v>
      </c>
      <c r="AQ1045" s="220">
        <v>44433</v>
      </c>
      <c r="AR1045" s="89"/>
      <c r="AS1045" s="99">
        <v>535891340762</v>
      </c>
      <c r="AT1045" s="92">
        <v>6.6</v>
      </c>
      <c r="AU1045" s="97"/>
      <c r="AV1045" s="95">
        <v>44431</v>
      </c>
      <c r="AW1045" s="97"/>
      <c r="AX1045" s="89"/>
      <c r="AY1045" s="89">
        <v>44506</v>
      </c>
      <c r="AZ1045" s="219" t="str">
        <f t="shared" si="185"/>
        <v>W45-2021</v>
      </c>
      <c r="BA1045" s="86"/>
      <c r="BB1045" s="86"/>
      <c r="BC1045" s="86"/>
      <c r="BD1045" s="83" t="s">
        <v>3719</v>
      </c>
      <c r="BE1045" s="83" t="str">
        <f t="shared" si="186"/>
        <v>21.RFI</v>
      </c>
      <c r="BF1045" s="83" t="s">
        <v>3754</v>
      </c>
      <c r="BG1045" s="103" t="s">
        <v>7224</v>
      </c>
      <c r="BH1045" s="448"/>
    </row>
    <row r="1046" spans="1:62" s="13" customFormat="1" ht="15" hidden="1" customHeight="1">
      <c r="A1046" s="187">
        <v>558</v>
      </c>
      <c r="B1046" s="29"/>
      <c r="C1046" s="83" t="str">
        <f t="shared" si="175"/>
        <v>JAW-JB-CMS-4142</v>
      </c>
      <c r="D1046" s="83">
        <v>30696790031</v>
      </c>
      <c r="E1046" s="83" t="s">
        <v>7769</v>
      </c>
      <c r="F1046" s="198" t="s">
        <v>6072</v>
      </c>
      <c r="G1046" s="83" t="s">
        <v>5842</v>
      </c>
      <c r="H1046" s="84" t="s">
        <v>6825</v>
      </c>
      <c r="I1046" s="83" t="s">
        <v>5372</v>
      </c>
      <c r="J1046" s="83" t="s">
        <v>5373</v>
      </c>
      <c r="K1046" s="83">
        <v>30</v>
      </c>
      <c r="L1046" s="83" t="s">
        <v>4899</v>
      </c>
      <c r="M1046" s="84">
        <v>2021</v>
      </c>
      <c r="N1046" s="83" t="s">
        <v>3758</v>
      </c>
      <c r="O1046" s="83" t="s">
        <v>6144</v>
      </c>
      <c r="P1046" s="84" t="s">
        <v>205</v>
      </c>
      <c r="Q1046" s="83" t="s">
        <v>1487</v>
      </c>
      <c r="R1046" s="83" t="s">
        <v>1488</v>
      </c>
      <c r="S1046" s="83" t="s">
        <v>2200</v>
      </c>
      <c r="T1046" s="83" t="s">
        <v>4465</v>
      </c>
      <c r="U1046" s="83" t="s">
        <v>103</v>
      </c>
      <c r="V1046" s="86" t="s">
        <v>4470</v>
      </c>
      <c r="W1046" s="274" t="s">
        <v>2205</v>
      </c>
      <c r="X1046" s="274" t="s">
        <v>2652</v>
      </c>
      <c r="Y1046" s="85">
        <v>6617493</v>
      </c>
      <c r="Z1046" s="86">
        <v>44421</v>
      </c>
      <c r="AA1046" s="86"/>
      <c r="AB1046" s="87">
        <f t="shared" ca="1" si="179"/>
        <v>68</v>
      </c>
      <c r="AC1046" s="88" t="str">
        <f t="shared" ca="1" si="180"/>
        <v>61 - 90 days</v>
      </c>
      <c r="AD1046" s="89">
        <f t="shared" si="174"/>
        <v>44451</v>
      </c>
      <c r="AE1046" s="90" t="str">
        <f t="shared" si="171"/>
        <v>W38-2021</v>
      </c>
      <c r="AF1046" s="90" t="str">
        <f t="shared" si="172"/>
        <v>Sep-2021</v>
      </c>
      <c r="AG1046" s="89">
        <v>44450</v>
      </c>
      <c r="AH1046" s="219" t="str">
        <f t="shared" si="176"/>
        <v>W37-2021</v>
      </c>
      <c r="AI1046" s="219" t="str">
        <f t="shared" si="177"/>
        <v>Sep-2021</v>
      </c>
      <c r="AJ1046" s="89">
        <v>44469</v>
      </c>
      <c r="AK1046" s="219" t="str">
        <f t="shared" si="181"/>
        <v>W40-2021</v>
      </c>
      <c r="AL1046" s="219" t="str">
        <f t="shared" si="182"/>
        <v>Sep-2021</v>
      </c>
      <c r="AM1046" s="89">
        <v>44494</v>
      </c>
      <c r="AN1046" s="219" t="str">
        <f t="shared" si="183"/>
        <v>W44-2021</v>
      </c>
      <c r="AO1046" s="219" t="str">
        <f t="shared" si="184"/>
        <v>Oct-2021</v>
      </c>
      <c r="AP1046" s="83" t="s">
        <v>4464</v>
      </c>
      <c r="AQ1046" s="220">
        <v>44433</v>
      </c>
      <c r="AR1046" s="89"/>
      <c r="AS1046" s="99" t="s">
        <v>6928</v>
      </c>
      <c r="AT1046" s="94">
        <v>6.6</v>
      </c>
      <c r="AU1046" s="97"/>
      <c r="AV1046" s="95">
        <v>44431</v>
      </c>
      <c r="AW1046" s="97"/>
      <c r="AX1046" s="89"/>
      <c r="AY1046" s="89">
        <v>44489</v>
      </c>
      <c r="AZ1046" s="219" t="str">
        <f t="shared" si="185"/>
        <v>W43-2021</v>
      </c>
      <c r="BA1046" s="86"/>
      <c r="BB1046" s="86"/>
      <c r="BC1046" s="86"/>
      <c r="BD1046" s="83" t="s">
        <v>3719</v>
      </c>
      <c r="BE1046" s="83" t="str">
        <f t="shared" si="186"/>
        <v>21.RFI</v>
      </c>
      <c r="BF1046" s="83" t="s">
        <v>3755</v>
      </c>
      <c r="BG1046" s="103" t="s">
        <v>7123</v>
      </c>
      <c r="BH1046" s="448"/>
    </row>
    <row r="1047" spans="1:62" s="13" customFormat="1" ht="15" hidden="1" customHeight="1">
      <c r="A1047" s="187">
        <v>580</v>
      </c>
      <c r="B1047" s="29"/>
      <c r="C1047" s="83" t="str">
        <f t="shared" si="175"/>
        <v>SUM-SS-MPR-1249</v>
      </c>
      <c r="D1047" s="83">
        <v>30700100031</v>
      </c>
      <c r="E1047" s="83" t="s">
        <v>7423</v>
      </c>
      <c r="F1047" s="198" t="s">
        <v>6189</v>
      </c>
      <c r="G1047" s="83" t="s">
        <v>5842</v>
      </c>
      <c r="H1047" s="84" t="s">
        <v>6825</v>
      </c>
      <c r="I1047" s="83" t="s">
        <v>5417</v>
      </c>
      <c r="J1047" s="83" t="s">
        <v>5418</v>
      </c>
      <c r="K1047" s="83">
        <v>50</v>
      </c>
      <c r="L1047" s="83" t="s">
        <v>4510</v>
      </c>
      <c r="M1047" s="84">
        <v>2021</v>
      </c>
      <c r="N1047" s="83" t="s">
        <v>3758</v>
      </c>
      <c r="O1047" s="83" t="s">
        <v>6255</v>
      </c>
      <c r="P1047" s="84" t="s">
        <v>205</v>
      </c>
      <c r="Q1047" s="83" t="s">
        <v>1531</v>
      </c>
      <c r="R1047" s="83" t="s">
        <v>1532</v>
      </c>
      <c r="S1047" s="83" t="s">
        <v>2200</v>
      </c>
      <c r="T1047" s="83" t="s">
        <v>4465</v>
      </c>
      <c r="U1047" s="83" t="s">
        <v>2199</v>
      </c>
      <c r="V1047" s="86" t="s">
        <v>4477</v>
      </c>
      <c r="W1047" s="274" t="s">
        <v>2216</v>
      </c>
      <c r="X1047" s="274" t="s">
        <v>2649</v>
      </c>
      <c r="Y1047" s="85">
        <v>6617459</v>
      </c>
      <c r="Z1047" s="86">
        <v>44418</v>
      </c>
      <c r="AA1047" s="86"/>
      <c r="AB1047" s="87">
        <f t="shared" ca="1" si="179"/>
        <v>34</v>
      </c>
      <c r="AC1047" s="88" t="str">
        <f t="shared" ca="1" si="180"/>
        <v>31 - 60 days</v>
      </c>
      <c r="AD1047" s="89">
        <f t="shared" si="174"/>
        <v>44448</v>
      </c>
      <c r="AE1047" s="90" t="str">
        <f t="shared" si="171"/>
        <v>W37-2021</v>
      </c>
      <c r="AF1047" s="90" t="str">
        <f t="shared" si="172"/>
        <v>Sep-2021</v>
      </c>
      <c r="AG1047" s="89">
        <v>44447</v>
      </c>
      <c r="AH1047" s="219" t="str">
        <f t="shared" si="176"/>
        <v>W37-2021</v>
      </c>
      <c r="AI1047" s="219" t="str">
        <f t="shared" si="177"/>
        <v>Sep-2021</v>
      </c>
      <c r="AJ1047" s="89">
        <v>44453</v>
      </c>
      <c r="AK1047" s="219" t="str">
        <f t="shared" si="181"/>
        <v>W38-2021</v>
      </c>
      <c r="AL1047" s="219" t="str">
        <f t="shared" si="182"/>
        <v>Sep-2021</v>
      </c>
      <c r="AM1047" s="89">
        <v>44453</v>
      </c>
      <c r="AN1047" s="219" t="str">
        <f t="shared" si="183"/>
        <v>W38-2021</v>
      </c>
      <c r="AO1047" s="219" t="str">
        <f t="shared" si="184"/>
        <v>Sep-2021</v>
      </c>
      <c r="AP1047" s="83" t="s">
        <v>4464</v>
      </c>
      <c r="AQ1047" s="220">
        <v>44436</v>
      </c>
      <c r="AR1047" s="89"/>
      <c r="AS1047" s="99" t="s">
        <v>2379</v>
      </c>
      <c r="AT1047" s="94">
        <v>6.6</v>
      </c>
      <c r="AU1047" s="255"/>
      <c r="AV1047" s="95">
        <v>44431</v>
      </c>
      <c r="AW1047" s="97"/>
      <c r="AX1047" s="89"/>
      <c r="AY1047" s="89">
        <v>44452</v>
      </c>
      <c r="AZ1047" s="219" t="str">
        <f t="shared" si="185"/>
        <v>W38-2021</v>
      </c>
      <c r="BA1047" s="86"/>
      <c r="BB1047" s="86"/>
      <c r="BC1047" s="86"/>
      <c r="BD1047" s="83" t="s">
        <v>3719</v>
      </c>
      <c r="BE1047" s="83" t="str">
        <f t="shared" si="186"/>
        <v>21.RFI</v>
      </c>
      <c r="BF1047" s="83" t="s">
        <v>3755</v>
      </c>
      <c r="BG1047" s="96" t="s">
        <v>4274</v>
      </c>
      <c r="BH1047" s="437"/>
    </row>
    <row r="1048" spans="1:62" s="13" customFormat="1" ht="15" hidden="1" customHeight="1">
      <c r="A1048" s="187">
        <v>596</v>
      </c>
      <c r="B1048" s="29"/>
      <c r="C1048" s="83" t="str">
        <f t="shared" si="175"/>
        <v>KAL-KB-SRY-0813</v>
      </c>
      <c r="D1048" s="83">
        <v>30700090031</v>
      </c>
      <c r="E1048" s="83" t="s">
        <v>6184</v>
      </c>
      <c r="F1048" s="198" t="s">
        <v>6185</v>
      </c>
      <c r="G1048" s="83" t="s">
        <v>5842</v>
      </c>
      <c r="H1048" s="84" t="s">
        <v>6508</v>
      </c>
      <c r="I1048" s="83" t="s">
        <v>5450</v>
      </c>
      <c r="J1048" s="83" t="s">
        <v>5451</v>
      </c>
      <c r="K1048" s="83">
        <v>50</v>
      </c>
      <c r="L1048" s="83" t="s">
        <v>4934</v>
      </c>
      <c r="M1048" s="84">
        <v>2021</v>
      </c>
      <c r="N1048" s="83" t="s">
        <v>3758</v>
      </c>
      <c r="O1048" s="83" t="s">
        <v>6251</v>
      </c>
      <c r="P1048" s="84" t="s">
        <v>205</v>
      </c>
      <c r="Q1048" s="83" t="s">
        <v>1563</v>
      </c>
      <c r="R1048" s="83" t="s">
        <v>1564</v>
      </c>
      <c r="S1048" s="83" t="s">
        <v>2200</v>
      </c>
      <c r="T1048" s="83" t="s">
        <v>4465</v>
      </c>
      <c r="U1048" s="83" t="s">
        <v>2197</v>
      </c>
      <c r="V1048" s="86" t="s">
        <v>4474</v>
      </c>
      <c r="W1048" s="274" t="s">
        <v>2209</v>
      </c>
      <c r="X1048" s="274" t="s">
        <v>2672</v>
      </c>
      <c r="Y1048" s="85">
        <v>6617413</v>
      </c>
      <c r="Z1048" s="86">
        <v>44412</v>
      </c>
      <c r="AA1048" s="86"/>
      <c r="AB1048" s="87">
        <f t="shared" ca="1" si="179"/>
        <v>36</v>
      </c>
      <c r="AC1048" s="88" t="str">
        <f t="shared" ca="1" si="180"/>
        <v>31 - 60 days</v>
      </c>
      <c r="AD1048" s="89">
        <f t="shared" si="174"/>
        <v>44442</v>
      </c>
      <c r="AE1048" s="90" t="str">
        <f t="shared" si="171"/>
        <v>W36-2021</v>
      </c>
      <c r="AF1048" s="90" t="str">
        <f t="shared" si="172"/>
        <v>Sep-2021</v>
      </c>
      <c r="AG1048" s="89">
        <v>44443</v>
      </c>
      <c r="AH1048" s="219" t="str">
        <f t="shared" si="176"/>
        <v>W36-2021</v>
      </c>
      <c r="AI1048" s="219" t="str">
        <f t="shared" si="177"/>
        <v>Sep-2021</v>
      </c>
      <c r="AJ1048" s="89">
        <v>44442</v>
      </c>
      <c r="AK1048" s="219" t="str">
        <f t="shared" si="181"/>
        <v>W36-2021</v>
      </c>
      <c r="AL1048" s="219" t="str">
        <f t="shared" si="182"/>
        <v>Sep-2021</v>
      </c>
      <c r="AM1048" s="89">
        <v>44442</v>
      </c>
      <c r="AN1048" s="219" t="str">
        <f t="shared" si="183"/>
        <v>W36-2021</v>
      </c>
      <c r="AO1048" s="219" t="str">
        <f t="shared" si="184"/>
        <v>Sep-2021</v>
      </c>
      <c r="AP1048" s="83" t="s">
        <v>4464</v>
      </c>
      <c r="AQ1048" s="220">
        <v>44436</v>
      </c>
      <c r="AR1048" s="89"/>
      <c r="AS1048" s="99" t="s">
        <v>2383</v>
      </c>
      <c r="AT1048" s="94">
        <v>6.6</v>
      </c>
      <c r="AU1048" s="97"/>
      <c r="AV1048" s="95">
        <v>44431</v>
      </c>
      <c r="AW1048" s="97"/>
      <c r="AX1048" s="89"/>
      <c r="AY1048" s="89">
        <v>44448</v>
      </c>
      <c r="AZ1048" s="219" t="str">
        <f t="shared" si="185"/>
        <v>W37-2021</v>
      </c>
      <c r="BA1048" s="86"/>
      <c r="BB1048" s="86"/>
      <c r="BC1048" s="86"/>
      <c r="BD1048" s="83" t="s">
        <v>3719</v>
      </c>
      <c r="BE1048" s="83" t="str">
        <f t="shared" si="186"/>
        <v>21.RFI</v>
      </c>
      <c r="BF1048" s="83" t="s">
        <v>3755</v>
      </c>
      <c r="BG1048" s="96" t="s">
        <v>4278</v>
      </c>
      <c r="BH1048" s="437"/>
    </row>
    <row r="1049" spans="1:62" s="13" customFormat="1" ht="15" hidden="1" customHeight="1">
      <c r="A1049" s="187">
        <v>567</v>
      </c>
      <c r="B1049" s="29"/>
      <c r="C1049" s="83" t="str">
        <f t="shared" si="175"/>
        <v>KAL-KT-KSN-0433</v>
      </c>
      <c r="D1049" s="83">
        <v>30696780031</v>
      </c>
      <c r="E1049" s="83" t="s">
        <v>7592</v>
      </c>
      <c r="F1049" s="198" t="s">
        <v>6087</v>
      </c>
      <c r="G1049" s="83" t="s">
        <v>5842</v>
      </c>
      <c r="H1049" s="84" t="s">
        <v>6508</v>
      </c>
      <c r="I1049" s="83" t="s">
        <v>5391</v>
      </c>
      <c r="J1049" s="83" t="s">
        <v>5392</v>
      </c>
      <c r="K1049" s="83">
        <v>60</v>
      </c>
      <c r="L1049" s="83" t="s">
        <v>4908</v>
      </c>
      <c r="M1049" s="84">
        <v>2021</v>
      </c>
      <c r="N1049" s="83" t="s">
        <v>3758</v>
      </c>
      <c r="O1049" s="83" t="s">
        <v>6159</v>
      </c>
      <c r="P1049" s="84" t="s">
        <v>205</v>
      </c>
      <c r="Q1049" s="83" t="s">
        <v>1505</v>
      </c>
      <c r="R1049" s="83" t="s">
        <v>1506</v>
      </c>
      <c r="S1049" s="83" t="s">
        <v>2200</v>
      </c>
      <c r="T1049" s="83" t="s">
        <v>4465</v>
      </c>
      <c r="U1049" s="83" t="s">
        <v>103</v>
      </c>
      <c r="V1049" s="86" t="s">
        <v>4474</v>
      </c>
      <c r="W1049" s="274" t="s">
        <v>196</v>
      </c>
      <c r="X1049" s="274" t="s">
        <v>2658</v>
      </c>
      <c r="Y1049" s="85">
        <v>6617413</v>
      </c>
      <c r="Z1049" s="86">
        <v>44412</v>
      </c>
      <c r="AA1049" s="86"/>
      <c r="AB1049" s="87">
        <f t="shared" ca="1" si="179"/>
        <v>55</v>
      </c>
      <c r="AC1049" s="88" t="str">
        <f t="shared" ca="1" si="180"/>
        <v>31 - 60 days</v>
      </c>
      <c r="AD1049" s="89">
        <f t="shared" si="174"/>
        <v>44442</v>
      </c>
      <c r="AE1049" s="90" t="str">
        <f t="shared" si="171"/>
        <v>W36-2021</v>
      </c>
      <c r="AF1049" s="90" t="str">
        <f t="shared" si="172"/>
        <v>Sep-2021</v>
      </c>
      <c r="AG1049" s="89">
        <v>44443</v>
      </c>
      <c r="AH1049" s="219" t="str">
        <f t="shared" si="176"/>
        <v>W36-2021</v>
      </c>
      <c r="AI1049" s="219" t="str">
        <f t="shared" si="177"/>
        <v>Sep-2021</v>
      </c>
      <c r="AJ1049" s="89">
        <v>44464</v>
      </c>
      <c r="AK1049" s="219" t="str">
        <f t="shared" si="181"/>
        <v>W39-2021</v>
      </c>
      <c r="AL1049" s="219" t="str">
        <f t="shared" si="182"/>
        <v>Sep-2021</v>
      </c>
      <c r="AM1049" s="89">
        <v>44464</v>
      </c>
      <c r="AN1049" s="219" t="str">
        <f t="shared" si="183"/>
        <v>W39-2021</v>
      </c>
      <c r="AO1049" s="219" t="str">
        <f t="shared" si="184"/>
        <v>Sep-2021</v>
      </c>
      <c r="AP1049" s="83" t="s">
        <v>4464</v>
      </c>
      <c r="AQ1049" s="220">
        <v>44433</v>
      </c>
      <c r="AR1049" s="89"/>
      <c r="AS1049" s="99" t="s">
        <v>2251</v>
      </c>
      <c r="AT1049" s="94"/>
      <c r="AU1049" s="97"/>
      <c r="AV1049" s="95">
        <v>44431</v>
      </c>
      <c r="AW1049" s="97"/>
      <c r="AX1049" s="89"/>
      <c r="AY1049" s="89">
        <v>44467</v>
      </c>
      <c r="AZ1049" s="219" t="str">
        <f t="shared" si="185"/>
        <v>W40-2021</v>
      </c>
      <c r="BA1049" s="86"/>
      <c r="BB1049" s="86"/>
      <c r="BC1049" s="86"/>
      <c r="BD1049" s="83" t="s">
        <v>3719</v>
      </c>
      <c r="BE1049" s="83" t="str">
        <f t="shared" si="186"/>
        <v>21.RFI</v>
      </c>
      <c r="BF1049" s="83" t="s">
        <v>3755</v>
      </c>
      <c r="BG1049" s="96" t="s">
        <v>5956</v>
      </c>
      <c r="BH1049" s="437"/>
    </row>
    <row r="1050" spans="1:62" s="13" customFormat="1" ht="15" hidden="1" customHeight="1">
      <c r="A1050" s="187">
        <v>550</v>
      </c>
      <c r="B1050" s="29"/>
      <c r="C1050" s="83" t="str">
        <f t="shared" si="175"/>
        <v>JAW-YO-SMN-0060</v>
      </c>
      <c r="D1050" s="83">
        <v>30696760031</v>
      </c>
      <c r="E1050" s="83" t="s">
        <v>7827</v>
      </c>
      <c r="F1050" s="198" t="s">
        <v>6029</v>
      </c>
      <c r="G1050" s="83" t="s">
        <v>5842</v>
      </c>
      <c r="H1050" s="84" t="s">
        <v>6825</v>
      </c>
      <c r="I1050" s="83" t="s">
        <v>5355</v>
      </c>
      <c r="J1050" s="83" t="s">
        <v>5356</v>
      </c>
      <c r="K1050" s="83" t="s">
        <v>5357</v>
      </c>
      <c r="L1050" s="83" t="s">
        <v>4892</v>
      </c>
      <c r="M1050" s="84">
        <v>2021</v>
      </c>
      <c r="N1050" s="83"/>
      <c r="O1050" s="83" t="s">
        <v>6099</v>
      </c>
      <c r="P1050" s="84" t="s">
        <v>199</v>
      </c>
      <c r="Q1050" s="83" t="s">
        <v>1472</v>
      </c>
      <c r="R1050" s="83" t="s">
        <v>1473</v>
      </c>
      <c r="S1050" s="83" t="s">
        <v>2200</v>
      </c>
      <c r="T1050" s="83" t="s">
        <v>4465</v>
      </c>
      <c r="U1050" s="83" t="s">
        <v>103</v>
      </c>
      <c r="V1050" s="86" t="s">
        <v>4468</v>
      </c>
      <c r="W1050" s="274" t="s">
        <v>2211</v>
      </c>
      <c r="X1050" s="274" t="s">
        <v>2654</v>
      </c>
      <c r="Y1050" s="85">
        <v>6617408</v>
      </c>
      <c r="Z1050" s="86">
        <v>44411</v>
      </c>
      <c r="AA1050" s="86"/>
      <c r="AB1050" s="87">
        <f t="shared" ca="1" si="179"/>
        <v>37</v>
      </c>
      <c r="AC1050" s="88" t="str">
        <f t="shared" ca="1" si="180"/>
        <v>31 - 60 days</v>
      </c>
      <c r="AD1050" s="89">
        <f t="shared" si="174"/>
        <v>44441</v>
      </c>
      <c r="AE1050" s="90" t="str">
        <f t="shared" si="171"/>
        <v>W36-2021</v>
      </c>
      <c r="AF1050" s="90" t="str">
        <f t="shared" si="172"/>
        <v>Sep-2021</v>
      </c>
      <c r="AG1050" s="89">
        <v>44442</v>
      </c>
      <c r="AH1050" s="219" t="str">
        <f t="shared" si="176"/>
        <v>W36-2021</v>
      </c>
      <c r="AI1050" s="219" t="str">
        <f t="shared" si="177"/>
        <v>Sep-2021</v>
      </c>
      <c r="AJ1050" s="89">
        <v>44454</v>
      </c>
      <c r="AK1050" s="219" t="str">
        <f t="shared" si="181"/>
        <v>W38-2021</v>
      </c>
      <c r="AL1050" s="219" t="str">
        <f t="shared" si="182"/>
        <v>Sep-2021</v>
      </c>
      <c r="AM1050" s="89">
        <v>44454</v>
      </c>
      <c r="AN1050" s="219" t="str">
        <f t="shared" si="183"/>
        <v>W38-2021</v>
      </c>
      <c r="AO1050" s="219" t="str">
        <f t="shared" si="184"/>
        <v>Sep-2021</v>
      </c>
      <c r="AP1050" s="83" t="s">
        <v>4464</v>
      </c>
      <c r="AQ1050" s="220">
        <v>44418</v>
      </c>
      <c r="AR1050" s="89"/>
      <c r="AS1050" s="99" t="s">
        <v>2373</v>
      </c>
      <c r="AT1050" s="94">
        <v>7.7</v>
      </c>
      <c r="AU1050" s="97"/>
      <c r="AV1050" s="95">
        <v>44431</v>
      </c>
      <c r="AW1050" s="97"/>
      <c r="AX1050" s="89"/>
      <c r="AY1050" s="89">
        <v>44448</v>
      </c>
      <c r="AZ1050" s="219" t="str">
        <f t="shared" si="185"/>
        <v>W37-2021</v>
      </c>
      <c r="BA1050" s="86"/>
      <c r="BB1050" s="86"/>
      <c r="BC1050" s="86"/>
      <c r="BD1050" s="83" t="s">
        <v>3719</v>
      </c>
      <c r="BE1050" s="83" t="str">
        <f t="shared" si="186"/>
        <v>21.RFI</v>
      </c>
      <c r="BF1050" s="83" t="s">
        <v>3755</v>
      </c>
      <c r="BG1050" s="96" t="s">
        <v>4263</v>
      </c>
      <c r="BH1050" s="437"/>
    </row>
    <row r="1051" spans="1:62" s="13" customFormat="1" ht="15" hidden="1" customHeight="1">
      <c r="A1051" s="187">
        <v>542</v>
      </c>
      <c r="B1051" s="29"/>
      <c r="C1051" s="83" t="str">
        <f t="shared" si="175"/>
        <v>JAW-JT-BYL-0242</v>
      </c>
      <c r="D1051" s="83">
        <v>30696820031</v>
      </c>
      <c r="E1051" s="83" t="s">
        <v>7626</v>
      </c>
      <c r="F1051" s="198" t="s">
        <v>6028</v>
      </c>
      <c r="G1051" s="83" t="s">
        <v>5842</v>
      </c>
      <c r="H1051" s="84" t="s">
        <v>6825</v>
      </c>
      <c r="I1051" s="83" t="s">
        <v>5339</v>
      </c>
      <c r="J1051" s="83" t="s">
        <v>5340</v>
      </c>
      <c r="K1051" s="83" t="s">
        <v>5318</v>
      </c>
      <c r="L1051" s="83" t="s">
        <v>4889</v>
      </c>
      <c r="M1051" s="84">
        <v>2021</v>
      </c>
      <c r="N1051" s="83"/>
      <c r="O1051" s="83" t="s">
        <v>6098</v>
      </c>
      <c r="P1051" s="84" t="s">
        <v>199</v>
      </c>
      <c r="Q1051" s="83" t="s">
        <v>1456</v>
      </c>
      <c r="R1051" s="83" t="s">
        <v>1457</v>
      </c>
      <c r="S1051" s="83" t="s">
        <v>2200</v>
      </c>
      <c r="T1051" s="83" t="s">
        <v>4465</v>
      </c>
      <c r="U1051" s="83" t="s">
        <v>103</v>
      </c>
      <c r="V1051" s="86" t="s">
        <v>4468</v>
      </c>
      <c r="W1051" s="274" t="s">
        <v>2203</v>
      </c>
      <c r="X1051" s="274" t="s">
        <v>2630</v>
      </c>
      <c r="Y1051" s="85">
        <v>6617408</v>
      </c>
      <c r="Z1051" s="86">
        <v>44411</v>
      </c>
      <c r="AA1051" s="86"/>
      <c r="AB1051" s="87">
        <f t="shared" ca="1" si="179"/>
        <v>44</v>
      </c>
      <c r="AC1051" s="88" t="str">
        <f t="shared" ca="1" si="180"/>
        <v>31 - 60 days</v>
      </c>
      <c r="AD1051" s="89">
        <f t="shared" si="174"/>
        <v>44441</v>
      </c>
      <c r="AE1051" s="90" t="str">
        <f t="shared" si="171"/>
        <v>W36-2021</v>
      </c>
      <c r="AF1051" s="90" t="str">
        <f t="shared" si="172"/>
        <v>Sep-2021</v>
      </c>
      <c r="AG1051" s="89">
        <v>44442</v>
      </c>
      <c r="AH1051" s="219" t="str">
        <f t="shared" si="176"/>
        <v>W36-2021</v>
      </c>
      <c r="AI1051" s="219" t="str">
        <f t="shared" si="177"/>
        <v>Sep-2021</v>
      </c>
      <c r="AJ1051" s="89">
        <v>44456</v>
      </c>
      <c r="AK1051" s="219" t="str">
        <f t="shared" si="181"/>
        <v>W38-2021</v>
      </c>
      <c r="AL1051" s="219" t="str">
        <f t="shared" si="182"/>
        <v>Sep-2021</v>
      </c>
      <c r="AM1051" s="89">
        <v>44456</v>
      </c>
      <c r="AN1051" s="219" t="str">
        <f t="shared" si="183"/>
        <v>W38-2021</v>
      </c>
      <c r="AO1051" s="219" t="str">
        <f t="shared" si="184"/>
        <v>Sep-2021</v>
      </c>
      <c r="AP1051" s="83" t="s">
        <v>4464</v>
      </c>
      <c r="AQ1051" s="220">
        <v>44418</v>
      </c>
      <c r="AR1051" s="89"/>
      <c r="AS1051" s="99" t="s">
        <v>2368</v>
      </c>
      <c r="AT1051" s="94">
        <v>7.7</v>
      </c>
      <c r="AU1051" s="97"/>
      <c r="AV1051" s="95">
        <v>44428</v>
      </c>
      <c r="AW1051" s="97"/>
      <c r="AX1051" s="89"/>
      <c r="AY1051" s="89">
        <v>44455</v>
      </c>
      <c r="AZ1051" s="219" t="str">
        <f t="shared" si="185"/>
        <v>W38-2021</v>
      </c>
      <c r="BA1051" s="86"/>
      <c r="BB1051" s="86"/>
      <c r="BC1051" s="86"/>
      <c r="BD1051" s="83" t="s">
        <v>3719</v>
      </c>
      <c r="BE1051" s="83" t="str">
        <f t="shared" si="186"/>
        <v>21.RFI</v>
      </c>
      <c r="BF1051" s="83" t="s">
        <v>3755</v>
      </c>
      <c r="BG1051" s="96" t="s">
        <v>4258</v>
      </c>
      <c r="BH1051" s="437"/>
    </row>
    <row r="1052" spans="1:62" s="13" customFormat="1" ht="15" hidden="1" customHeight="1">
      <c r="A1052" s="187">
        <v>546</v>
      </c>
      <c r="B1052" s="29"/>
      <c r="C1052" s="83" t="str">
        <f t="shared" si="175"/>
        <v>JAW-JB-MJL-4125</v>
      </c>
      <c r="D1052" s="83">
        <v>30696770031</v>
      </c>
      <c r="E1052" s="83" t="s">
        <v>7584</v>
      </c>
      <c r="F1052" s="198" t="s">
        <v>6086</v>
      </c>
      <c r="G1052" s="83" t="s">
        <v>5842</v>
      </c>
      <c r="H1052" s="84" t="s">
        <v>6825</v>
      </c>
      <c r="I1052" s="83" t="s">
        <v>5347</v>
      </c>
      <c r="J1052" s="83" t="s">
        <v>5348</v>
      </c>
      <c r="K1052" s="83" t="s">
        <v>5318</v>
      </c>
      <c r="L1052" s="83" t="s">
        <v>4487</v>
      </c>
      <c r="M1052" s="83">
        <v>2021</v>
      </c>
      <c r="N1052" s="83" t="s">
        <v>3758</v>
      </c>
      <c r="O1052" s="83" t="s">
        <v>6158</v>
      </c>
      <c r="P1052" s="84" t="s">
        <v>205</v>
      </c>
      <c r="Q1052" s="83" t="s">
        <v>1464</v>
      </c>
      <c r="R1052" s="83" t="s">
        <v>1465</v>
      </c>
      <c r="S1052" s="83" t="s">
        <v>2200</v>
      </c>
      <c r="T1052" s="83" t="s">
        <v>4465</v>
      </c>
      <c r="U1052" s="83" t="s">
        <v>103</v>
      </c>
      <c r="V1052" s="86" t="s">
        <v>4470</v>
      </c>
      <c r="W1052" s="274" t="s">
        <v>2205</v>
      </c>
      <c r="X1052" s="274" t="s">
        <v>2644</v>
      </c>
      <c r="Y1052" s="85">
        <v>6617406</v>
      </c>
      <c r="Z1052" s="86">
        <v>44411</v>
      </c>
      <c r="AA1052" s="86"/>
      <c r="AB1052" s="87">
        <f t="shared" ca="1" si="179"/>
        <v>34</v>
      </c>
      <c r="AC1052" s="88" t="str">
        <f t="shared" ca="1" si="180"/>
        <v>31 - 60 days</v>
      </c>
      <c r="AD1052" s="89">
        <f t="shared" si="174"/>
        <v>44441</v>
      </c>
      <c r="AE1052" s="90" t="str">
        <f t="shared" si="171"/>
        <v>W36-2021</v>
      </c>
      <c r="AF1052" s="90" t="str">
        <f t="shared" si="172"/>
        <v>Sep-2021</v>
      </c>
      <c r="AG1052" s="89">
        <v>44442</v>
      </c>
      <c r="AH1052" s="219" t="str">
        <f t="shared" si="176"/>
        <v>W36-2021</v>
      </c>
      <c r="AI1052" s="219" t="str">
        <f t="shared" si="177"/>
        <v>Sep-2021</v>
      </c>
      <c r="AJ1052" s="89">
        <v>44441</v>
      </c>
      <c r="AK1052" s="219" t="str">
        <f t="shared" si="181"/>
        <v>W36-2021</v>
      </c>
      <c r="AL1052" s="219" t="str">
        <f t="shared" si="182"/>
        <v>Sep-2021</v>
      </c>
      <c r="AM1052" s="89">
        <v>44441</v>
      </c>
      <c r="AN1052" s="219" t="str">
        <f t="shared" si="183"/>
        <v>W36-2021</v>
      </c>
      <c r="AO1052" s="219" t="str">
        <f t="shared" si="184"/>
        <v>Sep-2021</v>
      </c>
      <c r="AP1052" s="83" t="s">
        <v>4464</v>
      </c>
      <c r="AQ1052" s="220">
        <v>44433</v>
      </c>
      <c r="AR1052" s="89"/>
      <c r="AS1052" s="99" t="s">
        <v>2369</v>
      </c>
      <c r="AT1052" s="94">
        <v>6.6</v>
      </c>
      <c r="AU1052" s="97"/>
      <c r="AV1052" s="95">
        <v>44426</v>
      </c>
      <c r="AW1052" s="97"/>
      <c r="AX1052" s="89"/>
      <c r="AY1052" s="89">
        <v>44445</v>
      </c>
      <c r="AZ1052" s="219" t="str">
        <f t="shared" si="185"/>
        <v>W37-2021</v>
      </c>
      <c r="BA1052" s="86"/>
      <c r="BB1052" s="86"/>
      <c r="BC1052" s="86"/>
      <c r="BD1052" s="83" t="s">
        <v>3719</v>
      </c>
      <c r="BE1052" s="83" t="str">
        <f t="shared" si="186"/>
        <v>21.RFI</v>
      </c>
      <c r="BF1052" s="83" t="s">
        <v>3755</v>
      </c>
      <c r="BG1052" s="96" t="s">
        <v>4259</v>
      </c>
      <c r="BH1052" s="437"/>
      <c r="BJ1052" s="190"/>
    </row>
    <row r="1053" spans="1:62" s="13" customFormat="1" ht="15" hidden="1" customHeight="1">
      <c r="A1053" s="187">
        <v>543</v>
      </c>
      <c r="B1053" s="29"/>
      <c r="C1053" s="83" t="str">
        <f t="shared" si="175"/>
        <v>JAW-JB-NPH-4176</v>
      </c>
      <c r="D1053" s="83">
        <v>30696710031</v>
      </c>
      <c r="E1053" s="83" t="s">
        <v>7509</v>
      </c>
      <c r="F1053" s="198" t="s">
        <v>6070</v>
      </c>
      <c r="G1053" s="83" t="s">
        <v>5842</v>
      </c>
      <c r="H1053" s="84" t="s">
        <v>6825</v>
      </c>
      <c r="I1053" s="83" t="s">
        <v>5341</v>
      </c>
      <c r="J1053" s="83" t="s">
        <v>5342</v>
      </c>
      <c r="K1053" s="83">
        <v>20</v>
      </c>
      <c r="L1053" s="83" t="s">
        <v>4548</v>
      </c>
      <c r="M1053" s="84">
        <v>2021</v>
      </c>
      <c r="N1053" s="83" t="s">
        <v>3758</v>
      </c>
      <c r="O1053" s="83" t="s">
        <v>6141</v>
      </c>
      <c r="P1053" s="84" t="s">
        <v>205</v>
      </c>
      <c r="Q1053" s="83" t="s">
        <v>1458</v>
      </c>
      <c r="R1053" s="83" t="s">
        <v>1459</v>
      </c>
      <c r="S1053" s="83" t="s">
        <v>2200</v>
      </c>
      <c r="T1053" s="83" t="s">
        <v>4465</v>
      </c>
      <c r="U1053" s="83" t="s">
        <v>103</v>
      </c>
      <c r="V1053" s="86" t="s">
        <v>4470</v>
      </c>
      <c r="W1053" s="274" t="s">
        <v>2205</v>
      </c>
      <c r="X1053" s="274" t="s">
        <v>2613</v>
      </c>
      <c r="Y1053" s="85">
        <v>6617406</v>
      </c>
      <c r="Z1053" s="86">
        <v>44411</v>
      </c>
      <c r="AA1053" s="86"/>
      <c r="AB1053" s="87">
        <f t="shared" ca="1" si="179"/>
        <v>88</v>
      </c>
      <c r="AC1053" s="88" t="str">
        <f t="shared" ca="1" si="180"/>
        <v>61 - 90 days</v>
      </c>
      <c r="AD1053" s="89">
        <f t="shared" si="174"/>
        <v>44441</v>
      </c>
      <c r="AE1053" s="90" t="str">
        <f t="shared" si="171"/>
        <v>W36-2021</v>
      </c>
      <c r="AF1053" s="90" t="str">
        <f t="shared" si="172"/>
        <v>Sep-2021</v>
      </c>
      <c r="AG1053" s="89">
        <v>44442</v>
      </c>
      <c r="AH1053" s="219" t="str">
        <f t="shared" si="176"/>
        <v>W36-2021</v>
      </c>
      <c r="AI1053" s="219" t="str">
        <f t="shared" si="177"/>
        <v>Sep-2021</v>
      </c>
      <c r="AJ1053" s="89">
        <v>44479</v>
      </c>
      <c r="AK1053" s="219" t="str">
        <f t="shared" si="181"/>
        <v>W42-2021</v>
      </c>
      <c r="AL1053" s="219" t="str">
        <f t="shared" si="182"/>
        <v>Oct-2021</v>
      </c>
      <c r="AM1053" s="89">
        <v>44499</v>
      </c>
      <c r="AN1053" s="219" t="str">
        <f t="shared" si="183"/>
        <v>W44-2021</v>
      </c>
      <c r="AO1053" s="219" t="str">
        <f t="shared" si="184"/>
        <v>Oct-2021</v>
      </c>
      <c r="AP1053" s="83" t="s">
        <v>4464</v>
      </c>
      <c r="AQ1053" s="220">
        <v>44433</v>
      </c>
      <c r="AR1053" s="89"/>
      <c r="AS1053" s="99" t="s">
        <v>7118</v>
      </c>
      <c r="AT1053" s="94">
        <v>6.6</v>
      </c>
      <c r="AU1053" s="97"/>
      <c r="AV1053" s="95">
        <v>44426</v>
      </c>
      <c r="AW1053" s="97"/>
      <c r="AX1053" s="89"/>
      <c r="AY1053" s="89">
        <v>44499</v>
      </c>
      <c r="AZ1053" s="219" t="str">
        <f t="shared" si="185"/>
        <v>W44-2021</v>
      </c>
      <c r="BA1053" s="86"/>
      <c r="BB1053" s="86"/>
      <c r="BC1053" s="86"/>
      <c r="BD1053" s="83" t="s">
        <v>3719</v>
      </c>
      <c r="BE1053" s="83" t="str">
        <f t="shared" si="186"/>
        <v>21.RFI</v>
      </c>
      <c r="BF1053" s="83" t="s">
        <v>3755</v>
      </c>
      <c r="BG1053" s="103" t="s">
        <v>7122</v>
      </c>
      <c r="BH1053" s="448"/>
    </row>
    <row r="1054" spans="1:62" s="13" customFormat="1" ht="15" hidden="1" customHeight="1">
      <c r="A1054" s="27">
        <v>681</v>
      </c>
      <c r="B1054" s="29"/>
      <c r="C1054" s="83" t="str">
        <f t="shared" si="175"/>
        <v>JAW-JB-SMD-4268</v>
      </c>
      <c r="D1054" s="83">
        <v>30696190031</v>
      </c>
      <c r="E1054" s="83" t="s">
        <v>7323</v>
      </c>
      <c r="F1054" s="198" t="s">
        <v>6061</v>
      </c>
      <c r="G1054" s="83" t="s">
        <v>3759</v>
      </c>
      <c r="H1054" s="84" t="s">
        <v>6508</v>
      </c>
      <c r="I1054" s="83" t="s">
        <v>5594</v>
      </c>
      <c r="J1054" s="83" t="s">
        <v>5595</v>
      </c>
      <c r="K1054" s="83">
        <v>50</v>
      </c>
      <c r="L1054" s="83" t="s">
        <v>4638</v>
      </c>
      <c r="M1054" s="84">
        <v>2021</v>
      </c>
      <c r="N1054" s="83" t="s">
        <v>3759</v>
      </c>
      <c r="O1054" s="83" t="s">
        <v>6132</v>
      </c>
      <c r="P1054" s="84" t="s">
        <v>205</v>
      </c>
      <c r="Q1054" s="83" t="s">
        <v>1733</v>
      </c>
      <c r="R1054" s="83" t="s">
        <v>1734</v>
      </c>
      <c r="S1054" s="83" t="s">
        <v>2200</v>
      </c>
      <c r="T1054" s="83" t="s">
        <v>4465</v>
      </c>
      <c r="U1054" s="83" t="s">
        <v>103</v>
      </c>
      <c r="V1054" s="86" t="s">
        <v>4470</v>
      </c>
      <c r="W1054" s="274" t="s">
        <v>2205</v>
      </c>
      <c r="X1054" s="274" t="s">
        <v>2599</v>
      </c>
      <c r="Y1054" s="85">
        <v>6617454</v>
      </c>
      <c r="Z1054" s="86">
        <v>44417</v>
      </c>
      <c r="AA1054" s="86"/>
      <c r="AB1054" s="87">
        <f t="shared" ca="1" si="179"/>
        <v>32</v>
      </c>
      <c r="AC1054" s="88" t="str">
        <f t="shared" ca="1" si="180"/>
        <v>31 - 60 days</v>
      </c>
      <c r="AD1054" s="89">
        <f t="shared" si="174"/>
        <v>44447</v>
      </c>
      <c r="AE1054" s="90" t="str">
        <f t="shared" si="171"/>
        <v>W37-2021</v>
      </c>
      <c r="AF1054" s="90" t="str">
        <f t="shared" si="172"/>
        <v>Sep-2021</v>
      </c>
      <c r="AG1054" s="89">
        <v>44446</v>
      </c>
      <c r="AH1054" s="90" t="str">
        <f t="shared" si="176"/>
        <v>W37-2021</v>
      </c>
      <c r="AI1054" s="90" t="str">
        <f t="shared" si="177"/>
        <v>Sep-2021</v>
      </c>
      <c r="AJ1054" s="89">
        <v>44452</v>
      </c>
      <c r="AK1054" s="90" t="str">
        <f t="shared" si="181"/>
        <v>W38-2021</v>
      </c>
      <c r="AL1054" s="90" t="str">
        <f t="shared" si="182"/>
        <v>Sep-2021</v>
      </c>
      <c r="AM1054" s="89">
        <v>44452</v>
      </c>
      <c r="AN1054" s="90" t="str">
        <f t="shared" si="183"/>
        <v>W38-2021</v>
      </c>
      <c r="AO1054" s="90" t="str">
        <f t="shared" si="184"/>
        <v>Sep-2021</v>
      </c>
      <c r="AP1054" s="83" t="s">
        <v>4464</v>
      </c>
      <c r="AQ1054" s="107">
        <v>44426</v>
      </c>
      <c r="AR1054" s="89"/>
      <c r="AS1054" s="99" t="s">
        <v>2410</v>
      </c>
      <c r="AT1054" s="94">
        <v>6.6</v>
      </c>
      <c r="AU1054" s="97"/>
      <c r="AV1054" s="95">
        <v>44424</v>
      </c>
      <c r="AW1054" s="97"/>
      <c r="AX1054" s="89"/>
      <c r="AY1054" s="89">
        <v>44449</v>
      </c>
      <c r="AZ1054" s="219" t="str">
        <f t="shared" si="185"/>
        <v>W37-2021</v>
      </c>
      <c r="BA1054" s="86"/>
      <c r="BB1054" s="86"/>
      <c r="BC1054" s="86"/>
      <c r="BD1054" s="83" t="s">
        <v>3719</v>
      </c>
      <c r="BE1054" s="83" t="str">
        <f t="shared" si="186"/>
        <v>21.RFI</v>
      </c>
      <c r="BF1054" s="83" t="s">
        <v>3755</v>
      </c>
      <c r="BG1054" s="96" t="s">
        <v>4334</v>
      </c>
      <c r="BH1054" s="437"/>
    </row>
    <row r="1055" spans="1:62" s="13" customFormat="1" ht="15" hidden="1" customHeight="1">
      <c r="A1055" s="187">
        <v>598</v>
      </c>
      <c r="B1055" s="29"/>
      <c r="C1055" s="83" t="str">
        <f t="shared" si="175"/>
        <v>SUL-SN-MSB-1435</v>
      </c>
      <c r="D1055" s="83">
        <v>30696400031</v>
      </c>
      <c r="E1055" s="83" t="s">
        <v>7862</v>
      </c>
      <c r="F1055" s="198" t="s">
        <v>6056</v>
      </c>
      <c r="G1055" s="83" t="s">
        <v>5842</v>
      </c>
      <c r="H1055" s="84" t="s">
        <v>6825</v>
      </c>
      <c r="I1055" s="83" t="s">
        <v>5454</v>
      </c>
      <c r="J1055" s="83" t="s">
        <v>5455</v>
      </c>
      <c r="K1055" s="83">
        <v>60</v>
      </c>
      <c r="L1055" s="83" t="s">
        <v>4936</v>
      </c>
      <c r="M1055" s="84">
        <v>2021</v>
      </c>
      <c r="N1055" s="83" t="s">
        <v>3758</v>
      </c>
      <c r="O1055" s="83" t="s">
        <v>6127</v>
      </c>
      <c r="P1055" s="84" t="s">
        <v>205</v>
      </c>
      <c r="Q1055" s="83" t="s">
        <v>1567</v>
      </c>
      <c r="R1055" s="83" t="s">
        <v>1568</v>
      </c>
      <c r="S1055" s="83" t="s">
        <v>2200</v>
      </c>
      <c r="T1055" s="83" t="s">
        <v>4465</v>
      </c>
      <c r="U1055" s="83" t="s">
        <v>2198</v>
      </c>
      <c r="V1055" s="86" t="s">
        <v>4475</v>
      </c>
      <c r="W1055" s="274" t="s">
        <v>2220</v>
      </c>
      <c r="X1055" s="274" t="s">
        <v>2674</v>
      </c>
      <c r="Y1055" s="85">
        <v>6617435</v>
      </c>
      <c r="Z1055" s="86">
        <v>44414</v>
      </c>
      <c r="AA1055" s="86"/>
      <c r="AB1055" s="87">
        <f t="shared" ca="1" si="179"/>
        <v>35</v>
      </c>
      <c r="AC1055" s="88" t="str">
        <f t="shared" ca="1" si="180"/>
        <v>31 - 60 days</v>
      </c>
      <c r="AD1055" s="89">
        <f t="shared" si="174"/>
        <v>44444</v>
      </c>
      <c r="AE1055" s="90" t="str">
        <f t="shared" si="171"/>
        <v>W37-2021</v>
      </c>
      <c r="AF1055" s="90" t="str">
        <f t="shared" si="172"/>
        <v>Sep-2021</v>
      </c>
      <c r="AG1055" s="89">
        <v>44445</v>
      </c>
      <c r="AH1055" s="219" t="str">
        <f t="shared" si="176"/>
        <v>W37-2021</v>
      </c>
      <c r="AI1055" s="219" t="str">
        <f t="shared" si="177"/>
        <v>Sep-2021</v>
      </c>
      <c r="AJ1055" s="89">
        <v>44449</v>
      </c>
      <c r="AK1055" s="219" t="str">
        <f t="shared" si="181"/>
        <v>W37-2021</v>
      </c>
      <c r="AL1055" s="219" t="str">
        <f t="shared" si="182"/>
        <v>Sep-2021</v>
      </c>
      <c r="AM1055" s="89">
        <v>44449</v>
      </c>
      <c r="AN1055" s="219" t="str">
        <f t="shared" si="183"/>
        <v>W37-2021</v>
      </c>
      <c r="AO1055" s="219" t="str">
        <f t="shared" si="184"/>
        <v>Sep-2021</v>
      </c>
      <c r="AP1055" s="83" t="s">
        <v>4464</v>
      </c>
      <c r="AQ1055" s="220">
        <v>44426</v>
      </c>
      <c r="AR1055" s="89"/>
      <c r="AS1055" s="99" t="s">
        <v>2384</v>
      </c>
      <c r="AT1055" s="94">
        <v>6.6</v>
      </c>
      <c r="AU1055" s="97"/>
      <c r="AV1055" s="95">
        <v>44424</v>
      </c>
      <c r="AW1055" s="97"/>
      <c r="AX1055" s="89"/>
      <c r="AY1055" s="89">
        <v>44449</v>
      </c>
      <c r="AZ1055" s="219" t="str">
        <f t="shared" si="185"/>
        <v>W37-2021</v>
      </c>
      <c r="BA1055" s="86"/>
      <c r="BB1055" s="86"/>
      <c r="BC1055" s="86"/>
      <c r="BD1055" s="83" t="s">
        <v>3719</v>
      </c>
      <c r="BE1055" s="83" t="str">
        <f t="shared" si="186"/>
        <v>21.RFI</v>
      </c>
      <c r="BF1055" s="83" t="s">
        <v>3755</v>
      </c>
      <c r="BG1055" s="96" t="s">
        <v>4279</v>
      </c>
      <c r="BH1055" s="437"/>
    </row>
    <row r="1056" spans="1:62" s="13" customFormat="1" ht="15" hidden="1" customHeight="1">
      <c r="A1056" s="187">
        <v>571</v>
      </c>
      <c r="B1056" s="29"/>
      <c r="C1056" s="83" t="str">
        <f t="shared" si="175"/>
        <v>JAW-JT-WNG-2771</v>
      </c>
      <c r="D1056" s="83">
        <v>30706710031</v>
      </c>
      <c r="E1056" s="83" t="s">
        <v>7747</v>
      </c>
      <c r="F1056" s="198" t="s">
        <v>6172</v>
      </c>
      <c r="G1056" s="83" t="s">
        <v>5842</v>
      </c>
      <c r="H1056" s="84" t="s">
        <v>6827</v>
      </c>
      <c r="I1056" s="83" t="s">
        <v>5399</v>
      </c>
      <c r="J1056" s="83" t="s">
        <v>5400</v>
      </c>
      <c r="K1056" s="83">
        <v>50</v>
      </c>
      <c r="L1056" s="83" t="s">
        <v>4912</v>
      </c>
      <c r="M1056" s="83">
        <v>2021</v>
      </c>
      <c r="N1056" s="83"/>
      <c r="O1056" s="83" t="s">
        <v>6239</v>
      </c>
      <c r="P1056" s="84" t="s">
        <v>199</v>
      </c>
      <c r="Q1056" s="83" t="s">
        <v>1513</v>
      </c>
      <c r="R1056" s="83" t="s">
        <v>1514</v>
      </c>
      <c r="S1056" s="83" t="s">
        <v>2200</v>
      </c>
      <c r="T1056" s="83" t="s">
        <v>4465</v>
      </c>
      <c r="U1056" s="83" t="s">
        <v>103</v>
      </c>
      <c r="V1056" s="83" t="s">
        <v>4468</v>
      </c>
      <c r="W1056" s="274" t="s">
        <v>2203</v>
      </c>
      <c r="X1056" s="274" t="s">
        <v>2660</v>
      </c>
      <c r="Y1056" s="85">
        <v>6617416</v>
      </c>
      <c r="Z1056" s="86">
        <v>44412</v>
      </c>
      <c r="AA1056" s="86"/>
      <c r="AB1056" s="87">
        <f t="shared" ca="1" si="179"/>
        <v>111</v>
      </c>
      <c r="AC1056" s="88" t="str">
        <f t="shared" ca="1" si="180"/>
        <v>91 - 120 days</v>
      </c>
      <c r="AD1056" s="89">
        <f t="shared" si="174"/>
        <v>44442</v>
      </c>
      <c r="AE1056" s="90" t="str">
        <f t="shared" si="171"/>
        <v>W36-2021</v>
      </c>
      <c r="AF1056" s="90" t="str">
        <f t="shared" si="172"/>
        <v>Sep-2021</v>
      </c>
      <c r="AG1056" s="89">
        <v>44443</v>
      </c>
      <c r="AH1056" s="219" t="str">
        <f t="shared" si="176"/>
        <v>W36-2021</v>
      </c>
      <c r="AI1056" s="219" t="str">
        <f t="shared" si="177"/>
        <v>Sep-2021</v>
      </c>
      <c r="AJ1056" s="89">
        <v>44484</v>
      </c>
      <c r="AK1056" s="219" t="str">
        <f t="shared" si="181"/>
        <v>W42-2021</v>
      </c>
      <c r="AL1056" s="219" t="str">
        <f t="shared" si="182"/>
        <v>Oct-2021</v>
      </c>
      <c r="AM1056" s="89">
        <v>44522</v>
      </c>
      <c r="AN1056" s="219" t="str">
        <f t="shared" si="183"/>
        <v>W48-2021</v>
      </c>
      <c r="AO1056" s="219" t="str">
        <f t="shared" si="184"/>
        <v>Nov-2021</v>
      </c>
      <c r="AP1056" s="83" t="s">
        <v>4464</v>
      </c>
      <c r="AQ1056" s="220">
        <v>44418</v>
      </c>
      <c r="AR1056" s="89"/>
      <c r="AS1056" s="99">
        <v>526530134532</v>
      </c>
      <c r="AT1056" s="92">
        <v>7.7</v>
      </c>
      <c r="AU1056" s="256"/>
      <c r="AV1056" s="95">
        <v>44424</v>
      </c>
      <c r="AW1056" s="238"/>
      <c r="AX1056" s="89"/>
      <c r="AY1056" s="292">
        <v>44523</v>
      </c>
      <c r="AZ1056" s="219" t="str">
        <f t="shared" si="185"/>
        <v>W48-2021</v>
      </c>
      <c r="BA1056" s="86"/>
      <c r="BB1056" s="86"/>
      <c r="BC1056" s="86"/>
      <c r="BD1056" s="83" t="s">
        <v>3719</v>
      </c>
      <c r="BE1056" s="83" t="str">
        <f t="shared" si="186"/>
        <v>21.RFI</v>
      </c>
      <c r="BF1056" s="83" t="s">
        <v>3754</v>
      </c>
      <c r="BG1056" s="237" t="s">
        <v>8038</v>
      </c>
      <c r="BH1056" s="435"/>
      <c r="BJ1056" s="190"/>
    </row>
    <row r="1057" spans="1:60" s="13" customFormat="1" ht="15" hidden="1" customHeight="1">
      <c r="A1057" s="187">
        <v>551</v>
      </c>
      <c r="B1057" s="29"/>
      <c r="C1057" s="83" t="str">
        <f t="shared" si="175"/>
        <v>JAW-JT-PBG-1234</v>
      </c>
      <c r="D1057" s="83">
        <v>30696670031</v>
      </c>
      <c r="E1057" s="83" t="s">
        <v>7559</v>
      </c>
      <c r="F1057" s="198" t="s">
        <v>6162</v>
      </c>
      <c r="G1057" s="83" t="s">
        <v>5842</v>
      </c>
      <c r="H1057" s="84" t="s">
        <v>6508</v>
      </c>
      <c r="I1057" s="83" t="s">
        <v>5358</v>
      </c>
      <c r="J1057" s="83" t="s">
        <v>5359</v>
      </c>
      <c r="K1057" s="83">
        <v>50</v>
      </c>
      <c r="L1057" s="83" t="s">
        <v>4893</v>
      </c>
      <c r="M1057" s="83">
        <v>2021</v>
      </c>
      <c r="N1057" s="83"/>
      <c r="O1057" s="83" t="s">
        <v>6164</v>
      </c>
      <c r="P1057" s="84" t="s">
        <v>199</v>
      </c>
      <c r="Q1057" s="83" t="s">
        <v>1474</v>
      </c>
      <c r="R1057" s="83" t="s">
        <v>1475</v>
      </c>
      <c r="S1057" s="83" t="s">
        <v>2200</v>
      </c>
      <c r="T1057" s="83" t="s">
        <v>4465</v>
      </c>
      <c r="U1057" s="83" t="s">
        <v>103</v>
      </c>
      <c r="V1057" s="83" t="s">
        <v>4468</v>
      </c>
      <c r="W1057" s="274" t="s">
        <v>2203</v>
      </c>
      <c r="X1057" s="274" t="s">
        <v>2655</v>
      </c>
      <c r="Y1057" s="85">
        <v>6617414</v>
      </c>
      <c r="Z1057" s="86">
        <v>44412</v>
      </c>
      <c r="AA1057" s="86"/>
      <c r="AB1057" s="87">
        <f t="shared" ca="1" si="179"/>
        <v>108</v>
      </c>
      <c r="AC1057" s="88" t="str">
        <f t="shared" ca="1" si="180"/>
        <v>91 - 120 days</v>
      </c>
      <c r="AD1057" s="89">
        <f t="shared" si="174"/>
        <v>44442</v>
      </c>
      <c r="AE1057" s="90" t="str">
        <f t="shared" si="171"/>
        <v>W36-2021</v>
      </c>
      <c r="AF1057" s="90" t="str">
        <f t="shared" si="172"/>
        <v>Sep-2021</v>
      </c>
      <c r="AG1057" s="89">
        <v>44443</v>
      </c>
      <c r="AH1057" s="219" t="str">
        <f t="shared" si="176"/>
        <v>W36-2021</v>
      </c>
      <c r="AI1057" s="219" t="str">
        <f t="shared" si="177"/>
        <v>Sep-2021</v>
      </c>
      <c r="AJ1057" s="89">
        <v>44484</v>
      </c>
      <c r="AK1057" s="219" t="str">
        <f t="shared" si="181"/>
        <v>W42-2021</v>
      </c>
      <c r="AL1057" s="219" t="str">
        <f t="shared" si="182"/>
        <v>Oct-2021</v>
      </c>
      <c r="AM1057" s="89">
        <v>44520</v>
      </c>
      <c r="AN1057" s="219" t="str">
        <f t="shared" si="183"/>
        <v>W47-2021</v>
      </c>
      <c r="AO1057" s="219" t="str">
        <f t="shared" si="184"/>
        <v>Nov-2021</v>
      </c>
      <c r="AP1057" s="83" t="s">
        <v>4464</v>
      </c>
      <c r="AQ1057" s="220">
        <v>44418</v>
      </c>
      <c r="AR1057" s="89"/>
      <c r="AS1057" s="99">
        <v>522032706779</v>
      </c>
      <c r="AT1057" s="92">
        <v>7.7</v>
      </c>
      <c r="AU1057" s="256"/>
      <c r="AV1057" s="95">
        <v>44424</v>
      </c>
      <c r="AW1057" s="238"/>
      <c r="AX1057" s="89"/>
      <c r="AY1057" s="292">
        <v>44520</v>
      </c>
      <c r="AZ1057" s="219" t="str">
        <f t="shared" si="185"/>
        <v>W47-2021</v>
      </c>
      <c r="BA1057" s="86"/>
      <c r="BB1057" s="86"/>
      <c r="BC1057" s="86"/>
      <c r="BD1057" s="83" t="s">
        <v>3719</v>
      </c>
      <c r="BE1057" s="83" t="str">
        <f t="shared" si="186"/>
        <v>21.RFI</v>
      </c>
      <c r="BF1057" s="83" t="s">
        <v>3754</v>
      </c>
      <c r="BG1057" s="237" t="s">
        <v>8010</v>
      </c>
      <c r="BH1057" s="435"/>
    </row>
    <row r="1058" spans="1:60" s="13" customFormat="1" ht="15" hidden="1" customHeight="1">
      <c r="A1058" s="187">
        <v>552</v>
      </c>
      <c r="B1058" s="29"/>
      <c r="C1058" s="83" t="str">
        <f t="shared" si="175"/>
        <v>JAW-JT-PBG-1224</v>
      </c>
      <c r="D1058" s="83">
        <v>30696090031</v>
      </c>
      <c r="E1058" s="83" t="s">
        <v>7641</v>
      </c>
      <c r="F1058" s="198" t="s">
        <v>6169</v>
      </c>
      <c r="G1058" s="83" t="s">
        <v>5842</v>
      </c>
      <c r="H1058" s="84" t="s">
        <v>6508</v>
      </c>
      <c r="I1058" s="83" t="s">
        <v>5360</v>
      </c>
      <c r="J1058" s="83" t="s">
        <v>5361</v>
      </c>
      <c r="K1058" s="83">
        <v>50</v>
      </c>
      <c r="L1058" s="83" t="s">
        <v>4894</v>
      </c>
      <c r="M1058" s="84">
        <v>2021</v>
      </c>
      <c r="N1058" s="83"/>
      <c r="O1058" s="83" t="s">
        <v>6236</v>
      </c>
      <c r="P1058" s="84" t="s">
        <v>199</v>
      </c>
      <c r="Q1058" s="83" t="s">
        <v>1476</v>
      </c>
      <c r="R1058" s="83" t="s">
        <v>1477</v>
      </c>
      <c r="S1058" s="83" t="s">
        <v>2200</v>
      </c>
      <c r="T1058" s="83" t="s">
        <v>4465</v>
      </c>
      <c r="U1058" s="83" t="s">
        <v>103</v>
      </c>
      <c r="V1058" s="83" t="s">
        <v>4468</v>
      </c>
      <c r="W1058" s="274" t="s">
        <v>2203</v>
      </c>
      <c r="X1058" s="274" t="s">
        <v>2655</v>
      </c>
      <c r="Y1058" s="85">
        <v>6617414</v>
      </c>
      <c r="Z1058" s="86">
        <v>44412</v>
      </c>
      <c r="AA1058" s="86"/>
      <c r="AB1058" s="87">
        <f t="shared" ca="1" si="179"/>
        <v>68</v>
      </c>
      <c r="AC1058" s="88" t="str">
        <f t="shared" ca="1" si="180"/>
        <v>61 - 90 days</v>
      </c>
      <c r="AD1058" s="89">
        <f t="shared" si="174"/>
        <v>44442</v>
      </c>
      <c r="AE1058" s="90" t="str">
        <f t="shared" si="171"/>
        <v>W36-2021</v>
      </c>
      <c r="AF1058" s="90" t="str">
        <f t="shared" si="172"/>
        <v>Sep-2021</v>
      </c>
      <c r="AG1058" s="89">
        <v>44443</v>
      </c>
      <c r="AH1058" s="219" t="str">
        <f t="shared" si="176"/>
        <v>W36-2021</v>
      </c>
      <c r="AI1058" s="219" t="str">
        <f t="shared" si="177"/>
        <v>Sep-2021</v>
      </c>
      <c r="AJ1058" s="89">
        <v>44487</v>
      </c>
      <c r="AK1058" s="219" t="str">
        <f t="shared" si="181"/>
        <v>W43-2021</v>
      </c>
      <c r="AL1058" s="219" t="str">
        <f t="shared" si="182"/>
        <v>Oct-2021</v>
      </c>
      <c r="AM1058" s="89">
        <v>44487</v>
      </c>
      <c r="AN1058" s="219" t="str">
        <f t="shared" si="183"/>
        <v>W43-2021</v>
      </c>
      <c r="AO1058" s="219" t="str">
        <f t="shared" si="184"/>
        <v>Oct-2021</v>
      </c>
      <c r="AP1058" s="83" t="s">
        <v>4464</v>
      </c>
      <c r="AQ1058" s="220">
        <v>44418</v>
      </c>
      <c r="AR1058" s="89"/>
      <c r="AS1058" s="99" t="s">
        <v>6777</v>
      </c>
      <c r="AT1058" s="94">
        <v>7.7</v>
      </c>
      <c r="AU1058" s="97"/>
      <c r="AV1058" s="95">
        <v>44424</v>
      </c>
      <c r="AW1058" s="97"/>
      <c r="AX1058" s="89"/>
      <c r="AY1058" s="89">
        <v>44480</v>
      </c>
      <c r="AZ1058" s="219" t="str">
        <f t="shared" si="185"/>
        <v>W42-2021</v>
      </c>
      <c r="BA1058" s="86"/>
      <c r="BB1058" s="86"/>
      <c r="BC1058" s="86"/>
      <c r="BD1058" s="83" t="s">
        <v>3719</v>
      </c>
      <c r="BE1058" s="83" t="str">
        <f t="shared" si="186"/>
        <v>21.RFI</v>
      </c>
      <c r="BF1058" s="83" t="s">
        <v>3755</v>
      </c>
      <c r="BG1058" s="103" t="s">
        <v>6774</v>
      </c>
      <c r="BH1058" s="448"/>
    </row>
    <row r="1059" spans="1:60" s="13" customFormat="1" ht="15" hidden="1" customHeight="1">
      <c r="A1059" s="187">
        <v>534</v>
      </c>
      <c r="B1059" s="29"/>
      <c r="C1059" s="83" t="str">
        <f t="shared" si="175"/>
        <v>SUM-SS-MPR-1254</v>
      </c>
      <c r="D1059" s="83">
        <v>30696380031</v>
      </c>
      <c r="E1059" s="83" t="s">
        <v>7762</v>
      </c>
      <c r="F1059" s="198" t="s">
        <v>6057</v>
      </c>
      <c r="G1059" s="83" t="s">
        <v>5842</v>
      </c>
      <c r="H1059" s="84" t="s">
        <v>6825</v>
      </c>
      <c r="I1059" s="83" t="s">
        <v>5321</v>
      </c>
      <c r="J1059" s="83" t="s">
        <v>5322</v>
      </c>
      <c r="K1059" s="83" t="s">
        <v>5323</v>
      </c>
      <c r="L1059" s="83" t="s">
        <v>4882</v>
      </c>
      <c r="M1059" s="84">
        <v>2021</v>
      </c>
      <c r="N1059" s="83" t="s">
        <v>3758</v>
      </c>
      <c r="O1059" s="83" t="s">
        <v>6128</v>
      </c>
      <c r="P1059" s="84" t="s">
        <v>205</v>
      </c>
      <c r="Q1059" s="83" t="s">
        <v>1440</v>
      </c>
      <c r="R1059" s="83" t="s">
        <v>1441</v>
      </c>
      <c r="S1059" s="83" t="s">
        <v>2200</v>
      </c>
      <c r="T1059" s="83" t="s">
        <v>4465</v>
      </c>
      <c r="U1059" s="83" t="s">
        <v>2199</v>
      </c>
      <c r="V1059" s="83" t="s">
        <v>4477</v>
      </c>
      <c r="W1059" s="274" t="s">
        <v>2216</v>
      </c>
      <c r="X1059" s="274" t="s">
        <v>2649</v>
      </c>
      <c r="Y1059" s="85">
        <v>6617407</v>
      </c>
      <c r="Z1059" s="86">
        <v>44411</v>
      </c>
      <c r="AA1059" s="86"/>
      <c r="AB1059" s="87">
        <f t="shared" ca="1" si="179"/>
        <v>31</v>
      </c>
      <c r="AC1059" s="88" t="str">
        <f t="shared" ca="1" si="180"/>
        <v>31 - 60 days</v>
      </c>
      <c r="AD1059" s="89">
        <f t="shared" si="174"/>
        <v>44441</v>
      </c>
      <c r="AE1059" s="90" t="str">
        <f t="shared" si="171"/>
        <v>W36-2021</v>
      </c>
      <c r="AF1059" s="90" t="str">
        <f t="shared" si="172"/>
        <v>Sep-2021</v>
      </c>
      <c r="AG1059" s="89">
        <v>44442</v>
      </c>
      <c r="AH1059" s="219" t="str">
        <f t="shared" si="176"/>
        <v>W36-2021</v>
      </c>
      <c r="AI1059" s="219" t="str">
        <f t="shared" si="177"/>
        <v>Sep-2021</v>
      </c>
      <c r="AJ1059" s="89">
        <v>44441</v>
      </c>
      <c r="AK1059" s="219" t="str">
        <f t="shared" si="181"/>
        <v>W36-2021</v>
      </c>
      <c r="AL1059" s="219" t="str">
        <f t="shared" si="182"/>
        <v>Sep-2021</v>
      </c>
      <c r="AM1059" s="89">
        <v>44441</v>
      </c>
      <c r="AN1059" s="219" t="str">
        <f t="shared" si="183"/>
        <v>W36-2021</v>
      </c>
      <c r="AO1059" s="219" t="str">
        <f t="shared" si="184"/>
        <v>Sep-2021</v>
      </c>
      <c r="AP1059" s="83" t="s">
        <v>4464</v>
      </c>
      <c r="AQ1059" s="220">
        <v>44426</v>
      </c>
      <c r="AR1059" s="89"/>
      <c r="AS1059" s="99" t="s">
        <v>2366</v>
      </c>
      <c r="AT1059" s="94">
        <v>6.6</v>
      </c>
      <c r="AU1059" s="97"/>
      <c r="AV1059" s="95">
        <v>44424</v>
      </c>
      <c r="AW1059" s="97"/>
      <c r="AX1059" s="89"/>
      <c r="AY1059" s="89">
        <v>44442</v>
      </c>
      <c r="AZ1059" s="219" t="str">
        <f t="shared" si="185"/>
        <v>W36-2021</v>
      </c>
      <c r="BA1059" s="86"/>
      <c r="BB1059" s="86"/>
      <c r="BC1059" s="86"/>
      <c r="BD1059" s="83" t="s">
        <v>3719</v>
      </c>
      <c r="BE1059" s="83" t="str">
        <f t="shared" si="186"/>
        <v>21.RFI</v>
      </c>
      <c r="BF1059" s="83" t="s">
        <v>3755</v>
      </c>
      <c r="BG1059" s="96" t="s">
        <v>4252</v>
      </c>
      <c r="BH1059" s="437"/>
    </row>
    <row r="1060" spans="1:60" s="13" customFormat="1" ht="15" hidden="1" customHeight="1">
      <c r="A1060" s="187">
        <v>535</v>
      </c>
      <c r="B1060" s="29"/>
      <c r="C1060" s="83" t="str">
        <f t="shared" si="175"/>
        <v>SUL-SN-PKJ-1402</v>
      </c>
      <c r="D1060" s="83">
        <v>30696390031</v>
      </c>
      <c r="E1060" s="83" t="s">
        <v>7579</v>
      </c>
      <c r="F1060" s="198" t="s">
        <v>7988</v>
      </c>
      <c r="G1060" s="83" t="s">
        <v>5842</v>
      </c>
      <c r="H1060" s="84" t="s">
        <v>6825</v>
      </c>
      <c r="I1060" s="83" t="s">
        <v>5324</v>
      </c>
      <c r="J1060" s="83" t="s">
        <v>5325</v>
      </c>
      <c r="K1060" s="83" t="s">
        <v>5318</v>
      </c>
      <c r="L1060" s="83" t="s">
        <v>4883</v>
      </c>
      <c r="M1060" s="84">
        <v>2021</v>
      </c>
      <c r="N1060" s="83" t="s">
        <v>3758</v>
      </c>
      <c r="O1060" s="83" t="s">
        <v>6126</v>
      </c>
      <c r="P1060" s="84" t="s">
        <v>205</v>
      </c>
      <c r="Q1060" s="83" t="s">
        <v>1442</v>
      </c>
      <c r="R1060" s="83" t="s">
        <v>1443</v>
      </c>
      <c r="S1060" s="83" t="s">
        <v>2200</v>
      </c>
      <c r="T1060" s="83" t="s">
        <v>4465</v>
      </c>
      <c r="U1060" s="83" t="s">
        <v>2198</v>
      </c>
      <c r="V1060" s="83" t="s">
        <v>4475</v>
      </c>
      <c r="W1060" s="274" t="s">
        <v>2220</v>
      </c>
      <c r="X1060" s="274" t="s">
        <v>2618</v>
      </c>
      <c r="Y1060" s="85">
        <v>6617407</v>
      </c>
      <c r="Z1060" s="86">
        <v>44411</v>
      </c>
      <c r="AA1060" s="86"/>
      <c r="AB1060" s="87">
        <f t="shared" ca="1" si="179"/>
        <v>34</v>
      </c>
      <c r="AC1060" s="88" t="str">
        <f t="shared" ca="1" si="180"/>
        <v>31 - 60 days</v>
      </c>
      <c r="AD1060" s="89">
        <f t="shared" si="174"/>
        <v>44441</v>
      </c>
      <c r="AE1060" s="90" t="str">
        <f t="shared" si="171"/>
        <v>W36-2021</v>
      </c>
      <c r="AF1060" s="90" t="str">
        <f t="shared" si="172"/>
        <v>Sep-2021</v>
      </c>
      <c r="AG1060" s="89">
        <v>44442</v>
      </c>
      <c r="AH1060" s="219" t="str">
        <f t="shared" si="176"/>
        <v>W36-2021</v>
      </c>
      <c r="AI1060" s="219" t="str">
        <f t="shared" si="177"/>
        <v>Sep-2021</v>
      </c>
      <c r="AJ1060" s="89">
        <v>44441</v>
      </c>
      <c r="AK1060" s="219" t="str">
        <f t="shared" si="181"/>
        <v>W36-2021</v>
      </c>
      <c r="AL1060" s="219" t="str">
        <f t="shared" si="182"/>
        <v>Sep-2021</v>
      </c>
      <c r="AM1060" s="89">
        <v>44441</v>
      </c>
      <c r="AN1060" s="219" t="str">
        <f t="shared" si="183"/>
        <v>W36-2021</v>
      </c>
      <c r="AO1060" s="219" t="str">
        <f t="shared" si="184"/>
        <v>Sep-2021</v>
      </c>
      <c r="AP1060" s="83" t="s">
        <v>4464</v>
      </c>
      <c r="AQ1060" s="220">
        <v>44426</v>
      </c>
      <c r="AR1060" s="89"/>
      <c r="AS1060" s="99" t="s">
        <v>2367</v>
      </c>
      <c r="AT1060" s="94">
        <v>6.6</v>
      </c>
      <c r="AU1060" s="97"/>
      <c r="AV1060" s="95">
        <v>44424</v>
      </c>
      <c r="AW1060" s="97"/>
      <c r="AX1060" s="89"/>
      <c r="AY1060" s="89">
        <v>44445</v>
      </c>
      <c r="AZ1060" s="219" t="str">
        <f t="shared" si="185"/>
        <v>W37-2021</v>
      </c>
      <c r="BA1060" s="86"/>
      <c r="BB1060" s="86"/>
      <c r="BC1060" s="86"/>
      <c r="BD1060" s="83" t="s">
        <v>3719</v>
      </c>
      <c r="BE1060" s="83" t="str">
        <f t="shared" si="186"/>
        <v>21.RFI</v>
      </c>
      <c r="BF1060" s="83" t="s">
        <v>3755</v>
      </c>
      <c r="BG1060" s="96" t="s">
        <v>4253</v>
      </c>
      <c r="BH1060" s="437"/>
    </row>
    <row r="1061" spans="1:60" s="13" customFormat="1" ht="15" hidden="1" customHeight="1">
      <c r="A1061" s="27">
        <v>679</v>
      </c>
      <c r="B1061" s="29"/>
      <c r="C1061" s="83" t="str">
        <f t="shared" si="175"/>
        <v>JAW-JB-CMS-4236</v>
      </c>
      <c r="D1061" s="83">
        <v>30696160031</v>
      </c>
      <c r="E1061" s="83" t="s">
        <v>7467</v>
      </c>
      <c r="F1061" s="198" t="s">
        <v>6060</v>
      </c>
      <c r="G1061" s="83" t="s">
        <v>3759</v>
      </c>
      <c r="H1061" s="84" t="s">
        <v>6508</v>
      </c>
      <c r="I1061" s="83" t="s">
        <v>5590</v>
      </c>
      <c r="J1061" s="83" t="s">
        <v>5591</v>
      </c>
      <c r="K1061" s="83">
        <v>50</v>
      </c>
      <c r="L1061" s="83" t="s">
        <v>4975</v>
      </c>
      <c r="M1061" s="84">
        <v>2021</v>
      </c>
      <c r="N1061" s="83" t="s">
        <v>3759</v>
      </c>
      <c r="O1061" s="83" t="s">
        <v>6131</v>
      </c>
      <c r="P1061" s="84" t="s">
        <v>205</v>
      </c>
      <c r="Q1061" s="83" t="s">
        <v>1729</v>
      </c>
      <c r="R1061" s="83" t="s">
        <v>1730</v>
      </c>
      <c r="S1061" s="83" t="s">
        <v>2200</v>
      </c>
      <c r="T1061" s="83" t="s">
        <v>4465</v>
      </c>
      <c r="U1061" s="83" t="s">
        <v>103</v>
      </c>
      <c r="V1061" s="86" t="s">
        <v>4470</v>
      </c>
      <c r="W1061" s="274" t="s">
        <v>2205</v>
      </c>
      <c r="X1061" s="274" t="s">
        <v>2652</v>
      </c>
      <c r="Y1061" s="85">
        <v>6617454</v>
      </c>
      <c r="Z1061" s="86">
        <v>44417</v>
      </c>
      <c r="AA1061" s="86"/>
      <c r="AB1061" s="87">
        <f t="shared" ca="1" si="179"/>
        <v>32</v>
      </c>
      <c r="AC1061" s="88" t="str">
        <f t="shared" ca="1" si="180"/>
        <v>31 - 60 days</v>
      </c>
      <c r="AD1061" s="89">
        <f t="shared" si="174"/>
        <v>44447</v>
      </c>
      <c r="AE1061" s="90" t="str">
        <f t="shared" si="171"/>
        <v>W37-2021</v>
      </c>
      <c r="AF1061" s="90" t="str">
        <f t="shared" si="172"/>
        <v>Sep-2021</v>
      </c>
      <c r="AG1061" s="89">
        <v>44446</v>
      </c>
      <c r="AH1061" s="90" t="str">
        <f t="shared" si="176"/>
        <v>W37-2021</v>
      </c>
      <c r="AI1061" s="90" t="str">
        <f t="shared" si="177"/>
        <v>Sep-2021</v>
      </c>
      <c r="AJ1061" s="89">
        <v>44452</v>
      </c>
      <c r="AK1061" s="90" t="str">
        <f t="shared" si="181"/>
        <v>W38-2021</v>
      </c>
      <c r="AL1061" s="90" t="str">
        <f t="shared" si="182"/>
        <v>Sep-2021</v>
      </c>
      <c r="AM1061" s="89">
        <v>44452</v>
      </c>
      <c r="AN1061" s="90" t="str">
        <f t="shared" si="183"/>
        <v>W38-2021</v>
      </c>
      <c r="AO1061" s="90" t="str">
        <f t="shared" si="184"/>
        <v>Sep-2021</v>
      </c>
      <c r="AP1061" s="83" t="s">
        <v>4464</v>
      </c>
      <c r="AQ1061" s="107">
        <v>44426</v>
      </c>
      <c r="AR1061" s="89"/>
      <c r="AS1061" s="99" t="s">
        <v>2409</v>
      </c>
      <c r="AT1061" s="94">
        <v>6.6</v>
      </c>
      <c r="AU1061" s="97"/>
      <c r="AV1061" s="95">
        <v>44421</v>
      </c>
      <c r="AW1061" s="97"/>
      <c r="AX1061" s="89"/>
      <c r="AY1061" s="89">
        <v>44449</v>
      </c>
      <c r="AZ1061" s="219" t="str">
        <f t="shared" si="185"/>
        <v>W37-2021</v>
      </c>
      <c r="BA1061" s="86"/>
      <c r="BB1061" s="86"/>
      <c r="BC1061" s="86"/>
      <c r="BD1061" s="83" t="s">
        <v>3719</v>
      </c>
      <c r="BE1061" s="83" t="str">
        <f t="shared" si="186"/>
        <v>21.RFI</v>
      </c>
      <c r="BF1061" s="83" t="s">
        <v>3755</v>
      </c>
      <c r="BG1061" s="96" t="s">
        <v>4333</v>
      </c>
      <c r="BH1061" s="437"/>
    </row>
    <row r="1062" spans="1:60" s="13" customFormat="1" ht="15" hidden="1" customHeight="1">
      <c r="A1062" s="27">
        <v>678</v>
      </c>
      <c r="B1062" s="29"/>
      <c r="C1062" s="83" t="str">
        <f t="shared" si="175"/>
        <v>JAW-JB-SBR-4248</v>
      </c>
      <c r="D1062" s="83">
        <v>30696130031</v>
      </c>
      <c r="E1062" s="83" t="s">
        <v>7367</v>
      </c>
      <c r="F1062" s="198" t="s">
        <v>6059</v>
      </c>
      <c r="G1062" s="83" t="s">
        <v>3759</v>
      </c>
      <c r="H1062" s="84" t="s">
        <v>6825</v>
      </c>
      <c r="I1062" s="83" t="s">
        <v>5588</v>
      </c>
      <c r="J1062" s="83" t="s">
        <v>5589</v>
      </c>
      <c r="K1062" s="83">
        <v>30</v>
      </c>
      <c r="L1062" s="83" t="s">
        <v>4974</v>
      </c>
      <c r="M1062" s="84">
        <v>2021</v>
      </c>
      <c r="N1062" s="83" t="s">
        <v>3759</v>
      </c>
      <c r="O1062" s="83" t="s">
        <v>6130</v>
      </c>
      <c r="P1062" s="84" t="s">
        <v>205</v>
      </c>
      <c r="Q1062" s="83" t="s">
        <v>1727</v>
      </c>
      <c r="R1062" s="83" t="s">
        <v>1728</v>
      </c>
      <c r="S1062" s="83" t="s">
        <v>2200</v>
      </c>
      <c r="T1062" s="83" t="s">
        <v>4465</v>
      </c>
      <c r="U1062" s="83" t="s">
        <v>103</v>
      </c>
      <c r="V1062" s="86" t="s">
        <v>4470</v>
      </c>
      <c r="W1062" s="274" t="s">
        <v>2205</v>
      </c>
      <c r="X1062" s="274" t="s">
        <v>2625</v>
      </c>
      <c r="Y1062" s="85">
        <v>6617456</v>
      </c>
      <c r="Z1062" s="86">
        <v>44417</v>
      </c>
      <c r="AA1062" s="86"/>
      <c r="AB1062" s="87">
        <f t="shared" ca="1" si="179"/>
        <v>32</v>
      </c>
      <c r="AC1062" s="88" t="str">
        <f t="shared" ca="1" si="180"/>
        <v>31 - 60 days</v>
      </c>
      <c r="AD1062" s="89">
        <f t="shared" si="174"/>
        <v>44447</v>
      </c>
      <c r="AE1062" s="90" t="str">
        <f t="shared" si="171"/>
        <v>W37-2021</v>
      </c>
      <c r="AF1062" s="90" t="str">
        <f t="shared" si="172"/>
        <v>Sep-2021</v>
      </c>
      <c r="AG1062" s="89">
        <v>44446</v>
      </c>
      <c r="AH1062" s="90" t="str">
        <f t="shared" si="176"/>
        <v>W37-2021</v>
      </c>
      <c r="AI1062" s="90" t="str">
        <f t="shared" si="177"/>
        <v>Sep-2021</v>
      </c>
      <c r="AJ1062" s="89">
        <v>44452</v>
      </c>
      <c r="AK1062" s="90" t="str">
        <f t="shared" si="181"/>
        <v>W38-2021</v>
      </c>
      <c r="AL1062" s="90" t="str">
        <f t="shared" si="182"/>
        <v>Sep-2021</v>
      </c>
      <c r="AM1062" s="89">
        <v>44452</v>
      </c>
      <c r="AN1062" s="90" t="str">
        <f t="shared" si="183"/>
        <v>W38-2021</v>
      </c>
      <c r="AO1062" s="90" t="str">
        <f t="shared" si="184"/>
        <v>Sep-2021</v>
      </c>
      <c r="AP1062" s="83" t="s">
        <v>4464</v>
      </c>
      <c r="AQ1062" s="107">
        <v>44426</v>
      </c>
      <c r="AR1062" s="89"/>
      <c r="AS1062" s="99" t="s">
        <v>2408</v>
      </c>
      <c r="AT1062" s="94">
        <v>6.6</v>
      </c>
      <c r="AU1062" s="97"/>
      <c r="AV1062" s="95">
        <v>44421</v>
      </c>
      <c r="AW1062" s="97"/>
      <c r="AX1062" s="89"/>
      <c r="AY1062" s="89">
        <v>44449</v>
      </c>
      <c r="AZ1062" s="219" t="str">
        <f t="shared" si="185"/>
        <v>W37-2021</v>
      </c>
      <c r="BA1062" s="86"/>
      <c r="BB1062" s="86"/>
      <c r="BC1062" s="86"/>
      <c r="BD1062" s="83" t="s">
        <v>3719</v>
      </c>
      <c r="BE1062" s="83" t="str">
        <f t="shared" si="186"/>
        <v>21.RFI</v>
      </c>
      <c r="BF1062" s="83" t="s">
        <v>3755</v>
      </c>
      <c r="BG1062" s="96" t="s">
        <v>4333</v>
      </c>
      <c r="BH1062" s="437"/>
    </row>
    <row r="1063" spans="1:60" s="13" customFormat="1" ht="15" hidden="1" customHeight="1">
      <c r="A1063" s="27">
        <v>712</v>
      </c>
      <c r="B1063" s="29"/>
      <c r="C1063" s="83" t="str">
        <f t="shared" si="175"/>
        <v>SUM-SU-LBP-2286</v>
      </c>
      <c r="D1063" s="83">
        <v>30696320031</v>
      </c>
      <c r="E1063" s="83" t="s">
        <v>7614</v>
      </c>
      <c r="F1063" s="198" t="s">
        <v>6083</v>
      </c>
      <c r="G1063" s="83" t="s">
        <v>3759</v>
      </c>
      <c r="H1063" s="84" t="s">
        <v>6827</v>
      </c>
      <c r="I1063" s="83" t="s">
        <v>5656</v>
      </c>
      <c r="J1063" s="83" t="s">
        <v>5657</v>
      </c>
      <c r="K1063" s="83">
        <v>55</v>
      </c>
      <c r="L1063" s="83" t="s">
        <v>5003</v>
      </c>
      <c r="M1063" s="84">
        <v>2021</v>
      </c>
      <c r="N1063" s="83" t="s">
        <v>3759</v>
      </c>
      <c r="O1063" s="83" t="s">
        <v>6155</v>
      </c>
      <c r="P1063" s="84" t="s">
        <v>205</v>
      </c>
      <c r="Q1063" s="83" t="s">
        <v>1795</v>
      </c>
      <c r="R1063" s="83" t="s">
        <v>1796</v>
      </c>
      <c r="S1063" s="83" t="s">
        <v>2200</v>
      </c>
      <c r="T1063" s="83" t="s">
        <v>4465</v>
      </c>
      <c r="U1063" s="83" t="s">
        <v>2199</v>
      </c>
      <c r="V1063" s="86" t="s">
        <v>4471</v>
      </c>
      <c r="W1063" s="274" t="s">
        <v>2213</v>
      </c>
      <c r="X1063" s="274" t="s">
        <v>2705</v>
      </c>
      <c r="Y1063" s="85">
        <v>6617453</v>
      </c>
      <c r="Z1063" s="86">
        <v>44417</v>
      </c>
      <c r="AA1063" s="86"/>
      <c r="AB1063" s="87">
        <f t="shared" ca="1" si="179"/>
        <v>37</v>
      </c>
      <c r="AC1063" s="88" t="str">
        <f t="shared" ca="1" si="180"/>
        <v>31 - 60 days</v>
      </c>
      <c r="AD1063" s="89">
        <f t="shared" si="174"/>
        <v>44447</v>
      </c>
      <c r="AE1063" s="90" t="str">
        <f t="shared" si="171"/>
        <v>W37-2021</v>
      </c>
      <c r="AF1063" s="90" t="str">
        <f t="shared" si="172"/>
        <v>Sep-2021</v>
      </c>
      <c r="AG1063" s="89">
        <v>44446</v>
      </c>
      <c r="AH1063" s="90" t="str">
        <f t="shared" si="176"/>
        <v>W37-2021</v>
      </c>
      <c r="AI1063" s="90" t="str">
        <f t="shared" si="177"/>
        <v>Sep-2021</v>
      </c>
      <c r="AJ1063" s="89">
        <v>44455</v>
      </c>
      <c r="AK1063" s="90" t="str">
        <f t="shared" si="181"/>
        <v>W38-2021</v>
      </c>
      <c r="AL1063" s="90" t="str">
        <f t="shared" si="182"/>
        <v>Sep-2021</v>
      </c>
      <c r="AM1063" s="89">
        <v>44455</v>
      </c>
      <c r="AN1063" s="90" t="str">
        <f t="shared" si="183"/>
        <v>W38-2021</v>
      </c>
      <c r="AO1063" s="90" t="str">
        <f t="shared" si="184"/>
        <v>Sep-2021</v>
      </c>
      <c r="AP1063" s="83" t="s">
        <v>4464</v>
      </c>
      <c r="AQ1063" s="107">
        <v>44426</v>
      </c>
      <c r="AR1063" s="89"/>
      <c r="AS1063" s="99" t="s">
        <v>2413</v>
      </c>
      <c r="AT1063" s="94">
        <v>6.6</v>
      </c>
      <c r="AU1063" s="97"/>
      <c r="AV1063" s="95">
        <v>44421</v>
      </c>
      <c r="AW1063" s="97"/>
      <c r="AX1063" s="89"/>
      <c r="AY1063" s="89">
        <v>44454</v>
      </c>
      <c r="AZ1063" s="219" t="str">
        <f t="shared" si="185"/>
        <v>W38-2021</v>
      </c>
      <c r="BA1063" s="86"/>
      <c r="BB1063" s="86"/>
      <c r="BC1063" s="86"/>
      <c r="BD1063" s="83" t="s">
        <v>3719</v>
      </c>
      <c r="BE1063" s="83" t="str">
        <f t="shared" si="186"/>
        <v>21.RFI</v>
      </c>
      <c r="BF1063" s="83" t="s">
        <v>3755</v>
      </c>
      <c r="BG1063" s="96" t="s">
        <v>4338</v>
      </c>
      <c r="BH1063" s="437"/>
    </row>
    <row r="1064" spans="1:60" s="13" customFormat="1" ht="15" hidden="1" customHeight="1">
      <c r="A1064" s="27">
        <v>731</v>
      </c>
      <c r="B1064" s="29"/>
      <c r="C1064" s="83" t="str">
        <f t="shared" si="175"/>
        <v>SUM-RI-PKK-1154</v>
      </c>
      <c r="D1064" s="83">
        <v>30696310031</v>
      </c>
      <c r="E1064" s="83" t="s">
        <v>7518</v>
      </c>
      <c r="F1064" s="198" t="s">
        <v>6078</v>
      </c>
      <c r="G1064" s="83" t="s">
        <v>3759</v>
      </c>
      <c r="H1064" s="84" t="s">
        <v>6825</v>
      </c>
      <c r="I1064" s="83" t="s">
        <v>5694</v>
      </c>
      <c r="J1064" s="83" t="s">
        <v>5695</v>
      </c>
      <c r="K1064" s="83">
        <v>50</v>
      </c>
      <c r="L1064" s="83" t="s">
        <v>5021</v>
      </c>
      <c r="M1064" s="84">
        <v>2021</v>
      </c>
      <c r="N1064" s="83" t="s">
        <v>3759</v>
      </c>
      <c r="O1064" s="83" t="s">
        <v>6150</v>
      </c>
      <c r="P1064" s="84" t="s">
        <v>205</v>
      </c>
      <c r="Q1064" s="83" t="s">
        <v>1833</v>
      </c>
      <c r="R1064" s="83" t="s">
        <v>1834</v>
      </c>
      <c r="S1064" s="83" t="s">
        <v>2200</v>
      </c>
      <c r="T1064" s="83" t="s">
        <v>4465</v>
      </c>
      <c r="U1064" s="83" t="s">
        <v>2199</v>
      </c>
      <c r="V1064" s="86" t="s">
        <v>4476</v>
      </c>
      <c r="W1064" s="274" t="s">
        <v>2224</v>
      </c>
      <c r="X1064" s="274" t="s">
        <v>2715</v>
      </c>
      <c r="Y1064" s="85">
        <v>6617456</v>
      </c>
      <c r="Z1064" s="86">
        <v>44417</v>
      </c>
      <c r="AA1064" s="86"/>
      <c r="AB1064" s="87">
        <f t="shared" ca="1" si="179"/>
        <v>38</v>
      </c>
      <c r="AC1064" s="88" t="str">
        <f t="shared" ca="1" si="180"/>
        <v>31 - 60 days</v>
      </c>
      <c r="AD1064" s="89">
        <f t="shared" si="174"/>
        <v>44447</v>
      </c>
      <c r="AE1064" s="90" t="str">
        <f t="shared" si="171"/>
        <v>W37-2021</v>
      </c>
      <c r="AF1064" s="90" t="str">
        <f t="shared" si="172"/>
        <v>Sep-2021</v>
      </c>
      <c r="AG1064" s="89">
        <v>44446</v>
      </c>
      <c r="AH1064" s="90" t="str">
        <f t="shared" si="176"/>
        <v>W37-2021</v>
      </c>
      <c r="AI1064" s="90" t="str">
        <f t="shared" si="177"/>
        <v>Sep-2021</v>
      </c>
      <c r="AJ1064" s="89">
        <v>44456</v>
      </c>
      <c r="AK1064" s="90" t="str">
        <f t="shared" si="181"/>
        <v>W38-2021</v>
      </c>
      <c r="AL1064" s="90" t="str">
        <f t="shared" si="182"/>
        <v>Sep-2021</v>
      </c>
      <c r="AM1064" s="89">
        <v>44456</v>
      </c>
      <c r="AN1064" s="90" t="str">
        <f t="shared" si="183"/>
        <v>W38-2021</v>
      </c>
      <c r="AO1064" s="90" t="str">
        <f t="shared" si="184"/>
        <v>Sep-2021</v>
      </c>
      <c r="AP1064" s="83" t="s">
        <v>4464</v>
      </c>
      <c r="AQ1064" s="107">
        <v>44426</v>
      </c>
      <c r="AR1064" s="89"/>
      <c r="AS1064" s="99" t="s">
        <v>2414</v>
      </c>
      <c r="AT1064" s="94">
        <v>6.6</v>
      </c>
      <c r="AU1064" s="97"/>
      <c r="AV1064" s="95">
        <v>44421</v>
      </c>
      <c r="AW1064" s="97"/>
      <c r="AX1064" s="89"/>
      <c r="AY1064" s="89">
        <v>44455</v>
      </c>
      <c r="AZ1064" s="219" t="str">
        <f t="shared" si="185"/>
        <v>W38-2021</v>
      </c>
      <c r="BA1064" s="86"/>
      <c r="BB1064" s="86"/>
      <c r="BC1064" s="86"/>
      <c r="BD1064" s="83" t="s">
        <v>3719</v>
      </c>
      <c r="BE1064" s="83" t="str">
        <f t="shared" si="186"/>
        <v>21.RFI</v>
      </c>
      <c r="BF1064" s="83" t="s">
        <v>3755</v>
      </c>
      <c r="BG1064" s="96" t="s">
        <v>4339</v>
      </c>
      <c r="BH1064" s="437"/>
    </row>
    <row r="1065" spans="1:60" s="13" customFormat="1" ht="15" hidden="1" customHeight="1">
      <c r="A1065" s="27">
        <v>575</v>
      </c>
      <c r="B1065" s="29"/>
      <c r="C1065" s="83" t="str">
        <f t="shared" si="175"/>
        <v>JAW-JB-SOR-4230</v>
      </c>
      <c r="D1065" s="83">
        <v>30696140031</v>
      </c>
      <c r="E1065" s="83" t="s">
        <v>7391</v>
      </c>
      <c r="F1065" s="198" t="s">
        <v>6058</v>
      </c>
      <c r="G1065" s="83" t="s">
        <v>3759</v>
      </c>
      <c r="H1065" s="84" t="s">
        <v>6825</v>
      </c>
      <c r="I1065" s="83" t="s">
        <v>5407</v>
      </c>
      <c r="J1065" s="83" t="s">
        <v>5408</v>
      </c>
      <c r="K1065" s="83">
        <v>30</v>
      </c>
      <c r="L1065" s="83" t="s">
        <v>4916</v>
      </c>
      <c r="M1065" s="84">
        <v>2021</v>
      </c>
      <c r="N1065" s="83" t="s">
        <v>3759</v>
      </c>
      <c r="O1065" s="83" t="s">
        <v>6129</v>
      </c>
      <c r="P1065" s="84" t="s">
        <v>205</v>
      </c>
      <c r="Q1065" s="83" t="s">
        <v>1521</v>
      </c>
      <c r="R1065" s="83" t="s">
        <v>1522</v>
      </c>
      <c r="S1065" s="83" t="s">
        <v>2200</v>
      </c>
      <c r="T1065" s="83" t="s">
        <v>4465</v>
      </c>
      <c r="U1065" s="83" t="s">
        <v>103</v>
      </c>
      <c r="V1065" s="86" t="s">
        <v>4470</v>
      </c>
      <c r="W1065" s="274" t="s">
        <v>2205</v>
      </c>
      <c r="X1065" s="274" t="s">
        <v>2648</v>
      </c>
      <c r="Y1065" s="85">
        <v>6617456</v>
      </c>
      <c r="Z1065" s="86">
        <v>44417</v>
      </c>
      <c r="AA1065" s="86"/>
      <c r="AB1065" s="87">
        <f t="shared" ca="1" si="179"/>
        <v>36</v>
      </c>
      <c r="AC1065" s="88" t="str">
        <f t="shared" ca="1" si="180"/>
        <v>31 - 60 days</v>
      </c>
      <c r="AD1065" s="89">
        <f t="shared" si="174"/>
        <v>44447</v>
      </c>
      <c r="AE1065" s="90" t="str">
        <f t="shared" si="171"/>
        <v>W37-2021</v>
      </c>
      <c r="AF1065" s="90" t="str">
        <f t="shared" si="172"/>
        <v>Sep-2021</v>
      </c>
      <c r="AG1065" s="89">
        <v>44446</v>
      </c>
      <c r="AH1065" s="90" t="str">
        <f t="shared" si="176"/>
        <v>W37-2021</v>
      </c>
      <c r="AI1065" s="90" t="str">
        <f t="shared" si="177"/>
        <v>Sep-2021</v>
      </c>
      <c r="AJ1065" s="89">
        <v>44456</v>
      </c>
      <c r="AK1065" s="90" t="str">
        <f t="shared" si="181"/>
        <v>W38-2021</v>
      </c>
      <c r="AL1065" s="90" t="str">
        <f t="shared" si="182"/>
        <v>Sep-2021</v>
      </c>
      <c r="AM1065" s="89">
        <v>44456</v>
      </c>
      <c r="AN1065" s="90" t="str">
        <f t="shared" si="183"/>
        <v>W38-2021</v>
      </c>
      <c r="AO1065" s="90" t="str">
        <f t="shared" si="184"/>
        <v>Sep-2021</v>
      </c>
      <c r="AP1065" s="83" t="s">
        <v>4464</v>
      </c>
      <c r="AQ1065" s="107">
        <v>44426</v>
      </c>
      <c r="AR1065" s="89"/>
      <c r="AS1065" s="99" t="s">
        <v>2378</v>
      </c>
      <c r="AT1065" s="94">
        <v>6.6</v>
      </c>
      <c r="AU1065" s="97"/>
      <c r="AV1065" s="95">
        <v>44421</v>
      </c>
      <c r="AW1065" s="97"/>
      <c r="AX1065" s="89"/>
      <c r="AY1065" s="89">
        <v>44453</v>
      </c>
      <c r="AZ1065" s="219" t="str">
        <f t="shared" si="185"/>
        <v>W38-2021</v>
      </c>
      <c r="BA1065" s="86"/>
      <c r="BB1065" s="86"/>
      <c r="BC1065" s="86"/>
      <c r="BD1065" s="83" t="s">
        <v>3719</v>
      </c>
      <c r="BE1065" s="83" t="str">
        <f t="shared" si="186"/>
        <v>21.RFI</v>
      </c>
      <c r="BF1065" s="83" t="s">
        <v>3755</v>
      </c>
      <c r="BG1065" s="96" t="s">
        <v>4273</v>
      </c>
      <c r="BH1065" s="437"/>
    </row>
    <row r="1066" spans="1:60" s="13" customFormat="1" ht="15" hidden="1" customHeight="1">
      <c r="A1066" s="27">
        <v>765</v>
      </c>
      <c r="B1066" s="29"/>
      <c r="C1066" s="83" t="str">
        <f t="shared" si="175"/>
        <v>SUM-BB-TDN-0531</v>
      </c>
      <c r="D1066" s="83">
        <v>30696330031</v>
      </c>
      <c r="E1066" s="83" t="s">
        <v>7681</v>
      </c>
      <c r="F1066" s="198" t="s">
        <v>6071</v>
      </c>
      <c r="G1066" s="83" t="s">
        <v>3759</v>
      </c>
      <c r="H1066" s="84" t="s">
        <v>6827</v>
      </c>
      <c r="I1066" s="83" t="s">
        <v>5762</v>
      </c>
      <c r="J1066" s="83" t="s">
        <v>5763</v>
      </c>
      <c r="K1066" s="83">
        <v>50</v>
      </c>
      <c r="L1066" s="83" t="s">
        <v>5053</v>
      </c>
      <c r="M1066" s="84">
        <v>2021</v>
      </c>
      <c r="N1066" s="83" t="s">
        <v>3759</v>
      </c>
      <c r="O1066" s="83" t="s">
        <v>6143</v>
      </c>
      <c r="P1066" s="84" t="s">
        <v>205</v>
      </c>
      <c r="Q1066" s="83" t="s">
        <v>1901</v>
      </c>
      <c r="R1066" s="83" t="s">
        <v>1902</v>
      </c>
      <c r="S1066" s="83" t="s">
        <v>2200</v>
      </c>
      <c r="T1066" s="83" t="s">
        <v>4465</v>
      </c>
      <c r="U1066" s="83" t="s">
        <v>2199</v>
      </c>
      <c r="V1066" s="86" t="s">
        <v>4477</v>
      </c>
      <c r="W1066" s="274" t="s">
        <v>2231</v>
      </c>
      <c r="X1066" s="274" t="s">
        <v>2737</v>
      </c>
      <c r="Y1066" s="85">
        <v>6617453</v>
      </c>
      <c r="Z1066" s="86">
        <v>44417</v>
      </c>
      <c r="AA1066" s="86"/>
      <c r="AB1066" s="87">
        <f t="shared" ca="1" si="179"/>
        <v>49</v>
      </c>
      <c r="AC1066" s="88" t="str">
        <f t="shared" ca="1" si="180"/>
        <v>31 - 60 days</v>
      </c>
      <c r="AD1066" s="89">
        <f t="shared" si="174"/>
        <v>44447</v>
      </c>
      <c r="AE1066" s="90" t="str">
        <f t="shared" si="171"/>
        <v>W37-2021</v>
      </c>
      <c r="AF1066" s="90" t="str">
        <f t="shared" si="172"/>
        <v>Sep-2021</v>
      </c>
      <c r="AG1066" s="89">
        <v>44446</v>
      </c>
      <c r="AH1066" s="90" t="str">
        <f t="shared" si="176"/>
        <v>W37-2021</v>
      </c>
      <c r="AI1066" s="90" t="str">
        <f t="shared" si="177"/>
        <v>Sep-2021</v>
      </c>
      <c r="AJ1066" s="89">
        <v>44467</v>
      </c>
      <c r="AK1066" s="90" t="str">
        <f t="shared" si="181"/>
        <v>W40-2021</v>
      </c>
      <c r="AL1066" s="90" t="str">
        <f t="shared" si="182"/>
        <v>Sep-2021</v>
      </c>
      <c r="AM1066" s="89">
        <v>44469</v>
      </c>
      <c r="AN1066" s="90" t="str">
        <f t="shared" si="183"/>
        <v>W40-2021</v>
      </c>
      <c r="AO1066" s="90" t="str">
        <f t="shared" si="184"/>
        <v>Sep-2021</v>
      </c>
      <c r="AP1066" s="83" t="s">
        <v>4464</v>
      </c>
      <c r="AQ1066" s="107">
        <v>44426</v>
      </c>
      <c r="AR1066" s="89"/>
      <c r="AS1066" s="99" t="s">
        <v>2251</v>
      </c>
      <c r="AT1066" s="94"/>
      <c r="AU1066" s="97"/>
      <c r="AV1066" s="95">
        <v>44421</v>
      </c>
      <c r="AW1066" s="97"/>
      <c r="AX1066" s="89"/>
      <c r="AY1066" s="89">
        <v>44466</v>
      </c>
      <c r="AZ1066" s="219" t="str">
        <f t="shared" si="185"/>
        <v>W40-2021</v>
      </c>
      <c r="BA1066" s="86"/>
      <c r="BB1066" s="86"/>
      <c r="BC1066" s="86"/>
      <c r="BD1066" s="83" t="s">
        <v>3719</v>
      </c>
      <c r="BE1066" s="83" t="str">
        <f t="shared" si="186"/>
        <v>21.RFI</v>
      </c>
      <c r="BF1066" s="83" t="s">
        <v>3755</v>
      </c>
      <c r="BG1066" s="96" t="s">
        <v>5860</v>
      </c>
      <c r="BH1066" s="437"/>
    </row>
    <row r="1067" spans="1:60" s="13" customFormat="1" ht="15" hidden="1" customHeight="1">
      <c r="A1067" s="27">
        <v>574</v>
      </c>
      <c r="B1067" s="29"/>
      <c r="C1067" s="83" t="str">
        <f t="shared" si="175"/>
        <v>JAW-JB-CMS-4237</v>
      </c>
      <c r="D1067" s="83">
        <v>30696170031</v>
      </c>
      <c r="E1067" s="83" t="s">
        <v>7780</v>
      </c>
      <c r="F1067" s="198" t="s">
        <v>6065</v>
      </c>
      <c r="G1067" s="83" t="s">
        <v>3759</v>
      </c>
      <c r="H1067" s="84" t="s">
        <v>6508</v>
      </c>
      <c r="I1067" s="83" t="s">
        <v>5405</v>
      </c>
      <c r="J1067" s="83" t="s">
        <v>5406</v>
      </c>
      <c r="K1067" s="83">
        <v>50</v>
      </c>
      <c r="L1067" s="83" t="s">
        <v>4915</v>
      </c>
      <c r="M1067" s="84">
        <v>2021</v>
      </c>
      <c r="N1067" s="83" t="s">
        <v>3759</v>
      </c>
      <c r="O1067" s="83" t="s">
        <v>6136</v>
      </c>
      <c r="P1067" s="84" t="s">
        <v>205</v>
      </c>
      <c r="Q1067" s="83" t="s">
        <v>1519</v>
      </c>
      <c r="R1067" s="83" t="s">
        <v>1520</v>
      </c>
      <c r="S1067" s="83" t="s">
        <v>2200</v>
      </c>
      <c r="T1067" s="83" t="s">
        <v>4465</v>
      </c>
      <c r="U1067" s="83" t="s">
        <v>103</v>
      </c>
      <c r="V1067" s="86" t="s">
        <v>4470</v>
      </c>
      <c r="W1067" s="274" t="s">
        <v>2205</v>
      </c>
      <c r="X1067" s="274" t="s">
        <v>2652</v>
      </c>
      <c r="Y1067" s="85">
        <v>6617454</v>
      </c>
      <c r="Z1067" s="86">
        <v>44417</v>
      </c>
      <c r="AA1067" s="86"/>
      <c r="AB1067" s="87">
        <f t="shared" ca="1" si="179"/>
        <v>64</v>
      </c>
      <c r="AC1067" s="88" t="str">
        <f t="shared" ca="1" si="180"/>
        <v>61 - 90 days</v>
      </c>
      <c r="AD1067" s="89">
        <f t="shared" si="174"/>
        <v>44447</v>
      </c>
      <c r="AE1067" s="90" t="str">
        <f t="shared" si="171"/>
        <v>W37-2021</v>
      </c>
      <c r="AF1067" s="90" t="str">
        <f t="shared" si="172"/>
        <v>Sep-2021</v>
      </c>
      <c r="AG1067" s="89">
        <v>44446</v>
      </c>
      <c r="AH1067" s="90" t="str">
        <f t="shared" si="176"/>
        <v>W37-2021</v>
      </c>
      <c r="AI1067" s="90" t="str">
        <f t="shared" si="177"/>
        <v>Sep-2021</v>
      </c>
      <c r="AJ1067" s="89">
        <v>44469</v>
      </c>
      <c r="AK1067" s="90" t="str">
        <f t="shared" si="181"/>
        <v>W40-2021</v>
      </c>
      <c r="AL1067" s="90" t="str">
        <f t="shared" si="182"/>
        <v>Sep-2021</v>
      </c>
      <c r="AM1067" s="89">
        <v>44484</v>
      </c>
      <c r="AN1067" s="90" t="str">
        <f t="shared" si="183"/>
        <v>W42-2021</v>
      </c>
      <c r="AO1067" s="90" t="str">
        <f t="shared" si="184"/>
        <v>Oct-2021</v>
      </c>
      <c r="AP1067" s="83" t="s">
        <v>4464</v>
      </c>
      <c r="AQ1067" s="107">
        <v>44426</v>
      </c>
      <c r="AR1067" s="89"/>
      <c r="AS1067" s="99" t="s">
        <v>6784</v>
      </c>
      <c r="AT1067" s="94">
        <v>6.6</v>
      </c>
      <c r="AU1067" s="97"/>
      <c r="AV1067" s="95">
        <v>44421</v>
      </c>
      <c r="AW1067" s="97"/>
      <c r="AX1067" s="89"/>
      <c r="AY1067" s="89">
        <v>44481</v>
      </c>
      <c r="AZ1067" s="219" t="str">
        <f t="shared" si="185"/>
        <v>W42-2021</v>
      </c>
      <c r="BA1067" s="86"/>
      <c r="BB1067" s="86"/>
      <c r="BC1067" s="86"/>
      <c r="BD1067" s="83" t="s">
        <v>3719</v>
      </c>
      <c r="BE1067" s="83" t="str">
        <f t="shared" si="186"/>
        <v>21.RFI</v>
      </c>
      <c r="BF1067" s="83" t="s">
        <v>3755</v>
      </c>
      <c r="BG1067" s="103" t="s">
        <v>6736</v>
      </c>
      <c r="BH1067" s="448"/>
    </row>
    <row r="1068" spans="1:60" s="13" customFormat="1" ht="15" hidden="1" customHeight="1">
      <c r="A1068" s="187">
        <v>566</v>
      </c>
      <c r="B1068" s="29"/>
      <c r="C1068" s="83" t="str">
        <f t="shared" si="175"/>
        <v>JAW-JT-WNG-2776</v>
      </c>
      <c r="D1068" s="83">
        <v>30689640031</v>
      </c>
      <c r="E1068" s="83" t="s">
        <v>7422</v>
      </c>
      <c r="F1068" s="198" t="s">
        <v>1504</v>
      </c>
      <c r="G1068" s="83" t="s">
        <v>5842</v>
      </c>
      <c r="H1068" s="84" t="s">
        <v>6825</v>
      </c>
      <c r="I1068" s="83" t="s">
        <v>5389</v>
      </c>
      <c r="J1068" s="83" t="s">
        <v>5390</v>
      </c>
      <c r="K1068" s="83">
        <v>50</v>
      </c>
      <c r="L1068" s="83" t="s">
        <v>4907</v>
      </c>
      <c r="M1068" s="84">
        <v>2021</v>
      </c>
      <c r="N1068" s="83" t="s">
        <v>3758</v>
      </c>
      <c r="O1068" s="83" t="s">
        <v>6404</v>
      </c>
      <c r="P1068" s="84" t="s">
        <v>199</v>
      </c>
      <c r="Q1068" s="83" t="s">
        <v>1503</v>
      </c>
      <c r="R1068" s="83" t="s">
        <v>1504</v>
      </c>
      <c r="S1068" s="83" t="s">
        <v>2200</v>
      </c>
      <c r="T1068" s="83" t="s">
        <v>4465</v>
      </c>
      <c r="U1068" s="83" t="s">
        <v>103</v>
      </c>
      <c r="V1068" s="86" t="s">
        <v>4468</v>
      </c>
      <c r="W1068" s="274" t="s">
        <v>2203</v>
      </c>
      <c r="X1068" s="274" t="s">
        <v>2660</v>
      </c>
      <c r="Y1068" s="85">
        <v>6617432</v>
      </c>
      <c r="Z1068" s="86">
        <v>44414</v>
      </c>
      <c r="AA1068" s="86"/>
      <c r="AB1068" s="87">
        <f t="shared" ca="1" si="179"/>
        <v>41</v>
      </c>
      <c r="AC1068" s="88" t="str">
        <f t="shared" ca="1" si="180"/>
        <v>31 - 60 days</v>
      </c>
      <c r="AD1068" s="89">
        <f t="shared" si="174"/>
        <v>44444</v>
      </c>
      <c r="AE1068" s="90" t="str">
        <f t="shared" si="171"/>
        <v>W37-2021</v>
      </c>
      <c r="AF1068" s="90" t="str">
        <f t="shared" si="172"/>
        <v>Sep-2021</v>
      </c>
      <c r="AG1068" s="89">
        <v>44444</v>
      </c>
      <c r="AH1068" s="219" t="str">
        <f t="shared" si="176"/>
        <v>W37-2021</v>
      </c>
      <c r="AI1068" s="219" t="str">
        <f t="shared" si="177"/>
        <v>Sep-2021</v>
      </c>
      <c r="AJ1068" s="89">
        <v>44456</v>
      </c>
      <c r="AK1068" s="219" t="str">
        <f t="shared" si="181"/>
        <v>W38-2021</v>
      </c>
      <c r="AL1068" s="219" t="str">
        <f t="shared" si="182"/>
        <v>Sep-2021</v>
      </c>
      <c r="AM1068" s="89">
        <v>44456</v>
      </c>
      <c r="AN1068" s="219" t="str">
        <f t="shared" si="183"/>
        <v>W38-2021</v>
      </c>
      <c r="AO1068" s="219" t="str">
        <f t="shared" si="184"/>
        <v>Sep-2021</v>
      </c>
      <c r="AP1068" s="83" t="s">
        <v>4464</v>
      </c>
      <c r="AQ1068" s="220" t="s">
        <v>2359</v>
      </c>
      <c r="AR1068" s="89"/>
      <c r="AS1068" s="99" t="s">
        <v>2375</v>
      </c>
      <c r="AT1068" s="94">
        <v>7.7</v>
      </c>
      <c r="AU1068" s="97"/>
      <c r="AV1068" s="95">
        <v>44421</v>
      </c>
      <c r="AW1068" s="97"/>
      <c r="AX1068" s="89"/>
      <c r="AY1068" s="89">
        <v>44455</v>
      </c>
      <c r="AZ1068" s="219" t="str">
        <f t="shared" si="185"/>
        <v>W38-2021</v>
      </c>
      <c r="BA1068" s="86"/>
      <c r="BB1068" s="86"/>
      <c r="BC1068" s="86"/>
      <c r="BD1068" s="83" t="s">
        <v>3719</v>
      </c>
      <c r="BE1068" s="83" t="str">
        <f t="shared" si="186"/>
        <v>21.RFI</v>
      </c>
      <c r="BF1068" s="83" t="s">
        <v>3755</v>
      </c>
      <c r="BG1068" s="96" t="s">
        <v>4269</v>
      </c>
      <c r="BH1068" s="437"/>
    </row>
    <row r="1069" spans="1:60" s="13" customFormat="1" ht="15" hidden="1" customHeight="1">
      <c r="A1069" s="187">
        <v>572</v>
      </c>
      <c r="B1069" s="29"/>
      <c r="C1069" s="83" t="str">
        <f t="shared" si="175"/>
        <v>JAW-JT-PBG-1231</v>
      </c>
      <c r="D1069" s="83">
        <v>30696100031</v>
      </c>
      <c r="E1069" s="83" t="s">
        <v>7800</v>
      </c>
      <c r="F1069" s="198" t="s">
        <v>6034</v>
      </c>
      <c r="G1069" s="83" t="s">
        <v>5842</v>
      </c>
      <c r="H1069" s="84" t="s">
        <v>6508</v>
      </c>
      <c r="I1069" s="83" t="s">
        <v>5401</v>
      </c>
      <c r="J1069" s="83" t="s">
        <v>5402</v>
      </c>
      <c r="K1069" s="83">
        <v>50</v>
      </c>
      <c r="L1069" s="83" t="s">
        <v>4913</v>
      </c>
      <c r="M1069" s="84">
        <v>2021</v>
      </c>
      <c r="N1069" s="83"/>
      <c r="O1069" s="83" t="s">
        <v>6104</v>
      </c>
      <c r="P1069" s="84" t="s">
        <v>199</v>
      </c>
      <c r="Q1069" s="83" t="s">
        <v>1515</v>
      </c>
      <c r="R1069" s="83" t="s">
        <v>1516</v>
      </c>
      <c r="S1069" s="83" t="s">
        <v>2200</v>
      </c>
      <c r="T1069" s="83" t="s">
        <v>4465</v>
      </c>
      <c r="U1069" s="83" t="s">
        <v>103</v>
      </c>
      <c r="V1069" s="86" t="s">
        <v>4468</v>
      </c>
      <c r="W1069" s="274" t="s">
        <v>2203</v>
      </c>
      <c r="X1069" s="274" t="s">
        <v>2655</v>
      </c>
      <c r="Y1069" s="85">
        <v>6617414</v>
      </c>
      <c r="Z1069" s="86">
        <v>44412</v>
      </c>
      <c r="AA1069" s="86"/>
      <c r="AB1069" s="87">
        <f t="shared" ca="1" si="179"/>
        <v>37</v>
      </c>
      <c r="AC1069" s="88" t="str">
        <f t="shared" ca="1" si="180"/>
        <v>31 - 60 days</v>
      </c>
      <c r="AD1069" s="89">
        <f t="shared" si="174"/>
        <v>44442</v>
      </c>
      <c r="AE1069" s="90" t="str">
        <f t="shared" si="171"/>
        <v>W36-2021</v>
      </c>
      <c r="AF1069" s="90" t="str">
        <f t="shared" si="172"/>
        <v>Sep-2021</v>
      </c>
      <c r="AG1069" s="89">
        <v>44443</v>
      </c>
      <c r="AH1069" s="219" t="str">
        <f t="shared" si="176"/>
        <v>W36-2021</v>
      </c>
      <c r="AI1069" s="219" t="str">
        <f t="shared" si="177"/>
        <v>Sep-2021</v>
      </c>
      <c r="AJ1069" s="89">
        <v>44453</v>
      </c>
      <c r="AK1069" s="219" t="str">
        <f t="shared" si="181"/>
        <v>W38-2021</v>
      </c>
      <c r="AL1069" s="219" t="str">
        <f t="shared" si="182"/>
        <v>Sep-2021</v>
      </c>
      <c r="AM1069" s="89">
        <v>44453</v>
      </c>
      <c r="AN1069" s="219" t="str">
        <f t="shared" si="183"/>
        <v>W38-2021</v>
      </c>
      <c r="AO1069" s="219" t="str">
        <f t="shared" si="184"/>
        <v>Sep-2021</v>
      </c>
      <c r="AP1069" s="83" t="s">
        <v>4464</v>
      </c>
      <c r="AQ1069" s="220">
        <v>44418</v>
      </c>
      <c r="AR1069" s="89"/>
      <c r="AS1069" s="99" t="s">
        <v>2377</v>
      </c>
      <c r="AT1069" s="94">
        <v>7.7</v>
      </c>
      <c r="AU1069" s="97"/>
      <c r="AV1069" s="95">
        <v>44421</v>
      </c>
      <c r="AW1069" s="97"/>
      <c r="AX1069" s="89"/>
      <c r="AY1069" s="89">
        <v>44449</v>
      </c>
      <c r="AZ1069" s="219" t="str">
        <f t="shared" si="185"/>
        <v>W37-2021</v>
      </c>
      <c r="BA1069" s="86"/>
      <c r="BB1069" s="86"/>
      <c r="BC1069" s="86"/>
      <c r="BD1069" s="83" t="s">
        <v>3719</v>
      </c>
      <c r="BE1069" s="83" t="str">
        <f t="shared" si="186"/>
        <v>21.RFI</v>
      </c>
      <c r="BF1069" s="83" t="s">
        <v>3755</v>
      </c>
      <c r="BG1069" s="96" t="s">
        <v>4271</v>
      </c>
      <c r="BH1069" s="437"/>
    </row>
    <row r="1070" spans="1:60" s="13" customFormat="1" ht="15" hidden="1" customHeight="1">
      <c r="A1070" s="187">
        <v>586</v>
      </c>
      <c r="B1070" s="29"/>
      <c r="C1070" s="83" t="str">
        <f t="shared" si="175"/>
        <v>JAW-JI-KNR-4184</v>
      </c>
      <c r="D1070" s="83">
        <v>30696080031</v>
      </c>
      <c r="E1070" s="83" t="s">
        <v>7628</v>
      </c>
      <c r="F1070" s="198" t="s">
        <v>6055</v>
      </c>
      <c r="G1070" s="83" t="s">
        <v>5842</v>
      </c>
      <c r="H1070" s="84" t="s">
        <v>6508</v>
      </c>
      <c r="I1070" s="83" t="s">
        <v>5429</v>
      </c>
      <c r="J1070" s="83" t="s">
        <v>5430</v>
      </c>
      <c r="K1070" s="83">
        <v>50</v>
      </c>
      <c r="L1070" s="83" t="s">
        <v>4924</v>
      </c>
      <c r="M1070" s="84">
        <v>2021</v>
      </c>
      <c r="N1070" s="83" t="s">
        <v>3758</v>
      </c>
      <c r="O1070" s="83" t="s">
        <v>6125</v>
      </c>
      <c r="P1070" s="84" t="s">
        <v>205</v>
      </c>
      <c r="Q1070" s="83" t="s">
        <v>1543</v>
      </c>
      <c r="R1070" s="83" t="s">
        <v>1544</v>
      </c>
      <c r="S1070" s="83" t="s">
        <v>2200</v>
      </c>
      <c r="T1070" s="83" t="s">
        <v>4465</v>
      </c>
      <c r="U1070" s="83" t="s">
        <v>2198</v>
      </c>
      <c r="V1070" s="86" t="s">
        <v>4472</v>
      </c>
      <c r="W1070" s="274" t="s">
        <v>2207</v>
      </c>
      <c r="X1070" s="274" t="s">
        <v>2666</v>
      </c>
      <c r="Y1070" s="85">
        <v>6617411</v>
      </c>
      <c r="Z1070" s="86">
        <v>44412</v>
      </c>
      <c r="AA1070" s="86"/>
      <c r="AB1070" s="87">
        <f t="shared" ca="1" si="179"/>
        <v>40</v>
      </c>
      <c r="AC1070" s="88" t="str">
        <f t="shared" ca="1" si="180"/>
        <v>31 - 60 days</v>
      </c>
      <c r="AD1070" s="89">
        <f t="shared" si="174"/>
        <v>44442</v>
      </c>
      <c r="AE1070" s="90" t="str">
        <f t="shared" ref="AE1070:AE1133" si="187">IFERROR(VLOOKUP(AD1070,L_Convert,6,FALSE),"")</f>
        <v>W36-2021</v>
      </c>
      <c r="AF1070" s="90" t="str">
        <f t="shared" ref="AF1070:AF1133" si="188">IFERROR(VLOOKUP(AD1070,L_Convert,7,FALSE),"")</f>
        <v>Sep-2021</v>
      </c>
      <c r="AG1070" s="89">
        <v>44443</v>
      </c>
      <c r="AH1070" s="219" t="str">
        <f t="shared" si="176"/>
        <v>W36-2021</v>
      </c>
      <c r="AI1070" s="219" t="str">
        <f t="shared" si="177"/>
        <v>Sep-2021</v>
      </c>
      <c r="AJ1070" s="89">
        <v>44454</v>
      </c>
      <c r="AK1070" s="219" t="str">
        <f t="shared" si="181"/>
        <v>W38-2021</v>
      </c>
      <c r="AL1070" s="219" t="str">
        <f t="shared" si="182"/>
        <v>Sep-2021</v>
      </c>
      <c r="AM1070" s="89">
        <v>44454</v>
      </c>
      <c r="AN1070" s="219" t="str">
        <f t="shared" si="183"/>
        <v>W38-2021</v>
      </c>
      <c r="AO1070" s="219" t="str">
        <f t="shared" si="184"/>
        <v>Sep-2021</v>
      </c>
      <c r="AP1070" s="83" t="s">
        <v>4464</v>
      </c>
      <c r="AQ1070" s="220">
        <v>44426</v>
      </c>
      <c r="AR1070" s="89"/>
      <c r="AS1070" s="99" t="s">
        <v>6862</v>
      </c>
      <c r="AT1070" s="94">
        <v>6.6</v>
      </c>
      <c r="AU1070" s="97"/>
      <c r="AV1070" s="95">
        <v>44421</v>
      </c>
      <c r="AW1070" s="97"/>
      <c r="AX1070" s="89"/>
      <c r="AY1070" s="89">
        <v>44452</v>
      </c>
      <c r="AZ1070" s="219" t="str">
        <f t="shared" si="185"/>
        <v>W38-2021</v>
      </c>
      <c r="BA1070" s="86"/>
      <c r="BB1070" s="86"/>
      <c r="BC1070" s="86"/>
      <c r="BD1070" s="83" t="s">
        <v>3719</v>
      </c>
      <c r="BE1070" s="83" t="str">
        <f t="shared" si="186"/>
        <v>21.RFI</v>
      </c>
      <c r="BF1070" s="83" t="s">
        <v>3755</v>
      </c>
      <c r="BG1070" s="96" t="s">
        <v>4275</v>
      </c>
      <c r="BH1070" s="437"/>
    </row>
    <row r="1071" spans="1:60" s="13" customFormat="1" ht="15" hidden="1" customHeight="1">
      <c r="A1071" s="187">
        <v>561</v>
      </c>
      <c r="B1071" s="29"/>
      <c r="C1071" s="83" t="str">
        <f t="shared" si="175"/>
        <v>JAW-JT-PWR-1670</v>
      </c>
      <c r="D1071" s="83">
        <v>30696110031</v>
      </c>
      <c r="E1071" s="83" t="s">
        <v>7521</v>
      </c>
      <c r="F1071" s="198" t="s">
        <v>6031</v>
      </c>
      <c r="G1071" s="83" t="s">
        <v>5842</v>
      </c>
      <c r="H1071" s="84" t="s">
        <v>6827</v>
      </c>
      <c r="I1071" s="83" t="s">
        <v>5378</v>
      </c>
      <c r="J1071" s="83" t="s">
        <v>5379</v>
      </c>
      <c r="K1071" s="83">
        <v>50</v>
      </c>
      <c r="L1071" s="83" t="s">
        <v>4902</v>
      </c>
      <c r="M1071" s="84">
        <v>2021</v>
      </c>
      <c r="N1071" s="83"/>
      <c r="O1071" s="83" t="s">
        <v>6101</v>
      </c>
      <c r="P1071" s="84" t="s">
        <v>199</v>
      </c>
      <c r="Q1071" s="83" t="s">
        <v>1493</v>
      </c>
      <c r="R1071" s="83" t="s">
        <v>1494</v>
      </c>
      <c r="S1071" s="83" t="s">
        <v>2200</v>
      </c>
      <c r="T1071" s="83" t="s">
        <v>4465</v>
      </c>
      <c r="U1071" s="83" t="s">
        <v>103</v>
      </c>
      <c r="V1071" s="86" t="s">
        <v>4468</v>
      </c>
      <c r="W1071" s="274" t="s">
        <v>2203</v>
      </c>
      <c r="X1071" s="274" t="s">
        <v>2615</v>
      </c>
      <c r="Y1071" s="85">
        <v>6617416</v>
      </c>
      <c r="Z1071" s="86">
        <v>44412</v>
      </c>
      <c r="AA1071" s="86"/>
      <c r="AB1071" s="87">
        <f t="shared" ca="1" si="179"/>
        <v>47</v>
      </c>
      <c r="AC1071" s="88" t="str">
        <f t="shared" ca="1" si="180"/>
        <v>31 - 60 days</v>
      </c>
      <c r="AD1071" s="89">
        <f t="shared" si="174"/>
        <v>44442</v>
      </c>
      <c r="AE1071" s="90" t="str">
        <f t="shared" si="187"/>
        <v>W36-2021</v>
      </c>
      <c r="AF1071" s="90" t="str">
        <f t="shared" si="188"/>
        <v>Sep-2021</v>
      </c>
      <c r="AG1071" s="89">
        <v>44443</v>
      </c>
      <c r="AH1071" s="219" t="str">
        <f t="shared" si="176"/>
        <v>W36-2021</v>
      </c>
      <c r="AI1071" s="219" t="str">
        <f t="shared" si="177"/>
        <v>Sep-2021</v>
      </c>
      <c r="AJ1071" s="89">
        <v>44460</v>
      </c>
      <c r="AK1071" s="219" t="str">
        <f t="shared" si="181"/>
        <v>W39-2021</v>
      </c>
      <c r="AL1071" s="219" t="str">
        <f t="shared" si="182"/>
        <v>Sep-2021</v>
      </c>
      <c r="AM1071" s="89">
        <v>44460</v>
      </c>
      <c r="AN1071" s="219" t="str">
        <f t="shared" si="183"/>
        <v>W39-2021</v>
      </c>
      <c r="AO1071" s="219" t="str">
        <f t="shared" si="184"/>
        <v>Sep-2021</v>
      </c>
      <c r="AP1071" s="83" t="s">
        <v>4464</v>
      </c>
      <c r="AQ1071" s="220">
        <v>44418</v>
      </c>
      <c r="AR1071" s="89"/>
      <c r="AS1071" s="99" t="s">
        <v>5981</v>
      </c>
      <c r="AT1071" s="94">
        <v>7.7</v>
      </c>
      <c r="AU1071" s="97"/>
      <c r="AV1071" s="95">
        <v>44421</v>
      </c>
      <c r="AW1071" s="97"/>
      <c r="AX1071" s="89"/>
      <c r="AY1071" s="89">
        <v>44459</v>
      </c>
      <c r="AZ1071" s="219" t="str">
        <f t="shared" si="185"/>
        <v>W39-2021</v>
      </c>
      <c r="BA1071" s="86"/>
      <c r="BB1071" s="86"/>
      <c r="BC1071" s="86"/>
      <c r="BD1071" s="83" t="s">
        <v>3719</v>
      </c>
      <c r="BE1071" s="83" t="str">
        <f t="shared" si="186"/>
        <v>21.RFI</v>
      </c>
      <c r="BF1071" s="83" t="s">
        <v>3755</v>
      </c>
      <c r="BG1071" s="96" t="s">
        <v>4267</v>
      </c>
      <c r="BH1071" s="437"/>
    </row>
    <row r="1072" spans="1:60" s="13" customFormat="1" ht="15" hidden="1" customHeight="1">
      <c r="A1072" s="187">
        <v>559</v>
      </c>
      <c r="B1072" s="29"/>
      <c r="C1072" s="83" t="str">
        <f t="shared" si="175"/>
        <v>JAW-JT-KRG-2132</v>
      </c>
      <c r="D1072" s="83">
        <v>30696060031</v>
      </c>
      <c r="E1072" s="83" t="s">
        <v>7550</v>
      </c>
      <c r="F1072" s="198" t="s">
        <v>6030</v>
      </c>
      <c r="G1072" s="83" t="s">
        <v>5842</v>
      </c>
      <c r="H1072" s="84" t="s">
        <v>6825</v>
      </c>
      <c r="I1072" s="83" t="s">
        <v>5374</v>
      </c>
      <c r="J1072" s="83" t="s">
        <v>5375</v>
      </c>
      <c r="K1072" s="83" t="s">
        <v>5328</v>
      </c>
      <c r="L1072" s="83" t="s">
        <v>4900</v>
      </c>
      <c r="M1072" s="84">
        <v>2021</v>
      </c>
      <c r="N1072" s="83"/>
      <c r="O1072" s="83" t="s">
        <v>6100</v>
      </c>
      <c r="P1072" s="84" t="s">
        <v>199</v>
      </c>
      <c r="Q1072" s="83" t="s">
        <v>1489</v>
      </c>
      <c r="R1072" s="83" t="s">
        <v>1490</v>
      </c>
      <c r="S1072" s="83" t="s">
        <v>2200</v>
      </c>
      <c r="T1072" s="83" t="s">
        <v>4465</v>
      </c>
      <c r="U1072" s="83" t="s">
        <v>103</v>
      </c>
      <c r="V1072" s="86" t="s">
        <v>4468</v>
      </c>
      <c r="W1072" s="274" t="s">
        <v>2203</v>
      </c>
      <c r="X1072" s="274" t="s">
        <v>2645</v>
      </c>
      <c r="Y1072" s="85">
        <v>6617408</v>
      </c>
      <c r="Z1072" s="86">
        <v>44411</v>
      </c>
      <c r="AA1072" s="86"/>
      <c r="AB1072" s="87">
        <f t="shared" ca="1" si="179"/>
        <v>44</v>
      </c>
      <c r="AC1072" s="88" t="str">
        <f t="shared" ca="1" si="180"/>
        <v>31 - 60 days</v>
      </c>
      <c r="AD1072" s="89">
        <f t="shared" si="174"/>
        <v>44441</v>
      </c>
      <c r="AE1072" s="90" t="str">
        <f t="shared" si="187"/>
        <v>W36-2021</v>
      </c>
      <c r="AF1072" s="90" t="str">
        <f t="shared" si="188"/>
        <v>Sep-2021</v>
      </c>
      <c r="AG1072" s="89">
        <v>44442</v>
      </c>
      <c r="AH1072" s="219" t="str">
        <f t="shared" si="176"/>
        <v>W36-2021</v>
      </c>
      <c r="AI1072" s="219" t="str">
        <f t="shared" si="177"/>
        <v>Sep-2021</v>
      </c>
      <c r="AJ1072" s="89">
        <v>44453</v>
      </c>
      <c r="AK1072" s="219" t="str">
        <f t="shared" si="181"/>
        <v>W38-2021</v>
      </c>
      <c r="AL1072" s="219" t="str">
        <f t="shared" si="182"/>
        <v>Sep-2021</v>
      </c>
      <c r="AM1072" s="89">
        <v>44453</v>
      </c>
      <c r="AN1072" s="219" t="str">
        <f t="shared" si="183"/>
        <v>W38-2021</v>
      </c>
      <c r="AO1072" s="219" t="str">
        <f t="shared" si="184"/>
        <v>Sep-2021</v>
      </c>
      <c r="AP1072" s="83" t="s">
        <v>4464</v>
      </c>
      <c r="AQ1072" s="220">
        <v>44418</v>
      </c>
      <c r="AR1072" s="89"/>
      <c r="AS1072" s="99" t="s">
        <v>2374</v>
      </c>
      <c r="AT1072" s="94">
        <v>7.7</v>
      </c>
      <c r="AU1072" s="97"/>
      <c r="AV1072" s="95">
        <v>44421</v>
      </c>
      <c r="AW1072" s="97"/>
      <c r="AX1072" s="89"/>
      <c r="AY1072" s="89">
        <v>44455</v>
      </c>
      <c r="AZ1072" s="219" t="str">
        <f t="shared" si="185"/>
        <v>W38-2021</v>
      </c>
      <c r="BA1072" s="86"/>
      <c r="BB1072" s="86"/>
      <c r="BC1072" s="86"/>
      <c r="BD1072" s="83" t="s">
        <v>3719</v>
      </c>
      <c r="BE1072" s="83" t="str">
        <f t="shared" si="186"/>
        <v>21.RFI</v>
      </c>
      <c r="BF1072" s="83" t="s">
        <v>3755</v>
      </c>
      <c r="BG1072" s="96" t="s">
        <v>4266</v>
      </c>
      <c r="BH1072" s="437"/>
    </row>
    <row r="1073" spans="1:62" s="13" customFormat="1" ht="15" hidden="1" customHeight="1">
      <c r="A1073" s="187">
        <v>565</v>
      </c>
      <c r="B1073" s="29"/>
      <c r="C1073" s="83" t="str">
        <f t="shared" si="175"/>
        <v>JAW-JT-KRG-2147</v>
      </c>
      <c r="D1073" s="83">
        <v>30696040031</v>
      </c>
      <c r="E1073" s="83" t="s">
        <v>7491</v>
      </c>
      <c r="F1073" s="198" t="s">
        <v>6032</v>
      </c>
      <c r="G1073" s="83" t="s">
        <v>5842</v>
      </c>
      <c r="H1073" s="84" t="s">
        <v>6825</v>
      </c>
      <c r="I1073" s="83" t="s">
        <v>5386</v>
      </c>
      <c r="J1073" s="83" t="s">
        <v>5387</v>
      </c>
      <c r="K1073" s="83" t="s">
        <v>5388</v>
      </c>
      <c r="L1073" s="83" t="s">
        <v>4906</v>
      </c>
      <c r="M1073" s="84">
        <v>2021</v>
      </c>
      <c r="N1073" s="83"/>
      <c r="O1073" s="83" t="s">
        <v>6102</v>
      </c>
      <c r="P1073" s="84" t="s">
        <v>199</v>
      </c>
      <c r="Q1073" s="83" t="s">
        <v>1501</v>
      </c>
      <c r="R1073" s="83" t="s">
        <v>1502</v>
      </c>
      <c r="S1073" s="83" t="s">
        <v>2200</v>
      </c>
      <c r="T1073" s="83" t="s">
        <v>4465</v>
      </c>
      <c r="U1073" s="83" t="s">
        <v>103</v>
      </c>
      <c r="V1073" s="86" t="s">
        <v>4468</v>
      </c>
      <c r="W1073" s="274" t="s">
        <v>2203</v>
      </c>
      <c r="X1073" s="274" t="s">
        <v>2645</v>
      </c>
      <c r="Y1073" s="85">
        <v>6617408</v>
      </c>
      <c r="Z1073" s="86">
        <v>44411</v>
      </c>
      <c r="AA1073" s="86"/>
      <c r="AB1073" s="87">
        <f t="shared" ca="1" si="179"/>
        <v>51</v>
      </c>
      <c r="AC1073" s="88" t="str">
        <f t="shared" ca="1" si="180"/>
        <v>31 - 60 days</v>
      </c>
      <c r="AD1073" s="89">
        <f t="shared" si="174"/>
        <v>44441</v>
      </c>
      <c r="AE1073" s="90" t="str">
        <f t="shared" si="187"/>
        <v>W36-2021</v>
      </c>
      <c r="AF1073" s="90" t="str">
        <f t="shared" si="188"/>
        <v>Sep-2021</v>
      </c>
      <c r="AG1073" s="89">
        <v>44442</v>
      </c>
      <c r="AH1073" s="219" t="str">
        <f t="shared" si="176"/>
        <v>W36-2021</v>
      </c>
      <c r="AI1073" s="219" t="str">
        <f t="shared" si="177"/>
        <v>Sep-2021</v>
      </c>
      <c r="AJ1073" s="89">
        <v>44460</v>
      </c>
      <c r="AK1073" s="219" t="str">
        <f t="shared" si="181"/>
        <v>W39-2021</v>
      </c>
      <c r="AL1073" s="219" t="str">
        <f t="shared" si="182"/>
        <v>Sep-2021</v>
      </c>
      <c r="AM1073" s="89">
        <v>44460</v>
      </c>
      <c r="AN1073" s="219" t="str">
        <f t="shared" si="183"/>
        <v>W39-2021</v>
      </c>
      <c r="AO1073" s="219" t="str">
        <f t="shared" si="184"/>
        <v>Sep-2021</v>
      </c>
      <c r="AP1073" s="83" t="s">
        <v>4464</v>
      </c>
      <c r="AQ1073" s="220">
        <v>44418</v>
      </c>
      <c r="AR1073" s="89"/>
      <c r="AS1073" s="99" t="s">
        <v>5982</v>
      </c>
      <c r="AT1073" s="94">
        <v>7.7</v>
      </c>
      <c r="AU1073" s="97"/>
      <c r="AV1073" s="95">
        <v>44421</v>
      </c>
      <c r="AW1073" s="97"/>
      <c r="AX1073" s="89"/>
      <c r="AY1073" s="89">
        <v>44462</v>
      </c>
      <c r="AZ1073" s="219" t="str">
        <f t="shared" si="185"/>
        <v>W39-2021</v>
      </c>
      <c r="BA1073" s="86"/>
      <c r="BB1073" s="86"/>
      <c r="BC1073" s="86"/>
      <c r="BD1073" s="83" t="s">
        <v>3719</v>
      </c>
      <c r="BE1073" s="83" t="str">
        <f t="shared" si="186"/>
        <v>21.RFI</v>
      </c>
      <c r="BF1073" s="83" t="s">
        <v>3755</v>
      </c>
      <c r="BG1073" s="96" t="s">
        <v>4268</v>
      </c>
      <c r="BH1073" s="437"/>
    </row>
    <row r="1074" spans="1:62" s="13" customFormat="1" ht="15" hidden="1" customHeight="1">
      <c r="A1074" s="187">
        <v>562</v>
      </c>
      <c r="B1074" s="198"/>
      <c r="C1074" s="83" t="str">
        <f t="shared" si="175"/>
        <v>JAW-JT-PBG-1233</v>
      </c>
      <c r="D1074" s="83">
        <v>30696070031</v>
      </c>
      <c r="E1074" s="83" t="s">
        <v>7621</v>
      </c>
      <c r="F1074" s="198" t="s">
        <v>6171</v>
      </c>
      <c r="G1074" s="83" t="s">
        <v>5842</v>
      </c>
      <c r="H1074" s="84" t="s">
        <v>6825</v>
      </c>
      <c r="I1074" s="83" t="s">
        <v>5380</v>
      </c>
      <c r="J1074" s="83" t="s">
        <v>5381</v>
      </c>
      <c r="K1074" s="83">
        <v>50</v>
      </c>
      <c r="L1074" s="83" t="s">
        <v>4903</v>
      </c>
      <c r="M1074" s="83">
        <v>2021</v>
      </c>
      <c r="N1074" s="83" t="s">
        <v>5842</v>
      </c>
      <c r="O1074" s="83" t="s">
        <v>6238</v>
      </c>
      <c r="P1074" s="84" t="s">
        <v>199</v>
      </c>
      <c r="Q1074" s="83" t="s">
        <v>1495</v>
      </c>
      <c r="R1074" s="83" t="s">
        <v>1496</v>
      </c>
      <c r="S1074" s="83" t="s">
        <v>2200</v>
      </c>
      <c r="T1074" s="83" t="s">
        <v>4465</v>
      </c>
      <c r="U1074" s="83" t="s">
        <v>103</v>
      </c>
      <c r="V1074" s="83" t="s">
        <v>4468</v>
      </c>
      <c r="W1074" s="274" t="s">
        <v>2203</v>
      </c>
      <c r="X1074" s="274" t="s">
        <v>2655</v>
      </c>
      <c r="Y1074" s="85">
        <v>6617408</v>
      </c>
      <c r="Z1074" s="86">
        <v>44411</v>
      </c>
      <c r="AA1074" s="86"/>
      <c r="AB1074" s="87">
        <f t="shared" ca="1" si="179"/>
        <v>122</v>
      </c>
      <c r="AC1074" s="88" t="str">
        <f t="shared" ca="1" si="180"/>
        <v>121 - 150 days</v>
      </c>
      <c r="AD1074" s="89">
        <f t="shared" si="174"/>
        <v>44441</v>
      </c>
      <c r="AE1074" s="90" t="str">
        <f t="shared" si="187"/>
        <v>W36-2021</v>
      </c>
      <c r="AF1074" s="90" t="str">
        <f t="shared" si="188"/>
        <v>Sep-2021</v>
      </c>
      <c r="AG1074" s="89">
        <v>44442</v>
      </c>
      <c r="AH1074" s="219" t="str">
        <f t="shared" si="176"/>
        <v>W36-2021</v>
      </c>
      <c r="AI1074" s="219" t="str">
        <f t="shared" si="177"/>
        <v>Sep-2021</v>
      </c>
      <c r="AJ1074" s="89">
        <v>44484</v>
      </c>
      <c r="AK1074" s="219" t="str">
        <f t="shared" si="181"/>
        <v>W42-2021</v>
      </c>
      <c r="AL1074" s="219" t="str">
        <f t="shared" si="182"/>
        <v>Oct-2021</v>
      </c>
      <c r="AM1074" s="89">
        <v>44537</v>
      </c>
      <c r="AN1074" s="219" t="str">
        <f t="shared" si="183"/>
        <v>W50-2021</v>
      </c>
      <c r="AO1074" s="219" t="str">
        <f t="shared" si="184"/>
        <v>Dec-2021</v>
      </c>
      <c r="AP1074" s="83" t="s">
        <v>4464</v>
      </c>
      <c r="AQ1074" s="220">
        <v>44418</v>
      </c>
      <c r="AR1074" s="89"/>
      <c r="AS1074" s="99">
        <v>522032711320</v>
      </c>
      <c r="AT1074" s="94">
        <v>7.7</v>
      </c>
      <c r="AU1074" s="256"/>
      <c r="AV1074" s="95">
        <v>44421</v>
      </c>
      <c r="AW1074" s="238"/>
      <c r="AX1074" s="89"/>
      <c r="AY1074" s="89">
        <v>44533</v>
      </c>
      <c r="AZ1074" s="219" t="str">
        <f t="shared" si="185"/>
        <v>W49-2021</v>
      </c>
      <c r="BA1074" s="86"/>
      <c r="BB1074" s="86"/>
      <c r="BC1074" s="86"/>
      <c r="BD1074" s="83" t="s">
        <v>3719</v>
      </c>
      <c r="BE1074" s="83" t="str">
        <f t="shared" si="186"/>
        <v>21.RFI</v>
      </c>
      <c r="BF1074" s="83" t="s">
        <v>3754</v>
      </c>
      <c r="BG1074" s="237" t="s">
        <v>8099</v>
      </c>
      <c r="BH1074" s="435"/>
    </row>
    <row r="1075" spans="1:62" s="13" customFormat="1" ht="15" hidden="1" customHeight="1">
      <c r="A1075" s="187">
        <v>560</v>
      </c>
      <c r="B1075" s="29"/>
      <c r="C1075" s="83" t="str">
        <f t="shared" si="175"/>
        <v>JAW-JT-PWD-0034</v>
      </c>
      <c r="D1075" s="83">
        <v>30696050031</v>
      </c>
      <c r="E1075" s="83" t="s">
        <v>7712</v>
      </c>
      <c r="F1075" s="198" t="s">
        <v>6170</v>
      </c>
      <c r="G1075" s="83" t="s">
        <v>5842</v>
      </c>
      <c r="H1075" s="84" t="s">
        <v>6825</v>
      </c>
      <c r="I1075" s="83" t="s">
        <v>5376</v>
      </c>
      <c r="J1075" s="83" t="s">
        <v>5377</v>
      </c>
      <c r="K1075" s="83">
        <v>50</v>
      </c>
      <c r="L1075" s="83" t="s">
        <v>4901</v>
      </c>
      <c r="M1075" s="84">
        <v>2021</v>
      </c>
      <c r="N1075" s="83"/>
      <c r="O1075" s="83" t="s">
        <v>6237</v>
      </c>
      <c r="P1075" s="84" t="s">
        <v>199</v>
      </c>
      <c r="Q1075" s="83" t="s">
        <v>1491</v>
      </c>
      <c r="R1075" s="83" t="s">
        <v>1492</v>
      </c>
      <c r="S1075" s="83" t="s">
        <v>2200</v>
      </c>
      <c r="T1075" s="83" t="s">
        <v>4465</v>
      </c>
      <c r="U1075" s="83" t="s">
        <v>103</v>
      </c>
      <c r="V1075" s="83" t="s">
        <v>4468</v>
      </c>
      <c r="W1075" s="274" t="s">
        <v>2203</v>
      </c>
      <c r="X1075" s="274" t="s">
        <v>2622</v>
      </c>
      <c r="Y1075" s="85">
        <v>6617408</v>
      </c>
      <c r="Z1075" s="86">
        <v>44411</v>
      </c>
      <c r="AA1075" s="86"/>
      <c r="AB1075" s="87">
        <f t="shared" ca="1" si="179"/>
        <v>107</v>
      </c>
      <c r="AC1075" s="88" t="str">
        <f t="shared" ca="1" si="180"/>
        <v>91 - 120 days</v>
      </c>
      <c r="AD1075" s="89">
        <f t="shared" si="174"/>
        <v>44441</v>
      </c>
      <c r="AE1075" s="90" t="str">
        <f t="shared" si="187"/>
        <v>W36-2021</v>
      </c>
      <c r="AF1075" s="90" t="str">
        <f t="shared" si="188"/>
        <v>Sep-2021</v>
      </c>
      <c r="AG1075" s="89">
        <v>44442</v>
      </c>
      <c r="AH1075" s="219" t="str">
        <f t="shared" si="176"/>
        <v>W36-2021</v>
      </c>
      <c r="AI1075" s="219" t="str">
        <f t="shared" si="177"/>
        <v>Sep-2021</v>
      </c>
      <c r="AJ1075" s="89">
        <v>44484</v>
      </c>
      <c r="AK1075" s="219" t="str">
        <f t="shared" si="181"/>
        <v>W42-2021</v>
      </c>
      <c r="AL1075" s="219" t="str">
        <f t="shared" si="182"/>
        <v>Oct-2021</v>
      </c>
      <c r="AM1075" s="89">
        <v>44518</v>
      </c>
      <c r="AN1075" s="219" t="str">
        <f t="shared" si="183"/>
        <v>W47-2021</v>
      </c>
      <c r="AO1075" s="219" t="str">
        <f t="shared" si="184"/>
        <v>Nov-2021</v>
      </c>
      <c r="AP1075" s="83" t="s">
        <v>4464</v>
      </c>
      <c r="AQ1075" s="220">
        <v>44418</v>
      </c>
      <c r="AR1075" s="89"/>
      <c r="AS1075" s="99">
        <v>525540196895</v>
      </c>
      <c r="AT1075" s="92">
        <v>7.7</v>
      </c>
      <c r="AU1075" s="256"/>
      <c r="AV1075" s="95">
        <v>44421</v>
      </c>
      <c r="AW1075" s="238"/>
      <c r="AX1075" s="89"/>
      <c r="AY1075" s="292">
        <v>44518</v>
      </c>
      <c r="AZ1075" s="219" t="str">
        <f t="shared" si="185"/>
        <v>W47-2021</v>
      </c>
      <c r="BA1075" s="86"/>
      <c r="BB1075" s="86"/>
      <c r="BC1075" s="86"/>
      <c r="BD1075" s="83" t="s">
        <v>3719</v>
      </c>
      <c r="BE1075" s="83" t="str">
        <f t="shared" si="186"/>
        <v>21.RFI</v>
      </c>
      <c r="BF1075" s="83" t="s">
        <v>3754</v>
      </c>
      <c r="BG1075" s="237" t="s">
        <v>7997</v>
      </c>
      <c r="BH1075" s="435"/>
    </row>
    <row r="1076" spans="1:62" s="13" customFormat="1" ht="15" hidden="1" customHeight="1">
      <c r="A1076" s="27">
        <v>657</v>
      </c>
      <c r="B1076" s="29"/>
      <c r="C1076" s="83" t="str">
        <f t="shared" si="175"/>
        <v>SUM-SS-SKY-1237</v>
      </c>
      <c r="D1076" s="83">
        <v>30696010031</v>
      </c>
      <c r="E1076" s="83" t="s">
        <v>7431</v>
      </c>
      <c r="F1076" s="198" t="s">
        <v>6079</v>
      </c>
      <c r="G1076" s="83" t="s">
        <v>3759</v>
      </c>
      <c r="H1076" s="84" t="s">
        <v>6508</v>
      </c>
      <c r="I1076" s="83" t="s">
        <v>5546</v>
      </c>
      <c r="J1076" s="83" t="s">
        <v>5547</v>
      </c>
      <c r="K1076" s="83">
        <v>40</v>
      </c>
      <c r="L1076" s="83" t="s">
        <v>4954</v>
      </c>
      <c r="M1076" s="84">
        <v>2021</v>
      </c>
      <c r="N1076" s="83" t="s">
        <v>3759</v>
      </c>
      <c r="O1076" s="83" t="s">
        <v>6151</v>
      </c>
      <c r="P1076" s="84" t="s">
        <v>205</v>
      </c>
      <c r="Q1076" s="83" t="s">
        <v>1685</v>
      </c>
      <c r="R1076" s="83" t="s">
        <v>1686</v>
      </c>
      <c r="S1076" s="83" t="s">
        <v>2200</v>
      </c>
      <c r="T1076" s="83" t="s">
        <v>4465</v>
      </c>
      <c r="U1076" s="83" t="s">
        <v>2199</v>
      </c>
      <c r="V1076" s="83" t="s">
        <v>4477</v>
      </c>
      <c r="W1076" s="274" t="s">
        <v>2216</v>
      </c>
      <c r="X1076" s="274" t="s">
        <v>2702</v>
      </c>
      <c r="Y1076" s="85">
        <v>6617454</v>
      </c>
      <c r="Z1076" s="86">
        <v>44417</v>
      </c>
      <c r="AA1076" s="86"/>
      <c r="AB1076" s="87">
        <f t="shared" ca="1" si="179"/>
        <v>30</v>
      </c>
      <c r="AC1076" s="88" t="str">
        <f t="shared" ca="1" si="180"/>
        <v>&lt; 30 days</v>
      </c>
      <c r="AD1076" s="89">
        <f t="shared" si="174"/>
        <v>44447</v>
      </c>
      <c r="AE1076" s="90" t="str">
        <f t="shared" si="187"/>
        <v>W37-2021</v>
      </c>
      <c r="AF1076" s="90" t="str">
        <f t="shared" si="188"/>
        <v>Sep-2021</v>
      </c>
      <c r="AG1076" s="89">
        <v>44446</v>
      </c>
      <c r="AH1076" s="90" t="str">
        <f t="shared" si="176"/>
        <v>W37-2021</v>
      </c>
      <c r="AI1076" s="90" t="str">
        <f t="shared" si="177"/>
        <v>Sep-2021</v>
      </c>
      <c r="AJ1076" s="89">
        <v>44447</v>
      </c>
      <c r="AK1076" s="90" t="str">
        <f t="shared" si="181"/>
        <v>W37-2021</v>
      </c>
      <c r="AL1076" s="90" t="str">
        <f t="shared" si="182"/>
        <v>Sep-2021</v>
      </c>
      <c r="AM1076" s="89">
        <v>44447</v>
      </c>
      <c r="AN1076" s="90" t="str">
        <f t="shared" si="183"/>
        <v>W37-2021</v>
      </c>
      <c r="AO1076" s="90" t="str">
        <f t="shared" si="184"/>
        <v>Sep-2021</v>
      </c>
      <c r="AP1076" s="83" t="s">
        <v>4464</v>
      </c>
      <c r="AQ1076" s="107">
        <v>44426</v>
      </c>
      <c r="AR1076" s="89"/>
      <c r="AS1076" s="99" t="s">
        <v>2406</v>
      </c>
      <c r="AT1076" s="94">
        <v>6.6</v>
      </c>
      <c r="AU1076" s="97"/>
      <c r="AV1076" s="95">
        <v>44420</v>
      </c>
      <c r="AW1076" s="97"/>
      <c r="AX1076" s="89"/>
      <c r="AY1076" s="89">
        <v>44447</v>
      </c>
      <c r="AZ1076" s="219" t="str">
        <f t="shared" si="185"/>
        <v>W37-2021</v>
      </c>
      <c r="BA1076" s="86"/>
      <c r="BB1076" s="86"/>
      <c r="BC1076" s="86"/>
      <c r="BD1076" s="83" t="s">
        <v>3719</v>
      </c>
      <c r="BE1076" s="83" t="str">
        <f t="shared" si="186"/>
        <v>21.RFI</v>
      </c>
      <c r="BF1076" s="83" t="s">
        <v>3755</v>
      </c>
      <c r="BG1076" s="96" t="s">
        <v>4329</v>
      </c>
      <c r="BH1076" s="437"/>
      <c r="BI1076" s="190"/>
      <c r="BJ1076" s="190"/>
    </row>
    <row r="1077" spans="1:62" s="13" customFormat="1" ht="15" hidden="1" customHeight="1">
      <c r="A1077" s="27">
        <v>658</v>
      </c>
      <c r="B1077" s="29"/>
      <c r="C1077" s="83" t="str">
        <f t="shared" si="175"/>
        <v>SUM-RI-DUM-1145</v>
      </c>
      <c r="D1077" s="83">
        <v>30696000031</v>
      </c>
      <c r="E1077" s="83" t="s">
        <v>7457</v>
      </c>
      <c r="F1077" s="198" t="s">
        <v>6075</v>
      </c>
      <c r="G1077" s="83" t="s">
        <v>3759</v>
      </c>
      <c r="H1077" s="84" t="s">
        <v>6827</v>
      </c>
      <c r="I1077" s="83" t="s">
        <v>5548</v>
      </c>
      <c r="J1077" s="83" t="s">
        <v>5549</v>
      </c>
      <c r="K1077" s="83">
        <v>45</v>
      </c>
      <c r="L1077" s="83" t="s">
        <v>4826</v>
      </c>
      <c r="M1077" s="84">
        <v>2021</v>
      </c>
      <c r="N1077" s="83" t="s">
        <v>3759</v>
      </c>
      <c r="O1077" s="83" t="s">
        <v>6147</v>
      </c>
      <c r="P1077" s="84" t="s">
        <v>205</v>
      </c>
      <c r="Q1077" s="83" t="s">
        <v>1687</v>
      </c>
      <c r="R1077" s="83" t="s">
        <v>1688</v>
      </c>
      <c r="S1077" s="83" t="s">
        <v>2200</v>
      </c>
      <c r="T1077" s="83" t="s">
        <v>4465</v>
      </c>
      <c r="U1077" s="83" t="s">
        <v>2199</v>
      </c>
      <c r="V1077" s="83" t="s">
        <v>4476</v>
      </c>
      <c r="W1077" s="274" t="s">
        <v>2224</v>
      </c>
      <c r="X1077" s="274" t="s">
        <v>2703</v>
      </c>
      <c r="Y1077" s="85">
        <v>6617453</v>
      </c>
      <c r="Z1077" s="86">
        <v>44417</v>
      </c>
      <c r="AA1077" s="86"/>
      <c r="AB1077" s="87">
        <f t="shared" ca="1" si="179"/>
        <v>28</v>
      </c>
      <c r="AC1077" s="88" t="str">
        <f t="shared" ca="1" si="180"/>
        <v>&lt; 30 days</v>
      </c>
      <c r="AD1077" s="89">
        <f t="shared" si="174"/>
        <v>44447</v>
      </c>
      <c r="AE1077" s="90" t="str">
        <f t="shared" si="187"/>
        <v>W37-2021</v>
      </c>
      <c r="AF1077" s="90" t="str">
        <f t="shared" si="188"/>
        <v>Sep-2021</v>
      </c>
      <c r="AG1077" s="89">
        <v>44446</v>
      </c>
      <c r="AH1077" s="90" t="str">
        <f t="shared" si="176"/>
        <v>W37-2021</v>
      </c>
      <c r="AI1077" s="90" t="str">
        <f t="shared" si="177"/>
        <v>Sep-2021</v>
      </c>
      <c r="AJ1077" s="89">
        <v>44447</v>
      </c>
      <c r="AK1077" s="90" t="str">
        <f t="shared" si="181"/>
        <v>W37-2021</v>
      </c>
      <c r="AL1077" s="90" t="str">
        <f t="shared" si="182"/>
        <v>Sep-2021</v>
      </c>
      <c r="AM1077" s="89">
        <v>44447</v>
      </c>
      <c r="AN1077" s="90" t="str">
        <f t="shared" si="183"/>
        <v>W37-2021</v>
      </c>
      <c r="AO1077" s="90" t="str">
        <f t="shared" si="184"/>
        <v>Sep-2021</v>
      </c>
      <c r="AP1077" s="83" t="s">
        <v>4464</v>
      </c>
      <c r="AQ1077" s="107">
        <v>44426</v>
      </c>
      <c r="AR1077" s="89"/>
      <c r="AS1077" s="99" t="s">
        <v>2407</v>
      </c>
      <c r="AT1077" s="94">
        <v>6.6</v>
      </c>
      <c r="AU1077" s="97"/>
      <c r="AV1077" s="95">
        <v>44420</v>
      </c>
      <c r="AW1077" s="97"/>
      <c r="AX1077" s="89"/>
      <c r="AY1077" s="89">
        <v>44445</v>
      </c>
      <c r="AZ1077" s="219" t="str">
        <f t="shared" si="185"/>
        <v>W37-2021</v>
      </c>
      <c r="BA1077" s="86"/>
      <c r="BB1077" s="86"/>
      <c r="BC1077" s="86"/>
      <c r="BD1077" s="83" t="s">
        <v>3719</v>
      </c>
      <c r="BE1077" s="83" t="str">
        <f t="shared" si="186"/>
        <v>21.RFI</v>
      </c>
      <c r="BF1077" s="83" t="s">
        <v>3755</v>
      </c>
      <c r="BG1077" s="96" t="s">
        <v>4330</v>
      </c>
      <c r="BH1077" s="437"/>
    </row>
    <row r="1078" spans="1:62" s="13" customFormat="1" ht="15" hidden="1" customHeight="1">
      <c r="A1078" s="27">
        <v>687</v>
      </c>
      <c r="B1078" s="29"/>
      <c r="C1078" s="83" t="str">
        <f t="shared" si="175"/>
        <v>JAW-JB-SOR-4228</v>
      </c>
      <c r="D1078" s="83">
        <v>30695990031</v>
      </c>
      <c r="E1078" s="83" t="s">
        <v>7590</v>
      </c>
      <c r="F1078" s="198" t="s">
        <v>6062</v>
      </c>
      <c r="G1078" s="83" t="s">
        <v>3759</v>
      </c>
      <c r="H1078" s="84" t="s">
        <v>6508</v>
      </c>
      <c r="I1078" s="83" t="s">
        <v>5606</v>
      </c>
      <c r="J1078" s="83" t="s">
        <v>5607</v>
      </c>
      <c r="K1078" s="83">
        <v>30</v>
      </c>
      <c r="L1078" s="83" t="s">
        <v>4981</v>
      </c>
      <c r="M1078" s="84">
        <v>2021</v>
      </c>
      <c r="N1078" s="83" t="s">
        <v>3759</v>
      </c>
      <c r="O1078" s="83" t="s">
        <v>6133</v>
      </c>
      <c r="P1078" s="84" t="s">
        <v>205</v>
      </c>
      <c r="Q1078" s="83" t="s">
        <v>1745</v>
      </c>
      <c r="R1078" s="83" t="s">
        <v>1746</v>
      </c>
      <c r="S1078" s="83" t="s">
        <v>2200</v>
      </c>
      <c r="T1078" s="83" t="s">
        <v>4465</v>
      </c>
      <c r="U1078" s="83" t="s">
        <v>103</v>
      </c>
      <c r="V1078" s="86" t="s">
        <v>4470</v>
      </c>
      <c r="W1078" s="274" t="s">
        <v>2205</v>
      </c>
      <c r="X1078" s="274" t="s">
        <v>2648</v>
      </c>
      <c r="Y1078" s="85">
        <v>6617454</v>
      </c>
      <c r="Z1078" s="86">
        <v>44417</v>
      </c>
      <c r="AA1078" s="86"/>
      <c r="AB1078" s="87">
        <f t="shared" ca="1" si="179"/>
        <v>35</v>
      </c>
      <c r="AC1078" s="88" t="str">
        <f t="shared" ca="1" si="180"/>
        <v>31 - 60 days</v>
      </c>
      <c r="AD1078" s="89">
        <f t="shared" si="174"/>
        <v>44447</v>
      </c>
      <c r="AE1078" s="90" t="str">
        <f t="shared" si="187"/>
        <v>W37-2021</v>
      </c>
      <c r="AF1078" s="90" t="str">
        <f t="shared" si="188"/>
        <v>Sep-2021</v>
      </c>
      <c r="AG1078" s="89">
        <v>44446</v>
      </c>
      <c r="AH1078" s="90" t="str">
        <f t="shared" si="176"/>
        <v>W37-2021</v>
      </c>
      <c r="AI1078" s="90" t="str">
        <f t="shared" si="177"/>
        <v>Sep-2021</v>
      </c>
      <c r="AJ1078" s="89">
        <v>44452</v>
      </c>
      <c r="AK1078" s="90" t="str">
        <f t="shared" si="181"/>
        <v>W38-2021</v>
      </c>
      <c r="AL1078" s="90" t="str">
        <f t="shared" si="182"/>
        <v>Sep-2021</v>
      </c>
      <c r="AM1078" s="89">
        <v>44452</v>
      </c>
      <c r="AN1078" s="90" t="str">
        <f t="shared" si="183"/>
        <v>W38-2021</v>
      </c>
      <c r="AO1078" s="90" t="str">
        <f t="shared" si="184"/>
        <v>Sep-2021</v>
      </c>
      <c r="AP1078" s="83" t="s">
        <v>4464</v>
      </c>
      <c r="AQ1078" s="107">
        <v>44426</v>
      </c>
      <c r="AR1078" s="89"/>
      <c r="AS1078" s="99" t="s">
        <v>2412</v>
      </c>
      <c r="AT1078" s="94">
        <v>6.6</v>
      </c>
      <c r="AU1078" s="97"/>
      <c r="AV1078" s="95">
        <v>44420</v>
      </c>
      <c r="AW1078" s="97"/>
      <c r="AX1078" s="89"/>
      <c r="AY1078" s="89">
        <v>44452</v>
      </c>
      <c r="AZ1078" s="219" t="str">
        <f t="shared" si="185"/>
        <v>W38-2021</v>
      </c>
      <c r="BA1078" s="86"/>
      <c r="BB1078" s="86"/>
      <c r="BC1078" s="86"/>
      <c r="BD1078" s="83" t="s">
        <v>3719</v>
      </c>
      <c r="BE1078" s="83" t="str">
        <f t="shared" si="186"/>
        <v>21.RFI</v>
      </c>
      <c r="BF1078" s="83" t="s">
        <v>3755</v>
      </c>
      <c r="BG1078" s="96" t="s">
        <v>4337</v>
      </c>
      <c r="BH1078" s="437"/>
    </row>
    <row r="1079" spans="1:62" s="13" customFormat="1" ht="15" hidden="1" customHeight="1">
      <c r="A1079" s="187">
        <v>593</v>
      </c>
      <c r="B1079" s="29"/>
      <c r="C1079" s="83" t="str">
        <f t="shared" si="175"/>
        <v>JAW-JT-BNR-0267</v>
      </c>
      <c r="D1079" s="83">
        <v>30695980031</v>
      </c>
      <c r="E1079" s="83" t="s">
        <v>7872</v>
      </c>
      <c r="F1079" s="198" t="s">
        <v>6036</v>
      </c>
      <c r="G1079" s="83" t="s">
        <v>5842</v>
      </c>
      <c r="H1079" s="84" t="s">
        <v>6827</v>
      </c>
      <c r="I1079" s="83" t="s">
        <v>5444</v>
      </c>
      <c r="J1079" s="83" t="s">
        <v>5445</v>
      </c>
      <c r="K1079" s="83">
        <v>50</v>
      </c>
      <c r="L1079" s="83" t="s">
        <v>4931</v>
      </c>
      <c r="M1079" s="84">
        <v>2021</v>
      </c>
      <c r="N1079" s="83"/>
      <c r="O1079" s="83" t="s">
        <v>6106</v>
      </c>
      <c r="P1079" s="84" t="s">
        <v>199</v>
      </c>
      <c r="Q1079" s="83" t="s">
        <v>1557</v>
      </c>
      <c r="R1079" s="83" t="s">
        <v>1558</v>
      </c>
      <c r="S1079" s="83" t="s">
        <v>2200</v>
      </c>
      <c r="T1079" s="83" t="s">
        <v>4465</v>
      </c>
      <c r="U1079" s="83" t="s">
        <v>103</v>
      </c>
      <c r="V1079" s="86" t="s">
        <v>4468</v>
      </c>
      <c r="W1079" s="274" t="s">
        <v>2203</v>
      </c>
      <c r="X1079" s="274" t="s">
        <v>2624</v>
      </c>
      <c r="Y1079" s="85">
        <v>6617416</v>
      </c>
      <c r="Z1079" s="86">
        <v>44412</v>
      </c>
      <c r="AA1079" s="86"/>
      <c r="AB1079" s="87">
        <f t="shared" ca="1" si="179"/>
        <v>37</v>
      </c>
      <c r="AC1079" s="88" t="str">
        <f t="shared" ca="1" si="180"/>
        <v>31 - 60 days</v>
      </c>
      <c r="AD1079" s="89">
        <f t="shared" si="174"/>
        <v>44442</v>
      </c>
      <c r="AE1079" s="90" t="str">
        <f t="shared" si="187"/>
        <v>W36-2021</v>
      </c>
      <c r="AF1079" s="90" t="str">
        <f t="shared" si="188"/>
        <v>Sep-2021</v>
      </c>
      <c r="AG1079" s="89">
        <v>44443</v>
      </c>
      <c r="AH1079" s="219" t="str">
        <f t="shared" si="176"/>
        <v>W36-2021</v>
      </c>
      <c r="AI1079" s="219" t="str">
        <f t="shared" si="177"/>
        <v>Sep-2021</v>
      </c>
      <c r="AJ1079" s="89">
        <v>44449</v>
      </c>
      <c r="AK1079" s="219" t="str">
        <f t="shared" si="181"/>
        <v>W37-2021</v>
      </c>
      <c r="AL1079" s="219" t="str">
        <f t="shared" si="182"/>
        <v>Sep-2021</v>
      </c>
      <c r="AM1079" s="89">
        <v>44449</v>
      </c>
      <c r="AN1079" s="219" t="str">
        <f t="shared" si="183"/>
        <v>W37-2021</v>
      </c>
      <c r="AO1079" s="219" t="str">
        <f t="shared" si="184"/>
        <v>Sep-2021</v>
      </c>
      <c r="AP1079" s="83" t="s">
        <v>4464</v>
      </c>
      <c r="AQ1079" s="220">
        <v>44418</v>
      </c>
      <c r="AR1079" s="89"/>
      <c r="AS1079" s="99" t="s">
        <v>2382</v>
      </c>
      <c r="AT1079" s="94">
        <v>7.7</v>
      </c>
      <c r="AU1079" s="97"/>
      <c r="AV1079" s="95">
        <v>44420</v>
      </c>
      <c r="AW1079" s="97"/>
      <c r="AX1079" s="89"/>
      <c r="AY1079" s="89">
        <v>44449</v>
      </c>
      <c r="AZ1079" s="219" t="str">
        <f t="shared" si="185"/>
        <v>W37-2021</v>
      </c>
      <c r="BA1079" s="86"/>
      <c r="BB1079" s="86"/>
      <c r="BC1079" s="86"/>
      <c r="BD1079" s="83" t="s">
        <v>3719</v>
      </c>
      <c r="BE1079" s="83" t="str">
        <f t="shared" si="186"/>
        <v>21.RFI</v>
      </c>
      <c r="BF1079" s="83" t="s">
        <v>3755</v>
      </c>
      <c r="BG1079" s="96" t="s">
        <v>4277</v>
      </c>
      <c r="BH1079" s="437"/>
    </row>
    <row r="1080" spans="1:62" s="13" customFormat="1" ht="15" hidden="1" customHeight="1">
      <c r="A1080" s="187">
        <v>592</v>
      </c>
      <c r="B1080" s="29"/>
      <c r="C1080" s="83" t="str">
        <f t="shared" si="175"/>
        <v>JAW-JT-JPA-0705</v>
      </c>
      <c r="D1080" s="83">
        <v>30695950031</v>
      </c>
      <c r="E1080" s="83" t="s">
        <v>7829</v>
      </c>
      <c r="F1080" s="198" t="s">
        <v>6035</v>
      </c>
      <c r="G1080" s="83" t="s">
        <v>5842</v>
      </c>
      <c r="H1080" s="84" t="s">
        <v>6825</v>
      </c>
      <c r="I1080" s="83" t="s">
        <v>5441</v>
      </c>
      <c r="J1080" s="83" t="s">
        <v>5442</v>
      </c>
      <c r="K1080" s="83" t="s">
        <v>5443</v>
      </c>
      <c r="L1080" s="83" t="s">
        <v>4930</v>
      </c>
      <c r="M1080" s="83">
        <v>2021</v>
      </c>
      <c r="N1080" s="83"/>
      <c r="O1080" s="83" t="s">
        <v>6105</v>
      </c>
      <c r="P1080" s="84" t="s">
        <v>199</v>
      </c>
      <c r="Q1080" s="83" t="s">
        <v>1555</v>
      </c>
      <c r="R1080" s="83" t="s">
        <v>1556</v>
      </c>
      <c r="S1080" s="83" t="s">
        <v>2200</v>
      </c>
      <c r="T1080" s="83" t="s">
        <v>4465</v>
      </c>
      <c r="U1080" s="83" t="s">
        <v>103</v>
      </c>
      <c r="V1080" s="86" t="s">
        <v>4468</v>
      </c>
      <c r="W1080" s="274" t="s">
        <v>2203</v>
      </c>
      <c r="X1080" s="274" t="s">
        <v>2623</v>
      </c>
      <c r="Y1080" s="85">
        <v>6617408</v>
      </c>
      <c r="Z1080" s="86">
        <v>44411</v>
      </c>
      <c r="AA1080" s="86"/>
      <c r="AB1080" s="87">
        <f t="shared" ca="1" si="179"/>
        <v>37</v>
      </c>
      <c r="AC1080" s="88" t="str">
        <f t="shared" ca="1" si="180"/>
        <v>31 - 60 days</v>
      </c>
      <c r="AD1080" s="89">
        <f t="shared" si="174"/>
        <v>44441</v>
      </c>
      <c r="AE1080" s="90" t="str">
        <f t="shared" si="187"/>
        <v>W36-2021</v>
      </c>
      <c r="AF1080" s="90" t="str">
        <f t="shared" si="188"/>
        <v>Sep-2021</v>
      </c>
      <c r="AG1080" s="89">
        <v>44442</v>
      </c>
      <c r="AH1080" s="219" t="str">
        <f t="shared" si="176"/>
        <v>W36-2021</v>
      </c>
      <c r="AI1080" s="219" t="str">
        <f t="shared" si="177"/>
        <v>Sep-2021</v>
      </c>
      <c r="AJ1080" s="89">
        <v>44441</v>
      </c>
      <c r="AK1080" s="219" t="str">
        <f t="shared" si="181"/>
        <v>W36-2021</v>
      </c>
      <c r="AL1080" s="219" t="str">
        <f t="shared" si="182"/>
        <v>Sep-2021</v>
      </c>
      <c r="AM1080" s="89">
        <v>44441</v>
      </c>
      <c r="AN1080" s="219" t="str">
        <f t="shared" si="183"/>
        <v>W36-2021</v>
      </c>
      <c r="AO1080" s="219" t="str">
        <f t="shared" si="184"/>
        <v>Sep-2021</v>
      </c>
      <c r="AP1080" s="83" t="s">
        <v>4464</v>
      </c>
      <c r="AQ1080" s="220">
        <v>44418</v>
      </c>
      <c r="AR1080" s="89"/>
      <c r="AS1080" s="99" t="s">
        <v>2381</v>
      </c>
      <c r="AT1080" s="94">
        <v>7.7</v>
      </c>
      <c r="AU1080" s="255"/>
      <c r="AV1080" s="95">
        <v>44420</v>
      </c>
      <c r="AW1080" s="97"/>
      <c r="AX1080" s="89"/>
      <c r="AY1080" s="89">
        <v>44448</v>
      </c>
      <c r="AZ1080" s="219" t="str">
        <f t="shared" si="185"/>
        <v>W37-2021</v>
      </c>
      <c r="BA1080" s="86"/>
      <c r="BB1080" s="86"/>
      <c r="BC1080" s="86"/>
      <c r="BD1080" s="83" t="s">
        <v>3719</v>
      </c>
      <c r="BE1080" s="83" t="str">
        <f t="shared" si="186"/>
        <v>21.RFI</v>
      </c>
      <c r="BF1080" s="83" t="s">
        <v>3755</v>
      </c>
      <c r="BG1080" s="96" t="s">
        <v>4277</v>
      </c>
      <c r="BH1080" s="437"/>
    </row>
    <row r="1081" spans="1:62" s="13" customFormat="1" ht="15" hidden="1" customHeight="1">
      <c r="A1081" s="187">
        <v>583</v>
      </c>
      <c r="B1081" s="29"/>
      <c r="C1081" s="83" t="str">
        <f t="shared" si="175"/>
        <v>JAW-JI-KNR-4191</v>
      </c>
      <c r="D1081" s="83">
        <v>30695960031</v>
      </c>
      <c r="E1081" s="83" t="s">
        <v>7823</v>
      </c>
      <c r="F1081" s="198" t="s">
        <v>6054</v>
      </c>
      <c r="G1081" s="83" t="s">
        <v>5842</v>
      </c>
      <c r="H1081" s="84" t="s">
        <v>6825</v>
      </c>
      <c r="I1081" s="83" t="s">
        <v>5423</v>
      </c>
      <c r="J1081" s="83" t="s">
        <v>5424</v>
      </c>
      <c r="K1081" s="83" t="s">
        <v>5318</v>
      </c>
      <c r="L1081" s="83" t="s">
        <v>4710</v>
      </c>
      <c r="M1081" s="84">
        <v>2021</v>
      </c>
      <c r="N1081" s="83" t="s">
        <v>3758</v>
      </c>
      <c r="O1081" s="83" t="s">
        <v>6124</v>
      </c>
      <c r="P1081" s="84" t="s">
        <v>205</v>
      </c>
      <c r="Q1081" s="83" t="s">
        <v>1537</v>
      </c>
      <c r="R1081" s="83" t="s">
        <v>1538</v>
      </c>
      <c r="S1081" s="83" t="s">
        <v>2200</v>
      </c>
      <c r="T1081" s="83" t="s">
        <v>4465</v>
      </c>
      <c r="U1081" s="83" t="s">
        <v>2198</v>
      </c>
      <c r="V1081" s="86" t="s">
        <v>4472</v>
      </c>
      <c r="W1081" s="274" t="s">
        <v>2207</v>
      </c>
      <c r="X1081" s="274" t="s">
        <v>2666</v>
      </c>
      <c r="Y1081" s="85">
        <v>6617406</v>
      </c>
      <c r="Z1081" s="86">
        <v>44411</v>
      </c>
      <c r="AA1081" s="86"/>
      <c r="AB1081" s="87">
        <f t="shared" ca="1" si="179"/>
        <v>41</v>
      </c>
      <c r="AC1081" s="88" t="str">
        <f t="shared" ca="1" si="180"/>
        <v>31 - 60 days</v>
      </c>
      <c r="AD1081" s="89">
        <f t="shared" si="174"/>
        <v>44441</v>
      </c>
      <c r="AE1081" s="90" t="str">
        <f t="shared" si="187"/>
        <v>W36-2021</v>
      </c>
      <c r="AF1081" s="90" t="str">
        <f t="shared" si="188"/>
        <v>Sep-2021</v>
      </c>
      <c r="AG1081" s="89">
        <v>44442</v>
      </c>
      <c r="AH1081" s="219" t="str">
        <f t="shared" si="176"/>
        <v>W36-2021</v>
      </c>
      <c r="AI1081" s="219" t="str">
        <f t="shared" si="177"/>
        <v>Sep-2021</v>
      </c>
      <c r="AJ1081" s="89">
        <v>44453</v>
      </c>
      <c r="AK1081" s="219" t="str">
        <f t="shared" si="181"/>
        <v>W38-2021</v>
      </c>
      <c r="AL1081" s="219" t="str">
        <f t="shared" si="182"/>
        <v>Sep-2021</v>
      </c>
      <c r="AM1081" s="89">
        <v>44453</v>
      </c>
      <c r="AN1081" s="219" t="str">
        <f t="shared" si="183"/>
        <v>W38-2021</v>
      </c>
      <c r="AO1081" s="219" t="str">
        <f t="shared" si="184"/>
        <v>Sep-2021</v>
      </c>
      <c r="AP1081" s="83" t="s">
        <v>4464</v>
      </c>
      <c r="AQ1081" s="220">
        <v>44426</v>
      </c>
      <c r="AR1081" s="89"/>
      <c r="AS1081" s="99" t="s">
        <v>2251</v>
      </c>
      <c r="AT1081" s="94"/>
      <c r="AU1081" s="97"/>
      <c r="AV1081" s="95">
        <v>44420</v>
      </c>
      <c r="AW1081" s="97"/>
      <c r="AX1081" s="89"/>
      <c r="AY1081" s="89">
        <v>44452</v>
      </c>
      <c r="AZ1081" s="219" t="str">
        <f t="shared" si="185"/>
        <v>W38-2021</v>
      </c>
      <c r="BA1081" s="86"/>
      <c r="BB1081" s="86"/>
      <c r="BC1081" s="86"/>
      <c r="BD1081" s="83" t="s">
        <v>3719</v>
      </c>
      <c r="BE1081" s="83" t="str">
        <f t="shared" si="186"/>
        <v>21.RFI</v>
      </c>
      <c r="BF1081" s="83" t="s">
        <v>3755</v>
      </c>
      <c r="BG1081" s="96" t="s">
        <v>4275</v>
      </c>
      <c r="BH1081" s="437"/>
    </row>
    <row r="1082" spans="1:62" s="13" customFormat="1" ht="15" hidden="1" customHeight="1">
      <c r="A1082" s="187">
        <v>570</v>
      </c>
      <c r="B1082" s="29"/>
      <c r="C1082" s="83" t="str">
        <f t="shared" si="175"/>
        <v>JAW-JT-PBG-1232</v>
      </c>
      <c r="D1082" s="83">
        <v>30695940031</v>
      </c>
      <c r="E1082" s="83" t="s">
        <v>7525</v>
      </c>
      <c r="F1082" s="198" t="s">
        <v>6033</v>
      </c>
      <c r="G1082" s="83" t="s">
        <v>5842</v>
      </c>
      <c r="H1082" s="84" t="s">
        <v>6825</v>
      </c>
      <c r="I1082" s="83" t="s">
        <v>5397</v>
      </c>
      <c r="J1082" s="83" t="s">
        <v>5398</v>
      </c>
      <c r="K1082" s="83" t="s">
        <v>5318</v>
      </c>
      <c r="L1082" s="83" t="s">
        <v>4911</v>
      </c>
      <c r="M1082" s="84">
        <v>2021</v>
      </c>
      <c r="N1082" s="83"/>
      <c r="O1082" s="83" t="s">
        <v>6103</v>
      </c>
      <c r="P1082" s="84" t="s">
        <v>199</v>
      </c>
      <c r="Q1082" s="83" t="s">
        <v>1511</v>
      </c>
      <c r="R1082" s="83" t="s">
        <v>1512</v>
      </c>
      <c r="S1082" s="83" t="s">
        <v>2200</v>
      </c>
      <c r="T1082" s="83" t="s">
        <v>4465</v>
      </c>
      <c r="U1082" s="83" t="s">
        <v>103</v>
      </c>
      <c r="V1082" s="86" t="s">
        <v>4468</v>
      </c>
      <c r="W1082" s="274" t="s">
        <v>2203</v>
      </c>
      <c r="X1082" s="274" t="s">
        <v>2655</v>
      </c>
      <c r="Y1082" s="85">
        <v>6617408</v>
      </c>
      <c r="Z1082" s="86">
        <v>44411</v>
      </c>
      <c r="AA1082" s="86"/>
      <c r="AB1082" s="87">
        <f t="shared" ca="1" si="179"/>
        <v>41</v>
      </c>
      <c r="AC1082" s="88" t="str">
        <f t="shared" ca="1" si="180"/>
        <v>31 - 60 days</v>
      </c>
      <c r="AD1082" s="89">
        <f t="shared" ref="AD1082:AD1145" si="189">IF(AND(S1082=""),"TBD",IF(AND(S1082="COLO"),Z1082+30,Z1082+150))</f>
        <v>44441</v>
      </c>
      <c r="AE1082" s="90" t="str">
        <f t="shared" si="187"/>
        <v>W36-2021</v>
      </c>
      <c r="AF1082" s="90" t="str">
        <f t="shared" si="188"/>
        <v>Sep-2021</v>
      </c>
      <c r="AG1082" s="89">
        <v>44442</v>
      </c>
      <c r="AH1082" s="219" t="str">
        <f t="shared" si="176"/>
        <v>W36-2021</v>
      </c>
      <c r="AI1082" s="219" t="str">
        <f t="shared" si="177"/>
        <v>Sep-2021</v>
      </c>
      <c r="AJ1082" s="89">
        <v>44453</v>
      </c>
      <c r="AK1082" s="219" t="str">
        <f t="shared" si="181"/>
        <v>W38-2021</v>
      </c>
      <c r="AL1082" s="219" t="str">
        <f t="shared" si="182"/>
        <v>Sep-2021</v>
      </c>
      <c r="AM1082" s="89">
        <v>44453</v>
      </c>
      <c r="AN1082" s="219" t="str">
        <f t="shared" si="183"/>
        <v>W38-2021</v>
      </c>
      <c r="AO1082" s="219" t="str">
        <f t="shared" si="184"/>
        <v>Sep-2021</v>
      </c>
      <c r="AP1082" s="83" t="s">
        <v>4464</v>
      </c>
      <c r="AQ1082" s="220">
        <v>44418</v>
      </c>
      <c r="AR1082" s="89"/>
      <c r="AS1082" s="99" t="s">
        <v>2376</v>
      </c>
      <c r="AT1082" s="94">
        <v>7.7</v>
      </c>
      <c r="AU1082" s="97"/>
      <c r="AV1082" s="95">
        <v>44420</v>
      </c>
      <c r="AW1082" s="97"/>
      <c r="AX1082" s="89"/>
      <c r="AY1082" s="89">
        <v>44452</v>
      </c>
      <c r="AZ1082" s="219" t="str">
        <f t="shared" si="185"/>
        <v>W38-2021</v>
      </c>
      <c r="BA1082" s="86"/>
      <c r="BB1082" s="86"/>
      <c r="BC1082" s="86"/>
      <c r="BD1082" s="83" t="s">
        <v>3719</v>
      </c>
      <c r="BE1082" s="83" t="str">
        <f t="shared" si="186"/>
        <v>21.RFI</v>
      </c>
      <c r="BF1082" s="83" t="s">
        <v>3755</v>
      </c>
      <c r="BG1082" s="96" t="s">
        <v>4270</v>
      </c>
      <c r="BH1082" s="437"/>
    </row>
    <row r="1083" spans="1:62" s="13" customFormat="1" ht="15" hidden="1" customHeight="1">
      <c r="A1083" s="187">
        <v>591</v>
      </c>
      <c r="B1083" s="29"/>
      <c r="C1083" s="83" t="str">
        <f t="shared" ref="C1083:C1146" si="190">Q1083</f>
        <v>KAL-KU-TJS-0088</v>
      </c>
      <c r="D1083" s="83">
        <v>30695740031</v>
      </c>
      <c r="E1083" s="83" t="s">
        <v>7668</v>
      </c>
      <c r="F1083" s="198" t="s">
        <v>7263</v>
      </c>
      <c r="G1083" s="83" t="s">
        <v>5842</v>
      </c>
      <c r="H1083" s="84" t="s">
        <v>6825</v>
      </c>
      <c r="I1083" s="83" t="s">
        <v>5439</v>
      </c>
      <c r="J1083" s="83" t="s">
        <v>5440</v>
      </c>
      <c r="K1083" s="83">
        <v>50</v>
      </c>
      <c r="L1083" s="83" t="s">
        <v>4929</v>
      </c>
      <c r="M1083" s="83">
        <v>2021</v>
      </c>
      <c r="N1083" s="83" t="s">
        <v>3758</v>
      </c>
      <c r="O1083" s="83" t="s">
        <v>6359</v>
      </c>
      <c r="P1083" s="84" t="s">
        <v>205</v>
      </c>
      <c r="Q1083" s="83" t="s">
        <v>1553</v>
      </c>
      <c r="R1083" s="83" t="s">
        <v>1554</v>
      </c>
      <c r="S1083" s="83" t="s">
        <v>2200</v>
      </c>
      <c r="T1083" s="83" t="s">
        <v>4465</v>
      </c>
      <c r="U1083" s="83" t="s">
        <v>2197</v>
      </c>
      <c r="V1083" s="86" t="s">
        <v>4474</v>
      </c>
      <c r="W1083" s="274" t="s">
        <v>2229</v>
      </c>
      <c r="X1083" s="274" t="s">
        <v>2671</v>
      </c>
      <c r="Y1083" s="85">
        <v>6617407</v>
      </c>
      <c r="Z1083" s="86">
        <v>44411</v>
      </c>
      <c r="AA1083" s="86"/>
      <c r="AB1083" s="87">
        <f t="shared" ca="1" si="179"/>
        <v>114</v>
      </c>
      <c r="AC1083" s="88" t="str">
        <f t="shared" ca="1" si="180"/>
        <v>91 - 120 days</v>
      </c>
      <c r="AD1083" s="89">
        <f t="shared" si="189"/>
        <v>44441</v>
      </c>
      <c r="AE1083" s="90" t="str">
        <f t="shared" si="187"/>
        <v>W36-2021</v>
      </c>
      <c r="AF1083" s="90" t="str">
        <f t="shared" si="188"/>
        <v>Sep-2021</v>
      </c>
      <c r="AG1083" s="89">
        <v>44442</v>
      </c>
      <c r="AH1083" s="219" t="str">
        <f t="shared" si="176"/>
        <v>W36-2021</v>
      </c>
      <c r="AI1083" s="219" t="str">
        <f t="shared" si="177"/>
        <v>Sep-2021</v>
      </c>
      <c r="AJ1083" s="199">
        <v>44522</v>
      </c>
      <c r="AK1083" s="219" t="str">
        <f t="shared" si="181"/>
        <v>W48-2021</v>
      </c>
      <c r="AL1083" s="219" t="str">
        <f t="shared" si="182"/>
        <v>Nov-2021</v>
      </c>
      <c r="AM1083" s="89">
        <v>44525</v>
      </c>
      <c r="AN1083" s="219" t="str">
        <f t="shared" si="183"/>
        <v>W48-2021</v>
      </c>
      <c r="AO1083" s="219" t="str">
        <f t="shared" si="184"/>
        <v>Nov-2021</v>
      </c>
      <c r="AP1083" s="83" t="s">
        <v>4464</v>
      </c>
      <c r="AQ1083" s="220">
        <v>44421</v>
      </c>
      <c r="AR1083" s="89"/>
      <c r="AS1083" s="99"/>
      <c r="AT1083" s="92"/>
      <c r="AU1083" s="256"/>
      <c r="AV1083" s="95">
        <v>44420</v>
      </c>
      <c r="AW1083" s="238"/>
      <c r="AX1083" s="89"/>
      <c r="AY1083" s="89">
        <v>44525</v>
      </c>
      <c r="AZ1083" s="219" t="str">
        <f t="shared" si="185"/>
        <v>W48-2021</v>
      </c>
      <c r="BA1083" s="86"/>
      <c r="BB1083" s="86"/>
      <c r="BC1083" s="86"/>
      <c r="BD1083" s="83" t="s">
        <v>3719</v>
      </c>
      <c r="BE1083" s="83" t="str">
        <f t="shared" si="186"/>
        <v>21.RFI</v>
      </c>
      <c r="BF1083" s="83" t="s">
        <v>3754</v>
      </c>
      <c r="BG1083" s="237" t="s">
        <v>8067</v>
      </c>
      <c r="BH1083" s="435"/>
      <c r="BJ1083" s="190"/>
    </row>
    <row r="1084" spans="1:62" s="13" customFormat="1" ht="15" hidden="1" customHeight="1">
      <c r="A1084" s="187">
        <v>548</v>
      </c>
      <c r="B1084" s="29"/>
      <c r="C1084" s="83" t="str">
        <f t="shared" si="190"/>
        <v>JAW-JB-SBR-4158</v>
      </c>
      <c r="D1084" s="83">
        <v>30695780031</v>
      </c>
      <c r="E1084" s="83" t="s">
        <v>7714</v>
      </c>
      <c r="F1084" s="198" t="s">
        <v>6044</v>
      </c>
      <c r="G1084" s="83" t="s">
        <v>5842</v>
      </c>
      <c r="H1084" s="84" t="s">
        <v>6508</v>
      </c>
      <c r="I1084" s="83" t="s">
        <v>5351</v>
      </c>
      <c r="J1084" s="83" t="s">
        <v>5352</v>
      </c>
      <c r="K1084" s="83">
        <v>30</v>
      </c>
      <c r="L1084" s="83" t="s">
        <v>4548</v>
      </c>
      <c r="M1084" s="84">
        <v>2021</v>
      </c>
      <c r="N1084" s="83" t="s">
        <v>3758</v>
      </c>
      <c r="O1084" s="83" t="s">
        <v>6114</v>
      </c>
      <c r="P1084" s="84" t="s">
        <v>205</v>
      </c>
      <c r="Q1084" s="83" t="s">
        <v>1468</v>
      </c>
      <c r="R1084" s="83" t="s">
        <v>1469</v>
      </c>
      <c r="S1084" s="83" t="s">
        <v>2200</v>
      </c>
      <c r="T1084" s="83" t="s">
        <v>4465</v>
      </c>
      <c r="U1084" s="83" t="s">
        <v>103</v>
      </c>
      <c r="V1084" s="83" t="s">
        <v>4470</v>
      </c>
      <c r="W1084" s="274" t="s">
        <v>2205</v>
      </c>
      <c r="X1084" s="274" t="s">
        <v>2625</v>
      </c>
      <c r="Y1084" s="85">
        <v>6617413</v>
      </c>
      <c r="Z1084" s="86">
        <v>44412</v>
      </c>
      <c r="AA1084" s="86"/>
      <c r="AB1084" s="87">
        <f t="shared" ca="1" si="179"/>
        <v>33</v>
      </c>
      <c r="AC1084" s="88" t="str">
        <f t="shared" ca="1" si="180"/>
        <v>31 - 60 days</v>
      </c>
      <c r="AD1084" s="89">
        <f t="shared" si="189"/>
        <v>44442</v>
      </c>
      <c r="AE1084" s="90" t="str">
        <f t="shared" si="187"/>
        <v>W36-2021</v>
      </c>
      <c r="AF1084" s="90" t="str">
        <f t="shared" si="188"/>
        <v>Sep-2021</v>
      </c>
      <c r="AG1084" s="89">
        <v>44443</v>
      </c>
      <c r="AH1084" s="219" t="str">
        <f t="shared" ref="AH1084:AH1147" si="191">IFERROR(VLOOKUP(AG1084,L_Convert,6,FALSE),"")</f>
        <v>W36-2021</v>
      </c>
      <c r="AI1084" s="219" t="str">
        <f t="shared" ref="AI1084:AI1147" si="192">IFERROR(VLOOKUP(AG1084,L_Convert,7,FALSE),"")</f>
        <v>Sep-2021</v>
      </c>
      <c r="AJ1084" s="89">
        <v>44442</v>
      </c>
      <c r="AK1084" s="219" t="str">
        <f t="shared" si="181"/>
        <v>W36-2021</v>
      </c>
      <c r="AL1084" s="219" t="str">
        <f t="shared" si="182"/>
        <v>Sep-2021</v>
      </c>
      <c r="AM1084" s="89">
        <v>44442</v>
      </c>
      <c r="AN1084" s="219" t="str">
        <f t="shared" si="183"/>
        <v>W36-2021</v>
      </c>
      <c r="AO1084" s="219" t="str">
        <f t="shared" si="184"/>
        <v>Sep-2021</v>
      </c>
      <c r="AP1084" s="83" t="s">
        <v>4464</v>
      </c>
      <c r="AQ1084" s="220">
        <v>44421</v>
      </c>
      <c r="AR1084" s="89"/>
      <c r="AS1084" s="99" t="s">
        <v>2371</v>
      </c>
      <c r="AT1084" s="94">
        <v>6.6</v>
      </c>
      <c r="AU1084" s="97"/>
      <c r="AV1084" s="95">
        <v>44418</v>
      </c>
      <c r="AW1084" s="97"/>
      <c r="AX1084" s="89"/>
      <c r="AY1084" s="89">
        <v>44445</v>
      </c>
      <c r="AZ1084" s="219" t="str">
        <f t="shared" si="185"/>
        <v>W37-2021</v>
      </c>
      <c r="BA1084" s="86"/>
      <c r="BB1084" s="86"/>
      <c r="BC1084" s="86"/>
      <c r="BD1084" s="83" t="s">
        <v>3719</v>
      </c>
      <c r="BE1084" s="83" t="str">
        <f t="shared" si="186"/>
        <v>21.RFI</v>
      </c>
      <c r="BF1084" s="83" t="s">
        <v>3755</v>
      </c>
      <c r="BG1084" s="96" t="s">
        <v>4261</v>
      </c>
      <c r="BH1084" s="437"/>
    </row>
    <row r="1085" spans="1:62" s="13" customFormat="1" ht="15" hidden="1" customHeight="1">
      <c r="A1085" s="187">
        <v>532</v>
      </c>
      <c r="B1085" s="29"/>
      <c r="C1085" s="83" t="str">
        <f t="shared" si="190"/>
        <v>SUM-SU-PSP-2161</v>
      </c>
      <c r="D1085" s="83">
        <v>30692050031</v>
      </c>
      <c r="E1085" s="83" t="s">
        <v>7711</v>
      </c>
      <c r="F1085" s="198" t="s">
        <v>6053</v>
      </c>
      <c r="G1085" s="83" t="s">
        <v>5842</v>
      </c>
      <c r="H1085" s="84" t="s">
        <v>6825</v>
      </c>
      <c r="I1085" s="83" t="s">
        <v>5316</v>
      </c>
      <c r="J1085" s="83" t="s">
        <v>5317</v>
      </c>
      <c r="K1085" s="83" t="s">
        <v>5318</v>
      </c>
      <c r="L1085" s="83" t="s">
        <v>4881</v>
      </c>
      <c r="M1085" s="83">
        <v>2021</v>
      </c>
      <c r="N1085" s="83" t="s">
        <v>3758</v>
      </c>
      <c r="O1085" s="83" t="s">
        <v>6123</v>
      </c>
      <c r="P1085" s="84" t="s">
        <v>205</v>
      </c>
      <c r="Q1085" s="83" t="s">
        <v>1436</v>
      </c>
      <c r="R1085" s="83" t="s">
        <v>1437</v>
      </c>
      <c r="S1085" s="83" t="s">
        <v>2200</v>
      </c>
      <c r="T1085" s="83" t="s">
        <v>4465</v>
      </c>
      <c r="U1085" s="83" t="s">
        <v>2199</v>
      </c>
      <c r="V1085" s="86" t="s">
        <v>4471</v>
      </c>
      <c r="W1085" s="274" t="s">
        <v>2213</v>
      </c>
      <c r="X1085" s="274" t="s">
        <v>2647</v>
      </c>
      <c r="Y1085" s="85">
        <v>6617407</v>
      </c>
      <c r="Z1085" s="86">
        <v>44411</v>
      </c>
      <c r="AA1085" s="86"/>
      <c r="AB1085" s="87">
        <f t="shared" ca="1" si="179"/>
        <v>37</v>
      </c>
      <c r="AC1085" s="88" t="str">
        <f t="shared" ca="1" si="180"/>
        <v>31 - 60 days</v>
      </c>
      <c r="AD1085" s="89">
        <f t="shared" si="189"/>
        <v>44441</v>
      </c>
      <c r="AE1085" s="90" t="str">
        <f t="shared" si="187"/>
        <v>W36-2021</v>
      </c>
      <c r="AF1085" s="90" t="str">
        <f t="shared" si="188"/>
        <v>Sep-2021</v>
      </c>
      <c r="AG1085" s="89">
        <v>44442</v>
      </c>
      <c r="AH1085" s="219" t="str">
        <f t="shared" si="191"/>
        <v>W36-2021</v>
      </c>
      <c r="AI1085" s="219" t="str">
        <f t="shared" si="192"/>
        <v>Sep-2021</v>
      </c>
      <c r="AJ1085" s="89">
        <v>44441</v>
      </c>
      <c r="AK1085" s="219" t="str">
        <f t="shared" si="181"/>
        <v>W36-2021</v>
      </c>
      <c r="AL1085" s="219" t="str">
        <f t="shared" si="182"/>
        <v>Sep-2021</v>
      </c>
      <c r="AM1085" s="89">
        <v>44441</v>
      </c>
      <c r="AN1085" s="219" t="str">
        <f t="shared" si="183"/>
        <v>W36-2021</v>
      </c>
      <c r="AO1085" s="219" t="str">
        <f t="shared" si="184"/>
        <v>Sep-2021</v>
      </c>
      <c r="AP1085" s="83" t="s">
        <v>4464</v>
      </c>
      <c r="AQ1085" s="220">
        <v>44421</v>
      </c>
      <c r="AR1085" s="89"/>
      <c r="AS1085" s="99" t="s">
        <v>2364</v>
      </c>
      <c r="AT1085" s="94">
        <v>6.6</v>
      </c>
      <c r="AU1085" s="255"/>
      <c r="AV1085" s="95">
        <v>44418</v>
      </c>
      <c r="AW1085" s="97"/>
      <c r="AX1085" s="89"/>
      <c r="AY1085" s="89">
        <v>44448</v>
      </c>
      <c r="AZ1085" s="219" t="str">
        <f t="shared" si="185"/>
        <v>W37-2021</v>
      </c>
      <c r="BA1085" s="86"/>
      <c r="BB1085" s="86"/>
      <c r="BC1085" s="86"/>
      <c r="BD1085" s="83" t="s">
        <v>3719</v>
      </c>
      <c r="BE1085" s="83" t="str">
        <f t="shared" si="186"/>
        <v>21.RFI</v>
      </c>
      <c r="BF1085" s="83" t="s">
        <v>3755</v>
      </c>
      <c r="BG1085" s="96" t="s">
        <v>4250</v>
      </c>
      <c r="BH1085" s="437"/>
    </row>
    <row r="1086" spans="1:62" s="13" customFormat="1" ht="15" hidden="1" customHeight="1">
      <c r="A1086" s="187">
        <v>533</v>
      </c>
      <c r="B1086" s="29"/>
      <c r="C1086" s="83" t="str">
        <f t="shared" si="190"/>
        <v>JAW-JB-SOR-4411</v>
      </c>
      <c r="D1086" s="83">
        <v>30695760031</v>
      </c>
      <c r="E1086" s="83" t="s">
        <v>7775</v>
      </c>
      <c r="F1086" s="198" t="s">
        <v>6042</v>
      </c>
      <c r="G1086" s="83" t="s">
        <v>5842</v>
      </c>
      <c r="H1086" s="84" t="s">
        <v>6825</v>
      </c>
      <c r="I1086" s="83" t="s">
        <v>5319</v>
      </c>
      <c r="J1086" s="83" t="s">
        <v>5320</v>
      </c>
      <c r="K1086" s="83" t="s">
        <v>5313</v>
      </c>
      <c r="L1086" s="83" t="s">
        <v>4637</v>
      </c>
      <c r="M1086" s="84">
        <v>2021</v>
      </c>
      <c r="N1086" s="83" t="s">
        <v>3758</v>
      </c>
      <c r="O1086" s="83" t="s">
        <v>6112</v>
      </c>
      <c r="P1086" s="84" t="s">
        <v>205</v>
      </c>
      <c r="Q1086" s="83" t="s">
        <v>1438</v>
      </c>
      <c r="R1086" s="83" t="s">
        <v>1439</v>
      </c>
      <c r="S1086" s="83" t="s">
        <v>2200</v>
      </c>
      <c r="T1086" s="83" t="s">
        <v>4465</v>
      </c>
      <c r="U1086" s="83" t="s">
        <v>103</v>
      </c>
      <c r="V1086" s="83" t="s">
        <v>4470</v>
      </c>
      <c r="W1086" s="274" t="s">
        <v>2205</v>
      </c>
      <c r="X1086" s="274" t="s">
        <v>2648</v>
      </c>
      <c r="Y1086" s="85">
        <v>6617407</v>
      </c>
      <c r="Z1086" s="86">
        <v>44411</v>
      </c>
      <c r="AA1086" s="86"/>
      <c r="AB1086" s="87">
        <f t="shared" ca="1" si="179"/>
        <v>29</v>
      </c>
      <c r="AC1086" s="88" t="str">
        <f t="shared" ca="1" si="180"/>
        <v>&lt; 30 days</v>
      </c>
      <c r="AD1086" s="89">
        <f t="shared" si="189"/>
        <v>44441</v>
      </c>
      <c r="AE1086" s="90" t="str">
        <f t="shared" si="187"/>
        <v>W36-2021</v>
      </c>
      <c r="AF1086" s="90" t="str">
        <f t="shared" si="188"/>
        <v>Sep-2021</v>
      </c>
      <c r="AG1086" s="89">
        <v>44442</v>
      </c>
      <c r="AH1086" s="219" t="str">
        <f t="shared" si="191"/>
        <v>W36-2021</v>
      </c>
      <c r="AI1086" s="219" t="str">
        <f t="shared" si="192"/>
        <v>Sep-2021</v>
      </c>
      <c r="AJ1086" s="89">
        <v>44441</v>
      </c>
      <c r="AK1086" s="219" t="str">
        <f t="shared" si="181"/>
        <v>W36-2021</v>
      </c>
      <c r="AL1086" s="219" t="str">
        <f t="shared" si="182"/>
        <v>Sep-2021</v>
      </c>
      <c r="AM1086" s="89">
        <v>44441</v>
      </c>
      <c r="AN1086" s="219" t="str">
        <f t="shared" si="183"/>
        <v>W36-2021</v>
      </c>
      <c r="AO1086" s="219" t="str">
        <f t="shared" si="184"/>
        <v>Sep-2021</v>
      </c>
      <c r="AP1086" s="83" t="s">
        <v>4464</v>
      </c>
      <c r="AQ1086" s="220">
        <v>44421</v>
      </c>
      <c r="AR1086" s="89"/>
      <c r="AS1086" s="99" t="s">
        <v>2365</v>
      </c>
      <c r="AT1086" s="94">
        <v>6.6</v>
      </c>
      <c r="AU1086" s="97"/>
      <c r="AV1086" s="95">
        <v>44418</v>
      </c>
      <c r="AW1086" s="97"/>
      <c r="AX1086" s="89"/>
      <c r="AY1086" s="89">
        <v>44440</v>
      </c>
      <c r="AZ1086" s="219" t="str">
        <f t="shared" si="185"/>
        <v>W36-2021</v>
      </c>
      <c r="BA1086" s="86"/>
      <c r="BB1086" s="86"/>
      <c r="BC1086" s="86"/>
      <c r="BD1086" s="83" t="s">
        <v>3719</v>
      </c>
      <c r="BE1086" s="83" t="str">
        <f t="shared" si="186"/>
        <v>21.RFI</v>
      </c>
      <c r="BF1086" s="83" t="s">
        <v>3755</v>
      </c>
      <c r="BG1086" s="96" t="s">
        <v>4251</v>
      </c>
      <c r="BH1086" s="437"/>
    </row>
    <row r="1087" spans="1:62" ht="15" hidden="1" customHeight="1">
      <c r="A1087" s="187">
        <v>589</v>
      </c>
      <c r="B1087" s="29"/>
      <c r="C1087" s="83" t="str">
        <f t="shared" si="190"/>
        <v>JAW-JI-SMP-4293</v>
      </c>
      <c r="D1087" s="83">
        <v>30695770031</v>
      </c>
      <c r="E1087" s="83" t="s">
        <v>7718</v>
      </c>
      <c r="F1087" s="198" t="s">
        <v>6050</v>
      </c>
      <c r="G1087" s="83" t="s">
        <v>5842</v>
      </c>
      <c r="H1087" s="84" t="s">
        <v>6825</v>
      </c>
      <c r="I1087" s="83" t="s">
        <v>5435</v>
      </c>
      <c r="J1087" s="83" t="s">
        <v>5436</v>
      </c>
      <c r="K1087" s="83" t="s">
        <v>5318</v>
      </c>
      <c r="L1087" s="83" t="s">
        <v>4927</v>
      </c>
      <c r="M1087" s="84">
        <v>2021</v>
      </c>
      <c r="N1087" s="83" t="s">
        <v>3758</v>
      </c>
      <c r="O1087" s="83" t="s">
        <v>6120</v>
      </c>
      <c r="P1087" s="84" t="s">
        <v>205</v>
      </c>
      <c r="Q1087" s="83" t="s">
        <v>1549</v>
      </c>
      <c r="R1087" s="83" t="s">
        <v>1550</v>
      </c>
      <c r="S1087" s="83" t="s">
        <v>2200</v>
      </c>
      <c r="T1087" s="83" t="s">
        <v>4465</v>
      </c>
      <c r="U1087" s="83" t="s">
        <v>2198</v>
      </c>
      <c r="V1087" s="86" t="s">
        <v>4472</v>
      </c>
      <c r="W1087" s="274" t="s">
        <v>2207</v>
      </c>
      <c r="X1087" s="274" t="s">
        <v>2431</v>
      </c>
      <c r="Y1087" s="85">
        <v>6617407</v>
      </c>
      <c r="Z1087" s="86">
        <v>44411</v>
      </c>
      <c r="AA1087" s="86"/>
      <c r="AB1087" s="87">
        <f t="shared" ca="1" si="179"/>
        <v>48</v>
      </c>
      <c r="AC1087" s="88" t="str">
        <f t="shared" ca="1" si="180"/>
        <v>31 - 60 days</v>
      </c>
      <c r="AD1087" s="89">
        <f t="shared" si="189"/>
        <v>44441</v>
      </c>
      <c r="AE1087" s="90" t="str">
        <f t="shared" si="187"/>
        <v>W36-2021</v>
      </c>
      <c r="AF1087" s="90" t="str">
        <f t="shared" si="188"/>
        <v>Sep-2021</v>
      </c>
      <c r="AG1087" s="89">
        <v>44442</v>
      </c>
      <c r="AH1087" s="219" t="str">
        <f t="shared" si="191"/>
        <v>W36-2021</v>
      </c>
      <c r="AI1087" s="219" t="str">
        <f t="shared" si="192"/>
        <v>Sep-2021</v>
      </c>
      <c r="AJ1087" s="89">
        <v>44460</v>
      </c>
      <c r="AK1087" s="219" t="str">
        <f t="shared" si="181"/>
        <v>W39-2021</v>
      </c>
      <c r="AL1087" s="219" t="str">
        <f t="shared" si="182"/>
        <v>Sep-2021</v>
      </c>
      <c r="AM1087" s="89">
        <v>44460</v>
      </c>
      <c r="AN1087" s="219" t="str">
        <f t="shared" si="183"/>
        <v>W39-2021</v>
      </c>
      <c r="AO1087" s="219" t="str">
        <f t="shared" si="184"/>
        <v>Sep-2021</v>
      </c>
      <c r="AP1087" s="83" t="s">
        <v>4464</v>
      </c>
      <c r="AQ1087" s="220">
        <v>44421</v>
      </c>
      <c r="AR1087" s="89"/>
      <c r="AS1087" s="99" t="s">
        <v>2251</v>
      </c>
      <c r="AT1087" s="94"/>
      <c r="AU1087" s="97"/>
      <c r="AV1087" s="95">
        <v>44418</v>
      </c>
      <c r="AW1087" s="97"/>
      <c r="AX1087" s="89"/>
      <c r="AY1087" s="89">
        <v>44459</v>
      </c>
      <c r="AZ1087" s="219" t="str">
        <f t="shared" si="185"/>
        <v>W39-2021</v>
      </c>
      <c r="BA1087" s="86"/>
      <c r="BB1087" s="86"/>
      <c r="BC1087" s="86"/>
      <c r="BD1087" s="83" t="s">
        <v>3719</v>
      </c>
      <c r="BE1087" s="83" t="str">
        <f t="shared" si="186"/>
        <v>21.RFI</v>
      </c>
      <c r="BF1087" s="83" t="s">
        <v>3755</v>
      </c>
      <c r="BG1087" s="96" t="s">
        <v>5838</v>
      </c>
      <c r="BH1087" s="437"/>
      <c r="BI1087" s="13"/>
      <c r="BJ1087" s="13"/>
    </row>
    <row r="1088" spans="1:62" ht="15" hidden="1" customHeight="1">
      <c r="A1088" s="187">
        <v>587</v>
      </c>
      <c r="B1088" s="29"/>
      <c r="C1088" s="83" t="str">
        <f t="shared" si="190"/>
        <v>JAW-JI-BJN-4290</v>
      </c>
      <c r="D1088" s="83">
        <v>30695730031</v>
      </c>
      <c r="E1088" s="83" t="s">
        <v>7381</v>
      </c>
      <c r="F1088" s="198" t="s">
        <v>6049</v>
      </c>
      <c r="G1088" s="83" t="s">
        <v>5842</v>
      </c>
      <c r="H1088" s="84" t="s">
        <v>6825</v>
      </c>
      <c r="I1088" s="83" t="s">
        <v>5431</v>
      </c>
      <c r="J1088" s="83" t="s">
        <v>5432</v>
      </c>
      <c r="K1088" s="83" t="s">
        <v>5318</v>
      </c>
      <c r="L1088" s="83" t="s">
        <v>4925</v>
      </c>
      <c r="M1088" s="84">
        <v>2021</v>
      </c>
      <c r="N1088" s="83" t="s">
        <v>3758</v>
      </c>
      <c r="O1088" s="83" t="s">
        <v>6119</v>
      </c>
      <c r="P1088" s="84" t="s">
        <v>205</v>
      </c>
      <c r="Q1088" s="83" t="s">
        <v>1545</v>
      </c>
      <c r="R1088" s="83" t="s">
        <v>1546</v>
      </c>
      <c r="S1088" s="83" t="s">
        <v>2200</v>
      </c>
      <c r="T1088" s="83" t="s">
        <v>4465</v>
      </c>
      <c r="U1088" s="83" t="s">
        <v>2198</v>
      </c>
      <c r="V1088" s="86" t="s">
        <v>4472</v>
      </c>
      <c r="W1088" s="274" t="s">
        <v>2207</v>
      </c>
      <c r="X1088" s="274" t="s">
        <v>2669</v>
      </c>
      <c r="Y1088" s="85">
        <v>6617407</v>
      </c>
      <c r="Z1088" s="86">
        <v>44411</v>
      </c>
      <c r="AA1088" s="86"/>
      <c r="AB1088" s="87">
        <f t="shared" ca="1" si="179"/>
        <v>48</v>
      </c>
      <c r="AC1088" s="88" t="str">
        <f t="shared" ca="1" si="180"/>
        <v>31 - 60 days</v>
      </c>
      <c r="AD1088" s="89">
        <f t="shared" si="189"/>
        <v>44441</v>
      </c>
      <c r="AE1088" s="90" t="str">
        <f t="shared" si="187"/>
        <v>W36-2021</v>
      </c>
      <c r="AF1088" s="90" t="str">
        <f t="shared" si="188"/>
        <v>Sep-2021</v>
      </c>
      <c r="AG1088" s="89">
        <v>44442</v>
      </c>
      <c r="AH1088" s="219" t="str">
        <f t="shared" si="191"/>
        <v>W36-2021</v>
      </c>
      <c r="AI1088" s="219" t="str">
        <f t="shared" si="192"/>
        <v>Sep-2021</v>
      </c>
      <c r="AJ1088" s="89">
        <v>44460</v>
      </c>
      <c r="AK1088" s="219" t="str">
        <f t="shared" si="181"/>
        <v>W39-2021</v>
      </c>
      <c r="AL1088" s="219" t="str">
        <f t="shared" si="182"/>
        <v>Sep-2021</v>
      </c>
      <c r="AM1088" s="89">
        <v>44460</v>
      </c>
      <c r="AN1088" s="219" t="str">
        <f t="shared" si="183"/>
        <v>W39-2021</v>
      </c>
      <c r="AO1088" s="219" t="str">
        <f t="shared" si="184"/>
        <v>Sep-2021</v>
      </c>
      <c r="AP1088" s="83" t="s">
        <v>4464</v>
      </c>
      <c r="AQ1088" s="220">
        <v>44421</v>
      </c>
      <c r="AR1088" s="89"/>
      <c r="AS1088" s="99"/>
      <c r="AT1088" s="94"/>
      <c r="AU1088" s="97"/>
      <c r="AV1088" s="95">
        <v>44418</v>
      </c>
      <c r="AW1088" s="97"/>
      <c r="AX1088" s="89"/>
      <c r="AY1088" s="89">
        <v>44459</v>
      </c>
      <c r="AZ1088" s="219" t="str">
        <f t="shared" si="185"/>
        <v>W39-2021</v>
      </c>
      <c r="BA1088" s="86"/>
      <c r="BB1088" s="86"/>
      <c r="BC1088" s="86"/>
      <c r="BD1088" s="83" t="s">
        <v>3719</v>
      </c>
      <c r="BE1088" s="83" t="str">
        <f t="shared" si="186"/>
        <v>21.RFI</v>
      </c>
      <c r="BF1088" s="83" t="s">
        <v>3755</v>
      </c>
      <c r="BG1088" s="96" t="s">
        <v>5837</v>
      </c>
      <c r="BH1088" s="437"/>
      <c r="BI1088" s="13"/>
      <c r="BJ1088" s="13"/>
    </row>
    <row r="1089" spans="1:62" ht="15" hidden="1" customHeight="1">
      <c r="A1089" s="187">
        <v>549</v>
      </c>
      <c r="B1089" s="29"/>
      <c r="C1089" s="83" t="str">
        <f t="shared" si="190"/>
        <v>JAW-JB-IDM-4118</v>
      </c>
      <c r="D1089" s="83">
        <v>30692100031</v>
      </c>
      <c r="E1089" s="83" t="s">
        <v>7814</v>
      </c>
      <c r="F1089" s="198" t="s">
        <v>6045</v>
      </c>
      <c r="G1089" s="83" t="s">
        <v>5842</v>
      </c>
      <c r="H1089" s="84" t="s">
        <v>6508</v>
      </c>
      <c r="I1089" s="83" t="s">
        <v>5353</v>
      </c>
      <c r="J1089" s="83" t="s">
        <v>5354</v>
      </c>
      <c r="K1089" s="83">
        <v>40</v>
      </c>
      <c r="L1089" s="83" t="s">
        <v>4487</v>
      </c>
      <c r="M1089" s="84">
        <v>2021</v>
      </c>
      <c r="N1089" s="83" t="s">
        <v>3758</v>
      </c>
      <c r="O1089" s="83" t="s">
        <v>6115</v>
      </c>
      <c r="P1089" s="84" t="s">
        <v>205</v>
      </c>
      <c r="Q1089" s="83" t="s">
        <v>1470</v>
      </c>
      <c r="R1089" s="83" t="s">
        <v>1471</v>
      </c>
      <c r="S1089" s="83" t="s">
        <v>2200</v>
      </c>
      <c r="T1089" s="83" t="s">
        <v>4465</v>
      </c>
      <c r="U1089" s="83" t="s">
        <v>103</v>
      </c>
      <c r="V1089" s="83" t="s">
        <v>4470</v>
      </c>
      <c r="W1089" s="274" t="s">
        <v>2205</v>
      </c>
      <c r="X1089" s="274" t="s">
        <v>2653</v>
      </c>
      <c r="Y1089" s="85">
        <v>6617413</v>
      </c>
      <c r="Z1089" s="86">
        <v>44412</v>
      </c>
      <c r="AA1089" s="86"/>
      <c r="AB1089" s="87">
        <f t="shared" ca="1" si="179"/>
        <v>33</v>
      </c>
      <c r="AC1089" s="88" t="str">
        <f t="shared" ca="1" si="180"/>
        <v>31 - 60 days</v>
      </c>
      <c r="AD1089" s="89">
        <f t="shared" si="189"/>
        <v>44442</v>
      </c>
      <c r="AE1089" s="90" t="str">
        <f t="shared" si="187"/>
        <v>W36-2021</v>
      </c>
      <c r="AF1089" s="90" t="str">
        <f t="shared" si="188"/>
        <v>Sep-2021</v>
      </c>
      <c r="AG1089" s="89">
        <v>44443</v>
      </c>
      <c r="AH1089" s="219" t="str">
        <f t="shared" si="191"/>
        <v>W36-2021</v>
      </c>
      <c r="AI1089" s="219" t="str">
        <f t="shared" si="192"/>
        <v>Sep-2021</v>
      </c>
      <c r="AJ1089" s="89">
        <v>44442</v>
      </c>
      <c r="AK1089" s="219" t="str">
        <f t="shared" si="181"/>
        <v>W36-2021</v>
      </c>
      <c r="AL1089" s="219" t="str">
        <f t="shared" si="182"/>
        <v>Sep-2021</v>
      </c>
      <c r="AM1089" s="89">
        <v>44442</v>
      </c>
      <c r="AN1089" s="219" t="str">
        <f t="shared" si="183"/>
        <v>W36-2021</v>
      </c>
      <c r="AO1089" s="219" t="str">
        <f t="shared" si="184"/>
        <v>Sep-2021</v>
      </c>
      <c r="AP1089" s="83" t="s">
        <v>4464</v>
      </c>
      <c r="AQ1089" s="220">
        <v>44421</v>
      </c>
      <c r="AR1089" s="89"/>
      <c r="AS1089" s="99" t="s">
        <v>2372</v>
      </c>
      <c r="AT1089" s="94">
        <v>6.6</v>
      </c>
      <c r="AU1089" s="97"/>
      <c r="AV1089" s="95">
        <v>44417</v>
      </c>
      <c r="AW1089" s="97"/>
      <c r="AX1089" s="89"/>
      <c r="AY1089" s="89">
        <v>44445</v>
      </c>
      <c r="AZ1089" s="219" t="str">
        <f t="shared" si="185"/>
        <v>W37-2021</v>
      </c>
      <c r="BA1089" s="86"/>
      <c r="BB1089" s="86"/>
      <c r="BC1089" s="86"/>
      <c r="BD1089" s="83" t="s">
        <v>3719</v>
      </c>
      <c r="BE1089" s="83" t="str">
        <f t="shared" si="186"/>
        <v>21.RFI</v>
      </c>
      <c r="BF1089" s="83" t="s">
        <v>3755</v>
      </c>
      <c r="BG1089" s="96" t="s">
        <v>4262</v>
      </c>
      <c r="BH1089" s="437"/>
      <c r="BI1089" s="13"/>
      <c r="BJ1089" s="13"/>
    </row>
    <row r="1090" spans="1:62" ht="15" hidden="1" customHeight="1">
      <c r="A1090" s="187">
        <v>547</v>
      </c>
      <c r="B1090" s="29"/>
      <c r="C1090" s="83" t="str">
        <f t="shared" si="190"/>
        <v>JAW-JB-CMS-4109</v>
      </c>
      <c r="D1090" s="83">
        <v>30692000031</v>
      </c>
      <c r="E1090" s="83" t="s">
        <v>7600</v>
      </c>
      <c r="F1090" s="198" t="s">
        <v>6043</v>
      </c>
      <c r="G1090" s="83" t="s">
        <v>5842</v>
      </c>
      <c r="H1090" s="84" t="s">
        <v>6827</v>
      </c>
      <c r="I1090" s="83" t="s">
        <v>5349</v>
      </c>
      <c r="J1090" s="83" t="s">
        <v>5350</v>
      </c>
      <c r="K1090" s="83">
        <v>50</v>
      </c>
      <c r="L1090" s="83" t="s">
        <v>4548</v>
      </c>
      <c r="M1090" s="84">
        <v>2021</v>
      </c>
      <c r="N1090" s="83" t="s">
        <v>3758</v>
      </c>
      <c r="O1090" s="83" t="s">
        <v>6113</v>
      </c>
      <c r="P1090" s="84" t="s">
        <v>205</v>
      </c>
      <c r="Q1090" s="83" t="s">
        <v>1466</v>
      </c>
      <c r="R1090" s="83" t="s">
        <v>1467</v>
      </c>
      <c r="S1090" s="83" t="s">
        <v>2200</v>
      </c>
      <c r="T1090" s="83" t="s">
        <v>4465</v>
      </c>
      <c r="U1090" s="83" t="s">
        <v>103</v>
      </c>
      <c r="V1090" s="83" t="s">
        <v>4470</v>
      </c>
      <c r="W1090" s="274" t="s">
        <v>2205</v>
      </c>
      <c r="X1090" s="274" t="s">
        <v>2652</v>
      </c>
      <c r="Y1090" s="85">
        <v>6617415</v>
      </c>
      <c r="Z1090" s="86">
        <v>44412</v>
      </c>
      <c r="AA1090" s="86"/>
      <c r="AB1090" s="87">
        <f t="shared" ca="1" si="179"/>
        <v>33</v>
      </c>
      <c r="AC1090" s="88" t="str">
        <f t="shared" ca="1" si="180"/>
        <v>31 - 60 days</v>
      </c>
      <c r="AD1090" s="89">
        <f t="shared" si="189"/>
        <v>44442</v>
      </c>
      <c r="AE1090" s="90" t="str">
        <f t="shared" si="187"/>
        <v>W36-2021</v>
      </c>
      <c r="AF1090" s="90" t="str">
        <f t="shared" si="188"/>
        <v>Sep-2021</v>
      </c>
      <c r="AG1090" s="89">
        <v>44443</v>
      </c>
      <c r="AH1090" s="219" t="str">
        <f t="shared" si="191"/>
        <v>W36-2021</v>
      </c>
      <c r="AI1090" s="219" t="str">
        <f t="shared" si="192"/>
        <v>Sep-2021</v>
      </c>
      <c r="AJ1090" s="89">
        <v>44442</v>
      </c>
      <c r="AK1090" s="219" t="str">
        <f t="shared" si="181"/>
        <v>W36-2021</v>
      </c>
      <c r="AL1090" s="219" t="str">
        <f t="shared" si="182"/>
        <v>Sep-2021</v>
      </c>
      <c r="AM1090" s="89">
        <v>44442</v>
      </c>
      <c r="AN1090" s="219" t="str">
        <f t="shared" si="183"/>
        <v>W36-2021</v>
      </c>
      <c r="AO1090" s="219" t="str">
        <f t="shared" si="184"/>
        <v>Sep-2021</v>
      </c>
      <c r="AP1090" s="83" t="s">
        <v>4464</v>
      </c>
      <c r="AQ1090" s="220">
        <v>44421</v>
      </c>
      <c r="AR1090" s="89"/>
      <c r="AS1090" s="99" t="s">
        <v>2370</v>
      </c>
      <c r="AT1090" s="94">
        <v>6.6</v>
      </c>
      <c r="AU1090" s="97"/>
      <c r="AV1090" s="95">
        <v>44417</v>
      </c>
      <c r="AW1090" s="97"/>
      <c r="AX1090" s="89"/>
      <c r="AY1090" s="89">
        <v>44445</v>
      </c>
      <c r="AZ1090" s="219" t="str">
        <f t="shared" si="185"/>
        <v>W37-2021</v>
      </c>
      <c r="BA1090" s="86"/>
      <c r="BB1090" s="86"/>
      <c r="BC1090" s="86"/>
      <c r="BD1090" s="83" t="s">
        <v>3719</v>
      </c>
      <c r="BE1090" s="83" t="str">
        <f t="shared" si="186"/>
        <v>21.RFI</v>
      </c>
      <c r="BF1090" s="83" t="s">
        <v>3755</v>
      </c>
      <c r="BG1090" s="96" t="s">
        <v>4260</v>
      </c>
      <c r="BH1090" s="437"/>
      <c r="BI1090" s="13"/>
      <c r="BJ1090" s="13"/>
    </row>
    <row r="1091" spans="1:62" ht="15" hidden="1" customHeight="1">
      <c r="A1091" s="187">
        <v>602</v>
      </c>
      <c r="B1091" s="29"/>
      <c r="C1091" s="83" t="str">
        <f t="shared" si="190"/>
        <v>SUM-KR-RAN-0612</v>
      </c>
      <c r="D1091" s="83">
        <v>30692080031</v>
      </c>
      <c r="E1091" s="83" t="s">
        <v>7837</v>
      </c>
      <c r="F1091" s="198" t="s">
        <v>6052</v>
      </c>
      <c r="G1091" s="83" t="s">
        <v>5842</v>
      </c>
      <c r="H1091" s="84" t="s">
        <v>6508</v>
      </c>
      <c r="I1091" s="83" t="s">
        <v>5462</v>
      </c>
      <c r="J1091" s="83" t="s">
        <v>5463</v>
      </c>
      <c r="K1091" s="83">
        <v>60</v>
      </c>
      <c r="L1091" s="83" t="s">
        <v>4940</v>
      </c>
      <c r="M1091" s="84">
        <v>2021</v>
      </c>
      <c r="N1091" s="83" t="s">
        <v>3758</v>
      </c>
      <c r="O1091" s="83" t="s">
        <v>6122</v>
      </c>
      <c r="P1091" s="84" t="s">
        <v>205</v>
      </c>
      <c r="Q1091" s="83" t="s">
        <v>1575</v>
      </c>
      <c r="R1091" s="83" t="s">
        <v>1576</v>
      </c>
      <c r="S1091" s="83" t="s">
        <v>2200</v>
      </c>
      <c r="T1091" s="83" t="s">
        <v>4465</v>
      </c>
      <c r="U1091" s="83" t="s">
        <v>2199</v>
      </c>
      <c r="V1091" s="86" t="s">
        <v>4476</v>
      </c>
      <c r="W1091" s="274" t="s">
        <v>2228</v>
      </c>
      <c r="X1091" s="274" t="s">
        <v>2638</v>
      </c>
      <c r="Y1091" s="85">
        <v>6617413</v>
      </c>
      <c r="Z1091" s="86">
        <v>44412</v>
      </c>
      <c r="AA1091" s="86"/>
      <c r="AB1091" s="87">
        <f t="shared" ca="1" si="179"/>
        <v>44</v>
      </c>
      <c r="AC1091" s="88" t="str">
        <f t="shared" ca="1" si="180"/>
        <v>31 - 60 days</v>
      </c>
      <c r="AD1091" s="89">
        <f t="shared" si="189"/>
        <v>44442</v>
      </c>
      <c r="AE1091" s="90" t="str">
        <f t="shared" si="187"/>
        <v>W36-2021</v>
      </c>
      <c r="AF1091" s="90" t="str">
        <f t="shared" si="188"/>
        <v>Sep-2021</v>
      </c>
      <c r="AG1091" s="89">
        <v>44443</v>
      </c>
      <c r="AH1091" s="219" t="str">
        <f t="shared" si="191"/>
        <v>W36-2021</v>
      </c>
      <c r="AI1091" s="219" t="str">
        <f t="shared" si="192"/>
        <v>Sep-2021</v>
      </c>
      <c r="AJ1091" s="89">
        <v>44456</v>
      </c>
      <c r="AK1091" s="219" t="str">
        <f t="shared" si="181"/>
        <v>W38-2021</v>
      </c>
      <c r="AL1091" s="219" t="str">
        <f t="shared" si="182"/>
        <v>Sep-2021</v>
      </c>
      <c r="AM1091" s="89">
        <v>44456</v>
      </c>
      <c r="AN1091" s="219" t="str">
        <f t="shared" si="183"/>
        <v>W38-2021</v>
      </c>
      <c r="AO1091" s="219" t="str">
        <f t="shared" si="184"/>
        <v>Sep-2021</v>
      </c>
      <c r="AP1091" s="83" t="s">
        <v>4464</v>
      </c>
      <c r="AQ1091" s="220">
        <v>44421</v>
      </c>
      <c r="AR1091" s="89"/>
      <c r="AS1091" s="99" t="s">
        <v>6738</v>
      </c>
      <c r="AT1091" s="94">
        <v>6.6</v>
      </c>
      <c r="AU1091" s="97"/>
      <c r="AV1091" s="95">
        <v>44417</v>
      </c>
      <c r="AW1091" s="97"/>
      <c r="AX1091" s="89"/>
      <c r="AY1091" s="89">
        <v>44456</v>
      </c>
      <c r="AZ1091" s="219" t="str">
        <f t="shared" si="185"/>
        <v>W38-2021</v>
      </c>
      <c r="BA1091" s="86"/>
      <c r="BB1091" s="86"/>
      <c r="BC1091" s="86"/>
      <c r="BD1091" s="83" t="s">
        <v>3719</v>
      </c>
      <c r="BE1091" s="83" t="str">
        <f t="shared" si="186"/>
        <v>21.RFI</v>
      </c>
      <c r="BF1091" s="83" t="s">
        <v>3755</v>
      </c>
      <c r="BG1091" s="96" t="s">
        <v>4281</v>
      </c>
      <c r="BH1091" s="437"/>
      <c r="BI1091" s="13"/>
      <c r="BJ1091" s="13"/>
    </row>
    <row r="1092" spans="1:62" ht="15" hidden="1" customHeight="1">
      <c r="A1092" s="187">
        <v>601</v>
      </c>
      <c r="B1092" s="29"/>
      <c r="C1092" s="83" t="str">
        <f t="shared" si="190"/>
        <v>SUM-KR-RAN-0613</v>
      </c>
      <c r="D1092" s="83">
        <v>30692070031</v>
      </c>
      <c r="E1092" s="83" t="s">
        <v>7798</v>
      </c>
      <c r="F1092" s="198" t="s">
        <v>6051</v>
      </c>
      <c r="G1092" s="83" t="s">
        <v>5842</v>
      </c>
      <c r="H1092" s="84" t="s">
        <v>6508</v>
      </c>
      <c r="I1092" s="83" t="s">
        <v>5460</v>
      </c>
      <c r="J1092" s="83" t="s">
        <v>5461</v>
      </c>
      <c r="K1092" s="83">
        <v>60</v>
      </c>
      <c r="L1092" s="83" t="s">
        <v>4939</v>
      </c>
      <c r="M1092" s="84">
        <v>2021</v>
      </c>
      <c r="N1092" s="83" t="s">
        <v>3758</v>
      </c>
      <c r="O1092" s="83" t="s">
        <v>6121</v>
      </c>
      <c r="P1092" s="84" t="s">
        <v>205</v>
      </c>
      <c r="Q1092" s="83" t="s">
        <v>1573</v>
      </c>
      <c r="R1092" s="83" t="s">
        <v>1574</v>
      </c>
      <c r="S1092" s="83" t="s">
        <v>2200</v>
      </c>
      <c r="T1092" s="83" t="s">
        <v>4465</v>
      </c>
      <c r="U1092" s="83" t="s">
        <v>2199</v>
      </c>
      <c r="V1092" s="86" t="s">
        <v>4476</v>
      </c>
      <c r="W1092" s="274" t="s">
        <v>2228</v>
      </c>
      <c r="X1092" s="274" t="s">
        <v>2638</v>
      </c>
      <c r="Y1092" s="85">
        <v>6617413</v>
      </c>
      <c r="Z1092" s="86">
        <v>44412</v>
      </c>
      <c r="AA1092" s="86"/>
      <c r="AB1092" s="87">
        <f t="shared" ca="1" si="179"/>
        <v>49</v>
      </c>
      <c r="AC1092" s="88" t="str">
        <f t="shared" ca="1" si="180"/>
        <v>31 - 60 days</v>
      </c>
      <c r="AD1092" s="89">
        <f t="shared" si="189"/>
        <v>44442</v>
      </c>
      <c r="AE1092" s="90" t="str">
        <f t="shared" si="187"/>
        <v>W36-2021</v>
      </c>
      <c r="AF1092" s="90" t="str">
        <f t="shared" si="188"/>
        <v>Sep-2021</v>
      </c>
      <c r="AG1092" s="89">
        <v>44443</v>
      </c>
      <c r="AH1092" s="219" t="str">
        <f t="shared" si="191"/>
        <v>W36-2021</v>
      </c>
      <c r="AI1092" s="219" t="str">
        <f t="shared" si="192"/>
        <v>Sep-2021</v>
      </c>
      <c r="AJ1092" s="89">
        <v>44460</v>
      </c>
      <c r="AK1092" s="219" t="str">
        <f t="shared" si="181"/>
        <v>W39-2021</v>
      </c>
      <c r="AL1092" s="219" t="str">
        <f t="shared" si="182"/>
        <v>Sep-2021</v>
      </c>
      <c r="AM1092" s="89">
        <v>44460</v>
      </c>
      <c r="AN1092" s="219" t="str">
        <f t="shared" si="183"/>
        <v>W39-2021</v>
      </c>
      <c r="AO1092" s="219" t="str">
        <f t="shared" si="184"/>
        <v>Sep-2021</v>
      </c>
      <c r="AP1092" s="83" t="s">
        <v>4464</v>
      </c>
      <c r="AQ1092" s="220">
        <v>44421</v>
      </c>
      <c r="AR1092" s="89"/>
      <c r="AS1092" s="99" t="s">
        <v>6740</v>
      </c>
      <c r="AT1092" s="94">
        <v>6.6</v>
      </c>
      <c r="AU1092" s="97"/>
      <c r="AV1092" s="95">
        <v>44417</v>
      </c>
      <c r="AW1092" s="97"/>
      <c r="AX1092" s="89"/>
      <c r="AY1092" s="89">
        <v>44461</v>
      </c>
      <c r="AZ1092" s="219" t="str">
        <f t="shared" si="185"/>
        <v>W39-2021</v>
      </c>
      <c r="BA1092" s="86"/>
      <c r="BB1092" s="86"/>
      <c r="BC1092" s="86"/>
      <c r="BD1092" s="83" t="s">
        <v>3719</v>
      </c>
      <c r="BE1092" s="83" t="str">
        <f t="shared" si="186"/>
        <v>21.RFI</v>
      </c>
      <c r="BF1092" s="83" t="s">
        <v>3755</v>
      </c>
      <c r="BG1092" s="96" t="s">
        <v>4280</v>
      </c>
      <c r="BH1092" s="437"/>
      <c r="BI1092" s="13"/>
      <c r="BJ1092" s="13"/>
    </row>
    <row r="1093" spans="1:62" ht="15" hidden="1" customHeight="1">
      <c r="A1093" s="187">
        <v>573</v>
      </c>
      <c r="B1093" s="29"/>
      <c r="C1093" s="83" t="str">
        <f t="shared" si="190"/>
        <v>JAW-JB-SPA-4181</v>
      </c>
      <c r="D1093" s="83">
        <v>30692060031</v>
      </c>
      <c r="E1093" s="83" t="s">
        <v>7526</v>
      </c>
      <c r="F1093" s="198" t="s">
        <v>6046</v>
      </c>
      <c r="G1093" s="83" t="s">
        <v>5842</v>
      </c>
      <c r="H1093" s="84" t="s">
        <v>6825</v>
      </c>
      <c r="I1093" s="83" t="s">
        <v>5403</v>
      </c>
      <c r="J1093" s="83" t="s">
        <v>5404</v>
      </c>
      <c r="K1093" s="83" t="s">
        <v>5318</v>
      </c>
      <c r="L1093" s="83" t="s">
        <v>4914</v>
      </c>
      <c r="M1093" s="84">
        <v>2021</v>
      </c>
      <c r="N1093" s="83" t="s">
        <v>3758</v>
      </c>
      <c r="O1093" s="83" t="s">
        <v>6116</v>
      </c>
      <c r="P1093" s="84" t="s">
        <v>205</v>
      </c>
      <c r="Q1093" s="83" t="s">
        <v>1517</v>
      </c>
      <c r="R1093" s="83" t="s">
        <v>1518</v>
      </c>
      <c r="S1093" s="83" t="s">
        <v>2200</v>
      </c>
      <c r="T1093" s="83" t="s">
        <v>4465</v>
      </c>
      <c r="U1093" s="83" t="s">
        <v>103</v>
      </c>
      <c r="V1093" s="86" t="s">
        <v>4470</v>
      </c>
      <c r="W1093" s="274" t="s">
        <v>2205</v>
      </c>
      <c r="X1093" s="274" t="s">
        <v>2663</v>
      </c>
      <c r="Y1093" s="85">
        <v>6617406</v>
      </c>
      <c r="Z1093" s="86">
        <v>44411</v>
      </c>
      <c r="AA1093" s="86"/>
      <c r="AB1093" s="87">
        <f t="shared" ref="AB1093:AB1156" ca="1" si="193">IF(AND($Z1093=""),"",IF(AND($Z1093&lt;&gt;"",AY1093&lt;&gt;""),AY1093-$Z1093,IF(AND($Z1093&lt;&gt;"",AY1093=""),TODAY()-$Z1093)))</f>
        <v>52</v>
      </c>
      <c r="AC1093" s="88" t="str">
        <f t="shared" ref="AC1093:AC1156" ca="1" si="194">IF(AB1093="","",IF(AB1093="RFI","RFI done",IF(AB1093&gt;150,"&gt; 150 days",IF(AB1093&gt;120,"121 - 150 days",IF(AB1093&gt;90,"91 - 120 days",IF(AB1093&gt;60,"61 - 90 days",IF(AB1093&gt;30,"31 - 60 days","&lt; 30 days")))))))</f>
        <v>31 - 60 days</v>
      </c>
      <c r="AD1093" s="89">
        <f t="shared" si="189"/>
        <v>44441</v>
      </c>
      <c r="AE1093" s="90" t="str">
        <f t="shared" si="187"/>
        <v>W36-2021</v>
      </c>
      <c r="AF1093" s="90" t="str">
        <f t="shared" si="188"/>
        <v>Sep-2021</v>
      </c>
      <c r="AG1093" s="89">
        <v>44442</v>
      </c>
      <c r="AH1093" s="219" t="str">
        <f t="shared" si="191"/>
        <v>W36-2021</v>
      </c>
      <c r="AI1093" s="219" t="str">
        <f t="shared" si="192"/>
        <v>Sep-2021</v>
      </c>
      <c r="AJ1093" s="89">
        <v>44469</v>
      </c>
      <c r="AK1093" s="219" t="str">
        <f t="shared" ref="AK1093:AK1156" si="195">IFERROR(VLOOKUP(AJ1093,L_Convert,6,FALSE),"")</f>
        <v>W40-2021</v>
      </c>
      <c r="AL1093" s="219" t="str">
        <f t="shared" ref="AL1093:AL1156" si="196">IFERROR(VLOOKUP(AJ1093,L_Convert,7,FALSE),"")</f>
        <v>Sep-2021</v>
      </c>
      <c r="AM1093" s="89">
        <v>44469</v>
      </c>
      <c r="AN1093" s="219" t="str">
        <f t="shared" ref="AN1093:AN1156" si="197">IFERROR(VLOOKUP(AM1093,L_Convert,6,FALSE),"")</f>
        <v>W40-2021</v>
      </c>
      <c r="AO1093" s="219" t="str">
        <f t="shared" ref="AO1093:AO1156" si="198">IFERROR(VLOOKUP(AM1093,L_Convert,7,FALSE),"")</f>
        <v>Sep-2021</v>
      </c>
      <c r="AP1093" s="83" t="s">
        <v>4464</v>
      </c>
      <c r="AQ1093" s="220">
        <v>44421</v>
      </c>
      <c r="AR1093" s="89"/>
      <c r="AS1093" s="99" t="s">
        <v>5887</v>
      </c>
      <c r="AT1093" s="94">
        <v>6.6</v>
      </c>
      <c r="AU1093" s="97"/>
      <c r="AV1093" s="95">
        <v>44417</v>
      </c>
      <c r="AW1093" s="97"/>
      <c r="AX1093" s="89"/>
      <c r="AY1093" s="89">
        <v>44463</v>
      </c>
      <c r="AZ1093" s="219" t="str">
        <f t="shared" si="185"/>
        <v>W39-2021</v>
      </c>
      <c r="BA1093" s="86"/>
      <c r="BB1093" s="86"/>
      <c r="BC1093" s="86"/>
      <c r="BD1093" s="83" t="s">
        <v>3719</v>
      </c>
      <c r="BE1093" s="83" t="str">
        <f t="shared" si="186"/>
        <v>21.RFI</v>
      </c>
      <c r="BF1093" s="83" t="s">
        <v>3755</v>
      </c>
      <c r="BG1093" s="96" t="s">
        <v>4272</v>
      </c>
      <c r="BH1093" s="437"/>
      <c r="BI1093" s="13"/>
      <c r="BJ1093" s="13"/>
    </row>
    <row r="1094" spans="1:62" ht="15" hidden="1" customHeight="1">
      <c r="A1094" s="27">
        <v>501</v>
      </c>
      <c r="B1094" s="29"/>
      <c r="C1094" s="83" t="str">
        <f t="shared" si="190"/>
        <v>JAW-JI-PSR-4262</v>
      </c>
      <c r="D1094" s="83">
        <v>30690060031</v>
      </c>
      <c r="E1094" s="83" t="s">
        <v>7465</v>
      </c>
      <c r="F1094" s="198" t="s">
        <v>7984</v>
      </c>
      <c r="G1094" s="83" t="s">
        <v>5841</v>
      </c>
      <c r="H1094" s="84" t="s">
        <v>6825</v>
      </c>
      <c r="I1094" s="83" t="s">
        <v>5257</v>
      </c>
      <c r="J1094" s="83" t="s">
        <v>5258</v>
      </c>
      <c r="K1094" s="83">
        <v>50</v>
      </c>
      <c r="L1094" s="83" t="s">
        <v>4854</v>
      </c>
      <c r="M1094" s="83">
        <v>2021</v>
      </c>
      <c r="N1094" s="83" t="s">
        <v>3758</v>
      </c>
      <c r="O1094" s="83" t="s">
        <v>5876</v>
      </c>
      <c r="P1094" s="84" t="s">
        <v>205</v>
      </c>
      <c r="Q1094" s="83" t="s">
        <v>1375</v>
      </c>
      <c r="R1094" s="83" t="s">
        <v>1376</v>
      </c>
      <c r="S1094" s="83" t="s">
        <v>2200</v>
      </c>
      <c r="T1094" s="83" t="s">
        <v>4465</v>
      </c>
      <c r="U1094" s="83" t="s">
        <v>2198</v>
      </c>
      <c r="V1094" s="83"/>
      <c r="W1094" s="274" t="s">
        <v>2207</v>
      </c>
      <c r="X1094" s="274" t="s">
        <v>2627</v>
      </c>
      <c r="Y1094" s="85">
        <v>6616738</v>
      </c>
      <c r="Z1094" s="86">
        <v>44389</v>
      </c>
      <c r="AA1094" s="86"/>
      <c r="AB1094" s="87">
        <f t="shared" ca="1" si="193"/>
        <v>32</v>
      </c>
      <c r="AC1094" s="88" t="str">
        <f t="shared" ca="1" si="194"/>
        <v>31 - 60 days</v>
      </c>
      <c r="AD1094" s="89">
        <f t="shared" si="189"/>
        <v>44419</v>
      </c>
      <c r="AE1094" s="90" t="str">
        <f t="shared" si="187"/>
        <v>W33-2021</v>
      </c>
      <c r="AF1094" s="90" t="str">
        <f t="shared" si="188"/>
        <v>Aug-2021</v>
      </c>
      <c r="AG1094" s="89">
        <v>44420</v>
      </c>
      <c r="AH1094" s="90" t="str">
        <f t="shared" si="191"/>
        <v>W33-2021</v>
      </c>
      <c r="AI1094" s="90" t="str">
        <f t="shared" si="192"/>
        <v>Aug-2021</v>
      </c>
      <c r="AJ1094" s="89">
        <v>44419</v>
      </c>
      <c r="AK1094" s="90" t="str">
        <f t="shared" si="195"/>
        <v>W33-2021</v>
      </c>
      <c r="AL1094" s="90" t="str">
        <f t="shared" si="196"/>
        <v>Aug-2021</v>
      </c>
      <c r="AM1094" s="89">
        <v>44419</v>
      </c>
      <c r="AN1094" s="90" t="str">
        <f t="shared" si="197"/>
        <v>W33-2021</v>
      </c>
      <c r="AO1094" s="90" t="str">
        <f t="shared" si="198"/>
        <v>Aug-2021</v>
      </c>
      <c r="AP1094" s="83"/>
      <c r="AQ1094" s="107"/>
      <c r="AR1094" s="89"/>
      <c r="AS1094" s="99" t="s">
        <v>2355</v>
      </c>
      <c r="AT1094" s="94">
        <v>6.6</v>
      </c>
      <c r="AU1094" s="97"/>
      <c r="AV1094" s="95">
        <v>44398</v>
      </c>
      <c r="AW1094" s="97"/>
      <c r="AX1094" s="89"/>
      <c r="AY1094" s="89">
        <v>44421</v>
      </c>
      <c r="AZ1094" s="219" t="str">
        <f t="shared" si="185"/>
        <v>W33-2021</v>
      </c>
      <c r="BA1094" s="86"/>
      <c r="BB1094" s="86"/>
      <c r="BC1094" s="86"/>
      <c r="BD1094" s="83" t="s">
        <v>3719</v>
      </c>
      <c r="BE1094" s="83" t="str">
        <f t="shared" si="186"/>
        <v>21.RFI</v>
      </c>
      <c r="BF1094" s="83" t="s">
        <v>3755</v>
      </c>
      <c r="BG1094" s="96" t="s">
        <v>4239</v>
      </c>
      <c r="BH1094" s="437"/>
      <c r="BI1094" s="13"/>
      <c r="BJ1094" s="13"/>
    </row>
    <row r="1095" spans="1:62" ht="15" hidden="1" customHeight="1">
      <c r="A1095" s="27">
        <v>514</v>
      </c>
      <c r="B1095" s="29"/>
      <c r="C1095" s="83" t="str">
        <f t="shared" si="190"/>
        <v>JAW-JT-PWD-0026</v>
      </c>
      <c r="D1095" s="83">
        <v>30690050031</v>
      </c>
      <c r="E1095" s="83" t="s">
        <v>7794</v>
      </c>
      <c r="F1095" s="198" t="s">
        <v>6723</v>
      </c>
      <c r="G1095" s="83" t="s">
        <v>5841</v>
      </c>
      <c r="H1095" s="84" t="s">
        <v>6825</v>
      </c>
      <c r="I1095" s="83" t="s">
        <v>5279</v>
      </c>
      <c r="J1095" s="83" t="s">
        <v>5280</v>
      </c>
      <c r="K1095" s="83">
        <v>50</v>
      </c>
      <c r="L1095" s="83" t="s">
        <v>4865</v>
      </c>
      <c r="M1095" s="83">
        <v>2021</v>
      </c>
      <c r="N1095" s="84"/>
      <c r="O1095" s="83" t="s">
        <v>3693</v>
      </c>
      <c r="P1095" s="84" t="s">
        <v>199</v>
      </c>
      <c r="Q1095" s="83" t="s">
        <v>1400</v>
      </c>
      <c r="R1095" s="83" t="s">
        <v>1401</v>
      </c>
      <c r="S1095" s="83" t="s">
        <v>2200</v>
      </c>
      <c r="T1095" s="83" t="s">
        <v>4465</v>
      </c>
      <c r="U1095" s="83" t="s">
        <v>103</v>
      </c>
      <c r="V1095" s="83" t="s">
        <v>4468</v>
      </c>
      <c r="W1095" s="274" t="s">
        <v>2203</v>
      </c>
      <c r="X1095" s="274" t="s">
        <v>2622</v>
      </c>
      <c r="Y1095" s="85">
        <v>6616739</v>
      </c>
      <c r="Z1095" s="86">
        <v>44389</v>
      </c>
      <c r="AA1095" s="86"/>
      <c r="AB1095" s="87">
        <f t="shared" ca="1" si="193"/>
        <v>138</v>
      </c>
      <c r="AC1095" s="88" t="str">
        <f t="shared" ca="1" si="194"/>
        <v>121 - 150 days</v>
      </c>
      <c r="AD1095" s="89">
        <f t="shared" si="189"/>
        <v>44419</v>
      </c>
      <c r="AE1095" s="90" t="str">
        <f t="shared" si="187"/>
        <v>W33-2021</v>
      </c>
      <c r="AF1095" s="90" t="str">
        <f t="shared" si="188"/>
        <v>Aug-2021</v>
      </c>
      <c r="AG1095" s="89">
        <v>44420</v>
      </c>
      <c r="AH1095" s="90" t="str">
        <f t="shared" si="191"/>
        <v>W33-2021</v>
      </c>
      <c r="AI1095" s="90" t="str">
        <f t="shared" si="192"/>
        <v>Aug-2021</v>
      </c>
      <c r="AJ1095" s="89">
        <v>44469</v>
      </c>
      <c r="AK1095" s="90" t="str">
        <f t="shared" si="195"/>
        <v>W40-2021</v>
      </c>
      <c r="AL1095" s="90" t="str">
        <f t="shared" si="196"/>
        <v>Sep-2021</v>
      </c>
      <c r="AM1095" s="89">
        <v>44526</v>
      </c>
      <c r="AN1095" s="90" t="str">
        <f t="shared" si="197"/>
        <v>W48-2021</v>
      </c>
      <c r="AO1095" s="90" t="str">
        <f t="shared" si="198"/>
        <v>Nov-2021</v>
      </c>
      <c r="AP1095" s="83" t="s">
        <v>4464</v>
      </c>
      <c r="AQ1095" s="220">
        <v>44524</v>
      </c>
      <c r="AR1095" s="89"/>
      <c r="AS1095" s="99">
        <v>525540201381</v>
      </c>
      <c r="AT1095" s="92">
        <v>7.7</v>
      </c>
      <c r="AU1095" s="256"/>
      <c r="AV1095" s="95">
        <v>44396</v>
      </c>
      <c r="AW1095" s="238"/>
      <c r="AX1095" s="89"/>
      <c r="AY1095" s="89">
        <v>44527</v>
      </c>
      <c r="AZ1095" s="219" t="str">
        <f t="shared" si="185"/>
        <v>W48-2021</v>
      </c>
      <c r="BA1095" s="86"/>
      <c r="BB1095" s="86"/>
      <c r="BC1095" s="86"/>
      <c r="BD1095" s="83" t="s">
        <v>3719</v>
      </c>
      <c r="BE1095" s="83" t="str">
        <f t="shared" si="186"/>
        <v>21.RFI</v>
      </c>
      <c r="BF1095" s="83" t="s">
        <v>3754</v>
      </c>
      <c r="BG1095" s="237" t="s">
        <v>8082</v>
      </c>
      <c r="BH1095" s="435"/>
      <c r="BI1095" s="13"/>
      <c r="BJ1095" s="13"/>
    </row>
    <row r="1096" spans="1:62" ht="15" hidden="1" customHeight="1">
      <c r="A1096" s="27">
        <v>513</v>
      </c>
      <c r="B1096" s="29"/>
      <c r="C1096" s="83" t="str">
        <f t="shared" si="190"/>
        <v>JAW-JT-RBG-1787</v>
      </c>
      <c r="D1096" s="83">
        <v>30689760031</v>
      </c>
      <c r="E1096" s="83" t="s">
        <v>2824</v>
      </c>
      <c r="F1096" s="198" t="s">
        <v>3173</v>
      </c>
      <c r="G1096" s="83" t="s">
        <v>5841</v>
      </c>
      <c r="H1096" s="84" t="s">
        <v>6825</v>
      </c>
      <c r="I1096" s="83" t="s">
        <v>5277</v>
      </c>
      <c r="J1096" s="83" t="s">
        <v>5278</v>
      </c>
      <c r="K1096" s="83">
        <v>50</v>
      </c>
      <c r="L1096" s="83" t="s">
        <v>4864</v>
      </c>
      <c r="M1096" s="84">
        <v>2021</v>
      </c>
      <c r="N1096" s="84"/>
      <c r="O1096" s="83" t="s">
        <v>3692</v>
      </c>
      <c r="P1096" s="84" t="s">
        <v>199</v>
      </c>
      <c r="Q1096" s="83" t="s">
        <v>1398</v>
      </c>
      <c r="R1096" s="83" t="s">
        <v>1399</v>
      </c>
      <c r="S1096" s="83" t="s">
        <v>2200</v>
      </c>
      <c r="T1096" s="83" t="s">
        <v>4465</v>
      </c>
      <c r="U1096" s="83" t="s">
        <v>103</v>
      </c>
      <c r="V1096" s="83" t="s">
        <v>4468</v>
      </c>
      <c r="W1096" s="274" t="s">
        <v>2203</v>
      </c>
      <c r="X1096" s="274" t="s">
        <v>2634</v>
      </c>
      <c r="Y1096" s="85">
        <v>6616739</v>
      </c>
      <c r="Z1096" s="86">
        <v>44389</v>
      </c>
      <c r="AA1096" s="86"/>
      <c r="AB1096" s="87">
        <f t="shared" ca="1" si="193"/>
        <v>60</v>
      </c>
      <c r="AC1096" s="88" t="str">
        <f t="shared" ca="1" si="194"/>
        <v>31 - 60 days</v>
      </c>
      <c r="AD1096" s="89">
        <f t="shared" si="189"/>
        <v>44419</v>
      </c>
      <c r="AE1096" s="90" t="str">
        <f t="shared" si="187"/>
        <v>W33-2021</v>
      </c>
      <c r="AF1096" s="90" t="str">
        <f t="shared" si="188"/>
        <v>Aug-2021</v>
      </c>
      <c r="AG1096" s="89">
        <v>44420</v>
      </c>
      <c r="AH1096" s="90" t="str">
        <f t="shared" si="191"/>
        <v>W33-2021</v>
      </c>
      <c r="AI1096" s="90" t="str">
        <f t="shared" si="192"/>
        <v>Aug-2021</v>
      </c>
      <c r="AJ1096" s="89">
        <v>44449</v>
      </c>
      <c r="AK1096" s="90" t="str">
        <f t="shared" si="195"/>
        <v>W37-2021</v>
      </c>
      <c r="AL1096" s="90" t="str">
        <f t="shared" si="196"/>
        <v>Sep-2021</v>
      </c>
      <c r="AM1096" s="89">
        <v>44449</v>
      </c>
      <c r="AN1096" s="90" t="str">
        <f t="shared" si="197"/>
        <v>W37-2021</v>
      </c>
      <c r="AO1096" s="90" t="str">
        <f t="shared" si="198"/>
        <v>Sep-2021</v>
      </c>
      <c r="AP1096" s="83" t="s">
        <v>4464</v>
      </c>
      <c r="AQ1096" s="107"/>
      <c r="AR1096" s="89"/>
      <c r="AS1096" s="99" t="s">
        <v>2361</v>
      </c>
      <c r="AT1096" s="94">
        <v>7.7</v>
      </c>
      <c r="AU1096" s="97"/>
      <c r="AV1096" s="95">
        <v>44391</v>
      </c>
      <c r="AW1096" s="97"/>
      <c r="AX1096" s="89"/>
      <c r="AY1096" s="89">
        <v>44449</v>
      </c>
      <c r="AZ1096" s="219" t="str">
        <f t="shared" si="185"/>
        <v>W37-2021</v>
      </c>
      <c r="BA1096" s="86"/>
      <c r="BB1096" s="86"/>
      <c r="BC1096" s="86"/>
      <c r="BD1096" s="83" t="s">
        <v>3719</v>
      </c>
      <c r="BE1096" s="83" t="str">
        <f t="shared" si="186"/>
        <v>21.RFI</v>
      </c>
      <c r="BF1096" s="83" t="s">
        <v>3755</v>
      </c>
      <c r="BG1096" s="96" t="s">
        <v>4245</v>
      </c>
      <c r="BH1096" s="437"/>
      <c r="BI1096" s="13"/>
      <c r="BJ1096" s="13"/>
    </row>
    <row r="1097" spans="1:62" ht="15" hidden="1" customHeight="1">
      <c r="A1097" s="27">
        <v>512</v>
      </c>
      <c r="B1097" s="29"/>
      <c r="C1097" s="83" t="str">
        <f t="shared" si="190"/>
        <v>JAW-JT-PWD-0024</v>
      </c>
      <c r="D1097" s="83">
        <v>30689790031</v>
      </c>
      <c r="E1097" s="83" t="s">
        <v>2823</v>
      </c>
      <c r="F1097" s="198" t="s">
        <v>3172</v>
      </c>
      <c r="G1097" s="83" t="s">
        <v>5841</v>
      </c>
      <c r="H1097" s="84" t="s">
        <v>6825</v>
      </c>
      <c r="I1097" s="83" t="s">
        <v>5275</v>
      </c>
      <c r="J1097" s="83" t="s">
        <v>5276</v>
      </c>
      <c r="K1097" s="83">
        <v>50</v>
      </c>
      <c r="L1097" s="83" t="s">
        <v>4863</v>
      </c>
      <c r="M1097" s="83">
        <v>2021</v>
      </c>
      <c r="N1097" s="83"/>
      <c r="O1097" s="83" t="s">
        <v>3691</v>
      </c>
      <c r="P1097" s="84" t="s">
        <v>199</v>
      </c>
      <c r="Q1097" s="83" t="s">
        <v>1396</v>
      </c>
      <c r="R1097" s="83" t="s">
        <v>1397</v>
      </c>
      <c r="S1097" s="83" t="s">
        <v>2200</v>
      </c>
      <c r="T1097" s="83" t="s">
        <v>4465</v>
      </c>
      <c r="U1097" s="83" t="s">
        <v>103</v>
      </c>
      <c r="V1097" s="83" t="s">
        <v>4468</v>
      </c>
      <c r="W1097" s="274" t="s">
        <v>2203</v>
      </c>
      <c r="X1097" s="274" t="s">
        <v>2622</v>
      </c>
      <c r="Y1097" s="85">
        <v>6616739</v>
      </c>
      <c r="Z1097" s="86">
        <v>44389</v>
      </c>
      <c r="AA1097" s="86"/>
      <c r="AB1097" s="87">
        <f t="shared" ca="1" si="193"/>
        <v>59</v>
      </c>
      <c r="AC1097" s="88" t="str">
        <f t="shared" ca="1" si="194"/>
        <v>31 - 60 days</v>
      </c>
      <c r="AD1097" s="89">
        <f t="shared" si="189"/>
        <v>44419</v>
      </c>
      <c r="AE1097" s="90" t="str">
        <f t="shared" si="187"/>
        <v>W33-2021</v>
      </c>
      <c r="AF1097" s="90" t="str">
        <f t="shared" si="188"/>
        <v>Aug-2021</v>
      </c>
      <c r="AG1097" s="89">
        <v>44420</v>
      </c>
      <c r="AH1097" s="90" t="str">
        <f t="shared" si="191"/>
        <v>W33-2021</v>
      </c>
      <c r="AI1097" s="90" t="str">
        <f t="shared" si="192"/>
        <v>Aug-2021</v>
      </c>
      <c r="AJ1097" s="89">
        <v>44419</v>
      </c>
      <c r="AK1097" s="90" t="str">
        <f t="shared" si="195"/>
        <v>W33-2021</v>
      </c>
      <c r="AL1097" s="90" t="str">
        <f t="shared" si="196"/>
        <v>Aug-2021</v>
      </c>
      <c r="AM1097" s="89">
        <v>44419</v>
      </c>
      <c r="AN1097" s="90" t="str">
        <f t="shared" si="197"/>
        <v>W33-2021</v>
      </c>
      <c r="AO1097" s="90" t="str">
        <f t="shared" si="198"/>
        <v>Aug-2021</v>
      </c>
      <c r="AP1097" s="83" t="s">
        <v>4464</v>
      </c>
      <c r="AQ1097" s="107"/>
      <c r="AR1097" s="89"/>
      <c r="AS1097" s="99" t="s">
        <v>2360</v>
      </c>
      <c r="AT1097" s="94">
        <v>7.7</v>
      </c>
      <c r="AU1097" s="255"/>
      <c r="AV1097" s="95">
        <v>44390</v>
      </c>
      <c r="AW1097" s="97"/>
      <c r="AX1097" s="89"/>
      <c r="AY1097" s="89">
        <v>44448</v>
      </c>
      <c r="AZ1097" s="219" t="str">
        <f t="shared" si="185"/>
        <v>W37-2021</v>
      </c>
      <c r="BA1097" s="86"/>
      <c r="BB1097" s="86"/>
      <c r="BC1097" s="86"/>
      <c r="BD1097" s="83" t="s">
        <v>3719</v>
      </c>
      <c r="BE1097" s="83" t="str">
        <f t="shared" si="186"/>
        <v>21.RFI</v>
      </c>
      <c r="BF1097" s="83" t="s">
        <v>3755</v>
      </c>
      <c r="BG1097" s="96" t="s">
        <v>4244</v>
      </c>
      <c r="BH1097" s="437"/>
      <c r="BI1097" s="13"/>
      <c r="BJ1097" s="13"/>
    </row>
    <row r="1098" spans="1:62" ht="15" hidden="1" customHeight="1">
      <c r="A1098" s="27">
        <v>502</v>
      </c>
      <c r="B1098" s="29"/>
      <c r="C1098" s="83" t="str">
        <f t="shared" si="190"/>
        <v>SUM-SS-KAG-1238</v>
      </c>
      <c r="D1098" s="83">
        <v>30689800031</v>
      </c>
      <c r="E1098" s="83" t="s">
        <v>2818</v>
      </c>
      <c r="F1098" s="198" t="s">
        <v>3167</v>
      </c>
      <c r="G1098" s="83" t="s">
        <v>5841</v>
      </c>
      <c r="H1098" s="84" t="s">
        <v>6825</v>
      </c>
      <c r="I1098" s="83" t="s">
        <v>5259</v>
      </c>
      <c r="J1098" s="83" t="s">
        <v>5260</v>
      </c>
      <c r="K1098" s="83">
        <v>60</v>
      </c>
      <c r="L1098" s="83" t="s">
        <v>4855</v>
      </c>
      <c r="M1098" s="83">
        <v>2021</v>
      </c>
      <c r="N1098" s="83" t="s">
        <v>3758</v>
      </c>
      <c r="O1098" s="83" t="s">
        <v>3688</v>
      </c>
      <c r="P1098" s="84" t="s">
        <v>205</v>
      </c>
      <c r="Q1098" s="83" t="s">
        <v>1377</v>
      </c>
      <c r="R1098" s="83" t="s">
        <v>1378</v>
      </c>
      <c r="S1098" s="83" t="s">
        <v>2200</v>
      </c>
      <c r="T1098" s="83" t="s">
        <v>4465</v>
      </c>
      <c r="U1098" s="83" t="s">
        <v>2199</v>
      </c>
      <c r="V1098" s="83" t="s">
        <v>4477</v>
      </c>
      <c r="W1098" s="274" t="s">
        <v>2216</v>
      </c>
      <c r="X1098" s="274" t="s">
        <v>2628</v>
      </c>
      <c r="Y1098" s="85">
        <v>6616738</v>
      </c>
      <c r="Z1098" s="86">
        <v>44389</v>
      </c>
      <c r="AA1098" s="86"/>
      <c r="AB1098" s="87">
        <f t="shared" ca="1" si="193"/>
        <v>31</v>
      </c>
      <c r="AC1098" s="88" t="str">
        <f t="shared" ca="1" si="194"/>
        <v>31 - 60 days</v>
      </c>
      <c r="AD1098" s="89">
        <f t="shared" si="189"/>
        <v>44419</v>
      </c>
      <c r="AE1098" s="90" t="str">
        <f t="shared" si="187"/>
        <v>W33-2021</v>
      </c>
      <c r="AF1098" s="90" t="str">
        <f t="shared" si="188"/>
        <v>Aug-2021</v>
      </c>
      <c r="AG1098" s="89">
        <v>44420</v>
      </c>
      <c r="AH1098" s="90" t="str">
        <f t="shared" si="191"/>
        <v>W33-2021</v>
      </c>
      <c r="AI1098" s="90" t="str">
        <f t="shared" si="192"/>
        <v>Aug-2021</v>
      </c>
      <c r="AJ1098" s="89">
        <v>44419</v>
      </c>
      <c r="AK1098" s="90" t="str">
        <f t="shared" si="195"/>
        <v>W33-2021</v>
      </c>
      <c r="AL1098" s="90" t="str">
        <f t="shared" si="196"/>
        <v>Aug-2021</v>
      </c>
      <c r="AM1098" s="89">
        <v>44419</v>
      </c>
      <c r="AN1098" s="90" t="str">
        <f t="shared" si="197"/>
        <v>W33-2021</v>
      </c>
      <c r="AO1098" s="90" t="str">
        <f t="shared" si="198"/>
        <v>Aug-2021</v>
      </c>
      <c r="AP1098" s="83" t="s">
        <v>4464</v>
      </c>
      <c r="AQ1098" s="107"/>
      <c r="AR1098" s="89"/>
      <c r="AS1098" s="99">
        <v>149300173782</v>
      </c>
      <c r="AT1098" s="94">
        <v>6.6</v>
      </c>
      <c r="AU1098" s="97"/>
      <c r="AV1098" s="95">
        <v>44390</v>
      </c>
      <c r="AW1098" s="97"/>
      <c r="AX1098" s="89"/>
      <c r="AY1098" s="89">
        <v>44420</v>
      </c>
      <c r="AZ1098" s="219" t="str">
        <f t="shared" si="185"/>
        <v>W33-2021</v>
      </c>
      <c r="BA1098" s="86"/>
      <c r="BB1098" s="86"/>
      <c r="BC1098" s="86"/>
      <c r="BD1098" s="83" t="s">
        <v>3719</v>
      </c>
      <c r="BE1098" s="83" t="str">
        <f t="shared" si="186"/>
        <v>21.RFI</v>
      </c>
      <c r="BF1098" s="83" t="s">
        <v>3755</v>
      </c>
      <c r="BG1098" s="96" t="s">
        <v>4240</v>
      </c>
      <c r="BH1098" s="437"/>
      <c r="BI1098" s="13"/>
      <c r="BJ1098" s="13"/>
    </row>
    <row r="1099" spans="1:62" ht="15" hidden="1" customHeight="1">
      <c r="A1099" s="27">
        <v>475</v>
      </c>
      <c r="B1099" s="29"/>
      <c r="C1099" s="83" t="str">
        <f t="shared" si="190"/>
        <v>JAW-JI-JBG-4163</v>
      </c>
      <c r="D1099" s="83">
        <v>30681600031</v>
      </c>
      <c r="E1099" s="83" t="s">
        <v>7682</v>
      </c>
      <c r="F1099" s="198" t="s">
        <v>3141</v>
      </c>
      <c r="G1099" s="83" t="s">
        <v>5841</v>
      </c>
      <c r="H1099" s="84" t="s">
        <v>6825</v>
      </c>
      <c r="I1099" s="83" t="s">
        <v>5205</v>
      </c>
      <c r="J1099" s="83" t="s">
        <v>5206</v>
      </c>
      <c r="K1099" s="83">
        <v>50</v>
      </c>
      <c r="L1099" s="83" t="s">
        <v>4830</v>
      </c>
      <c r="M1099" s="83">
        <v>2021</v>
      </c>
      <c r="N1099" s="83" t="s">
        <v>3758</v>
      </c>
      <c r="O1099" s="83" t="s">
        <v>3662</v>
      </c>
      <c r="P1099" s="84" t="s">
        <v>205</v>
      </c>
      <c r="Q1099" s="83" t="s">
        <v>1323</v>
      </c>
      <c r="R1099" s="83" t="s">
        <v>1324</v>
      </c>
      <c r="S1099" s="83" t="s">
        <v>2200</v>
      </c>
      <c r="T1099" s="83" t="s">
        <v>4465</v>
      </c>
      <c r="U1099" s="83" t="s">
        <v>2198</v>
      </c>
      <c r="V1099" s="83" t="s">
        <v>4472</v>
      </c>
      <c r="W1099" s="274" t="s">
        <v>2207</v>
      </c>
      <c r="X1099" s="274" t="s">
        <v>2609</v>
      </c>
      <c r="Y1099" s="85">
        <v>6616738</v>
      </c>
      <c r="Z1099" s="86">
        <v>44273</v>
      </c>
      <c r="AA1099" s="86"/>
      <c r="AB1099" s="87">
        <f t="shared" ca="1" si="193"/>
        <v>60</v>
      </c>
      <c r="AC1099" s="88" t="str">
        <f t="shared" ca="1" si="194"/>
        <v>31 - 60 days</v>
      </c>
      <c r="AD1099" s="89">
        <f t="shared" si="189"/>
        <v>44303</v>
      </c>
      <c r="AE1099" s="90" t="str">
        <f t="shared" si="187"/>
        <v>W16-2021</v>
      </c>
      <c r="AF1099" s="90" t="str">
        <f t="shared" si="188"/>
        <v>Apr-2021</v>
      </c>
      <c r="AG1099" s="89">
        <v>44323</v>
      </c>
      <c r="AH1099" s="90" t="str">
        <f t="shared" si="191"/>
        <v>W19-2021</v>
      </c>
      <c r="AI1099" s="90" t="str">
        <f t="shared" si="192"/>
        <v>May-2021</v>
      </c>
      <c r="AJ1099" s="89">
        <v>44336</v>
      </c>
      <c r="AK1099" s="90" t="str">
        <f t="shared" si="195"/>
        <v>W21-2021</v>
      </c>
      <c r="AL1099" s="90" t="str">
        <f t="shared" si="196"/>
        <v>May-2021</v>
      </c>
      <c r="AM1099" s="89">
        <v>44336</v>
      </c>
      <c r="AN1099" s="90" t="str">
        <f t="shared" si="197"/>
        <v>W21-2021</v>
      </c>
      <c r="AO1099" s="90" t="str">
        <f t="shared" si="198"/>
        <v>May-2021</v>
      </c>
      <c r="AP1099" s="83" t="s">
        <v>4464</v>
      </c>
      <c r="AQ1099" s="107"/>
      <c r="AR1099" s="89"/>
      <c r="AS1099" s="99" t="s">
        <v>2332</v>
      </c>
      <c r="AT1099" s="94" t="s">
        <v>2417</v>
      </c>
      <c r="AU1099" s="255"/>
      <c r="AV1099" s="95">
        <v>44337</v>
      </c>
      <c r="AW1099" s="97"/>
      <c r="AX1099" s="89"/>
      <c r="AY1099" s="89">
        <v>44333</v>
      </c>
      <c r="AZ1099" s="219" t="str">
        <f t="shared" si="185"/>
        <v>W21-2021</v>
      </c>
      <c r="BA1099" s="86"/>
      <c r="BB1099" s="86"/>
      <c r="BC1099" s="86"/>
      <c r="BD1099" s="83" t="s">
        <v>3719</v>
      </c>
      <c r="BE1099" s="83" t="str">
        <f t="shared" si="186"/>
        <v>21.RFI</v>
      </c>
      <c r="BF1099" s="83" t="s">
        <v>3755</v>
      </c>
      <c r="BG1099" s="96" t="s">
        <v>4215</v>
      </c>
      <c r="BH1099" s="437"/>
      <c r="BI1099" s="13"/>
      <c r="BJ1099" s="13"/>
    </row>
    <row r="1100" spans="1:62" ht="15" hidden="1" customHeight="1">
      <c r="A1100" s="27">
        <v>498</v>
      </c>
      <c r="B1100" s="29"/>
      <c r="C1100" s="83" t="str">
        <f t="shared" si="190"/>
        <v>JAW-JB-SBR-4114</v>
      </c>
      <c r="D1100" s="83">
        <v>30681580031</v>
      </c>
      <c r="E1100" s="83" t="s">
        <v>2815</v>
      </c>
      <c r="F1100" s="198" t="s">
        <v>3164</v>
      </c>
      <c r="G1100" s="83" t="s">
        <v>5841</v>
      </c>
      <c r="H1100" s="84" t="s">
        <v>6825</v>
      </c>
      <c r="I1100" s="83" t="s">
        <v>5251</v>
      </c>
      <c r="J1100" s="83" t="s">
        <v>5252</v>
      </c>
      <c r="K1100" s="83">
        <v>30</v>
      </c>
      <c r="L1100" s="83" t="s">
        <v>4834</v>
      </c>
      <c r="M1100" s="84">
        <v>2021</v>
      </c>
      <c r="N1100" s="83" t="s">
        <v>3758</v>
      </c>
      <c r="O1100" s="83" t="s">
        <v>3685</v>
      </c>
      <c r="P1100" s="84" t="s">
        <v>205</v>
      </c>
      <c r="Q1100" s="83" t="s">
        <v>1369</v>
      </c>
      <c r="R1100" s="83" t="s">
        <v>1370</v>
      </c>
      <c r="S1100" s="83" t="s">
        <v>2200</v>
      </c>
      <c r="T1100" s="83" t="s">
        <v>4465</v>
      </c>
      <c r="U1100" s="83" t="s">
        <v>103</v>
      </c>
      <c r="V1100" s="83" t="s">
        <v>4470</v>
      </c>
      <c r="W1100" s="274" t="s">
        <v>2205</v>
      </c>
      <c r="X1100" s="274" t="s">
        <v>2625</v>
      </c>
      <c r="Y1100" s="85">
        <v>6616738</v>
      </c>
      <c r="Z1100" s="86">
        <v>44273</v>
      </c>
      <c r="AA1100" s="86"/>
      <c r="AB1100" s="87">
        <f t="shared" ca="1" si="193"/>
        <v>91</v>
      </c>
      <c r="AC1100" s="88" t="str">
        <f t="shared" ca="1" si="194"/>
        <v>91 - 120 days</v>
      </c>
      <c r="AD1100" s="89">
        <f t="shared" si="189"/>
        <v>44303</v>
      </c>
      <c r="AE1100" s="90" t="str">
        <f t="shared" si="187"/>
        <v>W16-2021</v>
      </c>
      <c r="AF1100" s="90" t="str">
        <f t="shared" si="188"/>
        <v>Apr-2021</v>
      </c>
      <c r="AG1100" s="89">
        <v>44323</v>
      </c>
      <c r="AH1100" s="90" t="str">
        <f t="shared" si="191"/>
        <v>W19-2021</v>
      </c>
      <c r="AI1100" s="90" t="str">
        <f t="shared" si="192"/>
        <v>May-2021</v>
      </c>
      <c r="AJ1100" s="89">
        <v>44336</v>
      </c>
      <c r="AK1100" s="90" t="str">
        <f t="shared" si="195"/>
        <v>W21-2021</v>
      </c>
      <c r="AL1100" s="90" t="str">
        <f t="shared" si="196"/>
        <v>May-2021</v>
      </c>
      <c r="AM1100" s="89">
        <v>44336</v>
      </c>
      <c r="AN1100" s="90" t="str">
        <f t="shared" si="197"/>
        <v>W21-2021</v>
      </c>
      <c r="AO1100" s="90" t="str">
        <f t="shared" si="198"/>
        <v>May-2021</v>
      </c>
      <c r="AP1100" s="83" t="s">
        <v>4464</v>
      </c>
      <c r="AQ1100" s="107"/>
      <c r="AR1100" s="89"/>
      <c r="AS1100" s="99" t="s">
        <v>2353</v>
      </c>
      <c r="AT1100" s="94">
        <v>6.6</v>
      </c>
      <c r="AU1100" s="97"/>
      <c r="AV1100" s="95">
        <v>44322</v>
      </c>
      <c r="AW1100" s="97"/>
      <c r="AX1100" s="89"/>
      <c r="AY1100" s="89">
        <v>44364</v>
      </c>
      <c r="AZ1100" s="219" t="str">
        <f t="shared" si="185"/>
        <v>W25-2021</v>
      </c>
      <c r="BA1100" s="86"/>
      <c r="BB1100" s="86"/>
      <c r="BC1100" s="86"/>
      <c r="BD1100" s="83" t="s">
        <v>3719</v>
      </c>
      <c r="BE1100" s="83" t="str">
        <f t="shared" si="186"/>
        <v>21.RFI</v>
      </c>
      <c r="BF1100" s="83" t="s">
        <v>3755</v>
      </c>
      <c r="BG1100" s="96" t="s">
        <v>4236</v>
      </c>
      <c r="BH1100" s="437"/>
      <c r="BI1100" s="13"/>
      <c r="BJ1100" s="13"/>
    </row>
    <row r="1101" spans="1:62" ht="15" hidden="1" customHeight="1">
      <c r="A1101" s="27">
        <v>477</v>
      </c>
      <c r="B1101" s="29"/>
      <c r="C1101" s="83" t="str">
        <f t="shared" si="190"/>
        <v>JAW-JI-GSK-4327</v>
      </c>
      <c r="D1101" s="83">
        <v>30681550031</v>
      </c>
      <c r="E1101" s="83" t="s">
        <v>2794</v>
      </c>
      <c r="F1101" s="198" t="s">
        <v>3143</v>
      </c>
      <c r="G1101" s="83" t="s">
        <v>5841</v>
      </c>
      <c r="H1101" s="84" t="s">
        <v>6825</v>
      </c>
      <c r="I1101" s="83" t="s">
        <v>5209</v>
      </c>
      <c r="J1101" s="83" t="s">
        <v>5210</v>
      </c>
      <c r="K1101" s="83">
        <v>50</v>
      </c>
      <c r="L1101" s="83" t="s">
        <v>4832</v>
      </c>
      <c r="M1101" s="83">
        <v>2021</v>
      </c>
      <c r="N1101" s="83" t="s">
        <v>3758</v>
      </c>
      <c r="O1101" s="83" t="s">
        <v>3664</v>
      </c>
      <c r="P1101" s="84" t="s">
        <v>205</v>
      </c>
      <c r="Q1101" s="83" t="s">
        <v>1327</v>
      </c>
      <c r="R1101" s="83" t="s">
        <v>1328</v>
      </c>
      <c r="S1101" s="83" t="s">
        <v>2200</v>
      </c>
      <c r="T1101" s="83" t="s">
        <v>4465</v>
      </c>
      <c r="U1101" s="83" t="s">
        <v>2198</v>
      </c>
      <c r="V1101" s="83" t="s">
        <v>4472</v>
      </c>
      <c r="W1101" s="274" t="s">
        <v>2207</v>
      </c>
      <c r="X1101" s="274" t="s">
        <v>2611</v>
      </c>
      <c r="Y1101" s="85">
        <v>6616738</v>
      </c>
      <c r="Z1101" s="86">
        <v>44273</v>
      </c>
      <c r="AA1101" s="86"/>
      <c r="AB1101" s="87">
        <f t="shared" ca="1" si="193"/>
        <v>60</v>
      </c>
      <c r="AC1101" s="88" t="str">
        <f t="shared" ca="1" si="194"/>
        <v>31 - 60 days</v>
      </c>
      <c r="AD1101" s="89">
        <f t="shared" si="189"/>
        <v>44303</v>
      </c>
      <c r="AE1101" s="90" t="str">
        <f t="shared" si="187"/>
        <v>W16-2021</v>
      </c>
      <c r="AF1101" s="90" t="str">
        <f t="shared" si="188"/>
        <v>Apr-2021</v>
      </c>
      <c r="AG1101" s="89">
        <v>44323</v>
      </c>
      <c r="AH1101" s="90" t="str">
        <f t="shared" si="191"/>
        <v>W19-2021</v>
      </c>
      <c r="AI1101" s="90" t="str">
        <f t="shared" si="192"/>
        <v>May-2021</v>
      </c>
      <c r="AJ1101" s="89">
        <v>44336</v>
      </c>
      <c r="AK1101" s="90" t="str">
        <f t="shared" si="195"/>
        <v>W21-2021</v>
      </c>
      <c r="AL1101" s="90" t="str">
        <f t="shared" si="196"/>
        <v>May-2021</v>
      </c>
      <c r="AM1101" s="89">
        <v>44336</v>
      </c>
      <c r="AN1101" s="90" t="str">
        <f t="shared" si="197"/>
        <v>W21-2021</v>
      </c>
      <c r="AO1101" s="90" t="str">
        <f t="shared" si="198"/>
        <v>May-2021</v>
      </c>
      <c r="AP1101" s="83" t="s">
        <v>4464</v>
      </c>
      <c r="AQ1101" s="107"/>
      <c r="AR1101" s="89"/>
      <c r="AS1101" s="99" t="s">
        <v>2334</v>
      </c>
      <c r="AT1101" s="94" t="s">
        <v>2417</v>
      </c>
      <c r="AU1101" s="97"/>
      <c r="AV1101" s="95">
        <v>44322</v>
      </c>
      <c r="AW1101" s="97"/>
      <c r="AX1101" s="89"/>
      <c r="AY1101" s="89">
        <v>44333</v>
      </c>
      <c r="AZ1101" s="219" t="str">
        <f t="shared" si="185"/>
        <v>W21-2021</v>
      </c>
      <c r="BA1101" s="86"/>
      <c r="BB1101" s="86"/>
      <c r="BC1101" s="86"/>
      <c r="BD1101" s="83" t="s">
        <v>3719</v>
      </c>
      <c r="BE1101" s="83" t="str">
        <f t="shared" si="186"/>
        <v>21.RFI</v>
      </c>
      <c r="BF1101" s="83" t="s">
        <v>3755</v>
      </c>
      <c r="BG1101" s="96" t="s">
        <v>4216</v>
      </c>
      <c r="BH1101" s="437"/>
      <c r="BI1101" s="13"/>
      <c r="BJ1101" s="13"/>
    </row>
    <row r="1102" spans="1:62" ht="15" hidden="1" customHeight="1">
      <c r="A1102" s="27">
        <v>478</v>
      </c>
      <c r="B1102" s="29"/>
      <c r="C1102" s="83" t="str">
        <f t="shared" si="190"/>
        <v>BAL-BA-SGR-1499</v>
      </c>
      <c r="D1102" s="83">
        <v>30681560031</v>
      </c>
      <c r="E1102" s="83" t="s">
        <v>2795</v>
      </c>
      <c r="F1102" s="198" t="s">
        <v>3144</v>
      </c>
      <c r="G1102" s="83" t="s">
        <v>5841</v>
      </c>
      <c r="H1102" s="84" t="s">
        <v>6825</v>
      </c>
      <c r="I1102" s="83" t="s">
        <v>5211</v>
      </c>
      <c r="J1102" s="83" t="s">
        <v>5212</v>
      </c>
      <c r="K1102" s="83">
        <v>50</v>
      </c>
      <c r="L1102" s="83" t="s">
        <v>4833</v>
      </c>
      <c r="M1102" s="83">
        <v>2021</v>
      </c>
      <c r="N1102" s="83" t="s">
        <v>3758</v>
      </c>
      <c r="O1102" s="83" t="s">
        <v>3665</v>
      </c>
      <c r="P1102" s="84" t="s">
        <v>205</v>
      </c>
      <c r="Q1102" s="83" t="s">
        <v>1329</v>
      </c>
      <c r="R1102" s="83" t="s">
        <v>1330</v>
      </c>
      <c r="S1102" s="83" t="s">
        <v>2200</v>
      </c>
      <c r="T1102" s="83" t="s">
        <v>4465</v>
      </c>
      <c r="U1102" s="83" t="s">
        <v>2198</v>
      </c>
      <c r="V1102" s="83" t="s">
        <v>4478</v>
      </c>
      <c r="W1102" s="274" t="s">
        <v>2227</v>
      </c>
      <c r="X1102" s="274" t="s">
        <v>2612</v>
      </c>
      <c r="Y1102" s="85">
        <v>6616738</v>
      </c>
      <c r="Z1102" s="86">
        <v>44273</v>
      </c>
      <c r="AA1102" s="86"/>
      <c r="AB1102" s="87">
        <f t="shared" ca="1" si="193"/>
        <v>54</v>
      </c>
      <c r="AC1102" s="88" t="str">
        <f t="shared" ca="1" si="194"/>
        <v>31 - 60 days</v>
      </c>
      <c r="AD1102" s="89">
        <f t="shared" si="189"/>
        <v>44303</v>
      </c>
      <c r="AE1102" s="90" t="str">
        <f t="shared" si="187"/>
        <v>W16-2021</v>
      </c>
      <c r="AF1102" s="90" t="str">
        <f t="shared" si="188"/>
        <v>Apr-2021</v>
      </c>
      <c r="AG1102" s="89">
        <v>44323</v>
      </c>
      <c r="AH1102" s="90" t="str">
        <f t="shared" si="191"/>
        <v>W19-2021</v>
      </c>
      <c r="AI1102" s="90" t="str">
        <f t="shared" si="192"/>
        <v>May-2021</v>
      </c>
      <c r="AJ1102" s="89">
        <v>44336</v>
      </c>
      <c r="AK1102" s="90" t="str">
        <f t="shared" si="195"/>
        <v>W21-2021</v>
      </c>
      <c r="AL1102" s="90" t="str">
        <f t="shared" si="196"/>
        <v>May-2021</v>
      </c>
      <c r="AM1102" s="89">
        <v>44336</v>
      </c>
      <c r="AN1102" s="90" t="str">
        <f t="shared" si="197"/>
        <v>W21-2021</v>
      </c>
      <c r="AO1102" s="90" t="str">
        <f t="shared" si="198"/>
        <v>May-2021</v>
      </c>
      <c r="AP1102" s="83" t="s">
        <v>4464</v>
      </c>
      <c r="AQ1102" s="107"/>
      <c r="AR1102" s="89"/>
      <c r="AS1102" s="99" t="s">
        <v>2335</v>
      </c>
      <c r="AT1102" s="94" t="s">
        <v>2417</v>
      </c>
      <c r="AU1102" s="97"/>
      <c r="AV1102" s="95">
        <v>44322</v>
      </c>
      <c r="AW1102" s="97"/>
      <c r="AX1102" s="89"/>
      <c r="AY1102" s="89">
        <v>44327</v>
      </c>
      <c r="AZ1102" s="219" t="str">
        <f t="shared" ref="AZ1102:AZ1165" si="199">IFERROR(VLOOKUP(AY1102,L_Convert,6,FALSE),"")</f>
        <v>W20-2021</v>
      </c>
      <c r="BA1102" s="86"/>
      <c r="BB1102" s="86"/>
      <c r="BC1102" s="86"/>
      <c r="BD1102" s="83" t="s">
        <v>3719</v>
      </c>
      <c r="BE1102" s="83" t="str">
        <f t="shared" si="186"/>
        <v>21.RFI</v>
      </c>
      <c r="BF1102" s="83" t="s">
        <v>3755</v>
      </c>
      <c r="BG1102" s="96" t="s">
        <v>4217</v>
      </c>
      <c r="BH1102" s="437"/>
      <c r="BI1102" s="13"/>
      <c r="BJ1102" s="13"/>
    </row>
    <row r="1103" spans="1:62" ht="15" hidden="1" customHeight="1">
      <c r="A1103" s="27">
        <v>485</v>
      </c>
      <c r="B1103" s="29"/>
      <c r="C1103" s="83" t="str">
        <f t="shared" si="190"/>
        <v>SUL-SN-PKJ-1436</v>
      </c>
      <c r="D1103" s="83">
        <v>30681980031</v>
      </c>
      <c r="E1103" s="83" t="s">
        <v>2802</v>
      </c>
      <c r="F1103" s="198" t="s">
        <v>3151</v>
      </c>
      <c r="G1103" s="83" t="s">
        <v>5841</v>
      </c>
      <c r="H1103" s="84" t="s">
        <v>6825</v>
      </c>
      <c r="I1103" s="83" t="s">
        <v>5225</v>
      </c>
      <c r="J1103" s="83" t="s">
        <v>5226</v>
      </c>
      <c r="K1103" s="83">
        <v>50</v>
      </c>
      <c r="L1103" s="83" t="s">
        <v>4839</v>
      </c>
      <c r="M1103" s="84">
        <v>2021</v>
      </c>
      <c r="N1103" s="83" t="s">
        <v>3758</v>
      </c>
      <c r="O1103" s="83" t="s">
        <v>3672</v>
      </c>
      <c r="P1103" s="84" t="s">
        <v>205</v>
      </c>
      <c r="Q1103" s="83" t="s">
        <v>1343</v>
      </c>
      <c r="R1103" s="83" t="s">
        <v>1344</v>
      </c>
      <c r="S1103" s="83" t="s">
        <v>2200</v>
      </c>
      <c r="T1103" s="83" t="s">
        <v>4465</v>
      </c>
      <c r="U1103" s="83" t="s">
        <v>2198</v>
      </c>
      <c r="V1103" s="83" t="s">
        <v>4475</v>
      </c>
      <c r="W1103" s="274" t="s">
        <v>2220</v>
      </c>
      <c r="X1103" s="274" t="s">
        <v>2618</v>
      </c>
      <c r="Y1103" s="85">
        <v>6616795</v>
      </c>
      <c r="Z1103" s="86">
        <v>44273</v>
      </c>
      <c r="AA1103" s="86"/>
      <c r="AB1103" s="87">
        <f t="shared" ca="1" si="193"/>
        <v>73</v>
      </c>
      <c r="AC1103" s="88" t="str">
        <f t="shared" ca="1" si="194"/>
        <v>61 - 90 days</v>
      </c>
      <c r="AD1103" s="89">
        <f t="shared" si="189"/>
        <v>44303</v>
      </c>
      <c r="AE1103" s="90" t="str">
        <f t="shared" si="187"/>
        <v>W16-2021</v>
      </c>
      <c r="AF1103" s="90" t="str">
        <f t="shared" si="188"/>
        <v>Apr-2021</v>
      </c>
      <c r="AG1103" s="89">
        <v>44323</v>
      </c>
      <c r="AH1103" s="90" t="str">
        <f t="shared" si="191"/>
        <v>W19-2021</v>
      </c>
      <c r="AI1103" s="90" t="str">
        <f t="shared" si="192"/>
        <v>May-2021</v>
      </c>
      <c r="AJ1103" s="89">
        <v>44336</v>
      </c>
      <c r="AK1103" s="90" t="str">
        <f t="shared" si="195"/>
        <v>W21-2021</v>
      </c>
      <c r="AL1103" s="90" t="str">
        <f t="shared" si="196"/>
        <v>May-2021</v>
      </c>
      <c r="AM1103" s="89">
        <v>44336</v>
      </c>
      <c r="AN1103" s="90" t="str">
        <f t="shared" si="197"/>
        <v>W21-2021</v>
      </c>
      <c r="AO1103" s="90" t="str">
        <f t="shared" si="198"/>
        <v>May-2021</v>
      </c>
      <c r="AP1103" s="83" t="s">
        <v>4464</v>
      </c>
      <c r="AQ1103" s="107"/>
      <c r="AR1103" s="89"/>
      <c r="AS1103" s="99" t="s">
        <v>2342</v>
      </c>
      <c r="AT1103" s="94">
        <v>6.6</v>
      </c>
      <c r="AU1103" s="97"/>
      <c r="AV1103" s="95">
        <v>44322</v>
      </c>
      <c r="AW1103" s="97"/>
      <c r="AX1103" s="89"/>
      <c r="AY1103" s="89">
        <v>44346</v>
      </c>
      <c r="AZ1103" s="219" t="str">
        <f t="shared" si="199"/>
        <v>W23-2021</v>
      </c>
      <c r="BA1103" s="86"/>
      <c r="BB1103" s="86"/>
      <c r="BC1103" s="86"/>
      <c r="BD1103" s="83" t="s">
        <v>3719</v>
      </c>
      <c r="BE1103" s="83" t="str">
        <f t="shared" si="186"/>
        <v>21.RFI</v>
      </c>
      <c r="BF1103" s="83" t="s">
        <v>3755</v>
      </c>
      <c r="BG1103" s="96" t="s">
        <v>4224</v>
      </c>
      <c r="BH1103" s="437"/>
      <c r="BI1103" s="13"/>
      <c r="BJ1103" s="13"/>
    </row>
    <row r="1104" spans="1:62" ht="15" hidden="1" customHeight="1">
      <c r="A1104" s="27">
        <v>487</v>
      </c>
      <c r="B1104" s="29"/>
      <c r="C1104" s="83" t="str">
        <f t="shared" si="190"/>
        <v>SUL-SN-BAR-1424</v>
      </c>
      <c r="D1104" s="83">
        <v>30681590031</v>
      </c>
      <c r="E1104" s="83" t="s">
        <v>2804</v>
      </c>
      <c r="F1104" s="198" t="s">
        <v>3153</v>
      </c>
      <c r="G1104" s="83" t="s">
        <v>5841</v>
      </c>
      <c r="H1104" s="84" t="s">
        <v>6825</v>
      </c>
      <c r="I1104" s="83" t="s">
        <v>5229</v>
      </c>
      <c r="J1104" s="83" t="s">
        <v>5230</v>
      </c>
      <c r="K1104" s="83">
        <v>50</v>
      </c>
      <c r="L1104" s="83" t="s">
        <v>4841</v>
      </c>
      <c r="M1104" s="84">
        <v>2021</v>
      </c>
      <c r="N1104" s="83" t="s">
        <v>3758</v>
      </c>
      <c r="O1104" s="83" t="s">
        <v>3674</v>
      </c>
      <c r="P1104" s="84" t="s">
        <v>205</v>
      </c>
      <c r="Q1104" s="83" t="s">
        <v>1347</v>
      </c>
      <c r="R1104" s="83" t="s">
        <v>1348</v>
      </c>
      <c r="S1104" s="83" t="s">
        <v>2200</v>
      </c>
      <c r="T1104" s="83" t="s">
        <v>4465</v>
      </c>
      <c r="U1104" s="83" t="s">
        <v>2198</v>
      </c>
      <c r="V1104" s="83" t="s">
        <v>4475</v>
      </c>
      <c r="W1104" s="274" t="s">
        <v>2220</v>
      </c>
      <c r="X1104" s="274" t="s">
        <v>2619</v>
      </c>
      <c r="Y1104" s="85">
        <v>6616738</v>
      </c>
      <c r="Z1104" s="86">
        <v>44273</v>
      </c>
      <c r="AA1104" s="86"/>
      <c r="AB1104" s="87">
        <f t="shared" ca="1" si="193"/>
        <v>67</v>
      </c>
      <c r="AC1104" s="88" t="str">
        <f t="shared" ca="1" si="194"/>
        <v>61 - 90 days</v>
      </c>
      <c r="AD1104" s="89">
        <f t="shared" si="189"/>
        <v>44303</v>
      </c>
      <c r="AE1104" s="90" t="str">
        <f t="shared" si="187"/>
        <v>W16-2021</v>
      </c>
      <c r="AF1104" s="90" t="str">
        <f t="shared" si="188"/>
        <v>Apr-2021</v>
      </c>
      <c r="AG1104" s="89">
        <v>44323</v>
      </c>
      <c r="AH1104" s="90" t="str">
        <f t="shared" si="191"/>
        <v>W19-2021</v>
      </c>
      <c r="AI1104" s="90" t="str">
        <f t="shared" si="192"/>
        <v>May-2021</v>
      </c>
      <c r="AJ1104" s="89">
        <v>44336</v>
      </c>
      <c r="AK1104" s="90" t="str">
        <f t="shared" si="195"/>
        <v>W21-2021</v>
      </c>
      <c r="AL1104" s="90" t="str">
        <f t="shared" si="196"/>
        <v>May-2021</v>
      </c>
      <c r="AM1104" s="89">
        <v>44336</v>
      </c>
      <c r="AN1104" s="90" t="str">
        <f t="shared" si="197"/>
        <v>W21-2021</v>
      </c>
      <c r="AO1104" s="90" t="str">
        <f t="shared" si="198"/>
        <v>May-2021</v>
      </c>
      <c r="AP1104" s="83" t="s">
        <v>4464</v>
      </c>
      <c r="AQ1104" s="107"/>
      <c r="AR1104" s="89"/>
      <c r="AS1104" s="99" t="s">
        <v>2344</v>
      </c>
      <c r="AT1104" s="94">
        <v>6.6</v>
      </c>
      <c r="AU1104" s="97"/>
      <c r="AV1104" s="95">
        <v>44322</v>
      </c>
      <c r="AW1104" s="97"/>
      <c r="AX1104" s="89"/>
      <c r="AY1104" s="89">
        <v>44340</v>
      </c>
      <c r="AZ1104" s="219" t="str">
        <f t="shared" si="199"/>
        <v>W22-2021</v>
      </c>
      <c r="BA1104" s="86"/>
      <c r="BB1104" s="86"/>
      <c r="BC1104" s="86"/>
      <c r="BD1104" s="83" t="s">
        <v>3719</v>
      </c>
      <c r="BE1104" s="83" t="str">
        <f t="shared" si="186"/>
        <v>21.RFI</v>
      </c>
      <c r="BF1104" s="83" t="s">
        <v>3755</v>
      </c>
      <c r="BG1104" s="96" t="s">
        <v>4226</v>
      </c>
      <c r="BH1104" s="437"/>
      <c r="BI1104" s="13"/>
      <c r="BJ1104" s="13"/>
    </row>
    <row r="1105" spans="1:62" ht="15" hidden="1" customHeight="1">
      <c r="A1105" s="27">
        <v>483</v>
      </c>
      <c r="B1105" s="29"/>
      <c r="C1105" s="83" t="str">
        <f t="shared" si="190"/>
        <v>SUL-SN-SNJ-1465</v>
      </c>
      <c r="D1105" s="83">
        <v>30681610031</v>
      </c>
      <c r="E1105" s="83" t="s">
        <v>2800</v>
      </c>
      <c r="F1105" s="198" t="s">
        <v>3149</v>
      </c>
      <c r="G1105" s="83" t="s">
        <v>5841</v>
      </c>
      <c r="H1105" s="84" t="s">
        <v>6825</v>
      </c>
      <c r="I1105" s="83" t="s">
        <v>5221</v>
      </c>
      <c r="J1105" s="83" t="s">
        <v>5222</v>
      </c>
      <c r="K1105" s="83">
        <v>50</v>
      </c>
      <c r="L1105" s="83" t="s">
        <v>4837</v>
      </c>
      <c r="M1105" s="84">
        <v>2021</v>
      </c>
      <c r="N1105" s="83" t="s">
        <v>3758</v>
      </c>
      <c r="O1105" s="83" t="s">
        <v>3670</v>
      </c>
      <c r="P1105" s="84" t="s">
        <v>205</v>
      </c>
      <c r="Q1105" s="83" t="s">
        <v>1339</v>
      </c>
      <c r="R1105" s="83" t="s">
        <v>1340</v>
      </c>
      <c r="S1105" s="83" t="s">
        <v>2200</v>
      </c>
      <c r="T1105" s="83" t="s">
        <v>4465</v>
      </c>
      <c r="U1105" s="83" t="s">
        <v>2198</v>
      </c>
      <c r="V1105" s="83" t="s">
        <v>4475</v>
      </c>
      <c r="W1105" s="274" t="s">
        <v>2220</v>
      </c>
      <c r="X1105" s="274" t="s">
        <v>2616</v>
      </c>
      <c r="Y1105" s="85">
        <v>6616829</v>
      </c>
      <c r="Z1105" s="86">
        <v>44273</v>
      </c>
      <c r="AA1105" s="86"/>
      <c r="AB1105" s="87">
        <f t="shared" ca="1" si="193"/>
        <v>65</v>
      </c>
      <c r="AC1105" s="88" t="str">
        <f t="shared" ca="1" si="194"/>
        <v>61 - 90 days</v>
      </c>
      <c r="AD1105" s="89">
        <f t="shared" si="189"/>
        <v>44303</v>
      </c>
      <c r="AE1105" s="90" t="str">
        <f t="shared" si="187"/>
        <v>W16-2021</v>
      </c>
      <c r="AF1105" s="90" t="str">
        <f t="shared" si="188"/>
        <v>Apr-2021</v>
      </c>
      <c r="AG1105" s="89">
        <v>44323</v>
      </c>
      <c r="AH1105" s="90" t="str">
        <f t="shared" si="191"/>
        <v>W19-2021</v>
      </c>
      <c r="AI1105" s="90" t="str">
        <f t="shared" si="192"/>
        <v>May-2021</v>
      </c>
      <c r="AJ1105" s="89">
        <v>44336</v>
      </c>
      <c r="AK1105" s="90" t="str">
        <f t="shared" si="195"/>
        <v>W21-2021</v>
      </c>
      <c r="AL1105" s="90" t="str">
        <f t="shared" si="196"/>
        <v>May-2021</v>
      </c>
      <c r="AM1105" s="89">
        <v>44336</v>
      </c>
      <c r="AN1105" s="90" t="str">
        <f t="shared" si="197"/>
        <v>W21-2021</v>
      </c>
      <c r="AO1105" s="90" t="str">
        <f t="shared" si="198"/>
        <v>May-2021</v>
      </c>
      <c r="AP1105" s="83" t="s">
        <v>4464</v>
      </c>
      <c r="AQ1105" s="107"/>
      <c r="AR1105" s="89"/>
      <c r="AS1105" s="99" t="s">
        <v>2340</v>
      </c>
      <c r="AT1105" s="94">
        <v>6.6</v>
      </c>
      <c r="AU1105" s="97"/>
      <c r="AV1105" s="95">
        <v>44322</v>
      </c>
      <c r="AW1105" s="97"/>
      <c r="AX1105" s="89"/>
      <c r="AY1105" s="89">
        <v>44338</v>
      </c>
      <c r="AZ1105" s="219" t="str">
        <f t="shared" si="199"/>
        <v>W21-2021</v>
      </c>
      <c r="BA1105" s="86"/>
      <c r="BB1105" s="86"/>
      <c r="BC1105" s="86"/>
      <c r="BD1105" s="83" t="s">
        <v>3719</v>
      </c>
      <c r="BE1105" s="83" t="str">
        <f t="shared" si="186"/>
        <v>21.RFI</v>
      </c>
      <c r="BF1105" s="83" t="s">
        <v>3755</v>
      </c>
      <c r="BG1105" s="96" t="s">
        <v>4222</v>
      </c>
      <c r="BH1105" s="437"/>
      <c r="BI1105" s="13"/>
      <c r="BJ1105" s="13"/>
    </row>
    <row r="1106" spans="1:62" ht="15" hidden="1" customHeight="1">
      <c r="A1106" s="27">
        <v>515</v>
      </c>
      <c r="B1106" s="29"/>
      <c r="C1106" s="83" t="str">
        <f t="shared" si="190"/>
        <v>JAW-JT-SKH-1900</v>
      </c>
      <c r="D1106" s="83">
        <v>30681470031</v>
      </c>
      <c r="E1106" s="83" t="s">
        <v>2825</v>
      </c>
      <c r="F1106" s="198" t="s">
        <v>3174</v>
      </c>
      <c r="G1106" s="83" t="s">
        <v>5841</v>
      </c>
      <c r="H1106" s="84" t="s">
        <v>6825</v>
      </c>
      <c r="I1106" s="83" t="s">
        <v>5281</v>
      </c>
      <c r="J1106" s="83" t="s">
        <v>5282</v>
      </c>
      <c r="K1106" s="83">
        <v>30</v>
      </c>
      <c r="L1106" s="83" t="s">
        <v>4866</v>
      </c>
      <c r="M1106" s="83">
        <v>2021</v>
      </c>
      <c r="N1106" s="83" t="s">
        <v>3758</v>
      </c>
      <c r="O1106" s="83" t="s">
        <v>3694</v>
      </c>
      <c r="P1106" s="84" t="s">
        <v>12456</v>
      </c>
      <c r="Q1106" s="83" t="s">
        <v>1402</v>
      </c>
      <c r="R1106" s="83" t="s">
        <v>1403</v>
      </c>
      <c r="S1106" s="83" t="s">
        <v>2200</v>
      </c>
      <c r="T1106" s="83" t="s">
        <v>4465</v>
      </c>
      <c r="U1106" s="83" t="s">
        <v>103</v>
      </c>
      <c r="V1106" s="83" t="s">
        <v>4468</v>
      </c>
      <c r="W1106" s="274" t="s">
        <v>2203</v>
      </c>
      <c r="X1106" s="274" t="s">
        <v>2635</v>
      </c>
      <c r="Y1106" s="198">
        <v>6616739</v>
      </c>
      <c r="Z1106" s="86">
        <v>44273</v>
      </c>
      <c r="AA1106" s="86"/>
      <c r="AB1106" s="332">
        <f t="shared" ca="1" si="193"/>
        <v>343</v>
      </c>
      <c r="AC1106" s="91" t="str">
        <f t="shared" ca="1" si="194"/>
        <v>&gt; 150 days</v>
      </c>
      <c r="AD1106" s="89">
        <f t="shared" si="189"/>
        <v>44303</v>
      </c>
      <c r="AE1106" s="90" t="str">
        <f t="shared" si="187"/>
        <v>W16-2021</v>
      </c>
      <c r="AF1106" s="90" t="str">
        <f t="shared" si="188"/>
        <v>Apr-2021</v>
      </c>
      <c r="AG1106" s="89">
        <v>44323</v>
      </c>
      <c r="AH1106" s="90" t="str">
        <f t="shared" si="191"/>
        <v>W19-2021</v>
      </c>
      <c r="AI1106" s="90" t="str">
        <f t="shared" si="192"/>
        <v>May-2021</v>
      </c>
      <c r="AJ1106" s="89">
        <v>44469</v>
      </c>
      <c r="AK1106" s="90" t="str">
        <f t="shared" si="195"/>
        <v>W40-2021</v>
      </c>
      <c r="AL1106" s="90" t="str">
        <f t="shared" si="196"/>
        <v>Sep-2021</v>
      </c>
      <c r="AM1106" s="89">
        <v>44617</v>
      </c>
      <c r="AN1106" s="90" t="str">
        <f t="shared" si="197"/>
        <v>W09-2022</v>
      </c>
      <c r="AO1106" s="90" t="str">
        <f t="shared" si="198"/>
        <v>Feb-2022</v>
      </c>
      <c r="AP1106" s="83" t="s">
        <v>4464</v>
      </c>
      <c r="AQ1106" s="220">
        <v>44501</v>
      </c>
      <c r="AR1106" s="89"/>
      <c r="AS1106" s="99">
        <v>520512082411</v>
      </c>
      <c r="AT1106" s="94">
        <v>7.7</v>
      </c>
      <c r="AU1106" s="256"/>
      <c r="AV1106" s="95">
        <v>44316</v>
      </c>
      <c r="AW1106" s="238"/>
      <c r="AX1106" s="89"/>
      <c r="AY1106" s="277">
        <v>44616</v>
      </c>
      <c r="AZ1106" s="219" t="str">
        <f t="shared" si="199"/>
        <v>W09-2022</v>
      </c>
      <c r="BA1106" s="86"/>
      <c r="BB1106" s="86"/>
      <c r="BC1106" s="86" t="s">
        <v>6452</v>
      </c>
      <c r="BD1106" s="83" t="s">
        <v>3719</v>
      </c>
      <c r="BE1106" s="83" t="str">
        <f t="shared" si="186"/>
        <v>21.RFI</v>
      </c>
      <c r="BF1106" s="83" t="s">
        <v>12754</v>
      </c>
      <c r="BG1106" s="237" t="s">
        <v>10413</v>
      </c>
      <c r="BH1106" s="435"/>
      <c r="BI1106" s="28"/>
      <c r="BJ1106" s="455"/>
    </row>
    <row r="1107" spans="1:62" ht="15" hidden="1" customHeight="1">
      <c r="A1107" s="27">
        <v>482</v>
      </c>
      <c r="B1107" s="29"/>
      <c r="C1107" s="83" t="str">
        <f t="shared" si="190"/>
        <v>JAW-JB-BDG-4086</v>
      </c>
      <c r="D1107" s="83">
        <v>30681640031</v>
      </c>
      <c r="E1107" s="83" t="s">
        <v>2799</v>
      </c>
      <c r="F1107" s="198" t="s">
        <v>3148</v>
      </c>
      <c r="G1107" s="83" t="s">
        <v>5841</v>
      </c>
      <c r="H1107" s="84" t="s">
        <v>6825</v>
      </c>
      <c r="I1107" s="83" t="s">
        <v>5219</v>
      </c>
      <c r="J1107" s="83" t="s">
        <v>5220</v>
      </c>
      <c r="K1107" s="83">
        <v>30</v>
      </c>
      <c r="L1107" s="83" t="s">
        <v>4834</v>
      </c>
      <c r="M1107" s="83">
        <v>2021</v>
      </c>
      <c r="N1107" s="83" t="s">
        <v>3758</v>
      </c>
      <c r="O1107" s="83" t="s">
        <v>3669</v>
      </c>
      <c r="P1107" s="84" t="s">
        <v>205</v>
      </c>
      <c r="Q1107" s="83" t="s">
        <v>1337</v>
      </c>
      <c r="R1107" s="83" t="s">
        <v>1338</v>
      </c>
      <c r="S1107" s="83" t="s">
        <v>2200</v>
      </c>
      <c r="T1107" s="83" t="s">
        <v>4465</v>
      </c>
      <c r="U1107" s="83" t="s">
        <v>103</v>
      </c>
      <c r="V1107" s="83" t="s">
        <v>4470</v>
      </c>
      <c r="W1107" s="274" t="s">
        <v>2205</v>
      </c>
      <c r="X1107" s="274" t="s">
        <v>2488</v>
      </c>
      <c r="Y1107" s="85">
        <v>6616738</v>
      </c>
      <c r="Z1107" s="86">
        <v>44273</v>
      </c>
      <c r="AA1107" s="86"/>
      <c r="AB1107" s="87">
        <f t="shared" ca="1" si="193"/>
        <v>62</v>
      </c>
      <c r="AC1107" s="88" t="str">
        <f t="shared" ca="1" si="194"/>
        <v>61 - 90 days</v>
      </c>
      <c r="AD1107" s="89">
        <f t="shared" si="189"/>
        <v>44303</v>
      </c>
      <c r="AE1107" s="90" t="str">
        <f t="shared" si="187"/>
        <v>W16-2021</v>
      </c>
      <c r="AF1107" s="90" t="str">
        <f t="shared" si="188"/>
        <v>Apr-2021</v>
      </c>
      <c r="AG1107" s="89">
        <v>44323</v>
      </c>
      <c r="AH1107" s="90" t="str">
        <f t="shared" si="191"/>
        <v>W19-2021</v>
      </c>
      <c r="AI1107" s="90" t="str">
        <f t="shared" si="192"/>
        <v>May-2021</v>
      </c>
      <c r="AJ1107" s="89">
        <v>44336</v>
      </c>
      <c r="AK1107" s="90" t="str">
        <f t="shared" si="195"/>
        <v>W21-2021</v>
      </c>
      <c r="AL1107" s="90" t="str">
        <f t="shared" si="196"/>
        <v>May-2021</v>
      </c>
      <c r="AM1107" s="89">
        <v>44336</v>
      </c>
      <c r="AN1107" s="90" t="str">
        <f t="shared" si="197"/>
        <v>W21-2021</v>
      </c>
      <c r="AO1107" s="90" t="str">
        <f t="shared" si="198"/>
        <v>May-2021</v>
      </c>
      <c r="AP1107" s="83" t="s">
        <v>4464</v>
      </c>
      <c r="AQ1107" s="107"/>
      <c r="AR1107" s="89"/>
      <c r="AS1107" s="99" t="s">
        <v>2339</v>
      </c>
      <c r="AT1107" s="94">
        <v>6.6</v>
      </c>
      <c r="AU1107" s="97"/>
      <c r="AV1107" s="95">
        <v>44314</v>
      </c>
      <c r="AW1107" s="97"/>
      <c r="AX1107" s="89"/>
      <c r="AY1107" s="89">
        <v>44335</v>
      </c>
      <c r="AZ1107" s="219" t="str">
        <f t="shared" si="199"/>
        <v>W21-2021</v>
      </c>
      <c r="BA1107" s="86"/>
      <c r="BB1107" s="86"/>
      <c r="BC1107" s="86"/>
      <c r="BD1107" s="83" t="s">
        <v>3719</v>
      </c>
      <c r="BE1107" s="83" t="str">
        <f t="shared" ref="BE1107:BE1170" si="200">IFERROR(VLOOKUP($BD1107,L_Milestone,4,FALSE),"")</f>
        <v>21.RFI</v>
      </c>
      <c r="BF1107" s="83" t="s">
        <v>3755</v>
      </c>
      <c r="BG1107" s="96" t="s">
        <v>4221</v>
      </c>
      <c r="BH1107" s="437"/>
      <c r="BI1107" s="13"/>
      <c r="BJ1107" s="13"/>
    </row>
    <row r="1108" spans="1:62" ht="15" hidden="1" customHeight="1">
      <c r="A1108" s="27">
        <v>476</v>
      </c>
      <c r="B1108" s="29"/>
      <c r="C1108" s="83" t="str">
        <f t="shared" si="190"/>
        <v>SUM-SS-TLU-1001</v>
      </c>
      <c r="D1108" s="83">
        <v>30681630031</v>
      </c>
      <c r="E1108" s="83" t="s">
        <v>2793</v>
      </c>
      <c r="F1108" s="198" t="s">
        <v>3142</v>
      </c>
      <c r="G1108" s="83" t="s">
        <v>5841</v>
      </c>
      <c r="H1108" s="84" t="s">
        <v>6825</v>
      </c>
      <c r="I1108" s="83" t="s">
        <v>5207</v>
      </c>
      <c r="J1108" s="83" t="s">
        <v>5208</v>
      </c>
      <c r="K1108" s="83">
        <v>50</v>
      </c>
      <c r="L1108" s="83" t="s">
        <v>4831</v>
      </c>
      <c r="M1108" s="83">
        <v>2021</v>
      </c>
      <c r="N1108" s="83" t="s">
        <v>3758</v>
      </c>
      <c r="O1108" s="83" t="s">
        <v>3663</v>
      </c>
      <c r="P1108" s="84" t="s">
        <v>205</v>
      </c>
      <c r="Q1108" s="83" t="s">
        <v>1325</v>
      </c>
      <c r="R1108" s="83" t="s">
        <v>1326</v>
      </c>
      <c r="S1108" s="83" t="s">
        <v>2200</v>
      </c>
      <c r="T1108" s="83" t="s">
        <v>4465</v>
      </c>
      <c r="U1108" s="83" t="s">
        <v>2199</v>
      </c>
      <c r="V1108" s="83" t="s">
        <v>4477</v>
      </c>
      <c r="W1108" s="274" t="s">
        <v>2216</v>
      </c>
      <c r="X1108" s="274" t="s">
        <v>2610</v>
      </c>
      <c r="Y1108" s="85">
        <v>6617038</v>
      </c>
      <c r="Z1108" s="86">
        <v>44273</v>
      </c>
      <c r="AA1108" s="86"/>
      <c r="AB1108" s="87">
        <f t="shared" ca="1" si="193"/>
        <v>55</v>
      </c>
      <c r="AC1108" s="88" t="str">
        <f t="shared" ca="1" si="194"/>
        <v>31 - 60 days</v>
      </c>
      <c r="AD1108" s="89">
        <f t="shared" si="189"/>
        <v>44303</v>
      </c>
      <c r="AE1108" s="90" t="str">
        <f t="shared" si="187"/>
        <v>W16-2021</v>
      </c>
      <c r="AF1108" s="90" t="str">
        <f t="shared" si="188"/>
        <v>Apr-2021</v>
      </c>
      <c r="AG1108" s="89">
        <v>44323</v>
      </c>
      <c r="AH1108" s="90" t="str">
        <f t="shared" si="191"/>
        <v>W19-2021</v>
      </c>
      <c r="AI1108" s="90" t="str">
        <f t="shared" si="192"/>
        <v>May-2021</v>
      </c>
      <c r="AJ1108" s="89">
        <v>44336</v>
      </c>
      <c r="AK1108" s="90" t="str">
        <f t="shared" si="195"/>
        <v>W21-2021</v>
      </c>
      <c r="AL1108" s="90" t="str">
        <f t="shared" si="196"/>
        <v>May-2021</v>
      </c>
      <c r="AM1108" s="89">
        <v>44336</v>
      </c>
      <c r="AN1108" s="90" t="str">
        <f t="shared" si="197"/>
        <v>W21-2021</v>
      </c>
      <c r="AO1108" s="90" t="str">
        <f t="shared" si="198"/>
        <v>May-2021</v>
      </c>
      <c r="AP1108" s="83" t="s">
        <v>4464</v>
      </c>
      <c r="AQ1108" s="107"/>
      <c r="AR1108" s="89"/>
      <c r="AS1108" s="99" t="s">
        <v>2333</v>
      </c>
      <c r="AT1108" s="94">
        <v>6.6</v>
      </c>
      <c r="AU1108" s="97"/>
      <c r="AV1108" s="95">
        <v>44309</v>
      </c>
      <c r="AW1108" s="97"/>
      <c r="AX1108" s="89"/>
      <c r="AY1108" s="89">
        <v>44328</v>
      </c>
      <c r="AZ1108" s="219" t="str">
        <f t="shared" si="199"/>
        <v>W20-2021</v>
      </c>
      <c r="BA1108" s="86"/>
      <c r="BB1108" s="86"/>
      <c r="BC1108" s="86"/>
      <c r="BD1108" s="83" t="s">
        <v>3719</v>
      </c>
      <c r="BE1108" s="83" t="str">
        <f t="shared" si="200"/>
        <v>21.RFI</v>
      </c>
      <c r="BF1108" s="83" t="s">
        <v>3755</v>
      </c>
      <c r="BG1108" s="96" t="s">
        <v>4215</v>
      </c>
      <c r="BH1108" s="437"/>
      <c r="BI1108" s="13"/>
      <c r="BJ1108" s="13"/>
    </row>
    <row r="1109" spans="1:62" ht="15" hidden="1" customHeight="1">
      <c r="A1109" s="27">
        <v>484</v>
      </c>
      <c r="B1109" s="29"/>
      <c r="C1109" s="83" t="str">
        <f t="shared" si="190"/>
        <v>SUL-SN-BLK-1534</v>
      </c>
      <c r="D1109" s="83">
        <v>30681620031</v>
      </c>
      <c r="E1109" s="83" t="s">
        <v>2801</v>
      </c>
      <c r="F1109" s="198" t="s">
        <v>3150</v>
      </c>
      <c r="G1109" s="83" t="s">
        <v>5841</v>
      </c>
      <c r="H1109" s="84" t="s">
        <v>6825</v>
      </c>
      <c r="I1109" s="83" t="s">
        <v>5223</v>
      </c>
      <c r="J1109" s="83" t="s">
        <v>5224</v>
      </c>
      <c r="K1109" s="83">
        <v>50</v>
      </c>
      <c r="L1109" s="83" t="s">
        <v>4838</v>
      </c>
      <c r="M1109" s="84">
        <v>2021</v>
      </c>
      <c r="N1109" s="83" t="s">
        <v>3758</v>
      </c>
      <c r="O1109" s="83" t="s">
        <v>3671</v>
      </c>
      <c r="P1109" s="84" t="s">
        <v>205</v>
      </c>
      <c r="Q1109" s="83" t="s">
        <v>1341</v>
      </c>
      <c r="R1109" s="83" t="s">
        <v>1342</v>
      </c>
      <c r="S1109" s="83" t="s">
        <v>2200</v>
      </c>
      <c r="T1109" s="83" t="s">
        <v>4465</v>
      </c>
      <c r="U1109" s="83" t="s">
        <v>2198</v>
      </c>
      <c r="V1109" s="83" t="s">
        <v>4475</v>
      </c>
      <c r="W1109" s="274" t="s">
        <v>2220</v>
      </c>
      <c r="X1109" s="274" t="s">
        <v>2617</v>
      </c>
      <c r="Y1109" s="85">
        <v>6616829</v>
      </c>
      <c r="Z1109" s="86">
        <v>44273</v>
      </c>
      <c r="AA1109" s="86"/>
      <c r="AB1109" s="87">
        <f t="shared" ca="1" si="193"/>
        <v>65</v>
      </c>
      <c r="AC1109" s="88" t="str">
        <f t="shared" ca="1" si="194"/>
        <v>61 - 90 days</v>
      </c>
      <c r="AD1109" s="89">
        <f t="shared" si="189"/>
        <v>44303</v>
      </c>
      <c r="AE1109" s="90" t="str">
        <f t="shared" si="187"/>
        <v>W16-2021</v>
      </c>
      <c r="AF1109" s="90" t="str">
        <f t="shared" si="188"/>
        <v>Apr-2021</v>
      </c>
      <c r="AG1109" s="89">
        <v>44323</v>
      </c>
      <c r="AH1109" s="90" t="str">
        <f t="shared" si="191"/>
        <v>W19-2021</v>
      </c>
      <c r="AI1109" s="90" t="str">
        <f t="shared" si="192"/>
        <v>May-2021</v>
      </c>
      <c r="AJ1109" s="89">
        <v>44336</v>
      </c>
      <c r="AK1109" s="90" t="str">
        <f t="shared" si="195"/>
        <v>W21-2021</v>
      </c>
      <c r="AL1109" s="90" t="str">
        <f t="shared" si="196"/>
        <v>May-2021</v>
      </c>
      <c r="AM1109" s="89">
        <v>44336</v>
      </c>
      <c r="AN1109" s="90" t="str">
        <f t="shared" si="197"/>
        <v>W21-2021</v>
      </c>
      <c r="AO1109" s="90" t="str">
        <f t="shared" si="198"/>
        <v>May-2021</v>
      </c>
      <c r="AP1109" s="83" t="s">
        <v>4464</v>
      </c>
      <c r="AQ1109" s="107"/>
      <c r="AR1109" s="89"/>
      <c r="AS1109" s="99" t="s">
        <v>2341</v>
      </c>
      <c r="AT1109" s="94">
        <v>6.6</v>
      </c>
      <c r="AU1109" s="97"/>
      <c r="AV1109" s="95">
        <v>44309</v>
      </c>
      <c r="AW1109" s="97"/>
      <c r="AX1109" s="89"/>
      <c r="AY1109" s="89">
        <v>44338</v>
      </c>
      <c r="AZ1109" s="219" t="str">
        <f t="shared" si="199"/>
        <v>W21-2021</v>
      </c>
      <c r="BA1109" s="86"/>
      <c r="BB1109" s="86"/>
      <c r="BC1109" s="86"/>
      <c r="BD1109" s="83" t="s">
        <v>3719</v>
      </c>
      <c r="BE1109" s="83" t="str">
        <f t="shared" si="200"/>
        <v>21.RFI</v>
      </c>
      <c r="BF1109" s="83" t="s">
        <v>3755</v>
      </c>
      <c r="BG1109" s="96" t="s">
        <v>4223</v>
      </c>
      <c r="BH1109" s="437"/>
      <c r="BI1109" s="13"/>
      <c r="BJ1109" s="13"/>
    </row>
    <row r="1110" spans="1:62" ht="15" hidden="1" customHeight="1">
      <c r="A1110" s="27">
        <v>479</v>
      </c>
      <c r="B1110" s="29"/>
      <c r="C1110" s="83" t="str">
        <f t="shared" si="190"/>
        <v>JAW-JB-NPH-4096</v>
      </c>
      <c r="D1110" s="83">
        <v>30681570031</v>
      </c>
      <c r="E1110" s="83" t="s">
        <v>2796</v>
      </c>
      <c r="F1110" s="198" t="s">
        <v>3145</v>
      </c>
      <c r="G1110" s="83" t="s">
        <v>5841</v>
      </c>
      <c r="H1110" s="84" t="s">
        <v>6825</v>
      </c>
      <c r="I1110" s="83" t="s">
        <v>5213</v>
      </c>
      <c r="J1110" s="83" t="s">
        <v>5214</v>
      </c>
      <c r="K1110" s="83">
        <v>30</v>
      </c>
      <c r="L1110" s="83" t="s">
        <v>4834</v>
      </c>
      <c r="M1110" s="83">
        <v>2021</v>
      </c>
      <c r="N1110" s="83" t="s">
        <v>3758</v>
      </c>
      <c r="O1110" s="83" t="s">
        <v>3666</v>
      </c>
      <c r="P1110" s="84" t="s">
        <v>205</v>
      </c>
      <c r="Q1110" s="83" t="s">
        <v>1331</v>
      </c>
      <c r="R1110" s="83" t="s">
        <v>1332</v>
      </c>
      <c r="S1110" s="83" t="s">
        <v>2200</v>
      </c>
      <c r="T1110" s="83" t="s">
        <v>4465</v>
      </c>
      <c r="U1110" s="83" t="s">
        <v>103</v>
      </c>
      <c r="V1110" s="83" t="s">
        <v>4470</v>
      </c>
      <c r="W1110" s="274" t="s">
        <v>2205</v>
      </c>
      <c r="X1110" s="274" t="s">
        <v>2613</v>
      </c>
      <c r="Y1110" s="85">
        <v>6616738</v>
      </c>
      <c r="Z1110" s="86">
        <v>44273</v>
      </c>
      <c r="AA1110" s="86"/>
      <c r="AB1110" s="87">
        <f t="shared" ca="1" si="193"/>
        <v>60</v>
      </c>
      <c r="AC1110" s="88" t="str">
        <f t="shared" ca="1" si="194"/>
        <v>31 - 60 days</v>
      </c>
      <c r="AD1110" s="89">
        <f t="shared" si="189"/>
        <v>44303</v>
      </c>
      <c r="AE1110" s="90" t="str">
        <f t="shared" si="187"/>
        <v>W16-2021</v>
      </c>
      <c r="AF1110" s="90" t="str">
        <f t="shared" si="188"/>
        <v>Apr-2021</v>
      </c>
      <c r="AG1110" s="89">
        <v>44323</v>
      </c>
      <c r="AH1110" s="90" t="str">
        <f t="shared" si="191"/>
        <v>W19-2021</v>
      </c>
      <c r="AI1110" s="90" t="str">
        <f t="shared" si="192"/>
        <v>May-2021</v>
      </c>
      <c r="AJ1110" s="89">
        <v>44336</v>
      </c>
      <c r="AK1110" s="90" t="str">
        <f t="shared" si="195"/>
        <v>W21-2021</v>
      </c>
      <c r="AL1110" s="90" t="str">
        <f t="shared" si="196"/>
        <v>May-2021</v>
      </c>
      <c r="AM1110" s="89">
        <v>44336</v>
      </c>
      <c r="AN1110" s="90" t="str">
        <f t="shared" si="197"/>
        <v>W21-2021</v>
      </c>
      <c r="AO1110" s="90" t="str">
        <f t="shared" si="198"/>
        <v>May-2021</v>
      </c>
      <c r="AP1110" s="83" t="s">
        <v>4464</v>
      </c>
      <c r="AQ1110" s="107"/>
      <c r="AR1110" s="89"/>
      <c r="AS1110" s="99" t="s">
        <v>2336</v>
      </c>
      <c r="AT1110" s="94" t="s">
        <v>2417</v>
      </c>
      <c r="AU1110" s="97"/>
      <c r="AV1110" s="95">
        <v>44306</v>
      </c>
      <c r="AW1110" s="97"/>
      <c r="AX1110" s="89"/>
      <c r="AY1110" s="89">
        <v>44333</v>
      </c>
      <c r="AZ1110" s="219" t="str">
        <f t="shared" si="199"/>
        <v>W21-2021</v>
      </c>
      <c r="BA1110" s="86"/>
      <c r="BB1110" s="86"/>
      <c r="BC1110" s="86"/>
      <c r="BD1110" s="83" t="s">
        <v>3719</v>
      </c>
      <c r="BE1110" s="83" t="str">
        <f t="shared" si="200"/>
        <v>21.RFI</v>
      </c>
      <c r="BF1110" s="83" t="s">
        <v>3755</v>
      </c>
      <c r="BG1110" s="96" t="s">
        <v>4218</v>
      </c>
      <c r="BH1110" s="437"/>
      <c r="BI1110" s="13"/>
      <c r="BJ1110" s="13"/>
    </row>
    <row r="1111" spans="1:62" ht="15" hidden="1" customHeight="1">
      <c r="A1111" s="27">
        <v>214</v>
      </c>
      <c r="B1111" s="29"/>
      <c r="C1111" s="83" t="str">
        <f t="shared" si="190"/>
        <v>KAL-KI-BPP-0757</v>
      </c>
      <c r="D1111" s="83">
        <v>30599930031</v>
      </c>
      <c r="E1111" s="83" t="s">
        <v>7420</v>
      </c>
      <c r="F1111" s="198" t="s">
        <v>802</v>
      </c>
      <c r="G1111" s="83" t="s">
        <v>5840</v>
      </c>
      <c r="H1111" s="84" t="s">
        <v>6825</v>
      </c>
      <c r="I1111" s="83" t="s">
        <v>5138</v>
      </c>
      <c r="J1111" s="83" t="s">
        <v>5139</v>
      </c>
      <c r="K1111" s="83">
        <v>40</v>
      </c>
      <c r="L1111" s="83" t="s">
        <v>4487</v>
      </c>
      <c r="M1111" s="84">
        <v>2020</v>
      </c>
      <c r="N1111" s="83" t="s">
        <v>3757</v>
      </c>
      <c r="O1111" s="83" t="s">
        <v>3409</v>
      </c>
      <c r="P1111" s="84" t="s">
        <v>205</v>
      </c>
      <c r="Q1111" s="83" t="s">
        <v>801</v>
      </c>
      <c r="R1111" s="83" t="s">
        <v>802</v>
      </c>
      <c r="S1111" s="83" t="s">
        <v>106</v>
      </c>
      <c r="T1111" s="83" t="s">
        <v>4465</v>
      </c>
      <c r="U1111" s="83" t="s">
        <v>2197</v>
      </c>
      <c r="V1111" s="83" t="s">
        <v>4474</v>
      </c>
      <c r="W1111" s="274" t="s">
        <v>2214</v>
      </c>
      <c r="X1111" s="274" t="s">
        <v>2493</v>
      </c>
      <c r="Y1111" s="85">
        <v>6616173</v>
      </c>
      <c r="Z1111" s="86">
        <v>44077</v>
      </c>
      <c r="AA1111" s="86"/>
      <c r="AB1111" s="87">
        <f t="shared" ca="1" si="193"/>
        <v>176</v>
      </c>
      <c r="AC1111" s="88" t="str">
        <f t="shared" ca="1" si="194"/>
        <v>&gt; 150 days</v>
      </c>
      <c r="AD1111" s="89">
        <f t="shared" si="189"/>
        <v>44227</v>
      </c>
      <c r="AE1111" s="90" t="str">
        <f t="shared" si="187"/>
        <v>W06-2021</v>
      </c>
      <c r="AF1111" s="90" t="str">
        <f t="shared" si="188"/>
        <v>Jan-2021</v>
      </c>
      <c r="AG1111" s="89">
        <v>44227</v>
      </c>
      <c r="AH1111" s="90" t="str">
        <f t="shared" si="191"/>
        <v>W06-2021</v>
      </c>
      <c r="AI1111" s="90" t="str">
        <f t="shared" si="192"/>
        <v>Jan-2021</v>
      </c>
      <c r="AJ1111" s="89">
        <v>44190</v>
      </c>
      <c r="AK1111" s="90" t="str">
        <f t="shared" si="195"/>
        <v>W52-2020</v>
      </c>
      <c r="AL1111" s="90" t="str">
        <f t="shared" si="196"/>
        <v>Dec-2020</v>
      </c>
      <c r="AM1111" s="89">
        <v>44242</v>
      </c>
      <c r="AN1111" s="90" t="str">
        <f t="shared" si="197"/>
        <v>W08-2021</v>
      </c>
      <c r="AO1111" s="90" t="str">
        <f t="shared" si="198"/>
        <v>Feb-2021</v>
      </c>
      <c r="AP1111" s="83" t="s">
        <v>4464</v>
      </c>
      <c r="AQ1111" s="107">
        <v>44211</v>
      </c>
      <c r="AR1111" s="89"/>
      <c r="AS1111" s="99">
        <v>232002366637</v>
      </c>
      <c r="AT1111" s="94">
        <v>6.6</v>
      </c>
      <c r="AU1111" s="97"/>
      <c r="AV1111" s="95">
        <v>44267</v>
      </c>
      <c r="AW1111" s="97"/>
      <c r="AX1111" s="89"/>
      <c r="AY1111" s="89">
        <v>44253</v>
      </c>
      <c r="AZ1111" s="219" t="str">
        <f t="shared" si="199"/>
        <v>W09-2021</v>
      </c>
      <c r="BA1111" s="86"/>
      <c r="BB1111" s="86"/>
      <c r="BC1111" s="86"/>
      <c r="BD1111" s="83" t="s">
        <v>3719</v>
      </c>
      <c r="BE1111" s="83" t="str">
        <f t="shared" si="200"/>
        <v>21.RFI</v>
      </c>
      <c r="BF1111" s="83" t="s">
        <v>3755</v>
      </c>
      <c r="BG1111" s="96" t="s">
        <v>3974</v>
      </c>
      <c r="BH1111" s="437"/>
    </row>
    <row r="1112" spans="1:62" ht="15" hidden="1" customHeight="1">
      <c r="A1112" s="27">
        <v>5</v>
      </c>
      <c r="B1112" s="29"/>
      <c r="C1112" s="83" t="str">
        <f t="shared" si="190"/>
        <v>SUM-SU-LBP-2171</v>
      </c>
      <c r="D1112" s="83">
        <v>30595710031</v>
      </c>
      <c r="E1112" s="83" t="s">
        <v>7601</v>
      </c>
      <c r="F1112" s="198" t="s">
        <v>384</v>
      </c>
      <c r="G1112" s="83" t="s">
        <v>5840</v>
      </c>
      <c r="H1112" s="84" t="s">
        <v>6825</v>
      </c>
      <c r="I1112" s="83">
        <v>98.735709999999997</v>
      </c>
      <c r="J1112" s="83" t="s">
        <v>5123</v>
      </c>
      <c r="K1112" s="83">
        <v>30</v>
      </c>
      <c r="L1112" s="83" t="s">
        <v>4490</v>
      </c>
      <c r="M1112" s="84">
        <v>2020</v>
      </c>
      <c r="N1112" s="83" t="s">
        <v>3757</v>
      </c>
      <c r="O1112" s="83" t="s">
        <v>5863</v>
      </c>
      <c r="P1112" s="84" t="s">
        <v>205</v>
      </c>
      <c r="Q1112" s="83" t="s">
        <v>383</v>
      </c>
      <c r="R1112" s="83" t="s">
        <v>384</v>
      </c>
      <c r="S1112" s="83" t="s">
        <v>106</v>
      </c>
      <c r="T1112" s="83" t="s">
        <v>4465</v>
      </c>
      <c r="U1112" s="83" t="s">
        <v>201</v>
      </c>
      <c r="V1112" s="83" t="s">
        <v>4471</v>
      </c>
      <c r="W1112" s="274" t="s">
        <v>2206</v>
      </c>
      <c r="X1112" s="274" t="s">
        <v>2424</v>
      </c>
      <c r="Y1112" s="85">
        <v>6614816</v>
      </c>
      <c r="Z1112" s="86">
        <v>44013</v>
      </c>
      <c r="AA1112" s="86"/>
      <c r="AB1112" s="87">
        <f t="shared" ca="1" si="193"/>
        <v>284</v>
      </c>
      <c r="AC1112" s="88" t="str">
        <f t="shared" ca="1" si="194"/>
        <v>&gt; 150 days</v>
      </c>
      <c r="AD1112" s="89">
        <f t="shared" si="189"/>
        <v>44163</v>
      </c>
      <c r="AE1112" s="90" t="str">
        <f t="shared" si="187"/>
        <v>W48-2020</v>
      </c>
      <c r="AF1112" s="90" t="str">
        <f t="shared" si="188"/>
        <v>Nov-2020</v>
      </c>
      <c r="AG1112" s="89">
        <v>44265</v>
      </c>
      <c r="AH1112" s="90" t="str">
        <f t="shared" si="191"/>
        <v>W11-2021</v>
      </c>
      <c r="AI1112" s="90" t="str">
        <f t="shared" si="192"/>
        <v>Mar-2021</v>
      </c>
      <c r="AJ1112" s="89">
        <v>44304</v>
      </c>
      <c r="AK1112" s="90" t="str">
        <f t="shared" si="195"/>
        <v>W17-2021</v>
      </c>
      <c r="AL1112" s="90" t="str">
        <f t="shared" si="196"/>
        <v>Apr-2021</v>
      </c>
      <c r="AM1112" s="89">
        <v>44304</v>
      </c>
      <c r="AN1112" s="90" t="str">
        <f t="shared" si="197"/>
        <v>W17-2021</v>
      </c>
      <c r="AO1112" s="90" t="str">
        <f t="shared" si="198"/>
        <v>Apr-2021</v>
      </c>
      <c r="AP1112" s="83" t="s">
        <v>4463</v>
      </c>
      <c r="AQ1112" s="107"/>
      <c r="AR1112" s="89"/>
      <c r="AS1112" s="99"/>
      <c r="AT1112" s="94"/>
      <c r="AU1112" s="97"/>
      <c r="AV1112" s="95">
        <v>44258</v>
      </c>
      <c r="AW1112" s="97"/>
      <c r="AX1112" s="89"/>
      <c r="AY1112" s="89">
        <v>44297</v>
      </c>
      <c r="AZ1112" s="219" t="str">
        <f t="shared" si="199"/>
        <v>W16-2021</v>
      </c>
      <c r="BA1112" s="86"/>
      <c r="BB1112" s="86"/>
      <c r="BC1112" s="86"/>
      <c r="BD1112" s="83" t="s">
        <v>3719</v>
      </c>
      <c r="BE1112" s="83" t="str">
        <f t="shared" si="200"/>
        <v>21.RFI</v>
      </c>
      <c r="BF1112" s="83" t="s">
        <v>3755</v>
      </c>
      <c r="BG1112" s="96" t="s">
        <v>3765</v>
      </c>
      <c r="BH1112" s="437"/>
      <c r="BI1112" s="13"/>
      <c r="BJ1112" s="13"/>
    </row>
    <row r="1113" spans="1:62" ht="15" hidden="1" customHeight="1">
      <c r="A1113" s="27">
        <v>474</v>
      </c>
      <c r="B1113" s="29"/>
      <c r="C1113" s="83" t="str">
        <f t="shared" si="190"/>
        <v>SUM-SU-MDN-2182</v>
      </c>
      <c r="D1113" s="83">
        <v>30595720031</v>
      </c>
      <c r="E1113" s="83" t="s">
        <v>7570</v>
      </c>
      <c r="F1113" s="198" t="s">
        <v>1322</v>
      </c>
      <c r="G1113" s="83" t="s">
        <v>5840</v>
      </c>
      <c r="H1113" s="84" t="s">
        <v>6825</v>
      </c>
      <c r="I1113" s="83">
        <v>98.726635000000002</v>
      </c>
      <c r="J1113" s="83" t="s">
        <v>5204</v>
      </c>
      <c r="K1113" s="83">
        <v>40</v>
      </c>
      <c r="L1113" s="83" t="s">
        <v>4829</v>
      </c>
      <c r="M1113" s="84">
        <v>2020</v>
      </c>
      <c r="N1113" s="83" t="s">
        <v>3757</v>
      </c>
      <c r="O1113" s="83" t="s">
        <v>3661</v>
      </c>
      <c r="P1113" s="84" t="s">
        <v>205</v>
      </c>
      <c r="Q1113" s="83" t="s">
        <v>1321</v>
      </c>
      <c r="R1113" s="83" t="s">
        <v>1322</v>
      </c>
      <c r="S1113" s="83" t="s">
        <v>106</v>
      </c>
      <c r="T1113" s="83" t="s">
        <v>4465</v>
      </c>
      <c r="U1113" s="83" t="s">
        <v>201</v>
      </c>
      <c r="V1113" s="83" t="s">
        <v>4471</v>
      </c>
      <c r="W1113" s="274" t="s">
        <v>2226</v>
      </c>
      <c r="X1113" s="274" t="s">
        <v>2541</v>
      </c>
      <c r="Y1113" s="85">
        <v>6614816</v>
      </c>
      <c r="Z1113" s="86">
        <v>44013</v>
      </c>
      <c r="AA1113" s="86"/>
      <c r="AB1113" s="87">
        <f t="shared" ca="1" si="193"/>
        <v>449</v>
      </c>
      <c r="AC1113" s="88" t="str">
        <f t="shared" ca="1" si="194"/>
        <v>&gt; 150 days</v>
      </c>
      <c r="AD1113" s="89">
        <f t="shared" si="189"/>
        <v>44163</v>
      </c>
      <c r="AE1113" s="90" t="str">
        <f t="shared" si="187"/>
        <v>W48-2020</v>
      </c>
      <c r="AF1113" s="90" t="str">
        <f t="shared" si="188"/>
        <v>Nov-2020</v>
      </c>
      <c r="AG1113" s="89">
        <v>44261</v>
      </c>
      <c r="AH1113" s="90" t="str">
        <f t="shared" si="191"/>
        <v>W10-2021</v>
      </c>
      <c r="AI1113" s="90" t="str">
        <f t="shared" si="192"/>
        <v>Mar-2021</v>
      </c>
      <c r="AJ1113" s="89">
        <v>44464</v>
      </c>
      <c r="AK1113" s="90" t="str">
        <f t="shared" si="195"/>
        <v>W39-2021</v>
      </c>
      <c r="AL1113" s="90" t="str">
        <f t="shared" si="196"/>
        <v>Sep-2021</v>
      </c>
      <c r="AM1113" s="89">
        <v>44464</v>
      </c>
      <c r="AN1113" s="90" t="str">
        <f t="shared" si="197"/>
        <v>W39-2021</v>
      </c>
      <c r="AO1113" s="90" t="str">
        <f t="shared" si="198"/>
        <v>Sep-2021</v>
      </c>
      <c r="AP1113" s="83" t="s">
        <v>4463</v>
      </c>
      <c r="AQ1113" s="107"/>
      <c r="AR1113" s="89"/>
      <c r="AS1113" s="99" t="s">
        <v>5886</v>
      </c>
      <c r="AT1113" s="94">
        <v>6.6</v>
      </c>
      <c r="AU1113" s="255"/>
      <c r="AV1113" s="95">
        <v>44258</v>
      </c>
      <c r="AW1113" s="97"/>
      <c r="AX1113" s="89"/>
      <c r="AY1113" s="89">
        <v>44462</v>
      </c>
      <c r="AZ1113" s="219" t="str">
        <f t="shared" si="199"/>
        <v>W39-2021</v>
      </c>
      <c r="BA1113" s="86"/>
      <c r="BB1113" s="86"/>
      <c r="BC1113" s="86"/>
      <c r="BD1113" s="83" t="s">
        <v>3719</v>
      </c>
      <c r="BE1113" s="83" t="str">
        <f t="shared" si="200"/>
        <v>21.RFI</v>
      </c>
      <c r="BF1113" s="83" t="s">
        <v>3755</v>
      </c>
      <c r="BG1113" s="96" t="s">
        <v>5861</v>
      </c>
      <c r="BH1113" s="437"/>
      <c r="BI1113" s="13"/>
      <c r="BJ1113" s="13"/>
    </row>
    <row r="1114" spans="1:62" ht="15" hidden="1" customHeight="1">
      <c r="A1114" s="27">
        <v>206</v>
      </c>
      <c r="B1114" s="29"/>
      <c r="C1114" s="83" t="str">
        <f t="shared" si="190"/>
        <v>SUM-SU-PMS-2198</v>
      </c>
      <c r="D1114" s="83">
        <v>30595730031</v>
      </c>
      <c r="E1114" s="83" t="s">
        <v>7303</v>
      </c>
      <c r="F1114" s="198" t="s">
        <v>786</v>
      </c>
      <c r="G1114" s="83" t="s">
        <v>5840</v>
      </c>
      <c r="H1114" s="84" t="s">
        <v>6825</v>
      </c>
      <c r="I1114" s="83">
        <v>99.065770000000001</v>
      </c>
      <c r="J1114" s="83">
        <v>2.9475470000000001</v>
      </c>
      <c r="K1114" s="83">
        <v>35</v>
      </c>
      <c r="L1114" s="83" t="s">
        <v>4648</v>
      </c>
      <c r="M1114" s="84">
        <v>2020</v>
      </c>
      <c r="N1114" s="83" t="s">
        <v>3757</v>
      </c>
      <c r="O1114" s="83" t="s">
        <v>3403</v>
      </c>
      <c r="P1114" s="84" t="s">
        <v>205</v>
      </c>
      <c r="Q1114" s="83" t="s">
        <v>785</v>
      </c>
      <c r="R1114" s="83" t="s">
        <v>786</v>
      </c>
      <c r="S1114" s="83" t="s">
        <v>106</v>
      </c>
      <c r="T1114" s="83" t="s">
        <v>4465</v>
      </c>
      <c r="U1114" s="83" t="s">
        <v>201</v>
      </c>
      <c r="V1114" s="83" t="s">
        <v>4471</v>
      </c>
      <c r="W1114" s="274" t="s">
        <v>2206</v>
      </c>
      <c r="X1114" s="274" t="s">
        <v>2487</v>
      </c>
      <c r="Y1114" s="85">
        <v>6614816</v>
      </c>
      <c r="Z1114" s="86">
        <v>44013</v>
      </c>
      <c r="AA1114" s="86"/>
      <c r="AB1114" s="87">
        <f t="shared" ca="1" si="193"/>
        <v>257</v>
      </c>
      <c r="AC1114" s="88" t="str">
        <f t="shared" ca="1" si="194"/>
        <v>&gt; 150 days</v>
      </c>
      <c r="AD1114" s="89">
        <f t="shared" si="189"/>
        <v>44163</v>
      </c>
      <c r="AE1114" s="90" t="str">
        <f t="shared" si="187"/>
        <v>W48-2020</v>
      </c>
      <c r="AF1114" s="90" t="str">
        <f t="shared" si="188"/>
        <v>Nov-2020</v>
      </c>
      <c r="AG1114" s="89">
        <v>44243</v>
      </c>
      <c r="AH1114" s="90" t="str">
        <f t="shared" si="191"/>
        <v>W08-2021</v>
      </c>
      <c r="AI1114" s="90" t="str">
        <f t="shared" si="192"/>
        <v>Feb-2021</v>
      </c>
      <c r="AJ1114" s="89">
        <v>44162</v>
      </c>
      <c r="AK1114" s="90" t="str">
        <f t="shared" si="195"/>
        <v>W48-2020</v>
      </c>
      <c r="AL1114" s="90" t="str">
        <f t="shared" si="196"/>
        <v>Nov-2020</v>
      </c>
      <c r="AM1114" s="89">
        <v>44265</v>
      </c>
      <c r="AN1114" s="90" t="str">
        <f t="shared" si="197"/>
        <v>W11-2021</v>
      </c>
      <c r="AO1114" s="90" t="str">
        <f t="shared" si="198"/>
        <v>Mar-2021</v>
      </c>
      <c r="AP1114" s="83" t="s">
        <v>4464</v>
      </c>
      <c r="AQ1114" s="107">
        <v>44231</v>
      </c>
      <c r="AR1114" s="89"/>
      <c r="AS1114" s="99">
        <v>121011206385</v>
      </c>
      <c r="AT1114" s="94">
        <v>6.6</v>
      </c>
      <c r="AU1114" s="97"/>
      <c r="AV1114" s="95">
        <v>44257</v>
      </c>
      <c r="AW1114" s="97"/>
      <c r="AX1114" s="89"/>
      <c r="AY1114" s="89">
        <v>44270</v>
      </c>
      <c r="AZ1114" s="219" t="str">
        <f t="shared" si="199"/>
        <v>W12-2021</v>
      </c>
      <c r="BA1114" s="86"/>
      <c r="BB1114" s="86"/>
      <c r="BC1114" s="86"/>
      <c r="BD1114" s="83" t="s">
        <v>3719</v>
      </c>
      <c r="BE1114" s="83" t="str">
        <f t="shared" si="200"/>
        <v>21.RFI</v>
      </c>
      <c r="BF1114" s="83" t="s">
        <v>3755</v>
      </c>
      <c r="BG1114" s="96" t="s">
        <v>3966</v>
      </c>
      <c r="BH1114" s="437"/>
    </row>
    <row r="1115" spans="1:62" ht="15" hidden="1" customHeight="1">
      <c r="A1115" s="27">
        <v>48</v>
      </c>
      <c r="B1115" s="29"/>
      <c r="C1115" s="83" t="str">
        <f t="shared" si="190"/>
        <v>SUM-SU-KPI-2220</v>
      </c>
      <c r="D1115" s="83">
        <v>30600040031</v>
      </c>
      <c r="E1115" s="83" t="s">
        <v>7297</v>
      </c>
      <c r="F1115" s="198" t="s">
        <v>470</v>
      </c>
      <c r="G1115" s="83" t="s">
        <v>5840</v>
      </c>
      <c r="H1115" s="84" t="s">
        <v>6825</v>
      </c>
      <c r="I1115" s="83" t="s">
        <v>5126</v>
      </c>
      <c r="J1115" s="83" t="s">
        <v>5127</v>
      </c>
      <c r="K1115" s="83">
        <v>50</v>
      </c>
      <c r="L1115" s="83" t="s">
        <v>4487</v>
      </c>
      <c r="M1115" s="84">
        <v>2020</v>
      </c>
      <c r="N1115" s="83" t="s">
        <v>3757</v>
      </c>
      <c r="O1115" s="83" t="s">
        <v>3247</v>
      </c>
      <c r="P1115" s="84" t="s">
        <v>205</v>
      </c>
      <c r="Q1115" s="83" t="s">
        <v>469</v>
      </c>
      <c r="R1115" s="83" t="s">
        <v>470</v>
      </c>
      <c r="S1115" s="83" t="s">
        <v>106</v>
      </c>
      <c r="T1115" s="83" t="s">
        <v>4465</v>
      </c>
      <c r="U1115" s="83" t="s">
        <v>201</v>
      </c>
      <c r="V1115" s="83" t="s">
        <v>4471</v>
      </c>
      <c r="W1115" s="274" t="s">
        <v>2213</v>
      </c>
      <c r="X1115" s="274" t="s">
        <v>2449</v>
      </c>
      <c r="Y1115" s="85">
        <v>6616173</v>
      </c>
      <c r="Z1115" s="86">
        <v>44077</v>
      </c>
      <c r="AA1115" s="86"/>
      <c r="AB1115" s="87">
        <f t="shared" ca="1" si="193"/>
        <v>181</v>
      </c>
      <c r="AC1115" s="88" t="str">
        <f t="shared" ca="1" si="194"/>
        <v>&gt; 150 days</v>
      </c>
      <c r="AD1115" s="89">
        <f t="shared" si="189"/>
        <v>44227</v>
      </c>
      <c r="AE1115" s="90" t="str">
        <f t="shared" si="187"/>
        <v>W06-2021</v>
      </c>
      <c r="AF1115" s="90" t="str">
        <f t="shared" si="188"/>
        <v>Jan-2021</v>
      </c>
      <c r="AG1115" s="89">
        <v>44249</v>
      </c>
      <c r="AH1115" s="90" t="str">
        <f t="shared" si="191"/>
        <v>W09-2021</v>
      </c>
      <c r="AI1115" s="90" t="str">
        <f t="shared" si="192"/>
        <v>Feb-2021</v>
      </c>
      <c r="AJ1115" s="89">
        <v>44190</v>
      </c>
      <c r="AK1115" s="90" t="str">
        <f t="shared" si="195"/>
        <v>W52-2020</v>
      </c>
      <c r="AL1115" s="90" t="str">
        <f t="shared" si="196"/>
        <v>Dec-2020</v>
      </c>
      <c r="AM1115" s="89">
        <v>44253</v>
      </c>
      <c r="AN1115" s="90" t="str">
        <f t="shared" si="197"/>
        <v>W09-2021</v>
      </c>
      <c r="AO1115" s="90" t="str">
        <f t="shared" si="198"/>
        <v>Feb-2021</v>
      </c>
      <c r="AP1115" s="83" t="s">
        <v>4464</v>
      </c>
      <c r="AQ1115" s="107">
        <v>44225</v>
      </c>
      <c r="AR1115" s="89"/>
      <c r="AS1115" s="99">
        <v>125100671476</v>
      </c>
      <c r="AT1115" s="94">
        <v>6.6</v>
      </c>
      <c r="AU1115" s="97"/>
      <c r="AV1115" s="95">
        <v>44229</v>
      </c>
      <c r="AW1115" s="97"/>
      <c r="AX1115" s="89"/>
      <c r="AY1115" s="89">
        <v>44258</v>
      </c>
      <c r="AZ1115" s="219" t="str">
        <f t="shared" si="199"/>
        <v>W10-2021</v>
      </c>
      <c r="BA1115" s="86"/>
      <c r="BB1115" s="86"/>
      <c r="BC1115" s="86"/>
      <c r="BD1115" s="83" t="s">
        <v>3719</v>
      </c>
      <c r="BE1115" s="83" t="str">
        <f t="shared" si="200"/>
        <v>21.RFI</v>
      </c>
      <c r="BF1115" s="83" t="s">
        <v>3755</v>
      </c>
      <c r="BG1115" s="96" t="s">
        <v>3808</v>
      </c>
      <c r="BH1115" s="437"/>
    </row>
    <row r="1116" spans="1:62" ht="15" hidden="1" customHeight="1">
      <c r="A1116" s="27">
        <v>41</v>
      </c>
      <c r="B1116" s="29"/>
      <c r="C1116" s="83" t="str">
        <f t="shared" si="190"/>
        <v>SUM-AC-LSM-0715</v>
      </c>
      <c r="D1116" s="83">
        <v>30598970031</v>
      </c>
      <c r="E1116" s="83" t="s">
        <v>7289</v>
      </c>
      <c r="F1116" s="198" t="s">
        <v>456</v>
      </c>
      <c r="G1116" s="83" t="s">
        <v>5840</v>
      </c>
      <c r="H1116" s="84" t="s">
        <v>6825</v>
      </c>
      <c r="I1116" s="83" t="s">
        <v>5124</v>
      </c>
      <c r="J1116" s="83" t="s">
        <v>5125</v>
      </c>
      <c r="K1116" s="83">
        <v>50</v>
      </c>
      <c r="L1116" s="83" t="s">
        <v>4520</v>
      </c>
      <c r="M1116" s="84">
        <v>2020</v>
      </c>
      <c r="N1116" s="83" t="s">
        <v>3757</v>
      </c>
      <c r="O1116" s="83" t="s">
        <v>3240</v>
      </c>
      <c r="P1116" s="84" t="s">
        <v>205</v>
      </c>
      <c r="Q1116" s="83" t="s">
        <v>455</v>
      </c>
      <c r="R1116" s="83" t="s">
        <v>456</v>
      </c>
      <c r="S1116" s="83" t="s">
        <v>106</v>
      </c>
      <c r="T1116" s="83" t="s">
        <v>4465</v>
      </c>
      <c r="U1116" s="83" t="s">
        <v>201</v>
      </c>
      <c r="V1116" s="83" t="s">
        <v>4471</v>
      </c>
      <c r="W1116" s="274" t="s">
        <v>2212</v>
      </c>
      <c r="X1116" s="274" t="s">
        <v>2445</v>
      </c>
      <c r="Y1116" s="85">
        <v>6616150</v>
      </c>
      <c r="Z1116" s="86">
        <v>44074</v>
      </c>
      <c r="AA1116" s="86"/>
      <c r="AB1116" s="87">
        <f t="shared" ca="1" si="193"/>
        <v>151</v>
      </c>
      <c r="AC1116" s="88" t="str">
        <f t="shared" ca="1" si="194"/>
        <v>&gt; 150 days</v>
      </c>
      <c r="AD1116" s="89">
        <f t="shared" si="189"/>
        <v>44224</v>
      </c>
      <c r="AE1116" s="90" t="str">
        <f t="shared" si="187"/>
        <v>W05-2021</v>
      </c>
      <c r="AF1116" s="90" t="str">
        <f t="shared" si="188"/>
        <v>Jan-2021</v>
      </c>
      <c r="AG1116" s="89">
        <v>44165</v>
      </c>
      <c r="AH1116" s="90" t="str">
        <f t="shared" si="191"/>
        <v>W49-2020</v>
      </c>
      <c r="AI1116" s="90" t="str">
        <f t="shared" si="192"/>
        <v>Nov-2020</v>
      </c>
      <c r="AJ1116" s="89">
        <v>44165</v>
      </c>
      <c r="AK1116" s="90" t="str">
        <f t="shared" si="195"/>
        <v>W49-2020</v>
      </c>
      <c r="AL1116" s="90" t="str">
        <f t="shared" si="196"/>
        <v>Nov-2020</v>
      </c>
      <c r="AM1116" s="89">
        <v>44227</v>
      </c>
      <c r="AN1116" s="90" t="str">
        <f t="shared" si="197"/>
        <v>W06-2021</v>
      </c>
      <c r="AO1116" s="90" t="str">
        <f t="shared" si="198"/>
        <v>Jan-2021</v>
      </c>
      <c r="AP1116" s="83" t="s">
        <v>4464</v>
      </c>
      <c r="AQ1116" s="107">
        <v>44131</v>
      </c>
      <c r="AR1116" s="89"/>
      <c r="AS1116" s="99">
        <v>112220336986</v>
      </c>
      <c r="AT1116" s="94">
        <v>6.6</v>
      </c>
      <c r="AU1116" s="97"/>
      <c r="AV1116" s="95">
        <v>44229</v>
      </c>
      <c r="AW1116" s="97"/>
      <c r="AX1116" s="89"/>
      <c r="AY1116" s="89">
        <v>44225</v>
      </c>
      <c r="AZ1116" s="219" t="str">
        <f t="shared" si="199"/>
        <v>W05-2021</v>
      </c>
      <c r="BA1116" s="86"/>
      <c r="BB1116" s="86"/>
      <c r="BC1116" s="86"/>
      <c r="BD1116" s="83" t="s">
        <v>3719</v>
      </c>
      <c r="BE1116" s="83" t="str">
        <f t="shared" si="200"/>
        <v>21.RFI</v>
      </c>
      <c r="BF1116" s="83" t="s">
        <v>3755</v>
      </c>
      <c r="BG1116" s="96" t="s">
        <v>3801</v>
      </c>
      <c r="BH1116" s="437"/>
    </row>
    <row r="1117" spans="1:62" ht="15" hidden="1" customHeight="1">
      <c r="A1117" s="27">
        <v>126</v>
      </c>
      <c r="B1117" s="29"/>
      <c r="C1117" s="83" t="str">
        <f t="shared" si="190"/>
        <v>SUM-RI-DUM-1109</v>
      </c>
      <c r="D1117" s="83">
        <v>30581950031</v>
      </c>
      <c r="E1117" s="83" t="s">
        <v>7810</v>
      </c>
      <c r="F1117" s="198" t="s">
        <v>626</v>
      </c>
      <c r="G1117" s="83" t="s">
        <v>5840</v>
      </c>
      <c r="H1117" s="84" t="s">
        <v>6825</v>
      </c>
      <c r="I1117" s="83">
        <v>101.431566</v>
      </c>
      <c r="J1117" s="83">
        <v>1.612897</v>
      </c>
      <c r="K1117" s="83">
        <v>50</v>
      </c>
      <c r="L1117" s="83" t="s">
        <v>4586</v>
      </c>
      <c r="M1117" s="84">
        <v>2020</v>
      </c>
      <c r="N1117" s="83" t="s">
        <v>3757</v>
      </c>
      <c r="O1117" s="83" t="s">
        <v>3323</v>
      </c>
      <c r="P1117" s="84" t="s">
        <v>205</v>
      </c>
      <c r="Q1117" s="83" t="s">
        <v>625</v>
      </c>
      <c r="R1117" s="83" t="s">
        <v>626</v>
      </c>
      <c r="S1117" s="83" t="s">
        <v>106</v>
      </c>
      <c r="T1117" s="83" t="s">
        <v>4465</v>
      </c>
      <c r="U1117" s="83" t="s">
        <v>201</v>
      </c>
      <c r="V1117" s="83" t="s">
        <v>4476</v>
      </c>
      <c r="W1117" s="274" t="s">
        <v>2206</v>
      </c>
      <c r="X1117" s="274" t="s">
        <v>2468</v>
      </c>
      <c r="Y1117" s="85">
        <v>6614493</v>
      </c>
      <c r="Z1117" s="86">
        <v>43878</v>
      </c>
      <c r="AA1117" s="86"/>
      <c r="AB1117" s="87">
        <f t="shared" ca="1" si="193"/>
        <v>350</v>
      </c>
      <c r="AC1117" s="88" t="str">
        <f t="shared" ca="1" si="194"/>
        <v>&gt; 150 days</v>
      </c>
      <c r="AD1117" s="89">
        <f t="shared" si="189"/>
        <v>44028</v>
      </c>
      <c r="AE1117" s="90" t="str">
        <f t="shared" si="187"/>
        <v>W29-2020</v>
      </c>
      <c r="AF1117" s="90" t="str">
        <f t="shared" si="188"/>
        <v>Jul-2020</v>
      </c>
      <c r="AG1117" s="89">
        <v>44216</v>
      </c>
      <c r="AH1117" s="90" t="str">
        <f t="shared" si="191"/>
        <v>W04-2021</v>
      </c>
      <c r="AI1117" s="90" t="str">
        <f t="shared" si="192"/>
        <v>Jan-2021</v>
      </c>
      <c r="AJ1117" s="89">
        <v>44043</v>
      </c>
      <c r="AK1117" s="90" t="str">
        <f t="shared" si="195"/>
        <v>W31-2020</v>
      </c>
      <c r="AL1117" s="90" t="str">
        <f t="shared" si="196"/>
        <v>Jul-2020</v>
      </c>
      <c r="AM1117" s="89">
        <v>44227</v>
      </c>
      <c r="AN1117" s="90" t="str">
        <f t="shared" si="197"/>
        <v>W06-2021</v>
      </c>
      <c r="AO1117" s="90" t="str">
        <f t="shared" si="198"/>
        <v>Jan-2021</v>
      </c>
      <c r="AP1117" s="83" t="s">
        <v>4464</v>
      </c>
      <c r="AQ1117" s="107">
        <v>44183</v>
      </c>
      <c r="AR1117" s="89"/>
      <c r="AS1117" s="99">
        <v>182501119476</v>
      </c>
      <c r="AT1117" s="94">
        <v>6.6</v>
      </c>
      <c r="AU1117" s="97"/>
      <c r="AV1117" s="95">
        <v>44229</v>
      </c>
      <c r="AW1117" s="97"/>
      <c r="AX1117" s="89"/>
      <c r="AY1117" s="89">
        <v>44228</v>
      </c>
      <c r="AZ1117" s="219" t="str">
        <f t="shared" si="199"/>
        <v>W06-2021</v>
      </c>
      <c r="BA1117" s="86"/>
      <c r="BB1117" s="86"/>
      <c r="BC1117" s="86"/>
      <c r="BD1117" s="83" t="s">
        <v>3719</v>
      </c>
      <c r="BE1117" s="83" t="str">
        <f t="shared" si="200"/>
        <v>21.RFI</v>
      </c>
      <c r="BF1117" s="83" t="s">
        <v>3755</v>
      </c>
      <c r="BG1117" s="96" t="s">
        <v>3886</v>
      </c>
      <c r="BH1117" s="437"/>
    </row>
    <row r="1118" spans="1:62" ht="15" hidden="1" customHeight="1">
      <c r="A1118" s="27">
        <v>91</v>
      </c>
      <c r="B1118" s="29"/>
      <c r="C1118" s="83" t="str">
        <f t="shared" si="190"/>
        <v>JAW-JI-BLT-1917</v>
      </c>
      <c r="D1118" s="83">
        <v>30597200031</v>
      </c>
      <c r="E1118" s="83" t="s">
        <v>7631</v>
      </c>
      <c r="F1118" s="198" t="s">
        <v>556</v>
      </c>
      <c r="G1118" s="83" t="s">
        <v>5840</v>
      </c>
      <c r="H1118" s="84" t="s">
        <v>6825</v>
      </c>
      <c r="I1118" s="83">
        <v>112.19522000000001</v>
      </c>
      <c r="J1118" s="83">
        <v>-8.0684100000000001</v>
      </c>
      <c r="K1118" s="83">
        <v>50</v>
      </c>
      <c r="L1118" s="83" t="s">
        <v>4559</v>
      </c>
      <c r="M1118" s="84">
        <v>2020</v>
      </c>
      <c r="N1118" s="83" t="s">
        <v>3757</v>
      </c>
      <c r="O1118" s="83" t="s">
        <v>3289</v>
      </c>
      <c r="P1118" s="84" t="s">
        <v>205</v>
      </c>
      <c r="Q1118" s="83" t="s">
        <v>555</v>
      </c>
      <c r="R1118" s="83" t="s">
        <v>556</v>
      </c>
      <c r="S1118" s="83" t="s">
        <v>106</v>
      </c>
      <c r="T1118" s="83" t="s">
        <v>4465</v>
      </c>
      <c r="U1118" s="83" t="s">
        <v>203</v>
      </c>
      <c r="V1118" s="83" t="s">
        <v>4472</v>
      </c>
      <c r="W1118" s="274" t="s">
        <v>2207</v>
      </c>
      <c r="X1118" s="274" t="s">
        <v>2456</v>
      </c>
      <c r="Y1118" s="85">
        <v>6614889</v>
      </c>
      <c r="Z1118" s="86">
        <v>44026</v>
      </c>
      <c r="AA1118" s="86"/>
      <c r="AB1118" s="87">
        <f t="shared" ca="1" si="193"/>
        <v>245</v>
      </c>
      <c r="AC1118" s="88" t="str">
        <f t="shared" ca="1" si="194"/>
        <v>&gt; 150 days</v>
      </c>
      <c r="AD1118" s="89">
        <f t="shared" si="189"/>
        <v>44176</v>
      </c>
      <c r="AE1118" s="90" t="str">
        <f t="shared" si="187"/>
        <v>W50-2020</v>
      </c>
      <c r="AF1118" s="90" t="str">
        <f t="shared" si="188"/>
        <v>Dec-2020</v>
      </c>
      <c r="AG1118" s="89">
        <v>44247</v>
      </c>
      <c r="AH1118" s="90" t="str">
        <f t="shared" si="191"/>
        <v>W08-2021</v>
      </c>
      <c r="AI1118" s="90" t="str">
        <f t="shared" si="192"/>
        <v>Feb-2021</v>
      </c>
      <c r="AJ1118" s="89">
        <v>44176</v>
      </c>
      <c r="AK1118" s="90" t="str">
        <f t="shared" si="195"/>
        <v>W50-2020</v>
      </c>
      <c r="AL1118" s="90" t="str">
        <f t="shared" si="196"/>
        <v>Dec-2020</v>
      </c>
      <c r="AM1118" s="89" t="s">
        <v>345</v>
      </c>
      <c r="AN1118" s="90" t="str">
        <f t="shared" si="197"/>
        <v>TBD</v>
      </c>
      <c r="AO1118" s="90" t="str">
        <f t="shared" si="198"/>
        <v>TBD</v>
      </c>
      <c r="AP1118" s="83" t="s">
        <v>4463</v>
      </c>
      <c r="AQ1118" s="107">
        <v>44242</v>
      </c>
      <c r="AR1118" s="89"/>
      <c r="AS1118" s="99">
        <v>514021937046</v>
      </c>
      <c r="AT1118" s="94">
        <v>6.6</v>
      </c>
      <c r="AU1118" s="97"/>
      <c r="AV1118" s="95">
        <v>44222</v>
      </c>
      <c r="AW1118" s="97"/>
      <c r="AX1118" s="89"/>
      <c r="AY1118" s="89">
        <v>44271</v>
      </c>
      <c r="AZ1118" s="219" t="str">
        <f t="shared" si="199"/>
        <v>W12-2021</v>
      </c>
      <c r="BA1118" s="86"/>
      <c r="BB1118" s="86"/>
      <c r="BC1118" s="86"/>
      <c r="BD1118" s="83" t="s">
        <v>3719</v>
      </c>
      <c r="BE1118" s="83" t="str">
        <f t="shared" si="200"/>
        <v>21.RFI</v>
      </c>
      <c r="BF1118" s="83" t="s">
        <v>3755</v>
      </c>
      <c r="BG1118" s="96" t="s">
        <v>3851</v>
      </c>
      <c r="BH1118" s="437"/>
      <c r="BI1118" s="28"/>
      <c r="BJ1118" s="28"/>
    </row>
    <row r="1119" spans="1:62" ht="15" hidden="1" customHeight="1">
      <c r="A1119" s="27">
        <v>625</v>
      </c>
      <c r="B1119" s="29"/>
      <c r="C1119" s="83" t="str">
        <f t="shared" si="190"/>
        <v>JAW-JB-BDG-4000</v>
      </c>
      <c r="D1119" s="83">
        <v>30619550031</v>
      </c>
      <c r="E1119" s="83" t="s">
        <v>7557</v>
      </c>
      <c r="F1119" s="198" t="s">
        <v>7971</v>
      </c>
      <c r="G1119" s="83" t="s">
        <v>5844</v>
      </c>
      <c r="H1119" s="84" t="s">
        <v>6828</v>
      </c>
      <c r="I1119" s="83" t="s">
        <v>5488</v>
      </c>
      <c r="J1119" s="83" t="s">
        <v>5489</v>
      </c>
      <c r="K1119" s="83">
        <v>25</v>
      </c>
      <c r="L1119" s="83" t="s">
        <v>4487</v>
      </c>
      <c r="M1119" s="84">
        <v>2020</v>
      </c>
      <c r="N1119" s="83" t="s">
        <v>3757</v>
      </c>
      <c r="O1119" s="83" t="s">
        <v>7075</v>
      </c>
      <c r="P1119" s="84" t="s">
        <v>205</v>
      </c>
      <c r="Q1119" s="83" t="s">
        <v>1621</v>
      </c>
      <c r="R1119" s="83" t="s">
        <v>1622</v>
      </c>
      <c r="S1119" s="83" t="s">
        <v>2200</v>
      </c>
      <c r="T1119" s="83" t="s">
        <v>4465</v>
      </c>
      <c r="U1119" s="83" t="s">
        <v>103</v>
      </c>
      <c r="V1119" s="83" t="s">
        <v>4470</v>
      </c>
      <c r="W1119" s="274" t="s">
        <v>2205</v>
      </c>
      <c r="X1119" s="274" t="s">
        <v>2691</v>
      </c>
      <c r="Y1119" s="85">
        <v>6616405</v>
      </c>
      <c r="Z1119" s="86">
        <v>44154</v>
      </c>
      <c r="AA1119" s="86"/>
      <c r="AB1119" s="87">
        <f t="shared" ca="1" si="193"/>
        <v>223</v>
      </c>
      <c r="AC1119" s="88" t="str">
        <f t="shared" ca="1" si="194"/>
        <v>&gt; 150 days</v>
      </c>
      <c r="AD1119" s="89">
        <f t="shared" si="189"/>
        <v>44184</v>
      </c>
      <c r="AE1119" s="90" t="str">
        <f t="shared" si="187"/>
        <v>W51-2020</v>
      </c>
      <c r="AF1119" s="90" t="str">
        <f t="shared" si="188"/>
        <v>Dec-2020</v>
      </c>
      <c r="AG1119" s="89">
        <v>44261</v>
      </c>
      <c r="AH1119" s="90" t="str">
        <f t="shared" si="191"/>
        <v>W10-2021</v>
      </c>
      <c r="AI1119" s="90" t="str">
        <f t="shared" si="192"/>
        <v>Mar-2021</v>
      </c>
      <c r="AJ1119" s="89">
        <v>44184</v>
      </c>
      <c r="AK1119" s="90" t="str">
        <f t="shared" si="195"/>
        <v>W51-2020</v>
      </c>
      <c r="AL1119" s="90" t="str">
        <f t="shared" si="196"/>
        <v>Dec-2020</v>
      </c>
      <c r="AM1119" s="89">
        <v>44184</v>
      </c>
      <c r="AN1119" s="90" t="str">
        <f t="shared" si="197"/>
        <v>W51-2020</v>
      </c>
      <c r="AO1119" s="90" t="str">
        <f t="shared" si="198"/>
        <v>Dec-2020</v>
      </c>
      <c r="AP1119" s="83" t="s">
        <v>4464</v>
      </c>
      <c r="AQ1119" s="107"/>
      <c r="AR1119" s="89"/>
      <c r="AS1119" s="99" t="s">
        <v>2389</v>
      </c>
      <c r="AT1119" s="94">
        <v>6.6</v>
      </c>
      <c r="AU1119" s="97"/>
      <c r="AV1119" s="95">
        <v>44216</v>
      </c>
      <c r="AW1119" s="97"/>
      <c r="AX1119" s="89"/>
      <c r="AY1119" s="89">
        <v>44377</v>
      </c>
      <c r="AZ1119" s="219" t="str">
        <f t="shared" si="199"/>
        <v>W27-2021</v>
      </c>
      <c r="BA1119" s="86"/>
      <c r="BB1119" s="86"/>
      <c r="BC1119" s="86"/>
      <c r="BD1119" s="83" t="s">
        <v>3719</v>
      </c>
      <c r="BE1119" s="83" t="str">
        <f t="shared" si="200"/>
        <v>21.RFI</v>
      </c>
      <c r="BF1119" s="83" t="s">
        <v>3755</v>
      </c>
      <c r="BG1119" s="103" t="s">
        <v>4302</v>
      </c>
      <c r="BH1119" s="448"/>
    </row>
    <row r="1120" spans="1:62" ht="15" hidden="1" customHeight="1">
      <c r="A1120" s="27">
        <v>472</v>
      </c>
      <c r="B1120" s="29"/>
      <c r="C1120" s="83" t="str">
        <f t="shared" si="190"/>
        <v>JAW-JB-SOR-3662</v>
      </c>
      <c r="D1120" s="83">
        <v>30619400031</v>
      </c>
      <c r="E1120" s="83" t="s">
        <v>2792</v>
      </c>
      <c r="F1120" s="198" t="s">
        <v>3140</v>
      </c>
      <c r="G1120" s="83" t="s">
        <v>5840</v>
      </c>
      <c r="H1120" s="84" t="s">
        <v>6825</v>
      </c>
      <c r="I1120" s="83" t="s">
        <v>5202</v>
      </c>
      <c r="J1120" s="83" t="s">
        <v>5203</v>
      </c>
      <c r="K1120" s="83">
        <v>30</v>
      </c>
      <c r="L1120" s="83" t="s">
        <v>4827</v>
      </c>
      <c r="M1120" s="84">
        <v>2020</v>
      </c>
      <c r="N1120" s="83" t="s">
        <v>3757</v>
      </c>
      <c r="O1120" s="83" t="s">
        <v>5875</v>
      </c>
      <c r="P1120" s="84" t="s">
        <v>205</v>
      </c>
      <c r="Q1120" s="83" t="s">
        <v>1317</v>
      </c>
      <c r="R1120" s="83" t="s">
        <v>1318</v>
      </c>
      <c r="S1120" s="83" t="s">
        <v>2200</v>
      </c>
      <c r="T1120" s="83" t="s">
        <v>4465</v>
      </c>
      <c r="U1120" s="83" t="s">
        <v>103</v>
      </c>
      <c r="V1120" s="83" t="s">
        <v>4470</v>
      </c>
      <c r="W1120" s="274" t="s">
        <v>2205</v>
      </c>
      <c r="X1120" s="274" t="s">
        <v>2450</v>
      </c>
      <c r="Y1120" s="85">
        <v>6616670</v>
      </c>
      <c r="Z1120" s="86">
        <v>44209</v>
      </c>
      <c r="AA1120" s="86"/>
      <c r="AB1120" s="87">
        <f t="shared" ca="1" si="193"/>
        <v>131</v>
      </c>
      <c r="AC1120" s="88" t="str">
        <f t="shared" ca="1" si="194"/>
        <v>121 - 150 days</v>
      </c>
      <c r="AD1120" s="89">
        <f t="shared" si="189"/>
        <v>44239</v>
      </c>
      <c r="AE1120" s="90" t="str">
        <f t="shared" si="187"/>
        <v>W07-2021</v>
      </c>
      <c r="AF1120" s="90" t="str">
        <f t="shared" si="188"/>
        <v>Feb-2021</v>
      </c>
      <c r="AG1120" s="89">
        <v>44261</v>
      </c>
      <c r="AH1120" s="90" t="str">
        <f t="shared" si="191"/>
        <v>W10-2021</v>
      </c>
      <c r="AI1120" s="90" t="str">
        <f t="shared" si="192"/>
        <v>Mar-2021</v>
      </c>
      <c r="AJ1120" s="89">
        <v>44326</v>
      </c>
      <c r="AK1120" s="90" t="str">
        <f t="shared" si="195"/>
        <v>W20-2021</v>
      </c>
      <c r="AL1120" s="90" t="str">
        <f t="shared" si="196"/>
        <v>May-2021</v>
      </c>
      <c r="AM1120" s="89">
        <v>44324</v>
      </c>
      <c r="AN1120" s="90" t="str">
        <f t="shared" si="197"/>
        <v>W19-2021</v>
      </c>
      <c r="AO1120" s="90" t="str">
        <f t="shared" si="198"/>
        <v>May-2021</v>
      </c>
      <c r="AP1120" s="83" t="s">
        <v>4462</v>
      </c>
      <c r="AQ1120" s="107"/>
      <c r="AR1120" s="89"/>
      <c r="AS1120" s="99" t="s">
        <v>2331</v>
      </c>
      <c r="AT1120" s="94">
        <v>6.6</v>
      </c>
      <c r="AU1120" s="97"/>
      <c r="AV1120" s="95">
        <v>44211</v>
      </c>
      <c r="AW1120" s="97"/>
      <c r="AX1120" s="89"/>
      <c r="AY1120" s="89">
        <v>44340</v>
      </c>
      <c r="AZ1120" s="219" t="str">
        <f t="shared" si="199"/>
        <v>W22-2021</v>
      </c>
      <c r="BA1120" s="86"/>
      <c r="BB1120" s="86"/>
      <c r="BC1120" s="86"/>
      <c r="BD1120" s="83" t="s">
        <v>3719</v>
      </c>
      <c r="BE1120" s="83" t="str">
        <f t="shared" si="200"/>
        <v>21.RFI</v>
      </c>
      <c r="BF1120" s="83" t="s">
        <v>3755</v>
      </c>
      <c r="BG1120" s="96" t="s">
        <v>4213</v>
      </c>
      <c r="BH1120" s="437"/>
      <c r="BI1120" s="13"/>
      <c r="BJ1120" s="13"/>
    </row>
    <row r="1121" spans="1:62" ht="15" hidden="1" customHeight="1">
      <c r="A1121" s="27">
        <v>471</v>
      </c>
      <c r="B1121" s="29"/>
      <c r="C1121" s="83" t="str">
        <f t="shared" si="190"/>
        <v>SUM-RI-BLS-1113</v>
      </c>
      <c r="D1121" s="83">
        <v>30618760031</v>
      </c>
      <c r="E1121" s="83" t="s">
        <v>2791</v>
      </c>
      <c r="F1121" s="198" t="s">
        <v>3139</v>
      </c>
      <c r="G1121" s="83" t="s">
        <v>5840</v>
      </c>
      <c r="H1121" s="84" t="s">
        <v>6825</v>
      </c>
      <c r="I1121" s="83" t="s">
        <v>5200</v>
      </c>
      <c r="J1121" s="83" t="s">
        <v>5201</v>
      </c>
      <c r="K1121" s="83">
        <v>60</v>
      </c>
      <c r="L1121" s="83" t="s">
        <v>4826</v>
      </c>
      <c r="M1121" s="84">
        <v>2020</v>
      </c>
      <c r="N1121" s="83" t="s">
        <v>3757</v>
      </c>
      <c r="O1121" s="83" t="s">
        <v>3659</v>
      </c>
      <c r="P1121" s="84" t="s">
        <v>205</v>
      </c>
      <c r="Q1121" s="83" t="s">
        <v>1315</v>
      </c>
      <c r="R1121" s="83" t="s">
        <v>1316</v>
      </c>
      <c r="S1121" s="83" t="s">
        <v>2200</v>
      </c>
      <c r="T1121" s="83" t="s">
        <v>4465</v>
      </c>
      <c r="U1121" s="83" t="s">
        <v>201</v>
      </c>
      <c r="V1121" s="83" t="s">
        <v>4476</v>
      </c>
      <c r="W1121" s="274" t="s">
        <v>2224</v>
      </c>
      <c r="X1121" s="274" t="s">
        <v>2465</v>
      </c>
      <c r="Y1121" s="85">
        <v>6616609</v>
      </c>
      <c r="Z1121" s="86">
        <v>44201</v>
      </c>
      <c r="AA1121" s="86"/>
      <c r="AB1121" s="87">
        <f t="shared" ca="1" si="193"/>
        <v>28</v>
      </c>
      <c r="AC1121" s="88" t="str">
        <f t="shared" ca="1" si="194"/>
        <v>&lt; 30 days</v>
      </c>
      <c r="AD1121" s="89">
        <f t="shared" si="189"/>
        <v>44231</v>
      </c>
      <c r="AE1121" s="90" t="str">
        <f t="shared" si="187"/>
        <v>W06-2021</v>
      </c>
      <c r="AF1121" s="90" t="str">
        <f t="shared" si="188"/>
        <v>Feb-2021</v>
      </c>
      <c r="AG1121" s="89">
        <v>44223</v>
      </c>
      <c r="AH1121" s="90" t="str">
        <f t="shared" si="191"/>
        <v>W05-2021</v>
      </c>
      <c r="AI1121" s="90" t="str">
        <f t="shared" si="192"/>
        <v>Jan-2021</v>
      </c>
      <c r="AJ1121" s="89">
        <v>44230</v>
      </c>
      <c r="AK1121" s="90" t="str">
        <f t="shared" si="195"/>
        <v>W06-2021</v>
      </c>
      <c r="AL1121" s="90" t="str">
        <f t="shared" si="196"/>
        <v>Feb-2021</v>
      </c>
      <c r="AM1121" s="89">
        <v>44227</v>
      </c>
      <c r="AN1121" s="90" t="str">
        <f t="shared" si="197"/>
        <v>W06-2021</v>
      </c>
      <c r="AO1121" s="90" t="str">
        <f t="shared" si="198"/>
        <v>Jan-2021</v>
      </c>
      <c r="AP1121" s="83" t="s">
        <v>4464</v>
      </c>
      <c r="AQ1121" s="107">
        <v>44211</v>
      </c>
      <c r="AR1121" s="89"/>
      <c r="AS1121" s="99">
        <v>182501116740</v>
      </c>
      <c r="AT1121" s="94">
        <v>6.6</v>
      </c>
      <c r="AU1121" s="255"/>
      <c r="AV1121" s="95">
        <v>44209</v>
      </c>
      <c r="AW1121" s="97"/>
      <c r="AX1121" s="89"/>
      <c r="AY1121" s="89">
        <v>44229</v>
      </c>
      <c r="AZ1121" s="219" t="str">
        <f t="shared" si="199"/>
        <v>W06-2021</v>
      </c>
      <c r="BA1121" s="86"/>
      <c r="BB1121" s="86"/>
      <c r="BC1121" s="86"/>
      <c r="BD1121" s="83" t="s">
        <v>3719</v>
      </c>
      <c r="BE1121" s="83" t="str">
        <f t="shared" si="200"/>
        <v>21.RFI</v>
      </c>
      <c r="BF1121" s="83" t="s">
        <v>3755</v>
      </c>
      <c r="BG1121" s="96" t="s">
        <v>4212</v>
      </c>
      <c r="BH1121" s="437"/>
    </row>
    <row r="1122" spans="1:62" ht="15" hidden="1" customHeight="1">
      <c r="A1122" s="27">
        <v>469</v>
      </c>
      <c r="B1122" s="29"/>
      <c r="C1122" s="83" t="str">
        <f t="shared" si="190"/>
        <v>JAW-JB-IDM-3816</v>
      </c>
      <c r="D1122" s="83">
        <v>30618730031</v>
      </c>
      <c r="E1122" s="83" t="s">
        <v>2789</v>
      </c>
      <c r="F1122" s="198" t="s">
        <v>3137</v>
      </c>
      <c r="G1122" s="83" t="s">
        <v>5840</v>
      </c>
      <c r="H1122" s="84" t="s">
        <v>6508</v>
      </c>
      <c r="I1122" s="83" t="s">
        <v>5196</v>
      </c>
      <c r="J1122" s="83" t="s">
        <v>5197</v>
      </c>
      <c r="K1122" s="83">
        <v>40</v>
      </c>
      <c r="L1122" s="83" t="s">
        <v>4824</v>
      </c>
      <c r="M1122" s="84">
        <v>2020</v>
      </c>
      <c r="N1122" s="83" t="s">
        <v>3757</v>
      </c>
      <c r="O1122" s="83" t="s">
        <v>5874</v>
      </c>
      <c r="P1122" s="84" t="s">
        <v>205</v>
      </c>
      <c r="Q1122" s="83" t="s">
        <v>1311</v>
      </c>
      <c r="R1122" s="83" t="s">
        <v>1312</v>
      </c>
      <c r="S1122" s="83" t="s">
        <v>2200</v>
      </c>
      <c r="T1122" s="83" t="s">
        <v>4465</v>
      </c>
      <c r="U1122" s="83" t="s">
        <v>103</v>
      </c>
      <c r="V1122" s="83" t="s">
        <v>4470</v>
      </c>
      <c r="W1122" s="274" t="s">
        <v>2205</v>
      </c>
      <c r="X1122" s="274" t="s">
        <v>2549</v>
      </c>
      <c r="Y1122" s="85">
        <v>6616594</v>
      </c>
      <c r="Z1122" s="86">
        <v>44195</v>
      </c>
      <c r="AA1122" s="86"/>
      <c r="AB1122" s="87">
        <f t="shared" ca="1" si="193"/>
        <v>28</v>
      </c>
      <c r="AC1122" s="88" t="str">
        <f t="shared" ca="1" si="194"/>
        <v>&lt; 30 days</v>
      </c>
      <c r="AD1122" s="89">
        <f t="shared" si="189"/>
        <v>44225</v>
      </c>
      <c r="AE1122" s="90" t="str">
        <f t="shared" si="187"/>
        <v>W05-2021</v>
      </c>
      <c r="AF1122" s="90" t="str">
        <f t="shared" si="188"/>
        <v>Jan-2021</v>
      </c>
      <c r="AG1122" s="89">
        <v>44224</v>
      </c>
      <c r="AH1122" s="90" t="str">
        <f t="shared" si="191"/>
        <v>W05-2021</v>
      </c>
      <c r="AI1122" s="90" t="str">
        <f t="shared" si="192"/>
        <v>Jan-2021</v>
      </c>
      <c r="AJ1122" s="89">
        <v>44224</v>
      </c>
      <c r="AK1122" s="90" t="str">
        <f t="shared" si="195"/>
        <v>W05-2021</v>
      </c>
      <c r="AL1122" s="90" t="str">
        <f t="shared" si="196"/>
        <v>Jan-2021</v>
      </c>
      <c r="AM1122" s="89">
        <v>44224</v>
      </c>
      <c r="AN1122" s="90" t="str">
        <f t="shared" si="197"/>
        <v>W05-2021</v>
      </c>
      <c r="AO1122" s="90" t="str">
        <f t="shared" si="198"/>
        <v>Jan-2021</v>
      </c>
      <c r="AP1122" s="83" t="s">
        <v>4464</v>
      </c>
      <c r="AQ1122" s="107">
        <v>44211</v>
      </c>
      <c r="AR1122" s="89"/>
      <c r="AS1122" s="99" t="s">
        <v>2330</v>
      </c>
      <c r="AT1122" s="94" t="s">
        <v>2415</v>
      </c>
      <c r="AU1122" s="97"/>
      <c r="AV1122" s="95">
        <v>44203</v>
      </c>
      <c r="AW1122" s="97"/>
      <c r="AX1122" s="89"/>
      <c r="AY1122" s="89">
        <v>44223</v>
      </c>
      <c r="AZ1122" s="219" t="str">
        <f t="shared" si="199"/>
        <v>W05-2021</v>
      </c>
      <c r="BA1122" s="86"/>
      <c r="BB1122" s="86"/>
      <c r="BC1122" s="86"/>
      <c r="BD1122" s="83" t="s">
        <v>3719</v>
      </c>
      <c r="BE1122" s="83" t="str">
        <f t="shared" si="200"/>
        <v>21.RFI</v>
      </c>
      <c r="BF1122" s="83" t="s">
        <v>3755</v>
      </c>
      <c r="BG1122" s="96" t="s">
        <v>4210</v>
      </c>
      <c r="BH1122" s="437"/>
    </row>
    <row r="1123" spans="1:62" ht="15" hidden="1" customHeight="1">
      <c r="A1123" s="27">
        <v>470</v>
      </c>
      <c r="B1123" s="29"/>
      <c r="C1123" s="83" t="str">
        <f t="shared" si="190"/>
        <v>JAW-JI-BYW-4121</v>
      </c>
      <c r="D1123" s="83">
        <v>30618740031</v>
      </c>
      <c r="E1123" s="83" t="s">
        <v>2790</v>
      </c>
      <c r="F1123" s="198" t="s">
        <v>3138</v>
      </c>
      <c r="G1123" s="83" t="s">
        <v>5840</v>
      </c>
      <c r="H1123" s="84" t="s">
        <v>6508</v>
      </c>
      <c r="I1123" s="83" t="s">
        <v>5198</v>
      </c>
      <c r="J1123" s="83" t="s">
        <v>5199</v>
      </c>
      <c r="K1123" s="83">
        <v>40</v>
      </c>
      <c r="L1123" s="83" t="s">
        <v>4825</v>
      </c>
      <c r="M1123" s="84">
        <v>2020</v>
      </c>
      <c r="N1123" s="83" t="s">
        <v>3757</v>
      </c>
      <c r="O1123" s="83" t="s">
        <v>3658</v>
      </c>
      <c r="P1123" s="84" t="s">
        <v>205</v>
      </c>
      <c r="Q1123" s="83" t="s">
        <v>1313</v>
      </c>
      <c r="R1123" s="83" t="s">
        <v>1314</v>
      </c>
      <c r="S1123" s="83" t="s">
        <v>2200</v>
      </c>
      <c r="T1123" s="83" t="s">
        <v>4465</v>
      </c>
      <c r="U1123" s="83" t="s">
        <v>203</v>
      </c>
      <c r="V1123" s="83" t="s">
        <v>4472</v>
      </c>
      <c r="W1123" s="274" t="s">
        <v>2207</v>
      </c>
      <c r="X1123" s="274" t="s">
        <v>2608</v>
      </c>
      <c r="Y1123" s="85">
        <v>6616594</v>
      </c>
      <c r="Z1123" s="86">
        <v>44195</v>
      </c>
      <c r="AA1123" s="86"/>
      <c r="AB1123" s="87">
        <f t="shared" ca="1" si="193"/>
        <v>72</v>
      </c>
      <c r="AC1123" s="88" t="str">
        <f t="shared" ca="1" si="194"/>
        <v>61 - 90 days</v>
      </c>
      <c r="AD1123" s="89">
        <f t="shared" si="189"/>
        <v>44225</v>
      </c>
      <c r="AE1123" s="90" t="str">
        <f t="shared" si="187"/>
        <v>W05-2021</v>
      </c>
      <c r="AF1123" s="90" t="str">
        <f t="shared" si="188"/>
        <v>Jan-2021</v>
      </c>
      <c r="AG1123" s="89">
        <v>44224</v>
      </c>
      <c r="AH1123" s="90" t="str">
        <f t="shared" si="191"/>
        <v>W05-2021</v>
      </c>
      <c r="AI1123" s="90" t="str">
        <f t="shared" si="192"/>
        <v>Jan-2021</v>
      </c>
      <c r="AJ1123" s="89">
        <v>44225</v>
      </c>
      <c r="AK1123" s="90" t="str">
        <f t="shared" si="195"/>
        <v>W05-2021</v>
      </c>
      <c r="AL1123" s="90" t="str">
        <f t="shared" si="196"/>
        <v>Jan-2021</v>
      </c>
      <c r="AM1123" s="89" t="s">
        <v>345</v>
      </c>
      <c r="AN1123" s="90" t="str">
        <f t="shared" si="197"/>
        <v>TBD</v>
      </c>
      <c r="AO1123" s="90" t="str">
        <f t="shared" si="198"/>
        <v>TBD</v>
      </c>
      <c r="AP1123" s="83" t="s">
        <v>4463</v>
      </c>
      <c r="AQ1123" s="107">
        <v>44242</v>
      </c>
      <c r="AR1123" s="89"/>
      <c r="AS1123" s="99">
        <v>516731204445</v>
      </c>
      <c r="AT1123" s="94">
        <v>6.6</v>
      </c>
      <c r="AU1123" s="97"/>
      <c r="AV1123" s="95">
        <v>44203</v>
      </c>
      <c r="AW1123" s="97"/>
      <c r="AX1123" s="89"/>
      <c r="AY1123" s="89">
        <v>44267</v>
      </c>
      <c r="AZ1123" s="219" t="str">
        <f t="shared" si="199"/>
        <v>W11-2021</v>
      </c>
      <c r="BA1123" s="86"/>
      <c r="BB1123" s="86"/>
      <c r="BC1123" s="86"/>
      <c r="BD1123" s="83" t="s">
        <v>3719</v>
      </c>
      <c r="BE1123" s="83" t="str">
        <f t="shared" si="200"/>
        <v>21.RFI</v>
      </c>
      <c r="BF1123" s="83" t="s">
        <v>3755</v>
      </c>
      <c r="BG1123" s="96" t="s">
        <v>4211</v>
      </c>
      <c r="BH1123" s="437"/>
      <c r="BI1123" s="28"/>
      <c r="BJ1123" s="28"/>
    </row>
    <row r="1124" spans="1:62" ht="15" hidden="1" customHeight="1">
      <c r="A1124" s="27">
        <v>171</v>
      </c>
      <c r="B1124" s="29"/>
      <c r="C1124" s="83" t="str">
        <f t="shared" si="190"/>
        <v>JAW-JI-BLT-1912</v>
      </c>
      <c r="D1124" s="83">
        <v>30597190031</v>
      </c>
      <c r="E1124" s="83" t="s">
        <v>7369</v>
      </c>
      <c r="F1124" s="198" t="s">
        <v>716</v>
      </c>
      <c r="G1124" s="83" t="s">
        <v>5840</v>
      </c>
      <c r="H1124" s="84" t="s">
        <v>6825</v>
      </c>
      <c r="I1124" s="83">
        <v>112.15027600000001</v>
      </c>
      <c r="J1124" s="83">
        <v>-8.1121649999999992</v>
      </c>
      <c r="K1124" s="83">
        <v>40</v>
      </c>
      <c r="L1124" s="83" t="s">
        <v>4622</v>
      </c>
      <c r="M1124" s="84">
        <v>2020</v>
      </c>
      <c r="N1124" s="83" t="s">
        <v>3757</v>
      </c>
      <c r="O1124" s="83" t="s">
        <v>3368</v>
      </c>
      <c r="P1124" s="84" t="s">
        <v>205</v>
      </c>
      <c r="Q1124" s="83" t="s">
        <v>715</v>
      </c>
      <c r="R1124" s="83" t="s">
        <v>716</v>
      </c>
      <c r="S1124" s="83" t="s">
        <v>106</v>
      </c>
      <c r="T1124" s="83" t="s">
        <v>4465</v>
      </c>
      <c r="U1124" s="83" t="s">
        <v>203</v>
      </c>
      <c r="V1124" s="83" t="s">
        <v>4472</v>
      </c>
      <c r="W1124" s="274" t="s">
        <v>2207</v>
      </c>
      <c r="X1124" s="274" t="s">
        <v>2456</v>
      </c>
      <c r="Y1124" s="85">
        <v>6614889</v>
      </c>
      <c r="Z1124" s="86">
        <v>44026</v>
      </c>
      <c r="AA1124" s="86"/>
      <c r="AB1124" s="87">
        <f t="shared" ca="1" si="193"/>
        <v>225</v>
      </c>
      <c r="AC1124" s="88" t="str">
        <f t="shared" ca="1" si="194"/>
        <v>&gt; 150 days</v>
      </c>
      <c r="AD1124" s="89">
        <f t="shared" si="189"/>
        <v>44176</v>
      </c>
      <c r="AE1124" s="90" t="str">
        <f t="shared" si="187"/>
        <v>W50-2020</v>
      </c>
      <c r="AF1124" s="90" t="str">
        <f t="shared" si="188"/>
        <v>Dec-2020</v>
      </c>
      <c r="AG1124" s="89">
        <v>44227</v>
      </c>
      <c r="AH1124" s="90" t="str">
        <f t="shared" si="191"/>
        <v>W06-2021</v>
      </c>
      <c r="AI1124" s="90" t="str">
        <f t="shared" si="192"/>
        <v>Jan-2021</v>
      </c>
      <c r="AJ1124" s="89">
        <v>44175</v>
      </c>
      <c r="AK1124" s="90" t="str">
        <f t="shared" si="195"/>
        <v>W50-2020</v>
      </c>
      <c r="AL1124" s="90" t="str">
        <f t="shared" si="196"/>
        <v>Dec-2020</v>
      </c>
      <c r="AM1124" s="89">
        <v>44253</v>
      </c>
      <c r="AN1124" s="90" t="str">
        <f t="shared" si="197"/>
        <v>W09-2021</v>
      </c>
      <c r="AO1124" s="90" t="str">
        <f t="shared" si="198"/>
        <v>Feb-2021</v>
      </c>
      <c r="AP1124" s="83" t="s">
        <v>4464</v>
      </c>
      <c r="AQ1124" s="107">
        <v>44204</v>
      </c>
      <c r="AR1124" s="89"/>
      <c r="AS1124" s="99" t="s">
        <v>2251</v>
      </c>
      <c r="AT1124" s="94"/>
      <c r="AU1124" s="97"/>
      <c r="AV1124" s="95">
        <v>44203</v>
      </c>
      <c r="AW1124" s="97"/>
      <c r="AX1124" s="89"/>
      <c r="AY1124" s="89">
        <v>44251</v>
      </c>
      <c r="AZ1124" s="219" t="str">
        <f t="shared" si="199"/>
        <v>W09-2021</v>
      </c>
      <c r="BA1124" s="86"/>
      <c r="BB1124" s="86"/>
      <c r="BC1124" s="86"/>
      <c r="BD1124" s="83" t="s">
        <v>3719</v>
      </c>
      <c r="BE1124" s="83" t="str">
        <f t="shared" si="200"/>
        <v>21.RFI</v>
      </c>
      <c r="BF1124" s="83" t="s">
        <v>3755</v>
      </c>
      <c r="BG1124" s="96" t="s">
        <v>3931</v>
      </c>
      <c r="BH1124" s="437"/>
    </row>
    <row r="1125" spans="1:62" ht="15" hidden="1" customHeight="1">
      <c r="A1125" s="27">
        <v>219</v>
      </c>
      <c r="B1125" s="29"/>
      <c r="C1125" s="83" t="str">
        <f t="shared" si="190"/>
        <v>JAW-JI-KNR-4253</v>
      </c>
      <c r="D1125" s="83">
        <v>30606160031</v>
      </c>
      <c r="E1125" s="83" t="s">
        <v>2772</v>
      </c>
      <c r="F1125" s="198" t="s">
        <v>2914</v>
      </c>
      <c r="G1125" s="83" t="s">
        <v>5840</v>
      </c>
      <c r="H1125" s="84" t="s">
        <v>6508</v>
      </c>
      <c r="I1125" s="83" t="s">
        <v>5148</v>
      </c>
      <c r="J1125" s="83" t="s">
        <v>5149</v>
      </c>
      <c r="K1125" s="83">
        <v>41</v>
      </c>
      <c r="L1125" s="83" t="s">
        <v>4652</v>
      </c>
      <c r="M1125" s="84">
        <v>2020</v>
      </c>
      <c r="N1125" s="83" t="s">
        <v>3757</v>
      </c>
      <c r="O1125" s="83" t="s">
        <v>3413</v>
      </c>
      <c r="P1125" s="84" t="s">
        <v>205</v>
      </c>
      <c r="Q1125" s="83" t="s">
        <v>811</v>
      </c>
      <c r="R1125" s="83" t="s">
        <v>812</v>
      </c>
      <c r="S1125" s="83" t="s">
        <v>106</v>
      </c>
      <c r="T1125" s="83" t="s">
        <v>4465</v>
      </c>
      <c r="U1125" s="83" t="s">
        <v>203</v>
      </c>
      <c r="V1125" s="83" t="s">
        <v>4472</v>
      </c>
      <c r="W1125" s="274" t="s">
        <v>2207</v>
      </c>
      <c r="X1125" s="274" t="s">
        <v>2497</v>
      </c>
      <c r="Y1125" s="85">
        <v>6616350</v>
      </c>
      <c r="Z1125" s="86">
        <v>44124</v>
      </c>
      <c r="AA1125" s="86"/>
      <c r="AB1125" s="87">
        <f t="shared" ca="1" si="193"/>
        <v>143</v>
      </c>
      <c r="AC1125" s="88" t="str">
        <f t="shared" ca="1" si="194"/>
        <v>121 - 150 days</v>
      </c>
      <c r="AD1125" s="89">
        <f t="shared" si="189"/>
        <v>44274</v>
      </c>
      <c r="AE1125" s="90" t="str">
        <f t="shared" si="187"/>
        <v>W12-2021</v>
      </c>
      <c r="AF1125" s="90" t="str">
        <f t="shared" si="188"/>
        <v>Mar-2021</v>
      </c>
      <c r="AG1125" s="89">
        <v>44175</v>
      </c>
      <c r="AH1125" s="90" t="str">
        <f t="shared" si="191"/>
        <v>W50-2020</v>
      </c>
      <c r="AI1125" s="90" t="str">
        <f t="shared" si="192"/>
        <v>Dec-2020</v>
      </c>
      <c r="AJ1125" s="89">
        <v>44233</v>
      </c>
      <c r="AK1125" s="90" t="str">
        <f t="shared" si="195"/>
        <v>W06-2021</v>
      </c>
      <c r="AL1125" s="90" t="str">
        <f t="shared" si="196"/>
        <v>Feb-2021</v>
      </c>
      <c r="AM1125" s="89">
        <v>44284</v>
      </c>
      <c r="AN1125" s="90" t="str">
        <f t="shared" si="197"/>
        <v>W14-2021</v>
      </c>
      <c r="AO1125" s="90" t="str">
        <f t="shared" si="198"/>
        <v>Mar-2021</v>
      </c>
      <c r="AP1125" s="83" t="s">
        <v>4462</v>
      </c>
      <c r="AQ1125" s="107">
        <v>44131</v>
      </c>
      <c r="AR1125" s="89"/>
      <c r="AS1125" s="99">
        <v>514021907297</v>
      </c>
      <c r="AT1125" s="94">
        <v>33</v>
      </c>
      <c r="AU1125" s="97"/>
      <c r="AV1125" s="95">
        <v>44193</v>
      </c>
      <c r="AW1125" s="97"/>
      <c r="AX1125" s="89"/>
      <c r="AY1125" s="89">
        <v>44267</v>
      </c>
      <c r="AZ1125" s="219" t="str">
        <f t="shared" si="199"/>
        <v>W11-2021</v>
      </c>
      <c r="BA1125" s="86"/>
      <c r="BB1125" s="86"/>
      <c r="BC1125" s="86"/>
      <c r="BD1125" s="83" t="s">
        <v>3719</v>
      </c>
      <c r="BE1125" s="83" t="str">
        <f t="shared" si="200"/>
        <v>21.RFI</v>
      </c>
      <c r="BF1125" s="83" t="s">
        <v>3755</v>
      </c>
      <c r="BG1125" s="96" t="s">
        <v>3979</v>
      </c>
      <c r="BH1125" s="437"/>
      <c r="BI1125" s="13"/>
      <c r="BJ1125" s="369"/>
    </row>
    <row r="1126" spans="1:62" ht="15" hidden="1" customHeight="1">
      <c r="A1126" s="27">
        <v>624</v>
      </c>
      <c r="B1126" s="29"/>
      <c r="C1126" s="83" t="str">
        <f t="shared" si="190"/>
        <v>JAW-JI-SBY-4373</v>
      </c>
      <c r="D1126" s="83">
        <v>30618710031</v>
      </c>
      <c r="E1126" s="83" t="s">
        <v>7687</v>
      </c>
      <c r="F1126" s="198" t="s">
        <v>7982</v>
      </c>
      <c r="G1126" s="83" t="s">
        <v>5844</v>
      </c>
      <c r="H1126" s="84" t="s">
        <v>6508</v>
      </c>
      <c r="I1126" s="83" t="s">
        <v>5486</v>
      </c>
      <c r="J1126" s="83" t="s">
        <v>5487</v>
      </c>
      <c r="K1126" s="83">
        <v>34</v>
      </c>
      <c r="L1126" s="83" t="s">
        <v>4487</v>
      </c>
      <c r="M1126" s="84">
        <v>2020</v>
      </c>
      <c r="N1126" s="83" t="s">
        <v>3757</v>
      </c>
      <c r="O1126" s="83" t="s">
        <v>7074</v>
      </c>
      <c r="P1126" s="84" t="s">
        <v>205</v>
      </c>
      <c r="Q1126" s="83" t="s">
        <v>1619</v>
      </c>
      <c r="R1126" s="83" t="s">
        <v>1620</v>
      </c>
      <c r="S1126" s="83" t="s">
        <v>2200</v>
      </c>
      <c r="T1126" s="83" t="s">
        <v>4465</v>
      </c>
      <c r="U1126" s="83" t="s">
        <v>203</v>
      </c>
      <c r="V1126" s="83" t="s">
        <v>4472</v>
      </c>
      <c r="W1126" s="274" t="s">
        <v>2207</v>
      </c>
      <c r="X1126" s="274" t="s">
        <v>2207</v>
      </c>
      <c r="Y1126" s="85">
        <v>6616574</v>
      </c>
      <c r="Z1126" s="86">
        <v>44182</v>
      </c>
      <c r="AA1126" s="86"/>
      <c r="AB1126" s="87">
        <f t="shared" ca="1" si="193"/>
        <v>190</v>
      </c>
      <c r="AC1126" s="88" t="str">
        <f t="shared" ca="1" si="194"/>
        <v>&gt; 150 days</v>
      </c>
      <c r="AD1126" s="89">
        <f t="shared" si="189"/>
        <v>44212</v>
      </c>
      <c r="AE1126" s="90" t="str">
        <f t="shared" si="187"/>
        <v>W03-2021</v>
      </c>
      <c r="AF1126" s="90" t="str">
        <f t="shared" si="188"/>
        <v>Jan-2021</v>
      </c>
      <c r="AG1126" s="89">
        <v>44242</v>
      </c>
      <c r="AH1126" s="90" t="str">
        <f t="shared" si="191"/>
        <v>W08-2021</v>
      </c>
      <c r="AI1126" s="90" t="str">
        <f t="shared" si="192"/>
        <v>Feb-2021</v>
      </c>
      <c r="AJ1126" s="89">
        <v>44212</v>
      </c>
      <c r="AK1126" s="90" t="str">
        <f t="shared" si="195"/>
        <v>W03-2021</v>
      </c>
      <c r="AL1126" s="90" t="str">
        <f t="shared" si="196"/>
        <v>Jan-2021</v>
      </c>
      <c r="AM1126" s="89">
        <v>44212</v>
      </c>
      <c r="AN1126" s="90" t="str">
        <f t="shared" si="197"/>
        <v>W03-2021</v>
      </c>
      <c r="AO1126" s="90" t="str">
        <f t="shared" si="198"/>
        <v>Jan-2021</v>
      </c>
      <c r="AP1126" s="83" t="s">
        <v>4464</v>
      </c>
      <c r="AQ1126" s="107"/>
      <c r="AR1126" s="89"/>
      <c r="AS1126" s="99" t="s">
        <v>2388</v>
      </c>
      <c r="AT1126" s="94">
        <v>6.6</v>
      </c>
      <c r="AU1126" s="97"/>
      <c r="AV1126" s="95">
        <v>44188</v>
      </c>
      <c r="AW1126" s="97"/>
      <c r="AX1126" s="89"/>
      <c r="AY1126" s="89">
        <v>44372</v>
      </c>
      <c r="AZ1126" s="219" t="str">
        <f t="shared" si="199"/>
        <v>W26-2021</v>
      </c>
      <c r="BA1126" s="86"/>
      <c r="BB1126" s="86"/>
      <c r="BC1126" s="86"/>
      <c r="BD1126" s="83" t="s">
        <v>3719</v>
      </c>
      <c r="BE1126" s="83" t="str">
        <f t="shared" si="200"/>
        <v>21.RFI</v>
      </c>
      <c r="BF1126" s="83" t="s">
        <v>3755</v>
      </c>
      <c r="BG1126" s="103" t="s">
        <v>4301</v>
      </c>
      <c r="BH1126" s="448"/>
    </row>
    <row r="1127" spans="1:62" ht="15" hidden="1" customHeight="1">
      <c r="A1127" s="27">
        <v>120</v>
      </c>
      <c r="B1127" s="29"/>
      <c r="C1127" s="83" t="str">
        <f t="shared" si="190"/>
        <v>SUM-RI-DUM-1106</v>
      </c>
      <c r="D1127" s="83">
        <v>30597230031</v>
      </c>
      <c r="E1127" s="83" t="s">
        <v>7811</v>
      </c>
      <c r="F1127" s="198" t="s">
        <v>614</v>
      </c>
      <c r="G1127" s="83" t="s">
        <v>5840</v>
      </c>
      <c r="H1127" s="84" t="s">
        <v>6825</v>
      </c>
      <c r="I1127" s="83">
        <v>101.419258</v>
      </c>
      <c r="J1127" s="83" t="s">
        <v>5129</v>
      </c>
      <c r="K1127" s="83">
        <v>40</v>
      </c>
      <c r="L1127" s="83" t="s">
        <v>4518</v>
      </c>
      <c r="M1127" s="84">
        <v>2020</v>
      </c>
      <c r="N1127" s="83" t="s">
        <v>3757</v>
      </c>
      <c r="O1127" s="83" t="s">
        <v>3318</v>
      </c>
      <c r="P1127" s="84" t="s">
        <v>205</v>
      </c>
      <c r="Q1127" s="83" t="s">
        <v>613</v>
      </c>
      <c r="R1127" s="83" t="s">
        <v>614</v>
      </c>
      <c r="S1127" s="83" t="s">
        <v>106</v>
      </c>
      <c r="T1127" s="83" t="s">
        <v>4465</v>
      </c>
      <c r="U1127" s="83" t="s">
        <v>201</v>
      </c>
      <c r="V1127" s="83" t="s">
        <v>4476</v>
      </c>
      <c r="W1127" s="274" t="s">
        <v>2206</v>
      </c>
      <c r="X1127" s="274" t="s">
        <v>2468</v>
      </c>
      <c r="Y1127" s="85">
        <v>6614889</v>
      </c>
      <c r="Z1127" s="86">
        <v>44026</v>
      </c>
      <c r="AA1127" s="86"/>
      <c r="AB1127" s="87">
        <f t="shared" ca="1" si="193"/>
        <v>270</v>
      </c>
      <c r="AC1127" s="88" t="str">
        <f t="shared" ca="1" si="194"/>
        <v>&gt; 150 days</v>
      </c>
      <c r="AD1127" s="89">
        <f t="shared" si="189"/>
        <v>44176</v>
      </c>
      <c r="AE1127" s="90" t="str">
        <f t="shared" si="187"/>
        <v>W50-2020</v>
      </c>
      <c r="AF1127" s="90" t="str">
        <f t="shared" si="188"/>
        <v>Dec-2020</v>
      </c>
      <c r="AG1127" s="89">
        <v>44246</v>
      </c>
      <c r="AH1127" s="90" t="str">
        <f t="shared" si="191"/>
        <v>W08-2021</v>
      </c>
      <c r="AI1127" s="90" t="str">
        <f t="shared" si="192"/>
        <v>Feb-2021</v>
      </c>
      <c r="AJ1127" s="89">
        <v>44175</v>
      </c>
      <c r="AK1127" s="90" t="str">
        <f t="shared" si="195"/>
        <v>W50-2020</v>
      </c>
      <c r="AL1127" s="90" t="str">
        <f t="shared" si="196"/>
        <v>Dec-2020</v>
      </c>
      <c r="AM1127" s="89">
        <v>44270</v>
      </c>
      <c r="AN1127" s="90" t="str">
        <f t="shared" si="197"/>
        <v>W12-2021</v>
      </c>
      <c r="AO1127" s="90" t="str">
        <f t="shared" si="198"/>
        <v>Mar-2021</v>
      </c>
      <c r="AP1127" s="83" t="s">
        <v>4464</v>
      </c>
      <c r="AQ1127" s="107">
        <v>44131</v>
      </c>
      <c r="AR1127" s="89"/>
      <c r="AS1127" s="99" t="s">
        <v>5888</v>
      </c>
      <c r="AT1127" s="94"/>
      <c r="AU1127" s="97"/>
      <c r="AV1127" s="95">
        <v>44188</v>
      </c>
      <c r="AW1127" s="97"/>
      <c r="AX1127" s="89"/>
      <c r="AY1127" s="89">
        <v>44296</v>
      </c>
      <c r="AZ1127" s="219" t="str">
        <f t="shared" si="199"/>
        <v>W15-2021</v>
      </c>
      <c r="BA1127" s="86"/>
      <c r="BB1127" s="86"/>
      <c r="BC1127" s="86"/>
      <c r="BD1127" s="83" t="s">
        <v>3719</v>
      </c>
      <c r="BE1127" s="83" t="str">
        <f t="shared" si="200"/>
        <v>21.RFI</v>
      </c>
      <c r="BF1127" s="83" t="s">
        <v>3755</v>
      </c>
      <c r="BG1127" s="96" t="s">
        <v>3880</v>
      </c>
      <c r="BH1127" s="437"/>
      <c r="BI1127" s="13"/>
      <c r="BJ1127" s="13"/>
    </row>
    <row r="1128" spans="1:62" s="221" customFormat="1" ht="15" hidden="1" customHeight="1">
      <c r="A1128" s="27">
        <v>152</v>
      </c>
      <c r="B1128" s="29"/>
      <c r="C1128" s="83" t="str">
        <f t="shared" si="190"/>
        <v>SUM-AC-KTN-0378</v>
      </c>
      <c r="D1128" s="83">
        <v>30595030031</v>
      </c>
      <c r="E1128" s="83" t="s">
        <v>7502</v>
      </c>
      <c r="F1128" s="198" t="s">
        <v>678</v>
      </c>
      <c r="G1128" s="83" t="s">
        <v>5840</v>
      </c>
      <c r="H1128" s="84" t="s">
        <v>6825</v>
      </c>
      <c r="I1128" s="83">
        <v>97.833558999999994</v>
      </c>
      <c r="J1128" s="83">
        <v>3.4215800000000001</v>
      </c>
      <c r="K1128" s="83">
        <v>50</v>
      </c>
      <c r="L1128" s="83" t="s">
        <v>4607</v>
      </c>
      <c r="M1128" s="84">
        <v>2020</v>
      </c>
      <c r="N1128" s="83" t="s">
        <v>3757</v>
      </c>
      <c r="O1128" s="83" t="s">
        <v>3349</v>
      </c>
      <c r="P1128" s="84" t="s">
        <v>205</v>
      </c>
      <c r="Q1128" s="83" t="s">
        <v>677</v>
      </c>
      <c r="R1128" s="83" t="s">
        <v>678</v>
      </c>
      <c r="S1128" s="83" t="s">
        <v>106</v>
      </c>
      <c r="T1128" s="83" t="s">
        <v>4465</v>
      </c>
      <c r="U1128" s="83" t="s">
        <v>201</v>
      </c>
      <c r="V1128" s="83" t="s">
        <v>4471</v>
      </c>
      <c r="W1128" s="274" t="s">
        <v>2212</v>
      </c>
      <c r="X1128" s="274" t="s">
        <v>2475</v>
      </c>
      <c r="Y1128" s="85">
        <v>6614769</v>
      </c>
      <c r="Z1128" s="86">
        <v>44005</v>
      </c>
      <c r="AA1128" s="86"/>
      <c r="AB1128" s="87">
        <f t="shared" ca="1" si="193"/>
        <v>147</v>
      </c>
      <c r="AC1128" s="88" t="str">
        <f t="shared" ca="1" si="194"/>
        <v>121 - 150 days</v>
      </c>
      <c r="AD1128" s="89">
        <f t="shared" si="189"/>
        <v>44155</v>
      </c>
      <c r="AE1128" s="90" t="str">
        <f t="shared" si="187"/>
        <v>W47-2020</v>
      </c>
      <c r="AF1128" s="90" t="str">
        <f t="shared" si="188"/>
        <v>Nov-2020</v>
      </c>
      <c r="AG1128" s="89">
        <v>44154</v>
      </c>
      <c r="AH1128" s="90" t="str">
        <f t="shared" si="191"/>
        <v>W47-2020</v>
      </c>
      <c r="AI1128" s="90" t="str">
        <f t="shared" si="192"/>
        <v>Nov-2020</v>
      </c>
      <c r="AJ1128" s="89">
        <v>44154</v>
      </c>
      <c r="AK1128" s="90" t="str">
        <f t="shared" si="195"/>
        <v>W47-2020</v>
      </c>
      <c r="AL1128" s="90" t="str">
        <f t="shared" si="196"/>
        <v>Nov-2020</v>
      </c>
      <c r="AM1128" s="89">
        <v>44160</v>
      </c>
      <c r="AN1128" s="90" t="str">
        <f t="shared" si="197"/>
        <v>W48-2020</v>
      </c>
      <c r="AO1128" s="90" t="str">
        <f t="shared" si="198"/>
        <v>Nov-2020</v>
      </c>
      <c r="AP1128" s="83" t="s">
        <v>4464</v>
      </c>
      <c r="AQ1128" s="107">
        <v>44105</v>
      </c>
      <c r="AR1128" s="89"/>
      <c r="AS1128" s="99">
        <v>113340197819</v>
      </c>
      <c r="AT1128" s="94">
        <v>6.6</v>
      </c>
      <c r="AU1128" s="97"/>
      <c r="AV1128" s="95">
        <v>44176</v>
      </c>
      <c r="AW1128" s="97"/>
      <c r="AX1128" s="89"/>
      <c r="AY1128" s="89">
        <v>44152</v>
      </c>
      <c r="AZ1128" s="219" t="str">
        <f t="shared" si="199"/>
        <v>W47-2020</v>
      </c>
      <c r="BA1128" s="86"/>
      <c r="BB1128" s="86"/>
      <c r="BC1128" s="86"/>
      <c r="BD1128" s="83" t="s">
        <v>3719</v>
      </c>
      <c r="BE1128" s="83" t="str">
        <f t="shared" si="200"/>
        <v>21.RFI</v>
      </c>
      <c r="BF1128" s="83" t="s">
        <v>3755</v>
      </c>
      <c r="BG1128" s="96" t="s">
        <v>3912</v>
      </c>
      <c r="BH1128" s="437"/>
      <c r="BI1128" s="190"/>
      <c r="BJ1128" s="190"/>
    </row>
    <row r="1129" spans="1:62" ht="15" hidden="1" customHeight="1">
      <c r="A1129" s="27">
        <v>623</v>
      </c>
      <c r="B1129" s="29"/>
      <c r="C1129" s="83" t="str">
        <f t="shared" si="190"/>
        <v>NUS-NB-MTR-5387</v>
      </c>
      <c r="D1129" s="83">
        <v>30615470031</v>
      </c>
      <c r="E1129" s="83" t="s">
        <v>7386</v>
      </c>
      <c r="F1129" s="198" t="s">
        <v>7979</v>
      </c>
      <c r="G1129" s="83" t="s">
        <v>5844</v>
      </c>
      <c r="H1129" s="84" t="s">
        <v>6825</v>
      </c>
      <c r="I1129" s="83" t="s">
        <v>5484</v>
      </c>
      <c r="J1129" s="83" t="s">
        <v>5485</v>
      </c>
      <c r="K1129" s="83">
        <v>17</v>
      </c>
      <c r="L1129" s="83" t="s">
        <v>4487</v>
      </c>
      <c r="M1129" s="84">
        <v>2020</v>
      </c>
      <c r="N1129" s="83" t="s">
        <v>3757</v>
      </c>
      <c r="O1129" s="83" t="s">
        <v>7073</v>
      </c>
      <c r="P1129" s="84" t="s">
        <v>205</v>
      </c>
      <c r="Q1129" s="83" t="s">
        <v>1617</v>
      </c>
      <c r="R1129" s="83" t="s">
        <v>1618</v>
      </c>
      <c r="S1129" s="83" t="s">
        <v>2200</v>
      </c>
      <c r="T1129" s="83" t="s">
        <v>4465</v>
      </c>
      <c r="U1129" s="83" t="s">
        <v>203</v>
      </c>
      <c r="V1129" s="83" t="s">
        <v>4478</v>
      </c>
      <c r="W1129" s="274" t="s">
        <v>2221</v>
      </c>
      <c r="X1129" s="274" t="s">
        <v>2690</v>
      </c>
      <c r="Y1129" s="85">
        <v>6616471</v>
      </c>
      <c r="Z1129" s="86">
        <v>44154</v>
      </c>
      <c r="AA1129" s="86"/>
      <c r="AB1129" s="87">
        <f t="shared" ca="1" si="193"/>
        <v>224</v>
      </c>
      <c r="AC1129" s="88" t="str">
        <f t="shared" ca="1" si="194"/>
        <v>&gt; 150 days</v>
      </c>
      <c r="AD1129" s="89">
        <f t="shared" si="189"/>
        <v>44184</v>
      </c>
      <c r="AE1129" s="90" t="str">
        <f t="shared" si="187"/>
        <v>W51-2020</v>
      </c>
      <c r="AF1129" s="90" t="str">
        <f t="shared" si="188"/>
        <v>Dec-2020</v>
      </c>
      <c r="AG1129" s="89">
        <v>44188</v>
      </c>
      <c r="AH1129" s="90" t="str">
        <f t="shared" si="191"/>
        <v>W52-2020</v>
      </c>
      <c r="AI1129" s="90" t="str">
        <f t="shared" si="192"/>
        <v>Dec-2020</v>
      </c>
      <c r="AJ1129" s="89">
        <v>44184</v>
      </c>
      <c r="AK1129" s="90" t="str">
        <f t="shared" si="195"/>
        <v>W51-2020</v>
      </c>
      <c r="AL1129" s="90" t="str">
        <f t="shared" si="196"/>
        <v>Dec-2020</v>
      </c>
      <c r="AM1129" s="89">
        <v>44184</v>
      </c>
      <c r="AN1129" s="90" t="str">
        <f t="shared" si="197"/>
        <v>W51-2020</v>
      </c>
      <c r="AO1129" s="90" t="str">
        <f t="shared" si="198"/>
        <v>Dec-2020</v>
      </c>
      <c r="AP1129" s="83" t="s">
        <v>4464</v>
      </c>
      <c r="AQ1129" s="107"/>
      <c r="AR1129" s="89"/>
      <c r="AS1129" s="99" t="s">
        <v>2387</v>
      </c>
      <c r="AT1129" s="94">
        <v>6.6</v>
      </c>
      <c r="AU1129" s="97"/>
      <c r="AV1129" s="95">
        <v>44169</v>
      </c>
      <c r="AW1129" s="97"/>
      <c r="AX1129" s="89"/>
      <c r="AY1129" s="89">
        <v>44378</v>
      </c>
      <c r="AZ1129" s="219" t="str">
        <f t="shared" si="199"/>
        <v>W27-2021</v>
      </c>
      <c r="BA1129" s="86"/>
      <c r="BB1129" s="86"/>
      <c r="BC1129" s="86"/>
      <c r="BD1129" s="83" t="s">
        <v>3719</v>
      </c>
      <c r="BE1129" s="83" t="str">
        <f t="shared" si="200"/>
        <v>21.RFI</v>
      </c>
      <c r="BF1129" s="83" t="s">
        <v>3755</v>
      </c>
      <c r="BG1129" s="103" t="s">
        <v>4300</v>
      </c>
      <c r="BH1129" s="448"/>
    </row>
    <row r="1130" spans="1:62" ht="15" hidden="1" customHeight="1">
      <c r="A1130" s="27">
        <v>630</v>
      </c>
      <c r="B1130" s="29"/>
      <c r="C1130" s="83" t="str">
        <f t="shared" si="190"/>
        <v>SUM-SS-KAG-1227</v>
      </c>
      <c r="D1130" s="83">
        <v>30615170031</v>
      </c>
      <c r="E1130" s="83" t="s">
        <v>7358</v>
      </c>
      <c r="F1130" s="198" t="s">
        <v>7977</v>
      </c>
      <c r="G1130" s="83" t="s">
        <v>5844</v>
      </c>
      <c r="H1130" s="84" t="s">
        <v>6825</v>
      </c>
      <c r="I1130" s="83" t="s">
        <v>5492</v>
      </c>
      <c r="J1130" s="83" t="s">
        <v>5493</v>
      </c>
      <c r="K1130" s="83">
        <v>66</v>
      </c>
      <c r="L1130" s="83" t="s">
        <v>4487</v>
      </c>
      <c r="M1130" s="84">
        <v>2020</v>
      </c>
      <c r="N1130" s="83" t="s">
        <v>3757</v>
      </c>
      <c r="O1130" s="83" t="s">
        <v>7080</v>
      </c>
      <c r="P1130" s="84" t="s">
        <v>205</v>
      </c>
      <c r="Q1130" s="83" t="s">
        <v>1631</v>
      </c>
      <c r="R1130" s="83" t="s">
        <v>1632</v>
      </c>
      <c r="S1130" s="83" t="s">
        <v>2200</v>
      </c>
      <c r="T1130" s="83" t="s">
        <v>4465</v>
      </c>
      <c r="U1130" s="83" t="s">
        <v>201</v>
      </c>
      <c r="V1130" s="83" t="s">
        <v>4477</v>
      </c>
      <c r="W1130" s="274" t="s">
        <v>2216</v>
      </c>
      <c r="X1130" s="274" t="s">
        <v>2628</v>
      </c>
      <c r="Y1130" s="85">
        <v>6616434</v>
      </c>
      <c r="Z1130" s="86">
        <v>44151</v>
      </c>
      <c r="AA1130" s="86"/>
      <c r="AB1130" s="87">
        <f t="shared" ca="1" si="193"/>
        <v>43</v>
      </c>
      <c r="AC1130" s="88" t="str">
        <f t="shared" ca="1" si="194"/>
        <v>31 - 60 days</v>
      </c>
      <c r="AD1130" s="89">
        <f t="shared" si="189"/>
        <v>44181</v>
      </c>
      <c r="AE1130" s="90" t="str">
        <f t="shared" si="187"/>
        <v>W51-2020</v>
      </c>
      <c r="AF1130" s="90" t="str">
        <f t="shared" si="188"/>
        <v>Dec-2020</v>
      </c>
      <c r="AG1130" s="89">
        <v>44188</v>
      </c>
      <c r="AH1130" s="90" t="str">
        <f t="shared" si="191"/>
        <v>W52-2020</v>
      </c>
      <c r="AI1130" s="90" t="str">
        <f t="shared" si="192"/>
        <v>Dec-2020</v>
      </c>
      <c r="AJ1130" s="89">
        <v>44200</v>
      </c>
      <c r="AK1130" s="90" t="str">
        <f t="shared" si="195"/>
        <v>W02-2021</v>
      </c>
      <c r="AL1130" s="90" t="str">
        <f t="shared" si="196"/>
        <v>Jan-2021</v>
      </c>
      <c r="AM1130" s="89">
        <v>44200</v>
      </c>
      <c r="AN1130" s="90" t="str">
        <f t="shared" si="197"/>
        <v>W02-2021</v>
      </c>
      <c r="AO1130" s="90" t="str">
        <f t="shared" si="198"/>
        <v>Jan-2021</v>
      </c>
      <c r="AP1130" s="83" t="s">
        <v>4464</v>
      </c>
      <c r="AQ1130" s="107">
        <v>44173</v>
      </c>
      <c r="AR1130" s="89"/>
      <c r="AS1130" s="99">
        <v>149300120096</v>
      </c>
      <c r="AT1130" s="94">
        <v>6.6</v>
      </c>
      <c r="AU1130" s="97"/>
      <c r="AV1130" s="95">
        <v>44168</v>
      </c>
      <c r="AW1130" s="97"/>
      <c r="AX1130" s="89"/>
      <c r="AY1130" s="89">
        <v>44194</v>
      </c>
      <c r="AZ1130" s="219" t="str">
        <f t="shared" si="199"/>
        <v>W53-2020</v>
      </c>
      <c r="BA1130" s="86"/>
      <c r="BB1130" s="86"/>
      <c r="BC1130" s="86"/>
      <c r="BD1130" s="83" t="s">
        <v>3719</v>
      </c>
      <c r="BE1130" s="83" t="str">
        <f t="shared" si="200"/>
        <v>21.RFI</v>
      </c>
      <c r="BF1130" s="83" t="s">
        <v>3755</v>
      </c>
      <c r="BG1130" s="103" t="s">
        <v>4307</v>
      </c>
      <c r="BH1130" s="448"/>
    </row>
    <row r="1131" spans="1:62" ht="15" hidden="1" customHeight="1">
      <c r="A1131" s="27">
        <v>622</v>
      </c>
      <c r="B1131" s="29"/>
      <c r="C1131" s="83" t="str">
        <f t="shared" si="190"/>
        <v>BAL-BA-DPR-1508</v>
      </c>
      <c r="D1131" s="83">
        <v>30615700031</v>
      </c>
      <c r="E1131" s="83" t="s">
        <v>7645</v>
      </c>
      <c r="F1131" s="198" t="s">
        <v>7961</v>
      </c>
      <c r="G1131" s="83" t="s">
        <v>5844</v>
      </c>
      <c r="H1131" s="84" t="s">
        <v>6508</v>
      </c>
      <c r="I1131" s="83" t="s">
        <v>5482</v>
      </c>
      <c r="J1131" s="83" t="s">
        <v>5483</v>
      </c>
      <c r="K1131" s="83">
        <v>37</v>
      </c>
      <c r="L1131" s="83" t="s">
        <v>4487</v>
      </c>
      <c r="M1131" s="84">
        <v>2020</v>
      </c>
      <c r="N1131" s="83" t="s">
        <v>3757</v>
      </c>
      <c r="O1131" s="83" t="s">
        <v>7072</v>
      </c>
      <c r="P1131" s="84" t="s">
        <v>205</v>
      </c>
      <c r="Q1131" s="83" t="s">
        <v>1615</v>
      </c>
      <c r="R1131" s="83" t="s">
        <v>1616</v>
      </c>
      <c r="S1131" s="83" t="s">
        <v>2200</v>
      </c>
      <c r="T1131" s="83" t="s">
        <v>4465</v>
      </c>
      <c r="U1131" s="83" t="s">
        <v>2198</v>
      </c>
      <c r="V1131" s="83" t="s">
        <v>4478</v>
      </c>
      <c r="W1131" s="274" t="s">
        <v>2227</v>
      </c>
      <c r="X1131" s="274" t="s">
        <v>2641</v>
      </c>
      <c r="Y1131" s="85">
        <v>6616398</v>
      </c>
      <c r="Z1131" s="86">
        <v>44154</v>
      </c>
      <c r="AA1131" s="86"/>
      <c r="AB1131" s="87">
        <f t="shared" ca="1" si="193"/>
        <v>217</v>
      </c>
      <c r="AC1131" s="88" t="str">
        <f t="shared" ca="1" si="194"/>
        <v>&gt; 150 days</v>
      </c>
      <c r="AD1131" s="89">
        <f t="shared" si="189"/>
        <v>44184</v>
      </c>
      <c r="AE1131" s="90" t="str">
        <f t="shared" si="187"/>
        <v>W51-2020</v>
      </c>
      <c r="AF1131" s="90" t="str">
        <f t="shared" si="188"/>
        <v>Dec-2020</v>
      </c>
      <c r="AG1131" s="89">
        <v>44188</v>
      </c>
      <c r="AH1131" s="90" t="str">
        <f t="shared" si="191"/>
        <v>W52-2020</v>
      </c>
      <c r="AI1131" s="90" t="str">
        <f t="shared" si="192"/>
        <v>Dec-2020</v>
      </c>
      <c r="AJ1131" s="89">
        <v>44184</v>
      </c>
      <c r="AK1131" s="90" t="str">
        <f t="shared" si="195"/>
        <v>W51-2020</v>
      </c>
      <c r="AL1131" s="90" t="str">
        <f t="shared" si="196"/>
        <v>Dec-2020</v>
      </c>
      <c r="AM1131" s="89">
        <v>44184</v>
      </c>
      <c r="AN1131" s="90" t="str">
        <f t="shared" si="197"/>
        <v>W51-2020</v>
      </c>
      <c r="AO1131" s="90" t="str">
        <f t="shared" si="198"/>
        <v>Dec-2020</v>
      </c>
      <c r="AP1131" s="83" t="s">
        <v>4464</v>
      </c>
      <c r="AQ1131" s="107">
        <v>44242</v>
      </c>
      <c r="AR1131" s="89"/>
      <c r="AS1131" s="99" t="s">
        <v>2386</v>
      </c>
      <c r="AT1131" s="94" t="s">
        <v>2417</v>
      </c>
      <c r="AU1131" s="97"/>
      <c r="AV1131" s="95">
        <v>44167</v>
      </c>
      <c r="AW1131" s="97"/>
      <c r="AX1131" s="89"/>
      <c r="AY1131" s="89">
        <v>44371</v>
      </c>
      <c r="AZ1131" s="219" t="str">
        <f t="shared" si="199"/>
        <v>W26-2021</v>
      </c>
      <c r="BA1131" s="86"/>
      <c r="BB1131" s="86"/>
      <c r="BC1131" s="86"/>
      <c r="BD1131" s="83" t="s">
        <v>3719</v>
      </c>
      <c r="BE1131" s="83" t="str">
        <f t="shared" si="200"/>
        <v>21.RFI</v>
      </c>
      <c r="BF1131" s="83" t="s">
        <v>3755</v>
      </c>
      <c r="BG1131" s="103" t="s">
        <v>4299</v>
      </c>
      <c r="BH1131" s="448"/>
    </row>
    <row r="1132" spans="1:62" ht="15" hidden="1" customHeight="1">
      <c r="A1132" s="27">
        <v>633</v>
      </c>
      <c r="B1132" s="29"/>
      <c r="C1132" s="83" t="str">
        <f t="shared" si="190"/>
        <v>SUM-JA-SPN-0453</v>
      </c>
      <c r="D1132" s="83">
        <v>30615120031</v>
      </c>
      <c r="E1132" s="83" t="s">
        <v>7759</v>
      </c>
      <c r="F1132" s="198" t="s">
        <v>7962</v>
      </c>
      <c r="G1132" s="83" t="s">
        <v>5844</v>
      </c>
      <c r="H1132" s="84" t="s">
        <v>6508</v>
      </c>
      <c r="I1132" s="83" t="s">
        <v>5498</v>
      </c>
      <c r="J1132" s="83" t="s">
        <v>5499</v>
      </c>
      <c r="K1132" s="83">
        <v>57</v>
      </c>
      <c r="L1132" s="83" t="s">
        <v>4487</v>
      </c>
      <c r="M1132" s="84">
        <v>2020</v>
      </c>
      <c r="N1132" s="83" t="s">
        <v>3757</v>
      </c>
      <c r="O1132" s="83" t="s">
        <v>7083</v>
      </c>
      <c r="P1132" s="84" t="s">
        <v>205</v>
      </c>
      <c r="Q1132" s="83" t="s">
        <v>1637</v>
      </c>
      <c r="R1132" s="83" t="s">
        <v>1638</v>
      </c>
      <c r="S1132" s="83" t="s">
        <v>2200</v>
      </c>
      <c r="T1132" s="83" t="s">
        <v>4465</v>
      </c>
      <c r="U1132" s="83" t="s">
        <v>2199</v>
      </c>
      <c r="V1132" s="83" t="s">
        <v>4477</v>
      </c>
      <c r="W1132" s="274" t="s">
        <v>2223</v>
      </c>
      <c r="X1132" s="274" t="s">
        <v>2695</v>
      </c>
      <c r="Y1132" s="85">
        <v>6616398</v>
      </c>
      <c r="Z1132" s="86">
        <v>44154</v>
      </c>
      <c r="AA1132" s="86"/>
      <c r="AB1132" s="87">
        <f t="shared" ca="1" si="193"/>
        <v>55</v>
      </c>
      <c r="AC1132" s="88" t="str">
        <f t="shared" ca="1" si="194"/>
        <v>31 - 60 days</v>
      </c>
      <c r="AD1132" s="89">
        <f t="shared" si="189"/>
        <v>44184</v>
      </c>
      <c r="AE1132" s="90" t="str">
        <f t="shared" si="187"/>
        <v>W51-2020</v>
      </c>
      <c r="AF1132" s="90" t="str">
        <f t="shared" si="188"/>
        <v>Dec-2020</v>
      </c>
      <c r="AG1132" s="89">
        <v>44184</v>
      </c>
      <c r="AH1132" s="90" t="str">
        <f t="shared" si="191"/>
        <v>W51-2020</v>
      </c>
      <c r="AI1132" s="90" t="str">
        <f t="shared" si="192"/>
        <v>Dec-2020</v>
      </c>
      <c r="AJ1132" s="89">
        <v>44195</v>
      </c>
      <c r="AK1132" s="90" t="str">
        <f t="shared" si="195"/>
        <v>W53-2020</v>
      </c>
      <c r="AL1132" s="90" t="str">
        <f t="shared" si="196"/>
        <v>Dec-2020</v>
      </c>
      <c r="AM1132" s="89">
        <v>44204</v>
      </c>
      <c r="AN1132" s="90" t="str">
        <f t="shared" si="197"/>
        <v>W02-2021</v>
      </c>
      <c r="AO1132" s="90" t="str">
        <f t="shared" si="198"/>
        <v>Jan-2021</v>
      </c>
      <c r="AP1132" s="83" t="s">
        <v>4464</v>
      </c>
      <c r="AQ1132" s="107">
        <v>44173</v>
      </c>
      <c r="AR1132" s="89"/>
      <c r="AS1132" s="99">
        <v>144600050666</v>
      </c>
      <c r="AT1132" s="94">
        <v>6.6</v>
      </c>
      <c r="AU1132" s="255"/>
      <c r="AV1132" s="95">
        <v>44167</v>
      </c>
      <c r="AW1132" s="97"/>
      <c r="AX1132" s="89"/>
      <c r="AY1132" s="89">
        <v>44209</v>
      </c>
      <c r="AZ1132" s="219" t="str">
        <f t="shared" si="199"/>
        <v>W03-2021</v>
      </c>
      <c r="BA1132" s="86"/>
      <c r="BB1132" s="86"/>
      <c r="BC1132" s="86"/>
      <c r="BD1132" s="83" t="s">
        <v>3719</v>
      </c>
      <c r="BE1132" s="83" t="str">
        <f t="shared" si="200"/>
        <v>21.RFI</v>
      </c>
      <c r="BF1132" s="83" t="s">
        <v>3755</v>
      </c>
      <c r="BG1132" s="103" t="s">
        <v>4310</v>
      </c>
      <c r="BH1132" s="448"/>
    </row>
    <row r="1133" spans="1:62" ht="15" hidden="1" customHeight="1">
      <c r="A1133" s="27">
        <v>205</v>
      </c>
      <c r="B1133" s="29"/>
      <c r="C1133" s="83" t="str">
        <f t="shared" si="190"/>
        <v>SUM-AC-KTN-0379</v>
      </c>
      <c r="D1133" s="83">
        <v>30595040031</v>
      </c>
      <c r="E1133" s="83" t="s">
        <v>7309</v>
      </c>
      <c r="F1133" s="198" t="s">
        <v>784</v>
      </c>
      <c r="G1133" s="83" t="s">
        <v>5840</v>
      </c>
      <c r="H1133" s="84" t="s">
        <v>6825</v>
      </c>
      <c r="I1133" s="83">
        <v>97.820988</v>
      </c>
      <c r="J1133" s="83">
        <v>3.497865</v>
      </c>
      <c r="K1133" s="83">
        <v>50</v>
      </c>
      <c r="L1133" s="83" t="s">
        <v>4647</v>
      </c>
      <c r="M1133" s="84">
        <v>2020</v>
      </c>
      <c r="N1133" s="83" t="s">
        <v>3757</v>
      </c>
      <c r="O1133" s="83" t="s">
        <v>3402</v>
      </c>
      <c r="P1133" s="84" t="s">
        <v>205</v>
      </c>
      <c r="Q1133" s="83" t="s">
        <v>783</v>
      </c>
      <c r="R1133" s="83" t="s">
        <v>784</v>
      </c>
      <c r="S1133" s="83" t="s">
        <v>106</v>
      </c>
      <c r="T1133" s="83" t="s">
        <v>4465</v>
      </c>
      <c r="U1133" s="83" t="s">
        <v>201</v>
      </c>
      <c r="V1133" s="83" t="s">
        <v>4471</v>
      </c>
      <c r="W1133" s="274" t="s">
        <v>2212</v>
      </c>
      <c r="X1133" s="274" t="s">
        <v>2475</v>
      </c>
      <c r="Y1133" s="85">
        <v>6614769</v>
      </c>
      <c r="Z1133" s="86">
        <v>44005</v>
      </c>
      <c r="AA1133" s="86"/>
      <c r="AB1133" s="87">
        <f t="shared" ca="1" si="193"/>
        <v>147</v>
      </c>
      <c r="AC1133" s="88" t="str">
        <f t="shared" ca="1" si="194"/>
        <v>121 - 150 days</v>
      </c>
      <c r="AD1133" s="89">
        <f t="shared" si="189"/>
        <v>44155</v>
      </c>
      <c r="AE1133" s="90" t="str">
        <f t="shared" si="187"/>
        <v>W47-2020</v>
      </c>
      <c r="AF1133" s="90" t="str">
        <f t="shared" si="188"/>
        <v>Nov-2020</v>
      </c>
      <c r="AG1133" s="89">
        <v>44154</v>
      </c>
      <c r="AH1133" s="90" t="str">
        <f t="shared" si="191"/>
        <v>W47-2020</v>
      </c>
      <c r="AI1133" s="90" t="str">
        <f t="shared" si="192"/>
        <v>Nov-2020</v>
      </c>
      <c r="AJ1133" s="89">
        <v>44154</v>
      </c>
      <c r="AK1133" s="90" t="str">
        <f t="shared" si="195"/>
        <v>W47-2020</v>
      </c>
      <c r="AL1133" s="90" t="str">
        <f t="shared" si="196"/>
        <v>Nov-2020</v>
      </c>
      <c r="AM1133" s="89">
        <v>44160</v>
      </c>
      <c r="AN1133" s="90" t="str">
        <f t="shared" si="197"/>
        <v>W48-2020</v>
      </c>
      <c r="AO1133" s="90" t="str">
        <f t="shared" si="198"/>
        <v>Nov-2020</v>
      </c>
      <c r="AP1133" s="83" t="s">
        <v>4464</v>
      </c>
      <c r="AQ1133" s="107">
        <v>44105</v>
      </c>
      <c r="AR1133" s="89"/>
      <c r="AS1133" s="99" t="s">
        <v>2271</v>
      </c>
      <c r="AT1133" s="94">
        <v>6.6</v>
      </c>
      <c r="AU1133" s="97"/>
      <c r="AV1133" s="95">
        <v>44167</v>
      </c>
      <c r="AW1133" s="97"/>
      <c r="AX1133" s="89"/>
      <c r="AY1133" s="89">
        <v>44152</v>
      </c>
      <c r="AZ1133" s="219" t="str">
        <f t="shared" si="199"/>
        <v>W47-2020</v>
      </c>
      <c r="BA1133" s="86"/>
      <c r="BB1133" s="86"/>
      <c r="BC1133" s="86"/>
      <c r="BD1133" s="83" t="s">
        <v>3719</v>
      </c>
      <c r="BE1133" s="83" t="str">
        <f t="shared" si="200"/>
        <v>21.RFI</v>
      </c>
      <c r="BF1133" s="83" t="s">
        <v>3755</v>
      </c>
      <c r="BG1133" s="96" t="s">
        <v>3965</v>
      </c>
      <c r="BH1133" s="437"/>
      <c r="BI1133" s="13"/>
      <c r="BJ1133" s="13"/>
    </row>
    <row r="1134" spans="1:62" ht="15" hidden="1" customHeight="1">
      <c r="A1134" s="27">
        <v>467</v>
      </c>
      <c r="B1134" s="29"/>
      <c r="C1134" s="83" t="str">
        <f t="shared" si="190"/>
        <v>SUM-SB-PAD-0783</v>
      </c>
      <c r="D1134" s="83">
        <v>30615070031</v>
      </c>
      <c r="E1134" s="83" t="s">
        <v>7594</v>
      </c>
      <c r="F1134" s="198" t="s">
        <v>3135</v>
      </c>
      <c r="G1134" s="83" t="s">
        <v>5840</v>
      </c>
      <c r="H1134" s="84" t="s">
        <v>6825</v>
      </c>
      <c r="I1134" s="83" t="s">
        <v>5192</v>
      </c>
      <c r="J1134" s="83" t="s">
        <v>5193</v>
      </c>
      <c r="K1134" s="83">
        <v>30</v>
      </c>
      <c r="L1134" s="83" t="s">
        <v>4823</v>
      </c>
      <c r="M1134" s="84">
        <v>2020</v>
      </c>
      <c r="N1134" s="83" t="s">
        <v>3757</v>
      </c>
      <c r="O1134" s="83" t="s">
        <v>3656</v>
      </c>
      <c r="P1134" s="84" t="s">
        <v>205</v>
      </c>
      <c r="Q1134" s="83" t="s">
        <v>1307</v>
      </c>
      <c r="R1134" s="83" t="s">
        <v>1308</v>
      </c>
      <c r="S1134" s="83" t="s">
        <v>2200</v>
      </c>
      <c r="T1134" s="83" t="s">
        <v>4465</v>
      </c>
      <c r="U1134" s="83" t="s">
        <v>201</v>
      </c>
      <c r="V1134" s="83" t="s">
        <v>4476</v>
      </c>
      <c r="W1134" s="274" t="s">
        <v>2215</v>
      </c>
      <c r="X1134" s="274" t="s">
        <v>2607</v>
      </c>
      <c r="Y1134" s="85">
        <v>6616492</v>
      </c>
      <c r="Z1134" s="86">
        <v>44155</v>
      </c>
      <c r="AA1134" s="86"/>
      <c r="AB1134" s="87">
        <f t="shared" ca="1" si="193"/>
        <v>52</v>
      </c>
      <c r="AC1134" s="88" t="str">
        <f t="shared" ca="1" si="194"/>
        <v>31 - 60 days</v>
      </c>
      <c r="AD1134" s="89">
        <f t="shared" si="189"/>
        <v>44185</v>
      </c>
      <c r="AE1134" s="90" t="str">
        <f t="shared" ref="AE1134:AE1197" si="201">IFERROR(VLOOKUP(AD1134,L_Convert,6,FALSE),"")</f>
        <v>W52-2020</v>
      </c>
      <c r="AF1134" s="90" t="str">
        <f t="shared" ref="AF1134:AF1197" si="202">IFERROR(VLOOKUP(AD1134,L_Convert,7,FALSE),"")</f>
        <v>Dec-2020</v>
      </c>
      <c r="AG1134" s="89">
        <v>44184</v>
      </c>
      <c r="AH1134" s="90" t="str">
        <f t="shared" si="191"/>
        <v>W51-2020</v>
      </c>
      <c r="AI1134" s="90" t="str">
        <f t="shared" si="192"/>
        <v>Dec-2020</v>
      </c>
      <c r="AJ1134" s="89">
        <v>44195</v>
      </c>
      <c r="AK1134" s="90" t="str">
        <f t="shared" si="195"/>
        <v>W53-2020</v>
      </c>
      <c r="AL1134" s="90" t="str">
        <f t="shared" si="196"/>
        <v>Dec-2020</v>
      </c>
      <c r="AM1134" s="89">
        <v>44211</v>
      </c>
      <c r="AN1134" s="90" t="str">
        <f t="shared" si="197"/>
        <v>W03-2021</v>
      </c>
      <c r="AO1134" s="90" t="str">
        <f t="shared" si="198"/>
        <v>Jan-2021</v>
      </c>
      <c r="AP1134" s="83" t="s">
        <v>4462</v>
      </c>
      <c r="AQ1134" s="107">
        <v>44173</v>
      </c>
      <c r="AR1134" s="89"/>
      <c r="AS1134" s="99">
        <v>131017576509</v>
      </c>
      <c r="AT1134" s="94">
        <v>6.6</v>
      </c>
      <c r="AU1134" s="97"/>
      <c r="AV1134" s="95">
        <v>44166</v>
      </c>
      <c r="AW1134" s="97"/>
      <c r="AX1134" s="89"/>
      <c r="AY1134" s="89">
        <v>44207</v>
      </c>
      <c r="AZ1134" s="219" t="str">
        <f t="shared" si="199"/>
        <v>W03-2021</v>
      </c>
      <c r="BA1134" s="86"/>
      <c r="BB1134" s="86"/>
      <c r="BC1134" s="86"/>
      <c r="BD1134" s="83" t="s">
        <v>3719</v>
      </c>
      <c r="BE1134" s="83" t="str">
        <f t="shared" si="200"/>
        <v>21.RFI</v>
      </c>
      <c r="BF1134" s="83" t="s">
        <v>3755</v>
      </c>
      <c r="BG1134" s="96" t="s">
        <v>4208</v>
      </c>
      <c r="BH1134" s="437"/>
    </row>
    <row r="1135" spans="1:62" ht="15" hidden="1" customHeight="1">
      <c r="A1135" s="27">
        <v>641</v>
      </c>
      <c r="B1135" s="29"/>
      <c r="C1135" s="83" t="str">
        <f t="shared" si="190"/>
        <v>NUS-NB-PYA-5394</v>
      </c>
      <c r="D1135" s="83">
        <v>30615060031</v>
      </c>
      <c r="E1135" s="83" t="s">
        <v>7324</v>
      </c>
      <c r="F1135" s="198" t="s">
        <v>7978</v>
      </c>
      <c r="G1135" s="83" t="s">
        <v>5844</v>
      </c>
      <c r="H1135" s="84" t="s">
        <v>6825</v>
      </c>
      <c r="I1135" s="83" t="s">
        <v>5514</v>
      </c>
      <c r="J1135" s="83" t="s">
        <v>5515</v>
      </c>
      <c r="K1135" s="83">
        <v>67</v>
      </c>
      <c r="L1135" s="83" t="s">
        <v>4487</v>
      </c>
      <c r="M1135" s="84">
        <v>2020</v>
      </c>
      <c r="N1135" s="83" t="s">
        <v>3757</v>
      </c>
      <c r="O1135" s="83" t="s">
        <v>7091</v>
      </c>
      <c r="P1135" s="84" t="s">
        <v>205</v>
      </c>
      <c r="Q1135" s="83" t="s">
        <v>1653</v>
      </c>
      <c r="R1135" s="83" t="s">
        <v>1654</v>
      </c>
      <c r="S1135" s="83" t="s">
        <v>2200</v>
      </c>
      <c r="T1135" s="83" t="s">
        <v>4465</v>
      </c>
      <c r="U1135" s="83" t="s">
        <v>203</v>
      </c>
      <c r="V1135" s="83" t="s">
        <v>4478</v>
      </c>
      <c r="W1135" s="274" t="s">
        <v>2221</v>
      </c>
      <c r="X1135" s="274" t="s">
        <v>2698</v>
      </c>
      <c r="Y1135" s="85">
        <v>6616471</v>
      </c>
      <c r="Z1135" s="86">
        <v>44154</v>
      </c>
      <c r="AA1135" s="86"/>
      <c r="AB1135" s="87">
        <f t="shared" ca="1" si="193"/>
        <v>41</v>
      </c>
      <c r="AC1135" s="88" t="str">
        <f t="shared" ca="1" si="194"/>
        <v>31 - 60 days</v>
      </c>
      <c r="AD1135" s="89">
        <f t="shared" si="189"/>
        <v>44184</v>
      </c>
      <c r="AE1135" s="90" t="str">
        <f t="shared" si="201"/>
        <v>W51-2020</v>
      </c>
      <c r="AF1135" s="90" t="str">
        <f t="shared" si="202"/>
        <v>Dec-2020</v>
      </c>
      <c r="AG1135" s="89">
        <v>44195</v>
      </c>
      <c r="AH1135" s="90" t="str">
        <f t="shared" si="191"/>
        <v>W53-2020</v>
      </c>
      <c r="AI1135" s="90" t="str">
        <f t="shared" si="192"/>
        <v>Dec-2020</v>
      </c>
      <c r="AJ1135" s="89">
        <v>44186</v>
      </c>
      <c r="AK1135" s="90" t="str">
        <f t="shared" si="195"/>
        <v>W52-2020</v>
      </c>
      <c r="AL1135" s="90" t="str">
        <f t="shared" si="196"/>
        <v>Dec-2020</v>
      </c>
      <c r="AM1135" s="89">
        <v>44186</v>
      </c>
      <c r="AN1135" s="90" t="str">
        <f t="shared" si="197"/>
        <v>W52-2020</v>
      </c>
      <c r="AO1135" s="90" t="str">
        <f t="shared" si="198"/>
        <v>Dec-2020</v>
      </c>
      <c r="AP1135" s="83" t="s">
        <v>4464</v>
      </c>
      <c r="AQ1135" s="107">
        <v>44169</v>
      </c>
      <c r="AR1135" s="89"/>
      <c r="AS1135" s="99">
        <v>441405833960</v>
      </c>
      <c r="AT1135" s="94">
        <v>6.6</v>
      </c>
      <c r="AU1135" s="97"/>
      <c r="AV1135" s="95">
        <v>44166</v>
      </c>
      <c r="AW1135" s="97"/>
      <c r="AX1135" s="89"/>
      <c r="AY1135" s="89">
        <v>44195</v>
      </c>
      <c r="AZ1135" s="219" t="str">
        <f t="shared" si="199"/>
        <v>W53-2020</v>
      </c>
      <c r="BA1135" s="86"/>
      <c r="BB1135" s="86"/>
      <c r="BC1135" s="86"/>
      <c r="BD1135" s="83" t="s">
        <v>3719</v>
      </c>
      <c r="BE1135" s="83" t="str">
        <f t="shared" si="200"/>
        <v>21.RFI</v>
      </c>
      <c r="BF1135" s="83" t="s">
        <v>3755</v>
      </c>
      <c r="BG1135" s="103" t="s">
        <v>4318</v>
      </c>
      <c r="BH1135" s="448"/>
    </row>
    <row r="1136" spans="1:62" ht="15" hidden="1" customHeight="1">
      <c r="A1136" s="27">
        <v>632</v>
      </c>
      <c r="B1136" s="29"/>
      <c r="C1136" s="83" t="str">
        <f t="shared" si="190"/>
        <v>JAW-JB-BDG-3985</v>
      </c>
      <c r="D1136" s="83">
        <v>30615020031</v>
      </c>
      <c r="E1136" s="83" t="s">
        <v>7619</v>
      </c>
      <c r="F1136" s="198" t="s">
        <v>7960</v>
      </c>
      <c r="G1136" s="83" t="s">
        <v>5844</v>
      </c>
      <c r="H1136" s="84" t="s">
        <v>6508</v>
      </c>
      <c r="I1136" s="83" t="s">
        <v>5496</v>
      </c>
      <c r="J1136" s="83" t="s">
        <v>5497</v>
      </c>
      <c r="K1136" s="83">
        <v>27</v>
      </c>
      <c r="L1136" s="83" t="s">
        <v>4487</v>
      </c>
      <c r="M1136" s="84">
        <v>2020</v>
      </c>
      <c r="N1136" s="83" t="s">
        <v>3757</v>
      </c>
      <c r="O1136" s="83" t="s">
        <v>7082</v>
      </c>
      <c r="P1136" s="84" t="s">
        <v>205</v>
      </c>
      <c r="Q1136" s="83" t="s">
        <v>1635</v>
      </c>
      <c r="R1136" s="83" t="s">
        <v>1636</v>
      </c>
      <c r="S1136" s="83" t="s">
        <v>2200</v>
      </c>
      <c r="T1136" s="83" t="s">
        <v>4465</v>
      </c>
      <c r="U1136" s="83" t="s">
        <v>103</v>
      </c>
      <c r="V1136" s="83" t="s">
        <v>4470</v>
      </c>
      <c r="W1136" s="274" t="s">
        <v>2205</v>
      </c>
      <c r="X1136" s="274" t="s">
        <v>2488</v>
      </c>
      <c r="Y1136" s="85">
        <v>6616398</v>
      </c>
      <c r="Z1136" s="86">
        <v>44154</v>
      </c>
      <c r="AA1136" s="86"/>
      <c r="AB1136" s="87">
        <f t="shared" ca="1" si="193"/>
        <v>27</v>
      </c>
      <c r="AC1136" s="88" t="str">
        <f t="shared" ca="1" si="194"/>
        <v>&lt; 30 days</v>
      </c>
      <c r="AD1136" s="89">
        <f t="shared" si="189"/>
        <v>44184</v>
      </c>
      <c r="AE1136" s="90" t="str">
        <f t="shared" si="201"/>
        <v>W51-2020</v>
      </c>
      <c r="AF1136" s="90" t="str">
        <f t="shared" si="202"/>
        <v>Dec-2020</v>
      </c>
      <c r="AG1136" s="89">
        <v>44195</v>
      </c>
      <c r="AH1136" s="90" t="str">
        <f t="shared" si="191"/>
        <v>W53-2020</v>
      </c>
      <c r="AI1136" s="90" t="str">
        <f t="shared" si="192"/>
        <v>Dec-2020</v>
      </c>
      <c r="AJ1136" s="89">
        <v>44195</v>
      </c>
      <c r="AK1136" s="90" t="str">
        <f t="shared" si="195"/>
        <v>W53-2020</v>
      </c>
      <c r="AL1136" s="90" t="str">
        <f t="shared" si="196"/>
        <v>Dec-2020</v>
      </c>
      <c r="AM1136" s="89">
        <v>44195</v>
      </c>
      <c r="AN1136" s="90" t="str">
        <f t="shared" si="197"/>
        <v>W53-2020</v>
      </c>
      <c r="AO1136" s="90" t="str">
        <f t="shared" si="198"/>
        <v>Dec-2020</v>
      </c>
      <c r="AP1136" s="83" t="s">
        <v>4464</v>
      </c>
      <c r="AQ1136" s="107">
        <v>44169</v>
      </c>
      <c r="AR1136" s="89"/>
      <c r="AS1136" s="99" t="s">
        <v>2392</v>
      </c>
      <c r="AT1136" s="94" t="s">
        <v>2415</v>
      </c>
      <c r="AU1136" s="97"/>
      <c r="AV1136" s="95">
        <v>44166</v>
      </c>
      <c r="AW1136" s="97"/>
      <c r="AX1136" s="89"/>
      <c r="AY1136" s="89">
        <v>44181</v>
      </c>
      <c r="AZ1136" s="219" t="str">
        <f t="shared" si="199"/>
        <v>W51-2020</v>
      </c>
      <c r="BA1136" s="86"/>
      <c r="BB1136" s="86"/>
      <c r="BC1136" s="86"/>
      <c r="BD1136" s="83" t="s">
        <v>3719</v>
      </c>
      <c r="BE1136" s="83" t="str">
        <f t="shared" si="200"/>
        <v>21.RFI</v>
      </c>
      <c r="BF1136" s="83" t="s">
        <v>3755</v>
      </c>
      <c r="BG1136" s="103" t="s">
        <v>4309</v>
      </c>
      <c r="BH1136" s="448"/>
    </row>
    <row r="1137" spans="1:62" ht="15" hidden="1" customHeight="1">
      <c r="A1137" s="27">
        <v>638</v>
      </c>
      <c r="B1137" s="29"/>
      <c r="C1137" s="83" t="str">
        <f t="shared" si="190"/>
        <v>JAW-JB-SNG-3994</v>
      </c>
      <c r="D1137" s="83">
        <v>30615040031</v>
      </c>
      <c r="E1137" s="83" t="s">
        <v>7788</v>
      </c>
      <c r="F1137" s="198" t="s">
        <v>7967</v>
      </c>
      <c r="G1137" s="83" t="s">
        <v>5844</v>
      </c>
      <c r="H1137" s="84" t="s">
        <v>6825</v>
      </c>
      <c r="I1137" s="83" t="s">
        <v>5508</v>
      </c>
      <c r="J1137" s="83" t="s">
        <v>5509</v>
      </c>
      <c r="K1137" s="83">
        <v>55</v>
      </c>
      <c r="L1137" s="83" t="s">
        <v>4487</v>
      </c>
      <c r="M1137" s="84">
        <v>2020</v>
      </c>
      <c r="N1137" s="83" t="s">
        <v>3757</v>
      </c>
      <c r="O1137" s="83" t="s">
        <v>7088</v>
      </c>
      <c r="P1137" s="84" t="s">
        <v>205</v>
      </c>
      <c r="Q1137" s="83" t="s">
        <v>1647</v>
      </c>
      <c r="R1137" s="83" t="s">
        <v>1648</v>
      </c>
      <c r="S1137" s="83" t="s">
        <v>2200</v>
      </c>
      <c r="T1137" s="83" t="s">
        <v>4465</v>
      </c>
      <c r="U1137" s="83" t="s">
        <v>103</v>
      </c>
      <c r="V1137" s="83" t="s">
        <v>4470</v>
      </c>
      <c r="W1137" s="274" t="s">
        <v>2205</v>
      </c>
      <c r="X1137" s="274" t="s">
        <v>2697</v>
      </c>
      <c r="Y1137" s="85">
        <v>6616401</v>
      </c>
      <c r="Z1137" s="86">
        <v>44154</v>
      </c>
      <c r="AA1137" s="86"/>
      <c r="AB1137" s="87">
        <f t="shared" ca="1" si="193"/>
        <v>25</v>
      </c>
      <c r="AC1137" s="88" t="str">
        <f t="shared" ca="1" si="194"/>
        <v>&lt; 30 days</v>
      </c>
      <c r="AD1137" s="89">
        <f t="shared" si="189"/>
        <v>44184</v>
      </c>
      <c r="AE1137" s="90" t="str">
        <f t="shared" si="201"/>
        <v>W51-2020</v>
      </c>
      <c r="AF1137" s="90" t="str">
        <f t="shared" si="202"/>
        <v>Dec-2020</v>
      </c>
      <c r="AG1137" s="89">
        <v>44195</v>
      </c>
      <c r="AH1137" s="90" t="str">
        <f t="shared" si="191"/>
        <v>W53-2020</v>
      </c>
      <c r="AI1137" s="90" t="str">
        <f t="shared" si="192"/>
        <v>Dec-2020</v>
      </c>
      <c r="AJ1137" s="89">
        <v>44195</v>
      </c>
      <c r="AK1137" s="90" t="str">
        <f t="shared" si="195"/>
        <v>W53-2020</v>
      </c>
      <c r="AL1137" s="90" t="str">
        <f t="shared" si="196"/>
        <v>Dec-2020</v>
      </c>
      <c r="AM1137" s="89">
        <v>44195</v>
      </c>
      <c r="AN1137" s="90" t="str">
        <f t="shared" si="197"/>
        <v>W53-2020</v>
      </c>
      <c r="AO1137" s="90" t="str">
        <f t="shared" si="198"/>
        <v>Dec-2020</v>
      </c>
      <c r="AP1137" s="83" t="s">
        <v>4464</v>
      </c>
      <c r="AQ1137" s="107">
        <v>44169</v>
      </c>
      <c r="AR1137" s="89"/>
      <c r="AS1137" s="99" t="s">
        <v>2396</v>
      </c>
      <c r="AT1137" s="94" t="s">
        <v>2415</v>
      </c>
      <c r="AU1137" s="97"/>
      <c r="AV1137" s="95">
        <v>44166</v>
      </c>
      <c r="AW1137" s="97"/>
      <c r="AX1137" s="89"/>
      <c r="AY1137" s="89">
        <v>44179</v>
      </c>
      <c r="AZ1137" s="219" t="str">
        <f t="shared" si="199"/>
        <v>W51-2020</v>
      </c>
      <c r="BA1137" s="86"/>
      <c r="BB1137" s="86"/>
      <c r="BC1137" s="86"/>
      <c r="BD1137" s="83" t="s">
        <v>3719</v>
      </c>
      <c r="BE1137" s="83" t="str">
        <f t="shared" si="200"/>
        <v>21.RFI</v>
      </c>
      <c r="BF1137" s="83" t="s">
        <v>3755</v>
      </c>
      <c r="BG1137" s="103" t="s">
        <v>4315</v>
      </c>
      <c r="BH1137" s="448"/>
    </row>
    <row r="1138" spans="1:62" ht="15" hidden="1" customHeight="1">
      <c r="A1138" s="27">
        <v>642</v>
      </c>
      <c r="B1138" s="29"/>
      <c r="C1138" s="83" t="str">
        <f t="shared" si="190"/>
        <v>JAW-JI-SBY-4378</v>
      </c>
      <c r="D1138" s="83">
        <v>30615030031</v>
      </c>
      <c r="E1138" s="83" t="s">
        <v>7336</v>
      </c>
      <c r="F1138" s="198" t="s">
        <v>7970</v>
      </c>
      <c r="G1138" s="83" t="s">
        <v>5844</v>
      </c>
      <c r="H1138" s="84" t="s">
        <v>6832</v>
      </c>
      <c r="I1138" s="83" t="s">
        <v>5516</v>
      </c>
      <c r="J1138" s="83" t="s">
        <v>5517</v>
      </c>
      <c r="K1138" s="83">
        <v>37</v>
      </c>
      <c r="L1138" s="83"/>
      <c r="M1138" s="84">
        <v>2020</v>
      </c>
      <c r="N1138" s="83" t="s">
        <v>3757</v>
      </c>
      <c r="O1138" s="83" t="s">
        <v>7092</v>
      </c>
      <c r="P1138" s="84" t="s">
        <v>205</v>
      </c>
      <c r="Q1138" s="83" t="s">
        <v>1655</v>
      </c>
      <c r="R1138" s="83" t="s">
        <v>1656</v>
      </c>
      <c r="S1138" s="83" t="s">
        <v>2200</v>
      </c>
      <c r="T1138" s="83" t="s">
        <v>4465</v>
      </c>
      <c r="U1138" s="83" t="s">
        <v>203</v>
      </c>
      <c r="V1138" s="83" t="s">
        <v>4472</v>
      </c>
      <c r="W1138" s="274" t="s">
        <v>2207</v>
      </c>
      <c r="X1138" s="274" t="s">
        <v>2491</v>
      </c>
      <c r="Y1138" s="85">
        <v>6616404</v>
      </c>
      <c r="Z1138" s="86">
        <v>44154</v>
      </c>
      <c r="AA1138" s="86"/>
      <c r="AB1138" s="87">
        <f t="shared" ca="1" si="193"/>
        <v>56</v>
      </c>
      <c r="AC1138" s="88" t="str">
        <f t="shared" ca="1" si="194"/>
        <v>31 - 60 days</v>
      </c>
      <c r="AD1138" s="89">
        <f t="shared" si="189"/>
        <v>44184</v>
      </c>
      <c r="AE1138" s="90" t="str">
        <f t="shared" si="201"/>
        <v>W51-2020</v>
      </c>
      <c r="AF1138" s="90" t="str">
        <f t="shared" si="202"/>
        <v>Dec-2020</v>
      </c>
      <c r="AG1138" s="89">
        <v>44203</v>
      </c>
      <c r="AH1138" s="90" t="str">
        <f t="shared" si="191"/>
        <v>W02-2021</v>
      </c>
      <c r="AI1138" s="90" t="str">
        <f t="shared" si="192"/>
        <v>Jan-2021</v>
      </c>
      <c r="AJ1138" s="89">
        <v>44203</v>
      </c>
      <c r="AK1138" s="90" t="str">
        <f t="shared" si="195"/>
        <v>W02-2021</v>
      </c>
      <c r="AL1138" s="90" t="str">
        <f t="shared" si="196"/>
        <v>Jan-2021</v>
      </c>
      <c r="AM1138" s="89">
        <v>44203</v>
      </c>
      <c r="AN1138" s="90" t="str">
        <f t="shared" si="197"/>
        <v>W02-2021</v>
      </c>
      <c r="AO1138" s="90" t="str">
        <f t="shared" si="198"/>
        <v>Jan-2021</v>
      </c>
      <c r="AP1138" s="83" t="s">
        <v>4464</v>
      </c>
      <c r="AQ1138" s="107">
        <v>44173</v>
      </c>
      <c r="AR1138" s="89"/>
      <c r="AS1138" s="99">
        <v>511051054878</v>
      </c>
      <c r="AT1138" s="94">
        <v>6.6</v>
      </c>
      <c r="AU1138" s="97"/>
      <c r="AV1138" s="95">
        <v>44165</v>
      </c>
      <c r="AW1138" s="97"/>
      <c r="AX1138" s="89"/>
      <c r="AY1138" s="89">
        <v>44210</v>
      </c>
      <c r="AZ1138" s="219" t="str">
        <f t="shared" si="199"/>
        <v>W03-2021</v>
      </c>
      <c r="BA1138" s="86"/>
      <c r="BB1138" s="86"/>
      <c r="BC1138" s="86"/>
      <c r="BD1138" s="83" t="s">
        <v>3719</v>
      </c>
      <c r="BE1138" s="83" t="str">
        <f t="shared" si="200"/>
        <v>21.RFI</v>
      </c>
      <c r="BF1138" s="83" t="s">
        <v>3755</v>
      </c>
      <c r="BG1138" s="103" t="s">
        <v>4319</v>
      </c>
      <c r="BH1138" s="448"/>
    </row>
    <row r="1139" spans="1:62" ht="15" hidden="1" customHeight="1">
      <c r="A1139" s="27">
        <v>631</v>
      </c>
      <c r="B1139" s="29"/>
      <c r="C1139" s="83" t="str">
        <f t="shared" si="190"/>
        <v>JAW-JB-SOR-3998</v>
      </c>
      <c r="D1139" s="83">
        <v>30614820031</v>
      </c>
      <c r="E1139" s="83" t="s">
        <v>7459</v>
      </c>
      <c r="F1139" s="198" t="s">
        <v>7974</v>
      </c>
      <c r="G1139" s="83" t="s">
        <v>5844</v>
      </c>
      <c r="H1139" s="84" t="s">
        <v>6827</v>
      </c>
      <c r="I1139" s="83" t="s">
        <v>5494</v>
      </c>
      <c r="J1139" s="83" t="s">
        <v>5495</v>
      </c>
      <c r="K1139" s="83">
        <v>36</v>
      </c>
      <c r="L1139" s="83" t="s">
        <v>4487</v>
      </c>
      <c r="M1139" s="84">
        <v>2020</v>
      </c>
      <c r="N1139" s="83" t="s">
        <v>3757</v>
      </c>
      <c r="O1139" s="83" t="s">
        <v>7081</v>
      </c>
      <c r="P1139" s="84" t="s">
        <v>205</v>
      </c>
      <c r="Q1139" s="83" t="s">
        <v>1633</v>
      </c>
      <c r="R1139" s="83" t="s">
        <v>1634</v>
      </c>
      <c r="S1139" s="83" t="s">
        <v>2200</v>
      </c>
      <c r="T1139" s="83" t="s">
        <v>4465</v>
      </c>
      <c r="U1139" s="83" t="s">
        <v>103</v>
      </c>
      <c r="V1139" s="83" t="s">
        <v>4470</v>
      </c>
      <c r="W1139" s="274" t="s">
        <v>2205</v>
      </c>
      <c r="X1139" s="274" t="s">
        <v>2648</v>
      </c>
      <c r="Y1139" s="85">
        <v>6616431</v>
      </c>
      <c r="Z1139" s="86">
        <v>44151</v>
      </c>
      <c r="AA1139" s="86"/>
      <c r="AB1139" s="87">
        <f t="shared" ca="1" si="193"/>
        <v>32</v>
      </c>
      <c r="AC1139" s="88" t="str">
        <f t="shared" ca="1" si="194"/>
        <v>31 - 60 days</v>
      </c>
      <c r="AD1139" s="89">
        <f t="shared" si="189"/>
        <v>44181</v>
      </c>
      <c r="AE1139" s="90" t="str">
        <f t="shared" si="201"/>
        <v>W51-2020</v>
      </c>
      <c r="AF1139" s="90" t="str">
        <f t="shared" si="202"/>
        <v>Dec-2020</v>
      </c>
      <c r="AG1139" s="89">
        <v>44180</v>
      </c>
      <c r="AH1139" s="90" t="str">
        <f t="shared" si="191"/>
        <v>W51-2020</v>
      </c>
      <c r="AI1139" s="90" t="str">
        <f t="shared" si="192"/>
        <v>Dec-2020</v>
      </c>
      <c r="AJ1139" s="89">
        <v>44195</v>
      </c>
      <c r="AK1139" s="90" t="str">
        <f t="shared" si="195"/>
        <v>W53-2020</v>
      </c>
      <c r="AL1139" s="90" t="str">
        <f t="shared" si="196"/>
        <v>Dec-2020</v>
      </c>
      <c r="AM1139" s="89">
        <v>44195</v>
      </c>
      <c r="AN1139" s="90" t="str">
        <f t="shared" si="197"/>
        <v>W53-2020</v>
      </c>
      <c r="AO1139" s="90" t="str">
        <f t="shared" si="198"/>
        <v>Dec-2020</v>
      </c>
      <c r="AP1139" s="83" t="s">
        <v>4464</v>
      </c>
      <c r="AQ1139" s="107">
        <v>44168</v>
      </c>
      <c r="AR1139" s="89"/>
      <c r="AS1139" s="99" t="s">
        <v>2391</v>
      </c>
      <c r="AT1139" s="94" t="s">
        <v>2415</v>
      </c>
      <c r="AU1139" s="97"/>
      <c r="AV1139" s="95">
        <v>44162</v>
      </c>
      <c r="AW1139" s="97"/>
      <c r="AX1139" s="89"/>
      <c r="AY1139" s="89">
        <v>44183</v>
      </c>
      <c r="AZ1139" s="219" t="str">
        <f t="shared" si="199"/>
        <v>W51-2020</v>
      </c>
      <c r="BA1139" s="86"/>
      <c r="BB1139" s="86"/>
      <c r="BC1139" s="86"/>
      <c r="BD1139" s="83" t="s">
        <v>3719</v>
      </c>
      <c r="BE1139" s="83" t="str">
        <f t="shared" si="200"/>
        <v>21.RFI</v>
      </c>
      <c r="BF1139" s="83" t="s">
        <v>3755</v>
      </c>
      <c r="BG1139" s="103" t="s">
        <v>4308</v>
      </c>
      <c r="BH1139" s="448"/>
    </row>
    <row r="1140" spans="1:62" ht="15" hidden="1" customHeight="1">
      <c r="A1140" s="27">
        <v>217</v>
      </c>
      <c r="B1140" s="29"/>
      <c r="C1140" s="83" t="str">
        <f t="shared" si="190"/>
        <v>NUS-NB-GRG-4540</v>
      </c>
      <c r="D1140" s="83">
        <v>30595010031</v>
      </c>
      <c r="E1140" s="83" t="s">
        <v>7713</v>
      </c>
      <c r="F1140" s="198" t="s">
        <v>808</v>
      </c>
      <c r="G1140" s="83" t="s">
        <v>5840</v>
      </c>
      <c r="H1140" s="84" t="s">
        <v>6825</v>
      </c>
      <c r="I1140" s="83" t="s">
        <v>5144</v>
      </c>
      <c r="J1140" s="83" t="s">
        <v>5145</v>
      </c>
      <c r="K1140" s="83">
        <v>30</v>
      </c>
      <c r="L1140" s="83" t="s">
        <v>4548</v>
      </c>
      <c r="M1140" s="84">
        <v>2020</v>
      </c>
      <c r="N1140" s="83" t="s">
        <v>3757</v>
      </c>
      <c r="O1140" s="83" t="s">
        <v>3412</v>
      </c>
      <c r="P1140" s="84" t="s">
        <v>205</v>
      </c>
      <c r="Q1140" s="83" t="s">
        <v>807</v>
      </c>
      <c r="R1140" s="83" t="s">
        <v>808</v>
      </c>
      <c r="S1140" s="83" t="s">
        <v>106</v>
      </c>
      <c r="T1140" s="83" t="s">
        <v>4465</v>
      </c>
      <c r="U1140" s="83" t="s">
        <v>203</v>
      </c>
      <c r="V1140" s="83" t="s">
        <v>4478</v>
      </c>
      <c r="W1140" s="274" t="s">
        <v>2221</v>
      </c>
      <c r="X1140" s="274" t="s">
        <v>2495</v>
      </c>
      <c r="Y1140" s="85">
        <v>6616259</v>
      </c>
      <c r="Z1140" s="86">
        <v>44095</v>
      </c>
      <c r="AA1140" s="86"/>
      <c r="AB1140" s="87">
        <f t="shared" ca="1" si="193"/>
        <v>143</v>
      </c>
      <c r="AC1140" s="88" t="str">
        <f t="shared" ca="1" si="194"/>
        <v>121 - 150 days</v>
      </c>
      <c r="AD1140" s="89">
        <f t="shared" si="189"/>
        <v>44245</v>
      </c>
      <c r="AE1140" s="90" t="str">
        <f t="shared" si="201"/>
        <v>W08-2021</v>
      </c>
      <c r="AF1140" s="90" t="str">
        <f t="shared" si="202"/>
        <v>Feb-2021</v>
      </c>
      <c r="AG1140" s="89">
        <v>44180</v>
      </c>
      <c r="AH1140" s="90" t="str">
        <f t="shared" si="191"/>
        <v>W51-2020</v>
      </c>
      <c r="AI1140" s="90" t="str">
        <f t="shared" si="192"/>
        <v>Dec-2020</v>
      </c>
      <c r="AJ1140" s="89">
        <v>44233</v>
      </c>
      <c r="AK1140" s="90" t="str">
        <f t="shared" si="195"/>
        <v>W06-2021</v>
      </c>
      <c r="AL1140" s="90" t="str">
        <f t="shared" si="196"/>
        <v>Feb-2021</v>
      </c>
      <c r="AM1140" s="89">
        <v>44235</v>
      </c>
      <c r="AN1140" s="90" t="str">
        <f t="shared" si="197"/>
        <v>W07-2021</v>
      </c>
      <c r="AO1140" s="90" t="str">
        <f t="shared" si="198"/>
        <v>Feb-2021</v>
      </c>
      <c r="AP1140" s="83" t="s">
        <v>4462</v>
      </c>
      <c r="AQ1140" s="107">
        <v>44214</v>
      </c>
      <c r="AR1140" s="89"/>
      <c r="AS1140" s="99" t="s">
        <v>2274</v>
      </c>
      <c r="AT1140" s="94">
        <v>6.6</v>
      </c>
      <c r="AU1140" s="97"/>
      <c r="AV1140" s="95">
        <v>44154</v>
      </c>
      <c r="AW1140" s="97"/>
      <c r="AX1140" s="89"/>
      <c r="AY1140" s="89">
        <v>44238</v>
      </c>
      <c r="AZ1140" s="219" t="str">
        <f t="shared" si="199"/>
        <v>W07-2021</v>
      </c>
      <c r="BA1140" s="86"/>
      <c r="BB1140" s="86"/>
      <c r="BC1140" s="86"/>
      <c r="BD1140" s="83" t="s">
        <v>3719</v>
      </c>
      <c r="BE1140" s="83" t="str">
        <f t="shared" si="200"/>
        <v>21.RFI</v>
      </c>
      <c r="BF1140" s="83" t="s">
        <v>3755</v>
      </c>
      <c r="BG1140" s="96" t="s">
        <v>3977</v>
      </c>
      <c r="BH1140" s="437"/>
    </row>
    <row r="1141" spans="1:62" ht="15" hidden="1" customHeight="1">
      <c r="A1141" s="27">
        <v>186</v>
      </c>
      <c r="B1141" s="29"/>
      <c r="C1141" s="83" t="str">
        <f t="shared" si="190"/>
        <v>SUM-SU-SRH-2223</v>
      </c>
      <c r="D1141" s="83">
        <v>30595110031</v>
      </c>
      <c r="E1141" s="83" t="s">
        <v>7432</v>
      </c>
      <c r="F1141" s="198" t="s">
        <v>746</v>
      </c>
      <c r="G1141" s="83" t="s">
        <v>5840</v>
      </c>
      <c r="H1141" s="84" t="s">
        <v>6825</v>
      </c>
      <c r="I1141" s="83">
        <v>99.123750000000001</v>
      </c>
      <c r="J1141" s="83">
        <v>3.4630529999999999</v>
      </c>
      <c r="K1141" s="83">
        <v>50</v>
      </c>
      <c r="L1141" s="83" t="s">
        <v>4632</v>
      </c>
      <c r="M1141" s="84">
        <v>2020</v>
      </c>
      <c r="N1141" s="83" t="s">
        <v>3757</v>
      </c>
      <c r="O1141" s="83" t="s">
        <v>3383</v>
      </c>
      <c r="P1141" s="84" t="s">
        <v>205</v>
      </c>
      <c r="Q1141" s="83" t="s">
        <v>745</v>
      </c>
      <c r="R1141" s="83" t="s">
        <v>746</v>
      </c>
      <c r="S1141" s="83" t="s">
        <v>106</v>
      </c>
      <c r="T1141" s="83" t="s">
        <v>4465</v>
      </c>
      <c r="U1141" s="83" t="s">
        <v>201</v>
      </c>
      <c r="V1141" s="83" t="s">
        <v>4471</v>
      </c>
      <c r="W1141" s="274" t="s">
        <v>2213</v>
      </c>
      <c r="X1141" s="274" t="s">
        <v>2481</v>
      </c>
      <c r="Y1141" s="85">
        <v>6614769</v>
      </c>
      <c r="Z1141" s="86">
        <v>44005</v>
      </c>
      <c r="AA1141" s="86"/>
      <c r="AB1141" s="87">
        <f t="shared" ca="1" si="193"/>
        <v>144</v>
      </c>
      <c r="AC1141" s="88" t="str">
        <f t="shared" ca="1" si="194"/>
        <v>121 - 150 days</v>
      </c>
      <c r="AD1141" s="89">
        <f t="shared" si="189"/>
        <v>44155</v>
      </c>
      <c r="AE1141" s="90" t="str">
        <f t="shared" si="201"/>
        <v>W47-2020</v>
      </c>
      <c r="AF1141" s="90" t="str">
        <f t="shared" si="202"/>
        <v>Nov-2020</v>
      </c>
      <c r="AG1141" s="89">
        <v>44154</v>
      </c>
      <c r="AH1141" s="90" t="str">
        <f t="shared" si="191"/>
        <v>W47-2020</v>
      </c>
      <c r="AI1141" s="90" t="str">
        <f t="shared" si="192"/>
        <v>Nov-2020</v>
      </c>
      <c r="AJ1141" s="89">
        <v>44154</v>
      </c>
      <c r="AK1141" s="90" t="str">
        <f t="shared" si="195"/>
        <v>W47-2020</v>
      </c>
      <c r="AL1141" s="90" t="str">
        <f t="shared" si="196"/>
        <v>Nov-2020</v>
      </c>
      <c r="AM1141" s="89">
        <v>44154</v>
      </c>
      <c r="AN1141" s="90" t="str">
        <f t="shared" si="197"/>
        <v>W47-2020</v>
      </c>
      <c r="AO1141" s="90" t="str">
        <f t="shared" si="198"/>
        <v>Nov-2020</v>
      </c>
      <c r="AP1141" s="83" t="s">
        <v>4464</v>
      </c>
      <c r="AQ1141" s="107">
        <v>44105</v>
      </c>
      <c r="AR1141" s="89"/>
      <c r="AS1141" s="99">
        <v>126160702674</v>
      </c>
      <c r="AT1141" s="94">
        <v>6.6</v>
      </c>
      <c r="AU1141" s="97"/>
      <c r="AV1141" s="95">
        <v>44154</v>
      </c>
      <c r="AW1141" s="97"/>
      <c r="AX1141" s="89"/>
      <c r="AY1141" s="89">
        <v>44149</v>
      </c>
      <c r="AZ1141" s="219" t="str">
        <f t="shared" si="199"/>
        <v>W46-2020</v>
      </c>
      <c r="BA1141" s="86"/>
      <c r="BB1141" s="86"/>
      <c r="BC1141" s="86"/>
      <c r="BD1141" s="83" t="s">
        <v>3719</v>
      </c>
      <c r="BE1141" s="83" t="str">
        <f t="shared" si="200"/>
        <v>21.RFI</v>
      </c>
      <c r="BF1141" s="83" t="s">
        <v>3755</v>
      </c>
      <c r="BG1141" s="96" t="s">
        <v>3946</v>
      </c>
      <c r="BH1141" s="437"/>
      <c r="BI1141" s="190"/>
      <c r="BJ1141" s="190"/>
    </row>
    <row r="1142" spans="1:62" ht="15" hidden="1" customHeight="1">
      <c r="A1142" s="27">
        <v>216</v>
      </c>
      <c r="B1142" s="29"/>
      <c r="C1142" s="83" t="str">
        <f t="shared" si="190"/>
        <v>SUL-SN-ENR-1369</v>
      </c>
      <c r="D1142" s="83">
        <v>30601730031</v>
      </c>
      <c r="E1142" s="83" t="s">
        <v>7841</v>
      </c>
      <c r="F1142" s="198" t="s">
        <v>806</v>
      </c>
      <c r="G1142" s="83" t="s">
        <v>5840</v>
      </c>
      <c r="H1142" s="84" t="s">
        <v>6825</v>
      </c>
      <c r="I1142" s="83" t="s">
        <v>5142</v>
      </c>
      <c r="J1142" s="83" t="s">
        <v>5143</v>
      </c>
      <c r="K1142" s="83">
        <v>50</v>
      </c>
      <c r="L1142" s="83" t="s">
        <v>4651</v>
      </c>
      <c r="M1142" s="84">
        <v>2020</v>
      </c>
      <c r="N1142" s="83" t="s">
        <v>3757</v>
      </c>
      <c r="O1142" s="83" t="s">
        <v>3411</v>
      </c>
      <c r="P1142" s="84" t="s">
        <v>205</v>
      </c>
      <c r="Q1142" s="83" t="s">
        <v>805</v>
      </c>
      <c r="R1142" s="83" t="s">
        <v>806</v>
      </c>
      <c r="S1142" s="83" t="s">
        <v>106</v>
      </c>
      <c r="T1142" s="83" t="s">
        <v>4465</v>
      </c>
      <c r="U1142" s="83" t="s">
        <v>203</v>
      </c>
      <c r="V1142" s="83" t="s">
        <v>4475</v>
      </c>
      <c r="W1142" s="274" t="s">
        <v>2220</v>
      </c>
      <c r="X1142" s="274" t="s">
        <v>2494</v>
      </c>
      <c r="Y1142" s="85">
        <v>6616252</v>
      </c>
      <c r="Z1142" s="86">
        <v>44095</v>
      </c>
      <c r="AA1142" s="86"/>
      <c r="AB1142" s="87">
        <f t="shared" ca="1" si="193"/>
        <v>105</v>
      </c>
      <c r="AC1142" s="88" t="str">
        <f t="shared" ca="1" si="194"/>
        <v>91 - 120 days</v>
      </c>
      <c r="AD1142" s="89">
        <f t="shared" si="189"/>
        <v>44245</v>
      </c>
      <c r="AE1142" s="90" t="str">
        <f t="shared" si="201"/>
        <v>W08-2021</v>
      </c>
      <c r="AF1142" s="90" t="str">
        <f t="shared" si="202"/>
        <v>Feb-2021</v>
      </c>
      <c r="AG1142" s="89">
        <v>44214</v>
      </c>
      <c r="AH1142" s="90" t="str">
        <f t="shared" si="191"/>
        <v>W04-2021</v>
      </c>
      <c r="AI1142" s="90" t="str">
        <f t="shared" si="192"/>
        <v>Jan-2021</v>
      </c>
      <c r="AJ1142" s="89">
        <v>44190</v>
      </c>
      <c r="AK1142" s="90" t="str">
        <f t="shared" si="195"/>
        <v>W52-2020</v>
      </c>
      <c r="AL1142" s="90" t="str">
        <f t="shared" si="196"/>
        <v>Dec-2020</v>
      </c>
      <c r="AM1142" s="89">
        <v>44201</v>
      </c>
      <c r="AN1142" s="90" t="str">
        <f t="shared" si="197"/>
        <v>W02-2021</v>
      </c>
      <c r="AO1142" s="90" t="str">
        <f t="shared" si="198"/>
        <v>Jan-2021</v>
      </c>
      <c r="AP1142" s="83" t="s">
        <v>4464</v>
      </c>
      <c r="AQ1142" s="107">
        <v>44147</v>
      </c>
      <c r="AR1142" s="89"/>
      <c r="AS1142" s="99">
        <v>324500289881</v>
      </c>
      <c r="AT1142" s="94">
        <v>6.6</v>
      </c>
      <c r="AU1142" s="97"/>
      <c r="AV1142" s="95">
        <v>44153</v>
      </c>
      <c r="AW1142" s="97"/>
      <c r="AX1142" s="89"/>
      <c r="AY1142" s="89">
        <v>44200</v>
      </c>
      <c r="AZ1142" s="219" t="str">
        <f t="shared" si="199"/>
        <v>W02-2021</v>
      </c>
      <c r="BA1142" s="86"/>
      <c r="BB1142" s="86"/>
      <c r="BC1142" s="86"/>
      <c r="BD1142" s="83" t="s">
        <v>3719</v>
      </c>
      <c r="BE1142" s="83" t="str">
        <f t="shared" si="200"/>
        <v>21.RFI</v>
      </c>
      <c r="BF1142" s="83" t="s">
        <v>3755</v>
      </c>
      <c r="BG1142" s="96" t="s">
        <v>3976</v>
      </c>
      <c r="BH1142" s="437"/>
    </row>
    <row r="1143" spans="1:62" ht="15" hidden="1" customHeight="1">
      <c r="A1143" s="27">
        <v>170</v>
      </c>
      <c r="B1143" s="29"/>
      <c r="C1143" s="83" t="str">
        <f t="shared" si="190"/>
        <v>JAW-JI-BLT-1911</v>
      </c>
      <c r="D1143" s="83">
        <v>30597180031</v>
      </c>
      <c r="E1143" s="83" t="s">
        <v>7370</v>
      </c>
      <c r="F1143" s="198" t="s">
        <v>714</v>
      </c>
      <c r="G1143" s="83" t="s">
        <v>5840</v>
      </c>
      <c r="H1143" s="84" t="s">
        <v>6825</v>
      </c>
      <c r="I1143" s="83">
        <v>112.13956</v>
      </c>
      <c r="J1143" s="83">
        <v>-8.08338</v>
      </c>
      <c r="K1143" s="83">
        <v>50</v>
      </c>
      <c r="L1143" s="83" t="s">
        <v>4621</v>
      </c>
      <c r="M1143" s="84">
        <v>2020</v>
      </c>
      <c r="N1143" s="83" t="s">
        <v>3757</v>
      </c>
      <c r="O1143" s="83" t="s">
        <v>3367</v>
      </c>
      <c r="P1143" s="84" t="s">
        <v>205</v>
      </c>
      <c r="Q1143" s="83" t="s">
        <v>713</v>
      </c>
      <c r="R1143" s="83" t="s">
        <v>714</v>
      </c>
      <c r="S1143" s="83" t="s">
        <v>106</v>
      </c>
      <c r="T1143" s="83" t="s">
        <v>4465</v>
      </c>
      <c r="U1143" s="83" t="s">
        <v>203</v>
      </c>
      <c r="V1143" s="83" t="s">
        <v>4472</v>
      </c>
      <c r="W1143" s="274" t="s">
        <v>2207</v>
      </c>
      <c r="X1143" s="274" t="s">
        <v>2456</v>
      </c>
      <c r="Y1143" s="85">
        <v>6614889</v>
      </c>
      <c r="Z1143" s="86">
        <v>44026</v>
      </c>
      <c r="AA1143" s="86"/>
      <c r="AB1143" s="87">
        <f t="shared" ca="1" si="193"/>
        <v>245</v>
      </c>
      <c r="AC1143" s="88" t="str">
        <f t="shared" ca="1" si="194"/>
        <v>&gt; 150 days</v>
      </c>
      <c r="AD1143" s="89">
        <f t="shared" si="189"/>
        <v>44176</v>
      </c>
      <c r="AE1143" s="90" t="str">
        <f t="shared" si="201"/>
        <v>W50-2020</v>
      </c>
      <c r="AF1143" s="90" t="str">
        <f t="shared" si="202"/>
        <v>Dec-2020</v>
      </c>
      <c r="AG1143" s="89">
        <v>44175</v>
      </c>
      <c r="AH1143" s="90" t="str">
        <f t="shared" si="191"/>
        <v>W50-2020</v>
      </c>
      <c r="AI1143" s="90" t="str">
        <f t="shared" si="192"/>
        <v>Dec-2020</v>
      </c>
      <c r="AJ1143" s="89">
        <v>44233</v>
      </c>
      <c r="AK1143" s="90" t="str">
        <f t="shared" si="195"/>
        <v>W06-2021</v>
      </c>
      <c r="AL1143" s="90" t="str">
        <f t="shared" si="196"/>
        <v>Feb-2021</v>
      </c>
      <c r="AM1143" s="89">
        <v>44284</v>
      </c>
      <c r="AN1143" s="90" t="str">
        <f t="shared" si="197"/>
        <v>W14-2021</v>
      </c>
      <c r="AO1143" s="90" t="str">
        <f t="shared" si="198"/>
        <v>Mar-2021</v>
      </c>
      <c r="AP1143" s="83" t="s">
        <v>4462</v>
      </c>
      <c r="AQ1143" s="107">
        <v>44214</v>
      </c>
      <c r="AR1143" s="89"/>
      <c r="AS1143" s="99">
        <v>514021910138</v>
      </c>
      <c r="AT1143" s="94">
        <v>6.6</v>
      </c>
      <c r="AU1143" s="97"/>
      <c r="AV1143" s="95">
        <v>44146</v>
      </c>
      <c r="AW1143" s="97"/>
      <c r="AX1143" s="89"/>
      <c r="AY1143" s="89">
        <v>44271</v>
      </c>
      <c r="AZ1143" s="219" t="str">
        <f t="shared" si="199"/>
        <v>W12-2021</v>
      </c>
      <c r="BA1143" s="86"/>
      <c r="BB1143" s="86"/>
      <c r="BC1143" s="86"/>
      <c r="BD1143" s="83" t="s">
        <v>3719</v>
      </c>
      <c r="BE1143" s="83" t="str">
        <f t="shared" si="200"/>
        <v>21.RFI</v>
      </c>
      <c r="BF1143" s="83" t="s">
        <v>3755</v>
      </c>
      <c r="BG1143" s="96" t="s">
        <v>3930</v>
      </c>
      <c r="BH1143" s="437"/>
      <c r="BI1143" s="13"/>
      <c r="BJ1143" s="13"/>
    </row>
    <row r="1144" spans="1:62" ht="15" hidden="1" customHeight="1">
      <c r="A1144" s="27">
        <v>192</v>
      </c>
      <c r="B1144" s="29"/>
      <c r="C1144" s="83" t="str">
        <f t="shared" si="190"/>
        <v>SUM-SU-PRR-2117</v>
      </c>
      <c r="D1144" s="83">
        <v>30587370031</v>
      </c>
      <c r="E1144" s="83" t="s">
        <v>7415</v>
      </c>
      <c r="F1144" s="198" t="s">
        <v>758</v>
      </c>
      <c r="G1144" s="83" t="s">
        <v>5840</v>
      </c>
      <c r="H1144" s="84" t="s">
        <v>6825</v>
      </c>
      <c r="I1144" s="83">
        <v>98.841586000000007</v>
      </c>
      <c r="J1144" s="83">
        <v>2.6661260000000002</v>
      </c>
      <c r="K1144" s="83">
        <v>40</v>
      </c>
      <c r="L1144" s="83" t="s">
        <v>4638</v>
      </c>
      <c r="M1144" s="84">
        <v>2020</v>
      </c>
      <c r="N1144" s="83" t="s">
        <v>3757</v>
      </c>
      <c r="O1144" s="83" t="s">
        <v>3389</v>
      </c>
      <c r="P1144" s="84" t="s">
        <v>205</v>
      </c>
      <c r="Q1144" s="83" t="s">
        <v>757</v>
      </c>
      <c r="R1144" s="83" t="s">
        <v>758</v>
      </c>
      <c r="S1144" s="83" t="s">
        <v>106</v>
      </c>
      <c r="T1144" s="83" t="s">
        <v>4465</v>
      </c>
      <c r="U1144" s="83" t="s">
        <v>201</v>
      </c>
      <c r="V1144" s="83" t="s">
        <v>4471</v>
      </c>
      <c r="W1144" s="274" t="s">
        <v>2206</v>
      </c>
      <c r="X1144" s="274" t="s">
        <v>2484</v>
      </c>
      <c r="Y1144" s="85">
        <v>6614554</v>
      </c>
      <c r="Z1144" s="86">
        <v>43903</v>
      </c>
      <c r="AA1144" s="86"/>
      <c r="AB1144" s="87">
        <f t="shared" ca="1" si="193"/>
        <v>262</v>
      </c>
      <c r="AC1144" s="88" t="str">
        <f t="shared" ca="1" si="194"/>
        <v>&gt; 150 days</v>
      </c>
      <c r="AD1144" s="89">
        <f t="shared" si="189"/>
        <v>44053</v>
      </c>
      <c r="AE1144" s="90" t="str">
        <f t="shared" si="201"/>
        <v>W33-2020</v>
      </c>
      <c r="AF1144" s="90" t="str">
        <f t="shared" si="202"/>
        <v>Aug-2020</v>
      </c>
      <c r="AG1144" s="89">
        <v>44041</v>
      </c>
      <c r="AH1144" s="90" t="str">
        <f t="shared" si="191"/>
        <v>W31-2020</v>
      </c>
      <c r="AI1144" s="90" t="str">
        <f t="shared" si="192"/>
        <v>Jul-2020</v>
      </c>
      <c r="AJ1144" s="89">
        <v>44043</v>
      </c>
      <c r="AK1144" s="90" t="str">
        <f t="shared" si="195"/>
        <v>W31-2020</v>
      </c>
      <c r="AL1144" s="90" t="str">
        <f t="shared" si="196"/>
        <v>Jul-2020</v>
      </c>
      <c r="AM1144" s="89">
        <v>44165</v>
      </c>
      <c r="AN1144" s="90" t="str">
        <f t="shared" si="197"/>
        <v>W49-2020</v>
      </c>
      <c r="AO1144" s="90" t="str">
        <f t="shared" si="198"/>
        <v>Nov-2020</v>
      </c>
      <c r="AP1144" s="83" t="s">
        <v>4464</v>
      </c>
      <c r="AQ1144" s="107">
        <v>44131</v>
      </c>
      <c r="AR1144" s="89"/>
      <c r="AS1144" s="99">
        <v>121180346467</v>
      </c>
      <c r="AT1144" s="94">
        <v>6.6</v>
      </c>
      <c r="AU1144" s="97"/>
      <c r="AV1144" s="95">
        <v>44141</v>
      </c>
      <c r="AW1144" s="97"/>
      <c r="AX1144" s="89"/>
      <c r="AY1144" s="89">
        <v>44165</v>
      </c>
      <c r="AZ1144" s="219" t="str">
        <f t="shared" si="199"/>
        <v>W49-2020</v>
      </c>
      <c r="BA1144" s="86"/>
      <c r="BB1144" s="86"/>
      <c r="BC1144" s="86"/>
      <c r="BD1144" s="83" t="s">
        <v>3719</v>
      </c>
      <c r="BE1144" s="83" t="str">
        <f t="shared" si="200"/>
        <v>21.RFI</v>
      </c>
      <c r="BF1144" s="83" t="s">
        <v>3755</v>
      </c>
      <c r="BG1144" s="96" t="s">
        <v>3952</v>
      </c>
      <c r="BH1144" s="437"/>
    </row>
    <row r="1145" spans="1:62" ht="15" hidden="1" customHeight="1">
      <c r="A1145" s="27">
        <v>211</v>
      </c>
      <c r="B1145" s="29"/>
      <c r="C1145" s="83" t="str">
        <f t="shared" si="190"/>
        <v>JAW-JI-BLT-1913</v>
      </c>
      <c r="D1145" s="83">
        <v>30571110031</v>
      </c>
      <c r="E1145" s="83" t="s">
        <v>7632</v>
      </c>
      <c r="F1145" s="198" t="s">
        <v>796</v>
      </c>
      <c r="G1145" s="83" t="s">
        <v>5840</v>
      </c>
      <c r="H1145" s="84" t="s">
        <v>6825</v>
      </c>
      <c r="I1145" s="83" t="s">
        <v>5132</v>
      </c>
      <c r="J1145" s="83" t="s">
        <v>5133</v>
      </c>
      <c r="K1145" s="83">
        <v>30</v>
      </c>
      <c r="L1145" s="83" t="s">
        <v>4649</v>
      </c>
      <c r="M1145" s="84">
        <v>2020</v>
      </c>
      <c r="N1145" s="83" t="s">
        <v>3757</v>
      </c>
      <c r="O1145" s="83" t="s">
        <v>5867</v>
      </c>
      <c r="P1145" s="84" t="s">
        <v>205</v>
      </c>
      <c r="Q1145" s="83" t="s">
        <v>795</v>
      </c>
      <c r="R1145" s="83" t="s">
        <v>796</v>
      </c>
      <c r="S1145" s="83" t="s">
        <v>106</v>
      </c>
      <c r="T1145" s="83" t="s">
        <v>4465</v>
      </c>
      <c r="U1145" s="83" t="s">
        <v>203</v>
      </c>
      <c r="V1145" s="83" t="s">
        <v>4472</v>
      </c>
      <c r="W1145" s="274" t="s">
        <v>2207</v>
      </c>
      <c r="X1145" s="274" t="s">
        <v>2490</v>
      </c>
      <c r="Y1145" s="85">
        <v>6616155</v>
      </c>
      <c r="Z1145" s="86">
        <v>44074</v>
      </c>
      <c r="AA1145" s="86"/>
      <c r="AB1145" s="87">
        <f t="shared" ca="1" si="193"/>
        <v>99</v>
      </c>
      <c r="AC1145" s="88" t="str">
        <f t="shared" ca="1" si="194"/>
        <v>91 - 120 days</v>
      </c>
      <c r="AD1145" s="89">
        <f t="shared" si="189"/>
        <v>44224</v>
      </c>
      <c r="AE1145" s="90" t="str">
        <f t="shared" si="201"/>
        <v>W05-2021</v>
      </c>
      <c r="AF1145" s="90" t="str">
        <f t="shared" si="202"/>
        <v>Jan-2021</v>
      </c>
      <c r="AG1145" s="89">
        <v>44134</v>
      </c>
      <c r="AH1145" s="90" t="str">
        <f t="shared" si="191"/>
        <v>W44-2020</v>
      </c>
      <c r="AI1145" s="90" t="str">
        <f t="shared" si="192"/>
        <v>Oct-2020</v>
      </c>
      <c r="AJ1145" s="89">
        <v>44134</v>
      </c>
      <c r="AK1145" s="90" t="str">
        <f t="shared" si="195"/>
        <v>W44-2020</v>
      </c>
      <c r="AL1145" s="90" t="str">
        <f t="shared" si="196"/>
        <v>Oct-2020</v>
      </c>
      <c r="AM1145" s="89">
        <v>44172</v>
      </c>
      <c r="AN1145" s="90" t="str">
        <f t="shared" si="197"/>
        <v>W50-2020</v>
      </c>
      <c r="AO1145" s="90" t="str">
        <f t="shared" si="198"/>
        <v>Dec-2020</v>
      </c>
      <c r="AP1145" s="83" t="s">
        <v>4464</v>
      </c>
      <c r="AQ1145" s="107">
        <v>44147</v>
      </c>
      <c r="AR1145" s="89"/>
      <c r="AS1145" s="99">
        <v>514021901285</v>
      </c>
      <c r="AT1145" s="94">
        <v>13.2</v>
      </c>
      <c r="AU1145" s="97"/>
      <c r="AV1145" s="95">
        <v>44137</v>
      </c>
      <c r="AW1145" s="97"/>
      <c r="AX1145" s="89"/>
      <c r="AY1145" s="89">
        <v>44173</v>
      </c>
      <c r="AZ1145" s="219" t="str">
        <f t="shared" si="199"/>
        <v>W50-2020</v>
      </c>
      <c r="BA1145" s="86"/>
      <c r="BB1145" s="86"/>
      <c r="BC1145" s="86"/>
      <c r="BD1145" s="83" t="s">
        <v>3719</v>
      </c>
      <c r="BE1145" s="83" t="str">
        <f t="shared" si="200"/>
        <v>21.RFI</v>
      </c>
      <c r="BF1145" s="83" t="s">
        <v>3755</v>
      </c>
      <c r="BG1145" s="96" t="s">
        <v>3971</v>
      </c>
      <c r="BH1145" s="437"/>
    </row>
    <row r="1146" spans="1:62" ht="15" hidden="1" customHeight="1">
      <c r="A1146" s="27">
        <v>157</v>
      </c>
      <c r="B1146" s="29"/>
      <c r="C1146" s="83" t="str">
        <f t="shared" si="190"/>
        <v>SUM-SU-AKK-2140</v>
      </c>
      <c r="D1146" s="83">
        <v>30595690031</v>
      </c>
      <c r="E1146" s="83" t="s">
        <v>7484</v>
      </c>
      <c r="F1146" s="198" t="s">
        <v>688</v>
      </c>
      <c r="G1146" s="83" t="s">
        <v>5840</v>
      </c>
      <c r="H1146" s="84" t="s">
        <v>6825</v>
      </c>
      <c r="I1146" s="83">
        <v>99.873160999999996</v>
      </c>
      <c r="J1146" s="83">
        <v>2.3067470000000001</v>
      </c>
      <c r="K1146" s="83">
        <v>60</v>
      </c>
      <c r="L1146" s="83" t="s">
        <v>4612</v>
      </c>
      <c r="M1146" s="84">
        <v>2020</v>
      </c>
      <c r="N1146" s="83" t="s">
        <v>3757</v>
      </c>
      <c r="O1146" s="83" t="s">
        <v>3354</v>
      </c>
      <c r="P1146" s="84" t="s">
        <v>205</v>
      </c>
      <c r="Q1146" s="83" t="s">
        <v>687</v>
      </c>
      <c r="R1146" s="83" t="s">
        <v>688</v>
      </c>
      <c r="S1146" s="83" t="s">
        <v>106</v>
      </c>
      <c r="T1146" s="83" t="s">
        <v>4465</v>
      </c>
      <c r="U1146" s="83" t="s">
        <v>201</v>
      </c>
      <c r="V1146" s="83" t="s">
        <v>4471</v>
      </c>
      <c r="W1146" s="274" t="s">
        <v>2213</v>
      </c>
      <c r="X1146" s="274" t="s">
        <v>2453</v>
      </c>
      <c r="Y1146" s="85">
        <v>6614816</v>
      </c>
      <c r="Z1146" s="86">
        <v>44013</v>
      </c>
      <c r="AA1146" s="86"/>
      <c r="AB1146" s="87">
        <f t="shared" ca="1" si="193"/>
        <v>133</v>
      </c>
      <c r="AC1146" s="88" t="str">
        <f t="shared" ca="1" si="194"/>
        <v>121 - 150 days</v>
      </c>
      <c r="AD1146" s="89">
        <f t="shared" ref="AD1146:AD1209" si="203">IF(AND(S1146=""),"TBD",IF(AND(S1146="COLO"),Z1146+30,Z1146+150))</f>
        <v>44163</v>
      </c>
      <c r="AE1146" s="90" t="str">
        <f t="shared" si="201"/>
        <v>W48-2020</v>
      </c>
      <c r="AF1146" s="90" t="str">
        <f t="shared" si="202"/>
        <v>Nov-2020</v>
      </c>
      <c r="AG1146" s="89">
        <v>44162</v>
      </c>
      <c r="AH1146" s="90" t="str">
        <f t="shared" si="191"/>
        <v>W48-2020</v>
      </c>
      <c r="AI1146" s="90" t="str">
        <f t="shared" si="192"/>
        <v>Nov-2020</v>
      </c>
      <c r="AJ1146" s="89">
        <v>44162</v>
      </c>
      <c r="AK1146" s="90" t="str">
        <f t="shared" si="195"/>
        <v>W48-2020</v>
      </c>
      <c r="AL1146" s="90" t="str">
        <f t="shared" si="196"/>
        <v>Nov-2020</v>
      </c>
      <c r="AM1146" s="89">
        <v>44162</v>
      </c>
      <c r="AN1146" s="90" t="str">
        <f t="shared" si="197"/>
        <v>W48-2020</v>
      </c>
      <c r="AO1146" s="90" t="str">
        <f t="shared" si="198"/>
        <v>Nov-2020</v>
      </c>
      <c r="AP1146" s="83" t="s">
        <v>4464</v>
      </c>
      <c r="AQ1146" s="107">
        <v>44105</v>
      </c>
      <c r="AR1146" s="89"/>
      <c r="AS1146" s="99">
        <v>125140369472</v>
      </c>
      <c r="AT1146" s="94">
        <v>6.6</v>
      </c>
      <c r="AU1146" s="97"/>
      <c r="AV1146" s="95">
        <v>44126</v>
      </c>
      <c r="AW1146" s="97"/>
      <c r="AX1146" s="89"/>
      <c r="AY1146" s="89">
        <v>44146</v>
      </c>
      <c r="AZ1146" s="219" t="str">
        <f t="shared" si="199"/>
        <v>W46-2020</v>
      </c>
      <c r="BA1146" s="86"/>
      <c r="BB1146" s="86"/>
      <c r="BC1146" s="86"/>
      <c r="BD1146" s="83" t="s">
        <v>3719</v>
      </c>
      <c r="BE1146" s="83" t="str">
        <f t="shared" si="200"/>
        <v>21.RFI</v>
      </c>
      <c r="BF1146" s="83" t="s">
        <v>3755</v>
      </c>
      <c r="BG1146" s="96" t="s">
        <v>3917</v>
      </c>
      <c r="BH1146" s="437"/>
      <c r="BI1146" s="13"/>
      <c r="BJ1146" s="13"/>
    </row>
    <row r="1147" spans="1:62" ht="15" hidden="1" customHeight="1">
      <c r="A1147" s="27">
        <v>143</v>
      </c>
      <c r="B1147" s="29"/>
      <c r="C1147" s="83" t="str">
        <f t="shared" ref="C1147:C1210" si="204">Q1147</f>
        <v>SUM-SB-BSK-0806</v>
      </c>
      <c r="D1147" s="83">
        <v>30595080031</v>
      </c>
      <c r="E1147" s="83" t="s">
        <v>7533</v>
      </c>
      <c r="F1147" s="198" t="s">
        <v>660</v>
      </c>
      <c r="G1147" s="83" t="s">
        <v>5840</v>
      </c>
      <c r="H1147" s="84" t="s">
        <v>6825</v>
      </c>
      <c r="I1147" s="83">
        <v>100.540781</v>
      </c>
      <c r="J1147" s="83">
        <v>-0.42227900000000002</v>
      </c>
      <c r="K1147" s="83">
        <v>50</v>
      </c>
      <c r="L1147" s="83" t="s">
        <v>4601</v>
      </c>
      <c r="M1147" s="84">
        <v>2020</v>
      </c>
      <c r="N1147" s="83" t="s">
        <v>3757</v>
      </c>
      <c r="O1147" s="83" t="s">
        <v>3340</v>
      </c>
      <c r="P1147" s="84" t="s">
        <v>205</v>
      </c>
      <c r="Q1147" s="83" t="s">
        <v>659</v>
      </c>
      <c r="R1147" s="83" t="s">
        <v>660</v>
      </c>
      <c r="S1147" s="83" t="s">
        <v>106</v>
      </c>
      <c r="T1147" s="83" t="s">
        <v>4465</v>
      </c>
      <c r="U1147" s="83" t="s">
        <v>201</v>
      </c>
      <c r="V1147" s="83" t="s">
        <v>4476</v>
      </c>
      <c r="W1147" s="274" t="s">
        <v>2215</v>
      </c>
      <c r="X1147" s="274" t="s">
        <v>2472</v>
      </c>
      <c r="Y1147" s="85">
        <v>6614769</v>
      </c>
      <c r="Z1147" s="86">
        <v>44005</v>
      </c>
      <c r="AA1147" s="86"/>
      <c r="AB1147" s="87">
        <f t="shared" ca="1" si="193"/>
        <v>183</v>
      </c>
      <c r="AC1147" s="88" t="str">
        <f t="shared" ca="1" si="194"/>
        <v>&gt; 150 days</v>
      </c>
      <c r="AD1147" s="89">
        <f t="shared" si="203"/>
        <v>44155</v>
      </c>
      <c r="AE1147" s="90" t="str">
        <f t="shared" si="201"/>
        <v>W47-2020</v>
      </c>
      <c r="AF1147" s="90" t="str">
        <f t="shared" si="202"/>
        <v>Nov-2020</v>
      </c>
      <c r="AG1147" s="89">
        <v>44154</v>
      </c>
      <c r="AH1147" s="90" t="str">
        <f t="shared" si="191"/>
        <v>W47-2020</v>
      </c>
      <c r="AI1147" s="90" t="str">
        <f t="shared" si="192"/>
        <v>Nov-2020</v>
      </c>
      <c r="AJ1147" s="89">
        <v>44154</v>
      </c>
      <c r="AK1147" s="90" t="str">
        <f t="shared" si="195"/>
        <v>W47-2020</v>
      </c>
      <c r="AL1147" s="90" t="str">
        <f t="shared" si="196"/>
        <v>Nov-2020</v>
      </c>
      <c r="AM1147" s="89">
        <v>44180</v>
      </c>
      <c r="AN1147" s="90" t="str">
        <f t="shared" si="197"/>
        <v>W51-2020</v>
      </c>
      <c r="AO1147" s="90" t="str">
        <f t="shared" si="198"/>
        <v>Dec-2020</v>
      </c>
      <c r="AP1147" s="83" t="s">
        <v>4464</v>
      </c>
      <c r="AQ1147" s="107">
        <v>44110</v>
      </c>
      <c r="AR1147" s="89"/>
      <c r="AS1147" s="99">
        <v>134510159267</v>
      </c>
      <c r="AT1147" s="94">
        <v>6.6</v>
      </c>
      <c r="AU1147" s="97"/>
      <c r="AV1147" s="95">
        <v>44126</v>
      </c>
      <c r="AW1147" s="97"/>
      <c r="AX1147" s="89"/>
      <c r="AY1147" s="89">
        <v>44188</v>
      </c>
      <c r="AZ1147" s="219" t="str">
        <f t="shared" si="199"/>
        <v>W52-2020</v>
      </c>
      <c r="BA1147" s="86"/>
      <c r="BB1147" s="86"/>
      <c r="BC1147" s="86"/>
      <c r="BD1147" s="83" t="s">
        <v>3719</v>
      </c>
      <c r="BE1147" s="83" t="str">
        <f t="shared" si="200"/>
        <v>21.RFI</v>
      </c>
      <c r="BF1147" s="83" t="s">
        <v>3755</v>
      </c>
      <c r="BG1147" s="96" t="s">
        <v>3903</v>
      </c>
      <c r="BH1147" s="437"/>
    </row>
    <row r="1148" spans="1:62" ht="15" hidden="1" customHeight="1">
      <c r="A1148" s="27">
        <v>105</v>
      </c>
      <c r="B1148" s="29"/>
      <c r="C1148" s="83" t="str">
        <f t="shared" si="204"/>
        <v>SUM-SB-PYH-0835</v>
      </c>
      <c r="D1148" s="83">
        <v>30595090031</v>
      </c>
      <c r="E1148" s="83" t="s">
        <v>7859</v>
      </c>
      <c r="F1148" s="198" t="s">
        <v>584</v>
      </c>
      <c r="G1148" s="83" t="s">
        <v>5840</v>
      </c>
      <c r="H1148" s="84" t="s">
        <v>6825</v>
      </c>
      <c r="I1148" s="83">
        <v>100.64161</v>
      </c>
      <c r="J1148" s="83">
        <v>-0.21809999999999999</v>
      </c>
      <c r="K1148" s="83">
        <v>30</v>
      </c>
      <c r="L1148" s="83" t="s">
        <v>4571</v>
      </c>
      <c r="M1148" s="84">
        <v>2020</v>
      </c>
      <c r="N1148" s="83" t="s">
        <v>3757</v>
      </c>
      <c r="O1148" s="83" t="s">
        <v>3303</v>
      </c>
      <c r="P1148" s="84" t="s">
        <v>205</v>
      </c>
      <c r="Q1148" s="83" t="s">
        <v>583</v>
      </c>
      <c r="R1148" s="83" t="s">
        <v>584</v>
      </c>
      <c r="S1148" s="83" t="s">
        <v>106</v>
      </c>
      <c r="T1148" s="83" t="s">
        <v>4465</v>
      </c>
      <c r="U1148" s="83" t="s">
        <v>201</v>
      </c>
      <c r="V1148" s="83" t="s">
        <v>4476</v>
      </c>
      <c r="W1148" s="274" t="s">
        <v>2215</v>
      </c>
      <c r="X1148" s="274" t="s">
        <v>2463</v>
      </c>
      <c r="Y1148" s="85">
        <v>6614769</v>
      </c>
      <c r="Z1148" s="86">
        <v>44005</v>
      </c>
      <c r="AA1148" s="86"/>
      <c r="AB1148" s="87">
        <f t="shared" ca="1" si="193"/>
        <v>181</v>
      </c>
      <c r="AC1148" s="88" t="str">
        <f t="shared" ca="1" si="194"/>
        <v>&gt; 150 days</v>
      </c>
      <c r="AD1148" s="89">
        <f t="shared" si="203"/>
        <v>44155</v>
      </c>
      <c r="AE1148" s="90" t="str">
        <f t="shared" si="201"/>
        <v>W47-2020</v>
      </c>
      <c r="AF1148" s="90" t="str">
        <f t="shared" si="202"/>
        <v>Nov-2020</v>
      </c>
      <c r="AG1148" s="89">
        <v>44154</v>
      </c>
      <c r="AH1148" s="90" t="str">
        <f t="shared" ref="AH1148:AH1211" si="205">IFERROR(VLOOKUP(AG1148,L_Convert,6,FALSE),"")</f>
        <v>W47-2020</v>
      </c>
      <c r="AI1148" s="90" t="str">
        <f t="shared" ref="AI1148:AI1211" si="206">IFERROR(VLOOKUP(AG1148,L_Convert,7,FALSE),"")</f>
        <v>Nov-2020</v>
      </c>
      <c r="AJ1148" s="89">
        <v>44154</v>
      </c>
      <c r="AK1148" s="90" t="str">
        <f t="shared" si="195"/>
        <v>W47-2020</v>
      </c>
      <c r="AL1148" s="90" t="str">
        <f t="shared" si="196"/>
        <v>Nov-2020</v>
      </c>
      <c r="AM1148" s="89">
        <v>44177</v>
      </c>
      <c r="AN1148" s="90" t="str">
        <f t="shared" si="197"/>
        <v>W50-2020</v>
      </c>
      <c r="AO1148" s="90" t="str">
        <f t="shared" si="198"/>
        <v>Dec-2020</v>
      </c>
      <c r="AP1148" s="83" t="s">
        <v>4464</v>
      </c>
      <c r="AQ1148" s="107">
        <v>44110</v>
      </c>
      <c r="AR1148" s="89"/>
      <c r="AS1148" s="99">
        <v>134520295576</v>
      </c>
      <c r="AT1148" s="94">
        <v>6.6</v>
      </c>
      <c r="AU1148" s="97"/>
      <c r="AV1148" s="95">
        <v>44126</v>
      </c>
      <c r="AW1148" s="97"/>
      <c r="AX1148" s="89"/>
      <c r="AY1148" s="89">
        <v>44186</v>
      </c>
      <c r="AZ1148" s="219" t="str">
        <f t="shared" si="199"/>
        <v>W52-2020</v>
      </c>
      <c r="BA1148" s="86"/>
      <c r="BB1148" s="86"/>
      <c r="BC1148" s="86"/>
      <c r="BD1148" s="83" t="s">
        <v>3719</v>
      </c>
      <c r="BE1148" s="83" t="str">
        <f t="shared" si="200"/>
        <v>21.RFI</v>
      </c>
      <c r="BF1148" s="83" t="s">
        <v>3755</v>
      </c>
      <c r="BG1148" s="96" t="s">
        <v>3865</v>
      </c>
      <c r="BH1148" s="437"/>
    </row>
    <row r="1149" spans="1:62" ht="15" hidden="1" customHeight="1">
      <c r="A1149" s="27">
        <v>97</v>
      </c>
      <c r="B1149" s="29"/>
      <c r="C1149" s="83" t="str">
        <f t="shared" si="204"/>
        <v>SUM-SU-KPI-2143</v>
      </c>
      <c r="D1149" s="83">
        <v>30595100031</v>
      </c>
      <c r="E1149" s="83" t="s">
        <v>7867</v>
      </c>
      <c r="F1149" s="198" t="s">
        <v>568</v>
      </c>
      <c r="G1149" s="83" t="s">
        <v>5840</v>
      </c>
      <c r="H1149" s="84" t="s">
        <v>6825</v>
      </c>
      <c r="I1149" s="83">
        <v>100.174661</v>
      </c>
      <c r="J1149" s="83">
        <v>1.8740349999999999</v>
      </c>
      <c r="K1149" s="83">
        <v>50</v>
      </c>
      <c r="L1149" s="83" t="s">
        <v>4563</v>
      </c>
      <c r="M1149" s="84">
        <v>2020</v>
      </c>
      <c r="N1149" s="83" t="s">
        <v>3757</v>
      </c>
      <c r="O1149" s="83" t="s">
        <v>3295</v>
      </c>
      <c r="P1149" s="84" t="s">
        <v>205</v>
      </c>
      <c r="Q1149" s="83" t="s">
        <v>567</v>
      </c>
      <c r="R1149" s="83" t="s">
        <v>568</v>
      </c>
      <c r="S1149" s="83" t="s">
        <v>106</v>
      </c>
      <c r="T1149" s="83" t="s">
        <v>4465</v>
      </c>
      <c r="U1149" s="83" t="s">
        <v>201</v>
      </c>
      <c r="V1149" s="83" t="s">
        <v>4471</v>
      </c>
      <c r="W1149" s="274" t="s">
        <v>2206</v>
      </c>
      <c r="X1149" s="274" t="s">
        <v>2457</v>
      </c>
      <c r="Y1149" s="85">
        <v>6614769</v>
      </c>
      <c r="Z1149" s="86">
        <v>44005</v>
      </c>
      <c r="AA1149" s="86"/>
      <c r="AB1149" s="87">
        <f t="shared" ca="1" si="193"/>
        <v>141</v>
      </c>
      <c r="AC1149" s="88" t="str">
        <f t="shared" ca="1" si="194"/>
        <v>121 - 150 days</v>
      </c>
      <c r="AD1149" s="89">
        <f t="shared" si="203"/>
        <v>44155</v>
      </c>
      <c r="AE1149" s="90" t="str">
        <f t="shared" si="201"/>
        <v>W47-2020</v>
      </c>
      <c r="AF1149" s="90" t="str">
        <f t="shared" si="202"/>
        <v>Nov-2020</v>
      </c>
      <c r="AG1149" s="89">
        <v>44154</v>
      </c>
      <c r="AH1149" s="90" t="str">
        <f t="shared" si="205"/>
        <v>W47-2020</v>
      </c>
      <c r="AI1149" s="90" t="str">
        <f t="shared" si="206"/>
        <v>Nov-2020</v>
      </c>
      <c r="AJ1149" s="89">
        <v>44154</v>
      </c>
      <c r="AK1149" s="90" t="str">
        <f t="shared" si="195"/>
        <v>W47-2020</v>
      </c>
      <c r="AL1149" s="90" t="str">
        <f t="shared" si="196"/>
        <v>Nov-2020</v>
      </c>
      <c r="AM1149" s="89">
        <v>44160</v>
      </c>
      <c r="AN1149" s="90" t="str">
        <f t="shared" si="197"/>
        <v>W48-2020</v>
      </c>
      <c r="AO1149" s="90" t="str">
        <f t="shared" si="198"/>
        <v>Nov-2020</v>
      </c>
      <c r="AP1149" s="83" t="s">
        <v>4464</v>
      </c>
      <c r="AQ1149" s="107">
        <v>44110</v>
      </c>
      <c r="AR1149" s="89"/>
      <c r="AS1149" s="99">
        <v>125100663178</v>
      </c>
      <c r="AT1149" s="94">
        <v>6.6</v>
      </c>
      <c r="AU1149" s="97"/>
      <c r="AV1149" s="95">
        <v>44126</v>
      </c>
      <c r="AW1149" s="97"/>
      <c r="AX1149" s="89"/>
      <c r="AY1149" s="89">
        <v>44146</v>
      </c>
      <c r="AZ1149" s="219" t="str">
        <f t="shared" si="199"/>
        <v>W46-2020</v>
      </c>
      <c r="BA1149" s="86"/>
      <c r="BB1149" s="86"/>
      <c r="BC1149" s="86"/>
      <c r="BD1149" s="83" t="s">
        <v>3719</v>
      </c>
      <c r="BE1149" s="83" t="str">
        <f t="shared" si="200"/>
        <v>21.RFI</v>
      </c>
      <c r="BF1149" s="83" t="s">
        <v>3755</v>
      </c>
      <c r="BG1149" s="96" t="s">
        <v>3857</v>
      </c>
      <c r="BH1149" s="437"/>
      <c r="BI1149" s="13"/>
      <c r="BJ1149" s="13"/>
    </row>
    <row r="1150" spans="1:62" ht="15" hidden="1" customHeight="1">
      <c r="A1150" s="27">
        <v>110</v>
      </c>
      <c r="B1150" s="29"/>
      <c r="C1150" s="83" t="str">
        <f t="shared" si="204"/>
        <v>KAL-KB-NBA-0710</v>
      </c>
      <c r="D1150" s="83">
        <v>30587240031</v>
      </c>
      <c r="E1150" s="83" t="s">
        <v>7561</v>
      </c>
      <c r="F1150" s="198" t="s">
        <v>594</v>
      </c>
      <c r="G1150" s="83" t="s">
        <v>5840</v>
      </c>
      <c r="H1150" s="84" t="s">
        <v>6825</v>
      </c>
      <c r="I1150" s="83">
        <v>109.339471</v>
      </c>
      <c r="J1150" s="83">
        <v>0.472825</v>
      </c>
      <c r="K1150" s="83">
        <v>40</v>
      </c>
      <c r="L1150" s="83" t="s">
        <v>4575</v>
      </c>
      <c r="M1150" s="84">
        <v>2020</v>
      </c>
      <c r="N1150" s="83" t="s">
        <v>3757</v>
      </c>
      <c r="O1150" s="83" t="s">
        <v>3308</v>
      </c>
      <c r="P1150" s="84" t="s">
        <v>205</v>
      </c>
      <c r="Q1150" s="83" t="s">
        <v>593</v>
      </c>
      <c r="R1150" s="83" t="s">
        <v>594</v>
      </c>
      <c r="S1150" s="83" t="s">
        <v>106</v>
      </c>
      <c r="T1150" s="83" t="s">
        <v>4465</v>
      </c>
      <c r="U1150" s="83" t="s">
        <v>2197</v>
      </c>
      <c r="V1150" s="83" t="s">
        <v>4474</v>
      </c>
      <c r="W1150" s="274" t="s">
        <v>2209</v>
      </c>
      <c r="X1150" s="274" t="s">
        <v>2454</v>
      </c>
      <c r="Y1150" s="85">
        <v>6614705</v>
      </c>
      <c r="Z1150" s="86">
        <v>43963</v>
      </c>
      <c r="AA1150" s="86"/>
      <c r="AB1150" s="87">
        <f t="shared" ca="1" si="193"/>
        <v>155</v>
      </c>
      <c r="AC1150" s="88" t="str">
        <f t="shared" ca="1" si="194"/>
        <v>&gt; 150 days</v>
      </c>
      <c r="AD1150" s="89">
        <f t="shared" si="203"/>
        <v>44113</v>
      </c>
      <c r="AE1150" s="90" t="str">
        <f t="shared" si="201"/>
        <v>W41-2020</v>
      </c>
      <c r="AF1150" s="90" t="str">
        <f t="shared" si="202"/>
        <v>Oct-2020</v>
      </c>
      <c r="AG1150" s="89">
        <v>44104</v>
      </c>
      <c r="AH1150" s="90" t="str">
        <f t="shared" si="205"/>
        <v>W40-2020</v>
      </c>
      <c r="AI1150" s="90" t="str">
        <f t="shared" si="206"/>
        <v>Sep-2020</v>
      </c>
      <c r="AJ1150" s="89">
        <v>44043</v>
      </c>
      <c r="AK1150" s="90" t="str">
        <f t="shared" si="195"/>
        <v>W31-2020</v>
      </c>
      <c r="AL1150" s="90" t="str">
        <f t="shared" si="196"/>
        <v>Jul-2020</v>
      </c>
      <c r="AM1150" s="89">
        <v>44120</v>
      </c>
      <c r="AN1150" s="90" t="str">
        <f t="shared" si="197"/>
        <v>W42-2020</v>
      </c>
      <c r="AO1150" s="90" t="str">
        <f t="shared" si="198"/>
        <v>Oct-2020</v>
      </c>
      <c r="AP1150" s="83" t="s">
        <v>4464</v>
      </c>
      <c r="AQ1150" s="107">
        <v>44028</v>
      </c>
      <c r="AR1150" s="89"/>
      <c r="AS1150" s="99" t="s">
        <v>2253</v>
      </c>
      <c r="AT1150" s="94">
        <v>6.6</v>
      </c>
      <c r="AU1150" s="97"/>
      <c r="AV1150" s="95">
        <v>44126</v>
      </c>
      <c r="AW1150" s="97"/>
      <c r="AX1150" s="89">
        <v>44118</v>
      </c>
      <c r="AY1150" s="89">
        <v>44118</v>
      </c>
      <c r="AZ1150" s="219" t="str">
        <f t="shared" si="199"/>
        <v>W42-2020</v>
      </c>
      <c r="BA1150" s="86"/>
      <c r="BB1150" s="86"/>
      <c r="BC1150" s="86"/>
      <c r="BD1150" s="83" t="s">
        <v>3719</v>
      </c>
      <c r="BE1150" s="83" t="str">
        <f t="shared" si="200"/>
        <v>21.RFI</v>
      </c>
      <c r="BF1150" s="83" t="s">
        <v>3755</v>
      </c>
      <c r="BG1150" s="96" t="s">
        <v>3870</v>
      </c>
      <c r="BH1150" s="437"/>
      <c r="BI1150" s="13"/>
      <c r="BJ1150" s="13"/>
    </row>
    <row r="1151" spans="1:62" ht="15" hidden="1" customHeight="1">
      <c r="A1151" s="27">
        <v>179</v>
      </c>
      <c r="B1151" s="29"/>
      <c r="C1151" s="83" t="str">
        <f t="shared" si="204"/>
        <v>SUM-SU-KIS-2129</v>
      </c>
      <c r="D1151" s="83">
        <v>30581630031</v>
      </c>
      <c r="E1151" s="83" t="s">
        <v>7433</v>
      </c>
      <c r="F1151" s="198" t="s">
        <v>732</v>
      </c>
      <c r="G1151" s="83" t="s">
        <v>5840</v>
      </c>
      <c r="H1151" s="84" t="s">
        <v>6825</v>
      </c>
      <c r="I1151" s="83">
        <v>99.512426000000005</v>
      </c>
      <c r="J1151" s="83">
        <v>2.9360729999999999</v>
      </c>
      <c r="K1151" s="83">
        <v>50</v>
      </c>
      <c r="L1151" s="83" t="s">
        <v>4627</v>
      </c>
      <c r="M1151" s="84">
        <v>2020</v>
      </c>
      <c r="N1151" s="83" t="s">
        <v>3757</v>
      </c>
      <c r="O1151" s="83" t="s">
        <v>3376</v>
      </c>
      <c r="P1151" s="84" t="s">
        <v>205</v>
      </c>
      <c r="Q1151" s="83" t="s">
        <v>731</v>
      </c>
      <c r="R1151" s="83" t="s">
        <v>732</v>
      </c>
      <c r="S1151" s="83" t="s">
        <v>106</v>
      </c>
      <c r="T1151" s="83" t="s">
        <v>4465</v>
      </c>
      <c r="U1151" s="83" t="s">
        <v>201</v>
      </c>
      <c r="V1151" s="83" t="s">
        <v>4471</v>
      </c>
      <c r="W1151" s="274" t="s">
        <v>2213</v>
      </c>
      <c r="X1151" s="274" t="s">
        <v>2480</v>
      </c>
      <c r="Y1151" s="85">
        <v>6614479</v>
      </c>
      <c r="Z1151" s="86">
        <v>43874</v>
      </c>
      <c r="AA1151" s="86"/>
      <c r="AB1151" s="87">
        <f t="shared" ca="1" si="193"/>
        <v>255</v>
      </c>
      <c r="AC1151" s="88" t="str">
        <f t="shared" ca="1" si="194"/>
        <v>&gt; 150 days</v>
      </c>
      <c r="AD1151" s="89">
        <f t="shared" si="203"/>
        <v>44024</v>
      </c>
      <c r="AE1151" s="90" t="str">
        <f t="shared" si="201"/>
        <v>W29-2020</v>
      </c>
      <c r="AF1151" s="90" t="str">
        <f t="shared" si="202"/>
        <v>Jul-2020</v>
      </c>
      <c r="AG1151" s="89">
        <v>44043</v>
      </c>
      <c r="AH1151" s="90" t="str">
        <f t="shared" si="205"/>
        <v>W31-2020</v>
      </c>
      <c r="AI1151" s="90" t="str">
        <f t="shared" si="206"/>
        <v>Jul-2020</v>
      </c>
      <c r="AJ1151" s="89">
        <v>44058</v>
      </c>
      <c r="AK1151" s="90" t="str">
        <f t="shared" si="195"/>
        <v>W33-2020</v>
      </c>
      <c r="AL1151" s="90" t="str">
        <f t="shared" si="196"/>
        <v>Aug-2020</v>
      </c>
      <c r="AM1151" s="89">
        <v>44134</v>
      </c>
      <c r="AN1151" s="90" t="str">
        <f t="shared" si="197"/>
        <v>W44-2020</v>
      </c>
      <c r="AO1151" s="90" t="str">
        <f t="shared" si="198"/>
        <v>Oct-2020</v>
      </c>
      <c r="AP1151" s="83" t="s">
        <v>4464</v>
      </c>
      <c r="AQ1151" s="107">
        <v>44105</v>
      </c>
      <c r="AR1151" s="89"/>
      <c r="AS1151" s="99">
        <v>121111060388</v>
      </c>
      <c r="AT1151" s="94">
        <v>6.6</v>
      </c>
      <c r="AU1151" s="97"/>
      <c r="AV1151" s="95">
        <v>44126</v>
      </c>
      <c r="AW1151" s="97"/>
      <c r="AX1151" s="89"/>
      <c r="AY1151" s="89">
        <v>44129</v>
      </c>
      <c r="AZ1151" s="219" t="str">
        <f t="shared" si="199"/>
        <v>W44-2020</v>
      </c>
      <c r="BA1151" s="86"/>
      <c r="BB1151" s="86"/>
      <c r="BC1151" s="86"/>
      <c r="BD1151" s="83" t="s">
        <v>3719</v>
      </c>
      <c r="BE1151" s="83" t="str">
        <f t="shared" si="200"/>
        <v>21.RFI</v>
      </c>
      <c r="BF1151" s="83" t="s">
        <v>3755</v>
      </c>
      <c r="BG1151" s="96" t="s">
        <v>3939</v>
      </c>
      <c r="BH1151" s="437"/>
      <c r="BI1151" s="190"/>
      <c r="BJ1151" s="190"/>
    </row>
    <row r="1152" spans="1:62" ht="15" hidden="1" customHeight="1">
      <c r="A1152" s="27">
        <v>213</v>
      </c>
      <c r="B1152" s="29"/>
      <c r="C1152" s="83" t="str">
        <f t="shared" si="204"/>
        <v>SUL-SN-SKG-1279</v>
      </c>
      <c r="D1152" s="83">
        <v>30599190031</v>
      </c>
      <c r="E1152" s="83" t="s">
        <v>7335</v>
      </c>
      <c r="F1152" s="198" t="s">
        <v>800</v>
      </c>
      <c r="G1152" s="83" t="s">
        <v>5840</v>
      </c>
      <c r="H1152" s="84" t="s">
        <v>6825</v>
      </c>
      <c r="I1152" s="83" t="s">
        <v>5136</v>
      </c>
      <c r="J1152" s="83" t="s">
        <v>5137</v>
      </c>
      <c r="K1152" s="83">
        <v>50</v>
      </c>
      <c r="L1152" s="83" t="s">
        <v>4487</v>
      </c>
      <c r="M1152" s="84">
        <v>2020</v>
      </c>
      <c r="N1152" s="83" t="s">
        <v>3757</v>
      </c>
      <c r="O1152" s="83" t="s">
        <v>3408</v>
      </c>
      <c r="P1152" s="84" t="s">
        <v>205</v>
      </c>
      <c r="Q1152" s="83" t="s">
        <v>799</v>
      </c>
      <c r="R1152" s="83" t="s">
        <v>800</v>
      </c>
      <c r="S1152" s="83" t="s">
        <v>106</v>
      </c>
      <c r="T1152" s="83" t="s">
        <v>4465</v>
      </c>
      <c r="U1152" s="83" t="s">
        <v>203</v>
      </c>
      <c r="V1152" s="83" t="s">
        <v>4475</v>
      </c>
      <c r="W1152" s="274" t="s">
        <v>2220</v>
      </c>
      <c r="X1152" s="274" t="s">
        <v>2492</v>
      </c>
      <c r="Y1152" s="85">
        <v>6616166</v>
      </c>
      <c r="Z1152" s="86">
        <v>44075</v>
      </c>
      <c r="AA1152" s="86"/>
      <c r="AB1152" s="87">
        <f t="shared" ca="1" si="193"/>
        <v>167</v>
      </c>
      <c r="AC1152" s="88" t="str">
        <f t="shared" ca="1" si="194"/>
        <v>&gt; 150 days</v>
      </c>
      <c r="AD1152" s="89">
        <f t="shared" si="203"/>
        <v>44225</v>
      </c>
      <c r="AE1152" s="90" t="str">
        <f t="shared" si="201"/>
        <v>W05-2021</v>
      </c>
      <c r="AF1152" s="90" t="str">
        <f t="shared" si="202"/>
        <v>Jan-2021</v>
      </c>
      <c r="AG1152" s="89">
        <v>44190</v>
      </c>
      <c r="AH1152" s="90" t="str">
        <f t="shared" si="205"/>
        <v>W52-2020</v>
      </c>
      <c r="AI1152" s="90" t="str">
        <f t="shared" si="206"/>
        <v>Dec-2020</v>
      </c>
      <c r="AJ1152" s="89">
        <v>44233</v>
      </c>
      <c r="AK1152" s="90" t="str">
        <f t="shared" si="195"/>
        <v>W06-2021</v>
      </c>
      <c r="AL1152" s="90" t="str">
        <f t="shared" si="196"/>
        <v>Feb-2021</v>
      </c>
      <c r="AM1152" s="89">
        <v>44239</v>
      </c>
      <c r="AN1152" s="90" t="str">
        <f t="shared" si="197"/>
        <v>W07-2021</v>
      </c>
      <c r="AO1152" s="90" t="str">
        <f t="shared" si="198"/>
        <v>Feb-2021</v>
      </c>
      <c r="AP1152" s="83" t="s">
        <v>4462</v>
      </c>
      <c r="AQ1152" s="107">
        <v>44214</v>
      </c>
      <c r="AR1152" s="89"/>
      <c r="AS1152" s="99" t="s">
        <v>2273</v>
      </c>
      <c r="AT1152" s="94">
        <v>6.6</v>
      </c>
      <c r="AU1152" s="97"/>
      <c r="AV1152" s="95">
        <v>44124</v>
      </c>
      <c r="AW1152" s="97"/>
      <c r="AX1152" s="89"/>
      <c r="AY1152" s="89">
        <v>44242</v>
      </c>
      <c r="AZ1152" s="219" t="str">
        <f t="shared" si="199"/>
        <v>W08-2021</v>
      </c>
      <c r="BA1152" s="86"/>
      <c r="BB1152" s="86"/>
      <c r="BC1152" s="86"/>
      <c r="BD1152" s="83" t="s">
        <v>3719</v>
      </c>
      <c r="BE1152" s="83" t="str">
        <f t="shared" si="200"/>
        <v>21.RFI</v>
      </c>
      <c r="BF1152" s="83" t="s">
        <v>3755</v>
      </c>
      <c r="BG1152" s="96" t="s">
        <v>3973</v>
      </c>
      <c r="BH1152" s="437"/>
    </row>
    <row r="1153" spans="1:62" ht="15" hidden="1" customHeight="1">
      <c r="A1153" s="27">
        <v>31</v>
      </c>
      <c r="B1153" s="29"/>
      <c r="C1153" s="83" t="str">
        <f t="shared" si="204"/>
        <v>JAW-JB-CMH-3439</v>
      </c>
      <c r="D1153" s="83">
        <v>30597170031</v>
      </c>
      <c r="E1153" s="83" t="s">
        <v>7771</v>
      </c>
      <c r="F1153" s="198" t="s">
        <v>436</v>
      </c>
      <c r="G1153" s="83" t="s">
        <v>5840</v>
      </c>
      <c r="H1153" s="84" t="s">
        <v>6825</v>
      </c>
      <c r="I1153" s="83">
        <v>107.54345000000001</v>
      </c>
      <c r="J1153" s="83">
        <v>-6.8483400000000003</v>
      </c>
      <c r="K1153" s="83">
        <v>30</v>
      </c>
      <c r="L1153" s="83" t="s">
        <v>4487</v>
      </c>
      <c r="M1153" s="84">
        <v>2020</v>
      </c>
      <c r="N1153" s="83" t="s">
        <v>3757</v>
      </c>
      <c r="O1153" s="83" t="s">
        <v>3230</v>
      </c>
      <c r="P1153" s="84" t="s">
        <v>205</v>
      </c>
      <c r="Q1153" s="83" t="s">
        <v>435</v>
      </c>
      <c r="R1153" s="83" t="s">
        <v>436</v>
      </c>
      <c r="S1153" s="83" t="s">
        <v>106</v>
      </c>
      <c r="T1153" s="83" t="s">
        <v>4465</v>
      </c>
      <c r="U1153" s="83" t="s">
        <v>103</v>
      </c>
      <c r="V1153" s="83" t="s">
        <v>4470</v>
      </c>
      <c r="W1153" s="274" t="s">
        <v>2205</v>
      </c>
      <c r="X1153" s="274" t="s">
        <v>2440</v>
      </c>
      <c r="Y1153" s="85">
        <v>6614889</v>
      </c>
      <c r="Z1153" s="86">
        <v>44026</v>
      </c>
      <c r="AA1153" s="86"/>
      <c r="AB1153" s="87">
        <f t="shared" ca="1" si="193"/>
        <v>216</v>
      </c>
      <c r="AC1153" s="88" t="str">
        <f t="shared" ca="1" si="194"/>
        <v>&gt; 150 days</v>
      </c>
      <c r="AD1153" s="89">
        <f t="shared" si="203"/>
        <v>44176</v>
      </c>
      <c r="AE1153" s="90" t="str">
        <f t="shared" si="201"/>
        <v>W50-2020</v>
      </c>
      <c r="AF1153" s="90" t="str">
        <f t="shared" si="202"/>
        <v>Dec-2020</v>
      </c>
      <c r="AG1153" s="89">
        <v>44237</v>
      </c>
      <c r="AH1153" s="90" t="str">
        <f t="shared" si="205"/>
        <v>W07-2021</v>
      </c>
      <c r="AI1153" s="90" t="str">
        <f t="shared" si="206"/>
        <v>Feb-2021</v>
      </c>
      <c r="AJ1153" s="89">
        <v>44175</v>
      </c>
      <c r="AK1153" s="90" t="str">
        <f t="shared" si="195"/>
        <v>W50-2020</v>
      </c>
      <c r="AL1153" s="90" t="str">
        <f t="shared" si="196"/>
        <v>Dec-2020</v>
      </c>
      <c r="AM1153" s="89">
        <v>44242</v>
      </c>
      <c r="AN1153" s="90" t="str">
        <f t="shared" si="197"/>
        <v>W08-2021</v>
      </c>
      <c r="AO1153" s="90" t="str">
        <f t="shared" si="198"/>
        <v>Feb-2021</v>
      </c>
      <c r="AP1153" s="83" t="s">
        <v>4464</v>
      </c>
      <c r="AQ1153" s="107">
        <v>44109</v>
      </c>
      <c r="AR1153" s="89"/>
      <c r="AS1153" s="99" t="s">
        <v>2244</v>
      </c>
      <c r="AT1153" s="94" t="s">
        <v>2415</v>
      </c>
      <c r="AU1153" s="255"/>
      <c r="AV1153" s="95">
        <v>44124</v>
      </c>
      <c r="AW1153" s="97"/>
      <c r="AX1153" s="89"/>
      <c r="AY1153" s="89">
        <v>44242</v>
      </c>
      <c r="AZ1153" s="219" t="str">
        <f t="shared" si="199"/>
        <v>W08-2021</v>
      </c>
      <c r="BA1153" s="86"/>
      <c r="BB1153" s="86"/>
      <c r="BC1153" s="86"/>
      <c r="BD1153" s="83" t="s">
        <v>3719</v>
      </c>
      <c r="BE1153" s="83" t="str">
        <f t="shared" si="200"/>
        <v>21.RFI</v>
      </c>
      <c r="BF1153" s="83" t="s">
        <v>3755</v>
      </c>
      <c r="BG1153" s="96" t="s">
        <v>3791</v>
      </c>
      <c r="BH1153" s="437"/>
    </row>
    <row r="1154" spans="1:62" ht="15" hidden="1" customHeight="1">
      <c r="A1154" s="27">
        <v>74</v>
      </c>
      <c r="B1154" s="29"/>
      <c r="C1154" s="83" t="str">
        <f t="shared" si="204"/>
        <v>KAL-KB-NBA-0707</v>
      </c>
      <c r="D1154" s="83">
        <v>30588040031</v>
      </c>
      <c r="E1154" s="83" t="s">
        <v>7664</v>
      </c>
      <c r="F1154" s="198" t="s">
        <v>2877</v>
      </c>
      <c r="G1154" s="83" t="s">
        <v>5840</v>
      </c>
      <c r="H1154" s="84" t="s">
        <v>6825</v>
      </c>
      <c r="I1154" s="83">
        <v>109.379975</v>
      </c>
      <c r="J1154" s="83">
        <v>0.55656388899999998</v>
      </c>
      <c r="K1154" s="83">
        <v>40</v>
      </c>
      <c r="L1154" s="83" t="s">
        <v>4546</v>
      </c>
      <c r="M1154" s="84">
        <v>2020</v>
      </c>
      <c r="N1154" s="83" t="s">
        <v>3757</v>
      </c>
      <c r="O1154" s="83" t="s">
        <v>3272</v>
      </c>
      <c r="P1154" s="84" t="s">
        <v>205</v>
      </c>
      <c r="Q1154" s="83" t="s">
        <v>521</v>
      </c>
      <c r="R1154" s="83" t="s">
        <v>522</v>
      </c>
      <c r="S1154" s="83" t="s">
        <v>106</v>
      </c>
      <c r="T1154" s="83" t="s">
        <v>4465</v>
      </c>
      <c r="U1154" s="83" t="s">
        <v>2197</v>
      </c>
      <c r="V1154" s="83" t="s">
        <v>4474</v>
      </c>
      <c r="W1154" s="274" t="s">
        <v>2209</v>
      </c>
      <c r="X1154" s="274" t="s">
        <v>2454</v>
      </c>
      <c r="Y1154" s="85">
        <v>6614568</v>
      </c>
      <c r="Z1154" s="86">
        <v>43909</v>
      </c>
      <c r="AA1154" s="86"/>
      <c r="AB1154" s="87">
        <f t="shared" ca="1" si="193"/>
        <v>214</v>
      </c>
      <c r="AC1154" s="88" t="str">
        <f t="shared" ca="1" si="194"/>
        <v>&gt; 150 days</v>
      </c>
      <c r="AD1154" s="89">
        <f t="shared" si="203"/>
        <v>44059</v>
      </c>
      <c r="AE1154" s="90" t="str">
        <f t="shared" si="201"/>
        <v>W34-2020</v>
      </c>
      <c r="AF1154" s="90" t="str">
        <f t="shared" si="202"/>
        <v>Aug-2020</v>
      </c>
      <c r="AG1154" s="89">
        <v>44104</v>
      </c>
      <c r="AH1154" s="90" t="str">
        <f t="shared" si="205"/>
        <v>W40-2020</v>
      </c>
      <c r="AI1154" s="90" t="str">
        <f t="shared" si="206"/>
        <v>Sep-2020</v>
      </c>
      <c r="AJ1154" s="89">
        <v>44043</v>
      </c>
      <c r="AK1154" s="90" t="str">
        <f t="shared" si="195"/>
        <v>W31-2020</v>
      </c>
      <c r="AL1154" s="90" t="str">
        <f t="shared" si="196"/>
        <v>Jul-2020</v>
      </c>
      <c r="AM1154" s="89">
        <v>44123</v>
      </c>
      <c r="AN1154" s="90" t="str">
        <f t="shared" si="197"/>
        <v>W43-2020</v>
      </c>
      <c r="AO1154" s="90" t="str">
        <f t="shared" si="198"/>
        <v>Oct-2020</v>
      </c>
      <c r="AP1154" s="83" t="s">
        <v>4464</v>
      </c>
      <c r="AQ1154" s="107">
        <v>44053</v>
      </c>
      <c r="AR1154" s="89"/>
      <c r="AS1154" s="99" t="s">
        <v>2248</v>
      </c>
      <c r="AT1154" s="94">
        <v>6.6</v>
      </c>
      <c r="AU1154" s="255"/>
      <c r="AV1154" s="95">
        <v>44124</v>
      </c>
      <c r="AW1154" s="97"/>
      <c r="AX1154" s="89"/>
      <c r="AY1154" s="89">
        <v>44123</v>
      </c>
      <c r="AZ1154" s="219" t="str">
        <f t="shared" si="199"/>
        <v>W43-2020</v>
      </c>
      <c r="BA1154" s="86"/>
      <c r="BB1154" s="86"/>
      <c r="BC1154" s="86"/>
      <c r="BD1154" s="83" t="s">
        <v>3719</v>
      </c>
      <c r="BE1154" s="83" t="str">
        <f t="shared" si="200"/>
        <v>21.RFI</v>
      </c>
      <c r="BF1154" s="83" t="s">
        <v>3755</v>
      </c>
      <c r="BG1154" s="96" t="s">
        <v>3834</v>
      </c>
      <c r="BH1154" s="437"/>
      <c r="BI1154" s="13"/>
      <c r="BJ1154" s="13"/>
    </row>
    <row r="1155" spans="1:62" ht="15" hidden="1" customHeight="1">
      <c r="A1155" s="27">
        <v>458</v>
      </c>
      <c r="B1155" s="29"/>
      <c r="C1155" s="83" t="str">
        <f t="shared" si="204"/>
        <v>JAW-JB-CMH-4007</v>
      </c>
      <c r="D1155" s="83">
        <v>30605940031</v>
      </c>
      <c r="E1155" s="83" t="s">
        <v>2783</v>
      </c>
      <c r="F1155" s="198" t="s">
        <v>3127</v>
      </c>
      <c r="G1155" s="83" t="s">
        <v>5840</v>
      </c>
      <c r="H1155" s="84" t="s">
        <v>6508</v>
      </c>
      <c r="I1155" s="83" t="s">
        <v>5176</v>
      </c>
      <c r="J1155" s="83" t="s">
        <v>5177</v>
      </c>
      <c r="K1155" s="83">
        <v>30</v>
      </c>
      <c r="L1155" s="83" t="s">
        <v>4618</v>
      </c>
      <c r="M1155" s="84">
        <v>2020</v>
      </c>
      <c r="N1155" s="83" t="s">
        <v>3757</v>
      </c>
      <c r="O1155" s="83" t="s">
        <v>3650</v>
      </c>
      <c r="P1155" s="84" t="s">
        <v>205</v>
      </c>
      <c r="Q1155" s="83" t="s">
        <v>1289</v>
      </c>
      <c r="R1155" s="83" t="s">
        <v>1290</v>
      </c>
      <c r="S1155" s="83" t="s">
        <v>2200</v>
      </c>
      <c r="T1155" s="83" t="s">
        <v>4465</v>
      </c>
      <c r="U1155" s="83" t="s">
        <v>103</v>
      </c>
      <c r="V1155" s="83" t="s">
        <v>4470</v>
      </c>
      <c r="W1155" s="274" t="s">
        <v>2205</v>
      </c>
      <c r="X1155" s="274" t="s">
        <v>2601</v>
      </c>
      <c r="Y1155" s="85">
        <v>6616314</v>
      </c>
      <c r="Z1155" s="86">
        <v>44113</v>
      </c>
      <c r="AA1155" s="86"/>
      <c r="AB1155" s="87">
        <f t="shared" ca="1" si="193"/>
        <v>112</v>
      </c>
      <c r="AC1155" s="88" t="str">
        <f t="shared" ca="1" si="194"/>
        <v>91 - 120 days</v>
      </c>
      <c r="AD1155" s="89">
        <f t="shared" si="203"/>
        <v>44143</v>
      </c>
      <c r="AE1155" s="90" t="str">
        <f t="shared" si="201"/>
        <v>W46-2020</v>
      </c>
      <c r="AF1155" s="90" t="str">
        <f t="shared" si="202"/>
        <v>Nov-2020</v>
      </c>
      <c r="AG1155" s="89">
        <v>44142</v>
      </c>
      <c r="AH1155" s="90" t="str">
        <f t="shared" si="205"/>
        <v>W45-2020</v>
      </c>
      <c r="AI1155" s="90" t="str">
        <f t="shared" si="206"/>
        <v>Nov-2020</v>
      </c>
      <c r="AJ1155" s="89">
        <v>44233</v>
      </c>
      <c r="AK1155" s="90" t="str">
        <f t="shared" si="195"/>
        <v>W06-2021</v>
      </c>
      <c r="AL1155" s="90" t="str">
        <f t="shared" si="196"/>
        <v>Feb-2021</v>
      </c>
      <c r="AM1155" s="89">
        <v>44233</v>
      </c>
      <c r="AN1155" s="90" t="str">
        <f t="shared" si="197"/>
        <v>W06-2021</v>
      </c>
      <c r="AO1155" s="90" t="str">
        <f t="shared" si="198"/>
        <v>Feb-2021</v>
      </c>
      <c r="AP1155" s="83" t="s">
        <v>4462</v>
      </c>
      <c r="AQ1155" s="107">
        <v>44214</v>
      </c>
      <c r="AR1155" s="89"/>
      <c r="AS1155" s="99" t="s">
        <v>2328</v>
      </c>
      <c r="AT1155" s="94" t="s">
        <v>2415</v>
      </c>
      <c r="AU1155" s="97"/>
      <c r="AV1155" s="95">
        <v>44119</v>
      </c>
      <c r="AW1155" s="97"/>
      <c r="AX1155" s="89"/>
      <c r="AY1155" s="89">
        <v>44225</v>
      </c>
      <c r="AZ1155" s="219" t="str">
        <f t="shared" si="199"/>
        <v>W05-2021</v>
      </c>
      <c r="BA1155" s="86"/>
      <c r="BB1155" s="86"/>
      <c r="BC1155" s="86"/>
      <c r="BD1155" s="83" t="s">
        <v>3719</v>
      </c>
      <c r="BE1155" s="83" t="str">
        <f t="shared" si="200"/>
        <v>21.RFI</v>
      </c>
      <c r="BF1155" s="83" t="s">
        <v>3755</v>
      </c>
      <c r="BG1155" s="96" t="s">
        <v>4199</v>
      </c>
      <c r="BH1155" s="437"/>
    </row>
    <row r="1156" spans="1:62" ht="15" hidden="1" customHeight="1">
      <c r="A1156" s="27">
        <v>212</v>
      </c>
      <c r="B1156" s="29"/>
      <c r="C1156" s="83" t="str">
        <f t="shared" si="204"/>
        <v>JAW-JI-SBY-8279</v>
      </c>
      <c r="D1156" s="83">
        <v>30571380031</v>
      </c>
      <c r="E1156" s="83" t="s">
        <v>7634</v>
      </c>
      <c r="F1156" s="198" t="s">
        <v>798</v>
      </c>
      <c r="G1156" s="83" t="s">
        <v>5840</v>
      </c>
      <c r="H1156" s="84" t="s">
        <v>6825</v>
      </c>
      <c r="I1156" s="83" t="s">
        <v>5134</v>
      </c>
      <c r="J1156" s="83" t="s">
        <v>5135</v>
      </c>
      <c r="K1156" s="83">
        <v>30</v>
      </c>
      <c r="L1156" s="83" t="s">
        <v>4548</v>
      </c>
      <c r="M1156" s="84">
        <v>2020</v>
      </c>
      <c r="N1156" s="83" t="s">
        <v>3757</v>
      </c>
      <c r="O1156" s="83" t="s">
        <v>3407</v>
      </c>
      <c r="P1156" s="84" t="s">
        <v>205</v>
      </c>
      <c r="Q1156" s="83" t="s">
        <v>797</v>
      </c>
      <c r="R1156" s="83" t="s">
        <v>798</v>
      </c>
      <c r="S1156" s="83" t="s">
        <v>106</v>
      </c>
      <c r="T1156" s="83" t="s">
        <v>4465</v>
      </c>
      <c r="U1156" s="83" t="s">
        <v>203</v>
      </c>
      <c r="V1156" s="83" t="s">
        <v>4472</v>
      </c>
      <c r="W1156" s="274" t="s">
        <v>2207</v>
      </c>
      <c r="X1156" s="274" t="s">
        <v>2491</v>
      </c>
      <c r="Y1156" s="85">
        <v>6616155</v>
      </c>
      <c r="Z1156" s="86">
        <v>44074</v>
      </c>
      <c r="AA1156" s="86"/>
      <c r="AB1156" s="87">
        <f t="shared" ca="1" si="193"/>
        <v>67</v>
      </c>
      <c r="AC1156" s="88" t="str">
        <f t="shared" ca="1" si="194"/>
        <v>61 - 90 days</v>
      </c>
      <c r="AD1156" s="89">
        <f t="shared" si="203"/>
        <v>44224</v>
      </c>
      <c r="AE1156" s="90" t="str">
        <f t="shared" si="201"/>
        <v>W05-2021</v>
      </c>
      <c r="AF1156" s="90" t="str">
        <f t="shared" si="202"/>
        <v>Jan-2021</v>
      </c>
      <c r="AG1156" s="89">
        <v>44134</v>
      </c>
      <c r="AH1156" s="90" t="str">
        <f t="shared" si="205"/>
        <v>W44-2020</v>
      </c>
      <c r="AI1156" s="90" t="str">
        <f t="shared" si="206"/>
        <v>Oct-2020</v>
      </c>
      <c r="AJ1156" s="89">
        <v>44134</v>
      </c>
      <c r="AK1156" s="90" t="str">
        <f t="shared" si="195"/>
        <v>W44-2020</v>
      </c>
      <c r="AL1156" s="90" t="str">
        <f t="shared" si="196"/>
        <v>Oct-2020</v>
      </c>
      <c r="AM1156" s="89">
        <v>44145</v>
      </c>
      <c r="AN1156" s="90" t="str">
        <f t="shared" si="197"/>
        <v>W46-2020</v>
      </c>
      <c r="AO1156" s="90" t="str">
        <f t="shared" si="198"/>
        <v>Nov-2020</v>
      </c>
      <c r="AP1156" s="83" t="s">
        <v>4464</v>
      </c>
      <c r="AQ1156" s="107">
        <v>44105</v>
      </c>
      <c r="AR1156" s="89"/>
      <c r="AS1156" s="99">
        <v>511051046348</v>
      </c>
      <c r="AT1156" s="94">
        <v>6.6</v>
      </c>
      <c r="AU1156" s="97"/>
      <c r="AV1156" s="95">
        <v>44117</v>
      </c>
      <c r="AW1156" s="97"/>
      <c r="AX1156" s="89"/>
      <c r="AY1156" s="89">
        <v>44141</v>
      </c>
      <c r="AZ1156" s="219" t="str">
        <f t="shared" si="199"/>
        <v>W45-2020</v>
      </c>
      <c r="BA1156" s="86"/>
      <c r="BB1156" s="86"/>
      <c r="BC1156" s="86"/>
      <c r="BD1156" s="83" t="s">
        <v>3719</v>
      </c>
      <c r="BE1156" s="83" t="str">
        <f t="shared" si="200"/>
        <v>21.RFI</v>
      </c>
      <c r="BF1156" s="83" t="s">
        <v>3755</v>
      </c>
      <c r="BG1156" s="96" t="s">
        <v>3972</v>
      </c>
      <c r="BH1156" s="437"/>
      <c r="BI1156" s="13"/>
      <c r="BJ1156" s="13"/>
    </row>
    <row r="1157" spans="1:62" ht="15" hidden="1" customHeight="1">
      <c r="A1157" s="27">
        <v>158</v>
      </c>
      <c r="B1157" s="29"/>
      <c r="C1157" s="83" t="str">
        <f t="shared" si="204"/>
        <v>SUM-AC-MRN-0522</v>
      </c>
      <c r="D1157" s="83">
        <v>30595050031</v>
      </c>
      <c r="E1157" s="83" t="s">
        <v>7450</v>
      </c>
      <c r="F1157" s="198" t="s">
        <v>690</v>
      </c>
      <c r="G1157" s="83" t="s">
        <v>5840</v>
      </c>
      <c r="H1157" s="84" t="s">
        <v>6825</v>
      </c>
      <c r="I1157" s="83">
        <v>96.171245999999996</v>
      </c>
      <c r="J1157" s="83">
        <v>5.2406129999999997</v>
      </c>
      <c r="K1157" s="83">
        <v>50</v>
      </c>
      <c r="L1157" s="83" t="s">
        <v>4546</v>
      </c>
      <c r="M1157" s="84">
        <v>2020</v>
      </c>
      <c r="N1157" s="83" t="s">
        <v>3757</v>
      </c>
      <c r="O1157" s="83" t="s">
        <v>3355</v>
      </c>
      <c r="P1157" s="84" t="s">
        <v>205</v>
      </c>
      <c r="Q1157" s="83" t="s">
        <v>689</v>
      </c>
      <c r="R1157" s="83" t="s">
        <v>690</v>
      </c>
      <c r="S1157" s="83" t="s">
        <v>106</v>
      </c>
      <c r="T1157" s="83" t="s">
        <v>4465</v>
      </c>
      <c r="U1157" s="83" t="s">
        <v>201</v>
      </c>
      <c r="V1157" s="83" t="s">
        <v>4471</v>
      </c>
      <c r="W1157" s="274" t="s">
        <v>2212</v>
      </c>
      <c r="X1157" s="274" t="s">
        <v>2469</v>
      </c>
      <c r="Y1157" s="85">
        <v>6614769</v>
      </c>
      <c r="Z1157" s="86">
        <v>44005</v>
      </c>
      <c r="AA1157" s="86"/>
      <c r="AB1157" s="87">
        <f t="shared" ref="AB1157:AB1220" ca="1" si="207">IF(AND($Z1157=""),"",IF(AND($Z1157&lt;&gt;"",AY1157&lt;&gt;""),AY1157-$Z1157,IF(AND($Z1157&lt;&gt;"",AY1157=""),TODAY()-$Z1157)))</f>
        <v>155</v>
      </c>
      <c r="AC1157" s="88" t="str">
        <f t="shared" ref="AC1157:AC1220" ca="1" si="208">IF(AB1157="","",IF(AB1157="RFI","RFI done",IF(AB1157&gt;150,"&gt; 150 days",IF(AB1157&gt;120,"121 - 150 days",IF(AB1157&gt;90,"91 - 120 days",IF(AB1157&gt;60,"61 - 90 days",IF(AB1157&gt;30,"31 - 60 days","&lt; 30 days")))))))</f>
        <v>&gt; 150 days</v>
      </c>
      <c r="AD1157" s="89">
        <f t="shared" si="203"/>
        <v>44155</v>
      </c>
      <c r="AE1157" s="90" t="str">
        <f t="shared" si="201"/>
        <v>W47-2020</v>
      </c>
      <c r="AF1157" s="90" t="str">
        <f t="shared" si="202"/>
        <v>Nov-2020</v>
      </c>
      <c r="AG1157" s="89">
        <v>44154</v>
      </c>
      <c r="AH1157" s="90" t="str">
        <f t="shared" si="205"/>
        <v>W47-2020</v>
      </c>
      <c r="AI1157" s="90" t="str">
        <f t="shared" si="206"/>
        <v>Nov-2020</v>
      </c>
      <c r="AJ1157" s="89">
        <v>44154</v>
      </c>
      <c r="AK1157" s="90" t="str">
        <f t="shared" ref="AK1157:AK1220" si="209">IFERROR(VLOOKUP(AJ1157,L_Convert,6,FALSE),"")</f>
        <v>W47-2020</v>
      </c>
      <c r="AL1157" s="90" t="str">
        <f t="shared" ref="AL1157:AL1220" si="210">IFERROR(VLOOKUP(AJ1157,L_Convert,7,FALSE),"")</f>
        <v>Nov-2020</v>
      </c>
      <c r="AM1157" s="89">
        <v>44160</v>
      </c>
      <c r="AN1157" s="90" t="str">
        <f t="shared" ref="AN1157:AN1220" si="211">IFERROR(VLOOKUP(AM1157,L_Convert,6,FALSE),"")</f>
        <v>W48-2020</v>
      </c>
      <c r="AO1157" s="90" t="str">
        <f t="shared" ref="AO1157:AO1220" si="212">IFERROR(VLOOKUP(AM1157,L_Convert,7,FALSE),"")</f>
        <v>Nov-2020</v>
      </c>
      <c r="AP1157" s="83" t="s">
        <v>4464</v>
      </c>
      <c r="AQ1157" s="107">
        <v>44081</v>
      </c>
      <c r="AR1157" s="89"/>
      <c r="AS1157" s="99">
        <v>116620110189</v>
      </c>
      <c r="AT1157" s="94">
        <v>6.6</v>
      </c>
      <c r="AU1157" s="97"/>
      <c r="AV1157" s="95">
        <v>44117</v>
      </c>
      <c r="AW1157" s="97"/>
      <c r="AX1157" s="89"/>
      <c r="AY1157" s="89">
        <v>44160</v>
      </c>
      <c r="AZ1157" s="219" t="str">
        <f t="shared" si="199"/>
        <v>W48-2020</v>
      </c>
      <c r="BA1157" s="86"/>
      <c r="BB1157" s="86"/>
      <c r="BC1157" s="86"/>
      <c r="BD1157" s="83" t="s">
        <v>3719</v>
      </c>
      <c r="BE1157" s="83" t="str">
        <f t="shared" si="200"/>
        <v>21.RFI</v>
      </c>
      <c r="BF1157" s="83" t="s">
        <v>3755</v>
      </c>
      <c r="BG1157" s="96" t="s">
        <v>3918</v>
      </c>
      <c r="BH1157" s="437"/>
      <c r="BI1157" s="13"/>
      <c r="BJ1157" s="13"/>
    </row>
    <row r="1158" spans="1:62" ht="15" hidden="1" customHeight="1">
      <c r="A1158" s="27">
        <v>153</v>
      </c>
      <c r="B1158" s="29"/>
      <c r="C1158" s="83" t="str">
        <f t="shared" si="204"/>
        <v>SUM-AC-KTN-0377</v>
      </c>
      <c r="D1158" s="83">
        <v>30595020031</v>
      </c>
      <c r="E1158" s="83" t="s">
        <v>7494</v>
      </c>
      <c r="F1158" s="198" t="s">
        <v>680</v>
      </c>
      <c r="G1158" s="83" t="s">
        <v>5840</v>
      </c>
      <c r="H1158" s="84" t="s">
        <v>6825</v>
      </c>
      <c r="I1158" s="83">
        <v>97.887613999999999</v>
      </c>
      <c r="J1158" s="83">
        <v>3.4272230000000001</v>
      </c>
      <c r="K1158" s="83">
        <v>50</v>
      </c>
      <c r="L1158" s="83" t="s">
        <v>4608</v>
      </c>
      <c r="M1158" s="84">
        <v>2020</v>
      </c>
      <c r="N1158" s="83" t="s">
        <v>3757</v>
      </c>
      <c r="O1158" s="83" t="s">
        <v>3350</v>
      </c>
      <c r="P1158" s="84" t="s">
        <v>205</v>
      </c>
      <c r="Q1158" s="83" t="s">
        <v>679</v>
      </c>
      <c r="R1158" s="83" t="s">
        <v>680</v>
      </c>
      <c r="S1158" s="83" t="s">
        <v>106</v>
      </c>
      <c r="T1158" s="83" t="s">
        <v>4465</v>
      </c>
      <c r="U1158" s="83" t="s">
        <v>201</v>
      </c>
      <c r="V1158" s="83" t="s">
        <v>4471</v>
      </c>
      <c r="W1158" s="274" t="s">
        <v>2212</v>
      </c>
      <c r="X1158" s="274" t="s">
        <v>2475</v>
      </c>
      <c r="Y1158" s="85">
        <v>6614769</v>
      </c>
      <c r="Z1158" s="86">
        <v>44005</v>
      </c>
      <c r="AA1158" s="86"/>
      <c r="AB1158" s="87">
        <f t="shared" ca="1" si="207"/>
        <v>150</v>
      </c>
      <c r="AC1158" s="88" t="str">
        <f t="shared" ca="1" si="208"/>
        <v>121 - 150 days</v>
      </c>
      <c r="AD1158" s="89">
        <f t="shared" si="203"/>
        <v>44155</v>
      </c>
      <c r="AE1158" s="90" t="str">
        <f t="shared" si="201"/>
        <v>W47-2020</v>
      </c>
      <c r="AF1158" s="90" t="str">
        <f t="shared" si="202"/>
        <v>Nov-2020</v>
      </c>
      <c r="AG1158" s="89">
        <v>44123</v>
      </c>
      <c r="AH1158" s="90" t="str">
        <f t="shared" si="205"/>
        <v>W43-2020</v>
      </c>
      <c r="AI1158" s="90" t="str">
        <f t="shared" si="206"/>
        <v>Oct-2020</v>
      </c>
      <c r="AJ1158" s="89">
        <v>44154</v>
      </c>
      <c r="AK1158" s="90" t="str">
        <f t="shared" si="209"/>
        <v>W47-2020</v>
      </c>
      <c r="AL1158" s="90" t="str">
        <f t="shared" si="210"/>
        <v>Nov-2020</v>
      </c>
      <c r="AM1158" s="89">
        <v>44160</v>
      </c>
      <c r="AN1158" s="90" t="str">
        <f t="shared" si="211"/>
        <v>W48-2020</v>
      </c>
      <c r="AO1158" s="90" t="str">
        <f t="shared" si="212"/>
        <v>Nov-2020</v>
      </c>
      <c r="AP1158" s="83" t="s">
        <v>4464</v>
      </c>
      <c r="AQ1158" s="107">
        <v>44081</v>
      </c>
      <c r="AR1158" s="89"/>
      <c r="AS1158" s="99" t="s">
        <v>2256</v>
      </c>
      <c r="AT1158" s="94">
        <v>6.6</v>
      </c>
      <c r="AU1158" s="255"/>
      <c r="AV1158" s="95">
        <v>44117</v>
      </c>
      <c r="AW1158" s="97"/>
      <c r="AX1158" s="89"/>
      <c r="AY1158" s="89">
        <v>44155</v>
      </c>
      <c r="AZ1158" s="219" t="str">
        <f t="shared" si="199"/>
        <v>W47-2020</v>
      </c>
      <c r="BA1158" s="86"/>
      <c r="BB1158" s="86"/>
      <c r="BC1158" s="86"/>
      <c r="BD1158" s="83" t="s">
        <v>3719</v>
      </c>
      <c r="BE1158" s="83" t="str">
        <f t="shared" si="200"/>
        <v>21.RFI</v>
      </c>
      <c r="BF1158" s="83" t="s">
        <v>3755</v>
      </c>
      <c r="BG1158" s="96" t="s">
        <v>3913</v>
      </c>
      <c r="BH1158" s="437"/>
      <c r="BI1158" s="13"/>
      <c r="BJ1158" s="13"/>
    </row>
    <row r="1159" spans="1:62" ht="15" hidden="1" customHeight="1">
      <c r="A1159" s="27">
        <v>133</v>
      </c>
      <c r="B1159" s="29"/>
      <c r="C1159" s="83" t="str">
        <f t="shared" si="204"/>
        <v>SUM-AC-MRN-0523</v>
      </c>
      <c r="D1159" s="83">
        <v>30595060031</v>
      </c>
      <c r="E1159" s="83" t="s">
        <v>7727</v>
      </c>
      <c r="F1159" s="198" t="s">
        <v>640</v>
      </c>
      <c r="G1159" s="83" t="s">
        <v>5840</v>
      </c>
      <c r="H1159" s="84" t="s">
        <v>6825</v>
      </c>
      <c r="I1159" s="83">
        <v>96.277788999999999</v>
      </c>
      <c r="J1159" s="83">
        <v>5.2471719999999999</v>
      </c>
      <c r="K1159" s="83">
        <v>40</v>
      </c>
      <c r="L1159" s="83" t="s">
        <v>4592</v>
      </c>
      <c r="M1159" s="84">
        <v>2020</v>
      </c>
      <c r="N1159" s="83" t="s">
        <v>3757</v>
      </c>
      <c r="O1159" s="83" t="s">
        <v>3330</v>
      </c>
      <c r="P1159" s="84" t="s">
        <v>205</v>
      </c>
      <c r="Q1159" s="83" t="s">
        <v>639</v>
      </c>
      <c r="R1159" s="83" t="s">
        <v>640</v>
      </c>
      <c r="S1159" s="83" t="s">
        <v>106</v>
      </c>
      <c r="T1159" s="83" t="s">
        <v>4465</v>
      </c>
      <c r="U1159" s="83" t="s">
        <v>201</v>
      </c>
      <c r="V1159" s="83" t="s">
        <v>4471</v>
      </c>
      <c r="W1159" s="274" t="s">
        <v>2212</v>
      </c>
      <c r="X1159" s="274" t="s">
        <v>2469</v>
      </c>
      <c r="Y1159" s="85">
        <v>6614769</v>
      </c>
      <c r="Z1159" s="86">
        <v>44005</v>
      </c>
      <c r="AA1159" s="86"/>
      <c r="AB1159" s="87">
        <f t="shared" ca="1" si="207"/>
        <v>114</v>
      </c>
      <c r="AC1159" s="88" t="str">
        <f t="shared" ca="1" si="208"/>
        <v>91 - 120 days</v>
      </c>
      <c r="AD1159" s="89">
        <f t="shared" si="203"/>
        <v>44155</v>
      </c>
      <c r="AE1159" s="90" t="str">
        <f t="shared" si="201"/>
        <v>W47-2020</v>
      </c>
      <c r="AF1159" s="90" t="str">
        <f t="shared" si="202"/>
        <v>Nov-2020</v>
      </c>
      <c r="AG1159" s="89">
        <v>44123</v>
      </c>
      <c r="AH1159" s="90" t="str">
        <f t="shared" si="205"/>
        <v>W43-2020</v>
      </c>
      <c r="AI1159" s="90" t="str">
        <f t="shared" si="206"/>
        <v>Oct-2020</v>
      </c>
      <c r="AJ1159" s="89">
        <v>44154</v>
      </c>
      <c r="AK1159" s="90" t="str">
        <f t="shared" si="209"/>
        <v>W47-2020</v>
      </c>
      <c r="AL1159" s="90" t="str">
        <f t="shared" si="210"/>
        <v>Nov-2020</v>
      </c>
      <c r="AM1159" s="89">
        <v>44114</v>
      </c>
      <c r="AN1159" s="90" t="str">
        <f t="shared" si="211"/>
        <v>W41-2020</v>
      </c>
      <c r="AO1159" s="90" t="str">
        <f t="shared" si="212"/>
        <v>Oct-2020</v>
      </c>
      <c r="AP1159" s="83" t="s">
        <v>4464</v>
      </c>
      <c r="AQ1159" s="107">
        <v>44081</v>
      </c>
      <c r="AR1159" s="89"/>
      <c r="AS1159" s="99">
        <v>116620110171</v>
      </c>
      <c r="AT1159" s="94">
        <v>6.6</v>
      </c>
      <c r="AU1159" s="97"/>
      <c r="AV1159" s="95">
        <v>44117</v>
      </c>
      <c r="AW1159" s="97"/>
      <c r="AX1159" s="89"/>
      <c r="AY1159" s="89">
        <v>44119</v>
      </c>
      <c r="AZ1159" s="219" t="str">
        <f t="shared" si="199"/>
        <v>W42-2020</v>
      </c>
      <c r="BA1159" s="86"/>
      <c r="BB1159" s="86"/>
      <c r="BC1159" s="86"/>
      <c r="BD1159" s="83" t="s">
        <v>3719</v>
      </c>
      <c r="BE1159" s="83" t="str">
        <f t="shared" si="200"/>
        <v>21.RFI</v>
      </c>
      <c r="BF1159" s="83" t="s">
        <v>3755</v>
      </c>
      <c r="BG1159" s="96" t="s">
        <v>3893</v>
      </c>
      <c r="BH1159" s="437"/>
      <c r="BI1159" s="13"/>
      <c r="BJ1159" s="13"/>
    </row>
    <row r="1160" spans="1:62" ht="15" hidden="1" customHeight="1">
      <c r="A1160" s="27">
        <v>131</v>
      </c>
      <c r="B1160" s="29"/>
      <c r="C1160" s="83" t="str">
        <f t="shared" si="204"/>
        <v>SUM-AC-MRN-0524</v>
      </c>
      <c r="D1160" s="83">
        <v>30595070031</v>
      </c>
      <c r="E1160" s="83" t="s">
        <v>7746</v>
      </c>
      <c r="F1160" s="198" t="s">
        <v>636</v>
      </c>
      <c r="G1160" s="83" t="s">
        <v>5840</v>
      </c>
      <c r="H1160" s="84" t="s">
        <v>6825</v>
      </c>
      <c r="I1160" s="83">
        <v>96.326119000000006</v>
      </c>
      <c r="J1160" s="83">
        <v>5.1810809999999998</v>
      </c>
      <c r="K1160" s="83">
        <v>50</v>
      </c>
      <c r="L1160" s="83" t="s">
        <v>4590</v>
      </c>
      <c r="M1160" s="84">
        <v>2020</v>
      </c>
      <c r="N1160" s="83" t="s">
        <v>3757</v>
      </c>
      <c r="O1160" s="83" t="s">
        <v>3328</v>
      </c>
      <c r="P1160" s="84" t="s">
        <v>205</v>
      </c>
      <c r="Q1160" s="83" t="s">
        <v>635</v>
      </c>
      <c r="R1160" s="83" t="s">
        <v>636</v>
      </c>
      <c r="S1160" s="83" t="s">
        <v>106</v>
      </c>
      <c r="T1160" s="83" t="s">
        <v>4465</v>
      </c>
      <c r="U1160" s="83" t="s">
        <v>201</v>
      </c>
      <c r="V1160" s="83" t="s">
        <v>4471</v>
      </c>
      <c r="W1160" s="274" t="s">
        <v>2212</v>
      </c>
      <c r="X1160" s="274" t="s">
        <v>2469</v>
      </c>
      <c r="Y1160" s="85">
        <v>6614769</v>
      </c>
      <c r="Z1160" s="86">
        <v>44005</v>
      </c>
      <c r="AA1160" s="86"/>
      <c r="AB1160" s="87">
        <f t="shared" ca="1" si="207"/>
        <v>98</v>
      </c>
      <c r="AC1160" s="88" t="str">
        <f t="shared" ca="1" si="208"/>
        <v>91 - 120 days</v>
      </c>
      <c r="AD1160" s="89">
        <f t="shared" si="203"/>
        <v>44155</v>
      </c>
      <c r="AE1160" s="90" t="str">
        <f t="shared" si="201"/>
        <v>W47-2020</v>
      </c>
      <c r="AF1160" s="90" t="str">
        <f t="shared" si="202"/>
        <v>Nov-2020</v>
      </c>
      <c r="AG1160" s="89">
        <v>44123</v>
      </c>
      <c r="AH1160" s="90" t="str">
        <f t="shared" si="205"/>
        <v>W43-2020</v>
      </c>
      <c r="AI1160" s="90" t="str">
        <f t="shared" si="206"/>
        <v>Oct-2020</v>
      </c>
      <c r="AJ1160" s="89">
        <v>44154</v>
      </c>
      <c r="AK1160" s="90" t="str">
        <f t="shared" si="209"/>
        <v>W47-2020</v>
      </c>
      <c r="AL1160" s="90" t="str">
        <f t="shared" si="210"/>
        <v>Nov-2020</v>
      </c>
      <c r="AM1160" s="89">
        <v>44106</v>
      </c>
      <c r="AN1160" s="90" t="str">
        <f t="shared" si="211"/>
        <v>W40-2020</v>
      </c>
      <c r="AO1160" s="90" t="str">
        <f t="shared" si="212"/>
        <v>Oct-2020</v>
      </c>
      <c r="AP1160" s="83" t="s">
        <v>4464</v>
      </c>
      <c r="AQ1160" s="107">
        <v>44081</v>
      </c>
      <c r="AR1160" s="89"/>
      <c r="AS1160" s="99">
        <v>116620109833</v>
      </c>
      <c r="AT1160" s="94">
        <v>6.6</v>
      </c>
      <c r="AU1160" s="97"/>
      <c r="AV1160" s="95">
        <v>44117</v>
      </c>
      <c r="AW1160" s="97"/>
      <c r="AX1160" s="89">
        <v>44097</v>
      </c>
      <c r="AY1160" s="89">
        <v>44103</v>
      </c>
      <c r="AZ1160" s="219" t="str">
        <f t="shared" si="199"/>
        <v>W40-2020</v>
      </c>
      <c r="BA1160" s="86"/>
      <c r="BB1160" s="86"/>
      <c r="BC1160" s="86"/>
      <c r="BD1160" s="83" t="s">
        <v>3719</v>
      </c>
      <c r="BE1160" s="83" t="str">
        <f t="shared" si="200"/>
        <v>21.RFI</v>
      </c>
      <c r="BF1160" s="83" t="s">
        <v>3755</v>
      </c>
      <c r="BG1160" s="96" t="s">
        <v>3891</v>
      </c>
      <c r="BH1160" s="437"/>
      <c r="BI1160" s="190"/>
      <c r="BJ1160" s="190"/>
    </row>
    <row r="1161" spans="1:62" ht="15" hidden="1" customHeight="1">
      <c r="A1161" s="27">
        <v>137</v>
      </c>
      <c r="B1161" s="29"/>
      <c r="C1161" s="83" t="str">
        <f t="shared" si="204"/>
        <v>JAW-JB-BJR-3853</v>
      </c>
      <c r="D1161" s="83">
        <v>30570960031</v>
      </c>
      <c r="E1161" s="83" t="s">
        <v>7466</v>
      </c>
      <c r="F1161" s="198" t="s">
        <v>648</v>
      </c>
      <c r="G1161" s="83" t="s">
        <v>5840</v>
      </c>
      <c r="H1161" s="84" t="s">
        <v>6825</v>
      </c>
      <c r="I1161" s="83">
        <v>108.53966</v>
      </c>
      <c r="J1161" s="83">
        <v>-7.3513299999999999</v>
      </c>
      <c r="K1161" s="83">
        <v>30</v>
      </c>
      <c r="L1161" s="83"/>
      <c r="M1161" s="84">
        <v>2020</v>
      </c>
      <c r="N1161" s="83" t="s">
        <v>3757</v>
      </c>
      <c r="O1161" s="83" t="s">
        <v>3334</v>
      </c>
      <c r="P1161" s="84" t="s">
        <v>205</v>
      </c>
      <c r="Q1161" s="83" t="s">
        <v>647</v>
      </c>
      <c r="R1161" s="83" t="s">
        <v>648</v>
      </c>
      <c r="S1161" s="83" t="s">
        <v>106</v>
      </c>
      <c r="T1161" s="83" t="s">
        <v>4465</v>
      </c>
      <c r="U1161" s="83" t="s">
        <v>103</v>
      </c>
      <c r="V1161" s="83" t="s">
        <v>4470</v>
      </c>
      <c r="W1161" s="274" t="s">
        <v>2205</v>
      </c>
      <c r="X1161" s="274" t="s">
        <v>2428</v>
      </c>
      <c r="Y1161" s="85">
        <v>6614369</v>
      </c>
      <c r="Z1161" s="86">
        <v>43843</v>
      </c>
      <c r="AA1161" s="86"/>
      <c r="AB1161" s="87">
        <f t="shared" ca="1" si="207"/>
        <v>301</v>
      </c>
      <c r="AC1161" s="88" t="str">
        <f t="shared" ca="1" si="208"/>
        <v>&gt; 150 days</v>
      </c>
      <c r="AD1161" s="89">
        <f t="shared" si="203"/>
        <v>43993</v>
      </c>
      <c r="AE1161" s="90" t="str">
        <f t="shared" si="201"/>
        <v>W24-2020</v>
      </c>
      <c r="AF1161" s="90" t="str">
        <f t="shared" si="202"/>
        <v>Jun-2020</v>
      </c>
      <c r="AG1161" s="89">
        <v>44114</v>
      </c>
      <c r="AH1161" s="90" t="str">
        <f t="shared" si="205"/>
        <v>W41-2020</v>
      </c>
      <c r="AI1161" s="90" t="str">
        <f t="shared" si="206"/>
        <v>Oct-2020</v>
      </c>
      <c r="AJ1161" s="89">
        <v>44060</v>
      </c>
      <c r="AK1161" s="90" t="str">
        <f t="shared" si="209"/>
        <v>W34-2020</v>
      </c>
      <c r="AL1161" s="90" t="str">
        <f t="shared" si="210"/>
        <v>Aug-2020</v>
      </c>
      <c r="AM1161" s="89">
        <v>44152</v>
      </c>
      <c r="AN1161" s="90" t="str">
        <f t="shared" si="211"/>
        <v>W47-2020</v>
      </c>
      <c r="AO1161" s="90" t="str">
        <f t="shared" si="212"/>
        <v>Nov-2020</v>
      </c>
      <c r="AP1161" s="83" t="s">
        <v>4464</v>
      </c>
      <c r="AQ1161" s="107">
        <v>44084</v>
      </c>
      <c r="AR1161" s="89"/>
      <c r="AS1161" s="99" t="s">
        <v>2255</v>
      </c>
      <c r="AT1161" s="94" t="s">
        <v>2415</v>
      </c>
      <c r="AU1161" s="97"/>
      <c r="AV1161" s="95">
        <v>44113</v>
      </c>
      <c r="AW1161" s="97"/>
      <c r="AX1161" s="89"/>
      <c r="AY1161" s="89">
        <v>44144</v>
      </c>
      <c r="AZ1161" s="219" t="str">
        <f t="shared" si="199"/>
        <v>W46-2020</v>
      </c>
      <c r="BA1161" s="86"/>
      <c r="BB1161" s="86"/>
      <c r="BC1161" s="86"/>
      <c r="BD1161" s="83" t="s">
        <v>3719</v>
      </c>
      <c r="BE1161" s="83" t="str">
        <f t="shared" si="200"/>
        <v>21.RFI</v>
      </c>
      <c r="BF1161" s="83" t="s">
        <v>3755</v>
      </c>
      <c r="BG1161" s="96" t="s">
        <v>3897</v>
      </c>
      <c r="BH1161" s="437"/>
      <c r="BI1161" s="13"/>
      <c r="BJ1161" s="13"/>
    </row>
    <row r="1162" spans="1:62" ht="15" hidden="1" customHeight="1">
      <c r="A1162" s="27">
        <v>208</v>
      </c>
      <c r="B1162" s="29"/>
      <c r="C1162" s="83" t="str">
        <f t="shared" si="204"/>
        <v>SUM-BE-KPH-0198</v>
      </c>
      <c r="D1162" s="83">
        <v>30597780031</v>
      </c>
      <c r="E1162" s="83" t="s">
        <v>7334</v>
      </c>
      <c r="F1162" s="198" t="s">
        <v>790</v>
      </c>
      <c r="G1162" s="83" t="s">
        <v>5840</v>
      </c>
      <c r="H1162" s="84" t="s">
        <v>6825</v>
      </c>
      <c r="I1162" s="83">
        <v>102.591678</v>
      </c>
      <c r="J1162" s="83">
        <v>-3.6044779999999998</v>
      </c>
      <c r="K1162" s="83">
        <v>60</v>
      </c>
      <c r="L1162" s="83"/>
      <c r="M1162" s="84">
        <v>2020</v>
      </c>
      <c r="N1162" s="83" t="s">
        <v>3757</v>
      </c>
      <c r="O1162" s="83" t="s">
        <v>3404</v>
      </c>
      <c r="P1162" s="84" t="s">
        <v>205</v>
      </c>
      <c r="Q1162" s="83" t="s">
        <v>789</v>
      </c>
      <c r="R1162" s="83" t="s">
        <v>790</v>
      </c>
      <c r="S1162" s="83" t="s">
        <v>106</v>
      </c>
      <c r="T1162" s="83" t="s">
        <v>4465</v>
      </c>
      <c r="U1162" s="83" t="s">
        <v>201</v>
      </c>
      <c r="V1162" s="83" t="s">
        <v>208</v>
      </c>
      <c r="W1162" s="274" t="s">
        <v>2219</v>
      </c>
      <c r="X1162" s="274" t="s">
        <v>2489</v>
      </c>
      <c r="Y1162" s="85">
        <v>6615571</v>
      </c>
      <c r="Z1162" s="86">
        <v>44061</v>
      </c>
      <c r="AA1162" s="86"/>
      <c r="AB1162" s="87">
        <f t="shared" ca="1" si="207"/>
        <v>92</v>
      </c>
      <c r="AC1162" s="88" t="str">
        <f t="shared" ca="1" si="208"/>
        <v>91 - 120 days</v>
      </c>
      <c r="AD1162" s="89">
        <f t="shared" si="203"/>
        <v>44211</v>
      </c>
      <c r="AE1162" s="90" t="str">
        <f t="shared" si="201"/>
        <v>W03-2021</v>
      </c>
      <c r="AF1162" s="90" t="str">
        <f t="shared" si="202"/>
        <v>Jan-2021</v>
      </c>
      <c r="AG1162" s="89">
        <v>44102</v>
      </c>
      <c r="AH1162" s="90" t="str">
        <f t="shared" si="205"/>
        <v>W40-2020</v>
      </c>
      <c r="AI1162" s="90" t="str">
        <f t="shared" si="206"/>
        <v>Sep-2020</v>
      </c>
      <c r="AJ1162" s="89">
        <v>44124</v>
      </c>
      <c r="AK1162" s="90" t="str">
        <f t="shared" si="209"/>
        <v>W43-2020</v>
      </c>
      <c r="AL1162" s="90" t="str">
        <f t="shared" si="210"/>
        <v>Oct-2020</v>
      </c>
      <c r="AM1162" s="89">
        <v>44165</v>
      </c>
      <c r="AN1162" s="90" t="str">
        <f t="shared" si="211"/>
        <v>W49-2020</v>
      </c>
      <c r="AO1162" s="90" t="str">
        <f t="shared" si="212"/>
        <v>Nov-2020</v>
      </c>
      <c r="AP1162" s="83" t="s">
        <v>4464</v>
      </c>
      <c r="AQ1162" s="107">
        <v>44081</v>
      </c>
      <c r="AR1162" s="89"/>
      <c r="AS1162" s="99">
        <v>146205124118</v>
      </c>
      <c r="AT1162" s="94">
        <v>6.6</v>
      </c>
      <c r="AU1162" s="97"/>
      <c r="AV1162" s="95">
        <v>44110</v>
      </c>
      <c r="AW1162" s="97"/>
      <c r="AX1162" s="89"/>
      <c r="AY1162" s="89">
        <v>44153</v>
      </c>
      <c r="AZ1162" s="219" t="str">
        <f t="shared" si="199"/>
        <v>W47-2020</v>
      </c>
      <c r="BA1162" s="86"/>
      <c r="BB1162" s="86"/>
      <c r="BC1162" s="86"/>
      <c r="BD1162" s="83" t="s">
        <v>3719</v>
      </c>
      <c r="BE1162" s="83" t="str">
        <f t="shared" si="200"/>
        <v>21.RFI</v>
      </c>
      <c r="BF1162" s="83" t="s">
        <v>3755</v>
      </c>
      <c r="BG1162" s="96" t="s">
        <v>3968</v>
      </c>
      <c r="BH1162" s="437"/>
      <c r="BI1162" s="13"/>
      <c r="BJ1162" s="13"/>
    </row>
    <row r="1163" spans="1:62" ht="15" hidden="1" customHeight="1">
      <c r="A1163" s="27">
        <v>203</v>
      </c>
      <c r="B1163" s="29"/>
      <c r="C1163" s="83" t="str">
        <f t="shared" si="204"/>
        <v>JAW-JB-BJR-3852</v>
      </c>
      <c r="D1163" s="83">
        <v>30597760031</v>
      </c>
      <c r="E1163" s="83" t="s">
        <v>7452</v>
      </c>
      <c r="F1163" s="198" t="s">
        <v>780</v>
      </c>
      <c r="G1163" s="83" t="s">
        <v>5840</v>
      </c>
      <c r="H1163" s="84" t="s">
        <v>6825</v>
      </c>
      <c r="I1163" s="83">
        <v>108.62753499999999</v>
      </c>
      <c r="J1163" s="83">
        <v>-7.3626670000000001</v>
      </c>
      <c r="K1163" s="83">
        <v>50</v>
      </c>
      <c r="L1163" s="83" t="s">
        <v>4645</v>
      </c>
      <c r="M1163" s="84">
        <v>2020</v>
      </c>
      <c r="N1163" s="83" t="s">
        <v>3757</v>
      </c>
      <c r="O1163" s="83" t="s">
        <v>3400</v>
      </c>
      <c r="P1163" s="84" t="s">
        <v>205</v>
      </c>
      <c r="Q1163" s="83" t="s">
        <v>779</v>
      </c>
      <c r="R1163" s="83" t="s">
        <v>780</v>
      </c>
      <c r="S1163" s="83" t="s">
        <v>106</v>
      </c>
      <c r="T1163" s="83" t="s">
        <v>4465</v>
      </c>
      <c r="U1163" s="83" t="s">
        <v>103</v>
      </c>
      <c r="V1163" s="83" t="s">
        <v>4470</v>
      </c>
      <c r="W1163" s="274" t="s">
        <v>2205</v>
      </c>
      <c r="X1163" s="274" t="s">
        <v>2428</v>
      </c>
      <c r="Y1163" s="85">
        <v>6614903</v>
      </c>
      <c r="Z1163" s="86">
        <v>44033</v>
      </c>
      <c r="AA1163" s="86"/>
      <c r="AB1163" s="87">
        <f t="shared" ca="1" si="207"/>
        <v>197</v>
      </c>
      <c r="AC1163" s="88" t="str">
        <f t="shared" ca="1" si="208"/>
        <v>&gt; 150 days</v>
      </c>
      <c r="AD1163" s="89">
        <f t="shared" si="203"/>
        <v>44183</v>
      </c>
      <c r="AE1163" s="90" t="str">
        <f t="shared" si="201"/>
        <v>W51-2020</v>
      </c>
      <c r="AF1163" s="90" t="str">
        <f t="shared" si="202"/>
        <v>Dec-2020</v>
      </c>
      <c r="AG1163" s="89">
        <v>44182</v>
      </c>
      <c r="AH1163" s="90" t="str">
        <f t="shared" si="205"/>
        <v>W51-2020</v>
      </c>
      <c r="AI1163" s="90" t="str">
        <f t="shared" si="206"/>
        <v>Dec-2020</v>
      </c>
      <c r="AJ1163" s="89">
        <v>44233</v>
      </c>
      <c r="AK1163" s="90" t="str">
        <f t="shared" si="209"/>
        <v>W06-2021</v>
      </c>
      <c r="AL1163" s="90" t="str">
        <f t="shared" si="210"/>
        <v>Feb-2021</v>
      </c>
      <c r="AM1163" s="89">
        <v>44233</v>
      </c>
      <c r="AN1163" s="90" t="str">
        <f t="shared" si="211"/>
        <v>W06-2021</v>
      </c>
      <c r="AO1163" s="90" t="str">
        <f t="shared" si="212"/>
        <v>Feb-2021</v>
      </c>
      <c r="AP1163" s="83" t="s">
        <v>4462</v>
      </c>
      <c r="AQ1163" s="107">
        <v>44214</v>
      </c>
      <c r="AR1163" s="89"/>
      <c r="AS1163" s="99" t="s">
        <v>2270</v>
      </c>
      <c r="AT1163" s="94" t="s">
        <v>2415</v>
      </c>
      <c r="AU1163" s="97"/>
      <c r="AV1163" s="95">
        <v>44110</v>
      </c>
      <c r="AW1163" s="97"/>
      <c r="AX1163" s="89"/>
      <c r="AY1163" s="89">
        <v>44230</v>
      </c>
      <c r="AZ1163" s="219" t="str">
        <f t="shared" si="199"/>
        <v>W06-2021</v>
      </c>
      <c r="BA1163" s="86"/>
      <c r="BB1163" s="86"/>
      <c r="BC1163" s="86"/>
      <c r="BD1163" s="83" t="s">
        <v>3719</v>
      </c>
      <c r="BE1163" s="83" t="str">
        <f t="shared" si="200"/>
        <v>21.RFI</v>
      </c>
      <c r="BF1163" s="83" t="s">
        <v>3755</v>
      </c>
      <c r="BG1163" s="96" t="s">
        <v>3963</v>
      </c>
      <c r="BH1163" s="437"/>
    </row>
    <row r="1164" spans="1:62" ht="15" hidden="1" customHeight="1">
      <c r="A1164" s="27">
        <v>99</v>
      </c>
      <c r="B1164" s="29"/>
      <c r="C1164" s="83" t="str">
        <f t="shared" si="204"/>
        <v>KAL-KI-SMR-0756</v>
      </c>
      <c r="D1164" s="83">
        <v>30595660031</v>
      </c>
      <c r="E1164" s="83" t="s">
        <v>7595</v>
      </c>
      <c r="F1164" s="198" t="s">
        <v>572</v>
      </c>
      <c r="G1164" s="83" t="s">
        <v>5840</v>
      </c>
      <c r="H1164" s="84" t="s">
        <v>6825</v>
      </c>
      <c r="I1164" s="83">
        <v>117.20564400000001</v>
      </c>
      <c r="J1164" s="83">
        <v>-0.434388</v>
      </c>
      <c r="K1164" s="83">
        <v>50</v>
      </c>
      <c r="L1164" s="83" t="s">
        <v>4565</v>
      </c>
      <c r="M1164" s="84">
        <v>2020</v>
      </c>
      <c r="N1164" s="83" t="s">
        <v>3757</v>
      </c>
      <c r="O1164" s="83" t="s">
        <v>3297</v>
      </c>
      <c r="P1164" s="84" t="s">
        <v>205</v>
      </c>
      <c r="Q1164" s="83" t="s">
        <v>571</v>
      </c>
      <c r="R1164" s="83" t="s">
        <v>572</v>
      </c>
      <c r="S1164" s="83" t="s">
        <v>106</v>
      </c>
      <c r="T1164" s="83" t="s">
        <v>4465</v>
      </c>
      <c r="U1164" s="83" t="s">
        <v>2197</v>
      </c>
      <c r="V1164" s="83" t="s">
        <v>4474</v>
      </c>
      <c r="W1164" s="274" t="s">
        <v>2214</v>
      </c>
      <c r="X1164" s="274" t="s">
        <v>2459</v>
      </c>
      <c r="Y1164" s="85">
        <v>6614816</v>
      </c>
      <c r="Z1164" s="86">
        <v>44013</v>
      </c>
      <c r="AA1164" s="86"/>
      <c r="AB1164" s="87">
        <f t="shared" ca="1" si="207"/>
        <v>232</v>
      </c>
      <c r="AC1164" s="88" t="str">
        <f t="shared" ca="1" si="208"/>
        <v>&gt; 150 days</v>
      </c>
      <c r="AD1164" s="89">
        <f t="shared" si="203"/>
        <v>44163</v>
      </c>
      <c r="AE1164" s="90" t="str">
        <f t="shared" si="201"/>
        <v>W48-2020</v>
      </c>
      <c r="AF1164" s="90" t="str">
        <f t="shared" si="202"/>
        <v>Nov-2020</v>
      </c>
      <c r="AG1164" s="89">
        <v>44180</v>
      </c>
      <c r="AH1164" s="90" t="str">
        <f t="shared" si="205"/>
        <v>W51-2020</v>
      </c>
      <c r="AI1164" s="90" t="str">
        <f t="shared" si="206"/>
        <v>Dec-2020</v>
      </c>
      <c r="AJ1164" s="89">
        <v>44233</v>
      </c>
      <c r="AK1164" s="90" t="str">
        <f t="shared" si="209"/>
        <v>W06-2021</v>
      </c>
      <c r="AL1164" s="90" t="str">
        <f t="shared" si="210"/>
        <v>Feb-2021</v>
      </c>
      <c r="AM1164" s="89">
        <v>44239</v>
      </c>
      <c r="AN1164" s="90" t="str">
        <f t="shared" si="211"/>
        <v>W07-2021</v>
      </c>
      <c r="AO1164" s="90" t="str">
        <f t="shared" si="212"/>
        <v>Feb-2021</v>
      </c>
      <c r="AP1164" s="83" t="s">
        <v>4462</v>
      </c>
      <c r="AQ1164" s="107">
        <v>44214</v>
      </c>
      <c r="AR1164" s="89"/>
      <c r="AS1164" s="99">
        <v>231571776375</v>
      </c>
      <c r="AT1164" s="94">
        <v>6.6</v>
      </c>
      <c r="AU1164" s="97"/>
      <c r="AV1164" s="95">
        <v>44110</v>
      </c>
      <c r="AW1164" s="97"/>
      <c r="AX1164" s="89"/>
      <c r="AY1164" s="89">
        <v>44245</v>
      </c>
      <c r="AZ1164" s="219" t="str">
        <f t="shared" si="199"/>
        <v>W08-2021</v>
      </c>
      <c r="BA1164" s="86"/>
      <c r="BB1164" s="86"/>
      <c r="BC1164" s="86"/>
      <c r="BD1164" s="83" t="s">
        <v>3719</v>
      </c>
      <c r="BE1164" s="83" t="str">
        <f t="shared" si="200"/>
        <v>21.RFI</v>
      </c>
      <c r="BF1164" s="83" t="s">
        <v>3755</v>
      </c>
      <c r="BG1164" s="96" t="s">
        <v>3859</v>
      </c>
      <c r="BH1164" s="437"/>
    </row>
    <row r="1165" spans="1:62" ht="15" hidden="1" customHeight="1">
      <c r="A1165" s="27">
        <v>70</v>
      </c>
      <c r="B1165" s="29"/>
      <c r="C1165" s="83" t="str">
        <f t="shared" si="204"/>
        <v>SUM-SU-AKK-8002</v>
      </c>
      <c r="D1165" s="83">
        <v>30595700031</v>
      </c>
      <c r="E1165" s="83" t="s">
        <v>7875</v>
      </c>
      <c r="F1165" s="198" t="s">
        <v>514</v>
      </c>
      <c r="G1165" s="83" t="s">
        <v>5840</v>
      </c>
      <c r="H1165" s="84" t="s">
        <v>6825</v>
      </c>
      <c r="I1165" s="83">
        <v>99.655058999999994</v>
      </c>
      <c r="J1165" s="83">
        <v>2.5818180000000002</v>
      </c>
      <c r="K1165" s="83">
        <v>50</v>
      </c>
      <c r="L1165" s="83" t="s">
        <v>4543</v>
      </c>
      <c r="M1165" s="84">
        <v>2020</v>
      </c>
      <c r="N1165" s="83" t="s">
        <v>3757</v>
      </c>
      <c r="O1165" s="83" t="s">
        <v>3268</v>
      </c>
      <c r="P1165" s="84" t="s">
        <v>205</v>
      </c>
      <c r="Q1165" s="83" t="s">
        <v>513</v>
      </c>
      <c r="R1165" s="83" t="s">
        <v>514</v>
      </c>
      <c r="S1165" s="83" t="s">
        <v>106</v>
      </c>
      <c r="T1165" s="83" t="s">
        <v>4465</v>
      </c>
      <c r="U1165" s="83" t="s">
        <v>201</v>
      </c>
      <c r="V1165" s="83" t="s">
        <v>4471</v>
      </c>
      <c r="W1165" s="274" t="s">
        <v>2213</v>
      </c>
      <c r="X1165" s="274" t="s">
        <v>2453</v>
      </c>
      <c r="Y1165" s="85">
        <v>6614816</v>
      </c>
      <c r="Z1165" s="86">
        <v>44013</v>
      </c>
      <c r="AA1165" s="86"/>
      <c r="AB1165" s="87">
        <f t="shared" ca="1" si="207"/>
        <v>116</v>
      </c>
      <c r="AC1165" s="88" t="str">
        <f t="shared" ca="1" si="208"/>
        <v>91 - 120 days</v>
      </c>
      <c r="AD1165" s="89">
        <f t="shared" si="203"/>
        <v>44163</v>
      </c>
      <c r="AE1165" s="90" t="str">
        <f t="shared" si="201"/>
        <v>W48-2020</v>
      </c>
      <c r="AF1165" s="90" t="str">
        <f t="shared" si="202"/>
        <v>Nov-2020</v>
      </c>
      <c r="AG1165" s="89">
        <v>44145</v>
      </c>
      <c r="AH1165" s="90" t="str">
        <f t="shared" si="205"/>
        <v>W46-2020</v>
      </c>
      <c r="AI1165" s="90" t="str">
        <f t="shared" si="206"/>
        <v>Nov-2020</v>
      </c>
      <c r="AJ1165" s="89">
        <v>44162</v>
      </c>
      <c r="AK1165" s="90" t="str">
        <f t="shared" si="209"/>
        <v>W48-2020</v>
      </c>
      <c r="AL1165" s="90" t="str">
        <f t="shared" si="210"/>
        <v>Nov-2020</v>
      </c>
      <c r="AM1165" s="89">
        <v>44145</v>
      </c>
      <c r="AN1165" s="90" t="str">
        <f t="shared" si="211"/>
        <v>W46-2020</v>
      </c>
      <c r="AO1165" s="90" t="str">
        <f t="shared" si="212"/>
        <v>Nov-2020</v>
      </c>
      <c r="AP1165" s="83" t="s">
        <v>4464</v>
      </c>
      <c r="AQ1165" s="107">
        <v>44105</v>
      </c>
      <c r="AR1165" s="89"/>
      <c r="AS1165" s="99">
        <v>125120717949</v>
      </c>
      <c r="AT1165" s="94">
        <v>6.6</v>
      </c>
      <c r="AU1165" s="97"/>
      <c r="AV1165" s="95">
        <v>44109</v>
      </c>
      <c r="AW1165" s="97"/>
      <c r="AX1165" s="89"/>
      <c r="AY1165" s="89">
        <v>44129</v>
      </c>
      <c r="AZ1165" s="219" t="str">
        <f t="shared" si="199"/>
        <v>W44-2020</v>
      </c>
      <c r="BA1165" s="86"/>
      <c r="BB1165" s="86"/>
      <c r="BC1165" s="86"/>
      <c r="BD1165" s="83" t="s">
        <v>3719</v>
      </c>
      <c r="BE1165" s="83" t="str">
        <f t="shared" si="200"/>
        <v>21.RFI</v>
      </c>
      <c r="BF1165" s="83" t="s">
        <v>3755</v>
      </c>
      <c r="BG1165" s="96" t="s">
        <v>3830</v>
      </c>
      <c r="BH1165" s="437"/>
      <c r="BI1165" s="13"/>
      <c r="BJ1165" s="13"/>
    </row>
    <row r="1166" spans="1:62" ht="15" hidden="1" customHeight="1">
      <c r="A1166" s="27">
        <v>108</v>
      </c>
      <c r="B1166" s="29"/>
      <c r="C1166" s="83" t="str">
        <f t="shared" si="204"/>
        <v>JAW-JB-BJR-3851</v>
      </c>
      <c r="D1166" s="83">
        <v>30570950031</v>
      </c>
      <c r="E1166" s="83" t="s">
        <v>7566</v>
      </c>
      <c r="F1166" s="198" t="s">
        <v>590</v>
      </c>
      <c r="G1166" s="83" t="s">
        <v>5840</v>
      </c>
      <c r="H1166" s="84" t="s">
        <v>6825</v>
      </c>
      <c r="I1166" s="83">
        <v>108.532476</v>
      </c>
      <c r="J1166" s="83">
        <v>-7.3851199999999997</v>
      </c>
      <c r="K1166" s="83">
        <v>30</v>
      </c>
      <c r="L1166" s="83" t="s">
        <v>4573</v>
      </c>
      <c r="M1166" s="84">
        <v>2020</v>
      </c>
      <c r="N1166" s="83" t="s">
        <v>3757</v>
      </c>
      <c r="O1166" s="83" t="s">
        <v>3306</v>
      </c>
      <c r="P1166" s="84" t="s">
        <v>205</v>
      </c>
      <c r="Q1166" s="83" t="s">
        <v>589</v>
      </c>
      <c r="R1166" s="83" t="s">
        <v>590</v>
      </c>
      <c r="S1166" s="83" t="s">
        <v>106</v>
      </c>
      <c r="T1166" s="83" t="s">
        <v>4465</v>
      </c>
      <c r="U1166" s="83" t="s">
        <v>103</v>
      </c>
      <c r="V1166" s="83" t="s">
        <v>4470</v>
      </c>
      <c r="W1166" s="274" t="s">
        <v>2205</v>
      </c>
      <c r="X1166" s="274" t="s">
        <v>2428</v>
      </c>
      <c r="Y1166" s="85">
        <v>6614369</v>
      </c>
      <c r="Z1166" s="86">
        <v>43843</v>
      </c>
      <c r="AA1166" s="86"/>
      <c r="AB1166" s="87">
        <f t="shared" ca="1" si="207"/>
        <v>387</v>
      </c>
      <c r="AC1166" s="88" t="str">
        <f t="shared" ca="1" si="208"/>
        <v>&gt; 150 days</v>
      </c>
      <c r="AD1166" s="89">
        <f t="shared" si="203"/>
        <v>43993</v>
      </c>
      <c r="AE1166" s="90" t="str">
        <f t="shared" si="201"/>
        <v>W24-2020</v>
      </c>
      <c r="AF1166" s="90" t="str">
        <f t="shared" si="202"/>
        <v>Jun-2020</v>
      </c>
      <c r="AG1166" s="89">
        <v>44119</v>
      </c>
      <c r="AH1166" s="90" t="str">
        <f t="shared" si="205"/>
        <v>W42-2020</v>
      </c>
      <c r="AI1166" s="90" t="str">
        <f t="shared" si="206"/>
        <v>Oct-2020</v>
      </c>
      <c r="AJ1166" s="89">
        <v>44233</v>
      </c>
      <c r="AK1166" s="90" t="str">
        <f t="shared" si="209"/>
        <v>W06-2021</v>
      </c>
      <c r="AL1166" s="90" t="str">
        <f t="shared" si="210"/>
        <v>Feb-2021</v>
      </c>
      <c r="AM1166" s="89">
        <v>44233</v>
      </c>
      <c r="AN1166" s="90" t="str">
        <f t="shared" si="211"/>
        <v>W06-2021</v>
      </c>
      <c r="AO1166" s="90" t="str">
        <f t="shared" si="212"/>
        <v>Feb-2021</v>
      </c>
      <c r="AP1166" s="83" t="s">
        <v>4462</v>
      </c>
      <c r="AQ1166" s="107">
        <v>44214</v>
      </c>
      <c r="AR1166" s="89"/>
      <c r="AS1166" s="99" t="s">
        <v>2252</v>
      </c>
      <c r="AT1166" s="94" t="s">
        <v>2415</v>
      </c>
      <c r="AU1166" s="97"/>
      <c r="AV1166" s="95">
        <v>44109</v>
      </c>
      <c r="AW1166" s="97"/>
      <c r="AX1166" s="89"/>
      <c r="AY1166" s="89">
        <v>44230</v>
      </c>
      <c r="AZ1166" s="219" t="str">
        <f t="shared" ref="AZ1166:AZ1229" si="213">IFERROR(VLOOKUP(AY1166,L_Convert,6,FALSE),"")</f>
        <v>W06-2021</v>
      </c>
      <c r="BA1166" s="86"/>
      <c r="BB1166" s="86"/>
      <c r="BC1166" s="86"/>
      <c r="BD1166" s="83" t="s">
        <v>3719</v>
      </c>
      <c r="BE1166" s="83" t="str">
        <f t="shared" si="200"/>
        <v>21.RFI</v>
      </c>
      <c r="BF1166" s="83" t="s">
        <v>3755</v>
      </c>
      <c r="BG1166" s="96" t="s">
        <v>3868</v>
      </c>
      <c r="BH1166" s="437"/>
    </row>
    <row r="1167" spans="1:62" ht="15" hidden="1" customHeight="1">
      <c r="A1167" s="27">
        <v>149</v>
      </c>
      <c r="B1167" s="29"/>
      <c r="C1167" s="83" t="str">
        <f t="shared" si="204"/>
        <v>JAW-JI-BLT-1916</v>
      </c>
      <c r="D1167" s="83">
        <v>30571120031</v>
      </c>
      <c r="E1167" s="83" t="s">
        <v>7439</v>
      </c>
      <c r="F1167" s="198" t="s">
        <v>672</v>
      </c>
      <c r="G1167" s="83" t="s">
        <v>5840</v>
      </c>
      <c r="H1167" s="84" t="s">
        <v>6825</v>
      </c>
      <c r="I1167" s="83">
        <v>112.19130199999999</v>
      </c>
      <c r="J1167" s="83">
        <v>-8.0988059999999997</v>
      </c>
      <c r="K1167" s="83">
        <v>40</v>
      </c>
      <c r="L1167" s="83" t="s">
        <v>4605</v>
      </c>
      <c r="M1167" s="84">
        <v>2020</v>
      </c>
      <c r="N1167" s="83" t="s">
        <v>3757</v>
      </c>
      <c r="O1167" s="83" t="s">
        <v>3346</v>
      </c>
      <c r="P1167" s="84" t="s">
        <v>205</v>
      </c>
      <c r="Q1167" s="83" t="s">
        <v>671</v>
      </c>
      <c r="R1167" s="83" t="s">
        <v>672</v>
      </c>
      <c r="S1167" s="83" t="s">
        <v>106</v>
      </c>
      <c r="T1167" s="83" t="s">
        <v>4465</v>
      </c>
      <c r="U1167" s="83" t="s">
        <v>203</v>
      </c>
      <c r="V1167" s="83" t="s">
        <v>4472</v>
      </c>
      <c r="W1167" s="274" t="s">
        <v>2207</v>
      </c>
      <c r="X1167" s="274" t="s">
        <v>2456</v>
      </c>
      <c r="Y1167" s="85">
        <v>6614369</v>
      </c>
      <c r="Z1167" s="86">
        <v>43843</v>
      </c>
      <c r="AA1167" s="86"/>
      <c r="AB1167" s="87">
        <f t="shared" ca="1" si="207"/>
        <v>297</v>
      </c>
      <c r="AC1167" s="88" t="str">
        <f t="shared" ca="1" si="208"/>
        <v>&gt; 150 days</v>
      </c>
      <c r="AD1167" s="89">
        <f t="shared" si="203"/>
        <v>43993</v>
      </c>
      <c r="AE1167" s="90" t="str">
        <f t="shared" si="201"/>
        <v>W24-2020</v>
      </c>
      <c r="AF1167" s="90" t="str">
        <f t="shared" si="202"/>
        <v>Jun-2020</v>
      </c>
      <c r="AG1167" s="89">
        <v>44129</v>
      </c>
      <c r="AH1167" s="90" t="str">
        <f t="shared" si="205"/>
        <v>W44-2020</v>
      </c>
      <c r="AI1167" s="90" t="str">
        <f t="shared" si="206"/>
        <v>Oct-2020</v>
      </c>
      <c r="AJ1167" s="89">
        <v>44043</v>
      </c>
      <c r="AK1167" s="90" t="str">
        <f t="shared" si="209"/>
        <v>W31-2020</v>
      </c>
      <c r="AL1167" s="90" t="str">
        <f t="shared" si="210"/>
        <v>Jul-2020</v>
      </c>
      <c r="AM1167" s="89">
        <v>44145</v>
      </c>
      <c r="AN1167" s="90" t="str">
        <f t="shared" si="211"/>
        <v>W46-2020</v>
      </c>
      <c r="AO1167" s="90" t="str">
        <f t="shared" si="212"/>
        <v>Nov-2020</v>
      </c>
      <c r="AP1167" s="83" t="s">
        <v>4464</v>
      </c>
      <c r="AQ1167" s="107">
        <v>44105</v>
      </c>
      <c r="AR1167" s="89"/>
      <c r="AS1167" s="99" t="s">
        <v>2251</v>
      </c>
      <c r="AT1167" s="94"/>
      <c r="AU1167" s="97"/>
      <c r="AV1167" s="95">
        <v>44105</v>
      </c>
      <c r="AW1167" s="97"/>
      <c r="AX1167" s="89"/>
      <c r="AY1167" s="89">
        <v>44140</v>
      </c>
      <c r="AZ1167" s="219" t="str">
        <f t="shared" si="213"/>
        <v>W45-2020</v>
      </c>
      <c r="BA1167" s="86"/>
      <c r="BB1167" s="86"/>
      <c r="BC1167" s="86"/>
      <c r="BD1167" s="83" t="s">
        <v>3719</v>
      </c>
      <c r="BE1167" s="83" t="str">
        <f t="shared" si="200"/>
        <v>21.RFI</v>
      </c>
      <c r="BF1167" s="83" t="s">
        <v>3755</v>
      </c>
      <c r="BG1167" s="96" t="s">
        <v>3909</v>
      </c>
      <c r="BH1167" s="437"/>
      <c r="BI1167" s="13"/>
      <c r="BJ1167" s="13"/>
    </row>
    <row r="1168" spans="1:62" ht="15" hidden="1" customHeight="1">
      <c r="A1168" s="27">
        <v>138</v>
      </c>
      <c r="B1168" s="29"/>
      <c r="C1168" s="83" t="str">
        <f t="shared" si="204"/>
        <v>JAW-JI-PSR-4139</v>
      </c>
      <c r="D1168" s="83">
        <v>30597220031</v>
      </c>
      <c r="E1168" s="83" t="s">
        <v>7464</v>
      </c>
      <c r="F1168" s="198" t="s">
        <v>650</v>
      </c>
      <c r="G1168" s="83" t="s">
        <v>5840</v>
      </c>
      <c r="H1168" s="84" t="s">
        <v>6825</v>
      </c>
      <c r="I1168" s="83">
        <v>112.75490499999999</v>
      </c>
      <c r="J1168" s="83">
        <v>-7.7556779999999996</v>
      </c>
      <c r="K1168" s="83">
        <v>50</v>
      </c>
      <c r="L1168" s="83" t="s">
        <v>4596</v>
      </c>
      <c r="M1168" s="84">
        <v>2020</v>
      </c>
      <c r="N1168" s="83" t="s">
        <v>3757</v>
      </c>
      <c r="O1168" s="83" t="s">
        <v>3335</v>
      </c>
      <c r="P1168" s="84" t="s">
        <v>205</v>
      </c>
      <c r="Q1168" s="83" t="s">
        <v>649</v>
      </c>
      <c r="R1168" s="83" t="s">
        <v>650</v>
      </c>
      <c r="S1168" s="83" t="s">
        <v>106</v>
      </c>
      <c r="T1168" s="83" t="s">
        <v>4465</v>
      </c>
      <c r="U1168" s="83" t="s">
        <v>203</v>
      </c>
      <c r="V1168" s="83" t="s">
        <v>4472</v>
      </c>
      <c r="W1168" s="274" t="s">
        <v>2207</v>
      </c>
      <c r="X1168" s="274" t="s">
        <v>2470</v>
      </c>
      <c r="Y1168" s="85">
        <v>6614889</v>
      </c>
      <c r="Z1168" s="86">
        <v>44026</v>
      </c>
      <c r="AA1168" s="86"/>
      <c r="AB1168" s="87">
        <f t="shared" ca="1" si="207"/>
        <v>118</v>
      </c>
      <c r="AC1168" s="88" t="str">
        <f t="shared" ca="1" si="208"/>
        <v>91 - 120 days</v>
      </c>
      <c r="AD1168" s="89">
        <f t="shared" si="203"/>
        <v>44176</v>
      </c>
      <c r="AE1168" s="90" t="str">
        <f t="shared" si="201"/>
        <v>W50-2020</v>
      </c>
      <c r="AF1168" s="90" t="str">
        <f t="shared" si="202"/>
        <v>Dec-2020</v>
      </c>
      <c r="AG1168" s="89">
        <v>44175</v>
      </c>
      <c r="AH1168" s="90" t="str">
        <f t="shared" si="205"/>
        <v>W50-2020</v>
      </c>
      <c r="AI1168" s="90" t="str">
        <f t="shared" si="206"/>
        <v>Dec-2020</v>
      </c>
      <c r="AJ1168" s="89">
        <v>44175</v>
      </c>
      <c r="AK1168" s="90" t="str">
        <f t="shared" si="209"/>
        <v>W50-2020</v>
      </c>
      <c r="AL1168" s="90" t="str">
        <f t="shared" si="210"/>
        <v>Dec-2020</v>
      </c>
      <c r="AM1168" s="89">
        <v>44145</v>
      </c>
      <c r="AN1168" s="90" t="str">
        <f t="shared" si="211"/>
        <v>W46-2020</v>
      </c>
      <c r="AO1168" s="90" t="str">
        <f t="shared" si="212"/>
        <v>Nov-2020</v>
      </c>
      <c r="AP1168" s="83" t="s">
        <v>4464</v>
      </c>
      <c r="AQ1168" s="107">
        <v>44110</v>
      </c>
      <c r="AR1168" s="89"/>
      <c r="AS1168" s="99">
        <v>513580973893</v>
      </c>
      <c r="AT1168" s="94">
        <v>6.6</v>
      </c>
      <c r="AU1168" s="97"/>
      <c r="AV1168" s="95">
        <v>44102</v>
      </c>
      <c r="AW1168" s="97"/>
      <c r="AX1168" s="89"/>
      <c r="AY1168" s="89">
        <v>44144</v>
      </c>
      <c r="AZ1168" s="219" t="str">
        <f t="shared" si="213"/>
        <v>W46-2020</v>
      </c>
      <c r="BA1168" s="86"/>
      <c r="BB1168" s="86"/>
      <c r="BC1168" s="86"/>
      <c r="BD1168" s="83" t="s">
        <v>3719</v>
      </c>
      <c r="BE1168" s="83" t="str">
        <f t="shared" si="200"/>
        <v>21.RFI</v>
      </c>
      <c r="BF1168" s="83" t="s">
        <v>3755</v>
      </c>
      <c r="BG1168" s="96" t="s">
        <v>3898</v>
      </c>
      <c r="BH1168" s="437"/>
      <c r="BI1168" s="13"/>
      <c r="BJ1168" s="13"/>
    </row>
    <row r="1169" spans="1:62" ht="15" hidden="1" customHeight="1">
      <c r="A1169" s="27">
        <v>456</v>
      </c>
      <c r="B1169" s="29"/>
      <c r="C1169" s="83" t="str">
        <f t="shared" si="204"/>
        <v>JAW-JB-SMD-3730</v>
      </c>
      <c r="D1169" s="83">
        <v>30602170031</v>
      </c>
      <c r="E1169" s="83" t="s">
        <v>2782</v>
      </c>
      <c r="F1169" s="198" t="s">
        <v>3125</v>
      </c>
      <c r="G1169" s="83" t="s">
        <v>5840</v>
      </c>
      <c r="H1169" s="84" t="s">
        <v>6825</v>
      </c>
      <c r="I1169" s="83" t="s">
        <v>5172</v>
      </c>
      <c r="J1169" s="83" t="s">
        <v>5173</v>
      </c>
      <c r="K1169" s="83">
        <v>40</v>
      </c>
      <c r="L1169" s="83" t="s">
        <v>4487</v>
      </c>
      <c r="M1169" s="84">
        <v>2020</v>
      </c>
      <c r="N1169" s="83" t="s">
        <v>3757</v>
      </c>
      <c r="O1169" s="83" t="s">
        <v>3649</v>
      </c>
      <c r="P1169" s="84" t="s">
        <v>205</v>
      </c>
      <c r="Q1169" s="83" t="s">
        <v>1285</v>
      </c>
      <c r="R1169" s="83" t="s">
        <v>1286</v>
      </c>
      <c r="S1169" s="83" t="s">
        <v>2200</v>
      </c>
      <c r="T1169" s="83" t="s">
        <v>4465</v>
      </c>
      <c r="U1169" s="83" t="s">
        <v>103</v>
      </c>
      <c r="V1169" s="83" t="s">
        <v>4470</v>
      </c>
      <c r="W1169" s="274" t="s">
        <v>2205</v>
      </c>
      <c r="X1169" s="274" t="s">
        <v>2599</v>
      </c>
      <c r="Y1169" s="85">
        <v>6616241</v>
      </c>
      <c r="Z1169" s="86">
        <v>44091</v>
      </c>
      <c r="AA1169" s="86"/>
      <c r="AB1169" s="87">
        <f t="shared" ca="1" si="207"/>
        <v>31</v>
      </c>
      <c r="AC1169" s="88" t="str">
        <f t="shared" ca="1" si="208"/>
        <v>31 - 60 days</v>
      </c>
      <c r="AD1169" s="89">
        <f t="shared" si="203"/>
        <v>44121</v>
      </c>
      <c r="AE1169" s="90" t="str">
        <f t="shared" si="201"/>
        <v>W42-2020</v>
      </c>
      <c r="AF1169" s="90" t="str">
        <f t="shared" si="202"/>
        <v>Oct-2020</v>
      </c>
      <c r="AG1169" s="89">
        <v>43748</v>
      </c>
      <c r="AH1169" s="90" t="str">
        <f t="shared" si="205"/>
        <v>W41-2019</v>
      </c>
      <c r="AI1169" s="90" t="str">
        <f t="shared" si="206"/>
        <v>Oct-2019</v>
      </c>
      <c r="AJ1169" s="89">
        <v>44114</v>
      </c>
      <c r="AK1169" s="90" t="str">
        <f t="shared" si="209"/>
        <v>W41-2020</v>
      </c>
      <c r="AL1169" s="90" t="str">
        <f t="shared" si="210"/>
        <v>Oct-2020</v>
      </c>
      <c r="AM1169" s="89">
        <v>44124</v>
      </c>
      <c r="AN1169" s="90" t="str">
        <f t="shared" si="211"/>
        <v>W43-2020</v>
      </c>
      <c r="AO1169" s="90" t="str">
        <f t="shared" si="212"/>
        <v>Oct-2020</v>
      </c>
      <c r="AP1169" s="83" t="s">
        <v>4464</v>
      </c>
      <c r="AQ1169" s="107">
        <v>44105</v>
      </c>
      <c r="AR1169" s="89"/>
      <c r="AS1169" s="99" t="s">
        <v>2327</v>
      </c>
      <c r="AT1169" s="94" t="s">
        <v>2415</v>
      </c>
      <c r="AU1169" s="97"/>
      <c r="AV1169" s="95">
        <v>44099</v>
      </c>
      <c r="AW1169" s="97"/>
      <c r="AX1169" s="89"/>
      <c r="AY1169" s="89">
        <v>44122</v>
      </c>
      <c r="AZ1169" s="219" t="str">
        <f t="shared" si="213"/>
        <v>W43-2020</v>
      </c>
      <c r="BA1169" s="86"/>
      <c r="BB1169" s="86"/>
      <c r="BC1169" s="86"/>
      <c r="BD1169" s="83" t="s">
        <v>3719</v>
      </c>
      <c r="BE1169" s="83" t="str">
        <f t="shared" si="200"/>
        <v>21.RFI</v>
      </c>
      <c r="BF1169" s="83" t="s">
        <v>3755</v>
      </c>
      <c r="BG1169" s="96" t="s">
        <v>4197</v>
      </c>
      <c r="BH1169" s="437"/>
      <c r="BI1169" s="13"/>
      <c r="BJ1169" s="13"/>
    </row>
    <row r="1170" spans="1:62" ht="15" hidden="1" customHeight="1">
      <c r="A1170" s="27">
        <v>454</v>
      </c>
      <c r="B1170" s="29"/>
      <c r="C1170" s="83" t="str">
        <f t="shared" si="204"/>
        <v>JAW-JI-KRS-4252</v>
      </c>
      <c r="D1170" s="83">
        <v>30602160031</v>
      </c>
      <c r="E1170" s="83" t="s">
        <v>7366</v>
      </c>
      <c r="F1170" s="198" t="s">
        <v>3124</v>
      </c>
      <c r="G1170" s="83" t="s">
        <v>5840</v>
      </c>
      <c r="H1170" s="84" t="s">
        <v>6825</v>
      </c>
      <c r="I1170" s="83" t="s">
        <v>5168</v>
      </c>
      <c r="J1170" s="83" t="s">
        <v>5169</v>
      </c>
      <c r="K1170" s="83">
        <v>50</v>
      </c>
      <c r="L1170" s="83" t="s">
        <v>4818</v>
      </c>
      <c r="M1170" s="84">
        <v>2020</v>
      </c>
      <c r="N1170" s="83" t="s">
        <v>3757</v>
      </c>
      <c r="O1170" s="83" t="s">
        <v>3647</v>
      </c>
      <c r="P1170" s="84" t="s">
        <v>205</v>
      </c>
      <c r="Q1170" s="83" t="s">
        <v>1281</v>
      </c>
      <c r="R1170" s="83" t="s">
        <v>1282</v>
      </c>
      <c r="S1170" s="83" t="s">
        <v>2200</v>
      </c>
      <c r="T1170" s="83" t="s">
        <v>4465</v>
      </c>
      <c r="U1170" s="83" t="s">
        <v>203</v>
      </c>
      <c r="V1170" s="83" t="s">
        <v>4472</v>
      </c>
      <c r="W1170" s="274" t="s">
        <v>2207</v>
      </c>
      <c r="X1170" s="274" t="s">
        <v>2598</v>
      </c>
      <c r="Y1170" s="85">
        <v>6616230</v>
      </c>
      <c r="Z1170" s="86">
        <v>44085</v>
      </c>
      <c r="AA1170" s="86"/>
      <c r="AB1170" s="87">
        <f t="shared" ca="1" si="207"/>
        <v>140</v>
      </c>
      <c r="AC1170" s="88" t="str">
        <f t="shared" ca="1" si="208"/>
        <v>121 - 150 days</v>
      </c>
      <c r="AD1170" s="89">
        <f t="shared" si="203"/>
        <v>44115</v>
      </c>
      <c r="AE1170" s="90" t="str">
        <f t="shared" si="201"/>
        <v>W42-2020</v>
      </c>
      <c r="AF1170" s="90" t="str">
        <f t="shared" si="202"/>
        <v>Oct-2020</v>
      </c>
      <c r="AG1170" s="89">
        <v>44114</v>
      </c>
      <c r="AH1170" s="90" t="str">
        <f t="shared" si="205"/>
        <v>W41-2020</v>
      </c>
      <c r="AI1170" s="90" t="str">
        <f t="shared" si="206"/>
        <v>Oct-2020</v>
      </c>
      <c r="AJ1170" s="89">
        <v>44233</v>
      </c>
      <c r="AK1170" s="90" t="str">
        <f t="shared" si="209"/>
        <v>W06-2021</v>
      </c>
      <c r="AL1170" s="90" t="str">
        <f t="shared" si="210"/>
        <v>Feb-2021</v>
      </c>
      <c r="AM1170" s="89">
        <v>44233</v>
      </c>
      <c r="AN1170" s="90" t="str">
        <f t="shared" si="211"/>
        <v>W06-2021</v>
      </c>
      <c r="AO1170" s="90" t="str">
        <f t="shared" si="212"/>
        <v>Feb-2021</v>
      </c>
      <c r="AP1170" s="83" t="s">
        <v>4462</v>
      </c>
      <c r="AQ1170" s="107">
        <v>44214</v>
      </c>
      <c r="AR1170" s="89"/>
      <c r="AS1170" s="99">
        <v>513562154235</v>
      </c>
      <c r="AT1170" s="94">
        <v>6.6</v>
      </c>
      <c r="AU1170" s="97"/>
      <c r="AV1170" s="95">
        <v>44099</v>
      </c>
      <c r="AW1170" s="97"/>
      <c r="AX1170" s="89">
        <v>44110</v>
      </c>
      <c r="AY1170" s="89">
        <v>44225</v>
      </c>
      <c r="AZ1170" s="219" t="str">
        <f t="shared" si="213"/>
        <v>W05-2021</v>
      </c>
      <c r="BA1170" s="86"/>
      <c r="BB1170" s="86"/>
      <c r="BC1170" s="86"/>
      <c r="BD1170" s="83" t="s">
        <v>3719</v>
      </c>
      <c r="BE1170" s="83" t="str">
        <f t="shared" si="200"/>
        <v>21.RFI</v>
      </c>
      <c r="BF1170" s="83" t="s">
        <v>3755</v>
      </c>
      <c r="BG1170" s="96" t="s">
        <v>4195</v>
      </c>
      <c r="BH1170" s="437"/>
    </row>
    <row r="1171" spans="1:62" ht="15" hidden="1" customHeight="1">
      <c r="A1171" s="27">
        <v>159</v>
      </c>
      <c r="B1171" s="29"/>
      <c r="C1171" s="83" t="str">
        <f t="shared" si="204"/>
        <v>JAW-JI-TBN-4055</v>
      </c>
      <c r="D1171" s="83">
        <v>30571670031</v>
      </c>
      <c r="E1171" s="83" t="s">
        <v>7402</v>
      </c>
      <c r="F1171" s="198" t="s">
        <v>692</v>
      </c>
      <c r="G1171" s="83" t="s">
        <v>5840</v>
      </c>
      <c r="H1171" s="84" t="s">
        <v>6825</v>
      </c>
      <c r="I1171" s="83">
        <v>111.78540599999999</v>
      </c>
      <c r="J1171" s="83">
        <v>-7.0277940000000001</v>
      </c>
      <c r="K1171" s="83">
        <v>40</v>
      </c>
      <c r="L1171" s="83" t="s">
        <v>4613</v>
      </c>
      <c r="M1171" s="84">
        <v>2020</v>
      </c>
      <c r="N1171" s="83" t="s">
        <v>3757</v>
      </c>
      <c r="O1171" s="83" t="s">
        <v>3356</v>
      </c>
      <c r="P1171" s="84" t="s">
        <v>205</v>
      </c>
      <c r="Q1171" s="83" t="s">
        <v>691</v>
      </c>
      <c r="R1171" s="83" t="s">
        <v>692</v>
      </c>
      <c r="S1171" s="83" t="s">
        <v>106</v>
      </c>
      <c r="T1171" s="83" t="s">
        <v>4465</v>
      </c>
      <c r="U1171" s="83" t="s">
        <v>203</v>
      </c>
      <c r="V1171" s="83" t="s">
        <v>4472</v>
      </c>
      <c r="W1171" s="274" t="s">
        <v>2207</v>
      </c>
      <c r="X1171" s="274" t="s">
        <v>2464</v>
      </c>
      <c r="Y1171" s="85">
        <v>6614369</v>
      </c>
      <c r="Z1171" s="86">
        <v>43843</v>
      </c>
      <c r="AA1171" s="86"/>
      <c r="AB1171" s="87">
        <f t="shared" ca="1" si="207"/>
        <v>387</v>
      </c>
      <c r="AC1171" s="88" t="str">
        <f t="shared" ca="1" si="208"/>
        <v>&gt; 150 days</v>
      </c>
      <c r="AD1171" s="89">
        <f t="shared" si="203"/>
        <v>43993</v>
      </c>
      <c r="AE1171" s="90" t="str">
        <f t="shared" si="201"/>
        <v>W24-2020</v>
      </c>
      <c r="AF1171" s="90" t="str">
        <f t="shared" si="202"/>
        <v>Jun-2020</v>
      </c>
      <c r="AG1171" s="89">
        <v>44102</v>
      </c>
      <c r="AH1171" s="90" t="str">
        <f t="shared" si="205"/>
        <v>W40-2020</v>
      </c>
      <c r="AI1171" s="90" t="str">
        <f t="shared" si="206"/>
        <v>Sep-2020</v>
      </c>
      <c r="AJ1171" s="89">
        <v>44233</v>
      </c>
      <c r="AK1171" s="90" t="str">
        <f t="shared" si="209"/>
        <v>W06-2021</v>
      </c>
      <c r="AL1171" s="90" t="str">
        <f t="shared" si="210"/>
        <v>Feb-2021</v>
      </c>
      <c r="AM1171" s="89">
        <v>44233</v>
      </c>
      <c r="AN1171" s="90" t="str">
        <f t="shared" si="211"/>
        <v>W06-2021</v>
      </c>
      <c r="AO1171" s="90" t="str">
        <f t="shared" si="212"/>
        <v>Feb-2021</v>
      </c>
      <c r="AP1171" s="83" t="s">
        <v>4462</v>
      </c>
      <c r="AQ1171" s="107">
        <v>44214</v>
      </c>
      <c r="AR1171" s="89"/>
      <c r="AS1171" s="99">
        <v>518070771463</v>
      </c>
      <c r="AT1171" s="94">
        <v>6.6</v>
      </c>
      <c r="AU1171" s="97"/>
      <c r="AV1171" s="95">
        <v>44099</v>
      </c>
      <c r="AW1171" s="97"/>
      <c r="AX1171" s="89">
        <v>44104</v>
      </c>
      <c r="AY1171" s="89">
        <v>44230</v>
      </c>
      <c r="AZ1171" s="219" t="str">
        <f t="shared" si="213"/>
        <v>W06-2021</v>
      </c>
      <c r="BA1171" s="86"/>
      <c r="BB1171" s="86"/>
      <c r="BC1171" s="86"/>
      <c r="BD1171" s="83" t="s">
        <v>3719</v>
      </c>
      <c r="BE1171" s="83" t="str">
        <f t="shared" ref="BE1171:BE1234" si="214">IFERROR(VLOOKUP($BD1171,L_Milestone,4,FALSE),"")</f>
        <v>21.RFI</v>
      </c>
      <c r="BF1171" s="83" t="s">
        <v>3755</v>
      </c>
      <c r="BG1171" s="96" t="s">
        <v>3919</v>
      </c>
      <c r="BH1171" s="437"/>
      <c r="BI1171" s="242"/>
      <c r="BJ1171" s="242"/>
    </row>
    <row r="1172" spans="1:62" ht="15" hidden="1" customHeight="1">
      <c r="A1172" s="27">
        <v>118</v>
      </c>
      <c r="B1172" s="29"/>
      <c r="C1172" s="83" t="str">
        <f t="shared" si="204"/>
        <v>JAW-JI-KPN-4341</v>
      </c>
      <c r="D1172" s="83">
        <v>30597210031</v>
      </c>
      <c r="E1172" s="83" t="s">
        <v>7538</v>
      </c>
      <c r="F1172" s="198" t="s">
        <v>610</v>
      </c>
      <c r="G1172" s="83" t="s">
        <v>5840</v>
      </c>
      <c r="H1172" s="84" t="s">
        <v>6825</v>
      </c>
      <c r="I1172" s="83">
        <v>112.37499800000001</v>
      </c>
      <c r="J1172" s="83">
        <v>-7.9047349999999996</v>
      </c>
      <c r="K1172" s="83">
        <v>50</v>
      </c>
      <c r="L1172" s="83" t="s">
        <v>4581</v>
      </c>
      <c r="M1172" s="84">
        <v>2020</v>
      </c>
      <c r="N1172" s="83" t="s">
        <v>3757</v>
      </c>
      <c r="O1172" s="83" t="s">
        <v>3316</v>
      </c>
      <c r="P1172" s="84" t="s">
        <v>205</v>
      </c>
      <c r="Q1172" s="83" t="s">
        <v>609</v>
      </c>
      <c r="R1172" s="83" t="s">
        <v>610</v>
      </c>
      <c r="S1172" s="83" t="s">
        <v>106</v>
      </c>
      <c r="T1172" s="83" t="s">
        <v>4465</v>
      </c>
      <c r="U1172" s="83" t="s">
        <v>203</v>
      </c>
      <c r="V1172" s="83" t="s">
        <v>4472</v>
      </c>
      <c r="W1172" s="274" t="s">
        <v>2207</v>
      </c>
      <c r="X1172" s="274" t="s">
        <v>2467</v>
      </c>
      <c r="Y1172" s="85">
        <v>6614889</v>
      </c>
      <c r="Z1172" s="86">
        <v>44026</v>
      </c>
      <c r="AA1172" s="86"/>
      <c r="AB1172" s="87">
        <f t="shared" ca="1" si="207"/>
        <v>106</v>
      </c>
      <c r="AC1172" s="88" t="str">
        <f t="shared" ca="1" si="208"/>
        <v>91 - 120 days</v>
      </c>
      <c r="AD1172" s="89">
        <f t="shared" si="203"/>
        <v>44176</v>
      </c>
      <c r="AE1172" s="90" t="str">
        <f t="shared" si="201"/>
        <v>W50-2020</v>
      </c>
      <c r="AF1172" s="90" t="str">
        <f t="shared" si="202"/>
        <v>Dec-2020</v>
      </c>
      <c r="AG1172" s="89">
        <v>44114</v>
      </c>
      <c r="AH1172" s="90" t="str">
        <f t="shared" si="205"/>
        <v>W41-2020</v>
      </c>
      <c r="AI1172" s="90" t="str">
        <f t="shared" si="206"/>
        <v>Oct-2020</v>
      </c>
      <c r="AJ1172" s="89">
        <v>44175</v>
      </c>
      <c r="AK1172" s="90" t="str">
        <f t="shared" si="209"/>
        <v>W50-2020</v>
      </c>
      <c r="AL1172" s="90" t="str">
        <f t="shared" si="210"/>
        <v>Dec-2020</v>
      </c>
      <c r="AM1172" s="89">
        <v>44132</v>
      </c>
      <c r="AN1172" s="90" t="str">
        <f t="shared" si="211"/>
        <v>W44-2020</v>
      </c>
      <c r="AO1172" s="90" t="str">
        <f t="shared" si="212"/>
        <v>Oct-2020</v>
      </c>
      <c r="AP1172" s="83" t="s">
        <v>4464</v>
      </c>
      <c r="AQ1172" s="107">
        <v>44084</v>
      </c>
      <c r="AR1172" s="89"/>
      <c r="AS1172" s="99">
        <v>513090217800</v>
      </c>
      <c r="AT1172" s="94">
        <v>6.6</v>
      </c>
      <c r="AU1172" s="97"/>
      <c r="AV1172" s="95">
        <v>44088</v>
      </c>
      <c r="AW1172" s="97"/>
      <c r="AX1172" s="89">
        <v>44104</v>
      </c>
      <c r="AY1172" s="89">
        <v>44132</v>
      </c>
      <c r="AZ1172" s="219" t="str">
        <f t="shared" si="213"/>
        <v>W44-2020</v>
      </c>
      <c r="BA1172" s="86"/>
      <c r="BB1172" s="86"/>
      <c r="BC1172" s="86"/>
      <c r="BD1172" s="83" t="s">
        <v>3719</v>
      </c>
      <c r="BE1172" s="83" t="str">
        <f t="shared" si="214"/>
        <v>21.RFI</v>
      </c>
      <c r="BF1172" s="83" t="s">
        <v>3755</v>
      </c>
      <c r="BG1172" s="96" t="s">
        <v>3878</v>
      </c>
      <c r="BH1172" s="437"/>
      <c r="BI1172" s="13"/>
      <c r="BJ1172" s="369"/>
    </row>
    <row r="1173" spans="1:62" ht="15" hidden="1" customHeight="1">
      <c r="A1173" s="27">
        <v>82</v>
      </c>
      <c r="B1173" s="29"/>
      <c r="C1173" s="83" t="str">
        <f t="shared" si="204"/>
        <v>JAW-JI-PCT-4185</v>
      </c>
      <c r="D1173" s="83">
        <v>30571320031</v>
      </c>
      <c r="E1173" s="83" t="s">
        <v>7647</v>
      </c>
      <c r="F1173" s="198" t="s">
        <v>538</v>
      </c>
      <c r="G1173" s="83" t="s">
        <v>5840</v>
      </c>
      <c r="H1173" s="84" t="s">
        <v>6825</v>
      </c>
      <c r="I1173" s="83">
        <v>111.16348000000001</v>
      </c>
      <c r="J1173" s="83">
        <v>-8.2483869999999992</v>
      </c>
      <c r="K1173" s="83">
        <v>40</v>
      </c>
      <c r="L1173" s="83" t="s">
        <v>4553</v>
      </c>
      <c r="M1173" s="84">
        <v>2020</v>
      </c>
      <c r="N1173" s="83" t="s">
        <v>3757</v>
      </c>
      <c r="O1173" s="83" t="s">
        <v>3280</v>
      </c>
      <c r="P1173" s="84" t="s">
        <v>205</v>
      </c>
      <c r="Q1173" s="83" t="s">
        <v>537</v>
      </c>
      <c r="R1173" s="83" t="s">
        <v>538</v>
      </c>
      <c r="S1173" s="83" t="s">
        <v>106</v>
      </c>
      <c r="T1173" s="83" t="s">
        <v>4465</v>
      </c>
      <c r="U1173" s="83" t="s">
        <v>203</v>
      </c>
      <c r="V1173" s="83" t="s">
        <v>4472</v>
      </c>
      <c r="W1173" s="274" t="s">
        <v>2207</v>
      </c>
      <c r="X1173" s="274" t="s">
        <v>2444</v>
      </c>
      <c r="Y1173" s="85">
        <v>6614369</v>
      </c>
      <c r="Z1173" s="86">
        <v>43843</v>
      </c>
      <c r="AA1173" s="86"/>
      <c r="AB1173" s="87">
        <f t="shared" ca="1" si="207"/>
        <v>421</v>
      </c>
      <c r="AC1173" s="88" t="str">
        <f t="shared" ca="1" si="208"/>
        <v>&gt; 150 days</v>
      </c>
      <c r="AD1173" s="89">
        <f t="shared" si="203"/>
        <v>43993</v>
      </c>
      <c r="AE1173" s="90" t="str">
        <f t="shared" si="201"/>
        <v>W24-2020</v>
      </c>
      <c r="AF1173" s="90" t="str">
        <f t="shared" si="202"/>
        <v>Jun-2020</v>
      </c>
      <c r="AG1173" s="89">
        <v>44124</v>
      </c>
      <c r="AH1173" s="90" t="str">
        <f t="shared" si="205"/>
        <v>W43-2020</v>
      </c>
      <c r="AI1173" s="90" t="str">
        <f t="shared" si="206"/>
        <v>Oct-2020</v>
      </c>
      <c r="AJ1173" s="89">
        <v>44233</v>
      </c>
      <c r="AK1173" s="90" t="str">
        <f t="shared" si="209"/>
        <v>W06-2021</v>
      </c>
      <c r="AL1173" s="90" t="str">
        <f t="shared" si="210"/>
        <v>Feb-2021</v>
      </c>
      <c r="AM1173" s="89">
        <v>44284</v>
      </c>
      <c r="AN1173" s="90" t="str">
        <f t="shared" si="211"/>
        <v>W14-2021</v>
      </c>
      <c r="AO1173" s="90" t="str">
        <f t="shared" si="212"/>
        <v>Mar-2021</v>
      </c>
      <c r="AP1173" s="83" t="s">
        <v>4462</v>
      </c>
      <c r="AQ1173" s="107">
        <v>44214</v>
      </c>
      <c r="AR1173" s="89"/>
      <c r="AS1173" s="99">
        <v>515421485861</v>
      </c>
      <c r="AT1173" s="94">
        <v>13.2</v>
      </c>
      <c r="AU1173" s="97"/>
      <c r="AV1173" s="95">
        <v>44088</v>
      </c>
      <c r="AW1173" s="97"/>
      <c r="AX1173" s="89">
        <v>44104</v>
      </c>
      <c r="AY1173" s="89">
        <v>44264</v>
      </c>
      <c r="AZ1173" s="219" t="str">
        <f t="shared" si="213"/>
        <v>W11-2021</v>
      </c>
      <c r="BA1173" s="86"/>
      <c r="BB1173" s="86"/>
      <c r="BC1173" s="86"/>
      <c r="BD1173" s="83" t="s">
        <v>3719</v>
      </c>
      <c r="BE1173" s="83" t="str">
        <f t="shared" si="214"/>
        <v>21.RFI</v>
      </c>
      <c r="BF1173" s="83" t="s">
        <v>3755</v>
      </c>
      <c r="BG1173" s="96" t="s">
        <v>3842</v>
      </c>
      <c r="BH1173" s="437"/>
      <c r="BI1173" s="13"/>
      <c r="BJ1173" s="13"/>
    </row>
    <row r="1174" spans="1:62" ht="15" hidden="1" customHeight="1">
      <c r="A1174" s="27">
        <v>210</v>
      </c>
      <c r="B1174" s="29"/>
      <c r="C1174" s="83" t="str">
        <f t="shared" si="204"/>
        <v>SUM-BE-KPH-0196</v>
      </c>
      <c r="D1174" s="83">
        <v>30597800031</v>
      </c>
      <c r="E1174" s="83" t="s">
        <v>7292</v>
      </c>
      <c r="F1174" s="198" t="s">
        <v>794</v>
      </c>
      <c r="G1174" s="83" t="s">
        <v>5840</v>
      </c>
      <c r="H1174" s="84" t="s">
        <v>6825</v>
      </c>
      <c r="I1174" s="83">
        <v>102.634674</v>
      </c>
      <c r="J1174" s="83">
        <v>-3.584514</v>
      </c>
      <c r="K1174" s="83">
        <v>50</v>
      </c>
      <c r="L1174" s="83"/>
      <c r="M1174" s="84">
        <v>2020</v>
      </c>
      <c r="N1174" s="83" t="s">
        <v>3757</v>
      </c>
      <c r="O1174" s="83" t="s">
        <v>3406</v>
      </c>
      <c r="P1174" s="84" t="s">
        <v>205</v>
      </c>
      <c r="Q1174" s="83" t="s">
        <v>793</v>
      </c>
      <c r="R1174" s="83" t="s">
        <v>794</v>
      </c>
      <c r="S1174" s="83" t="s">
        <v>106</v>
      </c>
      <c r="T1174" s="83" t="s">
        <v>4465</v>
      </c>
      <c r="U1174" s="83" t="s">
        <v>201</v>
      </c>
      <c r="V1174" s="83" t="s">
        <v>208</v>
      </c>
      <c r="W1174" s="274" t="s">
        <v>2219</v>
      </c>
      <c r="X1174" s="274" t="s">
        <v>2489</v>
      </c>
      <c r="Y1174" s="85">
        <v>6615571</v>
      </c>
      <c r="Z1174" s="86">
        <v>44061</v>
      </c>
      <c r="AA1174" s="86"/>
      <c r="AB1174" s="87">
        <f t="shared" ca="1" si="207"/>
        <v>92</v>
      </c>
      <c r="AC1174" s="88" t="str">
        <f t="shared" ca="1" si="208"/>
        <v>91 - 120 days</v>
      </c>
      <c r="AD1174" s="89">
        <f t="shared" si="203"/>
        <v>44211</v>
      </c>
      <c r="AE1174" s="90" t="str">
        <f t="shared" si="201"/>
        <v>W03-2021</v>
      </c>
      <c r="AF1174" s="90" t="str">
        <f t="shared" si="202"/>
        <v>Jan-2021</v>
      </c>
      <c r="AG1174" s="89">
        <v>44102</v>
      </c>
      <c r="AH1174" s="90" t="str">
        <f t="shared" si="205"/>
        <v>W40-2020</v>
      </c>
      <c r="AI1174" s="90" t="str">
        <f t="shared" si="206"/>
        <v>Sep-2020</v>
      </c>
      <c r="AJ1174" s="89">
        <v>44119</v>
      </c>
      <c r="AK1174" s="90" t="str">
        <f t="shared" si="209"/>
        <v>W42-2020</v>
      </c>
      <c r="AL1174" s="90" t="str">
        <f t="shared" si="210"/>
        <v>Oct-2020</v>
      </c>
      <c r="AM1174" s="89">
        <v>44165</v>
      </c>
      <c r="AN1174" s="90" t="str">
        <f t="shared" si="211"/>
        <v>W49-2020</v>
      </c>
      <c r="AO1174" s="90" t="str">
        <f t="shared" si="212"/>
        <v>Nov-2020</v>
      </c>
      <c r="AP1174" s="83" t="s">
        <v>4464</v>
      </c>
      <c r="AQ1174" s="107">
        <v>44081</v>
      </c>
      <c r="AR1174" s="89"/>
      <c r="AS1174" s="99">
        <v>146205124126</v>
      </c>
      <c r="AT1174" s="94">
        <v>6.6</v>
      </c>
      <c r="AU1174" s="97"/>
      <c r="AV1174" s="95">
        <v>44085</v>
      </c>
      <c r="AW1174" s="97"/>
      <c r="AX1174" s="89"/>
      <c r="AY1174" s="89">
        <v>44153</v>
      </c>
      <c r="AZ1174" s="219" t="str">
        <f t="shared" si="213"/>
        <v>W47-2020</v>
      </c>
      <c r="BA1174" s="86"/>
      <c r="BB1174" s="86"/>
      <c r="BC1174" s="86"/>
      <c r="BD1174" s="83" t="s">
        <v>3719</v>
      </c>
      <c r="BE1174" s="83" t="str">
        <f t="shared" si="214"/>
        <v>21.RFI</v>
      </c>
      <c r="BF1174" s="83" t="s">
        <v>3755</v>
      </c>
      <c r="BG1174" s="96" t="s">
        <v>3970</v>
      </c>
      <c r="BH1174" s="437"/>
      <c r="BI1174" s="13"/>
      <c r="BJ1174" s="13"/>
    </row>
    <row r="1175" spans="1:62" ht="15" hidden="1" customHeight="1">
      <c r="A1175" s="27">
        <v>209</v>
      </c>
      <c r="B1175" s="29"/>
      <c r="C1175" s="83" t="str">
        <f t="shared" si="204"/>
        <v>SUM-BE-KPH-0197</v>
      </c>
      <c r="D1175" s="83">
        <v>30597790031</v>
      </c>
      <c r="E1175" s="83" t="s">
        <v>7290</v>
      </c>
      <c r="F1175" s="198" t="s">
        <v>792</v>
      </c>
      <c r="G1175" s="83" t="s">
        <v>5840</v>
      </c>
      <c r="H1175" s="84" t="s">
        <v>6825</v>
      </c>
      <c r="I1175" s="83">
        <v>102.521278</v>
      </c>
      <c r="J1175" s="83">
        <v>-3.5312610000000002</v>
      </c>
      <c r="K1175" s="83">
        <v>60</v>
      </c>
      <c r="L1175" s="83"/>
      <c r="M1175" s="84">
        <v>2020</v>
      </c>
      <c r="N1175" s="83" t="s">
        <v>3757</v>
      </c>
      <c r="O1175" s="83" t="s">
        <v>3405</v>
      </c>
      <c r="P1175" s="84" t="s">
        <v>205</v>
      </c>
      <c r="Q1175" s="83" t="s">
        <v>791</v>
      </c>
      <c r="R1175" s="83" t="s">
        <v>792</v>
      </c>
      <c r="S1175" s="83" t="s">
        <v>106</v>
      </c>
      <c r="T1175" s="83" t="s">
        <v>4465</v>
      </c>
      <c r="U1175" s="83" t="s">
        <v>201</v>
      </c>
      <c r="V1175" s="83" t="s">
        <v>208</v>
      </c>
      <c r="W1175" s="274" t="s">
        <v>2219</v>
      </c>
      <c r="X1175" s="274" t="s">
        <v>2489</v>
      </c>
      <c r="Y1175" s="85">
        <v>6615571</v>
      </c>
      <c r="Z1175" s="86">
        <v>44061</v>
      </c>
      <c r="AA1175" s="86"/>
      <c r="AB1175" s="87">
        <f t="shared" ca="1" si="207"/>
        <v>92</v>
      </c>
      <c r="AC1175" s="88" t="str">
        <f t="shared" ca="1" si="208"/>
        <v>91 - 120 days</v>
      </c>
      <c r="AD1175" s="89">
        <f t="shared" si="203"/>
        <v>44211</v>
      </c>
      <c r="AE1175" s="90" t="str">
        <f t="shared" si="201"/>
        <v>W03-2021</v>
      </c>
      <c r="AF1175" s="90" t="str">
        <f t="shared" si="202"/>
        <v>Jan-2021</v>
      </c>
      <c r="AG1175" s="89">
        <v>44102</v>
      </c>
      <c r="AH1175" s="90" t="str">
        <f t="shared" si="205"/>
        <v>W40-2020</v>
      </c>
      <c r="AI1175" s="90" t="str">
        <f t="shared" si="206"/>
        <v>Sep-2020</v>
      </c>
      <c r="AJ1175" s="89">
        <v>44119</v>
      </c>
      <c r="AK1175" s="90" t="str">
        <f t="shared" si="209"/>
        <v>W42-2020</v>
      </c>
      <c r="AL1175" s="90" t="str">
        <f t="shared" si="210"/>
        <v>Oct-2020</v>
      </c>
      <c r="AM1175" s="89">
        <v>44165</v>
      </c>
      <c r="AN1175" s="90" t="str">
        <f t="shared" si="211"/>
        <v>W49-2020</v>
      </c>
      <c r="AO1175" s="90" t="str">
        <f t="shared" si="212"/>
        <v>Nov-2020</v>
      </c>
      <c r="AP1175" s="83" t="s">
        <v>4464</v>
      </c>
      <c r="AQ1175" s="107">
        <v>44081</v>
      </c>
      <c r="AR1175" s="89"/>
      <c r="AS1175" s="99">
        <v>146102411537</v>
      </c>
      <c r="AT1175" s="94">
        <v>6.6</v>
      </c>
      <c r="AU1175" s="97"/>
      <c r="AV1175" s="95">
        <v>44085</v>
      </c>
      <c r="AW1175" s="97"/>
      <c r="AX1175" s="89"/>
      <c r="AY1175" s="89">
        <v>44153</v>
      </c>
      <c r="AZ1175" s="219" t="str">
        <f t="shared" si="213"/>
        <v>W47-2020</v>
      </c>
      <c r="BA1175" s="86"/>
      <c r="BB1175" s="86"/>
      <c r="BC1175" s="86"/>
      <c r="BD1175" s="83" t="s">
        <v>3719</v>
      </c>
      <c r="BE1175" s="83" t="str">
        <f t="shared" si="214"/>
        <v>21.RFI</v>
      </c>
      <c r="BF1175" s="83" t="s">
        <v>3755</v>
      </c>
      <c r="BG1175" s="96" t="s">
        <v>3969</v>
      </c>
      <c r="BH1175" s="437"/>
      <c r="BI1175" s="13"/>
      <c r="BJ1175" s="13"/>
    </row>
    <row r="1176" spans="1:62" ht="15" hidden="1" customHeight="1">
      <c r="A1176" s="27">
        <v>9</v>
      </c>
      <c r="B1176" s="29"/>
      <c r="C1176" s="83" t="str">
        <f t="shared" si="204"/>
        <v>JAW-JB-BJR-3850</v>
      </c>
      <c r="D1176" s="83">
        <v>30570940031</v>
      </c>
      <c r="E1176" s="83" t="s">
        <v>7854</v>
      </c>
      <c r="F1176" s="198" t="s">
        <v>392</v>
      </c>
      <c r="G1176" s="83" t="s">
        <v>5840</v>
      </c>
      <c r="H1176" s="84" t="s">
        <v>6825</v>
      </c>
      <c r="I1176" s="83">
        <v>108.513155</v>
      </c>
      <c r="J1176" s="83">
        <v>-7.3719580000000002</v>
      </c>
      <c r="K1176" s="83">
        <v>40</v>
      </c>
      <c r="L1176" s="83" t="s">
        <v>4493</v>
      </c>
      <c r="M1176" s="84">
        <v>2020</v>
      </c>
      <c r="N1176" s="83" t="s">
        <v>3757</v>
      </c>
      <c r="O1176" s="83" t="s">
        <v>3208</v>
      </c>
      <c r="P1176" s="84" t="s">
        <v>205</v>
      </c>
      <c r="Q1176" s="83" t="s">
        <v>391</v>
      </c>
      <c r="R1176" s="83" t="s">
        <v>392</v>
      </c>
      <c r="S1176" s="83" t="s">
        <v>106</v>
      </c>
      <c r="T1176" s="83" t="s">
        <v>4465</v>
      </c>
      <c r="U1176" s="83" t="s">
        <v>103</v>
      </c>
      <c r="V1176" s="83" t="s">
        <v>4470</v>
      </c>
      <c r="W1176" s="274" t="s">
        <v>2205</v>
      </c>
      <c r="X1176" s="274" t="s">
        <v>2428</v>
      </c>
      <c r="Y1176" s="85">
        <v>6614369</v>
      </c>
      <c r="Z1176" s="86">
        <v>43843</v>
      </c>
      <c r="AA1176" s="86"/>
      <c r="AB1176" s="87">
        <f t="shared" ca="1" si="207"/>
        <v>385</v>
      </c>
      <c r="AC1176" s="88" t="str">
        <f t="shared" ca="1" si="208"/>
        <v>&gt; 150 days</v>
      </c>
      <c r="AD1176" s="89">
        <f t="shared" si="203"/>
        <v>43993</v>
      </c>
      <c r="AE1176" s="90" t="str">
        <f t="shared" si="201"/>
        <v>W24-2020</v>
      </c>
      <c r="AF1176" s="90" t="str">
        <f t="shared" si="202"/>
        <v>Jun-2020</v>
      </c>
      <c r="AG1176" s="89">
        <v>44099</v>
      </c>
      <c r="AH1176" s="90" t="str">
        <f t="shared" si="205"/>
        <v>W39-2020</v>
      </c>
      <c r="AI1176" s="90" t="str">
        <f t="shared" si="206"/>
        <v>Sep-2020</v>
      </c>
      <c r="AJ1176" s="89">
        <v>44233</v>
      </c>
      <c r="AK1176" s="90" t="str">
        <f t="shared" si="209"/>
        <v>W06-2021</v>
      </c>
      <c r="AL1176" s="90" t="str">
        <f t="shared" si="210"/>
        <v>Feb-2021</v>
      </c>
      <c r="AM1176" s="89">
        <v>44233</v>
      </c>
      <c r="AN1176" s="90" t="str">
        <f t="shared" si="211"/>
        <v>W06-2021</v>
      </c>
      <c r="AO1176" s="90" t="str">
        <f t="shared" si="212"/>
        <v>Feb-2021</v>
      </c>
      <c r="AP1176" s="83" t="s">
        <v>4462</v>
      </c>
      <c r="AQ1176" s="107">
        <v>44214</v>
      </c>
      <c r="AR1176" s="89"/>
      <c r="AS1176" s="99" t="s">
        <v>2238</v>
      </c>
      <c r="AT1176" s="94" t="s">
        <v>2415</v>
      </c>
      <c r="AU1176" s="97"/>
      <c r="AV1176" s="95">
        <v>44085</v>
      </c>
      <c r="AW1176" s="97"/>
      <c r="AX1176" s="89">
        <v>44104</v>
      </c>
      <c r="AY1176" s="89">
        <v>44228</v>
      </c>
      <c r="AZ1176" s="219" t="str">
        <f t="shared" si="213"/>
        <v>W06-2021</v>
      </c>
      <c r="BA1176" s="86"/>
      <c r="BB1176" s="86"/>
      <c r="BC1176" s="86"/>
      <c r="BD1176" s="83" t="s">
        <v>3719</v>
      </c>
      <c r="BE1176" s="83" t="str">
        <f t="shared" si="214"/>
        <v>21.RFI</v>
      </c>
      <c r="BF1176" s="83" t="s">
        <v>3755</v>
      </c>
      <c r="BG1176" s="96" t="s">
        <v>3769</v>
      </c>
      <c r="BH1176" s="437"/>
      <c r="BI1176" s="242"/>
      <c r="BJ1176" s="242"/>
    </row>
    <row r="1177" spans="1:62" ht="15" hidden="1" customHeight="1">
      <c r="A1177" s="27">
        <v>178</v>
      </c>
      <c r="B1177" s="29"/>
      <c r="C1177" s="83" t="str">
        <f t="shared" si="204"/>
        <v>KAL-KS-MRH-0891</v>
      </c>
      <c r="D1177" s="83">
        <v>30595680031</v>
      </c>
      <c r="E1177" s="83" t="s">
        <v>7354</v>
      </c>
      <c r="F1177" s="198" t="s">
        <v>730</v>
      </c>
      <c r="G1177" s="83" t="s">
        <v>5840</v>
      </c>
      <c r="H1177" s="84" t="s">
        <v>6825</v>
      </c>
      <c r="I1177" s="83">
        <v>114.451431</v>
      </c>
      <c r="J1177" s="83">
        <v>-3.4221520000000001</v>
      </c>
      <c r="K1177" s="83">
        <v>60</v>
      </c>
      <c r="L1177" s="83" t="s">
        <v>4570</v>
      </c>
      <c r="M1177" s="84">
        <v>2020</v>
      </c>
      <c r="N1177" s="83" t="s">
        <v>3757</v>
      </c>
      <c r="O1177" s="83" t="s">
        <v>3375</v>
      </c>
      <c r="P1177" s="84" t="s">
        <v>205</v>
      </c>
      <c r="Q1177" s="83" t="s">
        <v>729</v>
      </c>
      <c r="R1177" s="83" t="s">
        <v>730</v>
      </c>
      <c r="S1177" s="83" t="s">
        <v>106</v>
      </c>
      <c r="T1177" s="83" t="s">
        <v>4465</v>
      </c>
      <c r="U1177" s="83" t="s">
        <v>103</v>
      </c>
      <c r="V1177" s="83" t="s">
        <v>4474</v>
      </c>
      <c r="W1177" s="274" t="s">
        <v>2208</v>
      </c>
      <c r="X1177" s="274" t="s">
        <v>2479</v>
      </c>
      <c r="Y1177" s="85">
        <v>6614816</v>
      </c>
      <c r="Z1177" s="86">
        <v>44013</v>
      </c>
      <c r="AA1177" s="86"/>
      <c r="AB1177" s="87">
        <f t="shared" ca="1" si="207"/>
        <v>117</v>
      </c>
      <c r="AC1177" s="88" t="str">
        <f t="shared" ca="1" si="208"/>
        <v>91 - 120 days</v>
      </c>
      <c r="AD1177" s="89">
        <f t="shared" si="203"/>
        <v>44163</v>
      </c>
      <c r="AE1177" s="90" t="str">
        <f t="shared" si="201"/>
        <v>W48-2020</v>
      </c>
      <c r="AF1177" s="90" t="str">
        <f t="shared" si="202"/>
        <v>Nov-2020</v>
      </c>
      <c r="AG1177" s="89">
        <v>44162</v>
      </c>
      <c r="AH1177" s="90" t="str">
        <f t="shared" si="205"/>
        <v>W48-2020</v>
      </c>
      <c r="AI1177" s="90" t="str">
        <f t="shared" si="206"/>
        <v>Nov-2020</v>
      </c>
      <c r="AJ1177" s="89">
        <v>44162</v>
      </c>
      <c r="AK1177" s="90" t="str">
        <f t="shared" si="209"/>
        <v>W48-2020</v>
      </c>
      <c r="AL1177" s="90" t="str">
        <f t="shared" si="210"/>
        <v>Nov-2020</v>
      </c>
      <c r="AM1177" s="89">
        <v>44130</v>
      </c>
      <c r="AN1177" s="90" t="str">
        <f t="shared" si="211"/>
        <v>W44-2020</v>
      </c>
      <c r="AO1177" s="90" t="str">
        <f t="shared" si="212"/>
        <v>Oct-2020</v>
      </c>
      <c r="AP1177" s="83" t="s">
        <v>4464</v>
      </c>
      <c r="AQ1177" s="107">
        <v>44081</v>
      </c>
      <c r="AR1177" s="89"/>
      <c r="AS1177" s="99" t="s">
        <v>2266</v>
      </c>
      <c r="AT1177" s="94">
        <v>6.6</v>
      </c>
      <c r="AU1177" s="97"/>
      <c r="AV1177" s="95">
        <v>44082</v>
      </c>
      <c r="AW1177" s="97"/>
      <c r="AX1177" s="89"/>
      <c r="AY1177" s="89">
        <v>44130</v>
      </c>
      <c r="AZ1177" s="219" t="str">
        <f t="shared" si="213"/>
        <v>W44-2020</v>
      </c>
      <c r="BA1177" s="86"/>
      <c r="BB1177" s="86"/>
      <c r="BC1177" s="86"/>
      <c r="BD1177" s="83" t="s">
        <v>3719</v>
      </c>
      <c r="BE1177" s="83" t="str">
        <f t="shared" si="214"/>
        <v>21.RFI</v>
      </c>
      <c r="BF1177" s="83" t="s">
        <v>3755</v>
      </c>
      <c r="BG1177" s="96" t="s">
        <v>3938</v>
      </c>
      <c r="BH1177" s="437"/>
      <c r="BI1177" s="13"/>
      <c r="BJ1177" s="13"/>
    </row>
    <row r="1178" spans="1:62" ht="15" hidden="1" customHeight="1">
      <c r="A1178" s="27">
        <v>98</v>
      </c>
      <c r="B1178" s="29"/>
      <c r="C1178" s="83" t="str">
        <f t="shared" si="204"/>
        <v>JAW-JI-LMG-4275</v>
      </c>
      <c r="D1178" s="83">
        <v>30571150031</v>
      </c>
      <c r="E1178" s="83" t="s">
        <v>7599</v>
      </c>
      <c r="F1178" s="198" t="s">
        <v>570</v>
      </c>
      <c r="G1178" s="83" t="s">
        <v>5840</v>
      </c>
      <c r="H1178" s="84" t="s">
        <v>6825</v>
      </c>
      <c r="I1178" s="83">
        <v>112.4273</v>
      </c>
      <c r="J1178" s="83">
        <v>-7.1143539999999996</v>
      </c>
      <c r="K1178" s="83">
        <v>30</v>
      </c>
      <c r="L1178" s="83" t="s">
        <v>4564</v>
      </c>
      <c r="M1178" s="84">
        <v>2020</v>
      </c>
      <c r="N1178" s="83" t="s">
        <v>3757</v>
      </c>
      <c r="O1178" s="83" t="s">
        <v>3296</v>
      </c>
      <c r="P1178" s="84" t="s">
        <v>205</v>
      </c>
      <c r="Q1178" s="83" t="s">
        <v>569</v>
      </c>
      <c r="R1178" s="83" t="s">
        <v>570</v>
      </c>
      <c r="S1178" s="83" t="s">
        <v>106</v>
      </c>
      <c r="T1178" s="83" t="s">
        <v>4465</v>
      </c>
      <c r="U1178" s="83" t="s">
        <v>203</v>
      </c>
      <c r="V1178" s="83" t="s">
        <v>4472</v>
      </c>
      <c r="W1178" s="274" t="s">
        <v>2207</v>
      </c>
      <c r="X1178" s="274" t="s">
        <v>2458</v>
      </c>
      <c r="Y1178" s="85">
        <v>6614369</v>
      </c>
      <c r="Z1178" s="86">
        <v>43843</v>
      </c>
      <c r="AA1178" s="86"/>
      <c r="AB1178" s="87">
        <f t="shared" ca="1" si="207"/>
        <v>238</v>
      </c>
      <c r="AC1178" s="88" t="str">
        <f t="shared" ca="1" si="208"/>
        <v>&gt; 150 days</v>
      </c>
      <c r="AD1178" s="89">
        <f t="shared" si="203"/>
        <v>43993</v>
      </c>
      <c r="AE1178" s="90" t="str">
        <f t="shared" si="201"/>
        <v>W24-2020</v>
      </c>
      <c r="AF1178" s="90" t="str">
        <f t="shared" si="202"/>
        <v>Jun-2020</v>
      </c>
      <c r="AG1178" s="89">
        <v>44041</v>
      </c>
      <c r="AH1178" s="90" t="str">
        <f t="shared" si="205"/>
        <v>W31-2020</v>
      </c>
      <c r="AI1178" s="90" t="str">
        <f t="shared" si="206"/>
        <v>Jul-2020</v>
      </c>
      <c r="AJ1178" s="89">
        <v>44043</v>
      </c>
      <c r="AK1178" s="90" t="str">
        <f t="shared" si="209"/>
        <v>W31-2020</v>
      </c>
      <c r="AL1178" s="90" t="str">
        <f t="shared" si="210"/>
        <v>Jul-2020</v>
      </c>
      <c r="AM1178" s="89">
        <v>44081</v>
      </c>
      <c r="AN1178" s="90" t="str">
        <f t="shared" si="211"/>
        <v>W37-2020</v>
      </c>
      <c r="AO1178" s="90" t="str">
        <f t="shared" si="212"/>
        <v>Sep-2020</v>
      </c>
      <c r="AP1178" s="83" t="s">
        <v>4464</v>
      </c>
      <c r="AQ1178" s="107">
        <v>44033</v>
      </c>
      <c r="AR1178" s="89"/>
      <c r="AS1178" s="99">
        <v>518031744443</v>
      </c>
      <c r="AT1178" s="94">
        <v>6.6</v>
      </c>
      <c r="AU1178" s="97"/>
      <c r="AV1178" s="95">
        <v>44081</v>
      </c>
      <c r="AW1178" s="97"/>
      <c r="AX1178" s="89"/>
      <c r="AY1178" s="89">
        <v>44081</v>
      </c>
      <c r="AZ1178" s="219" t="str">
        <f t="shared" si="213"/>
        <v>W37-2020</v>
      </c>
      <c r="BA1178" s="86"/>
      <c r="BB1178" s="86"/>
      <c r="BC1178" s="86"/>
      <c r="BD1178" s="83" t="s">
        <v>3719</v>
      </c>
      <c r="BE1178" s="83" t="str">
        <f t="shared" si="214"/>
        <v>21.RFI</v>
      </c>
      <c r="BF1178" s="83" t="s">
        <v>3755</v>
      </c>
      <c r="BG1178" s="96" t="s">
        <v>3858</v>
      </c>
      <c r="BH1178" s="437"/>
      <c r="BI1178" s="13"/>
      <c r="BJ1178" s="190"/>
    </row>
    <row r="1179" spans="1:62" ht="15" hidden="1" customHeight="1">
      <c r="A1179" s="27">
        <v>450</v>
      </c>
      <c r="B1179" s="29"/>
      <c r="C1179" s="83" t="str">
        <f t="shared" si="204"/>
        <v>SUM-JA-MBN-0482</v>
      </c>
      <c r="D1179" s="83">
        <v>30599180031</v>
      </c>
      <c r="E1179" s="83" t="s">
        <v>7741</v>
      </c>
      <c r="F1179" s="198" t="s">
        <v>3121</v>
      </c>
      <c r="G1179" s="83" t="s">
        <v>5840</v>
      </c>
      <c r="H1179" s="84" t="s">
        <v>6827</v>
      </c>
      <c r="I1179" s="83" t="s">
        <v>5160</v>
      </c>
      <c r="J1179" s="83" t="s">
        <v>5161</v>
      </c>
      <c r="K1179" s="83">
        <v>50</v>
      </c>
      <c r="L1179" s="83" t="s">
        <v>4487</v>
      </c>
      <c r="M1179" s="84">
        <v>2020</v>
      </c>
      <c r="N1179" s="83" t="s">
        <v>3757</v>
      </c>
      <c r="O1179" s="83" t="s">
        <v>3643</v>
      </c>
      <c r="P1179" s="84" t="s">
        <v>205</v>
      </c>
      <c r="Q1179" s="83" t="s">
        <v>1273</v>
      </c>
      <c r="R1179" s="83" t="s">
        <v>1274</v>
      </c>
      <c r="S1179" s="83" t="s">
        <v>2200</v>
      </c>
      <c r="T1179" s="83" t="s">
        <v>4465</v>
      </c>
      <c r="U1179" s="83" t="s">
        <v>201</v>
      </c>
      <c r="V1179" s="83" t="s">
        <v>4477</v>
      </c>
      <c r="W1179" s="274" t="s">
        <v>2223</v>
      </c>
      <c r="X1179" s="274" t="s">
        <v>2595</v>
      </c>
      <c r="Y1179" s="85">
        <v>6616152</v>
      </c>
      <c r="Z1179" s="86">
        <v>44074</v>
      </c>
      <c r="AA1179" s="86"/>
      <c r="AB1179" s="87">
        <f t="shared" ca="1" si="207"/>
        <v>21</v>
      </c>
      <c r="AC1179" s="88" t="str">
        <f t="shared" ca="1" si="208"/>
        <v>&lt; 30 days</v>
      </c>
      <c r="AD1179" s="89">
        <f t="shared" si="203"/>
        <v>44104</v>
      </c>
      <c r="AE1179" s="90" t="str">
        <f t="shared" si="201"/>
        <v>W40-2020</v>
      </c>
      <c r="AF1179" s="90" t="str">
        <f t="shared" si="202"/>
        <v>Sep-2020</v>
      </c>
      <c r="AG1179" s="89">
        <v>44102</v>
      </c>
      <c r="AH1179" s="90" t="str">
        <f t="shared" si="205"/>
        <v>W40-2020</v>
      </c>
      <c r="AI1179" s="90" t="str">
        <f t="shared" si="206"/>
        <v>Sep-2020</v>
      </c>
      <c r="AJ1179" s="89">
        <v>44102</v>
      </c>
      <c r="AK1179" s="90" t="str">
        <f t="shared" si="209"/>
        <v>W40-2020</v>
      </c>
      <c r="AL1179" s="90" t="str">
        <f t="shared" si="210"/>
        <v>Sep-2020</v>
      </c>
      <c r="AM1179" s="89">
        <v>44102</v>
      </c>
      <c r="AN1179" s="90" t="str">
        <f t="shared" si="211"/>
        <v>W40-2020</v>
      </c>
      <c r="AO1179" s="90" t="str">
        <f t="shared" si="212"/>
        <v>Sep-2020</v>
      </c>
      <c r="AP1179" s="83" t="s">
        <v>4464</v>
      </c>
      <c r="AQ1179" s="107">
        <v>44081</v>
      </c>
      <c r="AR1179" s="89"/>
      <c r="AS1179" s="99">
        <v>143509425468</v>
      </c>
      <c r="AT1179" s="94">
        <v>6.6</v>
      </c>
      <c r="AU1179" s="97"/>
      <c r="AV1179" s="95">
        <v>44075</v>
      </c>
      <c r="AW1179" s="97"/>
      <c r="AX1179" s="89"/>
      <c r="AY1179" s="89">
        <v>44095</v>
      </c>
      <c r="AZ1179" s="219" t="str">
        <f t="shared" si="213"/>
        <v>W39-2020</v>
      </c>
      <c r="BA1179" s="86"/>
      <c r="BB1179" s="86"/>
      <c r="BC1179" s="86"/>
      <c r="BD1179" s="83" t="s">
        <v>3719</v>
      </c>
      <c r="BE1179" s="83" t="str">
        <f t="shared" si="214"/>
        <v>21.RFI</v>
      </c>
      <c r="BF1179" s="83" t="s">
        <v>3755</v>
      </c>
      <c r="BG1179" s="96" t="s">
        <v>4191</v>
      </c>
      <c r="BH1179" s="437"/>
      <c r="BI1179" s="13"/>
      <c r="BJ1179" s="13"/>
    </row>
    <row r="1180" spans="1:62" ht="15" hidden="1" customHeight="1">
      <c r="A1180" s="27">
        <v>176</v>
      </c>
      <c r="B1180" s="29"/>
      <c r="C1180" s="83" t="str">
        <f t="shared" si="204"/>
        <v>KAL-KB-MPW-0708</v>
      </c>
      <c r="D1180" s="83">
        <v>30588030031</v>
      </c>
      <c r="E1180" s="83" t="s">
        <v>7359</v>
      </c>
      <c r="F1180" s="198" t="s">
        <v>726</v>
      </c>
      <c r="G1180" s="83" t="s">
        <v>5840</v>
      </c>
      <c r="H1180" s="84" t="s">
        <v>6825</v>
      </c>
      <c r="I1180" s="83">
        <v>109.1345</v>
      </c>
      <c r="J1180" s="83">
        <v>0.23162199999999999</v>
      </c>
      <c r="K1180" s="83">
        <v>40</v>
      </c>
      <c r="L1180" s="83" t="s">
        <v>4518</v>
      </c>
      <c r="M1180" s="84">
        <v>2020</v>
      </c>
      <c r="N1180" s="83" t="s">
        <v>3757</v>
      </c>
      <c r="O1180" s="83" t="s">
        <v>3373</v>
      </c>
      <c r="P1180" s="84" t="s">
        <v>205</v>
      </c>
      <c r="Q1180" s="83" t="s">
        <v>725</v>
      </c>
      <c r="R1180" s="83" t="s">
        <v>726</v>
      </c>
      <c r="S1180" s="83" t="s">
        <v>106</v>
      </c>
      <c r="T1180" s="83" t="s">
        <v>4465</v>
      </c>
      <c r="U1180" s="83" t="s">
        <v>2197</v>
      </c>
      <c r="V1180" s="83" t="s">
        <v>4474</v>
      </c>
      <c r="W1180" s="274" t="s">
        <v>2209</v>
      </c>
      <c r="X1180" s="274" t="s">
        <v>2478</v>
      </c>
      <c r="Y1180" s="85">
        <v>6614568</v>
      </c>
      <c r="Z1180" s="86">
        <v>43909</v>
      </c>
      <c r="AA1180" s="86"/>
      <c r="AB1180" s="87">
        <f t="shared" ca="1" si="207"/>
        <v>168</v>
      </c>
      <c r="AC1180" s="88" t="str">
        <f t="shared" ca="1" si="208"/>
        <v>&gt; 150 days</v>
      </c>
      <c r="AD1180" s="89">
        <f t="shared" si="203"/>
        <v>44059</v>
      </c>
      <c r="AE1180" s="90" t="str">
        <f t="shared" si="201"/>
        <v>W34-2020</v>
      </c>
      <c r="AF1180" s="90" t="str">
        <f t="shared" si="202"/>
        <v>Aug-2020</v>
      </c>
      <c r="AG1180" s="89">
        <v>44058</v>
      </c>
      <c r="AH1180" s="90" t="str">
        <f t="shared" si="205"/>
        <v>W33-2020</v>
      </c>
      <c r="AI1180" s="90" t="str">
        <f t="shared" si="206"/>
        <v>Aug-2020</v>
      </c>
      <c r="AJ1180" s="89">
        <v>44037</v>
      </c>
      <c r="AK1180" s="90" t="str">
        <f t="shared" si="209"/>
        <v>W30-2020</v>
      </c>
      <c r="AL1180" s="90" t="str">
        <f t="shared" si="210"/>
        <v>Jul-2020</v>
      </c>
      <c r="AM1180" s="89">
        <v>44073</v>
      </c>
      <c r="AN1180" s="90" t="str">
        <f t="shared" si="211"/>
        <v>W36-2020</v>
      </c>
      <c r="AO1180" s="90" t="str">
        <f t="shared" si="212"/>
        <v>Aug-2020</v>
      </c>
      <c r="AP1180" s="83" t="s">
        <v>4464</v>
      </c>
      <c r="AQ1180" s="107">
        <v>43994</v>
      </c>
      <c r="AR1180" s="89"/>
      <c r="AS1180" s="99" t="s">
        <v>2265</v>
      </c>
      <c r="AT1180" s="94">
        <v>6.6</v>
      </c>
      <c r="AU1180" s="97"/>
      <c r="AV1180" s="95">
        <v>44075</v>
      </c>
      <c r="AW1180" s="97"/>
      <c r="AX1180" s="89">
        <v>44073</v>
      </c>
      <c r="AY1180" s="89">
        <v>44077</v>
      </c>
      <c r="AZ1180" s="219" t="str">
        <f t="shared" si="213"/>
        <v>W36-2020</v>
      </c>
      <c r="BA1180" s="86"/>
      <c r="BB1180" s="86"/>
      <c r="BC1180" s="86"/>
      <c r="BD1180" s="83" t="s">
        <v>3719</v>
      </c>
      <c r="BE1180" s="83" t="str">
        <f t="shared" si="214"/>
        <v>21.RFI</v>
      </c>
      <c r="BF1180" s="83" t="s">
        <v>3755</v>
      </c>
      <c r="BG1180" s="96" t="s">
        <v>3936</v>
      </c>
      <c r="BH1180" s="437"/>
      <c r="BI1180" s="13"/>
      <c r="BJ1180" s="13"/>
    </row>
    <row r="1181" spans="1:62" ht="15" hidden="1" customHeight="1">
      <c r="A1181" s="27">
        <v>451</v>
      </c>
      <c r="B1181" s="29"/>
      <c r="C1181" s="83" t="str">
        <f t="shared" si="204"/>
        <v>SUM-SS-PKB-1239</v>
      </c>
      <c r="D1181" s="83">
        <v>30599170031</v>
      </c>
      <c r="E1181" s="83" t="s">
        <v>7588</v>
      </c>
      <c r="F1181" s="198" t="s">
        <v>3122</v>
      </c>
      <c r="G1181" s="83" t="s">
        <v>5840</v>
      </c>
      <c r="H1181" s="84" t="s">
        <v>6825</v>
      </c>
      <c r="I1181" s="83" t="s">
        <v>5162</v>
      </c>
      <c r="J1181" s="83" t="s">
        <v>5163</v>
      </c>
      <c r="K1181" s="83">
        <v>60</v>
      </c>
      <c r="L1181" s="83" t="s">
        <v>4487</v>
      </c>
      <c r="M1181" s="84">
        <v>2020</v>
      </c>
      <c r="N1181" s="83" t="s">
        <v>3757</v>
      </c>
      <c r="O1181" s="83" t="s">
        <v>3644</v>
      </c>
      <c r="P1181" s="84" t="s">
        <v>205</v>
      </c>
      <c r="Q1181" s="83" t="s">
        <v>1275</v>
      </c>
      <c r="R1181" s="83" t="s">
        <v>1276</v>
      </c>
      <c r="S1181" s="83" t="s">
        <v>2200</v>
      </c>
      <c r="T1181" s="83" t="s">
        <v>4465</v>
      </c>
      <c r="U1181" s="83" t="s">
        <v>201</v>
      </c>
      <c r="V1181" s="83" t="s">
        <v>4477</v>
      </c>
      <c r="W1181" s="274" t="s">
        <v>2216</v>
      </c>
      <c r="X1181" s="274" t="s">
        <v>2596</v>
      </c>
      <c r="Y1181" s="85">
        <v>6616133</v>
      </c>
      <c r="Z1181" s="86">
        <v>44070</v>
      </c>
      <c r="AA1181" s="86"/>
      <c r="AB1181" s="87">
        <f t="shared" ca="1" si="207"/>
        <v>40</v>
      </c>
      <c r="AC1181" s="88" t="str">
        <f t="shared" ca="1" si="208"/>
        <v>31 - 60 days</v>
      </c>
      <c r="AD1181" s="89">
        <f t="shared" si="203"/>
        <v>44100</v>
      </c>
      <c r="AE1181" s="90" t="str">
        <f t="shared" si="201"/>
        <v>W39-2020</v>
      </c>
      <c r="AF1181" s="90" t="str">
        <f t="shared" si="202"/>
        <v>Sep-2020</v>
      </c>
      <c r="AG1181" s="89">
        <v>44102</v>
      </c>
      <c r="AH1181" s="90" t="str">
        <f t="shared" si="205"/>
        <v>W40-2020</v>
      </c>
      <c r="AI1181" s="90" t="str">
        <f t="shared" si="206"/>
        <v>Sep-2020</v>
      </c>
      <c r="AJ1181" s="89">
        <v>44102</v>
      </c>
      <c r="AK1181" s="90" t="str">
        <f t="shared" si="209"/>
        <v>W40-2020</v>
      </c>
      <c r="AL1181" s="90" t="str">
        <f t="shared" si="210"/>
        <v>Sep-2020</v>
      </c>
      <c r="AM1181" s="89">
        <v>44109</v>
      </c>
      <c r="AN1181" s="90" t="str">
        <f t="shared" si="211"/>
        <v>W41-2020</v>
      </c>
      <c r="AO1181" s="90" t="str">
        <f t="shared" si="212"/>
        <v>Oct-2020</v>
      </c>
      <c r="AP1181" s="83" t="s">
        <v>4464</v>
      </c>
      <c r="AQ1181" s="107">
        <v>44081</v>
      </c>
      <c r="AR1181" s="89"/>
      <c r="AS1181" s="99">
        <v>142401778212</v>
      </c>
      <c r="AT1181" s="94">
        <v>6.6</v>
      </c>
      <c r="AU1181" s="97"/>
      <c r="AV1181" s="95">
        <v>44074</v>
      </c>
      <c r="AW1181" s="97"/>
      <c r="AX1181" s="89"/>
      <c r="AY1181" s="89">
        <v>44110</v>
      </c>
      <c r="AZ1181" s="219" t="str">
        <f t="shared" si="213"/>
        <v>W41-2020</v>
      </c>
      <c r="BA1181" s="86"/>
      <c r="BB1181" s="86"/>
      <c r="BC1181" s="86"/>
      <c r="BD1181" s="83" t="s">
        <v>3719</v>
      </c>
      <c r="BE1181" s="83" t="str">
        <f t="shared" si="214"/>
        <v>21.RFI</v>
      </c>
      <c r="BF1181" s="83" t="s">
        <v>3755</v>
      </c>
      <c r="BG1181" s="96" t="s">
        <v>4192</v>
      </c>
      <c r="BH1181" s="437"/>
      <c r="BI1181" s="13"/>
      <c r="BJ1181" s="13"/>
    </row>
    <row r="1182" spans="1:62" ht="15" hidden="1" customHeight="1">
      <c r="A1182" s="27">
        <v>449</v>
      </c>
      <c r="B1182" s="29"/>
      <c r="C1182" s="83" t="str">
        <f t="shared" si="204"/>
        <v>SUM-JA-MBN-0480</v>
      </c>
      <c r="D1182" s="83">
        <v>30599160031</v>
      </c>
      <c r="E1182" s="83" t="s">
        <v>7492</v>
      </c>
      <c r="F1182" s="198" t="s">
        <v>3120</v>
      </c>
      <c r="G1182" s="83" t="s">
        <v>5840</v>
      </c>
      <c r="H1182" s="84" t="s">
        <v>6825</v>
      </c>
      <c r="I1182" s="83" t="s">
        <v>5158</v>
      </c>
      <c r="J1182" s="83" t="s">
        <v>5159</v>
      </c>
      <c r="K1182" s="83">
        <v>50</v>
      </c>
      <c r="L1182" s="83" t="s">
        <v>4487</v>
      </c>
      <c r="M1182" s="84">
        <v>2020</v>
      </c>
      <c r="N1182" s="83" t="s">
        <v>3757</v>
      </c>
      <c r="O1182" s="83" t="s">
        <v>3642</v>
      </c>
      <c r="P1182" s="84" t="s">
        <v>205</v>
      </c>
      <c r="Q1182" s="83" t="s">
        <v>1271</v>
      </c>
      <c r="R1182" s="83" t="s">
        <v>1272</v>
      </c>
      <c r="S1182" s="83" t="s">
        <v>2200</v>
      </c>
      <c r="T1182" s="83" t="s">
        <v>4465</v>
      </c>
      <c r="U1182" s="83" t="s">
        <v>201</v>
      </c>
      <c r="V1182" s="83" t="s">
        <v>4477</v>
      </c>
      <c r="W1182" s="274" t="s">
        <v>2223</v>
      </c>
      <c r="X1182" s="274" t="s">
        <v>2595</v>
      </c>
      <c r="Y1182" s="85">
        <v>6616133</v>
      </c>
      <c r="Z1182" s="86">
        <v>44070</v>
      </c>
      <c r="AA1182" s="86"/>
      <c r="AB1182" s="87">
        <f t="shared" ca="1" si="207"/>
        <v>25</v>
      </c>
      <c r="AC1182" s="88" t="str">
        <f t="shared" ca="1" si="208"/>
        <v>&lt; 30 days</v>
      </c>
      <c r="AD1182" s="89">
        <f t="shared" si="203"/>
        <v>44100</v>
      </c>
      <c r="AE1182" s="90" t="str">
        <f t="shared" si="201"/>
        <v>W39-2020</v>
      </c>
      <c r="AF1182" s="90" t="str">
        <f t="shared" si="202"/>
        <v>Sep-2020</v>
      </c>
      <c r="AG1182" s="89">
        <v>44102</v>
      </c>
      <c r="AH1182" s="90" t="str">
        <f t="shared" si="205"/>
        <v>W40-2020</v>
      </c>
      <c r="AI1182" s="90" t="str">
        <f t="shared" si="206"/>
        <v>Sep-2020</v>
      </c>
      <c r="AJ1182" s="89">
        <v>44102</v>
      </c>
      <c r="AK1182" s="90" t="str">
        <f t="shared" si="209"/>
        <v>W40-2020</v>
      </c>
      <c r="AL1182" s="90" t="str">
        <f t="shared" si="210"/>
        <v>Sep-2020</v>
      </c>
      <c r="AM1182" s="89">
        <v>44102</v>
      </c>
      <c r="AN1182" s="90" t="str">
        <f t="shared" si="211"/>
        <v>W40-2020</v>
      </c>
      <c r="AO1182" s="90" t="str">
        <f t="shared" si="212"/>
        <v>Sep-2020</v>
      </c>
      <c r="AP1182" s="83" t="s">
        <v>4464</v>
      </c>
      <c r="AQ1182" s="107">
        <v>44081</v>
      </c>
      <c r="AR1182" s="89"/>
      <c r="AS1182" s="99">
        <v>143509425450</v>
      </c>
      <c r="AT1182" s="94">
        <v>6.6</v>
      </c>
      <c r="AU1182" s="97"/>
      <c r="AV1182" s="95">
        <v>44074</v>
      </c>
      <c r="AW1182" s="97"/>
      <c r="AX1182" s="89"/>
      <c r="AY1182" s="89">
        <v>44095</v>
      </c>
      <c r="AZ1182" s="219" t="str">
        <f t="shared" si="213"/>
        <v>W39-2020</v>
      </c>
      <c r="BA1182" s="86"/>
      <c r="BB1182" s="86"/>
      <c r="BC1182" s="86"/>
      <c r="BD1182" s="83" t="s">
        <v>3719</v>
      </c>
      <c r="BE1182" s="83" t="str">
        <f t="shared" si="214"/>
        <v>21.RFI</v>
      </c>
      <c r="BF1182" s="83" t="s">
        <v>3755</v>
      </c>
      <c r="BG1182" s="96" t="s">
        <v>4190</v>
      </c>
      <c r="BH1182" s="437"/>
      <c r="BI1182" s="13"/>
      <c r="BJ1182" s="13"/>
    </row>
    <row r="1183" spans="1:62" ht="15" hidden="1" customHeight="1">
      <c r="A1183" s="27">
        <v>166</v>
      </c>
      <c r="B1183" s="29"/>
      <c r="C1183" s="83" t="str">
        <f t="shared" si="204"/>
        <v>JAW-JI-MJK-4140</v>
      </c>
      <c r="D1183" s="83">
        <v>30571210031</v>
      </c>
      <c r="E1183" s="83" t="s">
        <v>7392</v>
      </c>
      <c r="F1183" s="198" t="s">
        <v>706</v>
      </c>
      <c r="G1183" s="83" t="s">
        <v>5840</v>
      </c>
      <c r="H1183" s="84" t="s">
        <v>6825</v>
      </c>
      <c r="I1183" s="83">
        <v>112.4203</v>
      </c>
      <c r="J1183" s="83">
        <v>-7.5122650000000002</v>
      </c>
      <c r="K1183" s="83">
        <v>30</v>
      </c>
      <c r="L1183" s="83" t="s">
        <v>4618</v>
      </c>
      <c r="M1183" s="84">
        <v>2020</v>
      </c>
      <c r="N1183" s="83" t="s">
        <v>3757</v>
      </c>
      <c r="O1183" s="83" t="s">
        <v>3363</v>
      </c>
      <c r="P1183" s="84" t="s">
        <v>205</v>
      </c>
      <c r="Q1183" s="83" t="s">
        <v>705</v>
      </c>
      <c r="R1183" s="83" t="s">
        <v>706</v>
      </c>
      <c r="S1183" s="83" t="s">
        <v>106</v>
      </c>
      <c r="T1183" s="83" t="s">
        <v>4465</v>
      </c>
      <c r="U1183" s="83" t="s">
        <v>203</v>
      </c>
      <c r="V1183" s="83" t="s">
        <v>4472</v>
      </c>
      <c r="W1183" s="274" t="s">
        <v>2207</v>
      </c>
      <c r="X1183" s="274" t="s">
        <v>2442</v>
      </c>
      <c r="Y1183" s="85">
        <v>6614369</v>
      </c>
      <c r="Z1183" s="86">
        <v>43843</v>
      </c>
      <c r="AA1183" s="86"/>
      <c r="AB1183" s="87">
        <f t="shared" ca="1" si="207"/>
        <v>266</v>
      </c>
      <c r="AC1183" s="88" t="str">
        <f t="shared" ca="1" si="208"/>
        <v>&gt; 150 days</v>
      </c>
      <c r="AD1183" s="89">
        <f t="shared" si="203"/>
        <v>43993</v>
      </c>
      <c r="AE1183" s="90" t="str">
        <f t="shared" si="201"/>
        <v>W24-2020</v>
      </c>
      <c r="AF1183" s="90" t="str">
        <f t="shared" si="202"/>
        <v>Jun-2020</v>
      </c>
      <c r="AG1183" s="89">
        <v>44104</v>
      </c>
      <c r="AH1183" s="90" t="str">
        <f t="shared" si="205"/>
        <v>W40-2020</v>
      </c>
      <c r="AI1183" s="90" t="str">
        <f t="shared" si="206"/>
        <v>Sep-2020</v>
      </c>
      <c r="AJ1183" s="89">
        <v>44043</v>
      </c>
      <c r="AK1183" s="90" t="str">
        <f t="shared" si="209"/>
        <v>W31-2020</v>
      </c>
      <c r="AL1183" s="90" t="str">
        <f t="shared" si="210"/>
        <v>Jul-2020</v>
      </c>
      <c r="AM1183" s="89">
        <v>44105</v>
      </c>
      <c r="AN1183" s="90" t="str">
        <f t="shared" si="211"/>
        <v>W40-2020</v>
      </c>
      <c r="AO1183" s="90" t="str">
        <f t="shared" si="212"/>
        <v>Oct-2020</v>
      </c>
      <c r="AP1183" s="83" t="s">
        <v>4464</v>
      </c>
      <c r="AQ1183" s="107">
        <v>44053</v>
      </c>
      <c r="AR1183" s="89"/>
      <c r="AS1183" s="99">
        <v>514521503408</v>
      </c>
      <c r="AT1183" s="94">
        <v>41.5</v>
      </c>
      <c r="AU1183" s="97"/>
      <c r="AV1183" s="95">
        <v>44074</v>
      </c>
      <c r="AW1183" s="97"/>
      <c r="AX1183" s="89">
        <v>44081</v>
      </c>
      <c r="AY1183" s="89">
        <v>44109</v>
      </c>
      <c r="AZ1183" s="219" t="str">
        <f t="shared" si="213"/>
        <v>W41-2020</v>
      </c>
      <c r="BA1183" s="86"/>
      <c r="BB1183" s="86"/>
      <c r="BC1183" s="86"/>
      <c r="BD1183" s="83" t="s">
        <v>3719</v>
      </c>
      <c r="BE1183" s="83" t="str">
        <f t="shared" si="214"/>
        <v>21.RFI</v>
      </c>
      <c r="BF1183" s="83" t="s">
        <v>3755</v>
      </c>
      <c r="BG1183" s="96" t="s">
        <v>3926</v>
      </c>
      <c r="BH1183" s="437"/>
      <c r="BI1183" s="13"/>
      <c r="BJ1183" s="13"/>
    </row>
    <row r="1184" spans="1:62" ht="15" hidden="1" customHeight="1">
      <c r="A1184" s="27">
        <v>85</v>
      </c>
      <c r="B1184" s="29"/>
      <c r="C1184" s="83" t="str">
        <f t="shared" si="204"/>
        <v>JAW-JI-PBL-2911</v>
      </c>
      <c r="D1184" s="83">
        <v>30571250031</v>
      </c>
      <c r="E1184" s="83" t="s">
        <v>7643</v>
      </c>
      <c r="F1184" s="198" t="s">
        <v>544</v>
      </c>
      <c r="G1184" s="83" t="s">
        <v>5840</v>
      </c>
      <c r="H1184" s="84" t="s">
        <v>6825</v>
      </c>
      <c r="I1184" s="83">
        <v>113.212316</v>
      </c>
      <c r="J1184" s="83">
        <v>-7.7822480000000001</v>
      </c>
      <c r="K1184" s="83">
        <v>40</v>
      </c>
      <c r="L1184" s="83" t="s">
        <v>4555</v>
      </c>
      <c r="M1184" s="84">
        <v>2020</v>
      </c>
      <c r="N1184" s="83" t="s">
        <v>3757</v>
      </c>
      <c r="O1184" s="83" t="s">
        <v>3283</v>
      </c>
      <c r="P1184" s="84" t="s">
        <v>205</v>
      </c>
      <c r="Q1184" s="83" t="s">
        <v>543</v>
      </c>
      <c r="R1184" s="83" t="s">
        <v>544</v>
      </c>
      <c r="S1184" s="83" t="s">
        <v>106</v>
      </c>
      <c r="T1184" s="83" t="s">
        <v>4465</v>
      </c>
      <c r="U1184" s="83" t="s">
        <v>203</v>
      </c>
      <c r="V1184" s="83" t="s">
        <v>4472</v>
      </c>
      <c r="W1184" s="274" t="s">
        <v>2207</v>
      </c>
      <c r="X1184" s="274" t="s">
        <v>2443</v>
      </c>
      <c r="Y1184" s="85">
        <v>6614369</v>
      </c>
      <c r="Z1184" s="86">
        <v>43843</v>
      </c>
      <c r="AA1184" s="86"/>
      <c r="AB1184" s="87">
        <f t="shared" ca="1" si="207"/>
        <v>388</v>
      </c>
      <c r="AC1184" s="88" t="str">
        <f t="shared" ca="1" si="208"/>
        <v>&gt; 150 days</v>
      </c>
      <c r="AD1184" s="89">
        <f t="shared" si="203"/>
        <v>43993</v>
      </c>
      <c r="AE1184" s="90" t="str">
        <f t="shared" si="201"/>
        <v>W24-2020</v>
      </c>
      <c r="AF1184" s="90" t="str">
        <f t="shared" si="202"/>
        <v>Jun-2020</v>
      </c>
      <c r="AG1184" s="89">
        <v>44061</v>
      </c>
      <c r="AH1184" s="90" t="str">
        <f t="shared" si="205"/>
        <v>W34-2020</v>
      </c>
      <c r="AI1184" s="90" t="str">
        <f t="shared" si="206"/>
        <v>Aug-2020</v>
      </c>
      <c r="AJ1184" s="89">
        <v>44233</v>
      </c>
      <c r="AK1184" s="90" t="str">
        <f t="shared" si="209"/>
        <v>W06-2021</v>
      </c>
      <c r="AL1184" s="90" t="str">
        <f t="shared" si="210"/>
        <v>Feb-2021</v>
      </c>
      <c r="AM1184" s="89">
        <v>44233</v>
      </c>
      <c r="AN1184" s="90" t="str">
        <f t="shared" si="211"/>
        <v>W06-2021</v>
      </c>
      <c r="AO1184" s="90" t="str">
        <f t="shared" si="212"/>
        <v>Feb-2021</v>
      </c>
      <c r="AP1184" s="83" t="s">
        <v>4462</v>
      </c>
      <c r="AQ1184" s="107">
        <v>44214</v>
      </c>
      <c r="AR1184" s="89"/>
      <c r="AS1184" s="99">
        <v>513562155053</v>
      </c>
      <c r="AT1184" s="94">
        <v>6.6</v>
      </c>
      <c r="AU1184" s="97"/>
      <c r="AV1184" s="95">
        <v>44074</v>
      </c>
      <c r="AW1184" s="97"/>
      <c r="AX1184" s="89">
        <v>44075</v>
      </c>
      <c r="AY1184" s="89">
        <v>44231</v>
      </c>
      <c r="AZ1184" s="219" t="str">
        <f t="shared" si="213"/>
        <v>W06-2021</v>
      </c>
      <c r="BA1184" s="86"/>
      <c r="BB1184" s="86"/>
      <c r="BC1184" s="86"/>
      <c r="BD1184" s="83" t="s">
        <v>3719</v>
      </c>
      <c r="BE1184" s="83" t="str">
        <f t="shared" si="214"/>
        <v>21.RFI</v>
      </c>
      <c r="BF1184" s="83" t="s">
        <v>3755</v>
      </c>
      <c r="BG1184" s="96" t="s">
        <v>3845</v>
      </c>
      <c r="BH1184" s="437"/>
      <c r="BI1184" s="361"/>
      <c r="BJ1184" s="361"/>
    </row>
    <row r="1185" spans="1:62" ht="15" hidden="1" customHeight="1">
      <c r="A1185" s="27">
        <v>197</v>
      </c>
      <c r="B1185" s="29"/>
      <c r="C1185" s="83" t="str">
        <f t="shared" si="204"/>
        <v>SUM-SU-PMS-2108</v>
      </c>
      <c r="D1185" s="83">
        <v>30587350031</v>
      </c>
      <c r="E1185" s="83" t="s">
        <v>7296</v>
      </c>
      <c r="F1185" s="198" t="s">
        <v>768</v>
      </c>
      <c r="G1185" s="83" t="s">
        <v>5840</v>
      </c>
      <c r="H1185" s="84" t="s">
        <v>6825</v>
      </c>
      <c r="I1185" s="83">
        <v>99.129497999999998</v>
      </c>
      <c r="J1185" s="83">
        <v>2.8995519999999999</v>
      </c>
      <c r="K1185" s="83">
        <v>50</v>
      </c>
      <c r="L1185" s="83" t="s">
        <v>4643</v>
      </c>
      <c r="M1185" s="84">
        <v>2020</v>
      </c>
      <c r="N1185" s="83" t="s">
        <v>3757</v>
      </c>
      <c r="O1185" s="83" t="s">
        <v>3394</v>
      </c>
      <c r="P1185" s="84" t="s">
        <v>205</v>
      </c>
      <c r="Q1185" s="83" t="s">
        <v>767</v>
      </c>
      <c r="R1185" s="83" t="s">
        <v>768</v>
      </c>
      <c r="S1185" s="83" t="s">
        <v>106</v>
      </c>
      <c r="T1185" s="83" t="s">
        <v>4465</v>
      </c>
      <c r="U1185" s="83" t="s">
        <v>201</v>
      </c>
      <c r="V1185" s="83" t="s">
        <v>4471</v>
      </c>
      <c r="W1185" s="274" t="s">
        <v>2206</v>
      </c>
      <c r="X1185" s="274" t="s">
        <v>2476</v>
      </c>
      <c r="Y1185" s="85">
        <v>6614554</v>
      </c>
      <c r="Z1185" s="86">
        <v>43903</v>
      </c>
      <c r="AA1185" s="86"/>
      <c r="AB1185" s="87">
        <f t="shared" ca="1" si="207"/>
        <v>167</v>
      </c>
      <c r="AC1185" s="88" t="str">
        <f t="shared" ca="1" si="208"/>
        <v>&gt; 150 days</v>
      </c>
      <c r="AD1185" s="89">
        <f t="shared" si="203"/>
        <v>44053</v>
      </c>
      <c r="AE1185" s="90" t="str">
        <f t="shared" si="201"/>
        <v>W33-2020</v>
      </c>
      <c r="AF1185" s="90" t="str">
        <f t="shared" si="202"/>
        <v>Aug-2020</v>
      </c>
      <c r="AG1185" s="89">
        <v>44032</v>
      </c>
      <c r="AH1185" s="90" t="str">
        <f t="shared" si="205"/>
        <v>W30-2020</v>
      </c>
      <c r="AI1185" s="90" t="str">
        <f t="shared" si="206"/>
        <v>Jul-2020</v>
      </c>
      <c r="AJ1185" s="89">
        <v>44052</v>
      </c>
      <c r="AK1185" s="90" t="str">
        <f t="shared" si="209"/>
        <v>W33-2020</v>
      </c>
      <c r="AL1185" s="90" t="str">
        <f t="shared" si="210"/>
        <v>Aug-2020</v>
      </c>
      <c r="AM1185" s="89">
        <v>44074</v>
      </c>
      <c r="AN1185" s="90" t="str">
        <f t="shared" si="211"/>
        <v>W36-2020</v>
      </c>
      <c r="AO1185" s="90" t="str">
        <f t="shared" si="212"/>
        <v>Aug-2020</v>
      </c>
      <c r="AP1185" s="83" t="s">
        <v>4464</v>
      </c>
      <c r="AQ1185" s="107">
        <v>44053</v>
      </c>
      <c r="AR1185" s="89"/>
      <c r="AS1185" s="99" t="s">
        <v>2268</v>
      </c>
      <c r="AT1185" s="94">
        <v>6.6</v>
      </c>
      <c r="AU1185" s="97"/>
      <c r="AV1185" s="95">
        <v>44069</v>
      </c>
      <c r="AW1185" s="97"/>
      <c r="AX1185" s="89">
        <v>44056</v>
      </c>
      <c r="AY1185" s="89">
        <v>44070</v>
      </c>
      <c r="AZ1185" s="219" t="str">
        <f t="shared" si="213"/>
        <v>W35-2020</v>
      </c>
      <c r="BA1185" s="86"/>
      <c r="BB1185" s="86"/>
      <c r="BC1185" s="86"/>
      <c r="BD1185" s="83" t="s">
        <v>3719</v>
      </c>
      <c r="BE1185" s="83" t="str">
        <f t="shared" si="214"/>
        <v>21.RFI</v>
      </c>
      <c r="BF1185" s="83" t="s">
        <v>3755</v>
      </c>
      <c r="BG1185" s="96" t="s">
        <v>3957</v>
      </c>
      <c r="BH1185" s="437"/>
      <c r="BI1185" s="13"/>
      <c r="BJ1185" s="190"/>
    </row>
    <row r="1186" spans="1:62" ht="15" hidden="1" customHeight="1">
      <c r="A1186" s="27">
        <v>71</v>
      </c>
      <c r="B1186" s="29"/>
      <c r="C1186" s="83" t="str">
        <f t="shared" si="204"/>
        <v>KAL-KS-KGN-0876</v>
      </c>
      <c r="D1186" s="83">
        <v>30595000031</v>
      </c>
      <c r="E1186" s="83" t="s">
        <v>7672</v>
      </c>
      <c r="F1186" s="198" t="s">
        <v>516</v>
      </c>
      <c r="G1186" s="83" t="s">
        <v>5840</v>
      </c>
      <c r="H1186" s="84" t="s">
        <v>6825</v>
      </c>
      <c r="I1186" s="83">
        <v>115.281297</v>
      </c>
      <c r="J1186" s="83">
        <v>-2.7915540000000001</v>
      </c>
      <c r="K1186" s="83">
        <v>50</v>
      </c>
      <c r="L1186" s="83" t="s">
        <v>4544</v>
      </c>
      <c r="M1186" s="84">
        <v>2020</v>
      </c>
      <c r="N1186" s="83" t="s">
        <v>3757</v>
      </c>
      <c r="O1186" s="83" t="s">
        <v>3269</v>
      </c>
      <c r="P1186" s="84" t="s">
        <v>205</v>
      </c>
      <c r="Q1186" s="83" t="s">
        <v>515</v>
      </c>
      <c r="R1186" s="83" t="s">
        <v>516</v>
      </c>
      <c r="S1186" s="83" t="s">
        <v>106</v>
      </c>
      <c r="T1186" s="83" t="s">
        <v>4465</v>
      </c>
      <c r="U1186" s="83" t="s">
        <v>103</v>
      </c>
      <c r="V1186" s="83" t="s">
        <v>4474</v>
      </c>
      <c r="W1186" s="274" t="s">
        <v>2208</v>
      </c>
      <c r="X1186" s="274" t="s">
        <v>2429</v>
      </c>
      <c r="Y1186" s="85">
        <v>6614769</v>
      </c>
      <c r="Z1186" s="86">
        <v>44005</v>
      </c>
      <c r="AA1186" s="86"/>
      <c r="AB1186" s="87">
        <f t="shared" ca="1" si="207"/>
        <v>90</v>
      </c>
      <c r="AC1186" s="88" t="str">
        <f t="shared" ca="1" si="208"/>
        <v>61 - 90 days</v>
      </c>
      <c r="AD1186" s="89">
        <f t="shared" si="203"/>
        <v>44155</v>
      </c>
      <c r="AE1186" s="90" t="str">
        <f t="shared" si="201"/>
        <v>W47-2020</v>
      </c>
      <c r="AF1186" s="90" t="str">
        <f t="shared" si="202"/>
        <v>Nov-2020</v>
      </c>
      <c r="AG1186" s="89">
        <v>44099</v>
      </c>
      <c r="AH1186" s="90" t="str">
        <f t="shared" si="205"/>
        <v>W39-2020</v>
      </c>
      <c r="AI1186" s="90" t="str">
        <f t="shared" si="206"/>
        <v>Sep-2020</v>
      </c>
      <c r="AJ1186" s="89">
        <v>44154</v>
      </c>
      <c r="AK1186" s="90" t="str">
        <f t="shared" si="209"/>
        <v>W47-2020</v>
      </c>
      <c r="AL1186" s="90" t="str">
        <f t="shared" si="210"/>
        <v>Nov-2020</v>
      </c>
      <c r="AM1186" s="89">
        <v>44099</v>
      </c>
      <c r="AN1186" s="90" t="str">
        <f t="shared" si="211"/>
        <v>W39-2020</v>
      </c>
      <c r="AO1186" s="90" t="str">
        <f t="shared" si="212"/>
        <v>Sep-2020</v>
      </c>
      <c r="AP1186" s="83" t="s">
        <v>4464</v>
      </c>
      <c r="AQ1186" s="107">
        <v>44081</v>
      </c>
      <c r="AR1186" s="89"/>
      <c r="AS1186" s="99" t="s">
        <v>2247</v>
      </c>
      <c r="AT1186" s="94">
        <v>6.6</v>
      </c>
      <c r="AU1186" s="97"/>
      <c r="AV1186" s="95">
        <v>44068</v>
      </c>
      <c r="AW1186" s="97"/>
      <c r="AX1186" s="89"/>
      <c r="AY1186" s="89">
        <v>44095</v>
      </c>
      <c r="AZ1186" s="219" t="str">
        <f t="shared" si="213"/>
        <v>W39-2020</v>
      </c>
      <c r="BA1186" s="86"/>
      <c r="BB1186" s="86"/>
      <c r="BC1186" s="86"/>
      <c r="BD1186" s="83" t="s">
        <v>3719</v>
      </c>
      <c r="BE1186" s="83" t="str">
        <f t="shared" si="214"/>
        <v>21.RFI</v>
      </c>
      <c r="BF1186" s="83" t="s">
        <v>3755</v>
      </c>
      <c r="BG1186" s="96" t="s">
        <v>3831</v>
      </c>
      <c r="BH1186" s="437"/>
      <c r="BI1186" s="190"/>
      <c r="BJ1186" s="190"/>
    </row>
    <row r="1187" spans="1:62" ht="15" hidden="1" customHeight="1">
      <c r="A1187" s="27">
        <v>146</v>
      </c>
      <c r="B1187" s="29"/>
      <c r="C1187" s="83" t="str">
        <f t="shared" si="204"/>
        <v>SUM-RI-PBR-1148</v>
      </c>
      <c r="D1187" s="83">
        <v>30571740031</v>
      </c>
      <c r="E1187" s="83" t="s">
        <v>7447</v>
      </c>
      <c r="F1187" s="198" t="s">
        <v>666</v>
      </c>
      <c r="G1187" s="83" t="s">
        <v>5840</v>
      </c>
      <c r="H1187" s="84" t="s">
        <v>6825</v>
      </c>
      <c r="I1187" s="83">
        <v>101.538166</v>
      </c>
      <c r="J1187" s="83">
        <v>0.51624199999999998</v>
      </c>
      <c r="K1187" s="83">
        <v>50</v>
      </c>
      <c r="L1187" s="83" t="s">
        <v>4603</v>
      </c>
      <c r="M1187" s="84">
        <v>2020</v>
      </c>
      <c r="N1187" s="83" t="s">
        <v>3757</v>
      </c>
      <c r="O1187" s="83" t="s">
        <v>3343</v>
      </c>
      <c r="P1187" s="84" t="s">
        <v>205</v>
      </c>
      <c r="Q1187" s="83" t="s">
        <v>665</v>
      </c>
      <c r="R1187" s="83" t="s">
        <v>666</v>
      </c>
      <c r="S1187" s="83" t="s">
        <v>106</v>
      </c>
      <c r="T1187" s="83" t="s">
        <v>4465</v>
      </c>
      <c r="U1187" s="83" t="s">
        <v>201</v>
      </c>
      <c r="V1187" s="83" t="s">
        <v>4476</v>
      </c>
      <c r="W1187" s="274" t="s">
        <v>2206</v>
      </c>
      <c r="X1187" s="274" t="s">
        <v>2473</v>
      </c>
      <c r="Y1187" s="85">
        <v>6614369</v>
      </c>
      <c r="Z1187" s="86">
        <v>43843</v>
      </c>
      <c r="AA1187" s="86"/>
      <c r="AB1187" s="87">
        <f t="shared" ca="1" si="207"/>
        <v>230</v>
      </c>
      <c r="AC1187" s="88" t="str">
        <f t="shared" ca="1" si="208"/>
        <v>&gt; 150 days</v>
      </c>
      <c r="AD1187" s="89">
        <f t="shared" si="203"/>
        <v>43993</v>
      </c>
      <c r="AE1187" s="90" t="str">
        <f t="shared" si="201"/>
        <v>W24-2020</v>
      </c>
      <c r="AF1187" s="90" t="str">
        <f t="shared" si="202"/>
        <v>Jun-2020</v>
      </c>
      <c r="AG1187" s="89">
        <v>44059</v>
      </c>
      <c r="AH1187" s="90" t="str">
        <f t="shared" si="205"/>
        <v>W34-2020</v>
      </c>
      <c r="AI1187" s="90" t="str">
        <f t="shared" si="206"/>
        <v>Aug-2020</v>
      </c>
      <c r="AJ1187" s="89">
        <v>44042</v>
      </c>
      <c r="AK1187" s="90" t="str">
        <f t="shared" si="209"/>
        <v>W31-2020</v>
      </c>
      <c r="AL1187" s="90" t="str">
        <f t="shared" si="210"/>
        <v>Jul-2020</v>
      </c>
      <c r="AM1187" s="89">
        <v>44072</v>
      </c>
      <c r="AN1187" s="90" t="str">
        <f t="shared" si="211"/>
        <v>W35-2020</v>
      </c>
      <c r="AO1187" s="90" t="str">
        <f t="shared" si="212"/>
        <v>Aug-2020</v>
      </c>
      <c r="AP1187" s="83" t="s">
        <v>4464</v>
      </c>
      <c r="AQ1187" s="107">
        <v>44013</v>
      </c>
      <c r="AR1187" s="89"/>
      <c r="AS1187" s="99">
        <v>181101776401</v>
      </c>
      <c r="AT1187" s="94">
        <v>6.6</v>
      </c>
      <c r="AU1187" s="97"/>
      <c r="AV1187" s="95">
        <v>44068</v>
      </c>
      <c r="AW1187" s="97"/>
      <c r="AX1187" s="89"/>
      <c r="AY1187" s="89">
        <v>44073</v>
      </c>
      <c r="AZ1187" s="219" t="str">
        <f t="shared" si="213"/>
        <v>W36-2020</v>
      </c>
      <c r="BA1187" s="86"/>
      <c r="BB1187" s="86"/>
      <c r="BC1187" s="86"/>
      <c r="BD1187" s="83" t="s">
        <v>3719</v>
      </c>
      <c r="BE1187" s="83" t="str">
        <f t="shared" si="214"/>
        <v>21.RFI</v>
      </c>
      <c r="BF1187" s="83" t="s">
        <v>3755</v>
      </c>
      <c r="BG1187" s="96" t="s">
        <v>3906</v>
      </c>
      <c r="BH1187" s="437"/>
      <c r="BI1187" s="13"/>
      <c r="BJ1187" s="13"/>
    </row>
    <row r="1188" spans="1:62" ht="15" hidden="1" customHeight="1">
      <c r="A1188" s="27">
        <v>76</v>
      </c>
      <c r="B1188" s="29"/>
      <c r="C1188" s="83" t="str">
        <f t="shared" si="204"/>
        <v>JAW-JI-PCT-4182</v>
      </c>
      <c r="D1188" s="83">
        <v>30571300031</v>
      </c>
      <c r="E1188" s="83" t="s">
        <v>7659</v>
      </c>
      <c r="F1188" s="198" t="s">
        <v>2878</v>
      </c>
      <c r="G1188" s="83" t="s">
        <v>5840</v>
      </c>
      <c r="H1188" s="84" t="s">
        <v>6825</v>
      </c>
      <c r="I1188" s="83">
        <v>111.398849</v>
      </c>
      <c r="J1188" s="83">
        <v>-8.2618120000000008</v>
      </c>
      <c r="K1188" s="83">
        <v>50</v>
      </c>
      <c r="L1188" s="83" t="s">
        <v>4548</v>
      </c>
      <c r="M1188" s="84">
        <v>2020</v>
      </c>
      <c r="N1188" s="83" t="s">
        <v>3757</v>
      </c>
      <c r="O1188" s="83" t="s">
        <v>3274</v>
      </c>
      <c r="P1188" s="84" t="s">
        <v>205</v>
      </c>
      <c r="Q1188" s="83" t="s">
        <v>525</v>
      </c>
      <c r="R1188" s="83" t="s">
        <v>526</v>
      </c>
      <c r="S1188" s="83" t="s">
        <v>106</v>
      </c>
      <c r="T1188" s="83" t="s">
        <v>4465</v>
      </c>
      <c r="U1188" s="83" t="s">
        <v>203</v>
      </c>
      <c r="V1188" s="83" t="s">
        <v>4472</v>
      </c>
      <c r="W1188" s="274" t="s">
        <v>2207</v>
      </c>
      <c r="X1188" s="274" t="s">
        <v>2444</v>
      </c>
      <c r="Y1188" s="85">
        <v>6614369</v>
      </c>
      <c r="Z1188" s="86">
        <v>43843</v>
      </c>
      <c r="AA1188" s="86"/>
      <c r="AB1188" s="87">
        <f t="shared" ca="1" si="207"/>
        <v>249</v>
      </c>
      <c r="AC1188" s="88" t="str">
        <f t="shared" ca="1" si="208"/>
        <v>&gt; 150 days</v>
      </c>
      <c r="AD1188" s="89">
        <f t="shared" si="203"/>
        <v>43993</v>
      </c>
      <c r="AE1188" s="90" t="str">
        <f t="shared" si="201"/>
        <v>W24-2020</v>
      </c>
      <c r="AF1188" s="90" t="str">
        <f t="shared" si="202"/>
        <v>Jun-2020</v>
      </c>
      <c r="AG1188" s="89">
        <v>44041</v>
      </c>
      <c r="AH1188" s="90" t="str">
        <f t="shared" si="205"/>
        <v>W31-2020</v>
      </c>
      <c r="AI1188" s="90" t="str">
        <f t="shared" si="206"/>
        <v>Jul-2020</v>
      </c>
      <c r="AJ1188" s="89">
        <v>44043</v>
      </c>
      <c r="AK1188" s="90" t="str">
        <f t="shared" si="209"/>
        <v>W31-2020</v>
      </c>
      <c r="AL1188" s="90" t="str">
        <f t="shared" si="210"/>
        <v>Jul-2020</v>
      </c>
      <c r="AM1188" s="89">
        <v>44089</v>
      </c>
      <c r="AN1188" s="90" t="str">
        <f t="shared" si="211"/>
        <v>W38-2020</v>
      </c>
      <c r="AO1188" s="90" t="str">
        <f t="shared" si="212"/>
        <v>Sep-2020</v>
      </c>
      <c r="AP1188" s="83" t="s">
        <v>4464</v>
      </c>
      <c r="AQ1188" s="107">
        <v>44011</v>
      </c>
      <c r="AR1188" s="89"/>
      <c r="AS1188" s="99">
        <v>515421483468</v>
      </c>
      <c r="AT1188" s="94">
        <v>6.6</v>
      </c>
      <c r="AU1188" s="97"/>
      <c r="AV1188" s="95">
        <v>44064</v>
      </c>
      <c r="AW1188" s="97"/>
      <c r="AX1188" s="89">
        <v>44075</v>
      </c>
      <c r="AY1188" s="89">
        <v>44092</v>
      </c>
      <c r="AZ1188" s="219" t="str">
        <f t="shared" si="213"/>
        <v>W38-2020</v>
      </c>
      <c r="BA1188" s="86"/>
      <c r="BB1188" s="86"/>
      <c r="BC1188" s="86"/>
      <c r="BD1188" s="83" t="s">
        <v>3719</v>
      </c>
      <c r="BE1188" s="83" t="str">
        <f t="shared" si="214"/>
        <v>21.RFI</v>
      </c>
      <c r="BF1188" s="83" t="s">
        <v>3755</v>
      </c>
      <c r="BG1188" s="96" t="s">
        <v>3836</v>
      </c>
      <c r="BH1188" s="437"/>
      <c r="BI1188" s="13"/>
      <c r="BJ1188" s="13"/>
    </row>
    <row r="1189" spans="1:62" ht="15" hidden="1" customHeight="1">
      <c r="A1189" s="27">
        <v>123</v>
      </c>
      <c r="B1189" s="29"/>
      <c r="C1189" s="83" t="str">
        <f t="shared" si="204"/>
        <v>JAW-JB-SOR-3831</v>
      </c>
      <c r="D1189" s="83">
        <v>30590110031</v>
      </c>
      <c r="E1189" s="83" t="s">
        <v>7513</v>
      </c>
      <c r="F1189" s="198" t="s">
        <v>620</v>
      </c>
      <c r="G1189" s="83" t="s">
        <v>5840</v>
      </c>
      <c r="H1189" s="84" t="s">
        <v>6825</v>
      </c>
      <c r="I1189" s="83">
        <v>107.435624</v>
      </c>
      <c r="J1189" s="83">
        <v>-7.1057870000000003</v>
      </c>
      <c r="K1189" s="83">
        <v>40</v>
      </c>
      <c r="L1189" s="83" t="s">
        <v>4584</v>
      </c>
      <c r="M1189" s="84">
        <v>2020</v>
      </c>
      <c r="N1189" s="83" t="s">
        <v>3757</v>
      </c>
      <c r="O1189" s="83" t="s">
        <v>3321</v>
      </c>
      <c r="P1189" s="84" t="s">
        <v>205</v>
      </c>
      <c r="Q1189" s="83" t="s">
        <v>619</v>
      </c>
      <c r="R1189" s="83" t="s">
        <v>620</v>
      </c>
      <c r="S1189" s="83" t="s">
        <v>106</v>
      </c>
      <c r="T1189" s="83" t="s">
        <v>4465</v>
      </c>
      <c r="U1189" s="83" t="s">
        <v>103</v>
      </c>
      <c r="V1189" s="83" t="s">
        <v>4470</v>
      </c>
      <c r="W1189" s="274" t="s">
        <v>2205</v>
      </c>
      <c r="X1189" s="274" t="s">
        <v>2450</v>
      </c>
      <c r="Y1189" s="85">
        <v>6614612</v>
      </c>
      <c r="Z1189" s="86">
        <v>43924</v>
      </c>
      <c r="AA1189" s="86"/>
      <c r="AB1189" s="87">
        <f t="shared" ca="1" si="207"/>
        <v>109</v>
      </c>
      <c r="AC1189" s="88" t="str">
        <f t="shared" ca="1" si="208"/>
        <v>91 - 120 days</v>
      </c>
      <c r="AD1189" s="89">
        <f t="shared" si="203"/>
        <v>44074</v>
      </c>
      <c r="AE1189" s="90" t="str">
        <f t="shared" si="201"/>
        <v>W36-2020</v>
      </c>
      <c r="AF1189" s="90" t="str">
        <f t="shared" si="202"/>
        <v>Aug-2020</v>
      </c>
      <c r="AG1189" s="89">
        <v>44032</v>
      </c>
      <c r="AH1189" s="90" t="str">
        <f t="shared" si="205"/>
        <v>W30-2020</v>
      </c>
      <c r="AI1189" s="90" t="str">
        <f t="shared" si="206"/>
        <v>Jul-2020</v>
      </c>
      <c r="AJ1189" s="89">
        <v>44032</v>
      </c>
      <c r="AK1189" s="90" t="str">
        <f t="shared" si="209"/>
        <v>W30-2020</v>
      </c>
      <c r="AL1189" s="90" t="str">
        <f t="shared" si="210"/>
        <v>Jul-2020</v>
      </c>
      <c r="AM1189" s="89">
        <v>44032</v>
      </c>
      <c r="AN1189" s="90" t="str">
        <f t="shared" si="211"/>
        <v>W30-2020</v>
      </c>
      <c r="AO1189" s="90" t="str">
        <f t="shared" si="212"/>
        <v>Jul-2020</v>
      </c>
      <c r="AP1189" s="83" t="s">
        <v>4464</v>
      </c>
      <c r="AQ1189" s="107">
        <v>43994</v>
      </c>
      <c r="AR1189" s="89"/>
      <c r="AS1189" s="99" t="s">
        <v>2254</v>
      </c>
      <c r="AT1189" s="94" t="s">
        <v>2415</v>
      </c>
      <c r="AU1189" s="97"/>
      <c r="AV1189" s="95">
        <v>44057</v>
      </c>
      <c r="AW1189" s="97"/>
      <c r="AX1189" s="89">
        <v>44027</v>
      </c>
      <c r="AY1189" s="89">
        <v>44033</v>
      </c>
      <c r="AZ1189" s="219" t="str">
        <f t="shared" si="213"/>
        <v>W30-2020</v>
      </c>
      <c r="BA1189" s="86"/>
      <c r="BB1189" s="86"/>
      <c r="BC1189" s="86"/>
      <c r="BD1189" s="83" t="s">
        <v>3719</v>
      </c>
      <c r="BE1189" s="83" t="str">
        <f t="shared" si="214"/>
        <v>21.RFI</v>
      </c>
      <c r="BF1189" s="83" t="s">
        <v>3755</v>
      </c>
      <c r="BG1189" s="96" t="s">
        <v>3883</v>
      </c>
      <c r="BH1189" s="437"/>
      <c r="BI1189" s="13"/>
      <c r="BJ1189" s="13"/>
    </row>
    <row r="1190" spans="1:62" ht="15" hidden="1" customHeight="1">
      <c r="A1190" s="27">
        <v>201</v>
      </c>
      <c r="B1190" s="29"/>
      <c r="C1190" s="83" t="str">
        <f t="shared" si="204"/>
        <v>JAW-JB-SOR-3839</v>
      </c>
      <c r="D1190" s="83">
        <v>30590160031</v>
      </c>
      <c r="E1190" s="83" t="s">
        <v>7282</v>
      </c>
      <c r="F1190" s="198" t="s">
        <v>776</v>
      </c>
      <c r="G1190" s="83" t="s">
        <v>5840</v>
      </c>
      <c r="H1190" s="84" t="s">
        <v>6825</v>
      </c>
      <c r="I1190" s="83">
        <v>107.61182599999999</v>
      </c>
      <c r="J1190" s="83">
        <v>-7.0398540000000001</v>
      </c>
      <c r="K1190" s="83">
        <v>40</v>
      </c>
      <c r="L1190" s="83" t="s">
        <v>4601</v>
      </c>
      <c r="M1190" s="84">
        <v>2020</v>
      </c>
      <c r="N1190" s="83" t="s">
        <v>3757</v>
      </c>
      <c r="O1190" s="83" t="s">
        <v>3398</v>
      </c>
      <c r="P1190" s="84" t="s">
        <v>205</v>
      </c>
      <c r="Q1190" s="83" t="s">
        <v>775</v>
      </c>
      <c r="R1190" s="83" t="s">
        <v>776</v>
      </c>
      <c r="S1190" s="83" t="s">
        <v>106</v>
      </c>
      <c r="T1190" s="83" t="s">
        <v>4465</v>
      </c>
      <c r="U1190" s="83" t="s">
        <v>103</v>
      </c>
      <c r="V1190" s="83" t="s">
        <v>4470</v>
      </c>
      <c r="W1190" s="274" t="s">
        <v>2205</v>
      </c>
      <c r="X1190" s="274" t="s">
        <v>2450</v>
      </c>
      <c r="Y1190" s="85">
        <v>6614612</v>
      </c>
      <c r="Z1190" s="86">
        <v>43924</v>
      </c>
      <c r="AA1190" s="86"/>
      <c r="AB1190" s="87">
        <f t="shared" ca="1" si="207"/>
        <v>129</v>
      </c>
      <c r="AC1190" s="88" t="str">
        <f t="shared" ca="1" si="208"/>
        <v>121 - 150 days</v>
      </c>
      <c r="AD1190" s="89">
        <f t="shared" si="203"/>
        <v>44074</v>
      </c>
      <c r="AE1190" s="90" t="str">
        <f t="shared" si="201"/>
        <v>W36-2020</v>
      </c>
      <c r="AF1190" s="90" t="str">
        <f t="shared" si="202"/>
        <v>Aug-2020</v>
      </c>
      <c r="AG1190" s="89">
        <v>44042</v>
      </c>
      <c r="AH1190" s="90" t="str">
        <f t="shared" si="205"/>
        <v>W31-2020</v>
      </c>
      <c r="AI1190" s="90" t="str">
        <f t="shared" si="206"/>
        <v>Jul-2020</v>
      </c>
      <c r="AJ1190" s="89">
        <v>44043</v>
      </c>
      <c r="AK1190" s="90" t="str">
        <f t="shared" si="209"/>
        <v>W31-2020</v>
      </c>
      <c r="AL1190" s="90" t="str">
        <f t="shared" si="210"/>
        <v>Jul-2020</v>
      </c>
      <c r="AM1190" s="89">
        <v>44058</v>
      </c>
      <c r="AN1190" s="90" t="str">
        <f t="shared" si="211"/>
        <v>W33-2020</v>
      </c>
      <c r="AO1190" s="90" t="str">
        <f t="shared" si="212"/>
        <v>Aug-2020</v>
      </c>
      <c r="AP1190" s="83" t="s">
        <v>4464</v>
      </c>
      <c r="AQ1190" s="107">
        <v>43994</v>
      </c>
      <c r="AR1190" s="89"/>
      <c r="AS1190" s="99" t="s">
        <v>2269</v>
      </c>
      <c r="AT1190" s="94" t="s">
        <v>2415</v>
      </c>
      <c r="AU1190" s="97"/>
      <c r="AV1190" s="95">
        <v>44057</v>
      </c>
      <c r="AW1190" s="97"/>
      <c r="AX1190" s="89">
        <v>43961</v>
      </c>
      <c r="AY1190" s="89">
        <v>44053</v>
      </c>
      <c r="AZ1190" s="219" t="str">
        <f t="shared" si="213"/>
        <v>W33-2020</v>
      </c>
      <c r="BA1190" s="86"/>
      <c r="BB1190" s="86"/>
      <c r="BC1190" s="86"/>
      <c r="BD1190" s="83" t="s">
        <v>3719</v>
      </c>
      <c r="BE1190" s="83" t="str">
        <f t="shared" si="214"/>
        <v>21.RFI</v>
      </c>
      <c r="BF1190" s="83" t="s">
        <v>3755</v>
      </c>
      <c r="BG1190" s="96" t="s">
        <v>3961</v>
      </c>
      <c r="BH1190" s="437"/>
      <c r="BI1190" s="13"/>
      <c r="BJ1190" s="13"/>
    </row>
    <row r="1191" spans="1:62" ht="15" hidden="1" customHeight="1">
      <c r="A1191" s="27">
        <v>188</v>
      </c>
      <c r="B1191" s="29"/>
      <c r="C1191" s="83" t="str">
        <f t="shared" si="204"/>
        <v>SUM-KR-BTM-0584</v>
      </c>
      <c r="D1191" s="83">
        <v>30589560031</v>
      </c>
      <c r="E1191" s="83" t="s">
        <v>7331</v>
      </c>
      <c r="F1191" s="198" t="s">
        <v>750</v>
      </c>
      <c r="G1191" s="83" t="s">
        <v>5840</v>
      </c>
      <c r="H1191" s="84" t="s">
        <v>6825</v>
      </c>
      <c r="I1191" s="83">
        <v>104.21259999999999</v>
      </c>
      <c r="J1191" s="83">
        <v>0.813419</v>
      </c>
      <c r="K1191" s="83">
        <v>50</v>
      </c>
      <c r="L1191" s="83" t="s">
        <v>4634</v>
      </c>
      <c r="M1191" s="84">
        <v>2020</v>
      </c>
      <c r="N1191" s="83" t="s">
        <v>3757</v>
      </c>
      <c r="O1191" s="83" t="s">
        <v>3385</v>
      </c>
      <c r="P1191" s="84" t="s">
        <v>205</v>
      </c>
      <c r="Q1191" s="83" t="s">
        <v>749</v>
      </c>
      <c r="R1191" s="83" t="s">
        <v>750</v>
      </c>
      <c r="S1191" s="83" t="s">
        <v>106</v>
      </c>
      <c r="T1191" s="83" t="s">
        <v>4465</v>
      </c>
      <c r="U1191" s="83" t="s">
        <v>201</v>
      </c>
      <c r="V1191" s="83" t="s">
        <v>4476</v>
      </c>
      <c r="W1191" s="274" t="s">
        <v>2217</v>
      </c>
      <c r="X1191" s="274" t="s">
        <v>2217</v>
      </c>
      <c r="Y1191" s="85">
        <v>6614591</v>
      </c>
      <c r="Z1191" s="86">
        <v>43917</v>
      </c>
      <c r="AA1191" s="86"/>
      <c r="AB1191" s="87">
        <f t="shared" ca="1" si="207"/>
        <v>159</v>
      </c>
      <c r="AC1191" s="88" t="str">
        <f t="shared" ca="1" si="208"/>
        <v>&gt; 150 days</v>
      </c>
      <c r="AD1191" s="89">
        <f t="shared" si="203"/>
        <v>44067</v>
      </c>
      <c r="AE1191" s="90" t="str">
        <f t="shared" si="201"/>
        <v>W35-2020</v>
      </c>
      <c r="AF1191" s="90" t="str">
        <f t="shared" si="202"/>
        <v>Aug-2020</v>
      </c>
      <c r="AG1191" s="89">
        <v>44022</v>
      </c>
      <c r="AH1191" s="90" t="str">
        <f t="shared" si="205"/>
        <v>W28-2020</v>
      </c>
      <c r="AI1191" s="90" t="str">
        <f t="shared" si="206"/>
        <v>Jul-2020</v>
      </c>
      <c r="AJ1191" s="89">
        <v>44022</v>
      </c>
      <c r="AK1191" s="90" t="str">
        <f t="shared" si="209"/>
        <v>W28-2020</v>
      </c>
      <c r="AL1191" s="90" t="str">
        <f t="shared" si="210"/>
        <v>Jul-2020</v>
      </c>
      <c r="AM1191" s="89">
        <v>44084</v>
      </c>
      <c r="AN1191" s="90" t="str">
        <f t="shared" si="211"/>
        <v>W37-2020</v>
      </c>
      <c r="AO1191" s="90" t="str">
        <f t="shared" si="212"/>
        <v>Sep-2020</v>
      </c>
      <c r="AP1191" s="83" t="s">
        <v>4464</v>
      </c>
      <c r="AQ1191" s="107">
        <v>43971</v>
      </c>
      <c r="AR1191" s="89"/>
      <c r="AS1191" s="99">
        <v>153000353907</v>
      </c>
      <c r="AT1191" s="94">
        <v>6.6</v>
      </c>
      <c r="AU1191" s="97"/>
      <c r="AV1191" s="95">
        <v>44057</v>
      </c>
      <c r="AW1191" s="97"/>
      <c r="AX1191" s="89"/>
      <c r="AY1191" s="89">
        <v>44076</v>
      </c>
      <c r="AZ1191" s="219" t="str">
        <f t="shared" si="213"/>
        <v>W36-2020</v>
      </c>
      <c r="BA1191" s="86"/>
      <c r="BB1191" s="86">
        <v>44077</v>
      </c>
      <c r="BC1191" s="86"/>
      <c r="BD1191" s="83" t="s">
        <v>3719</v>
      </c>
      <c r="BE1191" s="83" t="str">
        <f t="shared" si="214"/>
        <v>21.RFI</v>
      </c>
      <c r="BF1191" s="83" t="s">
        <v>3755</v>
      </c>
      <c r="BG1191" s="96" t="s">
        <v>3948</v>
      </c>
      <c r="BH1191" s="437"/>
      <c r="BI1191" s="13"/>
      <c r="BJ1191" s="13"/>
    </row>
    <row r="1192" spans="1:62" ht="15" hidden="1" customHeight="1">
      <c r="A1192" s="27">
        <v>154</v>
      </c>
      <c r="B1192" s="29"/>
      <c r="C1192" s="83" t="str">
        <f t="shared" si="204"/>
        <v>KAL-KB-SBS-0706</v>
      </c>
      <c r="D1192" s="83">
        <v>30588050031</v>
      </c>
      <c r="E1192" s="83" t="s">
        <v>7430</v>
      </c>
      <c r="F1192" s="198" t="s">
        <v>682</v>
      </c>
      <c r="G1192" s="83" t="s">
        <v>5840</v>
      </c>
      <c r="H1192" s="84" t="s">
        <v>6825</v>
      </c>
      <c r="I1192" s="83">
        <v>109.059997</v>
      </c>
      <c r="J1192" s="83">
        <v>1.0247310000000001</v>
      </c>
      <c r="K1192" s="83">
        <v>40</v>
      </c>
      <c r="L1192" s="83" t="s">
        <v>4609</v>
      </c>
      <c r="M1192" s="84">
        <v>2020</v>
      </c>
      <c r="N1192" s="83" t="s">
        <v>3757</v>
      </c>
      <c r="O1192" s="83" t="s">
        <v>3351</v>
      </c>
      <c r="P1192" s="84" t="s">
        <v>205</v>
      </c>
      <c r="Q1192" s="83" t="s">
        <v>681</v>
      </c>
      <c r="R1192" s="83" t="s">
        <v>682</v>
      </c>
      <c r="S1192" s="83" t="s">
        <v>106</v>
      </c>
      <c r="T1192" s="83" t="s">
        <v>4465</v>
      </c>
      <c r="U1192" s="83" t="s">
        <v>2197</v>
      </c>
      <c r="V1192" s="83" t="s">
        <v>4474</v>
      </c>
      <c r="W1192" s="274" t="s">
        <v>2209</v>
      </c>
      <c r="X1192" s="274" t="s">
        <v>2430</v>
      </c>
      <c r="Y1192" s="85">
        <v>6614568</v>
      </c>
      <c r="Z1192" s="86">
        <v>43909</v>
      </c>
      <c r="AA1192" s="86"/>
      <c r="AB1192" s="87">
        <f t="shared" ca="1" si="207"/>
        <v>143</v>
      </c>
      <c r="AC1192" s="88" t="str">
        <f t="shared" ca="1" si="208"/>
        <v>121 - 150 days</v>
      </c>
      <c r="AD1192" s="89">
        <f t="shared" si="203"/>
        <v>44059</v>
      </c>
      <c r="AE1192" s="90" t="str">
        <f t="shared" si="201"/>
        <v>W34-2020</v>
      </c>
      <c r="AF1192" s="90" t="str">
        <f t="shared" si="202"/>
        <v>Aug-2020</v>
      </c>
      <c r="AG1192" s="89">
        <v>44037</v>
      </c>
      <c r="AH1192" s="90" t="str">
        <f t="shared" si="205"/>
        <v>W30-2020</v>
      </c>
      <c r="AI1192" s="90" t="str">
        <f t="shared" si="206"/>
        <v>Jul-2020</v>
      </c>
      <c r="AJ1192" s="89">
        <v>44037</v>
      </c>
      <c r="AK1192" s="90" t="str">
        <f t="shared" si="209"/>
        <v>W30-2020</v>
      </c>
      <c r="AL1192" s="90" t="str">
        <f t="shared" si="210"/>
        <v>Jul-2020</v>
      </c>
      <c r="AM1192" s="89">
        <v>44162</v>
      </c>
      <c r="AN1192" s="90" t="str">
        <f t="shared" si="211"/>
        <v>W48-2020</v>
      </c>
      <c r="AO1192" s="90" t="str">
        <f t="shared" si="212"/>
        <v>Nov-2020</v>
      </c>
      <c r="AP1192" s="83" t="s">
        <v>4464</v>
      </c>
      <c r="AQ1192" s="107">
        <v>43994</v>
      </c>
      <c r="AR1192" s="89"/>
      <c r="AS1192" s="99" t="s">
        <v>2257</v>
      </c>
      <c r="AT1192" s="94">
        <v>6.6</v>
      </c>
      <c r="AU1192" s="97"/>
      <c r="AV1192" s="95">
        <v>44057</v>
      </c>
      <c r="AW1192" s="97"/>
      <c r="AX1192" s="89"/>
      <c r="AY1192" s="89">
        <v>44052</v>
      </c>
      <c r="AZ1192" s="219" t="str">
        <f t="shared" si="213"/>
        <v>W33-2020</v>
      </c>
      <c r="BA1192" s="86"/>
      <c r="BB1192" s="86"/>
      <c r="BC1192" s="86"/>
      <c r="BD1192" s="83" t="s">
        <v>3719</v>
      </c>
      <c r="BE1192" s="83" t="str">
        <f t="shared" si="214"/>
        <v>21.RFI</v>
      </c>
      <c r="BF1192" s="83" t="s">
        <v>3755</v>
      </c>
      <c r="BG1192" s="96" t="s">
        <v>3914</v>
      </c>
      <c r="BH1192" s="437"/>
      <c r="BI1192" s="13"/>
      <c r="BJ1192" s="13"/>
    </row>
    <row r="1193" spans="1:62" ht="15" hidden="1" customHeight="1">
      <c r="A1193" s="27">
        <v>20</v>
      </c>
      <c r="B1193" s="29"/>
      <c r="C1193" s="83" t="str">
        <f t="shared" si="204"/>
        <v>JAW-JB-NPH-3709</v>
      </c>
      <c r="D1193" s="83">
        <v>30587450031</v>
      </c>
      <c r="E1193" s="83" t="s">
        <v>7820</v>
      </c>
      <c r="F1193" s="198" t="s">
        <v>414</v>
      </c>
      <c r="G1193" s="83" t="s">
        <v>5840</v>
      </c>
      <c r="H1193" s="84" t="s">
        <v>6825</v>
      </c>
      <c r="I1193" s="83">
        <v>107.45881</v>
      </c>
      <c r="J1193" s="83">
        <v>-6.875521</v>
      </c>
      <c r="K1193" s="83">
        <v>30</v>
      </c>
      <c r="L1193" s="83" t="s">
        <v>4502</v>
      </c>
      <c r="M1193" s="84">
        <v>2020</v>
      </c>
      <c r="N1193" s="83" t="s">
        <v>3757</v>
      </c>
      <c r="O1193" s="83" t="s">
        <v>3219</v>
      </c>
      <c r="P1193" s="84" t="s">
        <v>205</v>
      </c>
      <c r="Q1193" s="83" t="s">
        <v>413</v>
      </c>
      <c r="R1193" s="83" t="s">
        <v>414</v>
      </c>
      <c r="S1193" s="83" t="s">
        <v>106</v>
      </c>
      <c r="T1193" s="83" t="s">
        <v>4465</v>
      </c>
      <c r="U1193" s="83" t="s">
        <v>103</v>
      </c>
      <c r="V1193" s="83" t="s">
        <v>4470</v>
      </c>
      <c r="W1193" s="274" t="s">
        <v>2205</v>
      </c>
      <c r="X1193" s="274" t="s">
        <v>2435</v>
      </c>
      <c r="Y1193" s="85">
        <v>6614560</v>
      </c>
      <c r="Z1193" s="86">
        <v>43906</v>
      </c>
      <c r="AA1193" s="86"/>
      <c r="AB1193" s="87">
        <f t="shared" ca="1" si="207"/>
        <v>150</v>
      </c>
      <c r="AC1193" s="88" t="str">
        <f t="shared" ca="1" si="208"/>
        <v>121 - 150 days</v>
      </c>
      <c r="AD1193" s="89">
        <f t="shared" si="203"/>
        <v>44056</v>
      </c>
      <c r="AE1193" s="90" t="str">
        <f t="shared" si="201"/>
        <v>W33-2020</v>
      </c>
      <c r="AF1193" s="90" t="str">
        <f t="shared" si="202"/>
        <v>Aug-2020</v>
      </c>
      <c r="AG1193" s="89">
        <v>44037</v>
      </c>
      <c r="AH1193" s="90" t="str">
        <f t="shared" si="205"/>
        <v>W30-2020</v>
      </c>
      <c r="AI1193" s="90" t="str">
        <f t="shared" si="206"/>
        <v>Jul-2020</v>
      </c>
      <c r="AJ1193" s="89">
        <v>44037</v>
      </c>
      <c r="AK1193" s="90" t="str">
        <f t="shared" si="209"/>
        <v>W30-2020</v>
      </c>
      <c r="AL1193" s="90" t="str">
        <f t="shared" si="210"/>
        <v>Jul-2020</v>
      </c>
      <c r="AM1193" s="89">
        <v>44058</v>
      </c>
      <c r="AN1193" s="90" t="str">
        <f t="shared" si="211"/>
        <v>W33-2020</v>
      </c>
      <c r="AO1193" s="90" t="str">
        <f t="shared" si="212"/>
        <v>Aug-2020</v>
      </c>
      <c r="AP1193" s="83" t="s">
        <v>4464</v>
      </c>
      <c r="AQ1193" s="107">
        <v>44013</v>
      </c>
      <c r="AR1193" s="89"/>
      <c r="AS1193" s="99" t="s">
        <v>2241</v>
      </c>
      <c r="AT1193" s="94" t="s">
        <v>2415</v>
      </c>
      <c r="AU1193" s="97"/>
      <c r="AV1193" s="95">
        <v>44057</v>
      </c>
      <c r="AW1193" s="97"/>
      <c r="AX1193" s="89"/>
      <c r="AY1193" s="89">
        <v>44056</v>
      </c>
      <c r="AZ1193" s="219" t="str">
        <f t="shared" si="213"/>
        <v>W33-2020</v>
      </c>
      <c r="BA1193" s="86"/>
      <c r="BB1193" s="86"/>
      <c r="BC1193" s="86"/>
      <c r="BD1193" s="83" t="s">
        <v>3719</v>
      </c>
      <c r="BE1193" s="83" t="str">
        <f t="shared" si="214"/>
        <v>21.RFI</v>
      </c>
      <c r="BF1193" s="83" t="s">
        <v>3755</v>
      </c>
      <c r="BG1193" s="96" t="s">
        <v>3780</v>
      </c>
      <c r="BH1193" s="437"/>
      <c r="BI1193" s="13"/>
      <c r="BJ1193" s="13"/>
    </row>
    <row r="1194" spans="1:62" ht="15" hidden="1" customHeight="1">
      <c r="A1194" s="27">
        <v>172</v>
      </c>
      <c r="B1194" s="29"/>
      <c r="C1194" s="83" t="str">
        <f t="shared" si="204"/>
        <v>KAL-KS-PLI-0916</v>
      </c>
      <c r="D1194" s="83">
        <v>30587270031</v>
      </c>
      <c r="E1194" s="83" t="s">
        <v>7365</v>
      </c>
      <c r="F1194" s="198" t="s">
        <v>2911</v>
      </c>
      <c r="G1194" s="83" t="s">
        <v>5840</v>
      </c>
      <c r="H1194" s="84" t="s">
        <v>6825</v>
      </c>
      <c r="I1194" s="83">
        <v>115.302408</v>
      </c>
      <c r="J1194" s="83">
        <v>-3.8454860000000002</v>
      </c>
      <c r="K1194" s="83">
        <v>40</v>
      </c>
      <c r="L1194" s="83" t="s">
        <v>4623</v>
      </c>
      <c r="M1194" s="84">
        <v>2020</v>
      </c>
      <c r="N1194" s="83" t="s">
        <v>3757</v>
      </c>
      <c r="O1194" s="83" t="s">
        <v>3369</v>
      </c>
      <c r="P1194" s="84" t="s">
        <v>205</v>
      </c>
      <c r="Q1194" s="83" t="s">
        <v>717</v>
      </c>
      <c r="R1194" s="83" t="s">
        <v>718</v>
      </c>
      <c r="S1194" s="83" t="s">
        <v>106</v>
      </c>
      <c r="T1194" s="83" t="s">
        <v>4465</v>
      </c>
      <c r="U1194" s="83" t="s">
        <v>103</v>
      </c>
      <c r="V1194" s="83" t="s">
        <v>4474</v>
      </c>
      <c r="W1194" s="274" t="s">
        <v>2208</v>
      </c>
      <c r="X1194" s="274" t="s">
        <v>2477</v>
      </c>
      <c r="Y1194" s="85">
        <v>6614554</v>
      </c>
      <c r="Z1194" s="86">
        <v>43903</v>
      </c>
      <c r="AA1194" s="86"/>
      <c r="AB1194" s="87">
        <f t="shared" ca="1" si="207"/>
        <v>144</v>
      </c>
      <c r="AC1194" s="88" t="str">
        <f t="shared" ca="1" si="208"/>
        <v>121 - 150 days</v>
      </c>
      <c r="AD1194" s="89">
        <f t="shared" si="203"/>
        <v>44053</v>
      </c>
      <c r="AE1194" s="90" t="str">
        <f t="shared" si="201"/>
        <v>W33-2020</v>
      </c>
      <c r="AF1194" s="90" t="str">
        <f t="shared" si="202"/>
        <v>Aug-2020</v>
      </c>
      <c r="AG1194" s="89">
        <v>44032</v>
      </c>
      <c r="AH1194" s="90" t="str">
        <f t="shared" si="205"/>
        <v>W30-2020</v>
      </c>
      <c r="AI1194" s="90" t="str">
        <f t="shared" si="206"/>
        <v>Jul-2020</v>
      </c>
      <c r="AJ1194" s="89">
        <v>44032</v>
      </c>
      <c r="AK1194" s="90" t="str">
        <f t="shared" si="209"/>
        <v>W30-2020</v>
      </c>
      <c r="AL1194" s="90" t="str">
        <f t="shared" si="210"/>
        <v>Jul-2020</v>
      </c>
      <c r="AM1194" s="89">
        <v>44048</v>
      </c>
      <c r="AN1194" s="90" t="str">
        <f t="shared" si="211"/>
        <v>W32-2020</v>
      </c>
      <c r="AO1194" s="90" t="str">
        <f t="shared" si="212"/>
        <v>Aug-2020</v>
      </c>
      <c r="AP1194" s="83" t="s">
        <v>4464</v>
      </c>
      <c r="AQ1194" s="107">
        <v>43994</v>
      </c>
      <c r="AR1194" s="89"/>
      <c r="AS1194" s="99" t="s">
        <v>2261</v>
      </c>
      <c r="AT1194" s="94">
        <v>6.6</v>
      </c>
      <c r="AU1194" s="97"/>
      <c r="AV1194" s="95">
        <v>44057</v>
      </c>
      <c r="AW1194" s="97"/>
      <c r="AX1194" s="89"/>
      <c r="AY1194" s="89">
        <v>44047</v>
      </c>
      <c r="AZ1194" s="219" t="str">
        <f t="shared" si="213"/>
        <v>W32-2020</v>
      </c>
      <c r="BA1194" s="86"/>
      <c r="BB1194" s="86">
        <v>44061</v>
      </c>
      <c r="BC1194" s="86"/>
      <c r="BD1194" s="83" t="s">
        <v>3719</v>
      </c>
      <c r="BE1194" s="83" t="str">
        <f t="shared" si="214"/>
        <v>21.RFI</v>
      </c>
      <c r="BF1194" s="83" t="s">
        <v>3755</v>
      </c>
      <c r="BG1194" s="96" t="s">
        <v>3932</v>
      </c>
      <c r="BH1194" s="437"/>
      <c r="BI1194" s="190"/>
      <c r="BJ1194" s="190"/>
    </row>
    <row r="1195" spans="1:62" ht="15" hidden="1" customHeight="1">
      <c r="A1195" s="27">
        <v>40</v>
      </c>
      <c r="B1195" s="29"/>
      <c r="C1195" s="83" t="str">
        <f t="shared" si="204"/>
        <v>JAW-JI-PCT-4180</v>
      </c>
      <c r="D1195" s="83">
        <v>30571290031</v>
      </c>
      <c r="E1195" s="83" t="s">
        <v>7748</v>
      </c>
      <c r="F1195" s="198" t="s">
        <v>454</v>
      </c>
      <c r="G1195" s="83" t="s">
        <v>5840</v>
      </c>
      <c r="H1195" s="84" t="s">
        <v>6825</v>
      </c>
      <c r="I1195" s="83">
        <v>110.944416</v>
      </c>
      <c r="J1195" s="83">
        <v>-8.217708</v>
      </c>
      <c r="K1195" s="83">
        <v>50</v>
      </c>
      <c r="L1195" s="83" t="s">
        <v>4519</v>
      </c>
      <c r="M1195" s="84">
        <v>2020</v>
      </c>
      <c r="N1195" s="83" t="s">
        <v>3757</v>
      </c>
      <c r="O1195" s="83" t="s">
        <v>3239</v>
      </c>
      <c r="P1195" s="84" t="s">
        <v>205</v>
      </c>
      <c r="Q1195" s="83" t="s">
        <v>453</v>
      </c>
      <c r="R1195" s="83" t="s">
        <v>454</v>
      </c>
      <c r="S1195" s="83" t="s">
        <v>106</v>
      </c>
      <c r="T1195" s="83" t="s">
        <v>4465</v>
      </c>
      <c r="U1195" s="83" t="s">
        <v>203</v>
      </c>
      <c r="V1195" s="83" t="s">
        <v>4472</v>
      </c>
      <c r="W1195" s="274" t="s">
        <v>2207</v>
      </c>
      <c r="X1195" s="274" t="s">
        <v>2444</v>
      </c>
      <c r="Y1195" s="85">
        <v>6614369</v>
      </c>
      <c r="Z1195" s="86">
        <v>43843</v>
      </c>
      <c r="AA1195" s="86"/>
      <c r="AB1195" s="87">
        <f t="shared" ca="1" si="207"/>
        <v>199</v>
      </c>
      <c r="AC1195" s="88" t="str">
        <f t="shared" ca="1" si="208"/>
        <v>&gt; 150 days</v>
      </c>
      <c r="AD1195" s="89">
        <f t="shared" si="203"/>
        <v>43993</v>
      </c>
      <c r="AE1195" s="90" t="str">
        <f t="shared" si="201"/>
        <v>W24-2020</v>
      </c>
      <c r="AF1195" s="90" t="str">
        <f t="shared" si="202"/>
        <v>Jun-2020</v>
      </c>
      <c r="AG1195" s="89">
        <v>44041</v>
      </c>
      <c r="AH1195" s="90" t="str">
        <f t="shared" si="205"/>
        <v>W31-2020</v>
      </c>
      <c r="AI1195" s="90" t="str">
        <f t="shared" si="206"/>
        <v>Jul-2020</v>
      </c>
      <c r="AJ1195" s="89">
        <v>44042</v>
      </c>
      <c r="AK1195" s="90" t="str">
        <f t="shared" si="209"/>
        <v>W31-2020</v>
      </c>
      <c r="AL1195" s="90" t="str">
        <f t="shared" si="210"/>
        <v>Jul-2020</v>
      </c>
      <c r="AM1195" s="89">
        <v>44042</v>
      </c>
      <c r="AN1195" s="90" t="str">
        <f t="shared" si="211"/>
        <v>W31-2020</v>
      </c>
      <c r="AO1195" s="90" t="str">
        <f t="shared" si="212"/>
        <v>Jul-2020</v>
      </c>
      <c r="AP1195" s="83" t="s">
        <v>4464</v>
      </c>
      <c r="AQ1195" s="107">
        <v>44006</v>
      </c>
      <c r="AR1195" s="89"/>
      <c r="AS1195" s="99">
        <v>515421453239</v>
      </c>
      <c r="AT1195" s="94">
        <v>6.6</v>
      </c>
      <c r="AU1195" s="97"/>
      <c r="AV1195" s="95">
        <v>44057</v>
      </c>
      <c r="AW1195" s="97"/>
      <c r="AX1195" s="89"/>
      <c r="AY1195" s="89">
        <v>44042</v>
      </c>
      <c r="AZ1195" s="219" t="str">
        <f t="shared" si="213"/>
        <v>W31-2020</v>
      </c>
      <c r="BA1195" s="86"/>
      <c r="BB1195" s="86"/>
      <c r="BC1195" s="86"/>
      <c r="BD1195" s="83" t="s">
        <v>3719</v>
      </c>
      <c r="BE1195" s="83" t="str">
        <f t="shared" si="214"/>
        <v>21.RFI</v>
      </c>
      <c r="BF1195" s="83" t="s">
        <v>3755</v>
      </c>
      <c r="BG1195" s="96" t="s">
        <v>3800</v>
      </c>
      <c r="BH1195" s="437"/>
      <c r="BI1195" s="13"/>
      <c r="BJ1195" s="13"/>
    </row>
    <row r="1196" spans="1:62" ht="15" hidden="1" customHeight="1">
      <c r="A1196" s="27">
        <v>90</v>
      </c>
      <c r="B1196" s="29"/>
      <c r="C1196" s="83" t="str">
        <f t="shared" si="204"/>
        <v>JAW-JI-BLT-1910</v>
      </c>
      <c r="D1196" s="83">
        <v>30571100031</v>
      </c>
      <c r="E1196" s="83" t="s">
        <v>7633</v>
      </c>
      <c r="F1196" s="198" t="s">
        <v>554</v>
      </c>
      <c r="G1196" s="83" t="s">
        <v>5840</v>
      </c>
      <c r="H1196" s="84" t="s">
        <v>6825</v>
      </c>
      <c r="I1196" s="83">
        <v>112.15611699999999</v>
      </c>
      <c r="J1196" s="83">
        <v>-8.0888439999999999</v>
      </c>
      <c r="K1196" s="83">
        <v>40</v>
      </c>
      <c r="L1196" s="83" t="s">
        <v>4558</v>
      </c>
      <c r="M1196" s="84">
        <v>2020</v>
      </c>
      <c r="N1196" s="83" t="s">
        <v>3757</v>
      </c>
      <c r="O1196" s="83" t="s">
        <v>3288</v>
      </c>
      <c r="P1196" s="84" t="s">
        <v>205</v>
      </c>
      <c r="Q1196" s="83" t="s">
        <v>553</v>
      </c>
      <c r="R1196" s="83" t="s">
        <v>554</v>
      </c>
      <c r="S1196" s="83" t="s">
        <v>106</v>
      </c>
      <c r="T1196" s="83" t="s">
        <v>4465</v>
      </c>
      <c r="U1196" s="83" t="s">
        <v>203</v>
      </c>
      <c r="V1196" s="83" t="s">
        <v>4472</v>
      </c>
      <c r="W1196" s="274" t="s">
        <v>2207</v>
      </c>
      <c r="X1196" s="274" t="s">
        <v>2456</v>
      </c>
      <c r="Y1196" s="85">
        <v>6614369</v>
      </c>
      <c r="Z1196" s="86">
        <v>43843</v>
      </c>
      <c r="AA1196" s="86"/>
      <c r="AB1196" s="87">
        <f t="shared" ca="1" si="207"/>
        <v>210</v>
      </c>
      <c r="AC1196" s="88" t="str">
        <f t="shared" ca="1" si="208"/>
        <v>&gt; 150 days</v>
      </c>
      <c r="AD1196" s="89">
        <f t="shared" si="203"/>
        <v>43993</v>
      </c>
      <c r="AE1196" s="90" t="str">
        <f t="shared" si="201"/>
        <v>W24-2020</v>
      </c>
      <c r="AF1196" s="90" t="str">
        <f t="shared" si="202"/>
        <v>Jun-2020</v>
      </c>
      <c r="AG1196" s="89">
        <v>44057</v>
      </c>
      <c r="AH1196" s="90" t="str">
        <f t="shared" si="205"/>
        <v>W33-2020</v>
      </c>
      <c r="AI1196" s="90" t="str">
        <f t="shared" si="206"/>
        <v>Aug-2020</v>
      </c>
      <c r="AJ1196" s="89">
        <v>44117</v>
      </c>
      <c r="AK1196" s="90" t="str">
        <f t="shared" si="209"/>
        <v>W42-2020</v>
      </c>
      <c r="AL1196" s="90" t="str">
        <f t="shared" si="210"/>
        <v>Oct-2020</v>
      </c>
      <c r="AM1196" s="89">
        <v>44068</v>
      </c>
      <c r="AN1196" s="90" t="str">
        <f t="shared" si="211"/>
        <v>W35-2020</v>
      </c>
      <c r="AO1196" s="90" t="str">
        <f t="shared" si="212"/>
        <v>Aug-2020</v>
      </c>
      <c r="AP1196" s="83" t="s">
        <v>4464</v>
      </c>
      <c r="AQ1196" s="107">
        <v>44033</v>
      </c>
      <c r="AR1196" s="89"/>
      <c r="AS1196" s="99">
        <v>514021875421</v>
      </c>
      <c r="AT1196" s="94">
        <v>6.6</v>
      </c>
      <c r="AU1196" s="97"/>
      <c r="AV1196" s="95">
        <v>44057</v>
      </c>
      <c r="AW1196" s="97"/>
      <c r="AX1196" s="89"/>
      <c r="AY1196" s="89">
        <v>44053</v>
      </c>
      <c r="AZ1196" s="219" t="str">
        <f t="shared" si="213"/>
        <v>W33-2020</v>
      </c>
      <c r="BA1196" s="86"/>
      <c r="BB1196" s="86"/>
      <c r="BC1196" s="86"/>
      <c r="BD1196" s="83" t="s">
        <v>3719</v>
      </c>
      <c r="BE1196" s="83" t="str">
        <f t="shared" si="214"/>
        <v>21.RFI</v>
      </c>
      <c r="BF1196" s="83" t="s">
        <v>3755</v>
      </c>
      <c r="BG1196" s="96" t="s">
        <v>3850</v>
      </c>
      <c r="BH1196" s="437"/>
      <c r="BI1196" s="13"/>
      <c r="BJ1196" s="13"/>
    </row>
    <row r="1197" spans="1:62" ht="15" hidden="1" customHeight="1">
      <c r="A1197" s="27">
        <v>37</v>
      </c>
      <c r="B1197" s="29"/>
      <c r="C1197" s="83" t="str">
        <f t="shared" si="204"/>
        <v>JAW-JI-PBL-8117</v>
      </c>
      <c r="D1197" s="83">
        <v>30571280031</v>
      </c>
      <c r="E1197" s="83" t="s">
        <v>7752</v>
      </c>
      <c r="F1197" s="198" t="s">
        <v>448</v>
      </c>
      <c r="G1197" s="83" t="s">
        <v>5840</v>
      </c>
      <c r="H1197" s="84" t="s">
        <v>6825</v>
      </c>
      <c r="I1197" s="83">
        <v>113.20071</v>
      </c>
      <c r="J1197" s="83">
        <v>-7.7561119999999999</v>
      </c>
      <c r="K1197" s="83">
        <v>30</v>
      </c>
      <c r="L1197" s="83" t="s">
        <v>4517</v>
      </c>
      <c r="M1197" s="84">
        <v>2020</v>
      </c>
      <c r="N1197" s="83" t="s">
        <v>3757</v>
      </c>
      <c r="O1197" s="83" t="s">
        <v>3236</v>
      </c>
      <c r="P1197" s="84" t="s">
        <v>205</v>
      </c>
      <c r="Q1197" s="83" t="s">
        <v>447</v>
      </c>
      <c r="R1197" s="83" t="s">
        <v>448</v>
      </c>
      <c r="S1197" s="83" t="s">
        <v>106</v>
      </c>
      <c r="T1197" s="83" t="s">
        <v>4465</v>
      </c>
      <c r="U1197" s="83" t="s">
        <v>203</v>
      </c>
      <c r="V1197" s="83" t="s">
        <v>4472</v>
      </c>
      <c r="W1197" s="274" t="s">
        <v>2207</v>
      </c>
      <c r="X1197" s="274" t="s">
        <v>2443</v>
      </c>
      <c r="Y1197" s="85">
        <v>6614369</v>
      </c>
      <c r="Z1197" s="86">
        <v>43843</v>
      </c>
      <c r="AA1197" s="86"/>
      <c r="AB1197" s="87">
        <f t="shared" ca="1" si="207"/>
        <v>388</v>
      </c>
      <c r="AC1197" s="88" t="str">
        <f t="shared" ca="1" si="208"/>
        <v>&gt; 150 days</v>
      </c>
      <c r="AD1197" s="89">
        <f t="shared" si="203"/>
        <v>43993</v>
      </c>
      <c r="AE1197" s="90" t="str">
        <f t="shared" si="201"/>
        <v>W24-2020</v>
      </c>
      <c r="AF1197" s="90" t="str">
        <f t="shared" si="202"/>
        <v>Jun-2020</v>
      </c>
      <c r="AG1197" s="89">
        <v>44063</v>
      </c>
      <c r="AH1197" s="90" t="str">
        <f t="shared" si="205"/>
        <v>W34-2020</v>
      </c>
      <c r="AI1197" s="90" t="str">
        <f t="shared" si="206"/>
        <v>Aug-2020</v>
      </c>
      <c r="AJ1197" s="89">
        <v>44233</v>
      </c>
      <c r="AK1197" s="90" t="str">
        <f t="shared" si="209"/>
        <v>W06-2021</v>
      </c>
      <c r="AL1197" s="90" t="str">
        <f t="shared" si="210"/>
        <v>Feb-2021</v>
      </c>
      <c r="AM1197" s="89">
        <v>44233</v>
      </c>
      <c r="AN1197" s="90" t="str">
        <f t="shared" si="211"/>
        <v>W06-2021</v>
      </c>
      <c r="AO1197" s="90" t="str">
        <f t="shared" si="212"/>
        <v>Feb-2021</v>
      </c>
      <c r="AP1197" s="83" t="s">
        <v>4462</v>
      </c>
      <c r="AQ1197" s="107">
        <v>44214</v>
      </c>
      <c r="AR1197" s="89"/>
      <c r="AS1197" s="99">
        <v>513562155046</v>
      </c>
      <c r="AT1197" s="94">
        <v>6.6</v>
      </c>
      <c r="AU1197" s="97"/>
      <c r="AV1197" s="95">
        <v>44057</v>
      </c>
      <c r="AW1197" s="97"/>
      <c r="AX1197" s="89">
        <v>44075</v>
      </c>
      <c r="AY1197" s="89">
        <v>44231</v>
      </c>
      <c r="AZ1197" s="219" t="str">
        <f t="shared" si="213"/>
        <v>W06-2021</v>
      </c>
      <c r="BA1197" s="86"/>
      <c r="BB1197" s="86"/>
      <c r="BC1197" s="86"/>
      <c r="BD1197" s="83" t="s">
        <v>3719</v>
      </c>
      <c r="BE1197" s="83" t="str">
        <f t="shared" si="214"/>
        <v>21.RFI</v>
      </c>
      <c r="BF1197" s="83" t="s">
        <v>3755</v>
      </c>
      <c r="BG1197" s="96" t="s">
        <v>3797</v>
      </c>
      <c r="BH1197" s="437"/>
      <c r="BI1197" s="242"/>
      <c r="BJ1197" s="242"/>
    </row>
    <row r="1198" spans="1:62" ht="15" hidden="1" customHeight="1">
      <c r="A1198" s="27">
        <v>11</v>
      </c>
      <c r="B1198" s="29"/>
      <c r="C1198" s="83" t="str">
        <f t="shared" si="204"/>
        <v>KAL-KS-KGN-0875</v>
      </c>
      <c r="D1198" s="83">
        <v>30587260031</v>
      </c>
      <c r="E1198" s="83" t="s">
        <v>7840</v>
      </c>
      <c r="F1198" s="198" t="s">
        <v>2844</v>
      </c>
      <c r="G1198" s="83" t="s">
        <v>5840</v>
      </c>
      <c r="H1198" s="84" t="s">
        <v>6825</v>
      </c>
      <c r="I1198" s="83">
        <v>115.21207699999999</v>
      </c>
      <c r="J1198" s="83">
        <v>-2.8387370000000001</v>
      </c>
      <c r="K1198" s="83">
        <v>50</v>
      </c>
      <c r="L1198" s="83" t="s">
        <v>4495</v>
      </c>
      <c r="M1198" s="84">
        <v>2020</v>
      </c>
      <c r="N1198" s="83" t="s">
        <v>3757</v>
      </c>
      <c r="O1198" s="83" t="s">
        <v>3210</v>
      </c>
      <c r="P1198" s="84" t="s">
        <v>205</v>
      </c>
      <c r="Q1198" s="83" t="s">
        <v>395</v>
      </c>
      <c r="R1198" s="83" t="s">
        <v>396</v>
      </c>
      <c r="S1198" s="83" t="s">
        <v>106</v>
      </c>
      <c r="T1198" s="83" t="s">
        <v>4465</v>
      </c>
      <c r="U1198" s="83" t="s">
        <v>103</v>
      </c>
      <c r="V1198" s="83" t="s">
        <v>4474</v>
      </c>
      <c r="W1198" s="274" t="s">
        <v>2208</v>
      </c>
      <c r="X1198" s="274" t="s">
        <v>2429</v>
      </c>
      <c r="Y1198" s="85">
        <v>6614554</v>
      </c>
      <c r="Z1198" s="86">
        <v>43903</v>
      </c>
      <c r="AA1198" s="86"/>
      <c r="AB1198" s="87">
        <f t="shared" ca="1" si="207"/>
        <v>199</v>
      </c>
      <c r="AC1198" s="88" t="str">
        <f t="shared" ca="1" si="208"/>
        <v>&gt; 150 days</v>
      </c>
      <c r="AD1198" s="89">
        <f t="shared" si="203"/>
        <v>44053</v>
      </c>
      <c r="AE1198" s="90" t="str">
        <f t="shared" ref="AE1198:AE1261" si="215">IFERROR(VLOOKUP(AD1198,L_Convert,6,FALSE),"")</f>
        <v>W33-2020</v>
      </c>
      <c r="AF1198" s="90" t="str">
        <f t="shared" ref="AF1198:AF1261" si="216">IFERROR(VLOOKUP(AD1198,L_Convert,7,FALSE),"")</f>
        <v>Aug-2020</v>
      </c>
      <c r="AG1198" s="89">
        <v>44099</v>
      </c>
      <c r="AH1198" s="90" t="str">
        <f t="shared" si="205"/>
        <v>W39-2020</v>
      </c>
      <c r="AI1198" s="90" t="str">
        <f t="shared" si="206"/>
        <v>Sep-2020</v>
      </c>
      <c r="AJ1198" s="89">
        <v>44051</v>
      </c>
      <c r="AK1198" s="90" t="str">
        <f t="shared" si="209"/>
        <v>W32-2020</v>
      </c>
      <c r="AL1198" s="90" t="str">
        <f t="shared" si="210"/>
        <v>Aug-2020</v>
      </c>
      <c r="AM1198" s="89">
        <v>44101</v>
      </c>
      <c r="AN1198" s="90" t="str">
        <f t="shared" si="211"/>
        <v>W40-2020</v>
      </c>
      <c r="AO1198" s="90" t="str">
        <f t="shared" si="212"/>
        <v>Sep-2020</v>
      </c>
      <c r="AP1198" s="83" t="s">
        <v>4464</v>
      </c>
      <c r="AQ1198" s="107">
        <v>43994</v>
      </c>
      <c r="AR1198" s="89"/>
      <c r="AS1198" s="99" t="s">
        <v>2239</v>
      </c>
      <c r="AT1198" s="94">
        <v>6.6</v>
      </c>
      <c r="AU1198" s="97"/>
      <c r="AV1198" s="95">
        <v>44055</v>
      </c>
      <c r="AW1198" s="97"/>
      <c r="AX1198" s="89"/>
      <c r="AY1198" s="89">
        <v>44102</v>
      </c>
      <c r="AZ1198" s="219" t="str">
        <f t="shared" si="213"/>
        <v>W40-2020</v>
      </c>
      <c r="BA1198" s="86"/>
      <c r="BB1198" s="86"/>
      <c r="BC1198" s="86"/>
      <c r="BD1198" s="83" t="s">
        <v>3719</v>
      </c>
      <c r="BE1198" s="83" t="str">
        <f t="shared" si="214"/>
        <v>21.RFI</v>
      </c>
      <c r="BF1198" s="83" t="s">
        <v>3755</v>
      </c>
      <c r="BG1198" s="96" t="s">
        <v>3771</v>
      </c>
      <c r="BH1198" s="437"/>
      <c r="BI1198" s="13"/>
      <c r="BJ1198" s="13"/>
    </row>
    <row r="1199" spans="1:62" ht="15" hidden="1" customHeight="1">
      <c r="A1199" s="27">
        <v>23</v>
      </c>
      <c r="B1199" s="29"/>
      <c r="C1199" s="83" t="str">
        <f t="shared" si="204"/>
        <v>JAW-JI-BTU-4110</v>
      </c>
      <c r="D1199" s="83">
        <v>30571130031</v>
      </c>
      <c r="E1199" s="83" t="s">
        <v>7802</v>
      </c>
      <c r="F1199" s="198" t="s">
        <v>420</v>
      </c>
      <c r="G1199" s="83" t="s">
        <v>5840</v>
      </c>
      <c r="H1199" s="84" t="s">
        <v>6825</v>
      </c>
      <c r="I1199" s="83">
        <v>112.52769600000001</v>
      </c>
      <c r="J1199" s="83">
        <v>-7.7622429999999998</v>
      </c>
      <c r="K1199" s="83">
        <v>50</v>
      </c>
      <c r="L1199" s="83" t="s">
        <v>4505</v>
      </c>
      <c r="M1199" s="84">
        <v>2020</v>
      </c>
      <c r="N1199" s="83" t="s">
        <v>3757</v>
      </c>
      <c r="O1199" s="83" t="s">
        <v>3222</v>
      </c>
      <c r="P1199" s="84" t="s">
        <v>205</v>
      </c>
      <c r="Q1199" s="83" t="s">
        <v>419</v>
      </c>
      <c r="R1199" s="83" t="s">
        <v>420</v>
      </c>
      <c r="S1199" s="83" t="s">
        <v>106</v>
      </c>
      <c r="T1199" s="83" t="s">
        <v>4465</v>
      </c>
      <c r="U1199" s="83" t="s">
        <v>203</v>
      </c>
      <c r="V1199" s="83" t="s">
        <v>4472</v>
      </c>
      <c r="W1199" s="274" t="s">
        <v>2207</v>
      </c>
      <c r="X1199" s="274" t="s">
        <v>2437</v>
      </c>
      <c r="Y1199" s="85">
        <v>6614369</v>
      </c>
      <c r="Z1199" s="86">
        <v>43843</v>
      </c>
      <c r="AA1199" s="86"/>
      <c r="AB1199" s="87">
        <f t="shared" ca="1" si="207"/>
        <v>322</v>
      </c>
      <c r="AC1199" s="88" t="str">
        <f t="shared" ca="1" si="208"/>
        <v>&gt; 150 days</v>
      </c>
      <c r="AD1199" s="89">
        <f t="shared" si="203"/>
        <v>43993</v>
      </c>
      <c r="AE1199" s="90" t="str">
        <f t="shared" si="215"/>
        <v>W24-2020</v>
      </c>
      <c r="AF1199" s="90" t="str">
        <f t="shared" si="216"/>
        <v>Jun-2020</v>
      </c>
      <c r="AG1199" s="89">
        <v>44124</v>
      </c>
      <c r="AH1199" s="90" t="str">
        <f t="shared" si="205"/>
        <v>W43-2020</v>
      </c>
      <c r="AI1199" s="90" t="str">
        <f t="shared" si="206"/>
        <v>Oct-2020</v>
      </c>
      <c r="AJ1199" s="89">
        <v>44027</v>
      </c>
      <c r="AK1199" s="90" t="str">
        <f t="shared" si="209"/>
        <v>W29-2020</v>
      </c>
      <c r="AL1199" s="90" t="str">
        <f t="shared" si="210"/>
        <v>Jul-2020</v>
      </c>
      <c r="AM1199" s="89">
        <v>44160</v>
      </c>
      <c r="AN1199" s="90" t="str">
        <f t="shared" si="211"/>
        <v>W48-2020</v>
      </c>
      <c r="AO1199" s="90" t="str">
        <f t="shared" si="212"/>
        <v>Nov-2020</v>
      </c>
      <c r="AP1199" s="83" t="s">
        <v>4464</v>
      </c>
      <c r="AQ1199" s="107">
        <v>43994</v>
      </c>
      <c r="AR1199" s="89"/>
      <c r="AS1199" s="99">
        <v>513031035994</v>
      </c>
      <c r="AT1199" s="94">
        <v>6.6</v>
      </c>
      <c r="AU1199" s="97"/>
      <c r="AV1199" s="95">
        <v>44055</v>
      </c>
      <c r="AW1199" s="97"/>
      <c r="AX1199" s="89">
        <v>44006</v>
      </c>
      <c r="AY1199" s="89">
        <v>44165</v>
      </c>
      <c r="AZ1199" s="219" t="str">
        <f t="shared" si="213"/>
        <v>W49-2020</v>
      </c>
      <c r="BA1199" s="86"/>
      <c r="BB1199" s="86"/>
      <c r="BC1199" s="86"/>
      <c r="BD1199" s="83" t="s">
        <v>3719</v>
      </c>
      <c r="BE1199" s="83" t="str">
        <f t="shared" si="214"/>
        <v>21.RFI</v>
      </c>
      <c r="BF1199" s="83" t="s">
        <v>3755</v>
      </c>
      <c r="BG1199" s="96" t="s">
        <v>3783</v>
      </c>
      <c r="BH1199" s="437"/>
      <c r="BI1199" s="13"/>
      <c r="BJ1199" s="13"/>
    </row>
    <row r="1200" spans="1:62" ht="15" hidden="1" customHeight="1">
      <c r="A1200" s="27">
        <v>173</v>
      </c>
      <c r="B1200" s="29"/>
      <c r="C1200" s="83" t="str">
        <f t="shared" si="204"/>
        <v>JAW-JB-SOR-3836</v>
      </c>
      <c r="D1200" s="83">
        <v>30590140031</v>
      </c>
      <c r="E1200" s="83" t="s">
        <v>7364</v>
      </c>
      <c r="F1200" s="198" t="s">
        <v>720</v>
      </c>
      <c r="G1200" s="83" t="s">
        <v>5840</v>
      </c>
      <c r="H1200" s="84" t="s">
        <v>6825</v>
      </c>
      <c r="I1200" s="83">
        <v>107.70031899999999</v>
      </c>
      <c r="J1200" s="83">
        <v>-6.9954599999999996</v>
      </c>
      <c r="K1200" s="83">
        <v>40</v>
      </c>
      <c r="L1200" s="83" t="s">
        <v>4624</v>
      </c>
      <c r="M1200" s="84">
        <v>2020</v>
      </c>
      <c r="N1200" s="83" t="s">
        <v>3757</v>
      </c>
      <c r="O1200" s="83" t="s">
        <v>3370</v>
      </c>
      <c r="P1200" s="84" t="s">
        <v>205</v>
      </c>
      <c r="Q1200" s="83" t="s">
        <v>719</v>
      </c>
      <c r="R1200" s="83" t="s">
        <v>720</v>
      </c>
      <c r="S1200" s="83" t="s">
        <v>106</v>
      </c>
      <c r="T1200" s="83" t="s">
        <v>4465</v>
      </c>
      <c r="U1200" s="83" t="s">
        <v>103</v>
      </c>
      <c r="V1200" s="83" t="s">
        <v>4470</v>
      </c>
      <c r="W1200" s="274" t="s">
        <v>2205</v>
      </c>
      <c r="X1200" s="274" t="s">
        <v>2450</v>
      </c>
      <c r="Y1200" s="85">
        <v>6614612</v>
      </c>
      <c r="Z1200" s="86">
        <v>43924</v>
      </c>
      <c r="AA1200" s="86"/>
      <c r="AB1200" s="87">
        <f t="shared" ca="1" si="207"/>
        <v>139</v>
      </c>
      <c r="AC1200" s="88" t="str">
        <f t="shared" ca="1" si="208"/>
        <v>121 - 150 days</v>
      </c>
      <c r="AD1200" s="89">
        <f t="shared" si="203"/>
        <v>44074</v>
      </c>
      <c r="AE1200" s="90" t="str">
        <f t="shared" si="215"/>
        <v>W36-2020</v>
      </c>
      <c r="AF1200" s="90" t="str">
        <f t="shared" si="216"/>
        <v>Aug-2020</v>
      </c>
      <c r="AG1200" s="89">
        <v>44073</v>
      </c>
      <c r="AH1200" s="90" t="str">
        <f t="shared" si="205"/>
        <v>W36-2020</v>
      </c>
      <c r="AI1200" s="90" t="str">
        <f t="shared" si="206"/>
        <v>Aug-2020</v>
      </c>
      <c r="AJ1200" s="89">
        <v>44073</v>
      </c>
      <c r="AK1200" s="90" t="str">
        <f t="shared" si="209"/>
        <v>W36-2020</v>
      </c>
      <c r="AL1200" s="90" t="str">
        <f t="shared" si="210"/>
        <v>Aug-2020</v>
      </c>
      <c r="AM1200" s="89">
        <v>44067</v>
      </c>
      <c r="AN1200" s="90" t="str">
        <f t="shared" si="211"/>
        <v>W35-2020</v>
      </c>
      <c r="AO1200" s="90" t="str">
        <f t="shared" si="212"/>
        <v>Aug-2020</v>
      </c>
      <c r="AP1200" s="83" t="s">
        <v>4464</v>
      </c>
      <c r="AQ1200" s="107">
        <v>44028</v>
      </c>
      <c r="AR1200" s="89"/>
      <c r="AS1200" s="99" t="s">
        <v>2262</v>
      </c>
      <c r="AT1200" s="94" t="s">
        <v>2415</v>
      </c>
      <c r="AU1200" s="255"/>
      <c r="AV1200" s="95">
        <v>44054</v>
      </c>
      <c r="AW1200" s="97"/>
      <c r="AX1200" s="89"/>
      <c r="AY1200" s="89">
        <v>44063</v>
      </c>
      <c r="AZ1200" s="219" t="str">
        <f t="shared" si="213"/>
        <v>W34-2020</v>
      </c>
      <c r="BA1200" s="86"/>
      <c r="BB1200" s="86"/>
      <c r="BC1200" s="86"/>
      <c r="BD1200" s="83" t="s">
        <v>3719</v>
      </c>
      <c r="BE1200" s="83" t="str">
        <f t="shared" si="214"/>
        <v>21.RFI</v>
      </c>
      <c r="BF1200" s="83" t="s">
        <v>3755</v>
      </c>
      <c r="BG1200" s="96" t="s">
        <v>3933</v>
      </c>
      <c r="BH1200" s="437"/>
      <c r="BI1200" s="13"/>
      <c r="BJ1200" s="13"/>
    </row>
    <row r="1201" spans="1:62" ht="15" hidden="1" customHeight="1">
      <c r="A1201" s="27">
        <v>102</v>
      </c>
      <c r="B1201" s="29"/>
      <c r="C1201" s="83" t="str">
        <f t="shared" si="204"/>
        <v>SUL-SN-PIN-1295</v>
      </c>
      <c r="D1201" s="83">
        <v>30587290031</v>
      </c>
      <c r="E1201" s="83" t="s">
        <v>7574</v>
      </c>
      <c r="F1201" s="198" t="s">
        <v>578</v>
      </c>
      <c r="G1201" s="83" t="s">
        <v>5840</v>
      </c>
      <c r="H1201" s="84" t="s">
        <v>6825</v>
      </c>
      <c r="I1201" s="83">
        <v>119.62633700000001</v>
      </c>
      <c r="J1201" s="83">
        <v>-3.7021459999999999</v>
      </c>
      <c r="K1201" s="83">
        <v>40</v>
      </c>
      <c r="L1201" s="83" t="s">
        <v>4568</v>
      </c>
      <c r="M1201" s="84">
        <v>2020</v>
      </c>
      <c r="N1201" s="83" t="s">
        <v>3757</v>
      </c>
      <c r="O1201" s="83" t="s">
        <v>3300</v>
      </c>
      <c r="P1201" s="84" t="s">
        <v>205</v>
      </c>
      <c r="Q1201" s="83" t="s">
        <v>577</v>
      </c>
      <c r="R1201" s="83" t="s">
        <v>578</v>
      </c>
      <c r="S1201" s="83" t="s">
        <v>106</v>
      </c>
      <c r="T1201" s="83" t="s">
        <v>4465</v>
      </c>
      <c r="U1201" s="83" t="s">
        <v>203</v>
      </c>
      <c r="V1201" s="83" t="s">
        <v>4475</v>
      </c>
      <c r="W1201" s="274" t="s">
        <v>2206</v>
      </c>
      <c r="X1201" s="274" t="s">
        <v>2462</v>
      </c>
      <c r="Y1201" s="85">
        <v>6614554</v>
      </c>
      <c r="Z1201" s="86">
        <v>43903</v>
      </c>
      <c r="AA1201" s="86"/>
      <c r="AB1201" s="87">
        <f t="shared" ca="1" si="207"/>
        <v>179</v>
      </c>
      <c r="AC1201" s="88" t="str">
        <f t="shared" ca="1" si="208"/>
        <v>&gt; 150 days</v>
      </c>
      <c r="AD1201" s="89">
        <f t="shared" si="203"/>
        <v>44053</v>
      </c>
      <c r="AE1201" s="90" t="str">
        <f t="shared" si="215"/>
        <v>W33-2020</v>
      </c>
      <c r="AF1201" s="90" t="str">
        <f t="shared" si="216"/>
        <v>Aug-2020</v>
      </c>
      <c r="AG1201" s="89">
        <v>44032</v>
      </c>
      <c r="AH1201" s="90" t="str">
        <f t="shared" si="205"/>
        <v>W30-2020</v>
      </c>
      <c r="AI1201" s="90" t="str">
        <f t="shared" si="206"/>
        <v>Jul-2020</v>
      </c>
      <c r="AJ1201" s="89">
        <v>44032</v>
      </c>
      <c r="AK1201" s="90" t="str">
        <f t="shared" si="209"/>
        <v>W30-2020</v>
      </c>
      <c r="AL1201" s="90" t="str">
        <f t="shared" si="210"/>
        <v>Jul-2020</v>
      </c>
      <c r="AM1201" s="89">
        <v>44084</v>
      </c>
      <c r="AN1201" s="90" t="str">
        <f t="shared" si="211"/>
        <v>W37-2020</v>
      </c>
      <c r="AO1201" s="90" t="str">
        <f t="shared" si="212"/>
        <v>Sep-2020</v>
      </c>
      <c r="AP1201" s="83" t="s">
        <v>4464</v>
      </c>
      <c r="AQ1201" s="107">
        <v>43994</v>
      </c>
      <c r="AR1201" s="89"/>
      <c r="AS1201" s="99">
        <v>324300208113</v>
      </c>
      <c r="AT1201" s="94">
        <v>6.6</v>
      </c>
      <c r="AU1201" s="97"/>
      <c r="AV1201" s="95">
        <v>44054</v>
      </c>
      <c r="AW1201" s="97"/>
      <c r="AX1201" s="89">
        <v>44082</v>
      </c>
      <c r="AY1201" s="89">
        <v>44082</v>
      </c>
      <c r="AZ1201" s="219" t="str">
        <f t="shared" si="213"/>
        <v>W37-2020</v>
      </c>
      <c r="BA1201" s="86"/>
      <c r="BB1201" s="86"/>
      <c r="BC1201" s="86"/>
      <c r="BD1201" s="83" t="s">
        <v>3719</v>
      </c>
      <c r="BE1201" s="83" t="str">
        <f t="shared" si="214"/>
        <v>21.RFI</v>
      </c>
      <c r="BF1201" s="83" t="s">
        <v>3755</v>
      </c>
      <c r="BG1201" s="96" t="s">
        <v>3862</v>
      </c>
      <c r="BH1201" s="437"/>
      <c r="BI1201" s="13"/>
      <c r="BJ1201" s="13"/>
    </row>
    <row r="1202" spans="1:62" ht="15" hidden="1" customHeight="1">
      <c r="A1202" s="27">
        <v>141</v>
      </c>
      <c r="B1202" s="29"/>
      <c r="C1202" s="83" t="str">
        <f t="shared" si="204"/>
        <v>JAW-JB-BJR-3857</v>
      </c>
      <c r="D1202" s="83">
        <v>20210202501</v>
      </c>
      <c r="E1202" s="83" t="s">
        <v>7453</v>
      </c>
      <c r="F1202" s="198" t="s">
        <v>656</v>
      </c>
      <c r="G1202" s="83" t="s">
        <v>5840</v>
      </c>
      <c r="H1202" s="84" t="s">
        <v>6825</v>
      </c>
      <c r="I1202" s="83">
        <v>108.6159</v>
      </c>
      <c r="J1202" s="83">
        <v>-7.3768700000000003</v>
      </c>
      <c r="K1202" s="83">
        <v>30</v>
      </c>
      <c r="L1202" s="83" t="s">
        <v>4599</v>
      </c>
      <c r="M1202" s="84">
        <v>2020</v>
      </c>
      <c r="N1202" s="83" t="s">
        <v>3757</v>
      </c>
      <c r="O1202" s="83" t="s">
        <v>3338</v>
      </c>
      <c r="P1202" s="84" t="s">
        <v>205</v>
      </c>
      <c r="Q1202" s="83" t="s">
        <v>655</v>
      </c>
      <c r="R1202" s="83" t="s">
        <v>656</v>
      </c>
      <c r="S1202" s="83" t="s">
        <v>106</v>
      </c>
      <c r="T1202" s="83" t="s">
        <v>4465</v>
      </c>
      <c r="U1202" s="83" t="s">
        <v>103</v>
      </c>
      <c r="V1202" s="83" t="s">
        <v>4470</v>
      </c>
      <c r="W1202" s="274" t="s">
        <v>2205</v>
      </c>
      <c r="X1202" s="274" t="s">
        <v>2428</v>
      </c>
      <c r="Y1202" s="85">
        <v>6614369</v>
      </c>
      <c r="Z1202" s="86">
        <v>43843</v>
      </c>
      <c r="AA1202" s="86"/>
      <c r="AB1202" s="87">
        <f t="shared" ca="1" si="207"/>
        <v>468</v>
      </c>
      <c r="AC1202" s="88" t="str">
        <f t="shared" ca="1" si="208"/>
        <v>&gt; 150 days</v>
      </c>
      <c r="AD1202" s="89">
        <f t="shared" si="203"/>
        <v>43993</v>
      </c>
      <c r="AE1202" s="90" t="str">
        <f t="shared" si="215"/>
        <v>W24-2020</v>
      </c>
      <c r="AF1202" s="90" t="str">
        <f t="shared" si="216"/>
        <v>Jun-2020</v>
      </c>
      <c r="AG1202" s="89">
        <v>44042</v>
      </c>
      <c r="AH1202" s="90" t="str">
        <f t="shared" si="205"/>
        <v>W31-2020</v>
      </c>
      <c r="AI1202" s="90" t="str">
        <f t="shared" si="206"/>
        <v>Jul-2020</v>
      </c>
      <c r="AJ1202" s="89">
        <v>44233</v>
      </c>
      <c r="AK1202" s="90" t="str">
        <f t="shared" si="209"/>
        <v>W06-2021</v>
      </c>
      <c r="AL1202" s="90" t="str">
        <f t="shared" si="210"/>
        <v>Feb-2021</v>
      </c>
      <c r="AM1202" s="89">
        <v>44311</v>
      </c>
      <c r="AN1202" s="90" t="str">
        <f t="shared" si="211"/>
        <v>W18-2021</v>
      </c>
      <c r="AO1202" s="90" t="str">
        <f t="shared" si="212"/>
        <v>Apr-2021</v>
      </c>
      <c r="AP1202" s="83" t="s">
        <v>4462</v>
      </c>
      <c r="AQ1202" s="107">
        <v>44214</v>
      </c>
      <c r="AR1202" s="89"/>
      <c r="AS1202" s="99">
        <v>532217757641</v>
      </c>
      <c r="AT1202" s="94">
        <v>6.6</v>
      </c>
      <c r="AU1202" s="97"/>
      <c r="AV1202" s="95">
        <v>44054</v>
      </c>
      <c r="AW1202" s="97"/>
      <c r="AX1202" s="89">
        <v>44064</v>
      </c>
      <c r="AY1202" s="89">
        <v>44311</v>
      </c>
      <c r="AZ1202" s="219" t="str">
        <f t="shared" si="213"/>
        <v>W18-2021</v>
      </c>
      <c r="BA1202" s="86"/>
      <c r="BB1202" s="86"/>
      <c r="BC1202" s="86"/>
      <c r="BD1202" s="83" t="s">
        <v>3719</v>
      </c>
      <c r="BE1202" s="83" t="str">
        <f t="shared" si="214"/>
        <v>21.RFI</v>
      </c>
      <c r="BF1202" s="83" t="s">
        <v>3755</v>
      </c>
      <c r="BG1202" s="96" t="s">
        <v>3901</v>
      </c>
      <c r="BH1202" s="437"/>
      <c r="BI1202" s="13"/>
      <c r="BJ1202" s="13"/>
    </row>
    <row r="1203" spans="1:62" ht="15" hidden="1" customHeight="1">
      <c r="A1203" s="27">
        <v>115</v>
      </c>
      <c r="B1203" s="29"/>
      <c r="C1203" s="83" t="str">
        <f t="shared" si="204"/>
        <v>JAW-JB-BJR-3855</v>
      </c>
      <c r="D1203" s="83">
        <v>30570980031</v>
      </c>
      <c r="E1203" s="83" t="s">
        <v>7541</v>
      </c>
      <c r="F1203" s="198" t="s">
        <v>604</v>
      </c>
      <c r="G1203" s="83" t="s">
        <v>5840</v>
      </c>
      <c r="H1203" s="84" t="s">
        <v>6825</v>
      </c>
      <c r="I1203" s="83">
        <v>108.505117</v>
      </c>
      <c r="J1203" s="83">
        <v>-7.385618</v>
      </c>
      <c r="K1203" s="83">
        <v>40</v>
      </c>
      <c r="L1203" s="83" t="s">
        <v>4498</v>
      </c>
      <c r="M1203" s="84">
        <v>2020</v>
      </c>
      <c r="N1203" s="83" t="s">
        <v>3757</v>
      </c>
      <c r="O1203" s="83" t="s">
        <v>3313</v>
      </c>
      <c r="P1203" s="84" t="s">
        <v>205</v>
      </c>
      <c r="Q1203" s="83" t="s">
        <v>603</v>
      </c>
      <c r="R1203" s="83" t="s">
        <v>604</v>
      </c>
      <c r="S1203" s="83" t="s">
        <v>106</v>
      </c>
      <c r="T1203" s="83" t="s">
        <v>4465</v>
      </c>
      <c r="U1203" s="83" t="s">
        <v>103</v>
      </c>
      <c r="V1203" s="83" t="s">
        <v>4470</v>
      </c>
      <c r="W1203" s="274" t="s">
        <v>2205</v>
      </c>
      <c r="X1203" s="274" t="s">
        <v>2428</v>
      </c>
      <c r="Y1203" s="85">
        <v>6614369</v>
      </c>
      <c r="Z1203" s="86">
        <v>43843</v>
      </c>
      <c r="AA1203" s="86"/>
      <c r="AB1203" s="87">
        <f t="shared" ca="1" si="207"/>
        <v>411</v>
      </c>
      <c r="AC1203" s="88" t="str">
        <f t="shared" ca="1" si="208"/>
        <v>&gt; 150 days</v>
      </c>
      <c r="AD1203" s="89">
        <f t="shared" si="203"/>
        <v>43993</v>
      </c>
      <c r="AE1203" s="90" t="str">
        <f t="shared" si="215"/>
        <v>W24-2020</v>
      </c>
      <c r="AF1203" s="90" t="str">
        <f t="shared" si="216"/>
        <v>Jun-2020</v>
      </c>
      <c r="AG1203" s="89">
        <v>44105</v>
      </c>
      <c r="AH1203" s="90" t="str">
        <f t="shared" si="205"/>
        <v>W40-2020</v>
      </c>
      <c r="AI1203" s="90" t="str">
        <f t="shared" si="206"/>
        <v>Oct-2020</v>
      </c>
      <c r="AJ1203" s="89">
        <v>44233</v>
      </c>
      <c r="AK1203" s="90" t="str">
        <f t="shared" si="209"/>
        <v>W06-2021</v>
      </c>
      <c r="AL1203" s="90" t="str">
        <f t="shared" si="210"/>
        <v>Feb-2021</v>
      </c>
      <c r="AM1203" s="89">
        <v>44252</v>
      </c>
      <c r="AN1203" s="90" t="str">
        <f t="shared" si="211"/>
        <v>W09-2021</v>
      </c>
      <c r="AO1203" s="90" t="str">
        <f t="shared" si="212"/>
        <v>Feb-2021</v>
      </c>
      <c r="AP1203" s="83" t="s">
        <v>4462</v>
      </c>
      <c r="AQ1203" s="107">
        <v>44214</v>
      </c>
      <c r="AR1203" s="89"/>
      <c r="AS1203" s="99">
        <v>532217748191</v>
      </c>
      <c r="AT1203" s="94">
        <v>6.6</v>
      </c>
      <c r="AU1203" s="97"/>
      <c r="AV1203" s="95">
        <v>44054</v>
      </c>
      <c r="AW1203" s="97"/>
      <c r="AX1203" s="89">
        <v>44110</v>
      </c>
      <c r="AY1203" s="89">
        <v>44254</v>
      </c>
      <c r="AZ1203" s="219" t="str">
        <f t="shared" si="213"/>
        <v>W09-2021</v>
      </c>
      <c r="BA1203" s="86"/>
      <c r="BB1203" s="86"/>
      <c r="BC1203" s="86"/>
      <c r="BD1203" s="83" t="s">
        <v>3719</v>
      </c>
      <c r="BE1203" s="83" t="str">
        <f t="shared" si="214"/>
        <v>21.RFI</v>
      </c>
      <c r="BF1203" s="83" t="s">
        <v>3755</v>
      </c>
      <c r="BG1203" s="96" t="s">
        <v>3875</v>
      </c>
      <c r="BH1203" s="437"/>
    </row>
    <row r="1204" spans="1:62" ht="15" hidden="1" customHeight="1">
      <c r="A1204" s="27">
        <v>27</v>
      </c>
      <c r="B1204" s="29"/>
      <c r="C1204" s="83" t="str">
        <f t="shared" si="204"/>
        <v>JAW-JB-BJR-3854</v>
      </c>
      <c r="D1204" s="83">
        <v>30570970031</v>
      </c>
      <c r="E1204" s="83" t="s">
        <v>7789</v>
      </c>
      <c r="F1204" s="198" t="s">
        <v>428</v>
      </c>
      <c r="G1204" s="83" t="s">
        <v>5840</v>
      </c>
      <c r="H1204" s="84" t="s">
        <v>6825</v>
      </c>
      <c r="I1204" s="83">
        <v>108.48590299999999</v>
      </c>
      <c r="J1204" s="83">
        <v>-7.3688409999999998</v>
      </c>
      <c r="K1204" s="83">
        <v>40</v>
      </c>
      <c r="L1204" s="83" t="s">
        <v>4509</v>
      </c>
      <c r="M1204" s="84">
        <v>2020</v>
      </c>
      <c r="N1204" s="83" t="s">
        <v>3757</v>
      </c>
      <c r="O1204" s="83" t="s">
        <v>3226</v>
      </c>
      <c r="P1204" s="84" t="s">
        <v>205</v>
      </c>
      <c r="Q1204" s="83" t="s">
        <v>427</v>
      </c>
      <c r="R1204" s="83" t="s">
        <v>428</v>
      </c>
      <c r="S1204" s="83" t="s">
        <v>106</v>
      </c>
      <c r="T1204" s="83" t="s">
        <v>4465</v>
      </c>
      <c r="U1204" s="83" t="s">
        <v>103</v>
      </c>
      <c r="V1204" s="83" t="s">
        <v>4470</v>
      </c>
      <c r="W1204" s="274" t="s">
        <v>2205</v>
      </c>
      <c r="X1204" s="274" t="s">
        <v>2428</v>
      </c>
      <c r="Y1204" s="85">
        <v>6614369</v>
      </c>
      <c r="Z1204" s="86">
        <v>43843</v>
      </c>
      <c r="AA1204" s="86"/>
      <c r="AB1204" s="87">
        <f t="shared" ca="1" si="207"/>
        <v>402</v>
      </c>
      <c r="AC1204" s="88" t="str">
        <f t="shared" ca="1" si="208"/>
        <v>&gt; 150 days</v>
      </c>
      <c r="AD1204" s="89">
        <f t="shared" si="203"/>
        <v>43993</v>
      </c>
      <c r="AE1204" s="90" t="str">
        <f t="shared" si="215"/>
        <v>W24-2020</v>
      </c>
      <c r="AF1204" s="90" t="str">
        <f t="shared" si="216"/>
        <v>Jun-2020</v>
      </c>
      <c r="AG1204" s="89">
        <v>44099</v>
      </c>
      <c r="AH1204" s="90" t="str">
        <f t="shared" si="205"/>
        <v>W39-2020</v>
      </c>
      <c r="AI1204" s="90" t="str">
        <f t="shared" si="206"/>
        <v>Sep-2020</v>
      </c>
      <c r="AJ1204" s="89">
        <v>44233</v>
      </c>
      <c r="AK1204" s="90" t="str">
        <f t="shared" si="209"/>
        <v>W06-2021</v>
      </c>
      <c r="AL1204" s="90" t="str">
        <f t="shared" si="210"/>
        <v>Feb-2021</v>
      </c>
      <c r="AM1204" s="89">
        <v>44252</v>
      </c>
      <c r="AN1204" s="90" t="str">
        <f t="shared" si="211"/>
        <v>W09-2021</v>
      </c>
      <c r="AO1204" s="90" t="str">
        <f t="shared" si="212"/>
        <v>Feb-2021</v>
      </c>
      <c r="AP1204" s="83" t="s">
        <v>4462</v>
      </c>
      <c r="AQ1204" s="107">
        <v>44214</v>
      </c>
      <c r="AR1204" s="89"/>
      <c r="AS1204" s="99">
        <v>532217745783</v>
      </c>
      <c r="AT1204" s="94">
        <v>6.6</v>
      </c>
      <c r="AU1204" s="97"/>
      <c r="AV1204" s="95">
        <v>44054</v>
      </c>
      <c r="AW1204" s="97"/>
      <c r="AX1204" s="89">
        <v>44104</v>
      </c>
      <c r="AY1204" s="89">
        <v>44245</v>
      </c>
      <c r="AZ1204" s="219" t="str">
        <f t="shared" si="213"/>
        <v>W08-2021</v>
      </c>
      <c r="BA1204" s="86"/>
      <c r="BB1204" s="86"/>
      <c r="BC1204" s="86"/>
      <c r="BD1204" s="83" t="s">
        <v>3719</v>
      </c>
      <c r="BE1204" s="83" t="str">
        <f t="shared" si="214"/>
        <v>21.RFI</v>
      </c>
      <c r="BF1204" s="83" t="s">
        <v>3755</v>
      </c>
      <c r="BG1204" s="96" t="s">
        <v>3787</v>
      </c>
      <c r="BH1204" s="437"/>
    </row>
    <row r="1205" spans="1:62" ht="15" hidden="1" customHeight="1">
      <c r="A1205" s="27">
        <v>196</v>
      </c>
      <c r="B1205" s="29"/>
      <c r="C1205" s="83" t="str">
        <f t="shared" si="204"/>
        <v>SUL-SN-PIN-1311</v>
      </c>
      <c r="D1205" s="83">
        <v>30587300031</v>
      </c>
      <c r="E1205" s="83" t="s">
        <v>7298</v>
      </c>
      <c r="F1205" s="198" t="s">
        <v>766</v>
      </c>
      <c r="G1205" s="83" t="s">
        <v>5840</v>
      </c>
      <c r="H1205" s="84" t="s">
        <v>6825</v>
      </c>
      <c r="I1205" s="83">
        <v>119.65297</v>
      </c>
      <c r="J1205" s="83">
        <v>-3.74241</v>
      </c>
      <c r="K1205" s="83">
        <v>50</v>
      </c>
      <c r="L1205" s="83" t="s">
        <v>4642</v>
      </c>
      <c r="M1205" s="84">
        <v>2020</v>
      </c>
      <c r="N1205" s="83" t="s">
        <v>3757</v>
      </c>
      <c r="O1205" s="83" t="s">
        <v>3393</v>
      </c>
      <c r="P1205" s="84" t="s">
        <v>205</v>
      </c>
      <c r="Q1205" s="83" t="s">
        <v>765</v>
      </c>
      <c r="R1205" s="83" t="s">
        <v>766</v>
      </c>
      <c r="S1205" s="83" t="s">
        <v>106</v>
      </c>
      <c r="T1205" s="83" t="s">
        <v>4465</v>
      </c>
      <c r="U1205" s="83" t="s">
        <v>203</v>
      </c>
      <c r="V1205" s="83" t="s">
        <v>4475</v>
      </c>
      <c r="W1205" s="274" t="s">
        <v>2206</v>
      </c>
      <c r="X1205" s="274" t="s">
        <v>2462</v>
      </c>
      <c r="Y1205" s="85">
        <v>6614554</v>
      </c>
      <c r="Z1205" s="86">
        <v>43903</v>
      </c>
      <c r="AA1205" s="86"/>
      <c r="AB1205" s="87">
        <f t="shared" ca="1" si="207"/>
        <v>144</v>
      </c>
      <c r="AC1205" s="88" t="str">
        <f t="shared" ca="1" si="208"/>
        <v>121 - 150 days</v>
      </c>
      <c r="AD1205" s="89">
        <f t="shared" si="203"/>
        <v>44053</v>
      </c>
      <c r="AE1205" s="90" t="str">
        <f t="shared" si="215"/>
        <v>W33-2020</v>
      </c>
      <c r="AF1205" s="90" t="str">
        <f t="shared" si="216"/>
        <v>Aug-2020</v>
      </c>
      <c r="AG1205" s="89">
        <v>44032</v>
      </c>
      <c r="AH1205" s="90" t="str">
        <f t="shared" si="205"/>
        <v>W30-2020</v>
      </c>
      <c r="AI1205" s="90" t="str">
        <f t="shared" si="206"/>
        <v>Jul-2020</v>
      </c>
      <c r="AJ1205" s="89">
        <v>44032</v>
      </c>
      <c r="AK1205" s="90" t="str">
        <f t="shared" si="209"/>
        <v>W30-2020</v>
      </c>
      <c r="AL1205" s="90" t="str">
        <f t="shared" si="210"/>
        <v>Jul-2020</v>
      </c>
      <c r="AM1205" s="89">
        <v>44048</v>
      </c>
      <c r="AN1205" s="90" t="str">
        <f t="shared" si="211"/>
        <v>W32-2020</v>
      </c>
      <c r="AO1205" s="90" t="str">
        <f t="shared" si="212"/>
        <v>Aug-2020</v>
      </c>
      <c r="AP1205" s="83" t="s">
        <v>4464</v>
      </c>
      <c r="AQ1205" s="107">
        <v>43994</v>
      </c>
      <c r="AR1205" s="89"/>
      <c r="AS1205" s="99">
        <v>324300207099</v>
      </c>
      <c r="AT1205" s="94">
        <v>6.6</v>
      </c>
      <c r="AU1205" s="97"/>
      <c r="AV1205" s="95">
        <v>44047</v>
      </c>
      <c r="AW1205" s="97"/>
      <c r="AX1205" s="89"/>
      <c r="AY1205" s="89">
        <v>44047</v>
      </c>
      <c r="AZ1205" s="219" t="str">
        <f t="shared" si="213"/>
        <v>W32-2020</v>
      </c>
      <c r="BA1205" s="86"/>
      <c r="BB1205" s="86">
        <v>44071</v>
      </c>
      <c r="BC1205" s="86"/>
      <c r="BD1205" s="83" t="s">
        <v>3719</v>
      </c>
      <c r="BE1205" s="83" t="str">
        <f t="shared" si="214"/>
        <v>21.RFI</v>
      </c>
      <c r="BF1205" s="83" t="s">
        <v>3755</v>
      </c>
      <c r="BG1205" s="96" t="s">
        <v>3956</v>
      </c>
      <c r="BH1205" s="437"/>
      <c r="BI1205" s="13"/>
      <c r="BJ1205" s="13"/>
    </row>
    <row r="1206" spans="1:62" ht="15" hidden="1" customHeight="1">
      <c r="A1206" s="27">
        <v>610</v>
      </c>
      <c r="B1206" s="29"/>
      <c r="C1206" s="83" t="str">
        <f t="shared" si="204"/>
        <v>KAL-KT-KLK-0390</v>
      </c>
      <c r="D1206" s="83"/>
      <c r="E1206" s="83"/>
      <c r="F1206" s="198"/>
      <c r="G1206" s="83" t="s">
        <v>5845</v>
      </c>
      <c r="H1206" s="84" t="s">
        <v>2359</v>
      </c>
      <c r="I1206" s="83">
        <v>114.344174</v>
      </c>
      <c r="J1206" s="83">
        <v>-2.9692280000000002</v>
      </c>
      <c r="K1206" s="83">
        <v>30</v>
      </c>
      <c r="L1206" s="83" t="s">
        <v>4683</v>
      </c>
      <c r="M1206" s="84">
        <v>2020</v>
      </c>
      <c r="N1206" s="83" t="s">
        <v>3757</v>
      </c>
      <c r="O1206" s="83" t="s">
        <v>2359</v>
      </c>
      <c r="P1206" s="84" t="s">
        <v>205</v>
      </c>
      <c r="Q1206" s="83" t="s">
        <v>1591</v>
      </c>
      <c r="R1206" s="83" t="s">
        <v>1592</v>
      </c>
      <c r="S1206" s="83" t="s">
        <v>2200</v>
      </c>
      <c r="T1206" s="83" t="s">
        <v>4466</v>
      </c>
      <c r="U1206" s="83" t="s">
        <v>103</v>
      </c>
      <c r="V1206" s="83" t="s">
        <v>4474</v>
      </c>
      <c r="W1206" s="274" t="s">
        <v>196</v>
      </c>
      <c r="X1206" s="274" t="s">
        <v>2681</v>
      </c>
      <c r="Y1206" s="85">
        <v>6614902</v>
      </c>
      <c r="Z1206" s="86">
        <v>44033</v>
      </c>
      <c r="AA1206" s="86"/>
      <c r="AB1206" s="87">
        <f t="shared" ca="1" si="207"/>
        <v>105</v>
      </c>
      <c r="AC1206" s="88" t="str">
        <f t="shared" ca="1" si="208"/>
        <v>91 - 120 days</v>
      </c>
      <c r="AD1206" s="89">
        <f t="shared" si="203"/>
        <v>44063</v>
      </c>
      <c r="AE1206" s="90" t="str">
        <f t="shared" si="215"/>
        <v>W34-2020</v>
      </c>
      <c r="AF1206" s="90" t="str">
        <f t="shared" si="216"/>
        <v>Aug-2020</v>
      </c>
      <c r="AG1206" s="89" t="s">
        <v>2234</v>
      </c>
      <c r="AH1206" s="90" t="str">
        <f t="shared" si="205"/>
        <v/>
      </c>
      <c r="AI1206" s="90" t="str">
        <f t="shared" si="206"/>
        <v/>
      </c>
      <c r="AJ1206" s="89">
        <v>44063</v>
      </c>
      <c r="AK1206" s="90" t="str">
        <f t="shared" si="209"/>
        <v>W34-2020</v>
      </c>
      <c r="AL1206" s="90" t="str">
        <f t="shared" si="210"/>
        <v>Aug-2020</v>
      </c>
      <c r="AM1206" s="89">
        <v>44063</v>
      </c>
      <c r="AN1206" s="90" t="str">
        <f t="shared" si="211"/>
        <v>W34-2020</v>
      </c>
      <c r="AO1206" s="90" t="str">
        <f t="shared" si="212"/>
        <v>Aug-2020</v>
      </c>
      <c r="AP1206" s="83" t="s">
        <v>4464</v>
      </c>
      <c r="AQ1206" s="107"/>
      <c r="AR1206" s="89"/>
      <c r="AS1206" s="99"/>
      <c r="AT1206" s="94"/>
      <c r="AU1206" s="97"/>
      <c r="AV1206" s="95">
        <v>44042</v>
      </c>
      <c r="AW1206" s="97"/>
      <c r="AX1206" s="89"/>
      <c r="AY1206" s="89">
        <v>44138</v>
      </c>
      <c r="AZ1206" s="219" t="str">
        <f t="shared" si="213"/>
        <v>W45-2020</v>
      </c>
      <c r="BA1206" s="86"/>
      <c r="BB1206" s="86"/>
      <c r="BC1206" s="86"/>
      <c r="BD1206" s="83" t="s">
        <v>3719</v>
      </c>
      <c r="BE1206" s="83" t="str">
        <f t="shared" si="214"/>
        <v>21.RFI</v>
      </c>
      <c r="BF1206" s="83" t="s">
        <v>3755</v>
      </c>
      <c r="BG1206" s="103" t="s">
        <v>4287</v>
      </c>
      <c r="BH1206" s="448"/>
      <c r="BI1206" s="13"/>
      <c r="BJ1206" s="13"/>
    </row>
    <row r="1207" spans="1:62" ht="15" hidden="1" customHeight="1">
      <c r="A1207" s="27">
        <v>608</v>
      </c>
      <c r="B1207" s="29"/>
      <c r="C1207" s="83" t="str">
        <f t="shared" si="204"/>
        <v>KAL-KS-BJM-0928</v>
      </c>
      <c r="D1207" s="83">
        <v>30606860031</v>
      </c>
      <c r="E1207" s="83" t="s">
        <v>7356</v>
      </c>
      <c r="F1207" s="198" t="s">
        <v>3175</v>
      </c>
      <c r="G1207" s="83" t="s">
        <v>5845</v>
      </c>
      <c r="H1207" s="84" t="s">
        <v>6825</v>
      </c>
      <c r="I1207" s="83">
        <v>114.60844</v>
      </c>
      <c r="J1207" s="83">
        <v>-3.2946200000000001</v>
      </c>
      <c r="K1207" s="83">
        <v>30</v>
      </c>
      <c r="L1207" s="83" t="s">
        <v>4548</v>
      </c>
      <c r="M1207" s="84">
        <v>2020</v>
      </c>
      <c r="N1207" s="83" t="s">
        <v>3757</v>
      </c>
      <c r="O1207" s="83" t="s">
        <v>3698</v>
      </c>
      <c r="P1207" s="84" t="s">
        <v>205</v>
      </c>
      <c r="Q1207" s="83" t="s">
        <v>1587</v>
      </c>
      <c r="R1207" s="83" t="s">
        <v>1588</v>
      </c>
      <c r="S1207" s="83" t="s">
        <v>2200</v>
      </c>
      <c r="T1207" s="83" t="s">
        <v>4466</v>
      </c>
      <c r="U1207" s="83" t="s">
        <v>103</v>
      </c>
      <c r="V1207" s="83" t="s">
        <v>4474</v>
      </c>
      <c r="W1207" s="274" t="s">
        <v>2208</v>
      </c>
      <c r="X1207" s="274" t="s">
        <v>2680</v>
      </c>
      <c r="Y1207" s="85">
        <v>6614866</v>
      </c>
      <c r="Z1207" s="86">
        <v>44019</v>
      </c>
      <c r="AA1207" s="86"/>
      <c r="AB1207" s="87">
        <f t="shared" ca="1" si="207"/>
        <v>209</v>
      </c>
      <c r="AC1207" s="88" t="str">
        <f t="shared" ca="1" si="208"/>
        <v>&gt; 150 days</v>
      </c>
      <c r="AD1207" s="89">
        <f t="shared" si="203"/>
        <v>44049</v>
      </c>
      <c r="AE1207" s="90" t="str">
        <f t="shared" si="215"/>
        <v>W32-2020</v>
      </c>
      <c r="AF1207" s="90" t="str">
        <f t="shared" si="216"/>
        <v>Aug-2020</v>
      </c>
      <c r="AG1207" s="89">
        <v>44133</v>
      </c>
      <c r="AH1207" s="90" t="str">
        <f t="shared" si="205"/>
        <v>W44-2020</v>
      </c>
      <c r="AI1207" s="90" t="str">
        <f t="shared" si="206"/>
        <v>Oct-2020</v>
      </c>
      <c r="AJ1207" s="89">
        <v>44228</v>
      </c>
      <c r="AK1207" s="90" t="str">
        <f t="shared" si="209"/>
        <v>W06-2021</v>
      </c>
      <c r="AL1207" s="90" t="str">
        <f t="shared" si="210"/>
        <v>Feb-2021</v>
      </c>
      <c r="AM1207" s="89">
        <v>44228</v>
      </c>
      <c r="AN1207" s="90" t="str">
        <f t="shared" si="211"/>
        <v>W06-2021</v>
      </c>
      <c r="AO1207" s="90" t="str">
        <f t="shared" si="212"/>
        <v>Feb-2021</v>
      </c>
      <c r="AP1207" s="83" t="s">
        <v>4462</v>
      </c>
      <c r="AQ1207" s="107">
        <v>44214</v>
      </c>
      <c r="AR1207" s="89"/>
      <c r="AS1207" s="99"/>
      <c r="AT1207" s="94"/>
      <c r="AU1207" s="97"/>
      <c r="AV1207" s="95">
        <v>44042</v>
      </c>
      <c r="AW1207" s="97"/>
      <c r="AX1207" s="89"/>
      <c r="AY1207" s="89">
        <v>44228</v>
      </c>
      <c r="AZ1207" s="219" t="str">
        <f t="shared" si="213"/>
        <v>W06-2021</v>
      </c>
      <c r="BA1207" s="86"/>
      <c r="BB1207" s="86"/>
      <c r="BC1207" s="86"/>
      <c r="BD1207" s="83" t="s">
        <v>3719</v>
      </c>
      <c r="BE1207" s="83" t="str">
        <f t="shared" si="214"/>
        <v>21.RFI</v>
      </c>
      <c r="BF1207" s="83" t="s">
        <v>3755</v>
      </c>
      <c r="BG1207" s="103" t="s">
        <v>4285</v>
      </c>
      <c r="BH1207" s="448"/>
    </row>
    <row r="1208" spans="1:62" ht="15" hidden="1" customHeight="1">
      <c r="A1208" s="27">
        <v>175</v>
      </c>
      <c r="B1208" s="29"/>
      <c r="C1208" s="83" t="str">
        <f t="shared" si="204"/>
        <v>KAL-KB-MPW-0705</v>
      </c>
      <c r="D1208" s="83">
        <v>30588020031</v>
      </c>
      <c r="E1208" s="83" t="s">
        <v>7360</v>
      </c>
      <c r="F1208" s="198" t="s">
        <v>724</v>
      </c>
      <c r="G1208" s="83" t="s">
        <v>5840</v>
      </c>
      <c r="H1208" s="84" t="s">
        <v>6825</v>
      </c>
      <c r="I1208" s="83">
        <v>109.2157</v>
      </c>
      <c r="J1208" s="83">
        <v>9.1694999999999999E-2</v>
      </c>
      <c r="K1208" s="83">
        <v>30</v>
      </c>
      <c r="L1208" s="83" t="s">
        <v>4625</v>
      </c>
      <c r="M1208" s="84">
        <v>2020</v>
      </c>
      <c r="N1208" s="83" t="s">
        <v>3757</v>
      </c>
      <c r="O1208" s="83" t="s">
        <v>3372</v>
      </c>
      <c r="P1208" s="84" t="s">
        <v>205</v>
      </c>
      <c r="Q1208" s="83" t="s">
        <v>723</v>
      </c>
      <c r="R1208" s="83" t="s">
        <v>724</v>
      </c>
      <c r="S1208" s="83" t="s">
        <v>106</v>
      </c>
      <c r="T1208" s="83" t="s">
        <v>4465</v>
      </c>
      <c r="U1208" s="83" t="s">
        <v>2197</v>
      </c>
      <c r="V1208" s="83" t="s">
        <v>4474</v>
      </c>
      <c r="W1208" s="274" t="s">
        <v>2209</v>
      </c>
      <c r="X1208" s="274" t="s">
        <v>2478</v>
      </c>
      <c r="Y1208" s="85">
        <v>6614568</v>
      </c>
      <c r="Z1208" s="86">
        <v>43909</v>
      </c>
      <c r="AA1208" s="86"/>
      <c r="AB1208" s="87">
        <f t="shared" ca="1" si="207"/>
        <v>125</v>
      </c>
      <c r="AC1208" s="88" t="str">
        <f t="shared" ca="1" si="208"/>
        <v>121 - 150 days</v>
      </c>
      <c r="AD1208" s="89">
        <f t="shared" si="203"/>
        <v>44059</v>
      </c>
      <c r="AE1208" s="90" t="str">
        <f t="shared" si="215"/>
        <v>W34-2020</v>
      </c>
      <c r="AF1208" s="90" t="str">
        <f t="shared" si="216"/>
        <v>Aug-2020</v>
      </c>
      <c r="AG1208" s="89">
        <v>44032</v>
      </c>
      <c r="AH1208" s="90" t="str">
        <f t="shared" si="205"/>
        <v>W30-2020</v>
      </c>
      <c r="AI1208" s="90" t="str">
        <f t="shared" si="206"/>
        <v>Jul-2020</v>
      </c>
      <c r="AJ1208" s="89">
        <v>44032</v>
      </c>
      <c r="AK1208" s="90" t="str">
        <f t="shared" si="209"/>
        <v>W30-2020</v>
      </c>
      <c r="AL1208" s="90" t="str">
        <f t="shared" si="210"/>
        <v>Jul-2020</v>
      </c>
      <c r="AM1208" s="89">
        <v>44032</v>
      </c>
      <c r="AN1208" s="90" t="str">
        <f t="shared" si="211"/>
        <v>W30-2020</v>
      </c>
      <c r="AO1208" s="90" t="str">
        <f t="shared" si="212"/>
        <v>Jul-2020</v>
      </c>
      <c r="AP1208" s="83" t="s">
        <v>4464</v>
      </c>
      <c r="AQ1208" s="107">
        <v>43994</v>
      </c>
      <c r="AR1208" s="89"/>
      <c r="AS1208" s="99" t="s">
        <v>2264</v>
      </c>
      <c r="AT1208" s="94">
        <v>6.6</v>
      </c>
      <c r="AU1208" s="255"/>
      <c r="AV1208" s="95">
        <v>44041</v>
      </c>
      <c r="AW1208" s="97"/>
      <c r="AX1208" s="89"/>
      <c r="AY1208" s="89">
        <v>44034</v>
      </c>
      <c r="AZ1208" s="219" t="str">
        <f t="shared" si="213"/>
        <v>W30-2020</v>
      </c>
      <c r="BA1208" s="86"/>
      <c r="BB1208" s="86"/>
      <c r="BC1208" s="86"/>
      <c r="BD1208" s="83" t="s">
        <v>3719</v>
      </c>
      <c r="BE1208" s="83" t="str">
        <f t="shared" si="214"/>
        <v>21.RFI</v>
      </c>
      <c r="BF1208" s="83" t="s">
        <v>3755</v>
      </c>
      <c r="BG1208" s="96" t="s">
        <v>3935</v>
      </c>
      <c r="BH1208" s="437"/>
      <c r="BI1208" s="13"/>
      <c r="BJ1208" s="369"/>
    </row>
    <row r="1209" spans="1:62" ht="15" hidden="1" customHeight="1">
      <c r="A1209" s="27">
        <v>160</v>
      </c>
      <c r="B1209" s="29"/>
      <c r="C1209" s="83" t="str">
        <f t="shared" si="204"/>
        <v>SUM-SU-PMS-2103</v>
      </c>
      <c r="D1209" s="83">
        <v>30587340031</v>
      </c>
      <c r="E1209" s="83" t="s">
        <v>7400</v>
      </c>
      <c r="F1209" s="198" t="s">
        <v>694</v>
      </c>
      <c r="G1209" s="83" t="s">
        <v>5840</v>
      </c>
      <c r="H1209" s="84" t="s">
        <v>6825</v>
      </c>
      <c r="I1209" s="83">
        <v>99.446403000000004</v>
      </c>
      <c r="J1209" s="83">
        <v>3.098017</v>
      </c>
      <c r="K1209" s="83">
        <v>50</v>
      </c>
      <c r="L1209" s="83" t="s">
        <v>4614</v>
      </c>
      <c r="M1209" s="84">
        <v>2020</v>
      </c>
      <c r="N1209" s="83" t="s">
        <v>3757</v>
      </c>
      <c r="O1209" s="83" t="s">
        <v>3357</v>
      </c>
      <c r="P1209" s="84" t="s">
        <v>205</v>
      </c>
      <c r="Q1209" s="83" t="s">
        <v>693</v>
      </c>
      <c r="R1209" s="83" t="s">
        <v>694</v>
      </c>
      <c r="S1209" s="83" t="s">
        <v>106</v>
      </c>
      <c r="T1209" s="83" t="s">
        <v>4465</v>
      </c>
      <c r="U1209" s="83" t="s">
        <v>201</v>
      </c>
      <c r="V1209" s="83" t="s">
        <v>4471</v>
      </c>
      <c r="W1209" s="274" t="s">
        <v>2206</v>
      </c>
      <c r="X1209" s="274" t="s">
        <v>2476</v>
      </c>
      <c r="Y1209" s="85">
        <v>6614554</v>
      </c>
      <c r="Z1209" s="86">
        <v>43903</v>
      </c>
      <c r="AA1209" s="86"/>
      <c r="AB1209" s="87">
        <f t="shared" ca="1" si="207"/>
        <v>123</v>
      </c>
      <c r="AC1209" s="88" t="str">
        <f t="shared" ca="1" si="208"/>
        <v>121 - 150 days</v>
      </c>
      <c r="AD1209" s="89">
        <f t="shared" si="203"/>
        <v>44053</v>
      </c>
      <c r="AE1209" s="90" t="str">
        <f t="shared" si="215"/>
        <v>W33-2020</v>
      </c>
      <c r="AF1209" s="90" t="str">
        <f t="shared" si="216"/>
        <v>Aug-2020</v>
      </c>
      <c r="AG1209" s="89">
        <v>44012</v>
      </c>
      <c r="AH1209" s="90" t="str">
        <f t="shared" si="205"/>
        <v>W27-2020</v>
      </c>
      <c r="AI1209" s="90" t="str">
        <f t="shared" si="206"/>
        <v>Jun-2020</v>
      </c>
      <c r="AJ1209" s="89">
        <v>44022</v>
      </c>
      <c r="AK1209" s="90" t="str">
        <f t="shared" si="209"/>
        <v>W28-2020</v>
      </c>
      <c r="AL1209" s="90" t="str">
        <f t="shared" si="210"/>
        <v>Jul-2020</v>
      </c>
      <c r="AM1209" s="89">
        <v>44025</v>
      </c>
      <c r="AN1209" s="90" t="str">
        <f t="shared" si="211"/>
        <v>W29-2020</v>
      </c>
      <c r="AO1209" s="90" t="str">
        <f t="shared" si="212"/>
        <v>Jul-2020</v>
      </c>
      <c r="AP1209" s="83" t="s">
        <v>4464</v>
      </c>
      <c r="AQ1209" s="107">
        <v>43994</v>
      </c>
      <c r="AR1209" s="89"/>
      <c r="AS1209" s="99">
        <v>121120844987</v>
      </c>
      <c r="AT1209" s="94">
        <v>6.6</v>
      </c>
      <c r="AU1209" s="97"/>
      <c r="AV1209" s="95">
        <v>44041</v>
      </c>
      <c r="AW1209" s="97"/>
      <c r="AX1209" s="89">
        <v>44026</v>
      </c>
      <c r="AY1209" s="89">
        <v>44026</v>
      </c>
      <c r="AZ1209" s="219" t="str">
        <f t="shared" si="213"/>
        <v>W29-2020</v>
      </c>
      <c r="BA1209" s="86"/>
      <c r="BB1209" s="86">
        <v>44068</v>
      </c>
      <c r="BC1209" s="86"/>
      <c r="BD1209" s="83" t="s">
        <v>3719</v>
      </c>
      <c r="BE1209" s="83" t="str">
        <f t="shared" si="214"/>
        <v>21.RFI</v>
      </c>
      <c r="BF1209" s="83" t="s">
        <v>3755</v>
      </c>
      <c r="BG1209" s="96" t="s">
        <v>3920</v>
      </c>
      <c r="BH1209" s="437"/>
      <c r="BI1209" s="13"/>
      <c r="BJ1209" s="13"/>
    </row>
    <row r="1210" spans="1:62" ht="15" hidden="1" customHeight="1">
      <c r="A1210" s="27">
        <v>49</v>
      </c>
      <c r="B1210" s="29"/>
      <c r="C1210" s="83" t="str">
        <f t="shared" si="204"/>
        <v>JAW-JB-SOR-3833</v>
      </c>
      <c r="D1210" s="83">
        <v>30590130031</v>
      </c>
      <c r="E1210" s="83" t="s">
        <v>7724</v>
      </c>
      <c r="F1210" s="198" t="s">
        <v>472</v>
      </c>
      <c r="G1210" s="83" t="s">
        <v>5840</v>
      </c>
      <c r="H1210" s="84" t="s">
        <v>6825</v>
      </c>
      <c r="I1210" s="83">
        <v>107.682436</v>
      </c>
      <c r="J1210" s="83">
        <v>-7.1554169999999999</v>
      </c>
      <c r="K1210" s="83">
        <v>40</v>
      </c>
      <c r="L1210" s="83" t="s">
        <v>4526</v>
      </c>
      <c r="M1210" s="84">
        <v>2020</v>
      </c>
      <c r="N1210" s="83" t="s">
        <v>3757</v>
      </c>
      <c r="O1210" s="83" t="s">
        <v>3248</v>
      </c>
      <c r="P1210" s="84" t="s">
        <v>205</v>
      </c>
      <c r="Q1210" s="83" t="s">
        <v>471</v>
      </c>
      <c r="R1210" s="83" t="s">
        <v>472</v>
      </c>
      <c r="S1210" s="83" t="s">
        <v>106</v>
      </c>
      <c r="T1210" s="83" t="s">
        <v>4465</v>
      </c>
      <c r="U1210" s="83" t="s">
        <v>103</v>
      </c>
      <c r="V1210" s="83" t="s">
        <v>4470</v>
      </c>
      <c r="W1210" s="274" t="s">
        <v>2205</v>
      </c>
      <c r="X1210" s="274" t="s">
        <v>2450</v>
      </c>
      <c r="Y1210" s="85">
        <v>6614612</v>
      </c>
      <c r="Z1210" s="86">
        <v>43924</v>
      </c>
      <c r="AA1210" s="86"/>
      <c r="AB1210" s="87">
        <f t="shared" ca="1" si="207"/>
        <v>129</v>
      </c>
      <c r="AC1210" s="88" t="str">
        <f t="shared" ca="1" si="208"/>
        <v>121 - 150 days</v>
      </c>
      <c r="AD1210" s="89">
        <f t="shared" ref="AD1210:AD1273" si="217">IF(AND(S1210=""),"TBD",IF(AND(S1210="COLO"),Z1210+30,Z1210+150))</f>
        <v>44074</v>
      </c>
      <c r="AE1210" s="90" t="str">
        <f t="shared" si="215"/>
        <v>W36-2020</v>
      </c>
      <c r="AF1210" s="90" t="str">
        <f t="shared" si="216"/>
        <v>Aug-2020</v>
      </c>
      <c r="AG1210" s="89">
        <v>44042</v>
      </c>
      <c r="AH1210" s="90" t="str">
        <f t="shared" si="205"/>
        <v>W31-2020</v>
      </c>
      <c r="AI1210" s="90" t="str">
        <f t="shared" si="206"/>
        <v>Jul-2020</v>
      </c>
      <c r="AJ1210" s="89">
        <v>44032</v>
      </c>
      <c r="AK1210" s="90" t="str">
        <f t="shared" si="209"/>
        <v>W30-2020</v>
      </c>
      <c r="AL1210" s="90" t="str">
        <f t="shared" si="210"/>
        <v>Jul-2020</v>
      </c>
      <c r="AM1210" s="89">
        <v>44058</v>
      </c>
      <c r="AN1210" s="90" t="str">
        <f t="shared" si="211"/>
        <v>W33-2020</v>
      </c>
      <c r="AO1210" s="90" t="str">
        <f t="shared" si="212"/>
        <v>Aug-2020</v>
      </c>
      <c r="AP1210" s="83" t="s">
        <v>4464</v>
      </c>
      <c r="AQ1210" s="107">
        <v>43994</v>
      </c>
      <c r="AR1210" s="89"/>
      <c r="AS1210" s="99" t="s">
        <v>2245</v>
      </c>
      <c r="AT1210" s="94" t="s">
        <v>2415</v>
      </c>
      <c r="AU1210" s="97"/>
      <c r="AV1210" s="95">
        <v>44040</v>
      </c>
      <c r="AW1210" s="97"/>
      <c r="AX1210" s="89">
        <v>44027</v>
      </c>
      <c r="AY1210" s="89">
        <v>44053</v>
      </c>
      <c r="AZ1210" s="219" t="str">
        <f t="shared" si="213"/>
        <v>W33-2020</v>
      </c>
      <c r="BA1210" s="86"/>
      <c r="BB1210" s="86">
        <v>44088</v>
      </c>
      <c r="BC1210" s="86"/>
      <c r="BD1210" s="83" t="s">
        <v>3719</v>
      </c>
      <c r="BE1210" s="83" t="str">
        <f t="shared" si="214"/>
        <v>21.RFI</v>
      </c>
      <c r="BF1210" s="83" t="s">
        <v>3755</v>
      </c>
      <c r="BG1210" s="96" t="s">
        <v>3809</v>
      </c>
      <c r="BH1210" s="437"/>
      <c r="BI1210" s="13"/>
      <c r="BJ1210" s="13"/>
    </row>
    <row r="1211" spans="1:62" ht="15" hidden="1" customHeight="1">
      <c r="A1211" s="27">
        <v>12</v>
      </c>
      <c r="B1211" s="29"/>
      <c r="C1211" s="83" t="str">
        <f t="shared" ref="C1211:C1274" si="218">Q1211</f>
        <v>KAL-KB-SBS-0685</v>
      </c>
      <c r="D1211" s="83">
        <v>30587250031</v>
      </c>
      <c r="E1211" s="83" t="s">
        <v>7835</v>
      </c>
      <c r="F1211" s="198" t="s">
        <v>398</v>
      </c>
      <c r="G1211" s="83" t="s">
        <v>5840</v>
      </c>
      <c r="H1211" s="84" t="s">
        <v>6825</v>
      </c>
      <c r="I1211" s="83">
        <v>109.15776</v>
      </c>
      <c r="J1211" s="83">
        <v>1.1628130000000001</v>
      </c>
      <c r="K1211" s="83">
        <v>50</v>
      </c>
      <c r="L1211" s="83" t="s">
        <v>4496</v>
      </c>
      <c r="M1211" s="84">
        <v>2020</v>
      </c>
      <c r="N1211" s="83" t="s">
        <v>3757</v>
      </c>
      <c r="O1211" s="83" t="s">
        <v>3211</v>
      </c>
      <c r="P1211" s="84" t="s">
        <v>205</v>
      </c>
      <c r="Q1211" s="83" t="s">
        <v>397</v>
      </c>
      <c r="R1211" s="83" t="s">
        <v>398</v>
      </c>
      <c r="S1211" s="83" t="s">
        <v>106</v>
      </c>
      <c r="T1211" s="83" t="s">
        <v>4465</v>
      </c>
      <c r="U1211" s="83" t="s">
        <v>2197</v>
      </c>
      <c r="V1211" s="83" t="s">
        <v>4474</v>
      </c>
      <c r="W1211" s="274" t="s">
        <v>2209</v>
      </c>
      <c r="X1211" s="274" t="s">
        <v>2430</v>
      </c>
      <c r="Y1211" s="85">
        <v>6614554</v>
      </c>
      <c r="Z1211" s="86">
        <v>43903</v>
      </c>
      <c r="AA1211" s="86"/>
      <c r="AB1211" s="87">
        <f t="shared" ca="1" si="207"/>
        <v>129</v>
      </c>
      <c r="AC1211" s="88" t="str">
        <f t="shared" ca="1" si="208"/>
        <v>121 - 150 days</v>
      </c>
      <c r="AD1211" s="89">
        <f t="shared" si="217"/>
        <v>44053</v>
      </c>
      <c r="AE1211" s="90" t="str">
        <f t="shared" si="215"/>
        <v>W33-2020</v>
      </c>
      <c r="AF1211" s="90" t="str">
        <f t="shared" si="216"/>
        <v>Aug-2020</v>
      </c>
      <c r="AG1211" s="89">
        <v>44022</v>
      </c>
      <c r="AH1211" s="90" t="str">
        <f t="shared" si="205"/>
        <v>W28-2020</v>
      </c>
      <c r="AI1211" s="90" t="str">
        <f t="shared" si="206"/>
        <v>Jul-2020</v>
      </c>
      <c r="AJ1211" s="89">
        <v>44022</v>
      </c>
      <c r="AK1211" s="90" t="str">
        <f t="shared" si="209"/>
        <v>W28-2020</v>
      </c>
      <c r="AL1211" s="90" t="str">
        <f t="shared" si="210"/>
        <v>Jul-2020</v>
      </c>
      <c r="AM1211" s="89">
        <v>44032</v>
      </c>
      <c r="AN1211" s="90" t="str">
        <f t="shared" si="211"/>
        <v>W30-2020</v>
      </c>
      <c r="AO1211" s="90" t="str">
        <f t="shared" si="212"/>
        <v>Jul-2020</v>
      </c>
      <c r="AP1211" s="83" t="s">
        <v>4464</v>
      </c>
      <c r="AQ1211" s="107">
        <v>43994</v>
      </c>
      <c r="AR1211" s="89"/>
      <c r="AS1211" s="99" t="s">
        <v>2240</v>
      </c>
      <c r="AT1211" s="94">
        <v>6.6</v>
      </c>
      <c r="AU1211" s="97"/>
      <c r="AV1211" s="95">
        <v>44040</v>
      </c>
      <c r="AW1211" s="97"/>
      <c r="AX1211" s="89"/>
      <c r="AY1211" s="89">
        <v>44032</v>
      </c>
      <c r="AZ1211" s="219" t="str">
        <f t="shared" si="213"/>
        <v>W30-2020</v>
      </c>
      <c r="BA1211" s="86"/>
      <c r="BB1211" s="86">
        <v>44062</v>
      </c>
      <c r="BC1211" s="86"/>
      <c r="BD1211" s="83" t="s">
        <v>3719</v>
      </c>
      <c r="BE1211" s="83" t="str">
        <f t="shared" si="214"/>
        <v>21.RFI</v>
      </c>
      <c r="BF1211" s="83" t="s">
        <v>3755</v>
      </c>
      <c r="BG1211" s="96" t="s">
        <v>3772</v>
      </c>
      <c r="BH1211" s="437"/>
      <c r="BI1211" s="13"/>
      <c r="BJ1211" s="13"/>
    </row>
    <row r="1212" spans="1:62" ht="15" hidden="1" customHeight="1">
      <c r="A1212" s="27">
        <v>67</v>
      </c>
      <c r="B1212" s="29"/>
      <c r="C1212" s="83" t="str">
        <f t="shared" si="218"/>
        <v>SUM-SU-PSP-2152</v>
      </c>
      <c r="D1212" s="83">
        <v>30587380031</v>
      </c>
      <c r="E1212" s="83" t="s">
        <v>7684</v>
      </c>
      <c r="F1212" s="198" t="s">
        <v>508</v>
      </c>
      <c r="G1212" s="83" t="s">
        <v>5840</v>
      </c>
      <c r="H1212" s="84" t="s">
        <v>6825</v>
      </c>
      <c r="I1212" s="83">
        <v>99.257479000000004</v>
      </c>
      <c r="J1212" s="83">
        <v>1.4525030000000001</v>
      </c>
      <c r="K1212" s="83">
        <v>50</v>
      </c>
      <c r="L1212" s="83" t="s">
        <v>4541</v>
      </c>
      <c r="M1212" s="84">
        <v>2020</v>
      </c>
      <c r="N1212" s="83" t="s">
        <v>3757</v>
      </c>
      <c r="O1212" s="83" t="s">
        <v>3265</v>
      </c>
      <c r="P1212" s="84" t="s">
        <v>205</v>
      </c>
      <c r="Q1212" s="83" t="s">
        <v>507</v>
      </c>
      <c r="R1212" s="83" t="s">
        <v>508</v>
      </c>
      <c r="S1212" s="83" t="s">
        <v>106</v>
      </c>
      <c r="T1212" s="83" t="s">
        <v>4465</v>
      </c>
      <c r="U1212" s="83" t="s">
        <v>201</v>
      </c>
      <c r="V1212" s="83" t="s">
        <v>4471</v>
      </c>
      <c r="W1212" s="274" t="s">
        <v>2206</v>
      </c>
      <c r="X1212" s="274" t="s">
        <v>2452</v>
      </c>
      <c r="Y1212" s="85">
        <v>6614554</v>
      </c>
      <c r="Z1212" s="86">
        <v>43903</v>
      </c>
      <c r="AA1212" s="86"/>
      <c r="AB1212" s="87">
        <f t="shared" ca="1" si="207"/>
        <v>130</v>
      </c>
      <c r="AC1212" s="88" t="str">
        <f t="shared" ca="1" si="208"/>
        <v>121 - 150 days</v>
      </c>
      <c r="AD1212" s="89">
        <f t="shared" si="217"/>
        <v>44053</v>
      </c>
      <c r="AE1212" s="90" t="str">
        <f t="shared" si="215"/>
        <v>W33-2020</v>
      </c>
      <c r="AF1212" s="90" t="str">
        <f t="shared" si="216"/>
        <v>Aug-2020</v>
      </c>
      <c r="AG1212" s="89">
        <v>44032</v>
      </c>
      <c r="AH1212" s="90" t="str">
        <f t="shared" ref="AH1212:AH1275" si="219">IFERROR(VLOOKUP(AG1212,L_Convert,6,FALSE),"")</f>
        <v>W30-2020</v>
      </c>
      <c r="AI1212" s="90" t="str">
        <f t="shared" ref="AI1212:AI1275" si="220">IFERROR(VLOOKUP(AG1212,L_Convert,7,FALSE),"")</f>
        <v>Jul-2020</v>
      </c>
      <c r="AJ1212" s="89">
        <v>44052</v>
      </c>
      <c r="AK1212" s="90" t="str">
        <f t="shared" si="209"/>
        <v>W33-2020</v>
      </c>
      <c r="AL1212" s="90" t="str">
        <f t="shared" si="210"/>
        <v>Aug-2020</v>
      </c>
      <c r="AM1212" s="89">
        <v>44043</v>
      </c>
      <c r="AN1212" s="90" t="str">
        <f t="shared" si="211"/>
        <v>W31-2020</v>
      </c>
      <c r="AO1212" s="90" t="str">
        <f t="shared" si="212"/>
        <v>Jul-2020</v>
      </c>
      <c r="AP1212" s="83" t="s">
        <v>4464</v>
      </c>
      <c r="AQ1212" s="107">
        <v>44006</v>
      </c>
      <c r="AR1212" s="89"/>
      <c r="AS1212" s="99">
        <v>124011307427</v>
      </c>
      <c r="AT1212" s="94">
        <v>6.6</v>
      </c>
      <c r="AU1212" s="97"/>
      <c r="AV1212" s="95">
        <v>44040</v>
      </c>
      <c r="AW1212" s="97"/>
      <c r="AX1212" s="89">
        <v>44026</v>
      </c>
      <c r="AY1212" s="89">
        <v>44033</v>
      </c>
      <c r="AZ1212" s="219" t="str">
        <f t="shared" si="213"/>
        <v>W30-2020</v>
      </c>
      <c r="BA1212" s="86"/>
      <c r="BB1212" s="86">
        <v>44067</v>
      </c>
      <c r="BC1212" s="86"/>
      <c r="BD1212" s="83" t="s">
        <v>3719</v>
      </c>
      <c r="BE1212" s="83" t="str">
        <f t="shared" si="214"/>
        <v>21.RFI</v>
      </c>
      <c r="BF1212" s="83" t="s">
        <v>3755</v>
      </c>
      <c r="BG1212" s="96" t="s">
        <v>3827</v>
      </c>
      <c r="BH1212" s="437"/>
      <c r="BI1212" s="13"/>
      <c r="BJ1212" s="190"/>
    </row>
    <row r="1213" spans="1:62" ht="15" hidden="1" customHeight="1">
      <c r="A1213" s="27">
        <v>187</v>
      </c>
      <c r="B1213" s="29"/>
      <c r="C1213" s="83" t="str">
        <f t="shared" si="218"/>
        <v>SUM-SU-PYB-2157</v>
      </c>
      <c r="D1213" s="83">
        <v>30587390031</v>
      </c>
      <c r="E1213" s="83" t="s">
        <v>7338</v>
      </c>
      <c r="F1213" s="198" t="s">
        <v>748</v>
      </c>
      <c r="G1213" s="83" t="s">
        <v>5840</v>
      </c>
      <c r="H1213" s="84" t="s">
        <v>6825</v>
      </c>
      <c r="I1213" s="83">
        <v>99.486193999999998</v>
      </c>
      <c r="J1213" s="83">
        <v>0.92764800000000003</v>
      </c>
      <c r="K1213" s="83">
        <v>50</v>
      </c>
      <c r="L1213" s="83" t="s">
        <v>4633</v>
      </c>
      <c r="M1213" s="84">
        <v>2020</v>
      </c>
      <c r="N1213" s="83" t="s">
        <v>3757</v>
      </c>
      <c r="O1213" s="83" t="s">
        <v>3384</v>
      </c>
      <c r="P1213" s="84" t="s">
        <v>205</v>
      </c>
      <c r="Q1213" s="83" t="s">
        <v>747</v>
      </c>
      <c r="R1213" s="83" t="s">
        <v>748</v>
      </c>
      <c r="S1213" s="83" t="s">
        <v>106</v>
      </c>
      <c r="T1213" s="83" t="s">
        <v>4465</v>
      </c>
      <c r="U1213" s="83" t="s">
        <v>201</v>
      </c>
      <c r="V1213" s="83" t="s">
        <v>4471</v>
      </c>
      <c r="W1213" s="274" t="s">
        <v>2206</v>
      </c>
      <c r="X1213" s="274" t="s">
        <v>2482</v>
      </c>
      <c r="Y1213" s="85">
        <v>6614554</v>
      </c>
      <c r="Z1213" s="86">
        <v>43903</v>
      </c>
      <c r="AA1213" s="86"/>
      <c r="AB1213" s="87">
        <f t="shared" ca="1" si="207"/>
        <v>130</v>
      </c>
      <c r="AC1213" s="88" t="str">
        <f t="shared" ca="1" si="208"/>
        <v>121 - 150 days</v>
      </c>
      <c r="AD1213" s="89">
        <f t="shared" si="217"/>
        <v>44053</v>
      </c>
      <c r="AE1213" s="90" t="str">
        <f t="shared" si="215"/>
        <v>W33-2020</v>
      </c>
      <c r="AF1213" s="90" t="str">
        <f t="shared" si="216"/>
        <v>Aug-2020</v>
      </c>
      <c r="AG1213" s="89">
        <v>44032</v>
      </c>
      <c r="AH1213" s="90" t="str">
        <f t="shared" si="219"/>
        <v>W30-2020</v>
      </c>
      <c r="AI1213" s="90" t="str">
        <f t="shared" si="220"/>
        <v>Jul-2020</v>
      </c>
      <c r="AJ1213" s="89">
        <v>44052</v>
      </c>
      <c r="AK1213" s="90" t="str">
        <f t="shared" si="209"/>
        <v>W33-2020</v>
      </c>
      <c r="AL1213" s="90" t="str">
        <f t="shared" si="210"/>
        <v>Aug-2020</v>
      </c>
      <c r="AM1213" s="89">
        <v>44043</v>
      </c>
      <c r="AN1213" s="90" t="str">
        <f t="shared" si="211"/>
        <v>W31-2020</v>
      </c>
      <c r="AO1213" s="90" t="str">
        <f t="shared" si="212"/>
        <v>Jul-2020</v>
      </c>
      <c r="AP1213" s="83" t="s">
        <v>4464</v>
      </c>
      <c r="AQ1213" s="107">
        <v>44006</v>
      </c>
      <c r="AR1213" s="89"/>
      <c r="AS1213" s="99">
        <v>124100884966</v>
      </c>
      <c r="AT1213" s="94">
        <v>6.6</v>
      </c>
      <c r="AU1213" s="255"/>
      <c r="AV1213" s="95">
        <v>44040</v>
      </c>
      <c r="AW1213" s="97"/>
      <c r="AX1213" s="89"/>
      <c r="AY1213" s="89">
        <v>44033</v>
      </c>
      <c r="AZ1213" s="219" t="str">
        <f t="shared" si="213"/>
        <v>W30-2020</v>
      </c>
      <c r="BA1213" s="86"/>
      <c r="BB1213" s="86">
        <v>44062</v>
      </c>
      <c r="BC1213" s="86"/>
      <c r="BD1213" s="83" t="s">
        <v>3719</v>
      </c>
      <c r="BE1213" s="83" t="str">
        <f t="shared" si="214"/>
        <v>21.RFI</v>
      </c>
      <c r="BF1213" s="83" t="s">
        <v>3755</v>
      </c>
      <c r="BG1213" s="96" t="s">
        <v>3947</v>
      </c>
      <c r="BH1213" s="437"/>
      <c r="BI1213" s="13"/>
      <c r="BJ1213" s="190"/>
    </row>
    <row r="1214" spans="1:62" ht="15" hidden="1" customHeight="1">
      <c r="A1214" s="27">
        <v>66</v>
      </c>
      <c r="B1214" s="29"/>
      <c r="C1214" s="83" t="str">
        <f t="shared" si="218"/>
        <v>JAW-JB-NPH-3702</v>
      </c>
      <c r="D1214" s="83">
        <v>30573580031</v>
      </c>
      <c r="E1214" s="83" t="s">
        <v>7689</v>
      </c>
      <c r="F1214" s="198" t="s">
        <v>506</v>
      </c>
      <c r="G1214" s="83" t="s">
        <v>5840</v>
      </c>
      <c r="H1214" s="84" t="s">
        <v>6825</v>
      </c>
      <c r="I1214" s="83">
        <v>107.61779300000001</v>
      </c>
      <c r="J1214" s="83">
        <v>-6.7952269999999997</v>
      </c>
      <c r="K1214" s="83">
        <v>40</v>
      </c>
      <c r="L1214" s="83" t="s">
        <v>4540</v>
      </c>
      <c r="M1214" s="84">
        <v>2020</v>
      </c>
      <c r="N1214" s="83" t="s">
        <v>3757</v>
      </c>
      <c r="O1214" s="83" t="s">
        <v>3264</v>
      </c>
      <c r="P1214" s="84" t="s">
        <v>205</v>
      </c>
      <c r="Q1214" s="83" t="s">
        <v>505</v>
      </c>
      <c r="R1214" s="83" t="s">
        <v>506</v>
      </c>
      <c r="S1214" s="83" t="s">
        <v>106</v>
      </c>
      <c r="T1214" s="83" t="s">
        <v>4465</v>
      </c>
      <c r="U1214" s="83" t="s">
        <v>103</v>
      </c>
      <c r="V1214" s="83" t="s">
        <v>4470</v>
      </c>
      <c r="W1214" s="274" t="s">
        <v>2205</v>
      </c>
      <c r="X1214" s="274" t="s">
        <v>2435</v>
      </c>
      <c r="Y1214" s="85">
        <v>6614396</v>
      </c>
      <c r="Z1214" s="86">
        <v>43845</v>
      </c>
      <c r="AA1214" s="86"/>
      <c r="AB1214" s="87">
        <f t="shared" ca="1" si="207"/>
        <v>208</v>
      </c>
      <c r="AC1214" s="88" t="str">
        <f t="shared" ca="1" si="208"/>
        <v>&gt; 150 days</v>
      </c>
      <c r="AD1214" s="89">
        <f t="shared" si="217"/>
        <v>43995</v>
      </c>
      <c r="AE1214" s="90" t="str">
        <f t="shared" si="215"/>
        <v>W24-2020</v>
      </c>
      <c r="AF1214" s="90" t="str">
        <f t="shared" si="216"/>
        <v>Jun-2020</v>
      </c>
      <c r="AG1214" s="89">
        <v>43966</v>
      </c>
      <c r="AH1214" s="90" t="str">
        <f t="shared" si="219"/>
        <v>W20-2020</v>
      </c>
      <c r="AI1214" s="90" t="str">
        <f t="shared" si="220"/>
        <v>May-2020</v>
      </c>
      <c r="AJ1214" s="89">
        <v>44043</v>
      </c>
      <c r="AK1214" s="90" t="str">
        <f t="shared" si="209"/>
        <v>W31-2020</v>
      </c>
      <c r="AL1214" s="90" t="str">
        <f t="shared" si="210"/>
        <v>Jul-2020</v>
      </c>
      <c r="AM1214" s="89">
        <v>44058</v>
      </c>
      <c r="AN1214" s="90" t="str">
        <f t="shared" si="211"/>
        <v>W33-2020</v>
      </c>
      <c r="AO1214" s="90" t="str">
        <f t="shared" si="212"/>
        <v>Aug-2020</v>
      </c>
      <c r="AP1214" s="83" t="s">
        <v>4464</v>
      </c>
      <c r="AQ1214" s="107">
        <v>44013</v>
      </c>
      <c r="AR1214" s="89"/>
      <c r="AS1214" s="99" t="s">
        <v>2246</v>
      </c>
      <c r="AT1214" s="94" t="s">
        <v>2415</v>
      </c>
      <c r="AU1214" s="97"/>
      <c r="AV1214" s="95">
        <v>44040</v>
      </c>
      <c r="AW1214" s="97"/>
      <c r="AX1214" s="89">
        <v>44027</v>
      </c>
      <c r="AY1214" s="89">
        <v>44053</v>
      </c>
      <c r="AZ1214" s="219" t="str">
        <f t="shared" si="213"/>
        <v>W33-2020</v>
      </c>
      <c r="BA1214" s="86"/>
      <c r="BB1214" s="86">
        <v>44082</v>
      </c>
      <c r="BC1214" s="86"/>
      <c r="BD1214" s="83" t="s">
        <v>3719</v>
      </c>
      <c r="BE1214" s="83" t="str">
        <f t="shared" si="214"/>
        <v>21.RFI</v>
      </c>
      <c r="BF1214" s="83" t="s">
        <v>3755</v>
      </c>
      <c r="BG1214" s="96" t="s">
        <v>3826</v>
      </c>
      <c r="BH1214" s="437"/>
      <c r="BI1214" s="13"/>
      <c r="BJ1214" s="13"/>
    </row>
    <row r="1215" spans="1:62" s="13" customFormat="1" ht="15" hidden="1" customHeight="1">
      <c r="A1215" s="27">
        <v>164</v>
      </c>
      <c r="B1215" s="29"/>
      <c r="C1215" s="83" t="str">
        <f t="shared" si="218"/>
        <v>JAW-JB-BJR-3856</v>
      </c>
      <c r="D1215" s="83">
        <v>30570990031</v>
      </c>
      <c r="E1215" s="83" t="s">
        <v>7395</v>
      </c>
      <c r="F1215" s="198" t="s">
        <v>702</v>
      </c>
      <c r="G1215" s="83" t="s">
        <v>5840</v>
      </c>
      <c r="H1215" s="84" t="s">
        <v>6825</v>
      </c>
      <c r="I1215" s="83">
        <v>108.473969</v>
      </c>
      <c r="J1215" s="83">
        <v>-7.3804179999999997</v>
      </c>
      <c r="K1215" s="83">
        <v>40</v>
      </c>
      <c r="L1215" s="83" t="s">
        <v>4617</v>
      </c>
      <c r="M1215" s="84">
        <v>2020</v>
      </c>
      <c r="N1215" s="83" t="s">
        <v>3757</v>
      </c>
      <c r="O1215" s="83" t="s">
        <v>3361</v>
      </c>
      <c r="P1215" s="84" t="s">
        <v>205</v>
      </c>
      <c r="Q1215" s="83" t="s">
        <v>701</v>
      </c>
      <c r="R1215" s="83" t="s">
        <v>702</v>
      </c>
      <c r="S1215" s="83" t="s">
        <v>106</v>
      </c>
      <c r="T1215" s="83" t="s">
        <v>4465</v>
      </c>
      <c r="U1215" s="83" t="s">
        <v>103</v>
      </c>
      <c r="V1215" s="83" t="s">
        <v>4470</v>
      </c>
      <c r="W1215" s="274" t="s">
        <v>2205</v>
      </c>
      <c r="X1215" s="274" t="s">
        <v>2428</v>
      </c>
      <c r="Y1215" s="85">
        <v>6614369</v>
      </c>
      <c r="Z1215" s="86">
        <v>43843</v>
      </c>
      <c r="AA1215" s="86"/>
      <c r="AB1215" s="87">
        <f t="shared" ca="1" si="207"/>
        <v>378</v>
      </c>
      <c r="AC1215" s="88" t="str">
        <f t="shared" ca="1" si="208"/>
        <v>&gt; 150 days</v>
      </c>
      <c r="AD1215" s="89">
        <f t="shared" si="217"/>
        <v>43993</v>
      </c>
      <c r="AE1215" s="90" t="str">
        <f t="shared" si="215"/>
        <v>W24-2020</v>
      </c>
      <c r="AF1215" s="90" t="str">
        <f t="shared" si="216"/>
        <v>Jun-2020</v>
      </c>
      <c r="AG1215" s="89">
        <v>44043</v>
      </c>
      <c r="AH1215" s="90" t="str">
        <f t="shared" si="219"/>
        <v>W31-2020</v>
      </c>
      <c r="AI1215" s="90" t="str">
        <f t="shared" si="220"/>
        <v>Jul-2020</v>
      </c>
      <c r="AJ1215" s="89">
        <v>44195</v>
      </c>
      <c r="AK1215" s="90" t="str">
        <f t="shared" si="209"/>
        <v>W53-2020</v>
      </c>
      <c r="AL1215" s="90" t="str">
        <f t="shared" si="210"/>
        <v>Dec-2020</v>
      </c>
      <c r="AM1215" s="89">
        <v>44216</v>
      </c>
      <c r="AN1215" s="90" t="str">
        <f t="shared" si="211"/>
        <v>W04-2021</v>
      </c>
      <c r="AO1215" s="90" t="str">
        <f t="shared" si="212"/>
        <v>Jan-2021</v>
      </c>
      <c r="AP1215" s="83" t="s">
        <v>4462</v>
      </c>
      <c r="AQ1215" s="107">
        <v>44175</v>
      </c>
      <c r="AR1215" s="89"/>
      <c r="AS1215" s="99" t="s">
        <v>2258</v>
      </c>
      <c r="AT1215" s="94" t="s">
        <v>2415</v>
      </c>
      <c r="AU1215" s="97"/>
      <c r="AV1215" s="95">
        <v>44040</v>
      </c>
      <c r="AW1215" s="97"/>
      <c r="AX1215" s="89">
        <v>44027</v>
      </c>
      <c r="AY1215" s="89">
        <v>44221</v>
      </c>
      <c r="AZ1215" s="219" t="str">
        <f t="shared" si="213"/>
        <v>W05-2021</v>
      </c>
      <c r="BA1215" s="86"/>
      <c r="BB1215" s="86"/>
      <c r="BC1215" s="86"/>
      <c r="BD1215" s="83" t="s">
        <v>3719</v>
      </c>
      <c r="BE1215" s="83" t="str">
        <f t="shared" si="214"/>
        <v>21.RFI</v>
      </c>
      <c r="BF1215" s="83" t="s">
        <v>3755</v>
      </c>
      <c r="BG1215" s="96" t="s">
        <v>3924</v>
      </c>
      <c r="BH1215" s="437"/>
      <c r="BI1215" s="14"/>
      <c r="BJ1215" s="14"/>
    </row>
    <row r="1216" spans="1:62" s="13" customFormat="1" ht="15" hidden="1" customHeight="1">
      <c r="A1216" s="27">
        <v>155</v>
      </c>
      <c r="B1216" s="29"/>
      <c r="C1216" s="83" t="str">
        <f t="shared" si="218"/>
        <v>JAW-JI-TBN-4058</v>
      </c>
      <c r="D1216" s="83">
        <v>30571700031</v>
      </c>
      <c r="E1216" s="83" t="s">
        <v>7426</v>
      </c>
      <c r="F1216" s="198" t="s">
        <v>684</v>
      </c>
      <c r="G1216" s="83" t="s">
        <v>5840</v>
      </c>
      <c r="H1216" s="84" t="s">
        <v>6825</v>
      </c>
      <c r="I1216" s="83">
        <v>112.041751</v>
      </c>
      <c r="J1216" s="83">
        <v>-6.9435469999999997</v>
      </c>
      <c r="K1216" s="83">
        <v>50</v>
      </c>
      <c r="L1216" s="83" t="s">
        <v>4610</v>
      </c>
      <c r="M1216" s="84">
        <v>2020</v>
      </c>
      <c r="N1216" s="83" t="s">
        <v>3757</v>
      </c>
      <c r="O1216" s="83" t="s">
        <v>3352</v>
      </c>
      <c r="P1216" s="84" t="s">
        <v>205</v>
      </c>
      <c r="Q1216" s="83" t="s">
        <v>683</v>
      </c>
      <c r="R1216" s="83" t="s">
        <v>684</v>
      </c>
      <c r="S1216" s="83" t="s">
        <v>106</v>
      </c>
      <c r="T1216" s="83" t="s">
        <v>4465</v>
      </c>
      <c r="U1216" s="83" t="s">
        <v>203</v>
      </c>
      <c r="V1216" s="83" t="s">
        <v>4472</v>
      </c>
      <c r="W1216" s="274" t="s">
        <v>2207</v>
      </c>
      <c r="X1216" s="274" t="s">
        <v>2464</v>
      </c>
      <c r="Y1216" s="85">
        <v>6614369</v>
      </c>
      <c r="Z1216" s="86">
        <v>43843</v>
      </c>
      <c r="AA1216" s="86"/>
      <c r="AB1216" s="87">
        <f t="shared" ca="1" si="207"/>
        <v>396</v>
      </c>
      <c r="AC1216" s="88" t="str">
        <f t="shared" ca="1" si="208"/>
        <v>&gt; 150 days</v>
      </c>
      <c r="AD1216" s="89">
        <f t="shared" si="217"/>
        <v>43993</v>
      </c>
      <c r="AE1216" s="90" t="str">
        <f t="shared" si="215"/>
        <v>W24-2020</v>
      </c>
      <c r="AF1216" s="90" t="str">
        <f t="shared" si="216"/>
        <v>Jun-2020</v>
      </c>
      <c r="AG1216" s="89">
        <v>44057</v>
      </c>
      <c r="AH1216" s="90" t="str">
        <f t="shared" si="219"/>
        <v>W33-2020</v>
      </c>
      <c r="AI1216" s="90" t="str">
        <f t="shared" si="220"/>
        <v>Aug-2020</v>
      </c>
      <c r="AJ1216" s="89">
        <v>44233</v>
      </c>
      <c r="AK1216" s="90" t="str">
        <f t="shared" si="209"/>
        <v>W06-2021</v>
      </c>
      <c r="AL1216" s="90" t="str">
        <f t="shared" si="210"/>
        <v>Feb-2021</v>
      </c>
      <c r="AM1216" s="89">
        <v>44240</v>
      </c>
      <c r="AN1216" s="90" t="str">
        <f t="shared" si="211"/>
        <v>W07-2021</v>
      </c>
      <c r="AO1216" s="90" t="str">
        <f t="shared" si="212"/>
        <v>Feb-2021</v>
      </c>
      <c r="AP1216" s="83" t="s">
        <v>4462</v>
      </c>
      <c r="AQ1216" s="107">
        <v>44214</v>
      </c>
      <c r="AR1216" s="89"/>
      <c r="AS1216" s="99">
        <v>518023274654</v>
      </c>
      <c r="AT1216" s="94">
        <v>6.6</v>
      </c>
      <c r="AU1216" s="97"/>
      <c r="AV1216" s="95">
        <v>44040</v>
      </c>
      <c r="AW1216" s="97"/>
      <c r="AX1216" s="89">
        <v>44075</v>
      </c>
      <c r="AY1216" s="89">
        <v>44239</v>
      </c>
      <c r="AZ1216" s="219" t="str">
        <f t="shared" si="213"/>
        <v>W07-2021</v>
      </c>
      <c r="BA1216" s="86"/>
      <c r="BB1216" s="86"/>
      <c r="BC1216" s="86"/>
      <c r="BD1216" s="83" t="s">
        <v>3719</v>
      </c>
      <c r="BE1216" s="83" t="str">
        <f t="shared" si="214"/>
        <v>21.RFI</v>
      </c>
      <c r="BF1216" s="83" t="s">
        <v>3755</v>
      </c>
      <c r="BG1216" s="96" t="s">
        <v>3915</v>
      </c>
      <c r="BH1216" s="437"/>
      <c r="BI1216" s="242"/>
      <c r="BJ1216" s="242"/>
    </row>
    <row r="1217" spans="1:62" s="13" customFormat="1" ht="15" hidden="1" customHeight="1">
      <c r="A1217" s="27">
        <v>78</v>
      </c>
      <c r="B1217" s="29"/>
      <c r="C1217" s="83" t="str">
        <f t="shared" si="218"/>
        <v>JAW-JB-CBN-3734</v>
      </c>
      <c r="D1217" s="83">
        <v>30571020031</v>
      </c>
      <c r="E1217" s="83" t="s">
        <v>7655</v>
      </c>
      <c r="F1217" s="198" t="s">
        <v>530</v>
      </c>
      <c r="G1217" s="83" t="s">
        <v>5840</v>
      </c>
      <c r="H1217" s="84" t="s">
        <v>6825</v>
      </c>
      <c r="I1217" s="83">
        <v>108.52366499999999</v>
      </c>
      <c r="J1217" s="83">
        <v>-6.7461510000000002</v>
      </c>
      <c r="K1217" s="83">
        <v>30</v>
      </c>
      <c r="L1217" s="83" t="s">
        <v>4548</v>
      </c>
      <c r="M1217" s="84">
        <v>2020</v>
      </c>
      <c r="N1217" s="83" t="s">
        <v>3757</v>
      </c>
      <c r="O1217" s="83" t="s">
        <v>3276</v>
      </c>
      <c r="P1217" s="84" t="s">
        <v>205</v>
      </c>
      <c r="Q1217" s="83" t="s">
        <v>529</v>
      </c>
      <c r="R1217" s="83" t="s">
        <v>530</v>
      </c>
      <c r="S1217" s="83" t="s">
        <v>106</v>
      </c>
      <c r="T1217" s="83" t="s">
        <v>4465</v>
      </c>
      <c r="U1217" s="83" t="s">
        <v>103</v>
      </c>
      <c r="V1217" s="83" t="s">
        <v>4470</v>
      </c>
      <c r="W1217" s="274" t="s">
        <v>2205</v>
      </c>
      <c r="X1217" s="274" t="s">
        <v>2423</v>
      </c>
      <c r="Y1217" s="85">
        <v>6614369</v>
      </c>
      <c r="Z1217" s="86">
        <v>43843</v>
      </c>
      <c r="AA1217" s="86"/>
      <c r="AB1217" s="87">
        <f t="shared" ca="1" si="207"/>
        <v>387</v>
      </c>
      <c r="AC1217" s="88" t="str">
        <f t="shared" ca="1" si="208"/>
        <v>&gt; 150 days</v>
      </c>
      <c r="AD1217" s="89">
        <f t="shared" si="217"/>
        <v>43993</v>
      </c>
      <c r="AE1217" s="90" t="str">
        <f t="shared" si="215"/>
        <v>W24-2020</v>
      </c>
      <c r="AF1217" s="90" t="str">
        <f t="shared" si="216"/>
        <v>Jun-2020</v>
      </c>
      <c r="AG1217" s="89">
        <v>44027</v>
      </c>
      <c r="AH1217" s="90" t="str">
        <f t="shared" si="219"/>
        <v>W29-2020</v>
      </c>
      <c r="AI1217" s="90" t="str">
        <f t="shared" si="220"/>
        <v>Jul-2020</v>
      </c>
      <c r="AJ1217" s="89">
        <v>44233</v>
      </c>
      <c r="AK1217" s="90" t="str">
        <f t="shared" si="209"/>
        <v>W06-2021</v>
      </c>
      <c r="AL1217" s="90" t="str">
        <f t="shared" si="210"/>
        <v>Feb-2021</v>
      </c>
      <c r="AM1217" s="89">
        <v>44233</v>
      </c>
      <c r="AN1217" s="90" t="str">
        <f t="shared" si="211"/>
        <v>W06-2021</v>
      </c>
      <c r="AO1217" s="90" t="str">
        <f t="shared" si="212"/>
        <v>Feb-2021</v>
      </c>
      <c r="AP1217" s="83" t="s">
        <v>4462</v>
      </c>
      <c r="AQ1217" s="107">
        <v>44214</v>
      </c>
      <c r="AR1217" s="89"/>
      <c r="AS1217" s="99" t="s">
        <v>2250</v>
      </c>
      <c r="AT1217" s="94" t="s">
        <v>2415</v>
      </c>
      <c r="AU1217" s="97"/>
      <c r="AV1217" s="95">
        <v>44040</v>
      </c>
      <c r="AW1217" s="97"/>
      <c r="AX1217" s="89">
        <v>44027</v>
      </c>
      <c r="AY1217" s="89">
        <v>44230</v>
      </c>
      <c r="AZ1217" s="219" t="str">
        <f t="shared" si="213"/>
        <v>W06-2021</v>
      </c>
      <c r="BA1217" s="86"/>
      <c r="BB1217" s="86"/>
      <c r="BC1217" s="86"/>
      <c r="BD1217" s="83" t="s">
        <v>3719</v>
      </c>
      <c r="BE1217" s="83" t="str">
        <f t="shared" si="214"/>
        <v>21.RFI</v>
      </c>
      <c r="BF1217" s="83" t="s">
        <v>3755</v>
      </c>
      <c r="BG1217" s="96" t="s">
        <v>3838</v>
      </c>
      <c r="BH1217" s="437"/>
      <c r="BI1217" s="242"/>
      <c r="BJ1217" s="242"/>
    </row>
    <row r="1218" spans="1:62" s="13" customFormat="1" ht="15" hidden="1" customHeight="1">
      <c r="A1218" s="27">
        <v>75</v>
      </c>
      <c r="B1218" s="29"/>
      <c r="C1218" s="83" t="str">
        <f t="shared" si="218"/>
        <v>JAW-JB-NPH-3706</v>
      </c>
      <c r="D1218" s="83">
        <v>30571080031</v>
      </c>
      <c r="E1218" s="83" t="s">
        <v>7663</v>
      </c>
      <c r="F1218" s="198" t="s">
        <v>524</v>
      </c>
      <c r="G1218" s="83" t="s">
        <v>5840</v>
      </c>
      <c r="H1218" s="84" t="s">
        <v>6825</v>
      </c>
      <c r="I1218" s="83">
        <v>107.383724</v>
      </c>
      <c r="J1218" s="83">
        <v>-6.936388</v>
      </c>
      <c r="K1218" s="83">
        <v>50</v>
      </c>
      <c r="L1218" s="83" t="s">
        <v>4547</v>
      </c>
      <c r="M1218" s="84">
        <v>2020</v>
      </c>
      <c r="N1218" s="83" t="s">
        <v>3757</v>
      </c>
      <c r="O1218" s="83" t="s">
        <v>3273</v>
      </c>
      <c r="P1218" s="84" t="s">
        <v>205</v>
      </c>
      <c r="Q1218" s="83" t="s">
        <v>523</v>
      </c>
      <c r="R1218" s="83" t="s">
        <v>524</v>
      </c>
      <c r="S1218" s="83" t="s">
        <v>106</v>
      </c>
      <c r="T1218" s="83" t="s">
        <v>4465</v>
      </c>
      <c r="U1218" s="83" t="s">
        <v>103</v>
      </c>
      <c r="V1218" s="83" t="s">
        <v>4470</v>
      </c>
      <c r="W1218" s="274" t="s">
        <v>2205</v>
      </c>
      <c r="X1218" s="274" t="s">
        <v>2435</v>
      </c>
      <c r="Y1218" s="85">
        <v>6614369</v>
      </c>
      <c r="Z1218" s="86">
        <v>43843</v>
      </c>
      <c r="AA1218" s="86"/>
      <c r="AB1218" s="87">
        <f t="shared" ca="1" si="207"/>
        <v>175</v>
      </c>
      <c r="AC1218" s="88" t="str">
        <f t="shared" ca="1" si="208"/>
        <v>&gt; 150 days</v>
      </c>
      <c r="AD1218" s="89">
        <f t="shared" si="217"/>
        <v>43993</v>
      </c>
      <c r="AE1218" s="90" t="str">
        <f t="shared" si="215"/>
        <v>W24-2020</v>
      </c>
      <c r="AF1218" s="90" t="str">
        <f t="shared" si="216"/>
        <v>Jun-2020</v>
      </c>
      <c r="AG1218" s="89">
        <v>43948</v>
      </c>
      <c r="AH1218" s="90" t="str">
        <f t="shared" si="219"/>
        <v>W18-2020</v>
      </c>
      <c r="AI1218" s="90" t="str">
        <f t="shared" si="220"/>
        <v>Apr-2020</v>
      </c>
      <c r="AJ1218" s="89">
        <v>44027</v>
      </c>
      <c r="AK1218" s="90" t="str">
        <f t="shared" si="209"/>
        <v>W29-2020</v>
      </c>
      <c r="AL1218" s="90" t="str">
        <f t="shared" si="210"/>
        <v>Jul-2020</v>
      </c>
      <c r="AM1218" s="89">
        <v>44027</v>
      </c>
      <c r="AN1218" s="90" t="str">
        <f t="shared" si="211"/>
        <v>W29-2020</v>
      </c>
      <c r="AO1218" s="90" t="str">
        <f t="shared" si="212"/>
        <v>Jul-2020</v>
      </c>
      <c r="AP1218" s="83" t="s">
        <v>4464</v>
      </c>
      <c r="AQ1218" s="107">
        <v>43943</v>
      </c>
      <c r="AR1218" s="89"/>
      <c r="AS1218" s="99" t="s">
        <v>2249</v>
      </c>
      <c r="AT1218" s="94" t="s">
        <v>2415</v>
      </c>
      <c r="AU1218" s="255"/>
      <c r="AV1218" s="95">
        <v>44039</v>
      </c>
      <c r="AW1218" s="97"/>
      <c r="AX1218" s="89">
        <v>43965</v>
      </c>
      <c r="AY1218" s="89">
        <v>44018</v>
      </c>
      <c r="AZ1218" s="219" t="str">
        <f t="shared" si="213"/>
        <v>W28-2020</v>
      </c>
      <c r="BA1218" s="86"/>
      <c r="BB1218" s="86">
        <v>44101</v>
      </c>
      <c r="BC1218" s="86"/>
      <c r="BD1218" s="83" t="s">
        <v>3719</v>
      </c>
      <c r="BE1218" s="83" t="str">
        <f t="shared" si="214"/>
        <v>21.RFI</v>
      </c>
      <c r="BF1218" s="83" t="s">
        <v>3755</v>
      </c>
      <c r="BG1218" s="96" t="s">
        <v>3835</v>
      </c>
      <c r="BH1218" s="437"/>
      <c r="BI1218" s="190"/>
      <c r="BJ1218" s="190"/>
    </row>
    <row r="1219" spans="1:62" s="13" customFormat="1" ht="15" hidden="1" customHeight="1">
      <c r="A1219" s="27">
        <v>169</v>
      </c>
      <c r="B1219" s="29"/>
      <c r="C1219" s="83" t="str">
        <f t="shared" si="218"/>
        <v>JAW-JB-BJR-3858</v>
      </c>
      <c r="D1219" s="83">
        <v>30571010031</v>
      </c>
      <c r="E1219" s="83" t="s">
        <v>7375</v>
      </c>
      <c r="F1219" s="198" t="s">
        <v>712</v>
      </c>
      <c r="G1219" s="83" t="s">
        <v>5840</v>
      </c>
      <c r="H1219" s="84" t="s">
        <v>6825</v>
      </c>
      <c r="I1219" s="83">
        <v>108.5468</v>
      </c>
      <c r="J1219" s="83">
        <v>-7.41073</v>
      </c>
      <c r="K1219" s="83">
        <v>40</v>
      </c>
      <c r="L1219" s="83" t="s">
        <v>4620</v>
      </c>
      <c r="M1219" s="84">
        <v>2020</v>
      </c>
      <c r="N1219" s="83" t="s">
        <v>3757</v>
      </c>
      <c r="O1219" s="83" t="s">
        <v>3366</v>
      </c>
      <c r="P1219" s="84" t="s">
        <v>205</v>
      </c>
      <c r="Q1219" s="83" t="s">
        <v>711</v>
      </c>
      <c r="R1219" s="83" t="s">
        <v>712</v>
      </c>
      <c r="S1219" s="83" t="s">
        <v>106</v>
      </c>
      <c r="T1219" s="83" t="s">
        <v>4465</v>
      </c>
      <c r="U1219" s="83" t="s">
        <v>103</v>
      </c>
      <c r="V1219" s="83" t="s">
        <v>4470</v>
      </c>
      <c r="W1219" s="274" t="s">
        <v>2205</v>
      </c>
      <c r="X1219" s="274" t="s">
        <v>2428</v>
      </c>
      <c r="Y1219" s="85">
        <v>6614369</v>
      </c>
      <c r="Z1219" s="86">
        <v>43843</v>
      </c>
      <c r="AA1219" s="86"/>
      <c r="AB1219" s="87">
        <f t="shared" ca="1" si="207"/>
        <v>220</v>
      </c>
      <c r="AC1219" s="88" t="str">
        <f t="shared" ca="1" si="208"/>
        <v>&gt; 150 days</v>
      </c>
      <c r="AD1219" s="89">
        <f t="shared" si="217"/>
        <v>43993</v>
      </c>
      <c r="AE1219" s="90" t="str">
        <f t="shared" si="215"/>
        <v>W24-2020</v>
      </c>
      <c r="AF1219" s="90" t="str">
        <f t="shared" si="216"/>
        <v>Jun-2020</v>
      </c>
      <c r="AG1219" s="89">
        <v>43948</v>
      </c>
      <c r="AH1219" s="90" t="str">
        <f t="shared" si="219"/>
        <v>W18-2020</v>
      </c>
      <c r="AI1219" s="90" t="str">
        <f t="shared" si="220"/>
        <v>Apr-2020</v>
      </c>
      <c r="AJ1219" s="89">
        <v>44015</v>
      </c>
      <c r="AK1219" s="90" t="str">
        <f t="shared" si="209"/>
        <v>W27-2020</v>
      </c>
      <c r="AL1219" s="90" t="str">
        <f t="shared" si="210"/>
        <v>Jul-2020</v>
      </c>
      <c r="AM1219" s="89">
        <v>44062</v>
      </c>
      <c r="AN1219" s="90" t="str">
        <f t="shared" si="211"/>
        <v>W34-2020</v>
      </c>
      <c r="AO1219" s="90" t="str">
        <f t="shared" si="212"/>
        <v>Aug-2020</v>
      </c>
      <c r="AP1219" s="83" t="s">
        <v>4464</v>
      </c>
      <c r="AQ1219" s="107" t="s">
        <v>6008</v>
      </c>
      <c r="AR1219" s="89"/>
      <c r="AS1219" s="99" t="s">
        <v>2260</v>
      </c>
      <c r="AT1219" s="94" t="s">
        <v>2415</v>
      </c>
      <c r="AU1219" s="97"/>
      <c r="AV1219" s="95">
        <v>44036</v>
      </c>
      <c r="AW1219" s="97"/>
      <c r="AX1219" s="89">
        <v>43961</v>
      </c>
      <c r="AY1219" s="89">
        <v>44063</v>
      </c>
      <c r="AZ1219" s="219" t="str">
        <f t="shared" si="213"/>
        <v>W34-2020</v>
      </c>
      <c r="BA1219" s="86"/>
      <c r="BB1219" s="86"/>
      <c r="BC1219" s="86"/>
      <c r="BD1219" s="83" t="s">
        <v>3719</v>
      </c>
      <c r="BE1219" s="83" t="str">
        <f t="shared" si="214"/>
        <v>21.RFI</v>
      </c>
      <c r="BF1219" s="83" t="s">
        <v>3755</v>
      </c>
      <c r="BG1219" s="96" t="s">
        <v>3929</v>
      </c>
      <c r="BH1219" s="437"/>
      <c r="BJ1219" s="190"/>
    </row>
    <row r="1220" spans="1:62" s="13" customFormat="1" ht="15" hidden="1" customHeight="1">
      <c r="A1220" s="27">
        <v>21</v>
      </c>
      <c r="B1220" s="29"/>
      <c r="C1220" s="83" t="str">
        <f t="shared" si="218"/>
        <v>JAW-JB-NPH-3716</v>
      </c>
      <c r="D1220" s="83">
        <v>30571090031</v>
      </c>
      <c r="E1220" s="83" t="s">
        <v>7818</v>
      </c>
      <c r="F1220" s="198" t="s">
        <v>416</v>
      </c>
      <c r="G1220" s="83" t="s">
        <v>5840</v>
      </c>
      <c r="H1220" s="84" t="s">
        <v>6825</v>
      </c>
      <c r="I1220" s="83">
        <v>107.496106</v>
      </c>
      <c r="J1220" s="83">
        <v>-6.8130670000000002</v>
      </c>
      <c r="K1220" s="83">
        <v>50</v>
      </c>
      <c r="L1220" s="83" t="s">
        <v>4503</v>
      </c>
      <c r="M1220" s="84">
        <v>2020</v>
      </c>
      <c r="N1220" s="83" t="s">
        <v>3757</v>
      </c>
      <c r="O1220" s="83" t="s">
        <v>3220</v>
      </c>
      <c r="P1220" s="84" t="s">
        <v>205</v>
      </c>
      <c r="Q1220" s="83" t="s">
        <v>415</v>
      </c>
      <c r="R1220" s="83" t="s">
        <v>416</v>
      </c>
      <c r="S1220" s="83" t="s">
        <v>106</v>
      </c>
      <c r="T1220" s="83" t="s">
        <v>4465</v>
      </c>
      <c r="U1220" s="83" t="s">
        <v>103</v>
      </c>
      <c r="V1220" s="83" t="s">
        <v>4470</v>
      </c>
      <c r="W1220" s="274" t="s">
        <v>2205</v>
      </c>
      <c r="X1220" s="274" t="s">
        <v>2435</v>
      </c>
      <c r="Y1220" s="85">
        <v>6614369</v>
      </c>
      <c r="Z1220" s="86">
        <v>43843</v>
      </c>
      <c r="AA1220" s="86"/>
      <c r="AB1220" s="87">
        <f t="shared" ca="1" si="207"/>
        <v>194</v>
      </c>
      <c r="AC1220" s="88" t="str">
        <f t="shared" ca="1" si="208"/>
        <v>&gt; 150 days</v>
      </c>
      <c r="AD1220" s="89">
        <f t="shared" si="217"/>
        <v>43993</v>
      </c>
      <c r="AE1220" s="90" t="str">
        <f t="shared" si="215"/>
        <v>W24-2020</v>
      </c>
      <c r="AF1220" s="90" t="str">
        <f t="shared" si="216"/>
        <v>Jun-2020</v>
      </c>
      <c r="AG1220" s="89">
        <v>43966</v>
      </c>
      <c r="AH1220" s="90" t="str">
        <f t="shared" si="219"/>
        <v>W20-2020</v>
      </c>
      <c r="AI1220" s="90" t="str">
        <f t="shared" si="220"/>
        <v>May-2020</v>
      </c>
      <c r="AJ1220" s="89">
        <v>44032</v>
      </c>
      <c r="AK1220" s="90" t="str">
        <f t="shared" si="209"/>
        <v>W30-2020</v>
      </c>
      <c r="AL1220" s="90" t="str">
        <f t="shared" si="210"/>
        <v>Jul-2020</v>
      </c>
      <c r="AM1220" s="89">
        <v>44035</v>
      </c>
      <c r="AN1220" s="90" t="str">
        <f t="shared" si="211"/>
        <v>W30-2020</v>
      </c>
      <c r="AO1220" s="90" t="str">
        <f t="shared" si="212"/>
        <v>Jul-2020</v>
      </c>
      <c r="AP1220" s="83" t="s">
        <v>4464</v>
      </c>
      <c r="AQ1220" s="107">
        <v>44013</v>
      </c>
      <c r="AR1220" s="89"/>
      <c r="AS1220" s="99" t="s">
        <v>2242</v>
      </c>
      <c r="AT1220" s="94" t="s">
        <v>2415</v>
      </c>
      <c r="AU1220" s="97"/>
      <c r="AV1220" s="95">
        <v>44036</v>
      </c>
      <c r="AW1220" s="97"/>
      <c r="AX1220" s="89">
        <v>44028</v>
      </c>
      <c r="AY1220" s="89">
        <v>44037</v>
      </c>
      <c r="AZ1220" s="219" t="str">
        <f t="shared" si="213"/>
        <v>W30-2020</v>
      </c>
      <c r="BA1220" s="86"/>
      <c r="BB1220" s="86"/>
      <c r="BC1220" s="86"/>
      <c r="BD1220" s="83" t="s">
        <v>3719</v>
      </c>
      <c r="BE1220" s="83" t="str">
        <f t="shared" si="214"/>
        <v>21.RFI</v>
      </c>
      <c r="BF1220" s="83" t="s">
        <v>3755</v>
      </c>
      <c r="BG1220" s="96" t="s">
        <v>3781</v>
      </c>
      <c r="BH1220" s="437"/>
    </row>
    <row r="1221" spans="1:62" s="13" customFormat="1" ht="15" hidden="1" customHeight="1">
      <c r="A1221" s="27">
        <v>609</v>
      </c>
      <c r="B1221" s="29"/>
      <c r="C1221" s="83" t="str">
        <f t="shared" si="218"/>
        <v>KAL-KS-PLI-0911</v>
      </c>
      <c r="D1221" s="83">
        <v>30606800031</v>
      </c>
      <c r="E1221" s="83" t="s">
        <v>7519</v>
      </c>
      <c r="F1221" s="198" t="s">
        <v>3176</v>
      </c>
      <c r="G1221" s="83" t="s">
        <v>5845</v>
      </c>
      <c r="H1221" s="84" t="s">
        <v>6508</v>
      </c>
      <c r="I1221" s="83">
        <v>114.73621</v>
      </c>
      <c r="J1221" s="83">
        <v>-3.7404299999999999</v>
      </c>
      <c r="K1221" s="83">
        <v>50</v>
      </c>
      <c r="L1221" s="83" t="s">
        <v>4943</v>
      </c>
      <c r="M1221" s="84">
        <v>2020</v>
      </c>
      <c r="N1221" s="83" t="s">
        <v>3757</v>
      </c>
      <c r="O1221" s="83" t="s">
        <v>5879</v>
      </c>
      <c r="P1221" s="84" t="s">
        <v>205</v>
      </c>
      <c r="Q1221" s="83" t="s">
        <v>1589</v>
      </c>
      <c r="R1221" s="83" t="s">
        <v>1590</v>
      </c>
      <c r="S1221" s="83" t="s">
        <v>2200</v>
      </c>
      <c r="T1221" s="83" t="s">
        <v>4466</v>
      </c>
      <c r="U1221" s="83" t="s">
        <v>103</v>
      </c>
      <c r="V1221" s="83" t="s">
        <v>4474</v>
      </c>
      <c r="W1221" s="274" t="s">
        <v>2208</v>
      </c>
      <c r="X1221" s="274" t="s">
        <v>2477</v>
      </c>
      <c r="Y1221" s="85">
        <v>6614863</v>
      </c>
      <c r="Z1221" s="86">
        <v>44019</v>
      </c>
      <c r="AA1221" s="86"/>
      <c r="AB1221" s="87">
        <f t="shared" ref="AB1221:AB1284" ca="1" si="221">IF(AND($Z1221=""),"",IF(AND($Z1221&lt;&gt;"",AY1221&lt;&gt;""),AY1221-$Z1221,IF(AND($Z1221&lt;&gt;"",AY1221=""),TODAY()-$Z1221)))</f>
        <v>123</v>
      </c>
      <c r="AC1221" s="88" t="str">
        <f t="shared" ref="AC1221:AC1284" ca="1" si="222">IF(AB1221="","",IF(AB1221="RFI","RFI done",IF(AB1221&gt;150,"&gt; 150 days",IF(AB1221&gt;120,"121 - 150 days",IF(AB1221&gt;90,"91 - 120 days",IF(AB1221&gt;60,"61 - 90 days",IF(AB1221&gt;30,"31 - 60 days","&lt; 30 days")))))))</f>
        <v>121 - 150 days</v>
      </c>
      <c r="AD1221" s="89">
        <f t="shared" si="217"/>
        <v>44049</v>
      </c>
      <c r="AE1221" s="90" t="str">
        <f t="shared" si="215"/>
        <v>W32-2020</v>
      </c>
      <c r="AF1221" s="90" t="str">
        <f t="shared" si="216"/>
        <v>Aug-2020</v>
      </c>
      <c r="AG1221" s="89" t="s">
        <v>2234</v>
      </c>
      <c r="AH1221" s="90" t="str">
        <f t="shared" si="219"/>
        <v/>
      </c>
      <c r="AI1221" s="90" t="str">
        <f t="shared" si="220"/>
        <v/>
      </c>
      <c r="AJ1221" s="89">
        <v>44049</v>
      </c>
      <c r="AK1221" s="90" t="str">
        <f t="shared" ref="AK1221:AK1284" si="223">IFERROR(VLOOKUP(AJ1221,L_Convert,6,FALSE),"")</f>
        <v>W32-2020</v>
      </c>
      <c r="AL1221" s="90" t="str">
        <f t="shared" ref="AL1221:AL1284" si="224">IFERROR(VLOOKUP(AJ1221,L_Convert,7,FALSE),"")</f>
        <v>Aug-2020</v>
      </c>
      <c r="AM1221" s="89">
        <v>44049</v>
      </c>
      <c r="AN1221" s="90" t="str">
        <f t="shared" ref="AN1221:AN1284" si="225">IFERROR(VLOOKUP(AM1221,L_Convert,6,FALSE),"")</f>
        <v>W32-2020</v>
      </c>
      <c r="AO1221" s="90" t="str">
        <f t="shared" ref="AO1221:AO1284" si="226">IFERROR(VLOOKUP(AM1221,L_Convert,7,FALSE),"")</f>
        <v>Aug-2020</v>
      </c>
      <c r="AP1221" s="83" t="s">
        <v>4464</v>
      </c>
      <c r="AQ1221" s="107"/>
      <c r="AR1221" s="89"/>
      <c r="AS1221" s="99"/>
      <c r="AT1221" s="94"/>
      <c r="AU1221" s="97"/>
      <c r="AV1221" s="95">
        <v>44035</v>
      </c>
      <c r="AW1221" s="97"/>
      <c r="AX1221" s="89"/>
      <c r="AY1221" s="89">
        <v>44142</v>
      </c>
      <c r="AZ1221" s="219" t="str">
        <f t="shared" si="213"/>
        <v>W45-2020</v>
      </c>
      <c r="BA1221" s="86"/>
      <c r="BB1221" s="86"/>
      <c r="BC1221" s="86"/>
      <c r="BD1221" s="83" t="s">
        <v>3719</v>
      </c>
      <c r="BE1221" s="83" t="str">
        <f t="shared" si="214"/>
        <v>21.RFI</v>
      </c>
      <c r="BF1221" s="83" t="s">
        <v>3755</v>
      </c>
      <c r="BG1221" s="103" t="s">
        <v>4286</v>
      </c>
      <c r="BH1221" s="448"/>
      <c r="BJ1221" s="190"/>
    </row>
    <row r="1222" spans="1:62" s="13" customFormat="1" ht="15" hidden="1" customHeight="1">
      <c r="A1222" s="27">
        <v>148</v>
      </c>
      <c r="B1222" s="29"/>
      <c r="C1222" s="83" t="str">
        <f t="shared" si="218"/>
        <v>JAW-JI-BLT-1915</v>
      </c>
      <c r="D1222" s="83">
        <v>30573600031</v>
      </c>
      <c r="E1222" s="83" t="s">
        <v>7441</v>
      </c>
      <c r="F1222" s="198" t="s">
        <v>670</v>
      </c>
      <c r="G1222" s="83" t="s">
        <v>5840</v>
      </c>
      <c r="H1222" s="84" t="s">
        <v>6825</v>
      </c>
      <c r="I1222" s="83">
        <v>112.1781</v>
      </c>
      <c r="J1222" s="83">
        <v>-8.0862099999999995</v>
      </c>
      <c r="K1222" s="83">
        <v>30</v>
      </c>
      <c r="L1222" s="83" t="s">
        <v>4604</v>
      </c>
      <c r="M1222" s="84">
        <v>2020</v>
      </c>
      <c r="N1222" s="83" t="s">
        <v>3757</v>
      </c>
      <c r="O1222" s="83" t="s">
        <v>3345</v>
      </c>
      <c r="P1222" s="84" t="s">
        <v>205</v>
      </c>
      <c r="Q1222" s="83" t="s">
        <v>669</v>
      </c>
      <c r="R1222" s="83" t="s">
        <v>670</v>
      </c>
      <c r="S1222" s="83" t="s">
        <v>106</v>
      </c>
      <c r="T1222" s="83" t="s">
        <v>4465</v>
      </c>
      <c r="U1222" s="83" t="s">
        <v>203</v>
      </c>
      <c r="V1222" s="83" t="s">
        <v>4472</v>
      </c>
      <c r="W1222" s="274" t="s">
        <v>2207</v>
      </c>
      <c r="X1222" s="274" t="s">
        <v>2456</v>
      </c>
      <c r="Y1222" s="85">
        <v>6614396</v>
      </c>
      <c r="Z1222" s="86">
        <v>43845</v>
      </c>
      <c r="AA1222" s="86"/>
      <c r="AB1222" s="87">
        <f t="shared" ca="1" si="221"/>
        <v>426</v>
      </c>
      <c r="AC1222" s="88" t="str">
        <f t="shared" ca="1" si="222"/>
        <v>&gt; 150 days</v>
      </c>
      <c r="AD1222" s="89">
        <f t="shared" si="217"/>
        <v>43995</v>
      </c>
      <c r="AE1222" s="90" t="str">
        <f t="shared" si="215"/>
        <v>W24-2020</v>
      </c>
      <c r="AF1222" s="90" t="str">
        <f t="shared" si="216"/>
        <v>Jun-2020</v>
      </c>
      <c r="AG1222" s="89">
        <v>44044</v>
      </c>
      <c r="AH1222" s="90" t="str">
        <f t="shared" si="219"/>
        <v>W31-2020</v>
      </c>
      <c r="AI1222" s="90" t="str">
        <f t="shared" si="220"/>
        <v>Aug-2020</v>
      </c>
      <c r="AJ1222" s="89">
        <v>44233</v>
      </c>
      <c r="AK1222" s="90" t="str">
        <f t="shared" si="223"/>
        <v>W06-2021</v>
      </c>
      <c r="AL1222" s="90" t="str">
        <f t="shared" si="224"/>
        <v>Feb-2021</v>
      </c>
      <c r="AM1222" s="89">
        <v>44284</v>
      </c>
      <c r="AN1222" s="90" t="str">
        <f t="shared" si="225"/>
        <v>W14-2021</v>
      </c>
      <c r="AO1222" s="90" t="str">
        <f t="shared" si="226"/>
        <v>Mar-2021</v>
      </c>
      <c r="AP1222" s="83" t="s">
        <v>4462</v>
      </c>
      <c r="AQ1222" s="107">
        <v>44214</v>
      </c>
      <c r="AR1222" s="89"/>
      <c r="AS1222" s="99">
        <v>514021937038</v>
      </c>
      <c r="AT1222" s="94">
        <v>6.6</v>
      </c>
      <c r="AU1222" s="97"/>
      <c r="AV1222" s="95">
        <v>44034</v>
      </c>
      <c r="AW1222" s="97"/>
      <c r="AX1222" s="89">
        <v>44075</v>
      </c>
      <c r="AY1222" s="89">
        <v>44271</v>
      </c>
      <c r="AZ1222" s="219" t="str">
        <f t="shared" si="213"/>
        <v>W12-2021</v>
      </c>
      <c r="BA1222" s="86"/>
      <c r="BB1222" s="86"/>
      <c r="BC1222" s="86"/>
      <c r="BD1222" s="83" t="s">
        <v>3719</v>
      </c>
      <c r="BE1222" s="83" t="str">
        <f t="shared" si="214"/>
        <v>21.RFI</v>
      </c>
      <c r="BF1222" s="83" t="s">
        <v>3755</v>
      </c>
      <c r="BG1222" s="96" t="s">
        <v>3908</v>
      </c>
      <c r="BH1222" s="437"/>
      <c r="BI1222" s="190"/>
      <c r="BJ1222" s="190"/>
    </row>
    <row r="1223" spans="1:62" s="13" customFormat="1" ht="15" hidden="1" customHeight="1">
      <c r="A1223" s="27">
        <v>150</v>
      </c>
      <c r="B1223" s="29"/>
      <c r="C1223" s="83" t="str">
        <f t="shared" si="218"/>
        <v>JAW-JI-BLT-1914</v>
      </c>
      <c r="D1223" s="83">
        <v>30573590031</v>
      </c>
      <c r="E1223" s="83" t="s">
        <v>7438</v>
      </c>
      <c r="F1223" s="198" t="s">
        <v>674</v>
      </c>
      <c r="G1223" s="83" t="s">
        <v>5840</v>
      </c>
      <c r="H1223" s="84" t="s">
        <v>6825</v>
      </c>
      <c r="I1223" s="83">
        <v>112.17886</v>
      </c>
      <c r="J1223" s="83">
        <v>-8.0924200000000006</v>
      </c>
      <c r="K1223" s="83">
        <v>30</v>
      </c>
      <c r="L1223" s="83" t="s">
        <v>4606</v>
      </c>
      <c r="M1223" s="84">
        <v>2020</v>
      </c>
      <c r="N1223" s="83" t="s">
        <v>3757</v>
      </c>
      <c r="O1223" s="83" t="s">
        <v>3347</v>
      </c>
      <c r="P1223" s="84" t="s">
        <v>205</v>
      </c>
      <c r="Q1223" s="83" t="s">
        <v>673</v>
      </c>
      <c r="R1223" s="83" t="s">
        <v>674</v>
      </c>
      <c r="S1223" s="83" t="s">
        <v>106</v>
      </c>
      <c r="T1223" s="83" t="s">
        <v>4465</v>
      </c>
      <c r="U1223" s="83" t="s">
        <v>203</v>
      </c>
      <c r="V1223" s="83" t="s">
        <v>4472</v>
      </c>
      <c r="W1223" s="274" t="s">
        <v>2207</v>
      </c>
      <c r="X1223" s="274" t="s">
        <v>2456</v>
      </c>
      <c r="Y1223" s="85">
        <v>6614396</v>
      </c>
      <c r="Z1223" s="86">
        <v>43845</v>
      </c>
      <c r="AA1223" s="86"/>
      <c r="AB1223" s="87">
        <f t="shared" ca="1" si="221"/>
        <v>426</v>
      </c>
      <c r="AC1223" s="88" t="str">
        <f t="shared" ca="1" si="222"/>
        <v>&gt; 150 days</v>
      </c>
      <c r="AD1223" s="89">
        <f t="shared" si="217"/>
        <v>43995</v>
      </c>
      <c r="AE1223" s="90" t="str">
        <f t="shared" si="215"/>
        <v>W24-2020</v>
      </c>
      <c r="AF1223" s="90" t="str">
        <f t="shared" si="216"/>
        <v>Jun-2020</v>
      </c>
      <c r="AG1223" s="89">
        <v>44044</v>
      </c>
      <c r="AH1223" s="90" t="str">
        <f t="shared" si="219"/>
        <v>W31-2020</v>
      </c>
      <c r="AI1223" s="90" t="str">
        <f t="shared" si="220"/>
        <v>Aug-2020</v>
      </c>
      <c r="AJ1223" s="89">
        <v>44233</v>
      </c>
      <c r="AK1223" s="90" t="str">
        <f t="shared" si="223"/>
        <v>W06-2021</v>
      </c>
      <c r="AL1223" s="90" t="str">
        <f t="shared" si="224"/>
        <v>Feb-2021</v>
      </c>
      <c r="AM1223" s="89">
        <v>44284</v>
      </c>
      <c r="AN1223" s="90" t="str">
        <f t="shared" si="225"/>
        <v>W14-2021</v>
      </c>
      <c r="AO1223" s="90" t="str">
        <f t="shared" si="226"/>
        <v>Mar-2021</v>
      </c>
      <c r="AP1223" s="83" t="s">
        <v>4462</v>
      </c>
      <c r="AQ1223" s="107">
        <v>44214</v>
      </c>
      <c r="AR1223" s="89"/>
      <c r="AS1223" s="99">
        <v>514021910120</v>
      </c>
      <c r="AT1223" s="94">
        <v>6.6</v>
      </c>
      <c r="AU1223" s="97"/>
      <c r="AV1223" s="95">
        <v>44034</v>
      </c>
      <c r="AW1223" s="97"/>
      <c r="AX1223" s="89">
        <v>44075</v>
      </c>
      <c r="AY1223" s="89">
        <v>44271</v>
      </c>
      <c r="AZ1223" s="219" t="str">
        <f t="shared" si="213"/>
        <v>W12-2021</v>
      </c>
      <c r="BA1223" s="86"/>
      <c r="BB1223" s="86"/>
      <c r="BC1223" s="86"/>
      <c r="BD1223" s="83" t="s">
        <v>3719</v>
      </c>
      <c r="BE1223" s="83" t="str">
        <f t="shared" si="214"/>
        <v>21.RFI</v>
      </c>
      <c r="BF1223" s="83" t="s">
        <v>3755</v>
      </c>
      <c r="BG1223" s="96" t="s">
        <v>3910</v>
      </c>
      <c r="BH1223" s="437"/>
      <c r="BI1223" s="190"/>
      <c r="BJ1223" s="369"/>
    </row>
    <row r="1224" spans="1:62" s="13" customFormat="1" ht="15" hidden="1" customHeight="1">
      <c r="A1224" s="27">
        <v>397</v>
      </c>
      <c r="B1224" s="29"/>
      <c r="C1224" s="83" t="str">
        <f t="shared" si="218"/>
        <v>SUM-AC-MRN-0520</v>
      </c>
      <c r="D1224" s="83">
        <v>30597520031</v>
      </c>
      <c r="E1224" s="83" t="s">
        <v>7852</v>
      </c>
      <c r="F1224" s="198" t="s">
        <v>3073</v>
      </c>
      <c r="G1224" s="83" t="s">
        <v>5840</v>
      </c>
      <c r="H1224" s="84" t="s">
        <v>6825</v>
      </c>
      <c r="I1224" s="83">
        <v>96.116590000000002</v>
      </c>
      <c r="J1224" s="83">
        <v>5.2643199999999997</v>
      </c>
      <c r="K1224" s="83">
        <v>50</v>
      </c>
      <c r="L1224" s="83" t="s">
        <v>4783</v>
      </c>
      <c r="M1224" s="84">
        <v>2020</v>
      </c>
      <c r="N1224" s="83" t="s">
        <v>3757</v>
      </c>
      <c r="O1224" s="83" t="s">
        <v>3590</v>
      </c>
      <c r="P1224" s="84" t="s">
        <v>205</v>
      </c>
      <c r="Q1224" s="83" t="s">
        <v>1167</v>
      </c>
      <c r="R1224" s="83" t="s">
        <v>1168</v>
      </c>
      <c r="S1224" s="83" t="s">
        <v>2200</v>
      </c>
      <c r="T1224" s="83" t="s">
        <v>4465</v>
      </c>
      <c r="U1224" s="83" t="s">
        <v>201</v>
      </c>
      <c r="V1224" s="83" t="s">
        <v>4471</v>
      </c>
      <c r="W1224" s="274" t="s">
        <v>2212</v>
      </c>
      <c r="X1224" s="274" t="s">
        <v>2469</v>
      </c>
      <c r="Y1224" s="85">
        <v>6614850</v>
      </c>
      <c r="Z1224" s="86">
        <v>44018</v>
      </c>
      <c r="AA1224" s="86"/>
      <c r="AB1224" s="87">
        <f t="shared" ca="1" si="221"/>
        <v>52</v>
      </c>
      <c r="AC1224" s="88" t="str">
        <f t="shared" ca="1" si="222"/>
        <v>31 - 60 days</v>
      </c>
      <c r="AD1224" s="89">
        <f t="shared" si="217"/>
        <v>44048</v>
      </c>
      <c r="AE1224" s="90" t="str">
        <f t="shared" si="215"/>
        <v>W32-2020</v>
      </c>
      <c r="AF1224" s="90" t="str">
        <f t="shared" si="216"/>
        <v>Aug-2020</v>
      </c>
      <c r="AG1224" s="89">
        <v>44058</v>
      </c>
      <c r="AH1224" s="90" t="str">
        <f t="shared" si="219"/>
        <v>W33-2020</v>
      </c>
      <c r="AI1224" s="90" t="str">
        <f t="shared" si="220"/>
        <v>Aug-2020</v>
      </c>
      <c r="AJ1224" s="89">
        <v>44058</v>
      </c>
      <c r="AK1224" s="90" t="str">
        <f t="shared" si="223"/>
        <v>W33-2020</v>
      </c>
      <c r="AL1224" s="90" t="str">
        <f t="shared" si="224"/>
        <v>Aug-2020</v>
      </c>
      <c r="AM1224" s="89">
        <v>44069</v>
      </c>
      <c r="AN1224" s="90" t="str">
        <f t="shared" si="225"/>
        <v>W35-2020</v>
      </c>
      <c r="AO1224" s="90" t="str">
        <f t="shared" si="226"/>
        <v>Aug-2020</v>
      </c>
      <c r="AP1224" s="83" t="s">
        <v>4464</v>
      </c>
      <c r="AQ1224" s="107">
        <v>44053</v>
      </c>
      <c r="AR1224" s="89"/>
      <c r="AS1224" s="99" t="s">
        <v>2315</v>
      </c>
      <c r="AT1224" s="94">
        <v>6.6</v>
      </c>
      <c r="AU1224" s="97"/>
      <c r="AV1224" s="95">
        <v>44033</v>
      </c>
      <c r="AW1224" s="97"/>
      <c r="AX1224" s="89"/>
      <c r="AY1224" s="89">
        <v>44070</v>
      </c>
      <c r="AZ1224" s="219" t="str">
        <f t="shared" si="213"/>
        <v>W35-2020</v>
      </c>
      <c r="BA1224" s="86"/>
      <c r="BB1224" s="86"/>
      <c r="BC1224" s="86"/>
      <c r="BD1224" s="83" t="s">
        <v>3719</v>
      </c>
      <c r="BE1224" s="83" t="str">
        <f t="shared" si="214"/>
        <v>21.RFI</v>
      </c>
      <c r="BF1224" s="83" t="s">
        <v>3755</v>
      </c>
      <c r="BG1224" s="96" t="s">
        <v>4144</v>
      </c>
      <c r="BH1224" s="437"/>
      <c r="BJ1224" s="190"/>
    </row>
    <row r="1225" spans="1:62" s="13" customFormat="1" ht="15" hidden="1" customHeight="1">
      <c r="A1225" s="27">
        <v>378</v>
      </c>
      <c r="B1225" s="29"/>
      <c r="C1225" s="83" t="str">
        <f t="shared" si="218"/>
        <v>SUM-AC-MRN-0525</v>
      </c>
      <c r="D1225" s="83">
        <v>30597530031</v>
      </c>
      <c r="E1225" s="83" t="s">
        <v>7462</v>
      </c>
      <c r="F1225" s="198" t="s">
        <v>1130</v>
      </c>
      <c r="G1225" s="83" t="s">
        <v>5840</v>
      </c>
      <c r="H1225" s="84" t="s">
        <v>6825</v>
      </c>
      <c r="I1225" s="83">
        <v>96.217399999999998</v>
      </c>
      <c r="J1225" s="83">
        <v>5.2312000000000003</v>
      </c>
      <c r="K1225" s="83">
        <v>50</v>
      </c>
      <c r="L1225" s="83" t="s">
        <v>4769</v>
      </c>
      <c r="M1225" s="84">
        <v>2020</v>
      </c>
      <c r="N1225" s="83" t="s">
        <v>3757</v>
      </c>
      <c r="O1225" s="83" t="s">
        <v>3571</v>
      </c>
      <c r="P1225" s="84" t="s">
        <v>205</v>
      </c>
      <c r="Q1225" s="83" t="s">
        <v>1129</v>
      </c>
      <c r="R1225" s="83" t="s">
        <v>1130</v>
      </c>
      <c r="S1225" s="83" t="s">
        <v>2200</v>
      </c>
      <c r="T1225" s="83" t="s">
        <v>4465</v>
      </c>
      <c r="U1225" s="83" t="s">
        <v>201</v>
      </c>
      <c r="V1225" s="83" t="s">
        <v>4471</v>
      </c>
      <c r="W1225" s="274" t="s">
        <v>2212</v>
      </c>
      <c r="X1225" s="274" t="s">
        <v>2469</v>
      </c>
      <c r="Y1225" s="85">
        <v>6614850</v>
      </c>
      <c r="Z1225" s="86">
        <v>44018</v>
      </c>
      <c r="AA1225" s="86"/>
      <c r="AB1225" s="87">
        <f t="shared" ca="1" si="221"/>
        <v>52</v>
      </c>
      <c r="AC1225" s="88" t="str">
        <f t="shared" ca="1" si="222"/>
        <v>31 - 60 days</v>
      </c>
      <c r="AD1225" s="89">
        <f t="shared" si="217"/>
        <v>44048</v>
      </c>
      <c r="AE1225" s="90" t="str">
        <f t="shared" si="215"/>
        <v>W32-2020</v>
      </c>
      <c r="AF1225" s="90" t="str">
        <f t="shared" si="216"/>
        <v>Aug-2020</v>
      </c>
      <c r="AG1225" s="89">
        <v>44058</v>
      </c>
      <c r="AH1225" s="90" t="str">
        <f t="shared" si="219"/>
        <v>W33-2020</v>
      </c>
      <c r="AI1225" s="90" t="str">
        <f t="shared" si="220"/>
        <v>Aug-2020</v>
      </c>
      <c r="AJ1225" s="89">
        <v>44058</v>
      </c>
      <c r="AK1225" s="90" t="str">
        <f t="shared" si="223"/>
        <v>W33-2020</v>
      </c>
      <c r="AL1225" s="90" t="str">
        <f t="shared" si="224"/>
        <v>Aug-2020</v>
      </c>
      <c r="AM1225" s="89">
        <v>44069</v>
      </c>
      <c r="AN1225" s="90" t="str">
        <f t="shared" si="225"/>
        <v>W35-2020</v>
      </c>
      <c r="AO1225" s="90" t="str">
        <f t="shared" si="226"/>
        <v>Aug-2020</v>
      </c>
      <c r="AP1225" s="83" t="s">
        <v>4464</v>
      </c>
      <c r="AQ1225" s="107">
        <v>44053</v>
      </c>
      <c r="AR1225" s="89"/>
      <c r="AS1225" s="99" t="s">
        <v>2311</v>
      </c>
      <c r="AT1225" s="94">
        <v>6.6</v>
      </c>
      <c r="AU1225" s="255"/>
      <c r="AV1225" s="95">
        <v>44033</v>
      </c>
      <c r="AW1225" s="97"/>
      <c r="AX1225" s="89"/>
      <c r="AY1225" s="89">
        <v>44070</v>
      </c>
      <c r="AZ1225" s="219" t="str">
        <f t="shared" si="213"/>
        <v>W35-2020</v>
      </c>
      <c r="BA1225" s="86"/>
      <c r="BB1225" s="86"/>
      <c r="BC1225" s="86"/>
      <c r="BD1225" s="83" t="s">
        <v>3719</v>
      </c>
      <c r="BE1225" s="83" t="str">
        <f t="shared" si="214"/>
        <v>21.RFI</v>
      </c>
      <c r="BF1225" s="83" t="s">
        <v>3755</v>
      </c>
      <c r="BG1225" s="96" t="s">
        <v>4126</v>
      </c>
      <c r="BH1225" s="437"/>
      <c r="BJ1225" s="190"/>
    </row>
    <row r="1226" spans="1:62" s="13" customFormat="1" ht="15" hidden="1" customHeight="1">
      <c r="A1226" s="27">
        <v>434</v>
      </c>
      <c r="B1226" s="29"/>
      <c r="C1226" s="83" t="str">
        <f t="shared" si="218"/>
        <v>SUM-SU-STB-2194</v>
      </c>
      <c r="D1226" s="83">
        <v>30597540031</v>
      </c>
      <c r="E1226" s="83" t="s">
        <v>7306</v>
      </c>
      <c r="F1226" s="198" t="s">
        <v>1242</v>
      </c>
      <c r="G1226" s="83" t="s">
        <v>5840</v>
      </c>
      <c r="H1226" s="84" t="s">
        <v>6825</v>
      </c>
      <c r="I1226" s="83">
        <v>98.164990000000003</v>
      </c>
      <c r="J1226" s="83">
        <v>3.5114800000000002</v>
      </c>
      <c r="K1226" s="83">
        <v>50</v>
      </c>
      <c r="L1226" s="83" t="s">
        <v>4809</v>
      </c>
      <c r="M1226" s="84">
        <v>2020</v>
      </c>
      <c r="N1226" s="83" t="s">
        <v>3757</v>
      </c>
      <c r="O1226" s="83" t="s">
        <v>3627</v>
      </c>
      <c r="P1226" s="84" t="s">
        <v>205</v>
      </c>
      <c r="Q1226" s="83" t="s">
        <v>1241</v>
      </c>
      <c r="R1226" s="83" t="s">
        <v>1242</v>
      </c>
      <c r="S1226" s="83" t="s">
        <v>2200</v>
      </c>
      <c r="T1226" s="83" t="s">
        <v>4465</v>
      </c>
      <c r="U1226" s="83" t="s">
        <v>201</v>
      </c>
      <c r="V1226" s="83" t="s">
        <v>4471</v>
      </c>
      <c r="W1226" s="274" t="s">
        <v>2213</v>
      </c>
      <c r="X1226" s="274" t="s">
        <v>2515</v>
      </c>
      <c r="Y1226" s="85">
        <v>6614850</v>
      </c>
      <c r="Z1226" s="86">
        <v>44018</v>
      </c>
      <c r="AA1226" s="86"/>
      <c r="AB1226" s="87">
        <f t="shared" ca="1" si="221"/>
        <v>56</v>
      </c>
      <c r="AC1226" s="88" t="str">
        <f t="shared" ca="1" si="222"/>
        <v>31 - 60 days</v>
      </c>
      <c r="AD1226" s="89">
        <f t="shared" si="217"/>
        <v>44048</v>
      </c>
      <c r="AE1226" s="90" t="str">
        <f t="shared" si="215"/>
        <v>W32-2020</v>
      </c>
      <c r="AF1226" s="90" t="str">
        <f t="shared" si="216"/>
        <v>Aug-2020</v>
      </c>
      <c r="AG1226" s="89">
        <v>44058</v>
      </c>
      <c r="AH1226" s="90" t="str">
        <f t="shared" si="219"/>
        <v>W33-2020</v>
      </c>
      <c r="AI1226" s="90" t="str">
        <f t="shared" si="220"/>
        <v>Aug-2020</v>
      </c>
      <c r="AJ1226" s="89">
        <v>44058</v>
      </c>
      <c r="AK1226" s="90" t="str">
        <f t="shared" si="223"/>
        <v>W33-2020</v>
      </c>
      <c r="AL1226" s="90" t="str">
        <f t="shared" si="224"/>
        <v>Aug-2020</v>
      </c>
      <c r="AM1226" s="89">
        <v>44074</v>
      </c>
      <c r="AN1226" s="90" t="str">
        <f t="shared" si="225"/>
        <v>W36-2020</v>
      </c>
      <c r="AO1226" s="90" t="str">
        <f t="shared" si="226"/>
        <v>Aug-2020</v>
      </c>
      <c r="AP1226" s="83" t="s">
        <v>4464</v>
      </c>
      <c r="AQ1226" s="107">
        <v>44053</v>
      </c>
      <c r="AR1226" s="89"/>
      <c r="AS1226" s="99" t="s">
        <v>2325</v>
      </c>
      <c r="AT1226" s="94">
        <v>6.6</v>
      </c>
      <c r="AU1226" s="97"/>
      <c r="AV1226" s="95">
        <v>44033</v>
      </c>
      <c r="AW1226" s="97"/>
      <c r="AX1226" s="89">
        <v>44053</v>
      </c>
      <c r="AY1226" s="89">
        <v>44074</v>
      </c>
      <c r="AZ1226" s="219" t="str">
        <f t="shared" si="213"/>
        <v>W36-2020</v>
      </c>
      <c r="BA1226" s="86"/>
      <c r="BB1226" s="86"/>
      <c r="BC1226" s="86"/>
      <c r="BD1226" s="83" t="s">
        <v>3719</v>
      </c>
      <c r="BE1226" s="83" t="str">
        <f t="shared" si="214"/>
        <v>21.RFI</v>
      </c>
      <c r="BF1226" s="83" t="s">
        <v>3755</v>
      </c>
      <c r="BG1226" s="96" t="s">
        <v>4177</v>
      </c>
      <c r="BH1226" s="437"/>
      <c r="BJ1226" s="190"/>
    </row>
    <row r="1227" spans="1:62" s="13" customFormat="1" ht="15" hidden="1" customHeight="1">
      <c r="A1227" s="27">
        <v>448</v>
      </c>
      <c r="B1227" s="29"/>
      <c r="C1227" s="83" t="str">
        <f t="shared" si="218"/>
        <v>SUM-RI-BKN-1118</v>
      </c>
      <c r="D1227" s="83">
        <v>30597410031</v>
      </c>
      <c r="E1227" s="83" t="s">
        <v>7613</v>
      </c>
      <c r="F1227" s="198" t="s">
        <v>1270</v>
      </c>
      <c r="G1227" s="83" t="s">
        <v>5840</v>
      </c>
      <c r="H1227" s="84" t="s">
        <v>6825</v>
      </c>
      <c r="I1227" s="83">
        <v>101.23174</v>
      </c>
      <c r="J1227" s="83">
        <v>0.21975</v>
      </c>
      <c r="K1227" s="83">
        <v>40</v>
      </c>
      <c r="L1227" s="83" t="s">
        <v>4815</v>
      </c>
      <c r="M1227" s="84">
        <v>2020</v>
      </c>
      <c r="N1227" s="83" t="s">
        <v>3757</v>
      </c>
      <c r="O1227" s="83" t="s">
        <v>3641</v>
      </c>
      <c r="P1227" s="84" t="s">
        <v>205</v>
      </c>
      <c r="Q1227" s="83" t="s">
        <v>1269</v>
      </c>
      <c r="R1227" s="83" t="s">
        <v>1270</v>
      </c>
      <c r="S1227" s="83" t="s">
        <v>2200</v>
      </c>
      <c r="T1227" s="83" t="s">
        <v>4465</v>
      </c>
      <c r="U1227" s="83" t="s">
        <v>201</v>
      </c>
      <c r="V1227" s="83" t="s">
        <v>4476</v>
      </c>
      <c r="W1227" s="274" t="s">
        <v>2224</v>
      </c>
      <c r="X1227" s="274" t="s">
        <v>2571</v>
      </c>
      <c r="Y1227" s="85">
        <v>6614850</v>
      </c>
      <c r="Z1227" s="86">
        <v>44018</v>
      </c>
      <c r="AA1227" s="86"/>
      <c r="AB1227" s="87">
        <f t="shared" ca="1" si="221"/>
        <v>184</v>
      </c>
      <c r="AC1227" s="88" t="str">
        <f t="shared" ca="1" si="222"/>
        <v>&gt; 150 days</v>
      </c>
      <c r="AD1227" s="89">
        <f t="shared" si="217"/>
        <v>44048</v>
      </c>
      <c r="AE1227" s="90" t="str">
        <f t="shared" si="215"/>
        <v>W32-2020</v>
      </c>
      <c r="AF1227" s="90" t="str">
        <f t="shared" si="216"/>
        <v>Aug-2020</v>
      </c>
      <c r="AG1227" s="89">
        <v>44048</v>
      </c>
      <c r="AH1227" s="90" t="str">
        <f t="shared" si="219"/>
        <v>W32-2020</v>
      </c>
      <c r="AI1227" s="90" t="str">
        <f t="shared" si="220"/>
        <v>Aug-2020</v>
      </c>
      <c r="AJ1227" s="89">
        <v>44195</v>
      </c>
      <c r="AK1227" s="90" t="str">
        <f t="shared" si="223"/>
        <v>W53-2020</v>
      </c>
      <c r="AL1227" s="90" t="str">
        <f t="shared" si="224"/>
        <v>Dec-2020</v>
      </c>
      <c r="AM1227" s="89">
        <v>44204</v>
      </c>
      <c r="AN1227" s="90" t="str">
        <f t="shared" si="225"/>
        <v>W02-2021</v>
      </c>
      <c r="AO1227" s="90" t="str">
        <f t="shared" si="226"/>
        <v>Jan-2021</v>
      </c>
      <c r="AP1227" s="83" t="s">
        <v>4462</v>
      </c>
      <c r="AQ1227" s="107">
        <v>44173</v>
      </c>
      <c r="AR1227" s="89"/>
      <c r="AS1227" s="99">
        <v>181130064289</v>
      </c>
      <c r="AT1227" s="94">
        <v>6.6</v>
      </c>
      <c r="AU1227" s="97"/>
      <c r="AV1227" s="95">
        <v>44029</v>
      </c>
      <c r="AW1227" s="97"/>
      <c r="AX1227" s="89">
        <v>44047</v>
      </c>
      <c r="AY1227" s="89">
        <v>44202</v>
      </c>
      <c r="AZ1227" s="219" t="str">
        <f t="shared" si="213"/>
        <v>W02-2021</v>
      </c>
      <c r="BA1227" s="86"/>
      <c r="BB1227" s="86"/>
      <c r="BC1227" s="86"/>
      <c r="BD1227" s="83" t="s">
        <v>3719</v>
      </c>
      <c r="BE1227" s="83" t="str">
        <f t="shared" si="214"/>
        <v>21.RFI</v>
      </c>
      <c r="BF1227" s="83" t="s">
        <v>3755</v>
      </c>
      <c r="BG1227" s="96" t="s">
        <v>4189</v>
      </c>
      <c r="BH1227" s="437"/>
      <c r="BI1227" s="14"/>
      <c r="BJ1227" s="242"/>
    </row>
    <row r="1228" spans="1:62" s="13" customFormat="1" ht="15" hidden="1" customHeight="1">
      <c r="A1228" s="27">
        <v>432</v>
      </c>
      <c r="B1228" s="29"/>
      <c r="C1228" s="83" t="str">
        <f t="shared" si="218"/>
        <v>KAL-KB-PTK-0681</v>
      </c>
      <c r="D1228" s="83">
        <v>30596640031</v>
      </c>
      <c r="E1228" s="83" t="s">
        <v>7414</v>
      </c>
      <c r="F1228" s="198" t="s">
        <v>3105</v>
      </c>
      <c r="G1228" s="83" t="s">
        <v>5840</v>
      </c>
      <c r="H1228" s="84" t="s">
        <v>6825</v>
      </c>
      <c r="I1228" s="83">
        <v>109.34695000000001</v>
      </c>
      <c r="J1228" s="83">
        <v>2.2079999999999999E-2</v>
      </c>
      <c r="K1228" s="83">
        <v>44</v>
      </c>
      <c r="L1228" s="83" t="s">
        <v>4694</v>
      </c>
      <c r="M1228" s="84">
        <v>2020</v>
      </c>
      <c r="N1228" s="83" t="s">
        <v>3757</v>
      </c>
      <c r="O1228" s="83" t="s">
        <v>3625</v>
      </c>
      <c r="P1228" s="84" t="s">
        <v>205</v>
      </c>
      <c r="Q1228" s="83" t="s">
        <v>1237</v>
      </c>
      <c r="R1228" s="83" t="s">
        <v>1238</v>
      </c>
      <c r="S1228" s="83" t="s">
        <v>2200</v>
      </c>
      <c r="T1228" s="83" t="s">
        <v>4465</v>
      </c>
      <c r="U1228" s="83" t="s">
        <v>2197</v>
      </c>
      <c r="V1228" s="83" t="s">
        <v>4474</v>
      </c>
      <c r="W1228" s="274" t="s">
        <v>2209</v>
      </c>
      <c r="X1228" s="274" t="s">
        <v>2589</v>
      </c>
      <c r="Y1228" s="85">
        <v>6614850</v>
      </c>
      <c r="Z1228" s="86">
        <v>44018</v>
      </c>
      <c r="AA1228" s="86"/>
      <c r="AB1228" s="87">
        <f t="shared" ca="1" si="221"/>
        <v>43</v>
      </c>
      <c r="AC1228" s="88" t="str">
        <f t="shared" ca="1" si="222"/>
        <v>31 - 60 days</v>
      </c>
      <c r="AD1228" s="89">
        <f t="shared" si="217"/>
        <v>44048</v>
      </c>
      <c r="AE1228" s="90" t="str">
        <f t="shared" si="215"/>
        <v>W32-2020</v>
      </c>
      <c r="AF1228" s="90" t="str">
        <f t="shared" si="216"/>
        <v>Aug-2020</v>
      </c>
      <c r="AG1228" s="89">
        <v>44047</v>
      </c>
      <c r="AH1228" s="90" t="str">
        <f t="shared" si="219"/>
        <v>W32-2020</v>
      </c>
      <c r="AI1228" s="90" t="str">
        <f t="shared" si="220"/>
        <v>Aug-2020</v>
      </c>
      <c r="AJ1228" s="89">
        <v>44047</v>
      </c>
      <c r="AK1228" s="90" t="str">
        <f t="shared" si="223"/>
        <v>W32-2020</v>
      </c>
      <c r="AL1228" s="90" t="str">
        <f t="shared" si="224"/>
        <v>Aug-2020</v>
      </c>
      <c r="AM1228" s="89">
        <v>44063</v>
      </c>
      <c r="AN1228" s="90" t="str">
        <f t="shared" si="225"/>
        <v>W34-2020</v>
      </c>
      <c r="AO1228" s="90" t="str">
        <f t="shared" si="226"/>
        <v>Aug-2020</v>
      </c>
      <c r="AP1228" s="83" t="s">
        <v>4464</v>
      </c>
      <c r="AQ1228" s="107">
        <v>44028</v>
      </c>
      <c r="AR1228" s="89"/>
      <c r="AS1228" s="99" t="s">
        <v>2324</v>
      </c>
      <c r="AT1228" s="94">
        <v>6.6</v>
      </c>
      <c r="AU1228" s="97"/>
      <c r="AV1228" s="95">
        <v>44025</v>
      </c>
      <c r="AW1228" s="97"/>
      <c r="AX1228" s="89"/>
      <c r="AY1228" s="89">
        <v>44061</v>
      </c>
      <c r="AZ1228" s="219" t="str">
        <f t="shared" si="213"/>
        <v>W34-2020</v>
      </c>
      <c r="BA1228" s="86"/>
      <c r="BB1228" s="86">
        <v>44080</v>
      </c>
      <c r="BC1228" s="86"/>
      <c r="BD1228" s="83" t="s">
        <v>3719</v>
      </c>
      <c r="BE1228" s="83" t="str">
        <f t="shared" si="214"/>
        <v>21.RFI</v>
      </c>
      <c r="BF1228" s="83" t="s">
        <v>3755</v>
      </c>
      <c r="BG1228" s="96" t="s">
        <v>4176</v>
      </c>
      <c r="BH1228" s="437"/>
      <c r="BJ1228" s="190"/>
    </row>
    <row r="1229" spans="1:62" s="13" customFormat="1" ht="15" hidden="1" customHeight="1">
      <c r="A1229" s="27">
        <v>438</v>
      </c>
      <c r="B1229" s="29"/>
      <c r="C1229" s="83" t="str">
        <f t="shared" si="218"/>
        <v>JAW-JI-SPG-4150</v>
      </c>
      <c r="D1229" s="83">
        <v>30596610031</v>
      </c>
      <c r="E1229" s="83" t="s">
        <v>7844</v>
      </c>
      <c r="F1229" s="198" t="s">
        <v>3110</v>
      </c>
      <c r="G1229" s="83" t="s">
        <v>5840</v>
      </c>
      <c r="H1229" s="84" t="s">
        <v>6508</v>
      </c>
      <c r="I1229" s="83">
        <v>113.207594</v>
      </c>
      <c r="J1229" s="83">
        <v>-6.9774250000000002</v>
      </c>
      <c r="K1229" s="83">
        <v>50</v>
      </c>
      <c r="L1229" s="83" t="s">
        <v>4548</v>
      </c>
      <c r="M1229" s="84">
        <v>2020</v>
      </c>
      <c r="N1229" s="83" t="s">
        <v>3757</v>
      </c>
      <c r="O1229" s="83" t="s">
        <v>3631</v>
      </c>
      <c r="P1229" s="84" t="s">
        <v>205</v>
      </c>
      <c r="Q1229" s="83" t="s">
        <v>1249</v>
      </c>
      <c r="R1229" s="83" t="s">
        <v>1250</v>
      </c>
      <c r="S1229" s="83" t="s">
        <v>2200</v>
      </c>
      <c r="T1229" s="83" t="s">
        <v>4465</v>
      </c>
      <c r="U1229" s="83" t="s">
        <v>203</v>
      </c>
      <c r="V1229" s="83" t="s">
        <v>4472</v>
      </c>
      <c r="W1229" s="274" t="s">
        <v>2207</v>
      </c>
      <c r="X1229" s="274" t="s">
        <v>2592</v>
      </c>
      <c r="Y1229" s="85">
        <v>6614847</v>
      </c>
      <c r="Z1229" s="86">
        <v>44018</v>
      </c>
      <c r="AA1229" s="86"/>
      <c r="AB1229" s="87">
        <f t="shared" ca="1" si="221"/>
        <v>39</v>
      </c>
      <c r="AC1229" s="88" t="str">
        <f t="shared" ca="1" si="222"/>
        <v>31 - 60 days</v>
      </c>
      <c r="AD1229" s="89">
        <f t="shared" si="217"/>
        <v>44048</v>
      </c>
      <c r="AE1229" s="90" t="str">
        <f t="shared" si="215"/>
        <v>W32-2020</v>
      </c>
      <c r="AF1229" s="90" t="str">
        <f t="shared" si="216"/>
        <v>Aug-2020</v>
      </c>
      <c r="AG1229" s="89">
        <v>44047</v>
      </c>
      <c r="AH1229" s="90" t="str">
        <f t="shared" si="219"/>
        <v>W32-2020</v>
      </c>
      <c r="AI1229" s="90" t="str">
        <f t="shared" si="220"/>
        <v>Aug-2020</v>
      </c>
      <c r="AJ1229" s="89">
        <v>44047</v>
      </c>
      <c r="AK1229" s="90" t="str">
        <f t="shared" si="223"/>
        <v>W32-2020</v>
      </c>
      <c r="AL1229" s="90" t="str">
        <f t="shared" si="224"/>
        <v>Aug-2020</v>
      </c>
      <c r="AM1229" s="89">
        <v>44063</v>
      </c>
      <c r="AN1229" s="90" t="str">
        <f t="shared" si="225"/>
        <v>W34-2020</v>
      </c>
      <c r="AO1229" s="90" t="str">
        <f t="shared" si="226"/>
        <v>Aug-2020</v>
      </c>
      <c r="AP1229" s="83" t="s">
        <v>4464</v>
      </c>
      <c r="AQ1229" s="107">
        <v>44028</v>
      </c>
      <c r="AR1229" s="89"/>
      <c r="AS1229" s="99">
        <v>517500713385</v>
      </c>
      <c r="AT1229" s="94">
        <v>6.6</v>
      </c>
      <c r="AU1229" s="97"/>
      <c r="AV1229" s="95">
        <v>44025</v>
      </c>
      <c r="AW1229" s="97"/>
      <c r="AX1229" s="89"/>
      <c r="AY1229" s="89">
        <v>44057</v>
      </c>
      <c r="AZ1229" s="219" t="str">
        <f t="shared" si="213"/>
        <v>W33-2020</v>
      </c>
      <c r="BA1229" s="86"/>
      <c r="BB1229" s="86"/>
      <c r="BC1229" s="86"/>
      <c r="BD1229" s="83" t="s">
        <v>3719</v>
      </c>
      <c r="BE1229" s="83" t="str">
        <f t="shared" si="214"/>
        <v>21.RFI</v>
      </c>
      <c r="BF1229" s="83" t="s">
        <v>3755</v>
      </c>
      <c r="BG1229" s="96" t="s">
        <v>4180</v>
      </c>
      <c r="BH1229" s="437"/>
      <c r="BJ1229" s="190"/>
    </row>
    <row r="1230" spans="1:62" s="13" customFormat="1" ht="15" hidden="1" customHeight="1">
      <c r="A1230" s="27">
        <v>427</v>
      </c>
      <c r="B1230" s="29"/>
      <c r="C1230" s="83" t="str">
        <f t="shared" si="218"/>
        <v>SUL-SN-SNJ-1361</v>
      </c>
      <c r="D1230" s="83">
        <v>30596620031</v>
      </c>
      <c r="E1230" s="83" t="s">
        <v>7316</v>
      </c>
      <c r="F1230" s="198" t="s">
        <v>3100</v>
      </c>
      <c r="G1230" s="83" t="s">
        <v>5840</v>
      </c>
      <c r="H1230" s="84" t="s">
        <v>6508</v>
      </c>
      <c r="I1230" s="83">
        <v>120.25700000000001</v>
      </c>
      <c r="J1230" s="83">
        <v>-5.2672100000000004</v>
      </c>
      <c r="K1230" s="83">
        <v>50</v>
      </c>
      <c r="L1230" s="83" t="s">
        <v>4804</v>
      </c>
      <c r="M1230" s="84">
        <v>2020</v>
      </c>
      <c r="N1230" s="83" t="s">
        <v>3757</v>
      </c>
      <c r="O1230" s="83" t="s">
        <v>3620</v>
      </c>
      <c r="P1230" s="84" t="s">
        <v>205</v>
      </c>
      <c r="Q1230" s="83" t="s">
        <v>1227</v>
      </c>
      <c r="R1230" s="83" t="s">
        <v>1228</v>
      </c>
      <c r="S1230" s="83" t="s">
        <v>2200</v>
      </c>
      <c r="T1230" s="83" t="s">
        <v>4465</v>
      </c>
      <c r="U1230" s="83" t="s">
        <v>203</v>
      </c>
      <c r="V1230" s="83" t="s">
        <v>4475</v>
      </c>
      <c r="W1230" s="274" t="s">
        <v>2220</v>
      </c>
      <c r="X1230" s="274" t="s">
        <v>2586</v>
      </c>
      <c r="Y1230" s="85">
        <v>6614847</v>
      </c>
      <c r="Z1230" s="86">
        <v>44018</v>
      </c>
      <c r="AA1230" s="86"/>
      <c r="AB1230" s="87">
        <f t="shared" ca="1" si="221"/>
        <v>35</v>
      </c>
      <c r="AC1230" s="88" t="str">
        <f t="shared" ca="1" si="222"/>
        <v>31 - 60 days</v>
      </c>
      <c r="AD1230" s="89">
        <f t="shared" si="217"/>
        <v>44048</v>
      </c>
      <c r="AE1230" s="90" t="str">
        <f t="shared" si="215"/>
        <v>W32-2020</v>
      </c>
      <c r="AF1230" s="90" t="str">
        <f t="shared" si="216"/>
        <v>Aug-2020</v>
      </c>
      <c r="AG1230" s="89">
        <v>44047</v>
      </c>
      <c r="AH1230" s="90" t="str">
        <f t="shared" si="219"/>
        <v>W32-2020</v>
      </c>
      <c r="AI1230" s="90" t="str">
        <f t="shared" si="220"/>
        <v>Aug-2020</v>
      </c>
      <c r="AJ1230" s="89">
        <v>44047</v>
      </c>
      <c r="AK1230" s="90" t="str">
        <f t="shared" si="223"/>
        <v>W32-2020</v>
      </c>
      <c r="AL1230" s="90" t="str">
        <f t="shared" si="224"/>
        <v>Aug-2020</v>
      </c>
      <c r="AM1230" s="89">
        <v>44050</v>
      </c>
      <c r="AN1230" s="90" t="str">
        <f t="shared" si="225"/>
        <v>W32-2020</v>
      </c>
      <c r="AO1230" s="90" t="str">
        <f t="shared" si="226"/>
        <v>Aug-2020</v>
      </c>
      <c r="AP1230" s="83" t="s">
        <v>4464</v>
      </c>
      <c r="AQ1230" s="107">
        <v>44028</v>
      </c>
      <c r="AR1230" s="89"/>
      <c r="AS1230" s="99">
        <v>327600421145</v>
      </c>
      <c r="AT1230" s="94">
        <v>6.6</v>
      </c>
      <c r="AU1230" s="97"/>
      <c r="AV1230" s="95">
        <v>44025</v>
      </c>
      <c r="AW1230" s="97"/>
      <c r="AX1230" s="89"/>
      <c r="AY1230" s="89">
        <v>44053</v>
      </c>
      <c r="AZ1230" s="219" t="str">
        <f t="shared" ref="AZ1230:AZ1293" si="227">IFERROR(VLOOKUP(AY1230,L_Convert,6,FALSE),"")</f>
        <v>W33-2020</v>
      </c>
      <c r="BA1230" s="86"/>
      <c r="BB1230" s="86"/>
      <c r="BC1230" s="86"/>
      <c r="BD1230" s="83" t="s">
        <v>3719</v>
      </c>
      <c r="BE1230" s="83" t="str">
        <f t="shared" si="214"/>
        <v>21.RFI</v>
      </c>
      <c r="BF1230" s="83" t="s">
        <v>3755</v>
      </c>
      <c r="BG1230" s="96" t="s">
        <v>4171</v>
      </c>
      <c r="BH1230" s="437"/>
      <c r="BJ1230" s="190"/>
    </row>
    <row r="1231" spans="1:62" s="13" customFormat="1" ht="15" hidden="1" customHeight="1">
      <c r="A1231" s="27">
        <v>442</v>
      </c>
      <c r="B1231" s="29"/>
      <c r="C1231" s="83" t="str">
        <f t="shared" si="218"/>
        <v>JAW-JB-IDM-4041</v>
      </c>
      <c r="D1231" s="83">
        <v>30596630031</v>
      </c>
      <c r="E1231" s="83" t="s">
        <v>7586</v>
      </c>
      <c r="F1231" s="198" t="s">
        <v>3114</v>
      </c>
      <c r="G1231" s="83" t="s">
        <v>5840</v>
      </c>
      <c r="H1231" s="84" t="s">
        <v>6825</v>
      </c>
      <c r="I1231" s="83">
        <v>108.26324</v>
      </c>
      <c r="J1231" s="83">
        <v>-6.5013500000000004</v>
      </c>
      <c r="K1231" s="83">
        <v>40</v>
      </c>
      <c r="L1231" s="83" t="s">
        <v>4487</v>
      </c>
      <c r="M1231" s="84">
        <v>2020</v>
      </c>
      <c r="N1231" s="83" t="s">
        <v>3757</v>
      </c>
      <c r="O1231" s="83" t="s">
        <v>3635</v>
      </c>
      <c r="P1231" s="84" t="s">
        <v>205</v>
      </c>
      <c r="Q1231" s="83" t="s">
        <v>1257</v>
      </c>
      <c r="R1231" s="83" t="s">
        <v>1258</v>
      </c>
      <c r="S1231" s="83" t="s">
        <v>2200</v>
      </c>
      <c r="T1231" s="83" t="s">
        <v>4465</v>
      </c>
      <c r="U1231" s="83" t="s">
        <v>103</v>
      </c>
      <c r="V1231" s="83" t="s">
        <v>4470</v>
      </c>
      <c r="W1231" s="274" t="s">
        <v>2205</v>
      </c>
      <c r="X1231" s="274" t="s">
        <v>2593</v>
      </c>
      <c r="Y1231" s="85">
        <v>6614850</v>
      </c>
      <c r="Z1231" s="86">
        <v>44018</v>
      </c>
      <c r="AA1231" s="86"/>
      <c r="AB1231" s="87">
        <f t="shared" ca="1" si="221"/>
        <v>31</v>
      </c>
      <c r="AC1231" s="88" t="str">
        <f t="shared" ca="1" si="222"/>
        <v>31 - 60 days</v>
      </c>
      <c r="AD1231" s="89">
        <f t="shared" si="217"/>
        <v>44048</v>
      </c>
      <c r="AE1231" s="90" t="str">
        <f t="shared" si="215"/>
        <v>W32-2020</v>
      </c>
      <c r="AF1231" s="90" t="str">
        <f t="shared" si="216"/>
        <v>Aug-2020</v>
      </c>
      <c r="AG1231" s="89">
        <v>44047</v>
      </c>
      <c r="AH1231" s="90" t="str">
        <f t="shared" si="219"/>
        <v>W32-2020</v>
      </c>
      <c r="AI1231" s="90" t="str">
        <f t="shared" si="220"/>
        <v>Aug-2020</v>
      </c>
      <c r="AJ1231" s="89">
        <v>44047</v>
      </c>
      <c r="AK1231" s="90" t="str">
        <f t="shared" si="223"/>
        <v>W32-2020</v>
      </c>
      <c r="AL1231" s="90" t="str">
        <f t="shared" si="224"/>
        <v>Aug-2020</v>
      </c>
      <c r="AM1231" s="89">
        <v>44047</v>
      </c>
      <c r="AN1231" s="90" t="str">
        <f t="shared" si="225"/>
        <v>W32-2020</v>
      </c>
      <c r="AO1231" s="90" t="str">
        <f t="shared" si="226"/>
        <v>Aug-2020</v>
      </c>
      <c r="AP1231" s="83" t="s">
        <v>4464</v>
      </c>
      <c r="AQ1231" s="107">
        <v>44028</v>
      </c>
      <c r="AR1231" s="89"/>
      <c r="AS1231" s="99" t="s">
        <v>2326</v>
      </c>
      <c r="AT1231" s="94" t="s">
        <v>2415</v>
      </c>
      <c r="AU1231" s="97"/>
      <c r="AV1231" s="95">
        <v>44025</v>
      </c>
      <c r="AW1231" s="97"/>
      <c r="AX1231" s="89"/>
      <c r="AY1231" s="89">
        <v>44049</v>
      </c>
      <c r="AZ1231" s="219" t="str">
        <f t="shared" si="227"/>
        <v>W32-2020</v>
      </c>
      <c r="BA1231" s="86"/>
      <c r="BB1231" s="86"/>
      <c r="BC1231" s="86"/>
      <c r="BD1231" s="83" t="s">
        <v>3719</v>
      </c>
      <c r="BE1231" s="83" t="str">
        <f t="shared" si="214"/>
        <v>21.RFI</v>
      </c>
      <c r="BF1231" s="83" t="s">
        <v>3755</v>
      </c>
      <c r="BG1231" s="96" t="s">
        <v>4183</v>
      </c>
      <c r="BH1231" s="437"/>
    </row>
    <row r="1232" spans="1:62" s="13" customFormat="1" ht="15" hidden="1" customHeight="1">
      <c r="A1232" s="27">
        <v>321</v>
      </c>
      <c r="B1232" s="29"/>
      <c r="C1232" s="83" t="str">
        <f t="shared" si="218"/>
        <v>JAW-JI-LMJ-4227</v>
      </c>
      <c r="D1232" s="83">
        <v>30596590031</v>
      </c>
      <c r="E1232" s="83" t="s">
        <v>7371</v>
      </c>
      <c r="F1232" s="198" t="s">
        <v>3005</v>
      </c>
      <c r="G1232" s="83" t="s">
        <v>5840</v>
      </c>
      <c r="H1232" s="84" t="s">
        <v>6508</v>
      </c>
      <c r="I1232" s="83">
        <v>113.212385</v>
      </c>
      <c r="J1232" s="83">
        <v>-8.1114239999999995</v>
      </c>
      <c r="K1232" s="83">
        <v>30</v>
      </c>
      <c r="L1232" s="83" t="s">
        <v>4672</v>
      </c>
      <c r="M1232" s="84">
        <v>2020</v>
      </c>
      <c r="N1232" s="83" t="s">
        <v>3757</v>
      </c>
      <c r="O1232" s="83" t="s">
        <v>3514</v>
      </c>
      <c r="P1232" s="84" t="s">
        <v>205</v>
      </c>
      <c r="Q1232" s="83" t="s">
        <v>1015</v>
      </c>
      <c r="R1232" s="83" t="s">
        <v>1016</v>
      </c>
      <c r="S1232" s="83" t="s">
        <v>2200</v>
      </c>
      <c r="T1232" s="83" t="s">
        <v>4465</v>
      </c>
      <c r="U1232" s="83" t="s">
        <v>203</v>
      </c>
      <c r="V1232" s="83" t="s">
        <v>4472</v>
      </c>
      <c r="W1232" s="274" t="s">
        <v>2207</v>
      </c>
      <c r="X1232" s="274" t="s">
        <v>2438</v>
      </c>
      <c r="Y1232" s="85">
        <v>6614847</v>
      </c>
      <c r="Z1232" s="86">
        <v>44018</v>
      </c>
      <c r="AA1232" s="86"/>
      <c r="AB1232" s="87">
        <f t="shared" ca="1" si="221"/>
        <v>217</v>
      </c>
      <c r="AC1232" s="88" t="str">
        <f t="shared" ca="1" si="222"/>
        <v>&gt; 150 days</v>
      </c>
      <c r="AD1232" s="89">
        <f t="shared" si="217"/>
        <v>44048</v>
      </c>
      <c r="AE1232" s="90" t="str">
        <f t="shared" si="215"/>
        <v>W32-2020</v>
      </c>
      <c r="AF1232" s="90" t="str">
        <f t="shared" si="216"/>
        <v>Aug-2020</v>
      </c>
      <c r="AG1232" s="89">
        <v>44047</v>
      </c>
      <c r="AH1232" s="90" t="str">
        <f t="shared" si="219"/>
        <v>W32-2020</v>
      </c>
      <c r="AI1232" s="90" t="str">
        <f t="shared" si="220"/>
        <v>Aug-2020</v>
      </c>
      <c r="AJ1232" s="89">
        <v>44233</v>
      </c>
      <c r="AK1232" s="90" t="str">
        <f t="shared" si="223"/>
        <v>W06-2021</v>
      </c>
      <c r="AL1232" s="90" t="str">
        <f t="shared" si="224"/>
        <v>Feb-2021</v>
      </c>
      <c r="AM1232" s="89">
        <v>44240</v>
      </c>
      <c r="AN1232" s="90" t="str">
        <f t="shared" si="225"/>
        <v>W07-2021</v>
      </c>
      <c r="AO1232" s="90" t="str">
        <f t="shared" si="226"/>
        <v>Feb-2021</v>
      </c>
      <c r="AP1232" s="83" t="s">
        <v>4462</v>
      </c>
      <c r="AQ1232" s="107">
        <v>44214</v>
      </c>
      <c r="AR1232" s="89"/>
      <c r="AS1232" s="99">
        <v>516021562442</v>
      </c>
      <c r="AT1232" s="94">
        <v>6.6</v>
      </c>
      <c r="AU1232" s="97"/>
      <c r="AV1232" s="95">
        <v>44025</v>
      </c>
      <c r="AW1232" s="97"/>
      <c r="AX1232" s="89">
        <v>44057</v>
      </c>
      <c r="AY1232" s="89">
        <v>44235</v>
      </c>
      <c r="AZ1232" s="219" t="str">
        <f t="shared" si="227"/>
        <v>W07-2021</v>
      </c>
      <c r="BA1232" s="86"/>
      <c r="BB1232" s="86"/>
      <c r="BC1232" s="86"/>
      <c r="BD1232" s="83" t="s">
        <v>3719</v>
      </c>
      <c r="BE1232" s="83" t="str">
        <f t="shared" si="214"/>
        <v>21.RFI</v>
      </c>
      <c r="BF1232" s="83" t="s">
        <v>3755</v>
      </c>
      <c r="BG1232" s="96" t="s">
        <v>4076</v>
      </c>
      <c r="BH1232" s="437"/>
      <c r="BI1232" s="14"/>
      <c r="BJ1232" s="14"/>
    </row>
    <row r="1233" spans="1:62" s="13" customFormat="1" ht="15" hidden="1" customHeight="1">
      <c r="A1233" s="27">
        <v>416</v>
      </c>
      <c r="B1233" s="29"/>
      <c r="C1233" s="83" t="str">
        <f t="shared" si="218"/>
        <v>JAW-JI-PMK-4123</v>
      </c>
      <c r="D1233" s="83">
        <v>30596600031</v>
      </c>
      <c r="E1233" s="83" t="s">
        <v>7505</v>
      </c>
      <c r="F1233" s="198" t="s">
        <v>3091</v>
      </c>
      <c r="G1233" s="83" t="s">
        <v>5840</v>
      </c>
      <c r="H1233" s="84" t="s">
        <v>6508</v>
      </c>
      <c r="I1233" s="83">
        <v>113.537254</v>
      </c>
      <c r="J1233" s="83">
        <v>-6.9269449999999999</v>
      </c>
      <c r="K1233" s="83">
        <v>36</v>
      </c>
      <c r="L1233" s="83" t="s">
        <v>4796</v>
      </c>
      <c r="M1233" s="84">
        <v>2020</v>
      </c>
      <c r="N1233" s="83" t="s">
        <v>3757</v>
      </c>
      <c r="O1233" s="83" t="s">
        <v>3609</v>
      </c>
      <c r="P1233" s="84" t="s">
        <v>205</v>
      </c>
      <c r="Q1233" s="83" t="s">
        <v>1205</v>
      </c>
      <c r="R1233" s="83" t="s">
        <v>1206</v>
      </c>
      <c r="S1233" s="83" t="s">
        <v>2200</v>
      </c>
      <c r="T1233" s="83" t="s">
        <v>4465</v>
      </c>
      <c r="U1233" s="83" t="s">
        <v>203</v>
      </c>
      <c r="V1233" s="83" t="s">
        <v>4472</v>
      </c>
      <c r="W1233" s="274" t="s">
        <v>2207</v>
      </c>
      <c r="X1233" s="274" t="s">
        <v>2582</v>
      </c>
      <c r="Y1233" s="85">
        <v>6614847</v>
      </c>
      <c r="Z1233" s="86">
        <v>44018</v>
      </c>
      <c r="AA1233" s="86"/>
      <c r="AB1233" s="87">
        <f t="shared" ca="1" si="221"/>
        <v>213</v>
      </c>
      <c r="AC1233" s="88" t="str">
        <f t="shared" ca="1" si="222"/>
        <v>&gt; 150 days</v>
      </c>
      <c r="AD1233" s="89">
        <f t="shared" si="217"/>
        <v>44048</v>
      </c>
      <c r="AE1233" s="90" t="str">
        <f t="shared" si="215"/>
        <v>W32-2020</v>
      </c>
      <c r="AF1233" s="90" t="str">
        <f t="shared" si="216"/>
        <v>Aug-2020</v>
      </c>
      <c r="AG1233" s="89">
        <v>44047</v>
      </c>
      <c r="AH1233" s="90" t="str">
        <f t="shared" si="219"/>
        <v>W32-2020</v>
      </c>
      <c r="AI1233" s="90" t="str">
        <f t="shared" si="220"/>
        <v>Aug-2020</v>
      </c>
      <c r="AJ1233" s="89">
        <v>44233</v>
      </c>
      <c r="AK1233" s="90" t="str">
        <f t="shared" si="223"/>
        <v>W06-2021</v>
      </c>
      <c r="AL1233" s="90" t="str">
        <f t="shared" si="224"/>
        <v>Feb-2021</v>
      </c>
      <c r="AM1233" s="89">
        <v>44233</v>
      </c>
      <c r="AN1233" s="90" t="str">
        <f t="shared" si="225"/>
        <v>W06-2021</v>
      </c>
      <c r="AO1233" s="90" t="str">
        <f t="shared" si="226"/>
        <v>Feb-2021</v>
      </c>
      <c r="AP1233" s="83" t="s">
        <v>4462</v>
      </c>
      <c r="AQ1233" s="107">
        <v>44214</v>
      </c>
      <c r="AR1233" s="89"/>
      <c r="AS1233" s="99">
        <v>517800628422</v>
      </c>
      <c r="AT1233" s="94">
        <v>6.6</v>
      </c>
      <c r="AU1233" s="97"/>
      <c r="AV1233" s="95">
        <v>44025</v>
      </c>
      <c r="AW1233" s="97"/>
      <c r="AX1233" s="89">
        <v>44057</v>
      </c>
      <c r="AY1233" s="89">
        <v>44231</v>
      </c>
      <c r="AZ1233" s="219" t="str">
        <f t="shared" si="227"/>
        <v>W06-2021</v>
      </c>
      <c r="BA1233" s="86"/>
      <c r="BB1233" s="86"/>
      <c r="BC1233" s="86"/>
      <c r="BD1233" s="83" t="s">
        <v>3719</v>
      </c>
      <c r="BE1233" s="83" t="str">
        <f t="shared" si="214"/>
        <v>21.RFI</v>
      </c>
      <c r="BF1233" s="83" t="s">
        <v>3755</v>
      </c>
      <c r="BG1233" s="96" t="s">
        <v>4161</v>
      </c>
      <c r="BH1233" s="437"/>
      <c r="BI1233" s="14"/>
      <c r="BJ1233" s="14"/>
    </row>
    <row r="1234" spans="1:62" s="13" customFormat="1" ht="15" hidden="1" customHeight="1">
      <c r="A1234" s="27">
        <v>113</v>
      </c>
      <c r="B1234" s="29"/>
      <c r="C1234" s="83" t="str">
        <f t="shared" si="218"/>
        <v>SUM-RI-BLS-1127</v>
      </c>
      <c r="D1234" s="83">
        <v>30587320031</v>
      </c>
      <c r="E1234" s="83" t="s">
        <v>7548</v>
      </c>
      <c r="F1234" s="198" t="s">
        <v>600</v>
      </c>
      <c r="G1234" s="83" t="s">
        <v>5840</v>
      </c>
      <c r="H1234" s="84" t="s">
        <v>6825</v>
      </c>
      <c r="I1234" s="83">
        <v>101.31124800000001</v>
      </c>
      <c r="J1234" s="83" t="s">
        <v>5128</v>
      </c>
      <c r="K1234" s="83">
        <v>50</v>
      </c>
      <c r="L1234" s="83" t="s">
        <v>4505</v>
      </c>
      <c r="M1234" s="84">
        <v>2020</v>
      </c>
      <c r="N1234" s="83" t="s">
        <v>3757</v>
      </c>
      <c r="O1234" s="83" t="s">
        <v>3311</v>
      </c>
      <c r="P1234" s="84" t="s">
        <v>205</v>
      </c>
      <c r="Q1234" s="83" t="s">
        <v>599</v>
      </c>
      <c r="R1234" s="83" t="s">
        <v>600</v>
      </c>
      <c r="S1234" s="83" t="s">
        <v>106</v>
      </c>
      <c r="T1234" s="83" t="s">
        <v>4465</v>
      </c>
      <c r="U1234" s="83" t="s">
        <v>201</v>
      </c>
      <c r="V1234" s="83" t="s">
        <v>4476</v>
      </c>
      <c r="W1234" s="274" t="s">
        <v>2206</v>
      </c>
      <c r="X1234" s="274" t="s">
        <v>2465</v>
      </c>
      <c r="Y1234" s="85">
        <v>6614554</v>
      </c>
      <c r="Z1234" s="86">
        <v>43903</v>
      </c>
      <c r="AA1234" s="86"/>
      <c r="AB1234" s="87">
        <f t="shared" ca="1" si="221"/>
        <v>126</v>
      </c>
      <c r="AC1234" s="88" t="str">
        <f t="shared" ca="1" si="222"/>
        <v>121 - 150 days</v>
      </c>
      <c r="AD1234" s="89">
        <f t="shared" si="217"/>
        <v>44053</v>
      </c>
      <c r="AE1234" s="90" t="str">
        <f t="shared" si="215"/>
        <v>W33-2020</v>
      </c>
      <c r="AF1234" s="90" t="str">
        <f t="shared" si="216"/>
        <v>Aug-2020</v>
      </c>
      <c r="AG1234" s="89">
        <v>44022</v>
      </c>
      <c r="AH1234" s="90" t="str">
        <f t="shared" si="219"/>
        <v>W28-2020</v>
      </c>
      <c r="AI1234" s="90" t="str">
        <f t="shared" si="220"/>
        <v>Jul-2020</v>
      </c>
      <c r="AJ1234" s="89">
        <v>44022</v>
      </c>
      <c r="AK1234" s="90" t="str">
        <f t="shared" si="223"/>
        <v>W28-2020</v>
      </c>
      <c r="AL1234" s="90" t="str">
        <f t="shared" si="224"/>
        <v>Jul-2020</v>
      </c>
      <c r="AM1234" s="89">
        <v>44026</v>
      </c>
      <c r="AN1234" s="90" t="str">
        <f t="shared" si="225"/>
        <v>W29-2020</v>
      </c>
      <c r="AO1234" s="90" t="str">
        <f t="shared" si="226"/>
        <v>Jul-2020</v>
      </c>
      <c r="AP1234" s="83" t="s">
        <v>4464</v>
      </c>
      <c r="AQ1234" s="107">
        <v>43994</v>
      </c>
      <c r="AR1234" s="89"/>
      <c r="AS1234" s="99">
        <v>182103499865</v>
      </c>
      <c r="AT1234" s="94">
        <v>6.6</v>
      </c>
      <c r="AU1234" s="97"/>
      <c r="AV1234" s="95">
        <v>44025</v>
      </c>
      <c r="AW1234" s="97"/>
      <c r="AX1234" s="89"/>
      <c r="AY1234" s="89">
        <v>44029</v>
      </c>
      <c r="AZ1234" s="219" t="str">
        <f t="shared" si="227"/>
        <v>W29-2020</v>
      </c>
      <c r="BA1234" s="86"/>
      <c r="BB1234" s="86">
        <v>44064</v>
      </c>
      <c r="BC1234" s="86"/>
      <c r="BD1234" s="83" t="s">
        <v>3719</v>
      </c>
      <c r="BE1234" s="83" t="str">
        <f t="shared" si="214"/>
        <v>21.RFI</v>
      </c>
      <c r="BF1234" s="83" t="s">
        <v>3755</v>
      </c>
      <c r="BG1234" s="96" t="s">
        <v>3873</v>
      </c>
      <c r="BH1234" s="437"/>
    </row>
    <row r="1235" spans="1:62" s="13" customFormat="1" ht="15" hidden="1" customHeight="1">
      <c r="A1235" s="27">
        <v>352</v>
      </c>
      <c r="B1235" s="29"/>
      <c r="C1235" s="83" t="str">
        <f t="shared" si="218"/>
        <v>SUM-SU-STB-2198</v>
      </c>
      <c r="D1235" s="83">
        <v>30596520031</v>
      </c>
      <c r="E1235" s="83" t="s">
        <v>7846</v>
      </c>
      <c r="F1235" s="198" t="s">
        <v>3032</v>
      </c>
      <c r="G1235" s="83" t="s">
        <v>5840</v>
      </c>
      <c r="H1235" s="84" t="s">
        <v>6825</v>
      </c>
      <c r="I1235" s="83">
        <v>98.324950000000001</v>
      </c>
      <c r="J1235" s="83">
        <v>3.7259000000000002</v>
      </c>
      <c r="K1235" s="83">
        <v>60</v>
      </c>
      <c r="L1235" s="83" t="s">
        <v>4750</v>
      </c>
      <c r="M1235" s="84">
        <v>2020</v>
      </c>
      <c r="N1235" s="83" t="s">
        <v>3757</v>
      </c>
      <c r="O1235" s="83" t="s">
        <v>3545</v>
      </c>
      <c r="P1235" s="84" t="s">
        <v>205</v>
      </c>
      <c r="Q1235" s="83" t="s">
        <v>1077</v>
      </c>
      <c r="R1235" s="83" t="s">
        <v>1078</v>
      </c>
      <c r="S1235" s="83" t="s">
        <v>2200</v>
      </c>
      <c r="T1235" s="83" t="s">
        <v>4465</v>
      </c>
      <c r="U1235" s="83" t="s">
        <v>201</v>
      </c>
      <c r="V1235" s="83" t="s">
        <v>4471</v>
      </c>
      <c r="W1235" s="274" t="s">
        <v>2213</v>
      </c>
      <c r="X1235" s="274" t="s">
        <v>2515</v>
      </c>
      <c r="Y1235" s="85">
        <v>6614850</v>
      </c>
      <c r="Z1235" s="86">
        <v>44018</v>
      </c>
      <c r="AA1235" s="86"/>
      <c r="AB1235" s="87">
        <f t="shared" ca="1" si="221"/>
        <v>31</v>
      </c>
      <c r="AC1235" s="88" t="str">
        <f t="shared" ca="1" si="222"/>
        <v>31 - 60 days</v>
      </c>
      <c r="AD1235" s="89">
        <f t="shared" si="217"/>
        <v>44048</v>
      </c>
      <c r="AE1235" s="90" t="str">
        <f t="shared" si="215"/>
        <v>W32-2020</v>
      </c>
      <c r="AF1235" s="90" t="str">
        <f t="shared" si="216"/>
        <v>Aug-2020</v>
      </c>
      <c r="AG1235" s="89">
        <v>44047</v>
      </c>
      <c r="AH1235" s="90" t="str">
        <f t="shared" si="219"/>
        <v>W32-2020</v>
      </c>
      <c r="AI1235" s="90" t="str">
        <f t="shared" si="220"/>
        <v>Aug-2020</v>
      </c>
      <c r="AJ1235" s="89">
        <v>44050</v>
      </c>
      <c r="AK1235" s="90" t="str">
        <f t="shared" si="223"/>
        <v>W32-2020</v>
      </c>
      <c r="AL1235" s="90" t="str">
        <f t="shared" si="224"/>
        <v>Aug-2020</v>
      </c>
      <c r="AM1235" s="89">
        <v>44050</v>
      </c>
      <c r="AN1235" s="90" t="str">
        <f t="shared" si="225"/>
        <v>W32-2020</v>
      </c>
      <c r="AO1235" s="90" t="str">
        <f t="shared" si="226"/>
        <v>Aug-2020</v>
      </c>
      <c r="AP1235" s="83" t="s">
        <v>4464</v>
      </c>
      <c r="AQ1235" s="107">
        <v>44028</v>
      </c>
      <c r="AR1235" s="89"/>
      <c r="AS1235" s="99" t="s">
        <v>2305</v>
      </c>
      <c r="AT1235" s="94">
        <v>6.6</v>
      </c>
      <c r="AU1235" s="255"/>
      <c r="AV1235" s="95">
        <v>44022</v>
      </c>
      <c r="AW1235" s="97"/>
      <c r="AX1235" s="89"/>
      <c r="AY1235" s="89">
        <v>44049</v>
      </c>
      <c r="AZ1235" s="219" t="str">
        <f t="shared" si="227"/>
        <v>W32-2020</v>
      </c>
      <c r="BA1235" s="86"/>
      <c r="BB1235" s="86"/>
      <c r="BC1235" s="86"/>
      <c r="BD1235" s="83" t="s">
        <v>3719</v>
      </c>
      <c r="BE1235" s="83" t="str">
        <f t="shared" ref="BE1235:BE1298" si="228">IFERROR(VLOOKUP($BD1235,L_Milestone,4,FALSE),"")</f>
        <v>21.RFI</v>
      </c>
      <c r="BF1235" s="83" t="s">
        <v>3755</v>
      </c>
      <c r="BG1235" s="96" t="s">
        <v>4102</v>
      </c>
      <c r="BH1235" s="437"/>
    </row>
    <row r="1236" spans="1:62" s="13" customFormat="1" ht="15" hidden="1" customHeight="1">
      <c r="A1236" s="27">
        <v>329</v>
      </c>
      <c r="B1236" s="29"/>
      <c r="C1236" s="83" t="str">
        <f t="shared" si="218"/>
        <v>SUM-AC-KTN-0375</v>
      </c>
      <c r="D1236" s="83">
        <v>30596420031</v>
      </c>
      <c r="E1236" s="83" t="s">
        <v>7605</v>
      </c>
      <c r="F1236" s="198" t="s">
        <v>3013</v>
      </c>
      <c r="G1236" s="83" t="s">
        <v>5840</v>
      </c>
      <c r="H1236" s="84" t="s">
        <v>6825</v>
      </c>
      <c r="I1236" s="83">
        <v>97.832499999999996</v>
      </c>
      <c r="J1236" s="83">
        <v>3.4821599999999999</v>
      </c>
      <c r="K1236" s="83">
        <v>55</v>
      </c>
      <c r="L1236" s="83" t="s">
        <v>4733</v>
      </c>
      <c r="M1236" s="84">
        <v>2020</v>
      </c>
      <c r="N1236" s="83" t="s">
        <v>3757</v>
      </c>
      <c r="O1236" s="83" t="s">
        <v>3522</v>
      </c>
      <c r="P1236" s="84" t="s">
        <v>205</v>
      </c>
      <c r="Q1236" s="83" t="s">
        <v>1031</v>
      </c>
      <c r="R1236" s="83" t="s">
        <v>1032</v>
      </c>
      <c r="S1236" s="83" t="s">
        <v>2200</v>
      </c>
      <c r="T1236" s="83" t="s">
        <v>4465</v>
      </c>
      <c r="U1236" s="83" t="s">
        <v>201</v>
      </c>
      <c r="V1236" s="83" t="s">
        <v>4471</v>
      </c>
      <c r="W1236" s="274" t="s">
        <v>2212</v>
      </c>
      <c r="X1236" s="274" t="s">
        <v>2475</v>
      </c>
      <c r="Y1236" s="85">
        <v>6614850</v>
      </c>
      <c r="Z1236" s="86">
        <v>44018</v>
      </c>
      <c r="AA1236" s="86"/>
      <c r="AB1236" s="87">
        <f t="shared" ca="1" si="221"/>
        <v>75</v>
      </c>
      <c r="AC1236" s="88" t="str">
        <f t="shared" ca="1" si="222"/>
        <v>61 - 90 days</v>
      </c>
      <c r="AD1236" s="89">
        <f t="shared" si="217"/>
        <v>44048</v>
      </c>
      <c r="AE1236" s="90" t="str">
        <f t="shared" si="215"/>
        <v>W32-2020</v>
      </c>
      <c r="AF1236" s="90" t="str">
        <f t="shared" si="216"/>
        <v>Aug-2020</v>
      </c>
      <c r="AG1236" s="89">
        <v>44047</v>
      </c>
      <c r="AH1236" s="90" t="str">
        <f t="shared" si="219"/>
        <v>W32-2020</v>
      </c>
      <c r="AI1236" s="90" t="str">
        <f t="shared" si="220"/>
        <v>Aug-2020</v>
      </c>
      <c r="AJ1236" s="89">
        <v>44050</v>
      </c>
      <c r="AK1236" s="90" t="str">
        <f t="shared" si="223"/>
        <v>W32-2020</v>
      </c>
      <c r="AL1236" s="90" t="str">
        <f t="shared" si="224"/>
        <v>Aug-2020</v>
      </c>
      <c r="AM1236" s="89">
        <v>44095</v>
      </c>
      <c r="AN1236" s="90" t="str">
        <f t="shared" si="225"/>
        <v>W39-2020</v>
      </c>
      <c r="AO1236" s="90" t="str">
        <f t="shared" si="226"/>
        <v>Sep-2020</v>
      </c>
      <c r="AP1236" s="83" t="s">
        <v>4464</v>
      </c>
      <c r="AQ1236" s="107">
        <v>44028</v>
      </c>
      <c r="AR1236" s="89"/>
      <c r="AS1236" s="99">
        <v>113340193989</v>
      </c>
      <c r="AT1236" s="94">
        <v>6.6</v>
      </c>
      <c r="AU1236" s="97"/>
      <c r="AV1236" s="95">
        <v>44022</v>
      </c>
      <c r="AW1236" s="97"/>
      <c r="AX1236" s="89">
        <v>44051</v>
      </c>
      <c r="AY1236" s="89">
        <v>44093</v>
      </c>
      <c r="AZ1236" s="219" t="str">
        <f t="shared" si="227"/>
        <v>W38-2020</v>
      </c>
      <c r="BA1236" s="86"/>
      <c r="BB1236" s="86"/>
      <c r="BC1236" s="86"/>
      <c r="BD1236" s="83" t="s">
        <v>3719</v>
      </c>
      <c r="BE1236" s="83" t="str">
        <f t="shared" si="228"/>
        <v>21.RFI</v>
      </c>
      <c r="BF1236" s="83" t="s">
        <v>3755</v>
      </c>
      <c r="BG1236" s="96" t="s">
        <v>4083</v>
      </c>
      <c r="BH1236" s="437"/>
    </row>
    <row r="1237" spans="1:62" s="13" customFormat="1" ht="15" hidden="1" customHeight="1">
      <c r="A1237" s="27">
        <v>304</v>
      </c>
      <c r="B1237" s="29"/>
      <c r="C1237" s="83" t="str">
        <f t="shared" si="218"/>
        <v>SUM-SS-PKB-1236</v>
      </c>
      <c r="D1237" s="83">
        <v>30596530031</v>
      </c>
      <c r="E1237" s="83" t="s">
        <v>7545</v>
      </c>
      <c r="F1237" s="198" t="s">
        <v>2990</v>
      </c>
      <c r="G1237" s="83" t="s">
        <v>5840</v>
      </c>
      <c r="H1237" s="84" t="s">
        <v>6827</v>
      </c>
      <c r="I1237" s="83">
        <v>105.14892999999999</v>
      </c>
      <c r="J1237" s="83">
        <v>-2.6012900000000001</v>
      </c>
      <c r="K1237" s="83">
        <v>60</v>
      </c>
      <c r="L1237" s="83" t="s">
        <v>4715</v>
      </c>
      <c r="M1237" s="84">
        <v>2020</v>
      </c>
      <c r="N1237" s="83" t="s">
        <v>3757</v>
      </c>
      <c r="O1237" s="83" t="s">
        <v>3497</v>
      </c>
      <c r="P1237" s="84" t="s">
        <v>205</v>
      </c>
      <c r="Q1237" s="83" t="s">
        <v>981</v>
      </c>
      <c r="R1237" s="83" t="s">
        <v>982</v>
      </c>
      <c r="S1237" s="83" t="s">
        <v>2200</v>
      </c>
      <c r="T1237" s="83" t="s">
        <v>4465</v>
      </c>
      <c r="U1237" s="83" t="s">
        <v>201</v>
      </c>
      <c r="V1237" s="83" t="s">
        <v>4477</v>
      </c>
      <c r="W1237" s="274" t="s">
        <v>2216</v>
      </c>
      <c r="X1237" s="274" t="s">
        <v>2540</v>
      </c>
      <c r="Y1237" s="85">
        <v>6614853</v>
      </c>
      <c r="Z1237" s="86">
        <v>44018</v>
      </c>
      <c r="AA1237" s="86"/>
      <c r="AB1237" s="87">
        <f t="shared" ca="1" si="221"/>
        <v>64</v>
      </c>
      <c r="AC1237" s="88" t="str">
        <f t="shared" ca="1" si="222"/>
        <v>61 - 90 days</v>
      </c>
      <c r="AD1237" s="89">
        <f t="shared" si="217"/>
        <v>44048</v>
      </c>
      <c r="AE1237" s="90" t="str">
        <f t="shared" si="215"/>
        <v>W32-2020</v>
      </c>
      <c r="AF1237" s="90" t="str">
        <f t="shared" si="216"/>
        <v>Aug-2020</v>
      </c>
      <c r="AG1237" s="89">
        <v>44047</v>
      </c>
      <c r="AH1237" s="90" t="str">
        <f t="shared" si="219"/>
        <v>W32-2020</v>
      </c>
      <c r="AI1237" s="90" t="str">
        <f t="shared" si="220"/>
        <v>Aug-2020</v>
      </c>
      <c r="AJ1237" s="89">
        <v>44050</v>
      </c>
      <c r="AK1237" s="90" t="str">
        <f t="shared" si="223"/>
        <v>W32-2020</v>
      </c>
      <c r="AL1237" s="90" t="str">
        <f t="shared" si="224"/>
        <v>Aug-2020</v>
      </c>
      <c r="AM1237" s="89">
        <v>44077</v>
      </c>
      <c r="AN1237" s="90" t="str">
        <f t="shared" si="225"/>
        <v>W36-2020</v>
      </c>
      <c r="AO1237" s="90" t="str">
        <f t="shared" si="226"/>
        <v>Sep-2020</v>
      </c>
      <c r="AP1237" s="83" t="s">
        <v>4464</v>
      </c>
      <c r="AQ1237" s="107">
        <v>44028</v>
      </c>
      <c r="AR1237" s="89"/>
      <c r="AS1237" s="99">
        <v>142401775178</v>
      </c>
      <c r="AT1237" s="94">
        <v>6.6</v>
      </c>
      <c r="AU1237" s="97"/>
      <c r="AV1237" s="95">
        <v>44022</v>
      </c>
      <c r="AW1237" s="97"/>
      <c r="AX1237" s="89"/>
      <c r="AY1237" s="89">
        <v>44082</v>
      </c>
      <c r="AZ1237" s="219" t="str">
        <f t="shared" si="227"/>
        <v>W37-2020</v>
      </c>
      <c r="BA1237" s="86"/>
      <c r="BB1237" s="86"/>
      <c r="BC1237" s="86"/>
      <c r="BD1237" s="83" t="s">
        <v>3719</v>
      </c>
      <c r="BE1237" s="83" t="str">
        <f t="shared" si="228"/>
        <v>21.RFI</v>
      </c>
      <c r="BF1237" s="83" t="s">
        <v>3755</v>
      </c>
      <c r="BG1237" s="96" t="s">
        <v>4061</v>
      </c>
      <c r="BH1237" s="437"/>
    </row>
    <row r="1238" spans="1:62" s="13" customFormat="1" ht="15" hidden="1" customHeight="1">
      <c r="A1238" s="27">
        <v>411</v>
      </c>
      <c r="B1238" s="29"/>
      <c r="C1238" s="83" t="str">
        <f t="shared" si="218"/>
        <v>SUM-SS-PKB-1235</v>
      </c>
      <c r="D1238" s="83">
        <v>30596450031</v>
      </c>
      <c r="E1238" s="83" t="s">
        <v>7546</v>
      </c>
      <c r="F1238" s="198" t="s">
        <v>3086</v>
      </c>
      <c r="G1238" s="83" t="s">
        <v>5840</v>
      </c>
      <c r="H1238" s="84" t="s">
        <v>6825</v>
      </c>
      <c r="I1238" s="83">
        <v>105.18831</v>
      </c>
      <c r="J1238" s="83">
        <v>-2.6124000000000001</v>
      </c>
      <c r="K1238" s="83">
        <v>60</v>
      </c>
      <c r="L1238" s="83" t="s">
        <v>4715</v>
      </c>
      <c r="M1238" s="84">
        <v>2020</v>
      </c>
      <c r="N1238" s="83" t="s">
        <v>3757</v>
      </c>
      <c r="O1238" s="83" t="s">
        <v>3604</v>
      </c>
      <c r="P1238" s="84" t="s">
        <v>205</v>
      </c>
      <c r="Q1238" s="83" t="s">
        <v>1195</v>
      </c>
      <c r="R1238" s="83" t="s">
        <v>1196</v>
      </c>
      <c r="S1238" s="83" t="s">
        <v>2200</v>
      </c>
      <c r="T1238" s="83" t="s">
        <v>4465</v>
      </c>
      <c r="U1238" s="83" t="s">
        <v>201</v>
      </c>
      <c r="V1238" s="83" t="s">
        <v>4477</v>
      </c>
      <c r="W1238" s="274" t="s">
        <v>2216</v>
      </c>
      <c r="X1238" s="274" t="s">
        <v>2540</v>
      </c>
      <c r="Y1238" s="85">
        <v>6614850</v>
      </c>
      <c r="Z1238" s="86">
        <v>44018</v>
      </c>
      <c r="AA1238" s="86"/>
      <c r="AB1238" s="87">
        <f t="shared" ca="1" si="221"/>
        <v>59</v>
      </c>
      <c r="AC1238" s="88" t="str">
        <f t="shared" ca="1" si="222"/>
        <v>31 - 60 days</v>
      </c>
      <c r="AD1238" s="89">
        <f t="shared" si="217"/>
        <v>44048</v>
      </c>
      <c r="AE1238" s="90" t="str">
        <f t="shared" si="215"/>
        <v>W32-2020</v>
      </c>
      <c r="AF1238" s="90" t="str">
        <f t="shared" si="216"/>
        <v>Aug-2020</v>
      </c>
      <c r="AG1238" s="89">
        <v>44047</v>
      </c>
      <c r="AH1238" s="90" t="str">
        <f t="shared" si="219"/>
        <v>W32-2020</v>
      </c>
      <c r="AI1238" s="90" t="str">
        <f t="shared" si="220"/>
        <v>Aug-2020</v>
      </c>
      <c r="AJ1238" s="89">
        <v>44050</v>
      </c>
      <c r="AK1238" s="90" t="str">
        <f t="shared" si="223"/>
        <v>W32-2020</v>
      </c>
      <c r="AL1238" s="90" t="str">
        <f t="shared" si="224"/>
        <v>Aug-2020</v>
      </c>
      <c r="AM1238" s="89">
        <v>44077</v>
      </c>
      <c r="AN1238" s="90" t="str">
        <f t="shared" si="225"/>
        <v>W36-2020</v>
      </c>
      <c r="AO1238" s="90" t="str">
        <f t="shared" si="226"/>
        <v>Sep-2020</v>
      </c>
      <c r="AP1238" s="83" t="s">
        <v>4464</v>
      </c>
      <c r="AQ1238" s="107">
        <v>44028</v>
      </c>
      <c r="AR1238" s="89"/>
      <c r="AS1238" s="99">
        <v>142401775186</v>
      </c>
      <c r="AT1238" s="94">
        <v>6.6</v>
      </c>
      <c r="AU1238" s="97"/>
      <c r="AV1238" s="95">
        <v>44022</v>
      </c>
      <c r="AW1238" s="97"/>
      <c r="AX1238" s="89"/>
      <c r="AY1238" s="89">
        <v>44077</v>
      </c>
      <c r="AZ1238" s="219" t="str">
        <f t="shared" si="227"/>
        <v>W36-2020</v>
      </c>
      <c r="BA1238" s="86"/>
      <c r="BB1238" s="86"/>
      <c r="BC1238" s="86"/>
      <c r="BD1238" s="83" t="s">
        <v>3719</v>
      </c>
      <c r="BE1238" s="83" t="str">
        <f t="shared" si="228"/>
        <v>21.RFI</v>
      </c>
      <c r="BF1238" s="83" t="s">
        <v>3755</v>
      </c>
      <c r="BG1238" s="96" t="s">
        <v>4156</v>
      </c>
      <c r="BH1238" s="437"/>
    </row>
    <row r="1239" spans="1:62" s="13" customFormat="1" ht="15" hidden="1" customHeight="1">
      <c r="A1239" s="27">
        <v>412</v>
      </c>
      <c r="B1239" s="29"/>
      <c r="C1239" s="83" t="str">
        <f t="shared" si="218"/>
        <v>SUM-SS-PKB-1233</v>
      </c>
      <c r="D1239" s="83">
        <v>30596440031</v>
      </c>
      <c r="E1239" s="83" t="s">
        <v>7493</v>
      </c>
      <c r="F1239" s="198" t="s">
        <v>3087</v>
      </c>
      <c r="G1239" s="83" t="s">
        <v>5840</v>
      </c>
      <c r="H1239" s="84" t="s">
        <v>6825</v>
      </c>
      <c r="I1239" s="83">
        <v>104.88092</v>
      </c>
      <c r="J1239" s="83">
        <v>-2.8901500000000002</v>
      </c>
      <c r="K1239" s="83">
        <v>50</v>
      </c>
      <c r="L1239" s="83" t="s">
        <v>4793</v>
      </c>
      <c r="M1239" s="84">
        <v>2020</v>
      </c>
      <c r="N1239" s="83" t="s">
        <v>3757</v>
      </c>
      <c r="O1239" s="83" t="s">
        <v>3605</v>
      </c>
      <c r="P1239" s="84" t="s">
        <v>205</v>
      </c>
      <c r="Q1239" s="83" t="s">
        <v>1197</v>
      </c>
      <c r="R1239" s="83" t="s">
        <v>1198</v>
      </c>
      <c r="S1239" s="83" t="s">
        <v>2200</v>
      </c>
      <c r="T1239" s="83" t="s">
        <v>4465</v>
      </c>
      <c r="U1239" s="83" t="s">
        <v>201</v>
      </c>
      <c r="V1239" s="83" t="s">
        <v>4477</v>
      </c>
      <c r="W1239" s="274" t="s">
        <v>2216</v>
      </c>
      <c r="X1239" s="274" t="s">
        <v>2540</v>
      </c>
      <c r="Y1239" s="85">
        <v>6614850</v>
      </c>
      <c r="Z1239" s="86">
        <v>44018</v>
      </c>
      <c r="AA1239" s="86"/>
      <c r="AB1239" s="87">
        <f t="shared" ca="1" si="221"/>
        <v>59</v>
      </c>
      <c r="AC1239" s="88" t="str">
        <f t="shared" ca="1" si="222"/>
        <v>31 - 60 days</v>
      </c>
      <c r="AD1239" s="89">
        <f t="shared" si="217"/>
        <v>44048</v>
      </c>
      <c r="AE1239" s="90" t="str">
        <f t="shared" si="215"/>
        <v>W32-2020</v>
      </c>
      <c r="AF1239" s="90" t="str">
        <f t="shared" si="216"/>
        <v>Aug-2020</v>
      </c>
      <c r="AG1239" s="89">
        <v>44047</v>
      </c>
      <c r="AH1239" s="90" t="str">
        <f t="shared" si="219"/>
        <v>W32-2020</v>
      </c>
      <c r="AI1239" s="90" t="str">
        <f t="shared" si="220"/>
        <v>Aug-2020</v>
      </c>
      <c r="AJ1239" s="89">
        <v>44050</v>
      </c>
      <c r="AK1239" s="90" t="str">
        <f t="shared" si="223"/>
        <v>W32-2020</v>
      </c>
      <c r="AL1239" s="90" t="str">
        <f t="shared" si="224"/>
        <v>Aug-2020</v>
      </c>
      <c r="AM1239" s="89">
        <v>44077</v>
      </c>
      <c r="AN1239" s="90" t="str">
        <f t="shared" si="225"/>
        <v>W36-2020</v>
      </c>
      <c r="AO1239" s="90" t="str">
        <f t="shared" si="226"/>
        <v>Sep-2020</v>
      </c>
      <c r="AP1239" s="83" t="s">
        <v>4464</v>
      </c>
      <c r="AQ1239" s="107">
        <v>44028</v>
      </c>
      <c r="AR1239" s="89"/>
      <c r="AS1239" s="99">
        <v>141103365219</v>
      </c>
      <c r="AT1239" s="94">
        <v>7.7</v>
      </c>
      <c r="AU1239" s="97"/>
      <c r="AV1239" s="95">
        <v>44022</v>
      </c>
      <c r="AW1239" s="97"/>
      <c r="AX1239" s="89"/>
      <c r="AY1239" s="89">
        <v>44077</v>
      </c>
      <c r="AZ1239" s="219" t="str">
        <f t="shared" si="227"/>
        <v>W36-2020</v>
      </c>
      <c r="BA1239" s="86"/>
      <c r="BB1239" s="86"/>
      <c r="BC1239" s="86"/>
      <c r="BD1239" s="83" t="s">
        <v>3719</v>
      </c>
      <c r="BE1239" s="83" t="str">
        <f t="shared" si="228"/>
        <v>21.RFI</v>
      </c>
      <c r="BF1239" s="83" t="s">
        <v>3755</v>
      </c>
      <c r="BG1239" s="96" t="s">
        <v>4157</v>
      </c>
      <c r="BH1239" s="437"/>
    </row>
    <row r="1240" spans="1:62" s="13" customFormat="1" ht="15" hidden="1" customHeight="1">
      <c r="A1240" s="27">
        <v>282</v>
      </c>
      <c r="B1240" s="29"/>
      <c r="C1240" s="83" t="str">
        <f t="shared" si="218"/>
        <v>SUM-BE-KPH-0195</v>
      </c>
      <c r="D1240" s="83">
        <v>30596430031</v>
      </c>
      <c r="E1240" s="83" t="s">
        <v>7318</v>
      </c>
      <c r="F1240" s="198" t="s">
        <v>2968</v>
      </c>
      <c r="G1240" s="83" t="s">
        <v>5840</v>
      </c>
      <c r="H1240" s="84" t="s">
        <v>6825</v>
      </c>
      <c r="I1240" s="83">
        <v>102.62217</v>
      </c>
      <c r="J1240" s="83">
        <v>-3.6649600000000002</v>
      </c>
      <c r="K1240" s="83">
        <v>60</v>
      </c>
      <c r="L1240" s="83" t="s">
        <v>4698</v>
      </c>
      <c r="M1240" s="84">
        <v>2020</v>
      </c>
      <c r="N1240" s="83" t="s">
        <v>3757</v>
      </c>
      <c r="O1240" s="83" t="s">
        <v>3475</v>
      </c>
      <c r="P1240" s="84" t="s">
        <v>205</v>
      </c>
      <c r="Q1240" s="83" t="s">
        <v>937</v>
      </c>
      <c r="R1240" s="83" t="s">
        <v>938</v>
      </c>
      <c r="S1240" s="83" t="s">
        <v>2200</v>
      </c>
      <c r="T1240" s="83" t="s">
        <v>4465</v>
      </c>
      <c r="U1240" s="83" t="s">
        <v>201</v>
      </c>
      <c r="V1240" s="83" t="s">
        <v>208</v>
      </c>
      <c r="W1240" s="274" t="s">
        <v>2219</v>
      </c>
      <c r="X1240" s="274" t="s">
        <v>2531</v>
      </c>
      <c r="Y1240" s="85">
        <v>6614850</v>
      </c>
      <c r="Z1240" s="86">
        <v>44018</v>
      </c>
      <c r="AA1240" s="86"/>
      <c r="AB1240" s="87">
        <f t="shared" ca="1" si="221"/>
        <v>52</v>
      </c>
      <c r="AC1240" s="88" t="str">
        <f t="shared" ca="1" si="222"/>
        <v>31 - 60 days</v>
      </c>
      <c r="AD1240" s="89">
        <f t="shared" si="217"/>
        <v>44048</v>
      </c>
      <c r="AE1240" s="90" t="str">
        <f t="shared" si="215"/>
        <v>W32-2020</v>
      </c>
      <c r="AF1240" s="90" t="str">
        <f t="shared" si="216"/>
        <v>Aug-2020</v>
      </c>
      <c r="AG1240" s="89">
        <v>44047</v>
      </c>
      <c r="AH1240" s="90" t="str">
        <f t="shared" si="219"/>
        <v>W32-2020</v>
      </c>
      <c r="AI1240" s="90" t="str">
        <f t="shared" si="220"/>
        <v>Aug-2020</v>
      </c>
      <c r="AJ1240" s="89">
        <v>44050</v>
      </c>
      <c r="AK1240" s="90" t="str">
        <f t="shared" si="223"/>
        <v>W32-2020</v>
      </c>
      <c r="AL1240" s="90" t="str">
        <f t="shared" si="224"/>
        <v>Aug-2020</v>
      </c>
      <c r="AM1240" s="89">
        <v>44070</v>
      </c>
      <c r="AN1240" s="90" t="str">
        <f t="shared" si="225"/>
        <v>W35-2020</v>
      </c>
      <c r="AO1240" s="90" t="str">
        <f t="shared" si="226"/>
        <v>Aug-2020</v>
      </c>
      <c r="AP1240" s="83" t="s">
        <v>4464</v>
      </c>
      <c r="AQ1240" s="107">
        <v>44033</v>
      </c>
      <c r="AR1240" s="89"/>
      <c r="AS1240" s="99">
        <v>146205118159</v>
      </c>
      <c r="AT1240" s="94">
        <v>6.6</v>
      </c>
      <c r="AU1240" s="97"/>
      <c r="AV1240" s="95">
        <v>44022</v>
      </c>
      <c r="AW1240" s="97"/>
      <c r="AX1240" s="89"/>
      <c r="AY1240" s="89">
        <v>44070</v>
      </c>
      <c r="AZ1240" s="219" t="str">
        <f t="shared" si="227"/>
        <v>W35-2020</v>
      </c>
      <c r="BA1240" s="86"/>
      <c r="BB1240" s="86"/>
      <c r="BC1240" s="86"/>
      <c r="BD1240" s="83" t="s">
        <v>3719</v>
      </c>
      <c r="BE1240" s="83" t="str">
        <f t="shared" si="228"/>
        <v>21.RFI</v>
      </c>
      <c r="BF1240" s="83" t="s">
        <v>3755</v>
      </c>
      <c r="BG1240" s="96" t="s">
        <v>4041</v>
      </c>
      <c r="BH1240" s="437"/>
    </row>
    <row r="1241" spans="1:62" s="13" customFormat="1" ht="15" hidden="1" customHeight="1">
      <c r="A1241" s="27">
        <v>320</v>
      </c>
      <c r="B1241" s="29"/>
      <c r="C1241" s="83" t="str">
        <f t="shared" si="218"/>
        <v>SUM-SU-LBP-2227</v>
      </c>
      <c r="D1241" s="83">
        <v>30596470031</v>
      </c>
      <c r="E1241" s="83" t="s">
        <v>7293</v>
      </c>
      <c r="F1241" s="198" t="s">
        <v>3004</v>
      </c>
      <c r="G1241" s="83" t="s">
        <v>5840</v>
      </c>
      <c r="H1241" s="84" t="s">
        <v>6825</v>
      </c>
      <c r="I1241" s="83">
        <v>97.786180000000002</v>
      </c>
      <c r="J1241" s="83">
        <v>3.5301100000000001</v>
      </c>
      <c r="K1241" s="83">
        <v>55</v>
      </c>
      <c r="L1241" s="83" t="s">
        <v>4727</v>
      </c>
      <c r="M1241" s="84">
        <v>2020</v>
      </c>
      <c r="N1241" s="83" t="s">
        <v>3757</v>
      </c>
      <c r="O1241" s="83" t="s">
        <v>3513</v>
      </c>
      <c r="P1241" s="84" t="s">
        <v>205</v>
      </c>
      <c r="Q1241" s="83" t="s">
        <v>1013</v>
      </c>
      <c r="R1241" s="83" t="s">
        <v>1014</v>
      </c>
      <c r="S1241" s="83" t="s">
        <v>2200</v>
      </c>
      <c r="T1241" s="83" t="s">
        <v>4465</v>
      </c>
      <c r="U1241" s="83" t="s">
        <v>203</v>
      </c>
      <c r="V1241" s="83" t="s">
        <v>4471</v>
      </c>
      <c r="W1241" s="274" t="s">
        <v>2212</v>
      </c>
      <c r="X1241" s="274" t="s">
        <v>2475</v>
      </c>
      <c r="Y1241" s="85">
        <v>6614850</v>
      </c>
      <c r="Z1241" s="86">
        <v>44018</v>
      </c>
      <c r="AA1241" s="86"/>
      <c r="AB1241" s="87">
        <f t="shared" ca="1" si="221"/>
        <v>34</v>
      </c>
      <c r="AC1241" s="88" t="str">
        <f t="shared" ca="1" si="222"/>
        <v>31 - 60 days</v>
      </c>
      <c r="AD1241" s="89">
        <f t="shared" si="217"/>
        <v>44048</v>
      </c>
      <c r="AE1241" s="90" t="str">
        <f t="shared" si="215"/>
        <v>W32-2020</v>
      </c>
      <c r="AF1241" s="90" t="str">
        <f t="shared" si="216"/>
        <v>Aug-2020</v>
      </c>
      <c r="AG1241" s="89">
        <v>44047</v>
      </c>
      <c r="AH1241" s="90" t="str">
        <f t="shared" si="219"/>
        <v>W32-2020</v>
      </c>
      <c r="AI1241" s="90" t="str">
        <f t="shared" si="220"/>
        <v>Aug-2020</v>
      </c>
      <c r="AJ1241" s="89">
        <v>44050</v>
      </c>
      <c r="AK1241" s="90" t="str">
        <f t="shared" si="223"/>
        <v>W32-2020</v>
      </c>
      <c r="AL1241" s="90" t="str">
        <f t="shared" si="224"/>
        <v>Aug-2020</v>
      </c>
      <c r="AM1241" s="89">
        <v>44050</v>
      </c>
      <c r="AN1241" s="90" t="str">
        <f t="shared" si="225"/>
        <v>W32-2020</v>
      </c>
      <c r="AO1241" s="90" t="str">
        <f t="shared" si="226"/>
        <v>Aug-2020</v>
      </c>
      <c r="AP1241" s="83" t="s">
        <v>4464</v>
      </c>
      <c r="AQ1241" s="107">
        <v>44028</v>
      </c>
      <c r="AR1241" s="89"/>
      <c r="AS1241" s="99">
        <v>113340190909</v>
      </c>
      <c r="AT1241" s="94">
        <v>6.6</v>
      </c>
      <c r="AU1241" s="255"/>
      <c r="AV1241" s="95">
        <v>44022</v>
      </c>
      <c r="AW1241" s="97"/>
      <c r="AX1241" s="89">
        <v>44051</v>
      </c>
      <c r="AY1241" s="89">
        <v>44052</v>
      </c>
      <c r="AZ1241" s="219" t="str">
        <f t="shared" si="227"/>
        <v>W33-2020</v>
      </c>
      <c r="BA1241" s="86"/>
      <c r="BB1241" s="86"/>
      <c r="BC1241" s="86"/>
      <c r="BD1241" s="83" t="s">
        <v>3719</v>
      </c>
      <c r="BE1241" s="83" t="str">
        <f t="shared" si="228"/>
        <v>21.RFI</v>
      </c>
      <c r="BF1241" s="83" t="s">
        <v>3755</v>
      </c>
      <c r="BG1241" s="96" t="s">
        <v>4075</v>
      </c>
      <c r="BH1241" s="437"/>
    </row>
    <row r="1242" spans="1:62" s="13" customFormat="1" ht="15" hidden="1" customHeight="1">
      <c r="A1242" s="27">
        <v>336</v>
      </c>
      <c r="B1242" s="29"/>
      <c r="C1242" s="83" t="str">
        <f t="shared" si="218"/>
        <v>SUM-SU-AKK-2200</v>
      </c>
      <c r="D1242" s="83">
        <v>30596400031</v>
      </c>
      <c r="E1242" s="83" t="s">
        <v>7434</v>
      </c>
      <c r="F1242" s="198" t="s">
        <v>3019</v>
      </c>
      <c r="G1242" s="83" t="s">
        <v>5840</v>
      </c>
      <c r="H1242" s="84" t="s">
        <v>6832</v>
      </c>
      <c r="I1242" s="83">
        <v>100.16897</v>
      </c>
      <c r="J1242" s="83">
        <v>2.5184899999999999</v>
      </c>
      <c r="K1242" s="83">
        <v>55</v>
      </c>
      <c r="L1242" s="83" t="s">
        <v>4738</v>
      </c>
      <c r="M1242" s="84">
        <v>2020</v>
      </c>
      <c r="N1242" s="83" t="s">
        <v>3757</v>
      </c>
      <c r="O1242" s="83" t="s">
        <v>3529</v>
      </c>
      <c r="P1242" s="84" t="s">
        <v>205</v>
      </c>
      <c r="Q1242" s="83" t="s">
        <v>1045</v>
      </c>
      <c r="R1242" s="83" t="s">
        <v>1046</v>
      </c>
      <c r="S1242" s="83" t="s">
        <v>2200</v>
      </c>
      <c r="T1242" s="83" t="s">
        <v>4465</v>
      </c>
      <c r="U1242" s="83" t="s">
        <v>201</v>
      </c>
      <c r="V1242" s="83" t="s">
        <v>4471</v>
      </c>
      <c r="W1242" s="274" t="s">
        <v>2213</v>
      </c>
      <c r="X1242" s="274" t="s">
        <v>2553</v>
      </c>
      <c r="Y1242" s="85">
        <v>6614845</v>
      </c>
      <c r="Z1242" s="86">
        <v>44018</v>
      </c>
      <c r="AA1242" s="86"/>
      <c r="AB1242" s="87">
        <f t="shared" ca="1" si="221"/>
        <v>33</v>
      </c>
      <c r="AC1242" s="88" t="str">
        <f t="shared" ca="1" si="222"/>
        <v>31 - 60 days</v>
      </c>
      <c r="AD1242" s="89">
        <f t="shared" si="217"/>
        <v>44048</v>
      </c>
      <c r="AE1242" s="90" t="str">
        <f t="shared" si="215"/>
        <v>W32-2020</v>
      </c>
      <c r="AF1242" s="90" t="str">
        <f t="shared" si="216"/>
        <v>Aug-2020</v>
      </c>
      <c r="AG1242" s="89">
        <v>44047</v>
      </c>
      <c r="AH1242" s="90" t="str">
        <f t="shared" si="219"/>
        <v>W32-2020</v>
      </c>
      <c r="AI1242" s="90" t="str">
        <f t="shared" si="220"/>
        <v>Aug-2020</v>
      </c>
      <c r="AJ1242" s="89">
        <v>44050</v>
      </c>
      <c r="AK1242" s="90" t="str">
        <f t="shared" si="223"/>
        <v>W32-2020</v>
      </c>
      <c r="AL1242" s="90" t="str">
        <f t="shared" si="224"/>
        <v>Aug-2020</v>
      </c>
      <c r="AM1242" s="89">
        <v>44050</v>
      </c>
      <c r="AN1242" s="90" t="str">
        <f t="shared" si="225"/>
        <v>W32-2020</v>
      </c>
      <c r="AO1242" s="90" t="str">
        <f t="shared" si="226"/>
        <v>Aug-2020</v>
      </c>
      <c r="AP1242" s="83" t="s">
        <v>4464</v>
      </c>
      <c r="AQ1242" s="107">
        <v>44028</v>
      </c>
      <c r="AR1242" s="89"/>
      <c r="AS1242" s="99" t="s">
        <v>2303</v>
      </c>
      <c r="AT1242" s="94">
        <v>6.6</v>
      </c>
      <c r="AU1242" s="97"/>
      <c r="AV1242" s="95">
        <v>44022</v>
      </c>
      <c r="AW1242" s="97"/>
      <c r="AX1242" s="89"/>
      <c r="AY1242" s="89">
        <v>44051</v>
      </c>
      <c r="AZ1242" s="219" t="str">
        <f t="shared" si="227"/>
        <v>W32-2020</v>
      </c>
      <c r="BA1242" s="86"/>
      <c r="BB1242" s="86"/>
      <c r="BC1242" s="86"/>
      <c r="BD1242" s="83" t="s">
        <v>3719</v>
      </c>
      <c r="BE1242" s="83" t="str">
        <f t="shared" si="228"/>
        <v>21.RFI</v>
      </c>
      <c r="BF1242" s="83" t="s">
        <v>3755</v>
      </c>
      <c r="BG1242" s="96" t="s">
        <v>4088</v>
      </c>
      <c r="BH1242" s="437"/>
    </row>
    <row r="1243" spans="1:62" s="13" customFormat="1" ht="15" hidden="1" customHeight="1">
      <c r="A1243" s="27">
        <v>396</v>
      </c>
      <c r="B1243" s="29"/>
      <c r="C1243" s="83" t="str">
        <f t="shared" si="218"/>
        <v>SUM-SU-KPI-2224</v>
      </c>
      <c r="D1243" s="83">
        <v>30596410031</v>
      </c>
      <c r="E1243" s="83" t="s">
        <v>7615</v>
      </c>
      <c r="F1243" s="198" t="s">
        <v>3072</v>
      </c>
      <c r="G1243" s="83" t="s">
        <v>5840</v>
      </c>
      <c r="H1243" s="84" t="s">
        <v>6508</v>
      </c>
      <c r="I1243" s="83">
        <v>100.04809</v>
      </c>
      <c r="J1243" s="83">
        <v>1.80504</v>
      </c>
      <c r="K1243" s="83">
        <v>50</v>
      </c>
      <c r="L1243" s="83" t="s">
        <v>4509</v>
      </c>
      <c r="M1243" s="84">
        <v>2020</v>
      </c>
      <c r="N1243" s="83" t="s">
        <v>3757</v>
      </c>
      <c r="O1243" s="83" t="s">
        <v>3589</v>
      </c>
      <c r="P1243" s="84" t="s">
        <v>205</v>
      </c>
      <c r="Q1243" s="83" t="s">
        <v>1165</v>
      </c>
      <c r="R1243" s="83" t="s">
        <v>1166</v>
      </c>
      <c r="S1243" s="83" t="s">
        <v>2200</v>
      </c>
      <c r="T1243" s="83" t="s">
        <v>4465</v>
      </c>
      <c r="U1243" s="83" t="s">
        <v>201</v>
      </c>
      <c r="V1243" s="83" t="s">
        <v>4471</v>
      </c>
      <c r="W1243" s="274" t="s">
        <v>2213</v>
      </c>
      <c r="X1243" s="274" t="s">
        <v>2574</v>
      </c>
      <c r="Y1243" s="85">
        <v>6614847</v>
      </c>
      <c r="Z1243" s="86">
        <v>44018</v>
      </c>
      <c r="AA1243" s="86"/>
      <c r="AB1243" s="87">
        <f t="shared" ca="1" si="221"/>
        <v>32</v>
      </c>
      <c r="AC1243" s="88" t="str">
        <f t="shared" ca="1" si="222"/>
        <v>31 - 60 days</v>
      </c>
      <c r="AD1243" s="89">
        <f t="shared" si="217"/>
        <v>44048</v>
      </c>
      <c r="AE1243" s="90" t="str">
        <f t="shared" si="215"/>
        <v>W32-2020</v>
      </c>
      <c r="AF1243" s="90" t="str">
        <f t="shared" si="216"/>
        <v>Aug-2020</v>
      </c>
      <c r="AG1243" s="89">
        <v>44047</v>
      </c>
      <c r="AH1243" s="90" t="str">
        <f t="shared" si="219"/>
        <v>W32-2020</v>
      </c>
      <c r="AI1243" s="90" t="str">
        <f t="shared" si="220"/>
        <v>Aug-2020</v>
      </c>
      <c r="AJ1243" s="89">
        <v>44050</v>
      </c>
      <c r="AK1243" s="90" t="str">
        <f t="shared" si="223"/>
        <v>W32-2020</v>
      </c>
      <c r="AL1243" s="90" t="str">
        <f t="shared" si="224"/>
        <v>Aug-2020</v>
      </c>
      <c r="AM1243" s="89">
        <v>44050</v>
      </c>
      <c r="AN1243" s="90" t="str">
        <f t="shared" si="225"/>
        <v>W32-2020</v>
      </c>
      <c r="AO1243" s="90" t="str">
        <f t="shared" si="226"/>
        <v>Aug-2020</v>
      </c>
      <c r="AP1243" s="83" t="s">
        <v>4464</v>
      </c>
      <c r="AQ1243" s="107">
        <v>44028</v>
      </c>
      <c r="AR1243" s="89"/>
      <c r="AS1243" s="99" t="s">
        <v>2314</v>
      </c>
      <c r="AT1243" s="94">
        <v>6.6</v>
      </c>
      <c r="AU1243" s="97"/>
      <c r="AV1243" s="95">
        <v>44022</v>
      </c>
      <c r="AW1243" s="97"/>
      <c r="AX1243" s="89"/>
      <c r="AY1243" s="89">
        <v>44050</v>
      </c>
      <c r="AZ1243" s="219" t="str">
        <f t="shared" si="227"/>
        <v>W32-2020</v>
      </c>
      <c r="BA1243" s="86"/>
      <c r="BB1243" s="86"/>
      <c r="BC1243" s="86"/>
      <c r="BD1243" s="83" t="s">
        <v>3719</v>
      </c>
      <c r="BE1243" s="83" t="str">
        <f t="shared" si="228"/>
        <v>21.RFI</v>
      </c>
      <c r="BF1243" s="83" t="s">
        <v>3755</v>
      </c>
      <c r="BG1243" s="96" t="s">
        <v>4143</v>
      </c>
      <c r="BH1243" s="437"/>
    </row>
    <row r="1244" spans="1:62" s="13" customFormat="1" ht="15" hidden="1" customHeight="1">
      <c r="A1244" s="27">
        <v>362</v>
      </c>
      <c r="B1244" s="29"/>
      <c r="C1244" s="83" t="str">
        <f t="shared" si="218"/>
        <v>SUM-SU-STB-2195</v>
      </c>
      <c r="D1244" s="83">
        <v>30596510031</v>
      </c>
      <c r="E1244" s="83" t="s">
        <v>7486</v>
      </c>
      <c r="F1244" s="198" t="s">
        <v>3042</v>
      </c>
      <c r="G1244" s="83" t="s">
        <v>5840</v>
      </c>
      <c r="H1244" s="84" t="s">
        <v>6825</v>
      </c>
      <c r="I1244" s="83">
        <v>98.324659999999994</v>
      </c>
      <c r="J1244" s="83">
        <v>3.53389</v>
      </c>
      <c r="K1244" s="83">
        <v>50</v>
      </c>
      <c r="L1244" s="83" t="s">
        <v>4757</v>
      </c>
      <c r="M1244" s="84">
        <v>2020</v>
      </c>
      <c r="N1244" s="83" t="s">
        <v>3757</v>
      </c>
      <c r="O1244" s="83" t="s">
        <v>3555</v>
      </c>
      <c r="P1244" s="84" t="s">
        <v>205</v>
      </c>
      <c r="Q1244" s="83" t="s">
        <v>1097</v>
      </c>
      <c r="R1244" s="83" t="s">
        <v>1098</v>
      </c>
      <c r="S1244" s="83" t="s">
        <v>2200</v>
      </c>
      <c r="T1244" s="83" t="s">
        <v>4465</v>
      </c>
      <c r="U1244" s="83" t="s">
        <v>201</v>
      </c>
      <c r="V1244" s="83" t="s">
        <v>4471</v>
      </c>
      <c r="W1244" s="274" t="s">
        <v>2213</v>
      </c>
      <c r="X1244" s="274" t="s">
        <v>2515</v>
      </c>
      <c r="Y1244" s="85">
        <v>6614850</v>
      </c>
      <c r="Z1244" s="86">
        <v>44018</v>
      </c>
      <c r="AA1244" s="86"/>
      <c r="AB1244" s="87">
        <f t="shared" ca="1" si="221"/>
        <v>33</v>
      </c>
      <c r="AC1244" s="88" t="str">
        <f t="shared" ca="1" si="222"/>
        <v>31 - 60 days</v>
      </c>
      <c r="AD1244" s="89">
        <f t="shared" si="217"/>
        <v>44048</v>
      </c>
      <c r="AE1244" s="90" t="str">
        <f t="shared" si="215"/>
        <v>W32-2020</v>
      </c>
      <c r="AF1244" s="90" t="str">
        <f t="shared" si="216"/>
        <v>Aug-2020</v>
      </c>
      <c r="AG1244" s="89">
        <v>44047</v>
      </c>
      <c r="AH1244" s="90" t="str">
        <f t="shared" si="219"/>
        <v>W32-2020</v>
      </c>
      <c r="AI1244" s="90" t="str">
        <f t="shared" si="220"/>
        <v>Aug-2020</v>
      </c>
      <c r="AJ1244" s="89">
        <v>44050</v>
      </c>
      <c r="AK1244" s="90" t="str">
        <f t="shared" si="223"/>
        <v>W32-2020</v>
      </c>
      <c r="AL1244" s="90" t="str">
        <f t="shared" si="224"/>
        <v>Aug-2020</v>
      </c>
      <c r="AM1244" s="89">
        <v>44050</v>
      </c>
      <c r="AN1244" s="90" t="str">
        <f t="shared" si="225"/>
        <v>W32-2020</v>
      </c>
      <c r="AO1244" s="90" t="str">
        <f t="shared" si="226"/>
        <v>Aug-2020</v>
      </c>
      <c r="AP1244" s="83" t="s">
        <v>4464</v>
      </c>
      <c r="AQ1244" s="107">
        <v>44028</v>
      </c>
      <c r="AR1244" s="89"/>
      <c r="AS1244" s="99" t="s">
        <v>2307</v>
      </c>
      <c r="AT1244" s="94">
        <v>6.6</v>
      </c>
      <c r="AU1244" s="255"/>
      <c r="AV1244" s="95">
        <v>44022</v>
      </c>
      <c r="AW1244" s="97"/>
      <c r="AX1244" s="89">
        <v>44049</v>
      </c>
      <c r="AY1244" s="89">
        <v>44051</v>
      </c>
      <c r="AZ1244" s="219" t="str">
        <f t="shared" si="227"/>
        <v>W32-2020</v>
      </c>
      <c r="BA1244" s="86"/>
      <c r="BB1244" s="86"/>
      <c r="BC1244" s="86"/>
      <c r="BD1244" s="83" t="s">
        <v>3719</v>
      </c>
      <c r="BE1244" s="83" t="str">
        <f t="shared" si="228"/>
        <v>21.RFI</v>
      </c>
      <c r="BF1244" s="83" t="s">
        <v>3755</v>
      </c>
      <c r="BG1244" s="96" t="s">
        <v>4111</v>
      </c>
      <c r="BH1244" s="437"/>
      <c r="BJ1244" s="369"/>
    </row>
    <row r="1245" spans="1:62" s="13" customFormat="1" ht="15" hidden="1" customHeight="1">
      <c r="A1245" s="27">
        <v>444</v>
      </c>
      <c r="B1245" s="29"/>
      <c r="C1245" s="83" t="str">
        <f t="shared" si="218"/>
        <v>SUM-SU-MDN-2195</v>
      </c>
      <c r="D1245" s="83">
        <v>30596480031</v>
      </c>
      <c r="E1245" s="83" t="s">
        <v>7603</v>
      </c>
      <c r="F1245" s="198" t="s">
        <v>3116</v>
      </c>
      <c r="G1245" s="83" t="s">
        <v>5840</v>
      </c>
      <c r="H1245" s="84" t="s">
        <v>6825</v>
      </c>
      <c r="I1245" s="83">
        <v>98.671080000000003</v>
      </c>
      <c r="J1245" s="83">
        <v>3.7240799999999998</v>
      </c>
      <c r="K1245" s="83">
        <v>30</v>
      </c>
      <c r="L1245" s="83" t="s">
        <v>4813</v>
      </c>
      <c r="M1245" s="84">
        <v>2020</v>
      </c>
      <c r="N1245" s="83" t="s">
        <v>3757</v>
      </c>
      <c r="O1245" s="83" t="s">
        <v>3637</v>
      </c>
      <c r="P1245" s="84" t="s">
        <v>205</v>
      </c>
      <c r="Q1245" s="83" t="s">
        <v>1261</v>
      </c>
      <c r="R1245" s="83" t="s">
        <v>1262</v>
      </c>
      <c r="S1245" s="83" t="s">
        <v>2200</v>
      </c>
      <c r="T1245" s="83" t="s">
        <v>4465</v>
      </c>
      <c r="U1245" s="83" t="s">
        <v>201</v>
      </c>
      <c r="V1245" s="83" t="s">
        <v>4471</v>
      </c>
      <c r="W1245" s="274" t="s">
        <v>2213</v>
      </c>
      <c r="X1245" s="274" t="s">
        <v>2541</v>
      </c>
      <c r="Y1245" s="85">
        <v>6614850</v>
      </c>
      <c r="Z1245" s="86">
        <v>44018</v>
      </c>
      <c r="AA1245" s="86"/>
      <c r="AB1245" s="87">
        <f t="shared" ca="1" si="221"/>
        <v>204</v>
      </c>
      <c r="AC1245" s="88" t="str">
        <f t="shared" ca="1" si="222"/>
        <v>&gt; 150 days</v>
      </c>
      <c r="AD1245" s="89">
        <f t="shared" si="217"/>
        <v>44048</v>
      </c>
      <c r="AE1245" s="90" t="str">
        <f t="shared" si="215"/>
        <v>W32-2020</v>
      </c>
      <c r="AF1245" s="90" t="str">
        <f t="shared" si="216"/>
        <v>Aug-2020</v>
      </c>
      <c r="AG1245" s="89">
        <v>44047</v>
      </c>
      <c r="AH1245" s="90" t="str">
        <f t="shared" si="219"/>
        <v>W32-2020</v>
      </c>
      <c r="AI1245" s="90" t="str">
        <f t="shared" si="220"/>
        <v>Aug-2020</v>
      </c>
      <c r="AJ1245" s="89">
        <v>44204</v>
      </c>
      <c r="AK1245" s="90" t="str">
        <f t="shared" si="223"/>
        <v>W02-2021</v>
      </c>
      <c r="AL1245" s="90" t="str">
        <f t="shared" si="224"/>
        <v>Jan-2021</v>
      </c>
      <c r="AM1245" s="89">
        <v>44216</v>
      </c>
      <c r="AN1245" s="90" t="str">
        <f t="shared" si="225"/>
        <v>W04-2021</v>
      </c>
      <c r="AO1245" s="90" t="str">
        <f t="shared" si="226"/>
        <v>Jan-2021</v>
      </c>
      <c r="AP1245" s="83" t="s">
        <v>4462</v>
      </c>
      <c r="AQ1245" s="107">
        <v>44175</v>
      </c>
      <c r="AR1245" s="89"/>
      <c r="AS1245" s="99">
        <v>128020052863</v>
      </c>
      <c r="AT1245" s="94">
        <v>6.6</v>
      </c>
      <c r="AU1245" s="97"/>
      <c r="AV1245" s="95">
        <v>44022</v>
      </c>
      <c r="AW1245" s="97"/>
      <c r="AX1245" s="89">
        <v>44050</v>
      </c>
      <c r="AY1245" s="89">
        <v>44222</v>
      </c>
      <c r="AZ1245" s="219" t="str">
        <f t="shared" si="227"/>
        <v>W05-2021</v>
      </c>
      <c r="BA1245" s="86"/>
      <c r="BB1245" s="86"/>
      <c r="BC1245" s="86"/>
      <c r="BD1245" s="83" t="s">
        <v>3719</v>
      </c>
      <c r="BE1245" s="83" t="str">
        <f t="shared" si="228"/>
        <v>21.RFI</v>
      </c>
      <c r="BF1245" s="83" t="s">
        <v>3755</v>
      </c>
      <c r="BG1245" s="96" t="s">
        <v>4185</v>
      </c>
      <c r="BH1245" s="96"/>
      <c r="BI1245" s="198"/>
      <c r="BJ1245" s="198"/>
    </row>
    <row r="1246" spans="1:62" s="13" customFormat="1" ht="15" hidden="1" customHeight="1">
      <c r="A1246" s="27">
        <v>424</v>
      </c>
      <c r="B1246" s="29"/>
      <c r="C1246" s="83" t="str">
        <f t="shared" si="218"/>
        <v>SUM-SU-LBP-2163</v>
      </c>
      <c r="D1246" s="83">
        <v>30596460031</v>
      </c>
      <c r="E1246" s="83" t="s">
        <v>7848</v>
      </c>
      <c r="F1246" s="198" t="s">
        <v>3098</v>
      </c>
      <c r="G1246" s="83" t="s">
        <v>5840</v>
      </c>
      <c r="H1246" s="84" t="s">
        <v>6825</v>
      </c>
      <c r="I1246" s="83">
        <v>98.770960000000002</v>
      </c>
      <c r="J1246" s="83">
        <v>3.53593</v>
      </c>
      <c r="K1246" s="83">
        <v>32</v>
      </c>
      <c r="L1246" s="83" t="s">
        <v>4487</v>
      </c>
      <c r="M1246" s="84">
        <v>2020</v>
      </c>
      <c r="N1246" s="83" t="s">
        <v>3757</v>
      </c>
      <c r="O1246" s="83" t="s">
        <v>3617</v>
      </c>
      <c r="P1246" s="84" t="s">
        <v>205</v>
      </c>
      <c r="Q1246" s="83" t="s">
        <v>1221</v>
      </c>
      <c r="R1246" s="83" t="s">
        <v>1222</v>
      </c>
      <c r="S1246" s="83" t="s">
        <v>2200</v>
      </c>
      <c r="T1246" s="83" t="s">
        <v>4465</v>
      </c>
      <c r="U1246" s="83" t="s">
        <v>201</v>
      </c>
      <c r="V1246" s="83" t="s">
        <v>4471</v>
      </c>
      <c r="W1246" s="274" t="s">
        <v>2213</v>
      </c>
      <c r="X1246" s="274" t="s">
        <v>2424</v>
      </c>
      <c r="Y1246" s="85">
        <v>6614850</v>
      </c>
      <c r="Z1246" s="86">
        <v>44018</v>
      </c>
      <c r="AA1246" s="86"/>
      <c r="AB1246" s="87">
        <f t="shared" ca="1" si="221"/>
        <v>199</v>
      </c>
      <c r="AC1246" s="88" t="str">
        <f t="shared" ca="1" si="222"/>
        <v>&gt; 150 days</v>
      </c>
      <c r="AD1246" s="89">
        <f t="shared" si="217"/>
        <v>44048</v>
      </c>
      <c r="AE1246" s="90" t="str">
        <f t="shared" si="215"/>
        <v>W32-2020</v>
      </c>
      <c r="AF1246" s="90" t="str">
        <f t="shared" si="216"/>
        <v>Aug-2020</v>
      </c>
      <c r="AG1246" s="89">
        <v>44047</v>
      </c>
      <c r="AH1246" s="90" t="str">
        <f t="shared" si="219"/>
        <v>W32-2020</v>
      </c>
      <c r="AI1246" s="90" t="str">
        <f t="shared" si="220"/>
        <v>Aug-2020</v>
      </c>
      <c r="AJ1246" s="89">
        <v>44204</v>
      </c>
      <c r="AK1246" s="90" t="str">
        <f t="shared" si="223"/>
        <v>W02-2021</v>
      </c>
      <c r="AL1246" s="90" t="str">
        <f t="shared" si="224"/>
        <v>Jan-2021</v>
      </c>
      <c r="AM1246" s="89">
        <v>44216</v>
      </c>
      <c r="AN1246" s="90" t="str">
        <f t="shared" si="225"/>
        <v>W04-2021</v>
      </c>
      <c r="AO1246" s="90" t="str">
        <f t="shared" si="226"/>
        <v>Jan-2021</v>
      </c>
      <c r="AP1246" s="83" t="s">
        <v>4462</v>
      </c>
      <c r="AQ1246" s="107">
        <v>44175</v>
      </c>
      <c r="AR1246" s="89"/>
      <c r="AS1246" s="99" t="s">
        <v>2320</v>
      </c>
      <c r="AT1246" s="94">
        <v>6.6</v>
      </c>
      <c r="AU1246" s="97"/>
      <c r="AV1246" s="95">
        <v>44022</v>
      </c>
      <c r="AW1246" s="97"/>
      <c r="AX1246" s="89">
        <v>44051</v>
      </c>
      <c r="AY1246" s="89">
        <v>44217</v>
      </c>
      <c r="AZ1246" s="219" t="str">
        <f t="shared" si="227"/>
        <v>W04-2021</v>
      </c>
      <c r="BA1246" s="86"/>
      <c r="BB1246" s="86"/>
      <c r="BC1246" s="86"/>
      <c r="BD1246" s="83" t="s">
        <v>3719</v>
      </c>
      <c r="BE1246" s="83" t="str">
        <f t="shared" si="228"/>
        <v>21.RFI</v>
      </c>
      <c r="BF1246" s="83" t="s">
        <v>3755</v>
      </c>
      <c r="BG1246" s="96" t="s">
        <v>4168</v>
      </c>
      <c r="BH1246" s="437"/>
      <c r="BI1246" s="14"/>
      <c r="BJ1246" s="14"/>
    </row>
    <row r="1247" spans="1:62" s="13" customFormat="1" ht="15" hidden="1" customHeight="1">
      <c r="A1247" s="27">
        <v>292</v>
      </c>
      <c r="B1247" s="29"/>
      <c r="C1247" s="83" t="str">
        <f t="shared" si="218"/>
        <v>SUM-SU-STB-2192</v>
      </c>
      <c r="D1247" s="83">
        <v>30596500031</v>
      </c>
      <c r="E1247" s="83" t="s">
        <v>7435</v>
      </c>
      <c r="F1247" s="198" t="s">
        <v>2978</v>
      </c>
      <c r="G1247" s="83" t="s">
        <v>5840</v>
      </c>
      <c r="H1247" s="84" t="s">
        <v>6825</v>
      </c>
      <c r="I1247" s="83">
        <v>98.491770000000002</v>
      </c>
      <c r="J1247" s="83">
        <v>3.4798100000000001</v>
      </c>
      <c r="K1247" s="83">
        <v>50</v>
      </c>
      <c r="L1247" s="83" t="s">
        <v>4704</v>
      </c>
      <c r="M1247" s="84">
        <v>2020</v>
      </c>
      <c r="N1247" s="83" t="s">
        <v>3757</v>
      </c>
      <c r="O1247" s="83" t="s">
        <v>3485</v>
      </c>
      <c r="P1247" s="84" t="s">
        <v>205</v>
      </c>
      <c r="Q1247" s="83" t="s">
        <v>957</v>
      </c>
      <c r="R1247" s="83" t="s">
        <v>958</v>
      </c>
      <c r="S1247" s="83" t="s">
        <v>2200</v>
      </c>
      <c r="T1247" s="83" t="s">
        <v>4465</v>
      </c>
      <c r="U1247" s="83" t="s">
        <v>201</v>
      </c>
      <c r="V1247" s="83" t="s">
        <v>4471</v>
      </c>
      <c r="W1247" s="274" t="s">
        <v>2213</v>
      </c>
      <c r="X1247" s="274" t="s">
        <v>2515</v>
      </c>
      <c r="Y1247" s="85">
        <v>6614850</v>
      </c>
      <c r="Z1247" s="86">
        <v>44018</v>
      </c>
      <c r="AA1247" s="86"/>
      <c r="AB1247" s="87">
        <f t="shared" ca="1" si="221"/>
        <v>50</v>
      </c>
      <c r="AC1247" s="88" t="str">
        <f t="shared" ca="1" si="222"/>
        <v>31 - 60 days</v>
      </c>
      <c r="AD1247" s="89">
        <f t="shared" si="217"/>
        <v>44048</v>
      </c>
      <c r="AE1247" s="90" t="str">
        <f t="shared" si="215"/>
        <v>W32-2020</v>
      </c>
      <c r="AF1247" s="90" t="str">
        <f t="shared" si="216"/>
        <v>Aug-2020</v>
      </c>
      <c r="AG1247" s="89">
        <v>44047</v>
      </c>
      <c r="AH1247" s="90" t="str">
        <f t="shared" si="219"/>
        <v>W32-2020</v>
      </c>
      <c r="AI1247" s="90" t="str">
        <f t="shared" si="220"/>
        <v>Aug-2020</v>
      </c>
      <c r="AJ1247" s="89">
        <v>44050</v>
      </c>
      <c r="AK1247" s="90" t="str">
        <f t="shared" si="223"/>
        <v>W32-2020</v>
      </c>
      <c r="AL1247" s="90" t="str">
        <f t="shared" si="224"/>
        <v>Aug-2020</v>
      </c>
      <c r="AM1247" s="89">
        <v>44073</v>
      </c>
      <c r="AN1247" s="90" t="str">
        <f t="shared" si="225"/>
        <v>W36-2020</v>
      </c>
      <c r="AO1247" s="90" t="str">
        <f t="shared" si="226"/>
        <v>Aug-2020</v>
      </c>
      <c r="AP1247" s="83" t="s">
        <v>4464</v>
      </c>
      <c r="AQ1247" s="107">
        <v>44028</v>
      </c>
      <c r="AR1247" s="89"/>
      <c r="AS1247" s="99" t="s">
        <v>2296</v>
      </c>
      <c r="AT1247" s="94">
        <v>6.6</v>
      </c>
      <c r="AU1247" s="97"/>
      <c r="AV1247" s="95">
        <v>44022</v>
      </c>
      <c r="AW1247" s="97"/>
      <c r="AX1247" s="89"/>
      <c r="AY1247" s="89">
        <v>44068</v>
      </c>
      <c r="AZ1247" s="219" t="str">
        <f t="shared" si="227"/>
        <v>W35-2020</v>
      </c>
      <c r="BA1247" s="86"/>
      <c r="BB1247" s="86"/>
      <c r="BC1247" s="86"/>
      <c r="BD1247" s="83" t="s">
        <v>3719</v>
      </c>
      <c r="BE1247" s="83" t="str">
        <f t="shared" si="228"/>
        <v>21.RFI</v>
      </c>
      <c r="BF1247" s="83" t="s">
        <v>3755</v>
      </c>
      <c r="BG1247" s="96" t="s">
        <v>4049</v>
      </c>
      <c r="BH1247" s="437"/>
    </row>
    <row r="1248" spans="1:62" s="13" customFormat="1" ht="15" hidden="1" customHeight="1">
      <c r="A1248" s="27">
        <v>249</v>
      </c>
      <c r="B1248" s="29"/>
      <c r="C1248" s="83" t="str">
        <f t="shared" si="218"/>
        <v>SUM-SU-STB-2185</v>
      </c>
      <c r="D1248" s="83">
        <v>30596490031</v>
      </c>
      <c r="E1248" s="83" t="s">
        <v>7429</v>
      </c>
      <c r="F1248" s="198" t="s">
        <v>1160</v>
      </c>
      <c r="G1248" s="83" t="s">
        <v>5840</v>
      </c>
      <c r="H1248" s="84" t="s">
        <v>6825</v>
      </c>
      <c r="I1248" s="83">
        <v>98.399187999999995</v>
      </c>
      <c r="J1248" s="83">
        <v>3.5894529999999998</v>
      </c>
      <c r="K1248" s="83">
        <v>50</v>
      </c>
      <c r="L1248" s="83" t="s">
        <v>4675</v>
      </c>
      <c r="M1248" s="84">
        <v>2020</v>
      </c>
      <c r="N1248" s="83" t="s">
        <v>3757</v>
      </c>
      <c r="O1248" s="83" t="s">
        <v>3442</v>
      </c>
      <c r="P1248" s="84" t="s">
        <v>205</v>
      </c>
      <c r="Q1248" s="83" t="s">
        <v>871</v>
      </c>
      <c r="R1248" s="83" t="s">
        <v>872</v>
      </c>
      <c r="S1248" s="83" t="s">
        <v>2200</v>
      </c>
      <c r="T1248" s="83" t="s">
        <v>4465</v>
      </c>
      <c r="U1248" s="83" t="s">
        <v>201</v>
      </c>
      <c r="V1248" s="83" t="s">
        <v>4471</v>
      </c>
      <c r="W1248" s="274" t="s">
        <v>2213</v>
      </c>
      <c r="X1248" s="274" t="s">
        <v>2515</v>
      </c>
      <c r="Y1248" s="85">
        <v>6614850</v>
      </c>
      <c r="Z1248" s="86">
        <v>44018</v>
      </c>
      <c r="AA1248" s="86"/>
      <c r="AB1248" s="87">
        <f t="shared" ca="1" si="221"/>
        <v>31</v>
      </c>
      <c r="AC1248" s="88" t="str">
        <f t="shared" ca="1" si="222"/>
        <v>31 - 60 days</v>
      </c>
      <c r="AD1248" s="89">
        <f t="shared" si="217"/>
        <v>44048</v>
      </c>
      <c r="AE1248" s="90" t="str">
        <f t="shared" si="215"/>
        <v>W32-2020</v>
      </c>
      <c r="AF1248" s="90" t="str">
        <f t="shared" si="216"/>
        <v>Aug-2020</v>
      </c>
      <c r="AG1248" s="89">
        <v>44047</v>
      </c>
      <c r="AH1248" s="90" t="str">
        <f t="shared" si="219"/>
        <v>W32-2020</v>
      </c>
      <c r="AI1248" s="90" t="str">
        <f t="shared" si="220"/>
        <v>Aug-2020</v>
      </c>
      <c r="AJ1248" s="89">
        <v>44050</v>
      </c>
      <c r="AK1248" s="90" t="str">
        <f t="shared" si="223"/>
        <v>W32-2020</v>
      </c>
      <c r="AL1248" s="90" t="str">
        <f t="shared" si="224"/>
        <v>Aug-2020</v>
      </c>
      <c r="AM1248" s="89">
        <v>44050</v>
      </c>
      <c r="AN1248" s="90" t="str">
        <f t="shared" si="225"/>
        <v>W32-2020</v>
      </c>
      <c r="AO1248" s="90" t="str">
        <f t="shared" si="226"/>
        <v>Aug-2020</v>
      </c>
      <c r="AP1248" s="83" t="s">
        <v>4464</v>
      </c>
      <c r="AQ1248" s="107">
        <v>44028</v>
      </c>
      <c r="AR1248" s="89"/>
      <c r="AS1248" s="99" t="s">
        <v>2280</v>
      </c>
      <c r="AT1248" s="94">
        <v>6.6</v>
      </c>
      <c r="AU1248" s="97"/>
      <c r="AV1248" s="95">
        <v>44022</v>
      </c>
      <c r="AW1248" s="97"/>
      <c r="AX1248" s="89"/>
      <c r="AY1248" s="89">
        <v>44049</v>
      </c>
      <c r="AZ1248" s="219" t="str">
        <f t="shared" si="227"/>
        <v>W32-2020</v>
      </c>
      <c r="BA1248" s="86"/>
      <c r="BB1248" s="86"/>
      <c r="BC1248" s="86"/>
      <c r="BD1248" s="83" t="s">
        <v>3719</v>
      </c>
      <c r="BE1248" s="83" t="str">
        <f t="shared" si="228"/>
        <v>21.RFI</v>
      </c>
      <c r="BF1248" s="83" t="s">
        <v>3755</v>
      </c>
      <c r="BG1248" s="96" t="s">
        <v>4009</v>
      </c>
      <c r="BH1248" s="437"/>
    </row>
    <row r="1249" spans="1:62" s="13" customFormat="1" ht="15" hidden="1" customHeight="1">
      <c r="A1249" s="27">
        <v>330</v>
      </c>
      <c r="B1249" s="29"/>
      <c r="C1249" s="83" t="str">
        <f t="shared" si="218"/>
        <v>SUM-SS-LLG-1228</v>
      </c>
      <c r="D1249" s="83">
        <v>30596390031</v>
      </c>
      <c r="E1249" s="83" t="s">
        <v>7401</v>
      </c>
      <c r="F1249" s="198" t="s">
        <v>3014</v>
      </c>
      <c r="G1249" s="83" t="s">
        <v>5840</v>
      </c>
      <c r="H1249" s="84" t="s">
        <v>6825</v>
      </c>
      <c r="I1249" s="83">
        <v>103.0078</v>
      </c>
      <c r="J1249" s="83">
        <v>-3.2442099999999998</v>
      </c>
      <c r="K1249" s="83">
        <v>50</v>
      </c>
      <c r="L1249" s="83" t="s">
        <v>4541</v>
      </c>
      <c r="M1249" s="84">
        <v>2020</v>
      </c>
      <c r="N1249" s="83" t="s">
        <v>3757</v>
      </c>
      <c r="O1249" s="83" t="s">
        <v>3523</v>
      </c>
      <c r="P1249" s="84" t="s">
        <v>205</v>
      </c>
      <c r="Q1249" s="83" t="s">
        <v>1033</v>
      </c>
      <c r="R1249" s="83" t="s">
        <v>1034</v>
      </c>
      <c r="S1249" s="83" t="s">
        <v>2200</v>
      </c>
      <c r="T1249" s="83" t="s">
        <v>4465</v>
      </c>
      <c r="U1249" s="83" t="s">
        <v>201</v>
      </c>
      <c r="V1249" s="83" t="s">
        <v>4477</v>
      </c>
      <c r="W1249" s="274" t="s">
        <v>2216</v>
      </c>
      <c r="X1249" s="274" t="s">
        <v>2551</v>
      </c>
      <c r="Y1249" s="85">
        <v>6614825</v>
      </c>
      <c r="Z1249" s="86">
        <v>44014</v>
      </c>
      <c r="AA1249" s="86"/>
      <c r="AB1249" s="87">
        <f t="shared" ca="1" si="221"/>
        <v>45</v>
      </c>
      <c r="AC1249" s="88" t="str">
        <f t="shared" ca="1" si="222"/>
        <v>31 - 60 days</v>
      </c>
      <c r="AD1249" s="89">
        <f t="shared" si="217"/>
        <v>44044</v>
      </c>
      <c r="AE1249" s="90" t="str">
        <f t="shared" si="215"/>
        <v>W31-2020</v>
      </c>
      <c r="AF1249" s="90" t="str">
        <f t="shared" si="216"/>
        <v>Aug-2020</v>
      </c>
      <c r="AG1249" s="89">
        <v>44043</v>
      </c>
      <c r="AH1249" s="90" t="str">
        <f t="shared" si="219"/>
        <v>W31-2020</v>
      </c>
      <c r="AI1249" s="90" t="str">
        <f t="shared" si="220"/>
        <v>Jul-2020</v>
      </c>
      <c r="AJ1249" s="89">
        <v>44050</v>
      </c>
      <c r="AK1249" s="90" t="str">
        <f t="shared" si="223"/>
        <v>W32-2020</v>
      </c>
      <c r="AL1249" s="90" t="str">
        <f t="shared" si="224"/>
        <v>Aug-2020</v>
      </c>
      <c r="AM1249" s="89">
        <v>44063</v>
      </c>
      <c r="AN1249" s="90" t="str">
        <f t="shared" si="225"/>
        <v>W34-2020</v>
      </c>
      <c r="AO1249" s="90" t="str">
        <f t="shared" si="226"/>
        <v>Aug-2020</v>
      </c>
      <c r="AP1249" s="83" t="s">
        <v>4464</v>
      </c>
      <c r="AQ1249" s="107">
        <v>44028</v>
      </c>
      <c r="AR1249" s="89"/>
      <c r="AS1249" s="99">
        <v>147800773953</v>
      </c>
      <c r="AT1249" s="94">
        <v>6.6</v>
      </c>
      <c r="AU1249" s="97"/>
      <c r="AV1249" s="95">
        <v>44021</v>
      </c>
      <c r="AW1249" s="97"/>
      <c r="AX1249" s="89"/>
      <c r="AY1249" s="89">
        <v>44059</v>
      </c>
      <c r="AZ1249" s="219" t="str">
        <f t="shared" si="227"/>
        <v>W34-2020</v>
      </c>
      <c r="BA1249" s="86"/>
      <c r="BB1249" s="86">
        <v>44096</v>
      </c>
      <c r="BC1249" s="86"/>
      <c r="BD1249" s="83" t="s">
        <v>3719</v>
      </c>
      <c r="BE1249" s="83" t="str">
        <f t="shared" si="228"/>
        <v>21.RFI</v>
      </c>
      <c r="BF1249" s="83" t="s">
        <v>3755</v>
      </c>
      <c r="BG1249" s="96" t="s">
        <v>4084</v>
      </c>
      <c r="BH1249" s="437"/>
    </row>
    <row r="1250" spans="1:62" s="13" customFormat="1" ht="15" hidden="1" customHeight="1">
      <c r="A1250" s="27">
        <v>248</v>
      </c>
      <c r="B1250" s="29"/>
      <c r="C1250" s="83" t="str">
        <f t="shared" si="218"/>
        <v>JAW-JB-NPH-3717</v>
      </c>
      <c r="D1250" s="83">
        <v>30596220031</v>
      </c>
      <c r="E1250" s="83" t="s">
        <v>2774</v>
      </c>
      <c r="F1250" s="198" t="s">
        <v>2937</v>
      </c>
      <c r="G1250" s="83" t="s">
        <v>5840</v>
      </c>
      <c r="H1250" s="84" t="s">
        <v>6508</v>
      </c>
      <c r="I1250" s="83">
        <v>107.50294</v>
      </c>
      <c r="J1250" s="83">
        <v>-6.8690800000000003</v>
      </c>
      <c r="K1250" s="83">
        <v>40</v>
      </c>
      <c r="L1250" s="83" t="s">
        <v>4674</v>
      </c>
      <c r="M1250" s="84">
        <v>2020</v>
      </c>
      <c r="N1250" s="83" t="s">
        <v>3757</v>
      </c>
      <c r="O1250" s="83" t="s">
        <v>3441</v>
      </c>
      <c r="P1250" s="84" t="s">
        <v>205</v>
      </c>
      <c r="Q1250" s="83" t="s">
        <v>869</v>
      </c>
      <c r="R1250" s="83" t="s">
        <v>870</v>
      </c>
      <c r="S1250" s="83" t="s">
        <v>2200</v>
      </c>
      <c r="T1250" s="83" t="s">
        <v>4465</v>
      </c>
      <c r="U1250" s="83" t="s">
        <v>103</v>
      </c>
      <c r="V1250" s="83" t="s">
        <v>4470</v>
      </c>
      <c r="W1250" s="274" t="s">
        <v>2205</v>
      </c>
      <c r="X1250" s="274" t="s">
        <v>2435</v>
      </c>
      <c r="Y1250" s="85">
        <v>6614824</v>
      </c>
      <c r="Z1250" s="86">
        <v>44014</v>
      </c>
      <c r="AA1250" s="86"/>
      <c r="AB1250" s="87">
        <f t="shared" ca="1" si="221"/>
        <v>67</v>
      </c>
      <c r="AC1250" s="88" t="str">
        <f t="shared" ca="1" si="222"/>
        <v>61 - 90 days</v>
      </c>
      <c r="AD1250" s="89">
        <f t="shared" si="217"/>
        <v>44044</v>
      </c>
      <c r="AE1250" s="90" t="str">
        <f t="shared" si="215"/>
        <v>W31-2020</v>
      </c>
      <c r="AF1250" s="90" t="str">
        <f t="shared" si="216"/>
        <v>Aug-2020</v>
      </c>
      <c r="AG1250" s="89">
        <v>44043</v>
      </c>
      <c r="AH1250" s="90" t="str">
        <f t="shared" si="219"/>
        <v>W31-2020</v>
      </c>
      <c r="AI1250" s="90" t="str">
        <f t="shared" si="220"/>
        <v>Jul-2020</v>
      </c>
      <c r="AJ1250" s="89">
        <v>44053</v>
      </c>
      <c r="AK1250" s="90" t="str">
        <f t="shared" si="223"/>
        <v>W33-2020</v>
      </c>
      <c r="AL1250" s="90" t="str">
        <f t="shared" si="224"/>
        <v>Aug-2020</v>
      </c>
      <c r="AM1250" s="89">
        <v>44074</v>
      </c>
      <c r="AN1250" s="90" t="str">
        <f t="shared" si="225"/>
        <v>W36-2020</v>
      </c>
      <c r="AO1250" s="90" t="str">
        <f t="shared" si="226"/>
        <v>Aug-2020</v>
      </c>
      <c r="AP1250" s="83" t="s">
        <v>4464</v>
      </c>
      <c r="AQ1250" s="107">
        <v>44028</v>
      </c>
      <c r="AR1250" s="89"/>
      <c r="AS1250" s="99" t="s">
        <v>2279</v>
      </c>
      <c r="AT1250" s="94" t="s">
        <v>2415</v>
      </c>
      <c r="AU1250" s="97"/>
      <c r="AV1250" s="95">
        <v>44020</v>
      </c>
      <c r="AW1250" s="97"/>
      <c r="AX1250" s="89"/>
      <c r="AY1250" s="89">
        <v>44081</v>
      </c>
      <c r="AZ1250" s="219" t="str">
        <f t="shared" si="227"/>
        <v>W37-2020</v>
      </c>
      <c r="BA1250" s="86"/>
      <c r="BB1250" s="86">
        <v>44101</v>
      </c>
      <c r="BC1250" s="86"/>
      <c r="BD1250" s="83" t="s">
        <v>3719</v>
      </c>
      <c r="BE1250" s="83" t="str">
        <f t="shared" si="228"/>
        <v>21.RFI</v>
      </c>
      <c r="BF1250" s="83" t="s">
        <v>3755</v>
      </c>
      <c r="BG1250" s="96" t="s">
        <v>4008</v>
      </c>
      <c r="BH1250" s="437"/>
    </row>
    <row r="1251" spans="1:62" s="13" customFormat="1" ht="15" hidden="1" customHeight="1">
      <c r="A1251" s="27">
        <v>198</v>
      </c>
      <c r="B1251" s="29"/>
      <c r="C1251" s="83" t="str">
        <f t="shared" si="218"/>
        <v>JAW-JI-MJK-4141</v>
      </c>
      <c r="D1251" s="83">
        <v>30571220031</v>
      </c>
      <c r="E1251" s="83" t="s">
        <v>7295</v>
      </c>
      <c r="F1251" s="198" t="s">
        <v>770</v>
      </c>
      <c r="G1251" s="83" t="s">
        <v>5840</v>
      </c>
      <c r="H1251" s="84" t="s">
        <v>6825</v>
      </c>
      <c r="I1251" s="83">
        <v>112.37009999999999</v>
      </c>
      <c r="J1251" s="83">
        <v>-7.5588129999999998</v>
      </c>
      <c r="K1251" s="83">
        <v>40</v>
      </c>
      <c r="L1251" s="83" t="s">
        <v>4644</v>
      </c>
      <c r="M1251" s="84">
        <v>2020</v>
      </c>
      <c r="N1251" s="83" t="s">
        <v>3757</v>
      </c>
      <c r="O1251" s="83" t="s">
        <v>3395</v>
      </c>
      <c r="P1251" s="84" t="s">
        <v>205</v>
      </c>
      <c r="Q1251" s="83" t="s">
        <v>769</v>
      </c>
      <c r="R1251" s="83" t="s">
        <v>770</v>
      </c>
      <c r="S1251" s="83" t="s">
        <v>106</v>
      </c>
      <c r="T1251" s="83" t="s">
        <v>4465</v>
      </c>
      <c r="U1251" s="83" t="s">
        <v>203</v>
      </c>
      <c r="V1251" s="83" t="s">
        <v>4472</v>
      </c>
      <c r="W1251" s="274" t="s">
        <v>2207</v>
      </c>
      <c r="X1251" s="274" t="s">
        <v>2442</v>
      </c>
      <c r="Y1251" s="85">
        <v>6614369</v>
      </c>
      <c r="Z1251" s="86">
        <v>43843</v>
      </c>
      <c r="AA1251" s="86"/>
      <c r="AB1251" s="87">
        <f t="shared" ca="1" si="221"/>
        <v>248</v>
      </c>
      <c r="AC1251" s="88" t="str">
        <f t="shared" ca="1" si="222"/>
        <v>&gt; 150 days</v>
      </c>
      <c r="AD1251" s="89">
        <f t="shared" si="217"/>
        <v>43993</v>
      </c>
      <c r="AE1251" s="90" t="str">
        <f t="shared" si="215"/>
        <v>W24-2020</v>
      </c>
      <c r="AF1251" s="90" t="str">
        <f t="shared" si="216"/>
        <v>Jun-2020</v>
      </c>
      <c r="AG1251" s="89">
        <v>43966</v>
      </c>
      <c r="AH1251" s="90" t="str">
        <f t="shared" si="219"/>
        <v>W20-2020</v>
      </c>
      <c r="AI1251" s="90" t="str">
        <f t="shared" si="220"/>
        <v>May-2020</v>
      </c>
      <c r="AJ1251" s="89">
        <v>44015</v>
      </c>
      <c r="AK1251" s="90" t="str">
        <f t="shared" si="223"/>
        <v>W27-2020</v>
      </c>
      <c r="AL1251" s="90" t="str">
        <f t="shared" si="224"/>
        <v>Jul-2020</v>
      </c>
      <c r="AM1251" s="89">
        <v>44089</v>
      </c>
      <c r="AN1251" s="90" t="str">
        <f t="shared" si="225"/>
        <v>W38-2020</v>
      </c>
      <c r="AO1251" s="90" t="str">
        <f t="shared" si="226"/>
        <v>Sep-2020</v>
      </c>
      <c r="AP1251" s="83" t="s">
        <v>4464</v>
      </c>
      <c r="AQ1251" s="107">
        <v>43997</v>
      </c>
      <c r="AR1251" s="89"/>
      <c r="AS1251" s="99">
        <v>514500948793</v>
      </c>
      <c r="AT1251" s="94">
        <v>16.5</v>
      </c>
      <c r="AU1251" s="97"/>
      <c r="AV1251" s="95">
        <v>44020</v>
      </c>
      <c r="AW1251" s="97"/>
      <c r="AX1251" s="89">
        <v>44006</v>
      </c>
      <c r="AY1251" s="89">
        <v>44091</v>
      </c>
      <c r="AZ1251" s="219" t="str">
        <f t="shared" si="227"/>
        <v>W38-2020</v>
      </c>
      <c r="BA1251" s="86"/>
      <c r="BB1251" s="86"/>
      <c r="BC1251" s="86"/>
      <c r="BD1251" s="83" t="s">
        <v>3719</v>
      </c>
      <c r="BE1251" s="83" t="str">
        <f t="shared" si="228"/>
        <v>21.RFI</v>
      </c>
      <c r="BF1251" s="83" t="s">
        <v>3755</v>
      </c>
      <c r="BG1251" s="96" t="s">
        <v>3958</v>
      </c>
      <c r="BH1251" s="437"/>
      <c r="BJ1251" s="190"/>
    </row>
    <row r="1252" spans="1:62" s="13" customFormat="1" ht="15" hidden="1" customHeight="1">
      <c r="A1252" s="27">
        <v>255</v>
      </c>
      <c r="B1252" s="29"/>
      <c r="C1252" s="83" t="str">
        <f t="shared" si="218"/>
        <v>JAW-JB-CMS-4010</v>
      </c>
      <c r="D1252" s="83">
        <v>30596150031</v>
      </c>
      <c r="E1252" s="83" t="s">
        <v>7690</v>
      </c>
      <c r="F1252" s="198" t="s">
        <v>2943</v>
      </c>
      <c r="G1252" s="83" t="s">
        <v>5840</v>
      </c>
      <c r="H1252" s="84" t="s">
        <v>6825</v>
      </c>
      <c r="I1252" s="83">
        <v>108.38387</v>
      </c>
      <c r="J1252" s="83">
        <v>-7.0748699999999998</v>
      </c>
      <c r="K1252" s="83">
        <v>50</v>
      </c>
      <c r="L1252" s="83" t="s">
        <v>4487</v>
      </c>
      <c r="M1252" s="84">
        <v>2020</v>
      </c>
      <c r="N1252" s="83" t="s">
        <v>3757</v>
      </c>
      <c r="O1252" s="83" t="s">
        <v>3448</v>
      </c>
      <c r="P1252" s="84" t="s">
        <v>205</v>
      </c>
      <c r="Q1252" s="83" t="s">
        <v>883</v>
      </c>
      <c r="R1252" s="83" t="s">
        <v>884</v>
      </c>
      <c r="S1252" s="83" t="s">
        <v>2200</v>
      </c>
      <c r="T1252" s="83" t="s">
        <v>4465</v>
      </c>
      <c r="U1252" s="83" t="s">
        <v>103</v>
      </c>
      <c r="V1252" s="83" t="s">
        <v>4470</v>
      </c>
      <c r="W1252" s="274" t="s">
        <v>2205</v>
      </c>
      <c r="X1252" s="274" t="s">
        <v>2520</v>
      </c>
      <c r="Y1252" s="85">
        <v>6614780</v>
      </c>
      <c r="Z1252" s="86">
        <v>44006</v>
      </c>
      <c r="AA1252" s="86"/>
      <c r="AB1252" s="87">
        <f t="shared" ca="1" si="221"/>
        <v>49</v>
      </c>
      <c r="AC1252" s="88" t="str">
        <f t="shared" ca="1" si="222"/>
        <v>31 - 60 days</v>
      </c>
      <c r="AD1252" s="89">
        <f t="shared" si="217"/>
        <v>44036</v>
      </c>
      <c r="AE1252" s="90" t="str">
        <f t="shared" si="215"/>
        <v>W30-2020</v>
      </c>
      <c r="AF1252" s="90" t="str">
        <f t="shared" si="216"/>
        <v>Jul-2020</v>
      </c>
      <c r="AG1252" s="89">
        <v>44061</v>
      </c>
      <c r="AH1252" s="90" t="str">
        <f t="shared" si="219"/>
        <v>W34-2020</v>
      </c>
      <c r="AI1252" s="90" t="str">
        <f t="shared" si="220"/>
        <v>Aug-2020</v>
      </c>
      <c r="AJ1252" s="89">
        <v>44061</v>
      </c>
      <c r="AK1252" s="90" t="str">
        <f t="shared" si="223"/>
        <v>W34-2020</v>
      </c>
      <c r="AL1252" s="90" t="str">
        <f t="shared" si="224"/>
        <v>Aug-2020</v>
      </c>
      <c r="AM1252" s="89">
        <v>44057</v>
      </c>
      <c r="AN1252" s="90" t="str">
        <f t="shared" si="225"/>
        <v>W33-2020</v>
      </c>
      <c r="AO1252" s="90" t="str">
        <f t="shared" si="226"/>
        <v>Aug-2020</v>
      </c>
      <c r="AP1252" s="83" t="s">
        <v>4464</v>
      </c>
      <c r="AQ1252" s="107">
        <v>44028</v>
      </c>
      <c r="AR1252" s="89"/>
      <c r="AS1252" s="99" t="s">
        <v>2283</v>
      </c>
      <c r="AT1252" s="94" t="s">
        <v>2415</v>
      </c>
      <c r="AU1252" s="97"/>
      <c r="AV1252" s="95">
        <v>44019</v>
      </c>
      <c r="AW1252" s="97"/>
      <c r="AX1252" s="89"/>
      <c r="AY1252" s="89">
        <v>44055</v>
      </c>
      <c r="AZ1252" s="219" t="str">
        <f t="shared" si="227"/>
        <v>W33-2020</v>
      </c>
      <c r="BA1252" s="86"/>
      <c r="BB1252" s="86"/>
      <c r="BC1252" s="86"/>
      <c r="BD1252" s="83" t="s">
        <v>3719</v>
      </c>
      <c r="BE1252" s="83" t="str">
        <f t="shared" si="228"/>
        <v>21.RFI</v>
      </c>
      <c r="BF1252" s="83" t="s">
        <v>3755</v>
      </c>
      <c r="BG1252" s="96" t="s">
        <v>4015</v>
      </c>
      <c r="BH1252" s="96"/>
      <c r="BI1252" s="197"/>
      <c r="BJ1252" s="197"/>
    </row>
    <row r="1253" spans="1:62" s="13" customFormat="1" ht="15" hidden="1" customHeight="1">
      <c r="A1253" s="27">
        <v>86</v>
      </c>
      <c r="B1253" s="29"/>
      <c r="C1253" s="83" t="str">
        <f t="shared" si="218"/>
        <v>JAW-JI-LMJ-4226</v>
      </c>
      <c r="D1253" s="83">
        <v>30571200031</v>
      </c>
      <c r="E1253" s="83" t="s">
        <v>7642</v>
      </c>
      <c r="F1253" s="198" t="s">
        <v>546</v>
      </c>
      <c r="G1253" s="83" t="s">
        <v>5840</v>
      </c>
      <c r="H1253" s="84" t="s">
        <v>6825</v>
      </c>
      <c r="I1253" s="83">
        <v>113.214822</v>
      </c>
      <c r="J1253" s="83">
        <v>-8.0026600000000006</v>
      </c>
      <c r="K1253" s="83">
        <v>50</v>
      </c>
      <c r="L1253" s="83" t="s">
        <v>4556</v>
      </c>
      <c r="M1253" s="84">
        <v>2020</v>
      </c>
      <c r="N1253" s="83" t="s">
        <v>3757</v>
      </c>
      <c r="O1253" s="83" t="s">
        <v>3284</v>
      </c>
      <c r="P1253" s="84" t="s">
        <v>205</v>
      </c>
      <c r="Q1253" s="83" t="s">
        <v>545</v>
      </c>
      <c r="R1253" s="83" t="s">
        <v>546</v>
      </c>
      <c r="S1253" s="83" t="s">
        <v>106</v>
      </c>
      <c r="T1253" s="83" t="s">
        <v>4465</v>
      </c>
      <c r="U1253" s="83" t="s">
        <v>203</v>
      </c>
      <c r="V1253" s="83" t="s">
        <v>4472</v>
      </c>
      <c r="W1253" s="274" t="s">
        <v>2207</v>
      </c>
      <c r="X1253" s="274" t="s">
        <v>2438</v>
      </c>
      <c r="Y1253" s="85">
        <v>6614369</v>
      </c>
      <c r="Z1253" s="86">
        <v>43843</v>
      </c>
      <c r="AA1253" s="86"/>
      <c r="AB1253" s="87">
        <f t="shared" ca="1" si="221"/>
        <v>246</v>
      </c>
      <c r="AC1253" s="88" t="str">
        <f t="shared" ca="1" si="222"/>
        <v>&gt; 150 days</v>
      </c>
      <c r="AD1253" s="89">
        <f t="shared" si="217"/>
        <v>43993</v>
      </c>
      <c r="AE1253" s="90" t="str">
        <f t="shared" si="215"/>
        <v>W24-2020</v>
      </c>
      <c r="AF1253" s="90" t="str">
        <f t="shared" si="216"/>
        <v>Jun-2020</v>
      </c>
      <c r="AG1253" s="89">
        <v>44006</v>
      </c>
      <c r="AH1253" s="90" t="str">
        <f t="shared" si="219"/>
        <v>W26-2020</v>
      </c>
      <c r="AI1253" s="90" t="str">
        <f t="shared" si="220"/>
        <v>Jun-2020</v>
      </c>
      <c r="AJ1253" s="89">
        <v>44047</v>
      </c>
      <c r="AK1253" s="90" t="str">
        <f t="shared" si="223"/>
        <v>W32-2020</v>
      </c>
      <c r="AL1253" s="90" t="str">
        <f t="shared" si="224"/>
        <v>Aug-2020</v>
      </c>
      <c r="AM1253" s="89">
        <v>44089</v>
      </c>
      <c r="AN1253" s="90" t="str">
        <f t="shared" si="225"/>
        <v>W38-2020</v>
      </c>
      <c r="AO1253" s="90" t="str">
        <f t="shared" si="226"/>
        <v>Sep-2020</v>
      </c>
      <c r="AP1253" s="83" t="s">
        <v>4464</v>
      </c>
      <c r="AQ1253" s="107">
        <v>44028</v>
      </c>
      <c r="AR1253" s="89"/>
      <c r="AS1253" s="99">
        <v>516060548002</v>
      </c>
      <c r="AT1253" s="94">
        <v>6.6</v>
      </c>
      <c r="AU1253" s="97"/>
      <c r="AV1253" s="95">
        <v>44019</v>
      </c>
      <c r="AW1253" s="97"/>
      <c r="AX1253" s="89">
        <v>44006</v>
      </c>
      <c r="AY1253" s="89">
        <v>44089</v>
      </c>
      <c r="AZ1253" s="219" t="str">
        <f t="shared" si="227"/>
        <v>W38-2020</v>
      </c>
      <c r="BA1253" s="86"/>
      <c r="BB1253" s="86"/>
      <c r="BC1253" s="86"/>
      <c r="BD1253" s="83" t="s">
        <v>3719</v>
      </c>
      <c r="BE1253" s="83" t="str">
        <f t="shared" si="228"/>
        <v>21.RFI</v>
      </c>
      <c r="BF1253" s="83" t="s">
        <v>3755</v>
      </c>
      <c r="BG1253" s="96" t="s">
        <v>3846</v>
      </c>
      <c r="BH1253" s="437"/>
    </row>
    <row r="1254" spans="1:62" s="13" customFormat="1" ht="15" hidden="1" customHeight="1">
      <c r="A1254" s="27">
        <v>68</v>
      </c>
      <c r="B1254" s="29"/>
      <c r="C1254" s="83" t="str">
        <f t="shared" si="218"/>
        <v>JAW-JI-PBL-2915</v>
      </c>
      <c r="D1254" s="83">
        <v>30571270031</v>
      </c>
      <c r="E1254" s="83" t="s">
        <v>7680</v>
      </c>
      <c r="F1254" s="198" t="s">
        <v>510</v>
      </c>
      <c r="G1254" s="83" t="s">
        <v>5840</v>
      </c>
      <c r="H1254" s="84" t="s">
        <v>6825</v>
      </c>
      <c r="I1254" s="83">
        <v>113.179439</v>
      </c>
      <c r="J1254" s="83">
        <v>-7.7835650000000003</v>
      </c>
      <c r="K1254" s="83">
        <v>40</v>
      </c>
      <c r="L1254" s="83" t="s">
        <v>4542</v>
      </c>
      <c r="M1254" s="84">
        <v>2020</v>
      </c>
      <c r="N1254" s="83" t="s">
        <v>3757</v>
      </c>
      <c r="O1254" s="83" t="s">
        <v>3266</v>
      </c>
      <c r="P1254" s="84" t="s">
        <v>205</v>
      </c>
      <c r="Q1254" s="83" t="s">
        <v>509</v>
      </c>
      <c r="R1254" s="83" t="s">
        <v>510</v>
      </c>
      <c r="S1254" s="83" t="s">
        <v>106</v>
      </c>
      <c r="T1254" s="83" t="s">
        <v>4465</v>
      </c>
      <c r="U1254" s="83" t="s">
        <v>203</v>
      </c>
      <c r="V1254" s="83" t="s">
        <v>4472</v>
      </c>
      <c r="W1254" s="274" t="s">
        <v>2207</v>
      </c>
      <c r="X1254" s="274" t="s">
        <v>2443</v>
      </c>
      <c r="Y1254" s="85">
        <v>6614369</v>
      </c>
      <c r="Z1254" s="86">
        <v>43843</v>
      </c>
      <c r="AA1254" s="86"/>
      <c r="AB1254" s="87">
        <f t="shared" ca="1" si="221"/>
        <v>388</v>
      </c>
      <c r="AC1254" s="88" t="str">
        <f t="shared" ca="1" si="222"/>
        <v>&gt; 150 days</v>
      </c>
      <c r="AD1254" s="89">
        <f t="shared" si="217"/>
        <v>43993</v>
      </c>
      <c r="AE1254" s="90" t="str">
        <f t="shared" si="215"/>
        <v>W24-2020</v>
      </c>
      <c r="AF1254" s="90" t="str">
        <f t="shared" si="216"/>
        <v>Jun-2020</v>
      </c>
      <c r="AG1254" s="89">
        <v>44012</v>
      </c>
      <c r="AH1254" s="90" t="str">
        <f t="shared" si="219"/>
        <v>W27-2020</v>
      </c>
      <c r="AI1254" s="90" t="str">
        <f t="shared" si="220"/>
        <v>Jun-2020</v>
      </c>
      <c r="AJ1254" s="89">
        <v>44233</v>
      </c>
      <c r="AK1254" s="90" t="str">
        <f t="shared" si="223"/>
        <v>W06-2021</v>
      </c>
      <c r="AL1254" s="90" t="str">
        <f t="shared" si="224"/>
        <v>Feb-2021</v>
      </c>
      <c r="AM1254" s="89">
        <v>44233</v>
      </c>
      <c r="AN1254" s="90" t="str">
        <f t="shared" si="225"/>
        <v>W06-2021</v>
      </c>
      <c r="AO1254" s="90" t="str">
        <f t="shared" si="226"/>
        <v>Feb-2021</v>
      </c>
      <c r="AP1254" s="83" t="s">
        <v>4462</v>
      </c>
      <c r="AQ1254" s="107">
        <v>44214</v>
      </c>
      <c r="AR1254" s="89"/>
      <c r="AS1254" s="99">
        <v>513562155020</v>
      </c>
      <c r="AT1254" s="94">
        <v>6.6</v>
      </c>
      <c r="AU1254" s="97"/>
      <c r="AV1254" s="95">
        <v>44019</v>
      </c>
      <c r="AW1254" s="97"/>
      <c r="AX1254" s="89">
        <v>44012</v>
      </c>
      <c r="AY1254" s="89">
        <v>44231</v>
      </c>
      <c r="AZ1254" s="219" t="str">
        <f t="shared" si="227"/>
        <v>W06-2021</v>
      </c>
      <c r="BA1254" s="86"/>
      <c r="BB1254" s="86"/>
      <c r="BC1254" s="86"/>
      <c r="BD1254" s="83" t="s">
        <v>3719</v>
      </c>
      <c r="BE1254" s="83" t="str">
        <f t="shared" si="228"/>
        <v>21.RFI</v>
      </c>
      <c r="BF1254" s="83" t="s">
        <v>3755</v>
      </c>
      <c r="BG1254" s="96" t="s">
        <v>3828</v>
      </c>
      <c r="BH1254" s="437"/>
      <c r="BI1254" s="242"/>
      <c r="BJ1254" s="242"/>
    </row>
    <row r="1255" spans="1:62" s="13" customFormat="1" ht="15" hidden="1" customHeight="1">
      <c r="A1255" s="27">
        <v>274</v>
      </c>
      <c r="B1255" s="29"/>
      <c r="C1255" s="83" t="str">
        <f t="shared" si="218"/>
        <v>SUM-KR-TBK-0585</v>
      </c>
      <c r="D1255" s="83">
        <v>30596100031</v>
      </c>
      <c r="E1255" s="83" t="s">
        <v>7558</v>
      </c>
      <c r="F1255" s="198" t="s">
        <v>2962</v>
      </c>
      <c r="G1255" s="83" t="s">
        <v>5840</v>
      </c>
      <c r="H1255" s="84" t="s">
        <v>6825</v>
      </c>
      <c r="I1255" s="83">
        <v>103.37188999999999</v>
      </c>
      <c r="J1255" s="83">
        <v>1.0431999999999999</v>
      </c>
      <c r="K1255" s="83">
        <v>35</v>
      </c>
      <c r="L1255" s="83" t="s">
        <v>4693</v>
      </c>
      <c r="M1255" s="84">
        <v>2020</v>
      </c>
      <c r="N1255" s="83" t="s">
        <v>3757</v>
      </c>
      <c r="O1255" s="83" t="s">
        <v>3467</v>
      </c>
      <c r="P1255" s="84" t="s">
        <v>205</v>
      </c>
      <c r="Q1255" s="83" t="s">
        <v>921</v>
      </c>
      <c r="R1255" s="83" t="s">
        <v>922</v>
      </c>
      <c r="S1255" s="83" t="s">
        <v>2200</v>
      </c>
      <c r="T1255" s="83" t="s">
        <v>4465</v>
      </c>
      <c r="U1255" s="83" t="s">
        <v>201</v>
      </c>
      <c r="V1255" s="83" t="s">
        <v>4476</v>
      </c>
      <c r="W1255" s="274" t="s">
        <v>2206</v>
      </c>
      <c r="X1255" s="274" t="s">
        <v>2529</v>
      </c>
      <c r="Y1255" s="85">
        <v>6614812</v>
      </c>
      <c r="Z1255" s="86">
        <v>44013</v>
      </c>
      <c r="AA1255" s="86"/>
      <c r="AB1255" s="87">
        <f t="shared" ca="1" si="221"/>
        <v>38</v>
      </c>
      <c r="AC1255" s="88" t="str">
        <f t="shared" ca="1" si="222"/>
        <v>31 - 60 days</v>
      </c>
      <c r="AD1255" s="89">
        <f t="shared" si="217"/>
        <v>44043</v>
      </c>
      <c r="AE1255" s="90" t="str">
        <f t="shared" si="215"/>
        <v>W31-2020</v>
      </c>
      <c r="AF1255" s="90" t="str">
        <f t="shared" si="216"/>
        <v>Jul-2020</v>
      </c>
      <c r="AG1255" s="89">
        <v>44042</v>
      </c>
      <c r="AH1255" s="90" t="str">
        <f t="shared" si="219"/>
        <v>W31-2020</v>
      </c>
      <c r="AI1255" s="90" t="str">
        <f t="shared" si="220"/>
        <v>Jul-2020</v>
      </c>
      <c r="AJ1255" s="89">
        <v>44042</v>
      </c>
      <c r="AK1255" s="90" t="str">
        <f t="shared" si="223"/>
        <v>W31-2020</v>
      </c>
      <c r="AL1255" s="90" t="str">
        <f t="shared" si="224"/>
        <v>Jul-2020</v>
      </c>
      <c r="AM1255" s="89">
        <v>44053</v>
      </c>
      <c r="AN1255" s="90" t="str">
        <f t="shared" si="225"/>
        <v>W33-2020</v>
      </c>
      <c r="AO1255" s="90" t="str">
        <f t="shared" si="226"/>
        <v>Aug-2020</v>
      </c>
      <c r="AP1255" s="83" t="s">
        <v>4464</v>
      </c>
      <c r="AQ1255" s="107">
        <v>44033</v>
      </c>
      <c r="AR1255" s="89"/>
      <c r="AS1255" s="99">
        <v>183051480507</v>
      </c>
      <c r="AT1255" s="94">
        <v>6.6</v>
      </c>
      <c r="AU1255" s="97"/>
      <c r="AV1255" s="95">
        <v>44018</v>
      </c>
      <c r="AW1255" s="97"/>
      <c r="AX1255" s="89"/>
      <c r="AY1255" s="89">
        <v>44051</v>
      </c>
      <c r="AZ1255" s="219" t="str">
        <f t="shared" si="227"/>
        <v>W32-2020</v>
      </c>
      <c r="BA1255" s="86"/>
      <c r="BB1255" s="86"/>
      <c r="BC1255" s="86"/>
      <c r="BD1255" s="83" t="s">
        <v>3719</v>
      </c>
      <c r="BE1255" s="83" t="str">
        <f t="shared" si="228"/>
        <v>21.RFI</v>
      </c>
      <c r="BF1255" s="83" t="s">
        <v>3755</v>
      </c>
      <c r="BG1255" s="96" t="s">
        <v>4033</v>
      </c>
      <c r="BH1255" s="437"/>
    </row>
    <row r="1256" spans="1:62" s="13" customFormat="1" ht="15" hidden="1" customHeight="1">
      <c r="A1256" s="27">
        <v>381</v>
      </c>
      <c r="B1256" s="29"/>
      <c r="C1256" s="83" t="str">
        <f t="shared" si="218"/>
        <v>SUM-LA-MGL-0990</v>
      </c>
      <c r="D1256" s="83">
        <v>30596090031</v>
      </c>
      <c r="E1256" s="83" t="s">
        <v>7715</v>
      </c>
      <c r="F1256" s="198" t="s">
        <v>3058</v>
      </c>
      <c r="G1256" s="83" t="s">
        <v>5840</v>
      </c>
      <c r="H1256" s="84" t="s">
        <v>6827</v>
      </c>
      <c r="I1256" s="83">
        <v>105.57098999999999</v>
      </c>
      <c r="J1256" s="83">
        <v>-4.2999299999999998</v>
      </c>
      <c r="K1256" s="83">
        <v>60</v>
      </c>
      <c r="L1256" s="83" t="s">
        <v>4772</v>
      </c>
      <c r="M1256" s="84">
        <v>2020</v>
      </c>
      <c r="N1256" s="83" t="s">
        <v>3757</v>
      </c>
      <c r="O1256" s="83" t="s">
        <v>3574</v>
      </c>
      <c r="P1256" s="84" t="s">
        <v>205</v>
      </c>
      <c r="Q1256" s="83" t="s">
        <v>1135</v>
      </c>
      <c r="R1256" s="83" t="s">
        <v>1136</v>
      </c>
      <c r="S1256" s="83" t="s">
        <v>2200</v>
      </c>
      <c r="T1256" s="83" t="s">
        <v>4465</v>
      </c>
      <c r="U1256" s="83" t="s">
        <v>201</v>
      </c>
      <c r="V1256" s="83" t="s">
        <v>208</v>
      </c>
      <c r="W1256" s="274" t="s">
        <v>2218</v>
      </c>
      <c r="X1256" s="274" t="s">
        <v>2554</v>
      </c>
      <c r="Y1256" s="85">
        <v>6614811</v>
      </c>
      <c r="Z1256" s="86">
        <v>44013</v>
      </c>
      <c r="AA1256" s="86"/>
      <c r="AB1256" s="87">
        <f t="shared" ca="1" si="221"/>
        <v>36</v>
      </c>
      <c r="AC1256" s="88" t="str">
        <f t="shared" ca="1" si="222"/>
        <v>31 - 60 days</v>
      </c>
      <c r="AD1256" s="89">
        <f t="shared" si="217"/>
        <v>44043</v>
      </c>
      <c r="AE1256" s="90" t="str">
        <f t="shared" si="215"/>
        <v>W31-2020</v>
      </c>
      <c r="AF1256" s="90" t="str">
        <f t="shared" si="216"/>
        <v>Jul-2020</v>
      </c>
      <c r="AG1256" s="89">
        <v>44042</v>
      </c>
      <c r="AH1256" s="90" t="str">
        <f t="shared" si="219"/>
        <v>W31-2020</v>
      </c>
      <c r="AI1256" s="90" t="str">
        <f t="shared" si="220"/>
        <v>Jul-2020</v>
      </c>
      <c r="AJ1256" s="89">
        <v>44042</v>
      </c>
      <c r="AK1256" s="90" t="str">
        <f t="shared" si="223"/>
        <v>W31-2020</v>
      </c>
      <c r="AL1256" s="90" t="str">
        <f t="shared" si="224"/>
        <v>Jul-2020</v>
      </c>
      <c r="AM1256" s="89">
        <v>44050</v>
      </c>
      <c r="AN1256" s="90" t="str">
        <f t="shared" si="225"/>
        <v>W32-2020</v>
      </c>
      <c r="AO1256" s="90" t="str">
        <f t="shared" si="226"/>
        <v>Aug-2020</v>
      </c>
      <c r="AP1256" s="83" t="s">
        <v>4464</v>
      </c>
      <c r="AQ1256" s="107">
        <v>44033</v>
      </c>
      <c r="AR1256" s="89"/>
      <c r="AS1256" s="99">
        <v>173301814825</v>
      </c>
      <c r="AT1256" s="94">
        <v>6.6</v>
      </c>
      <c r="AU1256" s="97"/>
      <c r="AV1256" s="95">
        <v>44018</v>
      </c>
      <c r="AW1256" s="97"/>
      <c r="AX1256" s="89"/>
      <c r="AY1256" s="89">
        <v>44049</v>
      </c>
      <c r="AZ1256" s="219" t="str">
        <f t="shared" si="227"/>
        <v>W32-2020</v>
      </c>
      <c r="BA1256" s="86"/>
      <c r="BB1256" s="86">
        <v>44074</v>
      </c>
      <c r="BC1256" s="86"/>
      <c r="BD1256" s="83" t="s">
        <v>3719</v>
      </c>
      <c r="BE1256" s="83" t="str">
        <f t="shared" si="228"/>
        <v>21.RFI</v>
      </c>
      <c r="BF1256" s="83" t="s">
        <v>3755</v>
      </c>
      <c r="BG1256" s="96" t="s">
        <v>4129</v>
      </c>
      <c r="BH1256" s="437"/>
    </row>
    <row r="1257" spans="1:62" s="13" customFormat="1" ht="15" hidden="1" customHeight="1">
      <c r="A1257" s="27">
        <v>370</v>
      </c>
      <c r="B1257" s="29"/>
      <c r="C1257" s="83" t="str">
        <f t="shared" si="218"/>
        <v>SUM-BB-SGL-0514</v>
      </c>
      <c r="D1257" s="83">
        <v>30596130031</v>
      </c>
      <c r="E1257" s="83" t="s">
        <v>7389</v>
      </c>
      <c r="F1257" s="198" t="s">
        <v>3050</v>
      </c>
      <c r="G1257" s="83" t="s">
        <v>5840</v>
      </c>
      <c r="H1257" s="84" t="s">
        <v>6825</v>
      </c>
      <c r="I1257" s="83">
        <v>106.10635000000001</v>
      </c>
      <c r="J1257" s="83">
        <v>-1.8726</v>
      </c>
      <c r="K1257" s="83">
        <v>40</v>
      </c>
      <c r="L1257" s="83" t="s">
        <v>4763</v>
      </c>
      <c r="M1257" s="84">
        <v>2020</v>
      </c>
      <c r="N1257" s="83" t="s">
        <v>3757</v>
      </c>
      <c r="O1257" s="83" t="s">
        <v>3563</v>
      </c>
      <c r="P1257" s="84" t="s">
        <v>205</v>
      </c>
      <c r="Q1257" s="83" t="s">
        <v>1113</v>
      </c>
      <c r="R1257" s="83" t="s">
        <v>1114</v>
      </c>
      <c r="S1257" s="83" t="s">
        <v>2200</v>
      </c>
      <c r="T1257" s="83" t="s">
        <v>4465</v>
      </c>
      <c r="U1257" s="83" t="s">
        <v>201</v>
      </c>
      <c r="V1257" s="83" t="s">
        <v>4477</v>
      </c>
      <c r="W1257" s="274" t="s">
        <v>2206</v>
      </c>
      <c r="X1257" s="274" t="s">
        <v>2564</v>
      </c>
      <c r="Y1257" s="85">
        <v>6614812</v>
      </c>
      <c r="Z1257" s="86">
        <v>44013</v>
      </c>
      <c r="AA1257" s="86"/>
      <c r="AB1257" s="87">
        <f t="shared" ca="1" si="221"/>
        <v>216</v>
      </c>
      <c r="AC1257" s="88" t="str">
        <f t="shared" ca="1" si="222"/>
        <v>&gt; 150 days</v>
      </c>
      <c r="AD1257" s="89">
        <f t="shared" si="217"/>
        <v>44043</v>
      </c>
      <c r="AE1257" s="90" t="str">
        <f t="shared" si="215"/>
        <v>W31-2020</v>
      </c>
      <c r="AF1257" s="90" t="str">
        <f t="shared" si="216"/>
        <v>Jul-2020</v>
      </c>
      <c r="AG1257" s="89">
        <v>43676</v>
      </c>
      <c r="AH1257" s="90" t="str">
        <f t="shared" si="219"/>
        <v>W31-2019</v>
      </c>
      <c r="AI1257" s="90" t="str">
        <f t="shared" si="220"/>
        <v>Jul-2019</v>
      </c>
      <c r="AJ1257" s="89">
        <v>44195</v>
      </c>
      <c r="AK1257" s="90" t="str">
        <f t="shared" si="223"/>
        <v>W53-2020</v>
      </c>
      <c r="AL1257" s="90" t="str">
        <f t="shared" si="224"/>
        <v>Dec-2020</v>
      </c>
      <c r="AM1257" s="89">
        <v>44233</v>
      </c>
      <c r="AN1257" s="90" t="str">
        <f t="shared" si="225"/>
        <v>W06-2021</v>
      </c>
      <c r="AO1257" s="90" t="str">
        <f t="shared" si="226"/>
        <v>Feb-2021</v>
      </c>
      <c r="AP1257" s="83" t="s">
        <v>4462</v>
      </c>
      <c r="AQ1257" s="107">
        <v>44175</v>
      </c>
      <c r="AR1257" s="89"/>
      <c r="AS1257" s="99">
        <v>161100640121</v>
      </c>
      <c r="AT1257" s="94">
        <v>6.6</v>
      </c>
      <c r="AU1257" s="97"/>
      <c r="AV1257" s="95">
        <v>44018</v>
      </c>
      <c r="AW1257" s="97"/>
      <c r="AX1257" s="89">
        <v>44039</v>
      </c>
      <c r="AY1257" s="89">
        <v>44229</v>
      </c>
      <c r="AZ1257" s="219" t="str">
        <f t="shared" si="227"/>
        <v>W06-2021</v>
      </c>
      <c r="BA1257" s="86"/>
      <c r="BB1257" s="86"/>
      <c r="BC1257" s="86"/>
      <c r="BD1257" s="83" t="s">
        <v>3719</v>
      </c>
      <c r="BE1257" s="83" t="str">
        <f t="shared" si="228"/>
        <v>21.RFI</v>
      </c>
      <c r="BF1257" s="83" t="s">
        <v>3755</v>
      </c>
      <c r="BG1257" s="96" t="s">
        <v>4119</v>
      </c>
      <c r="BH1257" s="437"/>
      <c r="BI1257" s="14"/>
      <c r="BJ1257" s="242"/>
    </row>
    <row r="1258" spans="1:62" s="13" customFormat="1" ht="15" hidden="1" customHeight="1">
      <c r="A1258" s="27">
        <v>335</v>
      </c>
      <c r="B1258" s="29"/>
      <c r="C1258" s="83" t="str">
        <f t="shared" si="218"/>
        <v>JAW-JB-SNG-3898</v>
      </c>
      <c r="D1258" s="83">
        <v>20210300011</v>
      </c>
      <c r="E1258" s="83" t="s">
        <v>7376</v>
      </c>
      <c r="F1258" s="198" t="s">
        <v>7957</v>
      </c>
      <c r="G1258" s="83" t="s">
        <v>5840</v>
      </c>
      <c r="H1258" s="84" t="s">
        <v>6508</v>
      </c>
      <c r="I1258" s="83">
        <v>107.76612</v>
      </c>
      <c r="J1258" s="83">
        <v>-6.5487000000000002</v>
      </c>
      <c r="K1258" s="83">
        <v>40</v>
      </c>
      <c r="L1258" s="83" t="s">
        <v>4737</v>
      </c>
      <c r="M1258" s="84">
        <v>2020</v>
      </c>
      <c r="N1258" s="83" t="s">
        <v>3757</v>
      </c>
      <c r="O1258" s="83" t="s">
        <v>3528</v>
      </c>
      <c r="P1258" s="84" t="s">
        <v>205</v>
      </c>
      <c r="Q1258" s="83" t="s">
        <v>1043</v>
      </c>
      <c r="R1258" s="83" t="s">
        <v>1044</v>
      </c>
      <c r="S1258" s="83" t="s">
        <v>2200</v>
      </c>
      <c r="T1258" s="83" t="s">
        <v>4465</v>
      </c>
      <c r="U1258" s="83" t="s">
        <v>103</v>
      </c>
      <c r="V1258" s="83" t="s">
        <v>4470</v>
      </c>
      <c r="W1258" s="274" t="s">
        <v>2205</v>
      </c>
      <c r="X1258" s="274" t="s">
        <v>2516</v>
      </c>
      <c r="Y1258" s="85">
        <v>6614809</v>
      </c>
      <c r="Z1258" s="86">
        <v>44013</v>
      </c>
      <c r="AA1258" s="86"/>
      <c r="AB1258" s="87">
        <f t="shared" ca="1" si="221"/>
        <v>209</v>
      </c>
      <c r="AC1258" s="88" t="str">
        <f t="shared" ca="1" si="222"/>
        <v>&gt; 150 days</v>
      </c>
      <c r="AD1258" s="89">
        <f t="shared" si="217"/>
        <v>44043</v>
      </c>
      <c r="AE1258" s="90" t="str">
        <f t="shared" si="215"/>
        <v>W31-2020</v>
      </c>
      <c r="AF1258" s="90" t="str">
        <f t="shared" si="216"/>
        <v>Jul-2020</v>
      </c>
      <c r="AG1258" s="89">
        <v>44042</v>
      </c>
      <c r="AH1258" s="90" t="str">
        <f t="shared" si="219"/>
        <v>W31-2020</v>
      </c>
      <c r="AI1258" s="90" t="str">
        <f t="shared" si="220"/>
        <v>Jul-2020</v>
      </c>
      <c r="AJ1258" s="89">
        <v>44233</v>
      </c>
      <c r="AK1258" s="90" t="str">
        <f t="shared" si="223"/>
        <v>W06-2021</v>
      </c>
      <c r="AL1258" s="90" t="str">
        <f t="shared" si="224"/>
        <v>Feb-2021</v>
      </c>
      <c r="AM1258" s="89">
        <v>44233</v>
      </c>
      <c r="AN1258" s="90" t="str">
        <f t="shared" si="225"/>
        <v>W06-2021</v>
      </c>
      <c r="AO1258" s="90" t="str">
        <f t="shared" si="226"/>
        <v>Feb-2021</v>
      </c>
      <c r="AP1258" s="83" t="s">
        <v>4462</v>
      </c>
      <c r="AQ1258" s="107">
        <v>44214</v>
      </c>
      <c r="AR1258" s="89"/>
      <c r="AS1258" s="99" t="s">
        <v>2302</v>
      </c>
      <c r="AT1258" s="94" t="s">
        <v>2415</v>
      </c>
      <c r="AU1258" s="97"/>
      <c r="AV1258" s="95">
        <v>44018</v>
      </c>
      <c r="AW1258" s="97"/>
      <c r="AX1258" s="89">
        <v>44028</v>
      </c>
      <c r="AY1258" s="89">
        <v>44222</v>
      </c>
      <c r="AZ1258" s="219" t="str">
        <f t="shared" si="227"/>
        <v>W05-2021</v>
      </c>
      <c r="BA1258" s="86"/>
      <c r="BB1258" s="86"/>
      <c r="BC1258" s="86"/>
      <c r="BD1258" s="83" t="s">
        <v>3719</v>
      </c>
      <c r="BE1258" s="83" t="str">
        <f t="shared" si="228"/>
        <v>21.RFI</v>
      </c>
      <c r="BF1258" s="83" t="s">
        <v>3755</v>
      </c>
      <c r="BG1258" s="96" t="s">
        <v>4087</v>
      </c>
      <c r="BH1258" s="437"/>
      <c r="BI1258" s="14"/>
      <c r="BJ1258" s="242"/>
    </row>
    <row r="1259" spans="1:62" s="13" customFormat="1" ht="15" hidden="1" customHeight="1">
      <c r="A1259" s="27">
        <v>308</v>
      </c>
      <c r="B1259" s="29"/>
      <c r="C1259" s="83" t="str">
        <f t="shared" si="218"/>
        <v>SUM-SU-MDN-2183</v>
      </c>
      <c r="D1259" s="83">
        <v>30596110031</v>
      </c>
      <c r="E1259" s="83" t="s">
        <v>7326</v>
      </c>
      <c r="F1259" s="198" t="s">
        <v>2994</v>
      </c>
      <c r="G1259" s="83" t="s">
        <v>5840</v>
      </c>
      <c r="H1259" s="84" t="s">
        <v>6825</v>
      </c>
      <c r="I1259" s="83">
        <v>98.618139999999997</v>
      </c>
      <c r="J1259" s="83">
        <v>3.54643</v>
      </c>
      <c r="K1259" s="83">
        <v>35</v>
      </c>
      <c r="L1259" s="83" t="s">
        <v>4719</v>
      </c>
      <c r="M1259" s="84">
        <v>2020</v>
      </c>
      <c r="N1259" s="83" t="s">
        <v>3757</v>
      </c>
      <c r="O1259" s="83" t="s">
        <v>3501</v>
      </c>
      <c r="P1259" s="84" t="s">
        <v>205</v>
      </c>
      <c r="Q1259" s="83" t="s">
        <v>989</v>
      </c>
      <c r="R1259" s="83" t="s">
        <v>990</v>
      </c>
      <c r="S1259" s="83" t="s">
        <v>2200</v>
      </c>
      <c r="T1259" s="83" t="s">
        <v>4465</v>
      </c>
      <c r="U1259" s="83" t="s">
        <v>201</v>
      </c>
      <c r="V1259" s="83" t="s">
        <v>4471</v>
      </c>
      <c r="W1259" s="274" t="s">
        <v>2213</v>
      </c>
      <c r="X1259" s="274" t="s">
        <v>2541</v>
      </c>
      <c r="Y1259" s="85">
        <v>6614812</v>
      </c>
      <c r="Z1259" s="86">
        <v>44013</v>
      </c>
      <c r="AA1259" s="86"/>
      <c r="AB1259" s="87">
        <f t="shared" ca="1" si="221"/>
        <v>255</v>
      </c>
      <c r="AC1259" s="88" t="str">
        <f t="shared" ca="1" si="222"/>
        <v>&gt; 150 days</v>
      </c>
      <c r="AD1259" s="89">
        <f t="shared" si="217"/>
        <v>44043</v>
      </c>
      <c r="AE1259" s="90" t="str">
        <f t="shared" si="215"/>
        <v>W31-2020</v>
      </c>
      <c r="AF1259" s="90" t="str">
        <f t="shared" si="216"/>
        <v>Jul-2020</v>
      </c>
      <c r="AG1259" s="89">
        <v>44042</v>
      </c>
      <c r="AH1259" s="90" t="str">
        <f t="shared" si="219"/>
        <v>W31-2020</v>
      </c>
      <c r="AI1259" s="90" t="str">
        <f t="shared" si="220"/>
        <v>Jul-2020</v>
      </c>
      <c r="AJ1259" s="89">
        <v>44247</v>
      </c>
      <c r="AK1259" s="90" t="str">
        <f t="shared" si="223"/>
        <v>W08-2021</v>
      </c>
      <c r="AL1259" s="90" t="str">
        <f t="shared" si="224"/>
        <v>Feb-2021</v>
      </c>
      <c r="AM1259" s="89">
        <v>44267</v>
      </c>
      <c r="AN1259" s="90" t="str">
        <f t="shared" si="225"/>
        <v>W11-2021</v>
      </c>
      <c r="AO1259" s="90" t="str">
        <f t="shared" si="226"/>
        <v>Mar-2021</v>
      </c>
      <c r="AP1259" s="83" t="s">
        <v>4462</v>
      </c>
      <c r="AQ1259" s="107">
        <v>44214</v>
      </c>
      <c r="AR1259" s="89"/>
      <c r="AS1259" s="99">
        <v>129060088298</v>
      </c>
      <c r="AT1259" s="94">
        <v>6.6</v>
      </c>
      <c r="AU1259" s="97"/>
      <c r="AV1259" s="95">
        <v>44018</v>
      </c>
      <c r="AW1259" s="97"/>
      <c r="AX1259" s="89">
        <v>44055</v>
      </c>
      <c r="AY1259" s="89">
        <v>44268</v>
      </c>
      <c r="AZ1259" s="219" t="str">
        <f t="shared" si="227"/>
        <v>W11-2021</v>
      </c>
      <c r="BA1259" s="86"/>
      <c r="BB1259" s="86"/>
      <c r="BC1259" s="86"/>
      <c r="BD1259" s="83" t="s">
        <v>3719</v>
      </c>
      <c r="BE1259" s="83" t="str">
        <f t="shared" si="228"/>
        <v>21.RFI</v>
      </c>
      <c r="BF1259" s="83" t="s">
        <v>3755</v>
      </c>
      <c r="BG1259" s="96" t="s">
        <v>4064</v>
      </c>
      <c r="BH1259" s="437"/>
      <c r="BI1259" s="14"/>
      <c r="BJ1259" s="14"/>
    </row>
    <row r="1260" spans="1:62" s="13" customFormat="1" ht="15" hidden="1" customHeight="1">
      <c r="A1260" s="27">
        <v>406</v>
      </c>
      <c r="B1260" s="29"/>
      <c r="C1260" s="83" t="str">
        <f t="shared" si="218"/>
        <v>SUM-AC-KTN-0376</v>
      </c>
      <c r="D1260" s="83">
        <v>30595980031</v>
      </c>
      <c r="E1260" s="83" t="s">
        <v>7607</v>
      </c>
      <c r="F1260" s="198" t="s">
        <v>3082</v>
      </c>
      <c r="G1260" s="83" t="s">
        <v>5840</v>
      </c>
      <c r="H1260" s="84" t="s">
        <v>6827</v>
      </c>
      <c r="I1260" s="83">
        <v>97.826172</v>
      </c>
      <c r="J1260" s="83">
        <v>3.4427989999999999</v>
      </c>
      <c r="K1260" s="83">
        <v>50</v>
      </c>
      <c r="L1260" s="83" t="s">
        <v>4788</v>
      </c>
      <c r="M1260" s="84">
        <v>2020</v>
      </c>
      <c r="N1260" s="83" t="s">
        <v>3757</v>
      </c>
      <c r="O1260" s="83" t="s">
        <v>3599</v>
      </c>
      <c r="P1260" s="84" t="s">
        <v>205</v>
      </c>
      <c r="Q1260" s="83" t="s">
        <v>1185</v>
      </c>
      <c r="R1260" s="83" t="s">
        <v>1186</v>
      </c>
      <c r="S1260" s="83" t="s">
        <v>2200</v>
      </c>
      <c r="T1260" s="83" t="s">
        <v>4465</v>
      </c>
      <c r="U1260" s="83" t="s">
        <v>201</v>
      </c>
      <c r="V1260" s="83" t="s">
        <v>4471</v>
      </c>
      <c r="W1260" s="274" t="s">
        <v>2212</v>
      </c>
      <c r="X1260" s="274" t="s">
        <v>2475</v>
      </c>
      <c r="Y1260" s="85">
        <v>6614796</v>
      </c>
      <c r="Z1260" s="86">
        <v>44008</v>
      </c>
      <c r="AA1260" s="86"/>
      <c r="AB1260" s="87">
        <f t="shared" ca="1" si="221"/>
        <v>62</v>
      </c>
      <c r="AC1260" s="88" t="str">
        <f t="shared" ca="1" si="222"/>
        <v>61 - 90 days</v>
      </c>
      <c r="AD1260" s="89">
        <f t="shared" si="217"/>
        <v>44038</v>
      </c>
      <c r="AE1260" s="90" t="str">
        <f t="shared" si="215"/>
        <v>W31-2020</v>
      </c>
      <c r="AF1260" s="90" t="str">
        <f t="shared" si="216"/>
        <v>Jul-2020</v>
      </c>
      <c r="AG1260" s="89">
        <v>44037</v>
      </c>
      <c r="AH1260" s="90" t="str">
        <f t="shared" si="219"/>
        <v>W30-2020</v>
      </c>
      <c r="AI1260" s="90" t="str">
        <f t="shared" si="220"/>
        <v>Jul-2020</v>
      </c>
      <c r="AJ1260" s="89">
        <v>44043</v>
      </c>
      <c r="AK1260" s="90" t="str">
        <f t="shared" si="223"/>
        <v>W31-2020</v>
      </c>
      <c r="AL1260" s="90" t="str">
        <f t="shared" si="224"/>
        <v>Jul-2020</v>
      </c>
      <c r="AM1260" s="89">
        <v>44071</v>
      </c>
      <c r="AN1260" s="90" t="str">
        <f t="shared" si="225"/>
        <v>W35-2020</v>
      </c>
      <c r="AO1260" s="90" t="str">
        <f t="shared" si="226"/>
        <v>Aug-2020</v>
      </c>
      <c r="AP1260" s="83" t="s">
        <v>4464</v>
      </c>
      <c r="AQ1260" s="107">
        <v>44028</v>
      </c>
      <c r="AR1260" s="89"/>
      <c r="AS1260" s="99" t="s">
        <v>2318</v>
      </c>
      <c r="AT1260" s="94">
        <v>6.6</v>
      </c>
      <c r="AU1260" s="97"/>
      <c r="AV1260" s="95">
        <v>44015</v>
      </c>
      <c r="AW1260" s="97"/>
      <c r="AX1260" s="89">
        <v>44051</v>
      </c>
      <c r="AY1260" s="89">
        <v>44070</v>
      </c>
      <c r="AZ1260" s="219" t="str">
        <f t="shared" si="227"/>
        <v>W35-2020</v>
      </c>
      <c r="BA1260" s="86"/>
      <c r="BB1260" s="86"/>
      <c r="BC1260" s="86"/>
      <c r="BD1260" s="83" t="s">
        <v>3719</v>
      </c>
      <c r="BE1260" s="83" t="str">
        <f t="shared" si="228"/>
        <v>21.RFI</v>
      </c>
      <c r="BF1260" s="83" t="s">
        <v>3755</v>
      </c>
      <c r="BG1260" s="96" t="s">
        <v>4152</v>
      </c>
      <c r="BH1260" s="437"/>
    </row>
    <row r="1261" spans="1:62" s="13" customFormat="1" ht="15" hidden="1" customHeight="1">
      <c r="A1261" s="27">
        <v>238</v>
      </c>
      <c r="B1261" s="29"/>
      <c r="C1261" s="83" t="str">
        <f t="shared" si="218"/>
        <v>SUM-SU-BLG-2130</v>
      </c>
      <c r="D1261" s="83">
        <v>30595990031</v>
      </c>
      <c r="E1261" s="83" t="s">
        <v>7856</v>
      </c>
      <c r="F1261" s="198" t="s">
        <v>2928</v>
      </c>
      <c r="G1261" s="83" t="s">
        <v>5840</v>
      </c>
      <c r="H1261" s="84" t="s">
        <v>6825</v>
      </c>
      <c r="I1261" s="83">
        <v>99.073453000000001</v>
      </c>
      <c r="J1261" s="83">
        <v>2.3480539999999999</v>
      </c>
      <c r="K1261" s="83">
        <v>40</v>
      </c>
      <c r="L1261" s="83" t="s">
        <v>4664</v>
      </c>
      <c r="M1261" s="84">
        <v>2020</v>
      </c>
      <c r="N1261" s="83" t="s">
        <v>3757</v>
      </c>
      <c r="O1261" s="83" t="s">
        <v>3431</v>
      </c>
      <c r="P1261" s="84" t="s">
        <v>205</v>
      </c>
      <c r="Q1261" s="83" t="s">
        <v>849</v>
      </c>
      <c r="R1261" s="83" t="s">
        <v>850</v>
      </c>
      <c r="S1261" s="83" t="s">
        <v>2200</v>
      </c>
      <c r="T1261" s="83" t="s">
        <v>4465</v>
      </c>
      <c r="U1261" s="83" t="s">
        <v>201</v>
      </c>
      <c r="V1261" s="83" t="s">
        <v>4471</v>
      </c>
      <c r="W1261" s="274" t="s">
        <v>2213</v>
      </c>
      <c r="X1261" s="274" t="s">
        <v>2508</v>
      </c>
      <c r="Y1261" s="85">
        <v>6614798</v>
      </c>
      <c r="Z1261" s="86">
        <v>44008</v>
      </c>
      <c r="AA1261" s="86"/>
      <c r="AB1261" s="87">
        <f t="shared" ca="1" si="221"/>
        <v>41</v>
      </c>
      <c r="AC1261" s="88" t="str">
        <f t="shared" ca="1" si="222"/>
        <v>31 - 60 days</v>
      </c>
      <c r="AD1261" s="89">
        <f t="shared" si="217"/>
        <v>44038</v>
      </c>
      <c r="AE1261" s="90" t="str">
        <f t="shared" si="215"/>
        <v>W31-2020</v>
      </c>
      <c r="AF1261" s="90" t="str">
        <f t="shared" si="216"/>
        <v>Jul-2020</v>
      </c>
      <c r="AG1261" s="89">
        <v>44037</v>
      </c>
      <c r="AH1261" s="90" t="str">
        <f t="shared" si="219"/>
        <v>W30-2020</v>
      </c>
      <c r="AI1261" s="90" t="str">
        <f t="shared" si="220"/>
        <v>Jul-2020</v>
      </c>
      <c r="AJ1261" s="89">
        <v>44043</v>
      </c>
      <c r="AK1261" s="90" t="str">
        <f t="shared" si="223"/>
        <v>W31-2020</v>
      </c>
      <c r="AL1261" s="90" t="str">
        <f t="shared" si="224"/>
        <v>Jul-2020</v>
      </c>
      <c r="AM1261" s="89">
        <v>44051</v>
      </c>
      <c r="AN1261" s="90" t="str">
        <f t="shared" si="225"/>
        <v>W32-2020</v>
      </c>
      <c r="AO1261" s="90" t="str">
        <f t="shared" si="226"/>
        <v>Aug-2020</v>
      </c>
      <c r="AP1261" s="83" t="s">
        <v>4464</v>
      </c>
      <c r="AQ1261" s="107">
        <v>44028</v>
      </c>
      <c r="AR1261" s="89"/>
      <c r="AS1261" s="99">
        <v>123110353714</v>
      </c>
      <c r="AT1261" s="94">
        <v>6.6</v>
      </c>
      <c r="AU1261" s="97"/>
      <c r="AV1261" s="95">
        <v>44015</v>
      </c>
      <c r="AW1261" s="97"/>
      <c r="AX1261" s="89"/>
      <c r="AY1261" s="89">
        <v>44049</v>
      </c>
      <c r="AZ1261" s="219" t="str">
        <f t="shared" si="227"/>
        <v>W32-2020</v>
      </c>
      <c r="BA1261" s="86"/>
      <c r="BB1261" s="86"/>
      <c r="BC1261" s="86"/>
      <c r="BD1261" s="83" t="s">
        <v>3719</v>
      </c>
      <c r="BE1261" s="83" t="str">
        <f t="shared" si="228"/>
        <v>21.RFI</v>
      </c>
      <c r="BF1261" s="83" t="s">
        <v>3755</v>
      </c>
      <c r="BG1261" s="96" t="s">
        <v>3998</v>
      </c>
      <c r="BH1261" s="437"/>
    </row>
    <row r="1262" spans="1:62" s="13" customFormat="1" ht="15" hidden="1" customHeight="1">
      <c r="A1262" s="27">
        <v>315</v>
      </c>
      <c r="B1262" s="29"/>
      <c r="C1262" s="83" t="str">
        <f t="shared" si="218"/>
        <v>JAW-JI-BYW-4131</v>
      </c>
      <c r="D1262" s="83">
        <v>30595970031</v>
      </c>
      <c r="E1262" s="83" t="s">
        <v>7385</v>
      </c>
      <c r="F1262" s="198" t="s">
        <v>2999</v>
      </c>
      <c r="G1262" s="83" t="s">
        <v>5840</v>
      </c>
      <c r="H1262" s="84" t="s">
        <v>6827</v>
      </c>
      <c r="I1262" s="83">
        <v>114.215279</v>
      </c>
      <c r="J1262" s="83">
        <v>-8.3370270000000009</v>
      </c>
      <c r="K1262" s="83">
        <v>50</v>
      </c>
      <c r="L1262" s="83" t="s">
        <v>4487</v>
      </c>
      <c r="M1262" s="84">
        <v>2020</v>
      </c>
      <c r="N1262" s="83" t="s">
        <v>3757</v>
      </c>
      <c r="O1262" s="83" t="s">
        <v>3508</v>
      </c>
      <c r="P1262" s="84" t="s">
        <v>205</v>
      </c>
      <c r="Q1262" s="83" t="s">
        <v>1003</v>
      </c>
      <c r="R1262" s="83" t="s">
        <v>1004</v>
      </c>
      <c r="S1262" s="83" t="s">
        <v>2200</v>
      </c>
      <c r="T1262" s="83" t="s">
        <v>4465</v>
      </c>
      <c r="U1262" s="83" t="s">
        <v>203</v>
      </c>
      <c r="V1262" s="83" t="s">
        <v>4472</v>
      </c>
      <c r="W1262" s="274" t="s">
        <v>2207</v>
      </c>
      <c r="X1262" s="274" t="s">
        <v>2544</v>
      </c>
      <c r="Y1262" s="85">
        <v>6614792</v>
      </c>
      <c r="Z1262" s="86">
        <v>44008</v>
      </c>
      <c r="AA1262" s="86"/>
      <c r="AB1262" s="87">
        <f t="shared" ca="1" si="221"/>
        <v>223</v>
      </c>
      <c r="AC1262" s="88" t="str">
        <f t="shared" ca="1" si="222"/>
        <v>&gt; 150 days</v>
      </c>
      <c r="AD1262" s="89">
        <f t="shared" si="217"/>
        <v>44038</v>
      </c>
      <c r="AE1262" s="90" t="str">
        <f t="shared" ref="AE1262:AE1325" si="229">IFERROR(VLOOKUP(AD1262,L_Convert,6,FALSE),"")</f>
        <v>W31-2020</v>
      </c>
      <c r="AF1262" s="90" t="str">
        <f t="shared" ref="AF1262:AF1325" si="230">IFERROR(VLOOKUP(AD1262,L_Convert,7,FALSE),"")</f>
        <v>Jul-2020</v>
      </c>
      <c r="AG1262" s="89">
        <v>44037</v>
      </c>
      <c r="AH1262" s="90" t="str">
        <f t="shared" si="219"/>
        <v>W30-2020</v>
      </c>
      <c r="AI1262" s="90" t="str">
        <f t="shared" si="220"/>
        <v>Jul-2020</v>
      </c>
      <c r="AJ1262" s="89">
        <v>44233</v>
      </c>
      <c r="AK1262" s="90" t="str">
        <f t="shared" si="223"/>
        <v>W06-2021</v>
      </c>
      <c r="AL1262" s="90" t="str">
        <f t="shared" si="224"/>
        <v>Feb-2021</v>
      </c>
      <c r="AM1262" s="89">
        <v>44233</v>
      </c>
      <c r="AN1262" s="90" t="str">
        <f t="shared" si="225"/>
        <v>W06-2021</v>
      </c>
      <c r="AO1262" s="90" t="str">
        <f t="shared" si="226"/>
        <v>Feb-2021</v>
      </c>
      <c r="AP1262" s="83" t="s">
        <v>4462</v>
      </c>
      <c r="AQ1262" s="107">
        <v>44214</v>
      </c>
      <c r="AR1262" s="89"/>
      <c r="AS1262" s="99">
        <v>516711456525</v>
      </c>
      <c r="AT1262" s="94">
        <v>6.6</v>
      </c>
      <c r="AU1262" s="97"/>
      <c r="AV1262" s="95">
        <v>44015</v>
      </c>
      <c r="AW1262" s="97"/>
      <c r="AX1262" s="89">
        <v>44057</v>
      </c>
      <c r="AY1262" s="89">
        <v>44231</v>
      </c>
      <c r="AZ1262" s="219" t="str">
        <f t="shared" si="227"/>
        <v>W06-2021</v>
      </c>
      <c r="BA1262" s="86"/>
      <c r="BB1262" s="86"/>
      <c r="BC1262" s="86"/>
      <c r="BD1262" s="83" t="s">
        <v>3719</v>
      </c>
      <c r="BE1262" s="83" t="str">
        <f t="shared" si="228"/>
        <v>21.RFI</v>
      </c>
      <c r="BF1262" s="83" t="s">
        <v>3755</v>
      </c>
      <c r="BG1262" s="96" t="s">
        <v>4070</v>
      </c>
      <c r="BH1262" s="96"/>
      <c r="BI1262" s="198"/>
      <c r="BJ1262" s="198"/>
    </row>
    <row r="1263" spans="1:62" s="13" customFormat="1" ht="15" hidden="1" customHeight="1">
      <c r="A1263" s="27">
        <v>300</v>
      </c>
      <c r="B1263" s="29"/>
      <c r="C1263" s="83" t="str">
        <f t="shared" si="218"/>
        <v>SUL-SN-SKG-1354</v>
      </c>
      <c r="D1263" s="83">
        <v>30595960031</v>
      </c>
      <c r="E1263" s="83" t="s">
        <v>2777</v>
      </c>
      <c r="F1263" s="198" t="s">
        <v>2986</v>
      </c>
      <c r="G1263" s="83" t="s">
        <v>5840</v>
      </c>
      <c r="H1263" s="84" t="s">
        <v>6825</v>
      </c>
      <c r="I1263" s="83">
        <v>119.938</v>
      </c>
      <c r="J1263" s="83">
        <v>-3.96611</v>
      </c>
      <c r="K1263" s="83">
        <v>50</v>
      </c>
      <c r="L1263" s="83" t="s">
        <v>4712</v>
      </c>
      <c r="M1263" s="84">
        <v>2020</v>
      </c>
      <c r="N1263" s="83" t="s">
        <v>3757</v>
      </c>
      <c r="O1263" s="83" t="s">
        <v>3493</v>
      </c>
      <c r="P1263" s="84" t="s">
        <v>205</v>
      </c>
      <c r="Q1263" s="83" t="s">
        <v>973</v>
      </c>
      <c r="R1263" s="83" t="s">
        <v>974</v>
      </c>
      <c r="S1263" s="83" t="s">
        <v>2200</v>
      </c>
      <c r="T1263" s="83" t="s">
        <v>4465</v>
      </c>
      <c r="U1263" s="83" t="s">
        <v>203</v>
      </c>
      <c r="V1263" s="83" t="s">
        <v>4475</v>
      </c>
      <c r="W1263" s="274" t="s">
        <v>2220</v>
      </c>
      <c r="X1263" s="274" t="s">
        <v>2539</v>
      </c>
      <c r="Y1263" s="85">
        <v>6614794</v>
      </c>
      <c r="Z1263" s="86">
        <v>44008</v>
      </c>
      <c r="AA1263" s="86"/>
      <c r="AB1263" s="87">
        <f t="shared" ca="1" si="221"/>
        <v>221</v>
      </c>
      <c r="AC1263" s="88" t="str">
        <f t="shared" ca="1" si="222"/>
        <v>&gt; 150 days</v>
      </c>
      <c r="AD1263" s="89">
        <f t="shared" si="217"/>
        <v>44038</v>
      </c>
      <c r="AE1263" s="90" t="str">
        <f t="shared" si="229"/>
        <v>W31-2020</v>
      </c>
      <c r="AF1263" s="90" t="str">
        <f t="shared" si="230"/>
        <v>Jul-2020</v>
      </c>
      <c r="AG1263" s="89">
        <v>44037</v>
      </c>
      <c r="AH1263" s="90" t="str">
        <f t="shared" si="219"/>
        <v>W30-2020</v>
      </c>
      <c r="AI1263" s="90" t="str">
        <f t="shared" si="220"/>
        <v>Jul-2020</v>
      </c>
      <c r="AJ1263" s="89">
        <v>44233</v>
      </c>
      <c r="AK1263" s="90" t="str">
        <f t="shared" si="223"/>
        <v>W06-2021</v>
      </c>
      <c r="AL1263" s="90" t="str">
        <f t="shared" si="224"/>
        <v>Feb-2021</v>
      </c>
      <c r="AM1263" s="89">
        <v>44233</v>
      </c>
      <c r="AN1263" s="90" t="str">
        <f t="shared" si="225"/>
        <v>W06-2021</v>
      </c>
      <c r="AO1263" s="90" t="str">
        <f t="shared" si="226"/>
        <v>Feb-2021</v>
      </c>
      <c r="AP1263" s="83" t="s">
        <v>4462</v>
      </c>
      <c r="AQ1263" s="107">
        <v>44214</v>
      </c>
      <c r="AR1263" s="89"/>
      <c r="AS1263" s="99">
        <v>322400380627</v>
      </c>
      <c r="AT1263" s="94">
        <v>6.6</v>
      </c>
      <c r="AU1263" s="97"/>
      <c r="AV1263" s="95">
        <v>44015</v>
      </c>
      <c r="AW1263" s="97"/>
      <c r="AX1263" s="89">
        <v>44048</v>
      </c>
      <c r="AY1263" s="89">
        <v>44229</v>
      </c>
      <c r="AZ1263" s="219" t="str">
        <f t="shared" si="227"/>
        <v>W06-2021</v>
      </c>
      <c r="BA1263" s="86"/>
      <c r="BB1263" s="86"/>
      <c r="BC1263" s="86"/>
      <c r="BD1263" s="83" t="s">
        <v>3719</v>
      </c>
      <c r="BE1263" s="83" t="str">
        <f t="shared" si="228"/>
        <v>21.RFI</v>
      </c>
      <c r="BF1263" s="83" t="s">
        <v>3755</v>
      </c>
      <c r="BG1263" s="96" t="s">
        <v>4057</v>
      </c>
      <c r="BH1263" s="437"/>
      <c r="BI1263" s="14"/>
      <c r="BJ1263" s="14"/>
    </row>
    <row r="1264" spans="1:62" s="13" customFormat="1" ht="15" hidden="1" customHeight="1">
      <c r="A1264" s="27">
        <v>405</v>
      </c>
      <c r="B1264" s="29"/>
      <c r="C1264" s="83" t="str">
        <f t="shared" si="218"/>
        <v>SUL-SN-WTP-1344</v>
      </c>
      <c r="D1264" s="83">
        <v>30595840031</v>
      </c>
      <c r="E1264" s="83" t="s">
        <v>7524</v>
      </c>
      <c r="F1264" s="198" t="s">
        <v>3081</v>
      </c>
      <c r="G1264" s="83" t="s">
        <v>5840</v>
      </c>
      <c r="H1264" s="84" t="s">
        <v>6825</v>
      </c>
      <c r="I1264" s="83">
        <v>120.395</v>
      </c>
      <c r="J1264" s="83">
        <v>-4.65801</v>
      </c>
      <c r="K1264" s="83">
        <v>50</v>
      </c>
      <c r="L1264" s="83" t="s">
        <v>4787</v>
      </c>
      <c r="M1264" s="84">
        <v>2020</v>
      </c>
      <c r="N1264" s="83" t="s">
        <v>3757</v>
      </c>
      <c r="O1264" s="83" t="s">
        <v>3598</v>
      </c>
      <c r="P1264" s="84" t="s">
        <v>205</v>
      </c>
      <c r="Q1264" s="83" t="s">
        <v>1183</v>
      </c>
      <c r="R1264" s="83" t="s">
        <v>1184</v>
      </c>
      <c r="S1264" s="83" t="s">
        <v>2200</v>
      </c>
      <c r="T1264" s="83" t="s">
        <v>4465</v>
      </c>
      <c r="U1264" s="83" t="s">
        <v>203</v>
      </c>
      <c r="V1264" s="83" t="s">
        <v>4475</v>
      </c>
      <c r="W1264" s="274" t="s">
        <v>2225</v>
      </c>
      <c r="X1264" s="274" t="s">
        <v>2577</v>
      </c>
      <c r="Y1264" s="85">
        <v>6614794</v>
      </c>
      <c r="Z1264" s="86">
        <v>44008</v>
      </c>
      <c r="AA1264" s="86"/>
      <c r="AB1264" s="87">
        <f t="shared" ca="1" si="221"/>
        <v>234</v>
      </c>
      <c r="AC1264" s="88" t="str">
        <f t="shared" ca="1" si="222"/>
        <v>&gt; 150 days</v>
      </c>
      <c r="AD1264" s="89">
        <f t="shared" si="217"/>
        <v>44038</v>
      </c>
      <c r="AE1264" s="90" t="str">
        <f t="shared" si="229"/>
        <v>W31-2020</v>
      </c>
      <c r="AF1264" s="90" t="str">
        <f t="shared" si="230"/>
        <v>Jul-2020</v>
      </c>
      <c r="AG1264" s="89">
        <v>44037</v>
      </c>
      <c r="AH1264" s="90" t="str">
        <f t="shared" si="219"/>
        <v>W30-2020</v>
      </c>
      <c r="AI1264" s="90" t="str">
        <f t="shared" si="220"/>
        <v>Jul-2020</v>
      </c>
      <c r="AJ1264" s="89">
        <v>44233</v>
      </c>
      <c r="AK1264" s="90" t="str">
        <f t="shared" si="223"/>
        <v>W06-2021</v>
      </c>
      <c r="AL1264" s="90" t="str">
        <f t="shared" si="224"/>
        <v>Feb-2021</v>
      </c>
      <c r="AM1264" s="89">
        <v>44239</v>
      </c>
      <c r="AN1264" s="90" t="str">
        <f t="shared" si="225"/>
        <v>W07-2021</v>
      </c>
      <c r="AO1264" s="90" t="str">
        <f t="shared" si="226"/>
        <v>Feb-2021</v>
      </c>
      <c r="AP1264" s="83" t="s">
        <v>4462</v>
      </c>
      <c r="AQ1264" s="107">
        <v>44214</v>
      </c>
      <c r="AR1264" s="89"/>
      <c r="AS1264" s="99" t="s">
        <v>2251</v>
      </c>
      <c r="AT1264" s="94"/>
      <c r="AU1264" s="97"/>
      <c r="AV1264" s="95">
        <v>44014</v>
      </c>
      <c r="AW1264" s="97"/>
      <c r="AX1264" s="89">
        <v>44048</v>
      </c>
      <c r="AY1264" s="89">
        <v>44242</v>
      </c>
      <c r="AZ1264" s="219" t="str">
        <f t="shared" si="227"/>
        <v>W08-2021</v>
      </c>
      <c r="BA1264" s="86"/>
      <c r="BB1264" s="86"/>
      <c r="BC1264" s="86"/>
      <c r="BD1264" s="83" t="s">
        <v>3719</v>
      </c>
      <c r="BE1264" s="83" t="str">
        <f t="shared" si="228"/>
        <v>21.RFI</v>
      </c>
      <c r="BF1264" s="83" t="s">
        <v>3755</v>
      </c>
      <c r="BG1264" s="96" t="s">
        <v>4151</v>
      </c>
      <c r="BH1264" s="96"/>
      <c r="BI1264" s="198"/>
      <c r="BJ1264" s="198"/>
    </row>
    <row r="1265" spans="1:62" s="13" customFormat="1" ht="15" hidden="1" customHeight="1">
      <c r="A1265" s="27">
        <v>189</v>
      </c>
      <c r="B1265" s="29"/>
      <c r="C1265" s="83" t="str">
        <f t="shared" si="218"/>
        <v>SUM-SS-MRE-1215</v>
      </c>
      <c r="D1265" s="83">
        <v>30587330031</v>
      </c>
      <c r="E1265" s="83" t="s">
        <v>7327</v>
      </c>
      <c r="F1265" s="198" t="s">
        <v>752</v>
      </c>
      <c r="G1265" s="83" t="s">
        <v>5840</v>
      </c>
      <c r="H1265" s="84" t="s">
        <v>6825</v>
      </c>
      <c r="I1265" s="83">
        <v>103.798412</v>
      </c>
      <c r="J1265" s="83">
        <v>-3.704434</v>
      </c>
      <c r="K1265" s="83">
        <v>50</v>
      </c>
      <c r="L1265" s="83" t="s">
        <v>4635</v>
      </c>
      <c r="M1265" s="84">
        <v>2020</v>
      </c>
      <c r="N1265" s="83" t="s">
        <v>3757</v>
      </c>
      <c r="O1265" s="83" t="s">
        <v>3386</v>
      </c>
      <c r="P1265" s="84" t="s">
        <v>205</v>
      </c>
      <c r="Q1265" s="83" t="s">
        <v>751</v>
      </c>
      <c r="R1265" s="83" t="s">
        <v>752</v>
      </c>
      <c r="S1265" s="83" t="s">
        <v>106</v>
      </c>
      <c r="T1265" s="83" t="s">
        <v>4465</v>
      </c>
      <c r="U1265" s="83" t="s">
        <v>201</v>
      </c>
      <c r="V1265" s="83" t="s">
        <v>4477</v>
      </c>
      <c r="W1265" s="274" t="s">
        <v>2206</v>
      </c>
      <c r="X1265" s="274" t="s">
        <v>2483</v>
      </c>
      <c r="Y1265" s="85">
        <v>6614554</v>
      </c>
      <c r="Z1265" s="86">
        <v>43903</v>
      </c>
      <c r="AA1265" s="86"/>
      <c r="AB1265" s="87">
        <f t="shared" ca="1" si="221"/>
        <v>174</v>
      </c>
      <c r="AC1265" s="88" t="str">
        <f t="shared" ca="1" si="222"/>
        <v>&gt; 150 days</v>
      </c>
      <c r="AD1265" s="89">
        <f t="shared" si="217"/>
        <v>44053</v>
      </c>
      <c r="AE1265" s="90" t="str">
        <f t="shared" si="229"/>
        <v>W33-2020</v>
      </c>
      <c r="AF1265" s="90" t="str">
        <f t="shared" si="230"/>
        <v>Aug-2020</v>
      </c>
      <c r="AG1265" s="89">
        <v>44043</v>
      </c>
      <c r="AH1265" s="90" t="str">
        <f t="shared" si="219"/>
        <v>W31-2020</v>
      </c>
      <c r="AI1265" s="90" t="str">
        <f t="shared" si="220"/>
        <v>Jul-2020</v>
      </c>
      <c r="AJ1265" s="89">
        <v>44043</v>
      </c>
      <c r="AK1265" s="90" t="str">
        <f t="shared" si="223"/>
        <v>W31-2020</v>
      </c>
      <c r="AL1265" s="90" t="str">
        <f t="shared" si="224"/>
        <v>Jul-2020</v>
      </c>
      <c r="AM1265" s="89">
        <v>44079</v>
      </c>
      <c r="AN1265" s="90" t="str">
        <f t="shared" si="225"/>
        <v>W36-2020</v>
      </c>
      <c r="AO1265" s="90" t="str">
        <f t="shared" si="226"/>
        <v>Sep-2020</v>
      </c>
      <c r="AP1265" s="83" t="s">
        <v>4464</v>
      </c>
      <c r="AQ1265" s="107">
        <v>44006</v>
      </c>
      <c r="AR1265" s="89"/>
      <c r="AS1265" s="99">
        <v>147100635880</v>
      </c>
      <c r="AT1265" s="94">
        <v>6.6</v>
      </c>
      <c r="AU1265" s="97"/>
      <c r="AV1265" s="95">
        <v>44013</v>
      </c>
      <c r="AW1265" s="97"/>
      <c r="AX1265" s="89">
        <v>44026</v>
      </c>
      <c r="AY1265" s="89">
        <v>44077</v>
      </c>
      <c r="AZ1265" s="219" t="str">
        <f t="shared" si="227"/>
        <v>W36-2020</v>
      </c>
      <c r="BA1265" s="86"/>
      <c r="BB1265" s="86">
        <v>44095</v>
      </c>
      <c r="BC1265" s="86"/>
      <c r="BD1265" s="83" t="s">
        <v>3719</v>
      </c>
      <c r="BE1265" s="83" t="str">
        <f t="shared" si="228"/>
        <v>21.RFI</v>
      </c>
      <c r="BF1265" s="83" t="s">
        <v>3755</v>
      </c>
      <c r="BG1265" s="96" t="s">
        <v>3949</v>
      </c>
      <c r="BH1265" s="96"/>
      <c r="BI1265" s="197"/>
      <c r="BJ1265" s="197"/>
    </row>
    <row r="1266" spans="1:62" s="13" customFormat="1" ht="15" hidden="1" customHeight="1">
      <c r="A1266" s="27">
        <v>194</v>
      </c>
      <c r="B1266" s="29"/>
      <c r="C1266" s="83" t="str">
        <f t="shared" si="218"/>
        <v>SUM-LA-KTB-1117</v>
      </c>
      <c r="D1266" s="83">
        <v>30581610031</v>
      </c>
      <c r="E1266" s="83" t="s">
        <v>7406</v>
      </c>
      <c r="F1266" s="198" t="s">
        <v>762</v>
      </c>
      <c r="G1266" s="83" t="s">
        <v>5840</v>
      </c>
      <c r="H1266" s="84" t="s">
        <v>6825</v>
      </c>
      <c r="I1266" s="83">
        <v>105.03400600000001</v>
      </c>
      <c r="J1266" s="83">
        <v>-4.7805350000000004</v>
      </c>
      <c r="K1266" s="83">
        <v>50</v>
      </c>
      <c r="L1266" s="83" t="s">
        <v>4640</v>
      </c>
      <c r="M1266" s="84">
        <v>2020</v>
      </c>
      <c r="N1266" s="83" t="s">
        <v>3757</v>
      </c>
      <c r="O1266" s="83" t="s">
        <v>3391</v>
      </c>
      <c r="P1266" s="84" t="s">
        <v>205</v>
      </c>
      <c r="Q1266" s="83" t="s">
        <v>761</v>
      </c>
      <c r="R1266" s="83" t="s">
        <v>762</v>
      </c>
      <c r="S1266" s="83" t="s">
        <v>106</v>
      </c>
      <c r="T1266" s="83" t="s">
        <v>4465</v>
      </c>
      <c r="U1266" s="83" t="s">
        <v>201</v>
      </c>
      <c r="V1266" s="83" t="s">
        <v>208</v>
      </c>
      <c r="W1266" s="274" t="s">
        <v>2218</v>
      </c>
      <c r="X1266" s="274" t="s">
        <v>2486</v>
      </c>
      <c r="Y1266" s="85">
        <v>6614479</v>
      </c>
      <c r="Z1266" s="86">
        <v>43874</v>
      </c>
      <c r="AA1266" s="86"/>
      <c r="AB1266" s="87">
        <f t="shared" ca="1" si="221"/>
        <v>268</v>
      </c>
      <c r="AC1266" s="88" t="str">
        <f t="shared" ca="1" si="222"/>
        <v>&gt; 150 days</v>
      </c>
      <c r="AD1266" s="89">
        <f t="shared" si="217"/>
        <v>44024</v>
      </c>
      <c r="AE1266" s="90" t="str">
        <f t="shared" si="229"/>
        <v>W29-2020</v>
      </c>
      <c r="AF1266" s="90" t="str">
        <f t="shared" si="230"/>
        <v>Jul-2020</v>
      </c>
      <c r="AG1266" s="89">
        <v>44012</v>
      </c>
      <c r="AH1266" s="90" t="str">
        <f t="shared" si="219"/>
        <v>W27-2020</v>
      </c>
      <c r="AI1266" s="90" t="str">
        <f t="shared" si="220"/>
        <v>Jun-2020</v>
      </c>
      <c r="AJ1266" s="89">
        <v>44033</v>
      </c>
      <c r="AK1266" s="90" t="str">
        <f t="shared" si="223"/>
        <v>W30-2020</v>
      </c>
      <c r="AL1266" s="90" t="str">
        <f t="shared" si="224"/>
        <v>Jul-2020</v>
      </c>
      <c r="AM1266" s="89">
        <v>44152</v>
      </c>
      <c r="AN1266" s="90" t="str">
        <f t="shared" si="225"/>
        <v>W47-2020</v>
      </c>
      <c r="AO1266" s="90" t="str">
        <f t="shared" si="226"/>
        <v>Nov-2020</v>
      </c>
      <c r="AP1266" s="83" t="s">
        <v>4464</v>
      </c>
      <c r="AQ1266" s="107">
        <v>44006</v>
      </c>
      <c r="AR1266" s="89"/>
      <c r="AS1266" s="99">
        <v>173001419781</v>
      </c>
      <c r="AT1266" s="94">
        <v>6.6</v>
      </c>
      <c r="AU1266" s="97"/>
      <c r="AV1266" s="95">
        <v>44013</v>
      </c>
      <c r="AW1266" s="97"/>
      <c r="AX1266" s="89">
        <v>44013</v>
      </c>
      <c r="AY1266" s="89">
        <v>44142</v>
      </c>
      <c r="AZ1266" s="219" t="str">
        <f t="shared" si="227"/>
        <v>W45-2020</v>
      </c>
      <c r="BA1266" s="86"/>
      <c r="BB1266" s="86"/>
      <c r="BC1266" s="86"/>
      <c r="BD1266" s="83" t="s">
        <v>3719</v>
      </c>
      <c r="BE1266" s="83" t="str">
        <f t="shared" si="228"/>
        <v>21.RFI</v>
      </c>
      <c r="BF1266" s="83" t="s">
        <v>3755</v>
      </c>
      <c r="BG1266" s="96" t="s">
        <v>3954</v>
      </c>
      <c r="BH1266" s="437"/>
      <c r="BI1266" s="190"/>
      <c r="BJ1266" s="190"/>
    </row>
    <row r="1267" spans="1:62" s="13" customFormat="1" ht="15" hidden="1" customHeight="1">
      <c r="A1267" s="27">
        <v>151</v>
      </c>
      <c r="B1267" s="29"/>
      <c r="C1267" s="83" t="str">
        <f t="shared" si="218"/>
        <v>SUM-SS-KAG-1203</v>
      </c>
      <c r="D1267" s="83">
        <v>30581620031</v>
      </c>
      <c r="E1267" s="83" t="s">
        <v>7436</v>
      </c>
      <c r="F1267" s="198" t="s">
        <v>676</v>
      </c>
      <c r="G1267" s="83" t="s">
        <v>5840</v>
      </c>
      <c r="H1267" s="84" t="s">
        <v>6825</v>
      </c>
      <c r="I1267" s="83">
        <v>105.03913</v>
      </c>
      <c r="J1267" s="83">
        <v>-3.6565799999999999</v>
      </c>
      <c r="K1267" s="83">
        <v>50</v>
      </c>
      <c r="L1267" s="83" t="s">
        <v>4548</v>
      </c>
      <c r="M1267" s="84">
        <v>2020</v>
      </c>
      <c r="N1267" s="83" t="s">
        <v>3757</v>
      </c>
      <c r="O1267" s="83" t="s">
        <v>3348</v>
      </c>
      <c r="P1267" s="84" t="s">
        <v>205</v>
      </c>
      <c r="Q1267" s="83" t="s">
        <v>675</v>
      </c>
      <c r="R1267" s="83" t="s">
        <v>676</v>
      </c>
      <c r="S1267" s="83" t="s">
        <v>106</v>
      </c>
      <c r="T1267" s="83" t="s">
        <v>4465</v>
      </c>
      <c r="U1267" s="83" t="s">
        <v>201</v>
      </c>
      <c r="V1267" s="83" t="s">
        <v>4477</v>
      </c>
      <c r="W1267" s="274" t="s">
        <v>2216</v>
      </c>
      <c r="X1267" s="274" t="s">
        <v>2474</v>
      </c>
      <c r="Y1267" s="85">
        <v>6614479</v>
      </c>
      <c r="Z1267" s="86">
        <v>43874</v>
      </c>
      <c r="AA1267" s="86"/>
      <c r="AB1267" s="87">
        <f t="shared" ca="1" si="221"/>
        <v>201</v>
      </c>
      <c r="AC1267" s="88" t="str">
        <f t="shared" ca="1" si="222"/>
        <v>&gt; 150 days</v>
      </c>
      <c r="AD1267" s="89">
        <f t="shared" si="217"/>
        <v>44024</v>
      </c>
      <c r="AE1267" s="90" t="str">
        <f t="shared" si="229"/>
        <v>W29-2020</v>
      </c>
      <c r="AF1267" s="90" t="str">
        <f t="shared" si="230"/>
        <v>Jul-2020</v>
      </c>
      <c r="AG1267" s="89">
        <v>44043</v>
      </c>
      <c r="AH1267" s="90" t="str">
        <f t="shared" si="219"/>
        <v>W31-2020</v>
      </c>
      <c r="AI1267" s="90" t="str">
        <f t="shared" si="220"/>
        <v>Jul-2020</v>
      </c>
      <c r="AJ1267" s="89">
        <v>44043</v>
      </c>
      <c r="AK1267" s="90" t="str">
        <f t="shared" si="223"/>
        <v>W31-2020</v>
      </c>
      <c r="AL1267" s="90" t="str">
        <f t="shared" si="224"/>
        <v>Jul-2020</v>
      </c>
      <c r="AM1267" s="89">
        <v>44074</v>
      </c>
      <c r="AN1267" s="90" t="str">
        <f t="shared" si="225"/>
        <v>W36-2020</v>
      </c>
      <c r="AO1267" s="90" t="str">
        <f t="shared" si="226"/>
        <v>Aug-2020</v>
      </c>
      <c r="AP1267" s="83" t="s">
        <v>4464</v>
      </c>
      <c r="AQ1267" s="107">
        <v>44006</v>
      </c>
      <c r="AR1267" s="89"/>
      <c r="AS1267" s="99">
        <v>149300087909</v>
      </c>
      <c r="AT1267" s="94">
        <v>6.6</v>
      </c>
      <c r="AU1267" s="97"/>
      <c r="AV1267" s="95">
        <v>44013</v>
      </c>
      <c r="AW1267" s="97"/>
      <c r="AX1267" s="89">
        <v>44025</v>
      </c>
      <c r="AY1267" s="89">
        <v>44075</v>
      </c>
      <c r="AZ1267" s="219" t="str">
        <f t="shared" si="227"/>
        <v>W36-2020</v>
      </c>
      <c r="BA1267" s="86"/>
      <c r="BB1267" s="86">
        <v>44086</v>
      </c>
      <c r="BC1267" s="86"/>
      <c r="BD1267" s="83" t="s">
        <v>3719</v>
      </c>
      <c r="BE1267" s="83" t="str">
        <f t="shared" si="228"/>
        <v>21.RFI</v>
      </c>
      <c r="BF1267" s="83" t="s">
        <v>3755</v>
      </c>
      <c r="BG1267" s="96" t="s">
        <v>3911</v>
      </c>
      <c r="BH1267" s="437"/>
      <c r="BI1267" s="190"/>
      <c r="BJ1267" s="190"/>
    </row>
    <row r="1268" spans="1:62" s="13" customFormat="1" ht="15" hidden="1" customHeight="1">
      <c r="A1268" s="27">
        <v>319</v>
      </c>
      <c r="B1268" s="29"/>
      <c r="C1268" s="83" t="str">
        <f t="shared" si="218"/>
        <v>JAW-JI-JBG-4151</v>
      </c>
      <c r="D1268" s="83">
        <v>30595750031</v>
      </c>
      <c r="E1268" s="83" t="s">
        <v>7569</v>
      </c>
      <c r="F1268" s="198" t="s">
        <v>3003</v>
      </c>
      <c r="G1268" s="83" t="s">
        <v>5840</v>
      </c>
      <c r="H1268" s="84" t="s">
        <v>6827</v>
      </c>
      <c r="I1268" s="83">
        <v>112.17831</v>
      </c>
      <c r="J1268" s="83">
        <v>-7.5143199999999997</v>
      </c>
      <c r="K1268" s="83">
        <v>50</v>
      </c>
      <c r="L1268" s="83" t="s">
        <v>4487</v>
      </c>
      <c r="M1268" s="84">
        <v>2020</v>
      </c>
      <c r="N1268" s="83" t="s">
        <v>3757</v>
      </c>
      <c r="O1268" s="83" t="s">
        <v>3512</v>
      </c>
      <c r="P1268" s="84" t="s">
        <v>205</v>
      </c>
      <c r="Q1268" s="83" t="s">
        <v>1011</v>
      </c>
      <c r="R1268" s="83" t="s">
        <v>1012</v>
      </c>
      <c r="S1268" s="83" t="s">
        <v>2200</v>
      </c>
      <c r="T1268" s="83" t="s">
        <v>4465</v>
      </c>
      <c r="U1268" s="83" t="s">
        <v>203</v>
      </c>
      <c r="V1268" s="83" t="s">
        <v>4472</v>
      </c>
      <c r="W1268" s="274" t="s">
        <v>2207</v>
      </c>
      <c r="X1268" s="274" t="s">
        <v>2546</v>
      </c>
      <c r="Y1268" s="85">
        <v>6614792</v>
      </c>
      <c r="Z1268" s="86">
        <v>44008</v>
      </c>
      <c r="AA1268" s="86"/>
      <c r="AB1268" s="87">
        <f t="shared" ca="1" si="221"/>
        <v>229</v>
      </c>
      <c r="AC1268" s="88" t="str">
        <f t="shared" ca="1" si="222"/>
        <v>&gt; 150 days</v>
      </c>
      <c r="AD1268" s="89">
        <f t="shared" si="217"/>
        <v>44038</v>
      </c>
      <c r="AE1268" s="90" t="str">
        <f t="shared" si="229"/>
        <v>W31-2020</v>
      </c>
      <c r="AF1268" s="90" t="str">
        <f t="shared" si="230"/>
        <v>Jul-2020</v>
      </c>
      <c r="AG1268" s="89">
        <v>44037</v>
      </c>
      <c r="AH1268" s="90" t="str">
        <f t="shared" si="219"/>
        <v>W30-2020</v>
      </c>
      <c r="AI1268" s="90" t="str">
        <f t="shared" si="220"/>
        <v>Jul-2020</v>
      </c>
      <c r="AJ1268" s="89">
        <v>44233</v>
      </c>
      <c r="AK1268" s="90" t="str">
        <f t="shared" si="223"/>
        <v>W06-2021</v>
      </c>
      <c r="AL1268" s="90" t="str">
        <f t="shared" si="224"/>
        <v>Feb-2021</v>
      </c>
      <c r="AM1268" s="89">
        <v>44240</v>
      </c>
      <c r="AN1268" s="90" t="str">
        <f t="shared" si="225"/>
        <v>W07-2021</v>
      </c>
      <c r="AO1268" s="90" t="str">
        <f t="shared" si="226"/>
        <v>Feb-2021</v>
      </c>
      <c r="AP1268" s="83" t="s">
        <v>4462</v>
      </c>
      <c r="AQ1268" s="107">
        <v>44214</v>
      </c>
      <c r="AR1268" s="89"/>
      <c r="AS1268" s="99">
        <v>514531725092</v>
      </c>
      <c r="AT1268" s="94">
        <v>6.6</v>
      </c>
      <c r="AU1268" s="97"/>
      <c r="AV1268" s="95">
        <v>44012</v>
      </c>
      <c r="AW1268" s="97"/>
      <c r="AX1268" s="89">
        <v>44057</v>
      </c>
      <c r="AY1268" s="89">
        <v>44237</v>
      </c>
      <c r="AZ1268" s="219" t="str">
        <f t="shared" si="227"/>
        <v>W07-2021</v>
      </c>
      <c r="BA1268" s="86"/>
      <c r="BB1268" s="86"/>
      <c r="BC1268" s="86"/>
      <c r="BD1268" s="83" t="s">
        <v>3719</v>
      </c>
      <c r="BE1268" s="83" t="str">
        <f t="shared" si="228"/>
        <v>21.RFI</v>
      </c>
      <c r="BF1268" s="83" t="s">
        <v>3755</v>
      </c>
      <c r="BG1268" s="96" t="s">
        <v>4074</v>
      </c>
      <c r="BH1268" s="437"/>
      <c r="BI1268" s="14"/>
      <c r="BJ1268" s="14"/>
    </row>
    <row r="1269" spans="1:62" s="13" customFormat="1" ht="15" hidden="1" customHeight="1">
      <c r="A1269" s="27">
        <v>288</v>
      </c>
      <c r="B1269" s="29"/>
      <c r="C1269" s="83" t="str">
        <f t="shared" si="218"/>
        <v>JAW-JI-BJN-4272</v>
      </c>
      <c r="D1269" s="83">
        <v>30595760031</v>
      </c>
      <c r="E1269" s="83" t="s">
        <v>7341</v>
      </c>
      <c r="F1269" s="198" t="s">
        <v>2974</v>
      </c>
      <c r="G1269" s="83" t="s">
        <v>5840</v>
      </c>
      <c r="H1269" s="84" t="s">
        <v>6825</v>
      </c>
      <c r="I1269" s="83">
        <v>111.70559</v>
      </c>
      <c r="J1269" s="83">
        <v>-7.2493999999999996</v>
      </c>
      <c r="K1269" s="83">
        <v>50</v>
      </c>
      <c r="L1269" s="83" t="s">
        <v>4487</v>
      </c>
      <c r="M1269" s="84">
        <v>2020</v>
      </c>
      <c r="N1269" s="83" t="s">
        <v>3757</v>
      </c>
      <c r="O1269" s="83" t="s">
        <v>3481</v>
      </c>
      <c r="P1269" s="84" t="s">
        <v>205</v>
      </c>
      <c r="Q1269" s="83" t="s">
        <v>949</v>
      </c>
      <c r="R1269" s="83" t="s">
        <v>950</v>
      </c>
      <c r="S1269" s="83" t="s">
        <v>2200</v>
      </c>
      <c r="T1269" s="83" t="s">
        <v>4465</v>
      </c>
      <c r="U1269" s="83" t="s">
        <v>203</v>
      </c>
      <c r="V1269" s="83" t="s">
        <v>4472</v>
      </c>
      <c r="W1269" s="274" t="s">
        <v>2207</v>
      </c>
      <c r="X1269" s="274" t="s">
        <v>2532</v>
      </c>
      <c r="Y1269" s="85">
        <v>6614794</v>
      </c>
      <c r="Z1269" s="86">
        <v>44008</v>
      </c>
      <c r="AA1269" s="86"/>
      <c r="AB1269" s="87">
        <f t="shared" ca="1" si="221"/>
        <v>227</v>
      </c>
      <c r="AC1269" s="88" t="str">
        <f t="shared" ca="1" si="222"/>
        <v>&gt; 150 days</v>
      </c>
      <c r="AD1269" s="89">
        <f t="shared" si="217"/>
        <v>44038</v>
      </c>
      <c r="AE1269" s="90" t="str">
        <f t="shared" si="229"/>
        <v>W31-2020</v>
      </c>
      <c r="AF1269" s="90" t="str">
        <f t="shared" si="230"/>
        <v>Jul-2020</v>
      </c>
      <c r="AG1269" s="89">
        <v>44037</v>
      </c>
      <c r="AH1269" s="90" t="str">
        <f t="shared" si="219"/>
        <v>W30-2020</v>
      </c>
      <c r="AI1269" s="90" t="str">
        <f t="shared" si="220"/>
        <v>Jul-2020</v>
      </c>
      <c r="AJ1269" s="89">
        <v>44233</v>
      </c>
      <c r="AK1269" s="90" t="str">
        <f t="shared" si="223"/>
        <v>W06-2021</v>
      </c>
      <c r="AL1269" s="90" t="str">
        <f t="shared" si="224"/>
        <v>Feb-2021</v>
      </c>
      <c r="AM1269" s="89">
        <v>44240</v>
      </c>
      <c r="AN1269" s="90" t="str">
        <f t="shared" si="225"/>
        <v>W07-2021</v>
      </c>
      <c r="AO1269" s="90" t="str">
        <f t="shared" si="226"/>
        <v>Feb-2021</v>
      </c>
      <c r="AP1269" s="83" t="s">
        <v>4462</v>
      </c>
      <c r="AQ1269" s="107">
        <v>44214</v>
      </c>
      <c r="AR1269" s="89"/>
      <c r="AS1269" s="99">
        <v>518050968326</v>
      </c>
      <c r="AT1269" s="94">
        <v>6.6</v>
      </c>
      <c r="AU1269" s="97"/>
      <c r="AV1269" s="95">
        <v>44012</v>
      </c>
      <c r="AW1269" s="97"/>
      <c r="AX1269" s="89">
        <v>44057</v>
      </c>
      <c r="AY1269" s="89">
        <v>44235</v>
      </c>
      <c r="AZ1269" s="219" t="str">
        <f t="shared" si="227"/>
        <v>W07-2021</v>
      </c>
      <c r="BA1269" s="86"/>
      <c r="BB1269" s="86"/>
      <c r="BC1269" s="86"/>
      <c r="BD1269" s="83" t="s">
        <v>3719</v>
      </c>
      <c r="BE1269" s="83" t="str">
        <f t="shared" si="228"/>
        <v>21.RFI</v>
      </c>
      <c r="BF1269" s="83" t="s">
        <v>3755</v>
      </c>
      <c r="BG1269" s="96" t="s">
        <v>4045</v>
      </c>
      <c r="BH1269" s="437"/>
      <c r="BI1269" s="14"/>
      <c r="BJ1269" s="14"/>
    </row>
    <row r="1270" spans="1:62" s="13" customFormat="1" ht="15" hidden="1" customHeight="1">
      <c r="A1270" s="27">
        <v>101</v>
      </c>
      <c r="B1270" s="29"/>
      <c r="C1270" s="83" t="str">
        <f t="shared" si="218"/>
        <v>SUL-SN-PKJ-1256</v>
      </c>
      <c r="D1270" s="83">
        <v>30587310031</v>
      </c>
      <c r="E1270" s="83" t="s">
        <v>7583</v>
      </c>
      <c r="F1270" s="198" t="s">
        <v>576</v>
      </c>
      <c r="G1270" s="83" t="s">
        <v>5840</v>
      </c>
      <c r="H1270" s="84" t="s">
        <v>6825</v>
      </c>
      <c r="I1270" s="83">
        <v>119.6162068</v>
      </c>
      <c r="J1270" s="83">
        <v>-4.6126707290000004</v>
      </c>
      <c r="K1270" s="83">
        <v>50</v>
      </c>
      <c r="L1270" s="83" t="s">
        <v>4567</v>
      </c>
      <c r="M1270" s="84">
        <v>2020</v>
      </c>
      <c r="N1270" s="83" t="s">
        <v>3757</v>
      </c>
      <c r="O1270" s="83" t="s">
        <v>3299</v>
      </c>
      <c r="P1270" s="84" t="s">
        <v>205</v>
      </c>
      <c r="Q1270" s="83" t="s">
        <v>575</v>
      </c>
      <c r="R1270" s="83" t="s">
        <v>576</v>
      </c>
      <c r="S1270" s="83" t="s">
        <v>106</v>
      </c>
      <c r="T1270" s="83" t="s">
        <v>4465</v>
      </c>
      <c r="U1270" s="83" t="s">
        <v>203</v>
      </c>
      <c r="V1270" s="83" t="s">
        <v>4475</v>
      </c>
      <c r="W1270" s="274" t="s">
        <v>2206</v>
      </c>
      <c r="X1270" s="274" t="s">
        <v>2461</v>
      </c>
      <c r="Y1270" s="85">
        <v>6614554</v>
      </c>
      <c r="Z1270" s="86">
        <v>43903</v>
      </c>
      <c r="AA1270" s="86"/>
      <c r="AB1270" s="87">
        <f t="shared" ca="1" si="221"/>
        <v>116</v>
      </c>
      <c r="AC1270" s="88" t="str">
        <f t="shared" ca="1" si="222"/>
        <v>91 - 120 days</v>
      </c>
      <c r="AD1270" s="89">
        <f t="shared" si="217"/>
        <v>44053</v>
      </c>
      <c r="AE1270" s="90" t="str">
        <f t="shared" si="229"/>
        <v>W33-2020</v>
      </c>
      <c r="AF1270" s="90" t="str">
        <f t="shared" si="230"/>
        <v>Aug-2020</v>
      </c>
      <c r="AG1270" s="89">
        <v>44007</v>
      </c>
      <c r="AH1270" s="90" t="str">
        <f t="shared" si="219"/>
        <v>W26-2020</v>
      </c>
      <c r="AI1270" s="90" t="str">
        <f t="shared" si="220"/>
        <v>Jun-2020</v>
      </c>
      <c r="AJ1270" s="89">
        <v>44012</v>
      </c>
      <c r="AK1270" s="90" t="str">
        <f t="shared" si="223"/>
        <v>W27-2020</v>
      </c>
      <c r="AL1270" s="90" t="str">
        <f t="shared" si="224"/>
        <v>Jun-2020</v>
      </c>
      <c r="AM1270" s="89">
        <v>44018</v>
      </c>
      <c r="AN1270" s="90" t="str">
        <f t="shared" si="225"/>
        <v>W28-2020</v>
      </c>
      <c r="AO1270" s="90" t="str">
        <f t="shared" si="226"/>
        <v>Jul-2020</v>
      </c>
      <c r="AP1270" s="83" t="s">
        <v>4464</v>
      </c>
      <c r="AQ1270" s="107">
        <v>43994</v>
      </c>
      <c r="AR1270" s="89"/>
      <c r="AS1270" s="99">
        <v>320400139759</v>
      </c>
      <c r="AT1270" s="94">
        <v>6.6</v>
      </c>
      <c r="AU1270" s="97"/>
      <c r="AV1270" s="95">
        <v>44008</v>
      </c>
      <c r="AW1270" s="97"/>
      <c r="AX1270" s="89"/>
      <c r="AY1270" s="89">
        <v>44019</v>
      </c>
      <c r="AZ1270" s="219" t="str">
        <f t="shared" si="227"/>
        <v>W28-2020</v>
      </c>
      <c r="BA1270" s="86"/>
      <c r="BB1270" s="86">
        <v>44048</v>
      </c>
      <c r="BC1270" s="86"/>
      <c r="BD1270" s="83" t="s">
        <v>3719</v>
      </c>
      <c r="BE1270" s="83" t="str">
        <f t="shared" si="228"/>
        <v>21.RFI</v>
      </c>
      <c r="BF1270" s="83" t="s">
        <v>3755</v>
      </c>
      <c r="BG1270" s="96" t="s">
        <v>3861</v>
      </c>
      <c r="BH1270" s="437"/>
      <c r="BI1270" s="190"/>
      <c r="BJ1270" s="190"/>
    </row>
    <row r="1271" spans="1:62" s="13" customFormat="1" ht="15" hidden="1" customHeight="1">
      <c r="A1271" s="27">
        <v>190</v>
      </c>
      <c r="B1271" s="29"/>
      <c r="C1271" s="83" t="str">
        <f t="shared" si="218"/>
        <v>SUL-SN-PIN-1283</v>
      </c>
      <c r="D1271" s="83">
        <v>30587280031</v>
      </c>
      <c r="E1271" s="83" t="s">
        <v>7321</v>
      </c>
      <c r="F1271" s="198" t="s">
        <v>754</v>
      </c>
      <c r="G1271" s="83" t="s">
        <v>5840</v>
      </c>
      <c r="H1271" s="84" t="s">
        <v>6825</v>
      </c>
      <c r="I1271" s="83">
        <v>119.60204899999999</v>
      </c>
      <c r="J1271" s="83">
        <v>-3.7421709999999999</v>
      </c>
      <c r="K1271" s="83">
        <v>50</v>
      </c>
      <c r="L1271" s="83" t="s">
        <v>4636</v>
      </c>
      <c r="M1271" s="84">
        <v>2020</v>
      </c>
      <c r="N1271" s="83" t="s">
        <v>3757</v>
      </c>
      <c r="O1271" s="83" t="s">
        <v>3387</v>
      </c>
      <c r="P1271" s="84" t="s">
        <v>205</v>
      </c>
      <c r="Q1271" s="83" t="s">
        <v>753</v>
      </c>
      <c r="R1271" s="83" t="s">
        <v>754</v>
      </c>
      <c r="S1271" s="83" t="s">
        <v>106</v>
      </c>
      <c r="T1271" s="83" t="s">
        <v>4465</v>
      </c>
      <c r="U1271" s="83" t="s">
        <v>203</v>
      </c>
      <c r="V1271" s="83" t="s">
        <v>4475</v>
      </c>
      <c r="W1271" s="274" t="s">
        <v>2206</v>
      </c>
      <c r="X1271" s="274" t="s">
        <v>2462</v>
      </c>
      <c r="Y1271" s="85">
        <v>6614554</v>
      </c>
      <c r="Z1271" s="86">
        <v>43903</v>
      </c>
      <c r="AA1271" s="86"/>
      <c r="AB1271" s="87">
        <f t="shared" ca="1" si="221"/>
        <v>115</v>
      </c>
      <c r="AC1271" s="88" t="str">
        <f t="shared" ca="1" si="222"/>
        <v>91 - 120 days</v>
      </c>
      <c r="AD1271" s="89">
        <f t="shared" si="217"/>
        <v>44053</v>
      </c>
      <c r="AE1271" s="90" t="str">
        <f t="shared" si="229"/>
        <v>W33-2020</v>
      </c>
      <c r="AF1271" s="90" t="str">
        <f t="shared" si="230"/>
        <v>Aug-2020</v>
      </c>
      <c r="AG1271" s="89">
        <v>44007</v>
      </c>
      <c r="AH1271" s="90" t="str">
        <f t="shared" si="219"/>
        <v>W26-2020</v>
      </c>
      <c r="AI1271" s="90" t="str">
        <f t="shared" si="220"/>
        <v>Jun-2020</v>
      </c>
      <c r="AJ1271" s="89">
        <v>44012</v>
      </c>
      <c r="AK1271" s="90" t="str">
        <f t="shared" si="223"/>
        <v>W27-2020</v>
      </c>
      <c r="AL1271" s="90" t="str">
        <f t="shared" si="224"/>
        <v>Jun-2020</v>
      </c>
      <c r="AM1271" s="89">
        <v>44018</v>
      </c>
      <c r="AN1271" s="90" t="str">
        <f t="shared" si="225"/>
        <v>W28-2020</v>
      </c>
      <c r="AO1271" s="90" t="str">
        <f t="shared" si="226"/>
        <v>Jul-2020</v>
      </c>
      <c r="AP1271" s="83" t="s">
        <v>4464</v>
      </c>
      <c r="AQ1271" s="107">
        <v>43994</v>
      </c>
      <c r="AR1271" s="89"/>
      <c r="AS1271" s="99">
        <v>324300205817</v>
      </c>
      <c r="AT1271" s="94">
        <v>6.6</v>
      </c>
      <c r="AU1271" s="97"/>
      <c r="AV1271" s="95">
        <v>44008</v>
      </c>
      <c r="AW1271" s="97"/>
      <c r="AX1271" s="89">
        <v>43997</v>
      </c>
      <c r="AY1271" s="89">
        <v>44018</v>
      </c>
      <c r="AZ1271" s="219" t="str">
        <f t="shared" si="227"/>
        <v>W28-2020</v>
      </c>
      <c r="BA1271" s="86"/>
      <c r="BB1271" s="86">
        <v>44029</v>
      </c>
      <c r="BC1271" s="86"/>
      <c r="BD1271" s="83" t="s">
        <v>3719</v>
      </c>
      <c r="BE1271" s="83" t="str">
        <f t="shared" si="228"/>
        <v>21.RFI</v>
      </c>
      <c r="BF1271" s="83" t="s">
        <v>3755</v>
      </c>
      <c r="BG1271" s="96" t="s">
        <v>3950</v>
      </c>
      <c r="BH1271" s="437"/>
      <c r="BJ1271" s="190"/>
    </row>
    <row r="1272" spans="1:62" s="13" customFormat="1" ht="15" hidden="1" customHeight="1">
      <c r="A1272" s="27">
        <v>347</v>
      </c>
      <c r="B1272" s="29"/>
      <c r="C1272" s="83" t="str">
        <f t="shared" si="218"/>
        <v>JAW-JI-KNR-4275</v>
      </c>
      <c r="D1272" s="83">
        <v>30595510031</v>
      </c>
      <c r="E1272" s="83" t="s">
        <v>7736</v>
      </c>
      <c r="F1272" s="198" t="s">
        <v>3027</v>
      </c>
      <c r="G1272" s="83" t="s">
        <v>5840</v>
      </c>
      <c r="H1272" s="84" t="s">
        <v>6825</v>
      </c>
      <c r="I1272" s="83">
        <v>112.30963</v>
      </c>
      <c r="J1272" s="83">
        <v>-8.0189699999999995</v>
      </c>
      <c r="K1272" s="83">
        <v>50</v>
      </c>
      <c r="L1272" s="83" t="s">
        <v>4487</v>
      </c>
      <c r="M1272" s="84">
        <v>2020</v>
      </c>
      <c r="N1272" s="83" t="s">
        <v>3757</v>
      </c>
      <c r="O1272" s="83" t="s">
        <v>3540</v>
      </c>
      <c r="P1272" s="84" t="s">
        <v>205</v>
      </c>
      <c r="Q1272" s="83" t="s">
        <v>1067</v>
      </c>
      <c r="R1272" s="83" t="s">
        <v>1068</v>
      </c>
      <c r="S1272" s="83" t="s">
        <v>2200</v>
      </c>
      <c r="T1272" s="83" t="s">
        <v>4465</v>
      </c>
      <c r="U1272" s="83" t="s">
        <v>203</v>
      </c>
      <c r="V1272" s="83" t="s">
        <v>4472</v>
      </c>
      <c r="W1272" s="274" t="s">
        <v>2207</v>
      </c>
      <c r="X1272" s="274" t="s">
        <v>2523</v>
      </c>
      <c r="Y1272" s="85">
        <v>6614780</v>
      </c>
      <c r="Z1272" s="86">
        <v>44006</v>
      </c>
      <c r="AA1272" s="86"/>
      <c r="AB1272" s="87">
        <f t="shared" ca="1" si="221"/>
        <v>33</v>
      </c>
      <c r="AC1272" s="88" t="str">
        <f t="shared" ca="1" si="222"/>
        <v>31 - 60 days</v>
      </c>
      <c r="AD1272" s="89">
        <f t="shared" si="217"/>
        <v>44036</v>
      </c>
      <c r="AE1272" s="90" t="str">
        <f t="shared" si="229"/>
        <v>W30-2020</v>
      </c>
      <c r="AF1272" s="90" t="str">
        <f t="shared" si="230"/>
        <v>Jul-2020</v>
      </c>
      <c r="AG1272" s="89">
        <v>44035</v>
      </c>
      <c r="AH1272" s="90" t="str">
        <f t="shared" si="219"/>
        <v>W30-2020</v>
      </c>
      <c r="AI1272" s="90" t="str">
        <f t="shared" si="220"/>
        <v>Jul-2020</v>
      </c>
      <c r="AJ1272" s="89">
        <v>44042</v>
      </c>
      <c r="AK1272" s="90" t="str">
        <f t="shared" si="223"/>
        <v>W31-2020</v>
      </c>
      <c r="AL1272" s="90" t="str">
        <f t="shared" si="224"/>
        <v>Jul-2020</v>
      </c>
      <c r="AM1272" s="89">
        <v>44042</v>
      </c>
      <c r="AN1272" s="90" t="str">
        <f t="shared" si="225"/>
        <v>W31-2020</v>
      </c>
      <c r="AO1272" s="90" t="str">
        <f t="shared" si="226"/>
        <v>Jul-2020</v>
      </c>
      <c r="AP1272" s="83" t="s">
        <v>4464</v>
      </c>
      <c r="AQ1272" s="107">
        <v>44028</v>
      </c>
      <c r="AR1272" s="89"/>
      <c r="AS1272" s="99">
        <v>514080956700</v>
      </c>
      <c r="AT1272" s="94">
        <v>6.6</v>
      </c>
      <c r="AU1272" s="97"/>
      <c r="AV1272" s="95">
        <v>44007</v>
      </c>
      <c r="AW1272" s="97"/>
      <c r="AX1272" s="89"/>
      <c r="AY1272" s="89">
        <v>44039</v>
      </c>
      <c r="AZ1272" s="219" t="str">
        <f t="shared" si="227"/>
        <v>W31-2020</v>
      </c>
      <c r="BA1272" s="86"/>
      <c r="BB1272" s="86"/>
      <c r="BC1272" s="86"/>
      <c r="BD1272" s="83" t="s">
        <v>3719</v>
      </c>
      <c r="BE1272" s="83" t="str">
        <f t="shared" si="228"/>
        <v>21.RFI</v>
      </c>
      <c r="BF1272" s="83" t="s">
        <v>3755</v>
      </c>
      <c r="BG1272" s="96" t="s">
        <v>4099</v>
      </c>
      <c r="BH1272" s="437"/>
      <c r="BJ1272" s="190"/>
    </row>
    <row r="1273" spans="1:62" s="13" customFormat="1" ht="15" hidden="1" customHeight="1">
      <c r="A1273" s="27">
        <v>327</v>
      </c>
      <c r="B1273" s="29"/>
      <c r="C1273" s="83" t="str">
        <f t="shared" si="218"/>
        <v>JAW-JI-KNR-4277</v>
      </c>
      <c r="D1273" s="83">
        <v>30595550031</v>
      </c>
      <c r="E1273" s="83" t="s">
        <v>7735</v>
      </c>
      <c r="F1273" s="198" t="s">
        <v>3011</v>
      </c>
      <c r="G1273" s="83" t="s">
        <v>5840</v>
      </c>
      <c r="H1273" s="84" t="s">
        <v>6508</v>
      </c>
      <c r="I1273" s="83">
        <v>112.36185</v>
      </c>
      <c r="J1273" s="83">
        <v>-7.96929</v>
      </c>
      <c r="K1273" s="83">
        <v>50</v>
      </c>
      <c r="L1273" s="83" t="s">
        <v>4487</v>
      </c>
      <c r="M1273" s="84">
        <v>2020</v>
      </c>
      <c r="N1273" s="83" t="s">
        <v>3757</v>
      </c>
      <c r="O1273" s="83" t="s">
        <v>3520</v>
      </c>
      <c r="P1273" s="84" t="s">
        <v>205</v>
      </c>
      <c r="Q1273" s="83" t="s">
        <v>1027</v>
      </c>
      <c r="R1273" s="83" t="s">
        <v>1028</v>
      </c>
      <c r="S1273" s="83" t="s">
        <v>2200</v>
      </c>
      <c r="T1273" s="83" t="s">
        <v>4465</v>
      </c>
      <c r="U1273" s="83" t="s">
        <v>203</v>
      </c>
      <c r="V1273" s="83" t="s">
        <v>4472</v>
      </c>
      <c r="W1273" s="274" t="s">
        <v>2207</v>
      </c>
      <c r="X1273" s="274" t="s">
        <v>2523</v>
      </c>
      <c r="Y1273" s="85">
        <v>6614782</v>
      </c>
      <c r="Z1273" s="86">
        <v>44006</v>
      </c>
      <c r="AA1273" s="86"/>
      <c r="AB1273" s="87">
        <f t="shared" ca="1" si="221"/>
        <v>30</v>
      </c>
      <c r="AC1273" s="88" t="str">
        <f t="shared" ca="1" si="222"/>
        <v>&lt; 30 days</v>
      </c>
      <c r="AD1273" s="89">
        <f t="shared" si="217"/>
        <v>44036</v>
      </c>
      <c r="AE1273" s="90" t="str">
        <f t="shared" si="229"/>
        <v>W30-2020</v>
      </c>
      <c r="AF1273" s="90" t="str">
        <f t="shared" si="230"/>
        <v>Jul-2020</v>
      </c>
      <c r="AG1273" s="89">
        <v>44035</v>
      </c>
      <c r="AH1273" s="90" t="str">
        <f t="shared" si="219"/>
        <v>W30-2020</v>
      </c>
      <c r="AI1273" s="90" t="str">
        <f t="shared" si="220"/>
        <v>Jul-2020</v>
      </c>
      <c r="AJ1273" s="89">
        <v>44042</v>
      </c>
      <c r="AK1273" s="90" t="str">
        <f t="shared" si="223"/>
        <v>W31-2020</v>
      </c>
      <c r="AL1273" s="90" t="str">
        <f t="shared" si="224"/>
        <v>Jul-2020</v>
      </c>
      <c r="AM1273" s="89">
        <v>44042</v>
      </c>
      <c r="AN1273" s="90" t="str">
        <f t="shared" si="225"/>
        <v>W31-2020</v>
      </c>
      <c r="AO1273" s="90" t="str">
        <f t="shared" si="226"/>
        <v>Jul-2020</v>
      </c>
      <c r="AP1273" s="83" t="s">
        <v>4464</v>
      </c>
      <c r="AQ1273" s="107">
        <v>44028</v>
      </c>
      <c r="AR1273" s="89"/>
      <c r="AS1273" s="99">
        <v>514080956696</v>
      </c>
      <c r="AT1273" s="94">
        <v>6.6</v>
      </c>
      <c r="AU1273" s="97"/>
      <c r="AV1273" s="95">
        <v>44007</v>
      </c>
      <c r="AW1273" s="97"/>
      <c r="AX1273" s="89"/>
      <c r="AY1273" s="89">
        <v>44036</v>
      </c>
      <c r="AZ1273" s="219" t="str">
        <f t="shared" si="227"/>
        <v>W30-2020</v>
      </c>
      <c r="BA1273" s="86"/>
      <c r="BB1273" s="86"/>
      <c r="BC1273" s="86"/>
      <c r="BD1273" s="83" t="s">
        <v>3719</v>
      </c>
      <c r="BE1273" s="83" t="str">
        <f t="shared" si="228"/>
        <v>21.RFI</v>
      </c>
      <c r="BF1273" s="83" t="s">
        <v>3755</v>
      </c>
      <c r="BG1273" s="96" t="s">
        <v>4020</v>
      </c>
      <c r="BH1273" s="437"/>
    </row>
    <row r="1274" spans="1:62" s="13" customFormat="1" ht="15" hidden="1" customHeight="1">
      <c r="A1274" s="27">
        <v>437</v>
      </c>
      <c r="B1274" s="29"/>
      <c r="C1274" s="83" t="str">
        <f t="shared" si="218"/>
        <v>JAW-JI-KPN-4375</v>
      </c>
      <c r="D1274" s="83">
        <v>30595540031</v>
      </c>
      <c r="E1274" s="83" t="s">
        <v>7530</v>
      </c>
      <c r="F1274" s="198" t="s">
        <v>3109</v>
      </c>
      <c r="G1274" s="83" t="s">
        <v>5840</v>
      </c>
      <c r="H1274" s="84" t="s">
        <v>6825</v>
      </c>
      <c r="I1274" s="83">
        <v>112.496696</v>
      </c>
      <c r="J1274" s="83">
        <v>-8.2076069999999994</v>
      </c>
      <c r="K1274" s="83">
        <v>50</v>
      </c>
      <c r="L1274" s="83" t="s">
        <v>4487</v>
      </c>
      <c r="M1274" s="84">
        <v>2020</v>
      </c>
      <c r="N1274" s="83" t="s">
        <v>3757</v>
      </c>
      <c r="O1274" s="83" t="s">
        <v>3630</v>
      </c>
      <c r="P1274" s="84" t="s">
        <v>205</v>
      </c>
      <c r="Q1274" s="83" t="s">
        <v>1247</v>
      </c>
      <c r="R1274" s="83" t="s">
        <v>1248</v>
      </c>
      <c r="S1274" s="83" t="s">
        <v>2200</v>
      </c>
      <c r="T1274" s="83" t="s">
        <v>4465</v>
      </c>
      <c r="U1274" s="83" t="s">
        <v>203</v>
      </c>
      <c r="V1274" s="83" t="s">
        <v>4472</v>
      </c>
      <c r="W1274" s="274" t="s">
        <v>2207</v>
      </c>
      <c r="X1274" s="274" t="s">
        <v>2591</v>
      </c>
      <c r="Y1274" s="85">
        <v>6614780</v>
      </c>
      <c r="Z1274" s="86">
        <v>44006</v>
      </c>
      <c r="AA1274" s="86"/>
      <c r="AB1274" s="87">
        <f t="shared" ca="1" si="221"/>
        <v>30</v>
      </c>
      <c r="AC1274" s="88" t="str">
        <f t="shared" ca="1" si="222"/>
        <v>&lt; 30 days</v>
      </c>
      <c r="AD1274" s="89">
        <f t="shared" ref="AD1274:AD1337" si="231">IF(AND(S1274=""),"TBD",IF(AND(S1274="COLO"),Z1274+30,Z1274+150))</f>
        <v>44036</v>
      </c>
      <c r="AE1274" s="90" t="str">
        <f t="shared" si="229"/>
        <v>W30-2020</v>
      </c>
      <c r="AF1274" s="90" t="str">
        <f t="shared" si="230"/>
        <v>Jul-2020</v>
      </c>
      <c r="AG1274" s="89">
        <v>44035</v>
      </c>
      <c r="AH1274" s="90" t="str">
        <f t="shared" si="219"/>
        <v>W30-2020</v>
      </c>
      <c r="AI1274" s="90" t="str">
        <f t="shared" si="220"/>
        <v>Jul-2020</v>
      </c>
      <c r="AJ1274" s="89">
        <v>44042</v>
      </c>
      <c r="AK1274" s="90" t="str">
        <f t="shared" si="223"/>
        <v>W31-2020</v>
      </c>
      <c r="AL1274" s="90" t="str">
        <f t="shared" si="224"/>
        <v>Jul-2020</v>
      </c>
      <c r="AM1274" s="89">
        <v>44042</v>
      </c>
      <c r="AN1274" s="90" t="str">
        <f t="shared" si="225"/>
        <v>W31-2020</v>
      </c>
      <c r="AO1274" s="90" t="str">
        <f t="shared" si="226"/>
        <v>Jul-2020</v>
      </c>
      <c r="AP1274" s="83" t="s">
        <v>4464</v>
      </c>
      <c r="AQ1274" s="107">
        <v>44028</v>
      </c>
      <c r="AR1274" s="89"/>
      <c r="AS1274" s="99">
        <v>513051670073</v>
      </c>
      <c r="AT1274" s="94">
        <v>6.6</v>
      </c>
      <c r="AU1274" s="97"/>
      <c r="AV1274" s="95">
        <v>44007</v>
      </c>
      <c r="AW1274" s="97"/>
      <c r="AX1274" s="89"/>
      <c r="AY1274" s="89">
        <v>44036</v>
      </c>
      <c r="AZ1274" s="219" t="str">
        <f t="shared" si="227"/>
        <v>W30-2020</v>
      </c>
      <c r="BA1274" s="86"/>
      <c r="BB1274" s="86"/>
      <c r="BC1274" s="86"/>
      <c r="BD1274" s="83" t="s">
        <v>3719</v>
      </c>
      <c r="BE1274" s="83" t="str">
        <f t="shared" si="228"/>
        <v>21.RFI</v>
      </c>
      <c r="BF1274" s="83" t="s">
        <v>3755</v>
      </c>
      <c r="BG1274" s="96" t="s">
        <v>4179</v>
      </c>
      <c r="BH1274" s="437"/>
    </row>
    <row r="1275" spans="1:62" s="13" customFormat="1" ht="15" hidden="1" customHeight="1">
      <c r="A1275" s="27">
        <v>348</v>
      </c>
      <c r="B1275" s="29"/>
      <c r="C1275" s="83" t="str">
        <f t="shared" ref="C1275:C1338" si="232">Q1275</f>
        <v>JAW-JI-KPN-4346</v>
      </c>
      <c r="D1275" s="83">
        <v>30595530031</v>
      </c>
      <c r="E1275" s="83" t="s">
        <v>7472</v>
      </c>
      <c r="F1275" s="198" t="s">
        <v>3028</v>
      </c>
      <c r="G1275" s="83" t="s">
        <v>5840</v>
      </c>
      <c r="H1275" s="84" t="s">
        <v>6825</v>
      </c>
      <c r="I1275" s="83">
        <v>112.454829</v>
      </c>
      <c r="J1275" s="83">
        <v>-7.8583100000000004</v>
      </c>
      <c r="K1275" s="83">
        <v>50</v>
      </c>
      <c r="L1275" s="83" t="s">
        <v>4746</v>
      </c>
      <c r="M1275" s="84">
        <v>2020</v>
      </c>
      <c r="N1275" s="83" t="s">
        <v>3757</v>
      </c>
      <c r="O1275" s="83" t="s">
        <v>3541</v>
      </c>
      <c r="P1275" s="84" t="s">
        <v>205</v>
      </c>
      <c r="Q1275" s="83" t="s">
        <v>1069</v>
      </c>
      <c r="R1275" s="83" t="s">
        <v>1070</v>
      </c>
      <c r="S1275" s="83" t="s">
        <v>2200</v>
      </c>
      <c r="T1275" s="83" t="s">
        <v>4465</v>
      </c>
      <c r="U1275" s="83" t="s">
        <v>203</v>
      </c>
      <c r="V1275" s="83" t="s">
        <v>4472</v>
      </c>
      <c r="W1275" s="274" t="s">
        <v>2207</v>
      </c>
      <c r="X1275" s="274" t="s">
        <v>2467</v>
      </c>
      <c r="Y1275" s="85">
        <v>6614780</v>
      </c>
      <c r="Z1275" s="86">
        <v>44006</v>
      </c>
      <c r="AA1275" s="86"/>
      <c r="AB1275" s="87">
        <f t="shared" ca="1" si="221"/>
        <v>30</v>
      </c>
      <c r="AC1275" s="88" t="str">
        <f t="shared" ca="1" si="222"/>
        <v>&lt; 30 days</v>
      </c>
      <c r="AD1275" s="89">
        <f t="shared" si="231"/>
        <v>44036</v>
      </c>
      <c r="AE1275" s="90" t="str">
        <f t="shared" si="229"/>
        <v>W30-2020</v>
      </c>
      <c r="AF1275" s="90" t="str">
        <f t="shared" si="230"/>
        <v>Jul-2020</v>
      </c>
      <c r="AG1275" s="89">
        <v>44035</v>
      </c>
      <c r="AH1275" s="90" t="str">
        <f t="shared" si="219"/>
        <v>W30-2020</v>
      </c>
      <c r="AI1275" s="90" t="str">
        <f t="shared" si="220"/>
        <v>Jul-2020</v>
      </c>
      <c r="AJ1275" s="89">
        <v>44042</v>
      </c>
      <c r="AK1275" s="90" t="str">
        <f t="shared" si="223"/>
        <v>W31-2020</v>
      </c>
      <c r="AL1275" s="90" t="str">
        <f t="shared" si="224"/>
        <v>Jul-2020</v>
      </c>
      <c r="AM1275" s="89">
        <v>44042</v>
      </c>
      <c r="AN1275" s="90" t="str">
        <f t="shared" si="225"/>
        <v>W31-2020</v>
      </c>
      <c r="AO1275" s="90" t="str">
        <f t="shared" si="226"/>
        <v>Jul-2020</v>
      </c>
      <c r="AP1275" s="83" t="s">
        <v>4464</v>
      </c>
      <c r="AQ1275" s="107">
        <v>44028</v>
      </c>
      <c r="AR1275" s="89"/>
      <c r="AS1275" s="99">
        <v>513031011212</v>
      </c>
      <c r="AT1275" s="94">
        <v>6.6</v>
      </c>
      <c r="AU1275" s="97"/>
      <c r="AV1275" s="95">
        <v>44007</v>
      </c>
      <c r="AW1275" s="97"/>
      <c r="AX1275" s="89"/>
      <c r="AY1275" s="89">
        <v>44036</v>
      </c>
      <c r="AZ1275" s="219" t="str">
        <f t="shared" si="227"/>
        <v>W30-2020</v>
      </c>
      <c r="BA1275" s="86"/>
      <c r="BB1275" s="86"/>
      <c r="BC1275" s="86"/>
      <c r="BD1275" s="83" t="s">
        <v>3719</v>
      </c>
      <c r="BE1275" s="83" t="str">
        <f t="shared" si="228"/>
        <v>21.RFI</v>
      </c>
      <c r="BF1275" s="83" t="s">
        <v>3755</v>
      </c>
      <c r="BG1275" s="96" t="s">
        <v>4020</v>
      </c>
      <c r="BH1275" s="437"/>
    </row>
    <row r="1276" spans="1:62" s="13" customFormat="1" ht="15" hidden="1" customHeight="1">
      <c r="A1276" s="27">
        <v>260</v>
      </c>
      <c r="B1276" s="29"/>
      <c r="C1276" s="83" t="str">
        <f t="shared" si="232"/>
        <v>JAW-JI-KNR-4278</v>
      </c>
      <c r="D1276" s="83">
        <v>30595520031</v>
      </c>
      <c r="E1276" s="83" t="s">
        <v>7427</v>
      </c>
      <c r="F1276" s="198" t="s">
        <v>2948</v>
      </c>
      <c r="G1276" s="83" t="s">
        <v>5840</v>
      </c>
      <c r="H1276" s="84" t="s">
        <v>6825</v>
      </c>
      <c r="I1276" s="83">
        <v>112.41817</v>
      </c>
      <c r="J1276" s="83">
        <v>-8.0869400000000002</v>
      </c>
      <c r="K1276" s="83">
        <v>50</v>
      </c>
      <c r="L1276" s="83" t="s">
        <v>4487</v>
      </c>
      <c r="M1276" s="84">
        <v>2020</v>
      </c>
      <c r="N1276" s="83" t="s">
        <v>3757</v>
      </c>
      <c r="O1276" s="83" t="s">
        <v>3453</v>
      </c>
      <c r="P1276" s="84" t="s">
        <v>205</v>
      </c>
      <c r="Q1276" s="83" t="s">
        <v>893</v>
      </c>
      <c r="R1276" s="83" t="s">
        <v>894</v>
      </c>
      <c r="S1276" s="83" t="s">
        <v>2200</v>
      </c>
      <c r="T1276" s="83" t="s">
        <v>4465</v>
      </c>
      <c r="U1276" s="83" t="s">
        <v>203</v>
      </c>
      <c r="V1276" s="83" t="s">
        <v>4472</v>
      </c>
      <c r="W1276" s="274" t="s">
        <v>2207</v>
      </c>
      <c r="X1276" s="274" t="s">
        <v>2523</v>
      </c>
      <c r="Y1276" s="85">
        <v>6614780</v>
      </c>
      <c r="Z1276" s="86">
        <v>44006</v>
      </c>
      <c r="AA1276" s="86"/>
      <c r="AB1276" s="87">
        <f t="shared" ca="1" si="221"/>
        <v>30</v>
      </c>
      <c r="AC1276" s="88" t="str">
        <f t="shared" ca="1" si="222"/>
        <v>&lt; 30 days</v>
      </c>
      <c r="AD1276" s="89">
        <f t="shared" si="231"/>
        <v>44036</v>
      </c>
      <c r="AE1276" s="90" t="str">
        <f t="shared" si="229"/>
        <v>W30-2020</v>
      </c>
      <c r="AF1276" s="90" t="str">
        <f t="shared" si="230"/>
        <v>Jul-2020</v>
      </c>
      <c r="AG1276" s="89">
        <v>44035</v>
      </c>
      <c r="AH1276" s="90" t="str">
        <f t="shared" ref="AH1276:AH1339" si="233">IFERROR(VLOOKUP(AG1276,L_Convert,6,FALSE),"")</f>
        <v>W30-2020</v>
      </c>
      <c r="AI1276" s="90" t="str">
        <f t="shared" ref="AI1276:AI1339" si="234">IFERROR(VLOOKUP(AG1276,L_Convert,7,FALSE),"")</f>
        <v>Jul-2020</v>
      </c>
      <c r="AJ1276" s="89">
        <v>44042</v>
      </c>
      <c r="AK1276" s="90" t="str">
        <f t="shared" si="223"/>
        <v>W31-2020</v>
      </c>
      <c r="AL1276" s="90" t="str">
        <f t="shared" si="224"/>
        <v>Jul-2020</v>
      </c>
      <c r="AM1276" s="89">
        <v>44042</v>
      </c>
      <c r="AN1276" s="90" t="str">
        <f t="shared" si="225"/>
        <v>W31-2020</v>
      </c>
      <c r="AO1276" s="90" t="str">
        <f t="shared" si="226"/>
        <v>Jul-2020</v>
      </c>
      <c r="AP1276" s="83" t="s">
        <v>4464</v>
      </c>
      <c r="AQ1276" s="107">
        <v>44028</v>
      </c>
      <c r="AR1276" s="89"/>
      <c r="AS1276" s="99">
        <v>513100309989</v>
      </c>
      <c r="AT1276" s="94">
        <v>6.6</v>
      </c>
      <c r="AU1276" s="97"/>
      <c r="AV1276" s="95">
        <v>44007</v>
      </c>
      <c r="AW1276" s="97"/>
      <c r="AX1276" s="89"/>
      <c r="AY1276" s="89">
        <v>44036</v>
      </c>
      <c r="AZ1276" s="219" t="str">
        <f t="shared" si="227"/>
        <v>W30-2020</v>
      </c>
      <c r="BA1276" s="86"/>
      <c r="BB1276" s="86"/>
      <c r="BC1276" s="86"/>
      <c r="BD1276" s="83" t="s">
        <v>3719</v>
      </c>
      <c r="BE1276" s="83" t="str">
        <f t="shared" si="228"/>
        <v>21.RFI</v>
      </c>
      <c r="BF1276" s="83" t="s">
        <v>3755</v>
      </c>
      <c r="BG1276" s="96" t="s">
        <v>4020</v>
      </c>
      <c r="BH1276" s="437"/>
    </row>
    <row r="1277" spans="1:62" s="13" customFormat="1" ht="15" hidden="1" customHeight="1">
      <c r="A1277" s="27">
        <v>3</v>
      </c>
      <c r="B1277" s="27"/>
      <c r="C1277" s="83" t="str">
        <f t="shared" si="232"/>
        <v>JAW-JB-CBN-3843</v>
      </c>
      <c r="D1277" s="83">
        <v>30571050031</v>
      </c>
      <c r="E1277" s="83" t="s">
        <v>7869</v>
      </c>
      <c r="F1277" s="198" t="s">
        <v>2842</v>
      </c>
      <c r="G1277" s="83" t="s">
        <v>5840</v>
      </c>
      <c r="H1277" s="84" t="s">
        <v>6825</v>
      </c>
      <c r="I1277" s="83">
        <v>108.547349</v>
      </c>
      <c r="J1277" s="83">
        <v>-6.7881499999999999</v>
      </c>
      <c r="K1277" s="83">
        <v>30</v>
      </c>
      <c r="L1277" s="83" t="s">
        <v>4488</v>
      </c>
      <c r="M1277" s="84">
        <v>2020</v>
      </c>
      <c r="N1277" s="83" t="s">
        <v>3757</v>
      </c>
      <c r="O1277" s="83" t="s">
        <v>3204</v>
      </c>
      <c r="P1277" s="84" t="s">
        <v>205</v>
      </c>
      <c r="Q1277" s="83" t="s">
        <v>379</v>
      </c>
      <c r="R1277" s="83" t="s">
        <v>380</v>
      </c>
      <c r="S1277" s="83" t="s">
        <v>106</v>
      </c>
      <c r="T1277" s="83" t="s">
        <v>4465</v>
      </c>
      <c r="U1277" s="83" t="s">
        <v>103</v>
      </c>
      <c r="V1277" s="83" t="s">
        <v>4470</v>
      </c>
      <c r="W1277" s="274" t="s">
        <v>2205</v>
      </c>
      <c r="X1277" s="274" t="s">
        <v>2423</v>
      </c>
      <c r="Y1277" s="85">
        <v>6614369</v>
      </c>
      <c r="Z1277" s="86">
        <v>43843</v>
      </c>
      <c r="AA1277" s="86"/>
      <c r="AB1277" s="87">
        <f t="shared" ca="1" si="221"/>
        <v>220</v>
      </c>
      <c r="AC1277" s="88" t="str">
        <f t="shared" ca="1" si="222"/>
        <v>&gt; 150 days</v>
      </c>
      <c r="AD1277" s="89">
        <f t="shared" si="231"/>
        <v>43993</v>
      </c>
      <c r="AE1277" s="90" t="str">
        <f t="shared" si="229"/>
        <v>W24-2020</v>
      </c>
      <c r="AF1277" s="90" t="str">
        <f t="shared" si="230"/>
        <v>Jun-2020</v>
      </c>
      <c r="AG1277" s="89">
        <v>43966</v>
      </c>
      <c r="AH1277" s="90" t="str">
        <f t="shared" si="233"/>
        <v>W20-2020</v>
      </c>
      <c r="AI1277" s="90" t="str">
        <f t="shared" si="234"/>
        <v>May-2020</v>
      </c>
      <c r="AJ1277" s="89">
        <v>44015</v>
      </c>
      <c r="AK1277" s="90" t="str">
        <f t="shared" si="223"/>
        <v>W27-2020</v>
      </c>
      <c r="AL1277" s="90" t="str">
        <f t="shared" si="224"/>
        <v>Jul-2020</v>
      </c>
      <c r="AM1277" s="89">
        <v>44062</v>
      </c>
      <c r="AN1277" s="90" t="str">
        <f t="shared" si="225"/>
        <v>W34-2020</v>
      </c>
      <c r="AO1277" s="90" t="str">
        <f t="shared" si="226"/>
        <v>Aug-2020</v>
      </c>
      <c r="AP1277" s="83" t="s">
        <v>4464</v>
      </c>
      <c r="AQ1277" s="107">
        <v>43997</v>
      </c>
      <c r="AR1277" s="89"/>
      <c r="AS1277" s="99" t="s">
        <v>2236</v>
      </c>
      <c r="AT1277" s="94" t="s">
        <v>2415</v>
      </c>
      <c r="AU1277" s="92"/>
      <c r="AV1277" s="95">
        <v>44005</v>
      </c>
      <c r="AW1277" s="84"/>
      <c r="AX1277" s="89">
        <v>44027</v>
      </c>
      <c r="AY1277" s="89">
        <v>44063</v>
      </c>
      <c r="AZ1277" s="219" t="str">
        <f t="shared" si="227"/>
        <v>W34-2020</v>
      </c>
      <c r="BA1277" s="86"/>
      <c r="BB1277" s="86"/>
      <c r="BC1277" s="86"/>
      <c r="BD1277" s="83" t="s">
        <v>3719</v>
      </c>
      <c r="BE1277" s="83" t="str">
        <f t="shared" si="228"/>
        <v>21.RFI</v>
      </c>
      <c r="BF1277" s="83" t="s">
        <v>3755</v>
      </c>
      <c r="BG1277" s="96" t="s">
        <v>3763</v>
      </c>
      <c r="BH1277" s="437"/>
      <c r="BJ1277" s="190"/>
    </row>
    <row r="1278" spans="1:62" s="13" customFormat="1" ht="15" hidden="1" customHeight="1">
      <c r="A1278" s="27">
        <v>4</v>
      </c>
      <c r="B1278" s="29"/>
      <c r="C1278" s="83" t="str">
        <f t="shared" si="232"/>
        <v>JAW-JB-CBN-3842</v>
      </c>
      <c r="D1278" s="83">
        <v>30571040031</v>
      </c>
      <c r="E1278" s="83" t="s">
        <v>7868</v>
      </c>
      <c r="F1278" s="198" t="s">
        <v>382</v>
      </c>
      <c r="G1278" s="83" t="s">
        <v>5840</v>
      </c>
      <c r="H1278" s="84" t="s">
        <v>6825</v>
      </c>
      <c r="I1278" s="83">
        <v>108.534612</v>
      </c>
      <c r="J1278" s="83">
        <v>-6.768205</v>
      </c>
      <c r="K1278" s="83">
        <v>30</v>
      </c>
      <c r="L1278" s="83" t="s">
        <v>4489</v>
      </c>
      <c r="M1278" s="84">
        <v>2020</v>
      </c>
      <c r="N1278" s="83" t="s">
        <v>3757</v>
      </c>
      <c r="O1278" s="83" t="s">
        <v>3205</v>
      </c>
      <c r="P1278" s="84" t="s">
        <v>205</v>
      </c>
      <c r="Q1278" s="83" t="s">
        <v>381</v>
      </c>
      <c r="R1278" s="83" t="s">
        <v>382</v>
      </c>
      <c r="S1278" s="83" t="s">
        <v>106</v>
      </c>
      <c r="T1278" s="83" t="s">
        <v>4465</v>
      </c>
      <c r="U1278" s="83" t="s">
        <v>103</v>
      </c>
      <c r="V1278" s="83" t="s">
        <v>4470</v>
      </c>
      <c r="W1278" s="274" t="s">
        <v>2205</v>
      </c>
      <c r="X1278" s="274" t="s">
        <v>2423</v>
      </c>
      <c r="Y1278" s="85">
        <v>6614369</v>
      </c>
      <c r="Z1278" s="86">
        <v>43843</v>
      </c>
      <c r="AA1278" s="86"/>
      <c r="AB1278" s="87">
        <f t="shared" ca="1" si="221"/>
        <v>220</v>
      </c>
      <c r="AC1278" s="88" t="str">
        <f t="shared" ca="1" si="222"/>
        <v>&gt; 150 days</v>
      </c>
      <c r="AD1278" s="89">
        <f t="shared" si="231"/>
        <v>43993</v>
      </c>
      <c r="AE1278" s="90" t="str">
        <f t="shared" si="229"/>
        <v>W24-2020</v>
      </c>
      <c r="AF1278" s="90" t="str">
        <f t="shared" si="230"/>
        <v>Jun-2020</v>
      </c>
      <c r="AG1278" s="89">
        <v>43966</v>
      </c>
      <c r="AH1278" s="90" t="str">
        <f t="shared" si="233"/>
        <v>W20-2020</v>
      </c>
      <c r="AI1278" s="90" t="str">
        <f t="shared" si="234"/>
        <v>May-2020</v>
      </c>
      <c r="AJ1278" s="89">
        <v>44015</v>
      </c>
      <c r="AK1278" s="90" t="str">
        <f t="shared" si="223"/>
        <v>W27-2020</v>
      </c>
      <c r="AL1278" s="90" t="str">
        <f t="shared" si="224"/>
        <v>Jul-2020</v>
      </c>
      <c r="AM1278" s="89">
        <v>44062</v>
      </c>
      <c r="AN1278" s="90" t="str">
        <f t="shared" si="225"/>
        <v>W34-2020</v>
      </c>
      <c r="AO1278" s="90" t="str">
        <f t="shared" si="226"/>
        <v>Aug-2020</v>
      </c>
      <c r="AP1278" s="83" t="s">
        <v>4464</v>
      </c>
      <c r="AQ1278" s="107">
        <v>43997</v>
      </c>
      <c r="AR1278" s="89"/>
      <c r="AS1278" s="99" t="s">
        <v>2237</v>
      </c>
      <c r="AT1278" s="94" t="s">
        <v>2415</v>
      </c>
      <c r="AU1278" s="97"/>
      <c r="AV1278" s="95">
        <v>44005</v>
      </c>
      <c r="AW1278" s="97"/>
      <c r="AX1278" s="89">
        <v>44027</v>
      </c>
      <c r="AY1278" s="89">
        <v>44063</v>
      </c>
      <c r="AZ1278" s="219" t="str">
        <f t="shared" si="227"/>
        <v>W34-2020</v>
      </c>
      <c r="BA1278" s="86"/>
      <c r="BB1278" s="86"/>
      <c r="BC1278" s="86"/>
      <c r="BD1278" s="83" t="s">
        <v>3719</v>
      </c>
      <c r="BE1278" s="83" t="str">
        <f t="shared" si="228"/>
        <v>21.RFI</v>
      </c>
      <c r="BF1278" s="83" t="s">
        <v>3755</v>
      </c>
      <c r="BG1278" s="96" t="s">
        <v>3764</v>
      </c>
      <c r="BH1278" s="437"/>
      <c r="BJ1278" s="190"/>
    </row>
    <row r="1279" spans="1:62" s="13" customFormat="1" ht="15" hidden="1" customHeight="1">
      <c r="A1279" s="27">
        <v>36</v>
      </c>
      <c r="B1279" s="29"/>
      <c r="C1279" s="83" t="str">
        <f t="shared" si="232"/>
        <v>JAW-JI-MJK-4142</v>
      </c>
      <c r="D1279" s="83">
        <v>30571230031</v>
      </c>
      <c r="E1279" s="83" t="s">
        <v>7758</v>
      </c>
      <c r="F1279" s="198" t="s">
        <v>446</v>
      </c>
      <c r="G1279" s="83" t="s">
        <v>5840</v>
      </c>
      <c r="H1279" s="84" t="s">
        <v>6825</v>
      </c>
      <c r="I1279" s="83">
        <v>112.477746</v>
      </c>
      <c r="J1279" s="83">
        <v>-7.3261880000000001</v>
      </c>
      <c r="K1279" s="83">
        <v>50</v>
      </c>
      <c r="L1279" s="83" t="s">
        <v>4517</v>
      </c>
      <c r="M1279" s="84">
        <v>2020</v>
      </c>
      <c r="N1279" s="83" t="s">
        <v>3757</v>
      </c>
      <c r="O1279" s="83" t="s">
        <v>3235</v>
      </c>
      <c r="P1279" s="84" t="s">
        <v>205</v>
      </c>
      <c r="Q1279" s="83" t="s">
        <v>445</v>
      </c>
      <c r="R1279" s="83" t="s">
        <v>446</v>
      </c>
      <c r="S1279" s="83" t="s">
        <v>106</v>
      </c>
      <c r="T1279" s="83" t="s">
        <v>4465</v>
      </c>
      <c r="U1279" s="83" t="s">
        <v>203</v>
      </c>
      <c r="V1279" s="83" t="s">
        <v>4472</v>
      </c>
      <c r="W1279" s="274" t="s">
        <v>2207</v>
      </c>
      <c r="X1279" s="274" t="s">
        <v>2442</v>
      </c>
      <c r="Y1279" s="85">
        <v>6614369</v>
      </c>
      <c r="Z1279" s="86">
        <v>43843</v>
      </c>
      <c r="AA1279" s="86"/>
      <c r="AB1279" s="87">
        <f t="shared" ca="1" si="221"/>
        <v>241</v>
      </c>
      <c r="AC1279" s="88" t="str">
        <f t="shared" ca="1" si="222"/>
        <v>&gt; 150 days</v>
      </c>
      <c r="AD1279" s="89">
        <f t="shared" si="231"/>
        <v>43993</v>
      </c>
      <c r="AE1279" s="90" t="str">
        <f t="shared" si="229"/>
        <v>W24-2020</v>
      </c>
      <c r="AF1279" s="90" t="str">
        <f t="shared" si="230"/>
        <v>Jun-2020</v>
      </c>
      <c r="AG1279" s="89">
        <v>44012</v>
      </c>
      <c r="AH1279" s="90" t="str">
        <f t="shared" si="233"/>
        <v>W27-2020</v>
      </c>
      <c r="AI1279" s="90" t="str">
        <f t="shared" si="234"/>
        <v>Jun-2020</v>
      </c>
      <c r="AJ1279" s="89">
        <v>44012</v>
      </c>
      <c r="AK1279" s="90" t="str">
        <f t="shared" si="223"/>
        <v>W27-2020</v>
      </c>
      <c r="AL1279" s="90" t="str">
        <f t="shared" si="224"/>
        <v>Jun-2020</v>
      </c>
      <c r="AM1279" s="89">
        <v>44089</v>
      </c>
      <c r="AN1279" s="90" t="str">
        <f t="shared" si="225"/>
        <v>W38-2020</v>
      </c>
      <c r="AO1279" s="90" t="str">
        <f t="shared" si="226"/>
        <v>Sep-2020</v>
      </c>
      <c r="AP1279" s="83" t="s">
        <v>4464</v>
      </c>
      <c r="AQ1279" s="107">
        <v>43994</v>
      </c>
      <c r="AR1279" s="89"/>
      <c r="AS1279" s="99">
        <v>511812242006</v>
      </c>
      <c r="AT1279" s="94">
        <v>6.6</v>
      </c>
      <c r="AU1279" s="97"/>
      <c r="AV1279" s="95">
        <v>44001</v>
      </c>
      <c r="AW1279" s="97"/>
      <c r="AX1279" s="89">
        <v>44014</v>
      </c>
      <c r="AY1279" s="89">
        <v>44084</v>
      </c>
      <c r="AZ1279" s="219" t="str">
        <f t="shared" si="227"/>
        <v>W37-2020</v>
      </c>
      <c r="BA1279" s="86"/>
      <c r="BB1279" s="86"/>
      <c r="BC1279" s="86"/>
      <c r="BD1279" s="83" t="s">
        <v>3719</v>
      </c>
      <c r="BE1279" s="83" t="str">
        <f t="shared" si="228"/>
        <v>21.RFI</v>
      </c>
      <c r="BF1279" s="83" t="s">
        <v>3755</v>
      </c>
      <c r="BG1279" s="96" t="s">
        <v>3796</v>
      </c>
      <c r="BH1279" s="437"/>
      <c r="BJ1279" s="190"/>
    </row>
    <row r="1280" spans="1:62" s="13" customFormat="1" ht="15" hidden="1" customHeight="1">
      <c r="A1280" s="27">
        <v>72</v>
      </c>
      <c r="B1280" s="29"/>
      <c r="C1280" s="83" t="str">
        <f t="shared" si="232"/>
        <v>JAW-JI-SIT-3803</v>
      </c>
      <c r="D1280" s="83">
        <v>30571560031</v>
      </c>
      <c r="E1280" s="83" t="s">
        <v>7669</v>
      </c>
      <c r="F1280" s="198" t="s">
        <v>518</v>
      </c>
      <c r="G1280" s="83" t="s">
        <v>5840</v>
      </c>
      <c r="H1280" s="84" t="s">
        <v>6825</v>
      </c>
      <c r="I1280" s="83">
        <v>114.06377500000001</v>
      </c>
      <c r="J1280" s="83">
        <v>-7.6899540000000002</v>
      </c>
      <c r="K1280" s="83">
        <v>40</v>
      </c>
      <c r="L1280" s="83" t="s">
        <v>4545</v>
      </c>
      <c r="M1280" s="84">
        <v>2020</v>
      </c>
      <c r="N1280" s="83" t="s">
        <v>3757</v>
      </c>
      <c r="O1280" s="83" t="s">
        <v>3270</v>
      </c>
      <c r="P1280" s="84" t="s">
        <v>205</v>
      </c>
      <c r="Q1280" s="83" t="s">
        <v>517</v>
      </c>
      <c r="R1280" s="83" t="s">
        <v>518</v>
      </c>
      <c r="S1280" s="83" t="s">
        <v>106</v>
      </c>
      <c r="T1280" s="83" t="s">
        <v>4465</v>
      </c>
      <c r="U1280" s="83" t="s">
        <v>203</v>
      </c>
      <c r="V1280" s="83" t="s">
        <v>4472</v>
      </c>
      <c r="W1280" s="274" t="s">
        <v>2207</v>
      </c>
      <c r="X1280" s="274" t="s">
        <v>2425</v>
      </c>
      <c r="Y1280" s="85">
        <v>6614369</v>
      </c>
      <c r="Z1280" s="86">
        <v>43843</v>
      </c>
      <c r="AA1280" s="86"/>
      <c r="AB1280" s="87">
        <f t="shared" ca="1" si="221"/>
        <v>402</v>
      </c>
      <c r="AC1280" s="88" t="str">
        <f t="shared" ca="1" si="222"/>
        <v>&gt; 150 days</v>
      </c>
      <c r="AD1280" s="89">
        <f t="shared" si="231"/>
        <v>43993</v>
      </c>
      <c r="AE1280" s="90" t="str">
        <f t="shared" si="229"/>
        <v>W24-2020</v>
      </c>
      <c r="AF1280" s="90" t="str">
        <f t="shared" si="230"/>
        <v>Jun-2020</v>
      </c>
      <c r="AG1280" s="89">
        <v>44057</v>
      </c>
      <c r="AH1280" s="90" t="str">
        <f t="shared" si="233"/>
        <v>W33-2020</v>
      </c>
      <c r="AI1280" s="90" t="str">
        <f t="shared" si="234"/>
        <v>Aug-2020</v>
      </c>
      <c r="AJ1280" s="89">
        <v>44233</v>
      </c>
      <c r="AK1280" s="90" t="str">
        <f t="shared" si="223"/>
        <v>W06-2021</v>
      </c>
      <c r="AL1280" s="90" t="str">
        <f t="shared" si="224"/>
        <v>Feb-2021</v>
      </c>
      <c r="AM1280" s="89">
        <v>44247</v>
      </c>
      <c r="AN1280" s="90" t="str">
        <f t="shared" si="225"/>
        <v>W08-2021</v>
      </c>
      <c r="AO1280" s="90" t="str">
        <f t="shared" si="226"/>
        <v>Feb-2021</v>
      </c>
      <c r="AP1280" s="83" t="s">
        <v>4462</v>
      </c>
      <c r="AQ1280" s="107">
        <v>44214</v>
      </c>
      <c r="AR1280" s="89"/>
      <c r="AS1280" s="99">
        <v>516500950850</v>
      </c>
      <c r="AT1280" s="94">
        <v>10.6</v>
      </c>
      <c r="AU1280" s="97"/>
      <c r="AV1280" s="95">
        <v>44001</v>
      </c>
      <c r="AW1280" s="97"/>
      <c r="AX1280" s="89">
        <v>44022</v>
      </c>
      <c r="AY1280" s="89">
        <v>44245</v>
      </c>
      <c r="AZ1280" s="219" t="str">
        <f t="shared" si="227"/>
        <v>W08-2021</v>
      </c>
      <c r="BA1280" s="86"/>
      <c r="BB1280" s="86"/>
      <c r="BC1280" s="86"/>
      <c r="BD1280" s="83" t="s">
        <v>3719</v>
      </c>
      <c r="BE1280" s="83" t="str">
        <f t="shared" si="228"/>
        <v>21.RFI</v>
      </c>
      <c r="BF1280" s="83" t="s">
        <v>3755</v>
      </c>
      <c r="BG1280" s="96" t="s">
        <v>3832</v>
      </c>
      <c r="BH1280" s="437"/>
      <c r="BI1280" s="14"/>
      <c r="BJ1280" s="14"/>
    </row>
    <row r="1281" spans="1:62" s="201" customFormat="1" ht="15" hidden="1" customHeight="1">
      <c r="A1281" s="27">
        <v>195</v>
      </c>
      <c r="B1281" s="29"/>
      <c r="C1281" s="83" t="str">
        <f t="shared" si="232"/>
        <v>JAW-JI-SMP-4112</v>
      </c>
      <c r="D1281" s="83">
        <v>30571600031</v>
      </c>
      <c r="E1281" s="83" t="s">
        <v>7301</v>
      </c>
      <c r="F1281" s="198" t="s">
        <v>2912</v>
      </c>
      <c r="G1281" s="83" t="s">
        <v>5840</v>
      </c>
      <c r="H1281" s="84" t="s">
        <v>6825</v>
      </c>
      <c r="I1281" s="83">
        <v>113.828057</v>
      </c>
      <c r="J1281" s="83">
        <v>-7.008343</v>
      </c>
      <c r="K1281" s="83">
        <v>40</v>
      </c>
      <c r="L1281" s="83" t="s">
        <v>4641</v>
      </c>
      <c r="M1281" s="84">
        <v>2020</v>
      </c>
      <c r="N1281" s="83" t="s">
        <v>3757</v>
      </c>
      <c r="O1281" s="83" t="s">
        <v>3392</v>
      </c>
      <c r="P1281" s="84" t="s">
        <v>205</v>
      </c>
      <c r="Q1281" s="83" t="s">
        <v>763</v>
      </c>
      <c r="R1281" s="83" t="s">
        <v>764</v>
      </c>
      <c r="S1281" s="83" t="s">
        <v>106</v>
      </c>
      <c r="T1281" s="83" t="s">
        <v>4465</v>
      </c>
      <c r="U1281" s="83" t="s">
        <v>203</v>
      </c>
      <c r="V1281" s="83" t="s">
        <v>4472</v>
      </c>
      <c r="W1281" s="274" t="s">
        <v>2207</v>
      </c>
      <c r="X1281" s="274" t="s">
        <v>2446</v>
      </c>
      <c r="Y1281" s="85">
        <v>6614369</v>
      </c>
      <c r="Z1281" s="86">
        <v>43843</v>
      </c>
      <c r="AA1281" s="86"/>
      <c r="AB1281" s="87">
        <f t="shared" ca="1" si="221"/>
        <v>392</v>
      </c>
      <c r="AC1281" s="88" t="str">
        <f t="shared" ca="1" si="222"/>
        <v>&gt; 150 days</v>
      </c>
      <c r="AD1281" s="89">
        <f t="shared" si="231"/>
        <v>43993</v>
      </c>
      <c r="AE1281" s="90" t="str">
        <f t="shared" si="229"/>
        <v>W24-2020</v>
      </c>
      <c r="AF1281" s="90" t="str">
        <f t="shared" si="230"/>
        <v>Jun-2020</v>
      </c>
      <c r="AG1281" s="89">
        <v>43978</v>
      </c>
      <c r="AH1281" s="90" t="str">
        <f t="shared" si="233"/>
        <v>W22-2020</v>
      </c>
      <c r="AI1281" s="90" t="str">
        <f t="shared" si="234"/>
        <v>May-2020</v>
      </c>
      <c r="AJ1281" s="89">
        <v>44233</v>
      </c>
      <c r="AK1281" s="90" t="str">
        <f t="shared" si="223"/>
        <v>W06-2021</v>
      </c>
      <c r="AL1281" s="90" t="str">
        <f t="shared" si="224"/>
        <v>Feb-2021</v>
      </c>
      <c r="AM1281" s="89">
        <v>44240</v>
      </c>
      <c r="AN1281" s="90" t="str">
        <f t="shared" si="225"/>
        <v>W07-2021</v>
      </c>
      <c r="AO1281" s="90" t="str">
        <f t="shared" si="226"/>
        <v>Feb-2021</v>
      </c>
      <c r="AP1281" s="83" t="s">
        <v>4462</v>
      </c>
      <c r="AQ1281" s="107">
        <v>44214</v>
      </c>
      <c r="AR1281" s="89"/>
      <c r="AS1281" s="99">
        <v>517101263634</v>
      </c>
      <c r="AT1281" s="94">
        <v>6.6</v>
      </c>
      <c r="AU1281" s="97"/>
      <c r="AV1281" s="95">
        <v>44001</v>
      </c>
      <c r="AW1281" s="97"/>
      <c r="AX1281" s="89">
        <v>43978</v>
      </c>
      <c r="AY1281" s="89">
        <v>44235</v>
      </c>
      <c r="AZ1281" s="219" t="str">
        <f t="shared" si="227"/>
        <v>W07-2021</v>
      </c>
      <c r="BA1281" s="86"/>
      <c r="BB1281" s="86"/>
      <c r="BC1281" s="86"/>
      <c r="BD1281" s="83" t="s">
        <v>3719</v>
      </c>
      <c r="BE1281" s="83" t="str">
        <f t="shared" si="228"/>
        <v>21.RFI</v>
      </c>
      <c r="BF1281" s="83" t="s">
        <v>3755</v>
      </c>
      <c r="BG1281" s="96" t="s">
        <v>3955</v>
      </c>
      <c r="BH1281" s="437"/>
      <c r="BI1281" s="242"/>
      <c r="BJ1281" s="242"/>
    </row>
    <row r="1282" spans="1:62" s="13" customFormat="1" ht="15" hidden="1" customHeight="1">
      <c r="A1282" s="27">
        <v>174</v>
      </c>
      <c r="B1282" s="29"/>
      <c r="C1282" s="83" t="str">
        <f t="shared" si="232"/>
        <v>JAW-JB-NPH-3691</v>
      </c>
      <c r="D1282" s="83">
        <v>30573570031</v>
      </c>
      <c r="E1282" s="83" t="s">
        <v>7363</v>
      </c>
      <c r="F1282" s="198" t="s">
        <v>722</v>
      </c>
      <c r="G1282" s="83" t="s">
        <v>5840</v>
      </c>
      <c r="H1282" s="84" t="s">
        <v>6825</v>
      </c>
      <c r="I1282" s="83">
        <v>107.42045400000001</v>
      </c>
      <c r="J1282" s="83">
        <v>-6.780373</v>
      </c>
      <c r="K1282" s="83">
        <v>40</v>
      </c>
      <c r="L1282" s="83" t="s">
        <v>4548</v>
      </c>
      <c r="M1282" s="84">
        <v>2020</v>
      </c>
      <c r="N1282" s="83" t="s">
        <v>3757</v>
      </c>
      <c r="O1282" s="83" t="s">
        <v>3371</v>
      </c>
      <c r="P1282" s="84" t="s">
        <v>205</v>
      </c>
      <c r="Q1282" s="83" t="s">
        <v>721</v>
      </c>
      <c r="R1282" s="83" t="s">
        <v>722</v>
      </c>
      <c r="S1282" s="83" t="s">
        <v>106</v>
      </c>
      <c r="T1282" s="83" t="s">
        <v>4465</v>
      </c>
      <c r="U1282" s="83" t="s">
        <v>103</v>
      </c>
      <c r="V1282" s="83" t="s">
        <v>4470</v>
      </c>
      <c r="W1282" s="274" t="s">
        <v>2205</v>
      </c>
      <c r="X1282" s="274" t="s">
        <v>2435</v>
      </c>
      <c r="Y1282" s="85">
        <v>6614396</v>
      </c>
      <c r="Z1282" s="86">
        <v>43845</v>
      </c>
      <c r="AA1282" s="86"/>
      <c r="AB1282" s="87">
        <f t="shared" ca="1" si="221"/>
        <v>149</v>
      </c>
      <c r="AC1282" s="88" t="str">
        <f t="shared" ca="1" si="222"/>
        <v>121 - 150 days</v>
      </c>
      <c r="AD1282" s="89">
        <f t="shared" si="231"/>
        <v>43995</v>
      </c>
      <c r="AE1282" s="90" t="str">
        <f t="shared" si="229"/>
        <v>W24-2020</v>
      </c>
      <c r="AF1282" s="90" t="str">
        <f t="shared" si="230"/>
        <v>Jun-2020</v>
      </c>
      <c r="AG1282" s="89">
        <v>43948</v>
      </c>
      <c r="AH1282" s="90" t="str">
        <f t="shared" si="233"/>
        <v>W18-2020</v>
      </c>
      <c r="AI1282" s="90" t="str">
        <f t="shared" si="234"/>
        <v>Apr-2020</v>
      </c>
      <c r="AJ1282" s="89">
        <v>43986</v>
      </c>
      <c r="AK1282" s="90" t="str">
        <f t="shared" si="223"/>
        <v>W23-2020</v>
      </c>
      <c r="AL1282" s="90" t="str">
        <f t="shared" si="224"/>
        <v>Jun-2020</v>
      </c>
      <c r="AM1282" s="89">
        <v>43990</v>
      </c>
      <c r="AN1282" s="90" t="str">
        <f t="shared" si="225"/>
        <v>W24-2020</v>
      </c>
      <c r="AO1282" s="90" t="str">
        <f t="shared" si="226"/>
        <v>Jun-2020</v>
      </c>
      <c r="AP1282" s="83" t="s">
        <v>4464</v>
      </c>
      <c r="AQ1282" s="107">
        <v>43943</v>
      </c>
      <c r="AR1282" s="89"/>
      <c r="AS1282" s="99" t="s">
        <v>2263</v>
      </c>
      <c r="AT1282" s="94" t="s">
        <v>2415</v>
      </c>
      <c r="AU1282" s="97"/>
      <c r="AV1282" s="95">
        <v>44000</v>
      </c>
      <c r="AW1282" s="97"/>
      <c r="AX1282" s="89">
        <v>43965</v>
      </c>
      <c r="AY1282" s="89">
        <v>43994</v>
      </c>
      <c r="AZ1282" s="219" t="str">
        <f t="shared" si="227"/>
        <v>W24-2020</v>
      </c>
      <c r="BA1282" s="86"/>
      <c r="BB1282" s="86">
        <v>44052</v>
      </c>
      <c r="BC1282" s="86"/>
      <c r="BD1282" s="83" t="s">
        <v>3719</v>
      </c>
      <c r="BE1282" s="83" t="str">
        <f t="shared" si="228"/>
        <v>21.RFI</v>
      </c>
      <c r="BF1282" s="83" t="s">
        <v>3755</v>
      </c>
      <c r="BG1282" s="96" t="s">
        <v>3934</v>
      </c>
      <c r="BH1282" s="437"/>
      <c r="BI1282" s="190"/>
      <c r="BJ1282" s="190"/>
    </row>
    <row r="1283" spans="1:62" s="13" customFormat="1" ht="15" hidden="1" customHeight="1">
      <c r="A1283" s="27">
        <v>184</v>
      </c>
      <c r="B1283" s="29"/>
      <c r="C1283" s="83" t="str">
        <f t="shared" si="232"/>
        <v>JAW-JI-SMP-4118</v>
      </c>
      <c r="D1283" s="83">
        <v>30571650031</v>
      </c>
      <c r="E1283" s="83" t="s">
        <v>7345</v>
      </c>
      <c r="F1283" s="198" t="s">
        <v>742</v>
      </c>
      <c r="G1283" s="83" t="s">
        <v>5840</v>
      </c>
      <c r="H1283" s="84" t="s">
        <v>6825</v>
      </c>
      <c r="I1283" s="83">
        <v>114.05377</v>
      </c>
      <c r="J1283" s="83">
        <v>-7.0891409999999997</v>
      </c>
      <c r="K1283" s="83">
        <v>50</v>
      </c>
      <c r="L1283" s="83" t="s">
        <v>4630</v>
      </c>
      <c r="M1283" s="84">
        <v>2020</v>
      </c>
      <c r="N1283" s="83" t="s">
        <v>3757</v>
      </c>
      <c r="O1283" s="83" t="s">
        <v>3381</v>
      </c>
      <c r="P1283" s="84" t="s">
        <v>205</v>
      </c>
      <c r="Q1283" s="83" t="s">
        <v>741</v>
      </c>
      <c r="R1283" s="83" t="s">
        <v>742</v>
      </c>
      <c r="S1283" s="83" t="s">
        <v>106</v>
      </c>
      <c r="T1283" s="83" t="s">
        <v>4465</v>
      </c>
      <c r="U1283" s="83" t="s">
        <v>203</v>
      </c>
      <c r="V1283" s="83" t="s">
        <v>4472</v>
      </c>
      <c r="W1283" s="274" t="s">
        <v>2207</v>
      </c>
      <c r="X1283" s="274" t="s">
        <v>2446</v>
      </c>
      <c r="Y1283" s="85">
        <v>6614369</v>
      </c>
      <c r="Z1283" s="86">
        <v>43843</v>
      </c>
      <c r="AA1283" s="86"/>
      <c r="AB1283" s="87">
        <f t="shared" ca="1" si="221"/>
        <v>143</v>
      </c>
      <c r="AC1283" s="88" t="str">
        <f t="shared" ca="1" si="222"/>
        <v>121 - 150 days</v>
      </c>
      <c r="AD1283" s="89">
        <f t="shared" si="231"/>
        <v>43993</v>
      </c>
      <c r="AE1283" s="90" t="str">
        <f t="shared" si="229"/>
        <v>W24-2020</v>
      </c>
      <c r="AF1283" s="90" t="str">
        <f t="shared" si="230"/>
        <v>Jun-2020</v>
      </c>
      <c r="AG1283" s="89">
        <v>43960</v>
      </c>
      <c r="AH1283" s="90" t="str">
        <f t="shared" si="233"/>
        <v>W19-2020</v>
      </c>
      <c r="AI1283" s="90" t="str">
        <f t="shared" si="234"/>
        <v>May-2020</v>
      </c>
      <c r="AJ1283" s="89">
        <v>43986</v>
      </c>
      <c r="AK1283" s="90" t="str">
        <f t="shared" si="223"/>
        <v>W23-2020</v>
      </c>
      <c r="AL1283" s="90" t="str">
        <f t="shared" si="224"/>
        <v>Jun-2020</v>
      </c>
      <c r="AM1283" s="89">
        <v>43986</v>
      </c>
      <c r="AN1283" s="90" t="str">
        <f t="shared" si="225"/>
        <v>W23-2020</v>
      </c>
      <c r="AO1283" s="90" t="str">
        <f t="shared" si="226"/>
        <v>Jun-2020</v>
      </c>
      <c r="AP1283" s="83" t="s">
        <v>4464</v>
      </c>
      <c r="AQ1283" s="107">
        <v>43943</v>
      </c>
      <c r="AR1283" s="89"/>
      <c r="AS1283" s="99">
        <v>517101224147</v>
      </c>
      <c r="AT1283" s="94">
        <v>6.6</v>
      </c>
      <c r="AU1283" s="97"/>
      <c r="AV1283" s="95">
        <v>43999</v>
      </c>
      <c r="AW1283" s="97"/>
      <c r="AX1283" s="89"/>
      <c r="AY1283" s="89">
        <v>43986</v>
      </c>
      <c r="AZ1283" s="219" t="str">
        <f t="shared" si="227"/>
        <v>W23-2020</v>
      </c>
      <c r="BA1283" s="86"/>
      <c r="BB1283" s="86">
        <v>44027</v>
      </c>
      <c r="BC1283" s="86"/>
      <c r="BD1283" s="83" t="s">
        <v>3719</v>
      </c>
      <c r="BE1283" s="83" t="str">
        <f t="shared" si="228"/>
        <v>21.RFI</v>
      </c>
      <c r="BF1283" s="83" t="s">
        <v>3755</v>
      </c>
      <c r="BG1283" s="96" t="s">
        <v>3944</v>
      </c>
      <c r="BH1283" s="437"/>
      <c r="BJ1283" s="190"/>
    </row>
    <row r="1284" spans="1:62" s="13" customFormat="1" ht="15" hidden="1" customHeight="1">
      <c r="A1284" s="27">
        <v>47</v>
      </c>
      <c r="B1284" s="29"/>
      <c r="C1284" s="83" t="str">
        <f t="shared" si="232"/>
        <v>JAW-JI-SMP-4114</v>
      </c>
      <c r="D1284" s="83">
        <v>30571610031</v>
      </c>
      <c r="E1284" s="83" t="s">
        <v>7731</v>
      </c>
      <c r="F1284" s="198" t="s">
        <v>468</v>
      </c>
      <c r="G1284" s="83" t="s">
        <v>5840</v>
      </c>
      <c r="H1284" s="84" t="s">
        <v>6825</v>
      </c>
      <c r="I1284" s="83">
        <v>113.94291</v>
      </c>
      <c r="J1284" s="83">
        <v>-6.9980099999999998</v>
      </c>
      <c r="K1284" s="83">
        <v>40</v>
      </c>
      <c r="L1284" s="83" t="s">
        <v>4525</v>
      </c>
      <c r="M1284" s="84">
        <v>2020</v>
      </c>
      <c r="N1284" s="83" t="s">
        <v>3757</v>
      </c>
      <c r="O1284" s="83" t="s">
        <v>3246</v>
      </c>
      <c r="P1284" s="84" t="s">
        <v>205</v>
      </c>
      <c r="Q1284" s="83" t="s">
        <v>467</v>
      </c>
      <c r="R1284" s="83" t="s">
        <v>468</v>
      </c>
      <c r="S1284" s="83" t="s">
        <v>106</v>
      </c>
      <c r="T1284" s="83" t="s">
        <v>4465</v>
      </c>
      <c r="U1284" s="83" t="s">
        <v>203</v>
      </c>
      <c r="V1284" s="83" t="s">
        <v>4472</v>
      </c>
      <c r="W1284" s="274" t="s">
        <v>2207</v>
      </c>
      <c r="X1284" s="274" t="s">
        <v>2446</v>
      </c>
      <c r="Y1284" s="85">
        <v>6614369</v>
      </c>
      <c r="Z1284" s="86">
        <v>43843</v>
      </c>
      <c r="AA1284" s="86"/>
      <c r="AB1284" s="87">
        <f t="shared" ca="1" si="221"/>
        <v>179</v>
      </c>
      <c r="AC1284" s="88" t="str">
        <f t="shared" ca="1" si="222"/>
        <v>&gt; 150 days</v>
      </c>
      <c r="AD1284" s="89">
        <f t="shared" si="231"/>
        <v>43993</v>
      </c>
      <c r="AE1284" s="90" t="str">
        <f t="shared" si="229"/>
        <v>W24-2020</v>
      </c>
      <c r="AF1284" s="90" t="str">
        <f t="shared" si="230"/>
        <v>Jun-2020</v>
      </c>
      <c r="AG1284" s="89">
        <v>43948</v>
      </c>
      <c r="AH1284" s="90" t="str">
        <f t="shared" si="233"/>
        <v>W18-2020</v>
      </c>
      <c r="AI1284" s="90" t="str">
        <f t="shared" si="234"/>
        <v>Apr-2020</v>
      </c>
      <c r="AJ1284" s="89">
        <v>44012</v>
      </c>
      <c r="AK1284" s="90" t="str">
        <f t="shared" si="223"/>
        <v>W27-2020</v>
      </c>
      <c r="AL1284" s="90" t="str">
        <f t="shared" si="224"/>
        <v>Jun-2020</v>
      </c>
      <c r="AM1284" s="89">
        <v>44022</v>
      </c>
      <c r="AN1284" s="90" t="str">
        <f t="shared" si="225"/>
        <v>W28-2020</v>
      </c>
      <c r="AO1284" s="90" t="str">
        <f t="shared" si="226"/>
        <v>Jul-2020</v>
      </c>
      <c r="AP1284" s="83" t="s">
        <v>4464</v>
      </c>
      <c r="AQ1284" s="107">
        <v>43994</v>
      </c>
      <c r="AR1284" s="89"/>
      <c r="AS1284" s="99">
        <v>517101229786</v>
      </c>
      <c r="AT1284" s="94">
        <v>6.6</v>
      </c>
      <c r="AU1284" s="97"/>
      <c r="AV1284" s="95">
        <v>43999</v>
      </c>
      <c r="AW1284" s="97"/>
      <c r="AX1284" s="89">
        <v>44010</v>
      </c>
      <c r="AY1284" s="89">
        <v>44022</v>
      </c>
      <c r="AZ1284" s="219" t="str">
        <f t="shared" si="227"/>
        <v>W28-2020</v>
      </c>
      <c r="BA1284" s="86"/>
      <c r="BB1284" s="86">
        <v>44082</v>
      </c>
      <c r="BC1284" s="86"/>
      <c r="BD1284" s="83" t="s">
        <v>3719</v>
      </c>
      <c r="BE1284" s="83" t="str">
        <f t="shared" si="228"/>
        <v>21.RFI</v>
      </c>
      <c r="BF1284" s="83" t="s">
        <v>3755</v>
      </c>
      <c r="BG1284" s="96" t="s">
        <v>3807</v>
      </c>
      <c r="BH1284" s="437"/>
      <c r="BJ1284" s="190"/>
    </row>
    <row r="1285" spans="1:62" s="13" customFormat="1" ht="15" hidden="1" customHeight="1">
      <c r="A1285" s="27">
        <v>165</v>
      </c>
      <c r="B1285" s="29"/>
      <c r="C1285" s="83" t="str">
        <f t="shared" si="232"/>
        <v>JAW-JI-SIT-3802</v>
      </c>
      <c r="D1285" s="83">
        <v>30571550031</v>
      </c>
      <c r="E1285" s="83" t="s">
        <v>7394</v>
      </c>
      <c r="F1285" s="198" t="s">
        <v>704</v>
      </c>
      <c r="G1285" s="83" t="s">
        <v>5840</v>
      </c>
      <c r="H1285" s="84" t="s">
        <v>6825</v>
      </c>
      <c r="I1285" s="83">
        <v>114.006488</v>
      </c>
      <c r="J1285" s="83">
        <v>-7.7515739999999997</v>
      </c>
      <c r="K1285" s="83">
        <v>50</v>
      </c>
      <c r="L1285" s="83" t="s">
        <v>4618</v>
      </c>
      <c r="M1285" s="84">
        <v>2020</v>
      </c>
      <c r="N1285" s="83" t="s">
        <v>3757</v>
      </c>
      <c r="O1285" s="83" t="s">
        <v>3362</v>
      </c>
      <c r="P1285" s="84" t="s">
        <v>205</v>
      </c>
      <c r="Q1285" s="83" t="s">
        <v>703</v>
      </c>
      <c r="R1285" s="83" t="s">
        <v>704</v>
      </c>
      <c r="S1285" s="83" t="s">
        <v>106</v>
      </c>
      <c r="T1285" s="83" t="s">
        <v>4465</v>
      </c>
      <c r="U1285" s="83" t="s">
        <v>203</v>
      </c>
      <c r="V1285" s="83" t="s">
        <v>4472</v>
      </c>
      <c r="W1285" s="274" t="s">
        <v>2207</v>
      </c>
      <c r="X1285" s="274" t="s">
        <v>2425</v>
      </c>
      <c r="Y1285" s="85">
        <v>6614369</v>
      </c>
      <c r="Z1285" s="86">
        <v>43843</v>
      </c>
      <c r="AA1285" s="86"/>
      <c r="AB1285" s="87">
        <f t="shared" ref="AB1285:AB1348" ca="1" si="235">IF(AND($Z1285=""),"",IF(AND($Z1285&lt;&gt;"",AY1285&lt;&gt;""),AY1285-$Z1285,IF(AND($Z1285&lt;&gt;"",AY1285=""),TODAY()-$Z1285)))</f>
        <v>179</v>
      </c>
      <c r="AC1285" s="88" t="str">
        <f t="shared" ref="AC1285:AC1348" ca="1" si="236">IF(AB1285="","",IF(AB1285="RFI","RFI done",IF(AB1285&gt;150,"&gt; 150 days",IF(AB1285&gt;120,"121 - 150 days",IF(AB1285&gt;90,"91 - 120 days",IF(AB1285&gt;60,"61 - 90 days",IF(AB1285&gt;30,"31 - 60 days","&lt; 30 days")))))))</f>
        <v>&gt; 150 days</v>
      </c>
      <c r="AD1285" s="89">
        <f t="shared" si="231"/>
        <v>43993</v>
      </c>
      <c r="AE1285" s="90" t="str">
        <f t="shared" si="229"/>
        <v>W24-2020</v>
      </c>
      <c r="AF1285" s="90" t="str">
        <f t="shared" si="230"/>
        <v>Jun-2020</v>
      </c>
      <c r="AG1285" s="89">
        <v>43948</v>
      </c>
      <c r="AH1285" s="90" t="str">
        <f t="shared" si="233"/>
        <v>W18-2020</v>
      </c>
      <c r="AI1285" s="90" t="str">
        <f t="shared" si="234"/>
        <v>Apr-2020</v>
      </c>
      <c r="AJ1285" s="89">
        <v>44015</v>
      </c>
      <c r="AK1285" s="90" t="str">
        <f t="shared" ref="AK1285:AK1348" si="237">IFERROR(VLOOKUP(AJ1285,L_Convert,6,FALSE),"")</f>
        <v>W27-2020</v>
      </c>
      <c r="AL1285" s="90" t="str">
        <f t="shared" ref="AL1285:AL1348" si="238">IFERROR(VLOOKUP(AJ1285,L_Convert,7,FALSE),"")</f>
        <v>Jul-2020</v>
      </c>
      <c r="AM1285" s="89">
        <v>44022</v>
      </c>
      <c r="AN1285" s="90" t="str">
        <f t="shared" ref="AN1285:AN1348" si="239">IFERROR(VLOOKUP(AM1285,L_Convert,6,FALSE),"")</f>
        <v>W28-2020</v>
      </c>
      <c r="AO1285" s="90" t="str">
        <f t="shared" ref="AO1285:AO1348" si="240">IFERROR(VLOOKUP(AM1285,L_Convert,7,FALSE),"")</f>
        <v>Jul-2020</v>
      </c>
      <c r="AP1285" s="83" t="s">
        <v>4464</v>
      </c>
      <c r="AQ1285" s="107" t="s">
        <v>6008</v>
      </c>
      <c r="AR1285" s="89"/>
      <c r="AS1285" s="99">
        <v>516500929104</v>
      </c>
      <c r="AT1285" s="94">
        <v>10.6</v>
      </c>
      <c r="AU1285" s="97"/>
      <c r="AV1285" s="95">
        <v>43999</v>
      </c>
      <c r="AW1285" s="97"/>
      <c r="AX1285" s="89">
        <v>43937</v>
      </c>
      <c r="AY1285" s="89">
        <v>44022</v>
      </c>
      <c r="AZ1285" s="219" t="str">
        <f t="shared" si="227"/>
        <v>W28-2020</v>
      </c>
      <c r="BA1285" s="86"/>
      <c r="BB1285" s="86">
        <v>44092</v>
      </c>
      <c r="BC1285" s="86"/>
      <c r="BD1285" s="83" t="s">
        <v>3719</v>
      </c>
      <c r="BE1285" s="83" t="str">
        <f t="shared" si="228"/>
        <v>21.RFI</v>
      </c>
      <c r="BF1285" s="83" t="s">
        <v>3755</v>
      </c>
      <c r="BG1285" s="96" t="s">
        <v>3925</v>
      </c>
      <c r="BH1285" s="437"/>
      <c r="BJ1285" s="190"/>
    </row>
    <row r="1286" spans="1:62" s="13" customFormat="1" ht="15" hidden="1" customHeight="1">
      <c r="A1286" s="27">
        <v>140</v>
      </c>
      <c r="B1286" s="29"/>
      <c r="C1286" s="83" t="str">
        <f t="shared" si="232"/>
        <v>JAW-JI-SDA-4082</v>
      </c>
      <c r="D1286" s="83">
        <v>30571510031</v>
      </c>
      <c r="E1286" s="83" t="s">
        <v>7455</v>
      </c>
      <c r="F1286" s="198" t="s">
        <v>2904</v>
      </c>
      <c r="G1286" s="83" t="s">
        <v>5840</v>
      </c>
      <c r="H1286" s="84" t="s">
        <v>6825</v>
      </c>
      <c r="I1286" s="83">
        <v>112.625051</v>
      </c>
      <c r="J1286" s="83">
        <v>-7.3797079999999999</v>
      </c>
      <c r="K1286" s="83">
        <v>40</v>
      </c>
      <c r="L1286" s="83" t="s">
        <v>4598</v>
      </c>
      <c r="M1286" s="84">
        <v>2020</v>
      </c>
      <c r="N1286" s="83" t="s">
        <v>3757</v>
      </c>
      <c r="O1286" s="83" t="s">
        <v>3337</v>
      </c>
      <c r="P1286" s="84" t="s">
        <v>205</v>
      </c>
      <c r="Q1286" s="83" t="s">
        <v>653</v>
      </c>
      <c r="R1286" s="83" t="s">
        <v>654</v>
      </c>
      <c r="S1286" s="83" t="s">
        <v>106</v>
      </c>
      <c r="T1286" s="83" t="s">
        <v>4465</v>
      </c>
      <c r="U1286" s="83" t="s">
        <v>203</v>
      </c>
      <c r="V1286" s="83" t="s">
        <v>4472</v>
      </c>
      <c r="W1286" s="274" t="s">
        <v>2207</v>
      </c>
      <c r="X1286" s="274" t="s">
        <v>2471</v>
      </c>
      <c r="Y1286" s="85">
        <v>6614369</v>
      </c>
      <c r="Z1286" s="86">
        <v>43843</v>
      </c>
      <c r="AA1286" s="86"/>
      <c r="AB1286" s="87">
        <f t="shared" ca="1" si="235"/>
        <v>437</v>
      </c>
      <c r="AC1286" s="88" t="str">
        <f t="shared" ca="1" si="236"/>
        <v>&gt; 150 days</v>
      </c>
      <c r="AD1286" s="89">
        <f t="shared" si="231"/>
        <v>43993</v>
      </c>
      <c r="AE1286" s="90" t="str">
        <f t="shared" si="229"/>
        <v>W24-2020</v>
      </c>
      <c r="AF1286" s="90" t="str">
        <f t="shared" si="230"/>
        <v>Jun-2020</v>
      </c>
      <c r="AG1286" s="89">
        <v>44006</v>
      </c>
      <c r="AH1286" s="90" t="str">
        <f t="shared" si="233"/>
        <v>W26-2020</v>
      </c>
      <c r="AI1286" s="90" t="str">
        <f t="shared" si="234"/>
        <v>Jun-2020</v>
      </c>
      <c r="AJ1286" s="89">
        <v>44233</v>
      </c>
      <c r="AK1286" s="90" t="str">
        <f t="shared" si="237"/>
        <v>W06-2021</v>
      </c>
      <c r="AL1286" s="90" t="str">
        <f t="shared" si="238"/>
        <v>Feb-2021</v>
      </c>
      <c r="AM1286" s="89">
        <v>44284</v>
      </c>
      <c r="AN1286" s="90" t="str">
        <f t="shared" si="239"/>
        <v>W14-2021</v>
      </c>
      <c r="AO1286" s="90" t="str">
        <f t="shared" si="240"/>
        <v>Mar-2021</v>
      </c>
      <c r="AP1286" s="83" t="s">
        <v>4462</v>
      </c>
      <c r="AQ1286" s="107">
        <v>44214</v>
      </c>
      <c r="AR1286" s="89"/>
      <c r="AS1286" s="99">
        <v>511610624782</v>
      </c>
      <c r="AT1286" s="94">
        <v>6.6</v>
      </c>
      <c r="AU1286" s="97"/>
      <c r="AV1286" s="95">
        <v>43999</v>
      </c>
      <c r="AW1286" s="97"/>
      <c r="AX1286" s="89">
        <v>44006</v>
      </c>
      <c r="AY1286" s="89">
        <v>44280</v>
      </c>
      <c r="AZ1286" s="219" t="str">
        <f t="shared" si="227"/>
        <v>W13-2021</v>
      </c>
      <c r="BA1286" s="86"/>
      <c r="BB1286" s="86"/>
      <c r="BC1286" s="86"/>
      <c r="BD1286" s="83" t="s">
        <v>3719</v>
      </c>
      <c r="BE1286" s="83" t="str">
        <f t="shared" si="228"/>
        <v>21.RFI</v>
      </c>
      <c r="BF1286" s="83" t="s">
        <v>3755</v>
      </c>
      <c r="BG1286" s="96" t="s">
        <v>3900</v>
      </c>
      <c r="BH1286" s="96"/>
      <c r="BI1286" s="197"/>
      <c r="BJ1286" s="197"/>
    </row>
    <row r="1287" spans="1:62" s="13" customFormat="1" ht="15" hidden="1" customHeight="1">
      <c r="A1287" s="27">
        <v>83</v>
      </c>
      <c r="B1287" s="29"/>
      <c r="C1287" s="83" t="str">
        <f t="shared" si="232"/>
        <v>JAW-JI-PCT-4186</v>
      </c>
      <c r="D1287" s="83">
        <v>30571330031</v>
      </c>
      <c r="E1287" s="83" t="s">
        <v>7646</v>
      </c>
      <c r="F1287" s="198" t="s">
        <v>540</v>
      </c>
      <c r="G1287" s="83" t="s">
        <v>5840</v>
      </c>
      <c r="H1287" s="84" t="s">
        <v>6825</v>
      </c>
      <c r="I1287" s="83">
        <v>111.190995</v>
      </c>
      <c r="J1287" s="83">
        <v>-8.2264219999999995</v>
      </c>
      <c r="K1287" s="83">
        <v>50</v>
      </c>
      <c r="L1287" s="83" t="s">
        <v>4548</v>
      </c>
      <c r="M1287" s="84">
        <v>2020</v>
      </c>
      <c r="N1287" s="83" t="s">
        <v>3757</v>
      </c>
      <c r="O1287" s="83" t="s">
        <v>3281</v>
      </c>
      <c r="P1287" s="84" t="s">
        <v>205</v>
      </c>
      <c r="Q1287" s="83" t="s">
        <v>539</v>
      </c>
      <c r="R1287" s="83" t="s">
        <v>540</v>
      </c>
      <c r="S1287" s="83" t="s">
        <v>106</v>
      </c>
      <c r="T1287" s="83" t="s">
        <v>4465</v>
      </c>
      <c r="U1287" s="83" t="s">
        <v>203</v>
      </c>
      <c r="V1287" s="83" t="s">
        <v>4472</v>
      </c>
      <c r="W1287" s="274" t="s">
        <v>2207</v>
      </c>
      <c r="X1287" s="274" t="s">
        <v>2444</v>
      </c>
      <c r="Y1287" s="85">
        <v>6614369</v>
      </c>
      <c r="Z1287" s="86">
        <v>43843</v>
      </c>
      <c r="AA1287" s="86"/>
      <c r="AB1287" s="87">
        <f t="shared" ca="1" si="235"/>
        <v>421</v>
      </c>
      <c r="AC1287" s="88" t="str">
        <f t="shared" ca="1" si="236"/>
        <v>&gt; 150 days</v>
      </c>
      <c r="AD1287" s="89">
        <f t="shared" si="231"/>
        <v>43993</v>
      </c>
      <c r="AE1287" s="90" t="str">
        <f t="shared" si="229"/>
        <v>W24-2020</v>
      </c>
      <c r="AF1287" s="90" t="str">
        <f t="shared" si="230"/>
        <v>Jun-2020</v>
      </c>
      <c r="AG1287" s="89">
        <v>43978</v>
      </c>
      <c r="AH1287" s="90" t="str">
        <f t="shared" si="233"/>
        <v>W22-2020</v>
      </c>
      <c r="AI1287" s="90" t="str">
        <f t="shared" si="234"/>
        <v>May-2020</v>
      </c>
      <c r="AJ1287" s="89">
        <v>44233</v>
      </c>
      <c r="AK1287" s="90" t="str">
        <f t="shared" si="237"/>
        <v>W06-2021</v>
      </c>
      <c r="AL1287" s="90" t="str">
        <f t="shared" si="238"/>
        <v>Feb-2021</v>
      </c>
      <c r="AM1287" s="89">
        <v>44267</v>
      </c>
      <c r="AN1287" s="90" t="str">
        <f t="shared" si="239"/>
        <v>W11-2021</v>
      </c>
      <c r="AO1287" s="90" t="str">
        <f t="shared" si="240"/>
        <v>Mar-2021</v>
      </c>
      <c r="AP1287" s="83" t="s">
        <v>4462</v>
      </c>
      <c r="AQ1287" s="107">
        <v>44214</v>
      </c>
      <c r="AR1287" s="89"/>
      <c r="AS1287" s="99">
        <v>515421485879</v>
      </c>
      <c r="AT1287" s="94">
        <v>13.2</v>
      </c>
      <c r="AU1287" s="97"/>
      <c r="AV1287" s="95">
        <v>43999</v>
      </c>
      <c r="AW1287" s="97"/>
      <c r="AX1287" s="89">
        <v>43978</v>
      </c>
      <c r="AY1287" s="89">
        <v>44264</v>
      </c>
      <c r="AZ1287" s="219" t="str">
        <f t="shared" si="227"/>
        <v>W11-2021</v>
      </c>
      <c r="BA1287" s="86"/>
      <c r="BB1287" s="86"/>
      <c r="BC1287" s="86"/>
      <c r="BD1287" s="83" t="s">
        <v>3719</v>
      </c>
      <c r="BE1287" s="83" t="str">
        <f t="shared" si="228"/>
        <v>21.RFI</v>
      </c>
      <c r="BF1287" s="83" t="s">
        <v>3755</v>
      </c>
      <c r="BG1287" s="96" t="s">
        <v>3843</v>
      </c>
      <c r="BH1287" s="437"/>
      <c r="BI1287" s="14"/>
      <c r="BJ1287" s="14"/>
    </row>
    <row r="1288" spans="1:62" s="13" customFormat="1" ht="15" hidden="1" customHeight="1">
      <c r="A1288" s="27">
        <v>116</v>
      </c>
      <c r="B1288" s="29"/>
      <c r="C1288" s="83" t="str">
        <f t="shared" si="232"/>
        <v>JAW-JI-PCT-4187</v>
      </c>
      <c r="D1288" s="83">
        <v>30571340031</v>
      </c>
      <c r="E1288" s="83" t="s">
        <v>7540</v>
      </c>
      <c r="F1288" s="198" t="s">
        <v>606</v>
      </c>
      <c r="G1288" s="83" t="s">
        <v>5840</v>
      </c>
      <c r="H1288" s="84" t="s">
        <v>6825</v>
      </c>
      <c r="I1288" s="83">
        <v>111.308849</v>
      </c>
      <c r="J1288" s="83">
        <v>-8.2334160000000001</v>
      </c>
      <c r="K1288" s="83">
        <v>40</v>
      </c>
      <c r="L1288" s="83" t="s">
        <v>4579</v>
      </c>
      <c r="M1288" s="84">
        <v>2020</v>
      </c>
      <c r="N1288" s="83" t="s">
        <v>3757</v>
      </c>
      <c r="O1288" s="83" t="s">
        <v>3314</v>
      </c>
      <c r="P1288" s="84" t="s">
        <v>205</v>
      </c>
      <c r="Q1288" s="83" t="s">
        <v>605</v>
      </c>
      <c r="R1288" s="83" t="s">
        <v>606</v>
      </c>
      <c r="S1288" s="83" t="s">
        <v>106</v>
      </c>
      <c r="T1288" s="83" t="s">
        <v>4465</v>
      </c>
      <c r="U1288" s="83" t="s">
        <v>203</v>
      </c>
      <c r="V1288" s="83" t="s">
        <v>4472</v>
      </c>
      <c r="W1288" s="274" t="s">
        <v>2207</v>
      </c>
      <c r="X1288" s="274" t="s">
        <v>2444</v>
      </c>
      <c r="Y1288" s="85">
        <v>6614369</v>
      </c>
      <c r="Z1288" s="86">
        <v>43843</v>
      </c>
      <c r="AA1288" s="86"/>
      <c r="AB1288" s="87">
        <f t="shared" ca="1" si="235"/>
        <v>421</v>
      </c>
      <c r="AC1288" s="88" t="str">
        <f t="shared" ca="1" si="236"/>
        <v>&gt; 150 days</v>
      </c>
      <c r="AD1288" s="89">
        <f t="shared" si="231"/>
        <v>43993</v>
      </c>
      <c r="AE1288" s="90" t="str">
        <f t="shared" si="229"/>
        <v>W24-2020</v>
      </c>
      <c r="AF1288" s="90" t="str">
        <f t="shared" si="230"/>
        <v>Jun-2020</v>
      </c>
      <c r="AG1288" s="89">
        <v>44006</v>
      </c>
      <c r="AH1288" s="90" t="str">
        <f t="shared" si="233"/>
        <v>W26-2020</v>
      </c>
      <c r="AI1288" s="90" t="str">
        <f t="shared" si="234"/>
        <v>Jun-2020</v>
      </c>
      <c r="AJ1288" s="89">
        <v>44233</v>
      </c>
      <c r="AK1288" s="90" t="str">
        <f t="shared" si="237"/>
        <v>W06-2021</v>
      </c>
      <c r="AL1288" s="90" t="str">
        <f t="shared" si="238"/>
        <v>Feb-2021</v>
      </c>
      <c r="AM1288" s="89">
        <v>44267</v>
      </c>
      <c r="AN1288" s="90" t="str">
        <f t="shared" si="239"/>
        <v>W11-2021</v>
      </c>
      <c r="AO1288" s="90" t="str">
        <f t="shared" si="240"/>
        <v>Mar-2021</v>
      </c>
      <c r="AP1288" s="83" t="s">
        <v>4462</v>
      </c>
      <c r="AQ1288" s="107">
        <v>44214</v>
      </c>
      <c r="AR1288" s="89"/>
      <c r="AS1288" s="99">
        <v>515421485887</v>
      </c>
      <c r="AT1288" s="94">
        <v>13.2</v>
      </c>
      <c r="AU1288" s="97"/>
      <c r="AV1288" s="95">
        <v>43999</v>
      </c>
      <c r="AW1288" s="97"/>
      <c r="AX1288" s="89">
        <v>44006</v>
      </c>
      <c r="AY1288" s="89">
        <v>44264</v>
      </c>
      <c r="AZ1288" s="219" t="str">
        <f t="shared" si="227"/>
        <v>W11-2021</v>
      </c>
      <c r="BA1288" s="86"/>
      <c r="BB1288" s="86"/>
      <c r="BC1288" s="86"/>
      <c r="BD1288" s="83" t="s">
        <v>3719</v>
      </c>
      <c r="BE1288" s="83" t="str">
        <f t="shared" si="228"/>
        <v>21.RFI</v>
      </c>
      <c r="BF1288" s="83" t="s">
        <v>3755</v>
      </c>
      <c r="BG1288" s="96" t="s">
        <v>3876</v>
      </c>
      <c r="BH1288" s="96"/>
      <c r="BI1288" s="198"/>
      <c r="BJ1288" s="198"/>
    </row>
    <row r="1289" spans="1:62" s="13" customFormat="1" ht="15" hidden="1" customHeight="1">
      <c r="A1289" s="27">
        <v>117</v>
      </c>
      <c r="B1289" s="29"/>
      <c r="C1289" s="83" t="str">
        <f t="shared" si="232"/>
        <v>JAW-JI-PCT-4184</v>
      </c>
      <c r="D1289" s="83">
        <v>30571310031</v>
      </c>
      <c r="E1289" s="83" t="s">
        <v>7539</v>
      </c>
      <c r="F1289" s="198" t="s">
        <v>608</v>
      </c>
      <c r="G1289" s="83" t="s">
        <v>5840</v>
      </c>
      <c r="H1289" s="84" t="s">
        <v>6825</v>
      </c>
      <c r="I1289" s="83">
        <v>111.277368</v>
      </c>
      <c r="J1289" s="83">
        <v>-8.2514730000000007</v>
      </c>
      <c r="K1289" s="83">
        <v>50</v>
      </c>
      <c r="L1289" s="83" t="s">
        <v>4580</v>
      </c>
      <c r="M1289" s="84">
        <v>2020</v>
      </c>
      <c r="N1289" s="83" t="s">
        <v>3757</v>
      </c>
      <c r="O1289" s="83" t="s">
        <v>3315</v>
      </c>
      <c r="P1289" s="84" t="s">
        <v>205</v>
      </c>
      <c r="Q1289" s="83" t="s">
        <v>607</v>
      </c>
      <c r="R1289" s="83" t="s">
        <v>608</v>
      </c>
      <c r="S1289" s="83" t="s">
        <v>106</v>
      </c>
      <c r="T1289" s="83" t="s">
        <v>4465</v>
      </c>
      <c r="U1289" s="83" t="s">
        <v>203</v>
      </c>
      <c r="V1289" s="83" t="s">
        <v>4472</v>
      </c>
      <c r="W1289" s="274" t="s">
        <v>2207</v>
      </c>
      <c r="X1289" s="274" t="s">
        <v>2444</v>
      </c>
      <c r="Y1289" s="85">
        <v>6614369</v>
      </c>
      <c r="Z1289" s="86">
        <v>43843</v>
      </c>
      <c r="AA1289" s="86"/>
      <c r="AB1289" s="87">
        <f t="shared" ca="1" si="235"/>
        <v>421</v>
      </c>
      <c r="AC1289" s="88" t="str">
        <f t="shared" ca="1" si="236"/>
        <v>&gt; 150 days</v>
      </c>
      <c r="AD1289" s="89">
        <f t="shared" si="231"/>
        <v>43993</v>
      </c>
      <c r="AE1289" s="90" t="str">
        <f t="shared" si="229"/>
        <v>W24-2020</v>
      </c>
      <c r="AF1289" s="90" t="str">
        <f t="shared" si="230"/>
        <v>Jun-2020</v>
      </c>
      <c r="AG1289" s="89">
        <v>43978</v>
      </c>
      <c r="AH1289" s="90" t="str">
        <f t="shared" si="233"/>
        <v>W22-2020</v>
      </c>
      <c r="AI1289" s="90" t="str">
        <f t="shared" si="234"/>
        <v>May-2020</v>
      </c>
      <c r="AJ1289" s="89">
        <v>44233</v>
      </c>
      <c r="AK1289" s="90" t="str">
        <f t="shared" si="237"/>
        <v>W06-2021</v>
      </c>
      <c r="AL1289" s="90" t="str">
        <f t="shared" si="238"/>
        <v>Feb-2021</v>
      </c>
      <c r="AM1289" s="89">
        <v>44267</v>
      </c>
      <c r="AN1289" s="90" t="str">
        <f t="shared" si="239"/>
        <v>W11-2021</v>
      </c>
      <c r="AO1289" s="90" t="str">
        <f t="shared" si="240"/>
        <v>Mar-2021</v>
      </c>
      <c r="AP1289" s="83" t="s">
        <v>4462</v>
      </c>
      <c r="AQ1289" s="107">
        <v>44214</v>
      </c>
      <c r="AR1289" s="89"/>
      <c r="AS1289" s="99">
        <v>515421485853</v>
      </c>
      <c r="AT1289" s="94">
        <v>13.2</v>
      </c>
      <c r="AU1289" s="97"/>
      <c r="AV1289" s="95">
        <v>43999</v>
      </c>
      <c r="AW1289" s="97"/>
      <c r="AX1289" s="89">
        <v>43978</v>
      </c>
      <c r="AY1289" s="89">
        <v>44264</v>
      </c>
      <c r="AZ1289" s="219" t="str">
        <f t="shared" si="227"/>
        <v>W11-2021</v>
      </c>
      <c r="BA1289" s="86"/>
      <c r="BB1289" s="86"/>
      <c r="BC1289" s="86"/>
      <c r="BD1289" s="83" t="s">
        <v>3719</v>
      </c>
      <c r="BE1289" s="83" t="str">
        <f t="shared" si="228"/>
        <v>21.RFI</v>
      </c>
      <c r="BF1289" s="83" t="s">
        <v>3755</v>
      </c>
      <c r="BG1289" s="96" t="s">
        <v>3877</v>
      </c>
      <c r="BH1289" s="96"/>
      <c r="BI1289" s="198"/>
      <c r="BJ1289" s="198"/>
    </row>
    <row r="1290" spans="1:62" s="13" customFormat="1" ht="15" hidden="1" customHeight="1">
      <c r="A1290" s="27">
        <v>24</v>
      </c>
      <c r="B1290" s="29"/>
      <c r="C1290" s="83" t="str">
        <f t="shared" si="232"/>
        <v>JAW-JI-LMJ-4221</v>
      </c>
      <c r="D1290" s="83">
        <v>30571170031</v>
      </c>
      <c r="E1290" s="83" t="s">
        <v>7795</v>
      </c>
      <c r="F1290" s="198" t="s">
        <v>422</v>
      </c>
      <c r="G1290" s="83" t="s">
        <v>5840</v>
      </c>
      <c r="H1290" s="84" t="s">
        <v>6825</v>
      </c>
      <c r="I1290" s="83">
        <v>113.017636</v>
      </c>
      <c r="J1290" s="83">
        <v>-8.1319230000000005</v>
      </c>
      <c r="K1290" s="83">
        <v>50</v>
      </c>
      <c r="L1290" s="83" t="s">
        <v>4506</v>
      </c>
      <c r="M1290" s="84">
        <v>2020</v>
      </c>
      <c r="N1290" s="83" t="s">
        <v>3757</v>
      </c>
      <c r="O1290" s="83" t="s">
        <v>3223</v>
      </c>
      <c r="P1290" s="84" t="s">
        <v>205</v>
      </c>
      <c r="Q1290" s="83" t="s">
        <v>421</v>
      </c>
      <c r="R1290" s="83" t="s">
        <v>422</v>
      </c>
      <c r="S1290" s="83" t="s">
        <v>106</v>
      </c>
      <c r="T1290" s="83" t="s">
        <v>4465</v>
      </c>
      <c r="U1290" s="83" t="s">
        <v>203</v>
      </c>
      <c r="V1290" s="83" t="s">
        <v>4472</v>
      </c>
      <c r="W1290" s="274" t="s">
        <v>2207</v>
      </c>
      <c r="X1290" s="274" t="s">
        <v>2438</v>
      </c>
      <c r="Y1290" s="85">
        <v>6614369</v>
      </c>
      <c r="Z1290" s="86">
        <v>43843</v>
      </c>
      <c r="AA1290" s="86"/>
      <c r="AB1290" s="87">
        <f t="shared" ca="1" si="235"/>
        <v>388</v>
      </c>
      <c r="AC1290" s="88" t="str">
        <f t="shared" ca="1" si="236"/>
        <v>&gt; 150 days</v>
      </c>
      <c r="AD1290" s="89">
        <f t="shared" si="231"/>
        <v>43993</v>
      </c>
      <c r="AE1290" s="90" t="str">
        <f t="shared" si="229"/>
        <v>W24-2020</v>
      </c>
      <c r="AF1290" s="90" t="str">
        <f t="shared" si="230"/>
        <v>Jun-2020</v>
      </c>
      <c r="AG1290" s="89">
        <v>43973</v>
      </c>
      <c r="AH1290" s="90" t="str">
        <f t="shared" si="233"/>
        <v>W21-2020</v>
      </c>
      <c r="AI1290" s="90" t="str">
        <f t="shared" si="234"/>
        <v>May-2020</v>
      </c>
      <c r="AJ1290" s="89">
        <v>44233</v>
      </c>
      <c r="AK1290" s="90" t="str">
        <f t="shared" si="237"/>
        <v>W06-2021</v>
      </c>
      <c r="AL1290" s="90" t="str">
        <f t="shared" si="238"/>
        <v>Feb-2021</v>
      </c>
      <c r="AM1290" s="89">
        <v>44233</v>
      </c>
      <c r="AN1290" s="90" t="str">
        <f t="shared" si="239"/>
        <v>W06-2021</v>
      </c>
      <c r="AO1290" s="90" t="str">
        <f t="shared" si="240"/>
        <v>Feb-2021</v>
      </c>
      <c r="AP1290" s="83" t="s">
        <v>4462</v>
      </c>
      <c r="AQ1290" s="107">
        <v>44214</v>
      </c>
      <c r="AR1290" s="89"/>
      <c r="AS1290" s="99">
        <v>516091068307</v>
      </c>
      <c r="AT1290" s="94">
        <v>6.6</v>
      </c>
      <c r="AU1290" s="97"/>
      <c r="AV1290" s="95">
        <v>43999</v>
      </c>
      <c r="AW1290" s="97"/>
      <c r="AX1290" s="89">
        <v>43973</v>
      </c>
      <c r="AY1290" s="89">
        <v>44231</v>
      </c>
      <c r="AZ1290" s="219" t="str">
        <f t="shared" si="227"/>
        <v>W06-2021</v>
      </c>
      <c r="BA1290" s="86"/>
      <c r="BB1290" s="86"/>
      <c r="BC1290" s="86"/>
      <c r="BD1290" s="83" t="s">
        <v>3719</v>
      </c>
      <c r="BE1290" s="83" t="str">
        <f t="shared" si="228"/>
        <v>21.RFI</v>
      </c>
      <c r="BF1290" s="83" t="s">
        <v>3755</v>
      </c>
      <c r="BG1290" s="96" t="s">
        <v>3784</v>
      </c>
      <c r="BH1290" s="96"/>
      <c r="BI1290" s="198"/>
      <c r="BJ1290" s="198"/>
    </row>
    <row r="1291" spans="1:62" s="13" customFormat="1" ht="15" hidden="1" customHeight="1">
      <c r="A1291" s="27">
        <v>104</v>
      </c>
      <c r="B1291" s="29"/>
      <c r="C1291" s="83" t="str">
        <f t="shared" si="232"/>
        <v>JAW-JI-PBL-2914</v>
      </c>
      <c r="D1291" s="83">
        <v>20211100641</v>
      </c>
      <c r="E1291" s="83" t="s">
        <v>7571</v>
      </c>
      <c r="F1291" s="198" t="s">
        <v>582</v>
      </c>
      <c r="G1291" s="83" t="s">
        <v>5840</v>
      </c>
      <c r="H1291" s="84" t="s">
        <v>6825</v>
      </c>
      <c r="I1291" s="83">
        <v>113.230655</v>
      </c>
      <c r="J1291" s="83">
        <v>-7.7463470000000001</v>
      </c>
      <c r="K1291" s="83">
        <v>30</v>
      </c>
      <c r="L1291" s="83" t="s">
        <v>4570</v>
      </c>
      <c r="M1291" s="84">
        <v>2020</v>
      </c>
      <c r="N1291" s="83" t="s">
        <v>3757</v>
      </c>
      <c r="O1291" s="83" t="s">
        <v>3302</v>
      </c>
      <c r="P1291" s="84" t="s">
        <v>205</v>
      </c>
      <c r="Q1291" s="83" t="s">
        <v>581</v>
      </c>
      <c r="R1291" s="83" t="s">
        <v>582</v>
      </c>
      <c r="S1291" s="83" t="s">
        <v>106</v>
      </c>
      <c r="T1291" s="83" t="s">
        <v>4465</v>
      </c>
      <c r="U1291" s="83" t="s">
        <v>203</v>
      </c>
      <c r="V1291" s="83" t="s">
        <v>4472</v>
      </c>
      <c r="W1291" s="274" t="s">
        <v>2207</v>
      </c>
      <c r="X1291" s="274" t="s">
        <v>2443</v>
      </c>
      <c r="Y1291" s="85">
        <v>6614369</v>
      </c>
      <c r="Z1291" s="86">
        <v>43843</v>
      </c>
      <c r="AA1291" s="86"/>
      <c r="AB1291" s="87">
        <f t="shared" ca="1" si="235"/>
        <v>388</v>
      </c>
      <c r="AC1291" s="88" t="str">
        <f t="shared" ca="1" si="236"/>
        <v>&gt; 150 days</v>
      </c>
      <c r="AD1291" s="89">
        <f t="shared" si="231"/>
        <v>43993</v>
      </c>
      <c r="AE1291" s="90" t="str">
        <f t="shared" si="229"/>
        <v>W24-2020</v>
      </c>
      <c r="AF1291" s="90" t="str">
        <f t="shared" si="230"/>
        <v>Jun-2020</v>
      </c>
      <c r="AG1291" s="89">
        <v>44014</v>
      </c>
      <c r="AH1291" s="90" t="str">
        <f t="shared" si="233"/>
        <v>W27-2020</v>
      </c>
      <c r="AI1291" s="90" t="str">
        <f t="shared" si="234"/>
        <v>Jul-2020</v>
      </c>
      <c r="AJ1291" s="89">
        <v>44233</v>
      </c>
      <c r="AK1291" s="90" t="str">
        <f t="shared" si="237"/>
        <v>W06-2021</v>
      </c>
      <c r="AL1291" s="90" t="str">
        <f t="shared" si="238"/>
        <v>Feb-2021</v>
      </c>
      <c r="AM1291" s="89">
        <v>44233</v>
      </c>
      <c r="AN1291" s="90" t="str">
        <f t="shared" si="239"/>
        <v>W06-2021</v>
      </c>
      <c r="AO1291" s="90" t="str">
        <f t="shared" si="240"/>
        <v>Feb-2021</v>
      </c>
      <c r="AP1291" s="83" t="s">
        <v>4462</v>
      </c>
      <c r="AQ1291" s="107">
        <v>44214</v>
      </c>
      <c r="AR1291" s="89"/>
      <c r="AS1291" s="99">
        <v>513562155038</v>
      </c>
      <c r="AT1291" s="94">
        <v>6.6</v>
      </c>
      <c r="AU1291" s="97"/>
      <c r="AV1291" s="95">
        <v>43999</v>
      </c>
      <c r="AW1291" s="97"/>
      <c r="AX1291" s="89">
        <v>44014</v>
      </c>
      <c r="AY1291" s="89">
        <v>44231</v>
      </c>
      <c r="AZ1291" s="219" t="str">
        <f t="shared" si="227"/>
        <v>W06-2021</v>
      </c>
      <c r="BA1291" s="86"/>
      <c r="BB1291" s="86"/>
      <c r="BC1291" s="86"/>
      <c r="BD1291" s="83" t="s">
        <v>3719</v>
      </c>
      <c r="BE1291" s="83" t="str">
        <f t="shared" si="228"/>
        <v>21.RFI</v>
      </c>
      <c r="BF1291" s="83" t="s">
        <v>3755</v>
      </c>
      <c r="BG1291" s="96" t="s">
        <v>3864</v>
      </c>
      <c r="BH1291" s="437"/>
      <c r="BI1291" s="242"/>
      <c r="BJ1291" s="242"/>
    </row>
    <row r="1292" spans="1:62" s="13" customFormat="1" ht="15" hidden="1" customHeight="1">
      <c r="A1292" s="27">
        <v>136</v>
      </c>
      <c r="B1292" s="29"/>
      <c r="C1292" s="83" t="str">
        <f t="shared" si="232"/>
        <v>JAW-JI-MJK-4143</v>
      </c>
      <c r="D1292" s="83">
        <v>30571240031</v>
      </c>
      <c r="E1292" s="83" t="s">
        <v>7469</v>
      </c>
      <c r="F1292" s="198" t="s">
        <v>646</v>
      </c>
      <c r="G1292" s="83" t="s">
        <v>5840</v>
      </c>
      <c r="H1292" s="84" t="s">
        <v>6825</v>
      </c>
      <c r="I1292" s="83">
        <v>112.564683</v>
      </c>
      <c r="J1292" s="83">
        <v>-7.4915099999999999</v>
      </c>
      <c r="K1292" s="83">
        <v>50</v>
      </c>
      <c r="L1292" s="83" t="s">
        <v>4595</v>
      </c>
      <c r="M1292" s="84">
        <v>2020</v>
      </c>
      <c r="N1292" s="83" t="s">
        <v>3757</v>
      </c>
      <c r="O1292" s="83" t="s">
        <v>3333</v>
      </c>
      <c r="P1292" s="84" t="s">
        <v>205</v>
      </c>
      <c r="Q1292" s="83" t="s">
        <v>645</v>
      </c>
      <c r="R1292" s="83" t="s">
        <v>646</v>
      </c>
      <c r="S1292" s="83" t="s">
        <v>106</v>
      </c>
      <c r="T1292" s="83" t="s">
        <v>4465</v>
      </c>
      <c r="U1292" s="83" t="s">
        <v>203</v>
      </c>
      <c r="V1292" s="83" t="s">
        <v>4472</v>
      </c>
      <c r="W1292" s="274" t="s">
        <v>2207</v>
      </c>
      <c r="X1292" s="274" t="s">
        <v>2442</v>
      </c>
      <c r="Y1292" s="85">
        <v>6614369</v>
      </c>
      <c r="Z1292" s="86">
        <v>43843</v>
      </c>
      <c r="AA1292" s="86"/>
      <c r="AB1292" s="87">
        <f t="shared" ca="1" si="235"/>
        <v>382</v>
      </c>
      <c r="AC1292" s="88" t="str">
        <f t="shared" ca="1" si="236"/>
        <v>&gt; 150 days</v>
      </c>
      <c r="AD1292" s="89">
        <f t="shared" si="231"/>
        <v>43993</v>
      </c>
      <c r="AE1292" s="90" t="str">
        <f t="shared" si="229"/>
        <v>W24-2020</v>
      </c>
      <c r="AF1292" s="90" t="str">
        <f t="shared" si="230"/>
        <v>Jun-2020</v>
      </c>
      <c r="AG1292" s="89">
        <v>44014</v>
      </c>
      <c r="AH1292" s="90" t="str">
        <f t="shared" si="233"/>
        <v>W27-2020</v>
      </c>
      <c r="AI1292" s="90" t="str">
        <f t="shared" si="234"/>
        <v>Jul-2020</v>
      </c>
      <c r="AJ1292" s="89">
        <v>44233</v>
      </c>
      <c r="AK1292" s="90" t="str">
        <f t="shared" si="237"/>
        <v>W06-2021</v>
      </c>
      <c r="AL1292" s="90" t="str">
        <f t="shared" si="238"/>
        <v>Feb-2021</v>
      </c>
      <c r="AM1292" s="89">
        <v>44233</v>
      </c>
      <c r="AN1292" s="90" t="str">
        <f t="shared" si="239"/>
        <v>W06-2021</v>
      </c>
      <c r="AO1292" s="90" t="str">
        <f t="shared" si="240"/>
        <v>Feb-2021</v>
      </c>
      <c r="AP1292" s="83" t="s">
        <v>4462</v>
      </c>
      <c r="AQ1292" s="107">
        <v>44214</v>
      </c>
      <c r="AR1292" s="89"/>
      <c r="AS1292" s="99">
        <v>514561044407</v>
      </c>
      <c r="AT1292" s="94">
        <v>6.6</v>
      </c>
      <c r="AU1292" s="97"/>
      <c r="AV1292" s="95">
        <v>43999</v>
      </c>
      <c r="AW1292" s="97"/>
      <c r="AX1292" s="89">
        <v>44014</v>
      </c>
      <c r="AY1292" s="89">
        <v>44225</v>
      </c>
      <c r="AZ1292" s="219" t="str">
        <f t="shared" si="227"/>
        <v>W05-2021</v>
      </c>
      <c r="BA1292" s="86"/>
      <c r="BB1292" s="86"/>
      <c r="BC1292" s="86"/>
      <c r="BD1292" s="83" t="s">
        <v>3719</v>
      </c>
      <c r="BE1292" s="83" t="str">
        <f t="shared" si="228"/>
        <v>21.RFI</v>
      </c>
      <c r="BF1292" s="83" t="s">
        <v>3755</v>
      </c>
      <c r="BG1292" s="96" t="s">
        <v>3896</v>
      </c>
      <c r="BH1292" s="437"/>
      <c r="BI1292" s="242"/>
      <c r="BJ1292" s="242"/>
    </row>
    <row r="1293" spans="1:62" s="13" customFormat="1" ht="15" hidden="1" customHeight="1">
      <c r="A1293" s="27">
        <v>168</v>
      </c>
      <c r="B1293" s="29"/>
      <c r="C1293" s="83" t="str">
        <f t="shared" si="232"/>
        <v>JAW-JB-SOR-3832</v>
      </c>
      <c r="D1293" s="83">
        <v>30590120031</v>
      </c>
      <c r="E1293" s="83" t="s">
        <v>7382</v>
      </c>
      <c r="F1293" s="198" t="s">
        <v>710</v>
      </c>
      <c r="G1293" s="83" t="s">
        <v>5840</v>
      </c>
      <c r="H1293" s="84" t="s">
        <v>6825</v>
      </c>
      <c r="I1293" s="83">
        <v>107.77171300000001</v>
      </c>
      <c r="J1293" s="83">
        <v>-7.0883729999999998</v>
      </c>
      <c r="K1293" s="83">
        <v>40</v>
      </c>
      <c r="L1293" s="83" t="s">
        <v>4548</v>
      </c>
      <c r="M1293" s="84">
        <v>2020</v>
      </c>
      <c r="N1293" s="83" t="s">
        <v>3757</v>
      </c>
      <c r="O1293" s="83" t="s">
        <v>3365</v>
      </c>
      <c r="P1293" s="84" t="s">
        <v>205</v>
      </c>
      <c r="Q1293" s="83" t="s">
        <v>709</v>
      </c>
      <c r="R1293" s="83" t="s">
        <v>710</v>
      </c>
      <c r="S1293" s="83" t="s">
        <v>106</v>
      </c>
      <c r="T1293" s="83" t="s">
        <v>4465</v>
      </c>
      <c r="U1293" s="83" t="s">
        <v>103</v>
      </c>
      <c r="V1293" s="83" t="s">
        <v>4470</v>
      </c>
      <c r="W1293" s="274" t="s">
        <v>2205</v>
      </c>
      <c r="X1293" s="274" t="s">
        <v>2450</v>
      </c>
      <c r="Y1293" s="85">
        <v>6614612</v>
      </c>
      <c r="Z1293" s="86">
        <v>43924</v>
      </c>
      <c r="AA1293" s="86"/>
      <c r="AB1293" s="87">
        <f t="shared" ca="1" si="235"/>
        <v>113</v>
      </c>
      <c r="AC1293" s="88" t="str">
        <f t="shared" ca="1" si="236"/>
        <v>91 - 120 days</v>
      </c>
      <c r="AD1293" s="89">
        <f t="shared" si="231"/>
        <v>44074</v>
      </c>
      <c r="AE1293" s="90" t="str">
        <f t="shared" si="229"/>
        <v>W36-2020</v>
      </c>
      <c r="AF1293" s="90" t="str">
        <f t="shared" si="230"/>
        <v>Aug-2020</v>
      </c>
      <c r="AG1293" s="89">
        <v>44042</v>
      </c>
      <c r="AH1293" s="90" t="str">
        <f t="shared" si="233"/>
        <v>W31-2020</v>
      </c>
      <c r="AI1293" s="90" t="str">
        <f t="shared" si="234"/>
        <v>Jul-2020</v>
      </c>
      <c r="AJ1293" s="89">
        <v>44022</v>
      </c>
      <c r="AK1293" s="90" t="str">
        <f t="shared" si="237"/>
        <v>W28-2020</v>
      </c>
      <c r="AL1293" s="90" t="str">
        <f t="shared" si="238"/>
        <v>Jul-2020</v>
      </c>
      <c r="AM1293" s="89">
        <v>44036</v>
      </c>
      <c r="AN1293" s="90" t="str">
        <f t="shared" si="239"/>
        <v>W30-2020</v>
      </c>
      <c r="AO1293" s="90" t="str">
        <f t="shared" si="240"/>
        <v>Jul-2020</v>
      </c>
      <c r="AP1293" s="83" t="s">
        <v>4464</v>
      </c>
      <c r="AQ1293" s="107">
        <v>43994</v>
      </c>
      <c r="AR1293" s="89"/>
      <c r="AS1293" s="99" t="s">
        <v>2259</v>
      </c>
      <c r="AT1293" s="94" t="s">
        <v>2415</v>
      </c>
      <c r="AU1293" s="97"/>
      <c r="AV1293" s="95">
        <v>43998</v>
      </c>
      <c r="AW1293" s="97"/>
      <c r="AX1293" s="89">
        <v>44027</v>
      </c>
      <c r="AY1293" s="89">
        <v>44037</v>
      </c>
      <c r="AZ1293" s="219" t="str">
        <f t="shared" si="227"/>
        <v>W30-2020</v>
      </c>
      <c r="BA1293" s="86"/>
      <c r="BB1293" s="86">
        <v>44082</v>
      </c>
      <c r="BC1293" s="86"/>
      <c r="BD1293" s="83" t="s">
        <v>3719</v>
      </c>
      <c r="BE1293" s="83" t="str">
        <f t="shared" si="228"/>
        <v>21.RFI</v>
      </c>
      <c r="BF1293" s="83" t="s">
        <v>3755</v>
      </c>
      <c r="BG1293" s="96" t="s">
        <v>3928</v>
      </c>
      <c r="BH1293" s="437"/>
      <c r="BI1293" s="190"/>
      <c r="BJ1293" s="190"/>
    </row>
    <row r="1294" spans="1:62" s="13" customFormat="1" ht="15" hidden="1" customHeight="1">
      <c r="A1294" s="27">
        <v>142</v>
      </c>
      <c r="B1294" s="29"/>
      <c r="C1294" s="83" t="str">
        <f t="shared" si="232"/>
        <v>JAW-JI-TBN-4056</v>
      </c>
      <c r="D1294" s="83">
        <v>30571680031</v>
      </c>
      <c r="E1294" s="83" t="s">
        <v>7451</v>
      </c>
      <c r="F1294" s="198" t="s">
        <v>658</v>
      </c>
      <c r="G1294" s="83" t="s">
        <v>5840</v>
      </c>
      <c r="H1294" s="84" t="s">
        <v>6825</v>
      </c>
      <c r="I1294" s="83">
        <v>112.044274</v>
      </c>
      <c r="J1294" s="83">
        <v>-7.0688389999999997</v>
      </c>
      <c r="K1294" s="83">
        <v>50</v>
      </c>
      <c r="L1294" s="83" t="s">
        <v>4600</v>
      </c>
      <c r="M1294" s="84">
        <v>2020</v>
      </c>
      <c r="N1294" s="83" t="s">
        <v>3757</v>
      </c>
      <c r="O1294" s="83" t="s">
        <v>3339</v>
      </c>
      <c r="P1294" s="84" t="s">
        <v>205</v>
      </c>
      <c r="Q1294" s="83" t="s">
        <v>657</v>
      </c>
      <c r="R1294" s="83" t="s">
        <v>658</v>
      </c>
      <c r="S1294" s="83" t="s">
        <v>106</v>
      </c>
      <c r="T1294" s="83" t="s">
        <v>4465</v>
      </c>
      <c r="U1294" s="83" t="s">
        <v>203</v>
      </c>
      <c r="V1294" s="83" t="s">
        <v>4472</v>
      </c>
      <c r="W1294" s="274" t="s">
        <v>2207</v>
      </c>
      <c r="X1294" s="274" t="s">
        <v>2464</v>
      </c>
      <c r="Y1294" s="85">
        <v>6614369</v>
      </c>
      <c r="Z1294" s="86">
        <v>43843</v>
      </c>
      <c r="AA1294" s="86"/>
      <c r="AB1294" s="87">
        <f t="shared" ca="1" si="235"/>
        <v>430</v>
      </c>
      <c r="AC1294" s="88" t="str">
        <f t="shared" ca="1" si="236"/>
        <v>&gt; 150 days</v>
      </c>
      <c r="AD1294" s="89">
        <f t="shared" si="231"/>
        <v>43993</v>
      </c>
      <c r="AE1294" s="90" t="str">
        <f t="shared" si="229"/>
        <v>W24-2020</v>
      </c>
      <c r="AF1294" s="90" t="str">
        <f t="shared" si="230"/>
        <v>Jun-2020</v>
      </c>
      <c r="AG1294" s="89">
        <v>44043</v>
      </c>
      <c r="AH1294" s="90" t="str">
        <f t="shared" si="233"/>
        <v>W31-2020</v>
      </c>
      <c r="AI1294" s="90" t="str">
        <f t="shared" si="234"/>
        <v>Jul-2020</v>
      </c>
      <c r="AJ1294" s="89">
        <v>44233</v>
      </c>
      <c r="AK1294" s="90" t="str">
        <f t="shared" si="237"/>
        <v>W06-2021</v>
      </c>
      <c r="AL1294" s="90" t="str">
        <f t="shared" si="238"/>
        <v>Feb-2021</v>
      </c>
      <c r="AM1294" s="89">
        <v>44284</v>
      </c>
      <c r="AN1294" s="90" t="str">
        <f t="shared" si="239"/>
        <v>W14-2021</v>
      </c>
      <c r="AO1294" s="90" t="str">
        <f t="shared" si="240"/>
        <v>Mar-2021</v>
      </c>
      <c r="AP1294" s="83" t="s">
        <v>4462</v>
      </c>
      <c r="AQ1294" s="107">
        <v>44214</v>
      </c>
      <c r="AR1294" s="89"/>
      <c r="AS1294" s="99">
        <v>518023274670</v>
      </c>
      <c r="AT1294" s="94">
        <v>6.6</v>
      </c>
      <c r="AU1294" s="97"/>
      <c r="AV1294" s="95">
        <v>43998</v>
      </c>
      <c r="AW1294" s="97"/>
      <c r="AX1294" s="89">
        <v>44025</v>
      </c>
      <c r="AY1294" s="89">
        <v>44273</v>
      </c>
      <c r="AZ1294" s="219" t="str">
        <f t="shared" ref="AZ1294:AZ1357" si="241">IFERROR(VLOOKUP(AY1294,L_Convert,6,FALSE),"")</f>
        <v>W12-2021</v>
      </c>
      <c r="BA1294" s="86"/>
      <c r="BB1294" s="86"/>
      <c r="BC1294" s="86"/>
      <c r="BD1294" s="83" t="s">
        <v>3719</v>
      </c>
      <c r="BE1294" s="83" t="str">
        <f t="shared" si="228"/>
        <v>21.RFI</v>
      </c>
      <c r="BF1294" s="83" t="s">
        <v>3755</v>
      </c>
      <c r="BG1294" s="96" t="s">
        <v>3902</v>
      </c>
      <c r="BH1294" s="437"/>
    </row>
    <row r="1295" spans="1:62" s="13" customFormat="1" ht="15" hidden="1" customHeight="1">
      <c r="A1295" s="27">
        <v>127</v>
      </c>
      <c r="B1295" s="29"/>
      <c r="C1295" s="83" t="str">
        <f t="shared" si="232"/>
        <v>JAW-JI-LMJ-4223</v>
      </c>
      <c r="D1295" s="83">
        <v>30571190031</v>
      </c>
      <c r="E1295" s="83" t="s">
        <v>7501</v>
      </c>
      <c r="F1295" s="198" t="s">
        <v>628</v>
      </c>
      <c r="G1295" s="83" t="s">
        <v>5840</v>
      </c>
      <c r="H1295" s="84" t="s">
        <v>6825</v>
      </c>
      <c r="I1295" s="83">
        <v>113.142093</v>
      </c>
      <c r="J1295" s="83">
        <v>-8.209956</v>
      </c>
      <c r="K1295" s="83">
        <v>50</v>
      </c>
      <c r="L1295" s="83" t="s">
        <v>4548</v>
      </c>
      <c r="M1295" s="84">
        <v>2020</v>
      </c>
      <c r="N1295" s="83" t="s">
        <v>3757</v>
      </c>
      <c r="O1295" s="83" t="s">
        <v>3324</v>
      </c>
      <c r="P1295" s="84" t="s">
        <v>205</v>
      </c>
      <c r="Q1295" s="83" t="s">
        <v>627</v>
      </c>
      <c r="R1295" s="83" t="s">
        <v>628</v>
      </c>
      <c r="S1295" s="83" t="s">
        <v>106</v>
      </c>
      <c r="T1295" s="83" t="s">
        <v>4465</v>
      </c>
      <c r="U1295" s="83" t="s">
        <v>203</v>
      </c>
      <c r="V1295" s="83" t="s">
        <v>4472</v>
      </c>
      <c r="W1295" s="274" t="s">
        <v>2207</v>
      </c>
      <c r="X1295" s="274" t="s">
        <v>2438</v>
      </c>
      <c r="Y1295" s="85">
        <v>6614369</v>
      </c>
      <c r="Z1295" s="86">
        <v>43843</v>
      </c>
      <c r="AA1295" s="86"/>
      <c r="AB1295" s="87">
        <f t="shared" ca="1" si="235"/>
        <v>400</v>
      </c>
      <c r="AC1295" s="88" t="str">
        <f t="shared" ca="1" si="236"/>
        <v>&gt; 150 days</v>
      </c>
      <c r="AD1295" s="89">
        <f t="shared" si="231"/>
        <v>43993</v>
      </c>
      <c r="AE1295" s="90" t="str">
        <f t="shared" si="229"/>
        <v>W24-2020</v>
      </c>
      <c r="AF1295" s="90" t="str">
        <f t="shared" si="230"/>
        <v>Jun-2020</v>
      </c>
      <c r="AG1295" s="89">
        <v>44012</v>
      </c>
      <c r="AH1295" s="90" t="str">
        <f t="shared" si="233"/>
        <v>W27-2020</v>
      </c>
      <c r="AI1295" s="90" t="str">
        <f t="shared" si="234"/>
        <v>Jun-2020</v>
      </c>
      <c r="AJ1295" s="89">
        <v>44233</v>
      </c>
      <c r="AK1295" s="90" t="str">
        <f t="shared" si="237"/>
        <v>W06-2021</v>
      </c>
      <c r="AL1295" s="90" t="str">
        <f t="shared" si="238"/>
        <v>Feb-2021</v>
      </c>
      <c r="AM1295" s="89">
        <v>44247</v>
      </c>
      <c r="AN1295" s="90" t="str">
        <f t="shared" si="239"/>
        <v>W08-2021</v>
      </c>
      <c r="AO1295" s="90" t="str">
        <f t="shared" si="240"/>
        <v>Feb-2021</v>
      </c>
      <c r="AP1295" s="83" t="s">
        <v>4462</v>
      </c>
      <c r="AQ1295" s="107">
        <v>44214</v>
      </c>
      <c r="AR1295" s="89"/>
      <c r="AS1295" s="99">
        <v>516091070277</v>
      </c>
      <c r="AT1295" s="94">
        <v>6.6</v>
      </c>
      <c r="AU1295" s="97"/>
      <c r="AV1295" s="95">
        <v>43994</v>
      </c>
      <c r="AW1295" s="97"/>
      <c r="AX1295" s="89">
        <v>44012</v>
      </c>
      <c r="AY1295" s="89">
        <v>44243</v>
      </c>
      <c r="AZ1295" s="219" t="str">
        <f t="shared" si="241"/>
        <v>W08-2021</v>
      </c>
      <c r="BA1295" s="86"/>
      <c r="BB1295" s="86"/>
      <c r="BC1295" s="86"/>
      <c r="BD1295" s="83" t="s">
        <v>3719</v>
      </c>
      <c r="BE1295" s="83" t="str">
        <f t="shared" si="228"/>
        <v>21.RFI</v>
      </c>
      <c r="BF1295" s="83" t="s">
        <v>3755</v>
      </c>
      <c r="BG1295" s="96" t="s">
        <v>3887</v>
      </c>
      <c r="BH1295" s="437"/>
      <c r="BI1295" s="14"/>
      <c r="BJ1295" s="14"/>
    </row>
    <row r="1296" spans="1:62" s="13" customFormat="1" ht="15" hidden="1" customHeight="1">
      <c r="A1296" s="27">
        <v>112</v>
      </c>
      <c r="B1296" s="29"/>
      <c r="C1296" s="83" t="str">
        <f t="shared" si="232"/>
        <v>JAW-JI-TBN-4057</v>
      </c>
      <c r="D1296" s="83">
        <v>30571690031</v>
      </c>
      <c r="E1296" s="83" t="s">
        <v>7549</v>
      </c>
      <c r="F1296" s="198" t="s">
        <v>598</v>
      </c>
      <c r="G1296" s="83" t="s">
        <v>5840</v>
      </c>
      <c r="H1296" s="84" t="s">
        <v>6825</v>
      </c>
      <c r="I1296" s="83">
        <v>111.8293</v>
      </c>
      <c r="J1296" s="83">
        <v>-6.954809</v>
      </c>
      <c r="K1296" s="83">
        <v>50</v>
      </c>
      <c r="L1296" s="83" t="s">
        <v>4577</v>
      </c>
      <c r="M1296" s="84">
        <v>2020</v>
      </c>
      <c r="N1296" s="83" t="s">
        <v>3757</v>
      </c>
      <c r="O1296" s="83" t="s">
        <v>3310</v>
      </c>
      <c r="P1296" s="84" t="s">
        <v>205</v>
      </c>
      <c r="Q1296" s="83" t="s">
        <v>597</v>
      </c>
      <c r="R1296" s="83" t="s">
        <v>598</v>
      </c>
      <c r="S1296" s="83" t="s">
        <v>106</v>
      </c>
      <c r="T1296" s="83" t="s">
        <v>4465</v>
      </c>
      <c r="U1296" s="83" t="s">
        <v>203</v>
      </c>
      <c r="V1296" s="83" t="s">
        <v>4472</v>
      </c>
      <c r="W1296" s="274" t="s">
        <v>2207</v>
      </c>
      <c r="X1296" s="274" t="s">
        <v>2464</v>
      </c>
      <c r="Y1296" s="85">
        <v>6614369</v>
      </c>
      <c r="Z1296" s="86">
        <v>43843</v>
      </c>
      <c r="AA1296" s="86"/>
      <c r="AB1296" s="87">
        <f t="shared" ca="1" si="235"/>
        <v>396</v>
      </c>
      <c r="AC1296" s="88" t="str">
        <f t="shared" ca="1" si="236"/>
        <v>&gt; 150 days</v>
      </c>
      <c r="AD1296" s="89">
        <f t="shared" si="231"/>
        <v>43993</v>
      </c>
      <c r="AE1296" s="90" t="str">
        <f t="shared" si="229"/>
        <v>W24-2020</v>
      </c>
      <c r="AF1296" s="90" t="str">
        <f t="shared" si="230"/>
        <v>Jun-2020</v>
      </c>
      <c r="AG1296" s="89">
        <v>44015</v>
      </c>
      <c r="AH1296" s="90" t="str">
        <f t="shared" si="233"/>
        <v>W27-2020</v>
      </c>
      <c r="AI1296" s="90" t="str">
        <f t="shared" si="234"/>
        <v>Jul-2020</v>
      </c>
      <c r="AJ1296" s="89">
        <v>44233</v>
      </c>
      <c r="AK1296" s="90" t="str">
        <f t="shared" si="237"/>
        <v>W06-2021</v>
      </c>
      <c r="AL1296" s="90" t="str">
        <f t="shared" si="238"/>
        <v>Feb-2021</v>
      </c>
      <c r="AM1296" s="89">
        <v>44240</v>
      </c>
      <c r="AN1296" s="90" t="str">
        <f t="shared" si="239"/>
        <v>W07-2021</v>
      </c>
      <c r="AO1296" s="90" t="str">
        <f t="shared" si="240"/>
        <v>Feb-2021</v>
      </c>
      <c r="AP1296" s="83" t="s">
        <v>4462</v>
      </c>
      <c r="AQ1296" s="107">
        <v>44214</v>
      </c>
      <c r="AR1296" s="89"/>
      <c r="AS1296" s="99">
        <v>518023274662</v>
      </c>
      <c r="AT1296" s="94">
        <v>6.6</v>
      </c>
      <c r="AU1296" s="97"/>
      <c r="AV1296" s="95">
        <v>43994</v>
      </c>
      <c r="AW1296" s="97"/>
      <c r="AX1296" s="89">
        <v>44015</v>
      </c>
      <c r="AY1296" s="89">
        <v>44239</v>
      </c>
      <c r="AZ1296" s="219" t="str">
        <f t="shared" si="241"/>
        <v>W07-2021</v>
      </c>
      <c r="BA1296" s="86"/>
      <c r="BB1296" s="86"/>
      <c r="BC1296" s="86"/>
      <c r="BD1296" s="83" t="s">
        <v>3719</v>
      </c>
      <c r="BE1296" s="83" t="str">
        <f t="shared" si="228"/>
        <v>21.RFI</v>
      </c>
      <c r="BF1296" s="83" t="s">
        <v>3755</v>
      </c>
      <c r="BG1296" s="96" t="s">
        <v>3872</v>
      </c>
      <c r="BH1296" s="437"/>
      <c r="BI1296" s="242"/>
      <c r="BJ1296" s="242"/>
    </row>
    <row r="1297" spans="1:62" s="13" customFormat="1" ht="15" hidden="1" customHeight="1">
      <c r="A1297" s="27">
        <v>191</v>
      </c>
      <c r="B1297" s="29"/>
      <c r="C1297" s="83" t="str">
        <f t="shared" si="232"/>
        <v>JAW-JI-LMJ-4222</v>
      </c>
      <c r="D1297" s="83">
        <v>30571180031</v>
      </c>
      <c r="E1297" s="83" t="s">
        <v>7311</v>
      </c>
      <c r="F1297" s="198" t="s">
        <v>756</v>
      </c>
      <c r="G1297" s="83" t="s">
        <v>5840</v>
      </c>
      <c r="H1297" s="84" t="s">
        <v>6825</v>
      </c>
      <c r="I1297" s="83">
        <v>113.15908</v>
      </c>
      <c r="J1297" s="83">
        <v>-8.2218820000000008</v>
      </c>
      <c r="K1297" s="83">
        <v>50</v>
      </c>
      <c r="L1297" s="83" t="s">
        <v>4637</v>
      </c>
      <c r="M1297" s="84">
        <v>2020</v>
      </c>
      <c r="N1297" s="83" t="s">
        <v>3757</v>
      </c>
      <c r="O1297" s="83" t="s">
        <v>3388</v>
      </c>
      <c r="P1297" s="84" t="s">
        <v>205</v>
      </c>
      <c r="Q1297" s="83" t="s">
        <v>755</v>
      </c>
      <c r="R1297" s="83" t="s">
        <v>756</v>
      </c>
      <c r="S1297" s="83" t="s">
        <v>106</v>
      </c>
      <c r="T1297" s="83" t="s">
        <v>4465</v>
      </c>
      <c r="U1297" s="83" t="s">
        <v>203</v>
      </c>
      <c r="V1297" s="83" t="s">
        <v>4472</v>
      </c>
      <c r="W1297" s="274" t="s">
        <v>2207</v>
      </c>
      <c r="X1297" s="274" t="s">
        <v>2438</v>
      </c>
      <c r="Y1297" s="85">
        <v>6614369</v>
      </c>
      <c r="Z1297" s="86">
        <v>43843</v>
      </c>
      <c r="AA1297" s="86"/>
      <c r="AB1297" s="87">
        <f t="shared" ca="1" si="235"/>
        <v>388</v>
      </c>
      <c r="AC1297" s="88" t="str">
        <f t="shared" ca="1" si="236"/>
        <v>&gt; 150 days</v>
      </c>
      <c r="AD1297" s="89">
        <f t="shared" si="231"/>
        <v>43993</v>
      </c>
      <c r="AE1297" s="90" t="str">
        <f t="shared" si="229"/>
        <v>W24-2020</v>
      </c>
      <c r="AF1297" s="90" t="str">
        <f t="shared" si="230"/>
        <v>Jun-2020</v>
      </c>
      <c r="AG1297" s="89">
        <v>43973</v>
      </c>
      <c r="AH1297" s="90" t="str">
        <f t="shared" si="233"/>
        <v>W21-2020</v>
      </c>
      <c r="AI1297" s="90" t="str">
        <f t="shared" si="234"/>
        <v>May-2020</v>
      </c>
      <c r="AJ1297" s="89">
        <v>44233</v>
      </c>
      <c r="AK1297" s="90" t="str">
        <f t="shared" si="237"/>
        <v>W06-2021</v>
      </c>
      <c r="AL1297" s="90" t="str">
        <f t="shared" si="238"/>
        <v>Feb-2021</v>
      </c>
      <c r="AM1297" s="89">
        <v>44233</v>
      </c>
      <c r="AN1297" s="90" t="str">
        <f t="shared" si="239"/>
        <v>W06-2021</v>
      </c>
      <c r="AO1297" s="90" t="str">
        <f t="shared" si="240"/>
        <v>Feb-2021</v>
      </c>
      <c r="AP1297" s="83" t="s">
        <v>4462</v>
      </c>
      <c r="AQ1297" s="107">
        <v>44214</v>
      </c>
      <c r="AR1297" s="89"/>
      <c r="AS1297" s="99">
        <v>516091068293</v>
      </c>
      <c r="AT1297" s="94">
        <v>6.6</v>
      </c>
      <c r="AU1297" s="97"/>
      <c r="AV1297" s="95">
        <v>43994</v>
      </c>
      <c r="AW1297" s="97"/>
      <c r="AX1297" s="89">
        <v>43973</v>
      </c>
      <c r="AY1297" s="89">
        <v>44231</v>
      </c>
      <c r="AZ1297" s="219" t="str">
        <f t="shared" si="241"/>
        <v>W06-2021</v>
      </c>
      <c r="BA1297" s="86"/>
      <c r="BB1297" s="86"/>
      <c r="BC1297" s="86"/>
      <c r="BD1297" s="83" t="s">
        <v>3719</v>
      </c>
      <c r="BE1297" s="83" t="str">
        <f t="shared" si="228"/>
        <v>21.RFI</v>
      </c>
      <c r="BF1297" s="83" t="s">
        <v>3755</v>
      </c>
      <c r="BG1297" s="96" t="s">
        <v>3951</v>
      </c>
      <c r="BH1297" s="96"/>
      <c r="BI1297" s="198"/>
      <c r="BJ1297" s="198"/>
    </row>
    <row r="1298" spans="1:62" s="13" customFormat="1" ht="15" hidden="1" customHeight="1">
      <c r="A1298" s="27">
        <v>6</v>
      </c>
      <c r="B1298" s="29"/>
      <c r="C1298" s="83" t="str">
        <f t="shared" si="232"/>
        <v>JAW-JI-SIT-3800</v>
      </c>
      <c r="D1298" s="83">
        <v>30571530031</v>
      </c>
      <c r="E1298" s="83" t="s">
        <v>7866</v>
      </c>
      <c r="F1298" s="198" t="s">
        <v>386</v>
      </c>
      <c r="G1298" s="83" t="s">
        <v>5840</v>
      </c>
      <c r="H1298" s="84" t="s">
        <v>6825</v>
      </c>
      <c r="I1298" s="83">
        <v>114.2072</v>
      </c>
      <c r="J1298" s="83">
        <v>-7.7512619999999997</v>
      </c>
      <c r="K1298" s="83">
        <v>40</v>
      </c>
      <c r="L1298" s="83" t="s">
        <v>4491</v>
      </c>
      <c r="M1298" s="84">
        <v>2020</v>
      </c>
      <c r="N1298" s="83" t="s">
        <v>3757</v>
      </c>
      <c r="O1298" s="83" t="s">
        <v>3206</v>
      </c>
      <c r="P1298" s="84" t="s">
        <v>205</v>
      </c>
      <c r="Q1298" s="83" t="s">
        <v>385</v>
      </c>
      <c r="R1298" s="83" t="s">
        <v>386</v>
      </c>
      <c r="S1298" s="83" t="s">
        <v>106</v>
      </c>
      <c r="T1298" s="83" t="s">
        <v>4465</v>
      </c>
      <c r="U1298" s="83" t="s">
        <v>203</v>
      </c>
      <c r="V1298" s="83" t="s">
        <v>4472</v>
      </c>
      <c r="W1298" s="274" t="s">
        <v>2207</v>
      </c>
      <c r="X1298" s="274" t="s">
        <v>2425</v>
      </c>
      <c r="Y1298" s="85">
        <v>6614369</v>
      </c>
      <c r="Z1298" s="86">
        <v>43843</v>
      </c>
      <c r="AA1298" s="86"/>
      <c r="AB1298" s="87">
        <f t="shared" ca="1" si="235"/>
        <v>396</v>
      </c>
      <c r="AC1298" s="88" t="str">
        <f t="shared" ca="1" si="236"/>
        <v>&gt; 150 days</v>
      </c>
      <c r="AD1298" s="89">
        <f t="shared" si="231"/>
        <v>43993</v>
      </c>
      <c r="AE1298" s="90" t="str">
        <f t="shared" si="229"/>
        <v>W24-2020</v>
      </c>
      <c r="AF1298" s="90" t="str">
        <f t="shared" si="230"/>
        <v>Jun-2020</v>
      </c>
      <c r="AG1298" s="89">
        <v>43973</v>
      </c>
      <c r="AH1298" s="90" t="str">
        <f t="shared" si="233"/>
        <v>W21-2020</v>
      </c>
      <c r="AI1298" s="90" t="str">
        <f t="shared" si="234"/>
        <v>May-2020</v>
      </c>
      <c r="AJ1298" s="89">
        <v>44233</v>
      </c>
      <c r="AK1298" s="90" t="str">
        <f t="shared" si="237"/>
        <v>W06-2021</v>
      </c>
      <c r="AL1298" s="90" t="str">
        <f t="shared" si="238"/>
        <v>Feb-2021</v>
      </c>
      <c r="AM1298" s="89">
        <v>44247</v>
      </c>
      <c r="AN1298" s="90" t="str">
        <f t="shared" si="239"/>
        <v>W08-2021</v>
      </c>
      <c r="AO1298" s="90" t="str">
        <f t="shared" si="240"/>
        <v>Feb-2021</v>
      </c>
      <c r="AP1298" s="83" t="s">
        <v>4462</v>
      </c>
      <c r="AQ1298" s="107">
        <v>44214</v>
      </c>
      <c r="AR1298" s="89"/>
      <c r="AS1298" s="99">
        <v>516520538138</v>
      </c>
      <c r="AT1298" s="94">
        <v>10.6</v>
      </c>
      <c r="AU1298" s="97"/>
      <c r="AV1298" s="95">
        <v>43987</v>
      </c>
      <c r="AW1298" s="97"/>
      <c r="AX1298" s="89">
        <v>43973</v>
      </c>
      <c r="AY1298" s="89">
        <v>44239</v>
      </c>
      <c r="AZ1298" s="219" t="str">
        <f t="shared" si="241"/>
        <v>W07-2021</v>
      </c>
      <c r="BA1298" s="86"/>
      <c r="BB1298" s="86"/>
      <c r="BC1298" s="86"/>
      <c r="BD1298" s="83" t="s">
        <v>3719</v>
      </c>
      <c r="BE1298" s="83" t="str">
        <f t="shared" si="228"/>
        <v>21.RFI</v>
      </c>
      <c r="BF1298" s="83" t="s">
        <v>3755</v>
      </c>
      <c r="BG1298" s="96" t="s">
        <v>3766</v>
      </c>
      <c r="BH1298" s="437"/>
      <c r="BI1298" s="242"/>
      <c r="BJ1298" s="242"/>
    </row>
    <row r="1299" spans="1:62" s="13" customFormat="1" ht="15" hidden="1" customHeight="1">
      <c r="A1299" s="27">
        <v>13</v>
      </c>
      <c r="B1299" s="29"/>
      <c r="C1299" s="83" t="str">
        <f t="shared" si="232"/>
        <v>JAW-JI-SMP-4110</v>
      </c>
      <c r="D1299" s="83">
        <v>30571580031</v>
      </c>
      <c r="E1299" s="83" t="s">
        <v>7834</v>
      </c>
      <c r="F1299" s="198" t="s">
        <v>2845</v>
      </c>
      <c r="G1299" s="83" t="s">
        <v>5840</v>
      </c>
      <c r="H1299" s="84" t="s">
        <v>6825</v>
      </c>
      <c r="I1299" s="83">
        <v>113.9240278</v>
      </c>
      <c r="J1299" s="83">
        <v>-6.890722222</v>
      </c>
      <c r="K1299" s="83">
        <v>50</v>
      </c>
      <c r="L1299" s="83" t="s">
        <v>4497</v>
      </c>
      <c r="M1299" s="84">
        <v>2020</v>
      </c>
      <c r="N1299" s="83" t="s">
        <v>3757</v>
      </c>
      <c r="O1299" s="83" t="s">
        <v>3212</v>
      </c>
      <c r="P1299" s="84" t="s">
        <v>205</v>
      </c>
      <c r="Q1299" s="83" t="s">
        <v>399</v>
      </c>
      <c r="R1299" s="83" t="s">
        <v>400</v>
      </c>
      <c r="S1299" s="83" t="s">
        <v>106</v>
      </c>
      <c r="T1299" s="83" t="s">
        <v>4465</v>
      </c>
      <c r="U1299" s="83" t="s">
        <v>203</v>
      </c>
      <c r="V1299" s="83" t="s">
        <v>4472</v>
      </c>
      <c r="W1299" s="274" t="s">
        <v>2207</v>
      </c>
      <c r="X1299" s="274" t="s">
        <v>2431</v>
      </c>
      <c r="Y1299" s="85">
        <v>6614369</v>
      </c>
      <c r="Z1299" s="86">
        <v>43843</v>
      </c>
      <c r="AA1299" s="86"/>
      <c r="AB1299" s="87">
        <f t="shared" ca="1" si="235"/>
        <v>179</v>
      </c>
      <c r="AC1299" s="88" t="str">
        <f t="shared" ca="1" si="236"/>
        <v>&gt; 150 days</v>
      </c>
      <c r="AD1299" s="89">
        <f t="shared" si="231"/>
        <v>43993</v>
      </c>
      <c r="AE1299" s="90" t="str">
        <f t="shared" si="229"/>
        <v>W24-2020</v>
      </c>
      <c r="AF1299" s="90" t="str">
        <f t="shared" si="230"/>
        <v>Jun-2020</v>
      </c>
      <c r="AG1299" s="89">
        <v>43948</v>
      </c>
      <c r="AH1299" s="90" t="str">
        <f t="shared" si="233"/>
        <v>W18-2020</v>
      </c>
      <c r="AI1299" s="90" t="str">
        <f t="shared" si="234"/>
        <v>Apr-2020</v>
      </c>
      <c r="AJ1299" s="89">
        <v>44000</v>
      </c>
      <c r="AK1299" s="90" t="str">
        <f t="shared" si="237"/>
        <v>W25-2020</v>
      </c>
      <c r="AL1299" s="90" t="str">
        <f t="shared" si="238"/>
        <v>Jun-2020</v>
      </c>
      <c r="AM1299" s="89">
        <v>44022</v>
      </c>
      <c r="AN1299" s="90" t="str">
        <f t="shared" si="239"/>
        <v>W28-2020</v>
      </c>
      <c r="AO1299" s="90" t="str">
        <f t="shared" si="240"/>
        <v>Jul-2020</v>
      </c>
      <c r="AP1299" s="83" t="s">
        <v>4464</v>
      </c>
      <c r="AQ1299" s="107" t="s">
        <v>6006</v>
      </c>
      <c r="AR1299" s="89"/>
      <c r="AS1299" s="99">
        <v>517900555854</v>
      </c>
      <c r="AT1299" s="94">
        <v>6.6</v>
      </c>
      <c r="AU1299" s="97"/>
      <c r="AV1299" s="95">
        <v>43986</v>
      </c>
      <c r="AW1299" s="97"/>
      <c r="AX1299" s="89">
        <v>43985</v>
      </c>
      <c r="AY1299" s="89">
        <v>44022</v>
      </c>
      <c r="AZ1299" s="219" t="str">
        <f t="shared" si="241"/>
        <v>W28-2020</v>
      </c>
      <c r="BA1299" s="86"/>
      <c r="BB1299" s="86">
        <v>44068</v>
      </c>
      <c r="BC1299" s="86"/>
      <c r="BD1299" s="83" t="s">
        <v>3719</v>
      </c>
      <c r="BE1299" s="83" t="str">
        <f t="shared" ref="BE1299:BE1362" si="242">IFERROR(VLOOKUP($BD1299,L_Milestone,4,FALSE),"")</f>
        <v>21.RFI</v>
      </c>
      <c r="BF1299" s="83" t="s">
        <v>3755</v>
      </c>
      <c r="BG1299" s="96" t="s">
        <v>3773</v>
      </c>
      <c r="BH1299" s="437"/>
      <c r="BJ1299" s="190"/>
    </row>
    <row r="1300" spans="1:62" s="13" customFormat="1" ht="15" hidden="1" customHeight="1">
      <c r="A1300" s="27">
        <v>18</v>
      </c>
      <c r="B1300" s="29"/>
      <c r="C1300" s="83" t="str">
        <f t="shared" si="232"/>
        <v>JAW-JI-SIT-3804</v>
      </c>
      <c r="D1300" s="83">
        <v>30571570031</v>
      </c>
      <c r="E1300" s="83" t="s">
        <v>7825</v>
      </c>
      <c r="F1300" s="198" t="s">
        <v>410</v>
      </c>
      <c r="G1300" s="83" t="s">
        <v>5840</v>
      </c>
      <c r="H1300" s="84" t="s">
        <v>6825</v>
      </c>
      <c r="I1300" s="83">
        <v>113.69222000000001</v>
      </c>
      <c r="J1300" s="83">
        <v>-7.7434120000000002</v>
      </c>
      <c r="K1300" s="83">
        <v>40</v>
      </c>
      <c r="L1300" s="83" t="s">
        <v>4500</v>
      </c>
      <c r="M1300" s="84">
        <v>2020</v>
      </c>
      <c r="N1300" s="83" t="s">
        <v>3757</v>
      </c>
      <c r="O1300" s="83" t="s">
        <v>3217</v>
      </c>
      <c r="P1300" s="84" t="s">
        <v>205</v>
      </c>
      <c r="Q1300" s="83" t="s">
        <v>409</v>
      </c>
      <c r="R1300" s="83" t="s">
        <v>410</v>
      </c>
      <c r="S1300" s="83" t="s">
        <v>106</v>
      </c>
      <c r="T1300" s="83" t="s">
        <v>4465</v>
      </c>
      <c r="U1300" s="83" t="s">
        <v>203</v>
      </c>
      <c r="V1300" s="83" t="s">
        <v>4472</v>
      </c>
      <c r="W1300" s="274" t="s">
        <v>2207</v>
      </c>
      <c r="X1300" s="274" t="s">
        <v>2425</v>
      </c>
      <c r="Y1300" s="85">
        <v>6614369</v>
      </c>
      <c r="Z1300" s="86">
        <v>43843</v>
      </c>
      <c r="AA1300" s="86"/>
      <c r="AB1300" s="87">
        <f t="shared" ca="1" si="235"/>
        <v>402</v>
      </c>
      <c r="AC1300" s="88" t="str">
        <f t="shared" ca="1" si="236"/>
        <v>&gt; 150 days</v>
      </c>
      <c r="AD1300" s="89">
        <f t="shared" si="231"/>
        <v>43993</v>
      </c>
      <c r="AE1300" s="90" t="str">
        <f t="shared" si="229"/>
        <v>W24-2020</v>
      </c>
      <c r="AF1300" s="90" t="str">
        <f t="shared" si="230"/>
        <v>Jun-2020</v>
      </c>
      <c r="AG1300" s="89">
        <v>43997</v>
      </c>
      <c r="AH1300" s="90" t="str">
        <f t="shared" si="233"/>
        <v>W25-2020</v>
      </c>
      <c r="AI1300" s="90" t="str">
        <f t="shared" si="234"/>
        <v>Jun-2020</v>
      </c>
      <c r="AJ1300" s="89">
        <v>44233</v>
      </c>
      <c r="AK1300" s="90" t="str">
        <f t="shared" si="237"/>
        <v>W06-2021</v>
      </c>
      <c r="AL1300" s="90" t="str">
        <f t="shared" si="238"/>
        <v>Feb-2021</v>
      </c>
      <c r="AM1300" s="89">
        <v>44247</v>
      </c>
      <c r="AN1300" s="90" t="str">
        <f t="shared" si="239"/>
        <v>W08-2021</v>
      </c>
      <c r="AO1300" s="90" t="str">
        <f t="shared" si="240"/>
        <v>Feb-2021</v>
      </c>
      <c r="AP1300" s="83" t="s">
        <v>4462</v>
      </c>
      <c r="AQ1300" s="107">
        <v>44214</v>
      </c>
      <c r="AR1300" s="89"/>
      <c r="AS1300" s="99">
        <v>516510648410</v>
      </c>
      <c r="AT1300" s="94">
        <v>13.2</v>
      </c>
      <c r="AU1300" s="97"/>
      <c r="AV1300" s="95">
        <v>43986</v>
      </c>
      <c r="AW1300" s="97"/>
      <c r="AX1300" s="89">
        <v>43997</v>
      </c>
      <c r="AY1300" s="89">
        <v>44245</v>
      </c>
      <c r="AZ1300" s="219" t="str">
        <f t="shared" si="241"/>
        <v>W08-2021</v>
      </c>
      <c r="BA1300" s="86"/>
      <c r="BB1300" s="86"/>
      <c r="BC1300" s="86"/>
      <c r="BD1300" s="83" t="s">
        <v>3719</v>
      </c>
      <c r="BE1300" s="83" t="str">
        <f t="shared" si="242"/>
        <v>21.RFI</v>
      </c>
      <c r="BF1300" s="83" t="s">
        <v>3755</v>
      </c>
      <c r="BG1300" s="96" t="s">
        <v>3778</v>
      </c>
      <c r="BH1300" s="96"/>
      <c r="BI1300" s="198"/>
      <c r="BJ1300" s="198"/>
    </row>
    <row r="1301" spans="1:62" s="13" customFormat="1" ht="15" hidden="1" customHeight="1">
      <c r="A1301" s="27">
        <v>185</v>
      </c>
      <c r="B1301" s="29"/>
      <c r="C1301" s="83" t="str">
        <f t="shared" si="232"/>
        <v>JAW-JB-NPH-3700</v>
      </c>
      <c r="D1301" s="83">
        <v>30571060031</v>
      </c>
      <c r="E1301" s="83" t="s">
        <v>7343</v>
      </c>
      <c r="F1301" s="198" t="s">
        <v>744</v>
      </c>
      <c r="G1301" s="83" t="s">
        <v>5840</v>
      </c>
      <c r="H1301" s="84" t="s">
        <v>6825</v>
      </c>
      <c r="I1301" s="83">
        <v>107.326868</v>
      </c>
      <c r="J1301" s="83">
        <v>-6.9942469999999997</v>
      </c>
      <c r="K1301" s="83">
        <v>50</v>
      </c>
      <c r="L1301" s="83" t="s">
        <v>4631</v>
      </c>
      <c r="M1301" s="84">
        <v>2020</v>
      </c>
      <c r="N1301" s="83" t="s">
        <v>3757</v>
      </c>
      <c r="O1301" s="83" t="s">
        <v>3382</v>
      </c>
      <c r="P1301" s="84" t="s">
        <v>205</v>
      </c>
      <c r="Q1301" s="83" t="s">
        <v>743</v>
      </c>
      <c r="R1301" s="83" t="s">
        <v>744</v>
      </c>
      <c r="S1301" s="83" t="s">
        <v>106</v>
      </c>
      <c r="T1301" s="83" t="s">
        <v>4465</v>
      </c>
      <c r="U1301" s="83" t="s">
        <v>103</v>
      </c>
      <c r="V1301" s="83" t="s">
        <v>4470</v>
      </c>
      <c r="W1301" s="274" t="s">
        <v>2205</v>
      </c>
      <c r="X1301" s="274" t="s">
        <v>2435</v>
      </c>
      <c r="Y1301" s="85">
        <v>6614369</v>
      </c>
      <c r="Z1301" s="86">
        <v>43843</v>
      </c>
      <c r="AA1301" s="86"/>
      <c r="AB1301" s="87">
        <f t="shared" ca="1" si="235"/>
        <v>115</v>
      </c>
      <c r="AC1301" s="88" t="str">
        <f t="shared" ca="1" si="236"/>
        <v>91 - 120 days</v>
      </c>
      <c r="AD1301" s="89">
        <f t="shared" si="231"/>
        <v>43993</v>
      </c>
      <c r="AE1301" s="90" t="str">
        <f t="shared" si="229"/>
        <v>W24-2020</v>
      </c>
      <c r="AF1301" s="90" t="str">
        <f t="shared" si="230"/>
        <v>Jun-2020</v>
      </c>
      <c r="AG1301" s="89">
        <v>43948</v>
      </c>
      <c r="AH1301" s="90" t="str">
        <f t="shared" si="233"/>
        <v>W18-2020</v>
      </c>
      <c r="AI1301" s="90" t="str">
        <f t="shared" si="234"/>
        <v>Apr-2020</v>
      </c>
      <c r="AJ1301" s="89">
        <v>43966</v>
      </c>
      <c r="AK1301" s="90" t="str">
        <f t="shared" si="237"/>
        <v>W20-2020</v>
      </c>
      <c r="AL1301" s="90" t="str">
        <f t="shared" si="238"/>
        <v>May-2020</v>
      </c>
      <c r="AM1301" s="89">
        <v>43957</v>
      </c>
      <c r="AN1301" s="90" t="str">
        <f t="shared" si="239"/>
        <v>W19-2020</v>
      </c>
      <c r="AO1301" s="90" t="str">
        <f t="shared" si="240"/>
        <v>May-2020</v>
      </c>
      <c r="AP1301" s="83" t="s">
        <v>4464</v>
      </c>
      <c r="AQ1301" s="107">
        <v>43943</v>
      </c>
      <c r="AR1301" s="89"/>
      <c r="AS1301" s="99" t="s">
        <v>2267</v>
      </c>
      <c r="AT1301" s="94" t="s">
        <v>2415</v>
      </c>
      <c r="AU1301" s="97"/>
      <c r="AV1301" s="95">
        <v>43959</v>
      </c>
      <c r="AW1301" s="97"/>
      <c r="AX1301" s="89"/>
      <c r="AY1301" s="89">
        <v>43958</v>
      </c>
      <c r="AZ1301" s="219" t="str">
        <f t="shared" si="241"/>
        <v>W19-2020</v>
      </c>
      <c r="BA1301" s="86"/>
      <c r="BB1301" s="86">
        <v>44064</v>
      </c>
      <c r="BC1301" s="86"/>
      <c r="BD1301" s="83" t="s">
        <v>3719</v>
      </c>
      <c r="BE1301" s="83" t="str">
        <f t="shared" si="242"/>
        <v>21.RFI</v>
      </c>
      <c r="BF1301" s="83" t="s">
        <v>3755</v>
      </c>
      <c r="BG1301" s="96" t="s">
        <v>3945</v>
      </c>
      <c r="BH1301" s="437"/>
      <c r="BI1301" s="190"/>
      <c r="BJ1301" s="190"/>
    </row>
    <row r="1302" spans="1:62" s="13" customFormat="1" ht="15" hidden="1" customHeight="1">
      <c r="A1302" s="27">
        <v>181</v>
      </c>
      <c r="B1302" s="29"/>
      <c r="C1302" s="83" t="str">
        <f t="shared" si="232"/>
        <v>JAW-JI-SMP-4117</v>
      </c>
      <c r="D1302" s="83">
        <v>30571640031</v>
      </c>
      <c r="E1302" s="83" t="s">
        <v>7348</v>
      </c>
      <c r="F1302" s="198" t="s">
        <v>736</v>
      </c>
      <c r="G1302" s="83" t="s">
        <v>5840</v>
      </c>
      <c r="H1302" s="84" t="s">
        <v>6825</v>
      </c>
      <c r="I1302" s="83">
        <v>114.01502000000001</v>
      </c>
      <c r="J1302" s="83">
        <v>-7.10128</v>
      </c>
      <c r="K1302" s="83">
        <v>50</v>
      </c>
      <c r="L1302" s="83" t="s">
        <v>4548</v>
      </c>
      <c r="M1302" s="84">
        <v>2020</v>
      </c>
      <c r="N1302" s="83" t="s">
        <v>3757</v>
      </c>
      <c r="O1302" s="83" t="s">
        <v>3378</v>
      </c>
      <c r="P1302" s="84" t="s">
        <v>205</v>
      </c>
      <c r="Q1302" s="83" t="s">
        <v>735</v>
      </c>
      <c r="R1302" s="83" t="s">
        <v>736</v>
      </c>
      <c r="S1302" s="83" t="s">
        <v>106</v>
      </c>
      <c r="T1302" s="83" t="s">
        <v>4465</v>
      </c>
      <c r="U1302" s="83" t="s">
        <v>203</v>
      </c>
      <c r="V1302" s="83" t="s">
        <v>4472</v>
      </c>
      <c r="W1302" s="274" t="s">
        <v>2207</v>
      </c>
      <c r="X1302" s="274" t="s">
        <v>2446</v>
      </c>
      <c r="Y1302" s="85">
        <v>6614369</v>
      </c>
      <c r="Z1302" s="86">
        <v>43843</v>
      </c>
      <c r="AA1302" s="86"/>
      <c r="AB1302" s="87">
        <f t="shared" ca="1" si="235"/>
        <v>143</v>
      </c>
      <c r="AC1302" s="88" t="str">
        <f t="shared" ca="1" si="236"/>
        <v>121 - 150 days</v>
      </c>
      <c r="AD1302" s="89">
        <f t="shared" si="231"/>
        <v>43993</v>
      </c>
      <c r="AE1302" s="90" t="str">
        <f t="shared" si="229"/>
        <v>W24-2020</v>
      </c>
      <c r="AF1302" s="90" t="str">
        <f t="shared" si="230"/>
        <v>Jun-2020</v>
      </c>
      <c r="AG1302" s="89">
        <v>43960</v>
      </c>
      <c r="AH1302" s="90" t="str">
        <f t="shared" si="233"/>
        <v>W19-2020</v>
      </c>
      <c r="AI1302" s="90" t="str">
        <f t="shared" si="234"/>
        <v>May-2020</v>
      </c>
      <c r="AJ1302" s="89">
        <v>43986</v>
      </c>
      <c r="AK1302" s="90" t="str">
        <f t="shared" si="237"/>
        <v>W23-2020</v>
      </c>
      <c r="AL1302" s="90" t="str">
        <f t="shared" si="238"/>
        <v>Jun-2020</v>
      </c>
      <c r="AM1302" s="89">
        <v>43986</v>
      </c>
      <c r="AN1302" s="90" t="str">
        <f t="shared" si="239"/>
        <v>W23-2020</v>
      </c>
      <c r="AO1302" s="90" t="str">
        <f t="shared" si="240"/>
        <v>Jun-2020</v>
      </c>
      <c r="AP1302" s="83" t="s">
        <v>4464</v>
      </c>
      <c r="AQ1302" s="107">
        <v>43943</v>
      </c>
      <c r="AR1302" s="89"/>
      <c r="AS1302" s="99">
        <v>517101224154</v>
      </c>
      <c r="AT1302" s="94">
        <v>6.6</v>
      </c>
      <c r="AU1302" s="97"/>
      <c r="AV1302" s="95">
        <v>43956</v>
      </c>
      <c r="AW1302" s="97"/>
      <c r="AX1302" s="89"/>
      <c r="AY1302" s="89">
        <v>43986</v>
      </c>
      <c r="AZ1302" s="219" t="str">
        <f t="shared" si="241"/>
        <v>W23-2020</v>
      </c>
      <c r="BA1302" s="86"/>
      <c r="BB1302" s="86">
        <v>44077</v>
      </c>
      <c r="BC1302" s="86"/>
      <c r="BD1302" s="83" t="s">
        <v>3719</v>
      </c>
      <c r="BE1302" s="83" t="str">
        <f t="shared" si="242"/>
        <v>21.RFI</v>
      </c>
      <c r="BF1302" s="83" t="s">
        <v>3755</v>
      </c>
      <c r="BG1302" s="96" t="s">
        <v>3941</v>
      </c>
      <c r="BH1302" s="437"/>
      <c r="BJ1302" s="190"/>
    </row>
    <row r="1303" spans="1:62" s="13" customFormat="1" ht="15" hidden="1" customHeight="1">
      <c r="A1303" s="27">
        <v>310</v>
      </c>
      <c r="B1303" s="29"/>
      <c r="C1303" s="83" t="str">
        <f t="shared" si="232"/>
        <v>NUS-NB-SEL-4333</v>
      </c>
      <c r="D1303" s="83">
        <v>30591660031</v>
      </c>
      <c r="E1303" s="83" t="s">
        <v>7477</v>
      </c>
      <c r="F1303" s="198" t="s">
        <v>2995</v>
      </c>
      <c r="G1303" s="83" t="s">
        <v>5840</v>
      </c>
      <c r="H1303" s="84" t="s">
        <v>6825</v>
      </c>
      <c r="I1303" s="83">
        <v>116.43859</v>
      </c>
      <c r="J1303" s="83">
        <v>-8.5419599999999996</v>
      </c>
      <c r="K1303" s="83">
        <v>50</v>
      </c>
      <c r="L1303" s="83" t="s">
        <v>4548</v>
      </c>
      <c r="M1303" s="84">
        <v>2020</v>
      </c>
      <c r="N1303" s="83" t="s">
        <v>3757</v>
      </c>
      <c r="O1303" s="83" t="s">
        <v>3503</v>
      </c>
      <c r="P1303" s="84" t="s">
        <v>205</v>
      </c>
      <c r="Q1303" s="83" t="s">
        <v>993</v>
      </c>
      <c r="R1303" s="83" t="s">
        <v>994</v>
      </c>
      <c r="S1303" s="83" t="s">
        <v>2200</v>
      </c>
      <c r="T1303" s="83" t="s">
        <v>4465</v>
      </c>
      <c r="U1303" s="83" t="s">
        <v>203</v>
      </c>
      <c r="V1303" s="83" t="s">
        <v>4478</v>
      </c>
      <c r="W1303" s="274" t="s">
        <v>2221</v>
      </c>
      <c r="X1303" s="274" t="s">
        <v>2542</v>
      </c>
      <c r="Y1303" s="85">
        <v>6614644</v>
      </c>
      <c r="Z1303" s="86">
        <v>43935</v>
      </c>
      <c r="AA1303" s="86"/>
      <c r="AB1303" s="87">
        <f t="shared" ca="1" si="235"/>
        <v>384</v>
      </c>
      <c r="AC1303" s="88" t="str">
        <f t="shared" ca="1" si="236"/>
        <v>&gt; 150 days</v>
      </c>
      <c r="AD1303" s="89">
        <f t="shared" si="231"/>
        <v>43965</v>
      </c>
      <c r="AE1303" s="90" t="str">
        <f t="shared" si="229"/>
        <v>W20-2020</v>
      </c>
      <c r="AF1303" s="90" t="str">
        <f t="shared" si="230"/>
        <v>May-2020</v>
      </c>
      <c r="AG1303" s="89">
        <v>43978</v>
      </c>
      <c r="AH1303" s="90" t="str">
        <f t="shared" si="233"/>
        <v>W22-2020</v>
      </c>
      <c r="AI1303" s="90" t="str">
        <f t="shared" si="234"/>
        <v>May-2020</v>
      </c>
      <c r="AJ1303" s="89">
        <v>44316</v>
      </c>
      <c r="AK1303" s="90" t="str">
        <f t="shared" si="237"/>
        <v>W18-2021</v>
      </c>
      <c r="AL1303" s="90" t="str">
        <f t="shared" si="238"/>
        <v>Apr-2021</v>
      </c>
      <c r="AM1303" s="89">
        <v>44319</v>
      </c>
      <c r="AN1303" s="90" t="str">
        <f t="shared" si="239"/>
        <v>W19-2021</v>
      </c>
      <c r="AO1303" s="90" t="str">
        <f t="shared" si="240"/>
        <v>May-2021</v>
      </c>
      <c r="AP1303" s="83" t="s">
        <v>4462</v>
      </c>
      <c r="AQ1303" s="107">
        <v>44242</v>
      </c>
      <c r="AR1303" s="89"/>
      <c r="AS1303" s="99">
        <v>441204257552</v>
      </c>
      <c r="AT1303" s="94" t="s">
        <v>2417</v>
      </c>
      <c r="AU1303" s="97"/>
      <c r="AV1303" s="95">
        <v>43955</v>
      </c>
      <c r="AW1303" s="97"/>
      <c r="AX1303" s="89">
        <v>43978</v>
      </c>
      <c r="AY1303" s="89">
        <v>44319</v>
      </c>
      <c r="AZ1303" s="219" t="str">
        <f t="shared" si="241"/>
        <v>W19-2021</v>
      </c>
      <c r="BA1303" s="86"/>
      <c r="BB1303" s="86"/>
      <c r="BC1303" s="86"/>
      <c r="BD1303" s="83" t="s">
        <v>3719</v>
      </c>
      <c r="BE1303" s="83" t="str">
        <f t="shared" si="242"/>
        <v>21.RFI</v>
      </c>
      <c r="BF1303" s="83" t="s">
        <v>3755</v>
      </c>
      <c r="BG1303" s="96" t="s">
        <v>4066</v>
      </c>
      <c r="BH1303" s="437"/>
    </row>
    <row r="1304" spans="1:62" s="13" customFormat="1" ht="15" hidden="1" customHeight="1">
      <c r="A1304" s="27">
        <v>377</v>
      </c>
      <c r="B1304" s="29"/>
      <c r="C1304" s="83" t="str">
        <f t="shared" si="232"/>
        <v>NUS-NB-SEL-4332</v>
      </c>
      <c r="D1304" s="83">
        <v>20210800041</v>
      </c>
      <c r="E1304" s="83" t="s">
        <v>7428</v>
      </c>
      <c r="F1304" s="198" t="s">
        <v>3056</v>
      </c>
      <c r="G1304" s="83" t="s">
        <v>5840</v>
      </c>
      <c r="H1304" s="84" t="s">
        <v>6825</v>
      </c>
      <c r="I1304" s="83">
        <v>116.52563000000001</v>
      </c>
      <c r="J1304" s="83">
        <v>-8.6538599999999999</v>
      </c>
      <c r="K1304" s="83">
        <v>30</v>
      </c>
      <c r="L1304" s="83" t="s">
        <v>4768</v>
      </c>
      <c r="M1304" s="84">
        <v>2020</v>
      </c>
      <c r="N1304" s="83" t="s">
        <v>3757</v>
      </c>
      <c r="O1304" s="83" t="s">
        <v>3570</v>
      </c>
      <c r="P1304" s="84" t="s">
        <v>205</v>
      </c>
      <c r="Q1304" s="83" t="s">
        <v>1127</v>
      </c>
      <c r="R1304" s="83" t="s">
        <v>1128</v>
      </c>
      <c r="S1304" s="83" t="s">
        <v>2200</v>
      </c>
      <c r="T1304" s="83" t="s">
        <v>4465</v>
      </c>
      <c r="U1304" s="83" t="s">
        <v>203</v>
      </c>
      <c r="V1304" s="83" t="s">
        <v>4478</v>
      </c>
      <c r="W1304" s="274" t="s">
        <v>2221</v>
      </c>
      <c r="X1304" s="274" t="s">
        <v>2542</v>
      </c>
      <c r="Y1304" s="85">
        <v>6614644</v>
      </c>
      <c r="Z1304" s="86">
        <v>43935</v>
      </c>
      <c r="AA1304" s="86"/>
      <c r="AB1304" s="87">
        <f t="shared" ca="1" si="235"/>
        <v>384</v>
      </c>
      <c r="AC1304" s="88" t="str">
        <f t="shared" ca="1" si="236"/>
        <v>&gt; 150 days</v>
      </c>
      <c r="AD1304" s="89">
        <f t="shared" si="231"/>
        <v>43965</v>
      </c>
      <c r="AE1304" s="90" t="str">
        <f t="shared" si="229"/>
        <v>W20-2020</v>
      </c>
      <c r="AF1304" s="90" t="str">
        <f t="shared" si="230"/>
        <v>May-2020</v>
      </c>
      <c r="AG1304" s="89">
        <v>43986</v>
      </c>
      <c r="AH1304" s="90" t="str">
        <f t="shared" si="233"/>
        <v>W23-2020</v>
      </c>
      <c r="AI1304" s="90" t="str">
        <f t="shared" si="234"/>
        <v>Jun-2020</v>
      </c>
      <c r="AJ1304" s="89">
        <v>44316</v>
      </c>
      <c r="AK1304" s="90" t="str">
        <f t="shared" si="237"/>
        <v>W18-2021</v>
      </c>
      <c r="AL1304" s="90" t="str">
        <f t="shared" si="238"/>
        <v>Apr-2021</v>
      </c>
      <c r="AM1304" s="89">
        <v>44316</v>
      </c>
      <c r="AN1304" s="90" t="str">
        <f t="shared" si="239"/>
        <v>W18-2021</v>
      </c>
      <c r="AO1304" s="90" t="str">
        <f t="shared" si="240"/>
        <v>Apr-2021</v>
      </c>
      <c r="AP1304" s="83" t="s">
        <v>4462</v>
      </c>
      <c r="AQ1304" s="107">
        <v>44242</v>
      </c>
      <c r="AR1304" s="89"/>
      <c r="AS1304" s="99">
        <v>441204257209</v>
      </c>
      <c r="AT1304" s="94" t="s">
        <v>2417</v>
      </c>
      <c r="AU1304" s="97"/>
      <c r="AV1304" s="95">
        <v>43955</v>
      </c>
      <c r="AW1304" s="97"/>
      <c r="AX1304" s="89">
        <v>43986</v>
      </c>
      <c r="AY1304" s="89">
        <v>44319</v>
      </c>
      <c r="AZ1304" s="219" t="str">
        <f t="shared" si="241"/>
        <v>W19-2021</v>
      </c>
      <c r="BA1304" s="86"/>
      <c r="BB1304" s="86"/>
      <c r="BC1304" s="86"/>
      <c r="BD1304" s="83" t="s">
        <v>3719</v>
      </c>
      <c r="BE1304" s="83" t="str">
        <f t="shared" si="242"/>
        <v>21.RFI</v>
      </c>
      <c r="BF1304" s="83" t="s">
        <v>3755</v>
      </c>
      <c r="BG1304" s="96" t="s">
        <v>4125</v>
      </c>
      <c r="BH1304" s="437"/>
    </row>
    <row r="1305" spans="1:62" s="13" customFormat="1" ht="15" hidden="1" customHeight="1">
      <c r="A1305" s="27">
        <v>134</v>
      </c>
      <c r="B1305" s="29"/>
      <c r="C1305" s="83" t="str">
        <f t="shared" si="232"/>
        <v>JAW-JI-LMJ-4220</v>
      </c>
      <c r="D1305" s="83">
        <v>30571160031</v>
      </c>
      <c r="E1305" s="83" t="s">
        <v>7476</v>
      </c>
      <c r="F1305" s="198" t="s">
        <v>642</v>
      </c>
      <c r="G1305" s="83" t="s">
        <v>5840</v>
      </c>
      <c r="H1305" s="84" t="s">
        <v>6825</v>
      </c>
      <c r="I1305" s="83">
        <v>112.98524399999999</v>
      </c>
      <c r="J1305" s="83">
        <v>-8.2024209999999993</v>
      </c>
      <c r="K1305" s="83">
        <v>50</v>
      </c>
      <c r="L1305" s="83" t="s">
        <v>4593</v>
      </c>
      <c r="M1305" s="84">
        <v>2020</v>
      </c>
      <c r="N1305" s="83" t="s">
        <v>3757</v>
      </c>
      <c r="O1305" s="83" t="s">
        <v>3331</v>
      </c>
      <c r="P1305" s="84" t="s">
        <v>205</v>
      </c>
      <c r="Q1305" s="83" t="s">
        <v>641</v>
      </c>
      <c r="R1305" s="83" t="s">
        <v>642</v>
      </c>
      <c r="S1305" s="83" t="s">
        <v>106</v>
      </c>
      <c r="T1305" s="83" t="s">
        <v>4465</v>
      </c>
      <c r="U1305" s="83" t="s">
        <v>203</v>
      </c>
      <c r="V1305" s="83" t="s">
        <v>4472</v>
      </c>
      <c r="W1305" s="274" t="s">
        <v>2207</v>
      </c>
      <c r="X1305" s="274" t="s">
        <v>2438</v>
      </c>
      <c r="Y1305" s="85">
        <v>6614369</v>
      </c>
      <c r="Z1305" s="86">
        <v>43843</v>
      </c>
      <c r="AA1305" s="86"/>
      <c r="AB1305" s="87">
        <f t="shared" ca="1" si="235"/>
        <v>125</v>
      </c>
      <c r="AC1305" s="88" t="str">
        <f t="shared" ca="1" si="236"/>
        <v>121 - 150 days</v>
      </c>
      <c r="AD1305" s="89">
        <f t="shared" si="231"/>
        <v>43993</v>
      </c>
      <c r="AE1305" s="90" t="str">
        <f t="shared" si="229"/>
        <v>W24-2020</v>
      </c>
      <c r="AF1305" s="90" t="str">
        <f t="shared" si="230"/>
        <v>Jun-2020</v>
      </c>
      <c r="AG1305" s="89">
        <v>43966</v>
      </c>
      <c r="AH1305" s="90" t="str">
        <f t="shared" si="233"/>
        <v>W20-2020</v>
      </c>
      <c r="AI1305" s="90" t="str">
        <f t="shared" si="234"/>
        <v>May-2020</v>
      </c>
      <c r="AJ1305" s="89">
        <v>43966</v>
      </c>
      <c r="AK1305" s="90" t="str">
        <f t="shared" si="237"/>
        <v>W20-2020</v>
      </c>
      <c r="AL1305" s="90" t="str">
        <f t="shared" si="238"/>
        <v>May-2020</v>
      </c>
      <c r="AM1305" s="89">
        <v>43963</v>
      </c>
      <c r="AN1305" s="90" t="str">
        <f t="shared" si="239"/>
        <v>W20-2020</v>
      </c>
      <c r="AO1305" s="90" t="str">
        <f t="shared" si="240"/>
        <v>May-2020</v>
      </c>
      <c r="AP1305" s="83" t="s">
        <v>4464</v>
      </c>
      <c r="AQ1305" s="107">
        <v>43943</v>
      </c>
      <c r="AR1305" s="89"/>
      <c r="AS1305" s="99">
        <v>516091052465</v>
      </c>
      <c r="AT1305" s="94">
        <v>6.6</v>
      </c>
      <c r="AU1305" s="97"/>
      <c r="AV1305" s="95">
        <v>43955</v>
      </c>
      <c r="AW1305" s="97"/>
      <c r="AX1305" s="89">
        <v>43941</v>
      </c>
      <c r="AY1305" s="89">
        <v>43968</v>
      </c>
      <c r="AZ1305" s="219" t="str">
        <f t="shared" si="241"/>
        <v>W21-2020</v>
      </c>
      <c r="BA1305" s="86"/>
      <c r="BB1305" s="86">
        <v>44021</v>
      </c>
      <c r="BC1305" s="86"/>
      <c r="BD1305" s="83" t="s">
        <v>3719</v>
      </c>
      <c r="BE1305" s="83" t="str">
        <f t="shared" si="242"/>
        <v>21.RFI</v>
      </c>
      <c r="BF1305" s="83" t="s">
        <v>3755</v>
      </c>
      <c r="BG1305" s="96" t="s">
        <v>3894</v>
      </c>
      <c r="BH1305" s="437"/>
      <c r="BJ1305" s="190"/>
    </row>
    <row r="1306" spans="1:62" s="13" customFormat="1" ht="15" hidden="1" customHeight="1">
      <c r="A1306" s="27">
        <v>180</v>
      </c>
      <c r="B1306" s="29"/>
      <c r="C1306" s="83" t="str">
        <f t="shared" si="232"/>
        <v>JAW-JI-SMP-4115</v>
      </c>
      <c r="D1306" s="83">
        <v>30571620031</v>
      </c>
      <c r="E1306" s="83" t="s">
        <v>7349</v>
      </c>
      <c r="F1306" s="198" t="s">
        <v>734</v>
      </c>
      <c r="G1306" s="83" t="s">
        <v>5840</v>
      </c>
      <c r="H1306" s="84" t="s">
        <v>6825</v>
      </c>
      <c r="I1306" s="83">
        <v>113.97927</v>
      </c>
      <c r="J1306" s="83">
        <v>-7.0954430000000004</v>
      </c>
      <c r="K1306" s="83">
        <v>50</v>
      </c>
      <c r="L1306" s="83" t="s">
        <v>4628</v>
      </c>
      <c r="M1306" s="84">
        <v>2020</v>
      </c>
      <c r="N1306" s="83" t="s">
        <v>3757</v>
      </c>
      <c r="O1306" s="83" t="s">
        <v>3377</v>
      </c>
      <c r="P1306" s="84" t="s">
        <v>205</v>
      </c>
      <c r="Q1306" s="83" t="s">
        <v>733</v>
      </c>
      <c r="R1306" s="83" t="s">
        <v>734</v>
      </c>
      <c r="S1306" s="83" t="s">
        <v>106</v>
      </c>
      <c r="T1306" s="83" t="s">
        <v>4465</v>
      </c>
      <c r="U1306" s="83" t="s">
        <v>203</v>
      </c>
      <c r="V1306" s="83" t="s">
        <v>4472</v>
      </c>
      <c r="W1306" s="274" t="s">
        <v>2207</v>
      </c>
      <c r="X1306" s="274" t="s">
        <v>2446</v>
      </c>
      <c r="Y1306" s="85">
        <v>6614369</v>
      </c>
      <c r="Z1306" s="86">
        <v>43843</v>
      </c>
      <c r="AA1306" s="86"/>
      <c r="AB1306" s="87">
        <f t="shared" ca="1" si="235"/>
        <v>143</v>
      </c>
      <c r="AC1306" s="88" t="str">
        <f t="shared" ca="1" si="236"/>
        <v>121 - 150 days</v>
      </c>
      <c r="AD1306" s="89">
        <f t="shared" si="231"/>
        <v>43993</v>
      </c>
      <c r="AE1306" s="90" t="str">
        <f t="shared" si="229"/>
        <v>W24-2020</v>
      </c>
      <c r="AF1306" s="90" t="str">
        <f t="shared" si="230"/>
        <v>Jun-2020</v>
      </c>
      <c r="AG1306" s="89">
        <v>43960</v>
      </c>
      <c r="AH1306" s="90" t="str">
        <f t="shared" si="233"/>
        <v>W19-2020</v>
      </c>
      <c r="AI1306" s="90" t="str">
        <f t="shared" si="234"/>
        <v>May-2020</v>
      </c>
      <c r="AJ1306" s="89">
        <v>43986</v>
      </c>
      <c r="AK1306" s="90" t="str">
        <f t="shared" si="237"/>
        <v>W23-2020</v>
      </c>
      <c r="AL1306" s="90" t="str">
        <f t="shared" si="238"/>
        <v>Jun-2020</v>
      </c>
      <c r="AM1306" s="89">
        <v>43986</v>
      </c>
      <c r="AN1306" s="90" t="str">
        <f t="shared" si="239"/>
        <v>W23-2020</v>
      </c>
      <c r="AO1306" s="90" t="str">
        <f t="shared" si="240"/>
        <v>Jun-2020</v>
      </c>
      <c r="AP1306" s="83" t="s">
        <v>4464</v>
      </c>
      <c r="AQ1306" s="107">
        <v>43943</v>
      </c>
      <c r="AR1306" s="89"/>
      <c r="AS1306" s="99">
        <v>517101221890</v>
      </c>
      <c r="AT1306" s="94">
        <v>6.6</v>
      </c>
      <c r="AU1306" s="97"/>
      <c r="AV1306" s="95">
        <v>43955</v>
      </c>
      <c r="AW1306" s="97"/>
      <c r="AX1306" s="89"/>
      <c r="AY1306" s="89">
        <v>43986</v>
      </c>
      <c r="AZ1306" s="219" t="str">
        <f t="shared" si="241"/>
        <v>W23-2020</v>
      </c>
      <c r="BA1306" s="86"/>
      <c r="BB1306" s="86">
        <v>44074</v>
      </c>
      <c r="BC1306" s="86"/>
      <c r="BD1306" s="83" t="s">
        <v>3719</v>
      </c>
      <c r="BE1306" s="83" t="str">
        <f t="shared" si="242"/>
        <v>21.RFI</v>
      </c>
      <c r="BF1306" s="83" t="s">
        <v>3755</v>
      </c>
      <c r="BG1306" s="96" t="s">
        <v>3940</v>
      </c>
      <c r="BH1306" s="437"/>
      <c r="BJ1306" s="190"/>
    </row>
    <row r="1307" spans="1:62" s="13" customFormat="1" ht="15" hidden="1" customHeight="1">
      <c r="A1307" s="27">
        <v>182</v>
      </c>
      <c r="B1307" s="29"/>
      <c r="C1307" s="83" t="str">
        <f t="shared" si="232"/>
        <v>JAW-JI-SMP-4116</v>
      </c>
      <c r="D1307" s="83">
        <v>30571630031</v>
      </c>
      <c r="E1307" s="83" t="s">
        <v>7347</v>
      </c>
      <c r="F1307" s="198" t="s">
        <v>738</v>
      </c>
      <c r="G1307" s="83" t="s">
        <v>5840</v>
      </c>
      <c r="H1307" s="84" t="s">
        <v>6825</v>
      </c>
      <c r="I1307" s="83">
        <v>114.001082</v>
      </c>
      <c r="J1307" s="83">
        <v>-7.0881740000000004</v>
      </c>
      <c r="K1307" s="83">
        <v>50</v>
      </c>
      <c r="L1307" s="83" t="s">
        <v>4548</v>
      </c>
      <c r="M1307" s="84">
        <v>2020</v>
      </c>
      <c r="N1307" s="83" t="s">
        <v>3757</v>
      </c>
      <c r="O1307" s="83" t="s">
        <v>3379</v>
      </c>
      <c r="P1307" s="84" t="s">
        <v>205</v>
      </c>
      <c r="Q1307" s="83" t="s">
        <v>737</v>
      </c>
      <c r="R1307" s="83" t="s">
        <v>738</v>
      </c>
      <c r="S1307" s="83" t="s">
        <v>106</v>
      </c>
      <c r="T1307" s="83" t="s">
        <v>4465</v>
      </c>
      <c r="U1307" s="83" t="s">
        <v>203</v>
      </c>
      <c r="V1307" s="83" t="s">
        <v>4472</v>
      </c>
      <c r="W1307" s="274" t="s">
        <v>2207</v>
      </c>
      <c r="X1307" s="274" t="s">
        <v>2446</v>
      </c>
      <c r="Y1307" s="85">
        <v>6614369</v>
      </c>
      <c r="Z1307" s="86">
        <v>43843</v>
      </c>
      <c r="AA1307" s="86"/>
      <c r="AB1307" s="87">
        <f t="shared" ca="1" si="235"/>
        <v>143</v>
      </c>
      <c r="AC1307" s="88" t="str">
        <f t="shared" ca="1" si="236"/>
        <v>121 - 150 days</v>
      </c>
      <c r="AD1307" s="89">
        <f t="shared" si="231"/>
        <v>43993</v>
      </c>
      <c r="AE1307" s="90" t="str">
        <f t="shared" si="229"/>
        <v>W24-2020</v>
      </c>
      <c r="AF1307" s="90" t="str">
        <f t="shared" si="230"/>
        <v>Jun-2020</v>
      </c>
      <c r="AG1307" s="89">
        <v>43960</v>
      </c>
      <c r="AH1307" s="90" t="str">
        <f t="shared" si="233"/>
        <v>W19-2020</v>
      </c>
      <c r="AI1307" s="90" t="str">
        <f t="shared" si="234"/>
        <v>May-2020</v>
      </c>
      <c r="AJ1307" s="89">
        <v>43986</v>
      </c>
      <c r="AK1307" s="90" t="str">
        <f t="shared" si="237"/>
        <v>W23-2020</v>
      </c>
      <c r="AL1307" s="90" t="str">
        <f t="shared" si="238"/>
        <v>Jun-2020</v>
      </c>
      <c r="AM1307" s="89">
        <v>43986</v>
      </c>
      <c r="AN1307" s="90" t="str">
        <f t="shared" si="239"/>
        <v>W23-2020</v>
      </c>
      <c r="AO1307" s="90" t="str">
        <f t="shared" si="240"/>
        <v>Jun-2020</v>
      </c>
      <c r="AP1307" s="83" t="s">
        <v>4464</v>
      </c>
      <c r="AQ1307" s="107">
        <v>43943</v>
      </c>
      <c r="AR1307" s="89"/>
      <c r="AS1307" s="99">
        <v>517101224139</v>
      </c>
      <c r="AT1307" s="94">
        <v>6.6</v>
      </c>
      <c r="AU1307" s="97"/>
      <c r="AV1307" s="95">
        <v>43955</v>
      </c>
      <c r="AW1307" s="97"/>
      <c r="AX1307" s="89"/>
      <c r="AY1307" s="89">
        <v>43986</v>
      </c>
      <c r="AZ1307" s="219" t="str">
        <f t="shared" si="241"/>
        <v>W23-2020</v>
      </c>
      <c r="BA1307" s="86"/>
      <c r="BB1307" s="86">
        <v>44076</v>
      </c>
      <c r="BC1307" s="86"/>
      <c r="BD1307" s="83" t="s">
        <v>3719</v>
      </c>
      <c r="BE1307" s="83" t="str">
        <f t="shared" si="242"/>
        <v>21.RFI</v>
      </c>
      <c r="BF1307" s="83" t="s">
        <v>3755</v>
      </c>
      <c r="BG1307" s="96" t="s">
        <v>3942</v>
      </c>
      <c r="BH1307" s="437"/>
      <c r="BJ1307" s="190"/>
    </row>
    <row r="1308" spans="1:62" s="13" customFormat="1" ht="15" hidden="1" customHeight="1">
      <c r="A1308" s="27">
        <v>183</v>
      </c>
      <c r="B1308" s="29"/>
      <c r="C1308" s="83" t="str">
        <f t="shared" si="232"/>
        <v>JAW-JI-SMP-4119</v>
      </c>
      <c r="D1308" s="83">
        <v>30571660031</v>
      </c>
      <c r="E1308" s="83" t="s">
        <v>7346</v>
      </c>
      <c r="F1308" s="198" t="s">
        <v>740</v>
      </c>
      <c r="G1308" s="83" t="s">
        <v>5840</v>
      </c>
      <c r="H1308" s="84" t="s">
        <v>6825</v>
      </c>
      <c r="I1308" s="83">
        <v>114.05849000000001</v>
      </c>
      <c r="J1308" s="83">
        <v>-7.1084009999999997</v>
      </c>
      <c r="K1308" s="83">
        <v>50</v>
      </c>
      <c r="L1308" s="83" t="s">
        <v>4629</v>
      </c>
      <c r="M1308" s="84">
        <v>2020</v>
      </c>
      <c r="N1308" s="83" t="s">
        <v>3757</v>
      </c>
      <c r="O1308" s="83" t="s">
        <v>3380</v>
      </c>
      <c r="P1308" s="84" t="s">
        <v>205</v>
      </c>
      <c r="Q1308" s="83" t="s">
        <v>739</v>
      </c>
      <c r="R1308" s="83" t="s">
        <v>740</v>
      </c>
      <c r="S1308" s="83" t="s">
        <v>106</v>
      </c>
      <c r="T1308" s="83" t="s">
        <v>4465</v>
      </c>
      <c r="U1308" s="83" t="s">
        <v>203</v>
      </c>
      <c r="V1308" s="83" t="s">
        <v>4472</v>
      </c>
      <c r="W1308" s="274" t="s">
        <v>2207</v>
      </c>
      <c r="X1308" s="274" t="s">
        <v>2446</v>
      </c>
      <c r="Y1308" s="85">
        <v>6614369</v>
      </c>
      <c r="Z1308" s="86">
        <v>43843</v>
      </c>
      <c r="AA1308" s="86"/>
      <c r="AB1308" s="87">
        <f t="shared" ca="1" si="235"/>
        <v>143</v>
      </c>
      <c r="AC1308" s="88" t="str">
        <f t="shared" ca="1" si="236"/>
        <v>121 - 150 days</v>
      </c>
      <c r="AD1308" s="89">
        <f t="shared" si="231"/>
        <v>43993</v>
      </c>
      <c r="AE1308" s="90" t="str">
        <f t="shared" si="229"/>
        <v>W24-2020</v>
      </c>
      <c r="AF1308" s="90" t="str">
        <f t="shared" si="230"/>
        <v>Jun-2020</v>
      </c>
      <c r="AG1308" s="89">
        <v>43960</v>
      </c>
      <c r="AH1308" s="90" t="str">
        <f t="shared" si="233"/>
        <v>W19-2020</v>
      </c>
      <c r="AI1308" s="90" t="str">
        <f t="shared" si="234"/>
        <v>May-2020</v>
      </c>
      <c r="AJ1308" s="89">
        <v>43986</v>
      </c>
      <c r="AK1308" s="90" t="str">
        <f t="shared" si="237"/>
        <v>W23-2020</v>
      </c>
      <c r="AL1308" s="90" t="str">
        <f t="shared" si="238"/>
        <v>Jun-2020</v>
      </c>
      <c r="AM1308" s="89">
        <v>43986</v>
      </c>
      <c r="AN1308" s="90" t="str">
        <f t="shared" si="239"/>
        <v>W23-2020</v>
      </c>
      <c r="AO1308" s="90" t="str">
        <f t="shared" si="240"/>
        <v>Jun-2020</v>
      </c>
      <c r="AP1308" s="83" t="s">
        <v>4464</v>
      </c>
      <c r="AQ1308" s="107">
        <v>43943</v>
      </c>
      <c r="AR1308" s="89"/>
      <c r="AS1308" s="99">
        <v>517101224121</v>
      </c>
      <c r="AT1308" s="94">
        <v>6.6</v>
      </c>
      <c r="AU1308" s="97"/>
      <c r="AV1308" s="95">
        <v>43955</v>
      </c>
      <c r="AW1308" s="97"/>
      <c r="AX1308" s="89"/>
      <c r="AY1308" s="89">
        <v>43986</v>
      </c>
      <c r="AZ1308" s="219" t="str">
        <f t="shared" si="241"/>
        <v>W23-2020</v>
      </c>
      <c r="BA1308" s="86"/>
      <c r="BB1308" s="86"/>
      <c r="BC1308" s="86"/>
      <c r="BD1308" s="83" t="s">
        <v>3719</v>
      </c>
      <c r="BE1308" s="83" t="str">
        <f t="shared" si="242"/>
        <v>21.RFI</v>
      </c>
      <c r="BF1308" s="83" t="s">
        <v>3755</v>
      </c>
      <c r="BG1308" s="96" t="s">
        <v>3943</v>
      </c>
      <c r="BH1308" s="437"/>
      <c r="BJ1308" s="190"/>
    </row>
    <row r="1309" spans="1:62" s="13" customFormat="1" ht="15" hidden="1" customHeight="1">
      <c r="A1309" s="27">
        <v>43</v>
      </c>
      <c r="B1309" s="29"/>
      <c r="C1309" s="83" t="str">
        <f t="shared" si="232"/>
        <v>JAW-JI-SMP-4111</v>
      </c>
      <c r="D1309" s="83">
        <v>30571590031</v>
      </c>
      <c r="E1309" s="83" t="s">
        <v>7742</v>
      </c>
      <c r="F1309" s="198" t="s">
        <v>2859</v>
      </c>
      <c r="G1309" s="83" t="s">
        <v>5840</v>
      </c>
      <c r="H1309" s="84" t="s">
        <v>6825</v>
      </c>
      <c r="I1309" s="83">
        <v>114.03375200000001</v>
      </c>
      <c r="J1309" s="83">
        <v>-7.0062170000000004</v>
      </c>
      <c r="K1309" s="83">
        <v>50</v>
      </c>
      <c r="L1309" s="83" t="s">
        <v>4493</v>
      </c>
      <c r="M1309" s="84">
        <v>2020</v>
      </c>
      <c r="N1309" s="83" t="s">
        <v>3757</v>
      </c>
      <c r="O1309" s="83" t="s">
        <v>3242</v>
      </c>
      <c r="P1309" s="84" t="s">
        <v>205</v>
      </c>
      <c r="Q1309" s="83" t="s">
        <v>459</v>
      </c>
      <c r="R1309" s="83" t="s">
        <v>460</v>
      </c>
      <c r="S1309" s="83" t="s">
        <v>106</v>
      </c>
      <c r="T1309" s="83" t="s">
        <v>4465</v>
      </c>
      <c r="U1309" s="83" t="s">
        <v>203</v>
      </c>
      <c r="V1309" s="83" t="s">
        <v>4472</v>
      </c>
      <c r="W1309" s="274" t="s">
        <v>2207</v>
      </c>
      <c r="X1309" s="274" t="s">
        <v>2446</v>
      </c>
      <c r="Y1309" s="85">
        <v>6614369</v>
      </c>
      <c r="Z1309" s="86">
        <v>43843</v>
      </c>
      <c r="AA1309" s="86"/>
      <c r="AB1309" s="87">
        <f t="shared" ca="1" si="235"/>
        <v>142</v>
      </c>
      <c r="AC1309" s="88" t="str">
        <f t="shared" ca="1" si="236"/>
        <v>121 - 150 days</v>
      </c>
      <c r="AD1309" s="89">
        <f t="shared" si="231"/>
        <v>43993</v>
      </c>
      <c r="AE1309" s="90" t="str">
        <f t="shared" si="229"/>
        <v>W24-2020</v>
      </c>
      <c r="AF1309" s="90" t="str">
        <f t="shared" si="230"/>
        <v>Jun-2020</v>
      </c>
      <c r="AG1309" s="89">
        <v>43948</v>
      </c>
      <c r="AH1309" s="90" t="str">
        <f t="shared" si="233"/>
        <v>W18-2020</v>
      </c>
      <c r="AI1309" s="90" t="str">
        <f t="shared" si="234"/>
        <v>Apr-2020</v>
      </c>
      <c r="AJ1309" s="89">
        <v>43986</v>
      </c>
      <c r="AK1309" s="90" t="str">
        <f t="shared" si="237"/>
        <v>W23-2020</v>
      </c>
      <c r="AL1309" s="90" t="str">
        <f t="shared" si="238"/>
        <v>Jun-2020</v>
      </c>
      <c r="AM1309" s="89">
        <v>43986</v>
      </c>
      <c r="AN1309" s="90" t="str">
        <f t="shared" si="239"/>
        <v>W23-2020</v>
      </c>
      <c r="AO1309" s="90" t="str">
        <f t="shared" si="240"/>
        <v>Jun-2020</v>
      </c>
      <c r="AP1309" s="83" t="s">
        <v>4464</v>
      </c>
      <c r="AQ1309" s="107">
        <v>43943</v>
      </c>
      <c r="AR1309" s="89"/>
      <c r="AS1309" s="99">
        <v>517101225617</v>
      </c>
      <c r="AT1309" s="94">
        <v>6.6</v>
      </c>
      <c r="AU1309" s="97"/>
      <c r="AV1309" s="95">
        <v>43955</v>
      </c>
      <c r="AW1309" s="97"/>
      <c r="AX1309" s="89"/>
      <c r="AY1309" s="89">
        <v>43985</v>
      </c>
      <c r="AZ1309" s="219" t="str">
        <f t="shared" si="241"/>
        <v>W23-2020</v>
      </c>
      <c r="BA1309" s="86"/>
      <c r="BB1309" s="86">
        <v>44055</v>
      </c>
      <c r="BC1309" s="86"/>
      <c r="BD1309" s="83" t="s">
        <v>3719</v>
      </c>
      <c r="BE1309" s="83" t="str">
        <f t="shared" si="242"/>
        <v>21.RFI</v>
      </c>
      <c r="BF1309" s="83" t="s">
        <v>3755</v>
      </c>
      <c r="BG1309" s="96" t="s">
        <v>3803</v>
      </c>
      <c r="BH1309" s="437"/>
      <c r="BJ1309" s="190"/>
    </row>
    <row r="1310" spans="1:62" s="13" customFormat="1" ht="15" hidden="1" customHeight="1">
      <c r="A1310" s="27">
        <v>366</v>
      </c>
      <c r="B1310" s="29"/>
      <c r="C1310" s="83" t="str">
        <f t="shared" si="232"/>
        <v>SUM-SB-PYH-0816</v>
      </c>
      <c r="D1310" s="83">
        <v>30591270031</v>
      </c>
      <c r="E1310" s="83" t="s">
        <v>7383</v>
      </c>
      <c r="F1310" s="198" t="s">
        <v>3046</v>
      </c>
      <c r="G1310" s="83" t="s">
        <v>5840</v>
      </c>
      <c r="H1310" s="84" t="s">
        <v>6825</v>
      </c>
      <c r="I1310" s="83">
        <v>100.61553000000001</v>
      </c>
      <c r="J1310" s="83">
        <v>-0.22670999999999999</v>
      </c>
      <c r="K1310" s="83">
        <v>30</v>
      </c>
      <c r="L1310" s="83" t="s">
        <v>4548</v>
      </c>
      <c r="M1310" s="84">
        <v>2020</v>
      </c>
      <c r="N1310" s="83" t="s">
        <v>3757</v>
      </c>
      <c r="O1310" s="83" t="s">
        <v>3559</v>
      </c>
      <c r="P1310" s="84" t="s">
        <v>205</v>
      </c>
      <c r="Q1310" s="83" t="s">
        <v>1105</v>
      </c>
      <c r="R1310" s="83" t="s">
        <v>1106</v>
      </c>
      <c r="S1310" s="83" t="s">
        <v>2200</v>
      </c>
      <c r="T1310" s="83" t="s">
        <v>4465</v>
      </c>
      <c r="U1310" s="83" t="s">
        <v>201</v>
      </c>
      <c r="V1310" s="83" t="s">
        <v>4476</v>
      </c>
      <c r="W1310" s="274" t="s">
        <v>2215</v>
      </c>
      <c r="X1310" s="274" t="s">
        <v>2463</v>
      </c>
      <c r="Y1310" s="85">
        <v>6614688</v>
      </c>
      <c r="Z1310" s="86">
        <v>43944</v>
      </c>
      <c r="AA1310" s="86"/>
      <c r="AB1310" s="87">
        <f t="shared" ca="1" si="235"/>
        <v>74</v>
      </c>
      <c r="AC1310" s="88" t="str">
        <f t="shared" ca="1" si="236"/>
        <v>61 - 90 days</v>
      </c>
      <c r="AD1310" s="89">
        <f t="shared" si="231"/>
        <v>43974</v>
      </c>
      <c r="AE1310" s="90" t="str">
        <f t="shared" si="229"/>
        <v>W21-2020</v>
      </c>
      <c r="AF1310" s="90" t="str">
        <f t="shared" si="230"/>
        <v>May-2020</v>
      </c>
      <c r="AG1310" s="89">
        <v>43971</v>
      </c>
      <c r="AH1310" s="90" t="str">
        <f t="shared" si="233"/>
        <v>W21-2020</v>
      </c>
      <c r="AI1310" s="90" t="str">
        <f t="shared" si="234"/>
        <v>May-2020</v>
      </c>
      <c r="AJ1310" s="89">
        <v>44012</v>
      </c>
      <c r="AK1310" s="90" t="str">
        <f t="shared" si="237"/>
        <v>W27-2020</v>
      </c>
      <c r="AL1310" s="90" t="str">
        <f t="shared" si="238"/>
        <v>Jun-2020</v>
      </c>
      <c r="AM1310" s="89">
        <v>44016</v>
      </c>
      <c r="AN1310" s="90" t="str">
        <f t="shared" si="239"/>
        <v>W27-2020</v>
      </c>
      <c r="AO1310" s="90" t="str">
        <f t="shared" si="240"/>
        <v>Jul-2020</v>
      </c>
      <c r="AP1310" s="83" t="s">
        <v>4464</v>
      </c>
      <c r="AQ1310" s="107">
        <v>43994</v>
      </c>
      <c r="AR1310" s="89"/>
      <c r="AS1310" s="99">
        <v>134520277780</v>
      </c>
      <c r="AT1310" s="94">
        <v>6.6</v>
      </c>
      <c r="AU1310" s="97"/>
      <c r="AV1310" s="95">
        <v>43949</v>
      </c>
      <c r="AW1310" s="97"/>
      <c r="AX1310" s="89">
        <v>43991</v>
      </c>
      <c r="AY1310" s="89">
        <v>44018</v>
      </c>
      <c r="AZ1310" s="219" t="str">
        <f t="shared" si="241"/>
        <v>W28-2020</v>
      </c>
      <c r="BA1310" s="86"/>
      <c r="BB1310" s="86">
        <v>44048</v>
      </c>
      <c r="BC1310" s="86"/>
      <c r="BD1310" s="83" t="s">
        <v>3719</v>
      </c>
      <c r="BE1310" s="83" t="str">
        <f t="shared" si="242"/>
        <v>21.RFI</v>
      </c>
      <c r="BF1310" s="83" t="s">
        <v>3755</v>
      </c>
      <c r="BG1310" s="96" t="s">
        <v>4115</v>
      </c>
      <c r="BH1310" s="96"/>
      <c r="BI1310" s="197"/>
      <c r="BJ1310" s="197"/>
    </row>
    <row r="1311" spans="1:62" s="13" customFormat="1" ht="15" hidden="1" customHeight="1">
      <c r="A1311" s="27">
        <v>392</v>
      </c>
      <c r="B1311" s="29"/>
      <c r="C1311" s="83" t="str">
        <f t="shared" si="232"/>
        <v>SUM-SU-TBT-2213</v>
      </c>
      <c r="D1311" s="83">
        <v>30591290031</v>
      </c>
      <c r="E1311" s="83" t="s">
        <v>7740</v>
      </c>
      <c r="F1311" s="198" t="s">
        <v>3068</v>
      </c>
      <c r="G1311" s="83" t="s">
        <v>5840</v>
      </c>
      <c r="H1311" s="84" t="s">
        <v>6825</v>
      </c>
      <c r="I1311" s="83">
        <v>99.145520000000005</v>
      </c>
      <c r="J1311" s="83">
        <v>3.3229199999999999</v>
      </c>
      <c r="K1311" s="83">
        <v>30</v>
      </c>
      <c r="L1311" s="83" t="s">
        <v>4548</v>
      </c>
      <c r="M1311" s="84">
        <v>2020</v>
      </c>
      <c r="N1311" s="83" t="s">
        <v>3757</v>
      </c>
      <c r="O1311" s="83" t="s">
        <v>3585</v>
      </c>
      <c r="P1311" s="84" t="s">
        <v>205</v>
      </c>
      <c r="Q1311" s="83" t="s">
        <v>1157</v>
      </c>
      <c r="R1311" s="83" t="s">
        <v>1158</v>
      </c>
      <c r="S1311" s="83" t="s">
        <v>2200</v>
      </c>
      <c r="T1311" s="83" t="s">
        <v>4465</v>
      </c>
      <c r="U1311" s="83" t="s">
        <v>201</v>
      </c>
      <c r="V1311" s="83" t="s">
        <v>4471</v>
      </c>
      <c r="W1311" s="274" t="s">
        <v>2213</v>
      </c>
      <c r="X1311" s="274" t="s">
        <v>2572</v>
      </c>
      <c r="Y1311" s="85">
        <v>6614688</v>
      </c>
      <c r="Z1311" s="86">
        <v>43944</v>
      </c>
      <c r="AA1311" s="86"/>
      <c r="AB1311" s="87">
        <f t="shared" ca="1" si="235"/>
        <v>64</v>
      </c>
      <c r="AC1311" s="88" t="str">
        <f t="shared" ca="1" si="236"/>
        <v>61 - 90 days</v>
      </c>
      <c r="AD1311" s="89">
        <f t="shared" si="231"/>
        <v>43974</v>
      </c>
      <c r="AE1311" s="90" t="str">
        <f t="shared" si="229"/>
        <v>W21-2020</v>
      </c>
      <c r="AF1311" s="90" t="str">
        <f t="shared" si="230"/>
        <v>May-2020</v>
      </c>
      <c r="AG1311" s="89">
        <v>43972</v>
      </c>
      <c r="AH1311" s="90" t="str">
        <f t="shared" si="233"/>
        <v>W21-2020</v>
      </c>
      <c r="AI1311" s="90" t="str">
        <f t="shared" si="234"/>
        <v>May-2020</v>
      </c>
      <c r="AJ1311" s="89">
        <v>44012</v>
      </c>
      <c r="AK1311" s="90" t="str">
        <f t="shared" si="237"/>
        <v>W27-2020</v>
      </c>
      <c r="AL1311" s="90" t="str">
        <f t="shared" si="238"/>
        <v>Jun-2020</v>
      </c>
      <c r="AM1311" s="89">
        <v>44012</v>
      </c>
      <c r="AN1311" s="90" t="str">
        <f t="shared" si="239"/>
        <v>W27-2020</v>
      </c>
      <c r="AO1311" s="90" t="str">
        <f t="shared" si="240"/>
        <v>Jun-2020</v>
      </c>
      <c r="AP1311" s="83" t="s">
        <v>4464</v>
      </c>
      <c r="AQ1311" s="107">
        <v>43994</v>
      </c>
      <c r="AR1311" s="89"/>
      <c r="AS1311" s="99">
        <v>121101024010</v>
      </c>
      <c r="AT1311" s="94">
        <v>6.6</v>
      </c>
      <c r="AU1311" s="97"/>
      <c r="AV1311" s="95">
        <v>43949</v>
      </c>
      <c r="AW1311" s="97"/>
      <c r="AX1311" s="89">
        <v>43970</v>
      </c>
      <c r="AY1311" s="89">
        <v>44008</v>
      </c>
      <c r="AZ1311" s="219" t="str">
        <f t="shared" si="241"/>
        <v>W26-2020</v>
      </c>
      <c r="BA1311" s="86"/>
      <c r="BB1311" s="86">
        <v>44037</v>
      </c>
      <c r="BC1311" s="86"/>
      <c r="BD1311" s="83" t="s">
        <v>3719</v>
      </c>
      <c r="BE1311" s="83" t="str">
        <f t="shared" si="242"/>
        <v>21.RFI</v>
      </c>
      <c r="BF1311" s="83" t="s">
        <v>3755</v>
      </c>
      <c r="BG1311" s="96" t="s">
        <v>4140</v>
      </c>
      <c r="BH1311" s="96"/>
      <c r="BI1311" s="197"/>
      <c r="BJ1311" s="197"/>
    </row>
    <row r="1312" spans="1:62" s="13" customFormat="1" ht="15" hidden="1" customHeight="1">
      <c r="A1312" s="27">
        <v>382</v>
      </c>
      <c r="B1312" s="29"/>
      <c r="C1312" s="83" t="str">
        <f t="shared" si="232"/>
        <v>SUM-SU-SDK-2081</v>
      </c>
      <c r="D1312" s="83">
        <v>30591300031</v>
      </c>
      <c r="E1312" s="83" t="s">
        <v>7716</v>
      </c>
      <c r="F1312" s="198" t="s">
        <v>3059</v>
      </c>
      <c r="G1312" s="83" t="s">
        <v>5840</v>
      </c>
      <c r="H1312" s="84" t="s">
        <v>6827</v>
      </c>
      <c r="I1312" s="83">
        <v>98.285167000000001</v>
      </c>
      <c r="J1312" s="83">
        <v>2.8058329999999998</v>
      </c>
      <c r="K1312" s="83">
        <v>50</v>
      </c>
      <c r="L1312" s="83" t="s">
        <v>4773</v>
      </c>
      <c r="M1312" s="84">
        <v>2020</v>
      </c>
      <c r="N1312" s="83" t="s">
        <v>3757</v>
      </c>
      <c r="O1312" s="83" t="s">
        <v>3575</v>
      </c>
      <c r="P1312" s="84" t="s">
        <v>205</v>
      </c>
      <c r="Q1312" s="83" t="s">
        <v>1137</v>
      </c>
      <c r="R1312" s="83" t="s">
        <v>1138</v>
      </c>
      <c r="S1312" s="83" t="s">
        <v>2200</v>
      </c>
      <c r="T1312" s="83" t="s">
        <v>4465</v>
      </c>
      <c r="U1312" s="83" t="s">
        <v>201</v>
      </c>
      <c r="V1312" s="83" t="s">
        <v>4471</v>
      </c>
      <c r="W1312" s="274" t="s">
        <v>2213</v>
      </c>
      <c r="X1312" s="274" t="s">
        <v>2560</v>
      </c>
      <c r="Y1312" s="85">
        <v>6614687</v>
      </c>
      <c r="Z1312" s="86">
        <v>43944</v>
      </c>
      <c r="AA1312" s="86"/>
      <c r="AB1312" s="87">
        <f t="shared" ca="1" si="235"/>
        <v>64</v>
      </c>
      <c r="AC1312" s="88" t="str">
        <f t="shared" ca="1" si="236"/>
        <v>61 - 90 days</v>
      </c>
      <c r="AD1312" s="89">
        <f t="shared" si="231"/>
        <v>43974</v>
      </c>
      <c r="AE1312" s="90" t="str">
        <f t="shared" si="229"/>
        <v>W21-2020</v>
      </c>
      <c r="AF1312" s="90" t="str">
        <f t="shared" si="230"/>
        <v>May-2020</v>
      </c>
      <c r="AG1312" s="89">
        <v>43972</v>
      </c>
      <c r="AH1312" s="90" t="str">
        <f t="shared" si="233"/>
        <v>W21-2020</v>
      </c>
      <c r="AI1312" s="90" t="str">
        <f t="shared" si="234"/>
        <v>May-2020</v>
      </c>
      <c r="AJ1312" s="89">
        <v>44012</v>
      </c>
      <c r="AK1312" s="90" t="str">
        <f t="shared" si="237"/>
        <v>W27-2020</v>
      </c>
      <c r="AL1312" s="90" t="str">
        <f t="shared" si="238"/>
        <v>Jun-2020</v>
      </c>
      <c r="AM1312" s="89">
        <v>44012</v>
      </c>
      <c r="AN1312" s="90" t="str">
        <f t="shared" si="239"/>
        <v>W27-2020</v>
      </c>
      <c r="AO1312" s="90" t="str">
        <f t="shared" si="240"/>
        <v>Jun-2020</v>
      </c>
      <c r="AP1312" s="83" t="s">
        <v>4464</v>
      </c>
      <c r="AQ1312" s="107">
        <v>43994</v>
      </c>
      <c r="AR1312" s="89"/>
      <c r="AS1312" s="99">
        <v>129010068449</v>
      </c>
      <c r="AT1312" s="94">
        <v>6.6</v>
      </c>
      <c r="AU1312" s="97"/>
      <c r="AV1312" s="95">
        <v>43949</v>
      </c>
      <c r="AW1312" s="97"/>
      <c r="AX1312" s="89">
        <v>43969</v>
      </c>
      <c r="AY1312" s="89">
        <v>44008</v>
      </c>
      <c r="AZ1312" s="219" t="str">
        <f t="shared" si="241"/>
        <v>W26-2020</v>
      </c>
      <c r="BA1312" s="86"/>
      <c r="BB1312" s="86">
        <v>44043</v>
      </c>
      <c r="BC1312" s="86"/>
      <c r="BD1312" s="83" t="s">
        <v>3719</v>
      </c>
      <c r="BE1312" s="83" t="str">
        <f t="shared" si="242"/>
        <v>21.RFI</v>
      </c>
      <c r="BF1312" s="83" t="s">
        <v>3755</v>
      </c>
      <c r="BG1312" s="96" t="s">
        <v>4130</v>
      </c>
      <c r="BH1312" s="437"/>
      <c r="BJ1312" s="190"/>
    </row>
    <row r="1313" spans="1:62" s="13" customFormat="1" ht="15" hidden="1" customHeight="1">
      <c r="A1313" s="27">
        <v>423</v>
      </c>
      <c r="B1313" s="29"/>
      <c r="C1313" s="83" t="str">
        <f t="shared" si="232"/>
        <v>SUM-SU-BNJ-2064</v>
      </c>
      <c r="D1313" s="83">
        <v>30591280031</v>
      </c>
      <c r="E1313" s="83" t="s">
        <v>7473</v>
      </c>
      <c r="F1313" s="198" t="s">
        <v>3097</v>
      </c>
      <c r="G1313" s="83" t="s">
        <v>5840</v>
      </c>
      <c r="H1313" s="84" t="s">
        <v>6825</v>
      </c>
      <c r="I1313" s="83">
        <v>98.494100000000003</v>
      </c>
      <c r="J1313" s="83">
        <v>3.5713200000000001</v>
      </c>
      <c r="K1313" s="83">
        <v>30</v>
      </c>
      <c r="L1313" s="83" t="s">
        <v>4802</v>
      </c>
      <c r="M1313" s="84">
        <v>2020</v>
      </c>
      <c r="N1313" s="83" t="s">
        <v>3757</v>
      </c>
      <c r="O1313" s="83" t="s">
        <v>3616</v>
      </c>
      <c r="P1313" s="84" t="s">
        <v>205</v>
      </c>
      <c r="Q1313" s="83" t="s">
        <v>1219</v>
      </c>
      <c r="R1313" s="83" t="s">
        <v>1220</v>
      </c>
      <c r="S1313" s="83" t="s">
        <v>2200</v>
      </c>
      <c r="T1313" s="83" t="s">
        <v>4465</v>
      </c>
      <c r="U1313" s="83" t="s">
        <v>201</v>
      </c>
      <c r="V1313" s="83" t="s">
        <v>4471</v>
      </c>
      <c r="W1313" s="274" t="s">
        <v>2213</v>
      </c>
      <c r="X1313" s="274" t="s">
        <v>2585</v>
      </c>
      <c r="Y1313" s="85">
        <v>6614688</v>
      </c>
      <c r="Z1313" s="86">
        <v>43944</v>
      </c>
      <c r="AA1313" s="86"/>
      <c r="AB1313" s="87">
        <f t="shared" ca="1" si="235"/>
        <v>64</v>
      </c>
      <c r="AC1313" s="88" t="str">
        <f t="shared" ca="1" si="236"/>
        <v>61 - 90 days</v>
      </c>
      <c r="AD1313" s="89">
        <f t="shared" si="231"/>
        <v>43974</v>
      </c>
      <c r="AE1313" s="90" t="str">
        <f t="shared" si="229"/>
        <v>W21-2020</v>
      </c>
      <c r="AF1313" s="90" t="str">
        <f t="shared" si="230"/>
        <v>May-2020</v>
      </c>
      <c r="AG1313" s="89">
        <v>43972</v>
      </c>
      <c r="AH1313" s="90" t="str">
        <f t="shared" si="233"/>
        <v>W21-2020</v>
      </c>
      <c r="AI1313" s="90" t="str">
        <f t="shared" si="234"/>
        <v>May-2020</v>
      </c>
      <c r="AJ1313" s="89">
        <v>44012</v>
      </c>
      <c r="AK1313" s="90" t="str">
        <f t="shared" si="237"/>
        <v>W27-2020</v>
      </c>
      <c r="AL1313" s="90" t="str">
        <f t="shared" si="238"/>
        <v>Jun-2020</v>
      </c>
      <c r="AM1313" s="89">
        <v>44012</v>
      </c>
      <c r="AN1313" s="90" t="str">
        <f t="shared" si="239"/>
        <v>W27-2020</v>
      </c>
      <c r="AO1313" s="90" t="str">
        <f t="shared" si="240"/>
        <v>Jun-2020</v>
      </c>
      <c r="AP1313" s="83" t="s">
        <v>4464</v>
      </c>
      <c r="AQ1313" s="107">
        <v>43994</v>
      </c>
      <c r="AR1313" s="89"/>
      <c r="AS1313" s="99">
        <v>122010727409</v>
      </c>
      <c r="AT1313" s="94">
        <v>6.6</v>
      </c>
      <c r="AU1313" s="97"/>
      <c r="AV1313" s="95">
        <v>43949</v>
      </c>
      <c r="AW1313" s="97"/>
      <c r="AX1313" s="89">
        <v>43970</v>
      </c>
      <c r="AY1313" s="89">
        <v>44008</v>
      </c>
      <c r="AZ1313" s="219" t="str">
        <f t="shared" si="241"/>
        <v>W26-2020</v>
      </c>
      <c r="BA1313" s="86"/>
      <c r="BB1313" s="86"/>
      <c r="BC1313" s="86"/>
      <c r="BD1313" s="83" t="s">
        <v>3719</v>
      </c>
      <c r="BE1313" s="83" t="str">
        <f t="shared" si="242"/>
        <v>21.RFI</v>
      </c>
      <c r="BF1313" s="83" t="s">
        <v>3755</v>
      </c>
      <c r="BG1313" s="96" t="s">
        <v>4167</v>
      </c>
      <c r="BH1313" s="437"/>
      <c r="BJ1313" s="190"/>
    </row>
    <row r="1314" spans="1:62" s="13" customFormat="1" ht="15" hidden="1" customHeight="1">
      <c r="A1314" s="27">
        <v>299</v>
      </c>
      <c r="B1314" s="29"/>
      <c r="C1314" s="83" t="str">
        <f t="shared" si="232"/>
        <v>SUL-SN-SKG-1278</v>
      </c>
      <c r="D1314" s="83">
        <v>30591310031</v>
      </c>
      <c r="E1314" s="83" t="s">
        <v>2776</v>
      </c>
      <c r="F1314" s="198" t="s">
        <v>2985</v>
      </c>
      <c r="G1314" s="83" t="s">
        <v>5840</v>
      </c>
      <c r="H1314" s="84" t="s">
        <v>6508</v>
      </c>
      <c r="I1314" s="83">
        <v>120.023</v>
      </c>
      <c r="J1314" s="83">
        <v>-4.0788200000000003</v>
      </c>
      <c r="K1314" s="83">
        <v>40</v>
      </c>
      <c r="L1314" s="83" t="s">
        <v>4711</v>
      </c>
      <c r="M1314" s="84">
        <v>2020</v>
      </c>
      <c r="N1314" s="83" t="s">
        <v>3757</v>
      </c>
      <c r="O1314" s="83" t="s">
        <v>3492</v>
      </c>
      <c r="P1314" s="84" t="s">
        <v>205</v>
      </c>
      <c r="Q1314" s="83" t="s">
        <v>971</v>
      </c>
      <c r="R1314" s="83" t="s">
        <v>972</v>
      </c>
      <c r="S1314" s="83" t="s">
        <v>2200</v>
      </c>
      <c r="T1314" s="83" t="s">
        <v>4465</v>
      </c>
      <c r="U1314" s="83" t="s">
        <v>203</v>
      </c>
      <c r="V1314" s="83" t="s">
        <v>4475</v>
      </c>
      <c r="W1314" s="274" t="s">
        <v>2220</v>
      </c>
      <c r="X1314" s="274" t="s">
        <v>2538</v>
      </c>
      <c r="Y1314" s="85">
        <v>6614686</v>
      </c>
      <c r="Z1314" s="86">
        <v>43944</v>
      </c>
      <c r="AA1314" s="86"/>
      <c r="AB1314" s="87">
        <f t="shared" ca="1" si="235"/>
        <v>166</v>
      </c>
      <c r="AC1314" s="88" t="str">
        <f t="shared" ca="1" si="236"/>
        <v>&gt; 150 days</v>
      </c>
      <c r="AD1314" s="89">
        <f t="shared" si="231"/>
        <v>43974</v>
      </c>
      <c r="AE1314" s="90" t="str">
        <f t="shared" si="229"/>
        <v>W21-2020</v>
      </c>
      <c r="AF1314" s="90" t="str">
        <f t="shared" si="230"/>
        <v>May-2020</v>
      </c>
      <c r="AG1314" s="89">
        <v>43983</v>
      </c>
      <c r="AH1314" s="90" t="str">
        <f t="shared" si="233"/>
        <v>W23-2020</v>
      </c>
      <c r="AI1314" s="90" t="str">
        <f t="shared" si="234"/>
        <v>Jun-2020</v>
      </c>
      <c r="AJ1314" s="89">
        <v>44109</v>
      </c>
      <c r="AK1314" s="90" t="str">
        <f t="shared" si="237"/>
        <v>W41-2020</v>
      </c>
      <c r="AL1314" s="90" t="str">
        <f t="shared" si="238"/>
        <v>Oct-2020</v>
      </c>
      <c r="AM1314" s="89">
        <v>44109</v>
      </c>
      <c r="AN1314" s="90" t="str">
        <f t="shared" si="239"/>
        <v>W41-2020</v>
      </c>
      <c r="AO1314" s="90" t="str">
        <f t="shared" si="240"/>
        <v>Oct-2020</v>
      </c>
      <c r="AP1314" s="83" t="s">
        <v>4463</v>
      </c>
      <c r="AQ1314" s="107">
        <v>44069</v>
      </c>
      <c r="AR1314" s="89"/>
      <c r="AS1314" s="99">
        <v>322400370261</v>
      </c>
      <c r="AT1314" s="94">
        <v>6.6</v>
      </c>
      <c r="AU1314" s="97"/>
      <c r="AV1314" s="95">
        <v>43949</v>
      </c>
      <c r="AW1314" s="97"/>
      <c r="AX1314" s="89">
        <v>43983</v>
      </c>
      <c r="AY1314" s="89">
        <v>44110</v>
      </c>
      <c r="AZ1314" s="219" t="str">
        <f t="shared" si="241"/>
        <v>W41-2020</v>
      </c>
      <c r="BA1314" s="86"/>
      <c r="BB1314" s="86"/>
      <c r="BC1314" s="86"/>
      <c r="BD1314" s="83" t="s">
        <v>3719</v>
      </c>
      <c r="BE1314" s="83" t="str">
        <f t="shared" si="242"/>
        <v>21.RFI</v>
      </c>
      <c r="BF1314" s="83" t="s">
        <v>3755</v>
      </c>
      <c r="BG1314" s="96" t="s">
        <v>4056</v>
      </c>
      <c r="BH1314" s="437"/>
    </row>
    <row r="1315" spans="1:62" s="13" customFormat="1" ht="15" hidden="1" customHeight="1">
      <c r="A1315" s="27">
        <v>298</v>
      </c>
      <c r="B1315" s="29"/>
      <c r="C1315" s="83" t="str">
        <f t="shared" si="232"/>
        <v>SUL-SN-SKG-1303</v>
      </c>
      <c r="D1315" s="83">
        <v>30591320031</v>
      </c>
      <c r="E1315" s="83" t="s">
        <v>2775</v>
      </c>
      <c r="F1315" s="198" t="s">
        <v>2984</v>
      </c>
      <c r="G1315" s="83" t="s">
        <v>5840</v>
      </c>
      <c r="H1315" s="84" t="s">
        <v>6508</v>
      </c>
      <c r="I1315" s="83">
        <v>120.07420999999999</v>
      </c>
      <c r="J1315" s="83">
        <v>-4.1812199999999997</v>
      </c>
      <c r="K1315" s="83">
        <v>50</v>
      </c>
      <c r="L1315" s="83" t="s">
        <v>4710</v>
      </c>
      <c r="M1315" s="84">
        <v>2020</v>
      </c>
      <c r="N1315" s="83" t="s">
        <v>3757</v>
      </c>
      <c r="O1315" s="83" t="s">
        <v>3491</v>
      </c>
      <c r="P1315" s="84" t="s">
        <v>205</v>
      </c>
      <c r="Q1315" s="83" t="s">
        <v>969</v>
      </c>
      <c r="R1315" s="83" t="s">
        <v>970</v>
      </c>
      <c r="S1315" s="83" t="s">
        <v>2200</v>
      </c>
      <c r="T1315" s="83" t="s">
        <v>4465</v>
      </c>
      <c r="U1315" s="83" t="s">
        <v>203</v>
      </c>
      <c r="V1315" s="83" t="s">
        <v>4475</v>
      </c>
      <c r="W1315" s="274" t="s">
        <v>2220</v>
      </c>
      <c r="X1315" s="274" t="s">
        <v>2538</v>
      </c>
      <c r="Y1315" s="85">
        <v>6614686</v>
      </c>
      <c r="Z1315" s="86">
        <v>43944</v>
      </c>
      <c r="AA1315" s="86"/>
      <c r="AB1315" s="87">
        <f t="shared" ca="1" si="235"/>
        <v>165</v>
      </c>
      <c r="AC1315" s="88" t="str">
        <f t="shared" ca="1" si="236"/>
        <v>&gt; 150 days</v>
      </c>
      <c r="AD1315" s="89">
        <f t="shared" si="231"/>
        <v>43974</v>
      </c>
      <c r="AE1315" s="90" t="str">
        <f t="shared" si="229"/>
        <v>W21-2020</v>
      </c>
      <c r="AF1315" s="90" t="str">
        <f t="shared" si="230"/>
        <v>May-2020</v>
      </c>
      <c r="AG1315" s="89">
        <v>43983</v>
      </c>
      <c r="AH1315" s="90" t="str">
        <f t="shared" si="233"/>
        <v>W23-2020</v>
      </c>
      <c r="AI1315" s="90" t="str">
        <f t="shared" si="234"/>
        <v>Jun-2020</v>
      </c>
      <c r="AJ1315" s="89">
        <v>44109</v>
      </c>
      <c r="AK1315" s="90" t="str">
        <f t="shared" si="237"/>
        <v>W41-2020</v>
      </c>
      <c r="AL1315" s="90" t="str">
        <f t="shared" si="238"/>
        <v>Oct-2020</v>
      </c>
      <c r="AM1315" s="89">
        <v>44109</v>
      </c>
      <c r="AN1315" s="90" t="str">
        <f t="shared" si="239"/>
        <v>W41-2020</v>
      </c>
      <c r="AO1315" s="90" t="str">
        <f t="shared" si="240"/>
        <v>Oct-2020</v>
      </c>
      <c r="AP1315" s="83" t="s">
        <v>4463</v>
      </c>
      <c r="AQ1315" s="107">
        <v>44069</v>
      </c>
      <c r="AR1315" s="89"/>
      <c r="AS1315" s="99">
        <v>322400370253</v>
      </c>
      <c r="AT1315" s="94">
        <v>6.6</v>
      </c>
      <c r="AU1315" s="97"/>
      <c r="AV1315" s="95">
        <v>43949</v>
      </c>
      <c r="AW1315" s="97"/>
      <c r="AX1315" s="89">
        <v>43983</v>
      </c>
      <c r="AY1315" s="89">
        <v>44109</v>
      </c>
      <c r="AZ1315" s="219" t="str">
        <f t="shared" si="241"/>
        <v>W41-2020</v>
      </c>
      <c r="BA1315" s="86"/>
      <c r="BB1315" s="86"/>
      <c r="BC1315" s="86"/>
      <c r="BD1315" s="83" t="s">
        <v>3719</v>
      </c>
      <c r="BE1315" s="83" t="str">
        <f t="shared" si="242"/>
        <v>21.RFI</v>
      </c>
      <c r="BF1315" s="83" t="s">
        <v>3755</v>
      </c>
      <c r="BG1315" s="96" t="s">
        <v>4055</v>
      </c>
      <c r="BH1315" s="437"/>
    </row>
    <row r="1316" spans="1:62" s="13" customFormat="1" ht="15" hidden="1" customHeight="1">
      <c r="A1316" s="27">
        <v>239</v>
      </c>
      <c r="B1316" s="29"/>
      <c r="C1316" s="83" t="str">
        <f t="shared" si="232"/>
        <v>SUL-SN-PLP-1328</v>
      </c>
      <c r="D1316" s="83">
        <v>30591150031</v>
      </c>
      <c r="E1316" s="83" t="s">
        <v>7855</v>
      </c>
      <c r="F1316" s="198" t="s">
        <v>2929</v>
      </c>
      <c r="G1316" s="83" t="s">
        <v>5840</v>
      </c>
      <c r="H1316" s="84" t="s">
        <v>6828</v>
      </c>
      <c r="I1316" s="83">
        <v>120.35518999999999</v>
      </c>
      <c r="J1316" s="83">
        <v>-3.3828299999999998</v>
      </c>
      <c r="K1316" s="83">
        <v>30</v>
      </c>
      <c r="L1316" s="83" t="s">
        <v>4665</v>
      </c>
      <c r="M1316" s="84">
        <v>2020</v>
      </c>
      <c r="N1316" s="83" t="s">
        <v>3757</v>
      </c>
      <c r="O1316" s="83" t="s">
        <v>3432</v>
      </c>
      <c r="P1316" s="84" t="s">
        <v>205</v>
      </c>
      <c r="Q1316" s="83" t="s">
        <v>851</v>
      </c>
      <c r="R1316" s="83" t="s">
        <v>852</v>
      </c>
      <c r="S1316" s="83" t="s">
        <v>2200</v>
      </c>
      <c r="T1316" s="83" t="s">
        <v>4465</v>
      </c>
      <c r="U1316" s="83" t="s">
        <v>203</v>
      </c>
      <c r="V1316" s="83" t="s">
        <v>4475</v>
      </c>
      <c r="W1316" s="274" t="s">
        <v>2220</v>
      </c>
      <c r="X1316" s="274" t="s">
        <v>2509</v>
      </c>
      <c r="Y1316" s="85">
        <v>6614665</v>
      </c>
      <c r="Z1316" s="86">
        <v>43938</v>
      </c>
      <c r="AA1316" s="86"/>
      <c r="AB1316" s="87">
        <f t="shared" ca="1" si="235"/>
        <v>76</v>
      </c>
      <c r="AC1316" s="88" t="str">
        <f t="shared" ca="1" si="236"/>
        <v>61 - 90 days</v>
      </c>
      <c r="AD1316" s="89">
        <f t="shared" si="231"/>
        <v>43968</v>
      </c>
      <c r="AE1316" s="90" t="str">
        <f t="shared" si="229"/>
        <v>W21-2020</v>
      </c>
      <c r="AF1316" s="90" t="str">
        <f t="shared" si="230"/>
        <v>May-2020</v>
      </c>
      <c r="AG1316" s="89">
        <v>44007</v>
      </c>
      <c r="AH1316" s="90" t="str">
        <f t="shared" si="233"/>
        <v>W26-2020</v>
      </c>
      <c r="AI1316" s="90" t="str">
        <f t="shared" si="234"/>
        <v>Jun-2020</v>
      </c>
      <c r="AJ1316" s="89">
        <v>44012</v>
      </c>
      <c r="AK1316" s="90" t="str">
        <f t="shared" si="237"/>
        <v>W27-2020</v>
      </c>
      <c r="AL1316" s="90" t="str">
        <f t="shared" si="238"/>
        <v>Jun-2020</v>
      </c>
      <c r="AM1316" s="89">
        <v>44014</v>
      </c>
      <c r="AN1316" s="90" t="str">
        <f t="shared" si="239"/>
        <v>W27-2020</v>
      </c>
      <c r="AO1316" s="90" t="str">
        <f t="shared" si="240"/>
        <v>Jul-2020</v>
      </c>
      <c r="AP1316" s="83" t="s">
        <v>4464</v>
      </c>
      <c r="AQ1316" s="107">
        <v>43994</v>
      </c>
      <c r="AR1316" s="89"/>
      <c r="AS1316" s="99">
        <v>326401094884</v>
      </c>
      <c r="AT1316" s="94">
        <v>6.6</v>
      </c>
      <c r="AU1316" s="97"/>
      <c r="AV1316" s="95">
        <v>43945</v>
      </c>
      <c r="AW1316" s="97"/>
      <c r="AX1316" s="89">
        <v>43979</v>
      </c>
      <c r="AY1316" s="89">
        <v>44014</v>
      </c>
      <c r="AZ1316" s="219" t="str">
        <f t="shared" si="241"/>
        <v>W27-2020</v>
      </c>
      <c r="BA1316" s="86"/>
      <c r="BB1316" s="86">
        <v>44028</v>
      </c>
      <c r="BC1316" s="86"/>
      <c r="BD1316" s="83" t="s">
        <v>3719</v>
      </c>
      <c r="BE1316" s="83" t="str">
        <f t="shared" si="242"/>
        <v>21.RFI</v>
      </c>
      <c r="BF1316" s="83" t="s">
        <v>3755</v>
      </c>
      <c r="BG1316" s="96" t="s">
        <v>3999</v>
      </c>
      <c r="BH1316" s="437"/>
      <c r="BJ1316" s="190"/>
    </row>
    <row r="1317" spans="1:62" s="13" customFormat="1" ht="15" hidden="1" customHeight="1">
      <c r="A1317" s="27">
        <v>428</v>
      </c>
      <c r="B1317" s="29"/>
      <c r="C1317" s="83" t="str">
        <f t="shared" si="232"/>
        <v>SUL-SN-PLP-1334</v>
      </c>
      <c r="D1317" s="83">
        <v>30591170031</v>
      </c>
      <c r="E1317" s="83" t="s">
        <v>7543</v>
      </c>
      <c r="F1317" s="198" t="s">
        <v>3101</v>
      </c>
      <c r="G1317" s="83" t="s">
        <v>5840</v>
      </c>
      <c r="H1317" s="84" t="s">
        <v>6825</v>
      </c>
      <c r="I1317" s="83">
        <v>120.177008</v>
      </c>
      <c r="J1317" s="83">
        <v>-3.0089060000000001</v>
      </c>
      <c r="K1317" s="83">
        <v>30</v>
      </c>
      <c r="L1317" s="83" t="s">
        <v>4805</v>
      </c>
      <c r="M1317" s="84">
        <v>2020</v>
      </c>
      <c r="N1317" s="83" t="s">
        <v>3757</v>
      </c>
      <c r="O1317" s="83" t="s">
        <v>3621</v>
      </c>
      <c r="P1317" s="84" t="s">
        <v>205</v>
      </c>
      <c r="Q1317" s="83" t="s">
        <v>1229</v>
      </c>
      <c r="R1317" s="83" t="s">
        <v>1230</v>
      </c>
      <c r="S1317" s="83" t="s">
        <v>2200</v>
      </c>
      <c r="T1317" s="83" t="s">
        <v>4465</v>
      </c>
      <c r="U1317" s="83" t="s">
        <v>203</v>
      </c>
      <c r="V1317" s="83" t="s">
        <v>4475</v>
      </c>
      <c r="W1317" s="274" t="s">
        <v>2220</v>
      </c>
      <c r="X1317" s="274" t="s">
        <v>2587</v>
      </c>
      <c r="Y1317" s="85">
        <v>6614661</v>
      </c>
      <c r="Z1317" s="86">
        <v>43938</v>
      </c>
      <c r="AA1317" s="86"/>
      <c r="AB1317" s="87">
        <f t="shared" ca="1" si="235"/>
        <v>76</v>
      </c>
      <c r="AC1317" s="88" t="str">
        <f t="shared" ca="1" si="236"/>
        <v>61 - 90 days</v>
      </c>
      <c r="AD1317" s="89">
        <f t="shared" si="231"/>
        <v>43968</v>
      </c>
      <c r="AE1317" s="90" t="str">
        <f t="shared" si="229"/>
        <v>W21-2020</v>
      </c>
      <c r="AF1317" s="90" t="str">
        <f t="shared" si="230"/>
        <v>May-2020</v>
      </c>
      <c r="AG1317" s="89">
        <v>44007</v>
      </c>
      <c r="AH1317" s="90" t="str">
        <f t="shared" si="233"/>
        <v>W26-2020</v>
      </c>
      <c r="AI1317" s="90" t="str">
        <f t="shared" si="234"/>
        <v>Jun-2020</v>
      </c>
      <c r="AJ1317" s="89">
        <v>44012</v>
      </c>
      <c r="AK1317" s="90" t="str">
        <f t="shared" si="237"/>
        <v>W27-2020</v>
      </c>
      <c r="AL1317" s="90" t="str">
        <f t="shared" si="238"/>
        <v>Jun-2020</v>
      </c>
      <c r="AM1317" s="89">
        <v>44014</v>
      </c>
      <c r="AN1317" s="90" t="str">
        <f t="shared" si="239"/>
        <v>W27-2020</v>
      </c>
      <c r="AO1317" s="90" t="str">
        <f t="shared" si="240"/>
        <v>Jul-2020</v>
      </c>
      <c r="AP1317" s="83" t="s">
        <v>4464</v>
      </c>
      <c r="AQ1317" s="107">
        <v>43994</v>
      </c>
      <c r="AR1317" s="89"/>
      <c r="AS1317" s="99">
        <v>326100991653</v>
      </c>
      <c r="AT1317" s="94">
        <v>6.6</v>
      </c>
      <c r="AU1317" s="97"/>
      <c r="AV1317" s="95">
        <v>43945</v>
      </c>
      <c r="AW1317" s="97"/>
      <c r="AX1317" s="89">
        <v>43980</v>
      </c>
      <c r="AY1317" s="89">
        <v>44014</v>
      </c>
      <c r="AZ1317" s="219" t="str">
        <f t="shared" si="241"/>
        <v>W27-2020</v>
      </c>
      <c r="BA1317" s="86"/>
      <c r="BB1317" s="86">
        <v>44027</v>
      </c>
      <c r="BC1317" s="86"/>
      <c r="BD1317" s="83" t="s">
        <v>3719</v>
      </c>
      <c r="BE1317" s="83" t="str">
        <f t="shared" si="242"/>
        <v>21.RFI</v>
      </c>
      <c r="BF1317" s="83" t="s">
        <v>3755</v>
      </c>
      <c r="BG1317" s="96" t="s">
        <v>4172</v>
      </c>
      <c r="BH1317" s="437"/>
      <c r="BJ1317" s="190"/>
    </row>
    <row r="1318" spans="1:62" s="13" customFormat="1" ht="15" hidden="1" customHeight="1">
      <c r="A1318" s="27">
        <v>431</v>
      </c>
      <c r="B1318" s="29"/>
      <c r="C1318" s="83" t="str">
        <f t="shared" si="232"/>
        <v>KAL-KS-MTP-0930</v>
      </c>
      <c r="D1318" s="83">
        <v>30591160031</v>
      </c>
      <c r="E1318" s="83" t="s">
        <v>7860</v>
      </c>
      <c r="F1318" s="198" t="s">
        <v>3104</v>
      </c>
      <c r="G1318" s="83" t="s">
        <v>5840</v>
      </c>
      <c r="H1318" s="84" t="s">
        <v>6825</v>
      </c>
      <c r="I1318" s="83">
        <v>114.52176</v>
      </c>
      <c r="J1318" s="83">
        <v>-3.5006699999999999</v>
      </c>
      <c r="K1318" s="83">
        <v>50</v>
      </c>
      <c r="L1318" s="83" t="s">
        <v>4807</v>
      </c>
      <c r="M1318" s="84">
        <v>2020</v>
      </c>
      <c r="N1318" s="83" t="s">
        <v>3757</v>
      </c>
      <c r="O1318" s="83" t="s">
        <v>3624</v>
      </c>
      <c r="P1318" s="84" t="s">
        <v>205</v>
      </c>
      <c r="Q1318" s="83" t="s">
        <v>1235</v>
      </c>
      <c r="R1318" s="83" t="s">
        <v>1236</v>
      </c>
      <c r="S1318" s="83" t="s">
        <v>2200</v>
      </c>
      <c r="T1318" s="83" t="s">
        <v>4465</v>
      </c>
      <c r="U1318" s="83" t="s">
        <v>103</v>
      </c>
      <c r="V1318" s="83" t="s">
        <v>4474</v>
      </c>
      <c r="W1318" s="274" t="s">
        <v>2208</v>
      </c>
      <c r="X1318" s="274" t="s">
        <v>2588</v>
      </c>
      <c r="Y1318" s="85">
        <v>6614661</v>
      </c>
      <c r="Z1318" s="86">
        <v>43938</v>
      </c>
      <c r="AA1318" s="86"/>
      <c r="AB1318" s="87">
        <f t="shared" ca="1" si="235"/>
        <v>166</v>
      </c>
      <c r="AC1318" s="88" t="str">
        <f t="shared" ca="1" si="236"/>
        <v>&gt; 150 days</v>
      </c>
      <c r="AD1318" s="89">
        <f t="shared" si="231"/>
        <v>43968</v>
      </c>
      <c r="AE1318" s="90" t="str">
        <f t="shared" si="229"/>
        <v>W21-2020</v>
      </c>
      <c r="AF1318" s="90" t="str">
        <f t="shared" si="230"/>
        <v>May-2020</v>
      </c>
      <c r="AG1318" s="89">
        <v>44094</v>
      </c>
      <c r="AH1318" s="90" t="str">
        <f t="shared" si="233"/>
        <v>W39-2020</v>
      </c>
      <c r="AI1318" s="90" t="str">
        <f t="shared" si="234"/>
        <v>Sep-2020</v>
      </c>
      <c r="AJ1318" s="89">
        <v>44051</v>
      </c>
      <c r="AK1318" s="90" t="str">
        <f t="shared" si="237"/>
        <v>W32-2020</v>
      </c>
      <c r="AL1318" s="90" t="str">
        <f t="shared" si="238"/>
        <v>Aug-2020</v>
      </c>
      <c r="AM1318" s="89">
        <v>44103</v>
      </c>
      <c r="AN1318" s="90" t="str">
        <f t="shared" si="239"/>
        <v>W40-2020</v>
      </c>
      <c r="AO1318" s="90" t="str">
        <f t="shared" si="240"/>
        <v>Sep-2020</v>
      </c>
      <c r="AP1318" s="83" t="s">
        <v>4464</v>
      </c>
      <c r="AQ1318" s="107">
        <v>43994</v>
      </c>
      <c r="AR1318" s="89"/>
      <c r="AS1318" s="99" t="s">
        <v>2323</v>
      </c>
      <c r="AT1318" s="94">
        <v>6.6</v>
      </c>
      <c r="AU1318" s="97"/>
      <c r="AV1318" s="95">
        <v>43945</v>
      </c>
      <c r="AW1318" s="97"/>
      <c r="AX1318" s="89">
        <v>44104</v>
      </c>
      <c r="AY1318" s="89">
        <v>44104</v>
      </c>
      <c r="AZ1318" s="219" t="str">
        <f t="shared" si="241"/>
        <v>W40-2020</v>
      </c>
      <c r="BA1318" s="86"/>
      <c r="BB1318" s="86"/>
      <c r="BC1318" s="86"/>
      <c r="BD1318" s="83" t="s">
        <v>3719</v>
      </c>
      <c r="BE1318" s="83" t="str">
        <f t="shared" si="242"/>
        <v>21.RFI</v>
      </c>
      <c r="BF1318" s="83" t="s">
        <v>3755</v>
      </c>
      <c r="BG1318" s="96" t="s">
        <v>4175</v>
      </c>
      <c r="BH1318" s="437"/>
      <c r="BI1318" s="190"/>
      <c r="BJ1318" s="190"/>
    </row>
    <row r="1319" spans="1:62" s="13" customFormat="1" ht="15" hidden="1" customHeight="1">
      <c r="A1319" s="27">
        <v>10</v>
      </c>
      <c r="B1319" s="29"/>
      <c r="C1319" s="83" t="str">
        <f t="shared" si="232"/>
        <v>JAW-JI-SIT-3801</v>
      </c>
      <c r="D1319" s="83">
        <v>30571540031</v>
      </c>
      <c r="E1319" s="83" t="s">
        <v>7843</v>
      </c>
      <c r="F1319" s="198" t="s">
        <v>394</v>
      </c>
      <c r="G1319" s="83" t="s">
        <v>5840</v>
      </c>
      <c r="H1319" s="84" t="s">
        <v>6825</v>
      </c>
      <c r="I1319" s="83">
        <v>114.274387</v>
      </c>
      <c r="J1319" s="83">
        <v>-7.7493780000000001</v>
      </c>
      <c r="K1319" s="83">
        <v>40</v>
      </c>
      <c r="L1319" s="83" t="s">
        <v>4494</v>
      </c>
      <c r="M1319" s="84">
        <v>2020</v>
      </c>
      <c r="N1319" s="83" t="s">
        <v>3757</v>
      </c>
      <c r="O1319" s="83" t="s">
        <v>3209</v>
      </c>
      <c r="P1319" s="84" t="s">
        <v>205</v>
      </c>
      <c r="Q1319" s="83" t="s">
        <v>393</v>
      </c>
      <c r="R1319" s="83" t="s">
        <v>394</v>
      </c>
      <c r="S1319" s="83" t="s">
        <v>106</v>
      </c>
      <c r="T1319" s="83" t="s">
        <v>4465</v>
      </c>
      <c r="U1319" s="83" t="s">
        <v>203</v>
      </c>
      <c r="V1319" s="83" t="s">
        <v>4472</v>
      </c>
      <c r="W1319" s="274" t="s">
        <v>2207</v>
      </c>
      <c r="X1319" s="274" t="s">
        <v>2425</v>
      </c>
      <c r="Y1319" s="85">
        <v>6614369</v>
      </c>
      <c r="Z1319" s="86">
        <v>43843</v>
      </c>
      <c r="AA1319" s="86"/>
      <c r="AB1319" s="87">
        <f t="shared" ca="1" si="235"/>
        <v>396</v>
      </c>
      <c r="AC1319" s="88" t="str">
        <f t="shared" ca="1" si="236"/>
        <v>&gt; 150 days</v>
      </c>
      <c r="AD1319" s="89">
        <f t="shared" si="231"/>
        <v>43993</v>
      </c>
      <c r="AE1319" s="90" t="str">
        <f t="shared" si="229"/>
        <v>W24-2020</v>
      </c>
      <c r="AF1319" s="90" t="str">
        <f t="shared" si="230"/>
        <v>Jun-2020</v>
      </c>
      <c r="AG1319" s="89">
        <v>43973</v>
      </c>
      <c r="AH1319" s="90" t="str">
        <f t="shared" si="233"/>
        <v>W21-2020</v>
      </c>
      <c r="AI1319" s="90" t="str">
        <f t="shared" si="234"/>
        <v>May-2020</v>
      </c>
      <c r="AJ1319" s="89">
        <v>44233</v>
      </c>
      <c r="AK1319" s="90" t="str">
        <f t="shared" si="237"/>
        <v>W06-2021</v>
      </c>
      <c r="AL1319" s="90" t="str">
        <f t="shared" si="238"/>
        <v>Feb-2021</v>
      </c>
      <c r="AM1319" s="89">
        <v>44247</v>
      </c>
      <c r="AN1319" s="90" t="str">
        <f t="shared" si="239"/>
        <v>W08-2021</v>
      </c>
      <c r="AO1319" s="90" t="str">
        <f t="shared" si="240"/>
        <v>Feb-2021</v>
      </c>
      <c r="AP1319" s="83" t="s">
        <v>4462</v>
      </c>
      <c r="AQ1319" s="107">
        <v>44214</v>
      </c>
      <c r="AR1319" s="89"/>
      <c r="AS1319" s="99">
        <v>516520538120</v>
      </c>
      <c r="AT1319" s="94">
        <v>10.6</v>
      </c>
      <c r="AU1319" s="97"/>
      <c r="AV1319" s="95">
        <v>43944</v>
      </c>
      <c r="AW1319" s="97"/>
      <c r="AX1319" s="89">
        <v>43973</v>
      </c>
      <c r="AY1319" s="89">
        <v>44239</v>
      </c>
      <c r="AZ1319" s="219" t="str">
        <f t="shared" si="241"/>
        <v>W07-2021</v>
      </c>
      <c r="BA1319" s="86"/>
      <c r="BB1319" s="86"/>
      <c r="BC1319" s="86"/>
      <c r="BD1319" s="83" t="s">
        <v>3719</v>
      </c>
      <c r="BE1319" s="83" t="str">
        <f t="shared" si="242"/>
        <v>21.RFI</v>
      </c>
      <c r="BF1319" s="83" t="s">
        <v>3755</v>
      </c>
      <c r="BG1319" s="96" t="s">
        <v>3770</v>
      </c>
      <c r="BH1319" s="96"/>
      <c r="BI1319" s="198"/>
      <c r="BJ1319" s="198"/>
    </row>
    <row r="1320" spans="1:62" s="13" customFormat="1" ht="15" hidden="1" customHeight="1">
      <c r="A1320" s="27">
        <v>303</v>
      </c>
      <c r="B1320" s="29"/>
      <c r="C1320" s="83" t="str">
        <f t="shared" si="232"/>
        <v>SUM-SB-BSK-0812</v>
      </c>
      <c r="D1320" s="83">
        <v>30590850031</v>
      </c>
      <c r="E1320" s="83" t="s">
        <v>7838</v>
      </c>
      <c r="F1320" s="198" t="s">
        <v>2989</v>
      </c>
      <c r="G1320" s="83" t="s">
        <v>5840</v>
      </c>
      <c r="H1320" s="84" t="s">
        <v>6825</v>
      </c>
      <c r="I1320" s="83">
        <v>100.43616</v>
      </c>
      <c r="J1320" s="83">
        <v>-0.47200999999999999</v>
      </c>
      <c r="K1320" s="83">
        <v>40</v>
      </c>
      <c r="L1320" s="83" t="s">
        <v>4714</v>
      </c>
      <c r="M1320" s="84">
        <v>2020</v>
      </c>
      <c r="N1320" s="83" t="s">
        <v>3757</v>
      </c>
      <c r="O1320" s="83" t="s">
        <v>3496</v>
      </c>
      <c r="P1320" s="84" t="s">
        <v>205</v>
      </c>
      <c r="Q1320" s="83" t="s">
        <v>979</v>
      </c>
      <c r="R1320" s="83" t="s">
        <v>980</v>
      </c>
      <c r="S1320" s="83" t="s">
        <v>2200</v>
      </c>
      <c r="T1320" s="83" t="s">
        <v>4465</v>
      </c>
      <c r="U1320" s="83" t="s">
        <v>201</v>
      </c>
      <c r="V1320" s="83" t="s">
        <v>4476</v>
      </c>
      <c r="W1320" s="274" t="s">
        <v>2215</v>
      </c>
      <c r="X1320" s="274" t="s">
        <v>2472</v>
      </c>
      <c r="Y1320" s="85">
        <v>6614657</v>
      </c>
      <c r="Z1320" s="86">
        <v>43937</v>
      </c>
      <c r="AA1320" s="86"/>
      <c r="AB1320" s="87">
        <f t="shared" ca="1" si="235"/>
        <v>81</v>
      </c>
      <c r="AC1320" s="88" t="str">
        <f t="shared" ca="1" si="236"/>
        <v>61 - 90 days</v>
      </c>
      <c r="AD1320" s="89">
        <f t="shared" si="231"/>
        <v>43967</v>
      </c>
      <c r="AE1320" s="90" t="str">
        <f t="shared" si="229"/>
        <v>W20-2020</v>
      </c>
      <c r="AF1320" s="90" t="str">
        <f t="shared" si="230"/>
        <v>May-2020</v>
      </c>
      <c r="AG1320" s="89">
        <v>43966</v>
      </c>
      <c r="AH1320" s="90" t="str">
        <f t="shared" si="233"/>
        <v>W20-2020</v>
      </c>
      <c r="AI1320" s="90" t="str">
        <f t="shared" si="234"/>
        <v>May-2020</v>
      </c>
      <c r="AJ1320" s="89">
        <v>44012</v>
      </c>
      <c r="AK1320" s="90" t="str">
        <f t="shared" si="237"/>
        <v>W27-2020</v>
      </c>
      <c r="AL1320" s="90" t="str">
        <f t="shared" si="238"/>
        <v>Jun-2020</v>
      </c>
      <c r="AM1320" s="89">
        <v>44016</v>
      </c>
      <c r="AN1320" s="90" t="str">
        <f t="shared" si="239"/>
        <v>W27-2020</v>
      </c>
      <c r="AO1320" s="90" t="str">
        <f t="shared" si="240"/>
        <v>Jul-2020</v>
      </c>
      <c r="AP1320" s="83" t="s">
        <v>4464</v>
      </c>
      <c r="AQ1320" s="107">
        <v>43994</v>
      </c>
      <c r="AR1320" s="89"/>
      <c r="AS1320" s="99">
        <v>132221314190</v>
      </c>
      <c r="AT1320" s="94">
        <v>6.6</v>
      </c>
      <c r="AU1320" s="97"/>
      <c r="AV1320" s="95">
        <v>43943</v>
      </c>
      <c r="AW1320" s="97"/>
      <c r="AX1320" s="89">
        <v>43991</v>
      </c>
      <c r="AY1320" s="89">
        <v>44018</v>
      </c>
      <c r="AZ1320" s="219" t="str">
        <f t="shared" si="241"/>
        <v>W28-2020</v>
      </c>
      <c r="BA1320" s="86"/>
      <c r="BB1320" s="86">
        <v>44033</v>
      </c>
      <c r="BC1320" s="86"/>
      <c r="BD1320" s="83" t="s">
        <v>3719</v>
      </c>
      <c r="BE1320" s="83" t="str">
        <f t="shared" si="242"/>
        <v>21.RFI</v>
      </c>
      <c r="BF1320" s="83" t="s">
        <v>3755</v>
      </c>
      <c r="BG1320" s="96" t="s">
        <v>4060</v>
      </c>
      <c r="BH1320" s="437"/>
      <c r="BJ1320" s="190"/>
    </row>
    <row r="1321" spans="1:62" s="13" customFormat="1" ht="15" hidden="1" customHeight="1">
      <c r="A1321" s="27">
        <v>379</v>
      </c>
      <c r="B1321" s="29"/>
      <c r="C1321" s="83" t="str">
        <f t="shared" si="232"/>
        <v>SUM-JA-MBN-0463</v>
      </c>
      <c r="D1321" s="83">
        <v>30590830031</v>
      </c>
      <c r="E1321" s="83" t="s">
        <v>7461</v>
      </c>
      <c r="F1321" s="198" t="s">
        <v>1132</v>
      </c>
      <c r="G1321" s="83" t="s">
        <v>5840</v>
      </c>
      <c r="H1321" s="84" t="s">
        <v>6825</v>
      </c>
      <c r="I1321" s="83">
        <v>103.08184</v>
      </c>
      <c r="J1321" s="83">
        <v>-1.7041299999999999</v>
      </c>
      <c r="K1321" s="83">
        <v>50</v>
      </c>
      <c r="L1321" s="83" t="s">
        <v>4770</v>
      </c>
      <c r="M1321" s="84">
        <v>2020</v>
      </c>
      <c r="N1321" s="83" t="s">
        <v>3757</v>
      </c>
      <c r="O1321" s="83" t="s">
        <v>3572</v>
      </c>
      <c r="P1321" s="84" t="s">
        <v>205</v>
      </c>
      <c r="Q1321" s="83" t="s">
        <v>1131</v>
      </c>
      <c r="R1321" s="83" t="s">
        <v>1132</v>
      </c>
      <c r="S1321" s="83" t="s">
        <v>2200</v>
      </c>
      <c r="T1321" s="83" t="s">
        <v>4465</v>
      </c>
      <c r="U1321" s="83" t="s">
        <v>201</v>
      </c>
      <c r="V1321" s="83" t="s">
        <v>4477</v>
      </c>
      <c r="W1321" s="274" t="s">
        <v>2223</v>
      </c>
      <c r="X1321" s="274" t="s">
        <v>2567</v>
      </c>
      <c r="Y1321" s="85">
        <v>6614657</v>
      </c>
      <c r="Z1321" s="86">
        <v>43937</v>
      </c>
      <c r="AA1321" s="86"/>
      <c r="AB1321" s="87">
        <f t="shared" ca="1" si="235"/>
        <v>69</v>
      </c>
      <c r="AC1321" s="88" t="str">
        <f t="shared" ca="1" si="236"/>
        <v>61 - 90 days</v>
      </c>
      <c r="AD1321" s="89">
        <f t="shared" si="231"/>
        <v>43967</v>
      </c>
      <c r="AE1321" s="90" t="str">
        <f t="shared" si="229"/>
        <v>W20-2020</v>
      </c>
      <c r="AF1321" s="90" t="str">
        <f t="shared" si="230"/>
        <v>May-2020</v>
      </c>
      <c r="AG1321" s="89">
        <v>43966</v>
      </c>
      <c r="AH1321" s="90" t="str">
        <f t="shared" si="233"/>
        <v>W20-2020</v>
      </c>
      <c r="AI1321" s="90" t="str">
        <f t="shared" si="234"/>
        <v>May-2020</v>
      </c>
      <c r="AJ1321" s="89">
        <v>44012</v>
      </c>
      <c r="AK1321" s="90" t="str">
        <f t="shared" si="237"/>
        <v>W27-2020</v>
      </c>
      <c r="AL1321" s="90" t="str">
        <f t="shared" si="238"/>
        <v>Jun-2020</v>
      </c>
      <c r="AM1321" s="89">
        <v>44012</v>
      </c>
      <c r="AN1321" s="90" t="str">
        <f t="shared" si="239"/>
        <v>W27-2020</v>
      </c>
      <c r="AO1321" s="90" t="str">
        <f t="shared" si="240"/>
        <v>Jun-2020</v>
      </c>
      <c r="AP1321" s="83" t="s">
        <v>4464</v>
      </c>
      <c r="AQ1321" s="107">
        <v>43994</v>
      </c>
      <c r="AR1321" s="89"/>
      <c r="AS1321" s="99">
        <v>143509414873</v>
      </c>
      <c r="AT1321" s="94">
        <v>6.6</v>
      </c>
      <c r="AU1321" s="97"/>
      <c r="AV1321" s="95">
        <v>43943</v>
      </c>
      <c r="AW1321" s="97"/>
      <c r="AX1321" s="89">
        <v>43998</v>
      </c>
      <c r="AY1321" s="89">
        <v>44006</v>
      </c>
      <c r="AZ1321" s="219" t="str">
        <f t="shared" si="241"/>
        <v>W26-2020</v>
      </c>
      <c r="BA1321" s="86"/>
      <c r="BB1321" s="86">
        <v>44027</v>
      </c>
      <c r="BC1321" s="86"/>
      <c r="BD1321" s="83" t="s">
        <v>3719</v>
      </c>
      <c r="BE1321" s="83" t="str">
        <f t="shared" si="242"/>
        <v>21.RFI</v>
      </c>
      <c r="BF1321" s="83" t="s">
        <v>3755</v>
      </c>
      <c r="BG1321" s="96" t="s">
        <v>4127</v>
      </c>
      <c r="BH1321" s="437"/>
      <c r="BI1321" s="190"/>
      <c r="BJ1321" s="190"/>
    </row>
    <row r="1322" spans="1:62" s="13" customFormat="1" ht="15" hidden="1" customHeight="1">
      <c r="A1322" s="27">
        <v>342</v>
      </c>
      <c r="B1322" s="29"/>
      <c r="C1322" s="83" t="str">
        <f t="shared" si="232"/>
        <v>SUM-JA-SNT-0474</v>
      </c>
      <c r="D1322" s="83">
        <v>30590840031</v>
      </c>
      <c r="E1322" s="83" t="s">
        <v>7421</v>
      </c>
      <c r="F1322" s="198" t="s">
        <v>3024</v>
      </c>
      <c r="G1322" s="83" t="s">
        <v>5840</v>
      </c>
      <c r="H1322" s="84" t="s">
        <v>6825</v>
      </c>
      <c r="I1322" s="83">
        <v>103.50555</v>
      </c>
      <c r="J1322" s="83">
        <v>-1.47095</v>
      </c>
      <c r="K1322" s="83">
        <v>40</v>
      </c>
      <c r="L1322" s="83" t="s">
        <v>4741</v>
      </c>
      <c r="M1322" s="84">
        <v>2020</v>
      </c>
      <c r="N1322" s="83" t="s">
        <v>3757</v>
      </c>
      <c r="O1322" s="83" t="s">
        <v>3535</v>
      </c>
      <c r="P1322" s="84" t="s">
        <v>205</v>
      </c>
      <c r="Q1322" s="83" t="s">
        <v>1057</v>
      </c>
      <c r="R1322" s="83" t="s">
        <v>1058</v>
      </c>
      <c r="S1322" s="83" t="s">
        <v>2200</v>
      </c>
      <c r="T1322" s="83" t="s">
        <v>4465</v>
      </c>
      <c r="U1322" s="83" t="s">
        <v>201</v>
      </c>
      <c r="V1322" s="83" t="s">
        <v>4477</v>
      </c>
      <c r="W1322" s="274" t="s">
        <v>2223</v>
      </c>
      <c r="X1322" s="274" t="s">
        <v>2466</v>
      </c>
      <c r="Y1322" s="85">
        <v>6614657</v>
      </c>
      <c r="Z1322" s="86">
        <v>43937</v>
      </c>
      <c r="AA1322" s="86"/>
      <c r="AB1322" s="87">
        <f t="shared" ca="1" si="235"/>
        <v>69</v>
      </c>
      <c r="AC1322" s="88" t="str">
        <f t="shared" ca="1" si="236"/>
        <v>61 - 90 days</v>
      </c>
      <c r="AD1322" s="89">
        <f t="shared" si="231"/>
        <v>43967</v>
      </c>
      <c r="AE1322" s="90" t="str">
        <f t="shared" si="229"/>
        <v>W20-2020</v>
      </c>
      <c r="AF1322" s="90" t="str">
        <f t="shared" si="230"/>
        <v>May-2020</v>
      </c>
      <c r="AG1322" s="89">
        <v>43966</v>
      </c>
      <c r="AH1322" s="90" t="str">
        <f t="shared" si="233"/>
        <v>W20-2020</v>
      </c>
      <c r="AI1322" s="90" t="str">
        <f t="shared" si="234"/>
        <v>May-2020</v>
      </c>
      <c r="AJ1322" s="89">
        <v>44012</v>
      </c>
      <c r="AK1322" s="90" t="str">
        <f t="shared" si="237"/>
        <v>W27-2020</v>
      </c>
      <c r="AL1322" s="90" t="str">
        <f t="shared" si="238"/>
        <v>Jun-2020</v>
      </c>
      <c r="AM1322" s="89">
        <v>44012</v>
      </c>
      <c r="AN1322" s="90" t="str">
        <f t="shared" si="239"/>
        <v>W27-2020</v>
      </c>
      <c r="AO1322" s="90" t="str">
        <f t="shared" si="240"/>
        <v>Jun-2020</v>
      </c>
      <c r="AP1322" s="83" t="s">
        <v>4464</v>
      </c>
      <c r="AQ1322" s="107">
        <v>43994</v>
      </c>
      <c r="AR1322" s="89"/>
      <c r="AS1322" s="99">
        <v>143205431662</v>
      </c>
      <c r="AT1322" s="94">
        <v>6.6</v>
      </c>
      <c r="AU1322" s="97"/>
      <c r="AV1322" s="95">
        <v>43943</v>
      </c>
      <c r="AW1322" s="97"/>
      <c r="AX1322" s="89">
        <v>43969</v>
      </c>
      <c r="AY1322" s="89">
        <v>44006</v>
      </c>
      <c r="AZ1322" s="219" t="str">
        <f t="shared" si="241"/>
        <v>W26-2020</v>
      </c>
      <c r="BA1322" s="86"/>
      <c r="BB1322" s="86">
        <v>44024</v>
      </c>
      <c r="BC1322" s="86"/>
      <c r="BD1322" s="83" t="s">
        <v>3719</v>
      </c>
      <c r="BE1322" s="83" t="str">
        <f t="shared" si="242"/>
        <v>21.RFI</v>
      </c>
      <c r="BF1322" s="83" t="s">
        <v>3755</v>
      </c>
      <c r="BG1322" s="96" t="s">
        <v>4094</v>
      </c>
      <c r="BH1322" s="437"/>
      <c r="BJ1322" s="190"/>
    </row>
    <row r="1323" spans="1:62" s="13" customFormat="1" ht="15" hidden="1" customHeight="1">
      <c r="A1323" s="27">
        <v>114</v>
      </c>
      <c r="B1323" s="29"/>
      <c r="C1323" s="83" t="str">
        <f t="shared" si="232"/>
        <v>SUM-JA-SNT-0470</v>
      </c>
      <c r="D1323" s="83">
        <v>30571730031</v>
      </c>
      <c r="E1323" s="83" t="s">
        <v>7544</v>
      </c>
      <c r="F1323" s="198" t="s">
        <v>602</v>
      </c>
      <c r="G1323" s="83" t="s">
        <v>5840</v>
      </c>
      <c r="H1323" s="84" t="s">
        <v>6825</v>
      </c>
      <c r="I1323" s="83">
        <v>103.570656</v>
      </c>
      <c r="J1323" s="83">
        <v>-1.7266459999999999</v>
      </c>
      <c r="K1323" s="83">
        <v>50</v>
      </c>
      <c r="L1323" s="83" t="s">
        <v>4578</v>
      </c>
      <c r="M1323" s="84">
        <v>2020</v>
      </c>
      <c r="N1323" s="83" t="s">
        <v>3757</v>
      </c>
      <c r="O1323" s="83" t="s">
        <v>3312</v>
      </c>
      <c r="P1323" s="84" t="s">
        <v>205</v>
      </c>
      <c r="Q1323" s="83" t="s">
        <v>601</v>
      </c>
      <c r="R1323" s="83" t="s">
        <v>602</v>
      </c>
      <c r="S1323" s="83" t="s">
        <v>106</v>
      </c>
      <c r="T1323" s="83" t="s">
        <v>4465</v>
      </c>
      <c r="U1323" s="83" t="s">
        <v>201</v>
      </c>
      <c r="V1323" s="83" t="s">
        <v>4477</v>
      </c>
      <c r="W1323" s="274" t="s">
        <v>2206</v>
      </c>
      <c r="X1323" s="274" t="s">
        <v>2466</v>
      </c>
      <c r="Y1323" s="85">
        <v>6614369</v>
      </c>
      <c r="Z1323" s="86">
        <v>43843</v>
      </c>
      <c r="AA1323" s="86"/>
      <c r="AB1323" s="87">
        <f t="shared" ca="1" si="235"/>
        <v>170</v>
      </c>
      <c r="AC1323" s="88" t="str">
        <f t="shared" ca="1" si="236"/>
        <v>&gt; 150 days</v>
      </c>
      <c r="AD1323" s="89">
        <f t="shared" si="231"/>
        <v>43993</v>
      </c>
      <c r="AE1323" s="90" t="str">
        <f t="shared" si="229"/>
        <v>W24-2020</v>
      </c>
      <c r="AF1323" s="90" t="str">
        <f t="shared" si="230"/>
        <v>Jun-2020</v>
      </c>
      <c r="AG1323" s="89">
        <v>43951</v>
      </c>
      <c r="AH1323" s="90" t="str">
        <f t="shared" si="233"/>
        <v>W18-2020</v>
      </c>
      <c r="AI1323" s="90" t="str">
        <f t="shared" si="234"/>
        <v>Apr-2020</v>
      </c>
      <c r="AJ1323" s="89">
        <v>44015</v>
      </c>
      <c r="AK1323" s="90" t="str">
        <f t="shared" si="237"/>
        <v>W27-2020</v>
      </c>
      <c r="AL1323" s="90" t="str">
        <f t="shared" si="238"/>
        <v>Jul-2020</v>
      </c>
      <c r="AM1323" s="89">
        <v>44015</v>
      </c>
      <c r="AN1323" s="90" t="str">
        <f t="shared" si="239"/>
        <v>W27-2020</v>
      </c>
      <c r="AO1323" s="90" t="str">
        <f t="shared" si="240"/>
        <v>Jul-2020</v>
      </c>
      <c r="AP1323" s="83" t="s">
        <v>4464</v>
      </c>
      <c r="AQ1323" s="107">
        <v>43943</v>
      </c>
      <c r="AR1323" s="89"/>
      <c r="AS1323" s="99">
        <v>143105835415</v>
      </c>
      <c r="AT1323" s="94">
        <v>6.6</v>
      </c>
      <c r="AU1323" s="97"/>
      <c r="AV1323" s="95">
        <v>43937</v>
      </c>
      <c r="AW1323" s="97"/>
      <c r="AX1323" s="89">
        <v>43980</v>
      </c>
      <c r="AY1323" s="89">
        <v>44013</v>
      </c>
      <c r="AZ1323" s="219" t="str">
        <f t="shared" si="241"/>
        <v>W27-2020</v>
      </c>
      <c r="BA1323" s="86"/>
      <c r="BB1323" s="86">
        <v>44022</v>
      </c>
      <c r="BC1323" s="86"/>
      <c r="BD1323" s="83" t="s">
        <v>3719</v>
      </c>
      <c r="BE1323" s="83" t="str">
        <f t="shared" si="242"/>
        <v>21.RFI</v>
      </c>
      <c r="BF1323" s="83" t="s">
        <v>3755</v>
      </c>
      <c r="BG1323" s="96" t="s">
        <v>3874</v>
      </c>
      <c r="BH1323" s="437"/>
      <c r="BJ1323" s="190"/>
    </row>
    <row r="1324" spans="1:62" s="13" customFormat="1" ht="15" hidden="1" customHeight="1">
      <c r="A1324" s="27">
        <v>204</v>
      </c>
      <c r="B1324" s="29"/>
      <c r="C1324" s="83" t="str">
        <f t="shared" si="232"/>
        <v>SUM-JA-SNT-0467</v>
      </c>
      <c r="D1324" s="83">
        <v>30571720031</v>
      </c>
      <c r="E1324" s="83" t="s">
        <v>7353</v>
      </c>
      <c r="F1324" s="198" t="s">
        <v>782</v>
      </c>
      <c r="G1324" s="83" t="s">
        <v>5840</v>
      </c>
      <c r="H1324" s="84" t="s">
        <v>6825</v>
      </c>
      <c r="I1324" s="83">
        <v>103.666415</v>
      </c>
      <c r="J1324" s="83">
        <v>-1.5132380000000001</v>
      </c>
      <c r="K1324" s="83">
        <v>50</v>
      </c>
      <c r="L1324" s="83" t="s">
        <v>4646</v>
      </c>
      <c r="M1324" s="84">
        <v>2020</v>
      </c>
      <c r="N1324" s="83" t="s">
        <v>3757</v>
      </c>
      <c r="O1324" s="83" t="s">
        <v>3401</v>
      </c>
      <c r="P1324" s="84" t="s">
        <v>205</v>
      </c>
      <c r="Q1324" s="83" t="s">
        <v>781</v>
      </c>
      <c r="R1324" s="83" t="s">
        <v>782</v>
      </c>
      <c r="S1324" s="83" t="s">
        <v>106</v>
      </c>
      <c r="T1324" s="83" t="s">
        <v>4465</v>
      </c>
      <c r="U1324" s="83" t="s">
        <v>201</v>
      </c>
      <c r="V1324" s="83" t="s">
        <v>4477</v>
      </c>
      <c r="W1324" s="274" t="s">
        <v>2206</v>
      </c>
      <c r="X1324" s="274" t="s">
        <v>2466</v>
      </c>
      <c r="Y1324" s="85">
        <v>6614369</v>
      </c>
      <c r="Z1324" s="86">
        <v>43843</v>
      </c>
      <c r="AA1324" s="86"/>
      <c r="AB1324" s="87">
        <f t="shared" ca="1" si="235"/>
        <v>363</v>
      </c>
      <c r="AC1324" s="88" t="str">
        <f t="shared" ca="1" si="236"/>
        <v>&gt; 150 days</v>
      </c>
      <c r="AD1324" s="89">
        <f t="shared" si="231"/>
        <v>43993</v>
      </c>
      <c r="AE1324" s="90" t="str">
        <f t="shared" si="229"/>
        <v>W24-2020</v>
      </c>
      <c r="AF1324" s="90" t="str">
        <f t="shared" si="230"/>
        <v>Jun-2020</v>
      </c>
      <c r="AG1324" s="89">
        <v>43951</v>
      </c>
      <c r="AH1324" s="90" t="str">
        <f t="shared" si="233"/>
        <v>W18-2020</v>
      </c>
      <c r="AI1324" s="90" t="str">
        <f t="shared" si="234"/>
        <v>Apr-2020</v>
      </c>
      <c r="AJ1324" s="89">
        <v>43986</v>
      </c>
      <c r="AK1324" s="90" t="str">
        <f t="shared" si="237"/>
        <v>W23-2020</v>
      </c>
      <c r="AL1324" s="90" t="str">
        <f t="shared" si="238"/>
        <v>Jun-2020</v>
      </c>
      <c r="AM1324" s="89">
        <v>44214</v>
      </c>
      <c r="AN1324" s="90" t="str">
        <f t="shared" si="239"/>
        <v>W04-2021</v>
      </c>
      <c r="AO1324" s="90" t="str">
        <f t="shared" si="240"/>
        <v>Jan-2021</v>
      </c>
      <c r="AP1324" s="83" t="s">
        <v>4464</v>
      </c>
      <c r="AQ1324" s="107">
        <v>43943</v>
      </c>
      <c r="AR1324" s="89"/>
      <c r="AS1324" s="99">
        <v>143005584847</v>
      </c>
      <c r="AT1324" s="94">
        <v>6.6</v>
      </c>
      <c r="AU1324" s="97"/>
      <c r="AV1324" s="95">
        <v>43934</v>
      </c>
      <c r="AW1324" s="97"/>
      <c r="AX1324" s="89">
        <v>43980</v>
      </c>
      <c r="AY1324" s="89">
        <v>44206</v>
      </c>
      <c r="AZ1324" s="219" t="str">
        <f t="shared" si="241"/>
        <v>W03-2021</v>
      </c>
      <c r="BA1324" s="86"/>
      <c r="BB1324" s="86"/>
      <c r="BC1324" s="86"/>
      <c r="BD1324" s="83" t="s">
        <v>3719</v>
      </c>
      <c r="BE1324" s="83" t="str">
        <f t="shared" si="242"/>
        <v>21.RFI</v>
      </c>
      <c r="BF1324" s="83" t="s">
        <v>3755</v>
      </c>
      <c r="BG1324" s="96" t="s">
        <v>3964</v>
      </c>
      <c r="BH1324" s="437"/>
      <c r="BI1324" s="242"/>
      <c r="BJ1324" s="242"/>
    </row>
    <row r="1325" spans="1:62" s="13" customFormat="1" ht="15" hidden="1" customHeight="1">
      <c r="A1325" s="27">
        <v>294</v>
      </c>
      <c r="B1325" s="29"/>
      <c r="C1325" s="83" t="str">
        <f t="shared" si="232"/>
        <v>SUM-KR-BTM-0585</v>
      </c>
      <c r="D1325" s="83">
        <v>30590450031</v>
      </c>
      <c r="E1325" s="83" t="s">
        <v>7796</v>
      </c>
      <c r="F1325" s="198" t="s">
        <v>2980</v>
      </c>
      <c r="G1325" s="83" t="s">
        <v>5840</v>
      </c>
      <c r="H1325" s="84" t="s">
        <v>6825</v>
      </c>
      <c r="I1325" s="83">
        <v>104.2001111</v>
      </c>
      <c r="J1325" s="83">
        <v>0.750180556</v>
      </c>
      <c r="K1325" s="83">
        <v>60</v>
      </c>
      <c r="L1325" s="83" t="s">
        <v>4706</v>
      </c>
      <c r="M1325" s="84">
        <v>2020</v>
      </c>
      <c r="N1325" s="83" t="s">
        <v>3757</v>
      </c>
      <c r="O1325" s="83" t="s">
        <v>3487</v>
      </c>
      <c r="P1325" s="84" t="s">
        <v>205</v>
      </c>
      <c r="Q1325" s="83" t="s">
        <v>961</v>
      </c>
      <c r="R1325" s="83" t="s">
        <v>962</v>
      </c>
      <c r="S1325" s="83" t="s">
        <v>2200</v>
      </c>
      <c r="T1325" s="83" t="s">
        <v>4465</v>
      </c>
      <c r="U1325" s="83" t="s">
        <v>201</v>
      </c>
      <c r="V1325" s="83" t="s">
        <v>4476</v>
      </c>
      <c r="W1325" s="274" t="s">
        <v>2217</v>
      </c>
      <c r="X1325" s="274" t="s">
        <v>2534</v>
      </c>
      <c r="Y1325" s="85">
        <v>6614627</v>
      </c>
      <c r="Z1325" s="86">
        <v>43929</v>
      </c>
      <c r="AA1325" s="86"/>
      <c r="AB1325" s="87">
        <f t="shared" ca="1" si="235"/>
        <v>58</v>
      </c>
      <c r="AC1325" s="88" t="str">
        <f t="shared" ca="1" si="236"/>
        <v>31 - 60 days</v>
      </c>
      <c r="AD1325" s="89">
        <f t="shared" si="231"/>
        <v>43959</v>
      </c>
      <c r="AE1325" s="90" t="str">
        <f t="shared" si="229"/>
        <v>W19-2020</v>
      </c>
      <c r="AF1325" s="90" t="str">
        <f t="shared" si="230"/>
        <v>May-2020</v>
      </c>
      <c r="AG1325" s="89">
        <v>43951</v>
      </c>
      <c r="AH1325" s="90" t="str">
        <f t="shared" si="233"/>
        <v>W18-2020</v>
      </c>
      <c r="AI1325" s="90" t="str">
        <f t="shared" si="234"/>
        <v>Apr-2020</v>
      </c>
      <c r="AJ1325" s="89">
        <v>43951</v>
      </c>
      <c r="AK1325" s="90" t="str">
        <f t="shared" si="237"/>
        <v>W18-2020</v>
      </c>
      <c r="AL1325" s="90" t="str">
        <f t="shared" si="238"/>
        <v>Apr-2020</v>
      </c>
      <c r="AM1325" s="89">
        <v>44011</v>
      </c>
      <c r="AN1325" s="90" t="str">
        <f t="shared" si="239"/>
        <v>W27-2020</v>
      </c>
      <c r="AO1325" s="90" t="str">
        <f t="shared" si="240"/>
        <v>Jun-2020</v>
      </c>
      <c r="AP1325" s="83" t="s">
        <v>4464</v>
      </c>
      <c r="AQ1325" s="107">
        <v>43969</v>
      </c>
      <c r="AR1325" s="89"/>
      <c r="AS1325" s="99">
        <v>153000343653</v>
      </c>
      <c r="AT1325" s="94">
        <v>6.6</v>
      </c>
      <c r="AU1325" s="97"/>
      <c r="AV1325" s="95">
        <v>43930</v>
      </c>
      <c r="AW1325" s="97"/>
      <c r="AX1325" s="89">
        <v>43945</v>
      </c>
      <c r="AY1325" s="89">
        <v>43987</v>
      </c>
      <c r="AZ1325" s="219" t="str">
        <f t="shared" si="241"/>
        <v>W23-2020</v>
      </c>
      <c r="BA1325" s="86"/>
      <c r="BB1325" s="86">
        <v>43981</v>
      </c>
      <c r="BC1325" s="86"/>
      <c r="BD1325" s="83" t="s">
        <v>3719</v>
      </c>
      <c r="BE1325" s="83" t="str">
        <f t="shared" si="242"/>
        <v>21.RFI</v>
      </c>
      <c r="BF1325" s="83" t="s">
        <v>3755</v>
      </c>
      <c r="BG1325" s="96" t="s">
        <v>4051</v>
      </c>
      <c r="BH1325" s="437"/>
      <c r="BJ1325" s="190"/>
    </row>
    <row r="1326" spans="1:62" s="13" customFormat="1" ht="15" hidden="1" customHeight="1">
      <c r="A1326" s="27">
        <v>275</v>
      </c>
      <c r="B1326" s="29"/>
      <c r="C1326" s="83" t="str">
        <f t="shared" si="232"/>
        <v>SUM-SU-KBJ-2074</v>
      </c>
      <c r="D1326" s="83">
        <v>30590440031</v>
      </c>
      <c r="E1326" s="83" t="s">
        <v>7425</v>
      </c>
      <c r="F1326" s="198" t="s">
        <v>7955</v>
      </c>
      <c r="G1326" s="83" t="s">
        <v>5840</v>
      </c>
      <c r="H1326" s="84" t="s">
        <v>6825</v>
      </c>
      <c r="I1326" s="83">
        <v>98.514529999999993</v>
      </c>
      <c r="J1326" s="83">
        <v>3.2266300000000001</v>
      </c>
      <c r="K1326" s="83">
        <v>30</v>
      </c>
      <c r="L1326" s="83" t="s">
        <v>4694</v>
      </c>
      <c r="M1326" s="84">
        <v>2020</v>
      </c>
      <c r="N1326" s="83" t="s">
        <v>3757</v>
      </c>
      <c r="O1326" s="83" t="s">
        <v>3468</v>
      </c>
      <c r="P1326" s="84" t="s">
        <v>205</v>
      </c>
      <c r="Q1326" s="83" t="s">
        <v>923</v>
      </c>
      <c r="R1326" s="83" t="s">
        <v>924</v>
      </c>
      <c r="S1326" s="83" t="s">
        <v>2200</v>
      </c>
      <c r="T1326" s="83" t="s">
        <v>4465</v>
      </c>
      <c r="U1326" s="83" t="s">
        <v>201</v>
      </c>
      <c r="V1326" s="83" t="s">
        <v>4471</v>
      </c>
      <c r="W1326" s="274" t="s">
        <v>2206</v>
      </c>
      <c r="X1326" s="274" t="s">
        <v>2530</v>
      </c>
      <c r="Y1326" s="85">
        <v>6614566</v>
      </c>
      <c r="Z1326" s="86">
        <v>43909</v>
      </c>
      <c r="AA1326" s="86"/>
      <c r="AB1326" s="87">
        <f t="shared" ca="1" si="235"/>
        <v>78</v>
      </c>
      <c r="AC1326" s="88" t="str">
        <f t="shared" ca="1" si="236"/>
        <v>61 - 90 days</v>
      </c>
      <c r="AD1326" s="89">
        <f t="shared" si="231"/>
        <v>43939</v>
      </c>
      <c r="AE1326" s="90" t="str">
        <f t="shared" ref="AE1326:AE1389" si="243">IFERROR(VLOOKUP(AD1326,L_Convert,6,FALSE),"")</f>
        <v>W16-2020</v>
      </c>
      <c r="AF1326" s="90" t="str">
        <f t="shared" ref="AF1326:AF1389" si="244">IFERROR(VLOOKUP(AD1326,L_Convert,7,FALSE),"")</f>
        <v>Apr-2020</v>
      </c>
      <c r="AG1326" s="89">
        <v>43951</v>
      </c>
      <c r="AH1326" s="90" t="str">
        <f t="shared" si="233"/>
        <v>W18-2020</v>
      </c>
      <c r="AI1326" s="90" t="str">
        <f t="shared" si="234"/>
        <v>Apr-2020</v>
      </c>
      <c r="AJ1326" s="89">
        <v>43995</v>
      </c>
      <c r="AK1326" s="90" t="str">
        <f t="shared" si="237"/>
        <v>W24-2020</v>
      </c>
      <c r="AL1326" s="90" t="str">
        <f t="shared" si="238"/>
        <v>Jun-2020</v>
      </c>
      <c r="AM1326" s="89">
        <v>43995</v>
      </c>
      <c r="AN1326" s="90" t="str">
        <f t="shared" si="239"/>
        <v>W24-2020</v>
      </c>
      <c r="AO1326" s="90" t="str">
        <f t="shared" si="240"/>
        <v>Jun-2020</v>
      </c>
      <c r="AP1326" s="83" t="s">
        <v>4464</v>
      </c>
      <c r="AQ1326" s="107" t="s">
        <v>6006</v>
      </c>
      <c r="AR1326" s="89"/>
      <c r="AS1326" s="99">
        <v>129030028604</v>
      </c>
      <c r="AT1326" s="94">
        <v>6.6</v>
      </c>
      <c r="AU1326" s="97"/>
      <c r="AV1326" s="95">
        <v>43929</v>
      </c>
      <c r="AW1326" s="97"/>
      <c r="AX1326" s="89">
        <v>43950</v>
      </c>
      <c r="AY1326" s="89">
        <v>43987</v>
      </c>
      <c r="AZ1326" s="219" t="str">
        <f t="shared" si="241"/>
        <v>W23-2020</v>
      </c>
      <c r="BA1326" s="86"/>
      <c r="BB1326" s="86">
        <v>44071</v>
      </c>
      <c r="BC1326" s="86"/>
      <c r="BD1326" s="83" t="s">
        <v>3719</v>
      </c>
      <c r="BE1326" s="83" t="str">
        <f t="shared" si="242"/>
        <v>21.RFI</v>
      </c>
      <c r="BF1326" s="83" t="s">
        <v>3755</v>
      </c>
      <c r="BG1326" s="96" t="s">
        <v>4034</v>
      </c>
      <c r="BH1326" s="96"/>
      <c r="BI1326" s="197"/>
      <c r="BJ1326" s="197"/>
    </row>
    <row r="1327" spans="1:62" s="13" customFormat="1" ht="15" hidden="1" customHeight="1">
      <c r="A1327" s="27">
        <v>193</v>
      </c>
      <c r="B1327" s="29"/>
      <c r="C1327" s="83" t="str">
        <f t="shared" si="232"/>
        <v>SUM-AC-SGI-0716</v>
      </c>
      <c r="D1327" s="83">
        <v>30571710031</v>
      </c>
      <c r="E1327" s="83" t="s">
        <v>7308</v>
      </c>
      <c r="F1327" s="198" t="s">
        <v>760</v>
      </c>
      <c r="G1327" s="83" t="s">
        <v>5840</v>
      </c>
      <c r="H1327" s="84" t="s">
        <v>6825</v>
      </c>
      <c r="I1327" s="83">
        <v>95.865305000000006</v>
      </c>
      <c r="J1327" s="83">
        <v>5.5118869999999998</v>
      </c>
      <c r="K1327" s="83">
        <v>50</v>
      </c>
      <c r="L1327" s="83" t="s">
        <v>4639</v>
      </c>
      <c r="M1327" s="84">
        <v>2020</v>
      </c>
      <c r="N1327" s="83" t="s">
        <v>3757</v>
      </c>
      <c r="O1327" s="83" t="s">
        <v>3390</v>
      </c>
      <c r="P1327" s="84" t="s">
        <v>205</v>
      </c>
      <c r="Q1327" s="83" t="s">
        <v>759</v>
      </c>
      <c r="R1327" s="83" t="s">
        <v>760</v>
      </c>
      <c r="S1327" s="83" t="s">
        <v>106</v>
      </c>
      <c r="T1327" s="83" t="s">
        <v>4465</v>
      </c>
      <c r="U1327" s="83" t="s">
        <v>201</v>
      </c>
      <c r="V1327" s="83" t="s">
        <v>4471</v>
      </c>
      <c r="W1327" s="274" t="s">
        <v>2206</v>
      </c>
      <c r="X1327" s="274" t="s">
        <v>2485</v>
      </c>
      <c r="Y1327" s="85">
        <v>6614369</v>
      </c>
      <c r="Z1327" s="86">
        <v>43843</v>
      </c>
      <c r="AA1327" s="86"/>
      <c r="AB1327" s="87">
        <f t="shared" ca="1" si="235"/>
        <v>246</v>
      </c>
      <c r="AC1327" s="88" t="str">
        <f t="shared" ca="1" si="236"/>
        <v>&gt; 150 days</v>
      </c>
      <c r="AD1327" s="89">
        <f t="shared" si="231"/>
        <v>43993</v>
      </c>
      <c r="AE1327" s="90" t="str">
        <f t="shared" si="243"/>
        <v>W24-2020</v>
      </c>
      <c r="AF1327" s="90" t="str">
        <f t="shared" si="244"/>
        <v>Jun-2020</v>
      </c>
      <c r="AG1327" s="89">
        <v>43966</v>
      </c>
      <c r="AH1327" s="90" t="str">
        <f t="shared" si="233"/>
        <v>W20-2020</v>
      </c>
      <c r="AI1327" s="90" t="str">
        <f t="shared" si="234"/>
        <v>May-2020</v>
      </c>
      <c r="AJ1327" s="89">
        <v>43986</v>
      </c>
      <c r="AK1327" s="90" t="str">
        <f t="shared" si="237"/>
        <v>W23-2020</v>
      </c>
      <c r="AL1327" s="90" t="str">
        <f t="shared" si="238"/>
        <v>Jun-2020</v>
      </c>
      <c r="AM1327" s="89">
        <v>44089</v>
      </c>
      <c r="AN1327" s="90" t="str">
        <f t="shared" si="239"/>
        <v>W38-2020</v>
      </c>
      <c r="AO1327" s="90" t="str">
        <f t="shared" si="240"/>
        <v>Sep-2020</v>
      </c>
      <c r="AP1327" s="83" t="s">
        <v>4464</v>
      </c>
      <c r="AQ1327" s="107">
        <v>43943</v>
      </c>
      <c r="AR1327" s="89"/>
      <c r="AS1327" s="99">
        <v>116600193382</v>
      </c>
      <c r="AT1327" s="94">
        <v>6.6</v>
      </c>
      <c r="AU1327" s="97"/>
      <c r="AV1327" s="95">
        <v>43929</v>
      </c>
      <c r="AW1327" s="97"/>
      <c r="AX1327" s="89">
        <v>43970</v>
      </c>
      <c r="AY1327" s="89">
        <v>44089</v>
      </c>
      <c r="AZ1327" s="219" t="str">
        <f t="shared" si="241"/>
        <v>W38-2020</v>
      </c>
      <c r="BA1327" s="86"/>
      <c r="BB1327" s="86"/>
      <c r="BC1327" s="86"/>
      <c r="BD1327" s="83" t="s">
        <v>3719</v>
      </c>
      <c r="BE1327" s="83" t="str">
        <f t="shared" si="242"/>
        <v>21.RFI</v>
      </c>
      <c r="BF1327" s="83" t="s">
        <v>3755</v>
      </c>
      <c r="BG1327" s="96" t="s">
        <v>3953</v>
      </c>
      <c r="BH1327" s="96"/>
      <c r="BI1327" s="197"/>
      <c r="BJ1327" s="197"/>
    </row>
    <row r="1328" spans="1:62" s="13" customFormat="1" ht="15" hidden="1" customHeight="1">
      <c r="A1328" s="27">
        <v>345</v>
      </c>
      <c r="B1328" s="29"/>
      <c r="C1328" s="83" t="str">
        <f t="shared" si="232"/>
        <v>KAL-KB-SRY-0688</v>
      </c>
      <c r="D1328" s="83">
        <v>30590300031</v>
      </c>
      <c r="E1328" s="83" t="s">
        <v>7610</v>
      </c>
      <c r="F1328" s="198" t="s">
        <v>7954</v>
      </c>
      <c r="G1328" s="83" t="s">
        <v>5840</v>
      </c>
      <c r="H1328" s="84" t="s">
        <v>6508</v>
      </c>
      <c r="I1328" s="83">
        <v>109.444</v>
      </c>
      <c r="J1328" s="83">
        <v>-0.18739</v>
      </c>
      <c r="K1328" s="83">
        <v>40</v>
      </c>
      <c r="L1328" s="83" t="s">
        <v>4744</v>
      </c>
      <c r="M1328" s="84">
        <v>2020</v>
      </c>
      <c r="N1328" s="83" t="s">
        <v>3757</v>
      </c>
      <c r="O1328" s="83" t="s">
        <v>3538</v>
      </c>
      <c r="P1328" s="84" t="s">
        <v>205</v>
      </c>
      <c r="Q1328" s="83" t="s">
        <v>1063</v>
      </c>
      <c r="R1328" s="83" t="s">
        <v>1064</v>
      </c>
      <c r="S1328" s="83" t="s">
        <v>2200</v>
      </c>
      <c r="T1328" s="83" t="s">
        <v>4465</v>
      </c>
      <c r="U1328" s="83" t="s">
        <v>2197</v>
      </c>
      <c r="V1328" s="83" t="s">
        <v>4474</v>
      </c>
      <c r="W1328" s="274" t="s">
        <v>2209</v>
      </c>
      <c r="X1328" s="274" t="s">
        <v>2556</v>
      </c>
      <c r="Y1328" s="85">
        <v>6614550</v>
      </c>
      <c r="Z1328" s="86">
        <v>43903</v>
      </c>
      <c r="AA1328" s="86"/>
      <c r="AB1328" s="87">
        <f t="shared" ca="1" si="235"/>
        <v>83</v>
      </c>
      <c r="AC1328" s="88" t="str">
        <f t="shared" ca="1" si="236"/>
        <v>61 - 90 days</v>
      </c>
      <c r="AD1328" s="89">
        <f t="shared" si="231"/>
        <v>43933</v>
      </c>
      <c r="AE1328" s="90" t="str">
        <f t="shared" si="243"/>
        <v>W16-2020</v>
      </c>
      <c r="AF1328" s="90" t="str">
        <f t="shared" si="244"/>
        <v>Apr-2020</v>
      </c>
      <c r="AG1328" s="89">
        <v>43951</v>
      </c>
      <c r="AH1328" s="90" t="str">
        <f t="shared" si="233"/>
        <v>W18-2020</v>
      </c>
      <c r="AI1328" s="90" t="str">
        <f t="shared" si="234"/>
        <v>Apr-2020</v>
      </c>
      <c r="AJ1328" s="89">
        <v>43995</v>
      </c>
      <c r="AK1328" s="90" t="str">
        <f t="shared" si="237"/>
        <v>W24-2020</v>
      </c>
      <c r="AL1328" s="90" t="str">
        <f t="shared" si="238"/>
        <v>Jun-2020</v>
      </c>
      <c r="AM1328" s="89">
        <v>43995</v>
      </c>
      <c r="AN1328" s="90" t="str">
        <f t="shared" si="239"/>
        <v>W24-2020</v>
      </c>
      <c r="AO1328" s="90" t="str">
        <f t="shared" si="240"/>
        <v>Jun-2020</v>
      </c>
      <c r="AP1328" s="83" t="s">
        <v>4464</v>
      </c>
      <c r="AQ1328" s="107" t="s">
        <v>6006</v>
      </c>
      <c r="AR1328" s="89"/>
      <c r="AS1328" s="99" t="s">
        <v>2304</v>
      </c>
      <c r="AT1328" s="94">
        <v>6.6</v>
      </c>
      <c r="AU1328" s="97"/>
      <c r="AV1328" s="95">
        <v>43924</v>
      </c>
      <c r="AW1328" s="97"/>
      <c r="AX1328" s="89">
        <v>43978</v>
      </c>
      <c r="AY1328" s="89">
        <v>43986</v>
      </c>
      <c r="AZ1328" s="219" t="str">
        <f t="shared" si="241"/>
        <v>W23-2020</v>
      </c>
      <c r="BA1328" s="86"/>
      <c r="BB1328" s="86">
        <v>44017</v>
      </c>
      <c r="BC1328" s="86"/>
      <c r="BD1328" s="83" t="s">
        <v>3719</v>
      </c>
      <c r="BE1328" s="83" t="str">
        <f t="shared" si="242"/>
        <v>21.RFI</v>
      </c>
      <c r="BF1328" s="83" t="s">
        <v>3755</v>
      </c>
      <c r="BG1328" s="96" t="s">
        <v>4097</v>
      </c>
      <c r="BH1328" s="96"/>
      <c r="BI1328" s="197"/>
      <c r="BJ1328" s="197"/>
    </row>
    <row r="1329" spans="1:62" s="13" customFormat="1" ht="15" hidden="1" customHeight="1">
      <c r="A1329" s="27">
        <v>426</v>
      </c>
      <c r="B1329" s="29"/>
      <c r="C1329" s="83" t="str">
        <f t="shared" si="232"/>
        <v>KAL-KS-MRH-0888</v>
      </c>
      <c r="D1329" s="83">
        <v>30590290031</v>
      </c>
      <c r="E1329" s="83" t="s">
        <v>7361</v>
      </c>
      <c r="F1329" s="198" t="s">
        <v>3099</v>
      </c>
      <c r="G1329" s="83" t="s">
        <v>5840</v>
      </c>
      <c r="H1329" s="84" t="s">
        <v>6825</v>
      </c>
      <c r="I1329" s="83">
        <v>114.66416599999999</v>
      </c>
      <c r="J1329" s="83">
        <v>-3.0615109999999999</v>
      </c>
      <c r="K1329" s="83">
        <v>40</v>
      </c>
      <c r="L1329" s="83" t="s">
        <v>4803</v>
      </c>
      <c r="M1329" s="84">
        <v>2020</v>
      </c>
      <c r="N1329" s="83" t="s">
        <v>3757</v>
      </c>
      <c r="O1329" s="83" t="s">
        <v>3619</v>
      </c>
      <c r="P1329" s="84" t="s">
        <v>205</v>
      </c>
      <c r="Q1329" s="83" t="s">
        <v>1225</v>
      </c>
      <c r="R1329" s="83" t="s">
        <v>1226</v>
      </c>
      <c r="S1329" s="83" t="s">
        <v>2200</v>
      </c>
      <c r="T1329" s="83" t="s">
        <v>4465</v>
      </c>
      <c r="U1329" s="83" t="s">
        <v>103</v>
      </c>
      <c r="V1329" s="83" t="s">
        <v>4474</v>
      </c>
      <c r="W1329" s="274" t="s">
        <v>2208</v>
      </c>
      <c r="X1329" s="274" t="s">
        <v>2479</v>
      </c>
      <c r="Y1329" s="85">
        <v>6614551</v>
      </c>
      <c r="Z1329" s="86">
        <v>43903</v>
      </c>
      <c r="AA1329" s="86"/>
      <c r="AB1329" s="87">
        <f t="shared" ca="1" si="235"/>
        <v>120</v>
      </c>
      <c r="AC1329" s="88" t="str">
        <f t="shared" ca="1" si="236"/>
        <v>91 - 120 days</v>
      </c>
      <c r="AD1329" s="89">
        <f t="shared" si="231"/>
        <v>43933</v>
      </c>
      <c r="AE1329" s="90" t="str">
        <f t="shared" si="243"/>
        <v>W16-2020</v>
      </c>
      <c r="AF1329" s="90" t="str">
        <f t="shared" si="244"/>
        <v>Apr-2020</v>
      </c>
      <c r="AG1329" s="89">
        <v>44022</v>
      </c>
      <c r="AH1329" s="90" t="str">
        <f t="shared" si="233"/>
        <v>W28-2020</v>
      </c>
      <c r="AI1329" s="90" t="str">
        <f t="shared" si="234"/>
        <v>Jul-2020</v>
      </c>
      <c r="AJ1329" s="89">
        <v>44022</v>
      </c>
      <c r="AK1329" s="90" t="str">
        <f t="shared" si="237"/>
        <v>W28-2020</v>
      </c>
      <c r="AL1329" s="90" t="str">
        <f t="shared" si="238"/>
        <v>Jul-2020</v>
      </c>
      <c r="AM1329" s="89">
        <v>44022</v>
      </c>
      <c r="AN1329" s="90" t="str">
        <f t="shared" si="239"/>
        <v>W28-2020</v>
      </c>
      <c r="AO1329" s="90" t="str">
        <f t="shared" si="240"/>
        <v>Jul-2020</v>
      </c>
      <c r="AP1329" s="83" t="s">
        <v>4464</v>
      </c>
      <c r="AQ1329" s="107">
        <v>43994</v>
      </c>
      <c r="AR1329" s="89"/>
      <c r="AS1329" s="99" t="s">
        <v>2322</v>
      </c>
      <c r="AT1329" s="94">
        <v>6.6</v>
      </c>
      <c r="AU1329" s="97"/>
      <c r="AV1329" s="95">
        <v>43924</v>
      </c>
      <c r="AW1329" s="97"/>
      <c r="AX1329" s="89"/>
      <c r="AY1329" s="89">
        <v>44023</v>
      </c>
      <c r="AZ1329" s="219" t="str">
        <f t="shared" si="241"/>
        <v>W28-2020</v>
      </c>
      <c r="BA1329" s="86"/>
      <c r="BB1329" s="86">
        <v>44043</v>
      </c>
      <c r="BC1329" s="86"/>
      <c r="BD1329" s="83" t="s">
        <v>3719</v>
      </c>
      <c r="BE1329" s="83" t="str">
        <f t="shared" si="242"/>
        <v>21.RFI</v>
      </c>
      <c r="BF1329" s="83" t="s">
        <v>3755</v>
      </c>
      <c r="BG1329" s="96" t="s">
        <v>4170</v>
      </c>
      <c r="BH1329" s="437"/>
      <c r="BI1329" s="190"/>
      <c r="BJ1329" s="190"/>
    </row>
    <row r="1330" spans="1:62" s="13" customFormat="1" ht="15" hidden="1" customHeight="1">
      <c r="A1330" s="27">
        <v>245</v>
      </c>
      <c r="B1330" s="29"/>
      <c r="C1330" s="83" t="str">
        <f t="shared" si="232"/>
        <v>SUM-AC-SGI-0701</v>
      </c>
      <c r="D1330" s="83">
        <v>30590010031</v>
      </c>
      <c r="E1330" s="83" t="s">
        <v>7842</v>
      </c>
      <c r="F1330" s="198" t="s">
        <v>864</v>
      </c>
      <c r="G1330" s="83" t="s">
        <v>5840</v>
      </c>
      <c r="H1330" s="84" t="s">
        <v>6825</v>
      </c>
      <c r="I1330" s="83">
        <v>95.972700000000003</v>
      </c>
      <c r="J1330" s="83">
        <v>5.22919</v>
      </c>
      <c r="K1330" s="83">
        <v>50</v>
      </c>
      <c r="L1330" s="83" t="s">
        <v>4671</v>
      </c>
      <c r="M1330" s="84">
        <v>2020</v>
      </c>
      <c r="N1330" s="83" t="s">
        <v>3757</v>
      </c>
      <c r="O1330" s="83" t="s">
        <v>3438</v>
      </c>
      <c r="P1330" s="84" t="s">
        <v>205</v>
      </c>
      <c r="Q1330" s="83" t="s">
        <v>863</v>
      </c>
      <c r="R1330" s="83" t="s">
        <v>864</v>
      </c>
      <c r="S1330" s="83" t="s">
        <v>2200</v>
      </c>
      <c r="T1330" s="83" t="s">
        <v>4465</v>
      </c>
      <c r="U1330" s="83" t="s">
        <v>201</v>
      </c>
      <c r="V1330" s="83" t="s">
        <v>4471</v>
      </c>
      <c r="W1330" s="274" t="s">
        <v>2212</v>
      </c>
      <c r="X1330" s="274" t="s">
        <v>2485</v>
      </c>
      <c r="Y1330" s="85">
        <v>6614551</v>
      </c>
      <c r="Z1330" s="86">
        <v>43903</v>
      </c>
      <c r="AA1330" s="86"/>
      <c r="AB1330" s="87">
        <f t="shared" ca="1" si="235"/>
        <v>84</v>
      </c>
      <c r="AC1330" s="88" t="str">
        <f t="shared" ca="1" si="236"/>
        <v>61 - 90 days</v>
      </c>
      <c r="AD1330" s="89">
        <f t="shared" si="231"/>
        <v>43933</v>
      </c>
      <c r="AE1330" s="90" t="str">
        <f t="shared" si="243"/>
        <v>W16-2020</v>
      </c>
      <c r="AF1330" s="90" t="str">
        <f t="shared" si="244"/>
        <v>Apr-2020</v>
      </c>
      <c r="AG1330" s="89">
        <v>43949</v>
      </c>
      <c r="AH1330" s="90" t="str">
        <f t="shared" si="233"/>
        <v>W18-2020</v>
      </c>
      <c r="AI1330" s="90" t="str">
        <f t="shared" si="234"/>
        <v>Apr-2020</v>
      </c>
      <c r="AJ1330" s="89">
        <v>43965</v>
      </c>
      <c r="AK1330" s="90" t="str">
        <f t="shared" si="237"/>
        <v>W20-2020</v>
      </c>
      <c r="AL1330" s="90" t="str">
        <f t="shared" si="238"/>
        <v>May-2020</v>
      </c>
      <c r="AM1330" s="89">
        <v>43967</v>
      </c>
      <c r="AN1330" s="90" t="str">
        <f t="shared" si="239"/>
        <v>W20-2020</v>
      </c>
      <c r="AO1330" s="90" t="str">
        <f t="shared" si="240"/>
        <v>May-2020</v>
      </c>
      <c r="AP1330" s="83" t="s">
        <v>4464</v>
      </c>
      <c r="AQ1330" s="107">
        <v>43943</v>
      </c>
      <c r="AR1330" s="89"/>
      <c r="AS1330" s="99" t="s">
        <v>2278</v>
      </c>
      <c r="AT1330" s="94">
        <v>6.6</v>
      </c>
      <c r="AU1330" s="97"/>
      <c r="AV1330" s="95">
        <v>43923</v>
      </c>
      <c r="AW1330" s="97"/>
      <c r="AX1330" s="89">
        <v>43959</v>
      </c>
      <c r="AY1330" s="89">
        <v>43987</v>
      </c>
      <c r="AZ1330" s="219" t="str">
        <f t="shared" si="241"/>
        <v>W23-2020</v>
      </c>
      <c r="BA1330" s="86"/>
      <c r="BB1330" s="86">
        <v>44019</v>
      </c>
      <c r="BC1330" s="86"/>
      <c r="BD1330" s="83" t="s">
        <v>3719</v>
      </c>
      <c r="BE1330" s="83" t="str">
        <f t="shared" si="242"/>
        <v>21.RFI</v>
      </c>
      <c r="BF1330" s="83" t="s">
        <v>3755</v>
      </c>
      <c r="BG1330" s="96" t="s">
        <v>4005</v>
      </c>
      <c r="BH1330" s="96"/>
      <c r="BI1330" s="197"/>
      <c r="BJ1330" s="197"/>
    </row>
    <row r="1331" spans="1:62" s="13" customFormat="1" ht="15" hidden="1" customHeight="1">
      <c r="A1331" s="27">
        <v>280</v>
      </c>
      <c r="B1331" s="29"/>
      <c r="C1331" s="83" t="str">
        <f t="shared" si="232"/>
        <v>SUM-AC-SGI-0695</v>
      </c>
      <c r="D1331" s="83">
        <v>30590000031</v>
      </c>
      <c r="E1331" s="83" t="s">
        <v>7625</v>
      </c>
      <c r="F1331" s="198" t="s">
        <v>2966</v>
      </c>
      <c r="G1331" s="83" t="s">
        <v>5840</v>
      </c>
      <c r="H1331" s="84" t="s">
        <v>6825</v>
      </c>
      <c r="I1331" s="83">
        <v>96.017669999999995</v>
      </c>
      <c r="J1331" s="83">
        <v>5.3181399999999996</v>
      </c>
      <c r="K1331" s="83">
        <v>40</v>
      </c>
      <c r="L1331" s="83" t="s">
        <v>4697</v>
      </c>
      <c r="M1331" s="84">
        <v>2020</v>
      </c>
      <c r="N1331" s="83" t="s">
        <v>3757</v>
      </c>
      <c r="O1331" s="83" t="s">
        <v>3473</v>
      </c>
      <c r="P1331" s="84" t="s">
        <v>205</v>
      </c>
      <c r="Q1331" s="83" t="s">
        <v>933</v>
      </c>
      <c r="R1331" s="83" t="s">
        <v>934</v>
      </c>
      <c r="S1331" s="83" t="s">
        <v>2200</v>
      </c>
      <c r="T1331" s="83" t="s">
        <v>4465</v>
      </c>
      <c r="U1331" s="83" t="s">
        <v>201</v>
      </c>
      <c r="V1331" s="83" t="s">
        <v>4471</v>
      </c>
      <c r="W1331" s="274" t="s">
        <v>2212</v>
      </c>
      <c r="X1331" s="274" t="s">
        <v>2485</v>
      </c>
      <c r="Y1331" s="85">
        <v>6614551</v>
      </c>
      <c r="Z1331" s="86">
        <v>43903</v>
      </c>
      <c r="AA1331" s="86"/>
      <c r="AB1331" s="87">
        <f t="shared" ca="1" si="235"/>
        <v>70</v>
      </c>
      <c r="AC1331" s="88" t="str">
        <f t="shared" ca="1" si="236"/>
        <v>61 - 90 days</v>
      </c>
      <c r="AD1331" s="89">
        <f t="shared" si="231"/>
        <v>43933</v>
      </c>
      <c r="AE1331" s="90" t="str">
        <f t="shared" si="243"/>
        <v>W16-2020</v>
      </c>
      <c r="AF1331" s="90" t="str">
        <f t="shared" si="244"/>
        <v>Apr-2020</v>
      </c>
      <c r="AG1331" s="89">
        <v>43949</v>
      </c>
      <c r="AH1331" s="90" t="str">
        <f t="shared" si="233"/>
        <v>W18-2020</v>
      </c>
      <c r="AI1331" s="90" t="str">
        <f t="shared" si="234"/>
        <v>Apr-2020</v>
      </c>
      <c r="AJ1331" s="89">
        <v>43965</v>
      </c>
      <c r="AK1331" s="90" t="str">
        <f t="shared" si="237"/>
        <v>W20-2020</v>
      </c>
      <c r="AL1331" s="90" t="str">
        <f t="shared" si="238"/>
        <v>May-2020</v>
      </c>
      <c r="AM1331" s="89">
        <v>43967</v>
      </c>
      <c r="AN1331" s="90" t="str">
        <f t="shared" si="239"/>
        <v>W20-2020</v>
      </c>
      <c r="AO1331" s="90" t="str">
        <f t="shared" si="240"/>
        <v>May-2020</v>
      </c>
      <c r="AP1331" s="83" t="s">
        <v>4464</v>
      </c>
      <c r="AQ1331" s="107">
        <v>43943</v>
      </c>
      <c r="AR1331" s="89"/>
      <c r="AS1331" s="99">
        <v>116600193906</v>
      </c>
      <c r="AT1331" s="94">
        <v>6.6</v>
      </c>
      <c r="AU1331" s="97"/>
      <c r="AV1331" s="95">
        <v>43923</v>
      </c>
      <c r="AW1331" s="97"/>
      <c r="AX1331" s="89">
        <v>43959</v>
      </c>
      <c r="AY1331" s="89">
        <v>43973</v>
      </c>
      <c r="AZ1331" s="219" t="str">
        <f t="shared" si="241"/>
        <v>W21-2020</v>
      </c>
      <c r="BA1331" s="86"/>
      <c r="BB1331" s="86">
        <v>44020</v>
      </c>
      <c r="BC1331" s="86"/>
      <c r="BD1331" s="83" t="s">
        <v>3719</v>
      </c>
      <c r="BE1331" s="83" t="str">
        <f t="shared" si="242"/>
        <v>21.RFI</v>
      </c>
      <c r="BF1331" s="83" t="s">
        <v>3755</v>
      </c>
      <c r="BG1331" s="96" t="s">
        <v>4039</v>
      </c>
      <c r="BH1331" s="437"/>
      <c r="BI1331" s="190"/>
      <c r="BJ1331" s="190"/>
    </row>
    <row r="1332" spans="1:62" s="13" customFormat="1" ht="15" hidden="1" customHeight="1">
      <c r="A1332" s="27">
        <v>401</v>
      </c>
      <c r="B1332" s="29"/>
      <c r="C1332" s="83" t="str">
        <f t="shared" si="232"/>
        <v>SUM-SU-BLG-2119</v>
      </c>
      <c r="D1332" s="83">
        <v>30590040031</v>
      </c>
      <c r="E1332" s="83" t="s">
        <v>7507</v>
      </c>
      <c r="F1332" s="198" t="s">
        <v>3077</v>
      </c>
      <c r="G1332" s="83" t="s">
        <v>5840</v>
      </c>
      <c r="H1332" s="84" t="s">
        <v>6825</v>
      </c>
      <c r="I1332" s="83">
        <v>99.044539999999998</v>
      </c>
      <c r="J1332" s="83">
        <v>2.5871599999999999</v>
      </c>
      <c r="K1332" s="83">
        <v>50</v>
      </c>
      <c r="L1332" s="83" t="s">
        <v>4785</v>
      </c>
      <c r="M1332" s="84">
        <v>2020</v>
      </c>
      <c r="N1332" s="83" t="s">
        <v>3757</v>
      </c>
      <c r="O1332" s="83" t="s">
        <v>3594</v>
      </c>
      <c r="P1332" s="84" t="s">
        <v>205</v>
      </c>
      <c r="Q1332" s="83" t="s">
        <v>1175</v>
      </c>
      <c r="R1332" s="83" t="s">
        <v>1176</v>
      </c>
      <c r="S1332" s="83" t="s">
        <v>2200</v>
      </c>
      <c r="T1332" s="83" t="s">
        <v>4465</v>
      </c>
      <c r="U1332" s="83" t="s">
        <v>201</v>
      </c>
      <c r="V1332" s="83" t="s">
        <v>4471</v>
      </c>
      <c r="W1332" s="274" t="s">
        <v>2213</v>
      </c>
      <c r="X1332" s="274" t="s">
        <v>2575</v>
      </c>
      <c r="Y1332" s="85">
        <v>6614551</v>
      </c>
      <c r="Z1332" s="86">
        <v>43903</v>
      </c>
      <c r="AA1332" s="86"/>
      <c r="AB1332" s="87">
        <f t="shared" ca="1" si="235"/>
        <v>64</v>
      </c>
      <c r="AC1332" s="88" t="str">
        <f t="shared" ca="1" si="236"/>
        <v>61 - 90 days</v>
      </c>
      <c r="AD1332" s="89">
        <f t="shared" si="231"/>
        <v>43933</v>
      </c>
      <c r="AE1332" s="90" t="str">
        <f t="shared" si="243"/>
        <v>W16-2020</v>
      </c>
      <c r="AF1332" s="90" t="str">
        <f t="shared" si="244"/>
        <v>Apr-2020</v>
      </c>
      <c r="AG1332" s="89">
        <v>43949</v>
      </c>
      <c r="AH1332" s="90" t="str">
        <f t="shared" si="233"/>
        <v>W18-2020</v>
      </c>
      <c r="AI1332" s="90" t="str">
        <f t="shared" si="234"/>
        <v>Apr-2020</v>
      </c>
      <c r="AJ1332" s="89">
        <v>43965</v>
      </c>
      <c r="AK1332" s="90" t="str">
        <f t="shared" si="237"/>
        <v>W20-2020</v>
      </c>
      <c r="AL1332" s="90" t="str">
        <f t="shared" si="238"/>
        <v>May-2020</v>
      </c>
      <c r="AM1332" s="89">
        <v>43967</v>
      </c>
      <c r="AN1332" s="90" t="str">
        <f t="shared" si="239"/>
        <v>W20-2020</v>
      </c>
      <c r="AO1332" s="90" t="str">
        <f t="shared" si="240"/>
        <v>May-2020</v>
      </c>
      <c r="AP1332" s="83" t="s">
        <v>4464</v>
      </c>
      <c r="AQ1332" s="107">
        <v>43943</v>
      </c>
      <c r="AR1332" s="89"/>
      <c r="AS1332" s="99">
        <v>123100295988</v>
      </c>
      <c r="AT1332" s="94">
        <v>6.6</v>
      </c>
      <c r="AU1332" s="97"/>
      <c r="AV1332" s="95">
        <v>43923</v>
      </c>
      <c r="AW1332" s="97"/>
      <c r="AX1332" s="89">
        <v>43941</v>
      </c>
      <c r="AY1332" s="89">
        <v>43967</v>
      </c>
      <c r="AZ1332" s="219" t="str">
        <f t="shared" si="241"/>
        <v>W20-2020</v>
      </c>
      <c r="BA1332" s="86"/>
      <c r="BB1332" s="86">
        <v>44042</v>
      </c>
      <c r="BC1332" s="86"/>
      <c r="BD1332" s="83" t="s">
        <v>3719</v>
      </c>
      <c r="BE1332" s="83" t="str">
        <f t="shared" si="242"/>
        <v>21.RFI</v>
      </c>
      <c r="BF1332" s="83" t="s">
        <v>3755</v>
      </c>
      <c r="BG1332" s="96" t="s">
        <v>4148</v>
      </c>
      <c r="BH1332" s="437"/>
      <c r="BI1332" s="190"/>
      <c r="BJ1332" s="190"/>
    </row>
    <row r="1333" spans="1:62" s="13" customFormat="1" ht="15" hidden="1" customHeight="1">
      <c r="A1333" s="27">
        <v>417</v>
      </c>
      <c r="B1333" s="29"/>
      <c r="C1333" s="83" t="str">
        <f t="shared" si="232"/>
        <v>SUM-SU-LMP-2092</v>
      </c>
      <c r="D1333" s="83">
        <v>30590060031</v>
      </c>
      <c r="E1333" s="83" t="s">
        <v>7555</v>
      </c>
      <c r="F1333" s="198" t="s">
        <v>3092</v>
      </c>
      <c r="G1333" s="83" t="s">
        <v>5840</v>
      </c>
      <c r="H1333" s="84" t="s">
        <v>6825</v>
      </c>
      <c r="I1333" s="83">
        <v>99.563220000000001</v>
      </c>
      <c r="J1333" s="83">
        <v>3.22322</v>
      </c>
      <c r="K1333" s="83">
        <v>40</v>
      </c>
      <c r="L1333" s="83" t="s">
        <v>4797</v>
      </c>
      <c r="M1333" s="84">
        <v>2020</v>
      </c>
      <c r="N1333" s="83" t="s">
        <v>3757</v>
      </c>
      <c r="O1333" s="83" t="s">
        <v>3610</v>
      </c>
      <c r="P1333" s="84" t="s">
        <v>205</v>
      </c>
      <c r="Q1333" s="83" t="s">
        <v>1207</v>
      </c>
      <c r="R1333" s="83" t="s">
        <v>1208</v>
      </c>
      <c r="S1333" s="83" t="s">
        <v>2200</v>
      </c>
      <c r="T1333" s="83" t="s">
        <v>4465</v>
      </c>
      <c r="U1333" s="83" t="s">
        <v>201</v>
      </c>
      <c r="V1333" s="83" t="s">
        <v>4471</v>
      </c>
      <c r="W1333" s="274" t="s">
        <v>2213</v>
      </c>
      <c r="X1333" s="274" t="s">
        <v>2583</v>
      </c>
      <c r="Y1333" s="85">
        <v>6614551</v>
      </c>
      <c r="Z1333" s="86">
        <v>43903</v>
      </c>
      <c r="AA1333" s="86"/>
      <c r="AB1333" s="87">
        <f t="shared" ca="1" si="235"/>
        <v>62</v>
      </c>
      <c r="AC1333" s="88" t="str">
        <f t="shared" ca="1" si="236"/>
        <v>61 - 90 days</v>
      </c>
      <c r="AD1333" s="89">
        <f t="shared" si="231"/>
        <v>43933</v>
      </c>
      <c r="AE1333" s="90" t="str">
        <f t="shared" si="243"/>
        <v>W16-2020</v>
      </c>
      <c r="AF1333" s="90" t="str">
        <f t="shared" si="244"/>
        <v>Apr-2020</v>
      </c>
      <c r="AG1333" s="89">
        <v>43949</v>
      </c>
      <c r="AH1333" s="90" t="str">
        <f t="shared" si="233"/>
        <v>W18-2020</v>
      </c>
      <c r="AI1333" s="90" t="str">
        <f t="shared" si="234"/>
        <v>Apr-2020</v>
      </c>
      <c r="AJ1333" s="89">
        <v>43965</v>
      </c>
      <c r="AK1333" s="90" t="str">
        <f t="shared" si="237"/>
        <v>W20-2020</v>
      </c>
      <c r="AL1333" s="90" t="str">
        <f t="shared" si="238"/>
        <v>May-2020</v>
      </c>
      <c r="AM1333" s="89">
        <v>43967</v>
      </c>
      <c r="AN1333" s="90" t="str">
        <f t="shared" si="239"/>
        <v>W20-2020</v>
      </c>
      <c r="AO1333" s="90" t="str">
        <f t="shared" si="240"/>
        <v>May-2020</v>
      </c>
      <c r="AP1333" s="83" t="s">
        <v>4464</v>
      </c>
      <c r="AQ1333" s="107">
        <v>43943</v>
      </c>
      <c r="AR1333" s="89"/>
      <c r="AS1333" s="99">
        <v>121140725079</v>
      </c>
      <c r="AT1333" s="94">
        <v>6.6</v>
      </c>
      <c r="AU1333" s="97"/>
      <c r="AV1333" s="95">
        <v>43923</v>
      </c>
      <c r="AW1333" s="97"/>
      <c r="AX1333" s="89">
        <v>43941</v>
      </c>
      <c r="AY1333" s="89">
        <v>43965</v>
      </c>
      <c r="AZ1333" s="219" t="str">
        <f t="shared" si="241"/>
        <v>W20-2020</v>
      </c>
      <c r="BA1333" s="86"/>
      <c r="BB1333" s="86">
        <v>44024</v>
      </c>
      <c r="BC1333" s="86"/>
      <c r="BD1333" s="83" t="s">
        <v>3719</v>
      </c>
      <c r="BE1333" s="83" t="str">
        <f t="shared" si="242"/>
        <v>21.RFI</v>
      </c>
      <c r="BF1333" s="83" t="s">
        <v>3755</v>
      </c>
      <c r="BG1333" s="96" t="s">
        <v>4162</v>
      </c>
      <c r="BH1333" s="437"/>
      <c r="BI1333" s="190"/>
      <c r="BJ1333" s="190"/>
    </row>
    <row r="1334" spans="1:62" s="13" customFormat="1" ht="15" hidden="1" customHeight="1">
      <c r="A1334" s="27">
        <v>380</v>
      </c>
      <c r="B1334" s="29"/>
      <c r="C1334" s="83" t="str">
        <f t="shared" si="232"/>
        <v>SUM-SU-PSP-2147</v>
      </c>
      <c r="D1334" s="83">
        <v>30590070031</v>
      </c>
      <c r="E1334" s="83" t="s">
        <v>7602</v>
      </c>
      <c r="F1334" s="198" t="s">
        <v>3057</v>
      </c>
      <c r="G1334" s="83" t="s">
        <v>5840</v>
      </c>
      <c r="H1334" s="84" t="s">
        <v>6825</v>
      </c>
      <c r="I1334" s="83">
        <v>99.322649999999996</v>
      </c>
      <c r="J1334" s="83">
        <v>1.3585</v>
      </c>
      <c r="K1334" s="83">
        <v>50</v>
      </c>
      <c r="L1334" s="83" t="s">
        <v>4771</v>
      </c>
      <c r="M1334" s="84">
        <v>2020</v>
      </c>
      <c r="N1334" s="83" t="s">
        <v>3757</v>
      </c>
      <c r="O1334" s="83" t="s">
        <v>3573</v>
      </c>
      <c r="P1334" s="84" t="s">
        <v>205</v>
      </c>
      <c r="Q1334" s="83" t="s">
        <v>1133</v>
      </c>
      <c r="R1334" s="83" t="s">
        <v>1134</v>
      </c>
      <c r="S1334" s="83" t="s">
        <v>2200</v>
      </c>
      <c r="T1334" s="83" t="s">
        <v>4465</v>
      </c>
      <c r="U1334" s="83" t="s">
        <v>201</v>
      </c>
      <c r="V1334" s="83" t="s">
        <v>4471</v>
      </c>
      <c r="W1334" s="274" t="s">
        <v>2213</v>
      </c>
      <c r="X1334" s="274" t="s">
        <v>2452</v>
      </c>
      <c r="Y1334" s="85">
        <v>6614551</v>
      </c>
      <c r="Z1334" s="86">
        <v>43903</v>
      </c>
      <c r="AA1334" s="86"/>
      <c r="AB1334" s="87">
        <f t="shared" ca="1" si="235"/>
        <v>89</v>
      </c>
      <c r="AC1334" s="88" t="str">
        <f t="shared" ca="1" si="236"/>
        <v>61 - 90 days</v>
      </c>
      <c r="AD1334" s="89">
        <f t="shared" si="231"/>
        <v>43933</v>
      </c>
      <c r="AE1334" s="90" t="str">
        <f t="shared" si="243"/>
        <v>W16-2020</v>
      </c>
      <c r="AF1334" s="90" t="str">
        <f t="shared" si="244"/>
        <v>Apr-2020</v>
      </c>
      <c r="AG1334" s="89">
        <v>43949</v>
      </c>
      <c r="AH1334" s="90" t="str">
        <f t="shared" si="233"/>
        <v>W18-2020</v>
      </c>
      <c r="AI1334" s="90" t="str">
        <f t="shared" si="234"/>
        <v>Apr-2020</v>
      </c>
      <c r="AJ1334" s="89">
        <v>43995</v>
      </c>
      <c r="AK1334" s="90" t="str">
        <f t="shared" si="237"/>
        <v>W24-2020</v>
      </c>
      <c r="AL1334" s="90" t="str">
        <f t="shared" si="238"/>
        <v>Jun-2020</v>
      </c>
      <c r="AM1334" s="89">
        <v>43995</v>
      </c>
      <c r="AN1334" s="90" t="str">
        <f t="shared" si="239"/>
        <v>W24-2020</v>
      </c>
      <c r="AO1334" s="90" t="str">
        <f t="shared" si="240"/>
        <v>Jun-2020</v>
      </c>
      <c r="AP1334" s="83" t="s">
        <v>4464</v>
      </c>
      <c r="AQ1334" s="107" t="s">
        <v>6006</v>
      </c>
      <c r="AR1334" s="89"/>
      <c r="AS1334" s="99">
        <v>124011301805</v>
      </c>
      <c r="AT1334" s="94">
        <v>6.6</v>
      </c>
      <c r="AU1334" s="97"/>
      <c r="AV1334" s="95">
        <v>43923</v>
      </c>
      <c r="AW1334" s="97"/>
      <c r="AX1334" s="89">
        <v>43957</v>
      </c>
      <c r="AY1334" s="89">
        <v>43992</v>
      </c>
      <c r="AZ1334" s="219" t="str">
        <f t="shared" si="241"/>
        <v>W24-2020</v>
      </c>
      <c r="BA1334" s="86"/>
      <c r="BB1334" s="86">
        <v>44057</v>
      </c>
      <c r="BC1334" s="86"/>
      <c r="BD1334" s="83" t="s">
        <v>3719</v>
      </c>
      <c r="BE1334" s="83" t="str">
        <f t="shared" si="242"/>
        <v>21.RFI</v>
      </c>
      <c r="BF1334" s="83" t="s">
        <v>3755</v>
      </c>
      <c r="BG1334" s="96" t="s">
        <v>4128</v>
      </c>
      <c r="BH1334" s="96"/>
      <c r="BI1334" s="197"/>
      <c r="BJ1334" s="197"/>
    </row>
    <row r="1335" spans="1:62" s="13" customFormat="1" ht="15" hidden="1" customHeight="1">
      <c r="A1335" s="27">
        <v>358</v>
      </c>
      <c r="B1335" s="29"/>
      <c r="C1335" s="83" t="str">
        <f t="shared" si="232"/>
        <v>SUM-SU-SDK-2211</v>
      </c>
      <c r="D1335" s="83">
        <v>30590080031</v>
      </c>
      <c r="E1335" s="83" t="s">
        <v>7495</v>
      </c>
      <c r="F1335" s="198" t="s">
        <v>3038</v>
      </c>
      <c r="G1335" s="83" t="s">
        <v>5840</v>
      </c>
      <c r="H1335" s="84" t="s">
        <v>6825</v>
      </c>
      <c r="I1335" s="83">
        <v>98.365780000000001</v>
      </c>
      <c r="J1335" s="83">
        <v>2.7770199999999998</v>
      </c>
      <c r="K1335" s="83">
        <v>50</v>
      </c>
      <c r="L1335" s="83" t="s">
        <v>4754</v>
      </c>
      <c r="M1335" s="84">
        <v>2020</v>
      </c>
      <c r="N1335" s="83" t="s">
        <v>3757</v>
      </c>
      <c r="O1335" s="83" t="s">
        <v>3551</v>
      </c>
      <c r="P1335" s="84" t="s">
        <v>205</v>
      </c>
      <c r="Q1335" s="83" t="s">
        <v>1089</v>
      </c>
      <c r="R1335" s="83" t="s">
        <v>1090</v>
      </c>
      <c r="S1335" s="83" t="s">
        <v>2200</v>
      </c>
      <c r="T1335" s="83" t="s">
        <v>4465</v>
      </c>
      <c r="U1335" s="83" t="s">
        <v>201</v>
      </c>
      <c r="V1335" s="83" t="s">
        <v>4471</v>
      </c>
      <c r="W1335" s="274" t="s">
        <v>2213</v>
      </c>
      <c r="X1335" s="274" t="s">
        <v>2560</v>
      </c>
      <c r="Y1335" s="85">
        <v>6614551</v>
      </c>
      <c r="Z1335" s="86">
        <v>43903</v>
      </c>
      <c r="AA1335" s="86"/>
      <c r="AB1335" s="87">
        <f t="shared" ca="1" si="235"/>
        <v>133</v>
      </c>
      <c r="AC1335" s="88" t="str">
        <f t="shared" ca="1" si="236"/>
        <v>121 - 150 days</v>
      </c>
      <c r="AD1335" s="89">
        <f t="shared" si="231"/>
        <v>43933</v>
      </c>
      <c r="AE1335" s="90" t="str">
        <f t="shared" si="243"/>
        <v>W16-2020</v>
      </c>
      <c r="AF1335" s="90" t="str">
        <f t="shared" si="244"/>
        <v>Apr-2020</v>
      </c>
      <c r="AG1335" s="89">
        <v>44017</v>
      </c>
      <c r="AH1335" s="90" t="str">
        <f t="shared" si="233"/>
        <v>W28-2020</v>
      </c>
      <c r="AI1335" s="90" t="str">
        <f t="shared" si="234"/>
        <v>Jul-2020</v>
      </c>
      <c r="AJ1335" s="89">
        <v>44022</v>
      </c>
      <c r="AK1335" s="90" t="str">
        <f t="shared" si="237"/>
        <v>W28-2020</v>
      </c>
      <c r="AL1335" s="90" t="str">
        <f t="shared" si="238"/>
        <v>Jul-2020</v>
      </c>
      <c r="AM1335" s="89">
        <v>44036</v>
      </c>
      <c r="AN1335" s="90" t="str">
        <f t="shared" si="239"/>
        <v>W30-2020</v>
      </c>
      <c r="AO1335" s="90" t="str">
        <f t="shared" si="240"/>
        <v>Jul-2020</v>
      </c>
      <c r="AP1335" s="83" t="s">
        <v>4464</v>
      </c>
      <c r="AQ1335" s="107">
        <v>43994</v>
      </c>
      <c r="AR1335" s="89"/>
      <c r="AS1335" s="99">
        <v>129010071051</v>
      </c>
      <c r="AT1335" s="94">
        <v>6.6</v>
      </c>
      <c r="AU1335" s="97"/>
      <c r="AV1335" s="95">
        <v>43923</v>
      </c>
      <c r="AW1335" s="97"/>
      <c r="AX1335" s="89">
        <v>44012</v>
      </c>
      <c r="AY1335" s="89">
        <v>44036</v>
      </c>
      <c r="AZ1335" s="219" t="str">
        <f t="shared" si="241"/>
        <v>W30-2020</v>
      </c>
      <c r="BA1335" s="86"/>
      <c r="BB1335" s="86">
        <v>44049</v>
      </c>
      <c r="BC1335" s="86"/>
      <c r="BD1335" s="83" t="s">
        <v>3719</v>
      </c>
      <c r="BE1335" s="83" t="str">
        <f t="shared" si="242"/>
        <v>21.RFI</v>
      </c>
      <c r="BF1335" s="83" t="s">
        <v>3755</v>
      </c>
      <c r="BG1335" s="96" t="s">
        <v>4108</v>
      </c>
      <c r="BH1335" s="96"/>
      <c r="BI1335" s="197"/>
      <c r="BJ1335" s="197"/>
    </row>
    <row r="1336" spans="1:62" s="13" customFormat="1" ht="15" hidden="1" customHeight="1">
      <c r="A1336" s="27">
        <v>331</v>
      </c>
      <c r="B1336" s="29"/>
      <c r="C1336" s="83" t="str">
        <f t="shared" si="232"/>
        <v>SUM-SU-KPI-2146</v>
      </c>
      <c r="D1336" s="83">
        <v>30590050031</v>
      </c>
      <c r="E1336" s="83" t="s">
        <v>7314</v>
      </c>
      <c r="F1336" s="198" t="s">
        <v>3015</v>
      </c>
      <c r="G1336" s="83" t="s">
        <v>5840</v>
      </c>
      <c r="H1336" s="84" t="s">
        <v>6825</v>
      </c>
      <c r="I1336" s="83">
        <v>100.12125</v>
      </c>
      <c r="J1336" s="83">
        <v>1.7780800000000001</v>
      </c>
      <c r="K1336" s="83">
        <v>50</v>
      </c>
      <c r="L1336" s="83" t="s">
        <v>4622</v>
      </c>
      <c r="M1336" s="84">
        <v>2020</v>
      </c>
      <c r="N1336" s="83" t="s">
        <v>3757</v>
      </c>
      <c r="O1336" s="83" t="s">
        <v>3524</v>
      </c>
      <c r="P1336" s="84" t="s">
        <v>205</v>
      </c>
      <c r="Q1336" s="83" t="s">
        <v>1035</v>
      </c>
      <c r="R1336" s="83" t="s">
        <v>1036</v>
      </c>
      <c r="S1336" s="83" t="s">
        <v>2200</v>
      </c>
      <c r="T1336" s="83" t="s">
        <v>4465</v>
      </c>
      <c r="U1336" s="83" t="s">
        <v>201</v>
      </c>
      <c r="V1336" s="83" t="s">
        <v>4471</v>
      </c>
      <c r="W1336" s="274" t="s">
        <v>2213</v>
      </c>
      <c r="X1336" s="274" t="s">
        <v>2457</v>
      </c>
      <c r="Y1336" s="85">
        <v>6614551</v>
      </c>
      <c r="Z1336" s="86">
        <v>43903</v>
      </c>
      <c r="AA1336" s="86"/>
      <c r="AB1336" s="87">
        <f t="shared" ca="1" si="235"/>
        <v>130</v>
      </c>
      <c r="AC1336" s="88" t="str">
        <f t="shared" ca="1" si="236"/>
        <v>121 - 150 days</v>
      </c>
      <c r="AD1336" s="89">
        <f t="shared" si="231"/>
        <v>43933</v>
      </c>
      <c r="AE1336" s="90" t="str">
        <f t="shared" si="243"/>
        <v>W16-2020</v>
      </c>
      <c r="AF1336" s="90" t="str">
        <f t="shared" si="244"/>
        <v>Apr-2020</v>
      </c>
      <c r="AG1336" s="89">
        <v>44017</v>
      </c>
      <c r="AH1336" s="90" t="str">
        <f t="shared" si="233"/>
        <v>W28-2020</v>
      </c>
      <c r="AI1336" s="90" t="str">
        <f t="shared" si="234"/>
        <v>Jul-2020</v>
      </c>
      <c r="AJ1336" s="89">
        <v>44022</v>
      </c>
      <c r="AK1336" s="90" t="str">
        <f t="shared" si="237"/>
        <v>W28-2020</v>
      </c>
      <c r="AL1336" s="90" t="str">
        <f t="shared" si="238"/>
        <v>Jul-2020</v>
      </c>
      <c r="AM1336" s="89">
        <v>44032</v>
      </c>
      <c r="AN1336" s="90" t="str">
        <f t="shared" si="239"/>
        <v>W30-2020</v>
      </c>
      <c r="AO1336" s="90" t="str">
        <f t="shared" si="240"/>
        <v>Jul-2020</v>
      </c>
      <c r="AP1336" s="83" t="s">
        <v>4464</v>
      </c>
      <c r="AQ1336" s="107">
        <v>43994</v>
      </c>
      <c r="AR1336" s="89"/>
      <c r="AS1336" s="99">
        <v>125100659094</v>
      </c>
      <c r="AT1336" s="94">
        <v>6.6</v>
      </c>
      <c r="AU1336" s="97"/>
      <c r="AV1336" s="95">
        <v>43923</v>
      </c>
      <c r="AW1336" s="97"/>
      <c r="AX1336" s="89"/>
      <c r="AY1336" s="89">
        <v>44033</v>
      </c>
      <c r="AZ1336" s="219" t="str">
        <f t="shared" si="241"/>
        <v>W30-2020</v>
      </c>
      <c r="BA1336" s="86"/>
      <c r="BB1336" s="86">
        <v>44077</v>
      </c>
      <c r="BC1336" s="86"/>
      <c r="BD1336" s="83" t="s">
        <v>3719</v>
      </c>
      <c r="BE1336" s="83" t="str">
        <f t="shared" si="242"/>
        <v>21.RFI</v>
      </c>
      <c r="BF1336" s="83" t="s">
        <v>3755</v>
      </c>
      <c r="BG1336" s="96" t="s">
        <v>4085</v>
      </c>
      <c r="BH1336" s="437"/>
      <c r="BI1336" s="190"/>
      <c r="BJ1336" s="190"/>
    </row>
    <row r="1337" spans="1:62" s="13" customFormat="1" ht="15" hidden="1" customHeight="1">
      <c r="A1337" s="27">
        <v>402</v>
      </c>
      <c r="B1337" s="29"/>
      <c r="C1337" s="83" t="str">
        <f t="shared" si="232"/>
        <v>SUM-SB-SRK-0837</v>
      </c>
      <c r="D1337" s="83">
        <v>30590030031</v>
      </c>
      <c r="E1337" s="83" t="s">
        <v>7332</v>
      </c>
      <c r="F1337" s="198" t="s">
        <v>3078</v>
      </c>
      <c r="G1337" s="83" t="s">
        <v>5840</v>
      </c>
      <c r="H1337" s="84" t="s">
        <v>6825</v>
      </c>
      <c r="I1337" s="83">
        <v>100.74509</v>
      </c>
      <c r="J1337" s="83">
        <v>-0.28006999999999999</v>
      </c>
      <c r="K1337" s="83">
        <v>50</v>
      </c>
      <c r="L1337" s="83" t="s">
        <v>4786</v>
      </c>
      <c r="M1337" s="84">
        <v>2020</v>
      </c>
      <c r="N1337" s="83" t="s">
        <v>3757</v>
      </c>
      <c r="O1337" s="83" t="s">
        <v>3595</v>
      </c>
      <c r="P1337" s="84" t="s">
        <v>205</v>
      </c>
      <c r="Q1337" s="83" t="s">
        <v>1177</v>
      </c>
      <c r="R1337" s="83" t="s">
        <v>1178</v>
      </c>
      <c r="S1337" s="83" t="s">
        <v>2200</v>
      </c>
      <c r="T1337" s="83" t="s">
        <v>4465</v>
      </c>
      <c r="U1337" s="83" t="s">
        <v>201</v>
      </c>
      <c r="V1337" s="83" t="s">
        <v>4476</v>
      </c>
      <c r="W1337" s="274" t="s">
        <v>2215</v>
      </c>
      <c r="X1337" s="274" t="s">
        <v>2576</v>
      </c>
      <c r="Y1337" s="85">
        <v>6614551</v>
      </c>
      <c r="Z1337" s="86">
        <v>43903</v>
      </c>
      <c r="AA1337" s="86"/>
      <c r="AB1337" s="87">
        <f t="shared" ca="1" si="235"/>
        <v>174</v>
      </c>
      <c r="AC1337" s="88" t="str">
        <f t="shared" ca="1" si="236"/>
        <v>&gt; 150 days</v>
      </c>
      <c r="AD1337" s="89">
        <f t="shared" si="231"/>
        <v>43933</v>
      </c>
      <c r="AE1337" s="90" t="str">
        <f t="shared" si="243"/>
        <v>W16-2020</v>
      </c>
      <c r="AF1337" s="90" t="str">
        <f t="shared" si="244"/>
        <v>Apr-2020</v>
      </c>
      <c r="AG1337" s="89">
        <v>44032</v>
      </c>
      <c r="AH1337" s="90" t="str">
        <f t="shared" si="233"/>
        <v>W30-2020</v>
      </c>
      <c r="AI1337" s="90" t="str">
        <f t="shared" si="234"/>
        <v>Jul-2020</v>
      </c>
      <c r="AJ1337" s="89">
        <v>44032</v>
      </c>
      <c r="AK1337" s="90" t="str">
        <f t="shared" si="237"/>
        <v>W30-2020</v>
      </c>
      <c r="AL1337" s="90" t="str">
        <f t="shared" si="238"/>
        <v>Jul-2020</v>
      </c>
      <c r="AM1337" s="89">
        <v>44077</v>
      </c>
      <c r="AN1337" s="90" t="str">
        <f t="shared" si="239"/>
        <v>W36-2020</v>
      </c>
      <c r="AO1337" s="90" t="str">
        <f t="shared" si="240"/>
        <v>Sep-2020</v>
      </c>
      <c r="AP1337" s="83" t="s">
        <v>4464</v>
      </c>
      <c r="AQ1337" s="107">
        <v>43943</v>
      </c>
      <c r="AR1337" s="89"/>
      <c r="AS1337" s="99">
        <v>134520283485</v>
      </c>
      <c r="AT1337" s="94">
        <v>6.6</v>
      </c>
      <c r="AU1337" s="97"/>
      <c r="AV1337" s="95">
        <v>43923</v>
      </c>
      <c r="AW1337" s="97"/>
      <c r="AX1337" s="89">
        <v>44077</v>
      </c>
      <c r="AY1337" s="89">
        <v>44077</v>
      </c>
      <c r="AZ1337" s="219" t="str">
        <f t="shared" si="241"/>
        <v>W36-2020</v>
      </c>
      <c r="BA1337" s="86"/>
      <c r="BB1337" s="86"/>
      <c r="BC1337" s="86"/>
      <c r="BD1337" s="83" t="s">
        <v>3719</v>
      </c>
      <c r="BE1337" s="83" t="str">
        <f t="shared" si="242"/>
        <v>21.RFI</v>
      </c>
      <c r="BF1337" s="83" t="s">
        <v>3755</v>
      </c>
      <c r="BG1337" s="96" t="s">
        <v>4149</v>
      </c>
      <c r="BH1337" s="96"/>
      <c r="BI1337" s="197"/>
      <c r="BJ1337" s="197"/>
    </row>
    <row r="1338" spans="1:62" s="13" customFormat="1" ht="15" hidden="1" customHeight="1">
      <c r="A1338" s="27">
        <v>368</v>
      </c>
      <c r="B1338" s="29"/>
      <c r="C1338" s="83" t="str">
        <f t="shared" si="232"/>
        <v>SUM-BB-TDN-0518</v>
      </c>
      <c r="D1338" s="83">
        <v>30590020031</v>
      </c>
      <c r="E1338" s="83" t="s">
        <v>7482</v>
      </c>
      <c r="F1338" s="198" t="s">
        <v>3048</v>
      </c>
      <c r="G1338" s="83" t="s">
        <v>5840</v>
      </c>
      <c r="H1338" s="84" t="s">
        <v>6825</v>
      </c>
      <c r="I1338" s="83">
        <v>107.45789000000001</v>
      </c>
      <c r="J1338" s="83">
        <v>-2.88958</v>
      </c>
      <c r="K1338" s="83">
        <v>50</v>
      </c>
      <c r="L1338" s="83" t="s">
        <v>4761</v>
      </c>
      <c r="M1338" s="84">
        <v>2020</v>
      </c>
      <c r="N1338" s="83" t="s">
        <v>3757</v>
      </c>
      <c r="O1338" s="83" t="s">
        <v>3561</v>
      </c>
      <c r="P1338" s="84" t="s">
        <v>205</v>
      </c>
      <c r="Q1338" s="83" t="s">
        <v>1109</v>
      </c>
      <c r="R1338" s="83" t="s">
        <v>1110</v>
      </c>
      <c r="S1338" s="83" t="s">
        <v>2200</v>
      </c>
      <c r="T1338" s="83" t="s">
        <v>4465</v>
      </c>
      <c r="U1338" s="83" t="s">
        <v>201</v>
      </c>
      <c r="V1338" s="83" t="s">
        <v>4477</v>
      </c>
      <c r="W1338" s="274" t="s">
        <v>2206</v>
      </c>
      <c r="X1338" s="274" t="s">
        <v>2563</v>
      </c>
      <c r="Y1338" s="85">
        <v>6614551</v>
      </c>
      <c r="Z1338" s="86">
        <v>43903</v>
      </c>
      <c r="AA1338" s="86"/>
      <c r="AB1338" s="87">
        <f t="shared" ca="1" si="235"/>
        <v>156</v>
      </c>
      <c r="AC1338" s="88" t="str">
        <f t="shared" ca="1" si="236"/>
        <v>&gt; 150 days</v>
      </c>
      <c r="AD1338" s="89">
        <f t="shared" ref="AD1338:AD1401" si="245">IF(AND(S1338=""),"TBD",IF(AND(S1338="COLO"),Z1338+30,Z1338+150))</f>
        <v>43933</v>
      </c>
      <c r="AE1338" s="90" t="str">
        <f t="shared" si="243"/>
        <v>W16-2020</v>
      </c>
      <c r="AF1338" s="90" t="str">
        <f t="shared" si="244"/>
        <v>Apr-2020</v>
      </c>
      <c r="AG1338" s="89">
        <v>44042</v>
      </c>
      <c r="AH1338" s="90" t="str">
        <f t="shared" si="233"/>
        <v>W31-2020</v>
      </c>
      <c r="AI1338" s="90" t="str">
        <f t="shared" si="234"/>
        <v>Jul-2020</v>
      </c>
      <c r="AJ1338" s="89">
        <v>44042</v>
      </c>
      <c r="AK1338" s="90" t="str">
        <f t="shared" si="237"/>
        <v>W31-2020</v>
      </c>
      <c r="AL1338" s="90" t="str">
        <f t="shared" si="238"/>
        <v>Jul-2020</v>
      </c>
      <c r="AM1338" s="89">
        <v>44068</v>
      </c>
      <c r="AN1338" s="90" t="str">
        <f t="shared" si="239"/>
        <v>W35-2020</v>
      </c>
      <c r="AO1338" s="90" t="str">
        <f t="shared" si="240"/>
        <v>Aug-2020</v>
      </c>
      <c r="AP1338" s="83" t="s">
        <v>4464</v>
      </c>
      <c r="AQ1338" s="107">
        <v>43994</v>
      </c>
      <c r="AR1338" s="89"/>
      <c r="AS1338" s="99">
        <v>163000617932</v>
      </c>
      <c r="AT1338" s="94">
        <v>6.6</v>
      </c>
      <c r="AU1338" s="97"/>
      <c r="AV1338" s="95">
        <v>43923</v>
      </c>
      <c r="AW1338" s="97"/>
      <c r="AX1338" s="89"/>
      <c r="AY1338" s="89">
        <v>44059</v>
      </c>
      <c r="AZ1338" s="219" t="str">
        <f t="shared" si="241"/>
        <v>W34-2020</v>
      </c>
      <c r="BA1338" s="86"/>
      <c r="BB1338" s="86">
        <v>44074</v>
      </c>
      <c r="BC1338" s="86"/>
      <c r="BD1338" s="83" t="s">
        <v>3719</v>
      </c>
      <c r="BE1338" s="83" t="str">
        <f t="shared" si="242"/>
        <v>21.RFI</v>
      </c>
      <c r="BF1338" s="83" t="s">
        <v>3755</v>
      </c>
      <c r="BG1338" s="96" t="s">
        <v>4117</v>
      </c>
      <c r="BH1338" s="96"/>
      <c r="BI1338" s="197"/>
      <c r="BJ1338" s="197"/>
    </row>
    <row r="1339" spans="1:62" s="13" customFormat="1" ht="15" hidden="1" customHeight="1">
      <c r="A1339" s="27">
        <v>430</v>
      </c>
      <c r="B1339" s="29"/>
      <c r="C1339" s="83" t="str">
        <f t="shared" ref="C1339:C1402" si="246">Q1339</f>
        <v>SUL-SN-PLP-1336</v>
      </c>
      <c r="D1339" s="83">
        <v>30588670031</v>
      </c>
      <c r="E1339" s="83" t="s">
        <v>7302</v>
      </c>
      <c r="F1339" s="198" t="s">
        <v>3103</v>
      </c>
      <c r="G1339" s="83" t="s">
        <v>5840</v>
      </c>
      <c r="H1339" s="84" t="s">
        <v>6825</v>
      </c>
      <c r="I1339" s="83">
        <v>120.184</v>
      </c>
      <c r="J1339" s="83">
        <v>-2.94333</v>
      </c>
      <c r="K1339" s="83">
        <v>30</v>
      </c>
      <c r="L1339" s="83" t="s">
        <v>4806</v>
      </c>
      <c r="M1339" s="84">
        <v>2020</v>
      </c>
      <c r="N1339" s="83" t="s">
        <v>3757</v>
      </c>
      <c r="O1339" s="83" t="s">
        <v>3623</v>
      </c>
      <c r="P1339" s="84" t="s">
        <v>205</v>
      </c>
      <c r="Q1339" s="83" t="s">
        <v>1233</v>
      </c>
      <c r="R1339" s="83" t="s">
        <v>1234</v>
      </c>
      <c r="S1339" s="83" t="s">
        <v>2200</v>
      </c>
      <c r="T1339" s="83" t="s">
        <v>4465</v>
      </c>
      <c r="U1339" s="83" t="s">
        <v>203</v>
      </c>
      <c r="V1339" s="83" t="s">
        <v>4475</v>
      </c>
      <c r="W1339" s="274" t="s">
        <v>2220</v>
      </c>
      <c r="X1339" s="274" t="s">
        <v>2587</v>
      </c>
      <c r="Y1339" s="85">
        <v>6614563</v>
      </c>
      <c r="Z1339" s="86">
        <v>43906</v>
      </c>
      <c r="AA1339" s="86"/>
      <c r="AB1339" s="87">
        <f t="shared" ca="1" si="235"/>
        <v>86</v>
      </c>
      <c r="AC1339" s="88" t="str">
        <f t="shared" ca="1" si="236"/>
        <v>61 - 90 days</v>
      </c>
      <c r="AD1339" s="89">
        <f t="shared" si="245"/>
        <v>43936</v>
      </c>
      <c r="AE1339" s="90" t="str">
        <f t="shared" si="243"/>
        <v>W16-2020</v>
      </c>
      <c r="AF1339" s="90" t="str">
        <f t="shared" si="244"/>
        <v>Apr-2020</v>
      </c>
      <c r="AG1339" s="89">
        <v>43949</v>
      </c>
      <c r="AH1339" s="90" t="str">
        <f t="shared" si="233"/>
        <v>W18-2020</v>
      </c>
      <c r="AI1339" s="90" t="str">
        <f t="shared" si="234"/>
        <v>Apr-2020</v>
      </c>
      <c r="AJ1339" s="89">
        <v>43995</v>
      </c>
      <c r="AK1339" s="90" t="str">
        <f t="shared" si="237"/>
        <v>W24-2020</v>
      </c>
      <c r="AL1339" s="90" t="str">
        <f t="shared" si="238"/>
        <v>Jun-2020</v>
      </c>
      <c r="AM1339" s="89">
        <v>43995</v>
      </c>
      <c r="AN1339" s="90" t="str">
        <f t="shared" si="239"/>
        <v>W24-2020</v>
      </c>
      <c r="AO1339" s="90" t="str">
        <f t="shared" si="240"/>
        <v>Jun-2020</v>
      </c>
      <c r="AP1339" s="83" t="s">
        <v>4464</v>
      </c>
      <c r="AQ1339" s="107" t="s">
        <v>6006</v>
      </c>
      <c r="AR1339" s="89"/>
      <c r="AS1339" s="99">
        <v>326100987539</v>
      </c>
      <c r="AT1339" s="94">
        <v>6.6</v>
      </c>
      <c r="AU1339" s="97"/>
      <c r="AV1339" s="95">
        <v>43913</v>
      </c>
      <c r="AW1339" s="97"/>
      <c r="AX1339" s="89">
        <v>43971</v>
      </c>
      <c r="AY1339" s="89">
        <v>43992</v>
      </c>
      <c r="AZ1339" s="219" t="str">
        <f t="shared" si="241"/>
        <v>W24-2020</v>
      </c>
      <c r="BA1339" s="86"/>
      <c r="BB1339" s="86">
        <v>44019</v>
      </c>
      <c r="BC1339" s="86"/>
      <c r="BD1339" s="83" t="s">
        <v>3719</v>
      </c>
      <c r="BE1339" s="83" t="str">
        <f t="shared" si="242"/>
        <v>21.RFI</v>
      </c>
      <c r="BF1339" s="83" t="s">
        <v>3755</v>
      </c>
      <c r="BG1339" s="96" t="s">
        <v>4174</v>
      </c>
      <c r="BH1339" s="437"/>
      <c r="BJ1339" s="190"/>
    </row>
    <row r="1340" spans="1:62" s="13" customFormat="1" ht="15" hidden="1" customHeight="1">
      <c r="A1340" s="27">
        <v>393</v>
      </c>
      <c r="B1340" s="29"/>
      <c r="C1340" s="83" t="str">
        <f t="shared" si="246"/>
        <v>SUM-SU-STB-2167</v>
      </c>
      <c r="D1340" s="83">
        <v>30588300031</v>
      </c>
      <c r="E1340" s="83" t="s">
        <v>7832</v>
      </c>
      <c r="F1340" s="198" t="s">
        <v>3069</v>
      </c>
      <c r="G1340" s="83" t="s">
        <v>5840</v>
      </c>
      <c r="H1340" s="84" t="s">
        <v>6825</v>
      </c>
      <c r="I1340" s="83">
        <v>98.386859999999999</v>
      </c>
      <c r="J1340" s="83">
        <v>3.6100300000000001</v>
      </c>
      <c r="K1340" s="83">
        <v>50</v>
      </c>
      <c r="L1340" s="83" t="s">
        <v>4780</v>
      </c>
      <c r="M1340" s="84">
        <v>2020</v>
      </c>
      <c r="N1340" s="83" t="s">
        <v>3757</v>
      </c>
      <c r="O1340" s="83" t="s">
        <v>3586</v>
      </c>
      <c r="P1340" s="84" t="s">
        <v>205</v>
      </c>
      <c r="Q1340" s="83" t="s">
        <v>1159</v>
      </c>
      <c r="R1340" s="83" t="s">
        <v>1160</v>
      </c>
      <c r="S1340" s="83" t="s">
        <v>2200</v>
      </c>
      <c r="T1340" s="83" t="s">
        <v>4465</v>
      </c>
      <c r="U1340" s="83" t="s">
        <v>201</v>
      </c>
      <c r="V1340" s="83" t="s">
        <v>4471</v>
      </c>
      <c r="W1340" s="274" t="s">
        <v>2213</v>
      </c>
      <c r="X1340" s="274" t="s">
        <v>2506</v>
      </c>
      <c r="Y1340" s="85">
        <v>6614551</v>
      </c>
      <c r="Z1340" s="86">
        <v>43903</v>
      </c>
      <c r="AA1340" s="86"/>
      <c r="AB1340" s="87">
        <f t="shared" ca="1" si="235"/>
        <v>58</v>
      </c>
      <c r="AC1340" s="88" t="str">
        <f t="shared" ca="1" si="236"/>
        <v>31 - 60 days</v>
      </c>
      <c r="AD1340" s="89">
        <f t="shared" si="245"/>
        <v>43933</v>
      </c>
      <c r="AE1340" s="90" t="str">
        <f t="shared" si="243"/>
        <v>W16-2020</v>
      </c>
      <c r="AF1340" s="90" t="str">
        <f t="shared" si="244"/>
        <v>Apr-2020</v>
      </c>
      <c r="AG1340" s="89">
        <v>43932</v>
      </c>
      <c r="AH1340" s="90" t="str">
        <f t="shared" ref="AH1340:AH1403" si="247">IFERROR(VLOOKUP(AG1340,L_Convert,6,FALSE),"")</f>
        <v>W15-2020</v>
      </c>
      <c r="AI1340" s="90" t="str">
        <f t="shared" ref="AI1340:AI1403" si="248">IFERROR(VLOOKUP(AG1340,L_Convert,7,FALSE),"")</f>
        <v>Apr-2020</v>
      </c>
      <c r="AJ1340" s="89">
        <v>43936</v>
      </c>
      <c r="AK1340" s="90" t="str">
        <f t="shared" si="237"/>
        <v>W16-2020</v>
      </c>
      <c r="AL1340" s="90" t="str">
        <f t="shared" si="238"/>
        <v>Apr-2020</v>
      </c>
      <c r="AM1340" s="89">
        <v>43961</v>
      </c>
      <c r="AN1340" s="90" t="str">
        <f t="shared" si="239"/>
        <v>W20-2020</v>
      </c>
      <c r="AO1340" s="90" t="str">
        <f t="shared" si="240"/>
        <v>May-2020</v>
      </c>
      <c r="AP1340" s="83" t="s">
        <v>4464</v>
      </c>
      <c r="AQ1340" s="107">
        <v>43943</v>
      </c>
      <c r="AR1340" s="89"/>
      <c r="AS1340" s="99">
        <v>129040027696</v>
      </c>
      <c r="AT1340" s="94">
        <v>6.6</v>
      </c>
      <c r="AU1340" s="97"/>
      <c r="AV1340" s="95">
        <v>43910</v>
      </c>
      <c r="AW1340" s="97"/>
      <c r="AX1340" s="89">
        <v>43934</v>
      </c>
      <c r="AY1340" s="89">
        <v>43961</v>
      </c>
      <c r="AZ1340" s="219" t="str">
        <f t="shared" si="241"/>
        <v>W20-2020</v>
      </c>
      <c r="BA1340" s="86"/>
      <c r="BB1340" s="86">
        <v>44008</v>
      </c>
      <c r="BC1340" s="86"/>
      <c r="BD1340" s="83" t="s">
        <v>3719</v>
      </c>
      <c r="BE1340" s="83" t="str">
        <f t="shared" si="242"/>
        <v>21.RFI</v>
      </c>
      <c r="BF1340" s="83" t="s">
        <v>3755</v>
      </c>
      <c r="BG1340" s="96" t="s">
        <v>3994</v>
      </c>
      <c r="BH1340" s="96"/>
      <c r="BI1340" s="197"/>
      <c r="BJ1340" s="197"/>
    </row>
    <row r="1341" spans="1:62" s="13" customFormat="1" ht="15" hidden="1" customHeight="1">
      <c r="A1341" s="27">
        <v>383</v>
      </c>
      <c r="B1341" s="29"/>
      <c r="C1341" s="83" t="str">
        <f t="shared" si="246"/>
        <v>SUM-SB-SPE-0803</v>
      </c>
      <c r="D1341" s="83">
        <v>30588440031</v>
      </c>
      <c r="E1341" s="83" t="s">
        <v>2779</v>
      </c>
      <c r="F1341" s="198" t="s">
        <v>3060</v>
      </c>
      <c r="G1341" s="83" t="s">
        <v>5840</v>
      </c>
      <c r="H1341" s="84" t="s">
        <v>6827</v>
      </c>
      <c r="I1341" s="83">
        <v>99.45966</v>
      </c>
      <c r="J1341" s="83">
        <v>0.26845000000000002</v>
      </c>
      <c r="K1341" s="83">
        <v>50</v>
      </c>
      <c r="L1341" s="83" t="s">
        <v>4774</v>
      </c>
      <c r="M1341" s="84">
        <v>2020</v>
      </c>
      <c r="N1341" s="83" t="s">
        <v>3757</v>
      </c>
      <c r="O1341" s="83" t="s">
        <v>3576</v>
      </c>
      <c r="P1341" s="84" t="s">
        <v>205</v>
      </c>
      <c r="Q1341" s="83" t="s">
        <v>1139</v>
      </c>
      <c r="R1341" s="83" t="s">
        <v>1140</v>
      </c>
      <c r="S1341" s="83" t="s">
        <v>2200</v>
      </c>
      <c r="T1341" s="83" t="s">
        <v>4465</v>
      </c>
      <c r="U1341" s="83" t="s">
        <v>201</v>
      </c>
      <c r="V1341" s="83" t="s">
        <v>4476</v>
      </c>
      <c r="W1341" s="274" t="s">
        <v>2215</v>
      </c>
      <c r="X1341" s="274" t="s">
        <v>2561</v>
      </c>
      <c r="Y1341" s="85">
        <v>6614549</v>
      </c>
      <c r="Z1341" s="86">
        <v>43903</v>
      </c>
      <c r="AA1341" s="86"/>
      <c r="AB1341" s="87">
        <f t="shared" ca="1" si="235"/>
        <v>79</v>
      </c>
      <c r="AC1341" s="88" t="str">
        <f t="shared" ca="1" si="236"/>
        <v>61 - 90 days</v>
      </c>
      <c r="AD1341" s="89">
        <f t="shared" si="245"/>
        <v>43933</v>
      </c>
      <c r="AE1341" s="90" t="str">
        <f t="shared" si="243"/>
        <v>W16-2020</v>
      </c>
      <c r="AF1341" s="90" t="str">
        <f t="shared" si="244"/>
        <v>Apr-2020</v>
      </c>
      <c r="AG1341" s="89">
        <v>43932</v>
      </c>
      <c r="AH1341" s="90" t="str">
        <f t="shared" si="247"/>
        <v>W15-2020</v>
      </c>
      <c r="AI1341" s="90" t="str">
        <f t="shared" si="248"/>
        <v>Apr-2020</v>
      </c>
      <c r="AJ1341" s="89">
        <v>43932</v>
      </c>
      <c r="AK1341" s="90" t="str">
        <f t="shared" si="237"/>
        <v>W15-2020</v>
      </c>
      <c r="AL1341" s="90" t="str">
        <f t="shared" si="238"/>
        <v>Apr-2020</v>
      </c>
      <c r="AM1341" s="89">
        <v>43964</v>
      </c>
      <c r="AN1341" s="90" t="str">
        <f t="shared" si="239"/>
        <v>W20-2020</v>
      </c>
      <c r="AO1341" s="90" t="str">
        <f t="shared" si="240"/>
        <v>May-2020</v>
      </c>
      <c r="AP1341" s="83" t="s">
        <v>4464</v>
      </c>
      <c r="AQ1341" s="107">
        <v>43943</v>
      </c>
      <c r="AR1341" s="89"/>
      <c r="AS1341" s="99">
        <v>132252266907</v>
      </c>
      <c r="AT1341" s="94">
        <v>6.6</v>
      </c>
      <c r="AU1341" s="97"/>
      <c r="AV1341" s="95">
        <v>43910</v>
      </c>
      <c r="AW1341" s="97"/>
      <c r="AX1341" s="89">
        <v>43948</v>
      </c>
      <c r="AY1341" s="89">
        <v>43982</v>
      </c>
      <c r="AZ1341" s="219" t="str">
        <f t="shared" si="241"/>
        <v>W23-2020</v>
      </c>
      <c r="BA1341" s="86"/>
      <c r="BB1341" s="86">
        <v>44015</v>
      </c>
      <c r="BC1341" s="86"/>
      <c r="BD1341" s="83" t="s">
        <v>3719</v>
      </c>
      <c r="BE1341" s="83" t="str">
        <f t="shared" si="242"/>
        <v>21.RFI</v>
      </c>
      <c r="BF1341" s="83" t="s">
        <v>3755</v>
      </c>
      <c r="BG1341" s="96" t="s">
        <v>4131</v>
      </c>
      <c r="BH1341" s="437"/>
      <c r="BI1341" s="190"/>
      <c r="BJ1341" s="190"/>
    </row>
    <row r="1342" spans="1:62" s="13" customFormat="1" ht="15" hidden="1" customHeight="1">
      <c r="A1342" s="27">
        <v>361</v>
      </c>
      <c r="B1342" s="29"/>
      <c r="C1342" s="83" t="str">
        <f t="shared" si="246"/>
        <v>SUM-SB-SPE-0797</v>
      </c>
      <c r="D1342" s="83">
        <v>30588240031</v>
      </c>
      <c r="E1342" s="83" t="s">
        <v>7624</v>
      </c>
      <c r="F1342" s="198" t="s">
        <v>3041</v>
      </c>
      <c r="G1342" s="83" t="s">
        <v>5840</v>
      </c>
      <c r="H1342" s="84" t="s">
        <v>6825</v>
      </c>
      <c r="I1342" s="83">
        <v>99.840999999999994</v>
      </c>
      <c r="J1342" s="83">
        <v>-4.0669999999999998E-2</v>
      </c>
      <c r="K1342" s="83">
        <v>50</v>
      </c>
      <c r="L1342" s="83" t="s">
        <v>4756</v>
      </c>
      <c r="M1342" s="84">
        <v>2020</v>
      </c>
      <c r="N1342" s="83" t="s">
        <v>3757</v>
      </c>
      <c r="O1342" s="83" t="s">
        <v>3554</v>
      </c>
      <c r="P1342" s="84" t="s">
        <v>205</v>
      </c>
      <c r="Q1342" s="83" t="s">
        <v>1095</v>
      </c>
      <c r="R1342" s="83" t="s">
        <v>1096</v>
      </c>
      <c r="S1342" s="83" t="s">
        <v>2200</v>
      </c>
      <c r="T1342" s="83" t="s">
        <v>4465</v>
      </c>
      <c r="U1342" s="83" t="s">
        <v>201</v>
      </c>
      <c r="V1342" s="83" t="s">
        <v>4476</v>
      </c>
      <c r="W1342" s="274" t="s">
        <v>2215</v>
      </c>
      <c r="X1342" s="274" t="s">
        <v>2561</v>
      </c>
      <c r="Y1342" s="85">
        <v>6614551</v>
      </c>
      <c r="Z1342" s="86">
        <v>43903</v>
      </c>
      <c r="AA1342" s="86"/>
      <c r="AB1342" s="87">
        <f t="shared" ca="1" si="235"/>
        <v>79</v>
      </c>
      <c r="AC1342" s="88" t="str">
        <f t="shared" ca="1" si="236"/>
        <v>61 - 90 days</v>
      </c>
      <c r="AD1342" s="89">
        <f t="shared" si="245"/>
        <v>43933</v>
      </c>
      <c r="AE1342" s="90" t="str">
        <f t="shared" si="243"/>
        <v>W16-2020</v>
      </c>
      <c r="AF1342" s="90" t="str">
        <f t="shared" si="244"/>
        <v>Apr-2020</v>
      </c>
      <c r="AG1342" s="89">
        <v>43932</v>
      </c>
      <c r="AH1342" s="90" t="str">
        <f t="shared" si="247"/>
        <v>W15-2020</v>
      </c>
      <c r="AI1342" s="90" t="str">
        <f t="shared" si="248"/>
        <v>Apr-2020</v>
      </c>
      <c r="AJ1342" s="89">
        <v>43932</v>
      </c>
      <c r="AK1342" s="90" t="str">
        <f t="shared" si="237"/>
        <v>W15-2020</v>
      </c>
      <c r="AL1342" s="90" t="str">
        <f t="shared" si="238"/>
        <v>Apr-2020</v>
      </c>
      <c r="AM1342" s="89">
        <v>43964</v>
      </c>
      <c r="AN1342" s="90" t="str">
        <f t="shared" si="239"/>
        <v>W20-2020</v>
      </c>
      <c r="AO1342" s="90" t="str">
        <f t="shared" si="240"/>
        <v>May-2020</v>
      </c>
      <c r="AP1342" s="83" t="s">
        <v>4464</v>
      </c>
      <c r="AQ1342" s="107">
        <v>43943</v>
      </c>
      <c r="AR1342" s="89"/>
      <c r="AS1342" s="99">
        <v>132252266915</v>
      </c>
      <c r="AT1342" s="94">
        <v>6.6</v>
      </c>
      <c r="AU1342" s="97"/>
      <c r="AV1342" s="95">
        <v>43910</v>
      </c>
      <c r="AW1342" s="97"/>
      <c r="AX1342" s="89">
        <v>43942</v>
      </c>
      <c r="AY1342" s="89">
        <v>43982</v>
      </c>
      <c r="AZ1342" s="219" t="str">
        <f t="shared" si="241"/>
        <v>W23-2020</v>
      </c>
      <c r="BA1342" s="86"/>
      <c r="BB1342" s="86">
        <v>44015</v>
      </c>
      <c r="BC1342" s="86"/>
      <c r="BD1342" s="83" t="s">
        <v>3719</v>
      </c>
      <c r="BE1342" s="83" t="str">
        <f t="shared" si="242"/>
        <v>21.RFI</v>
      </c>
      <c r="BF1342" s="83" t="s">
        <v>3755</v>
      </c>
      <c r="BG1342" s="96" t="s">
        <v>4110</v>
      </c>
      <c r="BH1342" s="96"/>
      <c r="BI1342" s="197"/>
      <c r="BJ1342" s="197"/>
    </row>
    <row r="1343" spans="1:62" s="13" customFormat="1" ht="15" hidden="1" customHeight="1">
      <c r="A1343" s="27">
        <v>415</v>
      </c>
      <c r="B1343" s="29"/>
      <c r="C1343" s="83" t="str">
        <f t="shared" si="246"/>
        <v>SUM-RI-PKK-1133</v>
      </c>
      <c r="D1343" s="83">
        <v>30588280031</v>
      </c>
      <c r="E1343" s="83" t="s">
        <v>7743</v>
      </c>
      <c r="F1343" s="198" t="s">
        <v>3090</v>
      </c>
      <c r="G1343" s="83" t="s">
        <v>5840</v>
      </c>
      <c r="H1343" s="84" t="s">
        <v>6825</v>
      </c>
      <c r="I1343" s="83">
        <v>102.0491</v>
      </c>
      <c r="J1343" s="83">
        <v>0.18934999999999999</v>
      </c>
      <c r="K1343" s="83">
        <v>50</v>
      </c>
      <c r="L1343" s="83" t="s">
        <v>4795</v>
      </c>
      <c r="M1343" s="84">
        <v>2020</v>
      </c>
      <c r="N1343" s="83" t="s">
        <v>3757</v>
      </c>
      <c r="O1343" s="83" t="s">
        <v>3608</v>
      </c>
      <c r="P1343" s="84" t="s">
        <v>205</v>
      </c>
      <c r="Q1343" s="83" t="s">
        <v>1203</v>
      </c>
      <c r="R1343" s="83" t="s">
        <v>1204</v>
      </c>
      <c r="S1343" s="83" t="s">
        <v>2200</v>
      </c>
      <c r="T1343" s="83" t="s">
        <v>4465</v>
      </c>
      <c r="U1343" s="83" t="s">
        <v>201</v>
      </c>
      <c r="V1343" s="83" t="s">
        <v>4476</v>
      </c>
      <c r="W1343" s="274" t="s">
        <v>2224</v>
      </c>
      <c r="X1343" s="274" t="s">
        <v>2581</v>
      </c>
      <c r="Y1343" s="85">
        <v>6614551</v>
      </c>
      <c r="Z1343" s="86">
        <v>43903</v>
      </c>
      <c r="AA1343" s="86"/>
      <c r="AB1343" s="87">
        <f t="shared" ca="1" si="235"/>
        <v>75</v>
      </c>
      <c r="AC1343" s="88" t="str">
        <f t="shared" ca="1" si="236"/>
        <v>61 - 90 days</v>
      </c>
      <c r="AD1343" s="89">
        <f t="shared" si="245"/>
        <v>43933</v>
      </c>
      <c r="AE1343" s="90" t="str">
        <f t="shared" si="243"/>
        <v>W16-2020</v>
      </c>
      <c r="AF1343" s="90" t="str">
        <f t="shared" si="244"/>
        <v>Apr-2020</v>
      </c>
      <c r="AG1343" s="89">
        <v>43932</v>
      </c>
      <c r="AH1343" s="90" t="str">
        <f t="shared" si="247"/>
        <v>W15-2020</v>
      </c>
      <c r="AI1343" s="90" t="str">
        <f t="shared" si="248"/>
        <v>Apr-2020</v>
      </c>
      <c r="AJ1343" s="89">
        <v>43932</v>
      </c>
      <c r="AK1343" s="90" t="str">
        <f t="shared" si="237"/>
        <v>W15-2020</v>
      </c>
      <c r="AL1343" s="90" t="str">
        <f t="shared" si="238"/>
        <v>Apr-2020</v>
      </c>
      <c r="AM1343" s="89">
        <v>43964</v>
      </c>
      <c r="AN1343" s="90" t="str">
        <f t="shared" si="239"/>
        <v>W20-2020</v>
      </c>
      <c r="AO1343" s="90" t="str">
        <f t="shared" si="240"/>
        <v>May-2020</v>
      </c>
      <c r="AP1343" s="83" t="s">
        <v>4464</v>
      </c>
      <c r="AQ1343" s="107">
        <v>43943</v>
      </c>
      <c r="AR1343" s="89"/>
      <c r="AS1343" s="99">
        <v>181800913611</v>
      </c>
      <c r="AT1343" s="94">
        <v>6.6</v>
      </c>
      <c r="AU1343" s="97"/>
      <c r="AV1343" s="95">
        <v>43910</v>
      </c>
      <c r="AW1343" s="97"/>
      <c r="AX1343" s="89">
        <v>43945</v>
      </c>
      <c r="AY1343" s="89">
        <v>43978</v>
      </c>
      <c r="AZ1343" s="219" t="str">
        <f t="shared" si="241"/>
        <v>W22-2020</v>
      </c>
      <c r="BA1343" s="86"/>
      <c r="BB1343" s="86">
        <v>44077</v>
      </c>
      <c r="BC1343" s="86"/>
      <c r="BD1343" s="83" t="s">
        <v>3719</v>
      </c>
      <c r="BE1343" s="83" t="str">
        <f t="shared" si="242"/>
        <v>21.RFI</v>
      </c>
      <c r="BF1343" s="83" t="s">
        <v>3755</v>
      </c>
      <c r="BG1343" s="96" t="s">
        <v>4160</v>
      </c>
      <c r="BH1343" s="96"/>
      <c r="BI1343" s="197"/>
      <c r="BJ1343" s="197"/>
    </row>
    <row r="1344" spans="1:62" s="13" customFormat="1" ht="15" hidden="1" customHeight="1">
      <c r="A1344" s="27">
        <v>387</v>
      </c>
      <c r="B1344" s="29"/>
      <c r="C1344" s="83" t="str">
        <f t="shared" si="246"/>
        <v>SUM-SB-BSK-0809</v>
      </c>
      <c r="D1344" s="83">
        <v>30588420031</v>
      </c>
      <c r="E1344" s="83" t="s">
        <v>7799</v>
      </c>
      <c r="F1344" s="198" t="s">
        <v>3063</v>
      </c>
      <c r="G1344" s="83" t="s">
        <v>5840</v>
      </c>
      <c r="H1344" s="84" t="s">
        <v>6825</v>
      </c>
      <c r="I1344" s="83">
        <v>100.48336999999999</v>
      </c>
      <c r="J1344" s="83">
        <v>-0.50431999999999999</v>
      </c>
      <c r="K1344" s="83">
        <v>50</v>
      </c>
      <c r="L1344" s="83" t="s">
        <v>4778</v>
      </c>
      <c r="M1344" s="84">
        <v>2020</v>
      </c>
      <c r="N1344" s="83" t="s">
        <v>3757</v>
      </c>
      <c r="O1344" s="83" t="s">
        <v>3580</v>
      </c>
      <c r="P1344" s="84" t="s">
        <v>205</v>
      </c>
      <c r="Q1344" s="83" t="s">
        <v>1147</v>
      </c>
      <c r="R1344" s="83" t="s">
        <v>1148</v>
      </c>
      <c r="S1344" s="83" t="s">
        <v>2200</v>
      </c>
      <c r="T1344" s="83" t="s">
        <v>4465</v>
      </c>
      <c r="U1344" s="83" t="s">
        <v>201</v>
      </c>
      <c r="V1344" s="83" t="s">
        <v>4476</v>
      </c>
      <c r="W1344" s="274" t="s">
        <v>2215</v>
      </c>
      <c r="X1344" s="274" t="s">
        <v>2472</v>
      </c>
      <c r="Y1344" s="85">
        <v>6614551</v>
      </c>
      <c r="Z1344" s="86">
        <v>43903</v>
      </c>
      <c r="AA1344" s="86"/>
      <c r="AB1344" s="87">
        <f t="shared" ca="1" si="235"/>
        <v>64</v>
      </c>
      <c r="AC1344" s="88" t="str">
        <f t="shared" ca="1" si="236"/>
        <v>61 - 90 days</v>
      </c>
      <c r="AD1344" s="89">
        <f t="shared" si="245"/>
        <v>43933</v>
      </c>
      <c r="AE1344" s="90" t="str">
        <f t="shared" si="243"/>
        <v>W16-2020</v>
      </c>
      <c r="AF1344" s="90" t="str">
        <f t="shared" si="244"/>
        <v>Apr-2020</v>
      </c>
      <c r="AG1344" s="89">
        <v>43932</v>
      </c>
      <c r="AH1344" s="90" t="str">
        <f t="shared" si="247"/>
        <v>W15-2020</v>
      </c>
      <c r="AI1344" s="90" t="str">
        <f t="shared" si="248"/>
        <v>Apr-2020</v>
      </c>
      <c r="AJ1344" s="89">
        <v>43932</v>
      </c>
      <c r="AK1344" s="90" t="str">
        <f t="shared" si="237"/>
        <v>W15-2020</v>
      </c>
      <c r="AL1344" s="90" t="str">
        <f t="shared" si="238"/>
        <v>Apr-2020</v>
      </c>
      <c r="AM1344" s="89">
        <v>43964</v>
      </c>
      <c r="AN1344" s="90" t="str">
        <f t="shared" si="239"/>
        <v>W20-2020</v>
      </c>
      <c r="AO1344" s="90" t="str">
        <f t="shared" si="240"/>
        <v>May-2020</v>
      </c>
      <c r="AP1344" s="83" t="s">
        <v>4464</v>
      </c>
      <c r="AQ1344" s="107">
        <v>43943</v>
      </c>
      <c r="AR1344" s="89"/>
      <c r="AS1344" s="99">
        <v>132221312792</v>
      </c>
      <c r="AT1344" s="94">
        <v>6.6</v>
      </c>
      <c r="AU1344" s="97"/>
      <c r="AV1344" s="95">
        <v>43910</v>
      </c>
      <c r="AW1344" s="97"/>
      <c r="AX1344" s="89">
        <v>43937</v>
      </c>
      <c r="AY1344" s="89">
        <v>43967</v>
      </c>
      <c r="AZ1344" s="219" t="str">
        <f t="shared" si="241"/>
        <v>W20-2020</v>
      </c>
      <c r="BA1344" s="86"/>
      <c r="BB1344" s="86">
        <v>44027</v>
      </c>
      <c r="BC1344" s="86"/>
      <c r="BD1344" s="83" t="s">
        <v>3719</v>
      </c>
      <c r="BE1344" s="83" t="str">
        <f t="shared" si="242"/>
        <v>21.RFI</v>
      </c>
      <c r="BF1344" s="83" t="s">
        <v>3755</v>
      </c>
      <c r="BG1344" s="96" t="s">
        <v>4135</v>
      </c>
      <c r="BH1344" s="96"/>
      <c r="BI1344" s="197"/>
      <c r="BJ1344" s="197"/>
    </row>
    <row r="1345" spans="1:62" s="13" customFormat="1" ht="15" hidden="1" customHeight="1">
      <c r="A1345" s="27">
        <v>420</v>
      </c>
      <c r="B1345" s="29"/>
      <c r="C1345" s="83" t="str">
        <f t="shared" si="246"/>
        <v>SUM-SB-BSK-0808</v>
      </c>
      <c r="D1345" s="83">
        <v>30588230031</v>
      </c>
      <c r="E1345" s="83" t="s">
        <v>7333</v>
      </c>
      <c r="F1345" s="198" t="s">
        <v>3095</v>
      </c>
      <c r="G1345" s="83" t="s">
        <v>5840</v>
      </c>
      <c r="H1345" s="84" t="s">
        <v>6825</v>
      </c>
      <c r="I1345" s="83">
        <v>100.72739</v>
      </c>
      <c r="J1345" s="83">
        <v>-0.38808999999999999</v>
      </c>
      <c r="K1345" s="83">
        <v>50</v>
      </c>
      <c r="L1345" s="83" t="s">
        <v>4799</v>
      </c>
      <c r="M1345" s="84">
        <v>2020</v>
      </c>
      <c r="N1345" s="83" t="s">
        <v>3757</v>
      </c>
      <c r="O1345" s="83" t="s">
        <v>3613</v>
      </c>
      <c r="P1345" s="84" t="s">
        <v>205</v>
      </c>
      <c r="Q1345" s="83" t="s">
        <v>1213</v>
      </c>
      <c r="R1345" s="83" t="s">
        <v>1214</v>
      </c>
      <c r="S1345" s="83" t="s">
        <v>2200</v>
      </c>
      <c r="T1345" s="83" t="s">
        <v>4465</v>
      </c>
      <c r="U1345" s="83" t="s">
        <v>201</v>
      </c>
      <c r="V1345" s="83" t="s">
        <v>4476</v>
      </c>
      <c r="W1345" s="274" t="s">
        <v>2215</v>
      </c>
      <c r="X1345" s="274" t="s">
        <v>2472</v>
      </c>
      <c r="Y1345" s="85">
        <v>6614551</v>
      </c>
      <c r="Z1345" s="86">
        <v>43903</v>
      </c>
      <c r="AA1345" s="86"/>
      <c r="AB1345" s="87">
        <f t="shared" ca="1" si="235"/>
        <v>64</v>
      </c>
      <c r="AC1345" s="88" t="str">
        <f t="shared" ca="1" si="236"/>
        <v>61 - 90 days</v>
      </c>
      <c r="AD1345" s="89">
        <f t="shared" si="245"/>
        <v>43933</v>
      </c>
      <c r="AE1345" s="90" t="str">
        <f t="shared" si="243"/>
        <v>W16-2020</v>
      </c>
      <c r="AF1345" s="90" t="str">
        <f t="shared" si="244"/>
        <v>Apr-2020</v>
      </c>
      <c r="AG1345" s="89">
        <v>43932</v>
      </c>
      <c r="AH1345" s="90" t="str">
        <f t="shared" si="247"/>
        <v>W15-2020</v>
      </c>
      <c r="AI1345" s="90" t="str">
        <f t="shared" si="248"/>
        <v>Apr-2020</v>
      </c>
      <c r="AJ1345" s="89">
        <v>43932</v>
      </c>
      <c r="AK1345" s="90" t="str">
        <f t="shared" si="237"/>
        <v>W15-2020</v>
      </c>
      <c r="AL1345" s="90" t="str">
        <f t="shared" si="238"/>
        <v>Apr-2020</v>
      </c>
      <c r="AM1345" s="89">
        <v>43964</v>
      </c>
      <c r="AN1345" s="90" t="str">
        <f t="shared" si="239"/>
        <v>W20-2020</v>
      </c>
      <c r="AO1345" s="90" t="str">
        <f t="shared" si="240"/>
        <v>May-2020</v>
      </c>
      <c r="AP1345" s="83" t="s">
        <v>4464</v>
      </c>
      <c r="AQ1345" s="107">
        <v>43943</v>
      </c>
      <c r="AR1345" s="89"/>
      <c r="AS1345" s="99">
        <v>134540058369</v>
      </c>
      <c r="AT1345" s="94">
        <v>6.6</v>
      </c>
      <c r="AU1345" s="97"/>
      <c r="AV1345" s="95">
        <v>43910</v>
      </c>
      <c r="AW1345" s="97"/>
      <c r="AX1345" s="89">
        <v>43937</v>
      </c>
      <c r="AY1345" s="89">
        <v>43967</v>
      </c>
      <c r="AZ1345" s="219" t="str">
        <f t="shared" si="241"/>
        <v>W20-2020</v>
      </c>
      <c r="BA1345" s="86"/>
      <c r="BB1345" s="86">
        <v>44014</v>
      </c>
      <c r="BC1345" s="86"/>
      <c r="BD1345" s="83" t="s">
        <v>3719</v>
      </c>
      <c r="BE1345" s="83" t="str">
        <f t="shared" si="242"/>
        <v>21.RFI</v>
      </c>
      <c r="BF1345" s="83" t="s">
        <v>3755</v>
      </c>
      <c r="BG1345" s="96" t="s">
        <v>4165</v>
      </c>
      <c r="BH1345" s="96"/>
      <c r="BI1345" s="197"/>
      <c r="BJ1345" s="197"/>
    </row>
    <row r="1346" spans="1:62" s="13" customFormat="1" ht="15" hidden="1" customHeight="1">
      <c r="A1346" s="27">
        <v>388</v>
      </c>
      <c r="B1346" s="29"/>
      <c r="C1346" s="83" t="str">
        <f t="shared" si="246"/>
        <v>SUM-KR-TBK-0584</v>
      </c>
      <c r="D1346" s="83">
        <v>30588270031</v>
      </c>
      <c r="E1346" s="83" t="s">
        <v>7516</v>
      </c>
      <c r="F1346" s="198" t="s">
        <v>3064</v>
      </c>
      <c r="G1346" s="83" t="s">
        <v>5840</v>
      </c>
      <c r="H1346" s="84" t="s">
        <v>6825</v>
      </c>
      <c r="I1346" s="83">
        <v>103.32509</v>
      </c>
      <c r="J1346" s="83">
        <v>1.0405899999999999</v>
      </c>
      <c r="K1346" s="83">
        <v>50</v>
      </c>
      <c r="L1346" s="83" t="s">
        <v>4548</v>
      </c>
      <c r="M1346" s="84">
        <v>2020</v>
      </c>
      <c r="N1346" s="83" t="s">
        <v>3757</v>
      </c>
      <c r="O1346" s="83" t="s">
        <v>3581</v>
      </c>
      <c r="P1346" s="84" t="s">
        <v>205</v>
      </c>
      <c r="Q1346" s="83" t="s">
        <v>1149</v>
      </c>
      <c r="R1346" s="83" t="s">
        <v>1150</v>
      </c>
      <c r="S1346" s="83" t="s">
        <v>2200</v>
      </c>
      <c r="T1346" s="83" t="s">
        <v>4465</v>
      </c>
      <c r="U1346" s="83" t="s">
        <v>201</v>
      </c>
      <c r="V1346" s="83" t="s">
        <v>4476</v>
      </c>
      <c r="W1346" s="274" t="s">
        <v>2217</v>
      </c>
      <c r="X1346" s="274" t="s">
        <v>2529</v>
      </c>
      <c r="Y1346" s="85">
        <v>6614551</v>
      </c>
      <c r="Z1346" s="86">
        <v>43903</v>
      </c>
      <c r="AA1346" s="86"/>
      <c r="AB1346" s="87">
        <f t="shared" ca="1" si="235"/>
        <v>62</v>
      </c>
      <c r="AC1346" s="88" t="str">
        <f t="shared" ca="1" si="236"/>
        <v>61 - 90 days</v>
      </c>
      <c r="AD1346" s="89">
        <f t="shared" si="245"/>
        <v>43933</v>
      </c>
      <c r="AE1346" s="90" t="str">
        <f t="shared" si="243"/>
        <v>W16-2020</v>
      </c>
      <c r="AF1346" s="90" t="str">
        <f t="shared" si="244"/>
        <v>Apr-2020</v>
      </c>
      <c r="AG1346" s="89">
        <v>43932</v>
      </c>
      <c r="AH1346" s="90" t="str">
        <f t="shared" si="247"/>
        <v>W15-2020</v>
      </c>
      <c r="AI1346" s="90" t="str">
        <f t="shared" si="248"/>
        <v>Apr-2020</v>
      </c>
      <c r="AJ1346" s="89">
        <v>43932</v>
      </c>
      <c r="AK1346" s="90" t="str">
        <f t="shared" si="237"/>
        <v>W15-2020</v>
      </c>
      <c r="AL1346" s="90" t="str">
        <f t="shared" si="238"/>
        <v>Apr-2020</v>
      </c>
      <c r="AM1346" s="89">
        <v>43964</v>
      </c>
      <c r="AN1346" s="90" t="str">
        <f t="shared" si="239"/>
        <v>W20-2020</v>
      </c>
      <c r="AO1346" s="90" t="str">
        <f t="shared" si="240"/>
        <v>May-2020</v>
      </c>
      <c r="AP1346" s="83" t="s">
        <v>4464</v>
      </c>
      <c r="AQ1346" s="107">
        <v>43943</v>
      </c>
      <c r="AR1346" s="89"/>
      <c r="AS1346" s="99">
        <v>183051475462</v>
      </c>
      <c r="AT1346" s="94">
        <v>6.6</v>
      </c>
      <c r="AU1346" s="97"/>
      <c r="AV1346" s="95">
        <v>43910</v>
      </c>
      <c r="AW1346" s="97"/>
      <c r="AX1346" s="89">
        <v>43950</v>
      </c>
      <c r="AY1346" s="89">
        <v>43965</v>
      </c>
      <c r="AZ1346" s="219" t="str">
        <f t="shared" si="241"/>
        <v>W20-2020</v>
      </c>
      <c r="BA1346" s="86"/>
      <c r="BB1346" s="86">
        <v>44020</v>
      </c>
      <c r="BC1346" s="86"/>
      <c r="BD1346" s="83" t="s">
        <v>3719</v>
      </c>
      <c r="BE1346" s="83" t="str">
        <f t="shared" si="242"/>
        <v>21.RFI</v>
      </c>
      <c r="BF1346" s="83" t="s">
        <v>3755</v>
      </c>
      <c r="BG1346" s="96" t="s">
        <v>4136</v>
      </c>
      <c r="BH1346" s="437"/>
      <c r="BI1346" s="190"/>
      <c r="BJ1346" s="190"/>
    </row>
    <row r="1347" spans="1:62" s="13" customFormat="1" ht="15" hidden="1" customHeight="1">
      <c r="A1347" s="27">
        <v>246</v>
      </c>
      <c r="B1347" s="29"/>
      <c r="C1347" s="83" t="str">
        <f t="shared" si="246"/>
        <v>SUM-SB-ARS-0832</v>
      </c>
      <c r="D1347" s="83">
        <v>30588290031</v>
      </c>
      <c r="E1347" s="83" t="s">
        <v>7445</v>
      </c>
      <c r="F1347" s="198" t="s">
        <v>2935</v>
      </c>
      <c r="G1347" s="83" t="s">
        <v>5840</v>
      </c>
      <c r="H1347" s="84" t="s">
        <v>6825</v>
      </c>
      <c r="I1347" s="83">
        <v>100.6202</v>
      </c>
      <c r="J1347" s="83">
        <v>-0.84887999999999997</v>
      </c>
      <c r="K1347" s="83">
        <v>50</v>
      </c>
      <c r="L1347" s="83" t="s">
        <v>4672</v>
      </c>
      <c r="M1347" s="84">
        <v>2020</v>
      </c>
      <c r="N1347" s="83" t="s">
        <v>3757</v>
      </c>
      <c r="O1347" s="83" t="s">
        <v>3439</v>
      </c>
      <c r="P1347" s="84" t="s">
        <v>205</v>
      </c>
      <c r="Q1347" s="83" t="s">
        <v>865</v>
      </c>
      <c r="R1347" s="83" t="s">
        <v>866</v>
      </c>
      <c r="S1347" s="83" t="s">
        <v>2200</v>
      </c>
      <c r="T1347" s="83" t="s">
        <v>4465</v>
      </c>
      <c r="U1347" s="83" t="s">
        <v>201</v>
      </c>
      <c r="V1347" s="83" t="s">
        <v>4476</v>
      </c>
      <c r="W1347" s="274" t="s">
        <v>2215</v>
      </c>
      <c r="X1347" s="274" t="s">
        <v>2513</v>
      </c>
      <c r="Y1347" s="85">
        <v>6614551</v>
      </c>
      <c r="Z1347" s="86">
        <v>43903</v>
      </c>
      <c r="AA1347" s="86"/>
      <c r="AB1347" s="87">
        <f t="shared" ca="1" si="235"/>
        <v>62</v>
      </c>
      <c r="AC1347" s="88" t="str">
        <f t="shared" ca="1" si="236"/>
        <v>61 - 90 days</v>
      </c>
      <c r="AD1347" s="89">
        <f t="shared" si="245"/>
        <v>43933</v>
      </c>
      <c r="AE1347" s="90" t="str">
        <f t="shared" si="243"/>
        <v>W16-2020</v>
      </c>
      <c r="AF1347" s="90" t="str">
        <f t="shared" si="244"/>
        <v>Apr-2020</v>
      </c>
      <c r="AG1347" s="89">
        <v>43932</v>
      </c>
      <c r="AH1347" s="90" t="str">
        <f t="shared" si="247"/>
        <v>W15-2020</v>
      </c>
      <c r="AI1347" s="90" t="str">
        <f t="shared" si="248"/>
        <v>Apr-2020</v>
      </c>
      <c r="AJ1347" s="89">
        <v>43932</v>
      </c>
      <c r="AK1347" s="90" t="str">
        <f t="shared" si="237"/>
        <v>W15-2020</v>
      </c>
      <c r="AL1347" s="90" t="str">
        <f t="shared" si="238"/>
        <v>Apr-2020</v>
      </c>
      <c r="AM1347" s="89">
        <v>43964</v>
      </c>
      <c r="AN1347" s="90" t="str">
        <f t="shared" si="239"/>
        <v>W20-2020</v>
      </c>
      <c r="AO1347" s="90" t="str">
        <f t="shared" si="240"/>
        <v>May-2020</v>
      </c>
      <c r="AP1347" s="83" t="s">
        <v>4464</v>
      </c>
      <c r="AQ1347" s="107">
        <v>43943</v>
      </c>
      <c r="AR1347" s="89"/>
      <c r="AS1347" s="99">
        <v>133312667099</v>
      </c>
      <c r="AT1347" s="94">
        <v>6.6</v>
      </c>
      <c r="AU1347" s="97"/>
      <c r="AV1347" s="95">
        <v>43910</v>
      </c>
      <c r="AW1347" s="97"/>
      <c r="AX1347" s="89">
        <v>43941</v>
      </c>
      <c r="AY1347" s="89">
        <v>43965</v>
      </c>
      <c r="AZ1347" s="219" t="str">
        <f t="shared" si="241"/>
        <v>W20-2020</v>
      </c>
      <c r="BA1347" s="86"/>
      <c r="BB1347" s="86">
        <v>44013</v>
      </c>
      <c r="BC1347" s="86"/>
      <c r="BD1347" s="83" t="s">
        <v>3719</v>
      </c>
      <c r="BE1347" s="83" t="str">
        <f t="shared" si="242"/>
        <v>21.RFI</v>
      </c>
      <c r="BF1347" s="83" t="s">
        <v>3755</v>
      </c>
      <c r="BG1347" s="96" t="s">
        <v>4006</v>
      </c>
      <c r="BH1347" s="437"/>
      <c r="BJ1347" s="190"/>
    </row>
    <row r="1348" spans="1:62" s="13" customFormat="1" ht="15" hidden="1" customHeight="1">
      <c r="A1348" s="27">
        <v>391</v>
      </c>
      <c r="B1348" s="29"/>
      <c r="C1348" s="83" t="str">
        <f t="shared" si="246"/>
        <v>SUM-RI-BKN-1147</v>
      </c>
      <c r="D1348" s="83">
        <v>30588650031</v>
      </c>
      <c r="E1348" s="83" t="s">
        <v>2780</v>
      </c>
      <c r="F1348" s="198" t="s">
        <v>3067</v>
      </c>
      <c r="G1348" s="83" t="s">
        <v>5840</v>
      </c>
      <c r="H1348" s="84" t="s">
        <v>6825</v>
      </c>
      <c r="I1348" s="83">
        <v>101.00507</v>
      </c>
      <c r="J1348" s="83">
        <v>0.23480000000000001</v>
      </c>
      <c r="K1348" s="83">
        <v>50</v>
      </c>
      <c r="L1348" s="83" t="s">
        <v>4548</v>
      </c>
      <c r="M1348" s="84">
        <v>2020</v>
      </c>
      <c r="N1348" s="83" t="s">
        <v>3757</v>
      </c>
      <c r="O1348" s="83" t="s">
        <v>3584</v>
      </c>
      <c r="P1348" s="84" t="s">
        <v>205</v>
      </c>
      <c r="Q1348" s="83" t="s">
        <v>1155</v>
      </c>
      <c r="R1348" s="83" t="s">
        <v>1156</v>
      </c>
      <c r="S1348" s="83" t="s">
        <v>2200</v>
      </c>
      <c r="T1348" s="83" t="s">
        <v>4465</v>
      </c>
      <c r="U1348" s="83" t="s">
        <v>201</v>
      </c>
      <c r="V1348" s="83" t="s">
        <v>4476</v>
      </c>
      <c r="W1348" s="274" t="s">
        <v>2224</v>
      </c>
      <c r="X1348" s="274" t="s">
        <v>2571</v>
      </c>
      <c r="Y1348" s="85">
        <v>6614551</v>
      </c>
      <c r="Z1348" s="86">
        <v>43903</v>
      </c>
      <c r="AA1348" s="86"/>
      <c r="AB1348" s="87">
        <f t="shared" ca="1" si="235"/>
        <v>61</v>
      </c>
      <c r="AC1348" s="88" t="str">
        <f t="shared" ca="1" si="236"/>
        <v>61 - 90 days</v>
      </c>
      <c r="AD1348" s="89">
        <f t="shared" si="245"/>
        <v>43933</v>
      </c>
      <c r="AE1348" s="90" t="str">
        <f t="shared" si="243"/>
        <v>W16-2020</v>
      </c>
      <c r="AF1348" s="90" t="str">
        <f t="shared" si="244"/>
        <v>Apr-2020</v>
      </c>
      <c r="AG1348" s="89">
        <v>43943</v>
      </c>
      <c r="AH1348" s="90" t="str">
        <f t="shared" si="247"/>
        <v>W17-2020</v>
      </c>
      <c r="AI1348" s="90" t="str">
        <f t="shared" si="248"/>
        <v>Apr-2020</v>
      </c>
      <c r="AJ1348" s="89">
        <v>43932</v>
      </c>
      <c r="AK1348" s="90" t="str">
        <f t="shared" si="237"/>
        <v>W15-2020</v>
      </c>
      <c r="AL1348" s="90" t="str">
        <f t="shared" si="238"/>
        <v>Apr-2020</v>
      </c>
      <c r="AM1348" s="89">
        <v>43964</v>
      </c>
      <c r="AN1348" s="90" t="str">
        <f t="shared" si="239"/>
        <v>W20-2020</v>
      </c>
      <c r="AO1348" s="90" t="str">
        <f t="shared" si="240"/>
        <v>May-2020</v>
      </c>
      <c r="AP1348" s="83" t="s">
        <v>4464</v>
      </c>
      <c r="AQ1348" s="107">
        <v>43943</v>
      </c>
      <c r="AR1348" s="89"/>
      <c r="AS1348" s="99">
        <v>181901115903</v>
      </c>
      <c r="AT1348" s="94">
        <v>6.6</v>
      </c>
      <c r="AU1348" s="97"/>
      <c r="AV1348" s="95">
        <v>43910</v>
      </c>
      <c r="AW1348" s="97"/>
      <c r="AX1348" s="89">
        <v>43944</v>
      </c>
      <c r="AY1348" s="89">
        <v>43964</v>
      </c>
      <c r="AZ1348" s="219" t="str">
        <f t="shared" si="241"/>
        <v>W20-2020</v>
      </c>
      <c r="BA1348" s="86"/>
      <c r="BB1348" s="86">
        <v>44013</v>
      </c>
      <c r="BC1348" s="86"/>
      <c r="BD1348" s="83" t="s">
        <v>3719</v>
      </c>
      <c r="BE1348" s="83" t="str">
        <f t="shared" si="242"/>
        <v>21.RFI</v>
      </c>
      <c r="BF1348" s="83" t="s">
        <v>3755</v>
      </c>
      <c r="BG1348" s="96" t="s">
        <v>4139</v>
      </c>
      <c r="BH1348" s="437"/>
      <c r="BJ1348" s="190"/>
    </row>
    <row r="1349" spans="1:62" s="13" customFormat="1" ht="15" hidden="1" customHeight="1">
      <c r="A1349" s="27">
        <v>440</v>
      </c>
      <c r="B1349" s="29"/>
      <c r="C1349" s="83" t="str">
        <f t="shared" si="246"/>
        <v>SUM-KR-TBK-0579</v>
      </c>
      <c r="D1349" s="83">
        <v>30588360031</v>
      </c>
      <c r="E1349" s="83" t="s">
        <v>7330</v>
      </c>
      <c r="F1349" s="198" t="s">
        <v>3112</v>
      </c>
      <c r="G1349" s="83" t="s">
        <v>5840</v>
      </c>
      <c r="H1349" s="84" t="s">
        <v>6827</v>
      </c>
      <c r="I1349" s="83">
        <v>103.4983</v>
      </c>
      <c r="J1349" s="83">
        <v>0.73714999999999997</v>
      </c>
      <c r="K1349" s="83">
        <v>50</v>
      </c>
      <c r="L1349" s="83" t="s">
        <v>4802</v>
      </c>
      <c r="M1349" s="84">
        <v>2020</v>
      </c>
      <c r="N1349" s="83" t="s">
        <v>3757</v>
      </c>
      <c r="O1349" s="83" t="s">
        <v>3633</v>
      </c>
      <c r="P1349" s="84" t="s">
        <v>205</v>
      </c>
      <c r="Q1349" s="83" t="s">
        <v>1253</v>
      </c>
      <c r="R1349" s="83" t="s">
        <v>1254</v>
      </c>
      <c r="S1349" s="83" t="s">
        <v>2200</v>
      </c>
      <c r="T1349" s="83" t="s">
        <v>4465</v>
      </c>
      <c r="U1349" s="83" t="s">
        <v>201</v>
      </c>
      <c r="V1349" s="83" t="s">
        <v>4476</v>
      </c>
      <c r="W1349" s="274" t="s">
        <v>2217</v>
      </c>
      <c r="X1349" s="274" t="s">
        <v>2529</v>
      </c>
      <c r="Y1349" s="85">
        <v>6614549</v>
      </c>
      <c r="Z1349" s="86">
        <v>43903</v>
      </c>
      <c r="AA1349" s="86"/>
      <c r="AB1349" s="87">
        <f t="shared" ref="AB1349:AB1412" ca="1" si="249">IF(AND($Z1349=""),"",IF(AND($Z1349&lt;&gt;"",AY1349&lt;&gt;""),AY1349-$Z1349,IF(AND($Z1349&lt;&gt;"",AY1349=""),TODAY()-$Z1349)))</f>
        <v>61</v>
      </c>
      <c r="AC1349" s="88" t="str">
        <f t="shared" ref="AC1349:AC1412" ca="1" si="250">IF(AB1349="","",IF(AB1349="RFI","RFI done",IF(AB1349&gt;150,"&gt; 150 days",IF(AB1349&gt;120,"121 - 150 days",IF(AB1349&gt;90,"91 - 120 days",IF(AB1349&gt;60,"61 - 90 days",IF(AB1349&gt;30,"31 - 60 days","&lt; 30 days")))))))</f>
        <v>61 - 90 days</v>
      </c>
      <c r="AD1349" s="89">
        <f t="shared" si="245"/>
        <v>43933</v>
      </c>
      <c r="AE1349" s="90" t="str">
        <f t="shared" si="243"/>
        <v>W16-2020</v>
      </c>
      <c r="AF1349" s="90" t="str">
        <f t="shared" si="244"/>
        <v>Apr-2020</v>
      </c>
      <c r="AG1349" s="89">
        <v>43932</v>
      </c>
      <c r="AH1349" s="90" t="str">
        <f t="shared" si="247"/>
        <v>W15-2020</v>
      </c>
      <c r="AI1349" s="90" t="str">
        <f t="shared" si="248"/>
        <v>Apr-2020</v>
      </c>
      <c r="AJ1349" s="89">
        <v>43932</v>
      </c>
      <c r="AK1349" s="90" t="str">
        <f t="shared" ref="AK1349:AK1412" si="251">IFERROR(VLOOKUP(AJ1349,L_Convert,6,FALSE),"")</f>
        <v>W15-2020</v>
      </c>
      <c r="AL1349" s="90" t="str">
        <f t="shared" ref="AL1349:AL1412" si="252">IFERROR(VLOOKUP(AJ1349,L_Convert,7,FALSE),"")</f>
        <v>Apr-2020</v>
      </c>
      <c r="AM1349" s="89">
        <v>43964</v>
      </c>
      <c r="AN1349" s="90" t="str">
        <f t="shared" ref="AN1349:AN1412" si="253">IFERROR(VLOOKUP(AM1349,L_Convert,6,FALSE),"")</f>
        <v>W20-2020</v>
      </c>
      <c r="AO1349" s="90" t="str">
        <f t="shared" ref="AO1349:AO1412" si="254">IFERROR(VLOOKUP(AM1349,L_Convert,7,FALSE),"")</f>
        <v>May-2020</v>
      </c>
      <c r="AP1349" s="83" t="s">
        <v>4464</v>
      </c>
      <c r="AQ1349" s="107">
        <v>43943</v>
      </c>
      <c r="AR1349" s="89"/>
      <c r="AS1349" s="99">
        <v>183063155708</v>
      </c>
      <c r="AT1349" s="94">
        <v>6.6</v>
      </c>
      <c r="AU1349" s="97"/>
      <c r="AV1349" s="95">
        <v>43910</v>
      </c>
      <c r="AW1349" s="97"/>
      <c r="AX1349" s="89">
        <v>43937</v>
      </c>
      <c r="AY1349" s="89">
        <v>43964</v>
      </c>
      <c r="AZ1349" s="219" t="str">
        <f t="shared" si="241"/>
        <v>W20-2020</v>
      </c>
      <c r="BA1349" s="86"/>
      <c r="BB1349" s="86">
        <v>44017</v>
      </c>
      <c r="BC1349" s="86"/>
      <c r="BD1349" s="83" t="s">
        <v>3719</v>
      </c>
      <c r="BE1349" s="83" t="str">
        <f t="shared" si="242"/>
        <v>21.RFI</v>
      </c>
      <c r="BF1349" s="83" t="s">
        <v>3755</v>
      </c>
      <c r="BG1349" s="96" t="s">
        <v>4182</v>
      </c>
      <c r="BH1349" s="437"/>
      <c r="BJ1349" s="190"/>
    </row>
    <row r="1350" spans="1:62" s="13" customFormat="1" ht="15" hidden="1" customHeight="1">
      <c r="A1350" s="27">
        <v>390</v>
      </c>
      <c r="B1350" s="29"/>
      <c r="C1350" s="83" t="str">
        <f t="shared" si="246"/>
        <v>SUM-SU-SRH-2087</v>
      </c>
      <c r="D1350" s="83">
        <v>30588660031</v>
      </c>
      <c r="E1350" s="83" t="s">
        <v>7564</v>
      </c>
      <c r="F1350" s="198" t="s">
        <v>3066</v>
      </c>
      <c r="G1350" s="83" t="s">
        <v>5840</v>
      </c>
      <c r="H1350" s="84" t="s">
        <v>6825</v>
      </c>
      <c r="I1350" s="83">
        <v>98.974549999999994</v>
      </c>
      <c r="J1350" s="83">
        <v>3.5527199999999999</v>
      </c>
      <c r="K1350" s="83">
        <v>40</v>
      </c>
      <c r="L1350" s="83" t="s">
        <v>4517</v>
      </c>
      <c r="M1350" s="84">
        <v>2020</v>
      </c>
      <c r="N1350" s="83" t="s">
        <v>3757</v>
      </c>
      <c r="O1350" s="83" t="s">
        <v>3583</v>
      </c>
      <c r="P1350" s="84" t="s">
        <v>205</v>
      </c>
      <c r="Q1350" s="83" t="s">
        <v>1153</v>
      </c>
      <c r="R1350" s="83" t="s">
        <v>1154</v>
      </c>
      <c r="S1350" s="83" t="s">
        <v>2200</v>
      </c>
      <c r="T1350" s="83" t="s">
        <v>4465</v>
      </c>
      <c r="U1350" s="83" t="s">
        <v>201</v>
      </c>
      <c r="V1350" s="83" t="s">
        <v>4471</v>
      </c>
      <c r="W1350" s="274" t="s">
        <v>2213</v>
      </c>
      <c r="X1350" s="274" t="s">
        <v>2570</v>
      </c>
      <c r="Y1350" s="85">
        <v>6614551</v>
      </c>
      <c r="Z1350" s="86">
        <v>43903</v>
      </c>
      <c r="AA1350" s="86"/>
      <c r="AB1350" s="87">
        <f t="shared" ca="1" si="249"/>
        <v>58</v>
      </c>
      <c r="AC1350" s="88" t="str">
        <f t="shared" ca="1" si="250"/>
        <v>31 - 60 days</v>
      </c>
      <c r="AD1350" s="89">
        <f t="shared" si="245"/>
        <v>43933</v>
      </c>
      <c r="AE1350" s="90" t="str">
        <f t="shared" si="243"/>
        <v>W16-2020</v>
      </c>
      <c r="AF1350" s="90" t="str">
        <f t="shared" si="244"/>
        <v>Apr-2020</v>
      </c>
      <c r="AG1350" s="89">
        <v>43932</v>
      </c>
      <c r="AH1350" s="90" t="str">
        <f t="shared" si="247"/>
        <v>W15-2020</v>
      </c>
      <c r="AI1350" s="90" t="str">
        <f t="shared" si="248"/>
        <v>Apr-2020</v>
      </c>
      <c r="AJ1350" s="89">
        <v>43932</v>
      </c>
      <c r="AK1350" s="90" t="str">
        <f t="shared" si="251"/>
        <v>W15-2020</v>
      </c>
      <c r="AL1350" s="90" t="str">
        <f t="shared" si="252"/>
        <v>Apr-2020</v>
      </c>
      <c r="AM1350" s="89">
        <v>43961</v>
      </c>
      <c r="AN1350" s="90" t="str">
        <f t="shared" si="253"/>
        <v>W20-2020</v>
      </c>
      <c r="AO1350" s="90" t="str">
        <f t="shared" si="254"/>
        <v>May-2020</v>
      </c>
      <c r="AP1350" s="83" t="s">
        <v>4464</v>
      </c>
      <c r="AQ1350" s="107">
        <v>43943</v>
      </c>
      <c r="AR1350" s="89"/>
      <c r="AS1350" s="99">
        <v>126140712559</v>
      </c>
      <c r="AT1350" s="94">
        <v>6.6</v>
      </c>
      <c r="AU1350" s="97"/>
      <c r="AV1350" s="95">
        <v>43910</v>
      </c>
      <c r="AW1350" s="97"/>
      <c r="AX1350" s="89">
        <v>43941</v>
      </c>
      <c r="AY1350" s="89">
        <v>43961</v>
      </c>
      <c r="AZ1350" s="219" t="str">
        <f t="shared" si="241"/>
        <v>W20-2020</v>
      </c>
      <c r="BA1350" s="86"/>
      <c r="BB1350" s="86">
        <v>44013</v>
      </c>
      <c r="BC1350" s="86"/>
      <c r="BD1350" s="83" t="s">
        <v>3719</v>
      </c>
      <c r="BE1350" s="83" t="str">
        <f t="shared" si="242"/>
        <v>21.RFI</v>
      </c>
      <c r="BF1350" s="83" t="s">
        <v>3755</v>
      </c>
      <c r="BG1350" s="96" t="s">
        <v>4138</v>
      </c>
      <c r="BH1350" s="437"/>
      <c r="BJ1350" s="190"/>
    </row>
    <row r="1351" spans="1:62" s="13" customFormat="1" ht="15" hidden="1" customHeight="1">
      <c r="A1351" s="27">
        <v>403</v>
      </c>
      <c r="B1351" s="29"/>
      <c r="C1351" s="83" t="str">
        <f t="shared" si="246"/>
        <v>SUM-SU-SDK-2217</v>
      </c>
      <c r="D1351" s="83">
        <v>30588430031</v>
      </c>
      <c r="E1351" s="83" t="s">
        <v>7399</v>
      </c>
      <c r="F1351" s="198" t="s">
        <v>3079</v>
      </c>
      <c r="G1351" s="83" t="s">
        <v>5840</v>
      </c>
      <c r="H1351" s="84" t="s">
        <v>6825</v>
      </c>
      <c r="I1351" s="83">
        <v>98.352680000000007</v>
      </c>
      <c r="J1351" s="83">
        <v>2.7245300000000001</v>
      </c>
      <c r="K1351" s="83">
        <v>30</v>
      </c>
      <c r="L1351" s="83" t="s">
        <v>4487</v>
      </c>
      <c r="M1351" s="84">
        <v>2020</v>
      </c>
      <c r="N1351" s="83" t="s">
        <v>3757</v>
      </c>
      <c r="O1351" s="83" t="s">
        <v>3596</v>
      </c>
      <c r="P1351" s="84" t="s">
        <v>205</v>
      </c>
      <c r="Q1351" s="83" t="s">
        <v>1179</v>
      </c>
      <c r="R1351" s="83" t="s">
        <v>1180</v>
      </c>
      <c r="S1351" s="83" t="s">
        <v>2200</v>
      </c>
      <c r="T1351" s="83" t="s">
        <v>4465</v>
      </c>
      <c r="U1351" s="83" t="s">
        <v>201</v>
      </c>
      <c r="V1351" s="83" t="s">
        <v>4471</v>
      </c>
      <c r="W1351" s="274" t="s">
        <v>2213</v>
      </c>
      <c r="X1351" s="274" t="s">
        <v>2560</v>
      </c>
      <c r="Y1351" s="85">
        <v>6614551</v>
      </c>
      <c r="Z1351" s="86">
        <v>43903</v>
      </c>
      <c r="AA1351" s="86"/>
      <c r="AB1351" s="87">
        <f t="shared" ca="1" si="249"/>
        <v>58</v>
      </c>
      <c r="AC1351" s="88" t="str">
        <f t="shared" ca="1" si="250"/>
        <v>31 - 60 days</v>
      </c>
      <c r="AD1351" s="89">
        <f t="shared" si="245"/>
        <v>43933</v>
      </c>
      <c r="AE1351" s="90" t="str">
        <f t="shared" si="243"/>
        <v>W16-2020</v>
      </c>
      <c r="AF1351" s="90" t="str">
        <f t="shared" si="244"/>
        <v>Apr-2020</v>
      </c>
      <c r="AG1351" s="89">
        <v>43932</v>
      </c>
      <c r="AH1351" s="90" t="str">
        <f t="shared" si="247"/>
        <v>W15-2020</v>
      </c>
      <c r="AI1351" s="90" t="str">
        <f t="shared" si="248"/>
        <v>Apr-2020</v>
      </c>
      <c r="AJ1351" s="89">
        <v>43932</v>
      </c>
      <c r="AK1351" s="90" t="str">
        <f t="shared" si="251"/>
        <v>W15-2020</v>
      </c>
      <c r="AL1351" s="90" t="str">
        <f t="shared" si="252"/>
        <v>Apr-2020</v>
      </c>
      <c r="AM1351" s="89">
        <v>43961</v>
      </c>
      <c r="AN1351" s="90" t="str">
        <f t="shared" si="253"/>
        <v>W20-2020</v>
      </c>
      <c r="AO1351" s="90" t="str">
        <f t="shared" si="254"/>
        <v>May-2020</v>
      </c>
      <c r="AP1351" s="83" t="s">
        <v>4464</v>
      </c>
      <c r="AQ1351" s="107">
        <v>43943</v>
      </c>
      <c r="AR1351" s="89"/>
      <c r="AS1351" s="99">
        <v>129010059010</v>
      </c>
      <c r="AT1351" s="94">
        <v>6.6</v>
      </c>
      <c r="AU1351" s="97"/>
      <c r="AV1351" s="95">
        <v>43910</v>
      </c>
      <c r="AW1351" s="97"/>
      <c r="AX1351" s="89">
        <v>43934</v>
      </c>
      <c r="AY1351" s="89">
        <v>43961</v>
      </c>
      <c r="AZ1351" s="219" t="str">
        <f t="shared" si="241"/>
        <v>W20-2020</v>
      </c>
      <c r="BA1351" s="86"/>
      <c r="BB1351" s="86">
        <v>44020</v>
      </c>
      <c r="BC1351" s="86"/>
      <c r="BD1351" s="83" t="s">
        <v>3719</v>
      </c>
      <c r="BE1351" s="83" t="str">
        <f t="shared" si="242"/>
        <v>21.RFI</v>
      </c>
      <c r="BF1351" s="83" t="s">
        <v>3755</v>
      </c>
      <c r="BG1351" s="96" t="s">
        <v>3994</v>
      </c>
      <c r="BH1351" s="437"/>
      <c r="BJ1351" s="190"/>
    </row>
    <row r="1352" spans="1:62" s="13" customFormat="1" ht="15" hidden="1" customHeight="1">
      <c r="A1352" s="27">
        <v>360</v>
      </c>
      <c r="B1352" s="29"/>
      <c r="C1352" s="83" t="str">
        <f t="shared" si="246"/>
        <v>SUM-SU-PMS-2107</v>
      </c>
      <c r="D1352" s="83">
        <v>30588330031</v>
      </c>
      <c r="E1352" s="83" t="s">
        <v>7861</v>
      </c>
      <c r="F1352" s="198" t="s">
        <v>3040</v>
      </c>
      <c r="G1352" s="83" t="s">
        <v>5840</v>
      </c>
      <c r="H1352" s="84" t="s">
        <v>6508</v>
      </c>
      <c r="I1352" s="83">
        <v>99.141469999999998</v>
      </c>
      <c r="J1352" s="83">
        <v>3.0722200000000002</v>
      </c>
      <c r="K1352" s="83">
        <v>50</v>
      </c>
      <c r="L1352" s="83" t="s">
        <v>4692</v>
      </c>
      <c r="M1352" s="84">
        <v>2020</v>
      </c>
      <c r="N1352" s="83" t="s">
        <v>3757</v>
      </c>
      <c r="O1352" s="83" t="s">
        <v>3553</v>
      </c>
      <c r="P1352" s="84" t="s">
        <v>205</v>
      </c>
      <c r="Q1352" s="83" t="s">
        <v>1093</v>
      </c>
      <c r="R1352" s="83" t="s">
        <v>1094</v>
      </c>
      <c r="S1352" s="83" t="s">
        <v>2200</v>
      </c>
      <c r="T1352" s="83" t="s">
        <v>4465</v>
      </c>
      <c r="U1352" s="83" t="s">
        <v>201</v>
      </c>
      <c r="V1352" s="83" t="s">
        <v>4471</v>
      </c>
      <c r="W1352" s="274" t="s">
        <v>2213</v>
      </c>
      <c r="X1352" s="274" t="s">
        <v>2476</v>
      </c>
      <c r="Y1352" s="85">
        <v>6614550</v>
      </c>
      <c r="Z1352" s="86">
        <v>43903</v>
      </c>
      <c r="AA1352" s="86"/>
      <c r="AB1352" s="87">
        <f t="shared" ca="1" si="249"/>
        <v>58</v>
      </c>
      <c r="AC1352" s="88" t="str">
        <f t="shared" ca="1" si="250"/>
        <v>31 - 60 days</v>
      </c>
      <c r="AD1352" s="89">
        <f t="shared" si="245"/>
        <v>43933</v>
      </c>
      <c r="AE1352" s="90" t="str">
        <f t="shared" si="243"/>
        <v>W16-2020</v>
      </c>
      <c r="AF1352" s="90" t="str">
        <f t="shared" si="244"/>
        <v>Apr-2020</v>
      </c>
      <c r="AG1352" s="89">
        <v>43932</v>
      </c>
      <c r="AH1352" s="90" t="str">
        <f t="shared" si="247"/>
        <v>W15-2020</v>
      </c>
      <c r="AI1352" s="90" t="str">
        <f t="shared" si="248"/>
        <v>Apr-2020</v>
      </c>
      <c r="AJ1352" s="89">
        <v>43936</v>
      </c>
      <c r="AK1352" s="90" t="str">
        <f t="shared" si="251"/>
        <v>W16-2020</v>
      </c>
      <c r="AL1352" s="90" t="str">
        <f t="shared" si="252"/>
        <v>Apr-2020</v>
      </c>
      <c r="AM1352" s="89">
        <v>43961</v>
      </c>
      <c r="AN1352" s="90" t="str">
        <f t="shared" si="253"/>
        <v>W20-2020</v>
      </c>
      <c r="AO1352" s="90" t="str">
        <f t="shared" si="254"/>
        <v>May-2020</v>
      </c>
      <c r="AP1352" s="83" t="s">
        <v>4464</v>
      </c>
      <c r="AQ1352" s="107">
        <v>43943</v>
      </c>
      <c r="AR1352" s="89"/>
      <c r="AS1352" s="99">
        <v>121120841956</v>
      </c>
      <c r="AT1352" s="94">
        <v>6.6</v>
      </c>
      <c r="AU1352" s="97"/>
      <c r="AV1352" s="95">
        <v>43910</v>
      </c>
      <c r="AW1352" s="97"/>
      <c r="AX1352" s="89">
        <v>43937</v>
      </c>
      <c r="AY1352" s="89">
        <v>43961</v>
      </c>
      <c r="AZ1352" s="219" t="str">
        <f t="shared" si="241"/>
        <v>W20-2020</v>
      </c>
      <c r="BA1352" s="86"/>
      <c r="BB1352" s="86">
        <v>44022</v>
      </c>
      <c r="BC1352" s="86"/>
      <c r="BD1352" s="83" t="s">
        <v>3719</v>
      </c>
      <c r="BE1352" s="83" t="str">
        <f t="shared" si="242"/>
        <v>21.RFI</v>
      </c>
      <c r="BF1352" s="83" t="s">
        <v>3755</v>
      </c>
      <c r="BG1352" s="96" t="s">
        <v>4109</v>
      </c>
      <c r="BH1352" s="437"/>
      <c r="BJ1352" s="190"/>
    </row>
    <row r="1353" spans="1:62" s="13" customFormat="1" ht="15" hidden="1" customHeight="1">
      <c r="A1353" s="27">
        <v>332</v>
      </c>
      <c r="B1353" s="29"/>
      <c r="C1353" s="83" t="str">
        <f t="shared" si="246"/>
        <v>SUM-SU-DLS-2206</v>
      </c>
      <c r="D1353" s="83">
        <v>30588370031</v>
      </c>
      <c r="E1353" s="83" t="s">
        <v>7511</v>
      </c>
      <c r="F1353" s="198" t="s">
        <v>3016</v>
      </c>
      <c r="G1353" s="83" t="s">
        <v>5840</v>
      </c>
      <c r="H1353" s="84" t="s">
        <v>6827</v>
      </c>
      <c r="I1353" s="83">
        <v>98.865350000000007</v>
      </c>
      <c r="J1353" s="83">
        <v>2.2618800000000001</v>
      </c>
      <c r="K1353" s="83">
        <v>40</v>
      </c>
      <c r="L1353" s="83" t="s">
        <v>4734</v>
      </c>
      <c r="M1353" s="84">
        <v>2020</v>
      </c>
      <c r="N1353" s="83" t="s">
        <v>3757</v>
      </c>
      <c r="O1353" s="83" t="s">
        <v>3525</v>
      </c>
      <c r="P1353" s="84" t="s">
        <v>205</v>
      </c>
      <c r="Q1353" s="83" t="s">
        <v>1037</v>
      </c>
      <c r="R1353" s="83" t="s">
        <v>1038</v>
      </c>
      <c r="S1353" s="83" t="s">
        <v>2200</v>
      </c>
      <c r="T1353" s="83" t="s">
        <v>4465</v>
      </c>
      <c r="U1353" s="83" t="s">
        <v>201</v>
      </c>
      <c r="V1353" s="83" t="s">
        <v>4471</v>
      </c>
      <c r="W1353" s="274" t="s">
        <v>2213</v>
      </c>
      <c r="X1353" s="274" t="s">
        <v>2552</v>
      </c>
      <c r="Y1353" s="85">
        <v>6614549</v>
      </c>
      <c r="Z1353" s="86">
        <v>43903</v>
      </c>
      <c r="AA1353" s="86"/>
      <c r="AB1353" s="87">
        <f t="shared" ca="1" si="249"/>
        <v>58</v>
      </c>
      <c r="AC1353" s="88" t="str">
        <f t="shared" ca="1" si="250"/>
        <v>31 - 60 days</v>
      </c>
      <c r="AD1353" s="89">
        <f t="shared" si="245"/>
        <v>43933</v>
      </c>
      <c r="AE1353" s="90" t="str">
        <f t="shared" si="243"/>
        <v>W16-2020</v>
      </c>
      <c r="AF1353" s="90" t="str">
        <f t="shared" si="244"/>
        <v>Apr-2020</v>
      </c>
      <c r="AG1353" s="89">
        <v>43932</v>
      </c>
      <c r="AH1353" s="90" t="str">
        <f t="shared" si="247"/>
        <v>W15-2020</v>
      </c>
      <c r="AI1353" s="90" t="str">
        <f t="shared" si="248"/>
        <v>Apr-2020</v>
      </c>
      <c r="AJ1353" s="89">
        <v>43936</v>
      </c>
      <c r="AK1353" s="90" t="str">
        <f t="shared" si="251"/>
        <v>W16-2020</v>
      </c>
      <c r="AL1353" s="90" t="str">
        <f t="shared" si="252"/>
        <v>Apr-2020</v>
      </c>
      <c r="AM1353" s="89">
        <v>43961</v>
      </c>
      <c r="AN1353" s="90" t="str">
        <f t="shared" si="253"/>
        <v>W20-2020</v>
      </c>
      <c r="AO1353" s="90" t="str">
        <f t="shared" si="254"/>
        <v>May-2020</v>
      </c>
      <c r="AP1353" s="83" t="s">
        <v>4464</v>
      </c>
      <c r="AQ1353" s="107">
        <v>43943</v>
      </c>
      <c r="AR1353" s="89"/>
      <c r="AS1353" s="99">
        <v>123120528828</v>
      </c>
      <c r="AT1353" s="94">
        <v>6.6</v>
      </c>
      <c r="AU1353" s="97"/>
      <c r="AV1353" s="95">
        <v>43910</v>
      </c>
      <c r="AW1353" s="97"/>
      <c r="AX1353" s="89">
        <v>43934</v>
      </c>
      <c r="AY1353" s="89">
        <v>43961</v>
      </c>
      <c r="AZ1353" s="219" t="str">
        <f t="shared" si="241"/>
        <v>W20-2020</v>
      </c>
      <c r="BA1353" s="86"/>
      <c r="BB1353" s="86">
        <v>44021</v>
      </c>
      <c r="BC1353" s="86"/>
      <c r="BD1353" s="83" t="s">
        <v>3719</v>
      </c>
      <c r="BE1353" s="83" t="str">
        <f t="shared" si="242"/>
        <v>21.RFI</v>
      </c>
      <c r="BF1353" s="83" t="s">
        <v>3755</v>
      </c>
      <c r="BG1353" s="96" t="s">
        <v>3994</v>
      </c>
      <c r="BH1353" s="96"/>
      <c r="BI1353" s="197"/>
      <c r="BJ1353" s="197"/>
    </row>
    <row r="1354" spans="1:62" s="13" customFormat="1" ht="15" hidden="1" customHeight="1">
      <c r="A1354" s="27">
        <v>400</v>
      </c>
      <c r="B1354" s="29"/>
      <c r="C1354" s="83" t="str">
        <f t="shared" si="246"/>
        <v>SUM-SU-PYB-2153</v>
      </c>
      <c r="D1354" s="83">
        <v>30588390031</v>
      </c>
      <c r="E1354" s="83" t="s">
        <v>7320</v>
      </c>
      <c r="F1354" s="198" t="s">
        <v>3076</v>
      </c>
      <c r="G1354" s="83" t="s">
        <v>5840</v>
      </c>
      <c r="H1354" s="84" t="s">
        <v>6827</v>
      </c>
      <c r="I1354" s="83">
        <v>99.231089999999995</v>
      </c>
      <c r="J1354" s="83">
        <v>0.57557999999999998</v>
      </c>
      <c r="K1354" s="83">
        <v>50</v>
      </c>
      <c r="L1354" s="83" t="s">
        <v>4784</v>
      </c>
      <c r="M1354" s="84">
        <v>2020</v>
      </c>
      <c r="N1354" s="83" t="s">
        <v>3757</v>
      </c>
      <c r="O1354" s="83" t="s">
        <v>3593</v>
      </c>
      <c r="P1354" s="84" t="s">
        <v>205</v>
      </c>
      <c r="Q1354" s="83" t="s">
        <v>1173</v>
      </c>
      <c r="R1354" s="83" t="s">
        <v>1174</v>
      </c>
      <c r="S1354" s="83" t="s">
        <v>2200</v>
      </c>
      <c r="T1354" s="83" t="s">
        <v>4465</v>
      </c>
      <c r="U1354" s="83" t="s">
        <v>201</v>
      </c>
      <c r="V1354" s="83" t="s">
        <v>4471</v>
      </c>
      <c r="W1354" s="274" t="s">
        <v>2213</v>
      </c>
      <c r="X1354" s="274" t="s">
        <v>2482</v>
      </c>
      <c r="Y1354" s="85">
        <v>6614549</v>
      </c>
      <c r="Z1354" s="86">
        <v>43903</v>
      </c>
      <c r="AA1354" s="86"/>
      <c r="AB1354" s="87">
        <f t="shared" ca="1" si="249"/>
        <v>58</v>
      </c>
      <c r="AC1354" s="88" t="str">
        <f t="shared" ca="1" si="250"/>
        <v>31 - 60 days</v>
      </c>
      <c r="AD1354" s="89">
        <f t="shared" si="245"/>
        <v>43933</v>
      </c>
      <c r="AE1354" s="90" t="str">
        <f t="shared" si="243"/>
        <v>W16-2020</v>
      </c>
      <c r="AF1354" s="90" t="str">
        <f t="shared" si="244"/>
        <v>Apr-2020</v>
      </c>
      <c r="AG1354" s="89">
        <v>43943</v>
      </c>
      <c r="AH1354" s="90" t="str">
        <f t="shared" si="247"/>
        <v>W17-2020</v>
      </c>
      <c r="AI1354" s="90" t="str">
        <f t="shared" si="248"/>
        <v>Apr-2020</v>
      </c>
      <c r="AJ1354" s="89">
        <v>43936</v>
      </c>
      <c r="AK1354" s="90" t="str">
        <f t="shared" si="251"/>
        <v>W16-2020</v>
      </c>
      <c r="AL1354" s="90" t="str">
        <f t="shared" si="252"/>
        <v>Apr-2020</v>
      </c>
      <c r="AM1354" s="89">
        <v>43961</v>
      </c>
      <c r="AN1354" s="90" t="str">
        <f t="shared" si="253"/>
        <v>W20-2020</v>
      </c>
      <c r="AO1354" s="90" t="str">
        <f t="shared" si="254"/>
        <v>May-2020</v>
      </c>
      <c r="AP1354" s="83" t="s">
        <v>4464</v>
      </c>
      <c r="AQ1354" s="107">
        <v>43943</v>
      </c>
      <c r="AR1354" s="89"/>
      <c r="AS1354" s="99">
        <v>124150418914</v>
      </c>
      <c r="AT1354" s="94">
        <v>6.6</v>
      </c>
      <c r="AU1354" s="97"/>
      <c r="AV1354" s="95">
        <v>43910</v>
      </c>
      <c r="AW1354" s="97"/>
      <c r="AX1354" s="89">
        <v>43941</v>
      </c>
      <c r="AY1354" s="89">
        <v>43961</v>
      </c>
      <c r="AZ1354" s="219" t="str">
        <f t="shared" si="241"/>
        <v>W20-2020</v>
      </c>
      <c r="BA1354" s="86"/>
      <c r="BB1354" s="86">
        <v>44022</v>
      </c>
      <c r="BC1354" s="86"/>
      <c r="BD1354" s="83" t="s">
        <v>3719</v>
      </c>
      <c r="BE1354" s="83" t="str">
        <f t="shared" si="242"/>
        <v>21.RFI</v>
      </c>
      <c r="BF1354" s="83" t="s">
        <v>3755</v>
      </c>
      <c r="BG1354" s="96" t="s">
        <v>4147</v>
      </c>
      <c r="BH1354" s="96"/>
      <c r="BI1354" s="197"/>
      <c r="BJ1354" s="197"/>
    </row>
    <row r="1355" spans="1:62" s="13" customFormat="1" ht="15" hidden="1" customHeight="1">
      <c r="A1355" s="27">
        <v>334</v>
      </c>
      <c r="B1355" s="29"/>
      <c r="C1355" s="83" t="str">
        <f t="shared" si="246"/>
        <v>SUM-SU-KBJ-2219</v>
      </c>
      <c r="D1355" s="83">
        <v>30588380031</v>
      </c>
      <c r="E1355" s="83" t="s">
        <v>7578</v>
      </c>
      <c r="F1355" s="198" t="s">
        <v>3018</v>
      </c>
      <c r="G1355" s="83" t="s">
        <v>5840</v>
      </c>
      <c r="H1355" s="84" t="s">
        <v>6827</v>
      </c>
      <c r="I1355" s="83">
        <v>98.006777999999997</v>
      </c>
      <c r="J1355" s="83">
        <v>3.2278060000000002</v>
      </c>
      <c r="K1355" s="83">
        <v>50</v>
      </c>
      <c r="L1355" s="83" t="s">
        <v>4736</v>
      </c>
      <c r="M1355" s="84">
        <v>2020</v>
      </c>
      <c r="N1355" s="83" t="s">
        <v>3757</v>
      </c>
      <c r="O1355" s="83" t="s">
        <v>3527</v>
      </c>
      <c r="P1355" s="84" t="s">
        <v>205</v>
      </c>
      <c r="Q1355" s="83" t="s">
        <v>1041</v>
      </c>
      <c r="R1355" s="83" t="s">
        <v>1042</v>
      </c>
      <c r="S1355" s="83" t="s">
        <v>2200</v>
      </c>
      <c r="T1355" s="83" t="s">
        <v>4465</v>
      </c>
      <c r="U1355" s="83" t="s">
        <v>201</v>
      </c>
      <c r="V1355" s="83" t="s">
        <v>4471</v>
      </c>
      <c r="W1355" s="274" t="s">
        <v>2213</v>
      </c>
      <c r="X1355" s="274" t="s">
        <v>2530</v>
      </c>
      <c r="Y1355" s="85">
        <v>6614549</v>
      </c>
      <c r="Z1355" s="86">
        <v>43903</v>
      </c>
      <c r="AA1355" s="86"/>
      <c r="AB1355" s="87">
        <f t="shared" ca="1" si="249"/>
        <v>84</v>
      </c>
      <c r="AC1355" s="88" t="str">
        <f t="shared" ca="1" si="250"/>
        <v>61 - 90 days</v>
      </c>
      <c r="AD1355" s="89">
        <f t="shared" si="245"/>
        <v>43933</v>
      </c>
      <c r="AE1355" s="90" t="str">
        <f t="shared" si="243"/>
        <v>W16-2020</v>
      </c>
      <c r="AF1355" s="90" t="str">
        <f t="shared" si="244"/>
        <v>Apr-2020</v>
      </c>
      <c r="AG1355" s="89">
        <v>43943</v>
      </c>
      <c r="AH1355" s="90" t="str">
        <f t="shared" si="247"/>
        <v>W17-2020</v>
      </c>
      <c r="AI1355" s="90" t="str">
        <f t="shared" si="248"/>
        <v>Apr-2020</v>
      </c>
      <c r="AJ1355" s="89">
        <v>43965</v>
      </c>
      <c r="AK1355" s="90" t="str">
        <f t="shared" si="251"/>
        <v>W20-2020</v>
      </c>
      <c r="AL1355" s="90" t="str">
        <f t="shared" si="252"/>
        <v>May-2020</v>
      </c>
      <c r="AM1355" s="89">
        <v>43982</v>
      </c>
      <c r="AN1355" s="90" t="str">
        <f t="shared" si="253"/>
        <v>W23-2020</v>
      </c>
      <c r="AO1355" s="90" t="str">
        <f t="shared" si="254"/>
        <v>May-2020</v>
      </c>
      <c r="AP1355" s="83" t="s">
        <v>4464</v>
      </c>
      <c r="AQ1355" s="107">
        <v>43943</v>
      </c>
      <c r="AR1355" s="89"/>
      <c r="AS1355" s="99">
        <v>129020026511</v>
      </c>
      <c r="AT1355" s="94">
        <v>6.6</v>
      </c>
      <c r="AU1355" s="97"/>
      <c r="AV1355" s="95">
        <v>43910</v>
      </c>
      <c r="AW1355" s="97"/>
      <c r="AX1355" s="89"/>
      <c r="AY1355" s="89">
        <v>43987</v>
      </c>
      <c r="AZ1355" s="219" t="str">
        <f t="shared" si="241"/>
        <v>W23-2020</v>
      </c>
      <c r="BA1355" s="86"/>
      <c r="BB1355" s="86">
        <v>44043</v>
      </c>
      <c r="BC1355" s="86"/>
      <c r="BD1355" s="83" t="s">
        <v>3719</v>
      </c>
      <c r="BE1355" s="83" t="str">
        <f t="shared" si="242"/>
        <v>21.RFI</v>
      </c>
      <c r="BF1355" s="83" t="s">
        <v>3755</v>
      </c>
      <c r="BG1355" s="96" t="s">
        <v>4086</v>
      </c>
      <c r="BH1355" s="96"/>
      <c r="BI1355" s="197"/>
      <c r="BJ1355" s="197"/>
    </row>
    <row r="1356" spans="1:62" s="13" customFormat="1" ht="15" hidden="1" customHeight="1">
      <c r="A1356" s="27">
        <v>374</v>
      </c>
      <c r="B1356" s="29"/>
      <c r="C1356" s="83" t="str">
        <f t="shared" si="246"/>
        <v>SUM-BB-TDN-0521</v>
      </c>
      <c r="D1356" s="83">
        <v>30588350031</v>
      </c>
      <c r="E1356" s="83" t="s">
        <v>7471</v>
      </c>
      <c r="F1356" s="198" t="s">
        <v>1122</v>
      </c>
      <c r="G1356" s="83" t="s">
        <v>5840</v>
      </c>
      <c r="H1356" s="84" t="s">
        <v>6827</v>
      </c>
      <c r="I1356" s="83">
        <v>107.54215000000001</v>
      </c>
      <c r="J1356" s="83">
        <v>-3.20261</v>
      </c>
      <c r="K1356" s="83">
        <v>50</v>
      </c>
      <c r="L1356" s="83" t="s">
        <v>4518</v>
      </c>
      <c r="M1356" s="84">
        <v>2020</v>
      </c>
      <c r="N1356" s="83" t="s">
        <v>3757</v>
      </c>
      <c r="O1356" s="83" t="s">
        <v>3567</v>
      </c>
      <c r="P1356" s="84" t="s">
        <v>205</v>
      </c>
      <c r="Q1356" s="83" t="s">
        <v>1121</v>
      </c>
      <c r="R1356" s="83" t="s">
        <v>1122</v>
      </c>
      <c r="S1356" s="83" t="s">
        <v>2200</v>
      </c>
      <c r="T1356" s="83" t="s">
        <v>4465</v>
      </c>
      <c r="U1356" s="83" t="s">
        <v>201</v>
      </c>
      <c r="V1356" s="83" t="s">
        <v>4477</v>
      </c>
      <c r="W1356" s="274" t="s">
        <v>2206</v>
      </c>
      <c r="X1356" s="274" t="s">
        <v>2563</v>
      </c>
      <c r="Y1356" s="85">
        <v>6614549</v>
      </c>
      <c r="Z1356" s="86">
        <v>43903</v>
      </c>
      <c r="AA1356" s="86"/>
      <c r="AB1356" s="87">
        <f t="shared" ca="1" si="249"/>
        <v>66</v>
      </c>
      <c r="AC1356" s="88" t="str">
        <f t="shared" ca="1" si="250"/>
        <v>61 - 90 days</v>
      </c>
      <c r="AD1356" s="89">
        <f t="shared" si="245"/>
        <v>43933</v>
      </c>
      <c r="AE1356" s="90" t="str">
        <f t="shared" si="243"/>
        <v>W16-2020</v>
      </c>
      <c r="AF1356" s="90" t="str">
        <f t="shared" si="244"/>
        <v>Apr-2020</v>
      </c>
      <c r="AG1356" s="89">
        <v>43932</v>
      </c>
      <c r="AH1356" s="90" t="str">
        <f t="shared" si="247"/>
        <v>W15-2020</v>
      </c>
      <c r="AI1356" s="90" t="str">
        <f t="shared" si="248"/>
        <v>Apr-2020</v>
      </c>
      <c r="AJ1356" s="89">
        <v>43992</v>
      </c>
      <c r="AK1356" s="90" t="str">
        <f t="shared" si="251"/>
        <v>W24-2020</v>
      </c>
      <c r="AL1356" s="90" t="str">
        <f t="shared" si="252"/>
        <v>Jun-2020</v>
      </c>
      <c r="AM1356" s="89">
        <v>43966</v>
      </c>
      <c r="AN1356" s="90" t="str">
        <f t="shared" si="253"/>
        <v>W20-2020</v>
      </c>
      <c r="AO1356" s="90" t="str">
        <f t="shared" si="254"/>
        <v>May-2020</v>
      </c>
      <c r="AP1356" s="83" t="s">
        <v>4464</v>
      </c>
      <c r="AQ1356" s="107">
        <v>43943</v>
      </c>
      <c r="AR1356" s="89"/>
      <c r="AS1356" s="99">
        <v>163000611762</v>
      </c>
      <c r="AT1356" s="94">
        <v>6.6</v>
      </c>
      <c r="AU1356" s="97"/>
      <c r="AV1356" s="95">
        <v>43910</v>
      </c>
      <c r="AW1356" s="97"/>
      <c r="AX1356" s="89">
        <v>43934</v>
      </c>
      <c r="AY1356" s="89">
        <v>43969</v>
      </c>
      <c r="AZ1356" s="219" t="str">
        <f t="shared" si="241"/>
        <v>W21-2020</v>
      </c>
      <c r="BA1356" s="86"/>
      <c r="BB1356" s="86">
        <v>44070</v>
      </c>
      <c r="BC1356" s="86"/>
      <c r="BD1356" s="83" t="s">
        <v>3719</v>
      </c>
      <c r="BE1356" s="83" t="str">
        <f t="shared" si="242"/>
        <v>21.RFI</v>
      </c>
      <c r="BF1356" s="83" t="s">
        <v>3755</v>
      </c>
      <c r="BG1356" s="96" t="s">
        <v>4123</v>
      </c>
      <c r="BH1356" s="96"/>
      <c r="BI1356" s="197"/>
      <c r="BJ1356" s="197"/>
    </row>
    <row r="1357" spans="1:62" s="13" customFormat="1" ht="15" hidden="1" customHeight="1">
      <c r="A1357" s="27">
        <v>234</v>
      </c>
      <c r="B1357" s="29"/>
      <c r="C1357" s="83" t="str">
        <f t="shared" si="246"/>
        <v>SUM-SU-STB-2169</v>
      </c>
      <c r="D1357" s="83">
        <v>30588310031</v>
      </c>
      <c r="E1357" s="83" t="s">
        <v>7329</v>
      </c>
      <c r="F1357" s="198" t="s">
        <v>2925</v>
      </c>
      <c r="G1357" s="83" t="s">
        <v>5840</v>
      </c>
      <c r="H1357" s="84" t="s">
        <v>6825</v>
      </c>
      <c r="I1357" s="83">
        <v>98.513329999999996</v>
      </c>
      <c r="J1357" s="83">
        <v>3.8941400000000002</v>
      </c>
      <c r="K1357" s="83">
        <v>50</v>
      </c>
      <c r="L1357" s="83" t="s">
        <v>4661</v>
      </c>
      <c r="M1357" s="84">
        <v>2020</v>
      </c>
      <c r="N1357" s="83" t="s">
        <v>3757</v>
      </c>
      <c r="O1357" s="83" t="s">
        <v>3427</v>
      </c>
      <c r="P1357" s="84" t="s">
        <v>205</v>
      </c>
      <c r="Q1357" s="83" t="s">
        <v>841</v>
      </c>
      <c r="R1357" s="83" t="s">
        <v>842</v>
      </c>
      <c r="S1357" s="83" t="s">
        <v>2200</v>
      </c>
      <c r="T1357" s="83" t="s">
        <v>4465</v>
      </c>
      <c r="U1357" s="83" t="s">
        <v>201</v>
      </c>
      <c r="V1357" s="83" t="s">
        <v>4471</v>
      </c>
      <c r="W1357" s="274" t="s">
        <v>2213</v>
      </c>
      <c r="X1357" s="274" t="s">
        <v>2506</v>
      </c>
      <c r="Y1357" s="85">
        <v>6614551</v>
      </c>
      <c r="Z1357" s="86">
        <v>43903</v>
      </c>
      <c r="AA1357" s="86"/>
      <c r="AB1357" s="87">
        <f t="shared" ca="1" si="249"/>
        <v>58</v>
      </c>
      <c r="AC1357" s="88" t="str">
        <f t="shared" ca="1" si="250"/>
        <v>31 - 60 days</v>
      </c>
      <c r="AD1357" s="89">
        <f t="shared" si="245"/>
        <v>43933</v>
      </c>
      <c r="AE1357" s="90" t="str">
        <f t="shared" si="243"/>
        <v>W16-2020</v>
      </c>
      <c r="AF1357" s="90" t="str">
        <f t="shared" si="244"/>
        <v>Apr-2020</v>
      </c>
      <c r="AG1357" s="89">
        <v>43932</v>
      </c>
      <c r="AH1357" s="90" t="str">
        <f t="shared" si="247"/>
        <v>W15-2020</v>
      </c>
      <c r="AI1357" s="90" t="str">
        <f t="shared" si="248"/>
        <v>Apr-2020</v>
      </c>
      <c r="AJ1357" s="89">
        <v>43936</v>
      </c>
      <c r="AK1357" s="90" t="str">
        <f t="shared" si="251"/>
        <v>W16-2020</v>
      </c>
      <c r="AL1357" s="90" t="str">
        <f t="shared" si="252"/>
        <v>Apr-2020</v>
      </c>
      <c r="AM1357" s="89">
        <v>43961</v>
      </c>
      <c r="AN1357" s="90" t="str">
        <f t="shared" si="253"/>
        <v>W20-2020</v>
      </c>
      <c r="AO1357" s="90" t="str">
        <f t="shared" si="254"/>
        <v>May-2020</v>
      </c>
      <c r="AP1357" s="83" t="s">
        <v>4464</v>
      </c>
      <c r="AQ1357" s="107">
        <v>43943</v>
      </c>
      <c r="AR1357" s="89"/>
      <c r="AS1357" s="99">
        <v>122140840740</v>
      </c>
      <c r="AT1357" s="94">
        <v>6.6</v>
      </c>
      <c r="AU1357" s="97"/>
      <c r="AV1357" s="95">
        <v>43910</v>
      </c>
      <c r="AW1357" s="97"/>
      <c r="AX1357" s="89">
        <v>43934</v>
      </c>
      <c r="AY1357" s="89">
        <v>43961</v>
      </c>
      <c r="AZ1357" s="219" t="str">
        <f t="shared" si="241"/>
        <v>W20-2020</v>
      </c>
      <c r="BA1357" s="86"/>
      <c r="BB1357" s="86">
        <v>44019</v>
      </c>
      <c r="BC1357" s="86"/>
      <c r="BD1357" s="83" t="s">
        <v>3719</v>
      </c>
      <c r="BE1357" s="83" t="str">
        <f t="shared" si="242"/>
        <v>21.RFI</v>
      </c>
      <c r="BF1357" s="83" t="s">
        <v>3755</v>
      </c>
      <c r="BG1357" s="96" t="s">
        <v>3994</v>
      </c>
      <c r="BH1357" s="437"/>
      <c r="BI1357" s="190"/>
      <c r="BJ1357" s="190"/>
    </row>
    <row r="1358" spans="1:62" s="13" customFormat="1" ht="15" hidden="1" customHeight="1">
      <c r="A1358" s="27">
        <v>328</v>
      </c>
      <c r="B1358" s="29"/>
      <c r="C1358" s="83" t="str">
        <f t="shared" si="246"/>
        <v>JAW-JI-KRS-4249</v>
      </c>
      <c r="D1358" s="83">
        <v>30588340031</v>
      </c>
      <c r="E1358" s="83" t="s">
        <v>7611</v>
      </c>
      <c r="F1358" s="198" t="s">
        <v>3012</v>
      </c>
      <c r="G1358" s="83" t="s">
        <v>5840</v>
      </c>
      <c r="H1358" s="84" t="s">
        <v>6827</v>
      </c>
      <c r="I1358" s="83">
        <v>113.487904</v>
      </c>
      <c r="J1358" s="83">
        <v>-7.9557169999999999</v>
      </c>
      <c r="K1358" s="83">
        <v>50</v>
      </c>
      <c r="L1358" s="83" t="s">
        <v>4732</v>
      </c>
      <c r="M1358" s="84">
        <v>2020</v>
      </c>
      <c r="N1358" s="83" t="s">
        <v>3757</v>
      </c>
      <c r="O1358" s="83" t="s">
        <v>3521</v>
      </c>
      <c r="P1358" s="84" t="s">
        <v>205</v>
      </c>
      <c r="Q1358" s="83" t="s">
        <v>1029</v>
      </c>
      <c r="R1358" s="83" t="s">
        <v>1030</v>
      </c>
      <c r="S1358" s="83" t="s">
        <v>2200</v>
      </c>
      <c r="T1358" s="83" t="s">
        <v>4465</v>
      </c>
      <c r="U1358" s="83" t="s">
        <v>203</v>
      </c>
      <c r="V1358" s="83" t="s">
        <v>4472</v>
      </c>
      <c r="W1358" s="274" t="s">
        <v>2207</v>
      </c>
      <c r="X1358" s="274" t="s">
        <v>2550</v>
      </c>
      <c r="Y1358" s="85">
        <v>6614549</v>
      </c>
      <c r="Z1358" s="86">
        <v>43903</v>
      </c>
      <c r="AA1358" s="86"/>
      <c r="AB1358" s="87">
        <f t="shared" ca="1" si="249"/>
        <v>61</v>
      </c>
      <c r="AC1358" s="88" t="str">
        <f t="shared" ca="1" si="250"/>
        <v>61 - 90 days</v>
      </c>
      <c r="AD1358" s="89">
        <f t="shared" si="245"/>
        <v>43933</v>
      </c>
      <c r="AE1358" s="90" t="str">
        <f t="shared" si="243"/>
        <v>W16-2020</v>
      </c>
      <c r="AF1358" s="90" t="str">
        <f t="shared" si="244"/>
        <v>Apr-2020</v>
      </c>
      <c r="AG1358" s="89">
        <v>43924</v>
      </c>
      <c r="AH1358" s="90" t="str">
        <f t="shared" si="247"/>
        <v>W14-2020</v>
      </c>
      <c r="AI1358" s="90" t="str">
        <f t="shared" si="248"/>
        <v>Apr-2020</v>
      </c>
      <c r="AJ1358" s="89">
        <v>43932</v>
      </c>
      <c r="AK1358" s="90" t="str">
        <f t="shared" si="251"/>
        <v>W15-2020</v>
      </c>
      <c r="AL1358" s="90" t="str">
        <f t="shared" si="252"/>
        <v>Apr-2020</v>
      </c>
      <c r="AM1358" s="89">
        <v>43963</v>
      </c>
      <c r="AN1358" s="90" t="str">
        <f t="shared" si="253"/>
        <v>W20-2020</v>
      </c>
      <c r="AO1358" s="90" t="str">
        <f t="shared" si="254"/>
        <v>May-2020</v>
      </c>
      <c r="AP1358" s="83" t="s">
        <v>4464</v>
      </c>
      <c r="AQ1358" s="107">
        <v>43943</v>
      </c>
      <c r="AR1358" s="89"/>
      <c r="AS1358" s="99">
        <v>513572002717</v>
      </c>
      <c r="AT1358" s="94">
        <v>6.6</v>
      </c>
      <c r="AU1358" s="97"/>
      <c r="AV1358" s="95">
        <v>43909</v>
      </c>
      <c r="AW1358" s="97"/>
      <c r="AX1358" s="89">
        <v>43930</v>
      </c>
      <c r="AY1358" s="89">
        <v>43964</v>
      </c>
      <c r="AZ1358" s="219" t="str">
        <f t="shared" ref="AZ1358:AZ1421" si="255">IFERROR(VLOOKUP(AY1358,L_Convert,6,FALSE),"")</f>
        <v>W20-2020</v>
      </c>
      <c r="BA1358" s="86"/>
      <c r="BB1358" s="86">
        <v>44022</v>
      </c>
      <c r="BC1358" s="86"/>
      <c r="BD1358" s="83" t="s">
        <v>3719</v>
      </c>
      <c r="BE1358" s="83" t="str">
        <f t="shared" si="242"/>
        <v>21.RFI</v>
      </c>
      <c r="BF1358" s="83" t="s">
        <v>3755</v>
      </c>
      <c r="BG1358" s="96" t="s">
        <v>4082</v>
      </c>
      <c r="BH1358" s="437"/>
      <c r="BJ1358" s="190"/>
    </row>
    <row r="1359" spans="1:62" s="13" customFormat="1" ht="15" hidden="1" customHeight="1">
      <c r="A1359" s="27">
        <v>346</v>
      </c>
      <c r="B1359" s="29"/>
      <c r="C1359" s="83" t="str">
        <f t="shared" si="246"/>
        <v>JAW-JI-KPN-4364</v>
      </c>
      <c r="D1359" s="83">
        <v>30588320031</v>
      </c>
      <c r="E1359" s="83" t="s">
        <v>7480</v>
      </c>
      <c r="F1359" s="198" t="s">
        <v>3026</v>
      </c>
      <c r="G1359" s="83" t="s">
        <v>5840</v>
      </c>
      <c r="H1359" s="84" t="s">
        <v>6508</v>
      </c>
      <c r="I1359" s="83">
        <v>112.84521100000001</v>
      </c>
      <c r="J1359" s="83">
        <v>-8.0161560000000005</v>
      </c>
      <c r="K1359" s="83">
        <v>50</v>
      </c>
      <c r="L1359" s="83" t="s">
        <v>4745</v>
      </c>
      <c r="M1359" s="84">
        <v>2020</v>
      </c>
      <c r="N1359" s="83" t="s">
        <v>3757</v>
      </c>
      <c r="O1359" s="83" t="s">
        <v>3539</v>
      </c>
      <c r="P1359" s="84" t="s">
        <v>205</v>
      </c>
      <c r="Q1359" s="83" t="s">
        <v>1065</v>
      </c>
      <c r="R1359" s="83" t="s">
        <v>1066</v>
      </c>
      <c r="S1359" s="83" t="s">
        <v>2200</v>
      </c>
      <c r="T1359" s="83" t="s">
        <v>4465</v>
      </c>
      <c r="U1359" s="83" t="s">
        <v>203</v>
      </c>
      <c r="V1359" s="83" t="s">
        <v>4472</v>
      </c>
      <c r="W1359" s="274" t="s">
        <v>2207</v>
      </c>
      <c r="X1359" s="274" t="s">
        <v>2467</v>
      </c>
      <c r="Y1359" s="85">
        <v>6614550</v>
      </c>
      <c r="Z1359" s="86">
        <v>43903</v>
      </c>
      <c r="AA1359" s="86"/>
      <c r="AB1359" s="87">
        <f t="shared" ca="1" si="249"/>
        <v>54</v>
      </c>
      <c r="AC1359" s="88" t="str">
        <f t="shared" ca="1" si="250"/>
        <v>31 - 60 days</v>
      </c>
      <c r="AD1359" s="89">
        <f t="shared" si="245"/>
        <v>43933</v>
      </c>
      <c r="AE1359" s="90" t="str">
        <f t="shared" si="243"/>
        <v>W16-2020</v>
      </c>
      <c r="AF1359" s="90" t="str">
        <f t="shared" si="244"/>
        <v>Apr-2020</v>
      </c>
      <c r="AG1359" s="89">
        <v>43924</v>
      </c>
      <c r="AH1359" s="90" t="str">
        <f t="shared" si="247"/>
        <v>W14-2020</v>
      </c>
      <c r="AI1359" s="90" t="str">
        <f t="shared" si="248"/>
        <v>Apr-2020</v>
      </c>
      <c r="AJ1359" s="89">
        <v>43932</v>
      </c>
      <c r="AK1359" s="90" t="str">
        <f t="shared" si="251"/>
        <v>W15-2020</v>
      </c>
      <c r="AL1359" s="90" t="str">
        <f t="shared" si="252"/>
        <v>Apr-2020</v>
      </c>
      <c r="AM1359" s="89">
        <v>43957</v>
      </c>
      <c r="AN1359" s="90" t="str">
        <f t="shared" si="253"/>
        <v>W19-2020</v>
      </c>
      <c r="AO1359" s="90" t="str">
        <f t="shared" si="254"/>
        <v>May-2020</v>
      </c>
      <c r="AP1359" s="83" t="s">
        <v>4464</v>
      </c>
      <c r="AQ1359" s="107">
        <v>43943</v>
      </c>
      <c r="AR1359" s="89"/>
      <c r="AS1359" s="99">
        <v>513060881555</v>
      </c>
      <c r="AT1359" s="94">
        <v>6.6</v>
      </c>
      <c r="AU1359" s="97"/>
      <c r="AV1359" s="95">
        <v>43909</v>
      </c>
      <c r="AW1359" s="97"/>
      <c r="AX1359" s="89">
        <v>43928</v>
      </c>
      <c r="AY1359" s="89">
        <v>43957</v>
      </c>
      <c r="AZ1359" s="219" t="str">
        <f t="shared" si="255"/>
        <v>W19-2020</v>
      </c>
      <c r="BA1359" s="86"/>
      <c r="BB1359" s="86">
        <v>44027</v>
      </c>
      <c r="BC1359" s="86"/>
      <c r="BD1359" s="83" t="s">
        <v>3719</v>
      </c>
      <c r="BE1359" s="83" t="str">
        <f t="shared" si="242"/>
        <v>21.RFI</v>
      </c>
      <c r="BF1359" s="83" t="s">
        <v>3755</v>
      </c>
      <c r="BG1359" s="96" t="s">
        <v>4098</v>
      </c>
      <c r="BH1359" s="96"/>
      <c r="BI1359" s="197"/>
      <c r="BJ1359" s="197"/>
    </row>
    <row r="1360" spans="1:62" s="13" customFormat="1" ht="15" hidden="1" customHeight="1">
      <c r="A1360" s="27">
        <v>429</v>
      </c>
      <c r="B1360" s="29"/>
      <c r="C1360" s="83" t="str">
        <f t="shared" si="246"/>
        <v>SUL-SN-PIN-1310</v>
      </c>
      <c r="D1360" s="83">
        <v>30588260031</v>
      </c>
      <c r="E1360" s="83" t="s">
        <v>7299</v>
      </c>
      <c r="F1360" s="198" t="s">
        <v>3102</v>
      </c>
      <c r="G1360" s="83" t="s">
        <v>5840</v>
      </c>
      <c r="H1360" s="84" t="s">
        <v>6825</v>
      </c>
      <c r="I1360" s="83">
        <v>119.66801</v>
      </c>
      <c r="J1360" s="83">
        <v>-3.7323300000000001</v>
      </c>
      <c r="K1360" s="83">
        <v>50</v>
      </c>
      <c r="L1360" s="83" t="s">
        <v>4802</v>
      </c>
      <c r="M1360" s="84">
        <v>2020</v>
      </c>
      <c r="N1360" s="83" t="s">
        <v>3757</v>
      </c>
      <c r="O1360" s="83" t="s">
        <v>3622</v>
      </c>
      <c r="P1360" s="84" t="s">
        <v>205</v>
      </c>
      <c r="Q1360" s="83" t="s">
        <v>1231</v>
      </c>
      <c r="R1360" s="83" t="s">
        <v>1232</v>
      </c>
      <c r="S1360" s="83" t="s">
        <v>2200</v>
      </c>
      <c r="T1360" s="83" t="s">
        <v>4465</v>
      </c>
      <c r="U1360" s="83" t="s">
        <v>203</v>
      </c>
      <c r="V1360" s="83" t="s">
        <v>4475</v>
      </c>
      <c r="W1360" s="274" t="s">
        <v>2220</v>
      </c>
      <c r="X1360" s="274" t="s">
        <v>2462</v>
      </c>
      <c r="Y1360" s="85">
        <v>6614551</v>
      </c>
      <c r="Z1360" s="86">
        <v>43903</v>
      </c>
      <c r="AA1360" s="86"/>
      <c r="AB1360" s="87">
        <f t="shared" ca="1" si="249"/>
        <v>54</v>
      </c>
      <c r="AC1360" s="88" t="str">
        <f t="shared" ca="1" si="250"/>
        <v>31 - 60 days</v>
      </c>
      <c r="AD1360" s="89">
        <f t="shared" si="245"/>
        <v>43933</v>
      </c>
      <c r="AE1360" s="90" t="str">
        <f t="shared" si="243"/>
        <v>W16-2020</v>
      </c>
      <c r="AF1360" s="90" t="str">
        <f t="shared" si="244"/>
        <v>Apr-2020</v>
      </c>
      <c r="AG1360" s="89">
        <v>43949</v>
      </c>
      <c r="AH1360" s="90" t="str">
        <f t="shared" si="247"/>
        <v>W18-2020</v>
      </c>
      <c r="AI1360" s="90" t="str">
        <f t="shared" si="248"/>
        <v>Apr-2020</v>
      </c>
      <c r="AJ1360" s="89">
        <v>43936</v>
      </c>
      <c r="AK1360" s="90" t="str">
        <f t="shared" si="251"/>
        <v>W16-2020</v>
      </c>
      <c r="AL1360" s="90" t="str">
        <f t="shared" si="252"/>
        <v>Apr-2020</v>
      </c>
      <c r="AM1360" s="89">
        <v>43957</v>
      </c>
      <c r="AN1360" s="90" t="str">
        <f t="shared" si="253"/>
        <v>W19-2020</v>
      </c>
      <c r="AO1360" s="90" t="str">
        <f t="shared" si="254"/>
        <v>May-2020</v>
      </c>
      <c r="AP1360" s="83" t="s">
        <v>4464</v>
      </c>
      <c r="AQ1360" s="107">
        <v>43943</v>
      </c>
      <c r="AR1360" s="89"/>
      <c r="AS1360" s="99">
        <v>324300203497</v>
      </c>
      <c r="AT1360" s="94">
        <v>6.6</v>
      </c>
      <c r="AU1360" s="97"/>
      <c r="AV1360" s="95">
        <v>43909</v>
      </c>
      <c r="AW1360" s="97"/>
      <c r="AX1360" s="89"/>
      <c r="AY1360" s="89">
        <v>43957</v>
      </c>
      <c r="AZ1360" s="219" t="str">
        <f t="shared" si="255"/>
        <v>W19-2020</v>
      </c>
      <c r="BA1360" s="86"/>
      <c r="BB1360" s="86">
        <v>44016</v>
      </c>
      <c r="BC1360" s="86"/>
      <c r="BD1360" s="83" t="s">
        <v>3719</v>
      </c>
      <c r="BE1360" s="83" t="str">
        <f t="shared" si="242"/>
        <v>21.RFI</v>
      </c>
      <c r="BF1360" s="83" t="s">
        <v>3755</v>
      </c>
      <c r="BG1360" s="96" t="s">
        <v>4173</v>
      </c>
      <c r="BH1360" s="437"/>
      <c r="BJ1360" s="190"/>
    </row>
    <row r="1361" spans="1:62" s="13" customFormat="1" ht="15" hidden="1" customHeight="1">
      <c r="A1361" s="27">
        <v>384</v>
      </c>
      <c r="B1361" s="29"/>
      <c r="C1361" s="83" t="str">
        <f t="shared" si="246"/>
        <v>NUS-NB-TJN-5263</v>
      </c>
      <c r="D1361" s="83">
        <v>30588250031</v>
      </c>
      <c r="E1361" s="83" t="s">
        <v>7732</v>
      </c>
      <c r="F1361" s="198" t="s">
        <v>3061</v>
      </c>
      <c r="G1361" s="83" t="s">
        <v>5840</v>
      </c>
      <c r="H1361" s="84" t="s">
        <v>6825</v>
      </c>
      <c r="I1361" s="83">
        <v>116.24988999999999</v>
      </c>
      <c r="J1361" s="83">
        <v>-8.3351000000000006</v>
      </c>
      <c r="K1361" s="83">
        <v>50</v>
      </c>
      <c r="L1361" s="83" t="s">
        <v>4775</v>
      </c>
      <c r="M1361" s="84">
        <v>2020</v>
      </c>
      <c r="N1361" s="83" t="s">
        <v>3757</v>
      </c>
      <c r="O1361" s="83" t="s">
        <v>3577</v>
      </c>
      <c r="P1361" s="84" t="s">
        <v>205</v>
      </c>
      <c r="Q1361" s="83" t="s">
        <v>1141</v>
      </c>
      <c r="R1361" s="83" t="s">
        <v>1142</v>
      </c>
      <c r="S1361" s="83" t="s">
        <v>2200</v>
      </c>
      <c r="T1361" s="83" t="s">
        <v>4465</v>
      </c>
      <c r="U1361" s="83" t="s">
        <v>203</v>
      </c>
      <c r="V1361" s="83" t="s">
        <v>4478</v>
      </c>
      <c r="W1361" s="274" t="s">
        <v>2221</v>
      </c>
      <c r="X1361" s="274" t="s">
        <v>2568</v>
      </c>
      <c r="Y1361" s="85">
        <v>6614551</v>
      </c>
      <c r="Z1361" s="86">
        <v>43903</v>
      </c>
      <c r="AA1361" s="86"/>
      <c r="AB1361" s="87">
        <f t="shared" ca="1" si="249"/>
        <v>54</v>
      </c>
      <c r="AC1361" s="88" t="str">
        <f t="shared" ca="1" si="250"/>
        <v>31 - 60 days</v>
      </c>
      <c r="AD1361" s="89">
        <f t="shared" si="245"/>
        <v>43933</v>
      </c>
      <c r="AE1361" s="90" t="str">
        <f t="shared" si="243"/>
        <v>W16-2020</v>
      </c>
      <c r="AF1361" s="90" t="str">
        <f t="shared" si="244"/>
        <v>Apr-2020</v>
      </c>
      <c r="AG1361" s="89">
        <v>43946</v>
      </c>
      <c r="AH1361" s="90" t="str">
        <f t="shared" si="247"/>
        <v>W17-2020</v>
      </c>
      <c r="AI1361" s="90" t="str">
        <f t="shared" si="248"/>
        <v>Apr-2020</v>
      </c>
      <c r="AJ1361" s="89">
        <v>43941</v>
      </c>
      <c r="AK1361" s="90" t="str">
        <f t="shared" si="251"/>
        <v>W17-2020</v>
      </c>
      <c r="AL1361" s="90" t="str">
        <f t="shared" si="252"/>
        <v>Apr-2020</v>
      </c>
      <c r="AM1361" s="89">
        <v>43957</v>
      </c>
      <c r="AN1361" s="90" t="str">
        <f t="shared" si="253"/>
        <v>W19-2020</v>
      </c>
      <c r="AO1361" s="90" t="str">
        <f t="shared" si="254"/>
        <v>May-2020</v>
      </c>
      <c r="AP1361" s="83" t="s">
        <v>4464</v>
      </c>
      <c r="AQ1361" s="107">
        <v>43943</v>
      </c>
      <c r="AR1361" s="89"/>
      <c r="AS1361" s="99">
        <v>441300967955</v>
      </c>
      <c r="AT1361" s="94">
        <v>6.6</v>
      </c>
      <c r="AU1361" s="97"/>
      <c r="AV1361" s="95">
        <v>43909</v>
      </c>
      <c r="AW1361" s="97"/>
      <c r="AX1361" s="89">
        <v>43956</v>
      </c>
      <c r="AY1361" s="89">
        <v>43957</v>
      </c>
      <c r="AZ1361" s="219" t="str">
        <f t="shared" si="255"/>
        <v>W19-2020</v>
      </c>
      <c r="BA1361" s="86"/>
      <c r="BB1361" s="86">
        <v>44016</v>
      </c>
      <c r="BC1361" s="86"/>
      <c r="BD1361" s="83" t="s">
        <v>3719</v>
      </c>
      <c r="BE1361" s="83" t="str">
        <f t="shared" si="242"/>
        <v>21.RFI</v>
      </c>
      <c r="BF1361" s="83" t="s">
        <v>3755</v>
      </c>
      <c r="BG1361" s="96" t="s">
        <v>4132</v>
      </c>
      <c r="BH1361" s="96"/>
      <c r="BI1361" s="197"/>
      <c r="BJ1361" s="197"/>
    </row>
    <row r="1362" spans="1:62" s="13" customFormat="1" ht="15" hidden="1" customHeight="1">
      <c r="A1362" s="27">
        <v>394</v>
      </c>
      <c r="B1362" s="29"/>
      <c r="C1362" s="83" t="str">
        <f t="shared" si="246"/>
        <v>KAL-KS-BLN-0907</v>
      </c>
      <c r="D1362" s="83">
        <v>30588400031</v>
      </c>
      <c r="E1362" s="83" t="s">
        <v>7419</v>
      </c>
      <c r="F1362" s="198" t="s">
        <v>3070</v>
      </c>
      <c r="G1362" s="83" t="s">
        <v>5840</v>
      </c>
      <c r="H1362" s="84" t="s">
        <v>6827</v>
      </c>
      <c r="I1362" s="83">
        <v>115.96455</v>
      </c>
      <c r="J1362" s="83">
        <v>-3.52277</v>
      </c>
      <c r="K1362" s="83">
        <v>50</v>
      </c>
      <c r="L1362" s="83" t="s">
        <v>4781</v>
      </c>
      <c r="M1362" s="84">
        <v>2020</v>
      </c>
      <c r="N1362" s="83" t="s">
        <v>3757</v>
      </c>
      <c r="O1362" s="83" t="s">
        <v>3587</v>
      </c>
      <c r="P1362" s="84" t="s">
        <v>205</v>
      </c>
      <c r="Q1362" s="83" t="s">
        <v>1161</v>
      </c>
      <c r="R1362" s="83" t="s">
        <v>1162</v>
      </c>
      <c r="S1362" s="83" t="s">
        <v>2200</v>
      </c>
      <c r="T1362" s="83" t="s">
        <v>4465</v>
      </c>
      <c r="U1362" s="83" t="s">
        <v>103</v>
      </c>
      <c r="V1362" s="83" t="s">
        <v>4474</v>
      </c>
      <c r="W1362" s="274" t="s">
        <v>2208</v>
      </c>
      <c r="X1362" s="274" t="s">
        <v>2573</v>
      </c>
      <c r="Y1362" s="85">
        <v>6614488</v>
      </c>
      <c r="Z1362" s="86">
        <v>43903</v>
      </c>
      <c r="AA1362" s="86"/>
      <c r="AB1362" s="87">
        <f t="shared" ca="1" si="249"/>
        <v>360</v>
      </c>
      <c r="AC1362" s="88" t="str">
        <f t="shared" ca="1" si="250"/>
        <v>&gt; 150 days</v>
      </c>
      <c r="AD1362" s="89">
        <f t="shared" si="245"/>
        <v>43933</v>
      </c>
      <c r="AE1362" s="90" t="str">
        <f t="shared" si="243"/>
        <v>W16-2020</v>
      </c>
      <c r="AF1362" s="90" t="str">
        <f t="shared" si="244"/>
        <v>Apr-2020</v>
      </c>
      <c r="AG1362" s="89">
        <v>43986</v>
      </c>
      <c r="AH1362" s="90" t="str">
        <f t="shared" si="247"/>
        <v>W23-2020</v>
      </c>
      <c r="AI1362" s="90" t="str">
        <f t="shared" si="248"/>
        <v>Jun-2020</v>
      </c>
      <c r="AJ1362" s="89">
        <v>44267</v>
      </c>
      <c r="AK1362" s="90" t="str">
        <f t="shared" si="251"/>
        <v>W11-2021</v>
      </c>
      <c r="AL1362" s="90" t="str">
        <f t="shared" si="252"/>
        <v>Mar-2021</v>
      </c>
      <c r="AM1362" s="89">
        <v>44261</v>
      </c>
      <c r="AN1362" s="90" t="str">
        <f t="shared" si="253"/>
        <v>W10-2021</v>
      </c>
      <c r="AO1362" s="90" t="str">
        <f t="shared" si="254"/>
        <v>Mar-2021</v>
      </c>
      <c r="AP1362" s="83" t="s">
        <v>4463</v>
      </c>
      <c r="AQ1362" s="107">
        <v>44242</v>
      </c>
      <c r="AR1362" s="89"/>
      <c r="AS1362" s="99">
        <v>223200540665</v>
      </c>
      <c r="AT1362" s="94">
        <v>6.6</v>
      </c>
      <c r="AU1362" s="97"/>
      <c r="AV1362" s="95">
        <v>43909</v>
      </c>
      <c r="AW1362" s="97"/>
      <c r="AX1362" s="89">
        <v>43986</v>
      </c>
      <c r="AY1362" s="89">
        <v>44263</v>
      </c>
      <c r="AZ1362" s="219" t="str">
        <f t="shared" si="255"/>
        <v>W11-2021</v>
      </c>
      <c r="BA1362" s="86"/>
      <c r="BB1362" s="86"/>
      <c r="BC1362" s="86"/>
      <c r="BD1362" s="83" t="s">
        <v>3719</v>
      </c>
      <c r="BE1362" s="83" t="str">
        <f t="shared" si="242"/>
        <v>21.RFI</v>
      </c>
      <c r="BF1362" s="83" t="s">
        <v>3755</v>
      </c>
      <c r="BG1362" s="96" t="s">
        <v>4141</v>
      </c>
      <c r="BH1362" s="96"/>
      <c r="BI1362" s="198"/>
      <c r="BJ1362" s="198"/>
    </row>
    <row r="1363" spans="1:62" s="13" customFormat="1" ht="15" hidden="1" customHeight="1">
      <c r="A1363" s="27">
        <v>607</v>
      </c>
      <c r="B1363" s="29"/>
      <c r="C1363" s="83" t="str">
        <f t="shared" si="246"/>
        <v>JAW-JI-MAD-3631</v>
      </c>
      <c r="D1363" s="83">
        <v>30596370031</v>
      </c>
      <c r="E1363" s="83" t="s">
        <v>2830</v>
      </c>
      <c r="F1363" s="198" t="s">
        <v>7952</v>
      </c>
      <c r="G1363" s="83" t="s">
        <v>5845</v>
      </c>
      <c r="H1363" s="84" t="s">
        <v>6825</v>
      </c>
      <c r="I1363" s="83">
        <v>111.52751000000001</v>
      </c>
      <c r="J1363" s="83">
        <v>-7.6447000000000003</v>
      </c>
      <c r="K1363" s="83">
        <v>35</v>
      </c>
      <c r="L1363" s="83" t="s">
        <v>4487</v>
      </c>
      <c r="M1363" s="84">
        <v>2019</v>
      </c>
      <c r="N1363" s="83" t="s">
        <v>3760</v>
      </c>
      <c r="O1363" s="83" t="s">
        <v>3697</v>
      </c>
      <c r="P1363" s="84" t="s">
        <v>205</v>
      </c>
      <c r="Q1363" s="83" t="s">
        <v>1585</v>
      </c>
      <c r="R1363" s="83" t="s">
        <v>1586</v>
      </c>
      <c r="S1363" s="83" t="s">
        <v>2200</v>
      </c>
      <c r="T1363" s="83" t="s">
        <v>4466</v>
      </c>
      <c r="U1363" s="83" t="s">
        <v>203</v>
      </c>
      <c r="V1363" s="83" t="s">
        <v>4472</v>
      </c>
      <c r="W1363" s="274" t="s">
        <v>2207</v>
      </c>
      <c r="X1363" s="274" t="s">
        <v>2679</v>
      </c>
      <c r="Y1363" s="85">
        <v>6614535</v>
      </c>
      <c r="Z1363" s="86">
        <v>43899</v>
      </c>
      <c r="AA1363" s="86"/>
      <c r="AB1363" s="87">
        <f t="shared" ca="1" si="249"/>
        <v>252</v>
      </c>
      <c r="AC1363" s="88" t="str">
        <f t="shared" ca="1" si="250"/>
        <v>&gt; 150 days</v>
      </c>
      <c r="AD1363" s="89">
        <f t="shared" si="245"/>
        <v>43929</v>
      </c>
      <c r="AE1363" s="90" t="str">
        <f t="shared" si="243"/>
        <v>W15-2020</v>
      </c>
      <c r="AF1363" s="90" t="str">
        <f t="shared" si="244"/>
        <v>Apr-2020</v>
      </c>
      <c r="AG1363" s="89" t="s">
        <v>2234</v>
      </c>
      <c r="AH1363" s="90" t="str">
        <f t="shared" si="247"/>
        <v/>
      </c>
      <c r="AI1363" s="90" t="str">
        <f t="shared" si="248"/>
        <v/>
      </c>
      <c r="AJ1363" s="89">
        <v>43929</v>
      </c>
      <c r="AK1363" s="90" t="str">
        <f t="shared" si="251"/>
        <v>W15-2020</v>
      </c>
      <c r="AL1363" s="90" t="str">
        <f t="shared" si="252"/>
        <v>Apr-2020</v>
      </c>
      <c r="AM1363" s="89">
        <v>43929</v>
      </c>
      <c r="AN1363" s="90" t="str">
        <f t="shared" si="253"/>
        <v>W15-2020</v>
      </c>
      <c r="AO1363" s="90" t="str">
        <f t="shared" si="254"/>
        <v>Apr-2020</v>
      </c>
      <c r="AP1363" s="83" t="s">
        <v>4464</v>
      </c>
      <c r="AQ1363" s="107"/>
      <c r="AR1363" s="89"/>
      <c r="AS1363" s="99"/>
      <c r="AT1363" s="94"/>
      <c r="AU1363" s="97"/>
      <c r="AV1363" s="95">
        <v>43900</v>
      </c>
      <c r="AW1363" s="97"/>
      <c r="AX1363" s="89"/>
      <c r="AY1363" s="89">
        <v>44151</v>
      </c>
      <c r="AZ1363" s="219" t="str">
        <f t="shared" si="255"/>
        <v>W47-2020</v>
      </c>
      <c r="BA1363" s="86"/>
      <c r="BB1363" s="86"/>
      <c r="BC1363" s="86"/>
      <c r="BD1363" s="83" t="s">
        <v>3719</v>
      </c>
      <c r="BE1363" s="83" t="str">
        <f t="shared" ref="BE1363:BE1426" si="256">IFERROR(VLOOKUP($BD1363,L_Milestone,4,FALSE),"")</f>
        <v>21.RFI</v>
      </c>
      <c r="BF1363" s="83" t="s">
        <v>3755</v>
      </c>
      <c r="BG1363" s="103" t="s">
        <v>4284</v>
      </c>
      <c r="BH1363" s="103"/>
      <c r="BI1363" s="197"/>
      <c r="BJ1363" s="197"/>
    </row>
    <row r="1364" spans="1:62" s="13" customFormat="1" ht="15" hidden="1" customHeight="1">
      <c r="A1364" s="27">
        <v>606</v>
      </c>
      <c r="B1364" s="29"/>
      <c r="C1364" s="83" t="str">
        <f t="shared" si="246"/>
        <v>JAW-JI-JBG-4141</v>
      </c>
      <c r="D1364" s="83">
        <v>30601940031</v>
      </c>
      <c r="E1364" s="83" t="s">
        <v>7368</v>
      </c>
      <c r="F1364" s="198" t="s">
        <v>3198</v>
      </c>
      <c r="G1364" s="83" t="s">
        <v>5845</v>
      </c>
      <c r="H1364" s="84" t="s">
        <v>6508</v>
      </c>
      <c r="I1364" s="83">
        <v>112.3231</v>
      </c>
      <c r="J1364" s="83">
        <v>-7.6355000000000004</v>
      </c>
      <c r="K1364" s="83">
        <v>40</v>
      </c>
      <c r="L1364" s="83" t="s">
        <v>4487</v>
      </c>
      <c r="M1364" s="84">
        <v>2019</v>
      </c>
      <c r="N1364" s="83" t="s">
        <v>3760</v>
      </c>
      <c r="O1364" s="83" t="s">
        <v>5878</v>
      </c>
      <c r="P1364" s="84" t="s">
        <v>205</v>
      </c>
      <c r="Q1364" s="83" t="s">
        <v>1583</v>
      </c>
      <c r="R1364" s="83" t="s">
        <v>1584</v>
      </c>
      <c r="S1364" s="83" t="s">
        <v>2200</v>
      </c>
      <c r="T1364" s="83" t="s">
        <v>4466</v>
      </c>
      <c r="U1364" s="83" t="s">
        <v>203</v>
      </c>
      <c r="V1364" s="83" t="s">
        <v>4472</v>
      </c>
      <c r="W1364" s="274" t="s">
        <v>2207</v>
      </c>
      <c r="X1364" s="274" t="s">
        <v>2609</v>
      </c>
      <c r="Y1364" s="85">
        <v>6614496</v>
      </c>
      <c r="Z1364" s="86">
        <v>43879</v>
      </c>
      <c r="AA1364" s="86"/>
      <c r="AB1364" s="87">
        <f t="shared" ca="1" si="249"/>
        <v>272</v>
      </c>
      <c r="AC1364" s="88" t="str">
        <f t="shared" ca="1" si="250"/>
        <v>&gt; 150 days</v>
      </c>
      <c r="AD1364" s="89">
        <f t="shared" si="245"/>
        <v>43909</v>
      </c>
      <c r="AE1364" s="90" t="str">
        <f t="shared" si="243"/>
        <v>W12-2020</v>
      </c>
      <c r="AF1364" s="90" t="str">
        <f t="shared" si="244"/>
        <v>Mar-2020</v>
      </c>
      <c r="AG1364" s="89" t="s">
        <v>2234</v>
      </c>
      <c r="AH1364" s="90" t="str">
        <f t="shared" si="247"/>
        <v/>
      </c>
      <c r="AI1364" s="90" t="str">
        <f t="shared" si="248"/>
        <v/>
      </c>
      <c r="AJ1364" s="89">
        <v>43909</v>
      </c>
      <c r="AK1364" s="90" t="str">
        <f t="shared" si="251"/>
        <v>W12-2020</v>
      </c>
      <c r="AL1364" s="90" t="str">
        <f t="shared" si="252"/>
        <v>Mar-2020</v>
      </c>
      <c r="AM1364" s="89">
        <v>43909</v>
      </c>
      <c r="AN1364" s="90" t="str">
        <f t="shared" si="253"/>
        <v>W12-2020</v>
      </c>
      <c r="AO1364" s="90" t="str">
        <f t="shared" si="254"/>
        <v>Mar-2020</v>
      </c>
      <c r="AP1364" s="83" t="s">
        <v>4464</v>
      </c>
      <c r="AQ1364" s="107"/>
      <c r="AR1364" s="89"/>
      <c r="AS1364" s="99"/>
      <c r="AT1364" s="94"/>
      <c r="AU1364" s="97"/>
      <c r="AV1364" s="95">
        <v>43880</v>
      </c>
      <c r="AW1364" s="97"/>
      <c r="AX1364" s="89"/>
      <c r="AY1364" s="89">
        <v>44151</v>
      </c>
      <c r="AZ1364" s="219" t="str">
        <f t="shared" si="255"/>
        <v>W47-2020</v>
      </c>
      <c r="BA1364" s="86"/>
      <c r="BB1364" s="86"/>
      <c r="BC1364" s="86"/>
      <c r="BD1364" s="83" t="s">
        <v>3719</v>
      </c>
      <c r="BE1364" s="83" t="str">
        <f t="shared" si="256"/>
        <v>21.RFI</v>
      </c>
      <c r="BF1364" s="83" t="s">
        <v>3755</v>
      </c>
      <c r="BG1364" s="103" t="s">
        <v>4283</v>
      </c>
      <c r="BH1364" s="103"/>
      <c r="BI1364" s="197"/>
      <c r="BJ1364" s="197"/>
    </row>
    <row r="1365" spans="1:62" s="13" customFormat="1" ht="15" hidden="1" customHeight="1">
      <c r="A1365" s="27">
        <v>225</v>
      </c>
      <c r="B1365" s="29"/>
      <c r="C1365" s="83" t="str">
        <f t="shared" si="246"/>
        <v>SUM-AC-BNA-0683</v>
      </c>
      <c r="D1365" s="83">
        <v>30581960031</v>
      </c>
      <c r="E1365" s="83" t="s">
        <v>7373</v>
      </c>
      <c r="F1365" s="198" t="s">
        <v>7951</v>
      </c>
      <c r="G1365" s="83" t="s">
        <v>5840</v>
      </c>
      <c r="H1365" s="84" t="s">
        <v>6825</v>
      </c>
      <c r="I1365" s="83">
        <v>95.321470000000005</v>
      </c>
      <c r="J1365" s="83">
        <v>5.5097699999999996</v>
      </c>
      <c r="K1365" s="83">
        <v>30</v>
      </c>
      <c r="L1365" s="83" t="s">
        <v>4487</v>
      </c>
      <c r="M1365" s="84">
        <v>2020</v>
      </c>
      <c r="N1365" s="83" t="s">
        <v>3757</v>
      </c>
      <c r="O1365" s="83" t="s">
        <v>3418</v>
      </c>
      <c r="P1365" s="84" t="s">
        <v>205</v>
      </c>
      <c r="Q1365" s="83" t="s">
        <v>823</v>
      </c>
      <c r="R1365" s="83" t="s">
        <v>824</v>
      </c>
      <c r="S1365" s="83" t="s">
        <v>2200</v>
      </c>
      <c r="T1365" s="83" t="s">
        <v>4465</v>
      </c>
      <c r="U1365" s="83" t="s">
        <v>201</v>
      </c>
      <c r="V1365" s="83" t="s">
        <v>4471</v>
      </c>
      <c r="W1365" s="274" t="s">
        <v>2206</v>
      </c>
      <c r="X1365" s="274" t="s">
        <v>2500</v>
      </c>
      <c r="Y1365" s="85">
        <v>6614479</v>
      </c>
      <c r="Z1365" s="86">
        <v>43874</v>
      </c>
      <c r="AA1365" s="86"/>
      <c r="AB1365" s="87">
        <f t="shared" ca="1" si="249"/>
        <v>17</v>
      </c>
      <c r="AC1365" s="88" t="str">
        <f t="shared" ca="1" si="250"/>
        <v>&lt; 30 days</v>
      </c>
      <c r="AD1365" s="89">
        <f t="shared" si="245"/>
        <v>43904</v>
      </c>
      <c r="AE1365" s="90" t="str">
        <f t="shared" si="243"/>
        <v>W11-2020</v>
      </c>
      <c r="AF1365" s="90" t="str">
        <f t="shared" si="244"/>
        <v>Mar-2020</v>
      </c>
      <c r="AG1365" s="89" t="s">
        <v>16</v>
      </c>
      <c r="AH1365" s="90" t="str">
        <f t="shared" si="247"/>
        <v/>
      </c>
      <c r="AI1365" s="90" t="str">
        <f t="shared" si="248"/>
        <v/>
      </c>
      <c r="AJ1365" s="89">
        <v>43902</v>
      </c>
      <c r="AK1365" s="90" t="str">
        <f t="shared" si="251"/>
        <v>W11-2020</v>
      </c>
      <c r="AL1365" s="90" t="str">
        <f t="shared" si="252"/>
        <v>Mar-2020</v>
      </c>
      <c r="AM1365" s="89">
        <v>43902</v>
      </c>
      <c r="AN1365" s="90" t="str">
        <f t="shared" si="253"/>
        <v>W11-2020</v>
      </c>
      <c r="AO1365" s="90" t="str">
        <f t="shared" si="254"/>
        <v>Mar-2020</v>
      </c>
      <c r="AP1365" s="83" t="s">
        <v>4462</v>
      </c>
      <c r="AQ1365" s="107">
        <v>43884</v>
      </c>
      <c r="AR1365" s="89"/>
      <c r="AS1365" s="99">
        <v>111120218485</v>
      </c>
      <c r="AT1365" s="94">
        <v>6.6</v>
      </c>
      <c r="AU1365" s="97"/>
      <c r="AV1365" s="95">
        <v>43879</v>
      </c>
      <c r="AW1365" s="97"/>
      <c r="AX1365" s="89"/>
      <c r="AY1365" s="89">
        <v>43891</v>
      </c>
      <c r="AZ1365" s="219" t="str">
        <f t="shared" si="255"/>
        <v>W10-2020</v>
      </c>
      <c r="BA1365" s="86"/>
      <c r="BB1365" s="86"/>
      <c r="BC1365" s="86"/>
      <c r="BD1365" s="83" t="s">
        <v>3719</v>
      </c>
      <c r="BE1365" s="83" t="str">
        <f t="shared" si="256"/>
        <v>21.RFI</v>
      </c>
      <c r="BF1365" s="83" t="s">
        <v>3755</v>
      </c>
      <c r="BG1365" s="96" t="s">
        <v>3985</v>
      </c>
      <c r="BH1365" s="96"/>
      <c r="BI1365" s="197"/>
      <c r="BJ1365" s="197"/>
    </row>
    <row r="1366" spans="1:62" s="13" customFormat="1" ht="15" hidden="1" customHeight="1">
      <c r="A1366" s="27">
        <v>229</v>
      </c>
      <c r="B1366" s="29"/>
      <c r="C1366" s="83" t="str">
        <f t="shared" si="246"/>
        <v>SUM-LA-GDT-1045</v>
      </c>
      <c r="D1366" s="83">
        <v>30581970031</v>
      </c>
      <c r="E1366" s="83" t="s">
        <v>7351</v>
      </c>
      <c r="F1366" s="198" t="s">
        <v>2920</v>
      </c>
      <c r="G1366" s="83" t="s">
        <v>5840</v>
      </c>
      <c r="H1366" s="84" t="s">
        <v>6825</v>
      </c>
      <c r="I1366" s="83">
        <v>105.20059999999999</v>
      </c>
      <c r="J1366" s="83">
        <v>-5.4293800000000001</v>
      </c>
      <c r="K1366" s="83">
        <v>50</v>
      </c>
      <c r="L1366" s="83" t="s">
        <v>4657</v>
      </c>
      <c r="M1366" s="84">
        <v>2020</v>
      </c>
      <c r="N1366" s="83" t="s">
        <v>3757</v>
      </c>
      <c r="O1366" s="83" t="s">
        <v>3422</v>
      </c>
      <c r="P1366" s="84" t="s">
        <v>205</v>
      </c>
      <c r="Q1366" s="83" t="s">
        <v>831</v>
      </c>
      <c r="R1366" s="83" t="s">
        <v>832</v>
      </c>
      <c r="S1366" s="83" t="s">
        <v>2200</v>
      </c>
      <c r="T1366" s="83" t="s">
        <v>4465</v>
      </c>
      <c r="U1366" s="83" t="s">
        <v>201</v>
      </c>
      <c r="V1366" s="83" t="s">
        <v>208</v>
      </c>
      <c r="W1366" s="274" t="s">
        <v>2218</v>
      </c>
      <c r="X1366" s="274" t="s">
        <v>2502</v>
      </c>
      <c r="Y1366" s="85">
        <v>6614479</v>
      </c>
      <c r="Z1366" s="86">
        <v>43874</v>
      </c>
      <c r="AA1366" s="86"/>
      <c r="AB1366" s="87">
        <f t="shared" ca="1" si="249"/>
        <v>43</v>
      </c>
      <c r="AC1366" s="88" t="str">
        <f t="shared" ca="1" si="250"/>
        <v>31 - 60 days</v>
      </c>
      <c r="AD1366" s="89">
        <f t="shared" si="245"/>
        <v>43904</v>
      </c>
      <c r="AE1366" s="90" t="str">
        <f t="shared" si="243"/>
        <v>W11-2020</v>
      </c>
      <c r="AF1366" s="90" t="str">
        <f t="shared" si="244"/>
        <v>Mar-2020</v>
      </c>
      <c r="AG1366" s="89" t="s">
        <v>16</v>
      </c>
      <c r="AH1366" s="90" t="str">
        <f t="shared" si="247"/>
        <v/>
      </c>
      <c r="AI1366" s="90" t="str">
        <f t="shared" si="248"/>
        <v/>
      </c>
      <c r="AJ1366" s="89">
        <v>43906</v>
      </c>
      <c r="AK1366" s="90" t="str">
        <f t="shared" si="251"/>
        <v>W12-2020</v>
      </c>
      <c r="AL1366" s="90" t="str">
        <f t="shared" si="252"/>
        <v>Mar-2020</v>
      </c>
      <c r="AM1366" s="89">
        <v>43917</v>
      </c>
      <c r="AN1366" s="90" t="str">
        <f t="shared" si="253"/>
        <v>W13-2020</v>
      </c>
      <c r="AO1366" s="90" t="str">
        <f t="shared" si="254"/>
        <v>Mar-2020</v>
      </c>
      <c r="AP1366" s="83" t="s">
        <v>4464</v>
      </c>
      <c r="AQ1366" s="107">
        <v>43889</v>
      </c>
      <c r="AR1366" s="89"/>
      <c r="AS1366" s="99">
        <v>171802684683</v>
      </c>
      <c r="AT1366" s="94">
        <v>6.6</v>
      </c>
      <c r="AU1366" s="97"/>
      <c r="AV1366" s="95">
        <v>43879</v>
      </c>
      <c r="AW1366" s="97"/>
      <c r="AX1366" s="89"/>
      <c r="AY1366" s="89">
        <v>43917</v>
      </c>
      <c r="AZ1366" s="219" t="str">
        <f t="shared" si="255"/>
        <v>W13-2020</v>
      </c>
      <c r="BA1366" s="86"/>
      <c r="BB1366" s="86">
        <v>44012</v>
      </c>
      <c r="BC1366" s="86"/>
      <c r="BD1366" s="83" t="s">
        <v>3719</v>
      </c>
      <c r="BE1366" s="83" t="str">
        <f t="shared" si="256"/>
        <v>21.RFI</v>
      </c>
      <c r="BF1366" s="83" t="s">
        <v>3755</v>
      </c>
      <c r="BG1366" s="96" t="s">
        <v>3989</v>
      </c>
      <c r="BH1366" s="96"/>
      <c r="BI1366" s="197"/>
      <c r="BJ1366" s="197"/>
    </row>
    <row r="1367" spans="1:62" s="13" customFormat="1" ht="15" hidden="1" customHeight="1">
      <c r="A1367" s="27">
        <v>226</v>
      </c>
      <c r="B1367" s="29"/>
      <c r="C1367" s="83" t="str">
        <f t="shared" si="246"/>
        <v>JAW-JB-SOR-3679</v>
      </c>
      <c r="D1367" s="83">
        <v>30581990031</v>
      </c>
      <c r="E1367" s="83" t="s">
        <v>7577</v>
      </c>
      <c r="F1367" s="198" t="s">
        <v>7950</v>
      </c>
      <c r="G1367" s="83" t="s">
        <v>5840</v>
      </c>
      <c r="H1367" s="84" t="s">
        <v>6508</v>
      </c>
      <c r="I1367" s="83">
        <v>107.56126999999999</v>
      </c>
      <c r="J1367" s="83">
        <v>-6.97248</v>
      </c>
      <c r="K1367" s="83">
        <v>30</v>
      </c>
      <c r="L1367" s="83" t="s">
        <v>4548</v>
      </c>
      <c r="M1367" s="84">
        <v>2020</v>
      </c>
      <c r="N1367" s="83" t="s">
        <v>3757</v>
      </c>
      <c r="O1367" s="83" t="s">
        <v>3419</v>
      </c>
      <c r="P1367" s="84" t="s">
        <v>205</v>
      </c>
      <c r="Q1367" s="83" t="s">
        <v>825</v>
      </c>
      <c r="R1367" s="83" t="s">
        <v>826</v>
      </c>
      <c r="S1367" s="83" t="s">
        <v>2200</v>
      </c>
      <c r="T1367" s="83" t="s">
        <v>4465</v>
      </c>
      <c r="U1367" s="83" t="s">
        <v>103</v>
      </c>
      <c r="V1367" s="83" t="s">
        <v>4470</v>
      </c>
      <c r="W1367" s="274" t="s">
        <v>2205</v>
      </c>
      <c r="X1367" s="274" t="s">
        <v>2450</v>
      </c>
      <c r="Y1367" s="85">
        <v>6614472</v>
      </c>
      <c r="Z1367" s="86">
        <v>43874</v>
      </c>
      <c r="AA1367" s="86"/>
      <c r="AB1367" s="87">
        <f t="shared" ca="1" si="249"/>
        <v>174</v>
      </c>
      <c r="AC1367" s="88" t="str">
        <f t="shared" ca="1" si="250"/>
        <v>&gt; 150 days</v>
      </c>
      <c r="AD1367" s="89">
        <f t="shared" si="245"/>
        <v>43904</v>
      </c>
      <c r="AE1367" s="90" t="str">
        <f t="shared" si="243"/>
        <v>W11-2020</v>
      </c>
      <c r="AF1367" s="90" t="str">
        <f t="shared" si="244"/>
        <v>Mar-2020</v>
      </c>
      <c r="AG1367" s="89">
        <v>43951</v>
      </c>
      <c r="AH1367" s="90" t="str">
        <f t="shared" si="247"/>
        <v>W18-2020</v>
      </c>
      <c r="AI1367" s="90" t="str">
        <f t="shared" si="248"/>
        <v>Apr-2020</v>
      </c>
      <c r="AJ1367" s="89">
        <v>44043</v>
      </c>
      <c r="AK1367" s="90" t="str">
        <f t="shared" si="251"/>
        <v>W31-2020</v>
      </c>
      <c r="AL1367" s="90" t="str">
        <f t="shared" si="252"/>
        <v>Jul-2020</v>
      </c>
      <c r="AM1367" s="89">
        <v>44051</v>
      </c>
      <c r="AN1367" s="90" t="str">
        <f t="shared" si="253"/>
        <v>W32-2020</v>
      </c>
      <c r="AO1367" s="90" t="str">
        <f t="shared" si="254"/>
        <v>Aug-2020</v>
      </c>
      <c r="AP1367" s="83" t="s">
        <v>4464</v>
      </c>
      <c r="AQ1367" s="107" t="s">
        <v>6009</v>
      </c>
      <c r="AR1367" s="89"/>
      <c r="AS1367" s="99" t="s">
        <v>2276</v>
      </c>
      <c r="AT1367" s="94" t="s">
        <v>2415</v>
      </c>
      <c r="AU1367" s="97"/>
      <c r="AV1367" s="95">
        <v>43879</v>
      </c>
      <c r="AW1367" s="97"/>
      <c r="AX1367" s="89">
        <v>44010</v>
      </c>
      <c r="AY1367" s="89">
        <v>44048</v>
      </c>
      <c r="AZ1367" s="219" t="str">
        <f t="shared" si="255"/>
        <v>W32-2020</v>
      </c>
      <c r="BA1367" s="86"/>
      <c r="BB1367" s="86">
        <v>44073</v>
      </c>
      <c r="BC1367" s="86"/>
      <c r="BD1367" s="83" t="s">
        <v>3719</v>
      </c>
      <c r="BE1367" s="83" t="str">
        <f t="shared" si="256"/>
        <v>21.RFI</v>
      </c>
      <c r="BF1367" s="83" t="s">
        <v>3755</v>
      </c>
      <c r="BG1367" s="96" t="s">
        <v>3986</v>
      </c>
      <c r="BH1367" s="96"/>
      <c r="BI1367" s="197"/>
      <c r="BJ1367" s="197"/>
    </row>
    <row r="1368" spans="1:62" s="201" customFormat="1" ht="15" hidden="1" customHeight="1">
      <c r="A1368" s="27">
        <v>277</v>
      </c>
      <c r="B1368" s="29"/>
      <c r="C1368" s="83" t="str">
        <f t="shared" si="246"/>
        <v>JAW-JI-SDA-4077</v>
      </c>
      <c r="D1368" s="83">
        <v>30573490031</v>
      </c>
      <c r="E1368" s="83" t="s">
        <v>7812</v>
      </c>
      <c r="F1368" s="198" t="s">
        <v>928</v>
      </c>
      <c r="G1368" s="83" t="s">
        <v>5840</v>
      </c>
      <c r="H1368" s="84" t="s">
        <v>6825</v>
      </c>
      <c r="I1368" s="83" t="s">
        <v>5154</v>
      </c>
      <c r="J1368" s="83" t="s">
        <v>5155</v>
      </c>
      <c r="K1368" s="83">
        <v>30</v>
      </c>
      <c r="L1368" s="83" t="s">
        <v>4548</v>
      </c>
      <c r="M1368" s="84">
        <v>2020</v>
      </c>
      <c r="N1368" s="83" t="s">
        <v>3757</v>
      </c>
      <c r="O1368" s="83" t="s">
        <v>3470</v>
      </c>
      <c r="P1368" s="84" t="s">
        <v>205</v>
      </c>
      <c r="Q1368" s="83" t="s">
        <v>927</v>
      </c>
      <c r="R1368" s="83" t="s">
        <v>928</v>
      </c>
      <c r="S1368" s="83" t="s">
        <v>2200</v>
      </c>
      <c r="T1368" s="83" t="s">
        <v>4465</v>
      </c>
      <c r="U1368" s="83" t="s">
        <v>203</v>
      </c>
      <c r="V1368" s="83" t="s">
        <v>4472</v>
      </c>
      <c r="W1368" s="274" t="s">
        <v>2207</v>
      </c>
      <c r="X1368" s="274" t="s">
        <v>2471</v>
      </c>
      <c r="Y1368" s="85">
        <v>6614451</v>
      </c>
      <c r="Z1368" s="86">
        <v>43861</v>
      </c>
      <c r="AA1368" s="86"/>
      <c r="AB1368" s="87">
        <f t="shared" ca="1" si="249"/>
        <v>41</v>
      </c>
      <c r="AC1368" s="88" t="str">
        <f t="shared" ca="1" si="250"/>
        <v>31 - 60 days</v>
      </c>
      <c r="AD1368" s="89">
        <f t="shared" si="245"/>
        <v>43891</v>
      </c>
      <c r="AE1368" s="90" t="str">
        <f t="shared" si="243"/>
        <v>W10-2020</v>
      </c>
      <c r="AF1368" s="90" t="str">
        <f t="shared" si="244"/>
        <v>Mar-2020</v>
      </c>
      <c r="AG1368" s="89">
        <v>43895</v>
      </c>
      <c r="AH1368" s="90" t="str">
        <f t="shared" si="247"/>
        <v>W10-2020</v>
      </c>
      <c r="AI1368" s="90" t="str">
        <f t="shared" si="248"/>
        <v>Mar-2020</v>
      </c>
      <c r="AJ1368" s="89">
        <v>43895</v>
      </c>
      <c r="AK1368" s="90" t="str">
        <f t="shared" si="251"/>
        <v>W10-2020</v>
      </c>
      <c r="AL1368" s="90" t="str">
        <f t="shared" si="252"/>
        <v>Mar-2020</v>
      </c>
      <c r="AM1368" s="89">
        <v>43895</v>
      </c>
      <c r="AN1368" s="90" t="str">
        <f t="shared" si="253"/>
        <v>W10-2020</v>
      </c>
      <c r="AO1368" s="90" t="str">
        <f t="shared" si="254"/>
        <v>Mar-2020</v>
      </c>
      <c r="AP1368" s="83" t="s">
        <v>4464</v>
      </c>
      <c r="AQ1368" s="107">
        <v>43874</v>
      </c>
      <c r="AR1368" s="89"/>
      <c r="AS1368" s="99">
        <v>511802209890</v>
      </c>
      <c r="AT1368" s="94">
        <v>6.6</v>
      </c>
      <c r="AU1368" s="97"/>
      <c r="AV1368" s="95">
        <v>43875</v>
      </c>
      <c r="AW1368" s="97"/>
      <c r="AX1368" s="89"/>
      <c r="AY1368" s="89">
        <v>43902</v>
      </c>
      <c r="AZ1368" s="219" t="str">
        <f t="shared" si="255"/>
        <v>W11-2020</v>
      </c>
      <c r="BA1368" s="86"/>
      <c r="BB1368" s="86"/>
      <c r="BC1368" s="86"/>
      <c r="BD1368" s="83" t="s">
        <v>3719</v>
      </c>
      <c r="BE1368" s="83" t="str">
        <f t="shared" si="256"/>
        <v>21.RFI</v>
      </c>
      <c r="BF1368" s="83" t="s">
        <v>3755</v>
      </c>
      <c r="BG1368" s="96" t="s">
        <v>4036</v>
      </c>
      <c r="BH1368" s="96"/>
      <c r="BI1368" s="197"/>
      <c r="BJ1368" s="197"/>
    </row>
    <row r="1369" spans="1:62" s="13" customFormat="1" ht="15" hidden="1" customHeight="1">
      <c r="A1369" s="27">
        <v>338</v>
      </c>
      <c r="B1369" s="29"/>
      <c r="C1369" s="83" t="str">
        <f t="shared" si="246"/>
        <v>JAW-JI-SDA-4069</v>
      </c>
      <c r="D1369" s="83">
        <v>30571420031</v>
      </c>
      <c r="E1369" s="83" t="s">
        <v>7280</v>
      </c>
      <c r="F1369" s="198" t="s">
        <v>1050</v>
      </c>
      <c r="G1369" s="83" t="s">
        <v>5840</v>
      </c>
      <c r="H1369" s="84" t="s">
        <v>6825</v>
      </c>
      <c r="I1369" s="83" t="s">
        <v>5156</v>
      </c>
      <c r="J1369" s="83" t="s">
        <v>5157</v>
      </c>
      <c r="K1369" s="83">
        <v>30</v>
      </c>
      <c r="L1369" s="83" t="s">
        <v>4548</v>
      </c>
      <c r="M1369" s="84">
        <v>2020</v>
      </c>
      <c r="N1369" s="83" t="s">
        <v>3757</v>
      </c>
      <c r="O1369" s="285" t="s">
        <v>3531</v>
      </c>
      <c r="P1369" s="84" t="s">
        <v>205</v>
      </c>
      <c r="Q1369" s="83" t="s">
        <v>1049</v>
      </c>
      <c r="R1369" s="83" t="s">
        <v>1050</v>
      </c>
      <c r="S1369" s="83" t="s">
        <v>2200</v>
      </c>
      <c r="T1369" s="83" t="s">
        <v>4465</v>
      </c>
      <c r="U1369" s="83" t="s">
        <v>203</v>
      </c>
      <c r="V1369" s="83" t="s">
        <v>4472</v>
      </c>
      <c r="W1369" s="274" t="s">
        <v>2207</v>
      </c>
      <c r="X1369" s="274" t="s">
        <v>2471</v>
      </c>
      <c r="Y1369" s="85">
        <v>6614450</v>
      </c>
      <c r="Z1369" s="86">
        <v>43861</v>
      </c>
      <c r="AA1369" s="86"/>
      <c r="AB1369" s="87">
        <f t="shared" ca="1" si="249"/>
        <v>180</v>
      </c>
      <c r="AC1369" s="88" t="str">
        <f t="shared" ca="1" si="250"/>
        <v>&gt; 150 days</v>
      </c>
      <c r="AD1369" s="89">
        <f t="shared" si="245"/>
        <v>43891</v>
      </c>
      <c r="AE1369" s="90" t="str">
        <f t="shared" si="243"/>
        <v>W10-2020</v>
      </c>
      <c r="AF1369" s="90" t="str">
        <f t="shared" si="244"/>
        <v>Mar-2020</v>
      </c>
      <c r="AG1369" s="89">
        <v>43917</v>
      </c>
      <c r="AH1369" s="90" t="str">
        <f t="shared" si="247"/>
        <v>W13-2020</v>
      </c>
      <c r="AI1369" s="90" t="str">
        <f t="shared" si="248"/>
        <v>Mar-2020</v>
      </c>
      <c r="AJ1369" s="89">
        <v>44015</v>
      </c>
      <c r="AK1369" s="90" t="str">
        <f t="shared" si="251"/>
        <v>W27-2020</v>
      </c>
      <c r="AL1369" s="90" t="str">
        <f t="shared" si="252"/>
        <v>Jul-2020</v>
      </c>
      <c r="AM1369" s="89">
        <v>44040</v>
      </c>
      <c r="AN1369" s="90" t="str">
        <f t="shared" si="253"/>
        <v>W31-2020</v>
      </c>
      <c r="AO1369" s="90" t="str">
        <f t="shared" si="254"/>
        <v>Jul-2020</v>
      </c>
      <c r="AP1369" s="83" t="s">
        <v>4464</v>
      </c>
      <c r="AQ1369" s="107" t="s">
        <v>6008</v>
      </c>
      <c r="AR1369" s="89"/>
      <c r="AS1369" s="99">
        <v>511464302426</v>
      </c>
      <c r="AT1369" s="94">
        <v>6.6</v>
      </c>
      <c r="AU1369" s="97"/>
      <c r="AV1369" s="95">
        <v>43875</v>
      </c>
      <c r="AW1369" s="97"/>
      <c r="AX1369" s="89">
        <v>43918</v>
      </c>
      <c r="AY1369" s="89">
        <v>44041</v>
      </c>
      <c r="AZ1369" s="219" t="str">
        <f t="shared" si="255"/>
        <v>W31-2020</v>
      </c>
      <c r="BA1369" s="86"/>
      <c r="BB1369" s="86"/>
      <c r="BC1369" s="86"/>
      <c r="BD1369" s="83" t="s">
        <v>3719</v>
      </c>
      <c r="BE1369" s="83" t="str">
        <f t="shared" si="256"/>
        <v>21.RFI</v>
      </c>
      <c r="BF1369" s="83" t="s">
        <v>3755</v>
      </c>
      <c r="BG1369" s="96" t="s">
        <v>4090</v>
      </c>
      <c r="BH1369" s="96"/>
      <c r="BI1369" s="197"/>
      <c r="BJ1369" s="197"/>
    </row>
    <row r="1370" spans="1:62" s="13" customFormat="1" ht="15" hidden="1" customHeight="1">
      <c r="A1370" s="27">
        <v>258</v>
      </c>
      <c r="B1370" s="29"/>
      <c r="C1370" s="83" t="str">
        <f t="shared" si="246"/>
        <v>JAW-JB-CMS-3758</v>
      </c>
      <c r="D1370" s="83">
        <v>30578920031</v>
      </c>
      <c r="E1370" s="83" t="s">
        <v>7774</v>
      </c>
      <c r="F1370" s="198" t="s">
        <v>2946</v>
      </c>
      <c r="G1370" s="83" t="s">
        <v>5840</v>
      </c>
      <c r="H1370" s="84" t="s">
        <v>6825</v>
      </c>
      <c r="I1370" s="83">
        <v>108.66401999999999</v>
      </c>
      <c r="J1370" s="83">
        <v>-7.35886</v>
      </c>
      <c r="K1370" s="83">
        <v>40</v>
      </c>
      <c r="L1370" s="83" t="s">
        <v>4683</v>
      </c>
      <c r="M1370" s="84">
        <v>2020</v>
      </c>
      <c r="N1370" s="83" t="s">
        <v>3757</v>
      </c>
      <c r="O1370" s="83" t="s">
        <v>3451</v>
      </c>
      <c r="P1370" s="84" t="s">
        <v>205</v>
      </c>
      <c r="Q1370" s="83" t="s">
        <v>889</v>
      </c>
      <c r="R1370" s="83" t="s">
        <v>890</v>
      </c>
      <c r="S1370" s="83" t="s">
        <v>2200</v>
      </c>
      <c r="T1370" s="83" t="s">
        <v>4465</v>
      </c>
      <c r="U1370" s="83" t="s">
        <v>103</v>
      </c>
      <c r="V1370" s="83" t="s">
        <v>4470</v>
      </c>
      <c r="W1370" s="274" t="s">
        <v>2205</v>
      </c>
      <c r="X1370" s="274" t="s">
        <v>2522</v>
      </c>
      <c r="Y1370" s="85">
        <v>6614396</v>
      </c>
      <c r="Z1370" s="86">
        <v>43845</v>
      </c>
      <c r="AA1370" s="86"/>
      <c r="AB1370" s="87">
        <f t="shared" ca="1" si="249"/>
        <v>349</v>
      </c>
      <c r="AC1370" s="88" t="str">
        <f t="shared" ca="1" si="250"/>
        <v>&gt; 150 days</v>
      </c>
      <c r="AD1370" s="89">
        <f t="shared" si="245"/>
        <v>43875</v>
      </c>
      <c r="AE1370" s="90" t="str">
        <f t="shared" si="243"/>
        <v>W07-2020</v>
      </c>
      <c r="AF1370" s="90" t="str">
        <f t="shared" si="244"/>
        <v>Feb-2020</v>
      </c>
      <c r="AG1370" s="89">
        <v>43902</v>
      </c>
      <c r="AH1370" s="90" t="str">
        <f t="shared" si="247"/>
        <v>W11-2020</v>
      </c>
      <c r="AI1370" s="90" t="str">
        <f t="shared" si="248"/>
        <v>Mar-2020</v>
      </c>
      <c r="AJ1370" s="89">
        <v>44195</v>
      </c>
      <c r="AK1370" s="90" t="str">
        <f t="shared" si="251"/>
        <v>W53-2020</v>
      </c>
      <c r="AL1370" s="90" t="str">
        <f t="shared" si="252"/>
        <v>Dec-2020</v>
      </c>
      <c r="AM1370" s="89">
        <v>44195</v>
      </c>
      <c r="AN1370" s="90" t="str">
        <f t="shared" si="253"/>
        <v>W53-2020</v>
      </c>
      <c r="AO1370" s="90" t="str">
        <f t="shared" si="254"/>
        <v>Dec-2020</v>
      </c>
      <c r="AP1370" s="83" t="s">
        <v>4463</v>
      </c>
      <c r="AQ1370" s="107">
        <v>44175</v>
      </c>
      <c r="AR1370" s="89"/>
      <c r="AS1370" s="99" t="s">
        <v>2286</v>
      </c>
      <c r="AT1370" s="94" t="s">
        <v>2415</v>
      </c>
      <c r="AU1370" s="97"/>
      <c r="AV1370" s="95">
        <v>43859</v>
      </c>
      <c r="AW1370" s="97"/>
      <c r="AX1370" s="89">
        <v>43902</v>
      </c>
      <c r="AY1370" s="89">
        <v>44194</v>
      </c>
      <c r="AZ1370" s="219" t="str">
        <f t="shared" si="255"/>
        <v>W53-2020</v>
      </c>
      <c r="BA1370" s="86"/>
      <c r="BB1370" s="86"/>
      <c r="BC1370" s="86"/>
      <c r="BD1370" s="83" t="s">
        <v>3719</v>
      </c>
      <c r="BE1370" s="83" t="str">
        <f t="shared" si="256"/>
        <v>21.RFI</v>
      </c>
      <c r="BF1370" s="83" t="s">
        <v>3755</v>
      </c>
      <c r="BG1370" s="96" t="s">
        <v>4018</v>
      </c>
      <c r="BH1370" s="96"/>
      <c r="BI1370" s="198"/>
      <c r="BJ1370" s="198"/>
    </row>
    <row r="1371" spans="1:62" s="13" customFormat="1" ht="15" hidden="1" customHeight="1">
      <c r="A1371" s="27">
        <v>399</v>
      </c>
      <c r="B1371" s="29"/>
      <c r="C1371" s="83" t="str">
        <f t="shared" si="246"/>
        <v>JAW-JB-CMS-3757</v>
      </c>
      <c r="D1371" s="83">
        <v>30578910031</v>
      </c>
      <c r="E1371" s="83" t="s">
        <v>7405</v>
      </c>
      <c r="F1371" s="198" t="s">
        <v>3075</v>
      </c>
      <c r="G1371" s="83" t="s">
        <v>5840</v>
      </c>
      <c r="H1371" s="84" t="s">
        <v>6825</v>
      </c>
      <c r="I1371" s="83">
        <v>108.71584</v>
      </c>
      <c r="J1371" s="83">
        <v>-7.4347700000000003</v>
      </c>
      <c r="K1371" s="83">
        <v>50</v>
      </c>
      <c r="L1371" s="83" t="s">
        <v>4487</v>
      </c>
      <c r="M1371" s="84">
        <v>2020</v>
      </c>
      <c r="N1371" s="83" t="s">
        <v>3757</v>
      </c>
      <c r="O1371" s="83" t="s">
        <v>3592</v>
      </c>
      <c r="P1371" s="84" t="s">
        <v>205</v>
      </c>
      <c r="Q1371" s="83" t="s">
        <v>1171</v>
      </c>
      <c r="R1371" s="83" t="s">
        <v>1172</v>
      </c>
      <c r="S1371" s="83" t="s">
        <v>2200</v>
      </c>
      <c r="T1371" s="83" t="s">
        <v>4465</v>
      </c>
      <c r="U1371" s="83" t="s">
        <v>103</v>
      </c>
      <c r="V1371" s="83" t="s">
        <v>4470</v>
      </c>
      <c r="W1371" s="274" t="s">
        <v>2205</v>
      </c>
      <c r="X1371" s="274" t="s">
        <v>2522</v>
      </c>
      <c r="Y1371" s="85">
        <v>6614396</v>
      </c>
      <c r="Z1371" s="86">
        <v>43845</v>
      </c>
      <c r="AA1371" s="86"/>
      <c r="AB1371" s="87">
        <f t="shared" ca="1" si="249"/>
        <v>349</v>
      </c>
      <c r="AC1371" s="88" t="str">
        <f t="shared" ca="1" si="250"/>
        <v>&gt; 150 days</v>
      </c>
      <c r="AD1371" s="89">
        <f t="shared" si="245"/>
        <v>43875</v>
      </c>
      <c r="AE1371" s="90" t="str">
        <f t="shared" si="243"/>
        <v>W07-2020</v>
      </c>
      <c r="AF1371" s="90" t="str">
        <f t="shared" si="244"/>
        <v>Feb-2020</v>
      </c>
      <c r="AG1371" s="89">
        <v>43902</v>
      </c>
      <c r="AH1371" s="90" t="str">
        <f t="shared" si="247"/>
        <v>W11-2020</v>
      </c>
      <c r="AI1371" s="90" t="str">
        <f t="shared" si="248"/>
        <v>Mar-2020</v>
      </c>
      <c r="AJ1371" s="89">
        <v>44195</v>
      </c>
      <c r="AK1371" s="90" t="str">
        <f t="shared" si="251"/>
        <v>W53-2020</v>
      </c>
      <c r="AL1371" s="90" t="str">
        <f t="shared" si="252"/>
        <v>Dec-2020</v>
      </c>
      <c r="AM1371" s="89">
        <v>44195</v>
      </c>
      <c r="AN1371" s="90" t="str">
        <f t="shared" si="253"/>
        <v>W53-2020</v>
      </c>
      <c r="AO1371" s="90" t="str">
        <f t="shared" si="254"/>
        <v>Dec-2020</v>
      </c>
      <c r="AP1371" s="83" t="s">
        <v>4463</v>
      </c>
      <c r="AQ1371" s="107">
        <v>44175</v>
      </c>
      <c r="AR1371" s="89"/>
      <c r="AS1371" s="99" t="s">
        <v>2316</v>
      </c>
      <c r="AT1371" s="94" t="s">
        <v>2415</v>
      </c>
      <c r="AU1371" s="97"/>
      <c r="AV1371" s="95">
        <v>43859</v>
      </c>
      <c r="AW1371" s="97"/>
      <c r="AX1371" s="89">
        <v>43902</v>
      </c>
      <c r="AY1371" s="89">
        <v>44194</v>
      </c>
      <c r="AZ1371" s="219" t="str">
        <f t="shared" si="255"/>
        <v>W53-2020</v>
      </c>
      <c r="BA1371" s="86"/>
      <c r="BB1371" s="86"/>
      <c r="BC1371" s="86"/>
      <c r="BD1371" s="83" t="s">
        <v>3719</v>
      </c>
      <c r="BE1371" s="83" t="str">
        <f t="shared" si="256"/>
        <v>21.RFI</v>
      </c>
      <c r="BF1371" s="83" t="s">
        <v>3755</v>
      </c>
      <c r="BG1371" s="96" t="s">
        <v>4146</v>
      </c>
      <c r="BH1371" s="437"/>
      <c r="BI1371" s="242"/>
      <c r="BJ1371" s="242"/>
    </row>
    <row r="1372" spans="1:62" s="13" customFormat="1" ht="15" hidden="1" customHeight="1">
      <c r="A1372" s="27">
        <v>445</v>
      </c>
      <c r="B1372" s="29"/>
      <c r="C1372" s="83" t="str">
        <f t="shared" si="246"/>
        <v>SUM-LA-GNS-1089</v>
      </c>
      <c r="D1372" s="83">
        <v>30574170031</v>
      </c>
      <c r="E1372" s="83" t="s">
        <v>7809</v>
      </c>
      <c r="F1372" s="198" t="s">
        <v>3117</v>
      </c>
      <c r="G1372" s="83" t="s">
        <v>5840</v>
      </c>
      <c r="H1372" s="84" t="s">
        <v>6825</v>
      </c>
      <c r="I1372" s="83">
        <v>105.17778</v>
      </c>
      <c r="J1372" s="83">
        <v>-4.9414699999999998</v>
      </c>
      <c r="K1372" s="83">
        <v>50</v>
      </c>
      <c r="L1372" s="83" t="s">
        <v>4814</v>
      </c>
      <c r="M1372" s="84">
        <v>2020</v>
      </c>
      <c r="N1372" s="83" t="s">
        <v>3757</v>
      </c>
      <c r="O1372" s="83" t="s">
        <v>3638</v>
      </c>
      <c r="P1372" s="84" t="s">
        <v>205</v>
      </c>
      <c r="Q1372" s="83" t="s">
        <v>1263</v>
      </c>
      <c r="R1372" s="83" t="s">
        <v>1264</v>
      </c>
      <c r="S1372" s="83" t="s">
        <v>2200</v>
      </c>
      <c r="T1372" s="83" t="s">
        <v>4465</v>
      </c>
      <c r="U1372" s="83" t="s">
        <v>201</v>
      </c>
      <c r="V1372" s="83" t="s">
        <v>208</v>
      </c>
      <c r="W1372" s="274" t="s">
        <v>2218</v>
      </c>
      <c r="X1372" s="274" t="s">
        <v>2594</v>
      </c>
      <c r="Y1372" s="85">
        <v>6614396</v>
      </c>
      <c r="Z1372" s="86">
        <v>43845</v>
      </c>
      <c r="AA1372" s="86"/>
      <c r="AB1372" s="87">
        <f t="shared" ca="1" si="249"/>
        <v>29</v>
      </c>
      <c r="AC1372" s="88" t="str">
        <f t="shared" ca="1" si="250"/>
        <v>&lt; 30 days</v>
      </c>
      <c r="AD1372" s="89">
        <f t="shared" si="245"/>
        <v>43875</v>
      </c>
      <c r="AE1372" s="90" t="str">
        <f t="shared" si="243"/>
        <v>W07-2020</v>
      </c>
      <c r="AF1372" s="90" t="str">
        <f t="shared" si="244"/>
        <v>Feb-2020</v>
      </c>
      <c r="AG1372" s="89" t="s">
        <v>16</v>
      </c>
      <c r="AH1372" s="90" t="str">
        <f t="shared" si="247"/>
        <v/>
      </c>
      <c r="AI1372" s="90" t="str">
        <f t="shared" si="248"/>
        <v/>
      </c>
      <c r="AJ1372" s="89">
        <v>43873</v>
      </c>
      <c r="AK1372" s="90" t="str">
        <f t="shared" si="251"/>
        <v>W07-2020</v>
      </c>
      <c r="AL1372" s="90" t="str">
        <f t="shared" si="252"/>
        <v>Feb-2020</v>
      </c>
      <c r="AM1372" s="89">
        <v>43873</v>
      </c>
      <c r="AN1372" s="90" t="str">
        <f t="shared" si="253"/>
        <v>W07-2020</v>
      </c>
      <c r="AO1372" s="90" t="str">
        <f t="shared" si="254"/>
        <v>Feb-2020</v>
      </c>
      <c r="AP1372" s="83" t="s">
        <v>4464</v>
      </c>
      <c r="AQ1372" s="107">
        <v>43857</v>
      </c>
      <c r="AR1372" s="89"/>
      <c r="AS1372" s="99">
        <v>172200956900</v>
      </c>
      <c r="AT1372" s="94">
        <v>6.6</v>
      </c>
      <c r="AU1372" s="97"/>
      <c r="AV1372" s="95">
        <v>43854</v>
      </c>
      <c r="AW1372" s="97"/>
      <c r="AX1372" s="89"/>
      <c r="AY1372" s="89">
        <v>43874</v>
      </c>
      <c r="AZ1372" s="219" t="str">
        <f t="shared" si="255"/>
        <v>W07-2020</v>
      </c>
      <c r="BA1372" s="86"/>
      <c r="BB1372" s="86">
        <v>44020</v>
      </c>
      <c r="BC1372" s="86"/>
      <c r="BD1372" s="83" t="s">
        <v>3719</v>
      </c>
      <c r="BE1372" s="83" t="str">
        <f t="shared" si="256"/>
        <v>21.RFI</v>
      </c>
      <c r="BF1372" s="83" t="s">
        <v>3755</v>
      </c>
      <c r="BG1372" s="96" t="s">
        <v>4186</v>
      </c>
      <c r="BH1372" s="437"/>
      <c r="BI1372" s="242"/>
      <c r="BJ1372" s="242"/>
    </row>
    <row r="1373" spans="1:62" s="13" customFormat="1" ht="15" hidden="1" customHeight="1">
      <c r="A1373" s="27">
        <v>283</v>
      </c>
      <c r="B1373" s="29"/>
      <c r="C1373" s="83" t="str">
        <f t="shared" si="246"/>
        <v>SUM-LA-KOT-1039</v>
      </c>
      <c r="D1373" s="83">
        <v>30574330031</v>
      </c>
      <c r="E1373" s="83" t="s">
        <v>7278</v>
      </c>
      <c r="F1373" s="198" t="s">
        <v>2969</v>
      </c>
      <c r="G1373" s="83" t="s">
        <v>5840</v>
      </c>
      <c r="H1373" s="84" t="s">
        <v>6825</v>
      </c>
      <c r="I1373" s="83">
        <v>104.76121999999999</v>
      </c>
      <c r="J1373" s="83">
        <v>-5.2947499999999996</v>
      </c>
      <c r="K1373" s="83">
        <v>50</v>
      </c>
      <c r="L1373" s="83" t="s">
        <v>4699</v>
      </c>
      <c r="M1373" s="84">
        <v>2020</v>
      </c>
      <c r="N1373" s="83" t="s">
        <v>3757</v>
      </c>
      <c r="O1373" s="83" t="s">
        <v>3476</v>
      </c>
      <c r="P1373" s="84" t="s">
        <v>205</v>
      </c>
      <c r="Q1373" s="83" t="s">
        <v>939</v>
      </c>
      <c r="R1373" s="83" t="s">
        <v>940</v>
      </c>
      <c r="S1373" s="83" t="s">
        <v>2200</v>
      </c>
      <c r="T1373" s="83" t="s">
        <v>4465</v>
      </c>
      <c r="U1373" s="83" t="s">
        <v>201</v>
      </c>
      <c r="V1373" s="83" t="s">
        <v>208</v>
      </c>
      <c r="W1373" s="274" t="s">
        <v>2218</v>
      </c>
      <c r="X1373" s="274" t="s">
        <v>2503</v>
      </c>
      <c r="Y1373" s="85">
        <v>6614396</v>
      </c>
      <c r="Z1373" s="86">
        <v>43845</v>
      </c>
      <c r="AA1373" s="86"/>
      <c r="AB1373" s="87">
        <f t="shared" ca="1" si="249"/>
        <v>27</v>
      </c>
      <c r="AC1373" s="88" t="str">
        <f t="shared" ca="1" si="250"/>
        <v>&lt; 30 days</v>
      </c>
      <c r="AD1373" s="89">
        <f t="shared" si="245"/>
        <v>43875</v>
      </c>
      <c r="AE1373" s="90" t="str">
        <f t="shared" si="243"/>
        <v>W07-2020</v>
      </c>
      <c r="AF1373" s="90" t="str">
        <f t="shared" si="244"/>
        <v>Feb-2020</v>
      </c>
      <c r="AG1373" s="89" t="s">
        <v>16</v>
      </c>
      <c r="AH1373" s="90" t="str">
        <f t="shared" si="247"/>
        <v/>
      </c>
      <c r="AI1373" s="90" t="str">
        <f t="shared" si="248"/>
        <v/>
      </c>
      <c r="AJ1373" s="89">
        <v>43873</v>
      </c>
      <c r="AK1373" s="90" t="str">
        <f t="shared" si="251"/>
        <v>W07-2020</v>
      </c>
      <c r="AL1373" s="90" t="str">
        <f t="shared" si="252"/>
        <v>Feb-2020</v>
      </c>
      <c r="AM1373" s="89">
        <v>43873</v>
      </c>
      <c r="AN1373" s="90" t="str">
        <f t="shared" si="253"/>
        <v>W07-2020</v>
      </c>
      <c r="AO1373" s="90" t="str">
        <f t="shared" si="254"/>
        <v>Feb-2020</v>
      </c>
      <c r="AP1373" s="83" t="s">
        <v>4464</v>
      </c>
      <c r="AQ1373" s="107">
        <v>43857</v>
      </c>
      <c r="AR1373" s="89"/>
      <c r="AS1373" s="99">
        <v>172300745106</v>
      </c>
      <c r="AT1373" s="94">
        <v>6.6</v>
      </c>
      <c r="AU1373" s="97"/>
      <c r="AV1373" s="95">
        <v>43854</v>
      </c>
      <c r="AW1373" s="97"/>
      <c r="AX1373" s="89"/>
      <c r="AY1373" s="89">
        <v>43872</v>
      </c>
      <c r="AZ1373" s="219" t="str">
        <f t="shared" si="255"/>
        <v>W07-2020</v>
      </c>
      <c r="BA1373" s="86"/>
      <c r="BB1373" s="86">
        <v>43962</v>
      </c>
      <c r="BC1373" s="86"/>
      <c r="BD1373" s="83" t="s">
        <v>3719</v>
      </c>
      <c r="BE1373" s="83" t="str">
        <f t="shared" si="256"/>
        <v>21.RFI</v>
      </c>
      <c r="BF1373" s="83" t="s">
        <v>3755</v>
      </c>
      <c r="BG1373" s="96" t="s">
        <v>3993</v>
      </c>
      <c r="BH1373" s="96"/>
      <c r="BI1373" s="198"/>
      <c r="BJ1373" s="198"/>
    </row>
    <row r="1374" spans="1:62" s="13" customFormat="1" ht="15" hidden="1" customHeight="1">
      <c r="A1374" s="27">
        <v>356</v>
      </c>
      <c r="B1374" s="29"/>
      <c r="C1374" s="83" t="str">
        <f t="shared" si="246"/>
        <v>JAW-JI-LMJ-4225</v>
      </c>
      <c r="D1374" s="83">
        <v>30574850031</v>
      </c>
      <c r="E1374" s="83" t="s">
        <v>7499</v>
      </c>
      <c r="F1374" s="198" t="s">
        <v>3036</v>
      </c>
      <c r="G1374" s="83" t="s">
        <v>5840</v>
      </c>
      <c r="H1374" s="84" t="s">
        <v>6827</v>
      </c>
      <c r="I1374" s="83">
        <v>113.05410999999999</v>
      </c>
      <c r="J1374" s="83">
        <v>-8.1178799999999995</v>
      </c>
      <c r="K1374" s="83">
        <v>72</v>
      </c>
      <c r="L1374" s="83" t="s">
        <v>4587</v>
      </c>
      <c r="M1374" s="84">
        <v>2020</v>
      </c>
      <c r="N1374" s="83" t="s">
        <v>3757</v>
      </c>
      <c r="O1374" s="83" t="s">
        <v>3549</v>
      </c>
      <c r="P1374" s="84" t="s">
        <v>205</v>
      </c>
      <c r="Q1374" s="83" t="s">
        <v>1085</v>
      </c>
      <c r="R1374" s="83" t="s">
        <v>1086</v>
      </c>
      <c r="S1374" s="83" t="s">
        <v>2200</v>
      </c>
      <c r="T1374" s="83" t="s">
        <v>4465</v>
      </c>
      <c r="U1374" s="83" t="s">
        <v>203</v>
      </c>
      <c r="V1374" s="83" t="s">
        <v>4472</v>
      </c>
      <c r="W1374" s="274" t="s">
        <v>2207</v>
      </c>
      <c r="X1374" s="274" t="s">
        <v>2438</v>
      </c>
      <c r="Y1374" s="85">
        <v>6614408</v>
      </c>
      <c r="Z1374" s="86">
        <v>43846</v>
      </c>
      <c r="AA1374" s="86"/>
      <c r="AB1374" s="87">
        <f t="shared" ca="1" si="249"/>
        <v>19</v>
      </c>
      <c r="AC1374" s="88" t="str">
        <f t="shared" ca="1" si="250"/>
        <v>&lt; 30 days</v>
      </c>
      <c r="AD1374" s="89">
        <f t="shared" si="245"/>
        <v>43876</v>
      </c>
      <c r="AE1374" s="90" t="str">
        <f t="shared" si="243"/>
        <v>W07-2020</v>
      </c>
      <c r="AF1374" s="90" t="str">
        <f t="shared" si="244"/>
        <v>Feb-2020</v>
      </c>
      <c r="AG1374" s="89" t="s">
        <v>16</v>
      </c>
      <c r="AH1374" s="90" t="str">
        <f t="shared" si="247"/>
        <v/>
      </c>
      <c r="AI1374" s="90" t="str">
        <f t="shared" si="248"/>
        <v/>
      </c>
      <c r="AJ1374" s="89">
        <v>43873</v>
      </c>
      <c r="AK1374" s="90" t="str">
        <f t="shared" si="251"/>
        <v>W07-2020</v>
      </c>
      <c r="AL1374" s="90" t="str">
        <f t="shared" si="252"/>
        <v>Feb-2020</v>
      </c>
      <c r="AM1374" s="89">
        <v>43873</v>
      </c>
      <c r="AN1374" s="90" t="str">
        <f t="shared" si="253"/>
        <v>W07-2020</v>
      </c>
      <c r="AO1374" s="90" t="str">
        <f t="shared" si="254"/>
        <v>Feb-2020</v>
      </c>
      <c r="AP1374" s="83" t="s">
        <v>4463</v>
      </c>
      <c r="AQ1374" s="107">
        <v>43857</v>
      </c>
      <c r="AR1374" s="89"/>
      <c r="AS1374" s="99">
        <v>516021517066</v>
      </c>
      <c r="AT1374" s="94">
        <v>6.6</v>
      </c>
      <c r="AU1374" s="97"/>
      <c r="AV1374" s="95">
        <v>43853</v>
      </c>
      <c r="AW1374" s="97"/>
      <c r="AX1374" s="89"/>
      <c r="AY1374" s="89">
        <v>43865</v>
      </c>
      <c r="AZ1374" s="219" t="str">
        <f t="shared" si="255"/>
        <v>W06-2020</v>
      </c>
      <c r="BA1374" s="86"/>
      <c r="BB1374" s="86">
        <v>43955</v>
      </c>
      <c r="BC1374" s="86"/>
      <c r="BD1374" s="83" t="s">
        <v>3719</v>
      </c>
      <c r="BE1374" s="83" t="str">
        <f t="shared" si="256"/>
        <v>21.RFI</v>
      </c>
      <c r="BF1374" s="83" t="s">
        <v>3755</v>
      </c>
      <c r="BG1374" s="96" t="s">
        <v>4106</v>
      </c>
      <c r="BH1374" s="96"/>
      <c r="BI1374" s="198"/>
      <c r="BJ1374" s="198"/>
    </row>
    <row r="1375" spans="1:62" s="13" customFormat="1" ht="15" hidden="1" customHeight="1">
      <c r="A1375" s="27">
        <v>407</v>
      </c>
      <c r="B1375" s="29"/>
      <c r="C1375" s="83" t="str">
        <f t="shared" si="246"/>
        <v>SUM-SS-MPR-1182</v>
      </c>
      <c r="D1375" s="83">
        <v>30575060031</v>
      </c>
      <c r="E1375" s="83" t="s">
        <v>7387</v>
      </c>
      <c r="F1375" s="198" t="s">
        <v>1188</v>
      </c>
      <c r="G1375" s="83" t="s">
        <v>5840</v>
      </c>
      <c r="H1375" s="84" t="s">
        <v>6825</v>
      </c>
      <c r="I1375" s="83">
        <v>104.779619</v>
      </c>
      <c r="J1375" s="83">
        <v>-3.9848300000000001</v>
      </c>
      <c r="K1375" s="83">
        <v>50</v>
      </c>
      <c r="L1375" s="83" t="s">
        <v>4789</v>
      </c>
      <c r="M1375" s="84">
        <v>2020</v>
      </c>
      <c r="N1375" s="83" t="s">
        <v>3757</v>
      </c>
      <c r="O1375" s="83" t="s">
        <v>3600</v>
      </c>
      <c r="P1375" s="84" t="s">
        <v>205</v>
      </c>
      <c r="Q1375" s="83" t="s">
        <v>1187</v>
      </c>
      <c r="R1375" s="83" t="s">
        <v>1188</v>
      </c>
      <c r="S1375" s="83" t="s">
        <v>2200</v>
      </c>
      <c r="T1375" s="83" t="s">
        <v>4465</v>
      </c>
      <c r="U1375" s="83" t="s">
        <v>201</v>
      </c>
      <c r="V1375" s="83" t="s">
        <v>4477</v>
      </c>
      <c r="W1375" s="274" t="s">
        <v>2216</v>
      </c>
      <c r="X1375" s="274" t="s">
        <v>2578</v>
      </c>
      <c r="Y1375" s="85">
        <v>6614396</v>
      </c>
      <c r="Z1375" s="86">
        <v>43845</v>
      </c>
      <c r="AA1375" s="86"/>
      <c r="AB1375" s="87">
        <f t="shared" ca="1" si="249"/>
        <v>64</v>
      </c>
      <c r="AC1375" s="88" t="str">
        <f t="shared" ca="1" si="250"/>
        <v>61 - 90 days</v>
      </c>
      <c r="AD1375" s="89">
        <f t="shared" si="245"/>
        <v>43875</v>
      </c>
      <c r="AE1375" s="90" t="str">
        <f t="shared" si="243"/>
        <v>W07-2020</v>
      </c>
      <c r="AF1375" s="90" t="str">
        <f t="shared" si="244"/>
        <v>Feb-2020</v>
      </c>
      <c r="AG1375" s="89" t="s">
        <v>16</v>
      </c>
      <c r="AH1375" s="90" t="str">
        <f t="shared" si="247"/>
        <v/>
      </c>
      <c r="AI1375" s="90" t="str">
        <f t="shared" si="248"/>
        <v/>
      </c>
      <c r="AJ1375" s="89">
        <v>43885</v>
      </c>
      <c r="AK1375" s="90" t="str">
        <f t="shared" si="251"/>
        <v>W09-2020</v>
      </c>
      <c r="AL1375" s="90" t="str">
        <f t="shared" si="252"/>
        <v>Feb-2020</v>
      </c>
      <c r="AM1375" s="89">
        <v>43908</v>
      </c>
      <c r="AN1375" s="90" t="str">
        <f t="shared" si="253"/>
        <v>W12-2020</v>
      </c>
      <c r="AO1375" s="90" t="str">
        <f t="shared" si="254"/>
        <v>Mar-2020</v>
      </c>
      <c r="AP1375" s="83" t="s">
        <v>4464</v>
      </c>
      <c r="AQ1375" s="107">
        <v>43857</v>
      </c>
      <c r="AR1375" s="89"/>
      <c r="AS1375" s="99">
        <v>149300064530</v>
      </c>
      <c r="AT1375" s="94">
        <v>6.6</v>
      </c>
      <c r="AU1375" s="97"/>
      <c r="AV1375" s="95">
        <v>43853</v>
      </c>
      <c r="AW1375" s="97"/>
      <c r="AX1375" s="89"/>
      <c r="AY1375" s="89">
        <v>43909</v>
      </c>
      <c r="AZ1375" s="219" t="str">
        <f t="shared" si="255"/>
        <v>W12-2020</v>
      </c>
      <c r="BA1375" s="86"/>
      <c r="BB1375" s="86">
        <v>44030</v>
      </c>
      <c r="BC1375" s="86"/>
      <c r="BD1375" s="83" t="s">
        <v>3719</v>
      </c>
      <c r="BE1375" s="83" t="str">
        <f t="shared" si="256"/>
        <v>21.RFI</v>
      </c>
      <c r="BF1375" s="83" t="s">
        <v>3755</v>
      </c>
      <c r="BG1375" s="96" t="s">
        <v>4153</v>
      </c>
      <c r="BH1375" s="96"/>
      <c r="BI1375" s="197"/>
      <c r="BJ1375" s="197"/>
    </row>
    <row r="1376" spans="1:62" s="13" customFormat="1" ht="15" hidden="1" customHeight="1">
      <c r="A1376" s="27">
        <v>259</v>
      </c>
      <c r="B1376" s="29"/>
      <c r="C1376" s="83" t="str">
        <f t="shared" si="246"/>
        <v>SUM-LA-KTB-1103</v>
      </c>
      <c r="D1376" s="83">
        <v>30575050031</v>
      </c>
      <c r="E1376" s="83" t="s">
        <v>7319</v>
      </c>
      <c r="F1376" s="198" t="s">
        <v>2947</v>
      </c>
      <c r="G1376" s="83" t="s">
        <v>5840</v>
      </c>
      <c r="H1376" s="84" t="s">
        <v>6825</v>
      </c>
      <c r="I1376" s="83">
        <v>105.04092</v>
      </c>
      <c r="J1376" s="83">
        <v>-4.7357399999999998</v>
      </c>
      <c r="K1376" s="83">
        <v>50</v>
      </c>
      <c r="L1376" s="83" t="s">
        <v>4684</v>
      </c>
      <c r="M1376" s="84">
        <v>2020</v>
      </c>
      <c r="N1376" s="83" t="s">
        <v>3757</v>
      </c>
      <c r="O1376" s="83" t="s">
        <v>3452</v>
      </c>
      <c r="P1376" s="84" t="s">
        <v>205</v>
      </c>
      <c r="Q1376" s="83" t="s">
        <v>891</v>
      </c>
      <c r="R1376" s="83" t="s">
        <v>892</v>
      </c>
      <c r="S1376" s="83" t="s">
        <v>2200</v>
      </c>
      <c r="T1376" s="83" t="s">
        <v>4465</v>
      </c>
      <c r="U1376" s="83" t="s">
        <v>201</v>
      </c>
      <c r="V1376" s="83" t="s">
        <v>208</v>
      </c>
      <c r="W1376" s="274" t="s">
        <v>2218</v>
      </c>
      <c r="X1376" s="274" t="s">
        <v>2486</v>
      </c>
      <c r="Y1376" s="85">
        <v>6614396</v>
      </c>
      <c r="Z1376" s="86">
        <v>43845</v>
      </c>
      <c r="AA1376" s="86"/>
      <c r="AB1376" s="87">
        <f t="shared" ca="1" si="249"/>
        <v>120</v>
      </c>
      <c r="AC1376" s="88" t="str">
        <f t="shared" ca="1" si="250"/>
        <v>91 - 120 days</v>
      </c>
      <c r="AD1376" s="89">
        <f t="shared" si="245"/>
        <v>43875</v>
      </c>
      <c r="AE1376" s="90" t="str">
        <f t="shared" si="243"/>
        <v>W07-2020</v>
      </c>
      <c r="AF1376" s="90" t="str">
        <f t="shared" si="244"/>
        <v>Feb-2020</v>
      </c>
      <c r="AG1376" s="89">
        <v>43924</v>
      </c>
      <c r="AH1376" s="90" t="str">
        <f t="shared" si="247"/>
        <v>W14-2020</v>
      </c>
      <c r="AI1376" s="90" t="str">
        <f t="shared" si="248"/>
        <v>Apr-2020</v>
      </c>
      <c r="AJ1376" s="89">
        <v>43984</v>
      </c>
      <c r="AK1376" s="90" t="str">
        <f t="shared" si="251"/>
        <v>W23-2020</v>
      </c>
      <c r="AL1376" s="90" t="str">
        <f t="shared" si="252"/>
        <v>Jun-2020</v>
      </c>
      <c r="AM1376" s="89">
        <v>43966</v>
      </c>
      <c r="AN1376" s="90" t="str">
        <f t="shared" si="253"/>
        <v>W20-2020</v>
      </c>
      <c r="AO1376" s="90" t="str">
        <f t="shared" si="254"/>
        <v>May-2020</v>
      </c>
      <c r="AP1376" s="83" t="s">
        <v>4464</v>
      </c>
      <c r="AQ1376" s="107" t="s">
        <v>6010</v>
      </c>
      <c r="AR1376" s="89"/>
      <c r="AS1376" s="99">
        <v>173001400071</v>
      </c>
      <c r="AT1376" s="94">
        <v>6.6</v>
      </c>
      <c r="AU1376" s="97"/>
      <c r="AV1376" s="95">
        <v>43853</v>
      </c>
      <c r="AW1376" s="97"/>
      <c r="AX1376" s="89">
        <v>43926</v>
      </c>
      <c r="AY1376" s="89">
        <v>43965</v>
      </c>
      <c r="AZ1376" s="219" t="str">
        <f t="shared" si="255"/>
        <v>W20-2020</v>
      </c>
      <c r="BA1376" s="86"/>
      <c r="BB1376" s="86">
        <v>44000</v>
      </c>
      <c r="BC1376" s="86"/>
      <c r="BD1376" s="83" t="s">
        <v>3719</v>
      </c>
      <c r="BE1376" s="83" t="str">
        <f t="shared" si="256"/>
        <v>21.RFI</v>
      </c>
      <c r="BF1376" s="83" t="s">
        <v>3755</v>
      </c>
      <c r="BG1376" s="96" t="s">
        <v>4019</v>
      </c>
      <c r="BH1376" s="96"/>
      <c r="BI1376" s="197"/>
      <c r="BJ1376" s="197"/>
    </row>
    <row r="1377" spans="1:62" s="13" customFormat="1" ht="15" hidden="1" customHeight="1">
      <c r="A1377" s="27">
        <v>404</v>
      </c>
      <c r="B1377" s="29"/>
      <c r="C1377" s="83" t="str">
        <f t="shared" si="246"/>
        <v>JAW-JB-BDG-3846</v>
      </c>
      <c r="D1377" s="83">
        <v>30575000031</v>
      </c>
      <c r="E1377" s="83" t="s">
        <v>7773</v>
      </c>
      <c r="F1377" s="198" t="s">
        <v>3080</v>
      </c>
      <c r="G1377" s="83" t="s">
        <v>5840</v>
      </c>
      <c r="H1377" s="84" t="s">
        <v>6508</v>
      </c>
      <c r="I1377" s="83">
        <v>107.725403</v>
      </c>
      <c r="J1377" s="83">
        <v>-6.9162600000000003</v>
      </c>
      <c r="K1377" s="83">
        <v>30</v>
      </c>
      <c r="L1377" s="83" t="s">
        <v>4548</v>
      </c>
      <c r="M1377" s="84">
        <v>2020</v>
      </c>
      <c r="N1377" s="83" t="s">
        <v>3757</v>
      </c>
      <c r="O1377" s="83" t="s">
        <v>3597</v>
      </c>
      <c r="P1377" s="84" t="s">
        <v>205</v>
      </c>
      <c r="Q1377" s="83" t="s">
        <v>1181</v>
      </c>
      <c r="R1377" s="83" t="s">
        <v>1182</v>
      </c>
      <c r="S1377" s="83" t="s">
        <v>2200</v>
      </c>
      <c r="T1377" s="83" t="s">
        <v>4465</v>
      </c>
      <c r="U1377" s="83" t="s">
        <v>103</v>
      </c>
      <c r="V1377" s="83" t="s">
        <v>4470</v>
      </c>
      <c r="W1377" s="274" t="s">
        <v>2205</v>
      </c>
      <c r="X1377" s="274" t="s">
        <v>2526</v>
      </c>
      <c r="Y1377" s="85">
        <v>6614391</v>
      </c>
      <c r="Z1377" s="86">
        <v>43845</v>
      </c>
      <c r="AA1377" s="86"/>
      <c r="AB1377" s="87">
        <f t="shared" ca="1" si="249"/>
        <v>112</v>
      </c>
      <c r="AC1377" s="88" t="str">
        <f t="shared" ca="1" si="250"/>
        <v>91 - 120 days</v>
      </c>
      <c r="AD1377" s="89">
        <f t="shared" si="245"/>
        <v>43875</v>
      </c>
      <c r="AE1377" s="90" t="str">
        <f t="shared" si="243"/>
        <v>W07-2020</v>
      </c>
      <c r="AF1377" s="90" t="str">
        <f t="shared" si="244"/>
        <v>Feb-2020</v>
      </c>
      <c r="AG1377" s="89">
        <v>43902</v>
      </c>
      <c r="AH1377" s="90" t="str">
        <f t="shared" si="247"/>
        <v>W11-2020</v>
      </c>
      <c r="AI1377" s="90" t="str">
        <f t="shared" si="248"/>
        <v>Mar-2020</v>
      </c>
      <c r="AJ1377" s="89">
        <v>43871</v>
      </c>
      <c r="AK1377" s="90" t="str">
        <f t="shared" si="251"/>
        <v>W07-2020</v>
      </c>
      <c r="AL1377" s="90" t="str">
        <f t="shared" si="252"/>
        <v>Feb-2020</v>
      </c>
      <c r="AM1377" s="89">
        <v>43957</v>
      </c>
      <c r="AN1377" s="90" t="str">
        <f t="shared" si="253"/>
        <v>W19-2020</v>
      </c>
      <c r="AO1377" s="90" t="str">
        <f t="shared" si="254"/>
        <v>May-2020</v>
      </c>
      <c r="AP1377" s="83" t="s">
        <v>4464</v>
      </c>
      <c r="AQ1377" s="107" t="s">
        <v>6010</v>
      </c>
      <c r="AR1377" s="89"/>
      <c r="AS1377" s="99" t="s">
        <v>2317</v>
      </c>
      <c r="AT1377" s="94" t="s">
        <v>2415</v>
      </c>
      <c r="AU1377" s="97"/>
      <c r="AV1377" s="95">
        <v>43852</v>
      </c>
      <c r="AW1377" s="97"/>
      <c r="AX1377" s="89">
        <v>43915</v>
      </c>
      <c r="AY1377" s="89">
        <v>43957</v>
      </c>
      <c r="AZ1377" s="219" t="str">
        <f t="shared" si="255"/>
        <v>W19-2020</v>
      </c>
      <c r="BA1377" s="86"/>
      <c r="BB1377" s="86">
        <v>43992</v>
      </c>
      <c r="BC1377" s="86"/>
      <c r="BD1377" s="83" t="s">
        <v>3719</v>
      </c>
      <c r="BE1377" s="83" t="str">
        <f t="shared" si="256"/>
        <v>21.RFI</v>
      </c>
      <c r="BF1377" s="83" t="s">
        <v>3755</v>
      </c>
      <c r="BG1377" s="96" t="s">
        <v>4150</v>
      </c>
      <c r="BH1377" s="437"/>
      <c r="BI1377" s="190"/>
      <c r="BJ1377" s="190"/>
    </row>
    <row r="1378" spans="1:62" s="13" customFormat="1" ht="15" hidden="1" customHeight="1">
      <c r="A1378" s="27">
        <v>250</v>
      </c>
      <c r="B1378" s="29"/>
      <c r="C1378" s="83" t="str">
        <f t="shared" si="246"/>
        <v>JAW-JB-SNG-3746</v>
      </c>
      <c r="D1378" s="83">
        <v>30573960031</v>
      </c>
      <c r="E1378" s="83" t="s">
        <v>7688</v>
      </c>
      <c r="F1378" s="198" t="s">
        <v>2938</v>
      </c>
      <c r="G1378" s="83" t="s">
        <v>5840</v>
      </c>
      <c r="H1378" s="84" t="s">
        <v>6508</v>
      </c>
      <c r="I1378" s="83">
        <v>107.63224</v>
      </c>
      <c r="J1378" s="83">
        <v>-6.2564700000000002</v>
      </c>
      <c r="K1378" s="83">
        <v>40</v>
      </c>
      <c r="L1378" s="83" t="s">
        <v>4676</v>
      </c>
      <c r="M1378" s="84">
        <v>2020</v>
      </c>
      <c r="N1378" s="83" t="s">
        <v>3757</v>
      </c>
      <c r="O1378" s="83" t="s">
        <v>3443</v>
      </c>
      <c r="P1378" s="84" t="s">
        <v>205</v>
      </c>
      <c r="Q1378" s="83" t="s">
        <v>873</v>
      </c>
      <c r="R1378" s="83" t="s">
        <v>874</v>
      </c>
      <c r="S1378" s="83" t="s">
        <v>2200</v>
      </c>
      <c r="T1378" s="83" t="s">
        <v>4465</v>
      </c>
      <c r="U1378" s="83" t="s">
        <v>103</v>
      </c>
      <c r="V1378" s="83" t="s">
        <v>4470</v>
      </c>
      <c r="W1378" s="274" t="s">
        <v>2205</v>
      </c>
      <c r="X1378" s="274" t="s">
        <v>2516</v>
      </c>
      <c r="Y1378" s="85">
        <v>6614391</v>
      </c>
      <c r="Z1378" s="86">
        <v>43845</v>
      </c>
      <c r="AA1378" s="86"/>
      <c r="AB1378" s="87">
        <f t="shared" ca="1" si="249"/>
        <v>42</v>
      </c>
      <c r="AC1378" s="88" t="str">
        <f t="shared" ca="1" si="250"/>
        <v>31 - 60 days</v>
      </c>
      <c r="AD1378" s="89">
        <f t="shared" si="245"/>
        <v>43875</v>
      </c>
      <c r="AE1378" s="90" t="str">
        <f t="shared" si="243"/>
        <v>W07-2020</v>
      </c>
      <c r="AF1378" s="90" t="str">
        <f t="shared" si="244"/>
        <v>Feb-2020</v>
      </c>
      <c r="AG1378" s="89" t="s">
        <v>16</v>
      </c>
      <c r="AH1378" s="90" t="str">
        <f t="shared" si="247"/>
        <v/>
      </c>
      <c r="AI1378" s="90" t="str">
        <f t="shared" si="248"/>
        <v/>
      </c>
      <c r="AJ1378" s="89">
        <v>43871</v>
      </c>
      <c r="AK1378" s="90" t="str">
        <f t="shared" si="251"/>
        <v>W07-2020</v>
      </c>
      <c r="AL1378" s="90" t="str">
        <f t="shared" si="252"/>
        <v>Feb-2020</v>
      </c>
      <c r="AM1378" s="89">
        <v>43879</v>
      </c>
      <c r="AN1378" s="90" t="str">
        <f t="shared" si="253"/>
        <v>W08-2020</v>
      </c>
      <c r="AO1378" s="90" t="str">
        <f t="shared" si="254"/>
        <v>Feb-2020</v>
      </c>
      <c r="AP1378" s="83" t="s">
        <v>4464</v>
      </c>
      <c r="AQ1378" s="107">
        <v>43857</v>
      </c>
      <c r="AR1378" s="89"/>
      <c r="AS1378" s="99" t="s">
        <v>2281</v>
      </c>
      <c r="AT1378" s="94" t="s">
        <v>2415</v>
      </c>
      <c r="AU1378" s="97"/>
      <c r="AV1378" s="95">
        <v>43852</v>
      </c>
      <c r="AW1378" s="97"/>
      <c r="AX1378" s="89"/>
      <c r="AY1378" s="89">
        <v>43887</v>
      </c>
      <c r="AZ1378" s="219" t="str">
        <f t="shared" si="255"/>
        <v>W09-2020</v>
      </c>
      <c r="BA1378" s="86"/>
      <c r="BB1378" s="86">
        <v>44017</v>
      </c>
      <c r="BC1378" s="86"/>
      <c r="BD1378" s="83" t="s">
        <v>3719</v>
      </c>
      <c r="BE1378" s="83" t="str">
        <f t="shared" si="256"/>
        <v>21.RFI</v>
      </c>
      <c r="BF1378" s="83" t="s">
        <v>3755</v>
      </c>
      <c r="BG1378" s="96" t="s">
        <v>4010</v>
      </c>
      <c r="BH1378" s="96"/>
      <c r="BI1378" s="197"/>
      <c r="BJ1378" s="197"/>
    </row>
    <row r="1379" spans="1:62" s="13" customFormat="1" ht="15" hidden="1" customHeight="1">
      <c r="A1379" s="27">
        <v>385</v>
      </c>
      <c r="B1379" s="29"/>
      <c r="C1379" s="83" t="str">
        <f t="shared" si="246"/>
        <v>JAW-JB-GRT-3736</v>
      </c>
      <c r="D1379" s="83">
        <v>20201103231</v>
      </c>
      <c r="E1379" s="83" t="s">
        <v>7403</v>
      </c>
      <c r="F1379" s="198" t="s">
        <v>7948</v>
      </c>
      <c r="G1379" s="83" t="s">
        <v>5840</v>
      </c>
      <c r="H1379" s="84" t="s">
        <v>6508</v>
      </c>
      <c r="I1379" s="83">
        <v>107.98672000000001</v>
      </c>
      <c r="J1379" s="83">
        <v>-7.0442200000000001</v>
      </c>
      <c r="K1379" s="83">
        <v>40</v>
      </c>
      <c r="L1379" s="83" t="s">
        <v>4776</v>
      </c>
      <c r="M1379" s="84">
        <v>2020</v>
      </c>
      <c r="N1379" s="83" t="s">
        <v>3757</v>
      </c>
      <c r="O1379" s="83" t="s">
        <v>3578</v>
      </c>
      <c r="P1379" s="84" t="s">
        <v>205</v>
      </c>
      <c r="Q1379" s="83" t="s">
        <v>1143</v>
      </c>
      <c r="R1379" s="83" t="s">
        <v>1144</v>
      </c>
      <c r="S1379" s="83" t="s">
        <v>2200</v>
      </c>
      <c r="T1379" s="83" t="s">
        <v>4465</v>
      </c>
      <c r="U1379" s="83" t="s">
        <v>103</v>
      </c>
      <c r="V1379" s="83" t="s">
        <v>4470</v>
      </c>
      <c r="W1379" s="274" t="s">
        <v>2205</v>
      </c>
      <c r="X1379" s="274" t="s">
        <v>2569</v>
      </c>
      <c r="Y1379" s="85">
        <v>6614391</v>
      </c>
      <c r="Z1379" s="86">
        <v>43845</v>
      </c>
      <c r="AA1379" s="86"/>
      <c r="AB1379" s="87">
        <f t="shared" ca="1" si="249"/>
        <v>42</v>
      </c>
      <c r="AC1379" s="88" t="str">
        <f t="shared" ca="1" si="250"/>
        <v>31 - 60 days</v>
      </c>
      <c r="AD1379" s="89">
        <f t="shared" si="245"/>
        <v>43875</v>
      </c>
      <c r="AE1379" s="90" t="str">
        <f t="shared" si="243"/>
        <v>W07-2020</v>
      </c>
      <c r="AF1379" s="90" t="str">
        <f t="shared" si="244"/>
        <v>Feb-2020</v>
      </c>
      <c r="AG1379" s="89" t="s">
        <v>16</v>
      </c>
      <c r="AH1379" s="90" t="str">
        <f t="shared" si="247"/>
        <v/>
      </c>
      <c r="AI1379" s="90" t="str">
        <f t="shared" si="248"/>
        <v/>
      </c>
      <c r="AJ1379" s="89">
        <v>43871</v>
      </c>
      <c r="AK1379" s="90" t="str">
        <f t="shared" si="251"/>
        <v>W07-2020</v>
      </c>
      <c r="AL1379" s="90" t="str">
        <f t="shared" si="252"/>
        <v>Feb-2020</v>
      </c>
      <c r="AM1379" s="89">
        <v>43879</v>
      </c>
      <c r="AN1379" s="90" t="str">
        <f t="shared" si="253"/>
        <v>W08-2020</v>
      </c>
      <c r="AO1379" s="90" t="str">
        <f t="shared" si="254"/>
        <v>Feb-2020</v>
      </c>
      <c r="AP1379" s="83" t="s">
        <v>4462</v>
      </c>
      <c r="AQ1379" s="107">
        <v>43857</v>
      </c>
      <c r="AR1379" s="89"/>
      <c r="AS1379" s="99" t="s">
        <v>2312</v>
      </c>
      <c r="AT1379" s="94" t="s">
        <v>2415</v>
      </c>
      <c r="AU1379" s="97"/>
      <c r="AV1379" s="95">
        <v>43852</v>
      </c>
      <c r="AW1379" s="97"/>
      <c r="AX1379" s="89"/>
      <c r="AY1379" s="89">
        <v>43887</v>
      </c>
      <c r="AZ1379" s="219" t="str">
        <f t="shared" si="255"/>
        <v>W09-2020</v>
      </c>
      <c r="BA1379" s="86"/>
      <c r="BB1379" s="86"/>
      <c r="BC1379" s="86"/>
      <c r="BD1379" s="83" t="s">
        <v>3719</v>
      </c>
      <c r="BE1379" s="83" t="str">
        <f t="shared" si="256"/>
        <v>21.RFI</v>
      </c>
      <c r="BF1379" s="83" t="s">
        <v>3755</v>
      </c>
      <c r="BG1379" s="96" t="s">
        <v>4133</v>
      </c>
      <c r="BH1379" s="96"/>
      <c r="BI1379" s="197"/>
      <c r="BJ1379" s="197"/>
    </row>
    <row r="1380" spans="1:62" s="13" customFormat="1" ht="15" hidden="1" customHeight="1">
      <c r="A1380" s="27">
        <v>257</v>
      </c>
      <c r="B1380" s="29"/>
      <c r="C1380" s="83" t="str">
        <f t="shared" si="246"/>
        <v>JAW-JB-SNG-3743</v>
      </c>
      <c r="D1380" s="83">
        <v>30574400031</v>
      </c>
      <c r="E1380" s="83" t="s">
        <v>7870</v>
      </c>
      <c r="F1380" s="198" t="s">
        <v>2945</v>
      </c>
      <c r="G1380" s="83" t="s">
        <v>5840</v>
      </c>
      <c r="H1380" s="84" t="s">
        <v>6825</v>
      </c>
      <c r="I1380" s="83">
        <v>107.76285</v>
      </c>
      <c r="J1380" s="83">
        <v>-6.2673699999999997</v>
      </c>
      <c r="K1380" s="83">
        <v>50</v>
      </c>
      <c r="L1380" s="83" t="s">
        <v>4682</v>
      </c>
      <c r="M1380" s="84">
        <v>2020</v>
      </c>
      <c r="N1380" s="83" t="s">
        <v>3757</v>
      </c>
      <c r="O1380" s="83" t="s">
        <v>3450</v>
      </c>
      <c r="P1380" s="84" t="s">
        <v>205</v>
      </c>
      <c r="Q1380" s="83" t="s">
        <v>887</v>
      </c>
      <c r="R1380" s="83" t="s">
        <v>888</v>
      </c>
      <c r="S1380" s="83" t="s">
        <v>2200</v>
      </c>
      <c r="T1380" s="83" t="s">
        <v>4465</v>
      </c>
      <c r="U1380" s="83" t="s">
        <v>103</v>
      </c>
      <c r="V1380" s="83" t="s">
        <v>4470</v>
      </c>
      <c r="W1380" s="274" t="s">
        <v>2205</v>
      </c>
      <c r="X1380" s="274" t="s">
        <v>2516</v>
      </c>
      <c r="Y1380" s="85">
        <v>6614396</v>
      </c>
      <c r="Z1380" s="86">
        <v>43845</v>
      </c>
      <c r="AA1380" s="86"/>
      <c r="AB1380" s="87">
        <f t="shared" ca="1" si="249"/>
        <v>41</v>
      </c>
      <c r="AC1380" s="88" t="str">
        <f t="shared" ca="1" si="250"/>
        <v>31 - 60 days</v>
      </c>
      <c r="AD1380" s="89">
        <f t="shared" si="245"/>
        <v>43875</v>
      </c>
      <c r="AE1380" s="90" t="str">
        <f t="shared" si="243"/>
        <v>W07-2020</v>
      </c>
      <c r="AF1380" s="90" t="str">
        <f t="shared" si="244"/>
        <v>Feb-2020</v>
      </c>
      <c r="AG1380" s="89" t="s">
        <v>16</v>
      </c>
      <c r="AH1380" s="90" t="str">
        <f t="shared" si="247"/>
        <v/>
      </c>
      <c r="AI1380" s="90" t="str">
        <f t="shared" si="248"/>
        <v/>
      </c>
      <c r="AJ1380" s="89">
        <v>43871</v>
      </c>
      <c r="AK1380" s="90" t="str">
        <f t="shared" si="251"/>
        <v>W07-2020</v>
      </c>
      <c r="AL1380" s="90" t="str">
        <f t="shared" si="252"/>
        <v>Feb-2020</v>
      </c>
      <c r="AM1380" s="89">
        <v>43879</v>
      </c>
      <c r="AN1380" s="90" t="str">
        <f t="shared" si="253"/>
        <v>W08-2020</v>
      </c>
      <c r="AO1380" s="90" t="str">
        <f t="shared" si="254"/>
        <v>Feb-2020</v>
      </c>
      <c r="AP1380" s="83" t="s">
        <v>4464</v>
      </c>
      <c r="AQ1380" s="107">
        <v>43857</v>
      </c>
      <c r="AR1380" s="89"/>
      <c r="AS1380" s="99" t="s">
        <v>2285</v>
      </c>
      <c r="AT1380" s="94" t="s">
        <v>2415</v>
      </c>
      <c r="AU1380" s="97"/>
      <c r="AV1380" s="95">
        <v>43852</v>
      </c>
      <c r="AW1380" s="97"/>
      <c r="AX1380" s="89"/>
      <c r="AY1380" s="89">
        <v>43886</v>
      </c>
      <c r="AZ1380" s="219" t="str">
        <f t="shared" si="255"/>
        <v>W09-2020</v>
      </c>
      <c r="BA1380" s="86"/>
      <c r="BB1380" s="86"/>
      <c r="BC1380" s="86"/>
      <c r="BD1380" s="83" t="s">
        <v>3719</v>
      </c>
      <c r="BE1380" s="83" t="str">
        <f t="shared" si="256"/>
        <v>21.RFI</v>
      </c>
      <c r="BF1380" s="83" t="s">
        <v>3755</v>
      </c>
      <c r="BG1380" s="96" t="s">
        <v>4017</v>
      </c>
      <c r="BH1380" s="96"/>
      <c r="BI1380" s="197"/>
      <c r="BJ1380" s="197"/>
    </row>
    <row r="1381" spans="1:62" s="13" customFormat="1" ht="15" hidden="1" customHeight="1">
      <c r="A1381" s="27">
        <v>386</v>
      </c>
      <c r="B1381" s="29"/>
      <c r="C1381" s="83" t="str">
        <f t="shared" si="246"/>
        <v>JAW-JB-NPH-3705</v>
      </c>
      <c r="D1381" s="83">
        <v>30574450031</v>
      </c>
      <c r="E1381" s="83" t="s">
        <v>7797</v>
      </c>
      <c r="F1381" s="198" t="s">
        <v>3062</v>
      </c>
      <c r="G1381" s="83" t="s">
        <v>5840</v>
      </c>
      <c r="H1381" s="84" t="s">
        <v>6825</v>
      </c>
      <c r="I1381" s="83">
        <v>107.276039</v>
      </c>
      <c r="J1381" s="83">
        <v>-7.0102080000000004</v>
      </c>
      <c r="K1381" s="83">
        <v>40</v>
      </c>
      <c r="L1381" s="83" t="s">
        <v>4777</v>
      </c>
      <c r="M1381" s="84">
        <v>2020</v>
      </c>
      <c r="N1381" s="83" t="s">
        <v>3757</v>
      </c>
      <c r="O1381" s="83" t="s">
        <v>3579</v>
      </c>
      <c r="P1381" s="84" t="s">
        <v>205</v>
      </c>
      <c r="Q1381" s="83" t="s">
        <v>1145</v>
      </c>
      <c r="R1381" s="83" t="s">
        <v>1146</v>
      </c>
      <c r="S1381" s="83" t="s">
        <v>2200</v>
      </c>
      <c r="T1381" s="83" t="s">
        <v>4465</v>
      </c>
      <c r="U1381" s="83" t="s">
        <v>103</v>
      </c>
      <c r="V1381" s="83" t="s">
        <v>4470</v>
      </c>
      <c r="W1381" s="274" t="s">
        <v>2205</v>
      </c>
      <c r="X1381" s="274" t="s">
        <v>2435</v>
      </c>
      <c r="Y1381" s="85">
        <v>6614396</v>
      </c>
      <c r="Z1381" s="86">
        <v>43845</v>
      </c>
      <c r="AA1381" s="86"/>
      <c r="AB1381" s="87">
        <f t="shared" ca="1" si="249"/>
        <v>33</v>
      </c>
      <c r="AC1381" s="88" t="str">
        <f t="shared" ca="1" si="250"/>
        <v>31 - 60 days</v>
      </c>
      <c r="AD1381" s="89">
        <f t="shared" si="245"/>
        <v>43875</v>
      </c>
      <c r="AE1381" s="90" t="str">
        <f t="shared" si="243"/>
        <v>W07-2020</v>
      </c>
      <c r="AF1381" s="90" t="str">
        <f t="shared" si="244"/>
        <v>Feb-2020</v>
      </c>
      <c r="AG1381" s="89" t="s">
        <v>16</v>
      </c>
      <c r="AH1381" s="90" t="str">
        <f t="shared" si="247"/>
        <v/>
      </c>
      <c r="AI1381" s="90" t="str">
        <f t="shared" si="248"/>
        <v/>
      </c>
      <c r="AJ1381" s="89">
        <v>43871</v>
      </c>
      <c r="AK1381" s="90" t="str">
        <f t="shared" si="251"/>
        <v>W07-2020</v>
      </c>
      <c r="AL1381" s="90" t="str">
        <f t="shared" si="252"/>
        <v>Feb-2020</v>
      </c>
      <c r="AM1381" s="89">
        <v>43879</v>
      </c>
      <c r="AN1381" s="90" t="str">
        <f t="shared" si="253"/>
        <v>W08-2020</v>
      </c>
      <c r="AO1381" s="90" t="str">
        <f t="shared" si="254"/>
        <v>Feb-2020</v>
      </c>
      <c r="AP1381" s="83" t="s">
        <v>4464</v>
      </c>
      <c r="AQ1381" s="107">
        <v>43857</v>
      </c>
      <c r="AR1381" s="89"/>
      <c r="AS1381" s="99" t="s">
        <v>2313</v>
      </c>
      <c r="AT1381" s="94" t="s">
        <v>2415</v>
      </c>
      <c r="AU1381" s="97"/>
      <c r="AV1381" s="95">
        <v>43852</v>
      </c>
      <c r="AW1381" s="97"/>
      <c r="AX1381" s="89"/>
      <c r="AY1381" s="89">
        <v>43878</v>
      </c>
      <c r="AZ1381" s="219" t="str">
        <f t="shared" si="255"/>
        <v>W08-2020</v>
      </c>
      <c r="BA1381" s="86"/>
      <c r="BB1381" s="86">
        <v>44071</v>
      </c>
      <c r="BC1381" s="86"/>
      <c r="BD1381" s="83" t="s">
        <v>3719</v>
      </c>
      <c r="BE1381" s="83" t="str">
        <f t="shared" si="256"/>
        <v>21.RFI</v>
      </c>
      <c r="BF1381" s="83" t="s">
        <v>3755</v>
      </c>
      <c r="BG1381" s="96" t="s">
        <v>4134</v>
      </c>
      <c r="BH1381" s="96"/>
      <c r="BI1381" s="197"/>
      <c r="BJ1381" s="197"/>
    </row>
    <row r="1382" spans="1:62" s="13" customFormat="1" ht="15" hidden="1" customHeight="1">
      <c r="A1382" s="27">
        <v>254</v>
      </c>
      <c r="B1382" s="29"/>
      <c r="C1382" s="83" t="str">
        <f t="shared" si="246"/>
        <v>JAW-JB-SNG-3917</v>
      </c>
      <c r="D1382" s="83">
        <v>30574440031</v>
      </c>
      <c r="E1382" s="83" t="s">
        <v>7785</v>
      </c>
      <c r="F1382" s="198" t="s">
        <v>2942</v>
      </c>
      <c r="G1382" s="83" t="s">
        <v>5840</v>
      </c>
      <c r="H1382" s="84" t="s">
        <v>6825</v>
      </c>
      <c r="I1382" s="83">
        <v>107.64215</v>
      </c>
      <c r="J1382" s="83">
        <v>-6.7053900000000004</v>
      </c>
      <c r="K1382" s="83">
        <v>40</v>
      </c>
      <c r="L1382" s="83" t="s">
        <v>4680</v>
      </c>
      <c r="M1382" s="84">
        <v>2020</v>
      </c>
      <c r="N1382" s="83" t="s">
        <v>3757</v>
      </c>
      <c r="O1382" s="83" t="s">
        <v>3447</v>
      </c>
      <c r="P1382" s="84" t="s">
        <v>205</v>
      </c>
      <c r="Q1382" s="83" t="s">
        <v>881</v>
      </c>
      <c r="R1382" s="83" t="s">
        <v>882</v>
      </c>
      <c r="S1382" s="83" t="s">
        <v>2200</v>
      </c>
      <c r="T1382" s="83" t="s">
        <v>4465</v>
      </c>
      <c r="U1382" s="83" t="s">
        <v>103</v>
      </c>
      <c r="V1382" s="83" t="s">
        <v>4470</v>
      </c>
      <c r="W1382" s="274" t="s">
        <v>2205</v>
      </c>
      <c r="X1382" s="274" t="s">
        <v>2516</v>
      </c>
      <c r="Y1382" s="85">
        <v>6614396</v>
      </c>
      <c r="Z1382" s="86">
        <v>43845</v>
      </c>
      <c r="AA1382" s="86"/>
      <c r="AB1382" s="87">
        <f t="shared" ca="1" si="249"/>
        <v>42</v>
      </c>
      <c r="AC1382" s="88" t="str">
        <f t="shared" ca="1" si="250"/>
        <v>31 - 60 days</v>
      </c>
      <c r="AD1382" s="89">
        <f t="shared" si="245"/>
        <v>43875</v>
      </c>
      <c r="AE1382" s="90" t="str">
        <f t="shared" si="243"/>
        <v>W07-2020</v>
      </c>
      <c r="AF1382" s="90" t="str">
        <f t="shared" si="244"/>
        <v>Feb-2020</v>
      </c>
      <c r="AG1382" s="89" t="s">
        <v>16</v>
      </c>
      <c r="AH1382" s="90" t="str">
        <f t="shared" si="247"/>
        <v/>
      </c>
      <c r="AI1382" s="90" t="str">
        <f t="shared" si="248"/>
        <v/>
      </c>
      <c r="AJ1382" s="89">
        <v>43871</v>
      </c>
      <c r="AK1382" s="90" t="str">
        <f t="shared" si="251"/>
        <v>W07-2020</v>
      </c>
      <c r="AL1382" s="90" t="str">
        <f t="shared" si="252"/>
        <v>Feb-2020</v>
      </c>
      <c r="AM1382" s="89">
        <v>43878</v>
      </c>
      <c r="AN1382" s="90" t="str">
        <f t="shared" si="253"/>
        <v>W08-2020</v>
      </c>
      <c r="AO1382" s="90" t="str">
        <f t="shared" si="254"/>
        <v>Feb-2020</v>
      </c>
      <c r="AP1382" s="83" t="s">
        <v>4464</v>
      </c>
      <c r="AQ1382" s="107">
        <v>43857</v>
      </c>
      <c r="AR1382" s="89"/>
      <c r="AS1382" s="99" t="s">
        <v>2282</v>
      </c>
      <c r="AT1382" s="94" t="s">
        <v>2415</v>
      </c>
      <c r="AU1382" s="97"/>
      <c r="AV1382" s="95">
        <v>43852</v>
      </c>
      <c r="AW1382" s="97"/>
      <c r="AX1382" s="89"/>
      <c r="AY1382" s="89">
        <v>43887</v>
      </c>
      <c r="AZ1382" s="219" t="str">
        <f t="shared" si="255"/>
        <v>W09-2020</v>
      </c>
      <c r="BA1382" s="86"/>
      <c r="BB1382" s="86">
        <v>44084</v>
      </c>
      <c r="BC1382" s="86"/>
      <c r="BD1382" s="83" t="s">
        <v>3719</v>
      </c>
      <c r="BE1382" s="83" t="str">
        <f t="shared" si="256"/>
        <v>21.RFI</v>
      </c>
      <c r="BF1382" s="83" t="s">
        <v>3755</v>
      </c>
      <c r="BG1382" s="96" t="s">
        <v>4014</v>
      </c>
      <c r="BH1382" s="437"/>
    </row>
    <row r="1383" spans="1:62" s="13" customFormat="1" ht="15" hidden="1" customHeight="1">
      <c r="A1383" s="27">
        <v>326</v>
      </c>
      <c r="B1383" s="29"/>
      <c r="C1383" s="83" t="str">
        <f t="shared" si="246"/>
        <v>JAW-JB-IDM-3813</v>
      </c>
      <c r="D1383" s="83">
        <v>30574030031</v>
      </c>
      <c r="E1383" s="83" t="s">
        <v>7784</v>
      </c>
      <c r="F1383" s="198" t="s">
        <v>3010</v>
      </c>
      <c r="G1383" s="83" t="s">
        <v>5840</v>
      </c>
      <c r="H1383" s="84" t="s">
        <v>6508</v>
      </c>
      <c r="I1383" s="83">
        <v>108.24120000000001</v>
      </c>
      <c r="J1383" s="83">
        <v>-6.35154</v>
      </c>
      <c r="K1383" s="83">
        <v>40</v>
      </c>
      <c r="L1383" s="83" t="s">
        <v>4614</v>
      </c>
      <c r="M1383" s="84">
        <v>2020</v>
      </c>
      <c r="N1383" s="83" t="s">
        <v>3757</v>
      </c>
      <c r="O1383" s="83" t="s">
        <v>3519</v>
      </c>
      <c r="P1383" s="84" t="s">
        <v>205</v>
      </c>
      <c r="Q1383" s="83" t="s">
        <v>1025</v>
      </c>
      <c r="R1383" s="83" t="s">
        <v>1026</v>
      </c>
      <c r="S1383" s="83" t="s">
        <v>2200</v>
      </c>
      <c r="T1383" s="83" t="s">
        <v>4465</v>
      </c>
      <c r="U1383" s="83" t="s">
        <v>103</v>
      </c>
      <c r="V1383" s="83" t="s">
        <v>4470</v>
      </c>
      <c r="W1383" s="274" t="s">
        <v>2205</v>
      </c>
      <c r="X1383" s="274" t="s">
        <v>2549</v>
      </c>
      <c r="Y1383" s="85">
        <v>6614391</v>
      </c>
      <c r="Z1383" s="86">
        <v>43845</v>
      </c>
      <c r="AA1383" s="86"/>
      <c r="AB1383" s="87">
        <f t="shared" ca="1" si="249"/>
        <v>42</v>
      </c>
      <c r="AC1383" s="88" t="str">
        <f t="shared" ca="1" si="250"/>
        <v>31 - 60 days</v>
      </c>
      <c r="AD1383" s="89">
        <f t="shared" si="245"/>
        <v>43875</v>
      </c>
      <c r="AE1383" s="90" t="str">
        <f t="shared" si="243"/>
        <v>W07-2020</v>
      </c>
      <c r="AF1383" s="90" t="str">
        <f t="shared" si="244"/>
        <v>Feb-2020</v>
      </c>
      <c r="AG1383" s="89" t="s">
        <v>16</v>
      </c>
      <c r="AH1383" s="90" t="str">
        <f t="shared" si="247"/>
        <v/>
      </c>
      <c r="AI1383" s="90" t="str">
        <f t="shared" si="248"/>
        <v/>
      </c>
      <c r="AJ1383" s="89">
        <v>43871</v>
      </c>
      <c r="AK1383" s="90" t="str">
        <f t="shared" si="251"/>
        <v>W07-2020</v>
      </c>
      <c r="AL1383" s="90" t="str">
        <f t="shared" si="252"/>
        <v>Feb-2020</v>
      </c>
      <c r="AM1383" s="89">
        <v>43878</v>
      </c>
      <c r="AN1383" s="90" t="str">
        <f t="shared" si="253"/>
        <v>W08-2020</v>
      </c>
      <c r="AO1383" s="90" t="str">
        <f t="shared" si="254"/>
        <v>Feb-2020</v>
      </c>
      <c r="AP1383" s="83" t="s">
        <v>4462</v>
      </c>
      <c r="AQ1383" s="107">
        <v>43857</v>
      </c>
      <c r="AR1383" s="89"/>
      <c r="AS1383" s="99" t="s">
        <v>2301</v>
      </c>
      <c r="AT1383" s="94" t="s">
        <v>2415</v>
      </c>
      <c r="AU1383" s="97"/>
      <c r="AV1383" s="95">
        <v>43852</v>
      </c>
      <c r="AW1383" s="97"/>
      <c r="AX1383" s="89"/>
      <c r="AY1383" s="89">
        <v>43887</v>
      </c>
      <c r="AZ1383" s="219" t="str">
        <f t="shared" si="255"/>
        <v>W09-2020</v>
      </c>
      <c r="BA1383" s="86"/>
      <c r="BB1383" s="86"/>
      <c r="BC1383" s="86"/>
      <c r="BD1383" s="83" t="s">
        <v>3719</v>
      </c>
      <c r="BE1383" s="83" t="str">
        <f t="shared" si="256"/>
        <v>21.RFI</v>
      </c>
      <c r="BF1383" s="83" t="s">
        <v>3755</v>
      </c>
      <c r="BG1383" s="96" t="s">
        <v>4081</v>
      </c>
      <c r="BH1383" s="437"/>
    </row>
    <row r="1384" spans="1:62" s="13" customFormat="1" ht="15" hidden="1" customHeight="1">
      <c r="A1384" s="27">
        <v>235</v>
      </c>
      <c r="B1384" s="29"/>
      <c r="C1384" s="83" t="str">
        <f t="shared" si="246"/>
        <v>JAW-JB-CBN-3781</v>
      </c>
      <c r="D1384" s="83">
        <v>30573980031</v>
      </c>
      <c r="E1384" s="83" t="s">
        <v>7522</v>
      </c>
      <c r="F1384" s="198" t="s">
        <v>2926</v>
      </c>
      <c r="G1384" s="83" t="s">
        <v>5840</v>
      </c>
      <c r="H1384" s="84" t="s">
        <v>6508</v>
      </c>
      <c r="I1384" s="83">
        <v>108.55530899999999</v>
      </c>
      <c r="J1384" s="83">
        <v>-6.7682140000000004</v>
      </c>
      <c r="K1384" s="83">
        <v>30</v>
      </c>
      <c r="L1384" s="83" t="s">
        <v>4584</v>
      </c>
      <c r="M1384" s="84">
        <v>2020</v>
      </c>
      <c r="N1384" s="83" t="s">
        <v>3757</v>
      </c>
      <c r="O1384" s="83" t="s">
        <v>3428</v>
      </c>
      <c r="P1384" s="84" t="s">
        <v>205</v>
      </c>
      <c r="Q1384" s="83" t="s">
        <v>843</v>
      </c>
      <c r="R1384" s="83" t="s">
        <v>844</v>
      </c>
      <c r="S1384" s="83" t="s">
        <v>2200</v>
      </c>
      <c r="T1384" s="83" t="s">
        <v>4465</v>
      </c>
      <c r="U1384" s="83" t="s">
        <v>103</v>
      </c>
      <c r="V1384" s="83" t="s">
        <v>4470</v>
      </c>
      <c r="W1384" s="274" t="s">
        <v>2205</v>
      </c>
      <c r="X1384" s="274" t="s">
        <v>2423</v>
      </c>
      <c r="Y1384" s="85">
        <v>6614391</v>
      </c>
      <c r="Z1384" s="86">
        <v>43845</v>
      </c>
      <c r="AA1384" s="86"/>
      <c r="AB1384" s="87">
        <f t="shared" ca="1" si="249"/>
        <v>42</v>
      </c>
      <c r="AC1384" s="88" t="str">
        <f t="shared" ca="1" si="250"/>
        <v>31 - 60 days</v>
      </c>
      <c r="AD1384" s="89">
        <f t="shared" si="245"/>
        <v>43875</v>
      </c>
      <c r="AE1384" s="90" t="str">
        <f t="shared" si="243"/>
        <v>W07-2020</v>
      </c>
      <c r="AF1384" s="90" t="str">
        <f t="shared" si="244"/>
        <v>Feb-2020</v>
      </c>
      <c r="AG1384" s="89" t="s">
        <v>16</v>
      </c>
      <c r="AH1384" s="90" t="str">
        <f t="shared" si="247"/>
        <v/>
      </c>
      <c r="AI1384" s="90" t="str">
        <f t="shared" si="248"/>
        <v/>
      </c>
      <c r="AJ1384" s="89">
        <v>43871</v>
      </c>
      <c r="AK1384" s="90" t="str">
        <f t="shared" si="251"/>
        <v>W07-2020</v>
      </c>
      <c r="AL1384" s="90" t="str">
        <f t="shared" si="252"/>
        <v>Feb-2020</v>
      </c>
      <c r="AM1384" s="89">
        <v>43878</v>
      </c>
      <c r="AN1384" s="90" t="str">
        <f t="shared" si="253"/>
        <v>W08-2020</v>
      </c>
      <c r="AO1384" s="90" t="str">
        <f t="shared" si="254"/>
        <v>Feb-2020</v>
      </c>
      <c r="AP1384" s="83" t="s">
        <v>4464</v>
      </c>
      <c r="AQ1384" s="107">
        <v>43857</v>
      </c>
      <c r="AR1384" s="89"/>
      <c r="AS1384" s="99" t="s">
        <v>2277</v>
      </c>
      <c r="AT1384" s="94" t="s">
        <v>2415</v>
      </c>
      <c r="AU1384" s="97"/>
      <c r="AV1384" s="95">
        <v>43852</v>
      </c>
      <c r="AW1384" s="97"/>
      <c r="AX1384" s="89"/>
      <c r="AY1384" s="89">
        <v>43887</v>
      </c>
      <c r="AZ1384" s="219" t="str">
        <f t="shared" si="255"/>
        <v>W09-2020</v>
      </c>
      <c r="BA1384" s="86"/>
      <c r="BB1384" s="86">
        <v>44074</v>
      </c>
      <c r="BC1384" s="86"/>
      <c r="BD1384" s="83" t="s">
        <v>3719</v>
      </c>
      <c r="BE1384" s="83" t="str">
        <f t="shared" si="256"/>
        <v>21.RFI</v>
      </c>
      <c r="BF1384" s="83" t="s">
        <v>3755</v>
      </c>
      <c r="BG1384" s="96" t="s">
        <v>3995</v>
      </c>
      <c r="BH1384" s="437"/>
    </row>
    <row r="1385" spans="1:62" s="13" customFormat="1" ht="15" hidden="1" customHeight="1">
      <c r="A1385" s="27">
        <v>268</v>
      </c>
      <c r="B1385" s="29"/>
      <c r="C1385" s="83" t="str">
        <f t="shared" si="246"/>
        <v>JAW-JB-SNG-3918</v>
      </c>
      <c r="D1385" s="83">
        <v>20210300021</v>
      </c>
      <c r="E1385" s="83" t="s">
        <v>7779</v>
      </c>
      <c r="F1385" s="198" t="s">
        <v>2956</v>
      </c>
      <c r="G1385" s="83" t="s">
        <v>5840</v>
      </c>
      <c r="H1385" s="84" t="s">
        <v>6827</v>
      </c>
      <c r="I1385" s="83">
        <v>107.83429</v>
      </c>
      <c r="J1385" s="83">
        <v>-6.7653499999999998</v>
      </c>
      <c r="K1385" s="83">
        <v>50</v>
      </c>
      <c r="L1385" s="83" t="s">
        <v>4687</v>
      </c>
      <c r="M1385" s="84">
        <v>2020</v>
      </c>
      <c r="N1385" s="83" t="s">
        <v>3757</v>
      </c>
      <c r="O1385" s="83" t="s">
        <v>3461</v>
      </c>
      <c r="P1385" s="84" t="s">
        <v>205</v>
      </c>
      <c r="Q1385" s="83" t="s">
        <v>909</v>
      </c>
      <c r="R1385" s="83" t="s">
        <v>910</v>
      </c>
      <c r="S1385" s="83" t="s">
        <v>2200</v>
      </c>
      <c r="T1385" s="83" t="s">
        <v>4465</v>
      </c>
      <c r="U1385" s="83" t="s">
        <v>103</v>
      </c>
      <c r="V1385" s="83" t="s">
        <v>4470</v>
      </c>
      <c r="W1385" s="274" t="s">
        <v>2205</v>
      </c>
      <c r="X1385" s="274" t="s">
        <v>2516</v>
      </c>
      <c r="Y1385" s="85">
        <v>6614394</v>
      </c>
      <c r="Z1385" s="86">
        <v>43845</v>
      </c>
      <c r="AA1385" s="86"/>
      <c r="AB1385" s="87">
        <f t="shared" ca="1" si="249"/>
        <v>36</v>
      </c>
      <c r="AC1385" s="88" t="str">
        <f t="shared" ca="1" si="250"/>
        <v>31 - 60 days</v>
      </c>
      <c r="AD1385" s="89">
        <f t="shared" si="245"/>
        <v>43875</v>
      </c>
      <c r="AE1385" s="90" t="str">
        <f t="shared" si="243"/>
        <v>W07-2020</v>
      </c>
      <c r="AF1385" s="90" t="str">
        <f t="shared" si="244"/>
        <v>Feb-2020</v>
      </c>
      <c r="AG1385" s="89" t="s">
        <v>16</v>
      </c>
      <c r="AH1385" s="90" t="str">
        <f t="shared" si="247"/>
        <v/>
      </c>
      <c r="AI1385" s="90" t="str">
        <f t="shared" si="248"/>
        <v/>
      </c>
      <c r="AJ1385" s="89">
        <v>43871</v>
      </c>
      <c r="AK1385" s="90" t="str">
        <f t="shared" si="251"/>
        <v>W07-2020</v>
      </c>
      <c r="AL1385" s="90" t="str">
        <f t="shared" si="252"/>
        <v>Feb-2020</v>
      </c>
      <c r="AM1385" s="89">
        <v>43878</v>
      </c>
      <c r="AN1385" s="90" t="str">
        <f t="shared" si="253"/>
        <v>W08-2020</v>
      </c>
      <c r="AO1385" s="90" t="str">
        <f t="shared" si="254"/>
        <v>Feb-2020</v>
      </c>
      <c r="AP1385" s="83" t="s">
        <v>4462</v>
      </c>
      <c r="AQ1385" s="107">
        <v>43857</v>
      </c>
      <c r="AR1385" s="89"/>
      <c r="AS1385" s="99" t="s">
        <v>2291</v>
      </c>
      <c r="AT1385" s="94" t="s">
        <v>2415</v>
      </c>
      <c r="AU1385" s="97"/>
      <c r="AV1385" s="95">
        <v>43852</v>
      </c>
      <c r="AW1385" s="97"/>
      <c r="AX1385" s="89"/>
      <c r="AY1385" s="89">
        <v>43881</v>
      </c>
      <c r="AZ1385" s="219" t="str">
        <f t="shared" si="255"/>
        <v>W08-2020</v>
      </c>
      <c r="BA1385" s="86"/>
      <c r="BB1385" s="86"/>
      <c r="BC1385" s="86"/>
      <c r="BD1385" s="83" t="s">
        <v>3719</v>
      </c>
      <c r="BE1385" s="83" t="str">
        <f t="shared" si="256"/>
        <v>21.RFI</v>
      </c>
      <c r="BF1385" s="83" t="s">
        <v>3755</v>
      </c>
      <c r="BG1385" s="96" t="s">
        <v>4028</v>
      </c>
      <c r="BH1385" s="437"/>
      <c r="BI1385" s="201"/>
      <c r="BJ1385" s="201"/>
    </row>
    <row r="1386" spans="1:62" s="13" customFormat="1" ht="15" hidden="1" customHeight="1">
      <c r="A1386" s="27">
        <v>323</v>
      </c>
      <c r="B1386" s="29"/>
      <c r="C1386" s="83" t="str">
        <f t="shared" si="246"/>
        <v>JAW-JB-SNG-3960</v>
      </c>
      <c r="D1386" s="83">
        <v>30573900031</v>
      </c>
      <c r="E1386" s="83" t="s">
        <v>7617</v>
      </c>
      <c r="F1386" s="198" t="s">
        <v>3007</v>
      </c>
      <c r="G1386" s="83" t="s">
        <v>5840</v>
      </c>
      <c r="H1386" s="84" t="s">
        <v>6832</v>
      </c>
      <c r="I1386" s="83">
        <v>107.66302</v>
      </c>
      <c r="J1386" s="83">
        <v>-6.4624600000000001</v>
      </c>
      <c r="K1386" s="83">
        <v>40</v>
      </c>
      <c r="L1386" s="83" t="s">
        <v>4729</v>
      </c>
      <c r="M1386" s="84">
        <v>2020</v>
      </c>
      <c r="N1386" s="83" t="s">
        <v>3757</v>
      </c>
      <c r="O1386" s="83" t="s">
        <v>3516</v>
      </c>
      <c r="P1386" s="84" t="s">
        <v>205</v>
      </c>
      <c r="Q1386" s="83" t="s">
        <v>1019</v>
      </c>
      <c r="R1386" s="83" t="s">
        <v>1020</v>
      </c>
      <c r="S1386" s="83" t="s">
        <v>2200</v>
      </c>
      <c r="T1386" s="83" t="s">
        <v>4465</v>
      </c>
      <c r="U1386" s="83" t="s">
        <v>103</v>
      </c>
      <c r="V1386" s="83" t="s">
        <v>4470</v>
      </c>
      <c r="W1386" s="274" t="s">
        <v>2205</v>
      </c>
      <c r="X1386" s="274" t="s">
        <v>2516</v>
      </c>
      <c r="Y1386" s="85">
        <v>6614387</v>
      </c>
      <c r="Z1386" s="86">
        <v>43845</v>
      </c>
      <c r="AA1386" s="86"/>
      <c r="AB1386" s="87">
        <f t="shared" ca="1" si="249"/>
        <v>36</v>
      </c>
      <c r="AC1386" s="88" t="str">
        <f t="shared" ca="1" si="250"/>
        <v>31 - 60 days</v>
      </c>
      <c r="AD1386" s="89">
        <f t="shared" si="245"/>
        <v>43875</v>
      </c>
      <c r="AE1386" s="90" t="str">
        <f t="shared" si="243"/>
        <v>W07-2020</v>
      </c>
      <c r="AF1386" s="90" t="str">
        <f t="shared" si="244"/>
        <v>Feb-2020</v>
      </c>
      <c r="AG1386" s="89" t="s">
        <v>16</v>
      </c>
      <c r="AH1386" s="90" t="str">
        <f t="shared" si="247"/>
        <v/>
      </c>
      <c r="AI1386" s="90" t="str">
        <f t="shared" si="248"/>
        <v/>
      </c>
      <c r="AJ1386" s="89">
        <v>43871</v>
      </c>
      <c r="AK1386" s="90" t="str">
        <f t="shared" si="251"/>
        <v>W07-2020</v>
      </c>
      <c r="AL1386" s="90" t="str">
        <f t="shared" si="252"/>
        <v>Feb-2020</v>
      </c>
      <c r="AM1386" s="89">
        <v>43878</v>
      </c>
      <c r="AN1386" s="90" t="str">
        <f t="shared" si="253"/>
        <v>W08-2020</v>
      </c>
      <c r="AO1386" s="90" t="str">
        <f t="shared" si="254"/>
        <v>Feb-2020</v>
      </c>
      <c r="AP1386" s="83" t="s">
        <v>4462</v>
      </c>
      <c r="AQ1386" s="107">
        <v>43857</v>
      </c>
      <c r="AR1386" s="89"/>
      <c r="AS1386" s="99" t="s">
        <v>2299</v>
      </c>
      <c r="AT1386" s="94" t="s">
        <v>2415</v>
      </c>
      <c r="AU1386" s="97"/>
      <c r="AV1386" s="95">
        <v>43852</v>
      </c>
      <c r="AW1386" s="97"/>
      <c r="AX1386" s="89"/>
      <c r="AY1386" s="89">
        <v>43881</v>
      </c>
      <c r="AZ1386" s="219" t="str">
        <f t="shared" si="255"/>
        <v>W08-2020</v>
      </c>
      <c r="BA1386" s="86"/>
      <c r="BB1386" s="86"/>
      <c r="BC1386" s="86"/>
      <c r="BD1386" s="83" t="s">
        <v>3719</v>
      </c>
      <c r="BE1386" s="83" t="str">
        <f t="shared" si="256"/>
        <v>21.RFI</v>
      </c>
      <c r="BF1386" s="83" t="s">
        <v>3755</v>
      </c>
      <c r="BG1386" s="96" t="s">
        <v>4078</v>
      </c>
      <c r="BH1386" s="96"/>
      <c r="BI1386" s="197"/>
      <c r="BJ1386" s="197"/>
    </row>
    <row r="1387" spans="1:62" s="13" customFormat="1" ht="15" hidden="1" customHeight="1">
      <c r="A1387" s="27">
        <v>289</v>
      </c>
      <c r="B1387" s="29"/>
      <c r="C1387" s="83" t="str">
        <f t="shared" si="246"/>
        <v>JAW-JB-SNG-3961</v>
      </c>
      <c r="D1387" s="83">
        <v>30573990031</v>
      </c>
      <c r="E1387" s="83" t="s">
        <v>7515</v>
      </c>
      <c r="F1387" s="198" t="s">
        <v>2975</v>
      </c>
      <c r="G1387" s="83" t="s">
        <v>5840</v>
      </c>
      <c r="H1387" s="84" t="s">
        <v>6508</v>
      </c>
      <c r="I1387" s="83">
        <v>107.79040999999999</v>
      </c>
      <c r="J1387" s="83">
        <v>-6.4795600000000002</v>
      </c>
      <c r="K1387" s="83">
        <v>50</v>
      </c>
      <c r="L1387" s="83" t="s">
        <v>4571</v>
      </c>
      <c r="M1387" s="84">
        <v>2020</v>
      </c>
      <c r="N1387" s="83" t="s">
        <v>3757</v>
      </c>
      <c r="O1387" s="83" t="s">
        <v>3482</v>
      </c>
      <c r="P1387" s="84" t="s">
        <v>205</v>
      </c>
      <c r="Q1387" s="83" t="s">
        <v>951</v>
      </c>
      <c r="R1387" s="83" t="s">
        <v>952</v>
      </c>
      <c r="S1387" s="83" t="s">
        <v>2200</v>
      </c>
      <c r="T1387" s="83" t="s">
        <v>4465</v>
      </c>
      <c r="U1387" s="83" t="s">
        <v>103</v>
      </c>
      <c r="V1387" s="83" t="s">
        <v>4470</v>
      </c>
      <c r="W1387" s="274" t="s">
        <v>2205</v>
      </c>
      <c r="X1387" s="274" t="s">
        <v>2516</v>
      </c>
      <c r="Y1387" s="85">
        <v>6614391</v>
      </c>
      <c r="Z1387" s="86">
        <v>43845</v>
      </c>
      <c r="AA1387" s="86"/>
      <c r="AB1387" s="87">
        <f t="shared" ca="1" si="249"/>
        <v>36</v>
      </c>
      <c r="AC1387" s="88" t="str">
        <f t="shared" ca="1" si="250"/>
        <v>31 - 60 days</v>
      </c>
      <c r="AD1387" s="89">
        <f t="shared" si="245"/>
        <v>43875</v>
      </c>
      <c r="AE1387" s="90" t="str">
        <f t="shared" si="243"/>
        <v>W07-2020</v>
      </c>
      <c r="AF1387" s="90" t="str">
        <f t="shared" si="244"/>
        <v>Feb-2020</v>
      </c>
      <c r="AG1387" s="89" t="s">
        <v>16</v>
      </c>
      <c r="AH1387" s="90" t="str">
        <f t="shared" si="247"/>
        <v/>
      </c>
      <c r="AI1387" s="90" t="str">
        <f t="shared" si="248"/>
        <v/>
      </c>
      <c r="AJ1387" s="89">
        <v>43871</v>
      </c>
      <c r="AK1387" s="90" t="str">
        <f t="shared" si="251"/>
        <v>W07-2020</v>
      </c>
      <c r="AL1387" s="90" t="str">
        <f t="shared" si="252"/>
        <v>Feb-2020</v>
      </c>
      <c r="AM1387" s="89">
        <v>43878</v>
      </c>
      <c r="AN1387" s="90" t="str">
        <f t="shared" si="253"/>
        <v>W08-2020</v>
      </c>
      <c r="AO1387" s="90" t="str">
        <f t="shared" si="254"/>
        <v>Feb-2020</v>
      </c>
      <c r="AP1387" s="83" t="s">
        <v>4462</v>
      </c>
      <c r="AQ1387" s="107">
        <v>43857</v>
      </c>
      <c r="AR1387" s="89"/>
      <c r="AS1387" s="99" t="s">
        <v>2294</v>
      </c>
      <c r="AT1387" s="94" t="s">
        <v>2415</v>
      </c>
      <c r="AU1387" s="97"/>
      <c r="AV1387" s="95">
        <v>43852</v>
      </c>
      <c r="AW1387" s="97"/>
      <c r="AX1387" s="89"/>
      <c r="AY1387" s="89">
        <v>43881</v>
      </c>
      <c r="AZ1387" s="219" t="str">
        <f t="shared" si="255"/>
        <v>W08-2020</v>
      </c>
      <c r="BA1387" s="86"/>
      <c r="BB1387" s="86"/>
      <c r="BC1387" s="86"/>
      <c r="BD1387" s="83" t="s">
        <v>3719</v>
      </c>
      <c r="BE1387" s="83" t="str">
        <f t="shared" si="256"/>
        <v>21.RFI</v>
      </c>
      <c r="BF1387" s="83" t="s">
        <v>3755</v>
      </c>
      <c r="BG1387" s="96" t="s">
        <v>4046</v>
      </c>
      <c r="BH1387" s="96"/>
      <c r="BI1387" s="468"/>
      <c r="BJ1387" s="468"/>
    </row>
    <row r="1388" spans="1:62" s="13" customFormat="1" ht="15" hidden="1" customHeight="1">
      <c r="A1388" s="27">
        <v>265</v>
      </c>
      <c r="B1388" s="29"/>
      <c r="C1388" s="83" t="str">
        <f t="shared" si="246"/>
        <v>JAW-JB-SNG-3915</v>
      </c>
      <c r="D1388" s="83">
        <v>30574430031</v>
      </c>
      <c r="E1388" s="83" t="s">
        <v>7781</v>
      </c>
      <c r="F1388" s="198" t="s">
        <v>2953</v>
      </c>
      <c r="G1388" s="83" t="s">
        <v>5840</v>
      </c>
      <c r="H1388" s="84" t="s">
        <v>6825</v>
      </c>
      <c r="I1388" s="83">
        <v>107.63285</v>
      </c>
      <c r="J1388" s="83">
        <v>-6.6634399999999996</v>
      </c>
      <c r="K1388" s="83">
        <v>40</v>
      </c>
      <c r="L1388" s="83" t="s">
        <v>4686</v>
      </c>
      <c r="M1388" s="84">
        <v>2020</v>
      </c>
      <c r="N1388" s="83" t="s">
        <v>3757</v>
      </c>
      <c r="O1388" s="83" t="s">
        <v>3458</v>
      </c>
      <c r="P1388" s="84" t="s">
        <v>205</v>
      </c>
      <c r="Q1388" s="83" t="s">
        <v>903</v>
      </c>
      <c r="R1388" s="83" t="s">
        <v>904</v>
      </c>
      <c r="S1388" s="83" t="s">
        <v>2200</v>
      </c>
      <c r="T1388" s="83" t="s">
        <v>4465</v>
      </c>
      <c r="U1388" s="83" t="s">
        <v>103</v>
      </c>
      <c r="V1388" s="83" t="s">
        <v>4470</v>
      </c>
      <c r="W1388" s="274" t="s">
        <v>2205</v>
      </c>
      <c r="X1388" s="274" t="s">
        <v>2516</v>
      </c>
      <c r="Y1388" s="85">
        <v>6614396</v>
      </c>
      <c r="Z1388" s="86">
        <v>43845</v>
      </c>
      <c r="AA1388" s="86"/>
      <c r="AB1388" s="87">
        <f t="shared" ca="1" si="249"/>
        <v>42</v>
      </c>
      <c r="AC1388" s="88" t="str">
        <f t="shared" ca="1" si="250"/>
        <v>31 - 60 days</v>
      </c>
      <c r="AD1388" s="89">
        <f t="shared" si="245"/>
        <v>43875</v>
      </c>
      <c r="AE1388" s="90" t="str">
        <f t="shared" si="243"/>
        <v>W07-2020</v>
      </c>
      <c r="AF1388" s="90" t="str">
        <f t="shared" si="244"/>
        <v>Feb-2020</v>
      </c>
      <c r="AG1388" s="89" t="s">
        <v>16</v>
      </c>
      <c r="AH1388" s="90" t="str">
        <f t="shared" si="247"/>
        <v/>
      </c>
      <c r="AI1388" s="90" t="str">
        <f t="shared" si="248"/>
        <v/>
      </c>
      <c r="AJ1388" s="89">
        <v>43871</v>
      </c>
      <c r="AK1388" s="90" t="str">
        <f t="shared" si="251"/>
        <v>W07-2020</v>
      </c>
      <c r="AL1388" s="90" t="str">
        <f t="shared" si="252"/>
        <v>Feb-2020</v>
      </c>
      <c r="AM1388" s="89">
        <v>43877</v>
      </c>
      <c r="AN1388" s="90" t="str">
        <f t="shared" si="253"/>
        <v>W08-2020</v>
      </c>
      <c r="AO1388" s="90" t="str">
        <f t="shared" si="254"/>
        <v>Feb-2020</v>
      </c>
      <c r="AP1388" s="83" t="s">
        <v>4462</v>
      </c>
      <c r="AQ1388" s="107">
        <v>43857</v>
      </c>
      <c r="AR1388" s="89"/>
      <c r="AS1388" s="99" t="s">
        <v>2288</v>
      </c>
      <c r="AT1388" s="94" t="s">
        <v>2415</v>
      </c>
      <c r="AU1388" s="97"/>
      <c r="AV1388" s="95">
        <v>43852</v>
      </c>
      <c r="AW1388" s="97"/>
      <c r="AX1388" s="89"/>
      <c r="AY1388" s="89">
        <v>43887</v>
      </c>
      <c r="AZ1388" s="219" t="str">
        <f t="shared" si="255"/>
        <v>W09-2020</v>
      </c>
      <c r="BA1388" s="86"/>
      <c r="BB1388" s="86"/>
      <c r="BC1388" s="86"/>
      <c r="BD1388" s="83" t="s">
        <v>3719</v>
      </c>
      <c r="BE1388" s="83" t="str">
        <f t="shared" si="256"/>
        <v>21.RFI</v>
      </c>
      <c r="BF1388" s="83" t="s">
        <v>3755</v>
      </c>
      <c r="BG1388" s="96" t="s">
        <v>4025</v>
      </c>
      <c r="BH1388" s="437"/>
      <c r="BI1388" s="190"/>
      <c r="BJ1388" s="190"/>
    </row>
    <row r="1389" spans="1:62" s="13" customFormat="1" ht="15" hidden="1" customHeight="1">
      <c r="A1389" s="27">
        <v>266</v>
      </c>
      <c r="B1389" s="29"/>
      <c r="C1389" s="83" t="str">
        <f t="shared" si="246"/>
        <v>JAW-JB-BDG-3844</v>
      </c>
      <c r="D1389" s="83">
        <v>30574100031</v>
      </c>
      <c r="E1389" s="83" t="s">
        <v>7729</v>
      </c>
      <c r="F1389" s="198" t="s">
        <v>2954</v>
      </c>
      <c r="G1389" s="83" t="s">
        <v>5840</v>
      </c>
      <c r="H1389" s="84" t="s">
        <v>6827</v>
      </c>
      <c r="I1389" s="83">
        <v>107.557085</v>
      </c>
      <c r="J1389" s="83">
        <v>-6.9297170000000001</v>
      </c>
      <c r="K1389" s="83">
        <v>30</v>
      </c>
      <c r="L1389" s="83" t="s">
        <v>4487</v>
      </c>
      <c r="M1389" s="84">
        <v>2020</v>
      </c>
      <c r="N1389" s="83" t="s">
        <v>3757</v>
      </c>
      <c r="O1389" s="83" t="s">
        <v>3459</v>
      </c>
      <c r="P1389" s="84" t="s">
        <v>205</v>
      </c>
      <c r="Q1389" s="83" t="s">
        <v>905</v>
      </c>
      <c r="R1389" s="83" t="s">
        <v>906</v>
      </c>
      <c r="S1389" s="83" t="s">
        <v>2200</v>
      </c>
      <c r="T1389" s="83" t="s">
        <v>4465</v>
      </c>
      <c r="U1389" s="83" t="s">
        <v>103</v>
      </c>
      <c r="V1389" s="83" t="s">
        <v>4470</v>
      </c>
      <c r="W1389" s="274" t="s">
        <v>2205</v>
      </c>
      <c r="X1389" s="274" t="s">
        <v>2526</v>
      </c>
      <c r="Y1389" s="85">
        <v>6614394</v>
      </c>
      <c r="Z1389" s="86">
        <v>43845</v>
      </c>
      <c r="AA1389" s="86"/>
      <c r="AB1389" s="87">
        <f t="shared" ca="1" si="249"/>
        <v>36</v>
      </c>
      <c r="AC1389" s="88" t="str">
        <f t="shared" ca="1" si="250"/>
        <v>31 - 60 days</v>
      </c>
      <c r="AD1389" s="89">
        <f t="shared" si="245"/>
        <v>43875</v>
      </c>
      <c r="AE1389" s="90" t="str">
        <f t="shared" si="243"/>
        <v>W07-2020</v>
      </c>
      <c r="AF1389" s="90" t="str">
        <f t="shared" si="244"/>
        <v>Feb-2020</v>
      </c>
      <c r="AG1389" s="89" t="s">
        <v>16</v>
      </c>
      <c r="AH1389" s="90" t="str">
        <f t="shared" si="247"/>
        <v/>
      </c>
      <c r="AI1389" s="90" t="str">
        <f t="shared" si="248"/>
        <v/>
      </c>
      <c r="AJ1389" s="89">
        <v>43871</v>
      </c>
      <c r="AK1389" s="90" t="str">
        <f t="shared" si="251"/>
        <v>W07-2020</v>
      </c>
      <c r="AL1389" s="90" t="str">
        <f t="shared" si="252"/>
        <v>Feb-2020</v>
      </c>
      <c r="AM1389" s="89">
        <v>43877</v>
      </c>
      <c r="AN1389" s="90" t="str">
        <f t="shared" si="253"/>
        <v>W08-2020</v>
      </c>
      <c r="AO1389" s="90" t="str">
        <f t="shared" si="254"/>
        <v>Feb-2020</v>
      </c>
      <c r="AP1389" s="83" t="s">
        <v>4464</v>
      </c>
      <c r="AQ1389" s="107">
        <v>43857</v>
      </c>
      <c r="AR1389" s="89"/>
      <c r="AS1389" s="99" t="s">
        <v>2289</v>
      </c>
      <c r="AT1389" s="94" t="s">
        <v>2415</v>
      </c>
      <c r="AU1389" s="97"/>
      <c r="AV1389" s="95">
        <v>43852</v>
      </c>
      <c r="AW1389" s="97"/>
      <c r="AX1389" s="89"/>
      <c r="AY1389" s="89">
        <v>43881</v>
      </c>
      <c r="AZ1389" s="219" t="str">
        <f t="shared" si="255"/>
        <v>W08-2020</v>
      </c>
      <c r="BA1389" s="86"/>
      <c r="BB1389" s="86">
        <v>43982</v>
      </c>
      <c r="BC1389" s="86"/>
      <c r="BD1389" s="83" t="s">
        <v>3719</v>
      </c>
      <c r="BE1389" s="83" t="str">
        <f t="shared" si="256"/>
        <v>21.RFI</v>
      </c>
      <c r="BF1389" s="83" t="s">
        <v>3755</v>
      </c>
      <c r="BG1389" s="96" t="s">
        <v>4026</v>
      </c>
      <c r="BH1389" s="96"/>
      <c r="BI1389" s="197"/>
      <c r="BJ1389" s="197"/>
    </row>
    <row r="1390" spans="1:62" s="13" customFormat="1" ht="15" hidden="1" customHeight="1">
      <c r="A1390" s="27">
        <v>316</v>
      </c>
      <c r="B1390" s="29"/>
      <c r="C1390" s="83" t="str">
        <f t="shared" si="246"/>
        <v>JAW-JB-SNG-3955</v>
      </c>
      <c r="D1390" s="83">
        <v>30574410031</v>
      </c>
      <c r="E1390" s="83" t="s">
        <v>7817</v>
      </c>
      <c r="F1390" s="198" t="s">
        <v>3000</v>
      </c>
      <c r="G1390" s="83" t="s">
        <v>5840</v>
      </c>
      <c r="H1390" s="84" t="s">
        <v>6825</v>
      </c>
      <c r="I1390" s="83">
        <v>107.76170999999999</v>
      </c>
      <c r="J1390" s="83">
        <v>-6.6905200000000002</v>
      </c>
      <c r="K1390" s="83">
        <v>40</v>
      </c>
      <c r="L1390" s="83" t="s">
        <v>4724</v>
      </c>
      <c r="M1390" s="84">
        <v>2020</v>
      </c>
      <c r="N1390" s="83" t="s">
        <v>3757</v>
      </c>
      <c r="O1390" s="83" t="s">
        <v>3509</v>
      </c>
      <c r="P1390" s="84" t="s">
        <v>205</v>
      </c>
      <c r="Q1390" s="83" t="s">
        <v>1005</v>
      </c>
      <c r="R1390" s="83" t="s">
        <v>1006</v>
      </c>
      <c r="S1390" s="83" t="s">
        <v>2200</v>
      </c>
      <c r="T1390" s="83" t="s">
        <v>4465</v>
      </c>
      <c r="U1390" s="83" t="s">
        <v>103</v>
      </c>
      <c r="V1390" s="83" t="s">
        <v>4470</v>
      </c>
      <c r="W1390" s="274" t="s">
        <v>2205</v>
      </c>
      <c r="X1390" s="274" t="s">
        <v>2516</v>
      </c>
      <c r="Y1390" s="85">
        <v>6614396</v>
      </c>
      <c r="Z1390" s="86">
        <v>43845</v>
      </c>
      <c r="AA1390" s="86"/>
      <c r="AB1390" s="87">
        <f t="shared" ca="1" si="249"/>
        <v>33</v>
      </c>
      <c r="AC1390" s="88" t="str">
        <f t="shared" ca="1" si="250"/>
        <v>31 - 60 days</v>
      </c>
      <c r="AD1390" s="89">
        <f t="shared" si="245"/>
        <v>43875</v>
      </c>
      <c r="AE1390" s="90" t="str">
        <f t="shared" ref="AE1390:AE1453" si="257">IFERROR(VLOOKUP(AD1390,L_Convert,6,FALSE),"")</f>
        <v>W07-2020</v>
      </c>
      <c r="AF1390" s="90" t="str">
        <f t="shared" ref="AF1390:AF1453" si="258">IFERROR(VLOOKUP(AD1390,L_Convert,7,FALSE),"")</f>
        <v>Feb-2020</v>
      </c>
      <c r="AG1390" s="89" t="s">
        <v>16</v>
      </c>
      <c r="AH1390" s="90" t="str">
        <f t="shared" si="247"/>
        <v/>
      </c>
      <c r="AI1390" s="90" t="str">
        <f t="shared" si="248"/>
        <v/>
      </c>
      <c r="AJ1390" s="89">
        <v>43871</v>
      </c>
      <c r="AK1390" s="90" t="str">
        <f t="shared" si="251"/>
        <v>W07-2020</v>
      </c>
      <c r="AL1390" s="90" t="str">
        <f t="shared" si="252"/>
        <v>Feb-2020</v>
      </c>
      <c r="AM1390" s="89">
        <v>43877</v>
      </c>
      <c r="AN1390" s="90" t="str">
        <f t="shared" si="253"/>
        <v>W08-2020</v>
      </c>
      <c r="AO1390" s="90" t="str">
        <f t="shared" si="254"/>
        <v>Feb-2020</v>
      </c>
      <c r="AP1390" s="83" t="s">
        <v>4462</v>
      </c>
      <c r="AQ1390" s="107">
        <v>43857</v>
      </c>
      <c r="AR1390" s="89"/>
      <c r="AS1390" s="99" t="s">
        <v>2298</v>
      </c>
      <c r="AT1390" s="94" t="s">
        <v>2415</v>
      </c>
      <c r="AU1390" s="97"/>
      <c r="AV1390" s="95">
        <v>43852</v>
      </c>
      <c r="AW1390" s="97"/>
      <c r="AX1390" s="89"/>
      <c r="AY1390" s="89">
        <v>43878</v>
      </c>
      <c r="AZ1390" s="219" t="str">
        <f t="shared" si="255"/>
        <v>W08-2020</v>
      </c>
      <c r="BA1390" s="86"/>
      <c r="BB1390" s="86"/>
      <c r="BC1390" s="86"/>
      <c r="BD1390" s="83" t="s">
        <v>3719</v>
      </c>
      <c r="BE1390" s="83" t="str">
        <f t="shared" si="256"/>
        <v>21.RFI</v>
      </c>
      <c r="BF1390" s="83" t="s">
        <v>3755</v>
      </c>
      <c r="BG1390" s="96" t="s">
        <v>4071</v>
      </c>
      <c r="BH1390" s="96"/>
      <c r="BI1390" s="468"/>
      <c r="BJ1390" s="468"/>
    </row>
    <row r="1391" spans="1:62" s="13" customFormat="1" ht="15" hidden="1" customHeight="1">
      <c r="A1391" s="27">
        <v>290</v>
      </c>
      <c r="B1391" s="29"/>
      <c r="C1391" s="83" t="str">
        <f t="shared" si="246"/>
        <v>JAW-JB-KNG-3871</v>
      </c>
      <c r="D1391" s="83">
        <v>30573970031</v>
      </c>
      <c r="E1391" s="83" t="s">
        <v>7630</v>
      </c>
      <c r="F1391" s="198" t="s">
        <v>2976</v>
      </c>
      <c r="G1391" s="83" t="s">
        <v>5840</v>
      </c>
      <c r="H1391" s="84" t="s">
        <v>6508</v>
      </c>
      <c r="I1391" s="83">
        <v>108.539025</v>
      </c>
      <c r="J1391" s="83">
        <v>-6.9764030000000004</v>
      </c>
      <c r="K1391" s="83">
        <v>30</v>
      </c>
      <c r="L1391" s="83" t="s">
        <v>4702</v>
      </c>
      <c r="M1391" s="84">
        <v>2020</v>
      </c>
      <c r="N1391" s="83" t="s">
        <v>3757</v>
      </c>
      <c r="O1391" s="83" t="s">
        <v>3483</v>
      </c>
      <c r="P1391" s="84" t="s">
        <v>205</v>
      </c>
      <c r="Q1391" s="83" t="s">
        <v>953</v>
      </c>
      <c r="R1391" s="83" t="s">
        <v>954</v>
      </c>
      <c r="S1391" s="83" t="s">
        <v>2200</v>
      </c>
      <c r="T1391" s="83" t="s">
        <v>4465</v>
      </c>
      <c r="U1391" s="83" t="s">
        <v>103</v>
      </c>
      <c r="V1391" s="83" t="s">
        <v>4470</v>
      </c>
      <c r="W1391" s="274" t="s">
        <v>2205</v>
      </c>
      <c r="X1391" s="274" t="s">
        <v>2533</v>
      </c>
      <c r="Y1391" s="85">
        <v>6614391</v>
      </c>
      <c r="Z1391" s="86">
        <v>43845</v>
      </c>
      <c r="AA1391" s="86"/>
      <c r="AB1391" s="87">
        <f t="shared" ca="1" si="249"/>
        <v>30</v>
      </c>
      <c r="AC1391" s="88" t="str">
        <f t="shared" ca="1" si="250"/>
        <v>&lt; 30 days</v>
      </c>
      <c r="AD1391" s="89">
        <f t="shared" si="245"/>
        <v>43875</v>
      </c>
      <c r="AE1391" s="90" t="str">
        <f t="shared" si="257"/>
        <v>W07-2020</v>
      </c>
      <c r="AF1391" s="90" t="str">
        <f t="shared" si="258"/>
        <v>Feb-2020</v>
      </c>
      <c r="AG1391" s="89" t="s">
        <v>16</v>
      </c>
      <c r="AH1391" s="90" t="str">
        <f t="shared" si="247"/>
        <v/>
      </c>
      <c r="AI1391" s="90" t="str">
        <f t="shared" si="248"/>
        <v/>
      </c>
      <c r="AJ1391" s="89">
        <v>43871</v>
      </c>
      <c r="AK1391" s="90" t="str">
        <f t="shared" si="251"/>
        <v>W07-2020</v>
      </c>
      <c r="AL1391" s="90" t="str">
        <f t="shared" si="252"/>
        <v>Feb-2020</v>
      </c>
      <c r="AM1391" s="89">
        <v>43875</v>
      </c>
      <c r="AN1391" s="90" t="str">
        <f t="shared" si="253"/>
        <v>W07-2020</v>
      </c>
      <c r="AO1391" s="90" t="str">
        <f t="shared" si="254"/>
        <v>Feb-2020</v>
      </c>
      <c r="AP1391" s="83" t="s">
        <v>4464</v>
      </c>
      <c r="AQ1391" s="107">
        <v>43857</v>
      </c>
      <c r="AR1391" s="89"/>
      <c r="AS1391" s="99" t="s">
        <v>2295</v>
      </c>
      <c r="AT1391" s="94" t="s">
        <v>2415</v>
      </c>
      <c r="AU1391" s="97"/>
      <c r="AV1391" s="95">
        <v>43852</v>
      </c>
      <c r="AW1391" s="97"/>
      <c r="AX1391" s="89"/>
      <c r="AY1391" s="89">
        <v>43875</v>
      </c>
      <c r="AZ1391" s="219" t="str">
        <f t="shared" si="255"/>
        <v>W07-2020</v>
      </c>
      <c r="BA1391" s="86"/>
      <c r="BB1391" s="86">
        <v>44089</v>
      </c>
      <c r="BC1391" s="86"/>
      <c r="BD1391" s="83" t="s">
        <v>3719</v>
      </c>
      <c r="BE1391" s="83" t="str">
        <f t="shared" si="256"/>
        <v>21.RFI</v>
      </c>
      <c r="BF1391" s="83" t="s">
        <v>3755</v>
      </c>
      <c r="BG1391" s="96" t="s">
        <v>4047</v>
      </c>
      <c r="BH1391" s="96"/>
      <c r="BI1391" s="197"/>
      <c r="BJ1391" s="197"/>
    </row>
    <row r="1392" spans="1:62" s="13" customFormat="1" ht="15" hidden="1" customHeight="1">
      <c r="A1392" s="27">
        <v>256</v>
      </c>
      <c r="B1392" s="29"/>
      <c r="C1392" s="83" t="str">
        <f t="shared" si="246"/>
        <v>JAW-JB-MJL-3737</v>
      </c>
      <c r="D1392" s="83">
        <v>30574380031</v>
      </c>
      <c r="E1392" s="83" t="s">
        <v>7589</v>
      </c>
      <c r="F1392" s="198" t="s">
        <v>2944</v>
      </c>
      <c r="G1392" s="83" t="s">
        <v>5840</v>
      </c>
      <c r="H1392" s="84" t="s">
        <v>6825</v>
      </c>
      <c r="I1392" s="83">
        <v>108.29868</v>
      </c>
      <c r="J1392" s="83">
        <v>-6.6787099999999997</v>
      </c>
      <c r="K1392" s="83">
        <v>50</v>
      </c>
      <c r="L1392" s="83" t="s">
        <v>4681</v>
      </c>
      <c r="M1392" s="84">
        <v>2020</v>
      </c>
      <c r="N1392" s="83" t="s">
        <v>3757</v>
      </c>
      <c r="O1392" s="83" t="s">
        <v>3449</v>
      </c>
      <c r="P1392" s="84" t="s">
        <v>205</v>
      </c>
      <c r="Q1392" s="83" t="s">
        <v>885</v>
      </c>
      <c r="R1392" s="83" t="s">
        <v>886</v>
      </c>
      <c r="S1392" s="83" t="s">
        <v>2200</v>
      </c>
      <c r="T1392" s="83" t="s">
        <v>4465</v>
      </c>
      <c r="U1392" s="83" t="s">
        <v>103</v>
      </c>
      <c r="V1392" s="83" t="s">
        <v>4470</v>
      </c>
      <c r="W1392" s="274" t="s">
        <v>2205</v>
      </c>
      <c r="X1392" s="274" t="s">
        <v>2521</v>
      </c>
      <c r="Y1392" s="85">
        <v>6614396</v>
      </c>
      <c r="Z1392" s="86">
        <v>43845</v>
      </c>
      <c r="AA1392" s="86"/>
      <c r="AB1392" s="87">
        <f t="shared" ca="1" si="249"/>
        <v>30</v>
      </c>
      <c r="AC1392" s="88" t="str">
        <f t="shared" ca="1" si="250"/>
        <v>&lt; 30 days</v>
      </c>
      <c r="AD1392" s="89">
        <f t="shared" si="245"/>
        <v>43875</v>
      </c>
      <c r="AE1392" s="90" t="str">
        <f t="shared" si="257"/>
        <v>W07-2020</v>
      </c>
      <c r="AF1392" s="90" t="str">
        <f t="shared" si="258"/>
        <v>Feb-2020</v>
      </c>
      <c r="AG1392" s="89" t="s">
        <v>16</v>
      </c>
      <c r="AH1392" s="90" t="str">
        <f t="shared" si="247"/>
        <v/>
      </c>
      <c r="AI1392" s="90" t="str">
        <f t="shared" si="248"/>
        <v/>
      </c>
      <c r="AJ1392" s="89">
        <v>43871</v>
      </c>
      <c r="AK1392" s="90" t="str">
        <f t="shared" si="251"/>
        <v>W07-2020</v>
      </c>
      <c r="AL1392" s="90" t="str">
        <f t="shared" si="252"/>
        <v>Feb-2020</v>
      </c>
      <c r="AM1392" s="89">
        <v>43875</v>
      </c>
      <c r="AN1392" s="90" t="str">
        <f t="shared" si="253"/>
        <v>W07-2020</v>
      </c>
      <c r="AO1392" s="90" t="str">
        <f t="shared" si="254"/>
        <v>Feb-2020</v>
      </c>
      <c r="AP1392" s="83" t="s">
        <v>4464</v>
      </c>
      <c r="AQ1392" s="107">
        <v>43857</v>
      </c>
      <c r="AR1392" s="89"/>
      <c r="AS1392" s="99" t="s">
        <v>2284</v>
      </c>
      <c r="AT1392" s="94" t="s">
        <v>2415</v>
      </c>
      <c r="AU1392" s="97"/>
      <c r="AV1392" s="95">
        <v>43852</v>
      </c>
      <c r="AW1392" s="97"/>
      <c r="AX1392" s="89"/>
      <c r="AY1392" s="89">
        <v>43875</v>
      </c>
      <c r="AZ1392" s="219" t="str">
        <f t="shared" si="255"/>
        <v>W07-2020</v>
      </c>
      <c r="BA1392" s="86"/>
      <c r="BB1392" s="86">
        <v>44015</v>
      </c>
      <c r="BC1392" s="86"/>
      <c r="BD1392" s="83" t="s">
        <v>3719</v>
      </c>
      <c r="BE1392" s="83" t="str">
        <f t="shared" si="256"/>
        <v>21.RFI</v>
      </c>
      <c r="BF1392" s="83" t="s">
        <v>3755</v>
      </c>
      <c r="BG1392" s="96" t="s">
        <v>4016</v>
      </c>
      <c r="BH1392" s="96"/>
      <c r="BI1392" s="197"/>
      <c r="BJ1392" s="197"/>
    </row>
    <row r="1393" spans="1:62" s="13" customFormat="1" ht="15" hidden="1" customHeight="1">
      <c r="A1393" s="27">
        <v>419</v>
      </c>
      <c r="B1393" s="29"/>
      <c r="C1393" s="83" t="str">
        <f t="shared" si="246"/>
        <v>JAW-JB-BDG-3390</v>
      </c>
      <c r="D1393" s="83">
        <v>30574540031</v>
      </c>
      <c r="E1393" s="83" t="s">
        <v>2781</v>
      </c>
      <c r="F1393" s="198" t="s">
        <v>3094</v>
      </c>
      <c r="G1393" s="83" t="s">
        <v>5840</v>
      </c>
      <c r="H1393" s="84" t="s">
        <v>6508</v>
      </c>
      <c r="I1393" s="83">
        <v>107.56175</v>
      </c>
      <c r="J1393" s="83">
        <v>-6.94841</v>
      </c>
      <c r="K1393" s="83">
        <v>25</v>
      </c>
      <c r="L1393" s="83" t="s">
        <v>4487</v>
      </c>
      <c r="M1393" s="84">
        <v>2020</v>
      </c>
      <c r="N1393" s="83" t="s">
        <v>3757</v>
      </c>
      <c r="O1393" s="83" t="s">
        <v>3612</v>
      </c>
      <c r="P1393" s="84" t="s">
        <v>205</v>
      </c>
      <c r="Q1393" s="83" t="s">
        <v>1211</v>
      </c>
      <c r="R1393" s="83" t="s">
        <v>1212</v>
      </c>
      <c r="S1393" s="83" t="s">
        <v>2200</v>
      </c>
      <c r="T1393" s="83" t="s">
        <v>4465</v>
      </c>
      <c r="U1393" s="83" t="s">
        <v>103</v>
      </c>
      <c r="V1393" s="83" t="s">
        <v>4470</v>
      </c>
      <c r="W1393" s="274" t="s">
        <v>2205</v>
      </c>
      <c r="X1393" s="274" t="s">
        <v>2526</v>
      </c>
      <c r="Y1393" s="85">
        <v>6614391</v>
      </c>
      <c r="Z1393" s="86">
        <v>43845</v>
      </c>
      <c r="AA1393" s="86"/>
      <c r="AB1393" s="87">
        <f t="shared" ca="1" si="249"/>
        <v>29</v>
      </c>
      <c r="AC1393" s="88" t="str">
        <f t="shared" ca="1" si="250"/>
        <v>&lt; 30 days</v>
      </c>
      <c r="AD1393" s="89">
        <f t="shared" si="245"/>
        <v>43875</v>
      </c>
      <c r="AE1393" s="90" t="str">
        <f t="shared" si="257"/>
        <v>W07-2020</v>
      </c>
      <c r="AF1393" s="90" t="str">
        <f t="shared" si="258"/>
        <v>Feb-2020</v>
      </c>
      <c r="AG1393" s="89" t="s">
        <v>16</v>
      </c>
      <c r="AH1393" s="90" t="str">
        <f t="shared" si="247"/>
        <v/>
      </c>
      <c r="AI1393" s="90" t="str">
        <f t="shared" si="248"/>
        <v/>
      </c>
      <c r="AJ1393" s="89">
        <v>43871</v>
      </c>
      <c r="AK1393" s="90" t="str">
        <f t="shared" si="251"/>
        <v>W07-2020</v>
      </c>
      <c r="AL1393" s="90" t="str">
        <f t="shared" si="252"/>
        <v>Feb-2020</v>
      </c>
      <c r="AM1393" s="89">
        <v>43875</v>
      </c>
      <c r="AN1393" s="90" t="str">
        <f t="shared" si="253"/>
        <v>W07-2020</v>
      </c>
      <c r="AO1393" s="90" t="str">
        <f t="shared" si="254"/>
        <v>Feb-2020</v>
      </c>
      <c r="AP1393" s="83" t="s">
        <v>4464</v>
      </c>
      <c r="AQ1393" s="107">
        <v>43857</v>
      </c>
      <c r="AR1393" s="89"/>
      <c r="AS1393" s="99" t="s">
        <v>2319</v>
      </c>
      <c r="AT1393" s="94" t="s">
        <v>2415</v>
      </c>
      <c r="AU1393" s="97"/>
      <c r="AV1393" s="95">
        <v>43852</v>
      </c>
      <c r="AW1393" s="97"/>
      <c r="AX1393" s="89"/>
      <c r="AY1393" s="89">
        <v>43874</v>
      </c>
      <c r="AZ1393" s="219" t="str">
        <f t="shared" si="255"/>
        <v>W07-2020</v>
      </c>
      <c r="BA1393" s="86"/>
      <c r="BB1393" s="86">
        <v>43981</v>
      </c>
      <c r="BC1393" s="86"/>
      <c r="BD1393" s="83" t="s">
        <v>3719</v>
      </c>
      <c r="BE1393" s="83" t="str">
        <f t="shared" si="256"/>
        <v>21.RFI</v>
      </c>
      <c r="BF1393" s="83" t="s">
        <v>3755</v>
      </c>
      <c r="BG1393" s="96" t="s">
        <v>4164</v>
      </c>
      <c r="BH1393" s="96"/>
      <c r="BI1393" s="197"/>
      <c r="BJ1393" s="197"/>
    </row>
    <row r="1394" spans="1:62" s="13" customFormat="1" ht="15" hidden="1" customHeight="1">
      <c r="A1394" s="27">
        <v>421</v>
      </c>
      <c r="B1394" s="29"/>
      <c r="C1394" s="83" t="str">
        <f t="shared" si="246"/>
        <v>SUM-LA-KOT-1037</v>
      </c>
      <c r="D1394" s="83">
        <v>30574310031</v>
      </c>
      <c r="E1394" s="83" t="s">
        <v>7328</v>
      </c>
      <c r="F1394" s="198" t="s">
        <v>3096</v>
      </c>
      <c r="G1394" s="83" t="s">
        <v>5840</v>
      </c>
      <c r="H1394" s="84" t="s">
        <v>6825</v>
      </c>
      <c r="I1394" s="83">
        <v>104.87714</v>
      </c>
      <c r="J1394" s="83">
        <v>-5.3950800000000001</v>
      </c>
      <c r="K1394" s="83">
        <v>50</v>
      </c>
      <c r="L1394" s="83" t="s">
        <v>4800</v>
      </c>
      <c r="M1394" s="84">
        <v>2020</v>
      </c>
      <c r="N1394" s="83" t="s">
        <v>3757</v>
      </c>
      <c r="O1394" s="83" t="s">
        <v>3614</v>
      </c>
      <c r="P1394" s="84" t="s">
        <v>205</v>
      </c>
      <c r="Q1394" s="83" t="s">
        <v>1215</v>
      </c>
      <c r="R1394" s="83" t="s">
        <v>1216</v>
      </c>
      <c r="S1394" s="83" t="s">
        <v>2200</v>
      </c>
      <c r="T1394" s="83" t="s">
        <v>4465</v>
      </c>
      <c r="U1394" s="83" t="s">
        <v>201</v>
      </c>
      <c r="V1394" s="83" t="s">
        <v>208</v>
      </c>
      <c r="W1394" s="274" t="s">
        <v>2218</v>
      </c>
      <c r="X1394" s="274" t="s">
        <v>2503</v>
      </c>
      <c r="Y1394" s="85">
        <v>6614396</v>
      </c>
      <c r="Z1394" s="86">
        <v>43845</v>
      </c>
      <c r="AA1394" s="86"/>
      <c r="AB1394" s="87">
        <f t="shared" ca="1" si="249"/>
        <v>40</v>
      </c>
      <c r="AC1394" s="88" t="str">
        <f t="shared" ca="1" si="250"/>
        <v>31 - 60 days</v>
      </c>
      <c r="AD1394" s="89">
        <f t="shared" si="245"/>
        <v>43875</v>
      </c>
      <c r="AE1394" s="90" t="str">
        <f t="shared" si="257"/>
        <v>W07-2020</v>
      </c>
      <c r="AF1394" s="90" t="str">
        <f t="shared" si="258"/>
        <v>Feb-2020</v>
      </c>
      <c r="AG1394" s="89" t="s">
        <v>16</v>
      </c>
      <c r="AH1394" s="90" t="str">
        <f t="shared" si="247"/>
        <v/>
      </c>
      <c r="AI1394" s="90" t="str">
        <f t="shared" si="248"/>
        <v/>
      </c>
      <c r="AJ1394" s="89">
        <v>43873</v>
      </c>
      <c r="AK1394" s="90" t="str">
        <f t="shared" si="251"/>
        <v>W07-2020</v>
      </c>
      <c r="AL1394" s="90" t="str">
        <f t="shared" si="252"/>
        <v>Feb-2020</v>
      </c>
      <c r="AM1394" s="89">
        <v>43881</v>
      </c>
      <c r="AN1394" s="90" t="str">
        <f t="shared" si="253"/>
        <v>W08-2020</v>
      </c>
      <c r="AO1394" s="90" t="str">
        <f t="shared" si="254"/>
        <v>Feb-2020</v>
      </c>
      <c r="AP1394" s="83" t="s">
        <v>4464</v>
      </c>
      <c r="AQ1394" s="107">
        <v>43857</v>
      </c>
      <c r="AR1394" s="89"/>
      <c r="AS1394" s="99">
        <v>172300745388</v>
      </c>
      <c r="AT1394" s="94">
        <v>6.6</v>
      </c>
      <c r="AU1394" s="97"/>
      <c r="AV1394" s="95">
        <v>43852</v>
      </c>
      <c r="AW1394" s="97"/>
      <c r="AX1394" s="89"/>
      <c r="AY1394" s="89">
        <v>43885</v>
      </c>
      <c r="AZ1394" s="219" t="str">
        <f t="shared" si="255"/>
        <v>W09-2020</v>
      </c>
      <c r="BA1394" s="86"/>
      <c r="BB1394" s="86">
        <v>43966</v>
      </c>
      <c r="BC1394" s="86"/>
      <c r="BD1394" s="83" t="s">
        <v>3719</v>
      </c>
      <c r="BE1394" s="83" t="str">
        <f t="shared" si="256"/>
        <v>21.RFI</v>
      </c>
      <c r="BF1394" s="83" t="s">
        <v>3755</v>
      </c>
      <c r="BG1394" s="96" t="s">
        <v>4166</v>
      </c>
      <c r="BH1394" s="437"/>
      <c r="BJ1394" s="190"/>
    </row>
    <row r="1395" spans="1:62" s="13" customFormat="1" ht="15" hidden="1" customHeight="1">
      <c r="A1395" s="27">
        <v>353</v>
      </c>
      <c r="B1395" s="29"/>
      <c r="C1395" s="83" t="str">
        <f t="shared" si="246"/>
        <v>JAW-JI-KDR-8104</v>
      </c>
      <c r="D1395" s="83">
        <v>30574480031</v>
      </c>
      <c r="E1395" s="83" t="s">
        <v>2778</v>
      </c>
      <c r="F1395" s="198" t="s">
        <v>3033</v>
      </c>
      <c r="G1395" s="83" t="s">
        <v>5840</v>
      </c>
      <c r="H1395" s="84" t="s">
        <v>6825</v>
      </c>
      <c r="I1395" s="83">
        <v>112.19911</v>
      </c>
      <c r="J1395" s="83">
        <v>-7.7775999999999996</v>
      </c>
      <c r="K1395" s="83">
        <v>30</v>
      </c>
      <c r="L1395" s="83" t="s">
        <v>4751</v>
      </c>
      <c r="M1395" s="84">
        <v>2020</v>
      </c>
      <c r="N1395" s="83" t="s">
        <v>3757</v>
      </c>
      <c r="O1395" s="83" t="s">
        <v>3546</v>
      </c>
      <c r="P1395" s="84" t="s">
        <v>205</v>
      </c>
      <c r="Q1395" s="83" t="s">
        <v>1079</v>
      </c>
      <c r="R1395" s="83" t="s">
        <v>1080</v>
      </c>
      <c r="S1395" s="83" t="s">
        <v>2200</v>
      </c>
      <c r="T1395" s="83" t="s">
        <v>4465</v>
      </c>
      <c r="U1395" s="83" t="s">
        <v>203</v>
      </c>
      <c r="V1395" s="83" t="s">
        <v>4472</v>
      </c>
      <c r="W1395" s="274" t="s">
        <v>2207</v>
      </c>
      <c r="X1395" s="274" t="s">
        <v>2559</v>
      </c>
      <c r="Y1395" s="85">
        <v>6614396</v>
      </c>
      <c r="Z1395" s="86">
        <v>43845</v>
      </c>
      <c r="AA1395" s="86"/>
      <c r="AB1395" s="87">
        <f t="shared" ca="1" si="249"/>
        <v>38</v>
      </c>
      <c r="AC1395" s="88" t="str">
        <f t="shared" ca="1" si="250"/>
        <v>31 - 60 days</v>
      </c>
      <c r="AD1395" s="89">
        <f t="shared" si="245"/>
        <v>43875</v>
      </c>
      <c r="AE1395" s="90" t="str">
        <f t="shared" si="257"/>
        <v>W07-2020</v>
      </c>
      <c r="AF1395" s="90" t="str">
        <f t="shared" si="258"/>
        <v>Feb-2020</v>
      </c>
      <c r="AG1395" s="89" t="s">
        <v>16</v>
      </c>
      <c r="AH1395" s="90" t="str">
        <f t="shared" si="247"/>
        <v/>
      </c>
      <c r="AI1395" s="90" t="str">
        <f t="shared" si="248"/>
        <v/>
      </c>
      <c r="AJ1395" s="89">
        <v>43873</v>
      </c>
      <c r="AK1395" s="90" t="str">
        <f t="shared" si="251"/>
        <v>W07-2020</v>
      </c>
      <c r="AL1395" s="90" t="str">
        <f t="shared" si="252"/>
        <v>Feb-2020</v>
      </c>
      <c r="AM1395" s="89">
        <v>43881</v>
      </c>
      <c r="AN1395" s="90" t="str">
        <f t="shared" si="253"/>
        <v>W08-2020</v>
      </c>
      <c r="AO1395" s="90" t="str">
        <f t="shared" si="254"/>
        <v>Feb-2020</v>
      </c>
      <c r="AP1395" s="83" t="s">
        <v>4463</v>
      </c>
      <c r="AQ1395" s="107">
        <v>43857</v>
      </c>
      <c r="AR1395" s="89"/>
      <c r="AS1395" s="99">
        <v>514061312694</v>
      </c>
      <c r="AT1395" s="94">
        <v>6.6</v>
      </c>
      <c r="AU1395" s="255"/>
      <c r="AV1395" s="95">
        <v>43852</v>
      </c>
      <c r="AW1395" s="97"/>
      <c r="AX1395" s="89"/>
      <c r="AY1395" s="89">
        <v>43883</v>
      </c>
      <c r="AZ1395" s="219" t="str">
        <f t="shared" si="255"/>
        <v>W08-2020</v>
      </c>
      <c r="BA1395" s="86"/>
      <c r="BB1395" s="86"/>
      <c r="BC1395" s="86"/>
      <c r="BD1395" s="83" t="s">
        <v>3719</v>
      </c>
      <c r="BE1395" s="83" t="str">
        <f t="shared" si="256"/>
        <v>21.RFI</v>
      </c>
      <c r="BF1395" s="83" t="s">
        <v>3755</v>
      </c>
      <c r="BG1395" s="96" t="s">
        <v>4103</v>
      </c>
      <c r="BH1395" s="96"/>
      <c r="BI1395" s="197"/>
      <c r="BJ1395" s="197"/>
    </row>
    <row r="1396" spans="1:62" s="13" customFormat="1" ht="15" hidden="1" customHeight="1">
      <c r="A1396" s="27">
        <v>278</v>
      </c>
      <c r="B1396" s="29"/>
      <c r="C1396" s="83" t="str">
        <f t="shared" si="246"/>
        <v>SUM-LA-KOT-1034</v>
      </c>
      <c r="D1396" s="83">
        <v>30574300031</v>
      </c>
      <c r="E1396" s="83" t="s">
        <v>7678</v>
      </c>
      <c r="F1396" s="198" t="s">
        <v>2964</v>
      </c>
      <c r="G1396" s="83" t="s">
        <v>5840</v>
      </c>
      <c r="H1396" s="84" t="s">
        <v>6825</v>
      </c>
      <c r="I1396" s="83">
        <v>104.75523</v>
      </c>
      <c r="J1396" s="83">
        <v>-5.3659400000000002</v>
      </c>
      <c r="K1396" s="83">
        <v>50</v>
      </c>
      <c r="L1396" s="83" t="s">
        <v>4696</v>
      </c>
      <c r="M1396" s="84">
        <v>2020</v>
      </c>
      <c r="N1396" s="83" t="s">
        <v>3757</v>
      </c>
      <c r="O1396" s="83" t="s">
        <v>3471</v>
      </c>
      <c r="P1396" s="84" t="s">
        <v>205</v>
      </c>
      <c r="Q1396" s="83" t="s">
        <v>929</v>
      </c>
      <c r="R1396" s="83" t="s">
        <v>930</v>
      </c>
      <c r="S1396" s="83" t="s">
        <v>2200</v>
      </c>
      <c r="T1396" s="83" t="s">
        <v>4465</v>
      </c>
      <c r="U1396" s="83" t="s">
        <v>201</v>
      </c>
      <c r="V1396" s="83" t="s">
        <v>208</v>
      </c>
      <c r="W1396" s="274" t="s">
        <v>2218</v>
      </c>
      <c r="X1396" s="274" t="s">
        <v>2503</v>
      </c>
      <c r="Y1396" s="85">
        <v>6614396</v>
      </c>
      <c r="Z1396" s="86">
        <v>43845</v>
      </c>
      <c r="AA1396" s="86"/>
      <c r="AB1396" s="87">
        <f t="shared" ca="1" si="249"/>
        <v>35</v>
      </c>
      <c r="AC1396" s="88" t="str">
        <f t="shared" ca="1" si="250"/>
        <v>31 - 60 days</v>
      </c>
      <c r="AD1396" s="89">
        <f t="shared" si="245"/>
        <v>43875</v>
      </c>
      <c r="AE1396" s="90" t="str">
        <f t="shared" si="257"/>
        <v>W07-2020</v>
      </c>
      <c r="AF1396" s="90" t="str">
        <f t="shared" si="258"/>
        <v>Feb-2020</v>
      </c>
      <c r="AG1396" s="89" t="s">
        <v>16</v>
      </c>
      <c r="AH1396" s="90" t="str">
        <f t="shared" si="247"/>
        <v/>
      </c>
      <c r="AI1396" s="90" t="str">
        <f t="shared" si="248"/>
        <v/>
      </c>
      <c r="AJ1396" s="89">
        <v>43873</v>
      </c>
      <c r="AK1396" s="90" t="str">
        <f t="shared" si="251"/>
        <v>W07-2020</v>
      </c>
      <c r="AL1396" s="90" t="str">
        <f t="shared" si="252"/>
        <v>Feb-2020</v>
      </c>
      <c r="AM1396" s="89">
        <v>43881</v>
      </c>
      <c r="AN1396" s="90" t="str">
        <f t="shared" si="253"/>
        <v>W08-2020</v>
      </c>
      <c r="AO1396" s="90" t="str">
        <f t="shared" si="254"/>
        <v>Feb-2020</v>
      </c>
      <c r="AP1396" s="83" t="s">
        <v>4464</v>
      </c>
      <c r="AQ1396" s="107">
        <v>43857</v>
      </c>
      <c r="AR1396" s="89"/>
      <c r="AS1396" s="99">
        <v>172300745370</v>
      </c>
      <c r="AT1396" s="94">
        <v>6.6</v>
      </c>
      <c r="AU1396" s="97"/>
      <c r="AV1396" s="95">
        <v>43852</v>
      </c>
      <c r="AW1396" s="97"/>
      <c r="AX1396" s="89"/>
      <c r="AY1396" s="89">
        <v>43880</v>
      </c>
      <c r="AZ1396" s="219" t="str">
        <f t="shared" si="255"/>
        <v>W08-2020</v>
      </c>
      <c r="BA1396" s="86"/>
      <c r="BB1396" s="86">
        <v>44024</v>
      </c>
      <c r="BC1396" s="86"/>
      <c r="BD1396" s="83" t="s">
        <v>3719</v>
      </c>
      <c r="BE1396" s="83" t="str">
        <f t="shared" si="256"/>
        <v>21.RFI</v>
      </c>
      <c r="BF1396" s="83" t="s">
        <v>3755</v>
      </c>
      <c r="BG1396" s="96" t="s">
        <v>4037</v>
      </c>
      <c r="BH1396" s="437"/>
      <c r="BI1396" s="190"/>
      <c r="BJ1396" s="190"/>
    </row>
    <row r="1397" spans="1:62" s="13" customFormat="1" ht="15" hidden="1" customHeight="1">
      <c r="A1397" s="27">
        <v>376</v>
      </c>
      <c r="B1397" s="29"/>
      <c r="C1397" s="83" t="str">
        <f t="shared" si="246"/>
        <v>SUM-LA-BDL-1070</v>
      </c>
      <c r="D1397" s="83">
        <v>30574150031</v>
      </c>
      <c r="E1397" s="83" t="s">
        <v>7638</v>
      </c>
      <c r="F1397" s="198" t="s">
        <v>3055</v>
      </c>
      <c r="G1397" s="83" t="s">
        <v>5840</v>
      </c>
      <c r="H1397" s="84" t="s">
        <v>6825</v>
      </c>
      <c r="I1397" s="83">
        <v>105.22059</v>
      </c>
      <c r="J1397" s="83">
        <v>-5.38314</v>
      </c>
      <c r="K1397" s="83">
        <v>30</v>
      </c>
      <c r="L1397" s="83" t="s">
        <v>4487</v>
      </c>
      <c r="M1397" s="84">
        <v>2020</v>
      </c>
      <c r="N1397" s="83" t="s">
        <v>3757</v>
      </c>
      <c r="O1397" s="83" t="s">
        <v>3569</v>
      </c>
      <c r="P1397" s="84" t="s">
        <v>205</v>
      </c>
      <c r="Q1397" s="83" t="s">
        <v>1125</v>
      </c>
      <c r="R1397" s="83" t="s">
        <v>1126</v>
      </c>
      <c r="S1397" s="83" t="s">
        <v>2200</v>
      </c>
      <c r="T1397" s="83" t="s">
        <v>4465</v>
      </c>
      <c r="U1397" s="83" t="s">
        <v>201</v>
      </c>
      <c r="V1397" s="83" t="s">
        <v>208</v>
      </c>
      <c r="W1397" s="274" t="s">
        <v>2218</v>
      </c>
      <c r="X1397" s="274" t="s">
        <v>2566</v>
      </c>
      <c r="Y1397" s="85">
        <v>6614396</v>
      </c>
      <c r="Z1397" s="86">
        <v>43845</v>
      </c>
      <c r="AA1397" s="86"/>
      <c r="AB1397" s="87">
        <f t="shared" ca="1" si="249"/>
        <v>33</v>
      </c>
      <c r="AC1397" s="88" t="str">
        <f t="shared" ca="1" si="250"/>
        <v>31 - 60 days</v>
      </c>
      <c r="AD1397" s="89">
        <f t="shared" si="245"/>
        <v>43875</v>
      </c>
      <c r="AE1397" s="90" t="str">
        <f t="shared" si="257"/>
        <v>W07-2020</v>
      </c>
      <c r="AF1397" s="90" t="str">
        <f t="shared" si="258"/>
        <v>Feb-2020</v>
      </c>
      <c r="AG1397" s="89" t="s">
        <v>16</v>
      </c>
      <c r="AH1397" s="90" t="str">
        <f t="shared" si="247"/>
        <v/>
      </c>
      <c r="AI1397" s="90" t="str">
        <f t="shared" si="248"/>
        <v/>
      </c>
      <c r="AJ1397" s="89">
        <v>43873</v>
      </c>
      <c r="AK1397" s="90" t="str">
        <f t="shared" si="251"/>
        <v>W07-2020</v>
      </c>
      <c r="AL1397" s="90" t="str">
        <f t="shared" si="252"/>
        <v>Feb-2020</v>
      </c>
      <c r="AM1397" s="89">
        <v>43876</v>
      </c>
      <c r="AN1397" s="90" t="str">
        <f t="shared" si="253"/>
        <v>W07-2020</v>
      </c>
      <c r="AO1397" s="90" t="str">
        <f t="shared" si="254"/>
        <v>Feb-2020</v>
      </c>
      <c r="AP1397" s="83" t="s">
        <v>4464</v>
      </c>
      <c r="AQ1397" s="107">
        <v>43857</v>
      </c>
      <c r="AR1397" s="89"/>
      <c r="AS1397" s="99">
        <v>171002388007</v>
      </c>
      <c r="AT1397" s="94">
        <v>6.6</v>
      </c>
      <c r="AU1397" s="97"/>
      <c r="AV1397" s="95">
        <v>43852</v>
      </c>
      <c r="AW1397" s="97"/>
      <c r="AX1397" s="89"/>
      <c r="AY1397" s="89">
        <v>43878</v>
      </c>
      <c r="AZ1397" s="219" t="str">
        <f t="shared" si="255"/>
        <v>W08-2020</v>
      </c>
      <c r="BA1397" s="86"/>
      <c r="BB1397" s="86">
        <v>44016</v>
      </c>
      <c r="BC1397" s="86"/>
      <c r="BD1397" s="83" t="s">
        <v>3719</v>
      </c>
      <c r="BE1397" s="83" t="str">
        <f t="shared" si="256"/>
        <v>21.RFI</v>
      </c>
      <c r="BF1397" s="83" t="s">
        <v>3755</v>
      </c>
      <c r="BG1397" s="96" t="s">
        <v>4124</v>
      </c>
      <c r="BH1397" s="437"/>
      <c r="BI1397" s="190"/>
      <c r="BJ1397" s="190"/>
    </row>
    <row r="1398" spans="1:62" s="13" customFormat="1" ht="15" hidden="1" customHeight="1">
      <c r="A1398" s="27">
        <v>228</v>
      </c>
      <c r="B1398" s="29"/>
      <c r="C1398" s="83" t="str">
        <f t="shared" si="246"/>
        <v>SUM-LA-TWG-0999</v>
      </c>
      <c r="D1398" s="83">
        <v>30574200031</v>
      </c>
      <c r="E1398" s="83" t="s">
        <v>7874</v>
      </c>
      <c r="F1398" s="198" t="s">
        <v>2919</v>
      </c>
      <c r="G1398" s="83" t="s">
        <v>5840</v>
      </c>
      <c r="H1398" s="84" t="s">
        <v>6825</v>
      </c>
      <c r="I1398" s="83">
        <v>105.15439000000001</v>
      </c>
      <c r="J1398" s="83">
        <v>-4.2856800000000002</v>
      </c>
      <c r="K1398" s="83">
        <v>50</v>
      </c>
      <c r="L1398" s="83" t="s">
        <v>4656</v>
      </c>
      <c r="M1398" s="84">
        <v>2020</v>
      </c>
      <c r="N1398" s="83" t="s">
        <v>3757</v>
      </c>
      <c r="O1398" s="83" t="s">
        <v>3421</v>
      </c>
      <c r="P1398" s="84" t="s">
        <v>205</v>
      </c>
      <c r="Q1398" s="83" t="s">
        <v>829</v>
      </c>
      <c r="R1398" s="83" t="s">
        <v>830</v>
      </c>
      <c r="S1398" s="83" t="s">
        <v>2200</v>
      </c>
      <c r="T1398" s="83" t="s">
        <v>4465</v>
      </c>
      <c r="U1398" s="83" t="s">
        <v>201</v>
      </c>
      <c r="V1398" s="83" t="s">
        <v>208</v>
      </c>
      <c r="W1398" s="274" t="s">
        <v>2218</v>
      </c>
      <c r="X1398" s="274" t="s">
        <v>2501</v>
      </c>
      <c r="Y1398" s="85">
        <v>6614396</v>
      </c>
      <c r="Z1398" s="86">
        <v>43845</v>
      </c>
      <c r="AA1398" s="86"/>
      <c r="AB1398" s="87">
        <f t="shared" ca="1" si="249"/>
        <v>32</v>
      </c>
      <c r="AC1398" s="88" t="str">
        <f t="shared" ca="1" si="250"/>
        <v>31 - 60 days</v>
      </c>
      <c r="AD1398" s="89">
        <f t="shared" si="245"/>
        <v>43875</v>
      </c>
      <c r="AE1398" s="90" t="str">
        <f t="shared" si="257"/>
        <v>W07-2020</v>
      </c>
      <c r="AF1398" s="90" t="str">
        <f t="shared" si="258"/>
        <v>Feb-2020</v>
      </c>
      <c r="AG1398" s="89" t="s">
        <v>16</v>
      </c>
      <c r="AH1398" s="90" t="str">
        <f t="shared" si="247"/>
        <v/>
      </c>
      <c r="AI1398" s="90" t="str">
        <f t="shared" si="248"/>
        <v/>
      </c>
      <c r="AJ1398" s="89">
        <v>43873</v>
      </c>
      <c r="AK1398" s="90" t="str">
        <f t="shared" si="251"/>
        <v>W07-2020</v>
      </c>
      <c r="AL1398" s="90" t="str">
        <f t="shared" si="252"/>
        <v>Feb-2020</v>
      </c>
      <c r="AM1398" s="89">
        <v>43876</v>
      </c>
      <c r="AN1398" s="90" t="str">
        <f t="shared" si="253"/>
        <v>W07-2020</v>
      </c>
      <c r="AO1398" s="90" t="str">
        <f t="shared" si="254"/>
        <v>Feb-2020</v>
      </c>
      <c r="AP1398" s="83" t="s">
        <v>4464</v>
      </c>
      <c r="AQ1398" s="107">
        <v>43857</v>
      </c>
      <c r="AR1398" s="89"/>
      <c r="AS1398" s="99">
        <v>173400109141</v>
      </c>
      <c r="AT1398" s="94">
        <v>6.6</v>
      </c>
      <c r="AU1398" s="97"/>
      <c r="AV1398" s="95">
        <v>43852</v>
      </c>
      <c r="AW1398" s="97"/>
      <c r="AX1398" s="89"/>
      <c r="AY1398" s="89">
        <v>43877</v>
      </c>
      <c r="AZ1398" s="219" t="str">
        <f t="shared" si="255"/>
        <v>W08-2020</v>
      </c>
      <c r="BA1398" s="86"/>
      <c r="BB1398" s="86">
        <v>43974</v>
      </c>
      <c r="BC1398" s="86"/>
      <c r="BD1398" s="83" t="s">
        <v>3719</v>
      </c>
      <c r="BE1398" s="83" t="str">
        <f t="shared" si="256"/>
        <v>21.RFI</v>
      </c>
      <c r="BF1398" s="83" t="s">
        <v>3755</v>
      </c>
      <c r="BG1398" s="96" t="s">
        <v>3988</v>
      </c>
      <c r="BH1398" s="437"/>
      <c r="BI1398" s="190"/>
      <c r="BJ1398" s="190"/>
    </row>
    <row r="1399" spans="1:62" s="13" customFormat="1" ht="15" hidden="1" customHeight="1">
      <c r="A1399" s="27">
        <v>436</v>
      </c>
      <c r="B1399" s="29"/>
      <c r="C1399" s="83" t="str">
        <f t="shared" si="246"/>
        <v>SUM-LA-TWG-1001</v>
      </c>
      <c r="D1399" s="83">
        <v>30574210031</v>
      </c>
      <c r="E1399" s="83" t="s">
        <v>7304</v>
      </c>
      <c r="F1399" s="198" t="s">
        <v>3108</v>
      </c>
      <c r="G1399" s="83" t="s">
        <v>5840</v>
      </c>
      <c r="H1399" s="84" t="s">
        <v>6825</v>
      </c>
      <c r="I1399" s="83">
        <v>105.13258</v>
      </c>
      <c r="J1399" s="83">
        <v>-4.54678</v>
      </c>
      <c r="K1399" s="83">
        <v>50</v>
      </c>
      <c r="L1399" s="83" t="s">
        <v>4540</v>
      </c>
      <c r="M1399" s="84">
        <v>2020</v>
      </c>
      <c r="N1399" s="83" t="s">
        <v>3757</v>
      </c>
      <c r="O1399" s="83" t="s">
        <v>3629</v>
      </c>
      <c r="P1399" s="84" t="s">
        <v>205</v>
      </c>
      <c r="Q1399" s="83" t="s">
        <v>1245</v>
      </c>
      <c r="R1399" s="83" t="s">
        <v>1246</v>
      </c>
      <c r="S1399" s="83" t="s">
        <v>2200</v>
      </c>
      <c r="T1399" s="83" t="s">
        <v>4465</v>
      </c>
      <c r="U1399" s="83" t="s">
        <v>201</v>
      </c>
      <c r="V1399" s="83" t="s">
        <v>208</v>
      </c>
      <c r="W1399" s="274" t="s">
        <v>2218</v>
      </c>
      <c r="X1399" s="274" t="s">
        <v>2501</v>
      </c>
      <c r="Y1399" s="85">
        <v>6614396</v>
      </c>
      <c r="Z1399" s="86">
        <v>43845</v>
      </c>
      <c r="AA1399" s="86"/>
      <c r="AB1399" s="87">
        <f t="shared" ca="1" si="249"/>
        <v>32</v>
      </c>
      <c r="AC1399" s="88" t="str">
        <f t="shared" ca="1" si="250"/>
        <v>31 - 60 days</v>
      </c>
      <c r="AD1399" s="89">
        <f t="shared" si="245"/>
        <v>43875</v>
      </c>
      <c r="AE1399" s="90" t="str">
        <f t="shared" si="257"/>
        <v>W07-2020</v>
      </c>
      <c r="AF1399" s="90" t="str">
        <f t="shared" si="258"/>
        <v>Feb-2020</v>
      </c>
      <c r="AG1399" s="89" t="s">
        <v>16</v>
      </c>
      <c r="AH1399" s="90" t="str">
        <f t="shared" si="247"/>
        <v/>
      </c>
      <c r="AI1399" s="90" t="str">
        <f t="shared" si="248"/>
        <v/>
      </c>
      <c r="AJ1399" s="89">
        <v>43873</v>
      </c>
      <c r="AK1399" s="90" t="str">
        <f t="shared" si="251"/>
        <v>W07-2020</v>
      </c>
      <c r="AL1399" s="90" t="str">
        <f t="shared" si="252"/>
        <v>Feb-2020</v>
      </c>
      <c r="AM1399" s="89">
        <v>43876</v>
      </c>
      <c r="AN1399" s="90" t="str">
        <f t="shared" si="253"/>
        <v>W07-2020</v>
      </c>
      <c r="AO1399" s="90" t="str">
        <f t="shared" si="254"/>
        <v>Feb-2020</v>
      </c>
      <c r="AP1399" s="83" t="s">
        <v>4464</v>
      </c>
      <c r="AQ1399" s="107">
        <v>43857</v>
      </c>
      <c r="AR1399" s="89"/>
      <c r="AS1399" s="99">
        <v>173400109125</v>
      </c>
      <c r="AT1399" s="94">
        <v>6.6</v>
      </c>
      <c r="AU1399" s="97"/>
      <c r="AV1399" s="95">
        <v>43852</v>
      </c>
      <c r="AW1399" s="97"/>
      <c r="AX1399" s="89"/>
      <c r="AY1399" s="89">
        <v>43877</v>
      </c>
      <c r="AZ1399" s="219" t="str">
        <f t="shared" si="255"/>
        <v>W08-2020</v>
      </c>
      <c r="BA1399" s="86"/>
      <c r="BB1399" s="86">
        <v>43970</v>
      </c>
      <c r="BC1399" s="86"/>
      <c r="BD1399" s="83" t="s">
        <v>3719</v>
      </c>
      <c r="BE1399" s="83" t="str">
        <f t="shared" si="256"/>
        <v>21.RFI</v>
      </c>
      <c r="BF1399" s="83" t="s">
        <v>3755</v>
      </c>
      <c r="BG1399" s="96" t="s">
        <v>4042</v>
      </c>
      <c r="BH1399" s="96"/>
      <c r="BI1399" s="197"/>
      <c r="BJ1399" s="197"/>
    </row>
    <row r="1400" spans="1:62" s="13" customFormat="1" ht="15" hidden="1" customHeight="1">
      <c r="A1400" s="27">
        <v>231</v>
      </c>
      <c r="B1400" s="29"/>
      <c r="C1400" s="83" t="str">
        <f t="shared" si="246"/>
        <v>SUM-LA-PRW-1058</v>
      </c>
      <c r="D1400" s="83">
        <v>30574130031</v>
      </c>
      <c r="E1400" s="83" t="s">
        <v>7591</v>
      </c>
      <c r="F1400" s="198" t="s">
        <v>2922</v>
      </c>
      <c r="G1400" s="83" t="s">
        <v>5840</v>
      </c>
      <c r="H1400" s="84" t="s">
        <v>6825</v>
      </c>
      <c r="I1400" s="83">
        <v>104.86382999999999</v>
      </c>
      <c r="J1400" s="83">
        <v>-5.2955699999999997</v>
      </c>
      <c r="K1400" s="83">
        <v>50</v>
      </c>
      <c r="L1400" s="83" t="s">
        <v>4659</v>
      </c>
      <c r="M1400" s="84">
        <v>2020</v>
      </c>
      <c r="N1400" s="83" t="s">
        <v>3757</v>
      </c>
      <c r="O1400" s="83" t="s">
        <v>3424</v>
      </c>
      <c r="P1400" s="84" t="s">
        <v>205</v>
      </c>
      <c r="Q1400" s="83" t="s">
        <v>835</v>
      </c>
      <c r="R1400" s="83" t="s">
        <v>836</v>
      </c>
      <c r="S1400" s="83" t="s">
        <v>2200</v>
      </c>
      <c r="T1400" s="83" t="s">
        <v>4465</v>
      </c>
      <c r="U1400" s="83" t="s">
        <v>201</v>
      </c>
      <c r="V1400" s="83" t="s">
        <v>208</v>
      </c>
      <c r="W1400" s="274" t="s">
        <v>2218</v>
      </c>
      <c r="X1400" s="274" t="s">
        <v>2504</v>
      </c>
      <c r="Y1400" s="85">
        <v>6614396</v>
      </c>
      <c r="Z1400" s="86">
        <v>43845</v>
      </c>
      <c r="AA1400" s="86"/>
      <c r="AB1400" s="87">
        <f t="shared" ca="1" si="249"/>
        <v>28</v>
      </c>
      <c r="AC1400" s="88" t="str">
        <f t="shared" ca="1" si="250"/>
        <v>&lt; 30 days</v>
      </c>
      <c r="AD1400" s="89">
        <f t="shared" si="245"/>
        <v>43875</v>
      </c>
      <c r="AE1400" s="90" t="str">
        <f t="shared" si="257"/>
        <v>W07-2020</v>
      </c>
      <c r="AF1400" s="90" t="str">
        <f t="shared" si="258"/>
        <v>Feb-2020</v>
      </c>
      <c r="AG1400" s="89" t="s">
        <v>16</v>
      </c>
      <c r="AH1400" s="90" t="str">
        <f t="shared" si="247"/>
        <v/>
      </c>
      <c r="AI1400" s="90" t="str">
        <f t="shared" si="248"/>
        <v/>
      </c>
      <c r="AJ1400" s="89">
        <v>43873</v>
      </c>
      <c r="AK1400" s="90" t="str">
        <f t="shared" si="251"/>
        <v>W07-2020</v>
      </c>
      <c r="AL1400" s="90" t="str">
        <f t="shared" si="252"/>
        <v>Feb-2020</v>
      </c>
      <c r="AM1400" s="89">
        <v>43873</v>
      </c>
      <c r="AN1400" s="90" t="str">
        <f t="shared" si="253"/>
        <v>W07-2020</v>
      </c>
      <c r="AO1400" s="90" t="str">
        <f t="shared" si="254"/>
        <v>Feb-2020</v>
      </c>
      <c r="AP1400" s="83" t="s">
        <v>4464</v>
      </c>
      <c r="AQ1400" s="107">
        <v>43857</v>
      </c>
      <c r="AR1400" s="89"/>
      <c r="AS1400" s="99">
        <v>172500956048</v>
      </c>
      <c r="AT1400" s="94">
        <v>6.6</v>
      </c>
      <c r="AU1400" s="255"/>
      <c r="AV1400" s="95">
        <v>43852</v>
      </c>
      <c r="AW1400" s="97"/>
      <c r="AX1400" s="89"/>
      <c r="AY1400" s="89">
        <v>43873</v>
      </c>
      <c r="AZ1400" s="219" t="str">
        <f t="shared" si="255"/>
        <v>W07-2020</v>
      </c>
      <c r="BA1400" s="86"/>
      <c r="BB1400" s="86">
        <v>43972</v>
      </c>
      <c r="BC1400" s="86"/>
      <c r="BD1400" s="83" t="s">
        <v>3719</v>
      </c>
      <c r="BE1400" s="83" t="str">
        <f t="shared" si="256"/>
        <v>21.RFI</v>
      </c>
      <c r="BF1400" s="83" t="s">
        <v>3755</v>
      </c>
      <c r="BG1400" s="96" t="s">
        <v>3991</v>
      </c>
      <c r="BH1400" s="437"/>
      <c r="BI1400" s="242"/>
      <c r="BJ1400" s="242"/>
    </row>
    <row r="1401" spans="1:62" s="13" customFormat="1" ht="15" hidden="1" customHeight="1">
      <c r="A1401" s="27">
        <v>285</v>
      </c>
      <c r="B1401" s="29"/>
      <c r="C1401" s="83" t="str">
        <f t="shared" si="246"/>
        <v>SUM-LA-KLA-1019</v>
      </c>
      <c r="D1401" s="83">
        <v>30574290031</v>
      </c>
      <c r="E1401" s="83" t="s">
        <v>7807</v>
      </c>
      <c r="F1401" s="198" t="s">
        <v>2971</v>
      </c>
      <c r="G1401" s="83" t="s">
        <v>5840</v>
      </c>
      <c r="H1401" s="84" t="s">
        <v>6825</v>
      </c>
      <c r="I1401" s="83">
        <v>105.63842</v>
      </c>
      <c r="J1401" s="83">
        <v>-5.5887700000000002</v>
      </c>
      <c r="K1401" s="83">
        <v>50</v>
      </c>
      <c r="L1401" s="83" t="s">
        <v>4700</v>
      </c>
      <c r="M1401" s="84">
        <v>2020</v>
      </c>
      <c r="N1401" s="83" t="s">
        <v>3757</v>
      </c>
      <c r="O1401" s="83" t="s">
        <v>3478</v>
      </c>
      <c r="P1401" s="84" t="s">
        <v>205</v>
      </c>
      <c r="Q1401" s="83" t="s">
        <v>943</v>
      </c>
      <c r="R1401" s="83" t="s">
        <v>944</v>
      </c>
      <c r="S1401" s="83" t="s">
        <v>2200</v>
      </c>
      <c r="T1401" s="83" t="s">
        <v>4465</v>
      </c>
      <c r="U1401" s="83" t="s">
        <v>201</v>
      </c>
      <c r="V1401" s="83" t="s">
        <v>208</v>
      </c>
      <c r="W1401" s="274" t="s">
        <v>2218</v>
      </c>
      <c r="X1401" s="274" t="s">
        <v>2505</v>
      </c>
      <c r="Y1401" s="85">
        <v>6614396</v>
      </c>
      <c r="Z1401" s="86">
        <v>43845</v>
      </c>
      <c r="AA1401" s="86"/>
      <c r="AB1401" s="87">
        <f t="shared" ca="1" si="249"/>
        <v>27</v>
      </c>
      <c r="AC1401" s="88" t="str">
        <f t="shared" ca="1" si="250"/>
        <v>&lt; 30 days</v>
      </c>
      <c r="AD1401" s="89">
        <f t="shared" si="245"/>
        <v>43875</v>
      </c>
      <c r="AE1401" s="90" t="str">
        <f t="shared" si="257"/>
        <v>W07-2020</v>
      </c>
      <c r="AF1401" s="90" t="str">
        <f t="shared" si="258"/>
        <v>Feb-2020</v>
      </c>
      <c r="AG1401" s="89" t="s">
        <v>16</v>
      </c>
      <c r="AH1401" s="90" t="str">
        <f t="shared" si="247"/>
        <v/>
      </c>
      <c r="AI1401" s="90" t="str">
        <f t="shared" si="248"/>
        <v/>
      </c>
      <c r="AJ1401" s="89">
        <v>43873</v>
      </c>
      <c r="AK1401" s="90" t="str">
        <f t="shared" si="251"/>
        <v>W07-2020</v>
      </c>
      <c r="AL1401" s="90" t="str">
        <f t="shared" si="252"/>
        <v>Feb-2020</v>
      </c>
      <c r="AM1401" s="89">
        <v>43873</v>
      </c>
      <c r="AN1401" s="90" t="str">
        <f t="shared" si="253"/>
        <v>W07-2020</v>
      </c>
      <c r="AO1401" s="90" t="str">
        <f t="shared" si="254"/>
        <v>Feb-2020</v>
      </c>
      <c r="AP1401" s="83" t="s">
        <v>4464</v>
      </c>
      <c r="AQ1401" s="107">
        <v>43857</v>
      </c>
      <c r="AR1401" s="89"/>
      <c r="AS1401" s="99">
        <v>171300611655</v>
      </c>
      <c r="AT1401" s="94">
        <v>6.6</v>
      </c>
      <c r="AU1401" s="255"/>
      <c r="AV1401" s="95">
        <v>43852</v>
      </c>
      <c r="AW1401" s="97"/>
      <c r="AX1401" s="89"/>
      <c r="AY1401" s="89">
        <v>43872</v>
      </c>
      <c r="AZ1401" s="219" t="str">
        <f t="shared" si="255"/>
        <v>W07-2020</v>
      </c>
      <c r="BA1401" s="86"/>
      <c r="BB1401" s="86">
        <v>43967</v>
      </c>
      <c r="BC1401" s="86"/>
      <c r="BD1401" s="83" t="s">
        <v>3719</v>
      </c>
      <c r="BE1401" s="83" t="str">
        <f t="shared" si="256"/>
        <v>21.RFI</v>
      </c>
      <c r="BF1401" s="83" t="s">
        <v>3755</v>
      </c>
      <c r="BG1401" s="96" t="s">
        <v>3993</v>
      </c>
      <c r="BH1401" s="437"/>
      <c r="BI1401" s="242"/>
      <c r="BJ1401" s="242"/>
    </row>
    <row r="1402" spans="1:62" s="13" customFormat="1" ht="15" hidden="1" customHeight="1">
      <c r="A1402" s="27">
        <v>408</v>
      </c>
      <c r="B1402" s="29"/>
      <c r="C1402" s="83" t="str">
        <f t="shared" si="246"/>
        <v>SUM-LA-KOT-1038</v>
      </c>
      <c r="D1402" s="83">
        <v>30574320031</v>
      </c>
      <c r="E1402" s="83" t="s">
        <v>7374</v>
      </c>
      <c r="F1402" s="198" t="s">
        <v>3083</v>
      </c>
      <c r="G1402" s="83" t="s">
        <v>5840</v>
      </c>
      <c r="H1402" s="84" t="s">
        <v>6825</v>
      </c>
      <c r="I1402" s="83">
        <v>104.88451000000001</v>
      </c>
      <c r="J1402" s="83">
        <v>-5.4561999999999999</v>
      </c>
      <c r="K1402" s="83">
        <v>50</v>
      </c>
      <c r="L1402" s="83" t="s">
        <v>4790</v>
      </c>
      <c r="M1402" s="84">
        <v>2020</v>
      </c>
      <c r="N1402" s="83" t="s">
        <v>3757</v>
      </c>
      <c r="O1402" s="83" t="s">
        <v>3601</v>
      </c>
      <c r="P1402" s="84" t="s">
        <v>205</v>
      </c>
      <c r="Q1402" s="83" t="s">
        <v>1189</v>
      </c>
      <c r="R1402" s="83" t="s">
        <v>1190</v>
      </c>
      <c r="S1402" s="83" t="s">
        <v>2200</v>
      </c>
      <c r="T1402" s="83" t="s">
        <v>4465</v>
      </c>
      <c r="U1402" s="83" t="s">
        <v>201</v>
      </c>
      <c r="V1402" s="83" t="s">
        <v>208</v>
      </c>
      <c r="W1402" s="274" t="s">
        <v>2218</v>
      </c>
      <c r="X1402" s="274" t="s">
        <v>2503</v>
      </c>
      <c r="Y1402" s="85">
        <v>6614396</v>
      </c>
      <c r="Z1402" s="86">
        <v>43845</v>
      </c>
      <c r="AA1402" s="86"/>
      <c r="AB1402" s="87">
        <f t="shared" ca="1" si="249"/>
        <v>27</v>
      </c>
      <c r="AC1402" s="88" t="str">
        <f t="shared" ca="1" si="250"/>
        <v>&lt; 30 days</v>
      </c>
      <c r="AD1402" s="89">
        <f t="shared" ref="AD1402:AD1465" si="259">IF(AND(S1402=""),"TBD",IF(AND(S1402="COLO"),Z1402+30,Z1402+150))</f>
        <v>43875</v>
      </c>
      <c r="AE1402" s="90" t="str">
        <f t="shared" si="257"/>
        <v>W07-2020</v>
      </c>
      <c r="AF1402" s="90" t="str">
        <f t="shared" si="258"/>
        <v>Feb-2020</v>
      </c>
      <c r="AG1402" s="89" t="s">
        <v>16</v>
      </c>
      <c r="AH1402" s="90" t="str">
        <f t="shared" si="247"/>
        <v/>
      </c>
      <c r="AI1402" s="90" t="str">
        <f t="shared" si="248"/>
        <v/>
      </c>
      <c r="AJ1402" s="89">
        <v>43873</v>
      </c>
      <c r="AK1402" s="90" t="str">
        <f t="shared" si="251"/>
        <v>W07-2020</v>
      </c>
      <c r="AL1402" s="90" t="str">
        <f t="shared" si="252"/>
        <v>Feb-2020</v>
      </c>
      <c r="AM1402" s="89">
        <v>43873</v>
      </c>
      <c r="AN1402" s="90" t="str">
        <f t="shared" si="253"/>
        <v>W07-2020</v>
      </c>
      <c r="AO1402" s="90" t="str">
        <f t="shared" si="254"/>
        <v>Feb-2020</v>
      </c>
      <c r="AP1402" s="83" t="s">
        <v>4464</v>
      </c>
      <c r="AQ1402" s="107">
        <v>43857</v>
      </c>
      <c r="AR1402" s="89"/>
      <c r="AS1402" s="99">
        <v>172400411699</v>
      </c>
      <c r="AT1402" s="94">
        <v>6.6</v>
      </c>
      <c r="AU1402" s="255"/>
      <c r="AV1402" s="95">
        <v>43852</v>
      </c>
      <c r="AW1402" s="97"/>
      <c r="AX1402" s="89"/>
      <c r="AY1402" s="89">
        <v>43872</v>
      </c>
      <c r="AZ1402" s="219" t="str">
        <f t="shared" si="255"/>
        <v>W07-2020</v>
      </c>
      <c r="BA1402" s="86"/>
      <c r="BB1402" s="86">
        <v>43974</v>
      </c>
      <c r="BC1402" s="86"/>
      <c r="BD1402" s="83" t="s">
        <v>3719</v>
      </c>
      <c r="BE1402" s="83" t="str">
        <f t="shared" si="256"/>
        <v>21.RFI</v>
      </c>
      <c r="BF1402" s="83" t="s">
        <v>3755</v>
      </c>
      <c r="BG1402" s="96" t="s">
        <v>4043</v>
      </c>
      <c r="BH1402" s="437"/>
      <c r="BI1402" s="242"/>
      <c r="BJ1402" s="242"/>
    </row>
    <row r="1403" spans="1:62" s="13" customFormat="1" ht="15" hidden="1" customHeight="1">
      <c r="A1403" s="27">
        <v>227</v>
      </c>
      <c r="B1403" s="29"/>
      <c r="C1403" s="83" t="str">
        <f t="shared" ref="C1403:C1466" si="260">Q1403</f>
        <v>JAW-JI-KNR-4256</v>
      </c>
      <c r="D1403" s="83">
        <v>30574020031</v>
      </c>
      <c r="E1403" s="83" t="s">
        <v>7440</v>
      </c>
      <c r="F1403" s="198" t="s">
        <v>2918</v>
      </c>
      <c r="G1403" s="83" t="s">
        <v>5840</v>
      </c>
      <c r="H1403" s="84" t="s">
        <v>6508</v>
      </c>
      <c r="I1403" s="83">
        <v>112.16352000000001</v>
      </c>
      <c r="J1403" s="83">
        <v>-8.0719499999999993</v>
      </c>
      <c r="K1403" s="83">
        <v>40</v>
      </c>
      <c r="L1403" s="83" t="s">
        <v>4555</v>
      </c>
      <c r="M1403" s="84">
        <v>2020</v>
      </c>
      <c r="N1403" s="83" t="s">
        <v>3757</v>
      </c>
      <c r="O1403" s="83" t="s">
        <v>3420</v>
      </c>
      <c r="P1403" s="84" t="s">
        <v>205</v>
      </c>
      <c r="Q1403" s="83" t="s">
        <v>827</v>
      </c>
      <c r="R1403" s="83" t="s">
        <v>828</v>
      </c>
      <c r="S1403" s="83" t="s">
        <v>2200</v>
      </c>
      <c r="T1403" s="83" t="s">
        <v>4465</v>
      </c>
      <c r="U1403" s="83" t="s">
        <v>203</v>
      </c>
      <c r="V1403" s="83" t="s">
        <v>4472</v>
      </c>
      <c r="W1403" s="274" t="s">
        <v>2207</v>
      </c>
      <c r="X1403" s="274" t="s">
        <v>2497</v>
      </c>
      <c r="Y1403" s="85">
        <v>6614391</v>
      </c>
      <c r="Z1403" s="86">
        <v>43845</v>
      </c>
      <c r="AA1403" s="86"/>
      <c r="AB1403" s="87">
        <f t="shared" ca="1" si="249"/>
        <v>26</v>
      </c>
      <c r="AC1403" s="88" t="str">
        <f t="shared" ca="1" si="250"/>
        <v>&lt; 30 days</v>
      </c>
      <c r="AD1403" s="89">
        <f t="shared" si="259"/>
        <v>43875</v>
      </c>
      <c r="AE1403" s="90" t="str">
        <f t="shared" si="257"/>
        <v>W07-2020</v>
      </c>
      <c r="AF1403" s="90" t="str">
        <f t="shared" si="258"/>
        <v>Feb-2020</v>
      </c>
      <c r="AG1403" s="89" t="s">
        <v>16</v>
      </c>
      <c r="AH1403" s="90" t="str">
        <f t="shared" si="247"/>
        <v/>
      </c>
      <c r="AI1403" s="90" t="str">
        <f t="shared" si="248"/>
        <v/>
      </c>
      <c r="AJ1403" s="89">
        <v>43873</v>
      </c>
      <c r="AK1403" s="90" t="str">
        <f t="shared" si="251"/>
        <v>W07-2020</v>
      </c>
      <c r="AL1403" s="90" t="str">
        <f t="shared" si="252"/>
        <v>Feb-2020</v>
      </c>
      <c r="AM1403" s="89">
        <v>43873</v>
      </c>
      <c r="AN1403" s="90" t="str">
        <f t="shared" si="253"/>
        <v>W07-2020</v>
      </c>
      <c r="AO1403" s="90" t="str">
        <f t="shared" si="254"/>
        <v>Feb-2020</v>
      </c>
      <c r="AP1403" s="83" t="s">
        <v>4463</v>
      </c>
      <c r="AQ1403" s="107">
        <v>43857</v>
      </c>
      <c r="AR1403" s="89"/>
      <c r="AS1403" s="99">
        <v>514021858765</v>
      </c>
      <c r="AT1403" s="94">
        <v>6.6</v>
      </c>
      <c r="AU1403" s="255"/>
      <c r="AV1403" s="95">
        <v>43852</v>
      </c>
      <c r="AW1403" s="97"/>
      <c r="AX1403" s="89"/>
      <c r="AY1403" s="89">
        <v>43871</v>
      </c>
      <c r="AZ1403" s="219" t="str">
        <f t="shared" si="255"/>
        <v>W07-2020</v>
      </c>
      <c r="BA1403" s="86"/>
      <c r="BB1403" s="86"/>
      <c r="BC1403" s="86"/>
      <c r="BD1403" s="83" t="s">
        <v>3719</v>
      </c>
      <c r="BE1403" s="83" t="str">
        <f t="shared" si="256"/>
        <v>21.RFI</v>
      </c>
      <c r="BF1403" s="83" t="s">
        <v>3755</v>
      </c>
      <c r="BG1403" s="96" t="s">
        <v>3987</v>
      </c>
      <c r="BH1403" s="437"/>
      <c r="BI1403" s="14"/>
      <c r="BJ1403" s="242"/>
    </row>
    <row r="1404" spans="1:62" s="13" customFormat="1" ht="15" hidden="1" customHeight="1">
      <c r="A1404" s="27">
        <v>373</v>
      </c>
      <c r="B1404" s="29"/>
      <c r="C1404" s="83" t="str">
        <f t="shared" si="260"/>
        <v>SUM-SS-PKB-1221</v>
      </c>
      <c r="D1404" s="83">
        <v>30574080031</v>
      </c>
      <c r="E1404" s="83" t="s">
        <v>7352</v>
      </c>
      <c r="F1404" s="198" t="s">
        <v>3053</v>
      </c>
      <c r="G1404" s="83" t="s">
        <v>5840</v>
      </c>
      <c r="H1404" s="84" t="s">
        <v>6827</v>
      </c>
      <c r="I1404" s="83">
        <v>104.151</v>
      </c>
      <c r="J1404" s="83">
        <v>-2.8508900000000001</v>
      </c>
      <c r="K1404" s="83">
        <v>40</v>
      </c>
      <c r="L1404" s="83" t="s">
        <v>4766</v>
      </c>
      <c r="M1404" s="84">
        <v>2020</v>
      </c>
      <c r="N1404" s="83" t="s">
        <v>3757</v>
      </c>
      <c r="O1404" s="83" t="s">
        <v>3566</v>
      </c>
      <c r="P1404" s="84" t="s">
        <v>205</v>
      </c>
      <c r="Q1404" s="83" t="s">
        <v>1119</v>
      </c>
      <c r="R1404" s="83" t="s">
        <v>1120</v>
      </c>
      <c r="S1404" s="83" t="s">
        <v>2200</v>
      </c>
      <c r="T1404" s="83" t="s">
        <v>4465</v>
      </c>
      <c r="U1404" s="83" t="s">
        <v>201</v>
      </c>
      <c r="V1404" s="83" t="s">
        <v>4477</v>
      </c>
      <c r="W1404" s="274" t="s">
        <v>2216</v>
      </c>
      <c r="X1404" s="274" t="s">
        <v>2565</v>
      </c>
      <c r="Y1404" s="85">
        <v>6614394</v>
      </c>
      <c r="Z1404" s="86">
        <v>43845</v>
      </c>
      <c r="AA1404" s="86"/>
      <c r="AB1404" s="87">
        <f t="shared" ca="1" si="249"/>
        <v>66</v>
      </c>
      <c r="AC1404" s="88" t="str">
        <f t="shared" ca="1" si="250"/>
        <v>61 - 90 days</v>
      </c>
      <c r="AD1404" s="89">
        <f t="shared" si="259"/>
        <v>43875</v>
      </c>
      <c r="AE1404" s="90" t="str">
        <f t="shared" si="257"/>
        <v>W07-2020</v>
      </c>
      <c r="AF1404" s="90" t="str">
        <f t="shared" si="258"/>
        <v>Feb-2020</v>
      </c>
      <c r="AG1404" s="89" t="s">
        <v>16</v>
      </c>
      <c r="AH1404" s="90" t="str">
        <f t="shared" ref="AH1404:AH1467" si="261">IFERROR(VLOOKUP(AG1404,L_Convert,6,FALSE),"")</f>
        <v/>
      </c>
      <c r="AI1404" s="90" t="str">
        <f t="shared" ref="AI1404:AI1467" si="262">IFERROR(VLOOKUP(AG1404,L_Convert,7,FALSE),"")</f>
        <v/>
      </c>
      <c r="AJ1404" s="89">
        <v>43874</v>
      </c>
      <c r="AK1404" s="90" t="str">
        <f t="shared" si="251"/>
        <v>W07-2020</v>
      </c>
      <c r="AL1404" s="90" t="str">
        <f t="shared" si="252"/>
        <v>Feb-2020</v>
      </c>
      <c r="AM1404" s="89">
        <v>43906</v>
      </c>
      <c r="AN1404" s="90" t="str">
        <f t="shared" si="253"/>
        <v>W12-2020</v>
      </c>
      <c r="AO1404" s="90" t="str">
        <f t="shared" si="254"/>
        <v>Mar-2020</v>
      </c>
      <c r="AP1404" s="83" t="s">
        <v>4464</v>
      </c>
      <c r="AQ1404" s="107">
        <v>43857</v>
      </c>
      <c r="AR1404" s="89"/>
      <c r="AS1404" s="99">
        <v>142300785683</v>
      </c>
      <c r="AT1404" s="94">
        <v>6.6</v>
      </c>
      <c r="AU1404" s="97"/>
      <c r="AV1404" s="95">
        <v>43852</v>
      </c>
      <c r="AW1404" s="97"/>
      <c r="AX1404" s="89"/>
      <c r="AY1404" s="89">
        <v>43911</v>
      </c>
      <c r="AZ1404" s="219" t="str">
        <f t="shared" si="255"/>
        <v>W12-2020</v>
      </c>
      <c r="BA1404" s="86"/>
      <c r="BB1404" s="86">
        <v>44043</v>
      </c>
      <c r="BC1404" s="86"/>
      <c r="BD1404" s="83" t="s">
        <v>3719</v>
      </c>
      <c r="BE1404" s="83" t="str">
        <f t="shared" si="256"/>
        <v>21.RFI</v>
      </c>
      <c r="BF1404" s="83" t="s">
        <v>3755</v>
      </c>
      <c r="BG1404" s="96" t="s">
        <v>4122</v>
      </c>
      <c r="BH1404" s="437"/>
      <c r="BI1404" s="190"/>
      <c r="BJ1404" s="190"/>
    </row>
    <row r="1405" spans="1:62" s="13" customFormat="1" ht="15" hidden="1" customHeight="1">
      <c r="A1405" s="27">
        <v>365</v>
      </c>
      <c r="B1405" s="29"/>
      <c r="C1405" s="83" t="str">
        <f t="shared" si="260"/>
        <v>JAW-JB-SMD-3927</v>
      </c>
      <c r="D1405" s="83">
        <v>20201103201</v>
      </c>
      <c r="E1405" s="83" t="s">
        <v>7404</v>
      </c>
      <c r="F1405" s="198" t="s">
        <v>3045</v>
      </c>
      <c r="G1405" s="83" t="s">
        <v>5840</v>
      </c>
      <c r="H1405" s="84" t="s">
        <v>6508</v>
      </c>
      <c r="I1405" s="83">
        <v>107.82371999999999</v>
      </c>
      <c r="J1405" s="83">
        <v>-6.96631</v>
      </c>
      <c r="K1405" s="83">
        <v>30</v>
      </c>
      <c r="L1405" s="83" t="s">
        <v>4760</v>
      </c>
      <c r="M1405" s="84">
        <v>2020</v>
      </c>
      <c r="N1405" s="83" t="s">
        <v>3757</v>
      </c>
      <c r="O1405" s="83" t="s">
        <v>3558</v>
      </c>
      <c r="P1405" s="84" t="s">
        <v>205</v>
      </c>
      <c r="Q1405" s="83" t="s">
        <v>1103</v>
      </c>
      <c r="R1405" s="83" t="s">
        <v>1104</v>
      </c>
      <c r="S1405" s="83" t="s">
        <v>2200</v>
      </c>
      <c r="T1405" s="83" t="s">
        <v>4465</v>
      </c>
      <c r="U1405" s="83" t="s">
        <v>103</v>
      </c>
      <c r="V1405" s="83" t="s">
        <v>4470</v>
      </c>
      <c r="W1405" s="274" t="s">
        <v>2205</v>
      </c>
      <c r="X1405" s="274" t="s">
        <v>2562</v>
      </c>
      <c r="Y1405" s="85">
        <v>6614391</v>
      </c>
      <c r="Z1405" s="86">
        <v>43845</v>
      </c>
      <c r="AA1405" s="86"/>
      <c r="AB1405" s="87">
        <f t="shared" ca="1" si="249"/>
        <v>42</v>
      </c>
      <c r="AC1405" s="88" t="str">
        <f t="shared" ca="1" si="250"/>
        <v>31 - 60 days</v>
      </c>
      <c r="AD1405" s="89">
        <f t="shared" si="259"/>
        <v>43875</v>
      </c>
      <c r="AE1405" s="90" t="str">
        <f t="shared" si="257"/>
        <v>W07-2020</v>
      </c>
      <c r="AF1405" s="90" t="str">
        <f t="shared" si="258"/>
        <v>Feb-2020</v>
      </c>
      <c r="AG1405" s="89" t="s">
        <v>16</v>
      </c>
      <c r="AH1405" s="90" t="str">
        <f t="shared" si="261"/>
        <v/>
      </c>
      <c r="AI1405" s="90" t="str">
        <f t="shared" si="262"/>
        <v/>
      </c>
      <c r="AJ1405" s="89">
        <v>43874</v>
      </c>
      <c r="AK1405" s="90" t="str">
        <f t="shared" si="251"/>
        <v>W07-2020</v>
      </c>
      <c r="AL1405" s="90" t="str">
        <f t="shared" si="252"/>
        <v>Feb-2020</v>
      </c>
      <c r="AM1405" s="89">
        <v>43889</v>
      </c>
      <c r="AN1405" s="90" t="str">
        <f t="shared" si="253"/>
        <v>W09-2020</v>
      </c>
      <c r="AO1405" s="90" t="str">
        <f t="shared" si="254"/>
        <v>Feb-2020</v>
      </c>
      <c r="AP1405" s="83" t="s">
        <v>4462</v>
      </c>
      <c r="AQ1405" s="107">
        <v>43857</v>
      </c>
      <c r="AR1405" s="89"/>
      <c r="AS1405" s="99" t="s">
        <v>2309</v>
      </c>
      <c r="AT1405" s="94" t="s">
        <v>2415</v>
      </c>
      <c r="AU1405" s="97"/>
      <c r="AV1405" s="95">
        <v>43852</v>
      </c>
      <c r="AW1405" s="97"/>
      <c r="AX1405" s="89"/>
      <c r="AY1405" s="89">
        <v>43887</v>
      </c>
      <c r="AZ1405" s="219" t="str">
        <f t="shared" si="255"/>
        <v>W09-2020</v>
      </c>
      <c r="BA1405" s="86"/>
      <c r="BB1405" s="86"/>
      <c r="BC1405" s="86"/>
      <c r="BD1405" s="83" t="s">
        <v>3719</v>
      </c>
      <c r="BE1405" s="83" t="str">
        <f t="shared" si="256"/>
        <v>21.RFI</v>
      </c>
      <c r="BF1405" s="83" t="s">
        <v>3755</v>
      </c>
      <c r="BG1405" s="96" t="s">
        <v>4114</v>
      </c>
      <c r="BH1405" s="437"/>
      <c r="BI1405" s="190"/>
      <c r="BJ1405" s="190"/>
    </row>
    <row r="1406" spans="1:62" s="13" customFormat="1" ht="15" hidden="1" customHeight="1">
      <c r="A1406" s="27">
        <v>279</v>
      </c>
      <c r="B1406" s="29"/>
      <c r="C1406" s="83" t="str">
        <f t="shared" si="260"/>
        <v>SUM-LA-GDT-1051</v>
      </c>
      <c r="D1406" s="83">
        <v>30574360031</v>
      </c>
      <c r="E1406" s="83" t="s">
        <v>7413</v>
      </c>
      <c r="F1406" s="198" t="s">
        <v>2965</v>
      </c>
      <c r="G1406" s="83" t="s">
        <v>5840</v>
      </c>
      <c r="H1406" s="84" t="s">
        <v>6825</v>
      </c>
      <c r="I1406" s="83">
        <v>105.23667</v>
      </c>
      <c r="J1406" s="83">
        <v>-5.5554699999999997</v>
      </c>
      <c r="K1406" s="83">
        <v>50</v>
      </c>
      <c r="L1406" s="83" t="s">
        <v>4657</v>
      </c>
      <c r="M1406" s="84">
        <v>2020</v>
      </c>
      <c r="N1406" s="83" t="s">
        <v>3757</v>
      </c>
      <c r="O1406" s="83" t="s">
        <v>3472</v>
      </c>
      <c r="P1406" s="84" t="s">
        <v>205</v>
      </c>
      <c r="Q1406" s="83" t="s">
        <v>931</v>
      </c>
      <c r="R1406" s="83" t="s">
        <v>932</v>
      </c>
      <c r="S1406" s="83" t="s">
        <v>2200</v>
      </c>
      <c r="T1406" s="83" t="s">
        <v>4465</v>
      </c>
      <c r="U1406" s="83" t="s">
        <v>201</v>
      </c>
      <c r="V1406" s="83" t="s">
        <v>208</v>
      </c>
      <c r="W1406" s="274" t="s">
        <v>2218</v>
      </c>
      <c r="X1406" s="274" t="s">
        <v>2502</v>
      </c>
      <c r="Y1406" s="85">
        <v>6614396</v>
      </c>
      <c r="Z1406" s="86">
        <v>43845</v>
      </c>
      <c r="AA1406" s="86"/>
      <c r="AB1406" s="87">
        <f t="shared" ca="1" si="249"/>
        <v>32</v>
      </c>
      <c r="AC1406" s="88" t="str">
        <f t="shared" ca="1" si="250"/>
        <v>31 - 60 days</v>
      </c>
      <c r="AD1406" s="89">
        <f t="shared" si="259"/>
        <v>43875</v>
      </c>
      <c r="AE1406" s="90" t="str">
        <f t="shared" si="257"/>
        <v>W07-2020</v>
      </c>
      <c r="AF1406" s="90" t="str">
        <f t="shared" si="258"/>
        <v>Feb-2020</v>
      </c>
      <c r="AG1406" s="89" t="s">
        <v>16</v>
      </c>
      <c r="AH1406" s="90" t="str">
        <f t="shared" si="261"/>
        <v/>
      </c>
      <c r="AI1406" s="90" t="str">
        <f t="shared" si="262"/>
        <v/>
      </c>
      <c r="AJ1406" s="89">
        <v>43874</v>
      </c>
      <c r="AK1406" s="90" t="str">
        <f t="shared" si="251"/>
        <v>W07-2020</v>
      </c>
      <c r="AL1406" s="90" t="str">
        <f t="shared" si="252"/>
        <v>Feb-2020</v>
      </c>
      <c r="AM1406" s="89">
        <v>43876</v>
      </c>
      <c r="AN1406" s="90" t="str">
        <f t="shared" si="253"/>
        <v>W07-2020</v>
      </c>
      <c r="AO1406" s="90" t="str">
        <f t="shared" si="254"/>
        <v>Feb-2020</v>
      </c>
      <c r="AP1406" s="83" t="s">
        <v>4464</v>
      </c>
      <c r="AQ1406" s="107">
        <v>43857</v>
      </c>
      <c r="AR1406" s="89"/>
      <c r="AS1406" s="99">
        <v>171802680904</v>
      </c>
      <c r="AT1406" s="94">
        <v>6.6</v>
      </c>
      <c r="AU1406" s="97"/>
      <c r="AV1406" s="95">
        <v>43852</v>
      </c>
      <c r="AW1406" s="97"/>
      <c r="AX1406" s="89"/>
      <c r="AY1406" s="89">
        <v>43877</v>
      </c>
      <c r="AZ1406" s="219" t="str">
        <f t="shared" si="255"/>
        <v>W08-2020</v>
      </c>
      <c r="BA1406" s="86"/>
      <c r="BB1406" s="86">
        <v>44018</v>
      </c>
      <c r="BC1406" s="86"/>
      <c r="BD1406" s="83" t="s">
        <v>3719</v>
      </c>
      <c r="BE1406" s="83" t="str">
        <f t="shared" si="256"/>
        <v>21.RFI</v>
      </c>
      <c r="BF1406" s="83" t="s">
        <v>3755</v>
      </c>
      <c r="BG1406" s="96" t="s">
        <v>4038</v>
      </c>
      <c r="BH1406" s="437"/>
      <c r="BI1406" s="190"/>
      <c r="BJ1406" s="190"/>
    </row>
    <row r="1407" spans="1:62" s="13" customFormat="1" ht="15" hidden="1" customHeight="1">
      <c r="A1407" s="27">
        <v>307</v>
      </c>
      <c r="B1407" s="29"/>
      <c r="C1407" s="83" t="str">
        <f t="shared" si="260"/>
        <v>SUM-LA-GDT-1052</v>
      </c>
      <c r="D1407" s="83">
        <v>30574370031</v>
      </c>
      <c r="E1407" s="83" t="s">
        <v>7378</v>
      </c>
      <c r="F1407" s="198" t="s">
        <v>2993</v>
      </c>
      <c r="G1407" s="83" t="s">
        <v>5840</v>
      </c>
      <c r="H1407" s="84" t="s">
        <v>6825</v>
      </c>
      <c r="I1407" s="83">
        <v>105.17024000000001</v>
      </c>
      <c r="J1407" s="83">
        <v>-5.6538599999999999</v>
      </c>
      <c r="K1407" s="83">
        <v>50</v>
      </c>
      <c r="L1407" s="83" t="s">
        <v>4718</v>
      </c>
      <c r="M1407" s="84">
        <v>2020</v>
      </c>
      <c r="N1407" s="83" t="s">
        <v>3757</v>
      </c>
      <c r="O1407" s="83" t="s">
        <v>3500</v>
      </c>
      <c r="P1407" s="84" t="s">
        <v>205</v>
      </c>
      <c r="Q1407" s="83" t="s">
        <v>987</v>
      </c>
      <c r="R1407" s="83" t="s">
        <v>988</v>
      </c>
      <c r="S1407" s="83" t="s">
        <v>2200</v>
      </c>
      <c r="T1407" s="83" t="s">
        <v>4465</v>
      </c>
      <c r="U1407" s="83" t="s">
        <v>201</v>
      </c>
      <c r="V1407" s="83" t="s">
        <v>208</v>
      </c>
      <c r="W1407" s="274" t="s">
        <v>2218</v>
      </c>
      <c r="X1407" s="274" t="s">
        <v>2502</v>
      </c>
      <c r="Y1407" s="85">
        <v>6614396</v>
      </c>
      <c r="Z1407" s="86">
        <v>43845</v>
      </c>
      <c r="AA1407" s="86"/>
      <c r="AB1407" s="87">
        <f t="shared" ca="1" si="249"/>
        <v>32</v>
      </c>
      <c r="AC1407" s="88" t="str">
        <f t="shared" ca="1" si="250"/>
        <v>31 - 60 days</v>
      </c>
      <c r="AD1407" s="89">
        <f t="shared" si="259"/>
        <v>43875</v>
      </c>
      <c r="AE1407" s="90" t="str">
        <f t="shared" si="257"/>
        <v>W07-2020</v>
      </c>
      <c r="AF1407" s="90" t="str">
        <f t="shared" si="258"/>
        <v>Feb-2020</v>
      </c>
      <c r="AG1407" s="89" t="s">
        <v>16</v>
      </c>
      <c r="AH1407" s="90" t="str">
        <f t="shared" si="261"/>
        <v/>
      </c>
      <c r="AI1407" s="90" t="str">
        <f t="shared" si="262"/>
        <v/>
      </c>
      <c r="AJ1407" s="89">
        <v>43874</v>
      </c>
      <c r="AK1407" s="90" t="str">
        <f t="shared" si="251"/>
        <v>W07-2020</v>
      </c>
      <c r="AL1407" s="90" t="str">
        <f t="shared" si="252"/>
        <v>Feb-2020</v>
      </c>
      <c r="AM1407" s="89">
        <v>43876</v>
      </c>
      <c r="AN1407" s="90" t="str">
        <f t="shared" si="253"/>
        <v>W07-2020</v>
      </c>
      <c r="AO1407" s="90" t="str">
        <f t="shared" si="254"/>
        <v>Feb-2020</v>
      </c>
      <c r="AP1407" s="83" t="s">
        <v>4464</v>
      </c>
      <c r="AQ1407" s="107">
        <v>43857</v>
      </c>
      <c r="AR1407" s="89"/>
      <c r="AS1407" s="99">
        <v>171802681119</v>
      </c>
      <c r="AT1407" s="94">
        <v>6.6</v>
      </c>
      <c r="AU1407" s="97"/>
      <c r="AV1407" s="95">
        <v>43852</v>
      </c>
      <c r="AW1407" s="97"/>
      <c r="AX1407" s="89"/>
      <c r="AY1407" s="89">
        <v>43877</v>
      </c>
      <c r="AZ1407" s="219" t="str">
        <f t="shared" si="255"/>
        <v>W08-2020</v>
      </c>
      <c r="BA1407" s="86"/>
      <c r="BB1407" s="86">
        <v>43971</v>
      </c>
      <c r="BC1407" s="86"/>
      <c r="BD1407" s="83" t="s">
        <v>3719</v>
      </c>
      <c r="BE1407" s="83" t="str">
        <f t="shared" si="256"/>
        <v>21.RFI</v>
      </c>
      <c r="BF1407" s="83" t="s">
        <v>3755</v>
      </c>
      <c r="BG1407" s="96" t="s">
        <v>4038</v>
      </c>
      <c r="BH1407" s="437"/>
      <c r="BI1407" s="190"/>
      <c r="BJ1407" s="368"/>
    </row>
    <row r="1408" spans="1:62" s="13" customFormat="1" ht="15" hidden="1" customHeight="1">
      <c r="A1408" s="27">
        <v>443</v>
      </c>
      <c r="B1408" s="29"/>
      <c r="C1408" s="83" t="str">
        <f t="shared" si="260"/>
        <v>SUM-LA-GDT-1046</v>
      </c>
      <c r="D1408" s="83">
        <v>30574350031</v>
      </c>
      <c r="E1408" s="83" t="s">
        <v>7276</v>
      </c>
      <c r="F1408" s="198" t="s">
        <v>3115</v>
      </c>
      <c r="G1408" s="83" t="s">
        <v>5840</v>
      </c>
      <c r="H1408" s="84" t="s">
        <v>6825</v>
      </c>
      <c r="I1408" s="83">
        <v>105.11217000000001</v>
      </c>
      <c r="J1408" s="83">
        <v>-5.6053499999999996</v>
      </c>
      <c r="K1408" s="83">
        <v>50</v>
      </c>
      <c r="L1408" s="83" t="s">
        <v>4518</v>
      </c>
      <c r="M1408" s="84">
        <v>2020</v>
      </c>
      <c r="N1408" s="83" t="s">
        <v>3757</v>
      </c>
      <c r="O1408" s="83" t="s">
        <v>3636</v>
      </c>
      <c r="P1408" s="84" t="s">
        <v>205</v>
      </c>
      <c r="Q1408" s="83" t="s">
        <v>1259</v>
      </c>
      <c r="R1408" s="83" t="s">
        <v>1260</v>
      </c>
      <c r="S1408" s="83" t="s">
        <v>2200</v>
      </c>
      <c r="T1408" s="83" t="s">
        <v>4465</v>
      </c>
      <c r="U1408" s="83" t="s">
        <v>201</v>
      </c>
      <c r="V1408" s="83" t="s">
        <v>208</v>
      </c>
      <c r="W1408" s="274" t="s">
        <v>2218</v>
      </c>
      <c r="X1408" s="274" t="s">
        <v>2502</v>
      </c>
      <c r="Y1408" s="85">
        <v>6614396</v>
      </c>
      <c r="Z1408" s="86">
        <v>43845</v>
      </c>
      <c r="AA1408" s="86"/>
      <c r="AB1408" s="87">
        <f t="shared" ca="1" si="249"/>
        <v>32</v>
      </c>
      <c r="AC1408" s="88" t="str">
        <f t="shared" ca="1" si="250"/>
        <v>31 - 60 days</v>
      </c>
      <c r="AD1408" s="89">
        <f t="shared" si="259"/>
        <v>43875</v>
      </c>
      <c r="AE1408" s="90" t="str">
        <f t="shared" si="257"/>
        <v>W07-2020</v>
      </c>
      <c r="AF1408" s="90" t="str">
        <f t="shared" si="258"/>
        <v>Feb-2020</v>
      </c>
      <c r="AG1408" s="89" t="s">
        <v>16</v>
      </c>
      <c r="AH1408" s="90" t="str">
        <f t="shared" si="261"/>
        <v/>
      </c>
      <c r="AI1408" s="90" t="str">
        <f t="shared" si="262"/>
        <v/>
      </c>
      <c r="AJ1408" s="89">
        <v>43874</v>
      </c>
      <c r="AK1408" s="90" t="str">
        <f t="shared" si="251"/>
        <v>W07-2020</v>
      </c>
      <c r="AL1408" s="90" t="str">
        <f t="shared" si="252"/>
        <v>Feb-2020</v>
      </c>
      <c r="AM1408" s="89">
        <v>43876</v>
      </c>
      <c r="AN1408" s="90" t="str">
        <f t="shared" si="253"/>
        <v>W07-2020</v>
      </c>
      <c r="AO1408" s="90" t="str">
        <f t="shared" si="254"/>
        <v>Feb-2020</v>
      </c>
      <c r="AP1408" s="83" t="s">
        <v>4464</v>
      </c>
      <c r="AQ1408" s="107">
        <v>43857</v>
      </c>
      <c r="AR1408" s="89"/>
      <c r="AS1408" s="99">
        <v>171802680912</v>
      </c>
      <c r="AT1408" s="94">
        <v>6.6</v>
      </c>
      <c r="AU1408" s="255"/>
      <c r="AV1408" s="95">
        <v>43852</v>
      </c>
      <c r="AW1408" s="97"/>
      <c r="AX1408" s="89"/>
      <c r="AY1408" s="89">
        <v>43877</v>
      </c>
      <c r="AZ1408" s="219" t="str">
        <f t="shared" si="255"/>
        <v>W08-2020</v>
      </c>
      <c r="BA1408" s="86"/>
      <c r="BB1408" s="86">
        <v>43970</v>
      </c>
      <c r="BC1408" s="86"/>
      <c r="BD1408" s="83" t="s">
        <v>3719</v>
      </c>
      <c r="BE1408" s="83" t="str">
        <f t="shared" si="256"/>
        <v>21.RFI</v>
      </c>
      <c r="BF1408" s="83" t="s">
        <v>3755</v>
      </c>
      <c r="BG1408" s="96" t="s">
        <v>4184</v>
      </c>
      <c r="BH1408" s="437"/>
      <c r="BI1408" s="190"/>
      <c r="BJ1408" s="190"/>
    </row>
    <row r="1409" spans="1:62" s="13" customFormat="1" ht="15" hidden="1" customHeight="1">
      <c r="A1409" s="27">
        <v>350</v>
      </c>
      <c r="B1409" s="29"/>
      <c r="C1409" s="83" t="str">
        <f t="shared" si="260"/>
        <v>SUM-SS-MRE-1188</v>
      </c>
      <c r="D1409" s="83">
        <v>30574140031</v>
      </c>
      <c r="E1409" s="83" t="s">
        <v>7529</v>
      </c>
      <c r="F1409" s="198" t="s">
        <v>3030</v>
      </c>
      <c r="G1409" s="83" t="s">
        <v>5840</v>
      </c>
      <c r="H1409" s="84" t="s">
        <v>6825</v>
      </c>
      <c r="I1409" s="83">
        <v>104.18371</v>
      </c>
      <c r="J1409" s="83">
        <v>-3.5521699999999998</v>
      </c>
      <c r="K1409" s="83">
        <v>50</v>
      </c>
      <c r="L1409" s="83" t="s">
        <v>4748</v>
      </c>
      <c r="M1409" s="84">
        <v>2020</v>
      </c>
      <c r="N1409" s="83" t="s">
        <v>3757</v>
      </c>
      <c r="O1409" s="83" t="s">
        <v>3543</v>
      </c>
      <c r="P1409" s="84" t="s">
        <v>205</v>
      </c>
      <c r="Q1409" s="83" t="s">
        <v>1073</v>
      </c>
      <c r="R1409" s="83" t="s">
        <v>1074</v>
      </c>
      <c r="S1409" s="83" t="s">
        <v>2200</v>
      </c>
      <c r="T1409" s="83" t="s">
        <v>4465</v>
      </c>
      <c r="U1409" s="83" t="s">
        <v>201</v>
      </c>
      <c r="V1409" s="83" t="s">
        <v>4477</v>
      </c>
      <c r="W1409" s="274" t="s">
        <v>2216</v>
      </c>
      <c r="X1409" s="274" t="s">
        <v>2557</v>
      </c>
      <c r="Y1409" s="85">
        <v>6614396</v>
      </c>
      <c r="Z1409" s="86">
        <v>43845</v>
      </c>
      <c r="AA1409" s="86"/>
      <c r="AB1409" s="87">
        <f t="shared" ca="1" si="249"/>
        <v>27</v>
      </c>
      <c r="AC1409" s="88" t="str">
        <f t="shared" ca="1" si="250"/>
        <v>&lt; 30 days</v>
      </c>
      <c r="AD1409" s="89">
        <f t="shared" si="259"/>
        <v>43875</v>
      </c>
      <c r="AE1409" s="90" t="str">
        <f t="shared" si="257"/>
        <v>W07-2020</v>
      </c>
      <c r="AF1409" s="90" t="str">
        <f t="shared" si="258"/>
        <v>Feb-2020</v>
      </c>
      <c r="AG1409" s="89" t="s">
        <v>16</v>
      </c>
      <c r="AH1409" s="90" t="str">
        <f t="shared" si="261"/>
        <v/>
      </c>
      <c r="AI1409" s="90" t="str">
        <f t="shared" si="262"/>
        <v/>
      </c>
      <c r="AJ1409" s="89">
        <v>43874</v>
      </c>
      <c r="AK1409" s="90" t="str">
        <f t="shared" si="251"/>
        <v>W07-2020</v>
      </c>
      <c r="AL1409" s="90" t="str">
        <f t="shared" si="252"/>
        <v>Feb-2020</v>
      </c>
      <c r="AM1409" s="89">
        <v>43874</v>
      </c>
      <c r="AN1409" s="90" t="str">
        <f t="shared" si="253"/>
        <v>W07-2020</v>
      </c>
      <c r="AO1409" s="90" t="str">
        <f t="shared" si="254"/>
        <v>Feb-2020</v>
      </c>
      <c r="AP1409" s="83" t="s">
        <v>4464</v>
      </c>
      <c r="AQ1409" s="107">
        <v>43857</v>
      </c>
      <c r="AR1409" s="89"/>
      <c r="AS1409" s="99">
        <v>149200060451</v>
      </c>
      <c r="AT1409" s="94">
        <v>6.6</v>
      </c>
      <c r="AU1409" s="97"/>
      <c r="AV1409" s="95">
        <v>43852</v>
      </c>
      <c r="AW1409" s="97"/>
      <c r="AX1409" s="89"/>
      <c r="AY1409" s="89">
        <v>43872</v>
      </c>
      <c r="AZ1409" s="219" t="str">
        <f t="shared" si="255"/>
        <v>W07-2020</v>
      </c>
      <c r="BA1409" s="86"/>
      <c r="BB1409" s="86">
        <v>43991</v>
      </c>
      <c r="BC1409" s="86"/>
      <c r="BD1409" s="83" t="s">
        <v>3719</v>
      </c>
      <c r="BE1409" s="83" t="str">
        <f t="shared" si="256"/>
        <v>21.RFI</v>
      </c>
      <c r="BF1409" s="83" t="s">
        <v>3755</v>
      </c>
      <c r="BG1409" s="96" t="s">
        <v>4101</v>
      </c>
      <c r="BH1409" s="96"/>
      <c r="BI1409" s="198"/>
      <c r="BJ1409" s="198"/>
    </row>
    <row r="1410" spans="1:62" s="13" customFormat="1" ht="15" hidden="1" customHeight="1">
      <c r="A1410" s="27">
        <v>293</v>
      </c>
      <c r="B1410" s="29"/>
      <c r="C1410" s="83" t="str">
        <f t="shared" si="260"/>
        <v>SUM-LA-PRW-1054</v>
      </c>
      <c r="D1410" s="83">
        <v>30574490031</v>
      </c>
      <c r="E1410" s="83" t="s">
        <v>7283</v>
      </c>
      <c r="F1410" s="198" t="s">
        <v>2979</v>
      </c>
      <c r="G1410" s="83" t="s">
        <v>5840</v>
      </c>
      <c r="H1410" s="84" t="s">
        <v>6825</v>
      </c>
      <c r="I1410" s="83">
        <v>104.9379</v>
      </c>
      <c r="J1410" s="83">
        <v>-5.4547999999999996</v>
      </c>
      <c r="K1410" s="83">
        <v>50</v>
      </c>
      <c r="L1410" s="83" t="s">
        <v>4705</v>
      </c>
      <c r="M1410" s="84">
        <v>2020</v>
      </c>
      <c r="N1410" s="83" t="s">
        <v>3757</v>
      </c>
      <c r="O1410" s="83" t="s">
        <v>3486</v>
      </c>
      <c r="P1410" s="84" t="s">
        <v>205</v>
      </c>
      <c r="Q1410" s="83" t="s">
        <v>959</v>
      </c>
      <c r="R1410" s="83" t="s">
        <v>960</v>
      </c>
      <c r="S1410" s="83" t="s">
        <v>2200</v>
      </c>
      <c r="T1410" s="83" t="s">
        <v>4465</v>
      </c>
      <c r="U1410" s="83" t="s">
        <v>201</v>
      </c>
      <c r="V1410" s="83" t="s">
        <v>208</v>
      </c>
      <c r="W1410" s="274" t="s">
        <v>2218</v>
      </c>
      <c r="X1410" s="274" t="s">
        <v>2504</v>
      </c>
      <c r="Y1410" s="85">
        <v>6614396</v>
      </c>
      <c r="Z1410" s="86">
        <v>43845</v>
      </c>
      <c r="AA1410" s="86"/>
      <c r="AB1410" s="87">
        <f t="shared" ca="1" si="249"/>
        <v>27</v>
      </c>
      <c r="AC1410" s="88" t="str">
        <f t="shared" ca="1" si="250"/>
        <v>&lt; 30 days</v>
      </c>
      <c r="AD1410" s="89">
        <f t="shared" si="259"/>
        <v>43875</v>
      </c>
      <c r="AE1410" s="90" t="str">
        <f t="shared" si="257"/>
        <v>W07-2020</v>
      </c>
      <c r="AF1410" s="90" t="str">
        <f t="shared" si="258"/>
        <v>Feb-2020</v>
      </c>
      <c r="AG1410" s="89" t="s">
        <v>16</v>
      </c>
      <c r="AH1410" s="90" t="str">
        <f t="shared" si="261"/>
        <v/>
      </c>
      <c r="AI1410" s="90" t="str">
        <f t="shared" si="262"/>
        <v/>
      </c>
      <c r="AJ1410" s="89">
        <v>43874</v>
      </c>
      <c r="AK1410" s="90" t="str">
        <f t="shared" si="251"/>
        <v>W07-2020</v>
      </c>
      <c r="AL1410" s="90" t="str">
        <f t="shared" si="252"/>
        <v>Feb-2020</v>
      </c>
      <c r="AM1410" s="89">
        <v>43874</v>
      </c>
      <c r="AN1410" s="90" t="str">
        <f t="shared" si="253"/>
        <v>W07-2020</v>
      </c>
      <c r="AO1410" s="90" t="str">
        <f t="shared" si="254"/>
        <v>Feb-2020</v>
      </c>
      <c r="AP1410" s="83" t="s">
        <v>4464</v>
      </c>
      <c r="AQ1410" s="107">
        <v>43857</v>
      </c>
      <c r="AR1410" s="89"/>
      <c r="AS1410" s="99">
        <v>172400411703</v>
      </c>
      <c r="AT1410" s="94">
        <v>6.6</v>
      </c>
      <c r="AU1410" s="97"/>
      <c r="AV1410" s="95">
        <v>43852</v>
      </c>
      <c r="AW1410" s="97"/>
      <c r="AX1410" s="89"/>
      <c r="AY1410" s="89">
        <v>43872</v>
      </c>
      <c r="AZ1410" s="219" t="str">
        <f t="shared" si="255"/>
        <v>W07-2020</v>
      </c>
      <c r="BA1410" s="86"/>
      <c r="BB1410" s="86">
        <v>44015</v>
      </c>
      <c r="BC1410" s="86"/>
      <c r="BD1410" s="83" t="s">
        <v>3719</v>
      </c>
      <c r="BE1410" s="83" t="str">
        <f t="shared" si="256"/>
        <v>21.RFI</v>
      </c>
      <c r="BF1410" s="83" t="s">
        <v>3755</v>
      </c>
      <c r="BG1410" s="96" t="s">
        <v>4050</v>
      </c>
      <c r="BH1410" s="437"/>
      <c r="BI1410" s="242"/>
      <c r="BJ1410" s="242"/>
    </row>
    <row r="1411" spans="1:62" s="13" customFormat="1" ht="15" hidden="1" customHeight="1">
      <c r="A1411" s="27">
        <v>267</v>
      </c>
      <c r="B1411" s="29"/>
      <c r="C1411" s="83" t="str">
        <f t="shared" si="260"/>
        <v>JAW-JB-PWK-3740</v>
      </c>
      <c r="D1411" s="83">
        <v>30574390031</v>
      </c>
      <c r="E1411" s="83" t="s">
        <v>7778</v>
      </c>
      <c r="F1411" s="198" t="s">
        <v>2955</v>
      </c>
      <c r="G1411" s="83" t="s">
        <v>5840</v>
      </c>
      <c r="H1411" s="84" t="s">
        <v>6825</v>
      </c>
      <c r="I1411" s="83">
        <v>107.48862</v>
      </c>
      <c r="J1411" s="83">
        <v>-6.4279900000000003</v>
      </c>
      <c r="K1411" s="83">
        <v>40</v>
      </c>
      <c r="L1411" s="83" t="s">
        <v>4487</v>
      </c>
      <c r="M1411" s="84">
        <v>2020</v>
      </c>
      <c r="N1411" s="83" t="s">
        <v>3757</v>
      </c>
      <c r="O1411" s="83" t="s">
        <v>3460</v>
      </c>
      <c r="P1411" s="84" t="s">
        <v>205</v>
      </c>
      <c r="Q1411" s="83" t="s">
        <v>907</v>
      </c>
      <c r="R1411" s="83" t="s">
        <v>908</v>
      </c>
      <c r="S1411" s="83" t="s">
        <v>2200</v>
      </c>
      <c r="T1411" s="83" t="s">
        <v>4465</v>
      </c>
      <c r="U1411" s="83" t="s">
        <v>103</v>
      </c>
      <c r="V1411" s="83" t="s">
        <v>4470</v>
      </c>
      <c r="W1411" s="274" t="s">
        <v>2205</v>
      </c>
      <c r="X1411" s="274" t="s">
        <v>2527</v>
      </c>
      <c r="Y1411" s="85">
        <v>6614396</v>
      </c>
      <c r="Z1411" s="86">
        <v>43845</v>
      </c>
      <c r="AA1411" s="86"/>
      <c r="AB1411" s="87">
        <f t="shared" ca="1" si="249"/>
        <v>26</v>
      </c>
      <c r="AC1411" s="88" t="str">
        <f t="shared" ca="1" si="250"/>
        <v>&lt; 30 days</v>
      </c>
      <c r="AD1411" s="89">
        <f t="shared" si="259"/>
        <v>43875</v>
      </c>
      <c r="AE1411" s="90" t="str">
        <f t="shared" si="257"/>
        <v>W07-2020</v>
      </c>
      <c r="AF1411" s="90" t="str">
        <f t="shared" si="258"/>
        <v>Feb-2020</v>
      </c>
      <c r="AG1411" s="89" t="s">
        <v>16</v>
      </c>
      <c r="AH1411" s="90" t="str">
        <f t="shared" si="261"/>
        <v/>
      </c>
      <c r="AI1411" s="90" t="str">
        <f t="shared" si="262"/>
        <v/>
      </c>
      <c r="AJ1411" s="89">
        <v>43874</v>
      </c>
      <c r="AK1411" s="90" t="str">
        <f t="shared" si="251"/>
        <v>W07-2020</v>
      </c>
      <c r="AL1411" s="90" t="str">
        <f t="shared" si="252"/>
        <v>Feb-2020</v>
      </c>
      <c r="AM1411" s="89">
        <v>43874</v>
      </c>
      <c r="AN1411" s="90" t="str">
        <f t="shared" si="253"/>
        <v>W07-2020</v>
      </c>
      <c r="AO1411" s="90" t="str">
        <f t="shared" si="254"/>
        <v>Feb-2020</v>
      </c>
      <c r="AP1411" s="83" t="s">
        <v>4464</v>
      </c>
      <c r="AQ1411" s="107">
        <v>43857</v>
      </c>
      <c r="AR1411" s="89"/>
      <c r="AS1411" s="99" t="s">
        <v>2290</v>
      </c>
      <c r="AT1411" s="94" t="s">
        <v>2415</v>
      </c>
      <c r="AU1411" s="97"/>
      <c r="AV1411" s="95">
        <v>43852</v>
      </c>
      <c r="AW1411" s="97"/>
      <c r="AX1411" s="89"/>
      <c r="AY1411" s="89">
        <v>43871</v>
      </c>
      <c r="AZ1411" s="219" t="str">
        <f t="shared" si="255"/>
        <v>W07-2020</v>
      </c>
      <c r="BA1411" s="86"/>
      <c r="BB1411" s="86"/>
      <c r="BC1411" s="86"/>
      <c r="BD1411" s="83" t="s">
        <v>3719</v>
      </c>
      <c r="BE1411" s="83" t="str">
        <f t="shared" si="256"/>
        <v>21.RFI</v>
      </c>
      <c r="BF1411" s="83" t="s">
        <v>3755</v>
      </c>
      <c r="BG1411" s="96" t="s">
        <v>4027</v>
      </c>
      <c r="BH1411" s="437"/>
      <c r="BI1411" s="242"/>
      <c r="BJ1411" s="242"/>
    </row>
    <row r="1412" spans="1:62" s="13" customFormat="1" ht="15" hidden="1" customHeight="1">
      <c r="A1412" s="27">
        <v>318</v>
      </c>
      <c r="B1412" s="29"/>
      <c r="C1412" s="83" t="str">
        <f t="shared" si="260"/>
        <v>SUM-SS-LHT-1216</v>
      </c>
      <c r="D1412" s="83">
        <v>30573940031</v>
      </c>
      <c r="E1412" s="83" t="s">
        <v>7650</v>
      </c>
      <c r="F1412" s="198" t="s">
        <v>3002</v>
      </c>
      <c r="G1412" s="83" t="s">
        <v>5840</v>
      </c>
      <c r="H1412" s="84" t="s">
        <v>6508</v>
      </c>
      <c r="I1412" s="83">
        <v>103.57396</v>
      </c>
      <c r="J1412" s="83">
        <v>-3.7324899999999999</v>
      </c>
      <c r="K1412" s="83">
        <v>50</v>
      </c>
      <c r="L1412" s="83" t="s">
        <v>4726</v>
      </c>
      <c r="M1412" s="84">
        <v>2020</v>
      </c>
      <c r="N1412" s="83" t="s">
        <v>3757</v>
      </c>
      <c r="O1412" s="83" t="s">
        <v>3511</v>
      </c>
      <c r="P1412" s="84" t="s">
        <v>205</v>
      </c>
      <c r="Q1412" s="83" t="s">
        <v>1009</v>
      </c>
      <c r="R1412" s="83" t="s">
        <v>1010</v>
      </c>
      <c r="S1412" s="83" t="s">
        <v>2200</v>
      </c>
      <c r="T1412" s="83" t="s">
        <v>4465</v>
      </c>
      <c r="U1412" s="83" t="s">
        <v>201</v>
      </c>
      <c r="V1412" s="83" t="s">
        <v>4477</v>
      </c>
      <c r="W1412" s="274" t="s">
        <v>2216</v>
      </c>
      <c r="X1412" s="274" t="s">
        <v>2545</v>
      </c>
      <c r="Y1412" s="85">
        <v>6614391</v>
      </c>
      <c r="Z1412" s="86">
        <v>43845</v>
      </c>
      <c r="AA1412" s="86"/>
      <c r="AB1412" s="87">
        <f t="shared" ca="1" si="249"/>
        <v>26</v>
      </c>
      <c r="AC1412" s="88" t="str">
        <f t="shared" ca="1" si="250"/>
        <v>&lt; 30 days</v>
      </c>
      <c r="AD1412" s="89">
        <f t="shared" si="259"/>
        <v>43875</v>
      </c>
      <c r="AE1412" s="90" t="str">
        <f t="shared" si="257"/>
        <v>W07-2020</v>
      </c>
      <c r="AF1412" s="90" t="str">
        <f t="shared" si="258"/>
        <v>Feb-2020</v>
      </c>
      <c r="AG1412" s="89" t="s">
        <v>16</v>
      </c>
      <c r="AH1412" s="90" t="str">
        <f t="shared" si="261"/>
        <v/>
      </c>
      <c r="AI1412" s="90" t="str">
        <f t="shared" si="262"/>
        <v/>
      </c>
      <c r="AJ1412" s="89">
        <v>43874</v>
      </c>
      <c r="AK1412" s="90" t="str">
        <f t="shared" si="251"/>
        <v>W07-2020</v>
      </c>
      <c r="AL1412" s="90" t="str">
        <f t="shared" si="252"/>
        <v>Feb-2020</v>
      </c>
      <c r="AM1412" s="89">
        <v>43874</v>
      </c>
      <c r="AN1412" s="90" t="str">
        <f t="shared" si="253"/>
        <v>W07-2020</v>
      </c>
      <c r="AO1412" s="90" t="str">
        <f t="shared" si="254"/>
        <v>Feb-2020</v>
      </c>
      <c r="AP1412" s="83" t="s">
        <v>4464</v>
      </c>
      <c r="AQ1412" s="107">
        <v>43857</v>
      </c>
      <c r="AR1412" s="89"/>
      <c r="AS1412" s="99">
        <v>147000687284</v>
      </c>
      <c r="AT1412" s="94">
        <v>6.6</v>
      </c>
      <c r="AU1412" s="97"/>
      <c r="AV1412" s="95">
        <v>43852</v>
      </c>
      <c r="AW1412" s="97"/>
      <c r="AX1412" s="89"/>
      <c r="AY1412" s="89">
        <v>43871</v>
      </c>
      <c r="AZ1412" s="219" t="str">
        <f t="shared" si="255"/>
        <v>W07-2020</v>
      </c>
      <c r="BA1412" s="86"/>
      <c r="BB1412" s="86">
        <v>44059</v>
      </c>
      <c r="BC1412" s="86"/>
      <c r="BD1412" s="83" t="s">
        <v>3719</v>
      </c>
      <c r="BE1412" s="83" t="str">
        <f t="shared" si="256"/>
        <v>21.RFI</v>
      </c>
      <c r="BF1412" s="83" t="s">
        <v>3755</v>
      </c>
      <c r="BG1412" s="96" t="s">
        <v>4073</v>
      </c>
      <c r="BH1412" s="437"/>
      <c r="BI1412" s="242"/>
      <c r="BJ1412" s="242"/>
    </row>
    <row r="1413" spans="1:62" s="13" customFormat="1" ht="15" hidden="1" customHeight="1">
      <c r="A1413" s="27">
        <v>425</v>
      </c>
      <c r="B1413" s="29"/>
      <c r="C1413" s="83" t="str">
        <f t="shared" si="260"/>
        <v>JAW-JB-SMD-3738</v>
      </c>
      <c r="D1413" s="83">
        <v>20201103211</v>
      </c>
      <c r="E1413" s="83" t="s">
        <v>7322</v>
      </c>
      <c r="F1413" s="198" t="s">
        <v>7947</v>
      </c>
      <c r="G1413" s="83" t="s">
        <v>5840</v>
      </c>
      <c r="H1413" s="84" t="s">
        <v>6508</v>
      </c>
      <c r="I1413" s="83">
        <v>107.80463</v>
      </c>
      <c r="J1413" s="83">
        <v>-6.9025800000000004</v>
      </c>
      <c r="K1413" s="83">
        <v>30</v>
      </c>
      <c r="L1413" s="83" t="s">
        <v>4487</v>
      </c>
      <c r="M1413" s="84">
        <v>2020</v>
      </c>
      <c r="N1413" s="83" t="s">
        <v>3757</v>
      </c>
      <c r="O1413" s="83" t="s">
        <v>3618</v>
      </c>
      <c r="P1413" s="84" t="s">
        <v>205</v>
      </c>
      <c r="Q1413" s="83" t="s">
        <v>1223</v>
      </c>
      <c r="R1413" s="83" t="s">
        <v>1224</v>
      </c>
      <c r="S1413" s="83" t="s">
        <v>2200</v>
      </c>
      <c r="T1413" s="83" t="s">
        <v>4465</v>
      </c>
      <c r="U1413" s="83" t="s">
        <v>103</v>
      </c>
      <c r="V1413" s="83" t="s">
        <v>4470</v>
      </c>
      <c r="W1413" s="274" t="s">
        <v>2205</v>
      </c>
      <c r="X1413" s="274" t="s">
        <v>2562</v>
      </c>
      <c r="Y1413" s="85">
        <v>6614391</v>
      </c>
      <c r="Z1413" s="86">
        <v>43845</v>
      </c>
      <c r="AA1413" s="86"/>
      <c r="AB1413" s="87">
        <f t="shared" ref="AB1413:AB1476" ca="1" si="263">IF(AND($Z1413=""),"",IF(AND($Z1413&lt;&gt;"",AY1413&lt;&gt;""),AY1413-$Z1413,IF(AND($Z1413&lt;&gt;"",AY1413=""),TODAY()-$Z1413)))</f>
        <v>40</v>
      </c>
      <c r="AC1413" s="88" t="str">
        <f t="shared" ref="AC1413:AC1476" ca="1" si="264">IF(AB1413="","",IF(AB1413="RFI","RFI done",IF(AB1413&gt;150,"&gt; 150 days",IF(AB1413&gt;120,"121 - 150 days",IF(AB1413&gt;90,"91 - 120 days",IF(AB1413&gt;60,"61 - 90 days",IF(AB1413&gt;30,"31 - 60 days","&lt; 30 days")))))))</f>
        <v>31 - 60 days</v>
      </c>
      <c r="AD1413" s="89">
        <f t="shared" si="259"/>
        <v>43875</v>
      </c>
      <c r="AE1413" s="90" t="str">
        <f t="shared" si="257"/>
        <v>W07-2020</v>
      </c>
      <c r="AF1413" s="90" t="str">
        <f t="shared" si="258"/>
        <v>Feb-2020</v>
      </c>
      <c r="AG1413" s="89" t="s">
        <v>16</v>
      </c>
      <c r="AH1413" s="90" t="str">
        <f t="shared" si="261"/>
        <v/>
      </c>
      <c r="AI1413" s="90" t="str">
        <f t="shared" si="262"/>
        <v/>
      </c>
      <c r="AJ1413" s="89">
        <v>43875</v>
      </c>
      <c r="AK1413" s="90" t="str">
        <f t="shared" ref="AK1413:AK1476" si="265">IFERROR(VLOOKUP(AJ1413,L_Convert,6,FALSE),"")</f>
        <v>W07-2020</v>
      </c>
      <c r="AL1413" s="90" t="str">
        <f t="shared" ref="AL1413:AL1476" si="266">IFERROR(VLOOKUP(AJ1413,L_Convert,7,FALSE),"")</f>
        <v>Feb-2020</v>
      </c>
      <c r="AM1413" s="89">
        <v>43889</v>
      </c>
      <c r="AN1413" s="90" t="str">
        <f t="shared" ref="AN1413:AN1476" si="267">IFERROR(VLOOKUP(AM1413,L_Convert,6,FALSE),"")</f>
        <v>W09-2020</v>
      </c>
      <c r="AO1413" s="90" t="str">
        <f t="shared" ref="AO1413:AO1476" si="268">IFERROR(VLOOKUP(AM1413,L_Convert,7,FALSE),"")</f>
        <v>Feb-2020</v>
      </c>
      <c r="AP1413" s="83" t="s">
        <v>4462</v>
      </c>
      <c r="AQ1413" s="107">
        <v>43857</v>
      </c>
      <c r="AR1413" s="89"/>
      <c r="AS1413" s="99" t="s">
        <v>2321</v>
      </c>
      <c r="AT1413" s="94" t="s">
        <v>2415</v>
      </c>
      <c r="AU1413" s="97"/>
      <c r="AV1413" s="95">
        <v>43852</v>
      </c>
      <c r="AW1413" s="97"/>
      <c r="AX1413" s="89"/>
      <c r="AY1413" s="89">
        <v>43885</v>
      </c>
      <c r="AZ1413" s="219" t="str">
        <f t="shared" si="255"/>
        <v>W09-2020</v>
      </c>
      <c r="BA1413" s="86"/>
      <c r="BB1413" s="86"/>
      <c r="BC1413" s="86"/>
      <c r="BD1413" s="83" t="s">
        <v>3719</v>
      </c>
      <c r="BE1413" s="83" t="str">
        <f t="shared" si="256"/>
        <v>21.RFI</v>
      </c>
      <c r="BF1413" s="83" t="s">
        <v>3755</v>
      </c>
      <c r="BG1413" s="96" t="s">
        <v>4169</v>
      </c>
      <c r="BH1413" s="437"/>
      <c r="BJ1413" s="190"/>
    </row>
    <row r="1414" spans="1:62" s="13" customFormat="1" ht="15" hidden="1" customHeight="1">
      <c r="A1414" s="27">
        <v>287</v>
      </c>
      <c r="B1414" s="29"/>
      <c r="C1414" s="83" t="str">
        <f t="shared" si="260"/>
        <v>JAW-JB-BDG-3648</v>
      </c>
      <c r="D1414" s="83">
        <v>30574000031</v>
      </c>
      <c r="E1414" s="83" t="s">
        <v>7576</v>
      </c>
      <c r="F1414" s="198" t="s">
        <v>2973</v>
      </c>
      <c r="G1414" s="83" t="s">
        <v>5840</v>
      </c>
      <c r="H1414" s="84" t="s">
        <v>6508</v>
      </c>
      <c r="I1414" s="83">
        <v>107.5682</v>
      </c>
      <c r="J1414" s="83">
        <v>-6.9452199999999999</v>
      </c>
      <c r="K1414" s="83">
        <v>30</v>
      </c>
      <c r="L1414" s="83" t="s">
        <v>4548</v>
      </c>
      <c r="M1414" s="84">
        <v>2020</v>
      </c>
      <c r="N1414" s="83" t="s">
        <v>3757</v>
      </c>
      <c r="O1414" s="83" t="s">
        <v>3480</v>
      </c>
      <c r="P1414" s="84" t="s">
        <v>205</v>
      </c>
      <c r="Q1414" s="83" t="s">
        <v>947</v>
      </c>
      <c r="R1414" s="83" t="s">
        <v>948</v>
      </c>
      <c r="S1414" s="83" t="s">
        <v>2200</v>
      </c>
      <c r="T1414" s="83" t="s">
        <v>4465</v>
      </c>
      <c r="U1414" s="83" t="s">
        <v>103</v>
      </c>
      <c r="V1414" s="83" t="s">
        <v>4470</v>
      </c>
      <c r="W1414" s="274" t="s">
        <v>2205</v>
      </c>
      <c r="X1414" s="274" t="s">
        <v>2526</v>
      </c>
      <c r="Y1414" s="85">
        <v>6614391</v>
      </c>
      <c r="Z1414" s="86">
        <v>43845</v>
      </c>
      <c r="AA1414" s="86"/>
      <c r="AB1414" s="87">
        <f t="shared" ca="1" si="263"/>
        <v>112</v>
      </c>
      <c r="AC1414" s="88" t="str">
        <f t="shared" ca="1" si="264"/>
        <v>91 - 120 days</v>
      </c>
      <c r="AD1414" s="89">
        <f t="shared" si="259"/>
        <v>43875</v>
      </c>
      <c r="AE1414" s="90" t="str">
        <f t="shared" si="257"/>
        <v>W07-2020</v>
      </c>
      <c r="AF1414" s="90" t="str">
        <f t="shared" si="258"/>
        <v>Feb-2020</v>
      </c>
      <c r="AG1414" s="89">
        <v>43932</v>
      </c>
      <c r="AH1414" s="90" t="str">
        <f t="shared" si="261"/>
        <v>W15-2020</v>
      </c>
      <c r="AI1414" s="90" t="str">
        <f t="shared" si="262"/>
        <v>Apr-2020</v>
      </c>
      <c r="AJ1414" s="89">
        <v>43882</v>
      </c>
      <c r="AK1414" s="90" t="str">
        <f t="shared" si="265"/>
        <v>W08-2020</v>
      </c>
      <c r="AL1414" s="90" t="str">
        <f t="shared" si="266"/>
        <v>Feb-2020</v>
      </c>
      <c r="AM1414" s="89">
        <v>43957</v>
      </c>
      <c r="AN1414" s="90" t="str">
        <f t="shared" si="267"/>
        <v>W19-2020</v>
      </c>
      <c r="AO1414" s="90" t="str">
        <f t="shared" si="268"/>
        <v>May-2020</v>
      </c>
      <c r="AP1414" s="83" t="s">
        <v>4464</v>
      </c>
      <c r="AQ1414" s="107" t="s">
        <v>6010</v>
      </c>
      <c r="AR1414" s="89"/>
      <c r="AS1414" s="99" t="s">
        <v>2293</v>
      </c>
      <c r="AT1414" s="94" t="s">
        <v>2415</v>
      </c>
      <c r="AU1414" s="97"/>
      <c r="AV1414" s="95">
        <v>43852</v>
      </c>
      <c r="AW1414" s="97"/>
      <c r="AX1414" s="89">
        <v>43930</v>
      </c>
      <c r="AY1414" s="89">
        <v>43957</v>
      </c>
      <c r="AZ1414" s="219" t="str">
        <f t="shared" si="255"/>
        <v>W19-2020</v>
      </c>
      <c r="BA1414" s="86"/>
      <c r="BB1414" s="86">
        <v>43997</v>
      </c>
      <c r="BC1414" s="86"/>
      <c r="BD1414" s="83" t="s">
        <v>3719</v>
      </c>
      <c r="BE1414" s="83" t="str">
        <f t="shared" si="256"/>
        <v>21.RFI</v>
      </c>
      <c r="BF1414" s="83" t="s">
        <v>3755</v>
      </c>
      <c r="BG1414" s="96" t="s">
        <v>4044</v>
      </c>
      <c r="BH1414" s="437"/>
      <c r="BJ1414" s="190"/>
    </row>
    <row r="1415" spans="1:62" s="13" customFormat="1" ht="15" hidden="1" customHeight="1">
      <c r="A1415" s="27">
        <v>301</v>
      </c>
      <c r="B1415" s="29"/>
      <c r="C1415" s="83" t="str">
        <f t="shared" si="260"/>
        <v>JAW-JB-BDG-3645</v>
      </c>
      <c r="D1415" s="83">
        <v>30574460031</v>
      </c>
      <c r="E1415" s="83" t="s">
        <v>7596</v>
      </c>
      <c r="F1415" s="198" t="s">
        <v>2987</v>
      </c>
      <c r="G1415" s="83" t="s">
        <v>5840</v>
      </c>
      <c r="H1415" s="84" t="s">
        <v>6825</v>
      </c>
      <c r="I1415" s="83">
        <v>107.59763</v>
      </c>
      <c r="J1415" s="83">
        <v>-6.8551299999999999</v>
      </c>
      <c r="K1415" s="83">
        <v>25</v>
      </c>
      <c r="L1415" s="83" t="s">
        <v>4487</v>
      </c>
      <c r="M1415" s="84">
        <v>2020</v>
      </c>
      <c r="N1415" s="83" t="s">
        <v>3757</v>
      </c>
      <c r="O1415" s="83" t="s">
        <v>3494</v>
      </c>
      <c r="P1415" s="84" t="s">
        <v>205</v>
      </c>
      <c r="Q1415" s="83" t="s">
        <v>975</v>
      </c>
      <c r="R1415" s="83" t="s">
        <v>976</v>
      </c>
      <c r="S1415" s="83" t="s">
        <v>2200</v>
      </c>
      <c r="T1415" s="83" t="s">
        <v>4465</v>
      </c>
      <c r="U1415" s="83" t="s">
        <v>103</v>
      </c>
      <c r="V1415" s="83" t="s">
        <v>4470</v>
      </c>
      <c r="W1415" s="274" t="s">
        <v>2205</v>
      </c>
      <c r="X1415" s="274" t="s">
        <v>2526</v>
      </c>
      <c r="Y1415" s="85">
        <v>6614396</v>
      </c>
      <c r="Z1415" s="86">
        <v>43845</v>
      </c>
      <c r="AA1415" s="86"/>
      <c r="AB1415" s="87">
        <f t="shared" ca="1" si="263"/>
        <v>42</v>
      </c>
      <c r="AC1415" s="88" t="str">
        <f t="shared" ca="1" si="264"/>
        <v>31 - 60 days</v>
      </c>
      <c r="AD1415" s="89">
        <f t="shared" si="259"/>
        <v>43875</v>
      </c>
      <c r="AE1415" s="90" t="str">
        <f t="shared" si="257"/>
        <v>W07-2020</v>
      </c>
      <c r="AF1415" s="90" t="str">
        <f t="shared" si="258"/>
        <v>Feb-2020</v>
      </c>
      <c r="AG1415" s="89" t="s">
        <v>16</v>
      </c>
      <c r="AH1415" s="90" t="str">
        <f t="shared" si="261"/>
        <v/>
      </c>
      <c r="AI1415" s="90" t="str">
        <f t="shared" si="262"/>
        <v/>
      </c>
      <c r="AJ1415" s="89">
        <v>43882</v>
      </c>
      <c r="AK1415" s="90" t="str">
        <f t="shared" si="265"/>
        <v>W08-2020</v>
      </c>
      <c r="AL1415" s="90" t="str">
        <f t="shared" si="266"/>
        <v>Feb-2020</v>
      </c>
      <c r="AM1415" s="89">
        <v>43886</v>
      </c>
      <c r="AN1415" s="90" t="str">
        <f t="shared" si="267"/>
        <v>W09-2020</v>
      </c>
      <c r="AO1415" s="90" t="str">
        <f t="shared" si="268"/>
        <v>Feb-2020</v>
      </c>
      <c r="AP1415" s="83" t="s">
        <v>4464</v>
      </c>
      <c r="AQ1415" s="107">
        <v>43857</v>
      </c>
      <c r="AR1415" s="89"/>
      <c r="AS1415" s="99" t="s">
        <v>2297</v>
      </c>
      <c r="AT1415" s="94" t="s">
        <v>2415</v>
      </c>
      <c r="AU1415" s="97"/>
      <c r="AV1415" s="95">
        <v>43852</v>
      </c>
      <c r="AW1415" s="97"/>
      <c r="AX1415" s="89"/>
      <c r="AY1415" s="89">
        <v>43887</v>
      </c>
      <c r="AZ1415" s="219" t="str">
        <f t="shared" si="255"/>
        <v>W09-2020</v>
      </c>
      <c r="BA1415" s="86"/>
      <c r="BB1415" s="86">
        <v>44012</v>
      </c>
      <c r="BC1415" s="86"/>
      <c r="BD1415" s="83" t="s">
        <v>3719</v>
      </c>
      <c r="BE1415" s="83" t="str">
        <f t="shared" si="256"/>
        <v>21.RFI</v>
      </c>
      <c r="BF1415" s="83" t="s">
        <v>3755</v>
      </c>
      <c r="BG1415" s="96" t="s">
        <v>4058</v>
      </c>
      <c r="BH1415" s="437"/>
      <c r="BJ1415" s="190"/>
    </row>
    <row r="1416" spans="1:62" s="13" customFormat="1" ht="15" hidden="1" customHeight="1">
      <c r="A1416" s="27">
        <v>363</v>
      </c>
      <c r="B1416" s="29"/>
      <c r="C1416" s="83" t="str">
        <f t="shared" si="260"/>
        <v>JAW-JB-KNG-3866</v>
      </c>
      <c r="D1416" s="83">
        <v>30574420031</v>
      </c>
      <c r="E1416" s="83" t="s">
        <v>7307</v>
      </c>
      <c r="F1416" s="198" t="s">
        <v>3043</v>
      </c>
      <c r="G1416" s="83" t="s">
        <v>5840</v>
      </c>
      <c r="H1416" s="84" t="s">
        <v>6825</v>
      </c>
      <c r="I1416" s="83">
        <v>108.51291500000001</v>
      </c>
      <c r="J1416" s="83">
        <v>-6.878565</v>
      </c>
      <c r="K1416" s="83">
        <v>40</v>
      </c>
      <c r="L1416" s="83" t="s">
        <v>4758</v>
      </c>
      <c r="M1416" s="84">
        <v>2020</v>
      </c>
      <c r="N1416" s="83" t="s">
        <v>3757</v>
      </c>
      <c r="O1416" s="83" t="s">
        <v>3556</v>
      </c>
      <c r="P1416" s="84" t="s">
        <v>205</v>
      </c>
      <c r="Q1416" s="83" t="s">
        <v>1099</v>
      </c>
      <c r="R1416" s="83" t="s">
        <v>1100</v>
      </c>
      <c r="S1416" s="83" t="s">
        <v>2200</v>
      </c>
      <c r="T1416" s="83" t="s">
        <v>4465</v>
      </c>
      <c r="U1416" s="83" t="s">
        <v>103</v>
      </c>
      <c r="V1416" s="83" t="s">
        <v>4470</v>
      </c>
      <c r="W1416" s="274" t="s">
        <v>2205</v>
      </c>
      <c r="X1416" s="274" t="s">
        <v>2533</v>
      </c>
      <c r="Y1416" s="85">
        <v>6614396</v>
      </c>
      <c r="Z1416" s="86">
        <v>43845</v>
      </c>
      <c r="AA1416" s="86"/>
      <c r="AB1416" s="87">
        <f t="shared" ca="1" si="263"/>
        <v>42</v>
      </c>
      <c r="AC1416" s="88" t="str">
        <f t="shared" ca="1" si="264"/>
        <v>31 - 60 days</v>
      </c>
      <c r="AD1416" s="89">
        <f t="shared" si="259"/>
        <v>43875</v>
      </c>
      <c r="AE1416" s="90" t="str">
        <f t="shared" si="257"/>
        <v>W07-2020</v>
      </c>
      <c r="AF1416" s="90" t="str">
        <f t="shared" si="258"/>
        <v>Feb-2020</v>
      </c>
      <c r="AG1416" s="89" t="s">
        <v>16</v>
      </c>
      <c r="AH1416" s="90" t="str">
        <f t="shared" si="261"/>
        <v/>
      </c>
      <c r="AI1416" s="90" t="str">
        <f t="shared" si="262"/>
        <v/>
      </c>
      <c r="AJ1416" s="89">
        <v>43882</v>
      </c>
      <c r="AK1416" s="90" t="str">
        <f t="shared" si="265"/>
        <v>W08-2020</v>
      </c>
      <c r="AL1416" s="90" t="str">
        <f t="shared" si="266"/>
        <v>Feb-2020</v>
      </c>
      <c r="AM1416" s="89">
        <v>43882</v>
      </c>
      <c r="AN1416" s="90" t="str">
        <f t="shared" si="267"/>
        <v>W08-2020</v>
      </c>
      <c r="AO1416" s="90" t="str">
        <f t="shared" si="268"/>
        <v>Feb-2020</v>
      </c>
      <c r="AP1416" s="83" t="s">
        <v>4464</v>
      </c>
      <c r="AQ1416" s="107">
        <v>43857</v>
      </c>
      <c r="AR1416" s="89"/>
      <c r="AS1416" s="99" t="s">
        <v>2308</v>
      </c>
      <c r="AT1416" s="94" t="s">
        <v>2415</v>
      </c>
      <c r="AU1416" s="97"/>
      <c r="AV1416" s="95">
        <v>43852</v>
      </c>
      <c r="AW1416" s="97"/>
      <c r="AX1416" s="89"/>
      <c r="AY1416" s="89">
        <v>43887</v>
      </c>
      <c r="AZ1416" s="219" t="str">
        <f t="shared" si="255"/>
        <v>W09-2020</v>
      </c>
      <c r="BA1416" s="86"/>
      <c r="BB1416" s="86">
        <v>44077</v>
      </c>
      <c r="BC1416" s="86"/>
      <c r="BD1416" s="83" t="s">
        <v>3719</v>
      </c>
      <c r="BE1416" s="83" t="str">
        <f t="shared" si="256"/>
        <v>21.RFI</v>
      </c>
      <c r="BF1416" s="83" t="s">
        <v>3755</v>
      </c>
      <c r="BG1416" s="96" t="s">
        <v>4112</v>
      </c>
      <c r="BH1416" s="437"/>
      <c r="BJ1416" s="190"/>
    </row>
    <row r="1417" spans="1:62" s="13" customFormat="1" ht="15" hidden="1" customHeight="1">
      <c r="A1417" s="27">
        <v>354</v>
      </c>
      <c r="B1417" s="29"/>
      <c r="C1417" s="83" t="str">
        <f t="shared" si="260"/>
        <v>JAW-JB-SOR-3657</v>
      </c>
      <c r="D1417" s="83">
        <v>30575040031</v>
      </c>
      <c r="E1417" s="83" t="s">
        <v>7284</v>
      </c>
      <c r="F1417" s="198" t="s">
        <v>3034</v>
      </c>
      <c r="G1417" s="83" t="s">
        <v>5840</v>
      </c>
      <c r="H1417" s="84" t="s">
        <v>6825</v>
      </c>
      <c r="I1417" s="83">
        <v>107.73922</v>
      </c>
      <c r="J1417" s="83">
        <v>-7.0801600000000002</v>
      </c>
      <c r="K1417" s="83">
        <v>30</v>
      </c>
      <c r="L1417" s="83" t="s">
        <v>4548</v>
      </c>
      <c r="M1417" s="84">
        <v>2020</v>
      </c>
      <c r="N1417" s="83" t="s">
        <v>3757</v>
      </c>
      <c r="O1417" s="83" t="s">
        <v>3547</v>
      </c>
      <c r="P1417" s="84" t="s">
        <v>205</v>
      </c>
      <c r="Q1417" s="83" t="s">
        <v>1081</v>
      </c>
      <c r="R1417" s="83" t="s">
        <v>1082</v>
      </c>
      <c r="S1417" s="83" t="s">
        <v>2200</v>
      </c>
      <c r="T1417" s="83" t="s">
        <v>4465</v>
      </c>
      <c r="U1417" s="83" t="s">
        <v>103</v>
      </c>
      <c r="V1417" s="83" t="s">
        <v>4470</v>
      </c>
      <c r="W1417" s="274" t="s">
        <v>2205</v>
      </c>
      <c r="X1417" s="274" t="s">
        <v>2450</v>
      </c>
      <c r="Y1417" s="85">
        <v>6614396</v>
      </c>
      <c r="Z1417" s="86">
        <v>43845</v>
      </c>
      <c r="AA1417" s="86"/>
      <c r="AB1417" s="87">
        <f t="shared" ca="1" si="263"/>
        <v>173</v>
      </c>
      <c r="AC1417" s="88" t="str">
        <f t="shared" ca="1" si="264"/>
        <v>&gt; 150 days</v>
      </c>
      <c r="AD1417" s="89">
        <f t="shared" si="259"/>
        <v>43875</v>
      </c>
      <c r="AE1417" s="90" t="str">
        <f t="shared" si="257"/>
        <v>W07-2020</v>
      </c>
      <c r="AF1417" s="90" t="str">
        <f t="shared" si="258"/>
        <v>Feb-2020</v>
      </c>
      <c r="AG1417" s="89">
        <v>43902</v>
      </c>
      <c r="AH1417" s="90" t="str">
        <f t="shared" si="261"/>
        <v>W11-2020</v>
      </c>
      <c r="AI1417" s="90" t="str">
        <f t="shared" si="262"/>
        <v>Mar-2020</v>
      </c>
      <c r="AJ1417" s="89">
        <v>43995</v>
      </c>
      <c r="AK1417" s="90" t="str">
        <f t="shared" si="265"/>
        <v>W24-2020</v>
      </c>
      <c r="AL1417" s="90" t="str">
        <f t="shared" si="266"/>
        <v>Jun-2020</v>
      </c>
      <c r="AM1417" s="89">
        <v>44027</v>
      </c>
      <c r="AN1417" s="90" t="str">
        <f t="shared" si="267"/>
        <v>W29-2020</v>
      </c>
      <c r="AO1417" s="90" t="str">
        <f t="shared" si="268"/>
        <v>Jul-2020</v>
      </c>
      <c r="AP1417" s="83" t="s">
        <v>4464</v>
      </c>
      <c r="AQ1417" s="107" t="s">
        <v>6006</v>
      </c>
      <c r="AR1417" s="89"/>
      <c r="AS1417" s="99" t="s">
        <v>2306</v>
      </c>
      <c r="AT1417" s="94" t="s">
        <v>2415</v>
      </c>
      <c r="AU1417" s="97"/>
      <c r="AV1417" s="95">
        <v>43852</v>
      </c>
      <c r="AW1417" s="97"/>
      <c r="AX1417" s="89">
        <v>43902</v>
      </c>
      <c r="AY1417" s="89">
        <v>44018</v>
      </c>
      <c r="AZ1417" s="219" t="str">
        <f t="shared" si="255"/>
        <v>W28-2020</v>
      </c>
      <c r="BA1417" s="86"/>
      <c r="BB1417" s="86">
        <v>44088</v>
      </c>
      <c r="BC1417" s="86"/>
      <c r="BD1417" s="83" t="s">
        <v>3719</v>
      </c>
      <c r="BE1417" s="83" t="str">
        <f t="shared" si="256"/>
        <v>21.RFI</v>
      </c>
      <c r="BF1417" s="83" t="s">
        <v>3755</v>
      </c>
      <c r="BG1417" s="96" t="s">
        <v>4104</v>
      </c>
      <c r="BH1417" s="437"/>
      <c r="BJ1417" s="190"/>
    </row>
    <row r="1418" spans="1:62" s="13" customFormat="1" ht="15" hidden="1" customHeight="1">
      <c r="A1418" s="27">
        <v>264</v>
      </c>
      <c r="B1418" s="29"/>
      <c r="C1418" s="83" t="str">
        <f t="shared" si="260"/>
        <v>JAW-JB-SOR-3654</v>
      </c>
      <c r="D1418" s="83">
        <v>30574990031</v>
      </c>
      <c r="E1418" s="83" t="s">
        <v>7772</v>
      </c>
      <c r="F1418" s="198" t="s">
        <v>2952</v>
      </c>
      <c r="G1418" s="83" t="s">
        <v>5840</v>
      </c>
      <c r="H1418" s="84" t="s">
        <v>6832</v>
      </c>
      <c r="I1418" s="83">
        <v>107.65646</v>
      </c>
      <c r="J1418" s="83">
        <v>-6.96821</v>
      </c>
      <c r="K1418" s="83">
        <v>30</v>
      </c>
      <c r="L1418" s="83" t="s">
        <v>4631</v>
      </c>
      <c r="M1418" s="84">
        <v>2020</v>
      </c>
      <c r="N1418" s="83" t="s">
        <v>3757</v>
      </c>
      <c r="O1418" s="83" t="s">
        <v>3457</v>
      </c>
      <c r="P1418" s="84" t="s">
        <v>205</v>
      </c>
      <c r="Q1418" s="83" t="s">
        <v>901</v>
      </c>
      <c r="R1418" s="83" t="s">
        <v>902</v>
      </c>
      <c r="S1418" s="83" t="s">
        <v>2200</v>
      </c>
      <c r="T1418" s="83" t="s">
        <v>4465</v>
      </c>
      <c r="U1418" s="83" t="s">
        <v>103</v>
      </c>
      <c r="V1418" s="83" t="s">
        <v>4470</v>
      </c>
      <c r="W1418" s="274" t="s">
        <v>2205</v>
      </c>
      <c r="X1418" s="274" t="s">
        <v>2450</v>
      </c>
      <c r="Y1418" s="85">
        <v>6614387</v>
      </c>
      <c r="Z1418" s="86">
        <v>43845</v>
      </c>
      <c r="AA1418" s="86"/>
      <c r="AB1418" s="87">
        <f t="shared" ca="1" si="263"/>
        <v>145</v>
      </c>
      <c r="AC1418" s="88" t="str">
        <f t="shared" ca="1" si="264"/>
        <v>121 - 150 days</v>
      </c>
      <c r="AD1418" s="89">
        <f t="shared" si="259"/>
        <v>43875</v>
      </c>
      <c r="AE1418" s="90" t="str">
        <f t="shared" si="257"/>
        <v>W07-2020</v>
      </c>
      <c r="AF1418" s="90" t="str">
        <f t="shared" si="258"/>
        <v>Feb-2020</v>
      </c>
      <c r="AG1418" s="89">
        <v>43902</v>
      </c>
      <c r="AH1418" s="90" t="str">
        <f t="shared" si="261"/>
        <v>W11-2020</v>
      </c>
      <c r="AI1418" s="90" t="str">
        <f t="shared" si="262"/>
        <v>Mar-2020</v>
      </c>
      <c r="AJ1418" s="89">
        <v>43995</v>
      </c>
      <c r="AK1418" s="90" t="str">
        <f t="shared" si="265"/>
        <v>W24-2020</v>
      </c>
      <c r="AL1418" s="90" t="str">
        <f t="shared" si="266"/>
        <v>Jun-2020</v>
      </c>
      <c r="AM1418" s="89">
        <v>43995</v>
      </c>
      <c r="AN1418" s="90" t="str">
        <f t="shared" si="267"/>
        <v>W24-2020</v>
      </c>
      <c r="AO1418" s="90" t="str">
        <f t="shared" si="268"/>
        <v>Jun-2020</v>
      </c>
      <c r="AP1418" s="83" t="s">
        <v>4464</v>
      </c>
      <c r="AQ1418" s="107" t="s">
        <v>6006</v>
      </c>
      <c r="AR1418" s="89"/>
      <c r="AS1418" s="99" t="s">
        <v>2287</v>
      </c>
      <c r="AT1418" s="94" t="s">
        <v>2415</v>
      </c>
      <c r="AU1418" s="97"/>
      <c r="AV1418" s="95">
        <v>43852</v>
      </c>
      <c r="AW1418" s="97"/>
      <c r="AX1418" s="89">
        <v>43902</v>
      </c>
      <c r="AY1418" s="89">
        <v>43990</v>
      </c>
      <c r="AZ1418" s="219" t="str">
        <f t="shared" si="255"/>
        <v>W24-2020</v>
      </c>
      <c r="BA1418" s="86"/>
      <c r="BB1418" s="86">
        <v>44033</v>
      </c>
      <c r="BC1418" s="86"/>
      <c r="BD1418" s="83" t="s">
        <v>3719</v>
      </c>
      <c r="BE1418" s="83" t="str">
        <f t="shared" si="256"/>
        <v>21.RFI</v>
      </c>
      <c r="BF1418" s="83" t="s">
        <v>3755</v>
      </c>
      <c r="BG1418" s="96" t="s">
        <v>4024</v>
      </c>
      <c r="BH1418" s="96"/>
      <c r="BI1418" s="197"/>
      <c r="BJ1418" s="197"/>
    </row>
    <row r="1419" spans="1:62" s="13" customFormat="1" ht="15" hidden="1" customHeight="1">
      <c r="A1419" s="27">
        <v>271</v>
      </c>
      <c r="B1419" s="29"/>
      <c r="C1419" s="83" t="str">
        <f t="shared" si="260"/>
        <v>JAW-JB-SOR-3687</v>
      </c>
      <c r="D1419" s="83">
        <v>30574530031</v>
      </c>
      <c r="E1419" s="83" t="s">
        <v>7512</v>
      </c>
      <c r="F1419" s="198" t="s">
        <v>2959</v>
      </c>
      <c r="G1419" s="83" t="s">
        <v>5840</v>
      </c>
      <c r="H1419" s="84" t="s">
        <v>6508</v>
      </c>
      <c r="I1419" s="83">
        <v>107.76888</v>
      </c>
      <c r="J1419" s="83">
        <v>-7.0241800000000003</v>
      </c>
      <c r="K1419" s="83">
        <v>30</v>
      </c>
      <c r="L1419" s="83" t="s">
        <v>4690</v>
      </c>
      <c r="M1419" s="84">
        <v>2020</v>
      </c>
      <c r="N1419" s="83" t="s">
        <v>3757</v>
      </c>
      <c r="O1419" s="83" t="s">
        <v>3464</v>
      </c>
      <c r="P1419" s="84" t="s">
        <v>205</v>
      </c>
      <c r="Q1419" s="83" t="s">
        <v>915</v>
      </c>
      <c r="R1419" s="83" t="s">
        <v>916</v>
      </c>
      <c r="S1419" s="83" t="s">
        <v>2200</v>
      </c>
      <c r="T1419" s="83" t="s">
        <v>4465</v>
      </c>
      <c r="U1419" s="83" t="s">
        <v>103</v>
      </c>
      <c r="V1419" s="83" t="s">
        <v>4470</v>
      </c>
      <c r="W1419" s="274" t="s">
        <v>2205</v>
      </c>
      <c r="X1419" s="274" t="s">
        <v>2450</v>
      </c>
      <c r="Y1419" s="85">
        <v>6614391</v>
      </c>
      <c r="Z1419" s="86">
        <v>43845</v>
      </c>
      <c r="AA1419" s="86"/>
      <c r="AB1419" s="87">
        <f t="shared" ca="1" si="263"/>
        <v>145</v>
      </c>
      <c r="AC1419" s="88" t="str">
        <f t="shared" ca="1" si="264"/>
        <v>121 - 150 days</v>
      </c>
      <c r="AD1419" s="89">
        <f t="shared" si="259"/>
        <v>43875</v>
      </c>
      <c r="AE1419" s="90" t="str">
        <f t="shared" si="257"/>
        <v>W07-2020</v>
      </c>
      <c r="AF1419" s="90" t="str">
        <f t="shared" si="258"/>
        <v>Feb-2020</v>
      </c>
      <c r="AG1419" s="89">
        <v>43924</v>
      </c>
      <c r="AH1419" s="90" t="str">
        <f t="shared" si="261"/>
        <v>W14-2020</v>
      </c>
      <c r="AI1419" s="90" t="str">
        <f t="shared" si="262"/>
        <v>Apr-2020</v>
      </c>
      <c r="AJ1419" s="89">
        <v>43995</v>
      </c>
      <c r="AK1419" s="90" t="str">
        <f t="shared" si="265"/>
        <v>W24-2020</v>
      </c>
      <c r="AL1419" s="90" t="str">
        <f t="shared" si="266"/>
        <v>Jun-2020</v>
      </c>
      <c r="AM1419" s="89">
        <v>43995</v>
      </c>
      <c r="AN1419" s="90" t="str">
        <f t="shared" si="267"/>
        <v>W24-2020</v>
      </c>
      <c r="AO1419" s="90" t="str">
        <f t="shared" si="268"/>
        <v>Jun-2020</v>
      </c>
      <c r="AP1419" s="83" t="s">
        <v>4464</v>
      </c>
      <c r="AQ1419" s="107" t="s">
        <v>6006</v>
      </c>
      <c r="AR1419" s="89"/>
      <c r="AS1419" s="99" t="s">
        <v>2292</v>
      </c>
      <c r="AT1419" s="94" t="s">
        <v>2415</v>
      </c>
      <c r="AU1419" s="97"/>
      <c r="AV1419" s="95">
        <v>43852</v>
      </c>
      <c r="AW1419" s="97"/>
      <c r="AX1419" s="89">
        <v>43950</v>
      </c>
      <c r="AY1419" s="89">
        <v>43990</v>
      </c>
      <c r="AZ1419" s="219" t="str">
        <f t="shared" si="255"/>
        <v>W24-2020</v>
      </c>
      <c r="BA1419" s="86"/>
      <c r="BB1419" s="86">
        <v>44031</v>
      </c>
      <c r="BC1419" s="86"/>
      <c r="BD1419" s="83" t="s">
        <v>3719</v>
      </c>
      <c r="BE1419" s="83" t="str">
        <f t="shared" si="256"/>
        <v>21.RFI</v>
      </c>
      <c r="BF1419" s="83" t="s">
        <v>3755</v>
      </c>
      <c r="BG1419" s="96" t="s">
        <v>4031</v>
      </c>
      <c r="BH1419" s="437"/>
      <c r="BJ1419" s="190"/>
    </row>
    <row r="1420" spans="1:62" s="13" customFormat="1" ht="15" hidden="1" customHeight="1">
      <c r="A1420" s="27">
        <v>372</v>
      </c>
      <c r="B1420" s="29"/>
      <c r="C1420" s="83" t="str">
        <f t="shared" si="260"/>
        <v>JAW-JB-CMH-3652</v>
      </c>
      <c r="D1420" s="83">
        <v>30574470031</v>
      </c>
      <c r="E1420" s="83" t="s">
        <v>7783</v>
      </c>
      <c r="F1420" s="198" t="s">
        <v>3052</v>
      </c>
      <c r="G1420" s="83" t="s">
        <v>5840</v>
      </c>
      <c r="H1420" s="84" t="s">
        <v>6825</v>
      </c>
      <c r="I1420" s="83">
        <v>107.54464</v>
      </c>
      <c r="J1420" s="83">
        <v>-6.8930300000000004</v>
      </c>
      <c r="K1420" s="83">
        <v>30</v>
      </c>
      <c r="L1420" s="83" t="s">
        <v>4765</v>
      </c>
      <c r="M1420" s="84">
        <v>2020</v>
      </c>
      <c r="N1420" s="83" t="s">
        <v>3757</v>
      </c>
      <c r="O1420" s="83" t="s">
        <v>3565</v>
      </c>
      <c r="P1420" s="84" t="s">
        <v>205</v>
      </c>
      <c r="Q1420" s="83" t="s">
        <v>1117</v>
      </c>
      <c r="R1420" s="83" t="s">
        <v>1118</v>
      </c>
      <c r="S1420" s="83" t="s">
        <v>2200</v>
      </c>
      <c r="T1420" s="83" t="s">
        <v>4465</v>
      </c>
      <c r="U1420" s="83" t="s">
        <v>103</v>
      </c>
      <c r="V1420" s="83" t="s">
        <v>4470</v>
      </c>
      <c r="W1420" s="274" t="s">
        <v>2205</v>
      </c>
      <c r="X1420" s="274" t="s">
        <v>2440</v>
      </c>
      <c r="Y1420" s="85">
        <v>6614396</v>
      </c>
      <c r="Z1420" s="86">
        <v>43845</v>
      </c>
      <c r="AA1420" s="86"/>
      <c r="AB1420" s="87">
        <f t="shared" ca="1" si="263"/>
        <v>211</v>
      </c>
      <c r="AC1420" s="88" t="str">
        <f t="shared" ca="1" si="264"/>
        <v>&gt; 150 days</v>
      </c>
      <c r="AD1420" s="89">
        <f t="shared" si="259"/>
        <v>43875</v>
      </c>
      <c r="AE1420" s="90" t="str">
        <f t="shared" si="257"/>
        <v>W07-2020</v>
      </c>
      <c r="AF1420" s="90" t="str">
        <f t="shared" si="258"/>
        <v>Feb-2020</v>
      </c>
      <c r="AG1420" s="89">
        <v>43951</v>
      </c>
      <c r="AH1420" s="90" t="str">
        <f t="shared" si="261"/>
        <v>W18-2020</v>
      </c>
      <c r="AI1420" s="90" t="str">
        <f t="shared" si="262"/>
        <v>Apr-2020</v>
      </c>
      <c r="AJ1420" s="89">
        <v>44015</v>
      </c>
      <c r="AK1420" s="90" t="str">
        <f t="shared" si="265"/>
        <v>W27-2020</v>
      </c>
      <c r="AL1420" s="90" t="str">
        <f t="shared" si="266"/>
        <v>Jul-2020</v>
      </c>
      <c r="AM1420" s="89">
        <v>44063</v>
      </c>
      <c r="AN1420" s="90" t="str">
        <f t="shared" si="267"/>
        <v>W34-2020</v>
      </c>
      <c r="AO1420" s="90" t="str">
        <f t="shared" si="268"/>
        <v>Aug-2020</v>
      </c>
      <c r="AP1420" s="83" t="s">
        <v>4464</v>
      </c>
      <c r="AQ1420" s="107" t="s">
        <v>6015</v>
      </c>
      <c r="AR1420" s="89"/>
      <c r="AS1420" s="99" t="s">
        <v>2310</v>
      </c>
      <c r="AT1420" s="94" t="s">
        <v>2415</v>
      </c>
      <c r="AU1420" s="97"/>
      <c r="AV1420" s="95">
        <v>43852</v>
      </c>
      <c r="AW1420" s="97"/>
      <c r="AX1420" s="89">
        <v>44028</v>
      </c>
      <c r="AY1420" s="89">
        <v>44056</v>
      </c>
      <c r="AZ1420" s="219" t="str">
        <f t="shared" si="255"/>
        <v>W33-2020</v>
      </c>
      <c r="BA1420" s="86"/>
      <c r="BB1420" s="86"/>
      <c r="BC1420" s="86"/>
      <c r="BD1420" s="83" t="s">
        <v>3719</v>
      </c>
      <c r="BE1420" s="83" t="str">
        <f t="shared" si="256"/>
        <v>21.RFI</v>
      </c>
      <c r="BF1420" s="83" t="s">
        <v>3755</v>
      </c>
      <c r="BG1420" s="96" t="s">
        <v>4121</v>
      </c>
      <c r="BH1420" s="96"/>
      <c r="BI1420" s="197"/>
      <c r="BJ1420" s="197"/>
    </row>
    <row r="1421" spans="1:62" s="13" customFormat="1" ht="15" hidden="1" customHeight="1">
      <c r="A1421" s="27">
        <v>325</v>
      </c>
      <c r="B1421" s="29"/>
      <c r="C1421" s="83" t="str">
        <f t="shared" si="260"/>
        <v>JAW-JB-NPH-3669</v>
      </c>
      <c r="D1421" s="83">
        <v>20200602551</v>
      </c>
      <c r="E1421" s="83" t="s">
        <v>7777</v>
      </c>
      <c r="F1421" s="198" t="s">
        <v>3009</v>
      </c>
      <c r="G1421" s="83" t="s">
        <v>5840</v>
      </c>
      <c r="H1421" s="84" t="s">
        <v>6508</v>
      </c>
      <c r="I1421" s="83">
        <v>107.52419</v>
      </c>
      <c r="J1421" s="83">
        <v>-6.8499699999999999</v>
      </c>
      <c r="K1421" s="83">
        <v>30</v>
      </c>
      <c r="L1421" s="83" t="s">
        <v>4731</v>
      </c>
      <c r="M1421" s="84">
        <v>2020</v>
      </c>
      <c r="N1421" s="83" t="s">
        <v>3757</v>
      </c>
      <c r="O1421" s="83" t="s">
        <v>3518</v>
      </c>
      <c r="P1421" s="84" t="s">
        <v>205</v>
      </c>
      <c r="Q1421" s="83" t="s">
        <v>1023</v>
      </c>
      <c r="R1421" s="83" t="s">
        <v>1024</v>
      </c>
      <c r="S1421" s="83" t="s">
        <v>2200</v>
      </c>
      <c r="T1421" s="83" t="s">
        <v>4465</v>
      </c>
      <c r="U1421" s="83" t="s">
        <v>103</v>
      </c>
      <c r="V1421" s="83" t="s">
        <v>4470</v>
      </c>
      <c r="W1421" s="274" t="s">
        <v>2205</v>
      </c>
      <c r="X1421" s="274" t="s">
        <v>2435</v>
      </c>
      <c r="Y1421" s="85">
        <v>6614391</v>
      </c>
      <c r="Z1421" s="86">
        <v>43845</v>
      </c>
      <c r="AA1421" s="86"/>
      <c r="AB1421" s="87">
        <f t="shared" ca="1" si="263"/>
        <v>237</v>
      </c>
      <c r="AC1421" s="88" t="str">
        <f t="shared" ca="1" si="264"/>
        <v>&gt; 150 days</v>
      </c>
      <c r="AD1421" s="89">
        <f t="shared" si="259"/>
        <v>43875</v>
      </c>
      <c r="AE1421" s="90" t="str">
        <f t="shared" si="257"/>
        <v>W07-2020</v>
      </c>
      <c r="AF1421" s="90" t="str">
        <f t="shared" si="258"/>
        <v>Feb-2020</v>
      </c>
      <c r="AG1421" s="89">
        <v>43950</v>
      </c>
      <c r="AH1421" s="90" t="str">
        <f t="shared" si="261"/>
        <v>W18-2020</v>
      </c>
      <c r="AI1421" s="90" t="str">
        <f t="shared" si="262"/>
        <v>Apr-2020</v>
      </c>
      <c r="AJ1421" s="89">
        <v>44082</v>
      </c>
      <c r="AK1421" s="90" t="str">
        <f t="shared" si="265"/>
        <v>W37-2020</v>
      </c>
      <c r="AL1421" s="90" t="str">
        <f t="shared" si="266"/>
        <v>Sep-2020</v>
      </c>
      <c r="AM1421" s="89">
        <v>44082</v>
      </c>
      <c r="AN1421" s="90" t="str">
        <f t="shared" si="267"/>
        <v>W37-2020</v>
      </c>
      <c r="AO1421" s="90" t="str">
        <f t="shared" si="268"/>
        <v>Sep-2020</v>
      </c>
      <c r="AP1421" s="83" t="s">
        <v>4463</v>
      </c>
      <c r="AQ1421" s="107" t="s">
        <v>6013</v>
      </c>
      <c r="AR1421" s="89"/>
      <c r="AS1421" s="99" t="s">
        <v>2300</v>
      </c>
      <c r="AT1421" s="94" t="s">
        <v>2415</v>
      </c>
      <c r="AU1421" s="97"/>
      <c r="AV1421" s="95">
        <v>43852</v>
      </c>
      <c r="AW1421" s="97"/>
      <c r="AX1421" s="89">
        <v>43950</v>
      </c>
      <c r="AY1421" s="89">
        <v>44082</v>
      </c>
      <c r="AZ1421" s="219" t="str">
        <f t="shared" si="255"/>
        <v>W37-2020</v>
      </c>
      <c r="BA1421" s="86"/>
      <c r="BB1421" s="86">
        <v>44077</v>
      </c>
      <c r="BC1421" s="86"/>
      <c r="BD1421" s="83" t="s">
        <v>3719</v>
      </c>
      <c r="BE1421" s="83" t="str">
        <f t="shared" si="256"/>
        <v>21.RFI</v>
      </c>
      <c r="BF1421" s="83" t="s">
        <v>3755</v>
      </c>
      <c r="BG1421" s="96" t="s">
        <v>4080</v>
      </c>
      <c r="BH1421" s="437"/>
    </row>
    <row r="1422" spans="1:62" s="13" customFormat="1" ht="15" hidden="1" customHeight="1">
      <c r="A1422" s="27">
        <v>244</v>
      </c>
      <c r="B1422" s="29"/>
      <c r="C1422" s="83" t="str">
        <f t="shared" si="260"/>
        <v>SUM-LA-PRW-1057</v>
      </c>
      <c r="D1422" s="83">
        <v>30574120031</v>
      </c>
      <c r="E1422" s="83" t="s">
        <v>7407</v>
      </c>
      <c r="F1422" s="198" t="s">
        <v>2934</v>
      </c>
      <c r="G1422" s="83" t="s">
        <v>5840</v>
      </c>
      <c r="H1422" s="84" t="s">
        <v>6825</v>
      </c>
      <c r="I1422" s="83">
        <v>104.92712</v>
      </c>
      <c r="J1422" s="83">
        <v>-5.3192199999999996</v>
      </c>
      <c r="K1422" s="83">
        <v>50</v>
      </c>
      <c r="L1422" s="83" t="s">
        <v>4670</v>
      </c>
      <c r="M1422" s="84">
        <v>2020</v>
      </c>
      <c r="N1422" s="83" t="s">
        <v>3757</v>
      </c>
      <c r="O1422" s="83" t="s">
        <v>3437</v>
      </c>
      <c r="P1422" s="84" t="s">
        <v>205</v>
      </c>
      <c r="Q1422" s="83" t="s">
        <v>861</v>
      </c>
      <c r="R1422" s="83" t="s">
        <v>862</v>
      </c>
      <c r="S1422" s="83" t="s">
        <v>2200</v>
      </c>
      <c r="T1422" s="83" t="s">
        <v>4465</v>
      </c>
      <c r="U1422" s="83" t="s">
        <v>201</v>
      </c>
      <c r="V1422" s="83" t="s">
        <v>208</v>
      </c>
      <c r="W1422" s="274" t="s">
        <v>2218</v>
      </c>
      <c r="X1422" s="274" t="s">
        <v>2504</v>
      </c>
      <c r="Y1422" s="85">
        <v>6614396</v>
      </c>
      <c r="Z1422" s="86">
        <v>43845</v>
      </c>
      <c r="AA1422" s="86"/>
      <c r="AB1422" s="87">
        <f t="shared" ca="1" si="263"/>
        <v>35</v>
      </c>
      <c r="AC1422" s="88" t="str">
        <f t="shared" ca="1" si="264"/>
        <v>31 - 60 days</v>
      </c>
      <c r="AD1422" s="89">
        <f t="shared" si="259"/>
        <v>43875</v>
      </c>
      <c r="AE1422" s="90" t="str">
        <f t="shared" si="257"/>
        <v>W07-2020</v>
      </c>
      <c r="AF1422" s="90" t="str">
        <f t="shared" si="258"/>
        <v>Feb-2020</v>
      </c>
      <c r="AG1422" s="89" t="s">
        <v>16</v>
      </c>
      <c r="AH1422" s="90" t="str">
        <f t="shared" si="261"/>
        <v/>
      </c>
      <c r="AI1422" s="90" t="str">
        <f t="shared" si="262"/>
        <v/>
      </c>
      <c r="AJ1422" s="89">
        <v>43873</v>
      </c>
      <c r="AK1422" s="90" t="str">
        <f t="shared" si="265"/>
        <v>W07-2020</v>
      </c>
      <c r="AL1422" s="90" t="str">
        <f t="shared" si="266"/>
        <v>Feb-2020</v>
      </c>
      <c r="AM1422" s="89">
        <v>43881</v>
      </c>
      <c r="AN1422" s="90" t="str">
        <f t="shared" si="267"/>
        <v>W08-2020</v>
      </c>
      <c r="AO1422" s="90" t="str">
        <f t="shared" si="268"/>
        <v>Feb-2020</v>
      </c>
      <c r="AP1422" s="83" t="s">
        <v>4464</v>
      </c>
      <c r="AQ1422" s="107">
        <v>43857</v>
      </c>
      <c r="AR1422" s="89"/>
      <c r="AS1422" s="99">
        <v>172500956055</v>
      </c>
      <c r="AT1422" s="94">
        <v>6.6</v>
      </c>
      <c r="AU1422" s="97"/>
      <c r="AV1422" s="95">
        <v>43851</v>
      </c>
      <c r="AW1422" s="97"/>
      <c r="AX1422" s="89"/>
      <c r="AY1422" s="89">
        <v>43880</v>
      </c>
      <c r="AZ1422" s="219" t="str">
        <f t="shared" ref="AZ1422:AZ1444" si="269">IFERROR(VLOOKUP(AY1422,L_Convert,6,FALSE),"")</f>
        <v>W08-2020</v>
      </c>
      <c r="BA1422" s="86"/>
      <c r="BB1422" s="86">
        <v>43974</v>
      </c>
      <c r="BC1422" s="86"/>
      <c r="BD1422" s="83" t="s">
        <v>3719</v>
      </c>
      <c r="BE1422" s="83" t="str">
        <f t="shared" si="256"/>
        <v>21.RFI</v>
      </c>
      <c r="BF1422" s="83" t="s">
        <v>3755</v>
      </c>
      <c r="BG1422" s="96" t="s">
        <v>4004</v>
      </c>
      <c r="BH1422" s="437"/>
      <c r="BI1422" s="190"/>
      <c r="BJ1422" s="190"/>
    </row>
    <row r="1423" spans="1:62" s="13" customFormat="1" ht="15" hidden="1" customHeight="1">
      <c r="A1423" s="27">
        <v>236</v>
      </c>
      <c r="B1423" s="29"/>
      <c r="C1423" s="83" t="str">
        <f t="shared" si="260"/>
        <v>SUM-LA-TWG-0996</v>
      </c>
      <c r="D1423" s="83">
        <v>30574190031</v>
      </c>
      <c r="E1423" s="83" t="s">
        <v>7858</v>
      </c>
      <c r="F1423" s="198" t="s">
        <v>846</v>
      </c>
      <c r="G1423" s="83" t="s">
        <v>5840</v>
      </c>
      <c r="H1423" s="84" t="s">
        <v>6825</v>
      </c>
      <c r="I1423" s="83">
        <v>105.17238</v>
      </c>
      <c r="J1423" s="83">
        <v>-4.25101</v>
      </c>
      <c r="K1423" s="83">
        <v>50</v>
      </c>
      <c r="L1423" s="83" t="s">
        <v>4662</v>
      </c>
      <c r="M1423" s="84">
        <v>2020</v>
      </c>
      <c r="N1423" s="83" t="s">
        <v>3757</v>
      </c>
      <c r="O1423" s="83" t="s">
        <v>3429</v>
      </c>
      <c r="P1423" s="84" t="s">
        <v>205</v>
      </c>
      <c r="Q1423" s="83" t="s">
        <v>845</v>
      </c>
      <c r="R1423" s="83" t="s">
        <v>846</v>
      </c>
      <c r="S1423" s="83" t="s">
        <v>2200</v>
      </c>
      <c r="T1423" s="83" t="s">
        <v>4465</v>
      </c>
      <c r="U1423" s="83" t="s">
        <v>201</v>
      </c>
      <c r="V1423" s="83" t="s">
        <v>208</v>
      </c>
      <c r="W1423" s="274" t="s">
        <v>2218</v>
      </c>
      <c r="X1423" s="274" t="s">
        <v>2501</v>
      </c>
      <c r="Y1423" s="85">
        <v>6614396</v>
      </c>
      <c r="Z1423" s="86">
        <v>43845</v>
      </c>
      <c r="AA1423" s="86"/>
      <c r="AB1423" s="87">
        <f t="shared" ca="1" si="263"/>
        <v>40</v>
      </c>
      <c r="AC1423" s="88" t="str">
        <f t="shared" ca="1" si="264"/>
        <v>31 - 60 days</v>
      </c>
      <c r="AD1423" s="89">
        <f t="shared" si="259"/>
        <v>43875</v>
      </c>
      <c r="AE1423" s="90" t="str">
        <f t="shared" si="257"/>
        <v>W07-2020</v>
      </c>
      <c r="AF1423" s="90" t="str">
        <f t="shared" si="258"/>
        <v>Feb-2020</v>
      </c>
      <c r="AG1423" s="89" t="s">
        <v>16</v>
      </c>
      <c r="AH1423" s="90" t="str">
        <f t="shared" si="261"/>
        <v/>
      </c>
      <c r="AI1423" s="90" t="str">
        <f t="shared" si="262"/>
        <v/>
      </c>
      <c r="AJ1423" s="89">
        <v>43873</v>
      </c>
      <c r="AK1423" s="90" t="str">
        <f t="shared" si="265"/>
        <v>W07-2020</v>
      </c>
      <c r="AL1423" s="90" t="str">
        <f t="shared" si="266"/>
        <v>Feb-2020</v>
      </c>
      <c r="AM1423" s="89">
        <v>43879</v>
      </c>
      <c r="AN1423" s="90" t="str">
        <f t="shared" si="267"/>
        <v>W08-2020</v>
      </c>
      <c r="AO1423" s="90" t="str">
        <f t="shared" si="268"/>
        <v>Feb-2020</v>
      </c>
      <c r="AP1423" s="83" t="s">
        <v>4464</v>
      </c>
      <c r="AQ1423" s="107">
        <v>43857</v>
      </c>
      <c r="AR1423" s="89"/>
      <c r="AS1423" s="99">
        <v>173301740355</v>
      </c>
      <c r="AT1423" s="94">
        <v>6.6</v>
      </c>
      <c r="AU1423" s="97"/>
      <c r="AV1423" s="95">
        <v>43851</v>
      </c>
      <c r="AW1423" s="97"/>
      <c r="AX1423" s="89"/>
      <c r="AY1423" s="89">
        <v>43885</v>
      </c>
      <c r="AZ1423" s="219" t="str">
        <f t="shared" si="269"/>
        <v>W09-2020</v>
      </c>
      <c r="BA1423" s="86"/>
      <c r="BB1423" s="86">
        <v>43990</v>
      </c>
      <c r="BC1423" s="86"/>
      <c r="BD1423" s="83" t="s">
        <v>3719</v>
      </c>
      <c r="BE1423" s="83" t="str">
        <f t="shared" si="256"/>
        <v>21.RFI</v>
      </c>
      <c r="BF1423" s="83" t="s">
        <v>3755</v>
      </c>
      <c r="BG1423" s="96" t="s">
        <v>3996</v>
      </c>
      <c r="BH1423" s="437"/>
      <c r="BI1423" s="190"/>
      <c r="BJ1423" s="190"/>
    </row>
    <row r="1424" spans="1:62" s="13" customFormat="1" ht="15" hidden="1" customHeight="1">
      <c r="A1424" s="27">
        <v>281</v>
      </c>
      <c r="B1424" s="29"/>
      <c r="C1424" s="83" t="str">
        <f t="shared" si="260"/>
        <v>SUM-LA-TWG-0994</v>
      </c>
      <c r="D1424" s="83">
        <v>30574180031</v>
      </c>
      <c r="E1424" s="83" t="s">
        <v>7528</v>
      </c>
      <c r="F1424" s="198" t="s">
        <v>2967</v>
      </c>
      <c r="G1424" s="83" t="s">
        <v>5840</v>
      </c>
      <c r="H1424" s="84" t="s">
        <v>6825</v>
      </c>
      <c r="I1424" s="83">
        <v>105.15067000000001</v>
      </c>
      <c r="J1424" s="83">
        <v>-4.3661300000000001</v>
      </c>
      <c r="K1424" s="83">
        <v>50</v>
      </c>
      <c r="L1424" s="83" t="s">
        <v>4517</v>
      </c>
      <c r="M1424" s="84">
        <v>2020</v>
      </c>
      <c r="N1424" s="83" t="s">
        <v>3757</v>
      </c>
      <c r="O1424" s="83" t="s">
        <v>3474</v>
      </c>
      <c r="P1424" s="84" t="s">
        <v>205</v>
      </c>
      <c r="Q1424" s="83" t="s">
        <v>935</v>
      </c>
      <c r="R1424" s="83" t="s">
        <v>936</v>
      </c>
      <c r="S1424" s="83" t="s">
        <v>2200</v>
      </c>
      <c r="T1424" s="83" t="s">
        <v>4465</v>
      </c>
      <c r="U1424" s="83" t="s">
        <v>201</v>
      </c>
      <c r="V1424" s="83" t="s">
        <v>208</v>
      </c>
      <c r="W1424" s="274" t="s">
        <v>2218</v>
      </c>
      <c r="X1424" s="274" t="s">
        <v>2501</v>
      </c>
      <c r="Y1424" s="85">
        <v>6614396</v>
      </c>
      <c r="Z1424" s="86">
        <v>43845</v>
      </c>
      <c r="AA1424" s="86"/>
      <c r="AB1424" s="87">
        <f t="shared" ca="1" si="263"/>
        <v>32</v>
      </c>
      <c r="AC1424" s="88" t="str">
        <f t="shared" ca="1" si="264"/>
        <v>31 - 60 days</v>
      </c>
      <c r="AD1424" s="89">
        <f t="shared" si="259"/>
        <v>43875</v>
      </c>
      <c r="AE1424" s="90" t="str">
        <f t="shared" si="257"/>
        <v>W07-2020</v>
      </c>
      <c r="AF1424" s="90" t="str">
        <f t="shared" si="258"/>
        <v>Feb-2020</v>
      </c>
      <c r="AG1424" s="89" t="s">
        <v>16</v>
      </c>
      <c r="AH1424" s="90" t="str">
        <f t="shared" si="261"/>
        <v/>
      </c>
      <c r="AI1424" s="90" t="str">
        <f t="shared" si="262"/>
        <v/>
      </c>
      <c r="AJ1424" s="89">
        <v>43873</v>
      </c>
      <c r="AK1424" s="90" t="str">
        <f t="shared" si="265"/>
        <v>W07-2020</v>
      </c>
      <c r="AL1424" s="90" t="str">
        <f t="shared" si="266"/>
        <v>Feb-2020</v>
      </c>
      <c r="AM1424" s="89">
        <v>43879</v>
      </c>
      <c r="AN1424" s="90" t="str">
        <f t="shared" si="267"/>
        <v>W08-2020</v>
      </c>
      <c r="AO1424" s="90" t="str">
        <f t="shared" si="268"/>
        <v>Feb-2020</v>
      </c>
      <c r="AP1424" s="83" t="s">
        <v>4464</v>
      </c>
      <c r="AQ1424" s="107">
        <v>43857</v>
      </c>
      <c r="AR1424" s="89"/>
      <c r="AS1424" s="99">
        <v>173400109182</v>
      </c>
      <c r="AT1424" s="94">
        <v>6.6</v>
      </c>
      <c r="AU1424" s="97"/>
      <c r="AV1424" s="95">
        <v>43851</v>
      </c>
      <c r="AW1424" s="97"/>
      <c r="AX1424" s="89"/>
      <c r="AY1424" s="89">
        <v>43877</v>
      </c>
      <c r="AZ1424" s="219" t="str">
        <f t="shared" si="269"/>
        <v>W08-2020</v>
      </c>
      <c r="BA1424" s="86"/>
      <c r="BB1424" s="86">
        <v>43977</v>
      </c>
      <c r="BC1424" s="86"/>
      <c r="BD1424" s="83" t="s">
        <v>3719</v>
      </c>
      <c r="BE1424" s="83" t="str">
        <f t="shared" si="256"/>
        <v>21.RFI</v>
      </c>
      <c r="BF1424" s="83" t="s">
        <v>3755</v>
      </c>
      <c r="BG1424" s="96" t="s">
        <v>4040</v>
      </c>
      <c r="BH1424" s="437"/>
      <c r="BI1424" s="190"/>
      <c r="BJ1424" s="190"/>
    </row>
    <row r="1425" spans="1:62" s="13" customFormat="1" ht="15" hidden="1" customHeight="1">
      <c r="A1425" s="27">
        <v>286</v>
      </c>
      <c r="B1425" s="29"/>
      <c r="C1425" s="83" t="str">
        <f t="shared" si="260"/>
        <v>SUM-LA-KLA-1016</v>
      </c>
      <c r="D1425" s="83">
        <v>30574270031</v>
      </c>
      <c r="E1425" s="83" t="s">
        <v>7640</v>
      </c>
      <c r="F1425" s="198" t="s">
        <v>2972</v>
      </c>
      <c r="G1425" s="83" t="s">
        <v>5840</v>
      </c>
      <c r="H1425" s="84" t="s">
        <v>6825</v>
      </c>
      <c r="I1425" s="83">
        <v>105.69699</v>
      </c>
      <c r="J1425" s="83">
        <v>-5.7378299999999998</v>
      </c>
      <c r="K1425" s="83">
        <v>50</v>
      </c>
      <c r="L1425" s="83" t="s">
        <v>4701</v>
      </c>
      <c r="M1425" s="84">
        <v>2020</v>
      </c>
      <c r="N1425" s="83" t="s">
        <v>3757</v>
      </c>
      <c r="O1425" s="83" t="s">
        <v>3479</v>
      </c>
      <c r="P1425" s="84" t="s">
        <v>205</v>
      </c>
      <c r="Q1425" s="83" t="s">
        <v>945</v>
      </c>
      <c r="R1425" s="83" t="s">
        <v>946</v>
      </c>
      <c r="S1425" s="83" t="s">
        <v>2200</v>
      </c>
      <c r="T1425" s="83" t="s">
        <v>4465</v>
      </c>
      <c r="U1425" s="83" t="s">
        <v>201</v>
      </c>
      <c r="V1425" s="83" t="s">
        <v>208</v>
      </c>
      <c r="W1425" s="274" t="s">
        <v>2218</v>
      </c>
      <c r="X1425" s="274" t="s">
        <v>2505</v>
      </c>
      <c r="Y1425" s="85">
        <v>6614396</v>
      </c>
      <c r="Z1425" s="86">
        <v>43845</v>
      </c>
      <c r="AA1425" s="86"/>
      <c r="AB1425" s="87">
        <f t="shared" ca="1" si="263"/>
        <v>27</v>
      </c>
      <c r="AC1425" s="88" t="str">
        <f t="shared" ca="1" si="264"/>
        <v>&lt; 30 days</v>
      </c>
      <c r="AD1425" s="89">
        <f t="shared" si="259"/>
        <v>43875</v>
      </c>
      <c r="AE1425" s="90" t="str">
        <f t="shared" si="257"/>
        <v>W07-2020</v>
      </c>
      <c r="AF1425" s="90" t="str">
        <f t="shared" si="258"/>
        <v>Feb-2020</v>
      </c>
      <c r="AG1425" s="89" t="s">
        <v>16</v>
      </c>
      <c r="AH1425" s="90" t="str">
        <f t="shared" si="261"/>
        <v/>
      </c>
      <c r="AI1425" s="90" t="str">
        <f t="shared" si="262"/>
        <v/>
      </c>
      <c r="AJ1425" s="89">
        <v>43873</v>
      </c>
      <c r="AK1425" s="90" t="str">
        <f t="shared" si="265"/>
        <v>W07-2020</v>
      </c>
      <c r="AL1425" s="90" t="str">
        <f t="shared" si="266"/>
        <v>Feb-2020</v>
      </c>
      <c r="AM1425" s="89">
        <v>43873</v>
      </c>
      <c r="AN1425" s="90" t="str">
        <f t="shared" si="267"/>
        <v>W07-2020</v>
      </c>
      <c r="AO1425" s="90" t="str">
        <f t="shared" si="268"/>
        <v>Feb-2020</v>
      </c>
      <c r="AP1425" s="83" t="s">
        <v>4464</v>
      </c>
      <c r="AQ1425" s="107">
        <v>43857</v>
      </c>
      <c r="AR1425" s="89"/>
      <c r="AS1425" s="99">
        <v>171300611614</v>
      </c>
      <c r="AT1425" s="94">
        <v>6.6</v>
      </c>
      <c r="AU1425" s="97"/>
      <c r="AV1425" s="95">
        <v>43851</v>
      </c>
      <c r="AW1425" s="97"/>
      <c r="AX1425" s="89"/>
      <c r="AY1425" s="89">
        <v>43872</v>
      </c>
      <c r="AZ1425" s="219" t="str">
        <f t="shared" si="269"/>
        <v>W07-2020</v>
      </c>
      <c r="BA1425" s="86"/>
      <c r="BB1425" s="86">
        <v>44019</v>
      </c>
      <c r="BC1425" s="86"/>
      <c r="BD1425" s="83" t="s">
        <v>3719</v>
      </c>
      <c r="BE1425" s="83" t="str">
        <f t="shared" si="256"/>
        <v>21.RFI</v>
      </c>
      <c r="BF1425" s="83" t="s">
        <v>3755</v>
      </c>
      <c r="BG1425" s="96" t="s">
        <v>4043</v>
      </c>
      <c r="BH1425" s="96"/>
      <c r="BI1425" s="198"/>
      <c r="BJ1425" s="198"/>
    </row>
    <row r="1426" spans="1:62" s="13" customFormat="1" ht="15" hidden="1" customHeight="1">
      <c r="A1426" s="27">
        <v>276</v>
      </c>
      <c r="B1426" s="29"/>
      <c r="C1426" s="83" t="str">
        <f t="shared" si="260"/>
        <v>SUM-LA-TWG-1003</v>
      </c>
      <c r="D1426" s="83">
        <v>30574220031</v>
      </c>
      <c r="E1426" s="83" t="s">
        <v>7542</v>
      </c>
      <c r="F1426" s="198" t="s">
        <v>2963</v>
      </c>
      <c r="G1426" s="83" t="s">
        <v>5840</v>
      </c>
      <c r="H1426" s="84" t="s">
        <v>6825</v>
      </c>
      <c r="I1426" s="83">
        <v>105.10848</v>
      </c>
      <c r="J1426" s="83">
        <v>-4.6228199999999999</v>
      </c>
      <c r="K1426" s="83">
        <v>50</v>
      </c>
      <c r="L1426" s="83" t="s">
        <v>4695</v>
      </c>
      <c r="M1426" s="84">
        <v>2020</v>
      </c>
      <c r="N1426" s="83" t="s">
        <v>3757</v>
      </c>
      <c r="O1426" s="83" t="s">
        <v>3469</v>
      </c>
      <c r="P1426" s="84" t="s">
        <v>205</v>
      </c>
      <c r="Q1426" s="83" t="s">
        <v>925</v>
      </c>
      <c r="R1426" s="83" t="s">
        <v>926</v>
      </c>
      <c r="S1426" s="83" t="s">
        <v>2200</v>
      </c>
      <c r="T1426" s="83" t="s">
        <v>4465</v>
      </c>
      <c r="U1426" s="83" t="s">
        <v>201</v>
      </c>
      <c r="V1426" s="83" t="s">
        <v>208</v>
      </c>
      <c r="W1426" s="274" t="s">
        <v>2218</v>
      </c>
      <c r="X1426" s="274" t="s">
        <v>2501</v>
      </c>
      <c r="Y1426" s="85">
        <v>6614396</v>
      </c>
      <c r="Z1426" s="86">
        <v>43845</v>
      </c>
      <c r="AA1426" s="86"/>
      <c r="AB1426" s="87">
        <f t="shared" ca="1" si="263"/>
        <v>27</v>
      </c>
      <c r="AC1426" s="88" t="str">
        <f t="shared" ca="1" si="264"/>
        <v>&lt; 30 days</v>
      </c>
      <c r="AD1426" s="89">
        <f t="shared" si="259"/>
        <v>43875</v>
      </c>
      <c r="AE1426" s="90" t="str">
        <f t="shared" si="257"/>
        <v>W07-2020</v>
      </c>
      <c r="AF1426" s="90" t="str">
        <f t="shared" si="258"/>
        <v>Feb-2020</v>
      </c>
      <c r="AG1426" s="89" t="s">
        <v>16</v>
      </c>
      <c r="AH1426" s="90" t="str">
        <f t="shared" si="261"/>
        <v/>
      </c>
      <c r="AI1426" s="90" t="str">
        <f t="shared" si="262"/>
        <v/>
      </c>
      <c r="AJ1426" s="89">
        <v>43873</v>
      </c>
      <c r="AK1426" s="90" t="str">
        <f t="shared" si="265"/>
        <v>W07-2020</v>
      </c>
      <c r="AL1426" s="90" t="str">
        <f t="shared" si="266"/>
        <v>Feb-2020</v>
      </c>
      <c r="AM1426" s="89">
        <v>43873</v>
      </c>
      <c r="AN1426" s="90" t="str">
        <f t="shared" si="267"/>
        <v>W07-2020</v>
      </c>
      <c r="AO1426" s="90" t="str">
        <f t="shared" si="268"/>
        <v>Feb-2020</v>
      </c>
      <c r="AP1426" s="83" t="s">
        <v>4464</v>
      </c>
      <c r="AQ1426" s="107">
        <v>43857</v>
      </c>
      <c r="AR1426" s="89"/>
      <c r="AS1426" s="99">
        <v>173400109203</v>
      </c>
      <c r="AT1426" s="94">
        <v>6.6</v>
      </c>
      <c r="AU1426" s="97"/>
      <c r="AV1426" s="95">
        <v>43851</v>
      </c>
      <c r="AW1426" s="97"/>
      <c r="AX1426" s="89"/>
      <c r="AY1426" s="89">
        <v>43872</v>
      </c>
      <c r="AZ1426" s="219" t="str">
        <f t="shared" si="269"/>
        <v>W07-2020</v>
      </c>
      <c r="BA1426" s="86"/>
      <c r="BB1426" s="86">
        <v>43974</v>
      </c>
      <c r="BC1426" s="86"/>
      <c r="BD1426" s="83" t="s">
        <v>3719</v>
      </c>
      <c r="BE1426" s="83" t="str">
        <f t="shared" si="256"/>
        <v>21.RFI</v>
      </c>
      <c r="BF1426" s="83" t="s">
        <v>3755</v>
      </c>
      <c r="BG1426" s="96" t="s">
        <v>4035</v>
      </c>
      <c r="BH1426" s="437"/>
      <c r="BI1426" s="242"/>
      <c r="BJ1426" s="242"/>
    </row>
    <row r="1427" spans="1:62" s="13" customFormat="1" ht="15" hidden="1" customHeight="1">
      <c r="A1427" s="27">
        <v>233</v>
      </c>
      <c r="B1427" s="29"/>
      <c r="C1427" s="83" t="str">
        <f t="shared" si="260"/>
        <v>SUM-LA-KLA-1017</v>
      </c>
      <c r="D1427" s="83">
        <v>30574280031</v>
      </c>
      <c r="E1427" s="83" t="s">
        <v>7523</v>
      </c>
      <c r="F1427" s="198" t="s">
        <v>2924</v>
      </c>
      <c r="G1427" s="83" t="s">
        <v>5840</v>
      </c>
      <c r="H1427" s="84" t="s">
        <v>6825</v>
      </c>
      <c r="I1427" s="83">
        <v>105.69237</v>
      </c>
      <c r="J1427" s="83">
        <v>-5.6221100000000002</v>
      </c>
      <c r="K1427" s="83">
        <v>50</v>
      </c>
      <c r="L1427" s="83" t="s">
        <v>4573</v>
      </c>
      <c r="M1427" s="84">
        <v>2020</v>
      </c>
      <c r="N1427" s="83" t="s">
        <v>3757</v>
      </c>
      <c r="O1427" s="83" t="s">
        <v>3426</v>
      </c>
      <c r="P1427" s="84" t="s">
        <v>205</v>
      </c>
      <c r="Q1427" s="83" t="s">
        <v>839</v>
      </c>
      <c r="R1427" s="83" t="s">
        <v>840</v>
      </c>
      <c r="S1427" s="83" t="s">
        <v>2200</v>
      </c>
      <c r="T1427" s="83" t="s">
        <v>4465</v>
      </c>
      <c r="U1427" s="83" t="s">
        <v>201</v>
      </c>
      <c r="V1427" s="83" t="s">
        <v>208</v>
      </c>
      <c r="W1427" s="274" t="s">
        <v>2218</v>
      </c>
      <c r="X1427" s="274" t="s">
        <v>2505</v>
      </c>
      <c r="Y1427" s="85">
        <v>6614396</v>
      </c>
      <c r="Z1427" s="86">
        <v>43845</v>
      </c>
      <c r="AA1427" s="86"/>
      <c r="AB1427" s="87">
        <f t="shared" ca="1" si="263"/>
        <v>27</v>
      </c>
      <c r="AC1427" s="88" t="str">
        <f t="shared" ca="1" si="264"/>
        <v>&lt; 30 days</v>
      </c>
      <c r="AD1427" s="89">
        <f t="shared" si="259"/>
        <v>43875</v>
      </c>
      <c r="AE1427" s="90" t="str">
        <f t="shared" si="257"/>
        <v>W07-2020</v>
      </c>
      <c r="AF1427" s="90" t="str">
        <f t="shared" si="258"/>
        <v>Feb-2020</v>
      </c>
      <c r="AG1427" s="89" t="s">
        <v>16</v>
      </c>
      <c r="AH1427" s="90" t="str">
        <f t="shared" si="261"/>
        <v/>
      </c>
      <c r="AI1427" s="90" t="str">
        <f t="shared" si="262"/>
        <v/>
      </c>
      <c r="AJ1427" s="89">
        <v>43873</v>
      </c>
      <c r="AK1427" s="90" t="str">
        <f t="shared" si="265"/>
        <v>W07-2020</v>
      </c>
      <c r="AL1427" s="90" t="str">
        <f t="shared" si="266"/>
        <v>Feb-2020</v>
      </c>
      <c r="AM1427" s="89">
        <v>43873</v>
      </c>
      <c r="AN1427" s="90" t="str">
        <f t="shared" si="267"/>
        <v>W07-2020</v>
      </c>
      <c r="AO1427" s="90" t="str">
        <f t="shared" si="268"/>
        <v>Feb-2020</v>
      </c>
      <c r="AP1427" s="83" t="s">
        <v>4464</v>
      </c>
      <c r="AQ1427" s="107">
        <v>43857</v>
      </c>
      <c r="AR1427" s="89"/>
      <c r="AS1427" s="99">
        <v>171300611622</v>
      </c>
      <c r="AT1427" s="94">
        <v>6.6</v>
      </c>
      <c r="AU1427" s="97"/>
      <c r="AV1427" s="95">
        <v>43851</v>
      </c>
      <c r="AW1427" s="97"/>
      <c r="AX1427" s="89"/>
      <c r="AY1427" s="89">
        <v>43872</v>
      </c>
      <c r="AZ1427" s="219" t="str">
        <f t="shared" si="269"/>
        <v>W07-2020</v>
      </c>
      <c r="BA1427" s="86"/>
      <c r="BB1427" s="86">
        <v>43993</v>
      </c>
      <c r="BC1427" s="86"/>
      <c r="BD1427" s="83" t="s">
        <v>3719</v>
      </c>
      <c r="BE1427" s="83" t="str">
        <f t="shared" ref="BE1427:BE1490" si="270">IFERROR(VLOOKUP($BD1427,L_Milestone,4,FALSE),"")</f>
        <v>21.RFI</v>
      </c>
      <c r="BF1427" s="83" t="s">
        <v>3755</v>
      </c>
      <c r="BG1427" s="96" t="s">
        <v>3993</v>
      </c>
      <c r="BH1427" s="96"/>
      <c r="BI1427" s="198"/>
      <c r="BJ1427" s="198"/>
    </row>
    <row r="1428" spans="1:62" s="13" customFormat="1" ht="15" hidden="1" customHeight="1">
      <c r="A1428" s="27">
        <v>398</v>
      </c>
      <c r="B1428" s="29"/>
      <c r="C1428" s="83" t="str">
        <f t="shared" si="260"/>
        <v>SUM-LA-TWG-0997</v>
      </c>
      <c r="D1428" s="83">
        <v>30574070031</v>
      </c>
      <c r="E1428" s="83" t="s">
        <v>7709</v>
      </c>
      <c r="F1428" s="198" t="s">
        <v>3074</v>
      </c>
      <c r="G1428" s="83" t="s">
        <v>5840</v>
      </c>
      <c r="H1428" s="84" t="s">
        <v>6827</v>
      </c>
      <c r="I1428" s="83">
        <v>105.21142</v>
      </c>
      <c r="J1428" s="83">
        <v>-4.1759599999999999</v>
      </c>
      <c r="K1428" s="83">
        <v>50</v>
      </c>
      <c r="L1428" s="83" t="s">
        <v>4648</v>
      </c>
      <c r="M1428" s="84">
        <v>2020</v>
      </c>
      <c r="N1428" s="83" t="s">
        <v>3757</v>
      </c>
      <c r="O1428" s="83" t="s">
        <v>3591</v>
      </c>
      <c r="P1428" s="84" t="s">
        <v>205</v>
      </c>
      <c r="Q1428" s="83" t="s">
        <v>1169</v>
      </c>
      <c r="R1428" s="83" t="s">
        <v>1170</v>
      </c>
      <c r="S1428" s="83" t="s">
        <v>2200</v>
      </c>
      <c r="T1428" s="83" t="s">
        <v>4465</v>
      </c>
      <c r="U1428" s="83" t="s">
        <v>201</v>
      </c>
      <c r="V1428" s="83" t="s">
        <v>208</v>
      </c>
      <c r="W1428" s="274" t="s">
        <v>2218</v>
      </c>
      <c r="X1428" s="274" t="s">
        <v>2501</v>
      </c>
      <c r="Y1428" s="85">
        <v>6614394</v>
      </c>
      <c r="Z1428" s="86">
        <v>43845</v>
      </c>
      <c r="AA1428" s="86"/>
      <c r="AB1428" s="87">
        <f t="shared" ca="1" si="263"/>
        <v>40</v>
      </c>
      <c r="AC1428" s="88" t="str">
        <f t="shared" ca="1" si="264"/>
        <v>31 - 60 days</v>
      </c>
      <c r="AD1428" s="89">
        <f t="shared" si="259"/>
        <v>43875</v>
      </c>
      <c r="AE1428" s="90" t="str">
        <f t="shared" si="257"/>
        <v>W07-2020</v>
      </c>
      <c r="AF1428" s="90" t="str">
        <f t="shared" si="258"/>
        <v>Feb-2020</v>
      </c>
      <c r="AG1428" s="89" t="s">
        <v>16</v>
      </c>
      <c r="AH1428" s="90" t="str">
        <f t="shared" si="261"/>
        <v/>
      </c>
      <c r="AI1428" s="90" t="str">
        <f t="shared" si="262"/>
        <v/>
      </c>
      <c r="AJ1428" s="89">
        <v>43874</v>
      </c>
      <c r="AK1428" s="90" t="str">
        <f t="shared" si="265"/>
        <v>W07-2020</v>
      </c>
      <c r="AL1428" s="90" t="str">
        <f t="shared" si="266"/>
        <v>Feb-2020</v>
      </c>
      <c r="AM1428" s="89">
        <v>43879</v>
      </c>
      <c r="AN1428" s="90" t="str">
        <f t="shared" si="267"/>
        <v>W08-2020</v>
      </c>
      <c r="AO1428" s="90" t="str">
        <f t="shared" si="268"/>
        <v>Feb-2020</v>
      </c>
      <c r="AP1428" s="83" t="s">
        <v>4464</v>
      </c>
      <c r="AQ1428" s="107">
        <v>43857</v>
      </c>
      <c r="AR1428" s="89"/>
      <c r="AS1428" s="99">
        <v>173301740795</v>
      </c>
      <c r="AT1428" s="94">
        <v>6.6</v>
      </c>
      <c r="AU1428" s="97"/>
      <c r="AV1428" s="95">
        <v>43851</v>
      </c>
      <c r="AW1428" s="97"/>
      <c r="AX1428" s="89"/>
      <c r="AY1428" s="89">
        <v>43885</v>
      </c>
      <c r="AZ1428" s="219" t="str">
        <f t="shared" si="269"/>
        <v>W09-2020</v>
      </c>
      <c r="BA1428" s="86"/>
      <c r="BB1428" s="86">
        <v>43973</v>
      </c>
      <c r="BC1428" s="86"/>
      <c r="BD1428" s="83" t="s">
        <v>3719</v>
      </c>
      <c r="BE1428" s="83" t="str">
        <f t="shared" si="270"/>
        <v>21.RFI</v>
      </c>
      <c r="BF1428" s="83" t="s">
        <v>3755</v>
      </c>
      <c r="BG1428" s="96" t="s">
        <v>4145</v>
      </c>
      <c r="BH1428" s="96"/>
      <c r="BI1428" s="197"/>
      <c r="BJ1428" s="197"/>
    </row>
    <row r="1429" spans="1:62" s="13" customFormat="1" ht="15" hidden="1" customHeight="1">
      <c r="A1429" s="27">
        <v>243</v>
      </c>
      <c r="B1429" s="29"/>
      <c r="C1429" s="83" t="str">
        <f t="shared" si="260"/>
        <v>SUM-LA-TWG-1000</v>
      </c>
      <c r="D1429" s="83">
        <v>30573930031</v>
      </c>
      <c r="E1429" s="83" t="s">
        <v>7726</v>
      </c>
      <c r="F1429" s="198" t="s">
        <v>2933</v>
      </c>
      <c r="G1429" s="83" t="s">
        <v>5840</v>
      </c>
      <c r="H1429" s="84" t="s">
        <v>6508</v>
      </c>
      <c r="I1429" s="83">
        <v>105.20692</v>
      </c>
      <c r="J1429" s="83">
        <v>-4.4043000000000001</v>
      </c>
      <c r="K1429" s="83">
        <v>50</v>
      </c>
      <c r="L1429" s="83" t="s">
        <v>4669</v>
      </c>
      <c r="M1429" s="84">
        <v>2020</v>
      </c>
      <c r="N1429" s="83" t="s">
        <v>3757</v>
      </c>
      <c r="O1429" s="83" t="s">
        <v>3436</v>
      </c>
      <c r="P1429" s="84" t="s">
        <v>205</v>
      </c>
      <c r="Q1429" s="83" t="s">
        <v>859</v>
      </c>
      <c r="R1429" s="83" t="s">
        <v>860</v>
      </c>
      <c r="S1429" s="83" t="s">
        <v>2200</v>
      </c>
      <c r="T1429" s="83" t="s">
        <v>4465</v>
      </c>
      <c r="U1429" s="83" t="s">
        <v>201</v>
      </c>
      <c r="V1429" s="83" t="s">
        <v>208</v>
      </c>
      <c r="W1429" s="274" t="s">
        <v>2218</v>
      </c>
      <c r="X1429" s="274" t="s">
        <v>2501</v>
      </c>
      <c r="Y1429" s="85">
        <v>6614391</v>
      </c>
      <c r="Z1429" s="86">
        <v>43845</v>
      </c>
      <c r="AA1429" s="86"/>
      <c r="AB1429" s="87">
        <f t="shared" ca="1" si="263"/>
        <v>32</v>
      </c>
      <c r="AC1429" s="88" t="str">
        <f t="shared" ca="1" si="264"/>
        <v>31 - 60 days</v>
      </c>
      <c r="AD1429" s="89">
        <f t="shared" si="259"/>
        <v>43875</v>
      </c>
      <c r="AE1429" s="90" t="str">
        <f t="shared" si="257"/>
        <v>W07-2020</v>
      </c>
      <c r="AF1429" s="90" t="str">
        <f t="shared" si="258"/>
        <v>Feb-2020</v>
      </c>
      <c r="AG1429" s="89" t="s">
        <v>16</v>
      </c>
      <c r="AH1429" s="90" t="str">
        <f t="shared" si="261"/>
        <v/>
      </c>
      <c r="AI1429" s="90" t="str">
        <f t="shared" si="262"/>
        <v/>
      </c>
      <c r="AJ1429" s="89">
        <v>43874</v>
      </c>
      <c r="AK1429" s="90" t="str">
        <f t="shared" si="265"/>
        <v>W07-2020</v>
      </c>
      <c r="AL1429" s="90" t="str">
        <f t="shared" si="266"/>
        <v>Feb-2020</v>
      </c>
      <c r="AM1429" s="89">
        <v>43879</v>
      </c>
      <c r="AN1429" s="90" t="str">
        <f t="shared" si="267"/>
        <v>W08-2020</v>
      </c>
      <c r="AO1429" s="90" t="str">
        <f t="shared" si="268"/>
        <v>Feb-2020</v>
      </c>
      <c r="AP1429" s="83" t="s">
        <v>4464</v>
      </c>
      <c r="AQ1429" s="107">
        <v>43857</v>
      </c>
      <c r="AR1429" s="89"/>
      <c r="AS1429" s="99">
        <v>173400109211</v>
      </c>
      <c r="AT1429" s="94">
        <v>6.6</v>
      </c>
      <c r="AU1429" s="97"/>
      <c r="AV1429" s="95">
        <v>43851</v>
      </c>
      <c r="AW1429" s="97"/>
      <c r="AX1429" s="89"/>
      <c r="AY1429" s="89">
        <v>43877</v>
      </c>
      <c r="AZ1429" s="219" t="str">
        <f t="shared" si="269"/>
        <v>W08-2020</v>
      </c>
      <c r="BA1429" s="86"/>
      <c r="BB1429" s="86">
        <v>43974</v>
      </c>
      <c r="BC1429" s="86"/>
      <c r="BD1429" s="83" t="s">
        <v>3719</v>
      </c>
      <c r="BE1429" s="83" t="str">
        <f t="shared" si="270"/>
        <v>21.RFI</v>
      </c>
      <c r="BF1429" s="83" t="s">
        <v>3755</v>
      </c>
      <c r="BG1429" s="96" t="s">
        <v>4003</v>
      </c>
      <c r="BH1429" s="96"/>
      <c r="BI1429" s="197"/>
      <c r="BJ1429" s="197"/>
    </row>
    <row r="1430" spans="1:62" s="13" customFormat="1" ht="15" hidden="1" customHeight="1">
      <c r="A1430" s="27">
        <v>339</v>
      </c>
      <c r="B1430" s="29"/>
      <c r="C1430" s="83" t="str">
        <f t="shared" si="260"/>
        <v>SUM-LA-MGL-0983</v>
      </c>
      <c r="D1430" s="83">
        <v>30573920031</v>
      </c>
      <c r="E1430" s="83" t="s">
        <v>7824</v>
      </c>
      <c r="F1430" s="198" t="s">
        <v>3021</v>
      </c>
      <c r="G1430" s="83" t="s">
        <v>5840</v>
      </c>
      <c r="H1430" s="84" t="s">
        <v>6508</v>
      </c>
      <c r="I1430" s="83">
        <v>105.45569999999999</v>
      </c>
      <c r="J1430" s="83">
        <v>-4.2764699999999998</v>
      </c>
      <c r="K1430" s="83">
        <v>50</v>
      </c>
      <c r="L1430" s="83" t="s">
        <v>4587</v>
      </c>
      <c r="M1430" s="84">
        <v>2020</v>
      </c>
      <c r="N1430" s="83" t="s">
        <v>3757</v>
      </c>
      <c r="O1430" s="83" t="s">
        <v>3532</v>
      </c>
      <c r="P1430" s="84" t="s">
        <v>205</v>
      </c>
      <c r="Q1430" s="83" t="s">
        <v>1051</v>
      </c>
      <c r="R1430" s="83" t="s">
        <v>1052</v>
      </c>
      <c r="S1430" s="83" t="s">
        <v>2200</v>
      </c>
      <c r="T1430" s="83" t="s">
        <v>4465</v>
      </c>
      <c r="U1430" s="83" t="s">
        <v>201</v>
      </c>
      <c r="V1430" s="83" t="s">
        <v>208</v>
      </c>
      <c r="W1430" s="274" t="s">
        <v>2218</v>
      </c>
      <c r="X1430" s="274" t="s">
        <v>2554</v>
      </c>
      <c r="Y1430" s="85">
        <v>6614391</v>
      </c>
      <c r="Z1430" s="86">
        <v>43845</v>
      </c>
      <c r="AA1430" s="86"/>
      <c r="AB1430" s="87">
        <f t="shared" ca="1" si="263"/>
        <v>40</v>
      </c>
      <c r="AC1430" s="88" t="str">
        <f t="shared" ca="1" si="264"/>
        <v>31 - 60 days</v>
      </c>
      <c r="AD1430" s="89">
        <f t="shared" si="259"/>
        <v>43875</v>
      </c>
      <c r="AE1430" s="90" t="str">
        <f t="shared" si="257"/>
        <v>W07-2020</v>
      </c>
      <c r="AF1430" s="90" t="str">
        <f t="shared" si="258"/>
        <v>Feb-2020</v>
      </c>
      <c r="AG1430" s="89" t="s">
        <v>16</v>
      </c>
      <c r="AH1430" s="90" t="str">
        <f t="shared" si="261"/>
        <v/>
      </c>
      <c r="AI1430" s="90" t="str">
        <f t="shared" si="262"/>
        <v/>
      </c>
      <c r="AJ1430" s="89">
        <v>43874</v>
      </c>
      <c r="AK1430" s="90" t="str">
        <f t="shared" si="265"/>
        <v>W07-2020</v>
      </c>
      <c r="AL1430" s="90" t="str">
        <f t="shared" si="266"/>
        <v>Feb-2020</v>
      </c>
      <c r="AM1430" s="89">
        <v>43876</v>
      </c>
      <c r="AN1430" s="90" t="str">
        <f t="shared" si="267"/>
        <v>W07-2020</v>
      </c>
      <c r="AO1430" s="90" t="str">
        <f t="shared" si="268"/>
        <v>Feb-2020</v>
      </c>
      <c r="AP1430" s="83" t="s">
        <v>4464</v>
      </c>
      <c r="AQ1430" s="107">
        <v>43857</v>
      </c>
      <c r="AR1430" s="89"/>
      <c r="AS1430" s="99">
        <v>173301740363</v>
      </c>
      <c r="AT1430" s="94">
        <v>6.6</v>
      </c>
      <c r="AU1430" s="97"/>
      <c r="AV1430" s="95">
        <v>43851</v>
      </c>
      <c r="AW1430" s="97"/>
      <c r="AX1430" s="89"/>
      <c r="AY1430" s="89">
        <v>43885</v>
      </c>
      <c r="AZ1430" s="219" t="str">
        <f t="shared" si="269"/>
        <v>W09-2020</v>
      </c>
      <c r="BA1430" s="86"/>
      <c r="BB1430" s="86">
        <v>43974</v>
      </c>
      <c r="BC1430" s="86"/>
      <c r="BD1430" s="83" t="s">
        <v>3719</v>
      </c>
      <c r="BE1430" s="83" t="str">
        <f t="shared" si="270"/>
        <v>21.RFI</v>
      </c>
      <c r="BF1430" s="83" t="s">
        <v>3755</v>
      </c>
      <c r="BG1430" s="96" t="s">
        <v>4091</v>
      </c>
      <c r="BH1430" s="96"/>
      <c r="BI1430" s="197"/>
      <c r="BJ1430" s="197"/>
    </row>
    <row r="1431" spans="1:62" s="13" customFormat="1" ht="15" hidden="1" customHeight="1">
      <c r="A1431" s="27">
        <v>446</v>
      </c>
      <c r="B1431" s="29"/>
      <c r="C1431" s="83" t="str">
        <f t="shared" si="260"/>
        <v>SUM-LA-BDL-1120</v>
      </c>
      <c r="D1431" s="83">
        <v>30574260031</v>
      </c>
      <c r="E1431" s="83" t="s">
        <v>7463</v>
      </c>
      <c r="F1431" s="198" t="s">
        <v>3118</v>
      </c>
      <c r="G1431" s="83" t="s">
        <v>5840</v>
      </c>
      <c r="H1431" s="84" t="s">
        <v>6825</v>
      </c>
      <c r="I1431" s="83">
        <v>105.23309999999999</v>
      </c>
      <c r="J1431" s="83">
        <v>-5.3668300000000002</v>
      </c>
      <c r="K1431" s="83">
        <v>30</v>
      </c>
      <c r="L1431" s="83" t="s">
        <v>4548</v>
      </c>
      <c r="M1431" s="84">
        <v>2020</v>
      </c>
      <c r="N1431" s="83" t="s">
        <v>3757</v>
      </c>
      <c r="O1431" s="83" t="s">
        <v>3639</v>
      </c>
      <c r="P1431" s="84" t="s">
        <v>205</v>
      </c>
      <c r="Q1431" s="83" t="s">
        <v>1265</v>
      </c>
      <c r="R1431" s="83" t="s">
        <v>1266</v>
      </c>
      <c r="S1431" s="83" t="s">
        <v>2200</v>
      </c>
      <c r="T1431" s="83" t="s">
        <v>4465</v>
      </c>
      <c r="U1431" s="83" t="s">
        <v>201</v>
      </c>
      <c r="V1431" s="83" t="s">
        <v>208</v>
      </c>
      <c r="W1431" s="274" t="s">
        <v>2218</v>
      </c>
      <c r="X1431" s="274" t="s">
        <v>2566</v>
      </c>
      <c r="Y1431" s="85">
        <v>6614396</v>
      </c>
      <c r="Z1431" s="86">
        <v>43845</v>
      </c>
      <c r="AA1431" s="86"/>
      <c r="AB1431" s="87">
        <f t="shared" ca="1" si="263"/>
        <v>33</v>
      </c>
      <c r="AC1431" s="88" t="str">
        <f t="shared" ca="1" si="264"/>
        <v>31 - 60 days</v>
      </c>
      <c r="AD1431" s="89">
        <f t="shared" si="259"/>
        <v>43875</v>
      </c>
      <c r="AE1431" s="90" t="str">
        <f t="shared" si="257"/>
        <v>W07-2020</v>
      </c>
      <c r="AF1431" s="90" t="str">
        <f t="shared" si="258"/>
        <v>Feb-2020</v>
      </c>
      <c r="AG1431" s="89" t="s">
        <v>16</v>
      </c>
      <c r="AH1431" s="90" t="str">
        <f t="shared" si="261"/>
        <v/>
      </c>
      <c r="AI1431" s="90" t="str">
        <f t="shared" si="262"/>
        <v/>
      </c>
      <c r="AJ1431" s="89">
        <v>43874</v>
      </c>
      <c r="AK1431" s="90" t="str">
        <f t="shared" si="265"/>
        <v>W07-2020</v>
      </c>
      <c r="AL1431" s="90" t="str">
        <f t="shared" si="266"/>
        <v>Feb-2020</v>
      </c>
      <c r="AM1431" s="89">
        <v>43876</v>
      </c>
      <c r="AN1431" s="90" t="str">
        <f t="shared" si="267"/>
        <v>W07-2020</v>
      </c>
      <c r="AO1431" s="90" t="str">
        <f t="shared" si="268"/>
        <v>Feb-2020</v>
      </c>
      <c r="AP1431" s="83" t="s">
        <v>4464</v>
      </c>
      <c r="AQ1431" s="107">
        <v>43857</v>
      </c>
      <c r="AR1431" s="89"/>
      <c r="AS1431" s="99">
        <v>171202752183</v>
      </c>
      <c r="AT1431" s="94">
        <v>6.6</v>
      </c>
      <c r="AU1431" s="97"/>
      <c r="AV1431" s="95">
        <v>43851</v>
      </c>
      <c r="AW1431" s="97"/>
      <c r="AX1431" s="89"/>
      <c r="AY1431" s="89">
        <v>43878</v>
      </c>
      <c r="AZ1431" s="219" t="str">
        <f t="shared" si="269"/>
        <v>W08-2020</v>
      </c>
      <c r="BA1431" s="86"/>
      <c r="BB1431" s="86">
        <v>44016</v>
      </c>
      <c r="BC1431" s="86"/>
      <c r="BD1431" s="83" t="s">
        <v>3719</v>
      </c>
      <c r="BE1431" s="83" t="str">
        <f t="shared" si="270"/>
        <v>21.RFI</v>
      </c>
      <c r="BF1431" s="83" t="s">
        <v>3755</v>
      </c>
      <c r="BG1431" s="96" t="s">
        <v>4187</v>
      </c>
      <c r="BH1431" s="437"/>
      <c r="BJ1431" s="190"/>
    </row>
    <row r="1432" spans="1:62" s="13" customFormat="1" ht="15" hidden="1" customHeight="1">
      <c r="A1432" s="27">
        <v>340</v>
      </c>
      <c r="B1432" s="29"/>
      <c r="C1432" s="83" t="str">
        <f t="shared" si="260"/>
        <v>SUM-LA-SDN-1028</v>
      </c>
      <c r="D1432" s="83">
        <v>30574090031</v>
      </c>
      <c r="E1432" s="83" t="s">
        <v>7285</v>
      </c>
      <c r="F1432" s="198" t="s">
        <v>3022</v>
      </c>
      <c r="G1432" s="83" t="s">
        <v>5840</v>
      </c>
      <c r="H1432" s="84" t="s">
        <v>6827</v>
      </c>
      <c r="I1432" s="83">
        <v>105.75082</v>
      </c>
      <c r="J1432" s="83">
        <v>-5.3645100000000001</v>
      </c>
      <c r="K1432" s="83">
        <v>50</v>
      </c>
      <c r="L1432" s="83" t="s">
        <v>4740</v>
      </c>
      <c r="M1432" s="84">
        <v>2020</v>
      </c>
      <c r="N1432" s="83" t="s">
        <v>3757</v>
      </c>
      <c r="O1432" s="83" t="s">
        <v>3533</v>
      </c>
      <c r="P1432" s="84" t="s">
        <v>205</v>
      </c>
      <c r="Q1432" s="83" t="s">
        <v>1053</v>
      </c>
      <c r="R1432" s="83" t="s">
        <v>1054</v>
      </c>
      <c r="S1432" s="83" t="s">
        <v>2200</v>
      </c>
      <c r="T1432" s="83" t="s">
        <v>4465</v>
      </c>
      <c r="U1432" s="83" t="s">
        <v>201</v>
      </c>
      <c r="V1432" s="83" t="s">
        <v>208</v>
      </c>
      <c r="W1432" s="274" t="s">
        <v>2218</v>
      </c>
      <c r="X1432" s="274" t="s">
        <v>2555</v>
      </c>
      <c r="Y1432" s="85">
        <v>6614394</v>
      </c>
      <c r="Z1432" s="86">
        <v>43845</v>
      </c>
      <c r="AA1432" s="86"/>
      <c r="AB1432" s="87">
        <f t="shared" ca="1" si="263"/>
        <v>33</v>
      </c>
      <c r="AC1432" s="88" t="str">
        <f t="shared" ca="1" si="264"/>
        <v>31 - 60 days</v>
      </c>
      <c r="AD1432" s="89">
        <f t="shared" si="259"/>
        <v>43875</v>
      </c>
      <c r="AE1432" s="90" t="str">
        <f t="shared" si="257"/>
        <v>W07-2020</v>
      </c>
      <c r="AF1432" s="90" t="str">
        <f t="shared" si="258"/>
        <v>Feb-2020</v>
      </c>
      <c r="AG1432" s="89" t="s">
        <v>16</v>
      </c>
      <c r="AH1432" s="90" t="str">
        <f t="shared" si="261"/>
        <v/>
      </c>
      <c r="AI1432" s="90" t="str">
        <f t="shared" si="262"/>
        <v/>
      </c>
      <c r="AJ1432" s="89">
        <v>43874</v>
      </c>
      <c r="AK1432" s="90" t="str">
        <f t="shared" si="265"/>
        <v>W07-2020</v>
      </c>
      <c r="AL1432" s="90" t="str">
        <f t="shared" si="266"/>
        <v>Feb-2020</v>
      </c>
      <c r="AM1432" s="89">
        <v>43876</v>
      </c>
      <c r="AN1432" s="90" t="str">
        <f t="shared" si="267"/>
        <v>W07-2020</v>
      </c>
      <c r="AO1432" s="90" t="str">
        <f t="shared" si="268"/>
        <v>Feb-2020</v>
      </c>
      <c r="AP1432" s="83" t="s">
        <v>4464</v>
      </c>
      <c r="AQ1432" s="107">
        <v>43857</v>
      </c>
      <c r="AR1432" s="89"/>
      <c r="AS1432" s="99">
        <v>172100922428</v>
      </c>
      <c r="AT1432" s="94">
        <v>6.6</v>
      </c>
      <c r="AU1432" s="97"/>
      <c r="AV1432" s="95">
        <v>43851</v>
      </c>
      <c r="AW1432" s="97"/>
      <c r="AX1432" s="89"/>
      <c r="AY1432" s="89">
        <v>43878</v>
      </c>
      <c r="AZ1432" s="219" t="str">
        <f t="shared" si="269"/>
        <v>W08-2020</v>
      </c>
      <c r="BA1432" s="86"/>
      <c r="BB1432" s="86">
        <v>43971</v>
      </c>
      <c r="BC1432" s="86"/>
      <c r="BD1432" s="83" t="s">
        <v>3719</v>
      </c>
      <c r="BE1432" s="83" t="str">
        <f t="shared" si="270"/>
        <v>21.RFI</v>
      </c>
      <c r="BF1432" s="83" t="s">
        <v>3755</v>
      </c>
      <c r="BG1432" s="96" t="s">
        <v>4092</v>
      </c>
      <c r="BH1432" s="437"/>
      <c r="BI1432" s="452"/>
      <c r="BJ1432" s="452"/>
    </row>
    <row r="1433" spans="1:62" s="13" customFormat="1" ht="15" hidden="1" customHeight="1">
      <c r="A1433" s="27">
        <v>343</v>
      </c>
      <c r="B1433" s="29"/>
      <c r="C1433" s="83" t="str">
        <f t="shared" si="260"/>
        <v>SUM-LA-TWG-1011</v>
      </c>
      <c r="D1433" s="83">
        <v>30574250031</v>
      </c>
      <c r="E1433" s="83" t="s">
        <v>7717</v>
      </c>
      <c r="F1433" s="198" t="s">
        <v>926</v>
      </c>
      <c r="G1433" s="83" t="s">
        <v>5840</v>
      </c>
      <c r="H1433" s="84" t="s">
        <v>6825</v>
      </c>
      <c r="I1433" s="83">
        <v>105.12730000000001</v>
      </c>
      <c r="J1433" s="83">
        <v>-4.6940499999999998</v>
      </c>
      <c r="K1433" s="83">
        <v>50</v>
      </c>
      <c r="L1433" s="83" t="s">
        <v>4742</v>
      </c>
      <c r="M1433" s="84">
        <v>2020</v>
      </c>
      <c r="N1433" s="83" t="s">
        <v>3757</v>
      </c>
      <c r="O1433" s="83" t="s">
        <v>3536</v>
      </c>
      <c r="P1433" s="84" t="s">
        <v>205</v>
      </c>
      <c r="Q1433" s="83" t="s">
        <v>1059</v>
      </c>
      <c r="R1433" s="83" t="s">
        <v>1060</v>
      </c>
      <c r="S1433" s="83" t="s">
        <v>2200</v>
      </c>
      <c r="T1433" s="83" t="s">
        <v>4465</v>
      </c>
      <c r="U1433" s="83" t="s">
        <v>201</v>
      </c>
      <c r="V1433" s="83" t="s">
        <v>208</v>
      </c>
      <c r="W1433" s="274" t="s">
        <v>2218</v>
      </c>
      <c r="X1433" s="274" t="s">
        <v>2501</v>
      </c>
      <c r="Y1433" s="85">
        <v>6614396</v>
      </c>
      <c r="Z1433" s="86">
        <v>43845</v>
      </c>
      <c r="AA1433" s="86"/>
      <c r="AB1433" s="87">
        <f t="shared" ca="1" si="263"/>
        <v>32</v>
      </c>
      <c r="AC1433" s="88" t="str">
        <f t="shared" ca="1" si="264"/>
        <v>31 - 60 days</v>
      </c>
      <c r="AD1433" s="89">
        <f t="shared" si="259"/>
        <v>43875</v>
      </c>
      <c r="AE1433" s="90" t="str">
        <f t="shared" si="257"/>
        <v>W07-2020</v>
      </c>
      <c r="AF1433" s="90" t="str">
        <f t="shared" si="258"/>
        <v>Feb-2020</v>
      </c>
      <c r="AG1433" s="89" t="s">
        <v>16</v>
      </c>
      <c r="AH1433" s="90" t="str">
        <f t="shared" si="261"/>
        <v/>
      </c>
      <c r="AI1433" s="90" t="str">
        <f t="shared" si="262"/>
        <v/>
      </c>
      <c r="AJ1433" s="89">
        <v>43874</v>
      </c>
      <c r="AK1433" s="90" t="str">
        <f t="shared" si="265"/>
        <v>W07-2020</v>
      </c>
      <c r="AL1433" s="90" t="str">
        <f t="shared" si="266"/>
        <v>Feb-2020</v>
      </c>
      <c r="AM1433" s="89">
        <v>43876</v>
      </c>
      <c r="AN1433" s="90" t="str">
        <f t="shared" si="267"/>
        <v>W07-2020</v>
      </c>
      <c r="AO1433" s="90" t="str">
        <f t="shared" si="268"/>
        <v>Feb-2020</v>
      </c>
      <c r="AP1433" s="83" t="s">
        <v>4464</v>
      </c>
      <c r="AQ1433" s="107">
        <v>43857</v>
      </c>
      <c r="AR1433" s="89"/>
      <c r="AS1433" s="99">
        <v>173400109229</v>
      </c>
      <c r="AT1433" s="94">
        <v>6.6</v>
      </c>
      <c r="AU1433" s="97"/>
      <c r="AV1433" s="95">
        <v>43851</v>
      </c>
      <c r="AW1433" s="97"/>
      <c r="AX1433" s="89"/>
      <c r="AY1433" s="89">
        <v>43877</v>
      </c>
      <c r="AZ1433" s="219" t="str">
        <f t="shared" si="269"/>
        <v>W08-2020</v>
      </c>
      <c r="BA1433" s="86"/>
      <c r="BB1433" s="86">
        <v>43986</v>
      </c>
      <c r="BC1433" s="86"/>
      <c r="BD1433" s="83" t="s">
        <v>3719</v>
      </c>
      <c r="BE1433" s="83" t="str">
        <f t="shared" si="270"/>
        <v>21.RFI</v>
      </c>
      <c r="BF1433" s="83" t="s">
        <v>3755</v>
      </c>
      <c r="BG1433" s="96" t="s">
        <v>4095</v>
      </c>
      <c r="BH1433" s="437"/>
      <c r="BI1433" s="190"/>
      <c r="BJ1433" s="190"/>
    </row>
    <row r="1434" spans="1:62" s="13" customFormat="1" ht="15" hidden="1" customHeight="1">
      <c r="A1434" s="27">
        <v>357</v>
      </c>
      <c r="B1434" s="29"/>
      <c r="C1434" s="83" t="str">
        <f t="shared" si="260"/>
        <v>SUM-LA-PRW-1055</v>
      </c>
      <c r="D1434" s="83">
        <v>30574500031</v>
      </c>
      <c r="E1434" s="83" t="s">
        <v>7666</v>
      </c>
      <c r="F1434" s="198" t="s">
        <v>3037</v>
      </c>
      <c r="G1434" s="83" t="s">
        <v>5840</v>
      </c>
      <c r="H1434" s="84" t="s">
        <v>6825</v>
      </c>
      <c r="I1434" s="83">
        <v>104.91145</v>
      </c>
      <c r="J1434" s="83">
        <v>-5.3822900000000002</v>
      </c>
      <c r="K1434" s="83">
        <v>40</v>
      </c>
      <c r="L1434" s="83" t="s">
        <v>4753</v>
      </c>
      <c r="M1434" s="84">
        <v>2020</v>
      </c>
      <c r="N1434" s="83" t="s">
        <v>3757</v>
      </c>
      <c r="O1434" s="83" t="s">
        <v>3550</v>
      </c>
      <c r="P1434" s="84" t="s">
        <v>205</v>
      </c>
      <c r="Q1434" s="83" t="s">
        <v>1087</v>
      </c>
      <c r="R1434" s="83" t="s">
        <v>1088</v>
      </c>
      <c r="S1434" s="83" t="s">
        <v>2200</v>
      </c>
      <c r="T1434" s="83" t="s">
        <v>4465</v>
      </c>
      <c r="U1434" s="83" t="s">
        <v>201</v>
      </c>
      <c r="V1434" s="83" t="s">
        <v>208</v>
      </c>
      <c r="W1434" s="274" t="s">
        <v>2218</v>
      </c>
      <c r="X1434" s="274" t="s">
        <v>2504</v>
      </c>
      <c r="Y1434" s="85">
        <v>6614396</v>
      </c>
      <c r="Z1434" s="86">
        <v>43845</v>
      </c>
      <c r="AA1434" s="86"/>
      <c r="AB1434" s="87">
        <f t="shared" ca="1" si="263"/>
        <v>32</v>
      </c>
      <c r="AC1434" s="88" t="str">
        <f t="shared" ca="1" si="264"/>
        <v>31 - 60 days</v>
      </c>
      <c r="AD1434" s="89">
        <f t="shared" si="259"/>
        <v>43875</v>
      </c>
      <c r="AE1434" s="90" t="str">
        <f t="shared" si="257"/>
        <v>W07-2020</v>
      </c>
      <c r="AF1434" s="90" t="str">
        <f t="shared" si="258"/>
        <v>Feb-2020</v>
      </c>
      <c r="AG1434" s="89" t="s">
        <v>16</v>
      </c>
      <c r="AH1434" s="90" t="str">
        <f t="shared" si="261"/>
        <v/>
      </c>
      <c r="AI1434" s="90" t="str">
        <f t="shared" si="262"/>
        <v/>
      </c>
      <c r="AJ1434" s="89">
        <v>43874</v>
      </c>
      <c r="AK1434" s="90" t="str">
        <f t="shared" si="265"/>
        <v>W07-2020</v>
      </c>
      <c r="AL1434" s="90" t="str">
        <f t="shared" si="266"/>
        <v>Feb-2020</v>
      </c>
      <c r="AM1434" s="89">
        <v>43876</v>
      </c>
      <c r="AN1434" s="90" t="str">
        <f t="shared" si="267"/>
        <v>W07-2020</v>
      </c>
      <c r="AO1434" s="90" t="str">
        <f t="shared" si="268"/>
        <v>Feb-2020</v>
      </c>
      <c r="AP1434" s="83" t="s">
        <v>4464</v>
      </c>
      <c r="AQ1434" s="107">
        <v>43857</v>
      </c>
      <c r="AR1434" s="89"/>
      <c r="AS1434" s="99">
        <v>172500956119</v>
      </c>
      <c r="AT1434" s="94">
        <v>6.6</v>
      </c>
      <c r="AU1434" s="97"/>
      <c r="AV1434" s="95">
        <v>43851</v>
      </c>
      <c r="AW1434" s="97"/>
      <c r="AX1434" s="89"/>
      <c r="AY1434" s="89">
        <v>43877</v>
      </c>
      <c r="AZ1434" s="219" t="str">
        <f t="shared" si="269"/>
        <v>W08-2020</v>
      </c>
      <c r="BA1434" s="86"/>
      <c r="BB1434" s="86">
        <v>43967</v>
      </c>
      <c r="BC1434" s="86"/>
      <c r="BD1434" s="83" t="s">
        <v>3719</v>
      </c>
      <c r="BE1434" s="83" t="str">
        <f t="shared" si="270"/>
        <v>21.RFI</v>
      </c>
      <c r="BF1434" s="83" t="s">
        <v>3755</v>
      </c>
      <c r="BG1434" s="96" t="s">
        <v>4107</v>
      </c>
      <c r="BH1434" s="437"/>
      <c r="BI1434" s="190"/>
      <c r="BJ1434" s="190"/>
    </row>
    <row r="1435" spans="1:62" s="13" customFormat="1" ht="15" hidden="1" customHeight="1">
      <c r="A1435" s="27">
        <v>284</v>
      </c>
      <c r="B1435" s="29"/>
      <c r="C1435" s="83" t="str">
        <f t="shared" si="260"/>
        <v>SUM-LA-TWG-1009</v>
      </c>
      <c r="D1435" s="83">
        <v>30574240031</v>
      </c>
      <c r="E1435" s="83" t="s">
        <v>7277</v>
      </c>
      <c r="F1435" s="198" t="s">
        <v>2970</v>
      </c>
      <c r="G1435" s="83" t="s">
        <v>5840</v>
      </c>
      <c r="H1435" s="84" t="s">
        <v>6825</v>
      </c>
      <c r="I1435" s="83">
        <v>105.0136</v>
      </c>
      <c r="J1435" s="83">
        <v>-4.64114</v>
      </c>
      <c r="K1435" s="83">
        <v>50</v>
      </c>
      <c r="L1435" s="83" t="s">
        <v>4571</v>
      </c>
      <c r="M1435" s="84">
        <v>2020</v>
      </c>
      <c r="N1435" s="83" t="s">
        <v>3757</v>
      </c>
      <c r="O1435" s="83" t="s">
        <v>3477</v>
      </c>
      <c r="P1435" s="84" t="s">
        <v>205</v>
      </c>
      <c r="Q1435" s="83" t="s">
        <v>941</v>
      </c>
      <c r="R1435" s="83" t="s">
        <v>942</v>
      </c>
      <c r="S1435" s="83" t="s">
        <v>2200</v>
      </c>
      <c r="T1435" s="83" t="s">
        <v>4465</v>
      </c>
      <c r="U1435" s="83" t="s">
        <v>201</v>
      </c>
      <c r="V1435" s="83" t="s">
        <v>208</v>
      </c>
      <c r="W1435" s="274" t="s">
        <v>2218</v>
      </c>
      <c r="X1435" s="274" t="s">
        <v>2501</v>
      </c>
      <c r="Y1435" s="85">
        <v>6614396</v>
      </c>
      <c r="Z1435" s="86">
        <v>43845</v>
      </c>
      <c r="AA1435" s="86"/>
      <c r="AB1435" s="87">
        <f t="shared" ca="1" si="263"/>
        <v>32</v>
      </c>
      <c r="AC1435" s="88" t="str">
        <f t="shared" ca="1" si="264"/>
        <v>31 - 60 days</v>
      </c>
      <c r="AD1435" s="89">
        <f t="shared" si="259"/>
        <v>43875</v>
      </c>
      <c r="AE1435" s="90" t="str">
        <f t="shared" si="257"/>
        <v>W07-2020</v>
      </c>
      <c r="AF1435" s="90" t="str">
        <f t="shared" si="258"/>
        <v>Feb-2020</v>
      </c>
      <c r="AG1435" s="89" t="s">
        <v>16</v>
      </c>
      <c r="AH1435" s="90" t="str">
        <f t="shared" si="261"/>
        <v/>
      </c>
      <c r="AI1435" s="90" t="str">
        <f t="shared" si="262"/>
        <v/>
      </c>
      <c r="AJ1435" s="89">
        <v>43874</v>
      </c>
      <c r="AK1435" s="90" t="str">
        <f t="shared" si="265"/>
        <v>W07-2020</v>
      </c>
      <c r="AL1435" s="90" t="str">
        <f t="shared" si="266"/>
        <v>Feb-2020</v>
      </c>
      <c r="AM1435" s="89">
        <v>43876</v>
      </c>
      <c r="AN1435" s="90" t="str">
        <f t="shared" si="267"/>
        <v>W07-2020</v>
      </c>
      <c r="AO1435" s="90" t="str">
        <f t="shared" si="268"/>
        <v>Feb-2020</v>
      </c>
      <c r="AP1435" s="83" t="s">
        <v>4464</v>
      </c>
      <c r="AQ1435" s="107">
        <v>43857</v>
      </c>
      <c r="AR1435" s="89"/>
      <c r="AS1435" s="99">
        <v>173400109190</v>
      </c>
      <c r="AT1435" s="94">
        <v>6.6</v>
      </c>
      <c r="AU1435" s="97"/>
      <c r="AV1435" s="95">
        <v>43851</v>
      </c>
      <c r="AW1435" s="97"/>
      <c r="AX1435" s="89"/>
      <c r="AY1435" s="89">
        <v>43877</v>
      </c>
      <c r="AZ1435" s="219" t="str">
        <f t="shared" si="269"/>
        <v>W08-2020</v>
      </c>
      <c r="BA1435" s="86"/>
      <c r="BB1435" s="86">
        <v>43972</v>
      </c>
      <c r="BC1435" s="86"/>
      <c r="BD1435" s="83" t="s">
        <v>3719</v>
      </c>
      <c r="BE1435" s="83" t="str">
        <f t="shared" si="270"/>
        <v>21.RFI</v>
      </c>
      <c r="BF1435" s="83" t="s">
        <v>3755</v>
      </c>
      <c r="BG1435" s="96" t="s">
        <v>4042</v>
      </c>
      <c r="BH1435" s="437"/>
      <c r="BI1435" s="190"/>
      <c r="BJ1435" s="190"/>
    </row>
    <row r="1436" spans="1:62" s="13" customFormat="1" ht="15" hidden="1" customHeight="1">
      <c r="A1436" s="27">
        <v>230</v>
      </c>
      <c r="B1436" s="29"/>
      <c r="C1436" s="83" t="str">
        <f t="shared" si="260"/>
        <v>SUM-LA-KOT-1075</v>
      </c>
      <c r="D1436" s="83">
        <v>30573910031</v>
      </c>
      <c r="E1436" s="83" t="s">
        <v>7873</v>
      </c>
      <c r="F1436" s="198" t="s">
        <v>2921</v>
      </c>
      <c r="G1436" s="83" t="s">
        <v>5840</v>
      </c>
      <c r="H1436" s="84" t="s">
        <v>6508</v>
      </c>
      <c r="I1436" s="83">
        <v>104.73043</v>
      </c>
      <c r="J1436" s="83">
        <v>-5.2734199999999998</v>
      </c>
      <c r="K1436" s="83">
        <v>50</v>
      </c>
      <c r="L1436" s="83" t="s">
        <v>4658</v>
      </c>
      <c r="M1436" s="84">
        <v>2020</v>
      </c>
      <c r="N1436" s="83" t="s">
        <v>3757</v>
      </c>
      <c r="O1436" s="83" t="s">
        <v>3423</v>
      </c>
      <c r="P1436" s="84" t="s">
        <v>205</v>
      </c>
      <c r="Q1436" s="83" t="s">
        <v>833</v>
      </c>
      <c r="R1436" s="83" t="s">
        <v>834</v>
      </c>
      <c r="S1436" s="83" t="s">
        <v>2200</v>
      </c>
      <c r="T1436" s="83" t="s">
        <v>4465</v>
      </c>
      <c r="U1436" s="83" t="s">
        <v>201</v>
      </c>
      <c r="V1436" s="83" t="s">
        <v>208</v>
      </c>
      <c r="W1436" s="274" t="s">
        <v>2218</v>
      </c>
      <c r="X1436" s="274" t="s">
        <v>2503</v>
      </c>
      <c r="Y1436" s="85">
        <v>6614391</v>
      </c>
      <c r="Z1436" s="86">
        <v>43845</v>
      </c>
      <c r="AA1436" s="86"/>
      <c r="AB1436" s="87">
        <f t="shared" ca="1" si="263"/>
        <v>27</v>
      </c>
      <c r="AC1436" s="88" t="str">
        <f t="shared" ca="1" si="264"/>
        <v>&lt; 30 days</v>
      </c>
      <c r="AD1436" s="89">
        <f t="shared" si="259"/>
        <v>43875</v>
      </c>
      <c r="AE1436" s="90" t="str">
        <f t="shared" si="257"/>
        <v>W07-2020</v>
      </c>
      <c r="AF1436" s="90" t="str">
        <f t="shared" si="258"/>
        <v>Feb-2020</v>
      </c>
      <c r="AG1436" s="89" t="s">
        <v>16</v>
      </c>
      <c r="AH1436" s="90" t="str">
        <f t="shared" si="261"/>
        <v/>
      </c>
      <c r="AI1436" s="90" t="str">
        <f t="shared" si="262"/>
        <v/>
      </c>
      <c r="AJ1436" s="89">
        <v>43874</v>
      </c>
      <c r="AK1436" s="90" t="str">
        <f t="shared" si="265"/>
        <v>W07-2020</v>
      </c>
      <c r="AL1436" s="90" t="str">
        <f t="shared" si="266"/>
        <v>Feb-2020</v>
      </c>
      <c r="AM1436" s="89">
        <v>43874</v>
      </c>
      <c r="AN1436" s="90" t="str">
        <f t="shared" si="267"/>
        <v>W07-2020</v>
      </c>
      <c r="AO1436" s="90" t="str">
        <f t="shared" si="268"/>
        <v>Feb-2020</v>
      </c>
      <c r="AP1436" s="83" t="s">
        <v>4464</v>
      </c>
      <c r="AQ1436" s="107">
        <v>43857</v>
      </c>
      <c r="AR1436" s="89"/>
      <c r="AS1436" s="99">
        <v>172300745092</v>
      </c>
      <c r="AT1436" s="94">
        <v>6.6</v>
      </c>
      <c r="AU1436" s="97"/>
      <c r="AV1436" s="95">
        <v>43851</v>
      </c>
      <c r="AW1436" s="97"/>
      <c r="AX1436" s="89"/>
      <c r="AY1436" s="89">
        <v>43872</v>
      </c>
      <c r="AZ1436" s="219" t="str">
        <f t="shared" si="269"/>
        <v>W07-2020</v>
      </c>
      <c r="BA1436" s="86"/>
      <c r="BB1436" s="86">
        <v>43973</v>
      </c>
      <c r="BC1436" s="86"/>
      <c r="BD1436" s="83" t="s">
        <v>3719</v>
      </c>
      <c r="BE1436" s="83" t="str">
        <f t="shared" si="270"/>
        <v>21.RFI</v>
      </c>
      <c r="BF1436" s="83" t="s">
        <v>3755</v>
      </c>
      <c r="BG1436" s="96" t="s">
        <v>3990</v>
      </c>
      <c r="BH1436" s="437"/>
      <c r="BI1436" s="242"/>
      <c r="BJ1436" s="242"/>
    </row>
    <row r="1437" spans="1:62" s="13" customFormat="1" ht="15" hidden="1" customHeight="1">
      <c r="A1437" s="27">
        <v>369</v>
      </c>
      <c r="B1437" s="29"/>
      <c r="C1437" s="83" t="str">
        <f t="shared" si="260"/>
        <v>SUM-LA-KTB-1116</v>
      </c>
      <c r="D1437" s="83">
        <v>30574060031</v>
      </c>
      <c r="E1437" s="83" t="s">
        <v>7808</v>
      </c>
      <c r="F1437" s="198" t="s">
        <v>3049</v>
      </c>
      <c r="G1437" s="83" t="s">
        <v>5840</v>
      </c>
      <c r="H1437" s="84" t="s">
        <v>6827</v>
      </c>
      <c r="I1437" s="83">
        <v>104.74391</v>
      </c>
      <c r="J1437" s="83">
        <v>-4.87425</v>
      </c>
      <c r="K1437" s="83">
        <v>50</v>
      </c>
      <c r="L1437" s="83" t="s">
        <v>4762</v>
      </c>
      <c r="M1437" s="84">
        <v>2020</v>
      </c>
      <c r="N1437" s="83" t="s">
        <v>3757</v>
      </c>
      <c r="O1437" s="83" t="s">
        <v>3562</v>
      </c>
      <c r="P1437" s="84" t="s">
        <v>205</v>
      </c>
      <c r="Q1437" s="83" t="s">
        <v>1111</v>
      </c>
      <c r="R1437" s="83" t="s">
        <v>1112</v>
      </c>
      <c r="S1437" s="83" t="s">
        <v>2200</v>
      </c>
      <c r="T1437" s="83" t="s">
        <v>4465</v>
      </c>
      <c r="U1437" s="83" t="s">
        <v>201</v>
      </c>
      <c r="V1437" s="83" t="s">
        <v>208</v>
      </c>
      <c r="W1437" s="274" t="s">
        <v>2218</v>
      </c>
      <c r="X1437" s="274" t="s">
        <v>2486</v>
      </c>
      <c r="Y1437" s="85">
        <v>6614394</v>
      </c>
      <c r="Z1437" s="86">
        <v>43845</v>
      </c>
      <c r="AA1437" s="86"/>
      <c r="AB1437" s="87">
        <f t="shared" ca="1" si="263"/>
        <v>27</v>
      </c>
      <c r="AC1437" s="88" t="str">
        <f t="shared" ca="1" si="264"/>
        <v>&lt; 30 days</v>
      </c>
      <c r="AD1437" s="89">
        <f t="shared" si="259"/>
        <v>43875</v>
      </c>
      <c r="AE1437" s="90" t="str">
        <f t="shared" si="257"/>
        <v>W07-2020</v>
      </c>
      <c r="AF1437" s="90" t="str">
        <f t="shared" si="258"/>
        <v>Feb-2020</v>
      </c>
      <c r="AG1437" s="89" t="s">
        <v>16</v>
      </c>
      <c r="AH1437" s="90" t="str">
        <f t="shared" si="261"/>
        <v/>
      </c>
      <c r="AI1437" s="90" t="str">
        <f t="shared" si="262"/>
        <v/>
      </c>
      <c r="AJ1437" s="89">
        <v>43874</v>
      </c>
      <c r="AK1437" s="90" t="str">
        <f t="shared" si="265"/>
        <v>W07-2020</v>
      </c>
      <c r="AL1437" s="90" t="str">
        <f t="shared" si="266"/>
        <v>Feb-2020</v>
      </c>
      <c r="AM1437" s="89">
        <v>43874</v>
      </c>
      <c r="AN1437" s="90" t="str">
        <f t="shared" si="267"/>
        <v>W07-2020</v>
      </c>
      <c r="AO1437" s="90" t="str">
        <f t="shared" si="268"/>
        <v>Feb-2020</v>
      </c>
      <c r="AP1437" s="83" t="s">
        <v>4464</v>
      </c>
      <c r="AQ1437" s="107">
        <v>43857</v>
      </c>
      <c r="AR1437" s="89"/>
      <c r="AS1437" s="99">
        <v>173001383908</v>
      </c>
      <c r="AT1437" s="94">
        <v>6.6</v>
      </c>
      <c r="AU1437" s="97"/>
      <c r="AV1437" s="95">
        <v>43851</v>
      </c>
      <c r="AW1437" s="97"/>
      <c r="AX1437" s="89"/>
      <c r="AY1437" s="89">
        <v>43872</v>
      </c>
      <c r="AZ1437" s="219" t="str">
        <f t="shared" si="269"/>
        <v>W07-2020</v>
      </c>
      <c r="BA1437" s="86"/>
      <c r="BB1437" s="86">
        <v>43959</v>
      </c>
      <c r="BC1437" s="86"/>
      <c r="BD1437" s="83" t="s">
        <v>3719</v>
      </c>
      <c r="BE1437" s="83" t="str">
        <f t="shared" si="270"/>
        <v>21.RFI</v>
      </c>
      <c r="BF1437" s="83" t="s">
        <v>3755</v>
      </c>
      <c r="BG1437" s="96" t="s">
        <v>4118</v>
      </c>
      <c r="BH1437" s="437"/>
      <c r="BI1437" s="242"/>
      <c r="BJ1437" s="242"/>
    </row>
    <row r="1438" spans="1:62" s="13" customFormat="1" ht="15" hidden="1" customHeight="1">
      <c r="A1438" s="27">
        <v>232</v>
      </c>
      <c r="B1438" s="29"/>
      <c r="C1438" s="83" t="str">
        <f t="shared" si="260"/>
        <v>SUM-LA-TWG-1004</v>
      </c>
      <c r="D1438" s="83">
        <v>30574230031</v>
      </c>
      <c r="E1438" s="83" t="s">
        <v>7587</v>
      </c>
      <c r="F1438" s="198" t="s">
        <v>2923</v>
      </c>
      <c r="G1438" s="83" t="s">
        <v>5840</v>
      </c>
      <c r="H1438" s="84" t="s">
        <v>6825</v>
      </c>
      <c r="I1438" s="83">
        <v>105.06950999999999</v>
      </c>
      <c r="J1438" s="83">
        <v>-4.6718299999999999</v>
      </c>
      <c r="K1438" s="83">
        <v>50</v>
      </c>
      <c r="L1438" s="83" t="s">
        <v>4660</v>
      </c>
      <c r="M1438" s="84">
        <v>2020</v>
      </c>
      <c r="N1438" s="83" t="s">
        <v>3757</v>
      </c>
      <c r="O1438" s="83" t="s">
        <v>3425</v>
      </c>
      <c r="P1438" s="84" t="s">
        <v>205</v>
      </c>
      <c r="Q1438" s="83" t="s">
        <v>837</v>
      </c>
      <c r="R1438" s="83" t="s">
        <v>838</v>
      </c>
      <c r="S1438" s="83" t="s">
        <v>2200</v>
      </c>
      <c r="T1438" s="83" t="s">
        <v>4465</v>
      </c>
      <c r="U1438" s="83" t="s">
        <v>201</v>
      </c>
      <c r="V1438" s="83" t="s">
        <v>208</v>
      </c>
      <c r="W1438" s="274" t="s">
        <v>2218</v>
      </c>
      <c r="X1438" s="274" t="s">
        <v>2501</v>
      </c>
      <c r="Y1438" s="85">
        <v>6614396</v>
      </c>
      <c r="Z1438" s="86">
        <v>43845</v>
      </c>
      <c r="AA1438" s="86"/>
      <c r="AB1438" s="87">
        <f t="shared" ca="1" si="263"/>
        <v>27</v>
      </c>
      <c r="AC1438" s="88" t="str">
        <f t="shared" ca="1" si="264"/>
        <v>&lt; 30 days</v>
      </c>
      <c r="AD1438" s="89">
        <f t="shared" si="259"/>
        <v>43875</v>
      </c>
      <c r="AE1438" s="90" t="str">
        <f t="shared" si="257"/>
        <v>W07-2020</v>
      </c>
      <c r="AF1438" s="90" t="str">
        <f t="shared" si="258"/>
        <v>Feb-2020</v>
      </c>
      <c r="AG1438" s="89" t="s">
        <v>16</v>
      </c>
      <c r="AH1438" s="90" t="str">
        <f t="shared" si="261"/>
        <v/>
      </c>
      <c r="AI1438" s="90" t="str">
        <f t="shared" si="262"/>
        <v/>
      </c>
      <c r="AJ1438" s="89">
        <v>43874</v>
      </c>
      <c r="AK1438" s="90" t="str">
        <f t="shared" si="265"/>
        <v>W07-2020</v>
      </c>
      <c r="AL1438" s="90" t="str">
        <f t="shared" si="266"/>
        <v>Feb-2020</v>
      </c>
      <c r="AM1438" s="89">
        <v>43874</v>
      </c>
      <c r="AN1438" s="90" t="str">
        <f t="shared" si="267"/>
        <v>W07-2020</v>
      </c>
      <c r="AO1438" s="90" t="str">
        <f t="shared" si="268"/>
        <v>Feb-2020</v>
      </c>
      <c r="AP1438" s="83" t="s">
        <v>4464</v>
      </c>
      <c r="AQ1438" s="107">
        <v>43857</v>
      </c>
      <c r="AR1438" s="89"/>
      <c r="AS1438" s="99">
        <v>173400109133</v>
      </c>
      <c r="AT1438" s="94">
        <v>6.6</v>
      </c>
      <c r="AU1438" s="97"/>
      <c r="AV1438" s="95">
        <v>43851</v>
      </c>
      <c r="AW1438" s="97"/>
      <c r="AX1438" s="89"/>
      <c r="AY1438" s="89">
        <v>43872</v>
      </c>
      <c r="AZ1438" s="219" t="str">
        <f t="shared" si="269"/>
        <v>W07-2020</v>
      </c>
      <c r="BA1438" s="86"/>
      <c r="BB1438" s="86">
        <v>43966</v>
      </c>
      <c r="BC1438" s="86"/>
      <c r="BD1438" s="83" t="s">
        <v>3719</v>
      </c>
      <c r="BE1438" s="83" t="str">
        <f t="shared" si="270"/>
        <v>21.RFI</v>
      </c>
      <c r="BF1438" s="83" t="s">
        <v>3755</v>
      </c>
      <c r="BG1438" s="96" t="s">
        <v>3992</v>
      </c>
      <c r="BH1438" s="96"/>
      <c r="BI1438" s="198"/>
      <c r="BJ1438" s="198"/>
    </row>
    <row r="1439" spans="1:62" s="13" customFormat="1" ht="15" hidden="1" customHeight="1">
      <c r="A1439" s="27">
        <v>422</v>
      </c>
      <c r="B1439" s="29"/>
      <c r="C1439" s="83" t="str">
        <f t="shared" si="260"/>
        <v>SUM-SS-PBM-1202</v>
      </c>
      <c r="D1439" s="83">
        <v>30574160031</v>
      </c>
      <c r="E1439" s="83" t="s">
        <v>7325</v>
      </c>
      <c r="F1439" s="198" t="s">
        <v>1218</v>
      </c>
      <c r="G1439" s="83" t="s">
        <v>5840</v>
      </c>
      <c r="H1439" s="84" t="s">
        <v>6825</v>
      </c>
      <c r="I1439" s="83">
        <v>104.17587</v>
      </c>
      <c r="J1439" s="83">
        <v>-3.3856299999999999</v>
      </c>
      <c r="K1439" s="83">
        <v>50</v>
      </c>
      <c r="L1439" s="83" t="s">
        <v>4801</v>
      </c>
      <c r="M1439" s="84">
        <v>2020</v>
      </c>
      <c r="N1439" s="83" t="s">
        <v>3757</v>
      </c>
      <c r="O1439" s="83" t="s">
        <v>3615</v>
      </c>
      <c r="P1439" s="84" t="s">
        <v>205</v>
      </c>
      <c r="Q1439" s="83" t="s">
        <v>1217</v>
      </c>
      <c r="R1439" s="83" t="s">
        <v>1218</v>
      </c>
      <c r="S1439" s="83" t="s">
        <v>2200</v>
      </c>
      <c r="T1439" s="83" t="s">
        <v>4465</v>
      </c>
      <c r="U1439" s="83" t="s">
        <v>201</v>
      </c>
      <c r="V1439" s="83" t="s">
        <v>4477</v>
      </c>
      <c r="W1439" s="274" t="s">
        <v>2216</v>
      </c>
      <c r="X1439" s="274" t="s">
        <v>2584</v>
      </c>
      <c r="Y1439" s="85">
        <v>6614396</v>
      </c>
      <c r="Z1439" s="86">
        <v>43845</v>
      </c>
      <c r="AA1439" s="86"/>
      <c r="AB1439" s="87">
        <f t="shared" ca="1" si="263"/>
        <v>27</v>
      </c>
      <c r="AC1439" s="88" t="str">
        <f t="shared" ca="1" si="264"/>
        <v>&lt; 30 days</v>
      </c>
      <c r="AD1439" s="89">
        <f t="shared" si="259"/>
        <v>43875</v>
      </c>
      <c r="AE1439" s="90" t="str">
        <f t="shared" si="257"/>
        <v>W07-2020</v>
      </c>
      <c r="AF1439" s="90" t="str">
        <f t="shared" si="258"/>
        <v>Feb-2020</v>
      </c>
      <c r="AG1439" s="89" t="s">
        <v>16</v>
      </c>
      <c r="AH1439" s="90" t="str">
        <f t="shared" si="261"/>
        <v/>
      </c>
      <c r="AI1439" s="90" t="str">
        <f t="shared" si="262"/>
        <v/>
      </c>
      <c r="AJ1439" s="89">
        <v>43874</v>
      </c>
      <c r="AK1439" s="90" t="str">
        <f t="shared" si="265"/>
        <v>W07-2020</v>
      </c>
      <c r="AL1439" s="90" t="str">
        <f t="shared" si="266"/>
        <v>Feb-2020</v>
      </c>
      <c r="AM1439" s="89">
        <v>43874</v>
      </c>
      <c r="AN1439" s="90" t="str">
        <f t="shared" si="267"/>
        <v>W07-2020</v>
      </c>
      <c r="AO1439" s="90" t="str">
        <f t="shared" si="268"/>
        <v>Feb-2020</v>
      </c>
      <c r="AP1439" s="83" t="s">
        <v>4464</v>
      </c>
      <c r="AQ1439" s="107">
        <v>43857</v>
      </c>
      <c r="AR1439" s="89"/>
      <c r="AS1439" s="99">
        <v>149200060469</v>
      </c>
      <c r="AT1439" s="94">
        <v>6.6</v>
      </c>
      <c r="AU1439" s="97"/>
      <c r="AV1439" s="95">
        <v>43851</v>
      </c>
      <c r="AW1439" s="97"/>
      <c r="AX1439" s="89"/>
      <c r="AY1439" s="89">
        <v>43872</v>
      </c>
      <c r="AZ1439" s="219" t="str">
        <f t="shared" si="269"/>
        <v>W07-2020</v>
      </c>
      <c r="BA1439" s="86"/>
      <c r="BB1439" s="86">
        <v>43974</v>
      </c>
      <c r="BC1439" s="86"/>
      <c r="BD1439" s="83" t="s">
        <v>3719</v>
      </c>
      <c r="BE1439" s="83" t="str">
        <f t="shared" si="270"/>
        <v>21.RFI</v>
      </c>
      <c r="BF1439" s="83" t="s">
        <v>3755</v>
      </c>
      <c r="BG1439" s="96" t="s">
        <v>4101</v>
      </c>
      <c r="BH1439" s="437"/>
      <c r="BI1439" s="242"/>
      <c r="BJ1439" s="242"/>
    </row>
    <row r="1440" spans="1:62" s="13" customFormat="1" ht="15" hidden="1" customHeight="1">
      <c r="A1440" s="27">
        <v>247</v>
      </c>
      <c r="B1440" s="29"/>
      <c r="C1440" s="83" t="str">
        <f t="shared" si="260"/>
        <v>SUM-LA-LIW-1080</v>
      </c>
      <c r="D1440" s="83">
        <v>30574050031</v>
      </c>
      <c r="E1440" s="83" t="s">
        <v>7609</v>
      </c>
      <c r="F1440" s="198" t="s">
        <v>2936</v>
      </c>
      <c r="G1440" s="83" t="s">
        <v>5840</v>
      </c>
      <c r="H1440" s="84" t="s">
        <v>6827</v>
      </c>
      <c r="I1440" s="83">
        <v>104.27314</v>
      </c>
      <c r="J1440" s="83">
        <v>-5.0274599999999996</v>
      </c>
      <c r="K1440" s="83">
        <v>50</v>
      </c>
      <c r="L1440" s="83" t="s">
        <v>4673</v>
      </c>
      <c r="M1440" s="84">
        <v>2020</v>
      </c>
      <c r="N1440" s="83" t="s">
        <v>3757</v>
      </c>
      <c r="O1440" s="83" t="s">
        <v>3440</v>
      </c>
      <c r="P1440" s="84" t="s">
        <v>205</v>
      </c>
      <c r="Q1440" s="83" t="s">
        <v>867</v>
      </c>
      <c r="R1440" s="83" t="s">
        <v>868</v>
      </c>
      <c r="S1440" s="83" t="s">
        <v>2200</v>
      </c>
      <c r="T1440" s="83" t="s">
        <v>4465</v>
      </c>
      <c r="U1440" s="83" t="s">
        <v>201</v>
      </c>
      <c r="V1440" s="83" t="s">
        <v>208</v>
      </c>
      <c r="W1440" s="274" t="s">
        <v>2218</v>
      </c>
      <c r="X1440" s="274" t="s">
        <v>2514</v>
      </c>
      <c r="Y1440" s="85">
        <v>6614394</v>
      </c>
      <c r="Z1440" s="86">
        <v>43845</v>
      </c>
      <c r="AA1440" s="86"/>
      <c r="AB1440" s="87">
        <f t="shared" ca="1" si="263"/>
        <v>37</v>
      </c>
      <c r="AC1440" s="88" t="str">
        <f t="shared" ca="1" si="264"/>
        <v>31 - 60 days</v>
      </c>
      <c r="AD1440" s="89">
        <f t="shared" si="259"/>
        <v>43875</v>
      </c>
      <c r="AE1440" s="90" t="str">
        <f t="shared" si="257"/>
        <v>W07-2020</v>
      </c>
      <c r="AF1440" s="90" t="str">
        <f t="shared" si="258"/>
        <v>Feb-2020</v>
      </c>
      <c r="AG1440" s="89" t="s">
        <v>16</v>
      </c>
      <c r="AH1440" s="90" t="str">
        <f t="shared" si="261"/>
        <v/>
      </c>
      <c r="AI1440" s="90" t="str">
        <f t="shared" si="262"/>
        <v/>
      </c>
      <c r="AJ1440" s="89">
        <v>43879</v>
      </c>
      <c r="AK1440" s="90" t="str">
        <f t="shared" si="265"/>
        <v>W08-2020</v>
      </c>
      <c r="AL1440" s="90" t="str">
        <f t="shared" si="266"/>
        <v>Feb-2020</v>
      </c>
      <c r="AM1440" s="89">
        <v>43879</v>
      </c>
      <c r="AN1440" s="90" t="str">
        <f t="shared" si="267"/>
        <v>W08-2020</v>
      </c>
      <c r="AO1440" s="90" t="str">
        <f t="shared" si="268"/>
        <v>Feb-2020</v>
      </c>
      <c r="AP1440" s="83" t="s">
        <v>4464</v>
      </c>
      <c r="AQ1440" s="107">
        <v>43857</v>
      </c>
      <c r="AR1440" s="89"/>
      <c r="AS1440" s="99">
        <v>173800645998</v>
      </c>
      <c r="AT1440" s="94">
        <v>6.6</v>
      </c>
      <c r="AU1440" s="97"/>
      <c r="AV1440" s="95">
        <v>43851</v>
      </c>
      <c r="AW1440" s="97"/>
      <c r="AX1440" s="89"/>
      <c r="AY1440" s="89">
        <v>43882</v>
      </c>
      <c r="AZ1440" s="219" t="str">
        <f t="shared" si="269"/>
        <v>W08-2020</v>
      </c>
      <c r="BA1440" s="86"/>
      <c r="BB1440" s="86">
        <v>43966</v>
      </c>
      <c r="BC1440" s="86"/>
      <c r="BD1440" s="83" t="s">
        <v>3719</v>
      </c>
      <c r="BE1440" s="83" t="str">
        <f t="shared" si="270"/>
        <v>21.RFI</v>
      </c>
      <c r="BF1440" s="83" t="s">
        <v>3755</v>
      </c>
      <c r="BG1440" s="96" t="s">
        <v>4007</v>
      </c>
      <c r="BH1440" s="96"/>
      <c r="BI1440" s="197"/>
      <c r="BJ1440" s="197"/>
    </row>
    <row r="1441" spans="1:62" s="13" customFormat="1" ht="15" hidden="1" customHeight="1">
      <c r="A1441" s="27">
        <v>313</v>
      </c>
      <c r="B1441" s="29"/>
      <c r="C1441" s="83" t="str">
        <f t="shared" si="260"/>
        <v>SUM-LA-KOT-1040</v>
      </c>
      <c r="D1441" s="83">
        <v>30574340031</v>
      </c>
      <c r="E1441" s="83" t="s">
        <v>7667</v>
      </c>
      <c r="F1441" s="198" t="s">
        <v>2997</v>
      </c>
      <c r="G1441" s="83" t="s">
        <v>5840</v>
      </c>
      <c r="H1441" s="84" t="s">
        <v>6825</v>
      </c>
      <c r="I1441" s="83">
        <v>104.53648</v>
      </c>
      <c r="J1441" s="83">
        <v>-5.50718</v>
      </c>
      <c r="K1441" s="83">
        <v>50</v>
      </c>
      <c r="L1441" s="83" t="s">
        <v>4699</v>
      </c>
      <c r="M1441" s="84">
        <v>2020</v>
      </c>
      <c r="N1441" s="83" t="s">
        <v>3757</v>
      </c>
      <c r="O1441" s="83" t="s">
        <v>3506</v>
      </c>
      <c r="P1441" s="84" t="s">
        <v>205</v>
      </c>
      <c r="Q1441" s="83" t="s">
        <v>999</v>
      </c>
      <c r="R1441" s="83" t="s">
        <v>1000</v>
      </c>
      <c r="S1441" s="83" t="s">
        <v>2200</v>
      </c>
      <c r="T1441" s="83" t="s">
        <v>4465</v>
      </c>
      <c r="U1441" s="83" t="s">
        <v>201</v>
      </c>
      <c r="V1441" s="83" t="s">
        <v>208</v>
      </c>
      <c r="W1441" s="274" t="s">
        <v>2218</v>
      </c>
      <c r="X1441" s="274" t="s">
        <v>2503</v>
      </c>
      <c r="Y1441" s="85">
        <v>6614396</v>
      </c>
      <c r="Z1441" s="86">
        <v>43845</v>
      </c>
      <c r="AA1441" s="86"/>
      <c r="AB1441" s="87">
        <f t="shared" ca="1" si="263"/>
        <v>28</v>
      </c>
      <c r="AC1441" s="88" t="str">
        <f t="shared" ca="1" si="264"/>
        <v>&lt; 30 days</v>
      </c>
      <c r="AD1441" s="89">
        <f t="shared" si="259"/>
        <v>43875</v>
      </c>
      <c r="AE1441" s="90" t="str">
        <f t="shared" si="257"/>
        <v>W07-2020</v>
      </c>
      <c r="AF1441" s="90" t="str">
        <f t="shared" si="258"/>
        <v>Feb-2020</v>
      </c>
      <c r="AG1441" s="89" t="s">
        <v>16</v>
      </c>
      <c r="AH1441" s="90" t="str">
        <f t="shared" si="261"/>
        <v/>
      </c>
      <c r="AI1441" s="90" t="str">
        <f t="shared" si="262"/>
        <v/>
      </c>
      <c r="AJ1441" s="89">
        <v>43879</v>
      </c>
      <c r="AK1441" s="90" t="str">
        <f t="shared" si="265"/>
        <v>W08-2020</v>
      </c>
      <c r="AL1441" s="90" t="str">
        <f t="shared" si="266"/>
        <v>Feb-2020</v>
      </c>
      <c r="AM1441" s="89">
        <v>43879</v>
      </c>
      <c r="AN1441" s="90" t="str">
        <f t="shared" si="267"/>
        <v>W08-2020</v>
      </c>
      <c r="AO1441" s="90" t="str">
        <f t="shared" si="268"/>
        <v>Feb-2020</v>
      </c>
      <c r="AP1441" s="83" t="s">
        <v>4464</v>
      </c>
      <c r="AQ1441" s="107">
        <v>43857</v>
      </c>
      <c r="AR1441" s="89"/>
      <c r="AS1441" s="99">
        <v>172400411760</v>
      </c>
      <c r="AT1441" s="94">
        <v>6.6</v>
      </c>
      <c r="AU1441" s="97"/>
      <c r="AV1441" s="95">
        <v>43851</v>
      </c>
      <c r="AW1441" s="97"/>
      <c r="AX1441" s="89"/>
      <c r="AY1441" s="89">
        <v>43873</v>
      </c>
      <c r="AZ1441" s="219" t="str">
        <f t="shared" si="269"/>
        <v>W07-2020</v>
      </c>
      <c r="BA1441" s="86"/>
      <c r="BB1441" s="86">
        <v>43977</v>
      </c>
      <c r="BC1441" s="86"/>
      <c r="BD1441" s="83" t="s">
        <v>3719</v>
      </c>
      <c r="BE1441" s="83" t="str">
        <f t="shared" si="270"/>
        <v>21.RFI</v>
      </c>
      <c r="BF1441" s="83" t="s">
        <v>3755</v>
      </c>
      <c r="BG1441" s="96" t="s">
        <v>4069</v>
      </c>
      <c r="BH1441" s="437"/>
      <c r="BI1441" s="329"/>
      <c r="BJ1441" s="429"/>
    </row>
    <row r="1442" spans="1:62" s="13" customFormat="1" ht="15" hidden="1" customHeight="1">
      <c r="A1442" s="27">
        <v>395</v>
      </c>
      <c r="B1442" s="29"/>
      <c r="C1442" s="83" t="str">
        <f t="shared" si="260"/>
        <v>JAW-JT-BNR-0256</v>
      </c>
      <c r="D1442" s="83">
        <v>30574760031</v>
      </c>
      <c r="E1442" s="83" t="s">
        <v>7409</v>
      </c>
      <c r="F1442" s="198" t="s">
        <v>3071</v>
      </c>
      <c r="G1442" s="83" t="s">
        <v>5840</v>
      </c>
      <c r="H1442" s="84" t="s">
        <v>6825</v>
      </c>
      <c r="I1442" s="83">
        <v>109.70117</v>
      </c>
      <c r="J1442" s="83">
        <v>-7.3373499999999998</v>
      </c>
      <c r="K1442" s="83">
        <v>50</v>
      </c>
      <c r="L1442" s="83" t="s">
        <v>4782</v>
      </c>
      <c r="M1442" s="84"/>
      <c r="N1442" s="84"/>
      <c r="O1442" s="83" t="s">
        <v>3588</v>
      </c>
      <c r="P1442" s="84" t="s">
        <v>199</v>
      </c>
      <c r="Q1442" s="83" t="s">
        <v>1163</v>
      </c>
      <c r="R1442" s="83" t="s">
        <v>1164</v>
      </c>
      <c r="S1442" s="83" t="s">
        <v>2200</v>
      </c>
      <c r="T1442" s="83"/>
      <c r="U1442" s="83" t="s">
        <v>103</v>
      </c>
      <c r="V1442" s="83" t="s">
        <v>4468</v>
      </c>
      <c r="W1442" s="274" t="s">
        <v>2203</v>
      </c>
      <c r="X1442" s="274" t="s">
        <v>2558</v>
      </c>
      <c r="Y1442" s="85">
        <v>6614397</v>
      </c>
      <c r="Z1442" s="86">
        <v>43845</v>
      </c>
      <c r="AA1442" s="86"/>
      <c r="AB1442" s="87">
        <f t="shared" ca="1" si="263"/>
        <v>35</v>
      </c>
      <c r="AC1442" s="88" t="str">
        <f t="shared" ca="1" si="264"/>
        <v>31 - 60 days</v>
      </c>
      <c r="AD1442" s="89">
        <f t="shared" si="259"/>
        <v>43875</v>
      </c>
      <c r="AE1442" s="90" t="str">
        <f t="shared" si="257"/>
        <v>W07-2020</v>
      </c>
      <c r="AF1442" s="90" t="str">
        <f t="shared" si="258"/>
        <v>Feb-2020</v>
      </c>
      <c r="AG1442" s="89" t="s">
        <v>16</v>
      </c>
      <c r="AH1442" s="90" t="str">
        <f t="shared" si="261"/>
        <v/>
      </c>
      <c r="AI1442" s="90" t="str">
        <f t="shared" si="262"/>
        <v/>
      </c>
      <c r="AJ1442" s="89">
        <v>43879</v>
      </c>
      <c r="AK1442" s="90" t="str">
        <f t="shared" si="265"/>
        <v>W08-2020</v>
      </c>
      <c r="AL1442" s="90" t="str">
        <f t="shared" si="266"/>
        <v>Feb-2020</v>
      </c>
      <c r="AM1442" s="89">
        <v>43879</v>
      </c>
      <c r="AN1442" s="90" t="str">
        <f t="shared" si="267"/>
        <v>W08-2020</v>
      </c>
      <c r="AO1442" s="90" t="str">
        <f t="shared" si="268"/>
        <v>Feb-2020</v>
      </c>
      <c r="AP1442" s="83" t="s">
        <v>4463</v>
      </c>
      <c r="AQ1442" s="107">
        <v>43857</v>
      </c>
      <c r="AR1442" s="89"/>
      <c r="AS1442" s="99">
        <v>522042745273</v>
      </c>
      <c r="AT1442" s="94" t="s">
        <v>2416</v>
      </c>
      <c r="AU1442" s="97"/>
      <c r="AV1442" s="95"/>
      <c r="AW1442" s="97"/>
      <c r="AX1442" s="89"/>
      <c r="AY1442" s="89">
        <v>43880</v>
      </c>
      <c r="AZ1442" s="219" t="str">
        <f t="shared" si="269"/>
        <v>W08-2020</v>
      </c>
      <c r="BA1442" s="86"/>
      <c r="BB1442" s="86"/>
      <c r="BC1442" s="86"/>
      <c r="BD1442" s="83" t="s">
        <v>3719</v>
      </c>
      <c r="BE1442" s="83" t="str">
        <f t="shared" si="270"/>
        <v>21.RFI</v>
      </c>
      <c r="BF1442" s="83" t="s">
        <v>3755</v>
      </c>
      <c r="BG1442" s="96" t="s">
        <v>4142</v>
      </c>
      <c r="BH1442" s="437"/>
      <c r="BI1442" s="190"/>
      <c r="BJ1442" s="190"/>
    </row>
    <row r="1443" spans="1:62" s="13" customFormat="1" ht="15" hidden="1" customHeight="1">
      <c r="A1443" s="187" t="s">
        <v>8640</v>
      </c>
      <c r="B1443" s="29"/>
      <c r="C1443" s="83" t="str">
        <f t="shared" si="260"/>
        <v>SUM-SS-MBL-1201</v>
      </c>
      <c r="D1443" s="83">
        <v>30734220031</v>
      </c>
      <c r="E1443" s="198" t="s">
        <v>11181</v>
      </c>
      <c r="F1443" s="198" t="s">
        <v>9267</v>
      </c>
      <c r="G1443" s="83" t="s">
        <v>10283</v>
      </c>
      <c r="H1443" s="351" t="s">
        <v>6508</v>
      </c>
      <c r="I1443" s="83" t="s">
        <v>9064</v>
      </c>
      <c r="J1443" s="83" t="s">
        <v>9065</v>
      </c>
      <c r="K1443" s="83">
        <v>60</v>
      </c>
      <c r="L1443" s="83" t="s">
        <v>9066</v>
      </c>
      <c r="M1443" s="83">
        <v>2022</v>
      </c>
      <c r="N1443" s="83" t="s">
        <v>10359</v>
      </c>
      <c r="O1443" s="83" t="s">
        <v>9446</v>
      </c>
      <c r="P1443" s="84" t="s">
        <v>205</v>
      </c>
      <c r="Q1443" s="83" t="s">
        <v>8556</v>
      </c>
      <c r="R1443" s="83" t="s">
        <v>8557</v>
      </c>
      <c r="S1443" s="244" t="s">
        <v>2200</v>
      </c>
      <c r="T1443" s="244" t="s">
        <v>5862</v>
      </c>
      <c r="U1443" s="244" t="s">
        <v>2199</v>
      </c>
      <c r="V1443" s="244" t="s">
        <v>4477</v>
      </c>
      <c r="W1443" s="274" t="s">
        <v>2216</v>
      </c>
      <c r="X1443" s="274" t="s">
        <v>8603</v>
      </c>
      <c r="Y1443" s="244">
        <v>6617983</v>
      </c>
      <c r="Z1443" s="86">
        <v>44589</v>
      </c>
      <c r="AA1443" s="86">
        <v>44589</v>
      </c>
      <c r="AB1443" s="332">
        <f t="shared" ca="1" si="263"/>
        <v>71</v>
      </c>
      <c r="AC1443" s="91" t="str">
        <f t="shared" ca="1" si="264"/>
        <v>61 - 90 days</v>
      </c>
      <c r="AD1443" s="89">
        <f t="shared" si="259"/>
        <v>44619</v>
      </c>
      <c r="AE1443" s="90" t="str">
        <f t="shared" si="257"/>
        <v>W10-2022</v>
      </c>
      <c r="AF1443" s="90" t="str">
        <f t="shared" si="258"/>
        <v>Feb-2022</v>
      </c>
      <c r="AG1443" s="89" t="s">
        <v>345</v>
      </c>
      <c r="AH1443" s="219" t="str">
        <f t="shared" si="261"/>
        <v>TBD</v>
      </c>
      <c r="AI1443" s="219" t="str">
        <f t="shared" si="262"/>
        <v>TBD</v>
      </c>
      <c r="AJ1443" s="199">
        <v>44717</v>
      </c>
      <c r="AK1443" s="219" t="str">
        <f t="shared" si="265"/>
        <v>W24-2022</v>
      </c>
      <c r="AL1443" s="219" t="str">
        <f t="shared" si="266"/>
        <v>Jun-2022</v>
      </c>
      <c r="AM1443" s="199">
        <v>44717</v>
      </c>
      <c r="AN1443" s="219" t="str">
        <f t="shared" si="267"/>
        <v>W24-2022</v>
      </c>
      <c r="AO1443" s="219" t="str">
        <f t="shared" si="268"/>
        <v>Jun-2022</v>
      </c>
      <c r="AP1443" s="83" t="s">
        <v>4464</v>
      </c>
      <c r="AQ1443" s="220">
        <v>44593</v>
      </c>
      <c r="AR1443" s="89">
        <v>44594</v>
      </c>
      <c r="AS1443" s="99">
        <v>147800877433</v>
      </c>
      <c r="AT1443" s="94">
        <v>6.6</v>
      </c>
      <c r="AU1443" s="256"/>
      <c r="AV1443" s="89">
        <v>44642</v>
      </c>
      <c r="AW1443" s="238"/>
      <c r="AX1443" s="89"/>
      <c r="AY1443" s="89">
        <v>44660</v>
      </c>
      <c r="AZ1443" s="219" t="str">
        <f t="shared" si="269"/>
        <v>W15-2022</v>
      </c>
      <c r="BA1443" s="86"/>
      <c r="BB1443" s="86"/>
      <c r="BC1443" s="86" t="s">
        <v>10378</v>
      </c>
      <c r="BD1443" s="83" t="s">
        <v>3719</v>
      </c>
      <c r="BE1443" s="83" t="str">
        <f t="shared" si="270"/>
        <v>21.RFI</v>
      </c>
      <c r="BF1443" s="83" t="s">
        <v>3754</v>
      </c>
      <c r="BG1443" s="237" t="s">
        <v>12577</v>
      </c>
      <c r="BH1443" s="237" t="s">
        <v>12833</v>
      </c>
      <c r="BI1443" s="197"/>
      <c r="BJ1443" s="197"/>
    </row>
    <row r="1444" spans="1:62" s="13" customFormat="1" ht="15" hidden="1" customHeight="1">
      <c r="A1444" s="187" t="s">
        <v>8640</v>
      </c>
      <c r="B1444" s="29"/>
      <c r="C1444" s="83" t="str">
        <f t="shared" si="260"/>
        <v>SUM-LA-KLA-1148</v>
      </c>
      <c r="D1444" s="83" t="s">
        <v>12147</v>
      </c>
      <c r="E1444" s="83">
        <v>101101123</v>
      </c>
      <c r="F1444" s="198" t="s">
        <v>9208</v>
      </c>
      <c r="G1444" s="83" t="s">
        <v>10283</v>
      </c>
      <c r="H1444" s="351" t="s">
        <v>6825</v>
      </c>
      <c r="I1444" s="83" t="s">
        <v>8895</v>
      </c>
      <c r="J1444" s="83" t="s">
        <v>8896</v>
      </c>
      <c r="K1444" s="83">
        <v>50</v>
      </c>
      <c r="L1444" s="83" t="s">
        <v>8897</v>
      </c>
      <c r="M1444" s="83" t="s">
        <v>10246</v>
      </c>
      <c r="N1444" s="83" t="s">
        <v>10361</v>
      </c>
      <c r="O1444" s="83" t="s">
        <v>9352</v>
      </c>
      <c r="P1444" s="84" t="s">
        <v>205</v>
      </c>
      <c r="Q1444" s="83" t="s">
        <v>8436</v>
      </c>
      <c r="R1444" s="83" t="s">
        <v>8437</v>
      </c>
      <c r="S1444" s="244" t="s">
        <v>2200</v>
      </c>
      <c r="T1444" s="244" t="s">
        <v>5862</v>
      </c>
      <c r="U1444" s="244" t="s">
        <v>2199</v>
      </c>
      <c r="V1444" s="244" t="s">
        <v>4477</v>
      </c>
      <c r="W1444" s="274" t="s">
        <v>2218</v>
      </c>
      <c r="X1444" s="274" t="s">
        <v>2736</v>
      </c>
      <c r="Y1444" s="244">
        <v>6617991</v>
      </c>
      <c r="Z1444" s="86">
        <v>44589</v>
      </c>
      <c r="AA1444" s="86">
        <v>44589</v>
      </c>
      <c r="AB1444" s="332">
        <f t="shared" ca="1" si="263"/>
        <v>63</v>
      </c>
      <c r="AC1444" s="91" t="str">
        <f t="shared" ca="1" si="264"/>
        <v>61 - 90 days</v>
      </c>
      <c r="AD1444" s="89">
        <f t="shared" si="259"/>
        <v>44619</v>
      </c>
      <c r="AE1444" s="90" t="str">
        <f t="shared" si="257"/>
        <v>W10-2022</v>
      </c>
      <c r="AF1444" s="90" t="str">
        <f t="shared" si="258"/>
        <v>Feb-2022</v>
      </c>
      <c r="AG1444" s="86" t="s">
        <v>345</v>
      </c>
      <c r="AH1444" s="219" t="str">
        <f t="shared" si="261"/>
        <v>TBD</v>
      </c>
      <c r="AI1444" s="219" t="str">
        <f t="shared" si="262"/>
        <v>TBD</v>
      </c>
      <c r="AJ1444" s="199">
        <v>44717</v>
      </c>
      <c r="AK1444" s="219" t="str">
        <f t="shared" si="265"/>
        <v>W24-2022</v>
      </c>
      <c r="AL1444" s="219" t="str">
        <f t="shared" si="266"/>
        <v>Jun-2022</v>
      </c>
      <c r="AM1444" s="339">
        <v>44717</v>
      </c>
      <c r="AN1444" s="219" t="str">
        <f t="shared" si="267"/>
        <v>W24-2022</v>
      </c>
      <c r="AO1444" s="219" t="str">
        <f t="shared" si="268"/>
        <v>Jun-2022</v>
      </c>
      <c r="AP1444" s="83" t="s">
        <v>4464</v>
      </c>
      <c r="AQ1444" s="220">
        <v>44594</v>
      </c>
      <c r="AR1444" s="89">
        <v>44595</v>
      </c>
      <c r="AS1444" s="99">
        <v>171202978132</v>
      </c>
      <c r="AT1444" s="94">
        <v>6.6</v>
      </c>
      <c r="AU1444" s="256"/>
      <c r="AV1444" s="89">
        <v>44642</v>
      </c>
      <c r="AW1444" s="238"/>
      <c r="AX1444" s="89"/>
      <c r="AY1444" s="89">
        <v>44652</v>
      </c>
      <c r="AZ1444" s="219" t="str">
        <f t="shared" si="269"/>
        <v>W14-2022</v>
      </c>
      <c r="BA1444" s="86"/>
      <c r="BB1444" s="106"/>
      <c r="BC1444" s="86" t="s">
        <v>10379</v>
      </c>
      <c r="BD1444" s="83" t="s">
        <v>3719</v>
      </c>
      <c r="BE1444" s="83" t="str">
        <f t="shared" si="270"/>
        <v>21.RFI</v>
      </c>
      <c r="BF1444" s="83" t="s">
        <v>3754</v>
      </c>
      <c r="BG1444" s="237" t="s">
        <v>12264</v>
      </c>
      <c r="BH1444" s="237" t="s">
        <v>12833</v>
      </c>
      <c r="BI1444" s="197"/>
      <c r="BJ1444" s="197"/>
    </row>
    <row r="1445" spans="1:62" s="13" customFormat="1" ht="15" hidden="1" customHeight="1">
      <c r="A1445" s="187">
        <v>947</v>
      </c>
      <c r="B1445" s="29"/>
      <c r="C1445" s="83" t="str">
        <f t="shared" si="260"/>
        <v>SUL-ST-LWK-1105</v>
      </c>
      <c r="D1445" s="83">
        <v>30714610031</v>
      </c>
      <c r="E1445" s="198" t="s">
        <v>7106</v>
      </c>
      <c r="F1445" s="198" t="s">
        <v>6996</v>
      </c>
      <c r="G1445" s="295" t="s">
        <v>5842</v>
      </c>
      <c r="H1445" s="84" t="s">
        <v>6825</v>
      </c>
      <c r="I1445" s="83" t="s">
        <v>6992</v>
      </c>
      <c r="J1445" s="83" t="s">
        <v>6993</v>
      </c>
      <c r="K1445" s="83">
        <v>60</v>
      </c>
      <c r="L1445" s="83" t="s">
        <v>6994</v>
      </c>
      <c r="M1445" s="97">
        <v>2021</v>
      </c>
      <c r="N1445" s="83" t="s">
        <v>3758</v>
      </c>
      <c r="O1445" s="83" t="s">
        <v>10400</v>
      </c>
      <c r="P1445" s="284" t="s">
        <v>205</v>
      </c>
      <c r="Q1445" s="83" t="s">
        <v>6995</v>
      </c>
      <c r="R1445" s="83" t="s">
        <v>6996</v>
      </c>
      <c r="S1445" s="198" t="s">
        <v>106</v>
      </c>
      <c r="T1445" s="198" t="s">
        <v>5862</v>
      </c>
      <c r="U1445" s="197" t="s">
        <v>203</v>
      </c>
      <c r="V1445" s="198" t="s">
        <v>4475</v>
      </c>
      <c r="W1445" s="274" t="s">
        <v>2232</v>
      </c>
      <c r="X1445" s="274" t="s">
        <v>6988</v>
      </c>
      <c r="Y1445" s="198">
        <v>6617749</v>
      </c>
      <c r="Z1445" s="199">
        <v>44494</v>
      </c>
      <c r="AA1445" s="199"/>
      <c r="AB1445" s="332">
        <f t="shared" ca="1" si="263"/>
        <v>182</v>
      </c>
      <c r="AC1445" s="91" t="str">
        <f t="shared" ca="1" si="264"/>
        <v>&gt; 150 days</v>
      </c>
      <c r="AD1445" s="89">
        <f t="shared" si="259"/>
        <v>44644</v>
      </c>
      <c r="AE1445" s="90" t="str">
        <f t="shared" si="257"/>
        <v>W13-2022</v>
      </c>
      <c r="AF1445" s="90" t="str">
        <f t="shared" si="258"/>
        <v>Mar-2022</v>
      </c>
      <c r="AG1445" s="89" t="s">
        <v>345</v>
      </c>
      <c r="AH1445" s="219" t="str">
        <f t="shared" si="261"/>
        <v>TBD</v>
      </c>
      <c r="AI1445" s="219" t="str">
        <f t="shared" si="262"/>
        <v>TBD</v>
      </c>
      <c r="AJ1445" s="199">
        <v>44676</v>
      </c>
      <c r="AK1445" s="219" t="str">
        <f t="shared" si="265"/>
        <v>W18-2022</v>
      </c>
      <c r="AL1445" s="219" t="str">
        <f t="shared" si="266"/>
        <v>Apr-2022</v>
      </c>
      <c r="AM1445" s="199">
        <v>44676</v>
      </c>
      <c r="AN1445" s="219" t="str">
        <f t="shared" si="267"/>
        <v>W18-2022</v>
      </c>
      <c r="AO1445" s="219" t="str">
        <f t="shared" si="268"/>
        <v>Apr-2022</v>
      </c>
      <c r="AP1445" s="106" t="s">
        <v>4464</v>
      </c>
      <c r="AQ1445" s="254">
        <v>44613</v>
      </c>
      <c r="AR1445" s="392">
        <v>44615</v>
      </c>
      <c r="AS1445" s="99">
        <v>319500346250</v>
      </c>
      <c r="AT1445" s="106"/>
      <c r="AU1445" s="256"/>
      <c r="AV1445" s="89">
        <v>44621</v>
      </c>
      <c r="AW1445" s="238"/>
      <c r="AX1445" s="106"/>
      <c r="AY1445" s="287">
        <v>44676</v>
      </c>
      <c r="AZ1445" s="106"/>
      <c r="BA1445" s="86"/>
      <c r="BB1445" s="86"/>
      <c r="BC1445" s="86" t="s">
        <v>6452</v>
      </c>
      <c r="BD1445" s="83" t="s">
        <v>3719</v>
      </c>
      <c r="BE1445" s="83" t="str">
        <f t="shared" si="270"/>
        <v>21.RFI</v>
      </c>
      <c r="BF1445" s="83" t="s">
        <v>5834</v>
      </c>
      <c r="BG1445" s="237" t="s">
        <v>12882</v>
      </c>
      <c r="BH1445" s="439" t="s">
        <v>12823</v>
      </c>
      <c r="BI1445" s="190"/>
      <c r="BJ1445" s="285"/>
    </row>
    <row r="1446" spans="1:62" s="13" customFormat="1" ht="15" hidden="1" customHeight="1">
      <c r="A1446" s="187" t="s">
        <v>9466</v>
      </c>
      <c r="B1446" s="29"/>
      <c r="C1446" s="83" t="str">
        <f t="shared" si="260"/>
        <v>SUM-SS-LHT-1236</v>
      </c>
      <c r="D1446" s="83">
        <v>30730660031</v>
      </c>
      <c r="E1446" s="198" t="s">
        <v>11330</v>
      </c>
      <c r="F1446" s="198" t="s">
        <v>9508</v>
      </c>
      <c r="G1446" s="83" t="s">
        <v>10283</v>
      </c>
      <c r="H1446" s="84" t="s">
        <v>6825</v>
      </c>
      <c r="I1446" s="83" t="s">
        <v>9863</v>
      </c>
      <c r="J1446" s="83" t="s">
        <v>9864</v>
      </c>
      <c r="K1446" s="83">
        <v>60</v>
      </c>
      <c r="L1446" s="83" t="s">
        <v>9865</v>
      </c>
      <c r="M1446" s="83">
        <v>2022</v>
      </c>
      <c r="N1446" s="83" t="s">
        <v>10359</v>
      </c>
      <c r="O1446" s="83" t="s">
        <v>10452</v>
      </c>
      <c r="P1446" s="84" t="s">
        <v>205</v>
      </c>
      <c r="Q1446" s="83" t="s">
        <v>9507</v>
      </c>
      <c r="R1446" s="83" t="s">
        <v>9508</v>
      </c>
      <c r="S1446" s="83" t="s">
        <v>106</v>
      </c>
      <c r="T1446" s="83" t="s">
        <v>5862</v>
      </c>
      <c r="U1446" s="83" t="s">
        <v>2199</v>
      </c>
      <c r="V1446" s="83" t="s">
        <v>4477</v>
      </c>
      <c r="W1446" s="274" t="s">
        <v>2216</v>
      </c>
      <c r="X1446" s="274" t="s">
        <v>9793</v>
      </c>
      <c r="Y1446" s="274">
        <v>6617950</v>
      </c>
      <c r="Z1446" s="86">
        <v>44586</v>
      </c>
      <c r="AA1446" s="86">
        <v>44589</v>
      </c>
      <c r="AB1446" s="332">
        <f t="shared" ca="1" si="263"/>
        <v>91</v>
      </c>
      <c r="AC1446" s="91" t="str">
        <f t="shared" ca="1" si="264"/>
        <v>91 - 120 days</v>
      </c>
      <c r="AD1446" s="89">
        <f t="shared" si="259"/>
        <v>44736</v>
      </c>
      <c r="AE1446" s="90" t="str">
        <f t="shared" si="257"/>
        <v>W26-2022</v>
      </c>
      <c r="AF1446" s="90" t="str">
        <f t="shared" si="258"/>
        <v>Jun-2022</v>
      </c>
      <c r="AG1446" s="89" t="s">
        <v>345</v>
      </c>
      <c r="AH1446" s="219" t="str">
        <f t="shared" si="261"/>
        <v>TBD</v>
      </c>
      <c r="AI1446" s="219" t="str">
        <f t="shared" si="262"/>
        <v>TBD</v>
      </c>
      <c r="AJ1446" s="199" t="s">
        <v>345</v>
      </c>
      <c r="AK1446" s="219" t="str">
        <f t="shared" si="265"/>
        <v>TBD</v>
      </c>
      <c r="AL1446" s="219" t="str">
        <f t="shared" si="266"/>
        <v>TBD</v>
      </c>
      <c r="AM1446" s="89" t="s">
        <v>345</v>
      </c>
      <c r="AN1446" s="219" t="str">
        <f t="shared" si="267"/>
        <v>TBD</v>
      </c>
      <c r="AO1446" s="219" t="str">
        <f t="shared" si="268"/>
        <v>TBD</v>
      </c>
      <c r="AP1446" s="83" t="s">
        <v>4464</v>
      </c>
      <c r="AQ1446" s="220">
        <v>44617</v>
      </c>
      <c r="AR1446" s="277">
        <v>44622</v>
      </c>
      <c r="AS1446" s="99">
        <v>147000760955</v>
      </c>
      <c r="AT1446" s="94"/>
      <c r="AU1446" s="256"/>
      <c r="AV1446" s="238"/>
      <c r="AW1446" s="238"/>
      <c r="AX1446" s="89"/>
      <c r="AY1446" s="89">
        <v>44677</v>
      </c>
      <c r="AZ1446" s="219"/>
      <c r="BA1446" s="86"/>
      <c r="BB1446" s="86"/>
      <c r="BC1446" s="86" t="s">
        <v>6452</v>
      </c>
      <c r="BD1446" s="83" t="s">
        <v>3719</v>
      </c>
      <c r="BE1446" s="83" t="str">
        <f t="shared" si="270"/>
        <v>21.RFI</v>
      </c>
      <c r="BF1446" s="83" t="s">
        <v>3754</v>
      </c>
      <c r="BG1446" s="359" t="s">
        <v>12920</v>
      </c>
      <c r="BH1446" s="436"/>
      <c r="BI1446" s="190"/>
      <c r="BJ1446" s="285"/>
    </row>
    <row r="1447" spans="1:62" s="13" customFormat="1" ht="15" hidden="1" customHeight="1">
      <c r="A1447" s="187" t="s">
        <v>8640</v>
      </c>
      <c r="B1447" s="29"/>
      <c r="C1447" s="83" t="str">
        <f t="shared" si="260"/>
        <v>JAW-JT-CLP-0567</v>
      </c>
      <c r="D1447" s="83">
        <v>30736060031</v>
      </c>
      <c r="E1447" s="198" t="s">
        <v>11196</v>
      </c>
      <c r="F1447" s="198" t="s">
        <v>9176</v>
      </c>
      <c r="G1447" s="83" t="s">
        <v>10283</v>
      </c>
      <c r="H1447" s="351" t="s">
        <v>6825</v>
      </c>
      <c r="I1447" s="83" t="s">
        <v>8796</v>
      </c>
      <c r="J1447" s="83" t="s">
        <v>8797</v>
      </c>
      <c r="K1447" s="83">
        <v>49</v>
      </c>
      <c r="L1447" s="83" t="s">
        <v>8798</v>
      </c>
      <c r="M1447" s="83" t="s">
        <v>10246</v>
      </c>
      <c r="N1447" s="83" t="s">
        <v>10361</v>
      </c>
      <c r="O1447" s="83" t="s">
        <v>9332</v>
      </c>
      <c r="P1447" s="84" t="s">
        <v>12456</v>
      </c>
      <c r="Q1447" s="83" t="s">
        <v>8366</v>
      </c>
      <c r="R1447" s="83" t="s">
        <v>8367</v>
      </c>
      <c r="S1447" s="244" t="s">
        <v>2200</v>
      </c>
      <c r="T1447" s="244" t="s">
        <v>5862</v>
      </c>
      <c r="U1447" s="244" t="s">
        <v>5907</v>
      </c>
      <c r="V1447" s="244" t="s">
        <v>4468</v>
      </c>
      <c r="W1447" s="274" t="s">
        <v>2203</v>
      </c>
      <c r="X1447" s="274" t="s">
        <v>8610</v>
      </c>
      <c r="Y1447" s="244">
        <v>6617993</v>
      </c>
      <c r="Z1447" s="86">
        <v>44589</v>
      </c>
      <c r="AA1447" s="86">
        <v>44589</v>
      </c>
      <c r="AB1447" s="332">
        <f t="shared" ca="1" si="263"/>
        <v>87</v>
      </c>
      <c r="AC1447" s="91" t="str">
        <f t="shared" ca="1" si="264"/>
        <v>61 - 90 days</v>
      </c>
      <c r="AD1447" s="89">
        <f t="shared" si="259"/>
        <v>44619</v>
      </c>
      <c r="AE1447" s="90" t="str">
        <f t="shared" si="257"/>
        <v>W10-2022</v>
      </c>
      <c r="AF1447" s="90" t="str">
        <f t="shared" si="258"/>
        <v>Feb-2022</v>
      </c>
      <c r="AG1447" s="86" t="s">
        <v>345</v>
      </c>
      <c r="AH1447" s="219" t="str">
        <f t="shared" si="261"/>
        <v>TBD</v>
      </c>
      <c r="AI1447" s="219" t="str">
        <f t="shared" si="262"/>
        <v>TBD</v>
      </c>
      <c r="AJ1447" s="199">
        <v>44658</v>
      </c>
      <c r="AK1447" s="219" t="str">
        <f t="shared" si="265"/>
        <v>W15-2022</v>
      </c>
      <c r="AL1447" s="219" t="str">
        <f t="shared" si="266"/>
        <v>Apr-2022</v>
      </c>
      <c r="AM1447" s="339">
        <v>44681</v>
      </c>
      <c r="AN1447" s="219" t="str">
        <f t="shared" si="267"/>
        <v>W18-2022</v>
      </c>
      <c r="AO1447" s="219" t="str">
        <f t="shared" si="268"/>
        <v>Apr-2022</v>
      </c>
      <c r="AP1447" s="83" t="s">
        <v>4464</v>
      </c>
      <c r="AQ1447" s="220">
        <v>44594</v>
      </c>
      <c r="AR1447" s="89">
        <v>44634</v>
      </c>
      <c r="AS1447" s="99">
        <v>525061585123</v>
      </c>
      <c r="AT1447" s="94">
        <v>11</v>
      </c>
      <c r="AU1447" s="256"/>
      <c r="AV1447" s="95">
        <v>44628</v>
      </c>
      <c r="AW1447" s="238"/>
      <c r="AX1447" s="89"/>
      <c r="AY1447" s="89">
        <v>44676</v>
      </c>
      <c r="AZ1447" s="89"/>
      <c r="BA1447" s="86"/>
      <c r="BB1447" s="86"/>
      <c r="BC1447" s="86"/>
      <c r="BD1447" s="83" t="s">
        <v>3719</v>
      </c>
      <c r="BE1447" s="83" t="str">
        <f t="shared" si="270"/>
        <v>21.RFI</v>
      </c>
      <c r="BF1447" s="83" t="s">
        <v>3754</v>
      </c>
      <c r="BG1447" s="237" t="s">
        <v>12871</v>
      </c>
      <c r="BH1447" s="439" t="s">
        <v>12823</v>
      </c>
      <c r="BI1447" s="190"/>
      <c r="BJ1447" s="285"/>
    </row>
    <row r="1448" spans="1:62" s="13" customFormat="1" ht="15" hidden="1" customHeight="1">
      <c r="A1448" s="187"/>
      <c r="B1448" s="29"/>
      <c r="C1448" s="83" t="str">
        <f t="shared" si="260"/>
        <v>JAW-BT-TNG-1529</v>
      </c>
      <c r="D1448" s="83">
        <v>30743240031</v>
      </c>
      <c r="E1448" s="198">
        <v>1320402001</v>
      </c>
      <c r="F1448" s="198"/>
      <c r="G1448" s="83" t="s">
        <v>10422</v>
      </c>
      <c r="H1448" s="84" t="s">
        <v>6825</v>
      </c>
      <c r="I1448" s="83" t="s">
        <v>12097</v>
      </c>
      <c r="J1448" s="83" t="s">
        <v>12098</v>
      </c>
      <c r="K1448" s="83">
        <v>21</v>
      </c>
      <c r="L1448" s="83" t="s">
        <v>4599</v>
      </c>
      <c r="M1448" s="83"/>
      <c r="N1448" s="83" t="s">
        <v>12105</v>
      </c>
      <c r="O1448" s="83"/>
      <c r="P1448" s="84" t="s">
        <v>199</v>
      </c>
      <c r="Q1448" s="83" t="s">
        <v>12095</v>
      </c>
      <c r="R1448" s="83" t="s">
        <v>12096</v>
      </c>
      <c r="S1448" s="83" t="s">
        <v>2200</v>
      </c>
      <c r="T1448" s="83" t="s">
        <v>5862</v>
      </c>
      <c r="U1448" s="83" t="s">
        <v>5947</v>
      </c>
      <c r="V1448" s="86" t="s">
        <v>8117</v>
      </c>
      <c r="W1448" s="86" t="s">
        <v>2204</v>
      </c>
      <c r="X1448" s="86" t="s">
        <v>2602</v>
      </c>
      <c r="Y1448" s="83">
        <v>6618126</v>
      </c>
      <c r="Z1448" s="86">
        <v>44636</v>
      </c>
      <c r="AA1448" s="86">
        <v>44636</v>
      </c>
      <c r="AB1448" s="332">
        <f t="shared" ca="1" si="263"/>
        <v>36</v>
      </c>
      <c r="AC1448" s="91" t="str">
        <f t="shared" ca="1" si="264"/>
        <v>31 - 60 days</v>
      </c>
      <c r="AD1448" s="89">
        <f t="shared" si="259"/>
        <v>44666</v>
      </c>
      <c r="AE1448" s="90" t="str">
        <f t="shared" si="257"/>
        <v>W16-2022</v>
      </c>
      <c r="AF1448" s="90" t="str">
        <f t="shared" si="258"/>
        <v>Apr-2022</v>
      </c>
      <c r="AG1448" s="89" t="s">
        <v>345</v>
      </c>
      <c r="AH1448" s="219" t="str">
        <f t="shared" si="261"/>
        <v>TBD</v>
      </c>
      <c r="AI1448" s="219" t="str">
        <f t="shared" si="262"/>
        <v>TBD</v>
      </c>
      <c r="AJ1448" s="89" t="s">
        <v>345</v>
      </c>
      <c r="AK1448" s="219" t="str">
        <f t="shared" si="265"/>
        <v>TBD</v>
      </c>
      <c r="AL1448" s="219" t="str">
        <f t="shared" si="266"/>
        <v>TBD</v>
      </c>
      <c r="AM1448" s="89" t="s">
        <v>345</v>
      </c>
      <c r="AN1448" s="219" t="str">
        <f t="shared" si="267"/>
        <v>TBD</v>
      </c>
      <c r="AO1448" s="219" t="str">
        <f t="shared" si="268"/>
        <v>TBD</v>
      </c>
      <c r="AP1448" s="220" t="s">
        <v>4464</v>
      </c>
      <c r="AQ1448" s="89"/>
      <c r="AR1448" s="99"/>
      <c r="AS1448" s="94"/>
      <c r="AT1448" s="256"/>
      <c r="AU1448" s="95"/>
      <c r="AV1448" s="95">
        <v>44671</v>
      </c>
      <c r="AW1448" s="89"/>
      <c r="AX1448" s="89"/>
      <c r="AY1448" s="423">
        <v>44672</v>
      </c>
      <c r="AZ1448" s="86"/>
      <c r="BA1448" s="86"/>
      <c r="BB1448" s="86"/>
      <c r="BC1448" s="83"/>
      <c r="BD1448" s="83" t="s">
        <v>3719</v>
      </c>
      <c r="BE1448" s="83" t="str">
        <f t="shared" si="270"/>
        <v>21.RFI</v>
      </c>
      <c r="BF1448" s="83" t="s">
        <v>3754</v>
      </c>
      <c r="BG1448" s="359" t="s">
        <v>12835</v>
      </c>
      <c r="BH1448" s="359" t="s">
        <v>12823</v>
      </c>
      <c r="BI1448" s="197"/>
      <c r="BJ1448" s="83"/>
    </row>
    <row r="1449" spans="1:62" s="13" customFormat="1" ht="15" hidden="1" customHeight="1">
      <c r="A1449" s="187" t="s">
        <v>8640</v>
      </c>
      <c r="B1449" s="29"/>
      <c r="C1449" s="83" t="str">
        <f t="shared" si="260"/>
        <v>JAW-JT-KBM-0636</v>
      </c>
      <c r="D1449" s="83">
        <v>30735990031</v>
      </c>
      <c r="E1449" s="198" t="s">
        <v>11204</v>
      </c>
      <c r="F1449" s="418" t="s">
        <v>9252</v>
      </c>
      <c r="G1449" s="83" t="s">
        <v>10283</v>
      </c>
      <c r="H1449" s="351" t="s">
        <v>6508</v>
      </c>
      <c r="I1449" s="244" t="s">
        <v>9023</v>
      </c>
      <c r="J1449" s="244" t="s">
        <v>9024</v>
      </c>
      <c r="K1449" s="244">
        <v>69</v>
      </c>
      <c r="L1449" s="244" t="s">
        <v>9025</v>
      </c>
      <c r="M1449" s="83">
        <v>2022</v>
      </c>
      <c r="N1449" s="83" t="s">
        <v>10359</v>
      </c>
      <c r="O1449" s="244" t="s">
        <v>9439</v>
      </c>
      <c r="P1449" s="84" t="s">
        <v>12456</v>
      </c>
      <c r="Q1449" s="244" t="s">
        <v>8526</v>
      </c>
      <c r="R1449" s="244" t="s">
        <v>8527</v>
      </c>
      <c r="S1449" s="244" t="s">
        <v>2200</v>
      </c>
      <c r="T1449" s="244" t="s">
        <v>5862</v>
      </c>
      <c r="U1449" s="244" t="s">
        <v>5907</v>
      </c>
      <c r="V1449" s="244" t="s">
        <v>4468</v>
      </c>
      <c r="W1449" s="244" t="s">
        <v>2203</v>
      </c>
      <c r="X1449" s="244" t="s">
        <v>2604</v>
      </c>
      <c r="Y1449" s="244">
        <v>6617984</v>
      </c>
      <c r="Z1449" s="86">
        <v>44589</v>
      </c>
      <c r="AA1449" s="86">
        <v>44589</v>
      </c>
      <c r="AB1449" s="332">
        <f t="shared" ca="1" si="263"/>
        <v>87</v>
      </c>
      <c r="AC1449" s="91" t="str">
        <f t="shared" ca="1" si="264"/>
        <v>61 - 90 days</v>
      </c>
      <c r="AD1449" s="89">
        <f t="shared" si="259"/>
        <v>44619</v>
      </c>
      <c r="AE1449" s="90" t="str">
        <f t="shared" si="257"/>
        <v>W10-2022</v>
      </c>
      <c r="AF1449" s="90" t="str">
        <f t="shared" si="258"/>
        <v>Feb-2022</v>
      </c>
      <c r="AG1449" s="86" t="s">
        <v>345</v>
      </c>
      <c r="AH1449" s="219" t="str">
        <f t="shared" si="261"/>
        <v>TBD</v>
      </c>
      <c r="AI1449" s="219" t="str">
        <f t="shared" si="262"/>
        <v>TBD</v>
      </c>
      <c r="AJ1449" s="89">
        <v>44659</v>
      </c>
      <c r="AK1449" s="219" t="str">
        <f t="shared" si="265"/>
        <v>W15-2022</v>
      </c>
      <c r="AL1449" s="219" t="str">
        <f t="shared" si="266"/>
        <v>Apr-2022</v>
      </c>
      <c r="AM1449" s="339">
        <v>44681</v>
      </c>
      <c r="AN1449" s="219" t="str">
        <f t="shared" si="267"/>
        <v>W18-2022</v>
      </c>
      <c r="AO1449" s="219" t="str">
        <f t="shared" si="268"/>
        <v>Apr-2022</v>
      </c>
      <c r="AP1449" s="83" t="s">
        <v>4464</v>
      </c>
      <c r="AQ1449" s="220">
        <v>44594</v>
      </c>
      <c r="AR1449" s="89">
        <v>44634</v>
      </c>
      <c r="AS1449" s="99">
        <v>525031643459</v>
      </c>
      <c r="AT1449" s="94">
        <v>11</v>
      </c>
      <c r="AU1449" s="256"/>
      <c r="AV1449" s="89">
        <v>44629</v>
      </c>
      <c r="AW1449" s="238"/>
      <c r="AX1449" s="89"/>
      <c r="AY1449" s="89">
        <v>44676</v>
      </c>
      <c r="AZ1449" s="89"/>
      <c r="BA1449" s="86"/>
      <c r="BB1449" s="86"/>
      <c r="BC1449" s="86"/>
      <c r="BD1449" s="83" t="s">
        <v>3719</v>
      </c>
      <c r="BE1449" s="83" t="str">
        <f t="shared" si="270"/>
        <v>21.RFI</v>
      </c>
      <c r="BF1449" s="83" t="s">
        <v>3754</v>
      </c>
      <c r="BG1449" s="237" t="s">
        <v>12852</v>
      </c>
      <c r="BH1449" s="439" t="s">
        <v>12823</v>
      </c>
      <c r="BI1449" s="190"/>
      <c r="BJ1449" s="285"/>
    </row>
    <row r="1450" spans="1:62" s="13" customFormat="1" ht="15" hidden="1" customHeight="1">
      <c r="A1450" s="187"/>
      <c r="B1450" s="29"/>
      <c r="C1450" s="83" t="str">
        <f t="shared" si="260"/>
        <v>JAW-JI-KDR-4348</v>
      </c>
      <c r="D1450" s="83">
        <v>30740170031</v>
      </c>
      <c r="E1450" s="198" t="s">
        <v>11451</v>
      </c>
      <c r="F1450" s="198" t="s">
        <v>10824</v>
      </c>
      <c r="G1450" s="83" t="s">
        <v>10283</v>
      </c>
      <c r="H1450" s="84" t="s">
        <v>6825</v>
      </c>
      <c r="I1450" s="83" t="s">
        <v>10955</v>
      </c>
      <c r="J1450" s="83" t="s">
        <v>10956</v>
      </c>
      <c r="K1450" s="83">
        <v>50</v>
      </c>
      <c r="L1450" s="83" t="s">
        <v>10957</v>
      </c>
      <c r="M1450" s="83">
        <v>2022</v>
      </c>
      <c r="N1450" s="83" t="s">
        <v>10974</v>
      </c>
      <c r="O1450" s="83" t="s">
        <v>12648</v>
      </c>
      <c r="P1450" s="84" t="s">
        <v>205</v>
      </c>
      <c r="Q1450" s="83" t="s">
        <v>10823</v>
      </c>
      <c r="R1450" s="83" t="s">
        <v>10824</v>
      </c>
      <c r="S1450" s="83" t="s">
        <v>106</v>
      </c>
      <c r="T1450" s="83" t="s">
        <v>5862</v>
      </c>
      <c r="U1450" s="83" t="s">
        <v>2198</v>
      </c>
      <c r="V1450" s="86" t="s">
        <v>4472</v>
      </c>
      <c r="W1450" s="83" t="s">
        <v>2207</v>
      </c>
      <c r="X1450" s="83" t="s">
        <v>2726</v>
      </c>
      <c r="Y1450" s="83">
        <v>6618108</v>
      </c>
      <c r="Z1450" s="86">
        <v>44627</v>
      </c>
      <c r="AA1450" s="86">
        <v>44627</v>
      </c>
      <c r="AB1450" s="332">
        <f t="shared" ca="1" si="263"/>
        <v>49</v>
      </c>
      <c r="AC1450" s="91" t="str">
        <f t="shared" ca="1" si="264"/>
        <v>31 - 60 days</v>
      </c>
      <c r="AD1450" s="89">
        <f t="shared" si="259"/>
        <v>44777</v>
      </c>
      <c r="AE1450" s="90" t="str">
        <f t="shared" si="257"/>
        <v>W32-2022</v>
      </c>
      <c r="AF1450" s="90" t="str">
        <f t="shared" si="258"/>
        <v>Aug-2022</v>
      </c>
      <c r="AG1450" s="89" t="s">
        <v>345</v>
      </c>
      <c r="AH1450" s="219" t="str">
        <f t="shared" si="261"/>
        <v>TBD</v>
      </c>
      <c r="AI1450" s="219" t="str">
        <f t="shared" si="262"/>
        <v>TBD</v>
      </c>
      <c r="AJ1450" s="199" t="s">
        <v>345</v>
      </c>
      <c r="AK1450" s="219" t="str">
        <f t="shared" si="265"/>
        <v>TBD</v>
      </c>
      <c r="AL1450" s="219" t="str">
        <f t="shared" si="266"/>
        <v>TBD</v>
      </c>
      <c r="AM1450" s="89" t="s">
        <v>345</v>
      </c>
      <c r="AN1450" s="219" t="str">
        <f t="shared" si="267"/>
        <v>TBD</v>
      </c>
      <c r="AO1450" s="219" t="str">
        <f t="shared" si="268"/>
        <v>TBD</v>
      </c>
      <c r="AP1450" s="220" t="s">
        <v>4464</v>
      </c>
      <c r="AQ1450" s="89">
        <v>44662</v>
      </c>
      <c r="AR1450" s="89">
        <v>44664</v>
      </c>
      <c r="AS1450" s="99" t="s">
        <v>12238</v>
      </c>
      <c r="AT1450" s="256"/>
      <c r="AU1450" s="95"/>
      <c r="AV1450" s="238"/>
      <c r="AW1450" s="89"/>
      <c r="AX1450" s="89"/>
      <c r="AY1450" s="423">
        <v>44676</v>
      </c>
      <c r="AZ1450" s="86"/>
      <c r="BA1450" s="86"/>
      <c r="BB1450" s="86"/>
      <c r="BC1450" s="83" t="s">
        <v>10376</v>
      </c>
      <c r="BD1450" s="237" t="s">
        <v>3719</v>
      </c>
      <c r="BE1450" s="83" t="str">
        <f t="shared" si="270"/>
        <v>21.RFI</v>
      </c>
      <c r="BF1450" s="83" t="s">
        <v>5834</v>
      </c>
      <c r="BG1450" s="237" t="s">
        <v>12879</v>
      </c>
      <c r="BH1450" s="435"/>
      <c r="BI1450" s="190"/>
      <c r="BJ1450" s="285"/>
    </row>
    <row r="1451" spans="1:62" s="13" customFormat="1" ht="15" hidden="1" customHeight="1">
      <c r="A1451" s="187">
        <v>956</v>
      </c>
      <c r="B1451" s="29"/>
      <c r="C1451" s="83" t="str">
        <f t="shared" si="260"/>
        <v>JAW-JT-SKT-2147</v>
      </c>
      <c r="D1451" s="83">
        <v>30714510031</v>
      </c>
      <c r="E1451" s="198" t="s">
        <v>11046</v>
      </c>
      <c r="F1451" s="198" t="s">
        <v>7161</v>
      </c>
      <c r="G1451" s="83" t="s">
        <v>5842</v>
      </c>
      <c r="H1451" s="284" t="s">
        <v>6825</v>
      </c>
      <c r="I1451" s="83">
        <v>110.8514583</v>
      </c>
      <c r="J1451" s="83">
        <v>-7.5563167</v>
      </c>
      <c r="K1451" s="83">
        <v>30</v>
      </c>
      <c r="L1451" s="83" t="s">
        <v>4487</v>
      </c>
      <c r="M1451" s="97">
        <v>2021</v>
      </c>
      <c r="N1451" s="83" t="s">
        <v>3758</v>
      </c>
      <c r="O1451" s="83" t="s">
        <v>10397</v>
      </c>
      <c r="P1451" s="284" t="s">
        <v>199</v>
      </c>
      <c r="Q1451" s="83" t="s">
        <v>7160</v>
      </c>
      <c r="R1451" s="244" t="s">
        <v>7161</v>
      </c>
      <c r="S1451" s="198" t="s">
        <v>106</v>
      </c>
      <c r="T1451" s="198" t="s">
        <v>5862</v>
      </c>
      <c r="U1451" s="197" t="s">
        <v>103</v>
      </c>
      <c r="V1451" s="198" t="s">
        <v>4468</v>
      </c>
      <c r="W1451" s="83" t="s">
        <v>2203</v>
      </c>
      <c r="X1451" s="83" t="s">
        <v>2636</v>
      </c>
      <c r="Y1451" s="198">
        <v>6617739</v>
      </c>
      <c r="Z1451" s="199">
        <v>44491</v>
      </c>
      <c r="AA1451" s="199"/>
      <c r="AB1451" s="332">
        <f t="shared" ca="1" si="263"/>
        <v>138</v>
      </c>
      <c r="AC1451" s="91" t="str">
        <f t="shared" ca="1" si="264"/>
        <v>121 - 150 days</v>
      </c>
      <c r="AD1451" s="89">
        <f t="shared" si="259"/>
        <v>44641</v>
      </c>
      <c r="AE1451" s="90" t="str">
        <f t="shared" si="257"/>
        <v>W13-2022</v>
      </c>
      <c r="AF1451" s="90" t="str">
        <f t="shared" si="258"/>
        <v>Mar-2022</v>
      </c>
      <c r="AG1451" s="89" t="s">
        <v>345</v>
      </c>
      <c r="AH1451" s="219" t="str">
        <f t="shared" si="261"/>
        <v>TBD</v>
      </c>
      <c r="AI1451" s="219" t="str">
        <f t="shared" si="262"/>
        <v>TBD</v>
      </c>
      <c r="AJ1451" s="199">
        <v>44641</v>
      </c>
      <c r="AK1451" s="219" t="str">
        <f t="shared" si="265"/>
        <v>W13-2022</v>
      </c>
      <c r="AL1451" s="219" t="str">
        <f t="shared" si="266"/>
        <v>Mar-2022</v>
      </c>
      <c r="AM1451" s="199">
        <v>44641</v>
      </c>
      <c r="AN1451" s="219" t="str">
        <f t="shared" si="267"/>
        <v>W13-2022</v>
      </c>
      <c r="AO1451" s="219" t="str">
        <f t="shared" si="268"/>
        <v>Mar-2022</v>
      </c>
      <c r="AP1451" s="106" t="s">
        <v>4464</v>
      </c>
      <c r="AQ1451" s="220">
        <v>44558</v>
      </c>
      <c r="AR1451" s="106"/>
      <c r="AS1451" s="99">
        <v>520521518427</v>
      </c>
      <c r="AT1451" s="106">
        <v>7.7</v>
      </c>
      <c r="AU1451" s="256"/>
      <c r="AV1451" s="95"/>
      <c r="AW1451" s="238"/>
      <c r="AX1451" s="106"/>
      <c r="AY1451" s="392">
        <v>44629</v>
      </c>
      <c r="AZ1451" s="219" t="str">
        <f t="shared" ref="AZ1451:AZ1482" si="271">IFERROR(VLOOKUP(AY1451,L_Convert,6,FALSE),"")</f>
        <v>W11-2022</v>
      </c>
      <c r="BA1451" s="106"/>
      <c r="BB1451" s="86"/>
      <c r="BC1451" s="106" t="s">
        <v>6452</v>
      </c>
      <c r="BD1451" s="83" t="s">
        <v>3719</v>
      </c>
      <c r="BE1451" s="83" t="str">
        <f t="shared" si="270"/>
        <v>21.RFI</v>
      </c>
      <c r="BF1451" s="83" t="s">
        <v>3754</v>
      </c>
      <c r="BG1451" s="239" t="s">
        <v>11344</v>
      </c>
      <c r="BH1451" s="439"/>
      <c r="BI1451" s="190"/>
      <c r="BJ1451" s="190"/>
    </row>
    <row r="1452" spans="1:62" s="13" customFormat="1" ht="15" hidden="1" customHeight="1">
      <c r="A1452" s="187">
        <v>941.8</v>
      </c>
      <c r="B1452" s="29"/>
      <c r="C1452" s="83" t="str">
        <f t="shared" si="260"/>
        <v>SUM-BB-PGP-0531</v>
      </c>
      <c r="D1452" s="83">
        <v>30714550031</v>
      </c>
      <c r="E1452" s="83" t="s">
        <v>6985</v>
      </c>
      <c r="F1452" s="83" t="s">
        <v>6966</v>
      </c>
      <c r="G1452" s="83" t="s">
        <v>5842</v>
      </c>
      <c r="H1452" s="84" t="s">
        <v>6825</v>
      </c>
      <c r="I1452" s="83" t="s">
        <v>6967</v>
      </c>
      <c r="J1452" s="83" t="s">
        <v>6970</v>
      </c>
      <c r="K1452" s="83">
        <v>50</v>
      </c>
      <c r="L1452" s="83" t="s">
        <v>6971</v>
      </c>
      <c r="M1452" s="83">
        <v>2021</v>
      </c>
      <c r="N1452" s="83" t="s">
        <v>3758</v>
      </c>
      <c r="O1452" s="83" t="s">
        <v>8129</v>
      </c>
      <c r="P1452" s="84" t="s">
        <v>205</v>
      </c>
      <c r="Q1452" s="83" t="s">
        <v>6965</v>
      </c>
      <c r="R1452" s="244" t="s">
        <v>6966</v>
      </c>
      <c r="S1452" s="83" t="s">
        <v>106</v>
      </c>
      <c r="T1452" s="83" t="s">
        <v>5862</v>
      </c>
      <c r="U1452" s="83" t="s">
        <v>201</v>
      </c>
      <c r="V1452" s="86" t="s">
        <v>4477</v>
      </c>
      <c r="W1452" s="83" t="s">
        <v>2231</v>
      </c>
      <c r="X1452" s="83" t="s">
        <v>2741</v>
      </c>
      <c r="Y1452" s="85">
        <v>6617734</v>
      </c>
      <c r="Z1452" s="86">
        <v>44490</v>
      </c>
      <c r="AA1452" s="86"/>
      <c r="AB1452" s="332">
        <f t="shared" ca="1" si="263"/>
        <v>130</v>
      </c>
      <c r="AC1452" s="91" t="str">
        <f t="shared" ca="1" si="264"/>
        <v>121 - 150 days</v>
      </c>
      <c r="AD1452" s="89">
        <f t="shared" si="259"/>
        <v>44640</v>
      </c>
      <c r="AE1452" s="90" t="str">
        <f t="shared" si="257"/>
        <v>W13-2022</v>
      </c>
      <c r="AF1452" s="90" t="str">
        <f t="shared" si="258"/>
        <v>Mar-2022</v>
      </c>
      <c r="AG1452" s="89" t="s">
        <v>345</v>
      </c>
      <c r="AH1452" s="219" t="str">
        <f t="shared" si="261"/>
        <v>TBD</v>
      </c>
      <c r="AI1452" s="219" t="str">
        <f t="shared" si="262"/>
        <v>TBD</v>
      </c>
      <c r="AJ1452" s="199">
        <v>44613</v>
      </c>
      <c r="AK1452" s="219" t="str">
        <f t="shared" si="265"/>
        <v>W09-2022</v>
      </c>
      <c r="AL1452" s="219" t="str">
        <f t="shared" si="266"/>
        <v>Feb-2022</v>
      </c>
      <c r="AM1452" s="89">
        <v>44620</v>
      </c>
      <c r="AN1452" s="219" t="str">
        <f t="shared" si="267"/>
        <v>W10-2022</v>
      </c>
      <c r="AO1452" s="219" t="str">
        <f t="shared" si="268"/>
        <v>Feb-2022</v>
      </c>
      <c r="AP1452" s="84" t="s">
        <v>4464</v>
      </c>
      <c r="AQ1452" s="235">
        <v>44524</v>
      </c>
      <c r="AR1452" s="89"/>
      <c r="AS1452" s="99">
        <v>161001841798</v>
      </c>
      <c r="AT1452" s="94">
        <v>6.6</v>
      </c>
      <c r="AU1452" s="256"/>
      <c r="AV1452" s="95"/>
      <c r="AW1452" s="238"/>
      <c r="AX1452" s="89"/>
      <c r="AY1452" s="277">
        <v>44620</v>
      </c>
      <c r="AZ1452" s="219" t="str">
        <f t="shared" si="271"/>
        <v>W10-2022</v>
      </c>
      <c r="BA1452" s="86"/>
      <c r="BB1452" s="86"/>
      <c r="BC1452" s="106" t="s">
        <v>6452</v>
      </c>
      <c r="BD1452" s="89" t="s">
        <v>3719</v>
      </c>
      <c r="BE1452" s="83" t="str">
        <f t="shared" si="270"/>
        <v>21.RFI</v>
      </c>
      <c r="BF1452" s="83" t="s">
        <v>3754</v>
      </c>
      <c r="BG1452" s="237" t="s">
        <v>10491</v>
      </c>
      <c r="BH1452" s="435"/>
      <c r="BI1452" s="370"/>
      <c r="BJ1452" s="370"/>
    </row>
    <row r="1453" spans="1:62" s="13" customFormat="1" ht="15" hidden="1" customHeight="1">
      <c r="A1453" s="27">
        <v>654</v>
      </c>
      <c r="B1453" s="29"/>
      <c r="C1453" s="83" t="str">
        <f t="shared" si="260"/>
        <v>NUS-NB-MTR-5391</v>
      </c>
      <c r="D1453" s="83">
        <v>30705460031</v>
      </c>
      <c r="E1453" s="83" t="s">
        <v>2833</v>
      </c>
      <c r="F1453" s="83" t="s">
        <v>1680</v>
      </c>
      <c r="G1453" s="83" t="s">
        <v>3756</v>
      </c>
      <c r="H1453" s="84" t="s">
        <v>6825</v>
      </c>
      <c r="I1453" s="83" t="s">
        <v>5540</v>
      </c>
      <c r="J1453" s="83" t="s">
        <v>5541</v>
      </c>
      <c r="K1453" s="83">
        <v>30</v>
      </c>
      <c r="L1453" s="83" t="s">
        <v>4952</v>
      </c>
      <c r="M1453" s="83">
        <v>2021</v>
      </c>
      <c r="N1453" s="83" t="s">
        <v>3756</v>
      </c>
      <c r="O1453" s="83" t="s">
        <v>7940</v>
      </c>
      <c r="P1453" s="84" t="s">
        <v>6433</v>
      </c>
      <c r="Q1453" s="83" t="s">
        <v>1679</v>
      </c>
      <c r="R1453" s="83" t="s">
        <v>1680</v>
      </c>
      <c r="S1453" s="86" t="s">
        <v>106</v>
      </c>
      <c r="T1453" s="83" t="s">
        <v>4465</v>
      </c>
      <c r="U1453" s="83" t="s">
        <v>2198</v>
      </c>
      <c r="V1453" s="83" t="s">
        <v>4478</v>
      </c>
      <c r="W1453" s="83" t="s">
        <v>2221</v>
      </c>
      <c r="X1453" s="85" t="s">
        <v>2690</v>
      </c>
      <c r="Y1453" s="293">
        <v>6617595</v>
      </c>
      <c r="Z1453" s="294">
        <v>44446</v>
      </c>
      <c r="AA1453" s="294"/>
      <c r="AB1453" s="87">
        <f t="shared" ca="1" si="263"/>
        <v>105</v>
      </c>
      <c r="AC1453" s="88" t="str">
        <f t="shared" ca="1" si="264"/>
        <v>91 - 120 days</v>
      </c>
      <c r="AD1453" s="89">
        <f t="shared" si="259"/>
        <v>44596</v>
      </c>
      <c r="AE1453" s="90" t="str">
        <f t="shared" si="257"/>
        <v>W06-2022</v>
      </c>
      <c r="AF1453" s="90" t="str">
        <f t="shared" si="258"/>
        <v>Feb-2022</v>
      </c>
      <c r="AG1453" s="86">
        <v>44550</v>
      </c>
      <c r="AH1453" s="90" t="str">
        <f t="shared" si="261"/>
        <v>W52-2021</v>
      </c>
      <c r="AI1453" s="90" t="str">
        <f t="shared" si="262"/>
        <v>Dec-2021</v>
      </c>
      <c r="AJ1453" s="89">
        <v>44538</v>
      </c>
      <c r="AK1453" s="90" t="str">
        <f t="shared" si="265"/>
        <v>W50-2021</v>
      </c>
      <c r="AL1453" s="90" t="str">
        <f t="shared" si="266"/>
        <v>Dec-2021</v>
      </c>
      <c r="AM1453" s="89">
        <v>44551</v>
      </c>
      <c r="AN1453" s="90" t="str">
        <f t="shared" si="267"/>
        <v>W52-2021</v>
      </c>
      <c r="AO1453" s="90" t="str">
        <f t="shared" si="268"/>
        <v>Dec-2021</v>
      </c>
      <c r="AP1453" s="83" t="s">
        <v>4464</v>
      </c>
      <c r="AQ1453" s="220">
        <v>44512</v>
      </c>
      <c r="AR1453" s="83"/>
      <c r="AS1453" s="220">
        <v>441503329783</v>
      </c>
      <c r="AT1453" s="83">
        <v>6.6</v>
      </c>
      <c r="AU1453" s="256"/>
      <c r="AV1453" s="95"/>
      <c r="AW1453" s="238"/>
      <c r="AX1453" s="83"/>
      <c r="AY1453" s="89">
        <v>44551</v>
      </c>
      <c r="AZ1453" s="219" t="str">
        <f t="shared" si="271"/>
        <v>W52-2021</v>
      </c>
      <c r="BA1453" s="86"/>
      <c r="BB1453" s="86"/>
      <c r="BC1453" s="86"/>
      <c r="BD1453" s="89" t="s">
        <v>3719</v>
      </c>
      <c r="BE1453" s="83" t="str">
        <f t="shared" si="270"/>
        <v>21.RFI</v>
      </c>
      <c r="BF1453" s="83" t="s">
        <v>3754</v>
      </c>
      <c r="BG1453" s="237" t="s">
        <v>8156</v>
      </c>
      <c r="BH1453" s="237"/>
      <c r="BI1453" s="197"/>
      <c r="BJ1453" s="197"/>
    </row>
    <row r="1454" spans="1:62" s="13" customFormat="1" ht="15" hidden="1" customHeight="1">
      <c r="A1454" s="187">
        <v>528</v>
      </c>
      <c r="B1454" s="29"/>
      <c r="C1454" s="83" t="str">
        <f t="shared" si="260"/>
        <v>JAW-JT-SKT-2146</v>
      </c>
      <c r="D1454" s="83">
        <v>30700500031</v>
      </c>
      <c r="E1454" s="83">
        <v>1447851003</v>
      </c>
      <c r="F1454" s="83" t="s">
        <v>1429</v>
      </c>
      <c r="G1454" s="83" t="s">
        <v>5842</v>
      </c>
      <c r="H1454" s="84" t="s">
        <v>6825</v>
      </c>
      <c r="I1454" s="83" t="s">
        <v>5307</v>
      </c>
      <c r="J1454" s="83" t="s">
        <v>5308</v>
      </c>
      <c r="K1454" s="83">
        <v>35</v>
      </c>
      <c r="L1454" s="83" t="s">
        <v>4877</v>
      </c>
      <c r="M1454" s="97">
        <v>2021</v>
      </c>
      <c r="N1454" s="83" t="s">
        <v>3758</v>
      </c>
      <c r="O1454" s="83" t="s">
        <v>2359</v>
      </c>
      <c r="P1454" s="84" t="s">
        <v>199</v>
      </c>
      <c r="Q1454" s="83" t="s">
        <v>1428</v>
      </c>
      <c r="R1454" s="244" t="s">
        <v>1429</v>
      </c>
      <c r="S1454" s="83" t="s">
        <v>106</v>
      </c>
      <c r="T1454" s="83" t="s">
        <v>4465</v>
      </c>
      <c r="U1454" s="83" t="s">
        <v>103</v>
      </c>
      <c r="V1454" s="86" t="s">
        <v>4468</v>
      </c>
      <c r="W1454" s="83" t="s">
        <v>2203</v>
      </c>
      <c r="X1454" s="83" t="s">
        <v>2636</v>
      </c>
      <c r="Y1454" s="198">
        <v>6617569</v>
      </c>
      <c r="Z1454" s="86">
        <v>44435</v>
      </c>
      <c r="AA1454" s="86"/>
      <c r="AB1454" s="332">
        <f t="shared" ca="1" si="263"/>
        <v>168</v>
      </c>
      <c r="AC1454" s="91" t="str">
        <f t="shared" ca="1" si="264"/>
        <v>&gt; 150 days</v>
      </c>
      <c r="AD1454" s="89">
        <f t="shared" si="259"/>
        <v>44585</v>
      </c>
      <c r="AE1454" s="90" t="str">
        <f t="shared" ref="AE1454:AE1517" si="272">IFERROR(VLOOKUP(AD1454,L_Convert,6,FALSE),"")</f>
        <v>W05-2022</v>
      </c>
      <c r="AF1454" s="90" t="str">
        <f t="shared" ref="AF1454:AF1517" si="273">IFERROR(VLOOKUP(AD1454,L_Convert,7,FALSE),"")</f>
        <v>Jan-2022</v>
      </c>
      <c r="AG1454" s="89">
        <v>44545</v>
      </c>
      <c r="AH1454" s="219" t="str">
        <f t="shared" si="261"/>
        <v>W51-2021</v>
      </c>
      <c r="AI1454" s="219" t="str">
        <f t="shared" si="262"/>
        <v>Dec-2021</v>
      </c>
      <c r="AJ1454" s="89">
        <f>AD1454</f>
        <v>44585</v>
      </c>
      <c r="AK1454" s="219" t="str">
        <f t="shared" si="265"/>
        <v>W05-2022</v>
      </c>
      <c r="AL1454" s="219" t="str">
        <f t="shared" si="266"/>
        <v>Jan-2022</v>
      </c>
      <c r="AM1454" s="89">
        <v>44602</v>
      </c>
      <c r="AN1454" s="219" t="str">
        <f t="shared" si="267"/>
        <v>W07-2022</v>
      </c>
      <c r="AO1454" s="219" t="str">
        <f t="shared" si="268"/>
        <v>Feb-2022</v>
      </c>
      <c r="AP1454" s="83" t="s">
        <v>4464</v>
      </c>
      <c r="AQ1454" s="220">
        <v>44558</v>
      </c>
      <c r="AR1454" s="89"/>
      <c r="AS1454" s="220">
        <v>520512091107</v>
      </c>
      <c r="AT1454" s="94">
        <v>7.7</v>
      </c>
      <c r="AU1454" s="256"/>
      <c r="AV1454" s="95"/>
      <c r="AW1454" s="238"/>
      <c r="AX1454" s="89"/>
      <c r="AY1454" s="277">
        <v>44603</v>
      </c>
      <c r="AZ1454" s="219" t="str">
        <f t="shared" si="271"/>
        <v>W07-2022</v>
      </c>
      <c r="BA1454" s="86"/>
      <c r="BB1454" s="86"/>
      <c r="BC1454" s="106" t="s">
        <v>6452</v>
      </c>
      <c r="BD1454" s="83" t="s">
        <v>3719</v>
      </c>
      <c r="BE1454" s="83" t="str">
        <f t="shared" si="270"/>
        <v>21.RFI</v>
      </c>
      <c r="BF1454" s="83" t="s">
        <v>3754</v>
      </c>
      <c r="BG1454" s="237" t="s">
        <v>10381</v>
      </c>
      <c r="BH1454" s="435"/>
      <c r="BJ1454" s="190"/>
    </row>
    <row r="1455" spans="1:62" s="13" customFormat="1" ht="15" hidden="1" customHeight="1">
      <c r="A1455" s="187">
        <v>522</v>
      </c>
      <c r="B1455" s="29"/>
      <c r="C1455" s="83" t="str">
        <f t="shared" si="260"/>
        <v>SUL-SR-MJN-0175</v>
      </c>
      <c r="D1455" s="83">
        <v>30695750031</v>
      </c>
      <c r="E1455" s="83" t="s">
        <v>2829</v>
      </c>
      <c r="F1455" s="83" t="s">
        <v>1417</v>
      </c>
      <c r="G1455" s="83" t="s">
        <v>5842</v>
      </c>
      <c r="H1455" s="84" t="s">
        <v>6825</v>
      </c>
      <c r="I1455" s="83" t="s">
        <v>5295</v>
      </c>
      <c r="J1455" s="83" t="s">
        <v>5296</v>
      </c>
      <c r="K1455" s="83">
        <v>60</v>
      </c>
      <c r="L1455" s="83" t="s">
        <v>4872</v>
      </c>
      <c r="M1455" s="83">
        <v>2021</v>
      </c>
      <c r="N1455" s="83" t="s">
        <v>3758</v>
      </c>
      <c r="O1455" s="83" t="s">
        <v>7057</v>
      </c>
      <c r="P1455" s="84" t="s">
        <v>205</v>
      </c>
      <c r="Q1455" s="83" t="s">
        <v>1416</v>
      </c>
      <c r="R1455" s="83" t="s">
        <v>1417</v>
      </c>
      <c r="S1455" s="83" t="s">
        <v>106</v>
      </c>
      <c r="T1455" s="83" t="s">
        <v>4465</v>
      </c>
      <c r="U1455" s="83" t="s">
        <v>2198</v>
      </c>
      <c r="V1455" s="86" t="s">
        <v>4475</v>
      </c>
      <c r="W1455" s="83" t="s">
        <v>2225</v>
      </c>
      <c r="X1455" s="83" t="s">
        <v>2640</v>
      </c>
      <c r="Y1455" s="85">
        <v>6617465</v>
      </c>
      <c r="Z1455" s="86">
        <v>44418</v>
      </c>
      <c r="AA1455" s="86"/>
      <c r="AB1455" s="87">
        <f t="shared" ca="1" si="263"/>
        <v>121</v>
      </c>
      <c r="AC1455" s="88" t="str">
        <f t="shared" ca="1" si="264"/>
        <v>121 - 150 days</v>
      </c>
      <c r="AD1455" s="89">
        <f t="shared" si="259"/>
        <v>44568</v>
      </c>
      <c r="AE1455" s="90" t="str">
        <f t="shared" si="272"/>
        <v>W02-2022</v>
      </c>
      <c r="AF1455" s="90" t="str">
        <f t="shared" si="273"/>
        <v>Jan-2022</v>
      </c>
      <c r="AG1455" s="89">
        <v>44547</v>
      </c>
      <c r="AH1455" s="219" t="str">
        <f t="shared" si="261"/>
        <v>W51-2021</v>
      </c>
      <c r="AI1455" s="219" t="str">
        <f t="shared" si="262"/>
        <v>Dec-2021</v>
      </c>
      <c r="AJ1455" s="89">
        <v>44499</v>
      </c>
      <c r="AK1455" s="219" t="str">
        <f t="shared" si="265"/>
        <v>W44-2021</v>
      </c>
      <c r="AL1455" s="219" t="str">
        <f t="shared" si="266"/>
        <v>Oct-2021</v>
      </c>
      <c r="AM1455" s="89">
        <v>44540</v>
      </c>
      <c r="AN1455" s="219" t="str">
        <f t="shared" si="267"/>
        <v>W50-2021</v>
      </c>
      <c r="AO1455" s="219" t="str">
        <f t="shared" si="268"/>
        <v>Dec-2021</v>
      </c>
      <c r="AP1455" s="83" t="s">
        <v>4464</v>
      </c>
      <c r="AQ1455" s="220">
        <v>44472</v>
      </c>
      <c r="AR1455" s="89"/>
      <c r="AS1455" s="99"/>
      <c r="AT1455" s="94"/>
      <c r="AU1455" s="256"/>
      <c r="AV1455" s="95"/>
      <c r="AW1455" s="238"/>
      <c r="AX1455" s="89"/>
      <c r="AY1455" s="89">
        <v>44539</v>
      </c>
      <c r="AZ1455" s="219" t="str">
        <f t="shared" si="271"/>
        <v>W50-2021</v>
      </c>
      <c r="BA1455" s="86"/>
      <c r="BB1455" s="86"/>
      <c r="BC1455" s="86"/>
      <c r="BD1455" s="83" t="s">
        <v>3719</v>
      </c>
      <c r="BE1455" s="83" t="str">
        <f t="shared" si="270"/>
        <v>21.RFI</v>
      </c>
      <c r="BF1455" s="83" t="s">
        <v>3754</v>
      </c>
      <c r="BG1455" s="237" t="s">
        <v>8136</v>
      </c>
      <c r="BH1455" s="435"/>
    </row>
    <row r="1456" spans="1:62" s="412" customFormat="1" ht="15" hidden="1" customHeight="1">
      <c r="A1456" s="187">
        <v>527</v>
      </c>
      <c r="B1456" s="29"/>
      <c r="C1456" s="83" t="str">
        <f t="shared" si="260"/>
        <v>JAW-JT-KRG-2137</v>
      </c>
      <c r="D1456" s="83">
        <v>30696720031</v>
      </c>
      <c r="E1456" s="83"/>
      <c r="F1456" s="83"/>
      <c r="G1456" s="83" t="s">
        <v>5842</v>
      </c>
      <c r="H1456" s="84" t="s">
        <v>2359</v>
      </c>
      <c r="I1456" s="83" t="s">
        <v>5305</v>
      </c>
      <c r="J1456" s="83" t="s">
        <v>5306</v>
      </c>
      <c r="K1456" s="83">
        <v>50</v>
      </c>
      <c r="L1456" s="83" t="s">
        <v>4487</v>
      </c>
      <c r="M1456" s="84">
        <v>2021</v>
      </c>
      <c r="N1456" s="83"/>
      <c r="O1456" s="83" t="s">
        <v>6939</v>
      </c>
      <c r="P1456" s="84" t="s">
        <v>199</v>
      </c>
      <c r="Q1456" s="83" t="s">
        <v>1426</v>
      </c>
      <c r="R1456" s="83" t="s">
        <v>1427</v>
      </c>
      <c r="S1456" s="83" t="s">
        <v>106</v>
      </c>
      <c r="T1456" s="83" t="s">
        <v>4465</v>
      </c>
      <c r="U1456" s="83" t="s">
        <v>103</v>
      </c>
      <c r="V1456" s="86" t="s">
        <v>4468</v>
      </c>
      <c r="W1456" s="83" t="s">
        <v>2203</v>
      </c>
      <c r="X1456" s="83" t="s">
        <v>2645</v>
      </c>
      <c r="Y1456" s="85">
        <v>6617448</v>
      </c>
      <c r="Z1456" s="86">
        <v>44417</v>
      </c>
      <c r="AA1456" s="86"/>
      <c r="AB1456" s="87">
        <f t="shared" ca="1" si="263"/>
        <v>91</v>
      </c>
      <c r="AC1456" s="88" t="str">
        <f t="shared" ca="1" si="264"/>
        <v>91 - 120 days</v>
      </c>
      <c r="AD1456" s="89">
        <f t="shared" si="259"/>
        <v>44567</v>
      </c>
      <c r="AE1456" s="90" t="str">
        <f t="shared" si="272"/>
        <v>W02-2022</v>
      </c>
      <c r="AF1456" s="90" t="str">
        <f t="shared" si="273"/>
        <v>Jan-2022</v>
      </c>
      <c r="AG1456" s="89">
        <v>44537</v>
      </c>
      <c r="AH1456" s="219" t="str">
        <f t="shared" si="261"/>
        <v>W50-2021</v>
      </c>
      <c r="AI1456" s="219" t="str">
        <f t="shared" si="262"/>
        <v>Dec-2021</v>
      </c>
      <c r="AJ1456" s="89">
        <v>44499</v>
      </c>
      <c r="AK1456" s="219" t="str">
        <f t="shared" si="265"/>
        <v>W44-2021</v>
      </c>
      <c r="AL1456" s="219" t="str">
        <f t="shared" si="266"/>
        <v>Oct-2021</v>
      </c>
      <c r="AM1456" s="292">
        <v>44516</v>
      </c>
      <c r="AN1456" s="219" t="str">
        <f t="shared" si="267"/>
        <v>W47-2021</v>
      </c>
      <c r="AO1456" s="219" t="str">
        <f t="shared" si="268"/>
        <v>Nov-2021</v>
      </c>
      <c r="AP1456" s="83" t="s">
        <v>4464</v>
      </c>
      <c r="AQ1456" s="220">
        <v>44490</v>
      </c>
      <c r="AR1456" s="89"/>
      <c r="AS1456" s="99">
        <v>526550148393</v>
      </c>
      <c r="AT1456" s="92">
        <v>7.7</v>
      </c>
      <c r="AU1456" s="97"/>
      <c r="AV1456" s="95"/>
      <c r="AW1456" s="97"/>
      <c r="AX1456" s="89"/>
      <c r="AY1456" s="292">
        <v>44508</v>
      </c>
      <c r="AZ1456" s="219" t="str">
        <f t="shared" si="271"/>
        <v>W46-2021</v>
      </c>
      <c r="BA1456" s="86"/>
      <c r="BB1456" s="86"/>
      <c r="BC1456" s="86"/>
      <c r="BD1456" s="83" t="s">
        <v>3719</v>
      </c>
      <c r="BE1456" s="83" t="str">
        <f t="shared" si="270"/>
        <v>21.RFI</v>
      </c>
      <c r="BF1456" s="83" t="s">
        <v>3754</v>
      </c>
      <c r="BG1456" s="237" t="s">
        <v>7227</v>
      </c>
      <c r="BH1456" s="435"/>
      <c r="BI1456" s="13"/>
      <c r="BJ1456" s="13"/>
    </row>
    <row r="1457" spans="1:62" s="13" customFormat="1" ht="15" hidden="1" customHeight="1">
      <c r="A1457" s="187">
        <v>525</v>
      </c>
      <c r="B1457" s="29"/>
      <c r="C1457" s="83" t="str">
        <f t="shared" si="260"/>
        <v>JAW-JT-MKD-1143</v>
      </c>
      <c r="D1457" s="83">
        <v>30692140031</v>
      </c>
      <c r="E1457" s="83" t="s">
        <v>7291</v>
      </c>
      <c r="F1457" s="83" t="s">
        <v>1423</v>
      </c>
      <c r="G1457" s="83" t="s">
        <v>5842</v>
      </c>
      <c r="H1457" s="84" t="s">
        <v>6825</v>
      </c>
      <c r="I1457" s="83" t="s">
        <v>5301</v>
      </c>
      <c r="J1457" s="83" t="s">
        <v>5302</v>
      </c>
      <c r="K1457" s="83">
        <v>60</v>
      </c>
      <c r="L1457" s="83" t="s">
        <v>4875</v>
      </c>
      <c r="M1457" s="83">
        <v>2021</v>
      </c>
      <c r="N1457" s="83"/>
      <c r="O1457" s="83" t="s">
        <v>7058</v>
      </c>
      <c r="P1457" s="84" t="s">
        <v>199</v>
      </c>
      <c r="Q1457" s="83" t="s">
        <v>1422</v>
      </c>
      <c r="R1457" s="244" t="s">
        <v>1423</v>
      </c>
      <c r="S1457" s="83" t="s">
        <v>106</v>
      </c>
      <c r="T1457" s="83" t="s">
        <v>4465</v>
      </c>
      <c r="U1457" s="83" t="s">
        <v>103</v>
      </c>
      <c r="V1457" s="86" t="s">
        <v>4468</v>
      </c>
      <c r="W1457" s="83" t="s">
        <v>198</v>
      </c>
      <c r="X1457" s="83" t="s">
        <v>2643</v>
      </c>
      <c r="Y1457" s="85">
        <v>6617428</v>
      </c>
      <c r="Z1457" s="86">
        <v>44413</v>
      </c>
      <c r="AA1457" s="86"/>
      <c r="AB1457" s="87">
        <f t="shared" ca="1" si="263"/>
        <v>107</v>
      </c>
      <c r="AC1457" s="88" t="str">
        <f t="shared" ca="1" si="264"/>
        <v>91 - 120 days</v>
      </c>
      <c r="AD1457" s="89">
        <f t="shared" si="259"/>
        <v>44563</v>
      </c>
      <c r="AE1457" s="90" t="str">
        <f t="shared" si="272"/>
        <v>W02-2022</v>
      </c>
      <c r="AF1457" s="90" t="str">
        <f t="shared" si="273"/>
        <v>Jan-2022</v>
      </c>
      <c r="AG1457" s="89">
        <v>44562</v>
      </c>
      <c r="AH1457" s="219" t="str">
        <f t="shared" si="261"/>
        <v>W01-2022</v>
      </c>
      <c r="AI1457" s="219" t="str">
        <f t="shared" si="262"/>
        <v>Jan-2022</v>
      </c>
      <c r="AJ1457" s="89">
        <f>AD1457</f>
        <v>44563</v>
      </c>
      <c r="AK1457" s="219" t="str">
        <f t="shared" si="265"/>
        <v>W02-2022</v>
      </c>
      <c r="AL1457" s="219" t="str">
        <f t="shared" si="266"/>
        <v>Jan-2022</v>
      </c>
      <c r="AM1457" s="89">
        <v>44530</v>
      </c>
      <c r="AN1457" s="219" t="str">
        <f t="shared" si="267"/>
        <v>W49-2021</v>
      </c>
      <c r="AO1457" s="219" t="str">
        <f t="shared" si="268"/>
        <v>Nov-2021</v>
      </c>
      <c r="AP1457" s="83" t="s">
        <v>4464</v>
      </c>
      <c r="AQ1457" s="220">
        <v>44524</v>
      </c>
      <c r="AR1457" s="89"/>
      <c r="AS1457" s="220">
        <v>521541397291</v>
      </c>
      <c r="AT1457" s="92">
        <v>7.7</v>
      </c>
      <c r="AU1457" s="256"/>
      <c r="AV1457" s="95"/>
      <c r="AW1457" s="238"/>
      <c r="AX1457" s="89"/>
      <c r="AY1457" s="89">
        <v>44520</v>
      </c>
      <c r="AZ1457" s="219" t="str">
        <f t="shared" si="271"/>
        <v>W47-2021</v>
      </c>
      <c r="BA1457" s="86"/>
      <c r="BB1457" s="86"/>
      <c r="BC1457" s="86"/>
      <c r="BD1457" s="83" t="s">
        <v>3719</v>
      </c>
      <c r="BE1457" s="83" t="str">
        <f t="shared" si="270"/>
        <v>21.RFI</v>
      </c>
      <c r="BF1457" s="83" t="s">
        <v>3754</v>
      </c>
      <c r="BG1457" s="237" t="s">
        <v>8009</v>
      </c>
      <c r="BH1457" s="435"/>
      <c r="BI1457" s="190"/>
      <c r="BJ1457" s="190"/>
    </row>
    <row r="1458" spans="1:62" s="13" customFormat="1" ht="15" hidden="1" customHeight="1">
      <c r="A1458" s="187">
        <v>531</v>
      </c>
      <c r="B1458" s="29"/>
      <c r="C1458" s="83" t="str">
        <f t="shared" si="260"/>
        <v>JAW-JT-TGL-2607</v>
      </c>
      <c r="D1458" s="83">
        <v>30695970031</v>
      </c>
      <c r="E1458" s="83" t="s">
        <v>7685</v>
      </c>
      <c r="F1458" s="83" t="s">
        <v>6027</v>
      </c>
      <c r="G1458" s="83" t="s">
        <v>5842</v>
      </c>
      <c r="H1458" s="84" t="s">
        <v>6508</v>
      </c>
      <c r="I1458" s="83" t="s">
        <v>5314</v>
      </c>
      <c r="J1458" s="83" t="s">
        <v>5315</v>
      </c>
      <c r="K1458" s="83">
        <v>60</v>
      </c>
      <c r="L1458" s="83" t="s">
        <v>4880</v>
      </c>
      <c r="M1458" s="84">
        <v>2021</v>
      </c>
      <c r="N1458" s="83"/>
      <c r="O1458" s="83" t="s">
        <v>6097</v>
      </c>
      <c r="P1458" s="84" t="s">
        <v>199</v>
      </c>
      <c r="Q1458" s="83" t="s">
        <v>1434</v>
      </c>
      <c r="R1458" s="83" t="s">
        <v>1435</v>
      </c>
      <c r="S1458" s="83" t="s">
        <v>2200</v>
      </c>
      <c r="T1458" s="83" t="s">
        <v>4465</v>
      </c>
      <c r="U1458" s="83" t="s">
        <v>103</v>
      </c>
      <c r="V1458" s="83" t="s">
        <v>4468</v>
      </c>
      <c r="W1458" s="83" t="s">
        <v>2203</v>
      </c>
      <c r="X1458" s="83" t="s">
        <v>2629</v>
      </c>
      <c r="Y1458" s="85">
        <v>6617414</v>
      </c>
      <c r="Z1458" s="86">
        <v>44412</v>
      </c>
      <c r="AA1458" s="86"/>
      <c r="AB1458" s="87">
        <f t="shared" ca="1" si="263"/>
        <v>27</v>
      </c>
      <c r="AC1458" s="88" t="str">
        <f t="shared" ca="1" si="264"/>
        <v>&lt; 30 days</v>
      </c>
      <c r="AD1458" s="89">
        <f t="shared" si="259"/>
        <v>44442</v>
      </c>
      <c r="AE1458" s="90" t="str">
        <f t="shared" si="272"/>
        <v>W36-2021</v>
      </c>
      <c r="AF1458" s="90" t="str">
        <f t="shared" si="273"/>
        <v>Sep-2021</v>
      </c>
      <c r="AG1458" s="89">
        <v>44443</v>
      </c>
      <c r="AH1458" s="219" t="str">
        <f t="shared" si="261"/>
        <v>W36-2021</v>
      </c>
      <c r="AI1458" s="219" t="str">
        <f t="shared" si="262"/>
        <v>Sep-2021</v>
      </c>
      <c r="AJ1458" s="89">
        <v>44442</v>
      </c>
      <c r="AK1458" s="219" t="str">
        <f t="shared" si="265"/>
        <v>W36-2021</v>
      </c>
      <c r="AL1458" s="219" t="str">
        <f t="shared" si="266"/>
        <v>Sep-2021</v>
      </c>
      <c r="AM1458" s="89">
        <v>44442</v>
      </c>
      <c r="AN1458" s="219" t="str">
        <f t="shared" si="267"/>
        <v>W36-2021</v>
      </c>
      <c r="AO1458" s="219" t="str">
        <f t="shared" si="268"/>
        <v>Sep-2021</v>
      </c>
      <c r="AP1458" s="83" t="s">
        <v>4464</v>
      </c>
      <c r="AQ1458" s="220">
        <v>44418</v>
      </c>
      <c r="AR1458" s="89"/>
      <c r="AS1458" s="93" t="s">
        <v>2363</v>
      </c>
      <c r="AT1458" s="94">
        <v>7.7</v>
      </c>
      <c r="AU1458" s="97"/>
      <c r="AV1458" s="95"/>
      <c r="AW1458" s="97"/>
      <c r="AX1458" s="89"/>
      <c r="AY1458" s="89">
        <v>44439</v>
      </c>
      <c r="AZ1458" s="219" t="str">
        <f t="shared" si="271"/>
        <v>W36-2021</v>
      </c>
      <c r="BA1458" s="86"/>
      <c r="BB1458" s="86"/>
      <c r="BC1458" s="86"/>
      <c r="BD1458" s="83" t="s">
        <v>3719</v>
      </c>
      <c r="BE1458" s="83" t="str">
        <f t="shared" si="270"/>
        <v>21.RFI</v>
      </c>
      <c r="BF1458" s="83" t="s">
        <v>3755</v>
      </c>
      <c r="BG1458" s="96" t="s">
        <v>4249</v>
      </c>
      <c r="BH1458" s="437"/>
      <c r="BJ1458" s="368"/>
    </row>
    <row r="1459" spans="1:62" s="13" customFormat="1" ht="15" hidden="1" customHeight="1">
      <c r="A1459" s="187">
        <v>530</v>
      </c>
      <c r="B1459" s="29"/>
      <c r="C1459" s="83" t="str">
        <f t="shared" si="260"/>
        <v>JAW-JB-DPK-0484</v>
      </c>
      <c r="D1459" s="83">
        <v>30695790031</v>
      </c>
      <c r="E1459" s="83" t="s">
        <v>7753</v>
      </c>
      <c r="F1459" s="83" t="s">
        <v>6026</v>
      </c>
      <c r="G1459" s="83" t="s">
        <v>5842</v>
      </c>
      <c r="H1459" s="84" t="s">
        <v>6825</v>
      </c>
      <c r="I1459" s="83" t="s">
        <v>5311</v>
      </c>
      <c r="J1459" s="83" t="s">
        <v>5312</v>
      </c>
      <c r="K1459" s="83" t="s">
        <v>5313</v>
      </c>
      <c r="L1459" s="83" t="s">
        <v>4879</v>
      </c>
      <c r="M1459" s="84">
        <v>2021</v>
      </c>
      <c r="N1459" s="83"/>
      <c r="O1459" s="83" t="s">
        <v>6096</v>
      </c>
      <c r="P1459" s="84" t="s">
        <v>199</v>
      </c>
      <c r="Q1459" s="83" t="s">
        <v>1432</v>
      </c>
      <c r="R1459" s="83" t="s">
        <v>1433</v>
      </c>
      <c r="S1459" s="83" t="s">
        <v>2200</v>
      </c>
      <c r="T1459" s="83" t="s">
        <v>4465</v>
      </c>
      <c r="U1459" s="83" t="s">
        <v>2197</v>
      </c>
      <c r="V1459" s="83" t="s">
        <v>4469</v>
      </c>
      <c r="W1459" s="83" t="s">
        <v>2205</v>
      </c>
      <c r="X1459" s="83" t="s">
        <v>2646</v>
      </c>
      <c r="Y1459" s="85">
        <v>6617408</v>
      </c>
      <c r="Z1459" s="86">
        <v>44411</v>
      </c>
      <c r="AA1459" s="86"/>
      <c r="AB1459" s="87">
        <f t="shared" ca="1" si="263"/>
        <v>20</v>
      </c>
      <c r="AC1459" s="88" t="str">
        <f t="shared" ca="1" si="264"/>
        <v>&lt; 30 days</v>
      </c>
      <c r="AD1459" s="89">
        <f t="shared" si="259"/>
        <v>44441</v>
      </c>
      <c r="AE1459" s="90" t="str">
        <f t="shared" si="272"/>
        <v>W36-2021</v>
      </c>
      <c r="AF1459" s="90" t="str">
        <f t="shared" si="273"/>
        <v>Sep-2021</v>
      </c>
      <c r="AG1459" s="89">
        <v>44442</v>
      </c>
      <c r="AH1459" s="219" t="str">
        <f t="shared" si="261"/>
        <v>W36-2021</v>
      </c>
      <c r="AI1459" s="219" t="str">
        <f t="shared" si="262"/>
        <v>Sep-2021</v>
      </c>
      <c r="AJ1459" s="89">
        <v>44441</v>
      </c>
      <c r="AK1459" s="219" t="str">
        <f t="shared" si="265"/>
        <v>W36-2021</v>
      </c>
      <c r="AL1459" s="219" t="str">
        <f t="shared" si="266"/>
        <v>Sep-2021</v>
      </c>
      <c r="AM1459" s="89">
        <v>44441</v>
      </c>
      <c r="AN1459" s="219" t="str">
        <f t="shared" si="267"/>
        <v>W36-2021</v>
      </c>
      <c r="AO1459" s="219" t="str">
        <f t="shared" si="268"/>
        <v>Sep-2021</v>
      </c>
      <c r="AP1459" s="83" t="s">
        <v>4464</v>
      </c>
      <c r="AQ1459" s="220">
        <v>44418</v>
      </c>
      <c r="AR1459" s="89"/>
      <c r="AS1459" s="93" t="s">
        <v>2362</v>
      </c>
      <c r="AT1459" s="94">
        <v>6.6</v>
      </c>
      <c r="AU1459" s="97"/>
      <c r="AV1459" s="95"/>
      <c r="AW1459" s="97"/>
      <c r="AX1459" s="89"/>
      <c r="AY1459" s="89">
        <v>44431</v>
      </c>
      <c r="AZ1459" s="219" t="str">
        <f t="shared" si="271"/>
        <v>W35-2021</v>
      </c>
      <c r="BA1459" s="86"/>
      <c r="BB1459" s="86"/>
      <c r="BC1459" s="86"/>
      <c r="BD1459" s="83" t="s">
        <v>3719</v>
      </c>
      <c r="BE1459" s="83" t="str">
        <f t="shared" si="270"/>
        <v>21.RFI</v>
      </c>
      <c r="BF1459" s="83" t="s">
        <v>3755</v>
      </c>
      <c r="BG1459" s="96" t="s">
        <v>4248</v>
      </c>
      <c r="BH1459" s="96"/>
      <c r="BI1459" s="197"/>
      <c r="BJ1459" s="197"/>
    </row>
    <row r="1460" spans="1:62" s="13" customFormat="1" ht="15" hidden="1" customHeight="1">
      <c r="A1460" s="187">
        <v>529</v>
      </c>
      <c r="B1460" s="29"/>
      <c r="C1460" s="83" t="str">
        <f t="shared" si="260"/>
        <v>JAW-JI-BTU-4114</v>
      </c>
      <c r="D1460" s="83">
        <v>30692030031</v>
      </c>
      <c r="E1460" s="83" t="s">
        <v>7803</v>
      </c>
      <c r="F1460" s="83" t="s">
        <v>1431</v>
      </c>
      <c r="G1460" s="83" t="s">
        <v>5842</v>
      </c>
      <c r="H1460" s="84" t="s">
        <v>6825</v>
      </c>
      <c r="I1460" s="83" t="s">
        <v>5309</v>
      </c>
      <c r="J1460" s="83" t="s">
        <v>5310</v>
      </c>
      <c r="K1460" s="83">
        <v>40</v>
      </c>
      <c r="L1460" s="83" t="s">
        <v>4878</v>
      </c>
      <c r="M1460" s="83">
        <v>2021</v>
      </c>
      <c r="N1460" s="83" t="s">
        <v>3758</v>
      </c>
      <c r="O1460" s="83" t="s">
        <v>7059</v>
      </c>
      <c r="P1460" s="84" t="s">
        <v>205</v>
      </c>
      <c r="Q1460" s="83" t="s">
        <v>1430</v>
      </c>
      <c r="R1460" s="83" t="s">
        <v>1431</v>
      </c>
      <c r="S1460" s="83" t="s">
        <v>106</v>
      </c>
      <c r="T1460" s="83" t="s">
        <v>4465</v>
      </c>
      <c r="U1460" s="83" t="s">
        <v>2198</v>
      </c>
      <c r="V1460" s="86" t="s">
        <v>4472</v>
      </c>
      <c r="W1460" s="83" t="s">
        <v>2207</v>
      </c>
      <c r="X1460" s="83" t="s">
        <v>2639</v>
      </c>
      <c r="Y1460" s="85">
        <v>6617420</v>
      </c>
      <c r="Z1460" s="86">
        <v>44411</v>
      </c>
      <c r="AA1460" s="86"/>
      <c r="AB1460" s="87">
        <f t="shared" ca="1" si="263"/>
        <v>119</v>
      </c>
      <c r="AC1460" s="88" t="str">
        <f t="shared" ca="1" si="264"/>
        <v>91 - 120 days</v>
      </c>
      <c r="AD1460" s="89">
        <f t="shared" si="259"/>
        <v>44561</v>
      </c>
      <c r="AE1460" s="90" t="str">
        <f t="shared" si="272"/>
        <v>W53-2021</v>
      </c>
      <c r="AF1460" s="90" t="str">
        <f t="shared" si="273"/>
        <v>Dec-2021</v>
      </c>
      <c r="AG1460" s="89">
        <v>44560</v>
      </c>
      <c r="AH1460" s="219" t="str">
        <f t="shared" si="261"/>
        <v>W53-2021</v>
      </c>
      <c r="AI1460" s="219" t="str">
        <f t="shared" si="262"/>
        <v>Dec-2021</v>
      </c>
      <c r="AJ1460" s="89">
        <v>44520</v>
      </c>
      <c r="AK1460" s="219" t="str">
        <f t="shared" si="265"/>
        <v>W47-2021</v>
      </c>
      <c r="AL1460" s="219" t="str">
        <f t="shared" si="266"/>
        <v>Nov-2021</v>
      </c>
      <c r="AM1460" s="89">
        <v>44530</v>
      </c>
      <c r="AN1460" s="219" t="str">
        <f t="shared" si="267"/>
        <v>W49-2021</v>
      </c>
      <c r="AO1460" s="219" t="str">
        <f t="shared" si="268"/>
        <v>Nov-2021</v>
      </c>
      <c r="AP1460" s="83" t="s">
        <v>4464</v>
      </c>
      <c r="AQ1460" s="220">
        <v>44495</v>
      </c>
      <c r="AR1460" s="89">
        <v>44496</v>
      </c>
      <c r="AS1460" s="99">
        <v>513031073530</v>
      </c>
      <c r="AT1460" s="94">
        <v>6.6</v>
      </c>
      <c r="AU1460" s="256"/>
      <c r="AV1460" s="95"/>
      <c r="AW1460" s="238"/>
      <c r="AX1460" s="89"/>
      <c r="AY1460" s="89">
        <v>44530</v>
      </c>
      <c r="AZ1460" s="219" t="str">
        <f t="shared" si="271"/>
        <v>W49-2021</v>
      </c>
      <c r="BA1460" s="86"/>
      <c r="BB1460" s="86"/>
      <c r="BC1460" s="86"/>
      <c r="BD1460" s="83" t="s">
        <v>3719</v>
      </c>
      <c r="BE1460" s="83" t="str">
        <f t="shared" si="270"/>
        <v>21.RFI</v>
      </c>
      <c r="BF1460" s="83" t="s">
        <v>3754</v>
      </c>
      <c r="BG1460" s="237" t="s">
        <v>8094</v>
      </c>
      <c r="BH1460" s="435"/>
    </row>
    <row r="1461" spans="1:62" s="13" customFormat="1" ht="15" hidden="1" customHeight="1">
      <c r="A1461" s="187">
        <v>521</v>
      </c>
      <c r="B1461" s="198"/>
      <c r="C1461" s="83" t="str">
        <f t="shared" si="260"/>
        <v>JAW-JI-BTU-4117</v>
      </c>
      <c r="D1461" s="83">
        <v>30692040031</v>
      </c>
      <c r="E1461" s="83" t="s">
        <v>7801</v>
      </c>
      <c r="F1461" s="83" t="s">
        <v>1415</v>
      </c>
      <c r="G1461" s="83" t="s">
        <v>5842</v>
      </c>
      <c r="H1461" s="84" t="s">
        <v>6825</v>
      </c>
      <c r="I1461" s="83" t="s">
        <v>5293</v>
      </c>
      <c r="J1461" s="83" t="s">
        <v>5294</v>
      </c>
      <c r="K1461" s="83">
        <v>40</v>
      </c>
      <c r="L1461" s="83" t="s">
        <v>4871</v>
      </c>
      <c r="M1461" s="83">
        <v>2021</v>
      </c>
      <c r="N1461" s="83" t="s">
        <v>3758</v>
      </c>
      <c r="O1461" s="83" t="s">
        <v>8060</v>
      </c>
      <c r="P1461" s="84" t="s">
        <v>205</v>
      </c>
      <c r="Q1461" s="83" t="s">
        <v>1414</v>
      </c>
      <c r="R1461" s="83" t="s">
        <v>1415</v>
      </c>
      <c r="S1461" s="83" t="s">
        <v>106</v>
      </c>
      <c r="T1461" s="83" t="s">
        <v>4465</v>
      </c>
      <c r="U1461" s="83" t="s">
        <v>2198</v>
      </c>
      <c r="V1461" s="86" t="s">
        <v>4472</v>
      </c>
      <c r="W1461" s="83" t="s">
        <v>2207</v>
      </c>
      <c r="X1461" s="83" t="s">
        <v>2639</v>
      </c>
      <c r="Y1461" s="85">
        <v>6617420</v>
      </c>
      <c r="Z1461" s="86">
        <v>44411</v>
      </c>
      <c r="AA1461" s="86"/>
      <c r="AB1461" s="87">
        <f t="shared" ca="1" si="263"/>
        <v>120</v>
      </c>
      <c r="AC1461" s="88" t="str">
        <f t="shared" ca="1" si="264"/>
        <v>91 - 120 days</v>
      </c>
      <c r="AD1461" s="89">
        <f t="shared" si="259"/>
        <v>44561</v>
      </c>
      <c r="AE1461" s="90" t="str">
        <f t="shared" si="272"/>
        <v>W53-2021</v>
      </c>
      <c r="AF1461" s="90" t="str">
        <f t="shared" si="273"/>
        <v>Dec-2021</v>
      </c>
      <c r="AG1461" s="89">
        <v>44560</v>
      </c>
      <c r="AH1461" s="219" t="str">
        <f t="shared" si="261"/>
        <v>W53-2021</v>
      </c>
      <c r="AI1461" s="219" t="str">
        <f t="shared" si="262"/>
        <v>Dec-2021</v>
      </c>
      <c r="AJ1461" s="89">
        <v>44499</v>
      </c>
      <c r="AK1461" s="219" t="str">
        <f t="shared" si="265"/>
        <v>W44-2021</v>
      </c>
      <c r="AL1461" s="219" t="str">
        <f t="shared" si="266"/>
        <v>Oct-2021</v>
      </c>
      <c r="AM1461" s="89">
        <v>44540</v>
      </c>
      <c r="AN1461" s="219" t="str">
        <f t="shared" si="267"/>
        <v>W50-2021</v>
      </c>
      <c r="AO1461" s="219" t="str">
        <f t="shared" si="268"/>
        <v>Dec-2021</v>
      </c>
      <c r="AP1461" s="83" t="s">
        <v>4464</v>
      </c>
      <c r="AQ1461" s="220" t="s">
        <v>2359</v>
      </c>
      <c r="AR1461" s="89"/>
      <c r="AS1461" s="99">
        <v>513031070006</v>
      </c>
      <c r="AT1461" s="94">
        <v>6.6</v>
      </c>
      <c r="AU1461" s="256"/>
      <c r="AV1461" s="95"/>
      <c r="AW1461" s="238"/>
      <c r="AX1461" s="89"/>
      <c r="AY1461" s="89">
        <v>44531</v>
      </c>
      <c r="AZ1461" s="219" t="str">
        <f t="shared" si="271"/>
        <v>W49-2021</v>
      </c>
      <c r="BA1461" s="86"/>
      <c r="BB1461" s="86"/>
      <c r="BC1461" s="86"/>
      <c r="BD1461" s="83" t="s">
        <v>3719</v>
      </c>
      <c r="BE1461" s="83" t="str">
        <f t="shared" si="270"/>
        <v>21.RFI</v>
      </c>
      <c r="BF1461" s="83" t="s">
        <v>3754</v>
      </c>
      <c r="BG1461" s="237" t="s">
        <v>8096</v>
      </c>
      <c r="BH1461" s="237"/>
      <c r="BI1461" s="197"/>
      <c r="BJ1461" s="197"/>
    </row>
    <row r="1462" spans="1:62" s="13" customFormat="1" ht="15" hidden="1" customHeight="1">
      <c r="A1462" s="187">
        <v>524</v>
      </c>
      <c r="B1462" s="29"/>
      <c r="C1462" s="83" t="str">
        <f t="shared" si="260"/>
        <v>JAW-JB-TSM-4130</v>
      </c>
      <c r="D1462" s="83">
        <v>30692020031</v>
      </c>
      <c r="E1462" s="83" t="s">
        <v>7582</v>
      </c>
      <c r="F1462" s="83" t="s">
        <v>1421</v>
      </c>
      <c r="G1462" s="83" t="s">
        <v>5842</v>
      </c>
      <c r="H1462" s="84" t="s">
        <v>6825</v>
      </c>
      <c r="I1462" s="83" t="s">
        <v>5299</v>
      </c>
      <c r="J1462" s="83" t="s">
        <v>5300</v>
      </c>
      <c r="K1462" s="83">
        <v>40</v>
      </c>
      <c r="L1462" s="83" t="s">
        <v>4874</v>
      </c>
      <c r="M1462" s="83">
        <v>2021</v>
      </c>
      <c r="N1462" s="83" t="s">
        <v>3758</v>
      </c>
      <c r="O1462" s="83" t="s">
        <v>8128</v>
      </c>
      <c r="P1462" s="84" t="s">
        <v>205</v>
      </c>
      <c r="Q1462" s="83" t="s">
        <v>1420</v>
      </c>
      <c r="R1462" s="83" t="s">
        <v>1421</v>
      </c>
      <c r="S1462" s="83" t="s">
        <v>106</v>
      </c>
      <c r="T1462" s="83" t="s">
        <v>4465</v>
      </c>
      <c r="U1462" s="83" t="s">
        <v>103</v>
      </c>
      <c r="V1462" s="86" t="s">
        <v>4470</v>
      </c>
      <c r="W1462" s="83" t="s">
        <v>2205</v>
      </c>
      <c r="X1462" s="83" t="s">
        <v>2642</v>
      </c>
      <c r="Y1462" s="85">
        <v>6617420</v>
      </c>
      <c r="Z1462" s="86">
        <v>44411</v>
      </c>
      <c r="AA1462" s="86"/>
      <c r="AB1462" s="87">
        <f t="shared" ca="1" si="263"/>
        <v>153</v>
      </c>
      <c r="AC1462" s="88" t="str">
        <f t="shared" ca="1" si="264"/>
        <v>&gt; 150 days</v>
      </c>
      <c r="AD1462" s="89">
        <f t="shared" si="259"/>
        <v>44561</v>
      </c>
      <c r="AE1462" s="90" t="str">
        <f t="shared" si="272"/>
        <v>W53-2021</v>
      </c>
      <c r="AF1462" s="90" t="str">
        <f t="shared" si="273"/>
        <v>Dec-2021</v>
      </c>
      <c r="AG1462" s="89">
        <v>44560</v>
      </c>
      <c r="AH1462" s="219" t="str">
        <f t="shared" si="261"/>
        <v>W53-2021</v>
      </c>
      <c r="AI1462" s="219" t="str">
        <f t="shared" si="262"/>
        <v>Dec-2021</v>
      </c>
      <c r="AJ1462" s="89">
        <v>44562</v>
      </c>
      <c r="AK1462" s="219" t="str">
        <f t="shared" si="265"/>
        <v>W01-2022</v>
      </c>
      <c r="AL1462" s="219" t="str">
        <f t="shared" si="266"/>
        <v>Jan-2022</v>
      </c>
      <c r="AM1462" s="89">
        <v>44564</v>
      </c>
      <c r="AN1462" s="219" t="str">
        <f t="shared" si="267"/>
        <v>W02-2022</v>
      </c>
      <c r="AO1462" s="219" t="str">
        <f t="shared" si="268"/>
        <v>Jan-2022</v>
      </c>
      <c r="AP1462" s="83" t="s">
        <v>4464</v>
      </c>
      <c r="AQ1462" s="220">
        <v>44538</v>
      </c>
      <c r="AR1462" s="89"/>
      <c r="AS1462" s="220">
        <v>532413348556</v>
      </c>
      <c r="AT1462" s="94"/>
      <c r="AU1462" s="256"/>
      <c r="AV1462" s="95"/>
      <c r="AW1462" s="238"/>
      <c r="AX1462" s="89"/>
      <c r="AY1462" s="277">
        <v>44564</v>
      </c>
      <c r="AZ1462" s="219" t="str">
        <f t="shared" si="271"/>
        <v>W02-2022</v>
      </c>
      <c r="BA1462" s="86"/>
      <c r="BB1462" s="86"/>
      <c r="BC1462" s="86"/>
      <c r="BD1462" s="83" t="s">
        <v>3719</v>
      </c>
      <c r="BE1462" s="83" t="str">
        <f t="shared" si="270"/>
        <v>21.RFI</v>
      </c>
      <c r="BF1462" s="83" t="s">
        <v>3754</v>
      </c>
      <c r="BG1462" s="237" t="s">
        <v>8174</v>
      </c>
      <c r="BH1462" s="237"/>
      <c r="BI1462" s="197"/>
      <c r="BJ1462" s="197"/>
    </row>
    <row r="1463" spans="1:62" s="13" customFormat="1" ht="15" hidden="1" customHeight="1">
      <c r="A1463" s="27">
        <v>504</v>
      </c>
      <c r="B1463" s="29"/>
      <c r="C1463" s="83" t="str">
        <f t="shared" si="260"/>
        <v>JAW-JT-BYL-0238</v>
      </c>
      <c r="D1463" s="83">
        <v>30689770031</v>
      </c>
      <c r="E1463" s="83" t="s">
        <v>2820</v>
      </c>
      <c r="F1463" s="83" t="s">
        <v>3169</v>
      </c>
      <c r="G1463" s="83" t="s">
        <v>5841</v>
      </c>
      <c r="H1463" s="84" t="s">
        <v>6825</v>
      </c>
      <c r="I1463" s="83" t="s">
        <v>5263</v>
      </c>
      <c r="J1463" s="83" t="s">
        <v>5264</v>
      </c>
      <c r="K1463" s="83">
        <v>50</v>
      </c>
      <c r="L1463" s="83" t="s">
        <v>4857</v>
      </c>
      <c r="M1463" s="83">
        <v>2021</v>
      </c>
      <c r="N1463" s="83"/>
      <c r="O1463" s="83" t="s">
        <v>3690</v>
      </c>
      <c r="P1463" s="84" t="s">
        <v>199</v>
      </c>
      <c r="Q1463" s="83" t="s">
        <v>1381</v>
      </c>
      <c r="R1463" s="83" t="s">
        <v>1382</v>
      </c>
      <c r="S1463" s="83" t="s">
        <v>2200</v>
      </c>
      <c r="T1463" s="83" t="s">
        <v>4465</v>
      </c>
      <c r="U1463" s="83" t="s">
        <v>103</v>
      </c>
      <c r="V1463" s="83" t="s">
        <v>4468</v>
      </c>
      <c r="W1463" s="83" t="s">
        <v>2203</v>
      </c>
      <c r="X1463" s="83" t="s">
        <v>2630</v>
      </c>
      <c r="Y1463" s="85">
        <v>6616739</v>
      </c>
      <c r="Z1463" s="86">
        <v>44389</v>
      </c>
      <c r="AA1463" s="86"/>
      <c r="AB1463" s="87">
        <f t="shared" ca="1" si="263"/>
        <v>46</v>
      </c>
      <c r="AC1463" s="88" t="str">
        <f t="shared" ca="1" si="264"/>
        <v>31 - 60 days</v>
      </c>
      <c r="AD1463" s="89">
        <f t="shared" si="259"/>
        <v>44419</v>
      </c>
      <c r="AE1463" s="90" t="str">
        <f t="shared" si="272"/>
        <v>W33-2021</v>
      </c>
      <c r="AF1463" s="90" t="str">
        <f t="shared" si="273"/>
        <v>Aug-2021</v>
      </c>
      <c r="AG1463" s="89">
        <v>44420</v>
      </c>
      <c r="AH1463" s="90" t="str">
        <f t="shared" si="261"/>
        <v>W33-2021</v>
      </c>
      <c r="AI1463" s="90" t="str">
        <f t="shared" si="262"/>
        <v>Aug-2021</v>
      </c>
      <c r="AJ1463" s="89">
        <v>44419</v>
      </c>
      <c r="AK1463" s="90" t="str">
        <f t="shared" si="265"/>
        <v>W33-2021</v>
      </c>
      <c r="AL1463" s="90" t="str">
        <f t="shared" si="266"/>
        <v>Aug-2021</v>
      </c>
      <c r="AM1463" s="89">
        <v>44419</v>
      </c>
      <c r="AN1463" s="90" t="str">
        <f t="shared" si="267"/>
        <v>W33-2021</v>
      </c>
      <c r="AO1463" s="90" t="str">
        <f t="shared" si="268"/>
        <v>Aug-2021</v>
      </c>
      <c r="AP1463" s="83" t="s">
        <v>4464</v>
      </c>
      <c r="AQ1463" s="107"/>
      <c r="AR1463" s="89"/>
      <c r="AS1463" s="93" t="s">
        <v>2357</v>
      </c>
      <c r="AT1463" s="94">
        <v>7.7</v>
      </c>
      <c r="AU1463" s="97"/>
      <c r="AV1463" s="95"/>
      <c r="AW1463" s="97"/>
      <c r="AX1463" s="89"/>
      <c r="AY1463" s="89">
        <v>44435</v>
      </c>
      <c r="AZ1463" s="219" t="str">
        <f t="shared" si="271"/>
        <v>W35-2021</v>
      </c>
      <c r="BA1463" s="86"/>
      <c r="BB1463" s="86"/>
      <c r="BC1463" s="86"/>
      <c r="BD1463" s="83" t="s">
        <v>3719</v>
      </c>
      <c r="BE1463" s="83" t="str">
        <f t="shared" si="270"/>
        <v>21.RFI</v>
      </c>
      <c r="BF1463" s="83" t="s">
        <v>3755</v>
      </c>
      <c r="BG1463" s="96" t="s">
        <v>4242</v>
      </c>
      <c r="BH1463" s="96"/>
      <c r="BI1463" s="197"/>
      <c r="BJ1463" s="197"/>
    </row>
    <row r="1464" spans="1:62" s="13" customFormat="1" ht="15" hidden="1" customHeight="1">
      <c r="A1464" s="27">
        <v>503</v>
      </c>
      <c r="B1464" s="29"/>
      <c r="C1464" s="83" t="str">
        <f t="shared" si="260"/>
        <v>JAW-JT-TGL-2613</v>
      </c>
      <c r="D1464" s="83">
        <v>30689780031</v>
      </c>
      <c r="E1464" s="83" t="s">
        <v>2819</v>
      </c>
      <c r="F1464" s="83" t="s">
        <v>3168</v>
      </c>
      <c r="G1464" s="83" t="s">
        <v>5841</v>
      </c>
      <c r="H1464" s="84" t="s">
        <v>6825</v>
      </c>
      <c r="I1464" s="83" t="s">
        <v>5261</v>
      </c>
      <c r="J1464" s="83" t="s">
        <v>5262</v>
      </c>
      <c r="K1464" s="83">
        <v>50</v>
      </c>
      <c r="L1464" s="83" t="s">
        <v>4856</v>
      </c>
      <c r="M1464" s="83">
        <v>2021</v>
      </c>
      <c r="N1464" s="83"/>
      <c r="O1464" s="83" t="s">
        <v>3689</v>
      </c>
      <c r="P1464" s="84" t="s">
        <v>199</v>
      </c>
      <c r="Q1464" s="83" t="s">
        <v>1379</v>
      </c>
      <c r="R1464" s="83" t="s">
        <v>1380</v>
      </c>
      <c r="S1464" s="83" t="s">
        <v>2200</v>
      </c>
      <c r="T1464" s="83" t="s">
        <v>4465</v>
      </c>
      <c r="U1464" s="83" t="s">
        <v>103</v>
      </c>
      <c r="V1464" s="83" t="s">
        <v>4468</v>
      </c>
      <c r="W1464" s="83" t="s">
        <v>2203</v>
      </c>
      <c r="X1464" s="83" t="s">
        <v>2629</v>
      </c>
      <c r="Y1464" s="85">
        <v>6616739</v>
      </c>
      <c r="Z1464" s="86">
        <v>44389</v>
      </c>
      <c r="AA1464" s="86"/>
      <c r="AB1464" s="87">
        <f t="shared" ca="1" si="263"/>
        <v>35</v>
      </c>
      <c r="AC1464" s="88" t="str">
        <f t="shared" ca="1" si="264"/>
        <v>31 - 60 days</v>
      </c>
      <c r="AD1464" s="89">
        <f t="shared" si="259"/>
        <v>44419</v>
      </c>
      <c r="AE1464" s="90" t="str">
        <f t="shared" si="272"/>
        <v>W33-2021</v>
      </c>
      <c r="AF1464" s="90" t="str">
        <f t="shared" si="273"/>
        <v>Aug-2021</v>
      </c>
      <c r="AG1464" s="89">
        <v>44420</v>
      </c>
      <c r="AH1464" s="90" t="str">
        <f t="shared" si="261"/>
        <v>W33-2021</v>
      </c>
      <c r="AI1464" s="90" t="str">
        <f t="shared" si="262"/>
        <v>Aug-2021</v>
      </c>
      <c r="AJ1464" s="89">
        <v>44419</v>
      </c>
      <c r="AK1464" s="90" t="str">
        <f t="shared" si="265"/>
        <v>W33-2021</v>
      </c>
      <c r="AL1464" s="90" t="str">
        <f t="shared" si="266"/>
        <v>Aug-2021</v>
      </c>
      <c r="AM1464" s="89">
        <v>44419</v>
      </c>
      <c r="AN1464" s="90" t="str">
        <f t="shared" si="267"/>
        <v>W33-2021</v>
      </c>
      <c r="AO1464" s="90" t="str">
        <f t="shared" si="268"/>
        <v>Aug-2021</v>
      </c>
      <c r="AP1464" s="83" t="s">
        <v>4464</v>
      </c>
      <c r="AQ1464" s="107"/>
      <c r="AR1464" s="89"/>
      <c r="AS1464" s="93" t="s">
        <v>2356</v>
      </c>
      <c r="AT1464" s="94">
        <v>6.6</v>
      </c>
      <c r="AU1464" s="97"/>
      <c r="AV1464" s="95"/>
      <c r="AW1464" s="97"/>
      <c r="AX1464" s="89"/>
      <c r="AY1464" s="89">
        <v>44424</v>
      </c>
      <c r="AZ1464" s="219" t="str">
        <f t="shared" si="271"/>
        <v>W34-2021</v>
      </c>
      <c r="BA1464" s="86"/>
      <c r="BB1464" s="86"/>
      <c r="BC1464" s="86"/>
      <c r="BD1464" s="83" t="s">
        <v>3719</v>
      </c>
      <c r="BE1464" s="83" t="str">
        <f t="shared" si="270"/>
        <v>21.RFI</v>
      </c>
      <c r="BF1464" s="83" t="s">
        <v>3755</v>
      </c>
      <c r="BG1464" s="96" t="s">
        <v>4241</v>
      </c>
      <c r="BH1464" s="96"/>
      <c r="BI1464" s="197"/>
      <c r="BJ1464" s="197"/>
    </row>
    <row r="1465" spans="1:62" s="13" customFormat="1" ht="15" hidden="1" customHeight="1">
      <c r="A1465" s="27">
        <v>650</v>
      </c>
      <c r="B1465" s="29"/>
      <c r="C1465" s="83" t="str">
        <f t="shared" si="260"/>
        <v>SUM-LA-MET-0656</v>
      </c>
      <c r="D1465" s="83">
        <v>30688690031</v>
      </c>
      <c r="E1465" s="83" t="s">
        <v>7553</v>
      </c>
      <c r="F1465" s="83" t="s">
        <v>6168</v>
      </c>
      <c r="G1465" s="83" t="s">
        <v>5844</v>
      </c>
      <c r="H1465" s="84" t="s">
        <v>6825</v>
      </c>
      <c r="I1465" s="83" t="s">
        <v>5532</v>
      </c>
      <c r="J1465" s="83" t="s">
        <v>5533</v>
      </c>
      <c r="K1465" s="83">
        <v>39</v>
      </c>
      <c r="L1465" s="83" t="s">
        <v>4949</v>
      </c>
      <c r="M1465" s="83"/>
      <c r="N1465" s="83" t="s">
        <v>3756</v>
      </c>
      <c r="O1465" s="83" t="s">
        <v>6235</v>
      </c>
      <c r="P1465" s="84" t="s">
        <v>205</v>
      </c>
      <c r="Q1465" s="83" t="s">
        <v>1671</v>
      </c>
      <c r="R1465" s="83" t="s">
        <v>1672</v>
      </c>
      <c r="S1465" s="83" t="s">
        <v>2200</v>
      </c>
      <c r="T1465" s="83" t="s">
        <v>4465</v>
      </c>
      <c r="U1465" s="83" t="s">
        <v>201</v>
      </c>
      <c r="V1465" s="83" t="s">
        <v>208</v>
      </c>
      <c r="W1465" s="83" t="s">
        <v>2218</v>
      </c>
      <c r="X1465" s="83" t="s">
        <v>2700</v>
      </c>
      <c r="Y1465" s="85">
        <v>6617226</v>
      </c>
      <c r="Z1465" s="86">
        <v>44369</v>
      </c>
      <c r="AA1465" s="86"/>
      <c r="AB1465" s="87">
        <f t="shared" ca="1" si="263"/>
        <v>53</v>
      </c>
      <c r="AC1465" s="88" t="str">
        <f t="shared" ca="1" si="264"/>
        <v>31 - 60 days</v>
      </c>
      <c r="AD1465" s="89">
        <f t="shared" si="259"/>
        <v>44399</v>
      </c>
      <c r="AE1465" s="90" t="str">
        <f t="shared" si="272"/>
        <v>W30-2021</v>
      </c>
      <c r="AF1465" s="90" t="str">
        <f t="shared" si="273"/>
        <v>Jul-2021</v>
      </c>
      <c r="AG1465" s="89">
        <v>44422</v>
      </c>
      <c r="AH1465" s="90" t="str">
        <f t="shared" si="261"/>
        <v>W33-2021</v>
      </c>
      <c r="AI1465" s="90" t="str">
        <f t="shared" si="262"/>
        <v>Aug-2021</v>
      </c>
      <c r="AJ1465" s="89">
        <v>44399</v>
      </c>
      <c r="AK1465" s="90" t="str">
        <f t="shared" si="265"/>
        <v>W30-2021</v>
      </c>
      <c r="AL1465" s="90" t="str">
        <f t="shared" si="266"/>
        <v>Jul-2021</v>
      </c>
      <c r="AM1465" s="89">
        <v>44399</v>
      </c>
      <c r="AN1465" s="90" t="str">
        <f t="shared" si="267"/>
        <v>W30-2021</v>
      </c>
      <c r="AO1465" s="90" t="str">
        <f t="shared" si="268"/>
        <v>Jul-2021</v>
      </c>
      <c r="AP1465" s="83" t="s">
        <v>4464</v>
      </c>
      <c r="AQ1465" s="107"/>
      <c r="AR1465" s="89"/>
      <c r="AS1465" s="93" t="s">
        <v>2404</v>
      </c>
      <c r="AT1465" s="94">
        <v>6.6</v>
      </c>
      <c r="AU1465" s="97"/>
      <c r="AV1465" s="95"/>
      <c r="AW1465" s="97"/>
      <c r="AX1465" s="89"/>
      <c r="AY1465" s="89">
        <v>44422</v>
      </c>
      <c r="AZ1465" s="219" t="str">
        <f t="shared" si="271"/>
        <v>W33-2021</v>
      </c>
      <c r="BA1465" s="86"/>
      <c r="BB1465" s="86"/>
      <c r="BC1465" s="86"/>
      <c r="BD1465" s="83" t="s">
        <v>3719</v>
      </c>
      <c r="BE1465" s="83" t="str">
        <f t="shared" si="270"/>
        <v>21.RFI</v>
      </c>
      <c r="BF1465" s="83" t="s">
        <v>3755</v>
      </c>
      <c r="BG1465" s="103" t="s">
        <v>4327</v>
      </c>
      <c r="BH1465" s="448"/>
      <c r="BI1465" s="190"/>
      <c r="BJ1465" s="190"/>
    </row>
    <row r="1466" spans="1:62" s="13" customFormat="1" ht="15" hidden="1" customHeight="1">
      <c r="A1466" s="27">
        <v>648</v>
      </c>
      <c r="B1466" s="29"/>
      <c r="C1466" s="83" t="str">
        <f t="shared" si="260"/>
        <v>JAW-JB-BDG-4215</v>
      </c>
      <c r="D1466" s="83">
        <v>30682840031</v>
      </c>
      <c r="E1466" s="83" t="s">
        <v>7851</v>
      </c>
      <c r="F1466" s="83" t="s">
        <v>6167</v>
      </c>
      <c r="G1466" s="83" t="s">
        <v>5844</v>
      </c>
      <c r="H1466" s="84" t="s">
        <v>6832</v>
      </c>
      <c r="I1466" s="83" t="s">
        <v>5528</v>
      </c>
      <c r="J1466" s="83" t="s">
        <v>5529</v>
      </c>
      <c r="K1466" s="83">
        <v>30</v>
      </c>
      <c r="L1466" s="83" t="s">
        <v>4948</v>
      </c>
      <c r="M1466" s="84"/>
      <c r="N1466" s="83" t="s">
        <v>3756</v>
      </c>
      <c r="O1466" s="83" t="s">
        <v>6234</v>
      </c>
      <c r="P1466" s="84" t="s">
        <v>205</v>
      </c>
      <c r="Q1466" s="83" t="s">
        <v>1667</v>
      </c>
      <c r="R1466" s="83" t="s">
        <v>1668</v>
      </c>
      <c r="S1466" s="83" t="s">
        <v>2200</v>
      </c>
      <c r="T1466" s="83" t="s">
        <v>4465</v>
      </c>
      <c r="U1466" s="83" t="s">
        <v>103</v>
      </c>
      <c r="V1466" s="83" t="s">
        <v>4470</v>
      </c>
      <c r="W1466" s="83" t="s">
        <v>2205</v>
      </c>
      <c r="X1466" s="83" t="s">
        <v>2488</v>
      </c>
      <c r="Y1466" s="85">
        <v>6617180</v>
      </c>
      <c r="Z1466" s="86">
        <v>44315</v>
      </c>
      <c r="AA1466" s="86"/>
      <c r="AB1466" s="87">
        <f t="shared" ca="1" si="263"/>
        <v>32</v>
      </c>
      <c r="AC1466" s="88" t="str">
        <f t="shared" ca="1" si="264"/>
        <v>31 - 60 days</v>
      </c>
      <c r="AD1466" s="89">
        <f t="shared" ref="AD1466:AD1529" si="274">IF(AND(S1466=""),"TBD",IF(AND(S1466="COLO"),Z1466+30,Z1466+150))</f>
        <v>44345</v>
      </c>
      <c r="AE1466" s="90" t="str">
        <f t="shared" si="272"/>
        <v>W22-2021</v>
      </c>
      <c r="AF1466" s="90" t="str">
        <f t="shared" si="273"/>
        <v>May-2021</v>
      </c>
      <c r="AG1466" s="89">
        <v>44343</v>
      </c>
      <c r="AH1466" s="90" t="str">
        <f t="shared" si="261"/>
        <v>W22-2021</v>
      </c>
      <c r="AI1466" s="90" t="str">
        <f t="shared" si="262"/>
        <v>May-2021</v>
      </c>
      <c r="AJ1466" s="89">
        <v>44336</v>
      </c>
      <c r="AK1466" s="90" t="str">
        <f t="shared" si="265"/>
        <v>W21-2021</v>
      </c>
      <c r="AL1466" s="90" t="str">
        <f t="shared" si="266"/>
        <v>May-2021</v>
      </c>
      <c r="AM1466" s="89">
        <v>44343</v>
      </c>
      <c r="AN1466" s="90" t="str">
        <f t="shared" si="267"/>
        <v>W22-2021</v>
      </c>
      <c r="AO1466" s="90" t="str">
        <f t="shared" si="268"/>
        <v>May-2021</v>
      </c>
      <c r="AP1466" s="83"/>
      <c r="AQ1466" s="107"/>
      <c r="AR1466" s="89"/>
      <c r="AS1466" s="93" t="s">
        <v>2402</v>
      </c>
      <c r="AT1466" s="94">
        <v>6.6</v>
      </c>
      <c r="AU1466" s="97"/>
      <c r="AV1466" s="95"/>
      <c r="AW1466" s="97"/>
      <c r="AX1466" s="89"/>
      <c r="AY1466" s="89">
        <v>44347</v>
      </c>
      <c r="AZ1466" s="219" t="str">
        <f t="shared" si="271"/>
        <v>W23-2021</v>
      </c>
      <c r="BA1466" s="86"/>
      <c r="BB1466" s="86"/>
      <c r="BC1466" s="86"/>
      <c r="BD1466" s="83" t="s">
        <v>3719</v>
      </c>
      <c r="BE1466" s="83" t="str">
        <f t="shared" si="270"/>
        <v>21.RFI</v>
      </c>
      <c r="BF1466" s="83" t="s">
        <v>3755</v>
      </c>
      <c r="BG1466" s="103" t="s">
        <v>4325</v>
      </c>
      <c r="BH1466" s="448"/>
      <c r="BI1466" s="190"/>
      <c r="BJ1466" s="190"/>
    </row>
    <row r="1467" spans="1:62" s="13" customFormat="1" ht="15" hidden="1" customHeight="1">
      <c r="A1467" s="27">
        <v>647</v>
      </c>
      <c r="B1467" s="29"/>
      <c r="C1467" s="83" t="str">
        <f t="shared" ref="C1467:C1530" si="275">Q1467</f>
        <v>JAW-JB-BDG-4214</v>
      </c>
      <c r="D1467" s="83">
        <v>30682850031</v>
      </c>
      <c r="E1467" s="83" t="s">
        <v>6165</v>
      </c>
      <c r="F1467" s="83" t="s">
        <v>6166</v>
      </c>
      <c r="G1467" s="83" t="s">
        <v>5844</v>
      </c>
      <c r="H1467" s="84" t="s">
        <v>6508</v>
      </c>
      <c r="I1467" s="83" t="s">
        <v>5526</v>
      </c>
      <c r="J1467" s="83" t="s">
        <v>5527</v>
      </c>
      <c r="K1467" s="83">
        <v>30</v>
      </c>
      <c r="L1467" s="83" t="s">
        <v>4487</v>
      </c>
      <c r="M1467" s="84"/>
      <c r="N1467" s="83" t="s">
        <v>3756</v>
      </c>
      <c r="O1467" s="83" t="s">
        <v>6233</v>
      </c>
      <c r="P1467" s="84" t="s">
        <v>205</v>
      </c>
      <c r="Q1467" s="83" t="s">
        <v>1665</v>
      </c>
      <c r="R1467" s="83" t="s">
        <v>1666</v>
      </c>
      <c r="S1467" s="83" t="s">
        <v>2200</v>
      </c>
      <c r="T1467" s="83" t="s">
        <v>4465</v>
      </c>
      <c r="U1467" s="83" t="s">
        <v>103</v>
      </c>
      <c r="V1467" s="83" t="s">
        <v>4470</v>
      </c>
      <c r="W1467" s="83" t="s">
        <v>2205</v>
      </c>
      <c r="X1467" s="83" t="s">
        <v>2488</v>
      </c>
      <c r="Y1467" s="85">
        <v>6617179</v>
      </c>
      <c r="Z1467" s="86">
        <v>44314</v>
      </c>
      <c r="AA1467" s="86"/>
      <c r="AB1467" s="87">
        <f t="shared" ca="1" si="263"/>
        <v>30</v>
      </c>
      <c r="AC1467" s="88" t="str">
        <f t="shared" ca="1" si="264"/>
        <v>&lt; 30 days</v>
      </c>
      <c r="AD1467" s="89">
        <f t="shared" si="274"/>
        <v>44344</v>
      </c>
      <c r="AE1467" s="90" t="str">
        <f t="shared" si="272"/>
        <v>W22-2021</v>
      </c>
      <c r="AF1467" s="90" t="str">
        <f t="shared" si="273"/>
        <v>May-2021</v>
      </c>
      <c r="AG1467" s="89">
        <v>44343</v>
      </c>
      <c r="AH1467" s="90" t="str">
        <f t="shared" si="261"/>
        <v>W22-2021</v>
      </c>
      <c r="AI1467" s="90" t="str">
        <f t="shared" si="262"/>
        <v>May-2021</v>
      </c>
      <c r="AJ1467" s="89">
        <v>44336</v>
      </c>
      <c r="AK1467" s="90" t="str">
        <f t="shared" si="265"/>
        <v>W21-2021</v>
      </c>
      <c r="AL1467" s="90" t="str">
        <f t="shared" si="266"/>
        <v>May-2021</v>
      </c>
      <c r="AM1467" s="89">
        <v>44343</v>
      </c>
      <c r="AN1467" s="90" t="str">
        <f t="shared" si="267"/>
        <v>W22-2021</v>
      </c>
      <c r="AO1467" s="90" t="str">
        <f t="shared" si="268"/>
        <v>May-2021</v>
      </c>
      <c r="AP1467" s="83"/>
      <c r="AQ1467" s="107"/>
      <c r="AR1467" s="89"/>
      <c r="AS1467" s="93" t="s">
        <v>2401</v>
      </c>
      <c r="AT1467" s="94">
        <v>6.6</v>
      </c>
      <c r="AU1467" s="97"/>
      <c r="AV1467" s="95"/>
      <c r="AW1467" s="97"/>
      <c r="AX1467" s="89"/>
      <c r="AY1467" s="89">
        <v>44344</v>
      </c>
      <c r="AZ1467" s="219" t="str">
        <f t="shared" si="271"/>
        <v>W22-2021</v>
      </c>
      <c r="BA1467" s="86"/>
      <c r="BB1467" s="86"/>
      <c r="BC1467" s="86"/>
      <c r="BD1467" s="83" t="s">
        <v>3719</v>
      </c>
      <c r="BE1467" s="83" t="str">
        <f t="shared" si="270"/>
        <v>21.RFI</v>
      </c>
      <c r="BF1467" s="83" t="s">
        <v>3755</v>
      </c>
      <c r="BG1467" s="103" t="s">
        <v>4324</v>
      </c>
      <c r="BH1467" s="448"/>
      <c r="BI1467" s="190"/>
      <c r="BJ1467" s="190"/>
    </row>
    <row r="1468" spans="1:62" s="13" customFormat="1" ht="15" hidden="1" customHeight="1">
      <c r="A1468" s="27">
        <v>500</v>
      </c>
      <c r="B1468" s="29"/>
      <c r="C1468" s="83" t="str">
        <f t="shared" si="275"/>
        <v>JAW-JT-JPA-0701</v>
      </c>
      <c r="D1468" s="83">
        <v>30681490031</v>
      </c>
      <c r="E1468" s="83" t="s">
        <v>2817</v>
      </c>
      <c r="F1468" s="83" t="s">
        <v>3166</v>
      </c>
      <c r="G1468" s="83" t="s">
        <v>5841</v>
      </c>
      <c r="H1468" s="84" t="s">
        <v>6825</v>
      </c>
      <c r="I1468" s="83" t="s">
        <v>5255</v>
      </c>
      <c r="J1468" s="83" t="s">
        <v>5256</v>
      </c>
      <c r="K1468" s="83">
        <v>50</v>
      </c>
      <c r="L1468" s="83" t="s">
        <v>4853</v>
      </c>
      <c r="M1468" s="84">
        <v>2021</v>
      </c>
      <c r="N1468" s="84"/>
      <c r="O1468" s="83" t="s">
        <v>3687</v>
      </c>
      <c r="P1468" s="84" t="s">
        <v>199</v>
      </c>
      <c r="Q1468" s="83" t="s">
        <v>1373</v>
      </c>
      <c r="R1468" s="83" t="s">
        <v>1374</v>
      </c>
      <c r="S1468" s="83" t="s">
        <v>2200</v>
      </c>
      <c r="T1468" s="83" t="s">
        <v>4465</v>
      </c>
      <c r="U1468" s="83" t="s">
        <v>103</v>
      </c>
      <c r="V1468" s="83" t="s">
        <v>4468</v>
      </c>
      <c r="W1468" s="83" t="s">
        <v>2203</v>
      </c>
      <c r="X1468" s="83" t="s">
        <v>2623</v>
      </c>
      <c r="Y1468" s="85">
        <v>6616739</v>
      </c>
      <c r="Z1468" s="86">
        <v>44273</v>
      </c>
      <c r="AA1468" s="86"/>
      <c r="AB1468" s="87">
        <f t="shared" ca="1" si="263"/>
        <v>137</v>
      </c>
      <c r="AC1468" s="88" t="str">
        <f t="shared" ca="1" si="264"/>
        <v>121 - 150 days</v>
      </c>
      <c r="AD1468" s="89">
        <f t="shared" si="274"/>
        <v>44303</v>
      </c>
      <c r="AE1468" s="90" t="str">
        <f t="shared" si="272"/>
        <v>W16-2021</v>
      </c>
      <c r="AF1468" s="90" t="str">
        <f t="shared" si="273"/>
        <v>Apr-2021</v>
      </c>
      <c r="AG1468" s="89">
        <v>44323</v>
      </c>
      <c r="AH1468" s="90" t="str">
        <f t="shared" ref="AH1468:AH1531" si="276">IFERROR(VLOOKUP(AG1468,L_Convert,6,FALSE),"")</f>
        <v>W19-2021</v>
      </c>
      <c r="AI1468" s="90" t="str">
        <f t="shared" ref="AI1468:AI1531" si="277">IFERROR(VLOOKUP(AG1468,L_Convert,7,FALSE),"")</f>
        <v>May-2021</v>
      </c>
      <c r="AJ1468" s="89">
        <v>44336</v>
      </c>
      <c r="AK1468" s="90" t="str">
        <f t="shared" si="265"/>
        <v>W21-2021</v>
      </c>
      <c r="AL1468" s="90" t="str">
        <f t="shared" si="266"/>
        <v>May-2021</v>
      </c>
      <c r="AM1468" s="89">
        <v>44336</v>
      </c>
      <c r="AN1468" s="90" t="str">
        <f t="shared" si="267"/>
        <v>W21-2021</v>
      </c>
      <c r="AO1468" s="90" t="str">
        <f t="shared" si="268"/>
        <v>May-2021</v>
      </c>
      <c r="AP1468" s="83" t="s">
        <v>4464</v>
      </c>
      <c r="AQ1468" s="107">
        <v>44516</v>
      </c>
      <c r="AR1468" s="89"/>
      <c r="AS1468" s="93" t="s">
        <v>2354</v>
      </c>
      <c r="AT1468" s="94">
        <v>7.7</v>
      </c>
      <c r="AU1468" s="255"/>
      <c r="AV1468" s="95"/>
      <c r="AW1468" s="97"/>
      <c r="AX1468" s="89"/>
      <c r="AY1468" s="89">
        <v>44410</v>
      </c>
      <c r="AZ1468" s="219" t="str">
        <f t="shared" si="271"/>
        <v>W32-2021</v>
      </c>
      <c r="BA1468" s="86"/>
      <c r="BB1468" s="86"/>
      <c r="BC1468" s="86"/>
      <c r="BD1468" s="83" t="s">
        <v>3719</v>
      </c>
      <c r="BE1468" s="83" t="str">
        <f t="shared" si="270"/>
        <v>21.RFI</v>
      </c>
      <c r="BF1468" s="83" t="s">
        <v>3755</v>
      </c>
      <c r="BG1468" s="96" t="s">
        <v>4238</v>
      </c>
      <c r="BH1468" s="437"/>
    </row>
    <row r="1469" spans="1:62" s="13" customFormat="1" ht="15" hidden="1" customHeight="1">
      <c r="A1469" s="27">
        <v>499</v>
      </c>
      <c r="B1469" s="29"/>
      <c r="C1469" s="83" t="str">
        <f t="shared" si="275"/>
        <v>JAW-JT-KDS-0858</v>
      </c>
      <c r="D1469" s="83">
        <v>30681430031</v>
      </c>
      <c r="E1469" s="83" t="s">
        <v>2816</v>
      </c>
      <c r="F1469" s="83" t="s">
        <v>3165</v>
      </c>
      <c r="G1469" s="83" t="s">
        <v>5841</v>
      </c>
      <c r="H1469" s="84" t="s">
        <v>6825</v>
      </c>
      <c r="I1469" s="83" t="s">
        <v>5253</v>
      </c>
      <c r="J1469" s="83" t="s">
        <v>5254</v>
      </c>
      <c r="K1469" s="83">
        <v>40</v>
      </c>
      <c r="L1469" s="83" t="s">
        <v>4852</v>
      </c>
      <c r="M1469" s="84">
        <v>2021</v>
      </c>
      <c r="N1469" s="84"/>
      <c r="O1469" s="83" t="s">
        <v>3686</v>
      </c>
      <c r="P1469" s="84" t="s">
        <v>199</v>
      </c>
      <c r="Q1469" s="83" t="s">
        <v>1371</v>
      </c>
      <c r="R1469" s="83" t="s">
        <v>1372</v>
      </c>
      <c r="S1469" s="83" t="s">
        <v>2200</v>
      </c>
      <c r="T1469" s="83" t="s">
        <v>4465</v>
      </c>
      <c r="U1469" s="83" t="s">
        <v>103</v>
      </c>
      <c r="V1469" s="83" t="s">
        <v>4468</v>
      </c>
      <c r="W1469" s="83" t="s">
        <v>2203</v>
      </c>
      <c r="X1469" s="83" t="s">
        <v>2626</v>
      </c>
      <c r="Y1469" s="85">
        <v>6616739</v>
      </c>
      <c r="Z1469" s="86">
        <v>44273</v>
      </c>
      <c r="AA1469" s="86"/>
      <c r="AB1469" s="87">
        <f t="shared" ca="1" si="263"/>
        <v>104</v>
      </c>
      <c r="AC1469" s="88" t="str">
        <f t="shared" ca="1" si="264"/>
        <v>91 - 120 days</v>
      </c>
      <c r="AD1469" s="89">
        <f t="shared" si="274"/>
        <v>44303</v>
      </c>
      <c r="AE1469" s="90" t="str">
        <f t="shared" si="272"/>
        <v>W16-2021</v>
      </c>
      <c r="AF1469" s="90" t="str">
        <f t="shared" si="273"/>
        <v>Apr-2021</v>
      </c>
      <c r="AG1469" s="89">
        <v>44323</v>
      </c>
      <c r="AH1469" s="90" t="str">
        <f t="shared" si="276"/>
        <v>W19-2021</v>
      </c>
      <c r="AI1469" s="90" t="str">
        <f t="shared" si="277"/>
        <v>May-2021</v>
      </c>
      <c r="AJ1469" s="89">
        <v>44336</v>
      </c>
      <c r="AK1469" s="90" t="str">
        <f t="shared" si="265"/>
        <v>W21-2021</v>
      </c>
      <c r="AL1469" s="90" t="str">
        <f t="shared" si="266"/>
        <v>May-2021</v>
      </c>
      <c r="AM1469" s="89">
        <v>44336</v>
      </c>
      <c r="AN1469" s="90" t="str">
        <f t="shared" si="267"/>
        <v>W21-2021</v>
      </c>
      <c r="AO1469" s="90" t="str">
        <f t="shared" si="268"/>
        <v>May-2021</v>
      </c>
      <c r="AP1469" s="83" t="s">
        <v>4464</v>
      </c>
      <c r="AQ1469" s="107">
        <v>44516</v>
      </c>
      <c r="AR1469" s="89"/>
      <c r="AS1469" s="93">
        <v>520013335752</v>
      </c>
      <c r="AT1469" s="94"/>
      <c r="AU1469" s="97"/>
      <c r="AV1469" s="95"/>
      <c r="AW1469" s="97"/>
      <c r="AX1469" s="89"/>
      <c r="AY1469" s="89">
        <v>44377</v>
      </c>
      <c r="AZ1469" s="219" t="str">
        <f t="shared" si="271"/>
        <v>W27-2021</v>
      </c>
      <c r="BA1469" s="86"/>
      <c r="BB1469" s="86"/>
      <c r="BC1469" s="86"/>
      <c r="BD1469" s="83" t="s">
        <v>3719</v>
      </c>
      <c r="BE1469" s="83" t="str">
        <f t="shared" si="270"/>
        <v>21.RFI</v>
      </c>
      <c r="BF1469" s="83" t="s">
        <v>3755</v>
      </c>
      <c r="BG1469" s="96" t="s">
        <v>4237</v>
      </c>
      <c r="BH1469" s="437"/>
    </row>
    <row r="1470" spans="1:62" s="13" customFormat="1" ht="15" hidden="1" customHeight="1">
      <c r="A1470" s="27">
        <v>490</v>
      </c>
      <c r="B1470" s="29"/>
      <c r="C1470" s="83" t="str">
        <f t="shared" si="275"/>
        <v>JAW-JT-BLA-0139</v>
      </c>
      <c r="D1470" s="83">
        <v>30681540031</v>
      </c>
      <c r="E1470" s="83" t="s">
        <v>2807</v>
      </c>
      <c r="F1470" s="83" t="s">
        <v>3156</v>
      </c>
      <c r="G1470" s="83" t="s">
        <v>5841</v>
      </c>
      <c r="H1470" s="84" t="s">
        <v>6825</v>
      </c>
      <c r="I1470" s="83" t="s">
        <v>5235</v>
      </c>
      <c r="J1470" s="83" t="s">
        <v>5236</v>
      </c>
      <c r="K1470" s="83">
        <v>50</v>
      </c>
      <c r="L1470" s="83" t="s">
        <v>4844</v>
      </c>
      <c r="M1470" s="84">
        <v>2021</v>
      </c>
      <c r="N1470" s="84"/>
      <c r="O1470" s="83" t="s">
        <v>3677</v>
      </c>
      <c r="P1470" s="84" t="s">
        <v>199</v>
      </c>
      <c r="Q1470" s="83" t="s">
        <v>1353</v>
      </c>
      <c r="R1470" s="83" t="s">
        <v>1354</v>
      </c>
      <c r="S1470" s="83" t="s">
        <v>2200</v>
      </c>
      <c r="T1470" s="83" t="s">
        <v>4465</v>
      </c>
      <c r="U1470" s="83" t="s">
        <v>103</v>
      </c>
      <c r="V1470" s="83" t="s">
        <v>4468</v>
      </c>
      <c r="W1470" s="83" t="s">
        <v>2203</v>
      </c>
      <c r="X1470" s="83" t="s">
        <v>2621</v>
      </c>
      <c r="Y1470" s="85">
        <v>6616739</v>
      </c>
      <c r="Z1470" s="86">
        <v>44273</v>
      </c>
      <c r="AA1470" s="86"/>
      <c r="AB1470" s="87">
        <f t="shared" ca="1" si="263"/>
        <v>82</v>
      </c>
      <c r="AC1470" s="88" t="str">
        <f t="shared" ca="1" si="264"/>
        <v>61 - 90 days</v>
      </c>
      <c r="AD1470" s="89">
        <f t="shared" si="274"/>
        <v>44303</v>
      </c>
      <c r="AE1470" s="90" t="str">
        <f t="shared" si="272"/>
        <v>W16-2021</v>
      </c>
      <c r="AF1470" s="90" t="str">
        <f t="shared" si="273"/>
        <v>Apr-2021</v>
      </c>
      <c r="AG1470" s="89">
        <v>44323</v>
      </c>
      <c r="AH1470" s="90" t="str">
        <f t="shared" si="276"/>
        <v>W19-2021</v>
      </c>
      <c r="AI1470" s="90" t="str">
        <f t="shared" si="277"/>
        <v>May-2021</v>
      </c>
      <c r="AJ1470" s="89">
        <v>44336</v>
      </c>
      <c r="AK1470" s="90" t="str">
        <f t="shared" si="265"/>
        <v>W21-2021</v>
      </c>
      <c r="AL1470" s="90" t="str">
        <f t="shared" si="266"/>
        <v>May-2021</v>
      </c>
      <c r="AM1470" s="89">
        <v>44336</v>
      </c>
      <c r="AN1470" s="90" t="str">
        <f t="shared" si="267"/>
        <v>W21-2021</v>
      </c>
      <c r="AO1470" s="90" t="str">
        <f t="shared" si="268"/>
        <v>May-2021</v>
      </c>
      <c r="AP1470" s="83" t="s">
        <v>4464</v>
      </c>
      <c r="AQ1470" s="107"/>
      <c r="AR1470" s="89"/>
      <c r="AS1470" s="93" t="s">
        <v>2347</v>
      </c>
      <c r="AT1470" s="94">
        <v>7.7</v>
      </c>
      <c r="AU1470" s="97"/>
      <c r="AV1470" s="95"/>
      <c r="AW1470" s="97"/>
      <c r="AX1470" s="89"/>
      <c r="AY1470" s="89">
        <v>44355</v>
      </c>
      <c r="AZ1470" s="219" t="str">
        <f t="shared" si="271"/>
        <v>W24-2021</v>
      </c>
      <c r="BA1470" s="86"/>
      <c r="BB1470" s="86"/>
      <c r="BC1470" s="86"/>
      <c r="BD1470" s="83" t="s">
        <v>3719</v>
      </c>
      <c r="BE1470" s="83" t="str">
        <f t="shared" si="270"/>
        <v>21.RFI</v>
      </c>
      <c r="BF1470" s="83" t="s">
        <v>3755</v>
      </c>
      <c r="BG1470" s="96" t="s">
        <v>4229</v>
      </c>
      <c r="BH1470" s="437"/>
    </row>
    <row r="1471" spans="1:62" s="13" customFormat="1" ht="15" hidden="1" customHeight="1">
      <c r="A1471" s="27">
        <v>495</v>
      </c>
      <c r="B1471" s="29"/>
      <c r="C1471" s="83" t="str">
        <f t="shared" si="275"/>
        <v>JAW-JT-BNR-0263</v>
      </c>
      <c r="D1471" s="83">
        <v>30681510031</v>
      </c>
      <c r="E1471" s="83" t="s">
        <v>2812</v>
      </c>
      <c r="F1471" s="83" t="s">
        <v>3161</v>
      </c>
      <c r="G1471" s="83" t="s">
        <v>5841</v>
      </c>
      <c r="H1471" s="84" t="s">
        <v>6825</v>
      </c>
      <c r="I1471" s="83" t="s">
        <v>5245</v>
      </c>
      <c r="J1471" s="83" t="s">
        <v>5246</v>
      </c>
      <c r="K1471" s="83">
        <v>50</v>
      </c>
      <c r="L1471" s="83" t="s">
        <v>4849</v>
      </c>
      <c r="M1471" s="84">
        <v>2021</v>
      </c>
      <c r="N1471" s="84"/>
      <c r="O1471" s="83" t="s">
        <v>3682</v>
      </c>
      <c r="P1471" s="84" t="s">
        <v>199</v>
      </c>
      <c r="Q1471" s="83" t="s">
        <v>1363</v>
      </c>
      <c r="R1471" s="83" t="s">
        <v>1364</v>
      </c>
      <c r="S1471" s="83" t="s">
        <v>2200</v>
      </c>
      <c r="T1471" s="83" t="s">
        <v>4465</v>
      </c>
      <c r="U1471" s="83" t="s">
        <v>103</v>
      </c>
      <c r="V1471" s="83" t="s">
        <v>4468</v>
      </c>
      <c r="W1471" s="83" t="s">
        <v>2203</v>
      </c>
      <c r="X1471" s="83" t="s">
        <v>2624</v>
      </c>
      <c r="Y1471" s="85">
        <v>6616739</v>
      </c>
      <c r="Z1471" s="86">
        <v>44273</v>
      </c>
      <c r="AA1471" s="86"/>
      <c r="AB1471" s="87">
        <f t="shared" ca="1" si="263"/>
        <v>82</v>
      </c>
      <c r="AC1471" s="88" t="str">
        <f t="shared" ca="1" si="264"/>
        <v>61 - 90 days</v>
      </c>
      <c r="AD1471" s="89">
        <f t="shared" si="274"/>
        <v>44303</v>
      </c>
      <c r="AE1471" s="90" t="str">
        <f t="shared" si="272"/>
        <v>W16-2021</v>
      </c>
      <c r="AF1471" s="90" t="str">
        <f t="shared" si="273"/>
        <v>Apr-2021</v>
      </c>
      <c r="AG1471" s="89">
        <v>44323</v>
      </c>
      <c r="AH1471" s="90" t="str">
        <f t="shared" si="276"/>
        <v>W19-2021</v>
      </c>
      <c r="AI1471" s="90" t="str">
        <f t="shared" si="277"/>
        <v>May-2021</v>
      </c>
      <c r="AJ1471" s="89">
        <v>44336</v>
      </c>
      <c r="AK1471" s="90" t="str">
        <f t="shared" si="265"/>
        <v>W21-2021</v>
      </c>
      <c r="AL1471" s="90" t="str">
        <f t="shared" si="266"/>
        <v>May-2021</v>
      </c>
      <c r="AM1471" s="89">
        <v>44336</v>
      </c>
      <c r="AN1471" s="90" t="str">
        <f t="shared" si="267"/>
        <v>W21-2021</v>
      </c>
      <c r="AO1471" s="90" t="str">
        <f t="shared" si="268"/>
        <v>May-2021</v>
      </c>
      <c r="AP1471" s="83" t="s">
        <v>4464</v>
      </c>
      <c r="AQ1471" s="107"/>
      <c r="AR1471" s="89"/>
      <c r="AS1471" s="93" t="s">
        <v>2350</v>
      </c>
      <c r="AT1471" s="94">
        <v>7.7</v>
      </c>
      <c r="AU1471" s="97"/>
      <c r="AV1471" s="95"/>
      <c r="AW1471" s="97"/>
      <c r="AX1471" s="89"/>
      <c r="AY1471" s="89">
        <v>44355</v>
      </c>
      <c r="AZ1471" s="219" t="str">
        <f t="shared" si="271"/>
        <v>W24-2021</v>
      </c>
      <c r="BA1471" s="86"/>
      <c r="BB1471" s="86"/>
      <c r="BC1471" s="86"/>
      <c r="BD1471" s="83" t="s">
        <v>3719</v>
      </c>
      <c r="BE1471" s="83" t="str">
        <f t="shared" si="270"/>
        <v>21.RFI</v>
      </c>
      <c r="BF1471" s="83" t="s">
        <v>3755</v>
      </c>
      <c r="BG1471" s="96" t="s">
        <v>4233</v>
      </c>
      <c r="BH1471" s="437"/>
    </row>
    <row r="1472" spans="1:62" s="13" customFormat="1" ht="15" hidden="1" customHeight="1">
      <c r="A1472" s="27">
        <v>496</v>
      </c>
      <c r="B1472" s="29"/>
      <c r="C1472" s="83" t="str">
        <f t="shared" si="275"/>
        <v>JAW-JT-BNR-0269</v>
      </c>
      <c r="D1472" s="83">
        <v>30681420031</v>
      </c>
      <c r="E1472" s="83" t="s">
        <v>2813</v>
      </c>
      <c r="F1472" s="83" t="s">
        <v>3162</v>
      </c>
      <c r="G1472" s="83" t="s">
        <v>5841</v>
      </c>
      <c r="H1472" s="84" t="s">
        <v>6825</v>
      </c>
      <c r="I1472" s="83" t="s">
        <v>5247</v>
      </c>
      <c r="J1472" s="83" t="s">
        <v>5248</v>
      </c>
      <c r="K1472" s="83">
        <v>50</v>
      </c>
      <c r="L1472" s="83" t="s">
        <v>4850</v>
      </c>
      <c r="M1472" s="84">
        <v>2021</v>
      </c>
      <c r="N1472" s="84"/>
      <c r="O1472" s="83" t="s">
        <v>3683</v>
      </c>
      <c r="P1472" s="84" t="s">
        <v>199</v>
      </c>
      <c r="Q1472" s="83" t="s">
        <v>1365</v>
      </c>
      <c r="R1472" s="83" t="s">
        <v>1366</v>
      </c>
      <c r="S1472" s="83" t="s">
        <v>2200</v>
      </c>
      <c r="T1472" s="83" t="s">
        <v>4465</v>
      </c>
      <c r="U1472" s="83" t="s">
        <v>103</v>
      </c>
      <c r="V1472" s="83" t="s">
        <v>4468</v>
      </c>
      <c r="W1472" s="83" t="s">
        <v>2203</v>
      </c>
      <c r="X1472" s="83" t="s">
        <v>2624</v>
      </c>
      <c r="Y1472" s="85">
        <v>6616739</v>
      </c>
      <c r="Z1472" s="86">
        <v>44273</v>
      </c>
      <c r="AA1472" s="86"/>
      <c r="AB1472" s="87">
        <f t="shared" ca="1" si="263"/>
        <v>82</v>
      </c>
      <c r="AC1472" s="88" t="str">
        <f t="shared" ca="1" si="264"/>
        <v>61 - 90 days</v>
      </c>
      <c r="AD1472" s="89">
        <f t="shared" si="274"/>
        <v>44303</v>
      </c>
      <c r="AE1472" s="90" t="str">
        <f t="shared" si="272"/>
        <v>W16-2021</v>
      </c>
      <c r="AF1472" s="90" t="str">
        <f t="shared" si="273"/>
        <v>Apr-2021</v>
      </c>
      <c r="AG1472" s="89">
        <v>44323</v>
      </c>
      <c r="AH1472" s="90" t="str">
        <f t="shared" si="276"/>
        <v>W19-2021</v>
      </c>
      <c r="AI1472" s="90" t="str">
        <f t="shared" si="277"/>
        <v>May-2021</v>
      </c>
      <c r="AJ1472" s="89">
        <v>44336</v>
      </c>
      <c r="AK1472" s="90" t="str">
        <f t="shared" si="265"/>
        <v>W21-2021</v>
      </c>
      <c r="AL1472" s="90" t="str">
        <f t="shared" si="266"/>
        <v>May-2021</v>
      </c>
      <c r="AM1472" s="89">
        <v>44336</v>
      </c>
      <c r="AN1472" s="90" t="str">
        <f t="shared" si="267"/>
        <v>W21-2021</v>
      </c>
      <c r="AO1472" s="90" t="str">
        <f t="shared" si="268"/>
        <v>May-2021</v>
      </c>
      <c r="AP1472" s="83" t="s">
        <v>4464</v>
      </c>
      <c r="AQ1472" s="107"/>
      <c r="AR1472" s="89"/>
      <c r="AS1472" s="93" t="s">
        <v>2351</v>
      </c>
      <c r="AT1472" s="94">
        <v>7.7</v>
      </c>
      <c r="AU1472" s="97"/>
      <c r="AV1472" s="95"/>
      <c r="AW1472" s="97"/>
      <c r="AX1472" s="89"/>
      <c r="AY1472" s="89">
        <v>44355</v>
      </c>
      <c r="AZ1472" s="219" t="str">
        <f t="shared" si="271"/>
        <v>W24-2021</v>
      </c>
      <c r="BA1472" s="86"/>
      <c r="BB1472" s="86"/>
      <c r="BC1472" s="86"/>
      <c r="BD1472" s="83" t="s">
        <v>3719</v>
      </c>
      <c r="BE1472" s="83" t="str">
        <f t="shared" si="270"/>
        <v>21.RFI</v>
      </c>
      <c r="BF1472" s="83" t="s">
        <v>3755</v>
      </c>
      <c r="BG1472" s="96" t="s">
        <v>4234</v>
      </c>
      <c r="BH1472" s="437"/>
    </row>
    <row r="1473" spans="1:62" s="13" customFormat="1" ht="15" hidden="1" customHeight="1">
      <c r="A1473" s="27">
        <v>493</v>
      </c>
      <c r="B1473" s="29"/>
      <c r="C1473" s="83" t="str">
        <f t="shared" si="275"/>
        <v>JAW-JT-JPA-0702</v>
      </c>
      <c r="D1473" s="83">
        <v>30681440031</v>
      </c>
      <c r="E1473" s="83" t="s">
        <v>2810</v>
      </c>
      <c r="F1473" s="83" t="s">
        <v>3159</v>
      </c>
      <c r="G1473" s="83" t="s">
        <v>5841</v>
      </c>
      <c r="H1473" s="84" t="s">
        <v>6825</v>
      </c>
      <c r="I1473" s="83" t="s">
        <v>5241</v>
      </c>
      <c r="J1473" s="83" t="s">
        <v>5242</v>
      </c>
      <c r="K1473" s="83">
        <v>42</v>
      </c>
      <c r="L1473" s="83" t="s">
        <v>4847</v>
      </c>
      <c r="M1473" s="84">
        <v>2021</v>
      </c>
      <c r="N1473" s="84"/>
      <c r="O1473" s="83" t="s">
        <v>3680</v>
      </c>
      <c r="P1473" s="84" t="s">
        <v>199</v>
      </c>
      <c r="Q1473" s="83" t="s">
        <v>1359</v>
      </c>
      <c r="R1473" s="83" t="s">
        <v>1360</v>
      </c>
      <c r="S1473" s="83" t="s">
        <v>2200</v>
      </c>
      <c r="T1473" s="83" t="s">
        <v>4465</v>
      </c>
      <c r="U1473" s="83" t="s">
        <v>103</v>
      </c>
      <c r="V1473" s="83" t="s">
        <v>4468</v>
      </c>
      <c r="W1473" s="83" t="s">
        <v>2203</v>
      </c>
      <c r="X1473" s="83" t="s">
        <v>2623</v>
      </c>
      <c r="Y1473" s="85">
        <v>6616739</v>
      </c>
      <c r="Z1473" s="86">
        <v>44273</v>
      </c>
      <c r="AA1473" s="86"/>
      <c r="AB1473" s="87">
        <f t="shared" ca="1" si="263"/>
        <v>82</v>
      </c>
      <c r="AC1473" s="88" t="str">
        <f t="shared" ca="1" si="264"/>
        <v>61 - 90 days</v>
      </c>
      <c r="AD1473" s="89">
        <f t="shared" si="274"/>
        <v>44303</v>
      </c>
      <c r="AE1473" s="90" t="str">
        <f t="shared" si="272"/>
        <v>W16-2021</v>
      </c>
      <c r="AF1473" s="90" t="str">
        <f t="shared" si="273"/>
        <v>Apr-2021</v>
      </c>
      <c r="AG1473" s="89">
        <v>44323</v>
      </c>
      <c r="AH1473" s="90" t="str">
        <f t="shared" si="276"/>
        <v>W19-2021</v>
      </c>
      <c r="AI1473" s="90" t="str">
        <f t="shared" si="277"/>
        <v>May-2021</v>
      </c>
      <c r="AJ1473" s="89">
        <v>44336</v>
      </c>
      <c r="AK1473" s="90" t="str">
        <f t="shared" si="265"/>
        <v>W21-2021</v>
      </c>
      <c r="AL1473" s="90" t="str">
        <f t="shared" si="266"/>
        <v>May-2021</v>
      </c>
      <c r="AM1473" s="89">
        <v>44336</v>
      </c>
      <c r="AN1473" s="90" t="str">
        <f t="shared" si="267"/>
        <v>W21-2021</v>
      </c>
      <c r="AO1473" s="90" t="str">
        <f t="shared" si="268"/>
        <v>May-2021</v>
      </c>
      <c r="AP1473" s="83" t="s">
        <v>4464</v>
      </c>
      <c r="AQ1473" s="107"/>
      <c r="AR1473" s="89"/>
      <c r="AS1473" s="93" t="s">
        <v>2251</v>
      </c>
      <c r="AT1473" s="94"/>
      <c r="AU1473" s="97"/>
      <c r="AV1473" s="95"/>
      <c r="AW1473" s="97"/>
      <c r="AX1473" s="89"/>
      <c r="AY1473" s="89">
        <v>44355</v>
      </c>
      <c r="AZ1473" s="219" t="str">
        <f t="shared" si="271"/>
        <v>W24-2021</v>
      </c>
      <c r="BA1473" s="86"/>
      <c r="BB1473" s="86"/>
      <c r="BC1473" s="86"/>
      <c r="BD1473" s="83" t="s">
        <v>3719</v>
      </c>
      <c r="BE1473" s="83" t="str">
        <f t="shared" si="270"/>
        <v>21.RFI</v>
      </c>
      <c r="BF1473" s="83" t="s">
        <v>3755</v>
      </c>
      <c r="BG1473" s="96" t="s">
        <v>4231</v>
      </c>
      <c r="BH1473" s="437"/>
    </row>
    <row r="1474" spans="1:62" s="13" customFormat="1" ht="15" hidden="1" customHeight="1">
      <c r="A1474" s="27">
        <v>494</v>
      </c>
      <c r="B1474" s="29"/>
      <c r="C1474" s="83" t="str">
        <f t="shared" si="275"/>
        <v>JAW-JT-BNR-0266</v>
      </c>
      <c r="D1474" s="83">
        <v>30681400031</v>
      </c>
      <c r="E1474" s="83" t="s">
        <v>2811</v>
      </c>
      <c r="F1474" s="83" t="s">
        <v>3160</v>
      </c>
      <c r="G1474" s="83" t="s">
        <v>5841</v>
      </c>
      <c r="H1474" s="84" t="s">
        <v>6825</v>
      </c>
      <c r="I1474" s="83" t="s">
        <v>5243</v>
      </c>
      <c r="J1474" s="83" t="s">
        <v>5244</v>
      </c>
      <c r="K1474" s="83">
        <v>50</v>
      </c>
      <c r="L1474" s="83" t="s">
        <v>4848</v>
      </c>
      <c r="M1474" s="84">
        <v>2021</v>
      </c>
      <c r="N1474" s="84"/>
      <c r="O1474" s="83" t="s">
        <v>3681</v>
      </c>
      <c r="P1474" s="84" t="s">
        <v>199</v>
      </c>
      <c r="Q1474" s="83" t="s">
        <v>1361</v>
      </c>
      <c r="R1474" s="83" t="s">
        <v>1362</v>
      </c>
      <c r="S1474" s="83" t="s">
        <v>2200</v>
      </c>
      <c r="T1474" s="83" t="s">
        <v>4465</v>
      </c>
      <c r="U1474" s="83" t="s">
        <v>103</v>
      </c>
      <c r="V1474" s="83" t="s">
        <v>4468</v>
      </c>
      <c r="W1474" s="83" t="s">
        <v>2203</v>
      </c>
      <c r="X1474" s="83" t="s">
        <v>2624</v>
      </c>
      <c r="Y1474" s="85">
        <v>6616739</v>
      </c>
      <c r="Z1474" s="86">
        <v>44273</v>
      </c>
      <c r="AA1474" s="86"/>
      <c r="AB1474" s="87">
        <f t="shared" ca="1" si="263"/>
        <v>82</v>
      </c>
      <c r="AC1474" s="88" t="str">
        <f t="shared" ca="1" si="264"/>
        <v>61 - 90 days</v>
      </c>
      <c r="AD1474" s="89">
        <f t="shared" si="274"/>
        <v>44303</v>
      </c>
      <c r="AE1474" s="90" t="str">
        <f t="shared" si="272"/>
        <v>W16-2021</v>
      </c>
      <c r="AF1474" s="90" t="str">
        <f t="shared" si="273"/>
        <v>Apr-2021</v>
      </c>
      <c r="AG1474" s="89">
        <v>44323</v>
      </c>
      <c r="AH1474" s="90" t="str">
        <f t="shared" si="276"/>
        <v>W19-2021</v>
      </c>
      <c r="AI1474" s="90" t="str">
        <f t="shared" si="277"/>
        <v>May-2021</v>
      </c>
      <c r="AJ1474" s="89">
        <v>44336</v>
      </c>
      <c r="AK1474" s="90" t="str">
        <f t="shared" si="265"/>
        <v>W21-2021</v>
      </c>
      <c r="AL1474" s="90" t="str">
        <f t="shared" si="266"/>
        <v>May-2021</v>
      </c>
      <c r="AM1474" s="89">
        <v>44336</v>
      </c>
      <c r="AN1474" s="90" t="str">
        <f t="shared" si="267"/>
        <v>W21-2021</v>
      </c>
      <c r="AO1474" s="90" t="str">
        <f t="shared" si="268"/>
        <v>May-2021</v>
      </c>
      <c r="AP1474" s="83" t="s">
        <v>4464</v>
      </c>
      <c r="AQ1474" s="107"/>
      <c r="AR1474" s="89"/>
      <c r="AS1474" s="93" t="s">
        <v>2349</v>
      </c>
      <c r="AT1474" s="94">
        <v>7.7</v>
      </c>
      <c r="AU1474" s="97"/>
      <c r="AV1474" s="95"/>
      <c r="AW1474" s="97"/>
      <c r="AX1474" s="89"/>
      <c r="AY1474" s="89">
        <v>44355</v>
      </c>
      <c r="AZ1474" s="219" t="str">
        <f t="shared" si="271"/>
        <v>W24-2021</v>
      </c>
      <c r="BA1474" s="86"/>
      <c r="BB1474" s="86"/>
      <c r="BC1474" s="86"/>
      <c r="BD1474" s="83" t="s">
        <v>3719</v>
      </c>
      <c r="BE1474" s="83" t="str">
        <f t="shared" si="270"/>
        <v>21.RFI</v>
      </c>
      <c r="BF1474" s="83" t="s">
        <v>3755</v>
      </c>
      <c r="BG1474" s="96" t="s">
        <v>4232</v>
      </c>
      <c r="BH1474" s="437"/>
      <c r="BI1474" s="190"/>
      <c r="BJ1474" s="190"/>
    </row>
    <row r="1475" spans="1:62" s="13" customFormat="1" ht="15" hidden="1" customHeight="1">
      <c r="A1475" s="27">
        <v>497</v>
      </c>
      <c r="B1475" s="29"/>
      <c r="C1475" s="83" t="str">
        <f t="shared" si="275"/>
        <v>JAW-JT-PWD-0031</v>
      </c>
      <c r="D1475" s="83">
        <v>30681460031</v>
      </c>
      <c r="E1475" s="83" t="s">
        <v>2814</v>
      </c>
      <c r="F1475" s="83" t="s">
        <v>3163</v>
      </c>
      <c r="G1475" s="83" t="s">
        <v>5841</v>
      </c>
      <c r="H1475" s="84" t="s">
        <v>6825</v>
      </c>
      <c r="I1475" s="83" t="s">
        <v>5249</v>
      </c>
      <c r="J1475" s="83" t="s">
        <v>5250</v>
      </c>
      <c r="K1475" s="83">
        <v>50</v>
      </c>
      <c r="L1475" s="83" t="s">
        <v>4851</v>
      </c>
      <c r="M1475" s="84">
        <v>2021</v>
      </c>
      <c r="N1475" s="84"/>
      <c r="O1475" s="83" t="s">
        <v>3684</v>
      </c>
      <c r="P1475" s="84" t="s">
        <v>199</v>
      </c>
      <c r="Q1475" s="83" t="s">
        <v>1367</v>
      </c>
      <c r="R1475" s="83" t="s">
        <v>1368</v>
      </c>
      <c r="S1475" s="83" t="s">
        <v>2200</v>
      </c>
      <c r="T1475" s="83" t="s">
        <v>4465</v>
      </c>
      <c r="U1475" s="83" t="s">
        <v>103</v>
      </c>
      <c r="V1475" s="83" t="s">
        <v>4468</v>
      </c>
      <c r="W1475" s="83" t="s">
        <v>2203</v>
      </c>
      <c r="X1475" s="83" t="s">
        <v>2622</v>
      </c>
      <c r="Y1475" s="85">
        <v>6616739</v>
      </c>
      <c r="Z1475" s="86">
        <v>44273</v>
      </c>
      <c r="AA1475" s="86"/>
      <c r="AB1475" s="87">
        <f t="shared" ca="1" si="263"/>
        <v>82</v>
      </c>
      <c r="AC1475" s="88" t="str">
        <f t="shared" ca="1" si="264"/>
        <v>61 - 90 days</v>
      </c>
      <c r="AD1475" s="89">
        <f t="shared" si="274"/>
        <v>44303</v>
      </c>
      <c r="AE1475" s="90" t="str">
        <f t="shared" si="272"/>
        <v>W16-2021</v>
      </c>
      <c r="AF1475" s="90" t="str">
        <f t="shared" si="273"/>
        <v>Apr-2021</v>
      </c>
      <c r="AG1475" s="89">
        <v>44323</v>
      </c>
      <c r="AH1475" s="90" t="str">
        <f t="shared" si="276"/>
        <v>W19-2021</v>
      </c>
      <c r="AI1475" s="90" t="str">
        <f t="shared" si="277"/>
        <v>May-2021</v>
      </c>
      <c r="AJ1475" s="89">
        <v>44336</v>
      </c>
      <c r="AK1475" s="90" t="str">
        <f t="shared" si="265"/>
        <v>W21-2021</v>
      </c>
      <c r="AL1475" s="90" t="str">
        <f t="shared" si="266"/>
        <v>May-2021</v>
      </c>
      <c r="AM1475" s="89">
        <v>44336</v>
      </c>
      <c r="AN1475" s="90" t="str">
        <f t="shared" si="267"/>
        <v>W21-2021</v>
      </c>
      <c r="AO1475" s="90" t="str">
        <f t="shared" si="268"/>
        <v>May-2021</v>
      </c>
      <c r="AP1475" s="83" t="s">
        <v>4464</v>
      </c>
      <c r="AQ1475" s="107"/>
      <c r="AR1475" s="89"/>
      <c r="AS1475" s="93" t="s">
        <v>2352</v>
      </c>
      <c r="AT1475" s="94">
        <v>7.7</v>
      </c>
      <c r="AU1475" s="97"/>
      <c r="AV1475" s="95"/>
      <c r="AW1475" s="97"/>
      <c r="AX1475" s="89"/>
      <c r="AY1475" s="89">
        <v>44355</v>
      </c>
      <c r="AZ1475" s="219" t="str">
        <f t="shared" si="271"/>
        <v>W24-2021</v>
      </c>
      <c r="BA1475" s="86"/>
      <c r="BB1475" s="86"/>
      <c r="BC1475" s="86"/>
      <c r="BD1475" s="83" t="s">
        <v>3719</v>
      </c>
      <c r="BE1475" s="83" t="str">
        <f t="shared" si="270"/>
        <v>21.RFI</v>
      </c>
      <c r="BF1475" s="83" t="s">
        <v>3755</v>
      </c>
      <c r="BG1475" s="96" t="s">
        <v>4235</v>
      </c>
      <c r="BH1475" s="437"/>
      <c r="BI1475" s="190"/>
      <c r="BJ1475" s="190"/>
    </row>
    <row r="1476" spans="1:62" s="13" customFormat="1" ht="15" hidden="1" customHeight="1">
      <c r="A1476" s="27">
        <v>492</v>
      </c>
      <c r="B1476" s="29"/>
      <c r="C1476" s="83" t="str">
        <f t="shared" si="275"/>
        <v>JAW-JT-PWD-0021</v>
      </c>
      <c r="D1476" s="83">
        <v>30681500031</v>
      </c>
      <c r="E1476" s="83" t="s">
        <v>2809</v>
      </c>
      <c r="F1476" s="83" t="s">
        <v>3158</v>
      </c>
      <c r="G1476" s="83" t="s">
        <v>5841</v>
      </c>
      <c r="H1476" s="84" t="s">
        <v>6825</v>
      </c>
      <c r="I1476" s="83" t="s">
        <v>5239</v>
      </c>
      <c r="J1476" s="83" t="s">
        <v>5240</v>
      </c>
      <c r="K1476" s="83">
        <v>50</v>
      </c>
      <c r="L1476" s="83" t="s">
        <v>4846</v>
      </c>
      <c r="M1476" s="84">
        <v>2021</v>
      </c>
      <c r="N1476" s="84"/>
      <c r="O1476" s="83" t="s">
        <v>3679</v>
      </c>
      <c r="P1476" s="84" t="s">
        <v>199</v>
      </c>
      <c r="Q1476" s="83" t="s">
        <v>1357</v>
      </c>
      <c r="R1476" s="83" t="s">
        <v>1358</v>
      </c>
      <c r="S1476" s="83" t="s">
        <v>2200</v>
      </c>
      <c r="T1476" s="83" t="s">
        <v>4465</v>
      </c>
      <c r="U1476" s="83" t="s">
        <v>103</v>
      </c>
      <c r="V1476" s="83" t="s">
        <v>4468</v>
      </c>
      <c r="W1476" s="83" t="s">
        <v>2203</v>
      </c>
      <c r="X1476" s="83" t="s">
        <v>2622</v>
      </c>
      <c r="Y1476" s="85">
        <v>6616739</v>
      </c>
      <c r="Z1476" s="86">
        <v>44273</v>
      </c>
      <c r="AA1476" s="86"/>
      <c r="AB1476" s="87">
        <f t="shared" ca="1" si="263"/>
        <v>82</v>
      </c>
      <c r="AC1476" s="88" t="str">
        <f t="shared" ca="1" si="264"/>
        <v>61 - 90 days</v>
      </c>
      <c r="AD1476" s="89">
        <f t="shared" si="274"/>
        <v>44303</v>
      </c>
      <c r="AE1476" s="90" t="str">
        <f t="shared" si="272"/>
        <v>W16-2021</v>
      </c>
      <c r="AF1476" s="90" t="str">
        <f t="shared" si="273"/>
        <v>Apr-2021</v>
      </c>
      <c r="AG1476" s="89">
        <v>44323</v>
      </c>
      <c r="AH1476" s="90" t="str">
        <f t="shared" si="276"/>
        <v>W19-2021</v>
      </c>
      <c r="AI1476" s="90" t="str">
        <f t="shared" si="277"/>
        <v>May-2021</v>
      </c>
      <c r="AJ1476" s="89">
        <v>44336</v>
      </c>
      <c r="AK1476" s="90" t="str">
        <f t="shared" si="265"/>
        <v>W21-2021</v>
      </c>
      <c r="AL1476" s="90" t="str">
        <f t="shared" si="266"/>
        <v>May-2021</v>
      </c>
      <c r="AM1476" s="89">
        <v>44336</v>
      </c>
      <c r="AN1476" s="90" t="str">
        <f t="shared" si="267"/>
        <v>W21-2021</v>
      </c>
      <c r="AO1476" s="90" t="str">
        <f t="shared" si="268"/>
        <v>May-2021</v>
      </c>
      <c r="AP1476" s="83" t="s">
        <v>4464</v>
      </c>
      <c r="AQ1476" s="107"/>
      <c r="AR1476" s="89"/>
      <c r="AS1476" s="93" t="s">
        <v>2348</v>
      </c>
      <c r="AT1476" s="94">
        <v>7.7</v>
      </c>
      <c r="AU1476" s="97"/>
      <c r="AV1476" s="95"/>
      <c r="AW1476" s="97"/>
      <c r="AX1476" s="89"/>
      <c r="AY1476" s="89">
        <v>44355</v>
      </c>
      <c r="AZ1476" s="219" t="str">
        <f t="shared" si="271"/>
        <v>W24-2021</v>
      </c>
      <c r="BA1476" s="86"/>
      <c r="BB1476" s="86"/>
      <c r="BC1476" s="86"/>
      <c r="BD1476" s="83" t="s">
        <v>3719</v>
      </c>
      <c r="BE1476" s="83" t="str">
        <f t="shared" si="270"/>
        <v>21.RFI</v>
      </c>
      <c r="BF1476" s="83" t="s">
        <v>3755</v>
      </c>
      <c r="BG1476" s="96" t="s">
        <v>4230</v>
      </c>
      <c r="BH1476" s="437"/>
      <c r="BI1476" s="429"/>
      <c r="BJ1476" s="429"/>
    </row>
    <row r="1477" spans="1:62" s="13" customFormat="1" ht="15" hidden="1" customHeight="1">
      <c r="A1477" s="27">
        <v>491</v>
      </c>
      <c r="B1477" s="29"/>
      <c r="C1477" s="83" t="str">
        <f t="shared" si="275"/>
        <v>JAW-JT-PWR-1671</v>
      </c>
      <c r="D1477" s="83">
        <v>30681520031</v>
      </c>
      <c r="E1477" s="83" t="s">
        <v>2808</v>
      </c>
      <c r="F1477" s="83" t="s">
        <v>3157</v>
      </c>
      <c r="G1477" s="83" t="s">
        <v>5841</v>
      </c>
      <c r="H1477" s="84" t="s">
        <v>6825</v>
      </c>
      <c r="I1477" s="83" t="s">
        <v>5237</v>
      </c>
      <c r="J1477" s="83" t="s">
        <v>5238</v>
      </c>
      <c r="K1477" s="83">
        <v>50</v>
      </c>
      <c r="L1477" s="83" t="s">
        <v>4845</v>
      </c>
      <c r="M1477" s="84">
        <v>2021</v>
      </c>
      <c r="N1477" s="84"/>
      <c r="O1477" s="83" t="s">
        <v>3678</v>
      </c>
      <c r="P1477" s="84" t="s">
        <v>199</v>
      </c>
      <c r="Q1477" s="83" t="s">
        <v>1355</v>
      </c>
      <c r="R1477" s="83" t="s">
        <v>1356</v>
      </c>
      <c r="S1477" s="83" t="s">
        <v>2200</v>
      </c>
      <c r="T1477" s="83" t="s">
        <v>4465</v>
      </c>
      <c r="U1477" s="83" t="s">
        <v>103</v>
      </c>
      <c r="V1477" s="83" t="s">
        <v>4468</v>
      </c>
      <c r="W1477" s="83" t="s">
        <v>2203</v>
      </c>
      <c r="X1477" s="83" t="s">
        <v>2615</v>
      </c>
      <c r="Y1477" s="85">
        <v>6616739</v>
      </c>
      <c r="Z1477" s="86">
        <v>44273</v>
      </c>
      <c r="AA1477" s="86"/>
      <c r="AB1477" s="87">
        <f t="shared" ref="AB1477:AB1540" ca="1" si="278">IF(AND($Z1477=""),"",IF(AND($Z1477&lt;&gt;"",AY1477&lt;&gt;""),AY1477-$Z1477,IF(AND($Z1477&lt;&gt;"",AY1477=""),TODAY()-$Z1477)))</f>
        <v>79</v>
      </c>
      <c r="AC1477" s="88" t="str">
        <f t="shared" ref="AC1477:AC1540" ca="1" si="279">IF(AB1477="","",IF(AB1477="RFI","RFI done",IF(AB1477&gt;150,"&gt; 150 days",IF(AB1477&gt;120,"121 - 150 days",IF(AB1477&gt;90,"91 - 120 days",IF(AB1477&gt;60,"61 - 90 days",IF(AB1477&gt;30,"31 - 60 days","&lt; 30 days")))))))</f>
        <v>61 - 90 days</v>
      </c>
      <c r="AD1477" s="89">
        <f t="shared" si="274"/>
        <v>44303</v>
      </c>
      <c r="AE1477" s="90" t="str">
        <f t="shared" si="272"/>
        <v>W16-2021</v>
      </c>
      <c r="AF1477" s="90" t="str">
        <f t="shared" si="273"/>
        <v>Apr-2021</v>
      </c>
      <c r="AG1477" s="89">
        <v>44323</v>
      </c>
      <c r="AH1477" s="90" t="str">
        <f t="shared" si="276"/>
        <v>W19-2021</v>
      </c>
      <c r="AI1477" s="90" t="str">
        <f t="shared" si="277"/>
        <v>May-2021</v>
      </c>
      <c r="AJ1477" s="89">
        <v>44336</v>
      </c>
      <c r="AK1477" s="90" t="str">
        <f t="shared" ref="AK1477:AK1540" si="280">IFERROR(VLOOKUP(AJ1477,L_Convert,6,FALSE),"")</f>
        <v>W21-2021</v>
      </c>
      <c r="AL1477" s="90" t="str">
        <f t="shared" ref="AL1477:AL1540" si="281">IFERROR(VLOOKUP(AJ1477,L_Convert,7,FALSE),"")</f>
        <v>May-2021</v>
      </c>
      <c r="AM1477" s="89">
        <v>44336</v>
      </c>
      <c r="AN1477" s="90" t="str">
        <f t="shared" ref="AN1477:AN1540" si="282">IFERROR(VLOOKUP(AM1477,L_Convert,6,FALSE),"")</f>
        <v>W21-2021</v>
      </c>
      <c r="AO1477" s="90" t="str">
        <f t="shared" ref="AO1477:AO1540" si="283">IFERROR(VLOOKUP(AM1477,L_Convert,7,FALSE),"")</f>
        <v>May-2021</v>
      </c>
      <c r="AP1477" s="83" t="s">
        <v>4464</v>
      </c>
      <c r="AQ1477" s="107"/>
      <c r="AR1477" s="89"/>
      <c r="AS1477" s="93" t="s">
        <v>2251</v>
      </c>
      <c r="AT1477" s="94"/>
      <c r="AU1477" s="97"/>
      <c r="AV1477" s="95"/>
      <c r="AW1477" s="97"/>
      <c r="AX1477" s="89"/>
      <c r="AY1477" s="89">
        <v>44352</v>
      </c>
      <c r="AZ1477" s="219" t="str">
        <f t="shared" si="271"/>
        <v>W23-2021</v>
      </c>
      <c r="BA1477" s="86"/>
      <c r="BB1477" s="86"/>
      <c r="BC1477" s="86"/>
      <c r="BD1477" s="83" t="s">
        <v>3719</v>
      </c>
      <c r="BE1477" s="83" t="str">
        <f t="shared" si="270"/>
        <v>21.RFI</v>
      </c>
      <c r="BF1477" s="83" t="s">
        <v>3755</v>
      </c>
      <c r="BG1477" s="96" t="s">
        <v>4229</v>
      </c>
      <c r="BH1477" s="437"/>
      <c r="BI1477" s="190"/>
      <c r="BJ1477" s="190"/>
    </row>
    <row r="1478" spans="1:62" s="13" customFormat="1" ht="15" hidden="1" customHeight="1">
      <c r="A1478" s="27">
        <v>486</v>
      </c>
      <c r="B1478" s="29"/>
      <c r="C1478" s="83" t="str">
        <f t="shared" si="275"/>
        <v>JAW-JT-KBM-0632</v>
      </c>
      <c r="D1478" s="83">
        <v>30681410031</v>
      </c>
      <c r="E1478" s="83" t="s">
        <v>2803</v>
      </c>
      <c r="F1478" s="83" t="s">
        <v>3152</v>
      </c>
      <c r="G1478" s="83" t="s">
        <v>5841</v>
      </c>
      <c r="H1478" s="84" t="s">
        <v>6825</v>
      </c>
      <c r="I1478" s="83" t="s">
        <v>5227</v>
      </c>
      <c r="J1478" s="83" t="s">
        <v>5228</v>
      </c>
      <c r="K1478" s="83">
        <v>50</v>
      </c>
      <c r="L1478" s="83" t="s">
        <v>4840</v>
      </c>
      <c r="M1478" s="83">
        <v>2021</v>
      </c>
      <c r="N1478" s="83"/>
      <c r="O1478" s="83" t="s">
        <v>3673</v>
      </c>
      <c r="P1478" s="84" t="s">
        <v>199</v>
      </c>
      <c r="Q1478" s="83" t="s">
        <v>1345</v>
      </c>
      <c r="R1478" s="83" t="s">
        <v>1346</v>
      </c>
      <c r="S1478" s="83" t="s">
        <v>2200</v>
      </c>
      <c r="T1478" s="83" t="s">
        <v>4465</v>
      </c>
      <c r="U1478" s="83" t="s">
        <v>103</v>
      </c>
      <c r="V1478" s="83" t="s">
        <v>4468</v>
      </c>
      <c r="W1478" s="83" t="s">
        <v>2203</v>
      </c>
      <c r="X1478" s="83" t="s">
        <v>2604</v>
      </c>
      <c r="Y1478" s="85">
        <v>6616739</v>
      </c>
      <c r="Z1478" s="86">
        <v>44273</v>
      </c>
      <c r="AA1478" s="86"/>
      <c r="AB1478" s="87">
        <f t="shared" ca="1" si="278"/>
        <v>70</v>
      </c>
      <c r="AC1478" s="88" t="str">
        <f t="shared" ca="1" si="279"/>
        <v>61 - 90 days</v>
      </c>
      <c r="AD1478" s="89">
        <f t="shared" si="274"/>
        <v>44303</v>
      </c>
      <c r="AE1478" s="90" t="str">
        <f t="shared" si="272"/>
        <v>W16-2021</v>
      </c>
      <c r="AF1478" s="90" t="str">
        <f t="shared" si="273"/>
        <v>Apr-2021</v>
      </c>
      <c r="AG1478" s="89">
        <v>44323</v>
      </c>
      <c r="AH1478" s="90" t="str">
        <f t="shared" si="276"/>
        <v>W19-2021</v>
      </c>
      <c r="AI1478" s="90" t="str">
        <f t="shared" si="277"/>
        <v>May-2021</v>
      </c>
      <c r="AJ1478" s="89">
        <v>44336</v>
      </c>
      <c r="AK1478" s="90" t="str">
        <f t="shared" si="280"/>
        <v>W21-2021</v>
      </c>
      <c r="AL1478" s="90" t="str">
        <f t="shared" si="281"/>
        <v>May-2021</v>
      </c>
      <c r="AM1478" s="89">
        <v>44336</v>
      </c>
      <c r="AN1478" s="90" t="str">
        <f t="shared" si="282"/>
        <v>W21-2021</v>
      </c>
      <c r="AO1478" s="90" t="str">
        <f t="shared" si="283"/>
        <v>May-2021</v>
      </c>
      <c r="AP1478" s="83" t="s">
        <v>4464</v>
      </c>
      <c r="AQ1478" s="107"/>
      <c r="AR1478" s="89"/>
      <c r="AS1478" s="93" t="s">
        <v>2343</v>
      </c>
      <c r="AT1478" s="94">
        <v>7.7</v>
      </c>
      <c r="AU1478" s="97"/>
      <c r="AV1478" s="95"/>
      <c r="AW1478" s="97"/>
      <c r="AX1478" s="89"/>
      <c r="AY1478" s="89">
        <v>44343</v>
      </c>
      <c r="AZ1478" s="219" t="str">
        <f t="shared" si="271"/>
        <v>W22-2021</v>
      </c>
      <c r="BA1478" s="86"/>
      <c r="BB1478" s="86"/>
      <c r="BC1478" s="86"/>
      <c r="BD1478" s="83" t="s">
        <v>3719</v>
      </c>
      <c r="BE1478" s="83" t="str">
        <f t="shared" si="270"/>
        <v>21.RFI</v>
      </c>
      <c r="BF1478" s="83" t="s">
        <v>3755</v>
      </c>
      <c r="BG1478" s="96" t="s">
        <v>4225</v>
      </c>
      <c r="BH1478" s="437"/>
    </row>
    <row r="1479" spans="1:62" s="13" customFormat="1" ht="15" hidden="1" customHeight="1">
      <c r="A1479" s="27">
        <v>488</v>
      </c>
      <c r="B1479" s="29"/>
      <c r="C1479" s="83" t="str">
        <f t="shared" si="275"/>
        <v>JAW-JT-WSB-2944</v>
      </c>
      <c r="D1479" s="83">
        <v>30681480031</v>
      </c>
      <c r="E1479" s="83" t="s">
        <v>2805</v>
      </c>
      <c r="F1479" s="83" t="s">
        <v>3154</v>
      </c>
      <c r="G1479" s="83" t="s">
        <v>5841</v>
      </c>
      <c r="H1479" s="84" t="s">
        <v>6825</v>
      </c>
      <c r="I1479" s="83" t="s">
        <v>5231</v>
      </c>
      <c r="J1479" s="83" t="s">
        <v>5232</v>
      </c>
      <c r="K1479" s="83">
        <v>50</v>
      </c>
      <c r="L1479" s="83" t="s">
        <v>4842</v>
      </c>
      <c r="M1479" s="83">
        <v>2021</v>
      </c>
      <c r="N1479" s="83"/>
      <c r="O1479" s="83" t="s">
        <v>3675</v>
      </c>
      <c r="P1479" s="84" t="s">
        <v>199</v>
      </c>
      <c r="Q1479" s="83" t="s">
        <v>1349</v>
      </c>
      <c r="R1479" s="83" t="s">
        <v>1350</v>
      </c>
      <c r="S1479" s="83" t="s">
        <v>2200</v>
      </c>
      <c r="T1479" s="83" t="s">
        <v>4465</v>
      </c>
      <c r="U1479" s="83" t="s">
        <v>103</v>
      </c>
      <c r="V1479" s="83" t="s">
        <v>4468</v>
      </c>
      <c r="W1479" s="83" t="s">
        <v>2203</v>
      </c>
      <c r="X1479" s="83" t="s">
        <v>2620</v>
      </c>
      <c r="Y1479" s="85">
        <v>6616739</v>
      </c>
      <c r="Z1479" s="86">
        <v>44273</v>
      </c>
      <c r="AA1479" s="86"/>
      <c r="AB1479" s="87">
        <f t="shared" ca="1" si="278"/>
        <v>69</v>
      </c>
      <c r="AC1479" s="88" t="str">
        <f t="shared" ca="1" si="279"/>
        <v>61 - 90 days</v>
      </c>
      <c r="AD1479" s="89">
        <f t="shared" si="274"/>
        <v>44303</v>
      </c>
      <c r="AE1479" s="90" t="str">
        <f t="shared" si="272"/>
        <v>W16-2021</v>
      </c>
      <c r="AF1479" s="90" t="str">
        <f t="shared" si="273"/>
        <v>Apr-2021</v>
      </c>
      <c r="AG1479" s="89">
        <v>44323</v>
      </c>
      <c r="AH1479" s="90" t="str">
        <f t="shared" si="276"/>
        <v>W19-2021</v>
      </c>
      <c r="AI1479" s="90" t="str">
        <f t="shared" si="277"/>
        <v>May-2021</v>
      </c>
      <c r="AJ1479" s="89">
        <v>44336</v>
      </c>
      <c r="AK1479" s="90" t="str">
        <f t="shared" si="280"/>
        <v>W21-2021</v>
      </c>
      <c r="AL1479" s="90" t="str">
        <f t="shared" si="281"/>
        <v>May-2021</v>
      </c>
      <c r="AM1479" s="89">
        <v>44336</v>
      </c>
      <c r="AN1479" s="90" t="str">
        <f t="shared" si="282"/>
        <v>W21-2021</v>
      </c>
      <c r="AO1479" s="90" t="str">
        <f t="shared" si="283"/>
        <v>May-2021</v>
      </c>
      <c r="AP1479" s="83" t="s">
        <v>4464</v>
      </c>
      <c r="AQ1479" s="107"/>
      <c r="AR1479" s="89"/>
      <c r="AS1479" s="93" t="s">
        <v>2345</v>
      </c>
      <c r="AT1479" s="94">
        <v>7.7</v>
      </c>
      <c r="AU1479" s="97"/>
      <c r="AV1479" s="95"/>
      <c r="AW1479" s="97"/>
      <c r="AX1479" s="89"/>
      <c r="AY1479" s="89">
        <v>44342</v>
      </c>
      <c r="AZ1479" s="219" t="str">
        <f t="shared" si="271"/>
        <v>W22-2021</v>
      </c>
      <c r="BA1479" s="86"/>
      <c r="BB1479" s="86"/>
      <c r="BC1479" s="86"/>
      <c r="BD1479" s="83" t="s">
        <v>3719</v>
      </c>
      <c r="BE1479" s="83" t="str">
        <f t="shared" si="270"/>
        <v>21.RFI</v>
      </c>
      <c r="BF1479" s="83" t="s">
        <v>3755</v>
      </c>
      <c r="BG1479" s="96" t="s">
        <v>4227</v>
      </c>
      <c r="BH1479" s="437"/>
    </row>
    <row r="1480" spans="1:62" s="13" customFormat="1" ht="15" hidden="1" customHeight="1">
      <c r="A1480" s="27">
        <v>489</v>
      </c>
      <c r="B1480" s="29"/>
      <c r="C1480" s="83" t="str">
        <f t="shared" si="275"/>
        <v>JAW-JT-PWR-1672</v>
      </c>
      <c r="D1480" s="83">
        <v>30681530031</v>
      </c>
      <c r="E1480" s="83" t="s">
        <v>2806</v>
      </c>
      <c r="F1480" s="83" t="s">
        <v>3155</v>
      </c>
      <c r="G1480" s="83" t="s">
        <v>5841</v>
      </c>
      <c r="H1480" s="84" t="s">
        <v>6825</v>
      </c>
      <c r="I1480" s="83" t="s">
        <v>5233</v>
      </c>
      <c r="J1480" s="83" t="s">
        <v>5234</v>
      </c>
      <c r="K1480" s="83">
        <v>50</v>
      </c>
      <c r="L1480" s="83" t="s">
        <v>4843</v>
      </c>
      <c r="M1480" s="83">
        <v>2021</v>
      </c>
      <c r="N1480" s="83"/>
      <c r="O1480" s="83" t="s">
        <v>3676</v>
      </c>
      <c r="P1480" s="84" t="s">
        <v>199</v>
      </c>
      <c r="Q1480" s="83" t="s">
        <v>1351</v>
      </c>
      <c r="R1480" s="83" t="s">
        <v>1352</v>
      </c>
      <c r="S1480" s="83" t="s">
        <v>2200</v>
      </c>
      <c r="T1480" s="83" t="s">
        <v>4465</v>
      </c>
      <c r="U1480" s="83" t="s">
        <v>103</v>
      </c>
      <c r="V1480" s="83" t="s">
        <v>4468</v>
      </c>
      <c r="W1480" s="83" t="s">
        <v>2203</v>
      </c>
      <c r="X1480" s="83" t="s">
        <v>2615</v>
      </c>
      <c r="Y1480" s="85">
        <v>6616739</v>
      </c>
      <c r="Z1480" s="86">
        <v>44273</v>
      </c>
      <c r="AA1480" s="86"/>
      <c r="AB1480" s="87">
        <f t="shared" ca="1" si="278"/>
        <v>67</v>
      </c>
      <c r="AC1480" s="88" t="str">
        <f t="shared" ca="1" si="279"/>
        <v>61 - 90 days</v>
      </c>
      <c r="AD1480" s="89">
        <f t="shared" si="274"/>
        <v>44303</v>
      </c>
      <c r="AE1480" s="90" t="str">
        <f t="shared" si="272"/>
        <v>W16-2021</v>
      </c>
      <c r="AF1480" s="90" t="str">
        <f t="shared" si="273"/>
        <v>Apr-2021</v>
      </c>
      <c r="AG1480" s="89">
        <v>44323</v>
      </c>
      <c r="AH1480" s="90" t="str">
        <f t="shared" si="276"/>
        <v>W19-2021</v>
      </c>
      <c r="AI1480" s="90" t="str">
        <f t="shared" si="277"/>
        <v>May-2021</v>
      </c>
      <c r="AJ1480" s="89">
        <v>44336</v>
      </c>
      <c r="AK1480" s="90" t="str">
        <f t="shared" si="280"/>
        <v>W21-2021</v>
      </c>
      <c r="AL1480" s="90" t="str">
        <f t="shared" si="281"/>
        <v>May-2021</v>
      </c>
      <c r="AM1480" s="89">
        <v>44336</v>
      </c>
      <c r="AN1480" s="90" t="str">
        <f t="shared" si="282"/>
        <v>W21-2021</v>
      </c>
      <c r="AO1480" s="90" t="str">
        <f t="shared" si="283"/>
        <v>May-2021</v>
      </c>
      <c r="AP1480" s="83" t="s">
        <v>4464</v>
      </c>
      <c r="AQ1480" s="107"/>
      <c r="AR1480" s="89"/>
      <c r="AS1480" s="93" t="s">
        <v>2346</v>
      </c>
      <c r="AT1480" s="94">
        <v>7.7</v>
      </c>
      <c r="AU1480" s="97"/>
      <c r="AV1480" s="95"/>
      <c r="AW1480" s="97"/>
      <c r="AX1480" s="89"/>
      <c r="AY1480" s="89">
        <v>44340</v>
      </c>
      <c r="AZ1480" s="219" t="str">
        <f t="shared" si="271"/>
        <v>W22-2021</v>
      </c>
      <c r="BA1480" s="86"/>
      <c r="BB1480" s="86"/>
      <c r="BC1480" s="86"/>
      <c r="BD1480" s="83" t="s">
        <v>3719</v>
      </c>
      <c r="BE1480" s="83" t="str">
        <f t="shared" si="270"/>
        <v>21.RFI</v>
      </c>
      <c r="BF1480" s="83" t="s">
        <v>3755</v>
      </c>
      <c r="BG1480" s="96" t="s">
        <v>4228</v>
      </c>
      <c r="BH1480" s="437"/>
      <c r="BI1480" s="190"/>
      <c r="BJ1480" s="190"/>
    </row>
    <row r="1481" spans="1:62" s="13" customFormat="1" ht="15" hidden="1" customHeight="1">
      <c r="A1481" s="27">
        <v>481</v>
      </c>
      <c r="B1481" s="29"/>
      <c r="C1481" s="83" t="str">
        <f t="shared" si="275"/>
        <v>JAW-JT-PWR-1668</v>
      </c>
      <c r="D1481" s="83">
        <v>30681450031</v>
      </c>
      <c r="E1481" s="83" t="s">
        <v>2798</v>
      </c>
      <c r="F1481" s="83" t="s">
        <v>3147</v>
      </c>
      <c r="G1481" s="83" t="s">
        <v>5841</v>
      </c>
      <c r="H1481" s="84" t="s">
        <v>6825</v>
      </c>
      <c r="I1481" s="83" t="s">
        <v>5217</v>
      </c>
      <c r="J1481" s="83" t="s">
        <v>5218</v>
      </c>
      <c r="K1481" s="83">
        <v>50</v>
      </c>
      <c r="L1481" s="83" t="s">
        <v>4836</v>
      </c>
      <c r="M1481" s="83">
        <v>2021</v>
      </c>
      <c r="N1481" s="83"/>
      <c r="O1481" s="83" t="s">
        <v>3668</v>
      </c>
      <c r="P1481" s="84" t="s">
        <v>199</v>
      </c>
      <c r="Q1481" s="83" t="s">
        <v>1335</v>
      </c>
      <c r="R1481" s="83" t="s">
        <v>1336</v>
      </c>
      <c r="S1481" s="83" t="s">
        <v>2200</v>
      </c>
      <c r="T1481" s="83" t="s">
        <v>4465</v>
      </c>
      <c r="U1481" s="83" t="s">
        <v>103</v>
      </c>
      <c r="V1481" s="83" t="s">
        <v>4468</v>
      </c>
      <c r="W1481" s="83" t="s">
        <v>2203</v>
      </c>
      <c r="X1481" s="83" t="s">
        <v>2615</v>
      </c>
      <c r="Y1481" s="85">
        <v>6616739</v>
      </c>
      <c r="Z1481" s="86">
        <v>44273</v>
      </c>
      <c r="AA1481" s="86"/>
      <c r="AB1481" s="87">
        <f t="shared" ca="1" si="278"/>
        <v>63</v>
      </c>
      <c r="AC1481" s="88" t="str">
        <f t="shared" ca="1" si="279"/>
        <v>61 - 90 days</v>
      </c>
      <c r="AD1481" s="89">
        <f t="shared" si="274"/>
        <v>44303</v>
      </c>
      <c r="AE1481" s="90" t="str">
        <f t="shared" si="272"/>
        <v>W16-2021</v>
      </c>
      <c r="AF1481" s="90" t="str">
        <f t="shared" si="273"/>
        <v>Apr-2021</v>
      </c>
      <c r="AG1481" s="89">
        <v>44323</v>
      </c>
      <c r="AH1481" s="90" t="str">
        <f t="shared" si="276"/>
        <v>W19-2021</v>
      </c>
      <c r="AI1481" s="90" t="str">
        <f t="shared" si="277"/>
        <v>May-2021</v>
      </c>
      <c r="AJ1481" s="89">
        <v>44336</v>
      </c>
      <c r="AK1481" s="90" t="str">
        <f t="shared" si="280"/>
        <v>W21-2021</v>
      </c>
      <c r="AL1481" s="90" t="str">
        <f t="shared" si="281"/>
        <v>May-2021</v>
      </c>
      <c r="AM1481" s="89">
        <v>44336</v>
      </c>
      <c r="AN1481" s="90" t="str">
        <f t="shared" si="282"/>
        <v>W21-2021</v>
      </c>
      <c r="AO1481" s="90" t="str">
        <f t="shared" si="283"/>
        <v>May-2021</v>
      </c>
      <c r="AP1481" s="83" t="s">
        <v>4464</v>
      </c>
      <c r="AQ1481" s="107"/>
      <c r="AR1481" s="89"/>
      <c r="AS1481" s="93" t="s">
        <v>2338</v>
      </c>
      <c r="AT1481" s="94">
        <v>7.7</v>
      </c>
      <c r="AU1481" s="97"/>
      <c r="AV1481" s="95"/>
      <c r="AW1481" s="97"/>
      <c r="AX1481" s="89"/>
      <c r="AY1481" s="89">
        <v>44336</v>
      </c>
      <c r="AZ1481" s="219" t="str">
        <f t="shared" si="271"/>
        <v>W21-2021</v>
      </c>
      <c r="BA1481" s="86"/>
      <c r="BB1481" s="86"/>
      <c r="BC1481" s="86"/>
      <c r="BD1481" s="83" t="s">
        <v>3719</v>
      </c>
      <c r="BE1481" s="83" t="str">
        <f t="shared" si="270"/>
        <v>21.RFI</v>
      </c>
      <c r="BF1481" s="83" t="s">
        <v>3755</v>
      </c>
      <c r="BG1481" s="96" t="s">
        <v>4220</v>
      </c>
      <c r="BH1481" s="437"/>
    </row>
    <row r="1482" spans="1:62" s="13" customFormat="1" ht="15" hidden="1" customHeight="1">
      <c r="A1482" s="27">
        <v>480</v>
      </c>
      <c r="B1482" s="29"/>
      <c r="C1482" s="83" t="str">
        <f t="shared" si="275"/>
        <v>JAW-JB-SKB-2382</v>
      </c>
      <c r="D1482" s="83">
        <v>30681650031</v>
      </c>
      <c r="E1482" s="83" t="s">
        <v>2797</v>
      </c>
      <c r="F1482" s="83" t="s">
        <v>3146</v>
      </c>
      <c r="G1482" s="83" t="s">
        <v>5841</v>
      </c>
      <c r="H1482" s="84" t="s">
        <v>6825</v>
      </c>
      <c r="I1482" s="83" t="s">
        <v>5215</v>
      </c>
      <c r="J1482" s="83" t="s">
        <v>5216</v>
      </c>
      <c r="K1482" s="83">
        <v>40</v>
      </c>
      <c r="L1482" s="83" t="s">
        <v>4835</v>
      </c>
      <c r="M1482" s="83">
        <v>2021</v>
      </c>
      <c r="N1482" s="83"/>
      <c r="O1482" s="83" t="s">
        <v>3667</v>
      </c>
      <c r="P1482" s="84" t="s">
        <v>199</v>
      </c>
      <c r="Q1482" s="83" t="s">
        <v>1333</v>
      </c>
      <c r="R1482" s="83" t="s">
        <v>1334</v>
      </c>
      <c r="S1482" s="83" t="s">
        <v>2200</v>
      </c>
      <c r="T1482" s="83" t="s">
        <v>4465</v>
      </c>
      <c r="U1482" s="83" t="s">
        <v>2197</v>
      </c>
      <c r="V1482" s="83" t="s">
        <v>4473</v>
      </c>
      <c r="W1482" s="83" t="s">
        <v>2205</v>
      </c>
      <c r="X1482" s="83" t="s">
        <v>2614</v>
      </c>
      <c r="Y1482" s="85">
        <v>6616739</v>
      </c>
      <c r="Z1482" s="86">
        <v>44273</v>
      </c>
      <c r="AA1482" s="86"/>
      <c r="AB1482" s="87">
        <f t="shared" ca="1" si="278"/>
        <v>55</v>
      </c>
      <c r="AC1482" s="88" t="str">
        <f t="shared" ca="1" si="279"/>
        <v>31 - 60 days</v>
      </c>
      <c r="AD1482" s="89">
        <f t="shared" si="274"/>
        <v>44303</v>
      </c>
      <c r="AE1482" s="90" t="str">
        <f t="shared" si="272"/>
        <v>W16-2021</v>
      </c>
      <c r="AF1482" s="90" t="str">
        <f t="shared" si="273"/>
        <v>Apr-2021</v>
      </c>
      <c r="AG1482" s="89">
        <v>44323</v>
      </c>
      <c r="AH1482" s="90" t="str">
        <f t="shared" si="276"/>
        <v>W19-2021</v>
      </c>
      <c r="AI1482" s="90" t="str">
        <f t="shared" si="277"/>
        <v>May-2021</v>
      </c>
      <c r="AJ1482" s="89">
        <v>44336</v>
      </c>
      <c r="AK1482" s="90" t="str">
        <f t="shared" si="280"/>
        <v>W21-2021</v>
      </c>
      <c r="AL1482" s="90" t="str">
        <f t="shared" si="281"/>
        <v>May-2021</v>
      </c>
      <c r="AM1482" s="89">
        <v>44336</v>
      </c>
      <c r="AN1482" s="90" t="str">
        <f t="shared" si="282"/>
        <v>W21-2021</v>
      </c>
      <c r="AO1482" s="90" t="str">
        <f t="shared" si="283"/>
        <v>May-2021</v>
      </c>
      <c r="AP1482" s="83" t="s">
        <v>4464</v>
      </c>
      <c r="AQ1482" s="107"/>
      <c r="AR1482" s="89"/>
      <c r="AS1482" s="93" t="s">
        <v>2337</v>
      </c>
      <c r="AT1482" s="94" t="s">
        <v>2417</v>
      </c>
      <c r="AU1482" s="97"/>
      <c r="AV1482" s="95"/>
      <c r="AW1482" s="97"/>
      <c r="AX1482" s="89"/>
      <c r="AY1482" s="89">
        <v>44328</v>
      </c>
      <c r="AZ1482" s="219" t="str">
        <f t="shared" si="271"/>
        <v>W20-2021</v>
      </c>
      <c r="BA1482" s="86"/>
      <c r="BB1482" s="86"/>
      <c r="BC1482" s="86"/>
      <c r="BD1482" s="83" t="s">
        <v>3719</v>
      </c>
      <c r="BE1482" s="83" t="str">
        <f t="shared" si="270"/>
        <v>21.RFI</v>
      </c>
      <c r="BF1482" s="83" t="s">
        <v>3755</v>
      </c>
      <c r="BG1482" s="96" t="s">
        <v>4219</v>
      </c>
      <c r="BH1482" s="437"/>
      <c r="BI1482" s="190"/>
      <c r="BJ1482" s="190"/>
    </row>
    <row r="1483" spans="1:62" s="13" customFormat="1" ht="15" hidden="1" customHeight="1">
      <c r="A1483" s="27">
        <v>626</v>
      </c>
      <c r="B1483" s="29"/>
      <c r="C1483" s="83" t="str">
        <f t="shared" si="275"/>
        <v>SUM-JA-JMB-0495</v>
      </c>
      <c r="D1483" s="83">
        <v>30627070031</v>
      </c>
      <c r="E1483" s="83" t="s">
        <v>7527</v>
      </c>
      <c r="F1483" s="83" t="s">
        <v>7986</v>
      </c>
      <c r="G1483" s="83" t="s">
        <v>5844</v>
      </c>
      <c r="H1483" s="84" t="s">
        <v>6508</v>
      </c>
      <c r="I1483" s="83" t="s">
        <v>5490</v>
      </c>
      <c r="J1483" s="83" t="s">
        <v>5491</v>
      </c>
      <c r="K1483" s="83">
        <v>33</v>
      </c>
      <c r="L1483" s="83" t="s">
        <v>4487</v>
      </c>
      <c r="M1483" s="84"/>
      <c r="N1483" s="83" t="s">
        <v>3756</v>
      </c>
      <c r="O1483" s="83" t="s">
        <v>7076</v>
      </c>
      <c r="P1483" s="84" t="s">
        <v>205</v>
      </c>
      <c r="Q1483" s="83" t="s">
        <v>1623</v>
      </c>
      <c r="R1483" s="83" t="s">
        <v>1624</v>
      </c>
      <c r="S1483" s="83" t="s">
        <v>2200</v>
      </c>
      <c r="T1483" s="83" t="s">
        <v>4465</v>
      </c>
      <c r="U1483" s="83" t="s">
        <v>201</v>
      </c>
      <c r="V1483" s="83" t="s">
        <v>4477</v>
      </c>
      <c r="W1483" s="83" t="s">
        <v>2223</v>
      </c>
      <c r="X1483" s="83" t="s">
        <v>2692</v>
      </c>
      <c r="Y1483" s="85">
        <v>6617090</v>
      </c>
      <c r="Z1483" s="86">
        <v>44264</v>
      </c>
      <c r="AA1483" s="86"/>
      <c r="AB1483" s="87">
        <f t="shared" ca="1" si="278"/>
        <v>143</v>
      </c>
      <c r="AC1483" s="88" t="str">
        <f t="shared" ca="1" si="279"/>
        <v>121 - 150 days</v>
      </c>
      <c r="AD1483" s="89">
        <f t="shared" si="274"/>
        <v>44294</v>
      </c>
      <c r="AE1483" s="90" t="str">
        <f t="shared" si="272"/>
        <v>W15-2021</v>
      </c>
      <c r="AF1483" s="90" t="str">
        <f t="shared" si="273"/>
        <v>Apr-2021</v>
      </c>
      <c r="AG1483" s="89">
        <v>44304</v>
      </c>
      <c r="AH1483" s="90" t="str">
        <f t="shared" si="276"/>
        <v>W17-2021</v>
      </c>
      <c r="AI1483" s="90" t="str">
        <f t="shared" si="277"/>
        <v>Apr-2021</v>
      </c>
      <c r="AJ1483" s="89">
        <v>44294</v>
      </c>
      <c r="AK1483" s="90" t="str">
        <f t="shared" si="280"/>
        <v>W15-2021</v>
      </c>
      <c r="AL1483" s="90" t="str">
        <f t="shared" si="281"/>
        <v>Apr-2021</v>
      </c>
      <c r="AM1483" s="89">
        <v>44294</v>
      </c>
      <c r="AN1483" s="90" t="str">
        <f t="shared" si="282"/>
        <v>W15-2021</v>
      </c>
      <c r="AO1483" s="90" t="str">
        <f t="shared" si="283"/>
        <v>Apr-2021</v>
      </c>
      <c r="AP1483" s="83" t="s">
        <v>4464</v>
      </c>
      <c r="AQ1483" s="107"/>
      <c r="AR1483" s="89"/>
      <c r="AS1483" s="93" t="s">
        <v>5969</v>
      </c>
      <c r="AT1483" s="94">
        <v>6.6</v>
      </c>
      <c r="AU1483" s="97"/>
      <c r="AV1483" s="95"/>
      <c r="AW1483" s="97"/>
      <c r="AX1483" s="89"/>
      <c r="AY1483" s="89">
        <v>44407</v>
      </c>
      <c r="AZ1483" s="219" t="str">
        <f t="shared" ref="AZ1483:AZ1514" si="284">IFERROR(VLOOKUP(AY1483,L_Convert,6,FALSE),"")</f>
        <v>W31-2021</v>
      </c>
      <c r="BA1483" s="86"/>
      <c r="BB1483" s="86"/>
      <c r="BC1483" s="86"/>
      <c r="BD1483" s="83" t="s">
        <v>3719</v>
      </c>
      <c r="BE1483" s="83" t="str">
        <f t="shared" si="270"/>
        <v>21.RFI</v>
      </c>
      <c r="BF1483" s="83" t="s">
        <v>3755</v>
      </c>
      <c r="BG1483" s="103" t="s">
        <v>4303</v>
      </c>
      <c r="BH1483" s="103"/>
      <c r="BI1483" s="197"/>
      <c r="BJ1483" s="197"/>
    </row>
    <row r="1484" spans="1:62" s="13" customFormat="1" ht="15" hidden="1" customHeight="1">
      <c r="A1484" s="27">
        <v>646</v>
      </c>
      <c r="B1484" s="29"/>
      <c r="C1484" s="83" t="str">
        <f t="shared" si="275"/>
        <v>JAW-JK-KYB-0280</v>
      </c>
      <c r="D1484" s="83">
        <v>30621460031</v>
      </c>
      <c r="E1484" s="83" t="s">
        <v>7344</v>
      </c>
      <c r="F1484" s="83" t="s">
        <v>7985</v>
      </c>
      <c r="G1484" s="83" t="s">
        <v>5844</v>
      </c>
      <c r="H1484" s="84" t="s">
        <v>6508</v>
      </c>
      <c r="I1484" s="83" t="s">
        <v>5524</v>
      </c>
      <c r="J1484" s="83" t="s">
        <v>5525</v>
      </c>
      <c r="K1484" s="83">
        <v>25</v>
      </c>
      <c r="L1484" s="83" t="s">
        <v>4487</v>
      </c>
      <c r="M1484" s="84"/>
      <c r="N1484" s="84"/>
      <c r="O1484" s="83" t="s">
        <v>7096</v>
      </c>
      <c r="P1484" s="84" t="s">
        <v>199</v>
      </c>
      <c r="Q1484" s="83" t="s">
        <v>1663</v>
      </c>
      <c r="R1484" s="83" t="s">
        <v>1664</v>
      </c>
      <c r="S1484" s="83" t="s">
        <v>2200</v>
      </c>
      <c r="T1484" s="83"/>
      <c r="U1484" s="83" t="s">
        <v>2197</v>
      </c>
      <c r="V1484" s="83" t="s">
        <v>4469</v>
      </c>
      <c r="W1484" s="83" t="s">
        <v>2210</v>
      </c>
      <c r="X1484" s="83" t="s">
        <v>2432</v>
      </c>
      <c r="Y1484" s="85">
        <v>6616762</v>
      </c>
      <c r="Z1484" s="86">
        <v>44218</v>
      </c>
      <c r="AA1484" s="86"/>
      <c r="AB1484" s="87">
        <f t="shared" ca="1" si="278"/>
        <v>94</v>
      </c>
      <c r="AC1484" s="88" t="str">
        <f t="shared" ca="1" si="279"/>
        <v>91 - 120 days</v>
      </c>
      <c r="AD1484" s="89">
        <f t="shared" si="274"/>
        <v>44248</v>
      </c>
      <c r="AE1484" s="90" t="str">
        <f t="shared" si="272"/>
        <v>W09-2021</v>
      </c>
      <c r="AF1484" s="90" t="str">
        <f t="shared" si="273"/>
        <v>Feb-2021</v>
      </c>
      <c r="AG1484" s="89">
        <v>44267</v>
      </c>
      <c r="AH1484" s="90" t="str">
        <f t="shared" si="276"/>
        <v>W11-2021</v>
      </c>
      <c r="AI1484" s="90" t="str">
        <f t="shared" si="277"/>
        <v>Mar-2021</v>
      </c>
      <c r="AJ1484" s="89">
        <v>44316</v>
      </c>
      <c r="AK1484" s="90" t="str">
        <f t="shared" si="280"/>
        <v>W18-2021</v>
      </c>
      <c r="AL1484" s="90" t="str">
        <f t="shared" si="281"/>
        <v>Apr-2021</v>
      </c>
      <c r="AM1484" s="89">
        <v>44316</v>
      </c>
      <c r="AN1484" s="90" t="str">
        <f t="shared" si="282"/>
        <v>W18-2021</v>
      </c>
      <c r="AO1484" s="90" t="str">
        <f t="shared" si="283"/>
        <v>Apr-2021</v>
      </c>
      <c r="AP1484" s="83" t="s">
        <v>4464</v>
      </c>
      <c r="AQ1484" s="107"/>
      <c r="AR1484" s="89"/>
      <c r="AS1484" s="93" t="s">
        <v>2400</v>
      </c>
      <c r="AT1484" s="94">
        <v>6.6</v>
      </c>
      <c r="AU1484" s="255"/>
      <c r="AV1484" s="95"/>
      <c r="AW1484" s="97"/>
      <c r="AX1484" s="89"/>
      <c r="AY1484" s="89">
        <v>44312</v>
      </c>
      <c r="AZ1484" s="219" t="str">
        <f t="shared" si="284"/>
        <v>W18-2021</v>
      </c>
      <c r="BA1484" s="86"/>
      <c r="BB1484" s="86"/>
      <c r="BC1484" s="86"/>
      <c r="BD1484" s="83" t="s">
        <v>3719</v>
      </c>
      <c r="BE1484" s="83" t="str">
        <f t="shared" si="270"/>
        <v>21.RFI</v>
      </c>
      <c r="BF1484" s="83" t="s">
        <v>3755</v>
      </c>
      <c r="BG1484" s="103" t="s">
        <v>4323</v>
      </c>
      <c r="BH1484" s="103"/>
      <c r="BI1484" s="197"/>
      <c r="BJ1484" s="197"/>
    </row>
    <row r="1485" spans="1:62" s="13" customFormat="1" ht="15" hidden="1" customHeight="1">
      <c r="A1485" s="27">
        <v>619</v>
      </c>
      <c r="B1485" s="29"/>
      <c r="C1485" s="83" t="str">
        <f t="shared" si="275"/>
        <v>SUL-GO-GTO-0171</v>
      </c>
      <c r="D1485" s="83"/>
      <c r="E1485" s="83"/>
      <c r="F1485" s="83"/>
      <c r="G1485" s="83" t="s">
        <v>5844</v>
      </c>
      <c r="H1485" s="84" t="s">
        <v>2359</v>
      </c>
      <c r="I1485" s="83" t="s">
        <v>5476</v>
      </c>
      <c r="J1485" s="83" t="s">
        <v>5477</v>
      </c>
      <c r="K1485" s="83">
        <v>50</v>
      </c>
      <c r="L1485" s="83" t="s">
        <v>4487</v>
      </c>
      <c r="M1485" s="84"/>
      <c r="N1485" s="83" t="s">
        <v>3756</v>
      </c>
      <c r="O1485" s="83" t="s">
        <v>2359</v>
      </c>
      <c r="P1485" s="84" t="s">
        <v>205</v>
      </c>
      <c r="Q1485" s="83" t="s">
        <v>1609</v>
      </c>
      <c r="R1485" s="83" t="s">
        <v>1610</v>
      </c>
      <c r="S1485" s="83" t="s">
        <v>106</v>
      </c>
      <c r="T1485" s="83" t="s">
        <v>4465</v>
      </c>
      <c r="U1485" s="83" t="s">
        <v>203</v>
      </c>
      <c r="V1485" s="83" t="s">
        <v>4475</v>
      </c>
      <c r="W1485" s="83" t="s">
        <v>2230</v>
      </c>
      <c r="X1485" s="83" t="s">
        <v>2688</v>
      </c>
      <c r="Y1485" s="85">
        <v>6616689</v>
      </c>
      <c r="Z1485" s="86">
        <v>44211</v>
      </c>
      <c r="AA1485" s="86"/>
      <c r="AB1485" s="87">
        <f t="shared" ca="1" si="278"/>
        <v>35</v>
      </c>
      <c r="AC1485" s="88" t="str">
        <f t="shared" ca="1" si="279"/>
        <v>31 - 60 days</v>
      </c>
      <c r="AD1485" s="89">
        <f t="shared" si="274"/>
        <v>44361</v>
      </c>
      <c r="AE1485" s="90" t="str">
        <f t="shared" si="272"/>
        <v>W25-2021</v>
      </c>
      <c r="AF1485" s="90" t="str">
        <f t="shared" si="273"/>
        <v>Jun-2021</v>
      </c>
      <c r="AG1485" s="89">
        <v>44360</v>
      </c>
      <c r="AH1485" s="90" t="str">
        <f t="shared" si="276"/>
        <v>W25-2021</v>
      </c>
      <c r="AI1485" s="90" t="str">
        <f t="shared" si="277"/>
        <v>Jun-2021</v>
      </c>
      <c r="AJ1485" s="89">
        <v>44247</v>
      </c>
      <c r="AK1485" s="90" t="str">
        <f t="shared" si="280"/>
        <v>W08-2021</v>
      </c>
      <c r="AL1485" s="90" t="str">
        <f t="shared" si="281"/>
        <v>Feb-2021</v>
      </c>
      <c r="AM1485" s="89">
        <v>44247</v>
      </c>
      <c r="AN1485" s="90" t="str">
        <f t="shared" si="282"/>
        <v>W08-2021</v>
      </c>
      <c r="AO1485" s="90" t="str">
        <f t="shared" si="283"/>
        <v>Feb-2021</v>
      </c>
      <c r="AP1485" s="83" t="s">
        <v>4464</v>
      </c>
      <c r="AQ1485" s="107">
        <v>44231</v>
      </c>
      <c r="AR1485" s="89"/>
      <c r="AS1485" s="93"/>
      <c r="AT1485" s="94"/>
      <c r="AU1485" s="97"/>
      <c r="AV1485" s="95"/>
      <c r="AW1485" s="97"/>
      <c r="AX1485" s="89"/>
      <c r="AY1485" s="89">
        <v>44246</v>
      </c>
      <c r="AZ1485" s="219" t="str">
        <f t="shared" si="284"/>
        <v>W08-2021</v>
      </c>
      <c r="BA1485" s="86"/>
      <c r="BB1485" s="86"/>
      <c r="BC1485" s="86"/>
      <c r="BD1485" s="83" t="s">
        <v>3719</v>
      </c>
      <c r="BE1485" s="83" t="str">
        <f t="shared" si="270"/>
        <v>21.RFI</v>
      </c>
      <c r="BF1485" s="83" t="s">
        <v>3755</v>
      </c>
      <c r="BG1485" s="103" t="s">
        <v>4296</v>
      </c>
      <c r="BH1485" s="448"/>
      <c r="BI1485" s="242"/>
      <c r="BJ1485" s="242"/>
    </row>
    <row r="1486" spans="1:62" s="13" customFormat="1" ht="15" hidden="1" customHeight="1">
      <c r="A1486" s="27">
        <v>645</v>
      </c>
      <c r="B1486" s="29"/>
      <c r="C1486" s="83" t="str">
        <f t="shared" si="275"/>
        <v>JAW-JB-BGR-0233</v>
      </c>
      <c r="D1486" s="83">
        <v>30619480031</v>
      </c>
      <c r="E1486" s="83" t="s">
        <v>7653</v>
      </c>
      <c r="F1486" s="83" t="s">
        <v>7983</v>
      </c>
      <c r="G1486" s="83" t="s">
        <v>5844</v>
      </c>
      <c r="H1486" s="84" t="s">
        <v>6825</v>
      </c>
      <c r="I1486" s="83" t="s">
        <v>5522</v>
      </c>
      <c r="J1486" s="83" t="s">
        <v>5523</v>
      </c>
      <c r="K1486" s="83">
        <v>38</v>
      </c>
      <c r="L1486" s="83" t="s">
        <v>4827</v>
      </c>
      <c r="M1486" s="84"/>
      <c r="N1486" s="84"/>
      <c r="O1486" s="83" t="s">
        <v>7095</v>
      </c>
      <c r="P1486" s="84" t="s">
        <v>199</v>
      </c>
      <c r="Q1486" s="83" t="s">
        <v>1661</v>
      </c>
      <c r="R1486" s="83" t="s">
        <v>1662</v>
      </c>
      <c r="S1486" s="83" t="s">
        <v>2200</v>
      </c>
      <c r="T1486" s="83"/>
      <c r="U1486" s="83" t="s">
        <v>2197</v>
      </c>
      <c r="V1486" s="83" t="s">
        <v>4473</v>
      </c>
      <c r="W1486" s="83" t="s">
        <v>2205</v>
      </c>
      <c r="X1486" s="83" t="s">
        <v>2600</v>
      </c>
      <c r="Y1486" s="85">
        <v>6616657</v>
      </c>
      <c r="Z1486" s="86">
        <v>44204</v>
      </c>
      <c r="AA1486" s="86"/>
      <c r="AB1486" s="87">
        <f t="shared" ca="1" si="278"/>
        <v>20</v>
      </c>
      <c r="AC1486" s="88" t="str">
        <f t="shared" ca="1" si="279"/>
        <v>&lt; 30 days</v>
      </c>
      <c r="AD1486" s="89">
        <f t="shared" si="274"/>
        <v>44234</v>
      </c>
      <c r="AE1486" s="90" t="str">
        <f t="shared" si="272"/>
        <v>W07-2021</v>
      </c>
      <c r="AF1486" s="90" t="str">
        <f t="shared" si="273"/>
        <v>Feb-2021</v>
      </c>
      <c r="AG1486" s="89">
        <v>44233</v>
      </c>
      <c r="AH1486" s="90" t="str">
        <f t="shared" si="276"/>
        <v>W06-2021</v>
      </c>
      <c r="AI1486" s="90" t="str">
        <f t="shared" si="277"/>
        <v>Feb-2021</v>
      </c>
      <c r="AJ1486" s="89">
        <v>44273</v>
      </c>
      <c r="AK1486" s="90" t="str">
        <f t="shared" si="280"/>
        <v>W12-2021</v>
      </c>
      <c r="AL1486" s="90" t="str">
        <f t="shared" si="281"/>
        <v>Mar-2021</v>
      </c>
      <c r="AM1486" s="89">
        <v>44273</v>
      </c>
      <c r="AN1486" s="90" t="str">
        <f t="shared" si="282"/>
        <v>W12-2021</v>
      </c>
      <c r="AO1486" s="90" t="str">
        <f t="shared" si="283"/>
        <v>Mar-2021</v>
      </c>
      <c r="AP1486" s="83" t="s">
        <v>4464</v>
      </c>
      <c r="AQ1486" s="107"/>
      <c r="AR1486" s="89"/>
      <c r="AS1486" s="93">
        <v>538216372240</v>
      </c>
      <c r="AT1486" s="94">
        <v>6.6</v>
      </c>
      <c r="AU1486" s="97"/>
      <c r="AV1486" s="95"/>
      <c r="AW1486" s="97"/>
      <c r="AX1486" s="89"/>
      <c r="AY1486" s="89">
        <v>44224</v>
      </c>
      <c r="AZ1486" s="219" t="str">
        <f t="shared" si="284"/>
        <v>W05-2021</v>
      </c>
      <c r="BA1486" s="86"/>
      <c r="BB1486" s="86"/>
      <c r="BC1486" s="86"/>
      <c r="BD1486" s="83" t="s">
        <v>3719</v>
      </c>
      <c r="BE1486" s="83" t="str">
        <f t="shared" si="270"/>
        <v>21.RFI</v>
      </c>
      <c r="BF1486" s="83" t="s">
        <v>3755</v>
      </c>
      <c r="BG1486" s="103" t="s">
        <v>4322</v>
      </c>
      <c r="BH1486" s="448"/>
      <c r="BI1486" s="190"/>
      <c r="BJ1486" s="190"/>
    </row>
    <row r="1487" spans="1:62" s="13" customFormat="1" ht="15" hidden="1" customHeight="1">
      <c r="A1487" s="27">
        <v>643</v>
      </c>
      <c r="B1487" s="29"/>
      <c r="C1487" s="83" t="str">
        <f t="shared" si="275"/>
        <v>JAW-JB-CBI-0094</v>
      </c>
      <c r="D1487" s="83">
        <v>30618660031</v>
      </c>
      <c r="E1487" s="83" t="s">
        <v>7270</v>
      </c>
      <c r="F1487" s="83" t="s">
        <v>7981</v>
      </c>
      <c r="G1487" s="83" t="s">
        <v>5844</v>
      </c>
      <c r="H1487" s="84" t="s">
        <v>6508</v>
      </c>
      <c r="I1487" s="83" t="s">
        <v>5518</v>
      </c>
      <c r="J1487" s="83" t="s">
        <v>5519</v>
      </c>
      <c r="K1487" s="83">
        <v>40</v>
      </c>
      <c r="L1487" s="83" t="s">
        <v>4487</v>
      </c>
      <c r="M1487" s="83"/>
      <c r="N1487" s="83"/>
      <c r="O1487" s="83" t="s">
        <v>7093</v>
      </c>
      <c r="P1487" s="84" t="s">
        <v>199</v>
      </c>
      <c r="Q1487" s="83" t="s">
        <v>1657</v>
      </c>
      <c r="R1487" s="83" t="s">
        <v>1658</v>
      </c>
      <c r="S1487" s="83" t="s">
        <v>2200</v>
      </c>
      <c r="T1487" s="83"/>
      <c r="U1487" s="83" t="s">
        <v>2197</v>
      </c>
      <c r="V1487" s="83" t="s">
        <v>4473</v>
      </c>
      <c r="W1487" s="83" t="s">
        <v>2205</v>
      </c>
      <c r="X1487" s="83" t="s">
        <v>2427</v>
      </c>
      <c r="Y1487" s="85">
        <v>6616573</v>
      </c>
      <c r="Z1487" s="86">
        <v>44179</v>
      </c>
      <c r="AA1487" s="86"/>
      <c r="AB1487" s="87">
        <f t="shared" ca="1" si="278"/>
        <v>154</v>
      </c>
      <c r="AC1487" s="88" t="str">
        <f t="shared" ca="1" si="279"/>
        <v>&gt; 150 days</v>
      </c>
      <c r="AD1487" s="89">
        <f t="shared" si="274"/>
        <v>44209</v>
      </c>
      <c r="AE1487" s="90" t="str">
        <f t="shared" si="272"/>
        <v>W03-2021</v>
      </c>
      <c r="AF1487" s="90" t="str">
        <f t="shared" si="273"/>
        <v>Jan-2021</v>
      </c>
      <c r="AG1487" s="89">
        <v>44233</v>
      </c>
      <c r="AH1487" s="90" t="str">
        <f t="shared" si="276"/>
        <v>W06-2021</v>
      </c>
      <c r="AI1487" s="90" t="str">
        <f t="shared" si="277"/>
        <v>Feb-2021</v>
      </c>
      <c r="AJ1487" s="89">
        <v>44336</v>
      </c>
      <c r="AK1487" s="90" t="str">
        <f t="shared" si="280"/>
        <v>W21-2021</v>
      </c>
      <c r="AL1487" s="90" t="str">
        <f t="shared" si="281"/>
        <v>May-2021</v>
      </c>
      <c r="AM1487" s="89">
        <v>44336</v>
      </c>
      <c r="AN1487" s="90" t="str">
        <f t="shared" si="282"/>
        <v>W21-2021</v>
      </c>
      <c r="AO1487" s="90" t="str">
        <f t="shared" si="283"/>
        <v>May-2021</v>
      </c>
      <c r="AP1487" s="83" t="s">
        <v>4464</v>
      </c>
      <c r="AQ1487" s="107"/>
      <c r="AR1487" s="89"/>
      <c r="AS1487" s="93" t="s">
        <v>2399</v>
      </c>
      <c r="AT1487" s="94">
        <v>6.6</v>
      </c>
      <c r="AU1487" s="97"/>
      <c r="AV1487" s="95"/>
      <c r="AW1487" s="97"/>
      <c r="AX1487" s="89"/>
      <c r="AY1487" s="89">
        <v>44333</v>
      </c>
      <c r="AZ1487" s="219" t="str">
        <f t="shared" si="284"/>
        <v>W21-2021</v>
      </c>
      <c r="BA1487" s="86"/>
      <c r="BB1487" s="86"/>
      <c r="BC1487" s="86"/>
      <c r="BD1487" s="83" t="s">
        <v>3719</v>
      </c>
      <c r="BE1487" s="83" t="str">
        <f t="shared" si="270"/>
        <v>21.RFI</v>
      </c>
      <c r="BF1487" s="83" t="s">
        <v>3755</v>
      </c>
      <c r="BG1487" s="103" t="s">
        <v>4320</v>
      </c>
      <c r="BH1487" s="448"/>
      <c r="BI1487" s="190"/>
      <c r="BJ1487" s="190"/>
    </row>
    <row r="1488" spans="1:62" s="13" customFormat="1" ht="15" hidden="1" customHeight="1">
      <c r="A1488" s="27">
        <v>222</v>
      </c>
      <c r="B1488" s="29"/>
      <c r="C1488" s="83" t="str">
        <f t="shared" si="275"/>
        <v>JAW-BT-TNG-1458</v>
      </c>
      <c r="D1488" s="83">
        <v>30572080031</v>
      </c>
      <c r="E1488" s="83" t="s">
        <v>2773</v>
      </c>
      <c r="F1488" s="83" t="s">
        <v>2917</v>
      </c>
      <c r="G1488" s="83" t="s">
        <v>5840</v>
      </c>
      <c r="H1488" s="84" t="s">
        <v>6825</v>
      </c>
      <c r="I1488" s="83">
        <v>106.649175</v>
      </c>
      <c r="J1488" s="83">
        <v>-6.1934760000000004</v>
      </c>
      <c r="K1488" s="83">
        <v>35</v>
      </c>
      <c r="L1488" s="83" t="s">
        <v>4507</v>
      </c>
      <c r="M1488" s="84"/>
      <c r="N1488" s="84"/>
      <c r="O1488" s="83" t="s">
        <v>3415</v>
      </c>
      <c r="P1488" s="84" t="s">
        <v>199</v>
      </c>
      <c r="Q1488" s="83" t="s">
        <v>817</v>
      </c>
      <c r="R1488" s="83" t="s">
        <v>818</v>
      </c>
      <c r="S1488" s="83" t="s">
        <v>106</v>
      </c>
      <c r="T1488" s="83" t="s">
        <v>4465</v>
      </c>
      <c r="U1488" s="83" t="s">
        <v>2197</v>
      </c>
      <c r="V1488" s="83" t="s">
        <v>4469</v>
      </c>
      <c r="W1488" s="83" t="s">
        <v>2204</v>
      </c>
      <c r="X1488" s="83" t="s">
        <v>2422</v>
      </c>
      <c r="Y1488" s="85">
        <v>6616544</v>
      </c>
      <c r="Z1488" s="86">
        <v>44168</v>
      </c>
      <c r="AA1488" s="86"/>
      <c r="AB1488" s="87">
        <f t="shared" ca="1" si="278"/>
        <v>89</v>
      </c>
      <c r="AC1488" s="88" t="str">
        <f t="shared" ca="1" si="279"/>
        <v>61 - 90 days</v>
      </c>
      <c r="AD1488" s="89">
        <f t="shared" si="274"/>
        <v>44318</v>
      </c>
      <c r="AE1488" s="90" t="str">
        <f t="shared" si="272"/>
        <v>W19-2021</v>
      </c>
      <c r="AF1488" s="90" t="str">
        <f t="shared" si="273"/>
        <v>May-2021</v>
      </c>
      <c r="AG1488" s="89">
        <v>44253</v>
      </c>
      <c r="AH1488" s="90" t="str">
        <f t="shared" si="276"/>
        <v>W09-2021</v>
      </c>
      <c r="AI1488" s="90" t="str">
        <f t="shared" si="277"/>
        <v>Feb-2021</v>
      </c>
      <c r="AJ1488" s="89">
        <v>44253</v>
      </c>
      <c r="AK1488" s="90" t="str">
        <f t="shared" si="280"/>
        <v>W09-2021</v>
      </c>
      <c r="AL1488" s="90" t="str">
        <f t="shared" si="281"/>
        <v>Feb-2021</v>
      </c>
      <c r="AM1488" s="89">
        <v>44253</v>
      </c>
      <c r="AN1488" s="90" t="str">
        <f t="shared" si="282"/>
        <v>W09-2021</v>
      </c>
      <c r="AO1488" s="90" t="str">
        <f t="shared" si="283"/>
        <v>Feb-2021</v>
      </c>
      <c r="AP1488" s="83" t="s">
        <v>4464</v>
      </c>
      <c r="AQ1488" s="107">
        <v>44229</v>
      </c>
      <c r="AR1488" s="89"/>
      <c r="AS1488" s="93">
        <v>566100979353</v>
      </c>
      <c r="AT1488" s="94">
        <v>6.6</v>
      </c>
      <c r="AU1488" s="97"/>
      <c r="AV1488" s="95"/>
      <c r="AW1488" s="97"/>
      <c r="AX1488" s="89"/>
      <c r="AY1488" s="89">
        <v>44257</v>
      </c>
      <c r="AZ1488" s="219" t="str">
        <f t="shared" si="284"/>
        <v>W10-2021</v>
      </c>
      <c r="BA1488" s="86"/>
      <c r="BB1488" s="86"/>
      <c r="BC1488" s="86"/>
      <c r="BD1488" s="83" t="s">
        <v>3719</v>
      </c>
      <c r="BE1488" s="83" t="str">
        <f t="shared" si="270"/>
        <v>21.RFI</v>
      </c>
      <c r="BF1488" s="83" t="s">
        <v>3755</v>
      </c>
      <c r="BG1488" s="96" t="s">
        <v>3982</v>
      </c>
      <c r="BH1488" s="437"/>
      <c r="BI1488" s="14"/>
      <c r="BJ1488" s="14"/>
    </row>
    <row r="1489" spans="1:62" s="13" customFormat="1" ht="15" hidden="1" customHeight="1">
      <c r="A1489" s="27">
        <v>618</v>
      </c>
      <c r="B1489" s="29"/>
      <c r="C1489" s="83" t="str">
        <f t="shared" si="275"/>
        <v>JAW-JK-TJP-0653</v>
      </c>
      <c r="D1489" s="83">
        <v>30615460031</v>
      </c>
      <c r="E1489" s="83" t="s">
        <v>7481</v>
      </c>
      <c r="F1489" s="83" t="s">
        <v>1608</v>
      </c>
      <c r="G1489" s="83" t="s">
        <v>5844</v>
      </c>
      <c r="H1489" s="84" t="s">
        <v>6825</v>
      </c>
      <c r="I1489" s="83" t="s">
        <v>5474</v>
      </c>
      <c r="J1489" s="83" t="s">
        <v>5475</v>
      </c>
      <c r="K1489" s="83">
        <v>21</v>
      </c>
      <c r="L1489" s="83" t="s">
        <v>4487</v>
      </c>
      <c r="M1489" s="83"/>
      <c r="N1489" s="83"/>
      <c r="O1489" s="83" t="s">
        <v>5881</v>
      </c>
      <c r="P1489" s="84" t="s">
        <v>199</v>
      </c>
      <c r="Q1489" s="83" t="s">
        <v>1607</v>
      </c>
      <c r="R1489" s="83" t="s">
        <v>1608</v>
      </c>
      <c r="S1489" s="83" t="s">
        <v>106</v>
      </c>
      <c r="T1489" s="83" t="s">
        <v>4465</v>
      </c>
      <c r="U1489" s="83" t="s">
        <v>2197</v>
      </c>
      <c r="V1489" s="83" t="s">
        <v>4469</v>
      </c>
      <c r="W1489" s="83" t="s">
        <v>2210</v>
      </c>
      <c r="X1489" s="83" t="s">
        <v>2687</v>
      </c>
      <c r="Y1489" s="85">
        <v>6616516</v>
      </c>
      <c r="Z1489" s="86">
        <v>44160</v>
      </c>
      <c r="AA1489" s="86"/>
      <c r="AB1489" s="87">
        <f t="shared" ca="1" si="278"/>
        <v>167</v>
      </c>
      <c r="AC1489" s="88" t="str">
        <f t="shared" ca="1" si="279"/>
        <v>&gt; 150 days</v>
      </c>
      <c r="AD1489" s="89">
        <f t="shared" si="274"/>
        <v>44310</v>
      </c>
      <c r="AE1489" s="90" t="str">
        <f t="shared" si="272"/>
        <v>W17-2021</v>
      </c>
      <c r="AF1489" s="90" t="str">
        <f t="shared" si="273"/>
        <v>Apr-2021</v>
      </c>
      <c r="AG1489" s="89">
        <v>44309</v>
      </c>
      <c r="AH1489" s="90" t="str">
        <f t="shared" si="276"/>
        <v>W17-2021</v>
      </c>
      <c r="AI1489" s="90" t="str">
        <f t="shared" si="277"/>
        <v>Apr-2021</v>
      </c>
      <c r="AJ1489" s="89">
        <v>44336</v>
      </c>
      <c r="AK1489" s="90" t="str">
        <f t="shared" si="280"/>
        <v>W21-2021</v>
      </c>
      <c r="AL1489" s="90" t="str">
        <f t="shared" si="281"/>
        <v>May-2021</v>
      </c>
      <c r="AM1489" s="89">
        <v>44336</v>
      </c>
      <c r="AN1489" s="90" t="str">
        <f t="shared" si="282"/>
        <v>W21-2021</v>
      </c>
      <c r="AO1489" s="90" t="str">
        <f t="shared" si="283"/>
        <v>May-2021</v>
      </c>
      <c r="AP1489" s="83" t="s">
        <v>4464</v>
      </c>
      <c r="AQ1489" s="107"/>
      <c r="AR1489" s="89"/>
      <c r="AS1489" s="93">
        <v>542103852978</v>
      </c>
      <c r="AT1489" s="94" t="s">
        <v>2419</v>
      </c>
      <c r="AU1489" s="97"/>
      <c r="AV1489" s="95"/>
      <c r="AW1489" s="97"/>
      <c r="AX1489" s="89"/>
      <c r="AY1489" s="89">
        <v>44327</v>
      </c>
      <c r="AZ1489" s="219" t="str">
        <f t="shared" si="284"/>
        <v>W20-2021</v>
      </c>
      <c r="BA1489" s="86"/>
      <c r="BB1489" s="86"/>
      <c r="BC1489" s="86"/>
      <c r="BD1489" s="83" t="s">
        <v>3719</v>
      </c>
      <c r="BE1489" s="83" t="str">
        <f t="shared" si="270"/>
        <v>21.RFI</v>
      </c>
      <c r="BF1489" s="83" t="s">
        <v>3755</v>
      </c>
      <c r="BG1489" s="103" t="s">
        <v>4295</v>
      </c>
      <c r="BH1489" s="103"/>
      <c r="BI1489" s="197"/>
      <c r="BJ1489" s="197"/>
    </row>
    <row r="1490" spans="1:62" s="13" customFormat="1" ht="15" hidden="1" customHeight="1">
      <c r="A1490" s="27">
        <v>468</v>
      </c>
      <c r="B1490" s="29"/>
      <c r="C1490" s="83" t="str">
        <f t="shared" si="275"/>
        <v>JAW-JB-BKS-0710</v>
      </c>
      <c r="D1490" s="83">
        <v>30615480031</v>
      </c>
      <c r="E1490" s="83" t="s">
        <v>2788</v>
      </c>
      <c r="F1490" s="83" t="s">
        <v>3136</v>
      </c>
      <c r="G1490" s="83" t="s">
        <v>5840</v>
      </c>
      <c r="H1490" s="84" t="s">
        <v>6825</v>
      </c>
      <c r="I1490" s="83" t="s">
        <v>5194</v>
      </c>
      <c r="J1490" s="83" t="s">
        <v>5195</v>
      </c>
      <c r="K1490" s="83">
        <v>18</v>
      </c>
      <c r="L1490" s="83" t="s">
        <v>4761</v>
      </c>
      <c r="M1490" s="84"/>
      <c r="N1490" s="84"/>
      <c r="O1490" s="83" t="s">
        <v>3657</v>
      </c>
      <c r="P1490" s="84" t="s">
        <v>199</v>
      </c>
      <c r="Q1490" s="83" t="s">
        <v>1309</v>
      </c>
      <c r="R1490" s="83" t="s">
        <v>1310</v>
      </c>
      <c r="S1490" s="83" t="s">
        <v>2200</v>
      </c>
      <c r="T1490" s="83"/>
      <c r="U1490" s="83" t="s">
        <v>2197</v>
      </c>
      <c r="V1490" s="83" t="s">
        <v>4473</v>
      </c>
      <c r="W1490" s="83" t="s">
        <v>2205</v>
      </c>
      <c r="X1490" s="83" t="s">
        <v>2603</v>
      </c>
      <c r="Y1490" s="85">
        <v>6616509</v>
      </c>
      <c r="Z1490" s="86">
        <v>44159</v>
      </c>
      <c r="AA1490" s="86"/>
      <c r="AB1490" s="87">
        <f t="shared" ca="1" si="278"/>
        <v>133</v>
      </c>
      <c r="AC1490" s="88" t="str">
        <f t="shared" ca="1" si="279"/>
        <v>121 - 150 days</v>
      </c>
      <c r="AD1490" s="89">
        <f t="shared" si="274"/>
        <v>44189</v>
      </c>
      <c r="AE1490" s="90" t="str">
        <f t="shared" si="272"/>
        <v>W52-2020</v>
      </c>
      <c r="AF1490" s="90" t="str">
        <f t="shared" si="273"/>
        <v>Dec-2020</v>
      </c>
      <c r="AG1490" s="89">
        <v>44219</v>
      </c>
      <c r="AH1490" s="90" t="str">
        <f t="shared" si="276"/>
        <v>W04-2021</v>
      </c>
      <c r="AI1490" s="90" t="str">
        <f t="shared" si="277"/>
        <v>Jan-2021</v>
      </c>
      <c r="AJ1490" s="89" t="s">
        <v>345</v>
      </c>
      <c r="AK1490" s="90" t="str">
        <f t="shared" si="280"/>
        <v>TBD</v>
      </c>
      <c r="AL1490" s="90" t="str">
        <f t="shared" si="281"/>
        <v>TBD</v>
      </c>
      <c r="AM1490" s="89">
        <v>44288</v>
      </c>
      <c r="AN1490" s="90" t="str">
        <f t="shared" si="282"/>
        <v>W14-2021</v>
      </c>
      <c r="AO1490" s="90" t="str">
        <f t="shared" si="283"/>
        <v>Apr-2021</v>
      </c>
      <c r="AP1490" s="83" t="s">
        <v>4463</v>
      </c>
      <c r="AQ1490" s="107"/>
      <c r="AR1490" s="89"/>
      <c r="AS1490" s="93">
        <v>537116695042</v>
      </c>
      <c r="AT1490" s="94">
        <v>6.6</v>
      </c>
      <c r="AU1490" s="97"/>
      <c r="AV1490" s="95"/>
      <c r="AW1490" s="97"/>
      <c r="AX1490" s="89"/>
      <c r="AY1490" s="89">
        <v>44292</v>
      </c>
      <c r="AZ1490" s="219" t="str">
        <f t="shared" si="284"/>
        <v>W15-2021</v>
      </c>
      <c r="BA1490" s="86"/>
      <c r="BB1490" s="86"/>
      <c r="BC1490" s="86"/>
      <c r="BD1490" s="83" t="s">
        <v>3719</v>
      </c>
      <c r="BE1490" s="83" t="str">
        <f t="shared" si="270"/>
        <v>21.RFI</v>
      </c>
      <c r="BF1490" s="83" t="s">
        <v>3755</v>
      </c>
      <c r="BG1490" s="96" t="s">
        <v>4209</v>
      </c>
      <c r="BH1490" s="437"/>
      <c r="BI1490" s="190"/>
      <c r="BJ1490" s="190"/>
    </row>
    <row r="1491" spans="1:62" s="13" customFormat="1" ht="15" hidden="1" customHeight="1">
      <c r="A1491" s="27">
        <v>466</v>
      </c>
      <c r="B1491" s="29"/>
      <c r="C1491" s="83" t="str">
        <f t="shared" si="275"/>
        <v>JAW-YO-WNO-0008</v>
      </c>
      <c r="D1491" s="83">
        <v>30615050031</v>
      </c>
      <c r="E1491" s="83" t="s">
        <v>2787</v>
      </c>
      <c r="F1491" s="83" t="s">
        <v>3134</v>
      </c>
      <c r="G1491" s="83" t="s">
        <v>5840</v>
      </c>
      <c r="H1491" s="84" t="s">
        <v>6825</v>
      </c>
      <c r="I1491" s="83" t="s">
        <v>5190</v>
      </c>
      <c r="J1491" s="83" t="s">
        <v>5191</v>
      </c>
      <c r="K1491" s="83">
        <v>65</v>
      </c>
      <c r="L1491" s="83" t="s">
        <v>4822</v>
      </c>
      <c r="M1491" s="84"/>
      <c r="N1491" s="84"/>
      <c r="O1491" s="83" t="s">
        <v>3655</v>
      </c>
      <c r="P1491" s="84" t="s">
        <v>199</v>
      </c>
      <c r="Q1491" s="83" t="s">
        <v>1305</v>
      </c>
      <c r="R1491" s="83" t="s">
        <v>1306</v>
      </c>
      <c r="S1491" s="83" t="s">
        <v>2200</v>
      </c>
      <c r="T1491" s="83"/>
      <c r="U1491" s="83" t="s">
        <v>103</v>
      </c>
      <c r="V1491" s="83" t="s">
        <v>4468</v>
      </c>
      <c r="W1491" s="83" t="s">
        <v>2211</v>
      </c>
      <c r="X1491" s="83" t="s">
        <v>2606</v>
      </c>
      <c r="Y1491" s="85">
        <v>6616476</v>
      </c>
      <c r="Z1491" s="86">
        <v>44154</v>
      </c>
      <c r="AA1491" s="86"/>
      <c r="AB1491" s="87">
        <f t="shared" ca="1" si="278"/>
        <v>57</v>
      </c>
      <c r="AC1491" s="88" t="str">
        <f t="shared" ca="1" si="279"/>
        <v>31 - 60 days</v>
      </c>
      <c r="AD1491" s="89">
        <f t="shared" si="274"/>
        <v>44184</v>
      </c>
      <c r="AE1491" s="90" t="str">
        <f t="shared" si="272"/>
        <v>W51-2020</v>
      </c>
      <c r="AF1491" s="90" t="str">
        <f t="shared" si="273"/>
        <v>Dec-2020</v>
      </c>
      <c r="AG1491" s="89">
        <v>44195</v>
      </c>
      <c r="AH1491" s="90" t="str">
        <f t="shared" si="276"/>
        <v>W53-2020</v>
      </c>
      <c r="AI1491" s="90" t="str">
        <f t="shared" si="277"/>
        <v>Dec-2020</v>
      </c>
      <c r="AJ1491" s="89">
        <v>44195</v>
      </c>
      <c r="AK1491" s="90" t="str">
        <f t="shared" si="280"/>
        <v>W53-2020</v>
      </c>
      <c r="AL1491" s="90" t="str">
        <f t="shared" si="281"/>
        <v>Dec-2020</v>
      </c>
      <c r="AM1491" s="89">
        <v>44214</v>
      </c>
      <c r="AN1491" s="90" t="str">
        <f t="shared" si="282"/>
        <v>W04-2021</v>
      </c>
      <c r="AO1491" s="90" t="str">
        <f t="shared" si="283"/>
        <v>Jan-2021</v>
      </c>
      <c r="AP1491" s="83" t="s">
        <v>4464</v>
      </c>
      <c r="AQ1491" s="107">
        <v>44173</v>
      </c>
      <c r="AR1491" s="89"/>
      <c r="AS1491" s="93">
        <v>521052269553</v>
      </c>
      <c r="AT1491" s="94">
        <v>7.7</v>
      </c>
      <c r="AU1491" s="97"/>
      <c r="AV1491" s="95"/>
      <c r="AW1491" s="97"/>
      <c r="AX1491" s="89"/>
      <c r="AY1491" s="89">
        <v>44211</v>
      </c>
      <c r="AZ1491" s="219" t="str">
        <f t="shared" si="284"/>
        <v>W03-2021</v>
      </c>
      <c r="BA1491" s="86"/>
      <c r="BB1491" s="86"/>
      <c r="BC1491" s="86"/>
      <c r="BD1491" s="83" t="s">
        <v>3719</v>
      </c>
      <c r="BE1491" s="83" t="str">
        <f t="shared" ref="BE1491:BE1554" si="285">IFERROR(VLOOKUP($BD1491,L_Milestone,4,FALSE),"")</f>
        <v>21.RFI</v>
      </c>
      <c r="BF1491" s="83" t="s">
        <v>3755</v>
      </c>
      <c r="BG1491" s="96" t="s">
        <v>4207</v>
      </c>
      <c r="BH1491" s="96"/>
      <c r="BI1491" s="198"/>
      <c r="BJ1491" s="198"/>
    </row>
    <row r="1492" spans="1:62" s="13" customFormat="1" ht="15" hidden="1" customHeight="1">
      <c r="A1492" s="27">
        <v>636</v>
      </c>
      <c r="B1492" s="29"/>
      <c r="C1492" s="83" t="str">
        <f t="shared" si="275"/>
        <v>JAW-JK-GGP-0500</v>
      </c>
      <c r="D1492" s="83">
        <v>30617590031</v>
      </c>
      <c r="E1492" s="83" t="s">
        <v>7337</v>
      </c>
      <c r="F1492" s="83" t="s">
        <v>7963</v>
      </c>
      <c r="G1492" s="83" t="s">
        <v>5844</v>
      </c>
      <c r="H1492" s="84" t="s">
        <v>6508</v>
      </c>
      <c r="I1492" s="83" t="s">
        <v>5504</v>
      </c>
      <c r="J1492" s="83" t="s">
        <v>5505</v>
      </c>
      <c r="K1492" s="83">
        <v>27</v>
      </c>
      <c r="L1492" s="83" t="s">
        <v>4487</v>
      </c>
      <c r="M1492" s="83"/>
      <c r="N1492" s="83"/>
      <c r="O1492" s="83" t="s">
        <v>7086</v>
      </c>
      <c r="P1492" s="84" t="s">
        <v>199</v>
      </c>
      <c r="Q1492" s="83" t="s">
        <v>1643</v>
      </c>
      <c r="R1492" s="83" t="s">
        <v>1644</v>
      </c>
      <c r="S1492" s="83" t="s">
        <v>2200</v>
      </c>
      <c r="T1492" s="83"/>
      <c r="U1492" s="83" t="s">
        <v>2197</v>
      </c>
      <c r="V1492" s="83" t="s">
        <v>4469</v>
      </c>
      <c r="W1492" s="83" t="s">
        <v>2210</v>
      </c>
      <c r="X1492" s="83" t="s">
        <v>2696</v>
      </c>
      <c r="Y1492" s="85">
        <v>6616399</v>
      </c>
      <c r="Z1492" s="86">
        <v>44154</v>
      </c>
      <c r="AA1492" s="86"/>
      <c r="AB1492" s="87">
        <f t="shared" ca="1" si="278"/>
        <v>188</v>
      </c>
      <c r="AC1492" s="88" t="str">
        <f t="shared" ca="1" si="279"/>
        <v>&gt; 150 days</v>
      </c>
      <c r="AD1492" s="89">
        <f t="shared" si="274"/>
        <v>44184</v>
      </c>
      <c r="AE1492" s="90" t="str">
        <f t="shared" si="272"/>
        <v>W51-2020</v>
      </c>
      <c r="AF1492" s="90" t="str">
        <f t="shared" si="273"/>
        <v>Dec-2020</v>
      </c>
      <c r="AG1492" s="89">
        <v>44211</v>
      </c>
      <c r="AH1492" s="90" t="str">
        <f t="shared" si="276"/>
        <v>W03-2021</v>
      </c>
      <c r="AI1492" s="90" t="str">
        <f t="shared" si="277"/>
        <v>Jan-2021</v>
      </c>
      <c r="AJ1492" s="89">
        <v>44336</v>
      </c>
      <c r="AK1492" s="90" t="str">
        <f t="shared" si="280"/>
        <v>W21-2021</v>
      </c>
      <c r="AL1492" s="90" t="str">
        <f t="shared" si="281"/>
        <v>May-2021</v>
      </c>
      <c r="AM1492" s="89">
        <v>44336</v>
      </c>
      <c r="AN1492" s="90" t="str">
        <f t="shared" si="282"/>
        <v>W21-2021</v>
      </c>
      <c r="AO1492" s="90" t="str">
        <f t="shared" si="283"/>
        <v>May-2021</v>
      </c>
      <c r="AP1492" s="83" t="s">
        <v>4464</v>
      </c>
      <c r="AQ1492" s="107"/>
      <c r="AR1492" s="89"/>
      <c r="AS1492" s="93" t="s">
        <v>2395</v>
      </c>
      <c r="AT1492" s="94">
        <v>6.6</v>
      </c>
      <c r="AU1492" s="97"/>
      <c r="AV1492" s="95"/>
      <c r="AW1492" s="97"/>
      <c r="AX1492" s="89"/>
      <c r="AY1492" s="89">
        <v>44342</v>
      </c>
      <c r="AZ1492" s="219" t="str">
        <f t="shared" si="284"/>
        <v>W22-2021</v>
      </c>
      <c r="BA1492" s="86"/>
      <c r="BB1492" s="86"/>
      <c r="BC1492" s="86"/>
      <c r="BD1492" s="83" t="s">
        <v>3719</v>
      </c>
      <c r="BE1492" s="83" t="str">
        <f t="shared" si="285"/>
        <v>21.RFI</v>
      </c>
      <c r="BF1492" s="83" t="s">
        <v>3755</v>
      </c>
      <c r="BG1492" s="103" t="s">
        <v>4313</v>
      </c>
      <c r="BH1492" s="448"/>
      <c r="BI1492" s="190"/>
      <c r="BJ1492" s="190"/>
    </row>
    <row r="1493" spans="1:62" s="13" customFormat="1" ht="15" hidden="1" customHeight="1">
      <c r="A1493" s="27">
        <v>634</v>
      </c>
      <c r="B1493" s="29"/>
      <c r="C1493" s="83" t="str">
        <f t="shared" si="275"/>
        <v>JAW-JK-GGP-0496</v>
      </c>
      <c r="D1493" s="83">
        <v>30615750031</v>
      </c>
      <c r="E1493" s="83" t="s">
        <v>7483</v>
      </c>
      <c r="F1493" s="83" t="s">
        <v>7964</v>
      </c>
      <c r="G1493" s="83" t="s">
        <v>5844</v>
      </c>
      <c r="H1493" s="84" t="s">
        <v>6508</v>
      </c>
      <c r="I1493" s="83" t="s">
        <v>5500</v>
      </c>
      <c r="J1493" s="83" t="s">
        <v>5501</v>
      </c>
      <c r="K1493" s="83">
        <v>27</v>
      </c>
      <c r="L1493" s="83" t="s">
        <v>4487</v>
      </c>
      <c r="M1493" s="83"/>
      <c r="N1493" s="83"/>
      <c r="O1493" s="83" t="s">
        <v>7084</v>
      </c>
      <c r="P1493" s="84" t="s">
        <v>199</v>
      </c>
      <c r="Q1493" s="83" t="s">
        <v>1639</v>
      </c>
      <c r="R1493" s="83" t="s">
        <v>1640</v>
      </c>
      <c r="S1493" s="83" t="s">
        <v>2200</v>
      </c>
      <c r="T1493" s="83"/>
      <c r="U1493" s="83" t="s">
        <v>2197</v>
      </c>
      <c r="V1493" s="83" t="s">
        <v>4469</v>
      </c>
      <c r="W1493" s="83" t="s">
        <v>2210</v>
      </c>
      <c r="X1493" s="83" t="s">
        <v>2696</v>
      </c>
      <c r="Y1493" s="85">
        <v>6616399</v>
      </c>
      <c r="Z1493" s="86">
        <v>44154</v>
      </c>
      <c r="AA1493" s="86"/>
      <c r="AB1493" s="87">
        <f t="shared" ca="1" si="278"/>
        <v>183</v>
      </c>
      <c r="AC1493" s="88" t="str">
        <f t="shared" ca="1" si="279"/>
        <v>&gt; 150 days</v>
      </c>
      <c r="AD1493" s="89">
        <f t="shared" si="274"/>
        <v>44184</v>
      </c>
      <c r="AE1493" s="90" t="str">
        <f t="shared" si="272"/>
        <v>W51-2020</v>
      </c>
      <c r="AF1493" s="90" t="str">
        <f t="shared" si="273"/>
        <v>Dec-2020</v>
      </c>
      <c r="AG1493" s="89">
        <v>44218</v>
      </c>
      <c r="AH1493" s="90" t="str">
        <f t="shared" si="276"/>
        <v>W04-2021</v>
      </c>
      <c r="AI1493" s="90" t="str">
        <f t="shared" si="277"/>
        <v>Jan-2021</v>
      </c>
      <c r="AJ1493" s="89">
        <v>44336</v>
      </c>
      <c r="AK1493" s="90" t="str">
        <f t="shared" si="280"/>
        <v>W21-2021</v>
      </c>
      <c r="AL1493" s="90" t="str">
        <f t="shared" si="281"/>
        <v>May-2021</v>
      </c>
      <c r="AM1493" s="89">
        <v>44336</v>
      </c>
      <c r="AN1493" s="90" t="str">
        <f t="shared" si="282"/>
        <v>W21-2021</v>
      </c>
      <c r="AO1493" s="90" t="str">
        <f t="shared" si="283"/>
        <v>May-2021</v>
      </c>
      <c r="AP1493" s="83" t="s">
        <v>4464</v>
      </c>
      <c r="AQ1493" s="107"/>
      <c r="AR1493" s="89"/>
      <c r="AS1493" s="93" t="s">
        <v>2393</v>
      </c>
      <c r="AT1493" s="94">
        <v>6.6</v>
      </c>
      <c r="AU1493" s="97"/>
      <c r="AV1493" s="95"/>
      <c r="AW1493" s="97"/>
      <c r="AX1493" s="89"/>
      <c r="AY1493" s="89">
        <v>44337</v>
      </c>
      <c r="AZ1493" s="219" t="str">
        <f t="shared" si="284"/>
        <v>W21-2021</v>
      </c>
      <c r="BA1493" s="86"/>
      <c r="BB1493" s="86"/>
      <c r="BC1493" s="86"/>
      <c r="BD1493" s="83" t="s">
        <v>3719</v>
      </c>
      <c r="BE1493" s="83" t="str">
        <f t="shared" si="285"/>
        <v>21.RFI</v>
      </c>
      <c r="BF1493" s="83" t="s">
        <v>3755</v>
      </c>
      <c r="BG1493" s="103" t="s">
        <v>4311</v>
      </c>
      <c r="BH1493" s="448"/>
      <c r="BI1493" s="190"/>
      <c r="BJ1493" s="190"/>
    </row>
    <row r="1494" spans="1:62" s="13" customFormat="1" ht="15" hidden="1" customHeight="1">
      <c r="A1494" s="27">
        <v>639</v>
      </c>
      <c r="B1494" s="29"/>
      <c r="C1494" s="83" t="str">
        <f t="shared" si="275"/>
        <v>JAW-JB-DPK-0464</v>
      </c>
      <c r="D1494" s="83">
        <v>30617360031</v>
      </c>
      <c r="E1494" s="83" t="s">
        <v>7760</v>
      </c>
      <c r="F1494" s="83" t="s">
        <v>7968</v>
      </c>
      <c r="G1494" s="83" t="s">
        <v>5844</v>
      </c>
      <c r="H1494" s="84" t="s">
        <v>6825</v>
      </c>
      <c r="I1494" s="83" t="s">
        <v>5510</v>
      </c>
      <c r="J1494" s="83" t="s">
        <v>5511</v>
      </c>
      <c r="K1494" s="83">
        <v>35</v>
      </c>
      <c r="L1494" s="83" t="s">
        <v>4487</v>
      </c>
      <c r="M1494" s="83"/>
      <c r="N1494" s="83"/>
      <c r="O1494" s="83" t="s">
        <v>7089</v>
      </c>
      <c r="P1494" s="84" t="s">
        <v>199</v>
      </c>
      <c r="Q1494" s="83" t="s">
        <v>1649</v>
      </c>
      <c r="R1494" s="83" t="s">
        <v>1650</v>
      </c>
      <c r="S1494" s="83" t="s">
        <v>2200</v>
      </c>
      <c r="T1494" s="83"/>
      <c r="U1494" s="83" t="s">
        <v>2197</v>
      </c>
      <c r="V1494" s="83" t="s">
        <v>4473</v>
      </c>
      <c r="W1494" s="83" t="s">
        <v>2205</v>
      </c>
      <c r="X1494" s="83" t="s">
        <v>2646</v>
      </c>
      <c r="Y1494" s="85">
        <v>6616402</v>
      </c>
      <c r="Z1494" s="86">
        <v>44154</v>
      </c>
      <c r="AA1494" s="86"/>
      <c r="AB1494" s="87">
        <f t="shared" ca="1" si="278"/>
        <v>182</v>
      </c>
      <c r="AC1494" s="88" t="str">
        <f t="shared" ca="1" si="279"/>
        <v>&gt; 150 days</v>
      </c>
      <c r="AD1494" s="89">
        <f t="shared" si="274"/>
        <v>44184</v>
      </c>
      <c r="AE1494" s="90" t="str">
        <f t="shared" si="272"/>
        <v>W51-2020</v>
      </c>
      <c r="AF1494" s="90" t="str">
        <f t="shared" si="273"/>
        <v>Dec-2020</v>
      </c>
      <c r="AG1494" s="89">
        <v>44218</v>
      </c>
      <c r="AH1494" s="90" t="str">
        <f t="shared" si="276"/>
        <v>W04-2021</v>
      </c>
      <c r="AI1494" s="90" t="str">
        <f t="shared" si="277"/>
        <v>Jan-2021</v>
      </c>
      <c r="AJ1494" s="89">
        <v>44336</v>
      </c>
      <c r="AK1494" s="90" t="str">
        <f t="shared" si="280"/>
        <v>W21-2021</v>
      </c>
      <c r="AL1494" s="90" t="str">
        <f t="shared" si="281"/>
        <v>May-2021</v>
      </c>
      <c r="AM1494" s="89">
        <v>44336</v>
      </c>
      <c r="AN1494" s="90" t="str">
        <f t="shared" si="282"/>
        <v>W21-2021</v>
      </c>
      <c r="AO1494" s="90" t="str">
        <f t="shared" si="283"/>
        <v>May-2021</v>
      </c>
      <c r="AP1494" s="83" t="s">
        <v>4464</v>
      </c>
      <c r="AQ1494" s="107"/>
      <c r="AR1494" s="89"/>
      <c r="AS1494" s="93" t="s">
        <v>2397</v>
      </c>
      <c r="AT1494" s="94">
        <v>6.6</v>
      </c>
      <c r="AU1494" s="97"/>
      <c r="AV1494" s="95"/>
      <c r="AW1494" s="97"/>
      <c r="AX1494" s="89"/>
      <c r="AY1494" s="89">
        <v>44336</v>
      </c>
      <c r="AZ1494" s="219" t="str">
        <f t="shared" si="284"/>
        <v>W21-2021</v>
      </c>
      <c r="BA1494" s="86"/>
      <c r="BB1494" s="86"/>
      <c r="BC1494" s="86"/>
      <c r="BD1494" s="83" t="s">
        <v>3719</v>
      </c>
      <c r="BE1494" s="83" t="str">
        <f t="shared" si="285"/>
        <v>21.RFI</v>
      </c>
      <c r="BF1494" s="83" t="s">
        <v>3755</v>
      </c>
      <c r="BG1494" s="103" t="s">
        <v>4316</v>
      </c>
      <c r="BH1494" s="448"/>
      <c r="BI1494" s="190"/>
      <c r="BJ1494" s="190"/>
    </row>
    <row r="1495" spans="1:62" s="13" customFormat="1" ht="15" hidden="1" customHeight="1">
      <c r="A1495" s="27">
        <v>640</v>
      </c>
      <c r="B1495" s="29"/>
      <c r="C1495" s="83" t="str">
        <f t="shared" si="275"/>
        <v>JAW-JK-TJP-0670</v>
      </c>
      <c r="D1495" s="83">
        <v>30618370031</v>
      </c>
      <c r="E1495" s="83" t="s">
        <v>7813</v>
      </c>
      <c r="F1495" s="83" t="s">
        <v>7972</v>
      </c>
      <c r="G1495" s="83" t="s">
        <v>5844</v>
      </c>
      <c r="H1495" s="84" t="s">
        <v>6830</v>
      </c>
      <c r="I1495" s="83" t="s">
        <v>5512</v>
      </c>
      <c r="J1495" s="83" t="s">
        <v>5513</v>
      </c>
      <c r="K1495" s="83">
        <v>35</v>
      </c>
      <c r="L1495" s="83" t="s">
        <v>4487</v>
      </c>
      <c r="M1495" s="83"/>
      <c r="N1495" s="83"/>
      <c r="O1495" s="83" t="s">
        <v>7090</v>
      </c>
      <c r="P1495" s="84" t="s">
        <v>199</v>
      </c>
      <c r="Q1495" s="83" t="s">
        <v>1651</v>
      </c>
      <c r="R1495" s="83" t="s">
        <v>1652</v>
      </c>
      <c r="S1495" s="83" t="s">
        <v>2200</v>
      </c>
      <c r="T1495" s="83"/>
      <c r="U1495" s="83" t="s">
        <v>2197</v>
      </c>
      <c r="V1495" s="83" t="s">
        <v>4469</v>
      </c>
      <c r="W1495" s="83" t="s">
        <v>2210</v>
      </c>
      <c r="X1495" s="83" t="s">
        <v>2687</v>
      </c>
      <c r="Y1495" s="85">
        <v>6616406</v>
      </c>
      <c r="Z1495" s="86">
        <v>44154</v>
      </c>
      <c r="AA1495" s="86"/>
      <c r="AB1495" s="87">
        <f t="shared" ca="1" si="278"/>
        <v>181</v>
      </c>
      <c r="AC1495" s="88" t="str">
        <f t="shared" ca="1" si="279"/>
        <v>&gt; 150 days</v>
      </c>
      <c r="AD1495" s="89">
        <f t="shared" si="274"/>
        <v>44184</v>
      </c>
      <c r="AE1495" s="90" t="str">
        <f t="shared" si="272"/>
        <v>W51-2020</v>
      </c>
      <c r="AF1495" s="90" t="str">
        <f t="shared" si="273"/>
        <v>Dec-2020</v>
      </c>
      <c r="AG1495" s="89">
        <v>44219</v>
      </c>
      <c r="AH1495" s="90" t="str">
        <f t="shared" si="276"/>
        <v>W04-2021</v>
      </c>
      <c r="AI1495" s="90" t="str">
        <f t="shared" si="277"/>
        <v>Jan-2021</v>
      </c>
      <c r="AJ1495" s="89">
        <v>44336</v>
      </c>
      <c r="AK1495" s="90" t="str">
        <f t="shared" si="280"/>
        <v>W21-2021</v>
      </c>
      <c r="AL1495" s="90" t="str">
        <f t="shared" si="281"/>
        <v>May-2021</v>
      </c>
      <c r="AM1495" s="89">
        <v>44336</v>
      </c>
      <c r="AN1495" s="90" t="str">
        <f t="shared" si="282"/>
        <v>W21-2021</v>
      </c>
      <c r="AO1495" s="90" t="str">
        <f t="shared" si="283"/>
        <v>May-2021</v>
      </c>
      <c r="AP1495" s="83" t="s">
        <v>4464</v>
      </c>
      <c r="AQ1495" s="107"/>
      <c r="AR1495" s="89"/>
      <c r="AS1495" s="93" t="s">
        <v>2398</v>
      </c>
      <c r="AT1495" s="94" t="s">
        <v>2415</v>
      </c>
      <c r="AU1495" s="97"/>
      <c r="AV1495" s="95"/>
      <c r="AW1495" s="97"/>
      <c r="AX1495" s="89"/>
      <c r="AY1495" s="89">
        <v>44335</v>
      </c>
      <c r="AZ1495" s="219" t="str">
        <f t="shared" si="284"/>
        <v>W21-2021</v>
      </c>
      <c r="BA1495" s="86"/>
      <c r="BB1495" s="86"/>
      <c r="BC1495" s="86"/>
      <c r="BD1495" s="83" t="s">
        <v>3719</v>
      </c>
      <c r="BE1495" s="83" t="str">
        <f t="shared" si="285"/>
        <v>21.RFI</v>
      </c>
      <c r="BF1495" s="83" t="s">
        <v>3755</v>
      </c>
      <c r="BG1495" s="103" t="s">
        <v>4317</v>
      </c>
      <c r="BH1495" s="448"/>
      <c r="BI1495" s="190"/>
      <c r="BJ1495" s="190"/>
    </row>
    <row r="1496" spans="1:62" s="13" customFormat="1" ht="15" hidden="1" customHeight="1">
      <c r="A1496" s="27">
        <v>635</v>
      </c>
      <c r="B1496" s="29"/>
      <c r="C1496" s="83" t="str">
        <f t="shared" si="275"/>
        <v>JAW-JK-GGP-0497</v>
      </c>
      <c r="D1496" s="83">
        <v>30617560031</v>
      </c>
      <c r="E1496" s="83" t="s">
        <v>7620</v>
      </c>
      <c r="F1496" s="83" t="s">
        <v>7966</v>
      </c>
      <c r="G1496" s="83" t="s">
        <v>5844</v>
      </c>
      <c r="H1496" s="84" t="s">
        <v>6508</v>
      </c>
      <c r="I1496" s="83" t="s">
        <v>5502</v>
      </c>
      <c r="J1496" s="83" t="s">
        <v>5503</v>
      </c>
      <c r="K1496" s="83">
        <v>23</v>
      </c>
      <c r="L1496" s="83" t="s">
        <v>4487</v>
      </c>
      <c r="M1496" s="83"/>
      <c r="N1496" s="83"/>
      <c r="O1496" s="83" t="s">
        <v>7085</v>
      </c>
      <c r="P1496" s="84" t="s">
        <v>199</v>
      </c>
      <c r="Q1496" s="83" t="s">
        <v>1641</v>
      </c>
      <c r="R1496" s="83" t="s">
        <v>1642</v>
      </c>
      <c r="S1496" s="83" t="s">
        <v>2200</v>
      </c>
      <c r="T1496" s="83"/>
      <c r="U1496" s="83" t="s">
        <v>2197</v>
      </c>
      <c r="V1496" s="83" t="s">
        <v>4469</v>
      </c>
      <c r="W1496" s="83" t="s">
        <v>2210</v>
      </c>
      <c r="X1496" s="83" t="s">
        <v>2696</v>
      </c>
      <c r="Y1496" s="85">
        <v>6616399</v>
      </c>
      <c r="Z1496" s="86">
        <v>44154</v>
      </c>
      <c r="AA1496" s="86"/>
      <c r="AB1496" s="87">
        <f t="shared" ca="1" si="278"/>
        <v>180</v>
      </c>
      <c r="AC1496" s="88" t="str">
        <f t="shared" ca="1" si="279"/>
        <v>&gt; 150 days</v>
      </c>
      <c r="AD1496" s="89">
        <f t="shared" si="274"/>
        <v>44184</v>
      </c>
      <c r="AE1496" s="90" t="str">
        <f t="shared" si="272"/>
        <v>W51-2020</v>
      </c>
      <c r="AF1496" s="90" t="str">
        <f t="shared" si="273"/>
        <v>Dec-2020</v>
      </c>
      <c r="AG1496" s="89">
        <v>44218</v>
      </c>
      <c r="AH1496" s="90" t="str">
        <f t="shared" si="276"/>
        <v>W04-2021</v>
      </c>
      <c r="AI1496" s="90" t="str">
        <f t="shared" si="277"/>
        <v>Jan-2021</v>
      </c>
      <c r="AJ1496" s="89">
        <v>44336</v>
      </c>
      <c r="AK1496" s="90" t="str">
        <f t="shared" si="280"/>
        <v>W21-2021</v>
      </c>
      <c r="AL1496" s="90" t="str">
        <f t="shared" si="281"/>
        <v>May-2021</v>
      </c>
      <c r="AM1496" s="89">
        <v>44336</v>
      </c>
      <c r="AN1496" s="90" t="str">
        <f t="shared" si="282"/>
        <v>W21-2021</v>
      </c>
      <c r="AO1496" s="90" t="str">
        <f t="shared" si="283"/>
        <v>May-2021</v>
      </c>
      <c r="AP1496" s="83" t="s">
        <v>4464</v>
      </c>
      <c r="AQ1496" s="107"/>
      <c r="AR1496" s="89"/>
      <c r="AS1496" s="93" t="s">
        <v>2394</v>
      </c>
      <c r="AT1496" s="94">
        <v>6.6</v>
      </c>
      <c r="AU1496" s="97"/>
      <c r="AV1496" s="95"/>
      <c r="AW1496" s="97"/>
      <c r="AX1496" s="89"/>
      <c r="AY1496" s="89">
        <v>44334</v>
      </c>
      <c r="AZ1496" s="219" t="str">
        <f t="shared" si="284"/>
        <v>W21-2021</v>
      </c>
      <c r="BA1496" s="86"/>
      <c r="BB1496" s="86"/>
      <c r="BC1496" s="86"/>
      <c r="BD1496" s="83" t="s">
        <v>3719</v>
      </c>
      <c r="BE1496" s="83" t="str">
        <f t="shared" si="285"/>
        <v>21.RFI</v>
      </c>
      <c r="BF1496" s="83" t="s">
        <v>3755</v>
      </c>
      <c r="BG1496" s="103" t="s">
        <v>4312</v>
      </c>
      <c r="BH1496" s="448"/>
    </row>
    <row r="1497" spans="1:62" s="13" customFormat="1" ht="15" hidden="1" customHeight="1">
      <c r="A1497" s="27">
        <v>637</v>
      </c>
      <c r="B1497" s="29"/>
      <c r="C1497" s="83" t="str">
        <f t="shared" si="275"/>
        <v>JAW-JB-BKS-0695</v>
      </c>
      <c r="D1497" s="83">
        <v>30617670031</v>
      </c>
      <c r="E1497" s="83" t="s">
        <v>7554</v>
      </c>
      <c r="F1497" s="83" t="s">
        <v>7965</v>
      </c>
      <c r="G1497" s="83" t="s">
        <v>5844</v>
      </c>
      <c r="H1497" s="84" t="s">
        <v>6508</v>
      </c>
      <c r="I1497" s="83" t="s">
        <v>5506</v>
      </c>
      <c r="J1497" s="83" t="s">
        <v>5507</v>
      </c>
      <c r="K1497" s="83">
        <v>32</v>
      </c>
      <c r="L1497" s="83" t="s">
        <v>4487</v>
      </c>
      <c r="M1497" s="83"/>
      <c r="N1497" s="83"/>
      <c r="O1497" s="83" t="s">
        <v>7087</v>
      </c>
      <c r="P1497" s="84" t="s">
        <v>199</v>
      </c>
      <c r="Q1497" s="83" t="s">
        <v>1645</v>
      </c>
      <c r="R1497" s="83" t="s">
        <v>1646</v>
      </c>
      <c r="S1497" s="83" t="s">
        <v>2200</v>
      </c>
      <c r="T1497" s="83"/>
      <c r="U1497" s="83" t="s">
        <v>2197</v>
      </c>
      <c r="V1497" s="83" t="s">
        <v>4473</v>
      </c>
      <c r="W1497" s="83" t="s">
        <v>2205</v>
      </c>
      <c r="X1497" s="83" t="s">
        <v>2603</v>
      </c>
      <c r="Y1497" s="85">
        <v>6616399</v>
      </c>
      <c r="Z1497" s="86">
        <v>44154</v>
      </c>
      <c r="AA1497" s="86"/>
      <c r="AB1497" s="87">
        <f t="shared" ca="1" si="278"/>
        <v>173</v>
      </c>
      <c r="AC1497" s="88" t="str">
        <f t="shared" ca="1" si="279"/>
        <v>&gt; 150 days</v>
      </c>
      <c r="AD1497" s="89">
        <f t="shared" si="274"/>
        <v>44184</v>
      </c>
      <c r="AE1497" s="90" t="str">
        <f t="shared" si="272"/>
        <v>W51-2020</v>
      </c>
      <c r="AF1497" s="90" t="str">
        <f t="shared" si="273"/>
        <v>Dec-2020</v>
      </c>
      <c r="AG1497" s="89">
        <v>44218</v>
      </c>
      <c r="AH1497" s="90" t="str">
        <f t="shared" si="276"/>
        <v>W04-2021</v>
      </c>
      <c r="AI1497" s="90" t="str">
        <f t="shared" si="277"/>
        <v>Jan-2021</v>
      </c>
      <c r="AJ1497" s="89">
        <v>44336</v>
      </c>
      <c r="AK1497" s="90" t="str">
        <f t="shared" si="280"/>
        <v>W21-2021</v>
      </c>
      <c r="AL1497" s="90" t="str">
        <f t="shared" si="281"/>
        <v>May-2021</v>
      </c>
      <c r="AM1497" s="89">
        <v>44336</v>
      </c>
      <c r="AN1497" s="90" t="str">
        <f t="shared" si="282"/>
        <v>W21-2021</v>
      </c>
      <c r="AO1497" s="90" t="str">
        <f t="shared" si="283"/>
        <v>May-2021</v>
      </c>
      <c r="AP1497" s="83" t="s">
        <v>4464</v>
      </c>
      <c r="AQ1497" s="107"/>
      <c r="AR1497" s="89"/>
      <c r="AS1497" s="93">
        <v>545302845296</v>
      </c>
      <c r="AT1497" s="94" t="s">
        <v>2419</v>
      </c>
      <c r="AU1497" s="97"/>
      <c r="AV1497" s="95"/>
      <c r="AW1497" s="97"/>
      <c r="AX1497" s="89"/>
      <c r="AY1497" s="89">
        <v>44327</v>
      </c>
      <c r="AZ1497" s="219" t="str">
        <f t="shared" si="284"/>
        <v>W20-2021</v>
      </c>
      <c r="BA1497" s="86"/>
      <c r="BB1497" s="86"/>
      <c r="BC1497" s="86"/>
      <c r="BD1497" s="83" t="s">
        <v>3719</v>
      </c>
      <c r="BE1497" s="83" t="str">
        <f t="shared" si="285"/>
        <v>21.RFI</v>
      </c>
      <c r="BF1497" s="83" t="s">
        <v>3755</v>
      </c>
      <c r="BG1497" s="103" t="s">
        <v>4314</v>
      </c>
      <c r="BH1497" s="448"/>
    </row>
    <row r="1498" spans="1:62" s="13" customFormat="1" ht="15" hidden="1" customHeight="1">
      <c r="A1498" s="27">
        <v>644</v>
      </c>
      <c r="B1498" s="29"/>
      <c r="C1498" s="83" t="str">
        <f t="shared" si="275"/>
        <v>JAW-JB-CKR-0065</v>
      </c>
      <c r="D1498" s="83">
        <v>30617750031</v>
      </c>
      <c r="E1498" s="83" t="s">
        <v>7377</v>
      </c>
      <c r="F1498" s="83" t="s">
        <v>7969</v>
      </c>
      <c r="G1498" s="83" t="s">
        <v>5844</v>
      </c>
      <c r="H1498" s="84" t="s">
        <v>6832</v>
      </c>
      <c r="I1498" s="83" t="s">
        <v>5520</v>
      </c>
      <c r="J1498" s="83" t="s">
        <v>5521</v>
      </c>
      <c r="K1498" s="83">
        <v>47</v>
      </c>
      <c r="L1498" s="83" t="s">
        <v>4487</v>
      </c>
      <c r="M1498" s="83"/>
      <c r="N1498" s="83"/>
      <c r="O1498" s="83" t="s">
        <v>7094</v>
      </c>
      <c r="P1498" s="84" t="s">
        <v>199</v>
      </c>
      <c r="Q1498" s="83" t="s">
        <v>1659</v>
      </c>
      <c r="R1498" s="83" t="s">
        <v>1660</v>
      </c>
      <c r="S1498" s="83" t="s">
        <v>2200</v>
      </c>
      <c r="T1498" s="83"/>
      <c r="U1498" s="83" t="s">
        <v>2197</v>
      </c>
      <c r="V1498" s="83" t="s">
        <v>4473</v>
      </c>
      <c r="W1498" s="83" t="s">
        <v>2205</v>
      </c>
      <c r="X1498" s="83" t="s">
        <v>2605</v>
      </c>
      <c r="Y1498" s="85">
        <v>6616403</v>
      </c>
      <c r="Z1498" s="86">
        <v>44154</v>
      </c>
      <c r="AA1498" s="86"/>
      <c r="AB1498" s="87">
        <f t="shared" ca="1" si="278"/>
        <v>173</v>
      </c>
      <c r="AC1498" s="88" t="str">
        <f t="shared" ca="1" si="279"/>
        <v>&gt; 150 days</v>
      </c>
      <c r="AD1498" s="89">
        <f t="shared" si="274"/>
        <v>44184</v>
      </c>
      <c r="AE1498" s="90" t="str">
        <f t="shared" si="272"/>
        <v>W51-2020</v>
      </c>
      <c r="AF1498" s="90" t="str">
        <f t="shared" si="273"/>
        <v>Dec-2020</v>
      </c>
      <c r="AG1498" s="89">
        <v>44217</v>
      </c>
      <c r="AH1498" s="90" t="str">
        <f t="shared" si="276"/>
        <v>W04-2021</v>
      </c>
      <c r="AI1498" s="90" t="str">
        <f t="shared" si="277"/>
        <v>Jan-2021</v>
      </c>
      <c r="AJ1498" s="89">
        <v>44336</v>
      </c>
      <c r="AK1498" s="90" t="str">
        <f t="shared" si="280"/>
        <v>W21-2021</v>
      </c>
      <c r="AL1498" s="90" t="str">
        <f t="shared" si="281"/>
        <v>May-2021</v>
      </c>
      <c r="AM1498" s="89">
        <v>44336</v>
      </c>
      <c r="AN1498" s="90" t="str">
        <f t="shared" si="282"/>
        <v>W21-2021</v>
      </c>
      <c r="AO1498" s="90" t="str">
        <f t="shared" si="283"/>
        <v>May-2021</v>
      </c>
      <c r="AP1498" s="83" t="s">
        <v>4464</v>
      </c>
      <c r="AQ1498" s="107"/>
      <c r="AR1498" s="89"/>
      <c r="AS1498" s="93">
        <v>5370411044558</v>
      </c>
      <c r="AT1498" s="94" t="s">
        <v>2419</v>
      </c>
      <c r="AU1498" s="97"/>
      <c r="AV1498" s="95"/>
      <c r="AW1498" s="97"/>
      <c r="AX1498" s="89"/>
      <c r="AY1498" s="89">
        <v>44327</v>
      </c>
      <c r="AZ1498" s="219" t="str">
        <f t="shared" si="284"/>
        <v>W20-2021</v>
      </c>
      <c r="BA1498" s="86"/>
      <c r="BB1498" s="86"/>
      <c r="BC1498" s="86"/>
      <c r="BD1498" s="83" t="s">
        <v>3719</v>
      </c>
      <c r="BE1498" s="83" t="str">
        <f t="shared" si="285"/>
        <v>21.RFI</v>
      </c>
      <c r="BF1498" s="83" t="s">
        <v>3755</v>
      </c>
      <c r="BG1498" s="103" t="s">
        <v>4321</v>
      </c>
      <c r="BH1498" s="448"/>
    </row>
    <row r="1499" spans="1:62" s="13" customFormat="1" ht="15" hidden="1" customHeight="1">
      <c r="A1499" s="27">
        <v>620</v>
      </c>
      <c r="B1499" s="29"/>
      <c r="C1499" s="83" t="str">
        <f t="shared" si="275"/>
        <v>JAW-JK-GGP-0493</v>
      </c>
      <c r="D1499" s="83">
        <v>30617530031</v>
      </c>
      <c r="E1499" s="83" t="s">
        <v>7281</v>
      </c>
      <c r="F1499" s="83" t="s">
        <v>7973</v>
      </c>
      <c r="G1499" s="83" t="s">
        <v>5844</v>
      </c>
      <c r="H1499" s="84" t="s">
        <v>6831</v>
      </c>
      <c r="I1499" s="83" t="s">
        <v>5478</v>
      </c>
      <c r="J1499" s="83" t="s">
        <v>5479</v>
      </c>
      <c r="K1499" s="83">
        <v>38</v>
      </c>
      <c r="L1499" s="83" t="s">
        <v>4487</v>
      </c>
      <c r="M1499" s="84"/>
      <c r="N1499" s="84"/>
      <c r="O1499" s="83" t="s">
        <v>7070</v>
      </c>
      <c r="P1499" s="84" t="s">
        <v>199</v>
      </c>
      <c r="Q1499" s="83" t="s">
        <v>1611</v>
      </c>
      <c r="R1499" s="83" t="s">
        <v>1612</v>
      </c>
      <c r="S1499" s="83" t="s">
        <v>2200</v>
      </c>
      <c r="T1499" s="83"/>
      <c r="U1499" s="83" t="s">
        <v>2197</v>
      </c>
      <c r="V1499" s="83" t="s">
        <v>4469</v>
      </c>
      <c r="W1499" s="83" t="s">
        <v>2210</v>
      </c>
      <c r="X1499" s="83" t="s">
        <v>2451</v>
      </c>
      <c r="Y1499" s="85">
        <v>6616407</v>
      </c>
      <c r="Z1499" s="86">
        <v>44151</v>
      </c>
      <c r="AA1499" s="86"/>
      <c r="AB1499" s="87">
        <f t="shared" ca="1" si="278"/>
        <v>273</v>
      </c>
      <c r="AC1499" s="88" t="str">
        <f t="shared" ca="1" si="279"/>
        <v>&gt; 150 days</v>
      </c>
      <c r="AD1499" s="89">
        <f t="shared" si="274"/>
        <v>44181</v>
      </c>
      <c r="AE1499" s="90" t="str">
        <f t="shared" si="272"/>
        <v>W51-2020</v>
      </c>
      <c r="AF1499" s="90" t="str">
        <f t="shared" si="273"/>
        <v>Dec-2020</v>
      </c>
      <c r="AG1499" s="89">
        <v>44208</v>
      </c>
      <c r="AH1499" s="90" t="str">
        <f t="shared" si="276"/>
        <v>W03-2021</v>
      </c>
      <c r="AI1499" s="90" t="str">
        <f t="shared" si="277"/>
        <v>Jan-2021</v>
      </c>
      <c r="AJ1499" s="89">
        <v>44181</v>
      </c>
      <c r="AK1499" s="90" t="str">
        <f t="shared" si="280"/>
        <v>W51-2020</v>
      </c>
      <c r="AL1499" s="90" t="str">
        <f t="shared" si="281"/>
        <v>Dec-2020</v>
      </c>
      <c r="AM1499" s="89">
        <v>44181</v>
      </c>
      <c r="AN1499" s="90" t="str">
        <f t="shared" si="282"/>
        <v>W51-2020</v>
      </c>
      <c r="AO1499" s="90" t="str">
        <f t="shared" si="283"/>
        <v>Dec-2020</v>
      </c>
      <c r="AP1499" s="83" t="s">
        <v>4464</v>
      </c>
      <c r="AQ1499" s="107"/>
      <c r="AR1499" s="89"/>
      <c r="AS1499" s="93" t="s">
        <v>2251</v>
      </c>
      <c r="AT1499" s="94">
        <v>5.5</v>
      </c>
      <c r="AU1499" s="97"/>
      <c r="AV1499" s="95"/>
      <c r="AW1499" s="97"/>
      <c r="AX1499" s="89"/>
      <c r="AY1499" s="89">
        <v>44424</v>
      </c>
      <c r="AZ1499" s="219" t="str">
        <f t="shared" si="284"/>
        <v>W34-2021</v>
      </c>
      <c r="BA1499" s="86"/>
      <c r="BB1499" s="86"/>
      <c r="BC1499" s="86"/>
      <c r="BD1499" s="83" t="s">
        <v>3719</v>
      </c>
      <c r="BE1499" s="83" t="str">
        <f t="shared" si="285"/>
        <v>21.RFI</v>
      </c>
      <c r="BF1499" s="83" t="s">
        <v>3755</v>
      </c>
      <c r="BG1499" s="103" t="s">
        <v>4297</v>
      </c>
      <c r="BH1499" s="448"/>
      <c r="BI1499" s="14"/>
      <c r="BJ1499" s="14"/>
    </row>
    <row r="1500" spans="1:62" s="13" customFormat="1" ht="15" hidden="1" customHeight="1">
      <c r="A1500" s="27">
        <v>649</v>
      </c>
      <c r="B1500" s="29"/>
      <c r="C1500" s="83" t="str">
        <f t="shared" si="275"/>
        <v>JAW-JT-SGN-1836</v>
      </c>
      <c r="D1500" s="83">
        <v>30617740031</v>
      </c>
      <c r="E1500" s="83" t="s">
        <v>7272</v>
      </c>
      <c r="F1500" s="83" t="s">
        <v>7976</v>
      </c>
      <c r="G1500" s="83" t="s">
        <v>5844</v>
      </c>
      <c r="H1500" s="84" t="s">
        <v>6825</v>
      </c>
      <c r="I1500" s="83" t="s">
        <v>5530</v>
      </c>
      <c r="J1500" s="83" t="s">
        <v>5531</v>
      </c>
      <c r="K1500" s="83">
        <v>45</v>
      </c>
      <c r="L1500" s="83" t="s">
        <v>4487</v>
      </c>
      <c r="M1500" s="84"/>
      <c r="N1500" s="84"/>
      <c r="O1500" s="83" t="s">
        <v>7097</v>
      </c>
      <c r="P1500" s="84" t="s">
        <v>199</v>
      </c>
      <c r="Q1500" s="83" t="s">
        <v>1669</v>
      </c>
      <c r="R1500" s="83" t="s">
        <v>1670</v>
      </c>
      <c r="S1500" s="83" t="s">
        <v>2200</v>
      </c>
      <c r="T1500" s="83"/>
      <c r="U1500" s="83" t="s">
        <v>103</v>
      </c>
      <c r="V1500" s="83" t="s">
        <v>4468</v>
      </c>
      <c r="W1500" s="83" t="s">
        <v>2203</v>
      </c>
      <c r="X1500" s="83" t="s">
        <v>2699</v>
      </c>
      <c r="Y1500" s="85">
        <v>6616433</v>
      </c>
      <c r="Z1500" s="86">
        <v>44151</v>
      </c>
      <c r="AA1500" s="86"/>
      <c r="AB1500" s="87">
        <f t="shared" ca="1" si="278"/>
        <v>288</v>
      </c>
      <c r="AC1500" s="88" t="str">
        <f t="shared" ca="1" si="279"/>
        <v>&gt; 150 days</v>
      </c>
      <c r="AD1500" s="89">
        <f t="shared" si="274"/>
        <v>44181</v>
      </c>
      <c r="AE1500" s="90" t="str">
        <f t="shared" si="272"/>
        <v>W51-2020</v>
      </c>
      <c r="AF1500" s="90" t="str">
        <f t="shared" si="273"/>
        <v>Dec-2020</v>
      </c>
      <c r="AG1500" s="89">
        <v>44217</v>
      </c>
      <c r="AH1500" s="90" t="str">
        <f t="shared" si="276"/>
        <v>W04-2021</v>
      </c>
      <c r="AI1500" s="90" t="str">
        <f t="shared" si="277"/>
        <v>Jan-2021</v>
      </c>
      <c r="AJ1500" s="89">
        <v>44336</v>
      </c>
      <c r="AK1500" s="90" t="str">
        <f t="shared" si="280"/>
        <v>W21-2021</v>
      </c>
      <c r="AL1500" s="90" t="str">
        <f t="shared" si="281"/>
        <v>May-2021</v>
      </c>
      <c r="AM1500" s="89">
        <v>44438</v>
      </c>
      <c r="AN1500" s="90" t="str">
        <f t="shared" si="282"/>
        <v>W36-2021</v>
      </c>
      <c r="AO1500" s="90" t="str">
        <f t="shared" si="283"/>
        <v>Aug-2021</v>
      </c>
      <c r="AP1500" s="83" t="s">
        <v>4464</v>
      </c>
      <c r="AQ1500" s="107"/>
      <c r="AR1500" s="89"/>
      <c r="AS1500" s="93" t="s">
        <v>2403</v>
      </c>
      <c r="AT1500" s="94">
        <v>11</v>
      </c>
      <c r="AU1500" s="97"/>
      <c r="AV1500" s="95"/>
      <c r="AW1500" s="97"/>
      <c r="AX1500" s="89"/>
      <c r="AY1500" s="89">
        <v>44439</v>
      </c>
      <c r="AZ1500" s="219" t="str">
        <f t="shared" si="284"/>
        <v>W36-2021</v>
      </c>
      <c r="BA1500" s="86"/>
      <c r="BB1500" s="86"/>
      <c r="BC1500" s="86"/>
      <c r="BD1500" s="83" t="s">
        <v>3719</v>
      </c>
      <c r="BE1500" s="83" t="str">
        <f t="shared" si="285"/>
        <v>21.RFI</v>
      </c>
      <c r="BF1500" s="83" t="s">
        <v>3755</v>
      </c>
      <c r="BG1500" s="103" t="s">
        <v>4326</v>
      </c>
      <c r="BH1500" s="448"/>
      <c r="BI1500" s="190"/>
      <c r="BJ1500" s="190"/>
    </row>
    <row r="1501" spans="1:62" s="13" customFormat="1" ht="15" hidden="1" customHeight="1">
      <c r="A1501" s="27">
        <v>621</v>
      </c>
      <c r="B1501" s="29"/>
      <c r="C1501" s="83" t="str">
        <f t="shared" si="275"/>
        <v>JAW-JT-CLP-0552</v>
      </c>
      <c r="D1501" s="83">
        <v>30615180031</v>
      </c>
      <c r="E1501" s="83" t="s">
        <v>7556</v>
      </c>
      <c r="F1501" s="83" t="s">
        <v>7975</v>
      </c>
      <c r="G1501" s="83" t="s">
        <v>5844</v>
      </c>
      <c r="H1501" s="84" t="s">
        <v>6827</v>
      </c>
      <c r="I1501" s="83" t="s">
        <v>5480</v>
      </c>
      <c r="J1501" s="83" t="s">
        <v>5481</v>
      </c>
      <c r="K1501" s="83">
        <v>47</v>
      </c>
      <c r="L1501" s="83" t="s">
        <v>4487</v>
      </c>
      <c r="M1501" s="84"/>
      <c r="N1501" s="84"/>
      <c r="O1501" s="83" t="s">
        <v>7071</v>
      </c>
      <c r="P1501" s="84" t="s">
        <v>199</v>
      </c>
      <c r="Q1501" s="83" t="s">
        <v>1613</v>
      </c>
      <c r="R1501" s="83" t="s">
        <v>1614</v>
      </c>
      <c r="S1501" s="83" t="s">
        <v>2200</v>
      </c>
      <c r="T1501" s="83"/>
      <c r="U1501" s="83" t="s">
        <v>103</v>
      </c>
      <c r="V1501" s="83" t="s">
        <v>4468</v>
      </c>
      <c r="W1501" s="83" t="s">
        <v>2203</v>
      </c>
      <c r="X1501" s="83" t="s">
        <v>2689</v>
      </c>
      <c r="Y1501" s="85">
        <v>6616432</v>
      </c>
      <c r="Z1501" s="86">
        <v>44151</v>
      </c>
      <c r="AA1501" s="86"/>
      <c r="AB1501" s="87">
        <f t="shared" ca="1" si="278"/>
        <v>204</v>
      </c>
      <c r="AC1501" s="88" t="str">
        <f t="shared" ca="1" si="279"/>
        <v>&gt; 150 days</v>
      </c>
      <c r="AD1501" s="89">
        <f t="shared" si="274"/>
        <v>44181</v>
      </c>
      <c r="AE1501" s="90" t="str">
        <f t="shared" si="272"/>
        <v>W51-2020</v>
      </c>
      <c r="AF1501" s="90" t="str">
        <f t="shared" si="273"/>
        <v>Dec-2020</v>
      </c>
      <c r="AG1501" s="89">
        <v>44207</v>
      </c>
      <c r="AH1501" s="90" t="str">
        <f t="shared" si="276"/>
        <v>W03-2021</v>
      </c>
      <c r="AI1501" s="90" t="str">
        <f t="shared" si="277"/>
        <v>Jan-2021</v>
      </c>
      <c r="AJ1501" s="89">
        <v>44336</v>
      </c>
      <c r="AK1501" s="90" t="str">
        <f t="shared" si="280"/>
        <v>W21-2021</v>
      </c>
      <c r="AL1501" s="90" t="str">
        <f t="shared" si="281"/>
        <v>May-2021</v>
      </c>
      <c r="AM1501" s="89">
        <v>44354</v>
      </c>
      <c r="AN1501" s="90" t="str">
        <f t="shared" si="282"/>
        <v>W24-2021</v>
      </c>
      <c r="AO1501" s="90" t="str">
        <f t="shared" si="283"/>
        <v>Jun-2021</v>
      </c>
      <c r="AP1501" s="83" t="s">
        <v>4464</v>
      </c>
      <c r="AQ1501" s="107">
        <v>44173</v>
      </c>
      <c r="AR1501" s="89"/>
      <c r="AS1501" s="93" t="s">
        <v>2385</v>
      </c>
      <c r="AT1501" s="94">
        <v>7.7</v>
      </c>
      <c r="AU1501" s="97"/>
      <c r="AV1501" s="95"/>
      <c r="AW1501" s="97"/>
      <c r="AX1501" s="89"/>
      <c r="AY1501" s="89">
        <v>44355</v>
      </c>
      <c r="AZ1501" s="219" t="str">
        <f t="shared" si="284"/>
        <v>W24-2021</v>
      </c>
      <c r="BA1501" s="86"/>
      <c r="BB1501" s="86"/>
      <c r="BC1501" s="86"/>
      <c r="BD1501" s="83" t="s">
        <v>3719</v>
      </c>
      <c r="BE1501" s="83" t="str">
        <f t="shared" si="285"/>
        <v>21.RFI</v>
      </c>
      <c r="BF1501" s="83" t="s">
        <v>3755</v>
      </c>
      <c r="BG1501" s="103" t="s">
        <v>4298</v>
      </c>
      <c r="BH1501" s="448"/>
      <c r="BI1501" s="190"/>
      <c r="BJ1501" s="190"/>
    </row>
    <row r="1502" spans="1:62" s="13" customFormat="1" ht="15" hidden="1" customHeight="1">
      <c r="A1502" s="27">
        <v>465</v>
      </c>
      <c r="B1502" s="29"/>
      <c r="C1502" s="83" t="str">
        <f t="shared" si="275"/>
        <v>JAW-JB-BGR-0203</v>
      </c>
      <c r="D1502" s="83">
        <v>30615160031</v>
      </c>
      <c r="E1502" s="83" t="s">
        <v>7372</v>
      </c>
      <c r="F1502" s="83" t="s">
        <v>3133</v>
      </c>
      <c r="G1502" s="83" t="s">
        <v>5840</v>
      </c>
      <c r="H1502" s="84" t="s">
        <v>6508</v>
      </c>
      <c r="I1502" s="83" t="s">
        <v>5188</v>
      </c>
      <c r="J1502" s="83" t="s">
        <v>5189</v>
      </c>
      <c r="K1502" s="83">
        <v>40</v>
      </c>
      <c r="L1502" s="83" t="s">
        <v>4602</v>
      </c>
      <c r="M1502" s="84"/>
      <c r="N1502" s="84"/>
      <c r="O1502" s="83" t="s">
        <v>3654</v>
      </c>
      <c r="P1502" s="84" t="s">
        <v>199</v>
      </c>
      <c r="Q1502" s="83" t="s">
        <v>1303</v>
      </c>
      <c r="R1502" s="83" t="s">
        <v>1304</v>
      </c>
      <c r="S1502" s="83" t="s">
        <v>2200</v>
      </c>
      <c r="T1502" s="83"/>
      <c r="U1502" s="83" t="s">
        <v>2197</v>
      </c>
      <c r="V1502" s="83" t="s">
        <v>4469</v>
      </c>
      <c r="W1502" s="83" t="s">
        <v>2205</v>
      </c>
      <c r="X1502" s="83" t="s">
        <v>2600</v>
      </c>
      <c r="Y1502" s="85">
        <v>6616452</v>
      </c>
      <c r="Z1502" s="86">
        <v>44147</v>
      </c>
      <c r="AA1502" s="86"/>
      <c r="AB1502" s="87">
        <f t="shared" ca="1" si="278"/>
        <v>70</v>
      </c>
      <c r="AC1502" s="88" t="str">
        <f t="shared" ca="1" si="279"/>
        <v>61 - 90 days</v>
      </c>
      <c r="AD1502" s="89">
        <f t="shared" si="274"/>
        <v>44177</v>
      </c>
      <c r="AE1502" s="90" t="str">
        <f t="shared" si="272"/>
        <v>W50-2020</v>
      </c>
      <c r="AF1502" s="90" t="str">
        <f t="shared" si="273"/>
        <v>Dec-2020</v>
      </c>
      <c r="AG1502" s="89">
        <v>44188</v>
      </c>
      <c r="AH1502" s="90" t="str">
        <f t="shared" si="276"/>
        <v>W52-2020</v>
      </c>
      <c r="AI1502" s="90" t="str">
        <f t="shared" si="277"/>
        <v>Dec-2020</v>
      </c>
      <c r="AJ1502" s="89">
        <v>44195</v>
      </c>
      <c r="AK1502" s="90" t="str">
        <f t="shared" si="280"/>
        <v>W53-2020</v>
      </c>
      <c r="AL1502" s="90" t="str">
        <f t="shared" si="281"/>
        <v>Dec-2020</v>
      </c>
      <c r="AM1502" s="89">
        <v>44218</v>
      </c>
      <c r="AN1502" s="90" t="str">
        <f t="shared" si="282"/>
        <v>W04-2021</v>
      </c>
      <c r="AO1502" s="90" t="str">
        <f t="shared" si="283"/>
        <v>Jan-2021</v>
      </c>
      <c r="AP1502" s="83" t="s">
        <v>4464</v>
      </c>
      <c r="AQ1502" s="107">
        <v>44173</v>
      </c>
      <c r="AR1502" s="89"/>
      <c r="AS1502" s="93">
        <v>538216361734</v>
      </c>
      <c r="AT1502" s="94">
        <v>6.6</v>
      </c>
      <c r="AU1502" s="97"/>
      <c r="AV1502" s="95"/>
      <c r="AW1502" s="97"/>
      <c r="AX1502" s="89"/>
      <c r="AY1502" s="89">
        <v>44217</v>
      </c>
      <c r="AZ1502" s="219" t="str">
        <f t="shared" si="284"/>
        <v>W04-2021</v>
      </c>
      <c r="BA1502" s="86"/>
      <c r="BB1502" s="86"/>
      <c r="BC1502" s="86"/>
      <c r="BD1502" s="83" t="s">
        <v>3719</v>
      </c>
      <c r="BE1502" s="83" t="str">
        <f t="shared" si="285"/>
        <v>21.RFI</v>
      </c>
      <c r="BF1502" s="83" t="s">
        <v>3755</v>
      </c>
      <c r="BG1502" s="96" t="s">
        <v>4206</v>
      </c>
      <c r="BH1502" s="437"/>
      <c r="BI1502" s="242"/>
      <c r="BJ1502" s="242"/>
    </row>
    <row r="1503" spans="1:62" s="13" customFormat="1" ht="15" hidden="1" customHeight="1">
      <c r="A1503" s="27">
        <v>464</v>
      </c>
      <c r="B1503" s="29"/>
      <c r="C1503" s="83" t="str">
        <f t="shared" si="275"/>
        <v>JAW-JB-BKS-0680</v>
      </c>
      <c r="D1503" s="83">
        <v>30622230031</v>
      </c>
      <c r="E1503" s="83" t="s">
        <v>7388</v>
      </c>
      <c r="F1503" s="83" t="s">
        <v>3132</v>
      </c>
      <c r="G1503" s="83" t="s">
        <v>5840</v>
      </c>
      <c r="H1503" s="84" t="s">
        <v>6827</v>
      </c>
      <c r="I1503" s="83" t="s">
        <v>5186</v>
      </c>
      <c r="J1503" s="83" t="s">
        <v>5187</v>
      </c>
      <c r="K1503" s="83">
        <v>50</v>
      </c>
      <c r="L1503" s="83" t="s">
        <v>4821</v>
      </c>
      <c r="M1503" s="84"/>
      <c r="N1503" s="84"/>
      <c r="O1503" s="83" t="s">
        <v>5873</v>
      </c>
      <c r="P1503" s="84" t="s">
        <v>199</v>
      </c>
      <c r="Q1503" s="83" t="s">
        <v>1301</v>
      </c>
      <c r="R1503" s="83" t="s">
        <v>1302</v>
      </c>
      <c r="S1503" s="83" t="s">
        <v>2200</v>
      </c>
      <c r="T1503" s="83"/>
      <c r="U1503" s="83" t="s">
        <v>2197</v>
      </c>
      <c r="V1503" s="83" t="s">
        <v>4473</v>
      </c>
      <c r="W1503" s="83" t="s">
        <v>2205</v>
      </c>
      <c r="X1503" s="83" t="s">
        <v>2605</v>
      </c>
      <c r="Y1503" s="85">
        <v>6616417</v>
      </c>
      <c r="Z1503" s="86">
        <v>44139</v>
      </c>
      <c r="AA1503" s="86"/>
      <c r="AB1503" s="87">
        <f t="shared" ca="1" si="278"/>
        <v>147</v>
      </c>
      <c r="AC1503" s="88" t="str">
        <f t="shared" ca="1" si="279"/>
        <v>121 - 150 days</v>
      </c>
      <c r="AD1503" s="89">
        <f t="shared" si="274"/>
        <v>44169</v>
      </c>
      <c r="AE1503" s="90" t="str">
        <f t="shared" si="272"/>
        <v>W49-2020</v>
      </c>
      <c r="AF1503" s="90" t="str">
        <f t="shared" si="273"/>
        <v>Dec-2020</v>
      </c>
      <c r="AG1503" s="89" t="s">
        <v>2234</v>
      </c>
      <c r="AH1503" s="90" t="str">
        <f t="shared" si="276"/>
        <v/>
      </c>
      <c r="AI1503" s="90" t="str">
        <f t="shared" si="277"/>
        <v/>
      </c>
      <c r="AJ1503" s="89" t="s">
        <v>345</v>
      </c>
      <c r="AK1503" s="90" t="str">
        <f t="shared" si="280"/>
        <v>TBD</v>
      </c>
      <c r="AL1503" s="90" t="str">
        <f t="shared" si="281"/>
        <v>TBD</v>
      </c>
      <c r="AM1503" s="89">
        <v>44285</v>
      </c>
      <c r="AN1503" s="90" t="str">
        <f t="shared" si="282"/>
        <v>W14-2021</v>
      </c>
      <c r="AO1503" s="90" t="str">
        <f t="shared" si="283"/>
        <v>Mar-2021</v>
      </c>
      <c r="AP1503" s="83" t="s">
        <v>4464</v>
      </c>
      <c r="AQ1503" s="107"/>
      <c r="AR1503" s="89"/>
      <c r="AS1503" s="93">
        <v>537321689024</v>
      </c>
      <c r="AT1503" s="94">
        <v>6.6</v>
      </c>
      <c r="AU1503" s="97"/>
      <c r="AV1503" s="95"/>
      <c r="AW1503" s="97"/>
      <c r="AX1503" s="89"/>
      <c r="AY1503" s="89">
        <v>44286</v>
      </c>
      <c r="AZ1503" s="219" t="str">
        <f t="shared" si="284"/>
        <v>W14-2021</v>
      </c>
      <c r="BA1503" s="86"/>
      <c r="BB1503" s="86"/>
      <c r="BC1503" s="86"/>
      <c r="BD1503" s="83" t="s">
        <v>3719</v>
      </c>
      <c r="BE1503" s="83" t="str">
        <f t="shared" si="285"/>
        <v>21.RFI</v>
      </c>
      <c r="BF1503" s="83" t="s">
        <v>3755</v>
      </c>
      <c r="BG1503" s="96" t="s">
        <v>4205</v>
      </c>
      <c r="BH1503" s="437"/>
      <c r="BI1503" s="190"/>
      <c r="BJ1503" s="190"/>
    </row>
    <row r="1504" spans="1:62" s="13" customFormat="1" ht="15" hidden="1" customHeight="1">
      <c r="A1504" s="27">
        <v>462</v>
      </c>
      <c r="B1504" s="29"/>
      <c r="C1504" s="83" t="str">
        <f t="shared" si="275"/>
        <v>JAW-JT-KBM-0625</v>
      </c>
      <c r="D1504" s="83">
        <v>30614980031</v>
      </c>
      <c r="E1504" s="83" t="s">
        <v>7720</v>
      </c>
      <c r="F1504" s="83" t="s">
        <v>3130</v>
      </c>
      <c r="G1504" s="83" t="s">
        <v>5840</v>
      </c>
      <c r="H1504" s="84" t="s">
        <v>6825</v>
      </c>
      <c r="I1504" s="83" t="s">
        <v>5182</v>
      </c>
      <c r="J1504" s="83" t="s">
        <v>5183</v>
      </c>
      <c r="K1504" s="83">
        <v>56</v>
      </c>
      <c r="L1504" s="83" t="s">
        <v>4517</v>
      </c>
      <c r="M1504" s="84"/>
      <c r="N1504" s="84"/>
      <c r="O1504" s="83" t="s">
        <v>3652</v>
      </c>
      <c r="P1504" s="84" t="s">
        <v>199</v>
      </c>
      <c r="Q1504" s="83" t="s">
        <v>1297</v>
      </c>
      <c r="R1504" s="83" t="s">
        <v>1298</v>
      </c>
      <c r="S1504" s="83" t="s">
        <v>2200</v>
      </c>
      <c r="T1504" s="83"/>
      <c r="U1504" s="83" t="s">
        <v>103</v>
      </c>
      <c r="V1504" s="83" t="s">
        <v>4468</v>
      </c>
      <c r="W1504" s="83" t="s">
        <v>2203</v>
      </c>
      <c r="X1504" s="83" t="s">
        <v>2604</v>
      </c>
      <c r="Y1504" s="85">
        <v>6616366</v>
      </c>
      <c r="Z1504" s="86">
        <v>44132</v>
      </c>
      <c r="AA1504" s="86"/>
      <c r="AB1504" s="87">
        <f t="shared" ca="1" si="278"/>
        <v>52</v>
      </c>
      <c r="AC1504" s="88" t="str">
        <f t="shared" ca="1" si="279"/>
        <v>31 - 60 days</v>
      </c>
      <c r="AD1504" s="89">
        <f t="shared" si="274"/>
        <v>44162</v>
      </c>
      <c r="AE1504" s="90" t="str">
        <f t="shared" si="272"/>
        <v>W48-2020</v>
      </c>
      <c r="AF1504" s="90" t="str">
        <f t="shared" si="273"/>
        <v>Nov-2020</v>
      </c>
      <c r="AG1504" s="89">
        <v>44161</v>
      </c>
      <c r="AH1504" s="90" t="str">
        <f t="shared" si="276"/>
        <v>W48-2020</v>
      </c>
      <c r="AI1504" s="90" t="str">
        <f t="shared" si="277"/>
        <v>Nov-2020</v>
      </c>
      <c r="AJ1504" s="89">
        <v>44161</v>
      </c>
      <c r="AK1504" s="90" t="str">
        <f t="shared" si="280"/>
        <v>W48-2020</v>
      </c>
      <c r="AL1504" s="90" t="str">
        <f t="shared" si="281"/>
        <v>Nov-2020</v>
      </c>
      <c r="AM1504" s="89">
        <v>44195</v>
      </c>
      <c r="AN1504" s="90" t="str">
        <f t="shared" si="282"/>
        <v>W53-2020</v>
      </c>
      <c r="AO1504" s="90" t="str">
        <f t="shared" si="283"/>
        <v>Dec-2020</v>
      </c>
      <c r="AP1504" s="83"/>
      <c r="AQ1504" s="107"/>
      <c r="AR1504" s="89"/>
      <c r="AS1504" s="93"/>
      <c r="AT1504" s="94"/>
      <c r="AU1504" s="97"/>
      <c r="AV1504" s="95"/>
      <c r="AW1504" s="97"/>
      <c r="AX1504" s="89"/>
      <c r="AY1504" s="89">
        <v>44184</v>
      </c>
      <c r="AZ1504" s="219" t="str">
        <f t="shared" si="284"/>
        <v>W51-2020</v>
      </c>
      <c r="BA1504" s="86"/>
      <c r="BB1504" s="86"/>
      <c r="BC1504" s="86"/>
      <c r="BD1504" s="83" t="s">
        <v>3719</v>
      </c>
      <c r="BE1504" s="83" t="str">
        <f t="shared" si="285"/>
        <v>21.RFI</v>
      </c>
      <c r="BF1504" s="83" t="s">
        <v>3755</v>
      </c>
      <c r="BG1504" s="96" t="s">
        <v>4203</v>
      </c>
      <c r="BH1504" s="437"/>
      <c r="BI1504" s="14"/>
      <c r="BJ1504" s="14"/>
    </row>
    <row r="1505" spans="1:62" s="13" customFormat="1" ht="15" hidden="1" customHeight="1">
      <c r="A1505" s="27">
        <v>461</v>
      </c>
      <c r="B1505" s="29"/>
      <c r="C1505" s="83" t="str">
        <f t="shared" si="275"/>
        <v>JAW-JB-BKS-0665</v>
      </c>
      <c r="D1505" s="83">
        <v>30614810031</v>
      </c>
      <c r="E1505" s="83" t="s">
        <v>2786</v>
      </c>
      <c r="F1505" s="83" t="s">
        <v>2525</v>
      </c>
      <c r="G1505" s="83" t="s">
        <v>5840</v>
      </c>
      <c r="H1505" s="84" t="s">
        <v>6825</v>
      </c>
      <c r="I1505" s="83" t="s">
        <v>5180</v>
      </c>
      <c r="J1505" s="83" t="s">
        <v>5181</v>
      </c>
      <c r="K1505" s="83">
        <v>32</v>
      </c>
      <c r="L1505" s="83" t="s">
        <v>4487</v>
      </c>
      <c r="M1505" s="84"/>
      <c r="N1505" s="84"/>
      <c r="O1505" s="83" t="s">
        <v>5872</v>
      </c>
      <c r="P1505" s="84" t="s">
        <v>199</v>
      </c>
      <c r="Q1505" s="83" t="s">
        <v>1295</v>
      </c>
      <c r="R1505" s="83" t="s">
        <v>1296</v>
      </c>
      <c r="S1505" s="83" t="s">
        <v>2200</v>
      </c>
      <c r="T1505" s="83"/>
      <c r="U1505" s="83" t="s">
        <v>2197</v>
      </c>
      <c r="V1505" s="83" t="s">
        <v>4473</v>
      </c>
      <c r="W1505" s="83" t="s">
        <v>2205</v>
      </c>
      <c r="X1505" s="83" t="s">
        <v>2603</v>
      </c>
      <c r="Y1505" s="85">
        <v>6616366</v>
      </c>
      <c r="Z1505" s="86">
        <v>44132</v>
      </c>
      <c r="AA1505" s="86"/>
      <c r="AB1505" s="87">
        <f t="shared" ca="1" si="278"/>
        <v>47</v>
      </c>
      <c r="AC1505" s="88" t="str">
        <f t="shared" ca="1" si="279"/>
        <v>31 - 60 days</v>
      </c>
      <c r="AD1505" s="89">
        <f t="shared" si="274"/>
        <v>44162</v>
      </c>
      <c r="AE1505" s="90" t="str">
        <f t="shared" si="272"/>
        <v>W48-2020</v>
      </c>
      <c r="AF1505" s="90" t="str">
        <f t="shared" si="273"/>
        <v>Nov-2020</v>
      </c>
      <c r="AG1505" s="89">
        <v>44161</v>
      </c>
      <c r="AH1505" s="90" t="str">
        <f t="shared" si="276"/>
        <v>W48-2020</v>
      </c>
      <c r="AI1505" s="90" t="str">
        <f t="shared" si="277"/>
        <v>Nov-2020</v>
      </c>
      <c r="AJ1505" s="89">
        <v>44161</v>
      </c>
      <c r="AK1505" s="90" t="str">
        <f t="shared" si="280"/>
        <v>W48-2020</v>
      </c>
      <c r="AL1505" s="90" t="str">
        <f t="shared" si="281"/>
        <v>Nov-2020</v>
      </c>
      <c r="AM1505" s="89">
        <v>44177</v>
      </c>
      <c r="AN1505" s="90" t="str">
        <f t="shared" si="282"/>
        <v>W50-2020</v>
      </c>
      <c r="AO1505" s="90" t="str">
        <f t="shared" si="283"/>
        <v>Dec-2020</v>
      </c>
      <c r="AP1505" s="83" t="s">
        <v>4464</v>
      </c>
      <c r="AQ1505" s="107"/>
      <c r="AR1505" s="89"/>
      <c r="AS1505" s="93"/>
      <c r="AT1505" s="94"/>
      <c r="AU1505" s="97"/>
      <c r="AV1505" s="95"/>
      <c r="AW1505" s="97"/>
      <c r="AX1505" s="89"/>
      <c r="AY1505" s="89">
        <v>44179</v>
      </c>
      <c r="AZ1505" s="219" t="str">
        <f t="shared" si="284"/>
        <v>W51-2020</v>
      </c>
      <c r="BA1505" s="86"/>
      <c r="BB1505" s="86"/>
      <c r="BC1505" s="86"/>
      <c r="BD1505" s="83" t="s">
        <v>3719</v>
      </c>
      <c r="BE1505" s="83" t="str">
        <f t="shared" si="285"/>
        <v>21.RFI</v>
      </c>
      <c r="BF1505" s="83" t="s">
        <v>3755</v>
      </c>
      <c r="BG1505" s="96" t="s">
        <v>4202</v>
      </c>
      <c r="BH1505" s="437"/>
      <c r="BI1505" s="242"/>
      <c r="BJ1505" s="242"/>
    </row>
    <row r="1506" spans="1:62" s="13" customFormat="1" ht="15" hidden="1" customHeight="1">
      <c r="A1506" s="27">
        <v>220</v>
      </c>
      <c r="B1506" s="29"/>
      <c r="C1506" s="83" t="str">
        <f t="shared" si="275"/>
        <v>JAW-JK-TJP-0625</v>
      </c>
      <c r="D1506" s="83">
        <v>30572380031</v>
      </c>
      <c r="E1506" s="83" t="s">
        <v>7699</v>
      </c>
      <c r="F1506" s="83" t="s">
        <v>2915</v>
      </c>
      <c r="G1506" s="83" t="s">
        <v>5840</v>
      </c>
      <c r="H1506" s="84" t="s">
        <v>6825</v>
      </c>
      <c r="I1506" s="83" t="s">
        <v>5150</v>
      </c>
      <c r="J1506" s="83" t="s">
        <v>5151</v>
      </c>
      <c r="K1506" s="83">
        <v>20</v>
      </c>
      <c r="L1506" s="83" t="s">
        <v>4555</v>
      </c>
      <c r="M1506" s="84"/>
      <c r="N1506" s="84"/>
      <c r="O1506" s="83" t="s">
        <v>3414</v>
      </c>
      <c r="P1506" s="84" t="s">
        <v>199</v>
      </c>
      <c r="Q1506" s="83" t="s">
        <v>813</v>
      </c>
      <c r="R1506" s="83" t="s">
        <v>814</v>
      </c>
      <c r="S1506" s="83" t="s">
        <v>106</v>
      </c>
      <c r="T1506" s="83" t="s">
        <v>4465</v>
      </c>
      <c r="U1506" s="83" t="s">
        <v>2197</v>
      </c>
      <c r="V1506" s="83" t="s">
        <v>4469</v>
      </c>
      <c r="W1506" s="83" t="s">
        <v>2210</v>
      </c>
      <c r="X1506" s="83" t="s">
        <v>2448</v>
      </c>
      <c r="Y1506" s="85">
        <v>6616353</v>
      </c>
      <c r="Z1506" s="86">
        <v>44127</v>
      </c>
      <c r="AA1506" s="86"/>
      <c r="AB1506" s="87">
        <f t="shared" ca="1" si="278"/>
        <v>95</v>
      </c>
      <c r="AC1506" s="88" t="str">
        <f t="shared" ca="1" si="279"/>
        <v>91 - 120 days</v>
      </c>
      <c r="AD1506" s="89">
        <f t="shared" si="274"/>
        <v>44277</v>
      </c>
      <c r="AE1506" s="90" t="str">
        <f t="shared" si="272"/>
        <v>W13-2021</v>
      </c>
      <c r="AF1506" s="90" t="str">
        <f t="shared" si="273"/>
        <v>Mar-2021</v>
      </c>
      <c r="AG1506" s="89">
        <v>44165</v>
      </c>
      <c r="AH1506" s="90" t="str">
        <f t="shared" si="276"/>
        <v>W49-2020</v>
      </c>
      <c r="AI1506" s="90" t="str">
        <f t="shared" si="277"/>
        <v>Nov-2020</v>
      </c>
      <c r="AJ1506" s="89">
        <v>44165</v>
      </c>
      <c r="AK1506" s="90" t="str">
        <f t="shared" si="280"/>
        <v>W49-2020</v>
      </c>
      <c r="AL1506" s="90" t="str">
        <f t="shared" si="281"/>
        <v>Nov-2020</v>
      </c>
      <c r="AM1506" s="89">
        <v>44221</v>
      </c>
      <c r="AN1506" s="90" t="str">
        <f t="shared" si="282"/>
        <v>W05-2021</v>
      </c>
      <c r="AO1506" s="90" t="str">
        <f t="shared" si="283"/>
        <v>Jan-2021</v>
      </c>
      <c r="AP1506" s="83" t="s">
        <v>4464</v>
      </c>
      <c r="AQ1506" s="107">
        <v>44166</v>
      </c>
      <c r="AR1506" s="89"/>
      <c r="AS1506" s="93">
        <v>542103806359</v>
      </c>
      <c r="AT1506" s="94">
        <v>6.6</v>
      </c>
      <c r="AU1506" s="97"/>
      <c r="AV1506" s="95"/>
      <c r="AW1506" s="97"/>
      <c r="AX1506" s="89"/>
      <c r="AY1506" s="89">
        <v>44222</v>
      </c>
      <c r="AZ1506" s="219" t="str">
        <f t="shared" si="284"/>
        <v>W05-2021</v>
      </c>
      <c r="BA1506" s="86"/>
      <c r="BB1506" s="86"/>
      <c r="BC1506" s="86"/>
      <c r="BD1506" s="83" t="s">
        <v>3719</v>
      </c>
      <c r="BE1506" s="83" t="str">
        <f t="shared" si="285"/>
        <v>21.RFI</v>
      </c>
      <c r="BF1506" s="83" t="s">
        <v>3755</v>
      </c>
      <c r="BG1506" s="96" t="s">
        <v>3980</v>
      </c>
      <c r="BH1506" s="437"/>
      <c r="BI1506" s="14"/>
      <c r="BJ1506" s="14"/>
    </row>
    <row r="1507" spans="1:62" s="13" customFormat="1" ht="15" hidden="1" customHeight="1">
      <c r="A1507" s="27">
        <v>221</v>
      </c>
      <c r="B1507" s="29"/>
      <c r="C1507" s="83" t="str">
        <f t="shared" si="275"/>
        <v>JAW-BT-CPT-0476</v>
      </c>
      <c r="D1507" s="83">
        <v>30572180031</v>
      </c>
      <c r="E1507" s="83" t="s">
        <v>7479</v>
      </c>
      <c r="F1507" s="83" t="s">
        <v>2916</v>
      </c>
      <c r="G1507" s="83" t="s">
        <v>5840</v>
      </c>
      <c r="H1507" s="84" t="s">
        <v>6825</v>
      </c>
      <c r="I1507" s="83" t="s">
        <v>5152</v>
      </c>
      <c r="J1507" s="83" t="s">
        <v>5153</v>
      </c>
      <c r="K1507" s="83">
        <v>35</v>
      </c>
      <c r="L1507" s="83" t="s">
        <v>4653</v>
      </c>
      <c r="M1507" s="84"/>
      <c r="N1507" s="84"/>
      <c r="O1507" s="83" t="s">
        <v>5869</v>
      </c>
      <c r="P1507" s="84" t="s">
        <v>199</v>
      </c>
      <c r="Q1507" s="83" t="s">
        <v>815</v>
      </c>
      <c r="R1507" s="83" t="s">
        <v>816</v>
      </c>
      <c r="S1507" s="83" t="s">
        <v>106</v>
      </c>
      <c r="T1507" s="83" t="s">
        <v>4465</v>
      </c>
      <c r="U1507" s="83" t="s">
        <v>2197</v>
      </c>
      <c r="V1507" s="83" t="s">
        <v>4473</v>
      </c>
      <c r="W1507" s="83" t="s">
        <v>2204</v>
      </c>
      <c r="X1507" s="83" t="s">
        <v>2498</v>
      </c>
      <c r="Y1507" s="85">
        <v>6616353</v>
      </c>
      <c r="Z1507" s="86">
        <v>44127</v>
      </c>
      <c r="AA1507" s="86"/>
      <c r="AB1507" s="87">
        <f t="shared" ca="1" si="278"/>
        <v>91</v>
      </c>
      <c r="AC1507" s="88" t="str">
        <f t="shared" ca="1" si="279"/>
        <v>91 - 120 days</v>
      </c>
      <c r="AD1507" s="89">
        <f t="shared" si="274"/>
        <v>44277</v>
      </c>
      <c r="AE1507" s="90" t="str">
        <f t="shared" si="272"/>
        <v>W13-2021</v>
      </c>
      <c r="AF1507" s="90" t="str">
        <f t="shared" si="273"/>
        <v>Mar-2021</v>
      </c>
      <c r="AG1507" s="89">
        <v>44175</v>
      </c>
      <c r="AH1507" s="90" t="str">
        <f t="shared" si="276"/>
        <v>W50-2020</v>
      </c>
      <c r="AI1507" s="90" t="str">
        <f t="shared" si="277"/>
        <v>Dec-2020</v>
      </c>
      <c r="AJ1507" s="89">
        <v>44227</v>
      </c>
      <c r="AK1507" s="90" t="str">
        <f t="shared" si="280"/>
        <v>W06-2021</v>
      </c>
      <c r="AL1507" s="90" t="str">
        <f t="shared" si="281"/>
        <v>Jan-2021</v>
      </c>
      <c r="AM1507" s="89">
        <v>44227</v>
      </c>
      <c r="AN1507" s="90" t="str">
        <f t="shared" si="282"/>
        <v>W06-2021</v>
      </c>
      <c r="AO1507" s="90" t="str">
        <f t="shared" si="283"/>
        <v>Jan-2021</v>
      </c>
      <c r="AP1507" s="83" t="s">
        <v>4463</v>
      </c>
      <c r="AQ1507" s="107">
        <v>44211</v>
      </c>
      <c r="AR1507" s="89"/>
      <c r="AS1507" s="93">
        <v>543602613018</v>
      </c>
      <c r="AT1507" s="94">
        <v>6.6</v>
      </c>
      <c r="AU1507" s="97"/>
      <c r="AV1507" s="95"/>
      <c r="AW1507" s="97"/>
      <c r="AX1507" s="89"/>
      <c r="AY1507" s="89">
        <v>44218</v>
      </c>
      <c r="AZ1507" s="219" t="str">
        <f t="shared" si="284"/>
        <v>W04-2021</v>
      </c>
      <c r="BA1507" s="86"/>
      <c r="BB1507" s="86"/>
      <c r="BC1507" s="86"/>
      <c r="BD1507" s="83" t="s">
        <v>3719</v>
      </c>
      <c r="BE1507" s="83" t="str">
        <f t="shared" si="285"/>
        <v>21.RFI</v>
      </c>
      <c r="BF1507" s="83" t="s">
        <v>3755</v>
      </c>
      <c r="BG1507" s="96" t="s">
        <v>3981</v>
      </c>
      <c r="BH1507" s="437"/>
      <c r="BI1507" s="14"/>
      <c r="BJ1507" s="14"/>
    </row>
    <row r="1508" spans="1:62" s="13" customFormat="1" ht="15" hidden="1" customHeight="1">
      <c r="A1508" s="27">
        <v>463</v>
      </c>
      <c r="B1508" s="29"/>
      <c r="C1508" s="83" t="str">
        <f t="shared" si="275"/>
        <v>JAW-JB-BKS-0673</v>
      </c>
      <c r="D1508" s="83">
        <v>30607350031</v>
      </c>
      <c r="E1508" s="83" t="s">
        <v>7756</v>
      </c>
      <c r="F1508" s="83" t="s">
        <v>3131</v>
      </c>
      <c r="G1508" s="83" t="s">
        <v>5840</v>
      </c>
      <c r="H1508" s="84" t="s">
        <v>6508</v>
      </c>
      <c r="I1508" s="83" t="s">
        <v>5184</v>
      </c>
      <c r="J1508" s="83" t="s">
        <v>5185</v>
      </c>
      <c r="K1508" s="83">
        <v>30</v>
      </c>
      <c r="L1508" s="83" t="s">
        <v>4487</v>
      </c>
      <c r="M1508" s="84"/>
      <c r="N1508" s="84"/>
      <c r="O1508" s="83" t="s">
        <v>3653</v>
      </c>
      <c r="P1508" s="84" t="s">
        <v>199</v>
      </c>
      <c r="Q1508" s="83" t="s">
        <v>1299</v>
      </c>
      <c r="R1508" s="83" t="s">
        <v>1300</v>
      </c>
      <c r="S1508" s="83" t="s">
        <v>2200</v>
      </c>
      <c r="T1508" s="83"/>
      <c r="U1508" s="83" t="s">
        <v>2197</v>
      </c>
      <c r="V1508" s="83" t="s">
        <v>4473</v>
      </c>
      <c r="W1508" s="83" t="s">
        <v>2205</v>
      </c>
      <c r="X1508" s="83" t="s">
        <v>2603</v>
      </c>
      <c r="Y1508" s="85">
        <v>6616313</v>
      </c>
      <c r="Z1508" s="86">
        <v>44113</v>
      </c>
      <c r="AA1508" s="86"/>
      <c r="AB1508" s="87">
        <f t="shared" ca="1" si="278"/>
        <v>132</v>
      </c>
      <c r="AC1508" s="88" t="str">
        <f t="shared" ca="1" si="279"/>
        <v>121 - 150 days</v>
      </c>
      <c r="AD1508" s="89">
        <f t="shared" si="274"/>
        <v>44143</v>
      </c>
      <c r="AE1508" s="90" t="str">
        <f t="shared" si="272"/>
        <v>W46-2020</v>
      </c>
      <c r="AF1508" s="90" t="str">
        <f t="shared" si="273"/>
        <v>Nov-2020</v>
      </c>
      <c r="AG1508" s="89">
        <v>44183</v>
      </c>
      <c r="AH1508" s="90" t="str">
        <f t="shared" si="276"/>
        <v>W51-2020</v>
      </c>
      <c r="AI1508" s="90" t="str">
        <f t="shared" si="277"/>
        <v>Dec-2020</v>
      </c>
      <c r="AJ1508" s="89">
        <v>44255</v>
      </c>
      <c r="AK1508" s="90" t="str">
        <f t="shared" si="280"/>
        <v>W10-2021</v>
      </c>
      <c r="AL1508" s="90" t="str">
        <f t="shared" si="281"/>
        <v>Feb-2021</v>
      </c>
      <c r="AM1508" s="89">
        <v>44255</v>
      </c>
      <c r="AN1508" s="90" t="str">
        <f t="shared" si="282"/>
        <v>W10-2021</v>
      </c>
      <c r="AO1508" s="90" t="str">
        <f t="shared" si="283"/>
        <v>Feb-2021</v>
      </c>
      <c r="AP1508" s="83" t="s">
        <v>4462</v>
      </c>
      <c r="AQ1508" s="107">
        <v>44238</v>
      </c>
      <c r="AR1508" s="89"/>
      <c r="AS1508" s="93" t="s">
        <v>2329</v>
      </c>
      <c r="AT1508" s="94">
        <v>6.6</v>
      </c>
      <c r="AU1508" s="97"/>
      <c r="AV1508" s="95"/>
      <c r="AW1508" s="97"/>
      <c r="AX1508" s="89"/>
      <c r="AY1508" s="89">
        <v>44245</v>
      </c>
      <c r="AZ1508" s="219" t="str">
        <f t="shared" si="284"/>
        <v>W08-2021</v>
      </c>
      <c r="BA1508" s="86"/>
      <c r="BB1508" s="86"/>
      <c r="BC1508" s="86"/>
      <c r="BD1508" s="83" t="s">
        <v>3719</v>
      </c>
      <c r="BE1508" s="83" t="str">
        <f t="shared" si="285"/>
        <v>21.RFI</v>
      </c>
      <c r="BF1508" s="83" t="s">
        <v>3755</v>
      </c>
      <c r="BG1508" s="96" t="s">
        <v>4204</v>
      </c>
      <c r="BH1508" s="437"/>
      <c r="BI1508" s="14"/>
      <c r="BJ1508" s="14"/>
    </row>
    <row r="1509" spans="1:62" s="13" customFormat="1" ht="15" hidden="1" customHeight="1">
      <c r="A1509" s="27">
        <v>218</v>
      </c>
      <c r="B1509" s="29"/>
      <c r="C1509" s="83" t="str">
        <f t="shared" si="275"/>
        <v>JAW-JK-CKG-0669</v>
      </c>
      <c r="D1509" s="83">
        <v>30572370031</v>
      </c>
      <c r="E1509" s="83" t="s">
        <v>7696</v>
      </c>
      <c r="F1509" s="83" t="s">
        <v>2913</v>
      </c>
      <c r="G1509" s="83" t="s">
        <v>5840</v>
      </c>
      <c r="H1509" s="84" t="s">
        <v>6825</v>
      </c>
      <c r="I1509" s="83" t="s">
        <v>5146</v>
      </c>
      <c r="J1509" s="83" t="s">
        <v>5147</v>
      </c>
      <c r="K1509" s="83">
        <v>30</v>
      </c>
      <c r="L1509" s="83" t="s">
        <v>4507</v>
      </c>
      <c r="M1509" s="84"/>
      <c r="N1509" s="84"/>
      <c r="O1509" s="83" t="s">
        <v>5868</v>
      </c>
      <c r="P1509" s="84" t="s">
        <v>199</v>
      </c>
      <c r="Q1509" s="83" t="s">
        <v>809</v>
      </c>
      <c r="R1509" s="83" t="s">
        <v>810</v>
      </c>
      <c r="S1509" s="83" t="s">
        <v>106</v>
      </c>
      <c r="T1509" s="83" t="s">
        <v>4465</v>
      </c>
      <c r="U1509" s="83" t="s">
        <v>2197</v>
      </c>
      <c r="V1509" s="83" t="s">
        <v>4469</v>
      </c>
      <c r="W1509" s="83" t="s">
        <v>2210</v>
      </c>
      <c r="X1509" s="83" t="s">
        <v>2496</v>
      </c>
      <c r="Y1509" s="85">
        <v>6616272</v>
      </c>
      <c r="Z1509" s="86">
        <v>44099</v>
      </c>
      <c r="AA1509" s="86"/>
      <c r="AB1509" s="87">
        <f t="shared" ca="1" si="278"/>
        <v>122</v>
      </c>
      <c r="AC1509" s="88" t="str">
        <f t="shared" ca="1" si="279"/>
        <v>121 - 150 days</v>
      </c>
      <c r="AD1509" s="89">
        <f t="shared" si="274"/>
        <v>44249</v>
      </c>
      <c r="AE1509" s="90" t="str">
        <f t="shared" si="272"/>
        <v>W09-2021</v>
      </c>
      <c r="AF1509" s="90" t="str">
        <f t="shared" si="273"/>
        <v>Feb-2021</v>
      </c>
      <c r="AG1509" s="89">
        <v>44218</v>
      </c>
      <c r="AH1509" s="90" t="str">
        <f t="shared" si="276"/>
        <v>W04-2021</v>
      </c>
      <c r="AI1509" s="90" t="str">
        <f t="shared" si="277"/>
        <v>Jan-2021</v>
      </c>
      <c r="AJ1509" s="89">
        <v>44165</v>
      </c>
      <c r="AK1509" s="90" t="str">
        <f t="shared" si="280"/>
        <v>W49-2020</v>
      </c>
      <c r="AL1509" s="90" t="str">
        <f t="shared" si="281"/>
        <v>Nov-2020</v>
      </c>
      <c r="AM1509" s="89">
        <v>44227</v>
      </c>
      <c r="AN1509" s="90" t="str">
        <f t="shared" si="282"/>
        <v>W06-2021</v>
      </c>
      <c r="AO1509" s="90" t="str">
        <f t="shared" si="283"/>
        <v>Jan-2021</v>
      </c>
      <c r="AP1509" s="83" t="s">
        <v>4464</v>
      </c>
      <c r="AQ1509" s="107"/>
      <c r="AR1509" s="89"/>
      <c r="AS1509" s="93">
        <v>547202236017</v>
      </c>
      <c r="AT1509" s="94">
        <v>6.6</v>
      </c>
      <c r="AU1509" s="97"/>
      <c r="AV1509" s="95"/>
      <c r="AW1509" s="97"/>
      <c r="AX1509" s="89"/>
      <c r="AY1509" s="89">
        <v>44221</v>
      </c>
      <c r="AZ1509" s="219" t="str">
        <f t="shared" si="284"/>
        <v>W05-2021</v>
      </c>
      <c r="BA1509" s="86"/>
      <c r="BB1509" s="86"/>
      <c r="BC1509" s="86"/>
      <c r="BD1509" s="83" t="s">
        <v>3719</v>
      </c>
      <c r="BE1509" s="83" t="str">
        <f t="shared" si="285"/>
        <v>21.RFI</v>
      </c>
      <c r="BF1509" s="83" t="s">
        <v>3755</v>
      </c>
      <c r="BG1509" s="96" t="s">
        <v>3978</v>
      </c>
      <c r="BH1509" s="437"/>
      <c r="BI1509" s="14"/>
      <c r="BJ1509" s="14"/>
    </row>
    <row r="1510" spans="1:62" s="13" customFormat="1" ht="15" hidden="1" customHeight="1">
      <c r="A1510" s="27">
        <v>457</v>
      </c>
      <c r="B1510" s="29"/>
      <c r="C1510" s="83" t="str">
        <f t="shared" si="275"/>
        <v>JAW-JB-BGR-0198</v>
      </c>
      <c r="D1510" s="83">
        <v>30605680031</v>
      </c>
      <c r="E1510" s="83" t="s">
        <v>7458</v>
      </c>
      <c r="F1510" s="83" t="s">
        <v>3126</v>
      </c>
      <c r="G1510" s="83" t="s">
        <v>5840</v>
      </c>
      <c r="H1510" s="84" t="s">
        <v>6508</v>
      </c>
      <c r="I1510" s="83" t="s">
        <v>5174</v>
      </c>
      <c r="J1510" s="83" t="s">
        <v>5175</v>
      </c>
      <c r="K1510" s="83">
        <v>40</v>
      </c>
      <c r="L1510" s="83" t="s">
        <v>4820</v>
      </c>
      <c r="M1510" s="84"/>
      <c r="N1510" s="84"/>
      <c r="O1510" s="83" t="s">
        <v>5870</v>
      </c>
      <c r="P1510" s="84" t="s">
        <v>199</v>
      </c>
      <c r="Q1510" s="83" t="s">
        <v>1287</v>
      </c>
      <c r="R1510" s="83" t="s">
        <v>1288</v>
      </c>
      <c r="S1510" s="83" t="s">
        <v>2200</v>
      </c>
      <c r="T1510" s="83"/>
      <c r="U1510" s="83" t="s">
        <v>2197</v>
      </c>
      <c r="V1510" s="83" t="s">
        <v>4469</v>
      </c>
      <c r="W1510" s="83" t="s">
        <v>2205</v>
      </c>
      <c r="X1510" s="83" t="s">
        <v>2600</v>
      </c>
      <c r="Y1510" s="85">
        <v>6616262</v>
      </c>
      <c r="Z1510" s="86">
        <v>44097</v>
      </c>
      <c r="AA1510" s="86"/>
      <c r="AB1510" s="87">
        <f t="shared" ca="1" si="278"/>
        <v>63</v>
      </c>
      <c r="AC1510" s="88" t="str">
        <f t="shared" ca="1" si="279"/>
        <v>61 - 90 days</v>
      </c>
      <c r="AD1510" s="89">
        <f t="shared" si="274"/>
        <v>44127</v>
      </c>
      <c r="AE1510" s="90" t="str">
        <f t="shared" si="272"/>
        <v>W43-2020</v>
      </c>
      <c r="AF1510" s="90" t="str">
        <f t="shared" si="273"/>
        <v>Oct-2020</v>
      </c>
      <c r="AG1510" s="89">
        <v>44126</v>
      </c>
      <c r="AH1510" s="90" t="str">
        <f t="shared" si="276"/>
        <v>W43-2020</v>
      </c>
      <c r="AI1510" s="90" t="str">
        <f t="shared" si="277"/>
        <v>Oct-2020</v>
      </c>
      <c r="AJ1510" s="89">
        <v>44126</v>
      </c>
      <c r="AK1510" s="90" t="str">
        <f t="shared" si="280"/>
        <v>W43-2020</v>
      </c>
      <c r="AL1510" s="90" t="str">
        <f t="shared" si="281"/>
        <v>Oct-2020</v>
      </c>
      <c r="AM1510" s="89">
        <v>44159</v>
      </c>
      <c r="AN1510" s="90" t="str">
        <f t="shared" si="282"/>
        <v>W48-2020</v>
      </c>
      <c r="AO1510" s="90" t="str">
        <f t="shared" si="283"/>
        <v>Nov-2020</v>
      </c>
      <c r="AP1510" s="83" t="s">
        <v>4464</v>
      </c>
      <c r="AQ1510" s="107">
        <v>44141</v>
      </c>
      <c r="AR1510" s="89"/>
      <c r="AS1510" s="93">
        <v>538315692100</v>
      </c>
      <c r="AT1510" s="94">
        <v>6.6</v>
      </c>
      <c r="AU1510" s="97"/>
      <c r="AV1510" s="95"/>
      <c r="AW1510" s="97"/>
      <c r="AX1510" s="89"/>
      <c r="AY1510" s="89">
        <v>44160</v>
      </c>
      <c r="AZ1510" s="219" t="str">
        <f t="shared" si="284"/>
        <v>W48-2020</v>
      </c>
      <c r="BA1510" s="86"/>
      <c r="BB1510" s="86"/>
      <c r="BC1510" s="86"/>
      <c r="BD1510" s="83" t="s">
        <v>3719</v>
      </c>
      <c r="BE1510" s="83" t="str">
        <f t="shared" si="285"/>
        <v>21.RFI</v>
      </c>
      <c r="BF1510" s="83" t="s">
        <v>3755</v>
      </c>
      <c r="BG1510" s="96" t="s">
        <v>4198</v>
      </c>
      <c r="BH1510" s="437"/>
    </row>
    <row r="1511" spans="1:62" s="13" customFormat="1" ht="15" hidden="1" customHeight="1">
      <c r="A1511" s="27">
        <v>455</v>
      </c>
      <c r="B1511" s="29"/>
      <c r="C1511" s="83" t="str">
        <f t="shared" si="275"/>
        <v>JAW-JK-TJP-0622</v>
      </c>
      <c r="D1511" s="83">
        <v>20210805631</v>
      </c>
      <c r="E1511" s="83" t="s">
        <v>7300</v>
      </c>
      <c r="F1511" s="83" t="s">
        <v>1284</v>
      </c>
      <c r="G1511" s="83" t="s">
        <v>5840</v>
      </c>
      <c r="H1511" s="84" t="s">
        <v>6825</v>
      </c>
      <c r="I1511" s="83" t="s">
        <v>5170</v>
      </c>
      <c r="J1511" s="83" t="s">
        <v>5171</v>
      </c>
      <c r="K1511" s="83">
        <v>20</v>
      </c>
      <c r="L1511" s="83" t="s">
        <v>4819</v>
      </c>
      <c r="M1511" s="84"/>
      <c r="N1511" s="84"/>
      <c r="O1511" s="83" t="s">
        <v>3648</v>
      </c>
      <c r="P1511" s="84" t="s">
        <v>199</v>
      </c>
      <c r="Q1511" s="83" t="s">
        <v>1283</v>
      </c>
      <c r="R1511" s="83" t="s">
        <v>1284</v>
      </c>
      <c r="S1511" s="83" t="s">
        <v>2200</v>
      </c>
      <c r="T1511" s="83"/>
      <c r="U1511" s="83" t="s">
        <v>2197</v>
      </c>
      <c r="V1511" s="83" t="s">
        <v>4469</v>
      </c>
      <c r="W1511" s="83" t="s">
        <v>2210</v>
      </c>
      <c r="X1511" s="83"/>
      <c r="Y1511" s="85">
        <v>6616240</v>
      </c>
      <c r="Z1511" s="86">
        <v>44091</v>
      </c>
      <c r="AA1511" s="86"/>
      <c r="AB1511" s="87">
        <f t="shared" ca="1" si="278"/>
        <v>35</v>
      </c>
      <c r="AC1511" s="88" t="str">
        <f t="shared" ca="1" si="279"/>
        <v>31 - 60 days</v>
      </c>
      <c r="AD1511" s="89">
        <f t="shared" si="274"/>
        <v>44121</v>
      </c>
      <c r="AE1511" s="90" t="str">
        <f t="shared" si="272"/>
        <v>W42-2020</v>
      </c>
      <c r="AF1511" s="90" t="str">
        <f t="shared" si="273"/>
        <v>Oct-2020</v>
      </c>
      <c r="AG1511" s="89">
        <v>43748</v>
      </c>
      <c r="AH1511" s="90" t="str">
        <f t="shared" si="276"/>
        <v>W41-2019</v>
      </c>
      <c r="AI1511" s="90" t="str">
        <f t="shared" si="277"/>
        <v>Oct-2019</v>
      </c>
      <c r="AJ1511" s="89">
        <v>44114</v>
      </c>
      <c r="AK1511" s="90" t="str">
        <f t="shared" si="280"/>
        <v>W41-2020</v>
      </c>
      <c r="AL1511" s="90" t="str">
        <f t="shared" si="281"/>
        <v>Oct-2020</v>
      </c>
      <c r="AM1511" s="89">
        <v>44120</v>
      </c>
      <c r="AN1511" s="90" t="str">
        <f t="shared" si="282"/>
        <v>W42-2020</v>
      </c>
      <c r="AO1511" s="90" t="str">
        <f t="shared" si="283"/>
        <v>Oct-2020</v>
      </c>
      <c r="AP1511" s="83" t="s">
        <v>4464</v>
      </c>
      <c r="AQ1511" s="107">
        <v>44105</v>
      </c>
      <c r="AR1511" s="89"/>
      <c r="AS1511" s="93">
        <v>542103760990</v>
      </c>
      <c r="AT1511" s="94">
        <v>6.6</v>
      </c>
      <c r="AU1511" s="97"/>
      <c r="AV1511" s="95"/>
      <c r="AW1511" s="97"/>
      <c r="AX1511" s="89"/>
      <c r="AY1511" s="89">
        <v>44126</v>
      </c>
      <c r="AZ1511" s="219" t="str">
        <f t="shared" si="284"/>
        <v>W43-2020</v>
      </c>
      <c r="BA1511" s="86"/>
      <c r="BB1511" s="86"/>
      <c r="BC1511" s="86"/>
      <c r="BD1511" s="83" t="s">
        <v>3719</v>
      </c>
      <c r="BE1511" s="83" t="str">
        <f t="shared" si="285"/>
        <v>21.RFI</v>
      </c>
      <c r="BF1511" s="83" t="s">
        <v>3755</v>
      </c>
      <c r="BG1511" s="96" t="s">
        <v>4196</v>
      </c>
      <c r="BH1511" s="437"/>
    </row>
    <row r="1512" spans="1:62" s="13" customFormat="1" ht="15" hidden="1" customHeight="1">
      <c r="A1512" s="27">
        <v>215</v>
      </c>
      <c r="B1512" s="29"/>
      <c r="C1512" s="83" t="str">
        <f t="shared" si="275"/>
        <v>JAW-BT-TNG-1456</v>
      </c>
      <c r="D1512" s="83">
        <v>20210901341</v>
      </c>
      <c r="E1512" s="83" t="s">
        <v>7393</v>
      </c>
      <c r="F1512" s="83" t="s">
        <v>804</v>
      </c>
      <c r="G1512" s="83" t="s">
        <v>5840</v>
      </c>
      <c r="H1512" s="84" t="s">
        <v>6825</v>
      </c>
      <c r="I1512" s="83" t="s">
        <v>5140</v>
      </c>
      <c r="J1512" s="83" t="s">
        <v>5141</v>
      </c>
      <c r="K1512" s="83">
        <v>20</v>
      </c>
      <c r="L1512" s="83" t="s">
        <v>4650</v>
      </c>
      <c r="M1512" s="84"/>
      <c r="N1512" s="84"/>
      <c r="O1512" s="83" t="s">
        <v>3410</v>
      </c>
      <c r="P1512" s="84" t="s">
        <v>199</v>
      </c>
      <c r="Q1512" s="83" t="s">
        <v>803</v>
      </c>
      <c r="R1512" s="83" t="s">
        <v>804</v>
      </c>
      <c r="S1512" s="83" t="s">
        <v>106</v>
      </c>
      <c r="T1512" s="83" t="s">
        <v>4465</v>
      </c>
      <c r="U1512" s="83" t="s">
        <v>2197</v>
      </c>
      <c r="V1512" s="83" t="s">
        <v>4469</v>
      </c>
      <c r="W1512" s="83" t="s">
        <v>2204</v>
      </c>
      <c r="X1512" s="83" t="s">
        <v>2422</v>
      </c>
      <c r="Y1512" s="85">
        <v>6616232</v>
      </c>
      <c r="Z1512" s="86">
        <v>44088</v>
      </c>
      <c r="AA1512" s="86"/>
      <c r="AB1512" s="87">
        <f t="shared" ca="1" si="278"/>
        <v>35</v>
      </c>
      <c r="AC1512" s="88" t="str">
        <f t="shared" ca="1" si="279"/>
        <v>31 - 60 days</v>
      </c>
      <c r="AD1512" s="89">
        <f t="shared" si="274"/>
        <v>44238</v>
      </c>
      <c r="AE1512" s="90" t="str">
        <f t="shared" si="272"/>
        <v>W07-2021</v>
      </c>
      <c r="AF1512" s="90" t="str">
        <f t="shared" si="273"/>
        <v>Feb-2021</v>
      </c>
      <c r="AG1512" s="89">
        <v>44145</v>
      </c>
      <c r="AH1512" s="90" t="str">
        <f t="shared" si="276"/>
        <v>W46-2020</v>
      </c>
      <c r="AI1512" s="90" t="str">
        <f t="shared" si="277"/>
        <v>Nov-2020</v>
      </c>
      <c r="AJ1512" s="89">
        <v>44165</v>
      </c>
      <c r="AK1512" s="90" t="str">
        <f t="shared" si="280"/>
        <v>W49-2020</v>
      </c>
      <c r="AL1512" s="90" t="str">
        <f t="shared" si="281"/>
        <v>Nov-2020</v>
      </c>
      <c r="AM1512" s="89">
        <v>44145</v>
      </c>
      <c r="AN1512" s="90" t="str">
        <f t="shared" si="282"/>
        <v>W46-2020</v>
      </c>
      <c r="AO1512" s="90" t="str">
        <f t="shared" si="283"/>
        <v>Nov-2020</v>
      </c>
      <c r="AP1512" s="83" t="s">
        <v>4464</v>
      </c>
      <c r="AQ1512" s="107">
        <v>44105</v>
      </c>
      <c r="AR1512" s="89"/>
      <c r="AS1512" s="93">
        <v>566100924444</v>
      </c>
      <c r="AT1512" s="94">
        <v>6.6</v>
      </c>
      <c r="AU1512" s="97"/>
      <c r="AV1512" s="95"/>
      <c r="AW1512" s="97"/>
      <c r="AX1512" s="89"/>
      <c r="AY1512" s="89">
        <v>44123</v>
      </c>
      <c r="AZ1512" s="219" t="str">
        <f t="shared" si="284"/>
        <v>W43-2020</v>
      </c>
      <c r="BA1512" s="86"/>
      <c r="BB1512" s="86"/>
      <c r="BC1512" s="86"/>
      <c r="BD1512" s="83" t="s">
        <v>3719</v>
      </c>
      <c r="BE1512" s="83" t="str">
        <f t="shared" si="285"/>
        <v>21.RFI</v>
      </c>
      <c r="BF1512" s="83" t="s">
        <v>3755</v>
      </c>
      <c r="BG1512" s="96" t="s">
        <v>3975</v>
      </c>
      <c r="BH1512" s="437"/>
    </row>
    <row r="1513" spans="1:62" s="13" customFormat="1" ht="15" hidden="1" customHeight="1">
      <c r="A1513" s="27">
        <v>453</v>
      </c>
      <c r="B1513" s="29"/>
      <c r="C1513" s="83" t="str">
        <f t="shared" si="275"/>
        <v>JAW-JB-SBM-2104</v>
      </c>
      <c r="D1513" s="83">
        <v>30601990031</v>
      </c>
      <c r="E1513" s="83" t="s">
        <v>7725</v>
      </c>
      <c r="F1513" s="83" t="s">
        <v>3123</v>
      </c>
      <c r="G1513" s="83" t="s">
        <v>5840</v>
      </c>
      <c r="H1513" s="84" t="s">
        <v>6825</v>
      </c>
      <c r="I1513" s="83" t="s">
        <v>5166</v>
      </c>
      <c r="J1513" s="83" t="s">
        <v>5167</v>
      </c>
      <c r="K1513" s="83">
        <v>40</v>
      </c>
      <c r="L1513" s="83" t="s">
        <v>4817</v>
      </c>
      <c r="M1513" s="84"/>
      <c r="N1513" s="84"/>
      <c r="O1513" s="83" t="s">
        <v>3646</v>
      </c>
      <c r="P1513" s="84" t="s">
        <v>199</v>
      </c>
      <c r="Q1513" s="83" t="s">
        <v>1279</v>
      </c>
      <c r="R1513" s="83" t="s">
        <v>1280</v>
      </c>
      <c r="S1513" s="83" t="s">
        <v>2200</v>
      </c>
      <c r="T1513" s="83"/>
      <c r="U1513" s="83" t="s">
        <v>2197</v>
      </c>
      <c r="V1513" s="83" t="s">
        <v>4473</v>
      </c>
      <c r="W1513" s="83" t="s">
        <v>2205</v>
      </c>
      <c r="X1513" s="83" t="s">
        <v>2597</v>
      </c>
      <c r="Y1513" s="85">
        <v>6616193</v>
      </c>
      <c r="Z1513" s="86">
        <v>44081</v>
      </c>
      <c r="AA1513" s="86"/>
      <c r="AB1513" s="87">
        <f t="shared" ca="1" si="278"/>
        <v>94</v>
      </c>
      <c r="AC1513" s="88" t="str">
        <f t="shared" ca="1" si="279"/>
        <v>91 - 120 days</v>
      </c>
      <c r="AD1513" s="89">
        <f t="shared" si="274"/>
        <v>44111</v>
      </c>
      <c r="AE1513" s="90" t="str">
        <f t="shared" si="272"/>
        <v>W41-2020</v>
      </c>
      <c r="AF1513" s="90" t="str">
        <f t="shared" si="273"/>
        <v>Oct-2020</v>
      </c>
      <c r="AG1513" s="89">
        <v>44119</v>
      </c>
      <c r="AH1513" s="90" t="str">
        <f t="shared" si="276"/>
        <v>W42-2020</v>
      </c>
      <c r="AI1513" s="90" t="str">
        <f t="shared" si="277"/>
        <v>Oct-2020</v>
      </c>
      <c r="AJ1513" s="89">
        <v>44188</v>
      </c>
      <c r="AK1513" s="90" t="str">
        <f t="shared" si="280"/>
        <v>W52-2020</v>
      </c>
      <c r="AL1513" s="90" t="str">
        <f t="shared" si="281"/>
        <v>Dec-2020</v>
      </c>
      <c r="AM1513" s="89">
        <v>44188</v>
      </c>
      <c r="AN1513" s="90" t="str">
        <f t="shared" si="282"/>
        <v>W52-2020</v>
      </c>
      <c r="AO1513" s="90" t="str">
        <f t="shared" si="283"/>
        <v>Dec-2020</v>
      </c>
      <c r="AP1513" s="83" t="s">
        <v>4463</v>
      </c>
      <c r="AQ1513" s="107">
        <v>44166</v>
      </c>
      <c r="AR1513" s="89"/>
      <c r="AS1513" s="93">
        <v>536590552783</v>
      </c>
      <c r="AT1513" s="94">
        <v>6.6</v>
      </c>
      <c r="AU1513" s="97"/>
      <c r="AV1513" s="95"/>
      <c r="AW1513" s="97"/>
      <c r="AX1513" s="89"/>
      <c r="AY1513" s="89">
        <v>44175</v>
      </c>
      <c r="AZ1513" s="219" t="str">
        <f t="shared" si="284"/>
        <v>W50-2020</v>
      </c>
      <c r="BA1513" s="86"/>
      <c r="BB1513" s="86"/>
      <c r="BC1513" s="86"/>
      <c r="BD1513" s="83" t="s">
        <v>3719</v>
      </c>
      <c r="BE1513" s="83" t="str">
        <f t="shared" si="285"/>
        <v>21.RFI</v>
      </c>
      <c r="BF1513" s="83" t="s">
        <v>3755</v>
      </c>
      <c r="BG1513" s="96" t="s">
        <v>4194</v>
      </c>
      <c r="BH1513" s="437"/>
      <c r="BI1513" s="14"/>
      <c r="BJ1513" s="242"/>
    </row>
    <row r="1514" spans="1:62" s="13" customFormat="1" ht="15" hidden="1" customHeight="1">
      <c r="A1514" s="27">
        <v>452</v>
      </c>
      <c r="B1514" s="29"/>
      <c r="C1514" s="83" t="str">
        <f t="shared" si="275"/>
        <v>JAW-JK-CKG-0668</v>
      </c>
      <c r="D1514" s="83">
        <v>30572350031</v>
      </c>
      <c r="E1514" s="83" t="s">
        <v>7734</v>
      </c>
      <c r="F1514" s="83" t="s">
        <v>3180</v>
      </c>
      <c r="G1514" s="83" t="s">
        <v>5840</v>
      </c>
      <c r="H1514" s="84" t="s">
        <v>6825</v>
      </c>
      <c r="I1514" s="83" t="s">
        <v>5164</v>
      </c>
      <c r="J1514" s="83" t="s">
        <v>5165</v>
      </c>
      <c r="K1514" s="83">
        <v>20</v>
      </c>
      <c r="L1514" s="83" t="s">
        <v>4816</v>
      </c>
      <c r="M1514" s="84"/>
      <c r="N1514" s="84"/>
      <c r="O1514" s="83" t="s">
        <v>3645</v>
      </c>
      <c r="P1514" s="84" t="s">
        <v>199</v>
      </c>
      <c r="Q1514" s="83" t="s">
        <v>1277</v>
      </c>
      <c r="R1514" s="83" t="s">
        <v>1278</v>
      </c>
      <c r="S1514" s="83" t="s">
        <v>2200</v>
      </c>
      <c r="T1514" s="83"/>
      <c r="U1514" s="83" t="s">
        <v>2197</v>
      </c>
      <c r="V1514" s="83" t="s">
        <v>4480</v>
      </c>
      <c r="W1514" s="83" t="s">
        <v>2210</v>
      </c>
      <c r="X1514" s="83" t="s">
        <v>2496</v>
      </c>
      <c r="Y1514" s="85">
        <v>6616188</v>
      </c>
      <c r="Z1514" s="86">
        <v>44078</v>
      </c>
      <c r="AA1514" s="86"/>
      <c r="AB1514" s="87">
        <f t="shared" ca="1" si="278"/>
        <v>19</v>
      </c>
      <c r="AC1514" s="88" t="str">
        <f t="shared" ca="1" si="279"/>
        <v>&lt; 30 days</v>
      </c>
      <c r="AD1514" s="89">
        <f t="shared" si="274"/>
        <v>44108</v>
      </c>
      <c r="AE1514" s="90" t="str">
        <f t="shared" si="272"/>
        <v>W41-2020</v>
      </c>
      <c r="AF1514" s="90" t="str">
        <f t="shared" si="273"/>
        <v>Oct-2020</v>
      </c>
      <c r="AG1514" s="89">
        <v>44094</v>
      </c>
      <c r="AH1514" s="90" t="str">
        <f t="shared" si="276"/>
        <v>W39-2020</v>
      </c>
      <c r="AI1514" s="90" t="str">
        <f t="shared" si="277"/>
        <v>Sep-2020</v>
      </c>
      <c r="AJ1514" s="89">
        <v>44094</v>
      </c>
      <c r="AK1514" s="90" t="str">
        <f t="shared" si="280"/>
        <v>W39-2020</v>
      </c>
      <c r="AL1514" s="90" t="str">
        <f t="shared" si="281"/>
        <v>Sep-2020</v>
      </c>
      <c r="AM1514" s="89">
        <v>44094</v>
      </c>
      <c r="AN1514" s="90" t="str">
        <f t="shared" si="282"/>
        <v>W39-2020</v>
      </c>
      <c r="AO1514" s="90" t="str">
        <f t="shared" si="283"/>
        <v>Sep-2020</v>
      </c>
      <c r="AP1514" s="83" t="s">
        <v>4464</v>
      </c>
      <c r="AQ1514" s="107">
        <v>44084</v>
      </c>
      <c r="AR1514" s="89"/>
      <c r="AS1514" s="93">
        <v>547104785433</v>
      </c>
      <c r="AT1514" s="94">
        <v>6.6</v>
      </c>
      <c r="AU1514" s="97"/>
      <c r="AV1514" s="95"/>
      <c r="AW1514" s="97"/>
      <c r="AX1514" s="89">
        <v>44062</v>
      </c>
      <c r="AY1514" s="89">
        <v>44097</v>
      </c>
      <c r="AZ1514" s="219" t="str">
        <f t="shared" si="284"/>
        <v>W39-2020</v>
      </c>
      <c r="BA1514" s="86"/>
      <c r="BB1514" s="86">
        <v>44099</v>
      </c>
      <c r="BC1514" s="86"/>
      <c r="BD1514" s="83" t="s">
        <v>3719</v>
      </c>
      <c r="BE1514" s="83" t="str">
        <f t="shared" si="285"/>
        <v>21.RFI</v>
      </c>
      <c r="BF1514" s="83" t="s">
        <v>3755</v>
      </c>
      <c r="BG1514" s="96" t="s">
        <v>4193</v>
      </c>
      <c r="BH1514" s="437"/>
    </row>
    <row r="1515" spans="1:62" s="13" customFormat="1" ht="15" hidden="1" customHeight="1">
      <c r="A1515" s="27">
        <v>656</v>
      </c>
      <c r="B1515" s="29"/>
      <c r="C1515" s="83" t="str">
        <f t="shared" si="275"/>
        <v>JAW-JB-PWK-4062</v>
      </c>
      <c r="D1515" s="83"/>
      <c r="E1515" s="83"/>
      <c r="F1515" s="83"/>
      <c r="G1515" s="83" t="s">
        <v>5848</v>
      </c>
      <c r="H1515" s="84" t="s">
        <v>2359</v>
      </c>
      <c r="I1515" s="83" t="s">
        <v>5544</v>
      </c>
      <c r="J1515" s="83" t="s">
        <v>5545</v>
      </c>
      <c r="K1515" s="83">
        <v>40</v>
      </c>
      <c r="L1515" s="83" t="s">
        <v>4487</v>
      </c>
      <c r="M1515" s="84"/>
      <c r="N1515" s="83" t="s">
        <v>3756</v>
      </c>
      <c r="O1515" s="83"/>
      <c r="P1515" s="84" t="s">
        <v>205</v>
      </c>
      <c r="Q1515" s="83" t="s">
        <v>1683</v>
      </c>
      <c r="R1515" s="83" t="s">
        <v>1684</v>
      </c>
      <c r="S1515" s="83" t="s">
        <v>106</v>
      </c>
      <c r="T1515" s="83" t="s">
        <v>4465</v>
      </c>
      <c r="U1515" s="83" t="s">
        <v>103</v>
      </c>
      <c r="V1515" s="83" t="s">
        <v>4470</v>
      </c>
      <c r="W1515" s="83" t="s">
        <v>2205</v>
      </c>
      <c r="X1515" s="83" t="s">
        <v>2701</v>
      </c>
      <c r="Y1515" s="85">
        <v>6616184</v>
      </c>
      <c r="Z1515" s="86">
        <v>44077</v>
      </c>
      <c r="AA1515" s="86"/>
      <c r="AB1515" s="87">
        <f t="shared" ca="1" si="278"/>
        <v>312</v>
      </c>
      <c r="AC1515" s="88" t="str">
        <f t="shared" ca="1" si="279"/>
        <v>&gt; 150 days</v>
      </c>
      <c r="AD1515" s="89">
        <f t="shared" si="274"/>
        <v>44227</v>
      </c>
      <c r="AE1515" s="90" t="str">
        <f t="shared" si="272"/>
        <v>W06-2021</v>
      </c>
      <c r="AF1515" s="90" t="str">
        <f t="shared" si="273"/>
        <v>Jan-2021</v>
      </c>
      <c r="AG1515" s="89">
        <v>44249</v>
      </c>
      <c r="AH1515" s="90" t="str">
        <f t="shared" si="276"/>
        <v>W09-2021</v>
      </c>
      <c r="AI1515" s="90" t="str">
        <f t="shared" si="277"/>
        <v>Feb-2021</v>
      </c>
      <c r="AJ1515" s="89">
        <v>44107</v>
      </c>
      <c r="AK1515" s="90" t="str">
        <f t="shared" si="280"/>
        <v>W40-2020</v>
      </c>
      <c r="AL1515" s="90" t="str">
        <f t="shared" si="281"/>
        <v>Oct-2020</v>
      </c>
      <c r="AM1515" s="89">
        <v>44107</v>
      </c>
      <c r="AN1515" s="90" t="str">
        <f t="shared" si="282"/>
        <v>W40-2020</v>
      </c>
      <c r="AO1515" s="90" t="str">
        <f t="shared" si="283"/>
        <v>Oct-2020</v>
      </c>
      <c r="AP1515" s="83" t="s">
        <v>4464</v>
      </c>
      <c r="AQ1515" s="107"/>
      <c r="AR1515" s="89"/>
      <c r="AS1515" s="93" t="s">
        <v>2405</v>
      </c>
      <c r="AT1515" s="94">
        <v>6.6</v>
      </c>
      <c r="AU1515" s="97"/>
      <c r="AV1515" s="95"/>
      <c r="AW1515" s="97"/>
      <c r="AX1515" s="89"/>
      <c r="AY1515" s="89">
        <v>44389</v>
      </c>
      <c r="AZ1515" s="219" t="str">
        <f t="shared" ref="AZ1515:AZ1541" si="286">IFERROR(VLOOKUP(AY1515,L_Convert,6,FALSE),"")</f>
        <v>W29-2021</v>
      </c>
      <c r="BA1515" s="86"/>
      <c r="BB1515" s="86"/>
      <c r="BC1515" s="86"/>
      <c r="BD1515" s="83" t="s">
        <v>3719</v>
      </c>
      <c r="BE1515" s="83" t="str">
        <f t="shared" si="285"/>
        <v>21.RFI</v>
      </c>
      <c r="BF1515" s="83" t="s">
        <v>3755</v>
      </c>
      <c r="BG1515" s="103" t="s">
        <v>4328</v>
      </c>
      <c r="BH1515" s="448"/>
      <c r="BI1515" s="190"/>
      <c r="BJ1515" s="190"/>
    </row>
    <row r="1516" spans="1:62" s="13" customFormat="1" ht="15" hidden="1" customHeight="1">
      <c r="A1516" s="27">
        <v>615</v>
      </c>
      <c r="B1516" s="29"/>
      <c r="C1516" s="83" t="str">
        <f t="shared" si="275"/>
        <v>SUM-SU-KBJ-2226</v>
      </c>
      <c r="D1516" s="83"/>
      <c r="E1516" s="83"/>
      <c r="F1516" s="83"/>
      <c r="G1516" s="83" t="s">
        <v>5844</v>
      </c>
      <c r="H1516" s="84" t="s">
        <v>2359</v>
      </c>
      <c r="I1516" s="83" t="s">
        <v>5470</v>
      </c>
      <c r="J1516" s="83" t="s">
        <v>5471</v>
      </c>
      <c r="K1516" s="83">
        <v>60</v>
      </c>
      <c r="L1516" s="83" t="s">
        <v>4945</v>
      </c>
      <c r="M1516" s="84"/>
      <c r="N1516" s="83" t="s">
        <v>3756</v>
      </c>
      <c r="O1516" s="83" t="s">
        <v>3702</v>
      </c>
      <c r="P1516" s="84" t="s">
        <v>205</v>
      </c>
      <c r="Q1516" s="83" t="s">
        <v>1601</v>
      </c>
      <c r="R1516" s="83" t="s">
        <v>1602</v>
      </c>
      <c r="S1516" s="83" t="s">
        <v>106</v>
      </c>
      <c r="T1516" s="83" t="s">
        <v>4465</v>
      </c>
      <c r="U1516" s="83" t="s">
        <v>201</v>
      </c>
      <c r="V1516" s="83" t="s">
        <v>4471</v>
      </c>
      <c r="W1516" s="83" t="s">
        <v>2213</v>
      </c>
      <c r="X1516" s="83" t="s">
        <v>2685</v>
      </c>
      <c r="Y1516" s="85">
        <v>6616153</v>
      </c>
      <c r="Z1516" s="86">
        <v>44074</v>
      </c>
      <c r="AA1516" s="86"/>
      <c r="AB1516" s="87">
        <f t="shared" ca="1" si="278"/>
        <v>81</v>
      </c>
      <c r="AC1516" s="88" t="str">
        <f t="shared" ca="1" si="279"/>
        <v>61 - 90 days</v>
      </c>
      <c r="AD1516" s="89">
        <f t="shared" si="274"/>
        <v>44224</v>
      </c>
      <c r="AE1516" s="90" t="str">
        <f t="shared" si="272"/>
        <v>W05-2021</v>
      </c>
      <c r="AF1516" s="90" t="str">
        <f t="shared" si="273"/>
        <v>Jan-2021</v>
      </c>
      <c r="AG1516" s="89">
        <v>44165</v>
      </c>
      <c r="AH1516" s="90" t="str">
        <f t="shared" si="276"/>
        <v>W49-2020</v>
      </c>
      <c r="AI1516" s="90" t="str">
        <f t="shared" si="277"/>
        <v>Nov-2020</v>
      </c>
      <c r="AJ1516" s="89">
        <v>44155</v>
      </c>
      <c r="AK1516" s="90" t="str">
        <f t="shared" si="280"/>
        <v>W47-2020</v>
      </c>
      <c r="AL1516" s="90" t="str">
        <f t="shared" si="281"/>
        <v>Nov-2020</v>
      </c>
      <c r="AM1516" s="89">
        <v>44165</v>
      </c>
      <c r="AN1516" s="90" t="str">
        <f t="shared" si="282"/>
        <v>W49-2020</v>
      </c>
      <c r="AO1516" s="90" t="str">
        <f t="shared" si="283"/>
        <v>Nov-2020</v>
      </c>
      <c r="AP1516" s="83" t="s">
        <v>4464</v>
      </c>
      <c r="AQ1516" s="107">
        <v>44111</v>
      </c>
      <c r="AR1516" s="89"/>
      <c r="AS1516" s="93">
        <v>129030036001</v>
      </c>
      <c r="AT1516" s="94">
        <v>10.6</v>
      </c>
      <c r="AU1516" s="97"/>
      <c r="AV1516" s="95"/>
      <c r="AW1516" s="97"/>
      <c r="AX1516" s="89"/>
      <c r="AY1516" s="89">
        <v>44155</v>
      </c>
      <c r="AZ1516" s="219" t="str">
        <f t="shared" si="286"/>
        <v>W47-2020</v>
      </c>
      <c r="BA1516" s="86"/>
      <c r="BB1516" s="86"/>
      <c r="BC1516" s="86"/>
      <c r="BD1516" s="83" t="s">
        <v>3719</v>
      </c>
      <c r="BE1516" s="83" t="str">
        <f t="shared" si="285"/>
        <v>21.RFI</v>
      </c>
      <c r="BF1516" s="83" t="s">
        <v>3755</v>
      </c>
      <c r="BG1516" s="103" t="s">
        <v>4292</v>
      </c>
      <c r="BH1516" s="448"/>
    </row>
    <row r="1517" spans="1:62" s="13" customFormat="1" ht="15" hidden="1" customHeight="1">
      <c r="A1517" s="27">
        <v>617</v>
      </c>
      <c r="B1517" s="29"/>
      <c r="C1517" s="83" t="str">
        <f t="shared" si="275"/>
        <v>JAW-JB-BKS-0670</v>
      </c>
      <c r="D1517" s="83"/>
      <c r="E1517" s="83"/>
      <c r="F1517" s="83"/>
      <c r="G1517" s="83" t="s">
        <v>5844</v>
      </c>
      <c r="H1517" s="84" t="s">
        <v>2359</v>
      </c>
      <c r="I1517" s="83" t="s">
        <v>5472</v>
      </c>
      <c r="J1517" s="83" t="s">
        <v>5473</v>
      </c>
      <c r="K1517" s="83">
        <v>40</v>
      </c>
      <c r="L1517" s="83" t="s">
        <v>4946</v>
      </c>
      <c r="M1517" s="84"/>
      <c r="N1517" s="84"/>
      <c r="O1517" s="83" t="s">
        <v>3704</v>
      </c>
      <c r="P1517" s="84" t="s">
        <v>199</v>
      </c>
      <c r="Q1517" s="83" t="s">
        <v>1605</v>
      </c>
      <c r="R1517" s="83" t="s">
        <v>1606</v>
      </c>
      <c r="S1517" s="83" t="s">
        <v>106</v>
      </c>
      <c r="T1517" s="83" t="s">
        <v>4465</v>
      </c>
      <c r="U1517" s="83" t="s">
        <v>2197</v>
      </c>
      <c r="V1517" s="86" t="s">
        <v>8117</v>
      </c>
      <c r="W1517" s="83" t="s">
        <v>2205</v>
      </c>
      <c r="X1517" s="83" t="s">
        <v>2603</v>
      </c>
      <c r="Y1517" s="85">
        <v>6616154</v>
      </c>
      <c r="Z1517" s="86">
        <v>44074</v>
      </c>
      <c r="AA1517" s="86"/>
      <c r="AB1517" s="87">
        <f t="shared" ca="1" si="278"/>
        <v>91</v>
      </c>
      <c r="AC1517" s="88" t="str">
        <f t="shared" ca="1" si="279"/>
        <v>91 - 120 days</v>
      </c>
      <c r="AD1517" s="89">
        <f t="shared" si="274"/>
        <v>44224</v>
      </c>
      <c r="AE1517" s="90" t="str">
        <f t="shared" si="272"/>
        <v>W05-2021</v>
      </c>
      <c r="AF1517" s="90" t="str">
        <f t="shared" si="273"/>
        <v>Jan-2021</v>
      </c>
      <c r="AG1517" s="89">
        <v>44134</v>
      </c>
      <c r="AH1517" s="90" t="str">
        <f t="shared" si="276"/>
        <v>W44-2020</v>
      </c>
      <c r="AI1517" s="90" t="str">
        <f t="shared" si="277"/>
        <v>Oct-2020</v>
      </c>
      <c r="AJ1517" s="89">
        <v>44134</v>
      </c>
      <c r="AK1517" s="90" t="str">
        <f t="shared" si="280"/>
        <v>W44-2020</v>
      </c>
      <c r="AL1517" s="90" t="str">
        <f t="shared" si="281"/>
        <v>Oct-2020</v>
      </c>
      <c r="AM1517" s="89">
        <v>44165</v>
      </c>
      <c r="AN1517" s="90" t="str">
        <f t="shared" si="282"/>
        <v>W49-2020</v>
      </c>
      <c r="AO1517" s="90" t="str">
        <f t="shared" si="283"/>
        <v>Nov-2020</v>
      </c>
      <c r="AP1517" s="83" t="s">
        <v>4464</v>
      </c>
      <c r="AQ1517" s="107">
        <v>44105</v>
      </c>
      <c r="AR1517" s="89"/>
      <c r="AS1517" s="93">
        <v>537421849056</v>
      </c>
      <c r="AT1517" s="94">
        <v>10.6</v>
      </c>
      <c r="AU1517" s="97"/>
      <c r="AV1517" s="106"/>
      <c r="AW1517" s="97"/>
      <c r="AX1517" s="89"/>
      <c r="AY1517" s="86">
        <v>44165</v>
      </c>
      <c r="AZ1517" s="219" t="str">
        <f t="shared" si="286"/>
        <v>W49-2020</v>
      </c>
      <c r="BA1517" s="86"/>
      <c r="BB1517" s="86"/>
      <c r="BC1517" s="86"/>
      <c r="BD1517" s="83" t="s">
        <v>3719</v>
      </c>
      <c r="BE1517" s="83" t="str">
        <f t="shared" si="285"/>
        <v>21.RFI</v>
      </c>
      <c r="BF1517" s="83" t="s">
        <v>3755</v>
      </c>
      <c r="BG1517" s="103" t="s">
        <v>4294</v>
      </c>
      <c r="BH1517" s="448"/>
    </row>
    <row r="1518" spans="1:62" s="13" customFormat="1" ht="15" hidden="1" customHeight="1">
      <c r="A1518" s="27">
        <v>207</v>
      </c>
      <c r="B1518" s="29"/>
      <c r="C1518" s="83" t="str">
        <f t="shared" si="275"/>
        <v>JAW-JB-BDG-4060</v>
      </c>
      <c r="D1518" s="83">
        <v>30598380031</v>
      </c>
      <c r="E1518" s="83" t="s">
        <v>7738</v>
      </c>
      <c r="F1518" s="83" t="s">
        <v>788</v>
      </c>
      <c r="G1518" s="83" t="s">
        <v>5840</v>
      </c>
      <c r="H1518" s="84" t="s">
        <v>6825</v>
      </c>
      <c r="I1518" s="83" t="s">
        <v>5130</v>
      </c>
      <c r="J1518" s="83" t="s">
        <v>5131</v>
      </c>
      <c r="K1518" s="83">
        <v>30</v>
      </c>
      <c r="L1518" s="83" t="s">
        <v>4487</v>
      </c>
      <c r="M1518" s="84"/>
      <c r="N1518" s="83" t="s">
        <v>3756</v>
      </c>
      <c r="O1518" s="83" t="s">
        <v>5866</v>
      </c>
      <c r="P1518" s="84" t="s">
        <v>205</v>
      </c>
      <c r="Q1518" s="83" t="s">
        <v>787</v>
      </c>
      <c r="R1518" s="83" t="s">
        <v>788</v>
      </c>
      <c r="S1518" s="83" t="s">
        <v>106</v>
      </c>
      <c r="T1518" s="83" t="s">
        <v>4465</v>
      </c>
      <c r="U1518" s="83" t="s">
        <v>103</v>
      </c>
      <c r="V1518" s="83" t="s">
        <v>4470</v>
      </c>
      <c r="W1518" s="83" t="s">
        <v>2205</v>
      </c>
      <c r="X1518" s="83" t="s">
        <v>2488</v>
      </c>
      <c r="Y1518" s="85">
        <v>6615569</v>
      </c>
      <c r="Z1518" s="86">
        <v>44061</v>
      </c>
      <c r="AA1518" s="86"/>
      <c r="AB1518" s="87">
        <f t="shared" ca="1" si="278"/>
        <v>291</v>
      </c>
      <c r="AC1518" s="88" t="str">
        <f t="shared" ca="1" si="279"/>
        <v>&gt; 150 days</v>
      </c>
      <c r="AD1518" s="89">
        <f t="shared" si="274"/>
        <v>44211</v>
      </c>
      <c r="AE1518" s="90" t="str">
        <f t="shared" ref="AE1518:AE1581" si="287">IFERROR(VLOOKUP(AD1518,L_Convert,6,FALSE),"")</f>
        <v>W03-2021</v>
      </c>
      <c r="AF1518" s="90" t="str">
        <f t="shared" ref="AF1518:AF1581" si="288">IFERROR(VLOOKUP(AD1518,L_Convert,7,FALSE),"")</f>
        <v>Jan-2021</v>
      </c>
      <c r="AG1518" s="89">
        <v>44277</v>
      </c>
      <c r="AH1518" s="90" t="str">
        <f t="shared" si="276"/>
        <v>W13-2021</v>
      </c>
      <c r="AI1518" s="90" t="str">
        <f t="shared" si="277"/>
        <v>Mar-2021</v>
      </c>
      <c r="AJ1518" s="89">
        <v>44124</v>
      </c>
      <c r="AK1518" s="90" t="str">
        <f t="shared" si="280"/>
        <v>W43-2020</v>
      </c>
      <c r="AL1518" s="90" t="str">
        <f t="shared" si="281"/>
        <v>Oct-2020</v>
      </c>
      <c r="AM1518" s="89">
        <v>44362</v>
      </c>
      <c r="AN1518" s="90" t="str">
        <f t="shared" si="282"/>
        <v>W25-2021</v>
      </c>
      <c r="AO1518" s="90" t="str">
        <f t="shared" si="283"/>
        <v>Jun-2021</v>
      </c>
      <c r="AP1518" s="83" t="s">
        <v>4464</v>
      </c>
      <c r="AQ1518" s="107"/>
      <c r="AR1518" s="89"/>
      <c r="AS1518" s="93" t="s">
        <v>2272</v>
      </c>
      <c r="AT1518" s="94">
        <v>6.6</v>
      </c>
      <c r="AU1518" s="97"/>
      <c r="AV1518" s="95"/>
      <c r="AW1518" s="97"/>
      <c r="AX1518" s="89"/>
      <c r="AY1518" s="89">
        <v>44352</v>
      </c>
      <c r="AZ1518" s="219" t="str">
        <f t="shared" si="286"/>
        <v>W23-2021</v>
      </c>
      <c r="BA1518" s="86"/>
      <c r="BB1518" s="86"/>
      <c r="BC1518" s="86"/>
      <c r="BD1518" s="83" t="s">
        <v>3719</v>
      </c>
      <c r="BE1518" s="83" t="str">
        <f t="shared" si="285"/>
        <v>21.RFI</v>
      </c>
      <c r="BF1518" s="83" t="s">
        <v>3755</v>
      </c>
      <c r="BG1518" s="96" t="s">
        <v>3967</v>
      </c>
      <c r="BH1518" s="437"/>
    </row>
    <row r="1519" spans="1:62" s="13" customFormat="1" ht="15" hidden="1" customHeight="1">
      <c r="A1519" s="27">
        <v>459</v>
      </c>
      <c r="B1519" s="29"/>
      <c r="C1519" s="83" t="str">
        <f t="shared" si="275"/>
        <v>JAW-BT-TNG-2111</v>
      </c>
      <c r="D1519" s="83">
        <v>30605960031</v>
      </c>
      <c r="E1519" s="83" t="s">
        <v>2784</v>
      </c>
      <c r="F1519" s="83" t="s">
        <v>3128</v>
      </c>
      <c r="G1519" s="83" t="s">
        <v>5840</v>
      </c>
      <c r="H1519" s="84" t="s">
        <v>6825</v>
      </c>
      <c r="I1519" s="83" t="s">
        <v>5178</v>
      </c>
      <c r="J1519" s="83" t="s">
        <v>5179</v>
      </c>
      <c r="K1519" s="83">
        <v>18</v>
      </c>
      <c r="L1519" s="83" t="s">
        <v>4507</v>
      </c>
      <c r="M1519" s="84"/>
      <c r="N1519" s="84"/>
      <c r="O1519" s="83" t="s">
        <v>5871</v>
      </c>
      <c r="P1519" s="84" t="s">
        <v>199</v>
      </c>
      <c r="Q1519" s="83" t="s">
        <v>1291</v>
      </c>
      <c r="R1519" s="83" t="s">
        <v>1292</v>
      </c>
      <c r="S1519" s="83" t="s">
        <v>2200</v>
      </c>
      <c r="T1519" s="83"/>
      <c r="U1519" s="83" t="s">
        <v>2197</v>
      </c>
      <c r="V1519" s="83" t="s">
        <v>4469</v>
      </c>
      <c r="W1519" s="83" t="s">
        <v>2204</v>
      </c>
      <c r="X1519" s="83" t="s">
        <v>2602</v>
      </c>
      <c r="Y1519" s="85">
        <v>6615567</v>
      </c>
      <c r="Z1519" s="86">
        <v>44061</v>
      </c>
      <c r="AA1519" s="86"/>
      <c r="AB1519" s="87">
        <f t="shared" ca="1" si="278"/>
        <v>101</v>
      </c>
      <c r="AC1519" s="88" t="str">
        <f t="shared" ca="1" si="279"/>
        <v>91 - 120 days</v>
      </c>
      <c r="AD1519" s="89">
        <f t="shared" si="274"/>
        <v>44091</v>
      </c>
      <c r="AE1519" s="90" t="str">
        <f t="shared" si="287"/>
        <v>W38-2020</v>
      </c>
      <c r="AF1519" s="90" t="str">
        <f t="shared" si="288"/>
        <v>Sep-2020</v>
      </c>
      <c r="AG1519" s="89">
        <v>44165</v>
      </c>
      <c r="AH1519" s="90" t="str">
        <f t="shared" si="276"/>
        <v>W49-2020</v>
      </c>
      <c r="AI1519" s="90" t="str">
        <f t="shared" si="277"/>
        <v>Nov-2020</v>
      </c>
      <c r="AJ1519" s="89">
        <v>44165</v>
      </c>
      <c r="AK1519" s="90" t="str">
        <f t="shared" si="280"/>
        <v>W49-2020</v>
      </c>
      <c r="AL1519" s="90" t="str">
        <f t="shared" si="281"/>
        <v>Nov-2020</v>
      </c>
      <c r="AM1519" s="89">
        <v>44165</v>
      </c>
      <c r="AN1519" s="90" t="str">
        <f t="shared" si="282"/>
        <v>W49-2020</v>
      </c>
      <c r="AO1519" s="90" t="str">
        <f t="shared" si="283"/>
        <v>Nov-2020</v>
      </c>
      <c r="AP1519" s="83" t="s">
        <v>4464</v>
      </c>
      <c r="AQ1519" s="107"/>
      <c r="AR1519" s="89"/>
      <c r="AS1519" s="93">
        <v>566100942289</v>
      </c>
      <c r="AT1519" s="94">
        <v>6.6</v>
      </c>
      <c r="AU1519" s="97"/>
      <c r="AV1519" s="95"/>
      <c r="AW1519" s="97"/>
      <c r="AX1519" s="89"/>
      <c r="AY1519" s="89">
        <v>44162</v>
      </c>
      <c r="AZ1519" s="219" t="str">
        <f t="shared" si="286"/>
        <v>W48-2020</v>
      </c>
      <c r="BA1519" s="86"/>
      <c r="BB1519" s="86"/>
      <c r="BC1519" s="86"/>
      <c r="BD1519" s="83" t="s">
        <v>3719</v>
      </c>
      <c r="BE1519" s="83" t="str">
        <f t="shared" si="285"/>
        <v>21.RFI</v>
      </c>
      <c r="BF1519" s="83" t="s">
        <v>3755</v>
      </c>
      <c r="BG1519" s="96" t="s">
        <v>4200</v>
      </c>
      <c r="BH1519" s="96"/>
      <c r="BI1519" s="198"/>
      <c r="BJ1519" s="198"/>
    </row>
    <row r="1520" spans="1:62" s="13" customFormat="1" ht="15" hidden="1" customHeight="1">
      <c r="A1520" s="27">
        <v>460</v>
      </c>
      <c r="B1520" s="29"/>
      <c r="C1520" s="83" t="str">
        <f t="shared" si="275"/>
        <v>JAW-JI-KPN-4378</v>
      </c>
      <c r="D1520" s="83">
        <v>30606050031</v>
      </c>
      <c r="E1520" s="83" t="s">
        <v>2785</v>
      </c>
      <c r="F1520" s="83" t="s">
        <v>3129</v>
      </c>
      <c r="G1520" s="83" t="s">
        <v>5840</v>
      </c>
      <c r="H1520" s="84" t="s">
        <v>6829</v>
      </c>
      <c r="I1520" s="83">
        <v>112.57120999999999</v>
      </c>
      <c r="J1520" s="83">
        <v>-7.8720999999999997</v>
      </c>
      <c r="K1520" s="83">
        <v>48</v>
      </c>
      <c r="L1520" s="83" t="s">
        <v>4487</v>
      </c>
      <c r="M1520" s="84"/>
      <c r="N1520" s="83" t="s">
        <v>3756</v>
      </c>
      <c r="O1520" s="83" t="s">
        <v>3651</v>
      </c>
      <c r="P1520" s="84" t="s">
        <v>205</v>
      </c>
      <c r="Q1520" s="83" t="s">
        <v>1293</v>
      </c>
      <c r="R1520" s="83" t="s">
        <v>1294</v>
      </c>
      <c r="S1520" s="83" t="s">
        <v>2200</v>
      </c>
      <c r="T1520" s="83" t="s">
        <v>4465</v>
      </c>
      <c r="U1520" s="83" t="s">
        <v>203</v>
      </c>
      <c r="V1520" s="83" t="s">
        <v>4472</v>
      </c>
      <c r="W1520" s="83" t="s">
        <v>2207</v>
      </c>
      <c r="X1520" s="83" t="s">
        <v>2591</v>
      </c>
      <c r="Y1520" s="85">
        <v>6614896</v>
      </c>
      <c r="Z1520" s="86">
        <v>44026</v>
      </c>
      <c r="AA1520" s="86"/>
      <c r="AB1520" s="87">
        <f t="shared" ca="1" si="278"/>
        <v>156</v>
      </c>
      <c r="AC1520" s="88" t="str">
        <f t="shared" ca="1" si="279"/>
        <v>&gt; 150 days</v>
      </c>
      <c r="AD1520" s="89">
        <f t="shared" si="274"/>
        <v>44056</v>
      </c>
      <c r="AE1520" s="90" t="str">
        <f t="shared" si="287"/>
        <v>W33-2020</v>
      </c>
      <c r="AF1520" s="90" t="str">
        <f t="shared" si="288"/>
        <v>Aug-2020</v>
      </c>
      <c r="AG1520" s="89">
        <v>44163</v>
      </c>
      <c r="AH1520" s="90" t="str">
        <f t="shared" si="276"/>
        <v>W48-2020</v>
      </c>
      <c r="AI1520" s="90" t="str">
        <f t="shared" si="277"/>
        <v>Nov-2020</v>
      </c>
      <c r="AJ1520" s="89">
        <v>44163</v>
      </c>
      <c r="AK1520" s="90" t="str">
        <f t="shared" si="280"/>
        <v>W48-2020</v>
      </c>
      <c r="AL1520" s="90" t="str">
        <f t="shared" si="281"/>
        <v>Nov-2020</v>
      </c>
      <c r="AM1520" s="89">
        <v>44179</v>
      </c>
      <c r="AN1520" s="90" t="str">
        <f t="shared" si="282"/>
        <v>W51-2020</v>
      </c>
      <c r="AO1520" s="90" t="str">
        <f t="shared" si="283"/>
        <v>Dec-2020</v>
      </c>
      <c r="AP1520" s="83" t="s">
        <v>4464</v>
      </c>
      <c r="AQ1520" s="107">
        <v>44144</v>
      </c>
      <c r="AR1520" s="89"/>
      <c r="AS1520" s="93">
        <v>513031025522</v>
      </c>
      <c r="AT1520" s="94">
        <v>6.6</v>
      </c>
      <c r="AU1520" s="97"/>
      <c r="AV1520" s="95"/>
      <c r="AW1520" s="97"/>
      <c r="AX1520" s="89"/>
      <c r="AY1520" s="89">
        <v>44182</v>
      </c>
      <c r="AZ1520" s="219" t="str">
        <f t="shared" si="286"/>
        <v>W51-2020</v>
      </c>
      <c r="BA1520" s="86"/>
      <c r="BB1520" s="86"/>
      <c r="BC1520" s="86"/>
      <c r="BD1520" s="83" t="s">
        <v>3719</v>
      </c>
      <c r="BE1520" s="83" t="str">
        <f t="shared" si="285"/>
        <v>21.RFI</v>
      </c>
      <c r="BF1520" s="83" t="s">
        <v>3755</v>
      </c>
      <c r="BG1520" s="96" t="s">
        <v>4201</v>
      </c>
      <c r="BH1520" s="437"/>
      <c r="BI1520" s="14"/>
      <c r="BJ1520" s="14"/>
    </row>
    <row r="1521" spans="1:62" s="13" customFormat="1" ht="15" hidden="1" customHeight="1">
      <c r="A1521" s="27">
        <v>22</v>
      </c>
      <c r="B1521" s="29"/>
      <c r="C1521" s="83" t="str">
        <f t="shared" si="275"/>
        <v>JAW-JT-PWT-0553</v>
      </c>
      <c r="D1521" s="83">
        <v>30597160031</v>
      </c>
      <c r="E1521" s="83" t="s">
        <v>7816</v>
      </c>
      <c r="F1521" s="83" t="s">
        <v>2848</v>
      </c>
      <c r="G1521" s="83" t="s">
        <v>5840</v>
      </c>
      <c r="H1521" s="84" t="s">
        <v>6825</v>
      </c>
      <c r="I1521" s="83">
        <v>109.282781</v>
      </c>
      <c r="J1521" s="83">
        <v>-7.4225329999999996</v>
      </c>
      <c r="K1521" s="83">
        <v>50</v>
      </c>
      <c r="L1521" s="83" t="s">
        <v>4504</v>
      </c>
      <c r="M1521" s="84"/>
      <c r="N1521" s="84"/>
      <c r="O1521" s="83" t="s">
        <v>3221</v>
      </c>
      <c r="P1521" s="84" t="s">
        <v>199</v>
      </c>
      <c r="Q1521" s="83" t="s">
        <v>417</v>
      </c>
      <c r="R1521" s="83" t="s">
        <v>418</v>
      </c>
      <c r="S1521" s="83" t="s">
        <v>106</v>
      </c>
      <c r="T1521" s="83" t="s">
        <v>4465</v>
      </c>
      <c r="U1521" s="83" t="s">
        <v>103</v>
      </c>
      <c r="V1521" s="83" t="s">
        <v>4468</v>
      </c>
      <c r="W1521" s="83" t="s">
        <v>2211</v>
      </c>
      <c r="X1521" s="83" t="s">
        <v>2436</v>
      </c>
      <c r="Y1521" s="85">
        <v>6614888</v>
      </c>
      <c r="Z1521" s="86">
        <v>44026</v>
      </c>
      <c r="AA1521" s="86"/>
      <c r="AB1521" s="87">
        <f t="shared" ca="1" si="278"/>
        <v>136</v>
      </c>
      <c r="AC1521" s="88" t="str">
        <f t="shared" ca="1" si="279"/>
        <v>121 - 150 days</v>
      </c>
      <c r="AD1521" s="89">
        <f t="shared" si="274"/>
        <v>44176</v>
      </c>
      <c r="AE1521" s="90" t="str">
        <f t="shared" si="287"/>
        <v>W50-2020</v>
      </c>
      <c r="AF1521" s="90" t="str">
        <f t="shared" si="288"/>
        <v>Dec-2020</v>
      </c>
      <c r="AG1521" s="89">
        <v>44160</v>
      </c>
      <c r="AH1521" s="90" t="str">
        <f t="shared" si="276"/>
        <v>W48-2020</v>
      </c>
      <c r="AI1521" s="90" t="str">
        <f t="shared" si="277"/>
        <v>Nov-2020</v>
      </c>
      <c r="AJ1521" s="89">
        <v>44175</v>
      </c>
      <c r="AK1521" s="90" t="str">
        <f t="shared" si="280"/>
        <v>W50-2020</v>
      </c>
      <c r="AL1521" s="90" t="str">
        <f t="shared" si="281"/>
        <v>Dec-2020</v>
      </c>
      <c r="AM1521" s="89">
        <v>44165</v>
      </c>
      <c r="AN1521" s="90" t="str">
        <f t="shared" si="282"/>
        <v>W49-2020</v>
      </c>
      <c r="AO1521" s="90" t="str">
        <f t="shared" si="283"/>
        <v>Nov-2020</v>
      </c>
      <c r="AP1521" s="83" t="s">
        <v>4464</v>
      </c>
      <c r="AQ1521" s="107">
        <v>44138</v>
      </c>
      <c r="AR1521" s="89"/>
      <c r="AS1521" s="93">
        <v>522012429848</v>
      </c>
      <c r="AT1521" s="94" t="s">
        <v>2416</v>
      </c>
      <c r="AU1521" s="255"/>
      <c r="AV1521" s="95"/>
      <c r="AW1521" s="97"/>
      <c r="AX1521" s="89"/>
      <c r="AY1521" s="89">
        <v>44162</v>
      </c>
      <c r="AZ1521" s="219" t="str">
        <f t="shared" si="286"/>
        <v>W48-2020</v>
      </c>
      <c r="BA1521" s="86"/>
      <c r="BB1521" s="86"/>
      <c r="BC1521" s="86"/>
      <c r="BD1521" s="83" t="s">
        <v>3719</v>
      </c>
      <c r="BE1521" s="83" t="str">
        <f t="shared" si="285"/>
        <v>21.RFI</v>
      </c>
      <c r="BF1521" s="83" t="s">
        <v>3755</v>
      </c>
      <c r="BG1521" s="96" t="s">
        <v>3782</v>
      </c>
      <c r="BH1521" s="437"/>
      <c r="BI1521" s="190"/>
      <c r="BJ1521" s="190"/>
    </row>
    <row r="1522" spans="1:62" s="13" customFormat="1" ht="15" hidden="1" customHeight="1">
      <c r="A1522" s="27">
        <v>45</v>
      </c>
      <c r="B1522" s="29"/>
      <c r="C1522" s="83" t="str">
        <f t="shared" si="275"/>
        <v>JAW-JT-PWD-0014</v>
      </c>
      <c r="D1522" s="83">
        <v>30597150031</v>
      </c>
      <c r="E1522" s="83" t="s">
        <v>7737</v>
      </c>
      <c r="F1522" s="83" t="s">
        <v>2861</v>
      </c>
      <c r="G1522" s="83" t="s">
        <v>5840</v>
      </c>
      <c r="H1522" s="84" t="s">
        <v>6825</v>
      </c>
      <c r="I1522" s="83">
        <v>110.9037939</v>
      </c>
      <c r="J1522" s="83">
        <v>-7.0908397000000001</v>
      </c>
      <c r="K1522" s="83">
        <v>50</v>
      </c>
      <c r="L1522" s="83" t="s">
        <v>4523</v>
      </c>
      <c r="M1522" s="84"/>
      <c r="N1522" s="84"/>
      <c r="O1522" s="83" t="s">
        <v>3244</v>
      </c>
      <c r="P1522" s="84" t="s">
        <v>199</v>
      </c>
      <c r="Q1522" s="83" t="s">
        <v>463</v>
      </c>
      <c r="R1522" s="83" t="s">
        <v>464</v>
      </c>
      <c r="S1522" s="83" t="s">
        <v>106</v>
      </c>
      <c r="T1522" s="83" t="s">
        <v>4465</v>
      </c>
      <c r="U1522" s="83" t="s">
        <v>103</v>
      </c>
      <c r="V1522" s="83" t="s">
        <v>4468</v>
      </c>
      <c r="W1522" s="83" t="s">
        <v>2211</v>
      </c>
      <c r="X1522" s="83" t="s">
        <v>2447</v>
      </c>
      <c r="Y1522" s="85">
        <v>6614888</v>
      </c>
      <c r="Z1522" s="86">
        <v>44026</v>
      </c>
      <c r="AA1522" s="86"/>
      <c r="AB1522" s="87">
        <f t="shared" ca="1" si="278"/>
        <v>255</v>
      </c>
      <c r="AC1522" s="88" t="str">
        <f t="shared" ca="1" si="279"/>
        <v>&gt; 150 days</v>
      </c>
      <c r="AD1522" s="89">
        <f t="shared" si="274"/>
        <v>44176</v>
      </c>
      <c r="AE1522" s="90" t="str">
        <f t="shared" si="287"/>
        <v>W50-2020</v>
      </c>
      <c r="AF1522" s="90" t="str">
        <f t="shared" si="288"/>
        <v>Dec-2020</v>
      </c>
      <c r="AG1522" s="89">
        <v>44129</v>
      </c>
      <c r="AH1522" s="90" t="str">
        <f t="shared" si="276"/>
        <v>W44-2020</v>
      </c>
      <c r="AI1522" s="90" t="str">
        <f t="shared" si="277"/>
        <v>Oct-2020</v>
      </c>
      <c r="AJ1522" s="89">
        <v>44255</v>
      </c>
      <c r="AK1522" s="90" t="str">
        <f t="shared" si="280"/>
        <v>W10-2021</v>
      </c>
      <c r="AL1522" s="90" t="str">
        <f t="shared" si="281"/>
        <v>Feb-2021</v>
      </c>
      <c r="AM1522" s="89">
        <v>44268</v>
      </c>
      <c r="AN1522" s="90" t="str">
        <f t="shared" si="282"/>
        <v>W11-2021</v>
      </c>
      <c r="AO1522" s="90" t="str">
        <f t="shared" si="283"/>
        <v>Mar-2021</v>
      </c>
      <c r="AP1522" s="83" t="s">
        <v>4462</v>
      </c>
      <c r="AQ1522" s="107">
        <v>44238</v>
      </c>
      <c r="AR1522" s="89"/>
      <c r="AS1522" s="93">
        <v>525530230524</v>
      </c>
      <c r="AT1522" s="94">
        <v>7.7</v>
      </c>
      <c r="AU1522" s="97"/>
      <c r="AV1522" s="95"/>
      <c r="AW1522" s="97"/>
      <c r="AX1522" s="89"/>
      <c r="AY1522" s="89">
        <v>44281</v>
      </c>
      <c r="AZ1522" s="219" t="str">
        <f t="shared" si="286"/>
        <v>W13-2021</v>
      </c>
      <c r="BA1522" s="86"/>
      <c r="BB1522" s="86"/>
      <c r="BC1522" s="86"/>
      <c r="BD1522" s="83" t="s">
        <v>3719</v>
      </c>
      <c r="BE1522" s="83" t="str">
        <f t="shared" si="285"/>
        <v>21.RFI</v>
      </c>
      <c r="BF1522" s="83" t="s">
        <v>3755</v>
      </c>
      <c r="BG1522" s="96" t="s">
        <v>3805</v>
      </c>
      <c r="BH1522" s="96"/>
      <c r="BI1522" s="197"/>
      <c r="BJ1522" s="197"/>
    </row>
    <row r="1523" spans="1:62" s="13" customFormat="1" ht="15" hidden="1" customHeight="1">
      <c r="A1523" s="27">
        <v>224</v>
      </c>
      <c r="B1523" s="29"/>
      <c r="C1523" s="83" t="str">
        <f t="shared" si="275"/>
        <v>JAW-JB-KWG-1073</v>
      </c>
      <c r="D1523" s="83">
        <v>30597320031</v>
      </c>
      <c r="E1523" s="83" t="s">
        <v>7362</v>
      </c>
      <c r="F1523" s="83" t="s">
        <v>7958</v>
      </c>
      <c r="G1523" s="83" t="s">
        <v>5840</v>
      </c>
      <c r="H1523" s="84" t="s">
        <v>6827</v>
      </c>
      <c r="I1523" s="83">
        <v>107.489</v>
      </c>
      <c r="J1523" s="83">
        <v>-6.17333</v>
      </c>
      <c r="K1523" s="83">
        <v>40</v>
      </c>
      <c r="L1523" s="83" t="s">
        <v>4655</v>
      </c>
      <c r="M1523" s="84"/>
      <c r="N1523" s="84"/>
      <c r="O1523" s="83" t="s">
        <v>3417</v>
      </c>
      <c r="P1523" s="84" t="s">
        <v>199</v>
      </c>
      <c r="Q1523" s="83" t="s">
        <v>821</v>
      </c>
      <c r="R1523" s="83" t="s">
        <v>822</v>
      </c>
      <c r="S1523" s="83" t="s">
        <v>2200</v>
      </c>
      <c r="T1523" s="83"/>
      <c r="U1523" s="83" t="s">
        <v>2197</v>
      </c>
      <c r="V1523" s="83" t="s">
        <v>4479</v>
      </c>
      <c r="W1523" s="83" t="s">
        <v>2205</v>
      </c>
      <c r="X1523" s="83" t="s">
        <v>2499</v>
      </c>
      <c r="Y1523" s="85">
        <v>6614852</v>
      </c>
      <c r="Z1523" s="86">
        <v>44018</v>
      </c>
      <c r="AA1523" s="86"/>
      <c r="AB1523" s="87">
        <f t="shared" ca="1" si="278"/>
        <v>50</v>
      </c>
      <c r="AC1523" s="88" t="str">
        <f t="shared" ca="1" si="279"/>
        <v>31 - 60 days</v>
      </c>
      <c r="AD1523" s="89">
        <f t="shared" si="274"/>
        <v>44048</v>
      </c>
      <c r="AE1523" s="90" t="str">
        <f t="shared" si="287"/>
        <v>W32-2020</v>
      </c>
      <c r="AF1523" s="90" t="str">
        <f t="shared" si="288"/>
        <v>Aug-2020</v>
      </c>
      <c r="AG1523" s="89">
        <v>44058</v>
      </c>
      <c r="AH1523" s="90" t="str">
        <f t="shared" si="276"/>
        <v>W33-2020</v>
      </c>
      <c r="AI1523" s="90" t="str">
        <f t="shared" si="277"/>
        <v>Aug-2020</v>
      </c>
      <c r="AJ1523" s="89">
        <v>44058</v>
      </c>
      <c r="AK1523" s="90" t="str">
        <f t="shared" si="280"/>
        <v>W33-2020</v>
      </c>
      <c r="AL1523" s="90" t="str">
        <f t="shared" si="281"/>
        <v>Aug-2020</v>
      </c>
      <c r="AM1523" s="89">
        <v>44071</v>
      </c>
      <c r="AN1523" s="90" t="str">
        <f t="shared" si="282"/>
        <v>W35-2020</v>
      </c>
      <c r="AO1523" s="90" t="str">
        <f t="shared" si="283"/>
        <v>Aug-2020</v>
      </c>
      <c r="AP1523" s="83" t="s">
        <v>4464</v>
      </c>
      <c r="AQ1523" s="107">
        <v>44053</v>
      </c>
      <c r="AR1523" s="89"/>
      <c r="AS1523" s="93">
        <v>534685915150</v>
      </c>
      <c r="AT1523" s="94">
        <v>6.6</v>
      </c>
      <c r="AU1523" s="97"/>
      <c r="AV1523" s="95"/>
      <c r="AW1523" s="97"/>
      <c r="AX1523" s="89"/>
      <c r="AY1523" s="89">
        <v>44068</v>
      </c>
      <c r="AZ1523" s="219" t="str">
        <f t="shared" si="286"/>
        <v>W35-2020</v>
      </c>
      <c r="BA1523" s="86"/>
      <c r="BB1523" s="86"/>
      <c r="BC1523" s="86"/>
      <c r="BD1523" s="83" t="s">
        <v>3719</v>
      </c>
      <c r="BE1523" s="83" t="str">
        <f t="shared" si="285"/>
        <v>21.RFI</v>
      </c>
      <c r="BF1523" s="83" t="s">
        <v>3755</v>
      </c>
      <c r="BG1523" s="96" t="s">
        <v>3984</v>
      </c>
      <c r="BH1523" s="437"/>
      <c r="BI1523" s="190"/>
      <c r="BJ1523" s="190"/>
    </row>
    <row r="1524" spans="1:62" s="13" customFormat="1" ht="15" hidden="1" customHeight="1">
      <c r="A1524" s="27">
        <v>261</v>
      </c>
      <c r="B1524" s="29"/>
      <c r="C1524" s="83" t="str">
        <f t="shared" si="275"/>
        <v>JAW-JT-SLW-2320</v>
      </c>
      <c r="D1524" s="83">
        <v>30596380031</v>
      </c>
      <c r="E1524" s="83" t="s">
        <v>7757</v>
      </c>
      <c r="F1524" s="83" t="s">
        <v>2949</v>
      </c>
      <c r="G1524" s="83" t="s">
        <v>5840</v>
      </c>
      <c r="H1524" s="84" t="s">
        <v>6508</v>
      </c>
      <c r="I1524" s="83">
        <v>109.15694000000001</v>
      </c>
      <c r="J1524" s="83">
        <v>-6.9073900000000004</v>
      </c>
      <c r="K1524" s="83">
        <v>50</v>
      </c>
      <c r="L1524" s="83" t="s">
        <v>4685</v>
      </c>
      <c r="M1524" s="84"/>
      <c r="N1524" s="84"/>
      <c r="O1524" s="83" t="s">
        <v>3454</v>
      </c>
      <c r="P1524" s="84" t="s">
        <v>199</v>
      </c>
      <c r="Q1524" s="83" t="s">
        <v>895</v>
      </c>
      <c r="R1524" s="83" t="s">
        <v>896</v>
      </c>
      <c r="S1524" s="83" t="s">
        <v>2200</v>
      </c>
      <c r="T1524" s="83"/>
      <c r="U1524" s="83" t="s">
        <v>103</v>
      </c>
      <c r="V1524" s="83" t="s">
        <v>4468</v>
      </c>
      <c r="W1524" s="83" t="s">
        <v>2211</v>
      </c>
      <c r="X1524" s="83" t="s">
        <v>2524</v>
      </c>
      <c r="Y1524" s="85">
        <v>6614810</v>
      </c>
      <c r="Z1524" s="86">
        <v>44013</v>
      </c>
      <c r="AA1524" s="86"/>
      <c r="AB1524" s="87">
        <f t="shared" ca="1" si="278"/>
        <v>239</v>
      </c>
      <c r="AC1524" s="88" t="str">
        <f t="shared" ca="1" si="279"/>
        <v>&gt; 150 days</v>
      </c>
      <c r="AD1524" s="89">
        <f t="shared" si="274"/>
        <v>44043</v>
      </c>
      <c r="AE1524" s="90" t="str">
        <f t="shared" si="287"/>
        <v>W31-2020</v>
      </c>
      <c r="AF1524" s="90" t="str">
        <f t="shared" si="288"/>
        <v>Jul-2020</v>
      </c>
      <c r="AG1524" s="89">
        <v>44042</v>
      </c>
      <c r="AH1524" s="90" t="str">
        <f t="shared" si="276"/>
        <v>W31-2020</v>
      </c>
      <c r="AI1524" s="90" t="str">
        <f t="shared" si="277"/>
        <v>Jul-2020</v>
      </c>
      <c r="AJ1524" s="89">
        <v>44255</v>
      </c>
      <c r="AK1524" s="90" t="str">
        <f t="shared" si="280"/>
        <v>W10-2021</v>
      </c>
      <c r="AL1524" s="90" t="str">
        <f t="shared" si="281"/>
        <v>Feb-2021</v>
      </c>
      <c r="AM1524" s="89">
        <v>44255</v>
      </c>
      <c r="AN1524" s="90" t="str">
        <f t="shared" si="282"/>
        <v>W10-2021</v>
      </c>
      <c r="AO1524" s="90" t="str">
        <f t="shared" si="283"/>
        <v>Feb-2021</v>
      </c>
      <c r="AP1524" s="83" t="s">
        <v>4462</v>
      </c>
      <c r="AQ1524" s="107">
        <v>44238</v>
      </c>
      <c r="AR1524" s="89"/>
      <c r="AS1524" s="93">
        <v>522521737122</v>
      </c>
      <c r="AT1524" s="94">
        <v>7.7</v>
      </c>
      <c r="AU1524" s="97"/>
      <c r="AV1524" s="95"/>
      <c r="AW1524" s="97"/>
      <c r="AX1524" s="89">
        <v>44040</v>
      </c>
      <c r="AY1524" s="89">
        <v>44252</v>
      </c>
      <c r="AZ1524" s="219" t="str">
        <f t="shared" si="286"/>
        <v>W09-2021</v>
      </c>
      <c r="BA1524" s="86"/>
      <c r="BB1524" s="86"/>
      <c r="BC1524" s="86"/>
      <c r="BD1524" s="83" t="s">
        <v>3719</v>
      </c>
      <c r="BE1524" s="83" t="str">
        <f t="shared" si="285"/>
        <v>21.RFI</v>
      </c>
      <c r="BF1524" s="83" t="s">
        <v>3755</v>
      </c>
      <c r="BG1524" s="96" t="s">
        <v>4021</v>
      </c>
      <c r="BH1524" s="437"/>
      <c r="BI1524" s="242"/>
      <c r="BJ1524" s="242"/>
    </row>
    <row r="1525" spans="1:62" s="13" customFormat="1" ht="15" hidden="1" customHeight="1">
      <c r="A1525" s="27">
        <v>447</v>
      </c>
      <c r="B1525" s="29"/>
      <c r="C1525" s="83" t="str">
        <f t="shared" si="275"/>
        <v>JAW-JB-CBI-0108</v>
      </c>
      <c r="D1525" s="83">
        <v>30597310031</v>
      </c>
      <c r="E1525" s="83" t="s">
        <v>7821</v>
      </c>
      <c r="F1525" s="83" t="s">
        <v>3119</v>
      </c>
      <c r="G1525" s="83" t="s">
        <v>5840</v>
      </c>
      <c r="H1525" s="84" t="s">
        <v>6825</v>
      </c>
      <c r="I1525" s="83">
        <v>106.79885</v>
      </c>
      <c r="J1525" s="83">
        <v>-6.5219500000000004</v>
      </c>
      <c r="K1525" s="83">
        <v>30</v>
      </c>
      <c r="L1525" s="83" t="s">
        <v>4502</v>
      </c>
      <c r="M1525" s="84"/>
      <c r="N1525" s="84"/>
      <c r="O1525" s="83" t="s">
        <v>3640</v>
      </c>
      <c r="P1525" s="84" t="s">
        <v>199</v>
      </c>
      <c r="Q1525" s="83" t="s">
        <v>1267</v>
      </c>
      <c r="R1525" s="83" t="s">
        <v>1268</v>
      </c>
      <c r="S1525" s="83" t="s">
        <v>2200</v>
      </c>
      <c r="T1525" s="83"/>
      <c r="U1525" s="83" t="s">
        <v>2197</v>
      </c>
      <c r="V1525" s="83" t="s">
        <v>4473</v>
      </c>
      <c r="W1525" s="83" t="s">
        <v>2205</v>
      </c>
      <c r="X1525" s="83" t="s">
        <v>2427</v>
      </c>
      <c r="Y1525" s="85">
        <v>6614797</v>
      </c>
      <c r="Z1525" s="86">
        <v>44008</v>
      </c>
      <c r="AA1525" s="86"/>
      <c r="AB1525" s="87">
        <f t="shared" ca="1" si="278"/>
        <v>56</v>
      </c>
      <c r="AC1525" s="88" t="str">
        <f t="shared" ca="1" si="279"/>
        <v>31 - 60 days</v>
      </c>
      <c r="AD1525" s="89">
        <f t="shared" si="274"/>
        <v>44038</v>
      </c>
      <c r="AE1525" s="90" t="str">
        <f t="shared" si="287"/>
        <v>W31-2020</v>
      </c>
      <c r="AF1525" s="90" t="str">
        <f t="shared" si="288"/>
        <v>Jul-2020</v>
      </c>
      <c r="AG1525" s="89">
        <v>44037</v>
      </c>
      <c r="AH1525" s="90" t="str">
        <f t="shared" si="276"/>
        <v>W30-2020</v>
      </c>
      <c r="AI1525" s="90" t="str">
        <f t="shared" si="277"/>
        <v>Jul-2020</v>
      </c>
      <c r="AJ1525" s="89">
        <v>44037</v>
      </c>
      <c r="AK1525" s="90" t="str">
        <f t="shared" si="280"/>
        <v>W30-2020</v>
      </c>
      <c r="AL1525" s="90" t="str">
        <f t="shared" si="281"/>
        <v>Jul-2020</v>
      </c>
      <c r="AM1525" s="89">
        <v>44055</v>
      </c>
      <c r="AN1525" s="90" t="str">
        <f t="shared" si="282"/>
        <v>W33-2020</v>
      </c>
      <c r="AO1525" s="90" t="str">
        <f t="shared" si="283"/>
        <v>Aug-2020</v>
      </c>
      <c r="AP1525" s="83" t="s">
        <v>4464</v>
      </c>
      <c r="AQ1525" s="107">
        <v>44053</v>
      </c>
      <c r="AR1525" s="89"/>
      <c r="AS1525" s="93">
        <v>538414576873</v>
      </c>
      <c r="AT1525" s="94">
        <v>6.6</v>
      </c>
      <c r="AU1525" s="97"/>
      <c r="AV1525" s="95"/>
      <c r="AW1525" s="97"/>
      <c r="AX1525" s="89">
        <v>44042</v>
      </c>
      <c r="AY1525" s="89">
        <v>44064</v>
      </c>
      <c r="AZ1525" s="219" t="str">
        <f t="shared" si="286"/>
        <v>W34-2020</v>
      </c>
      <c r="BA1525" s="86"/>
      <c r="BB1525" s="86">
        <v>44079</v>
      </c>
      <c r="BC1525" s="86"/>
      <c r="BD1525" s="83" t="s">
        <v>3719</v>
      </c>
      <c r="BE1525" s="83" t="str">
        <f t="shared" si="285"/>
        <v>21.RFI</v>
      </c>
      <c r="BF1525" s="83" t="s">
        <v>3755</v>
      </c>
      <c r="BG1525" s="96" t="s">
        <v>4188</v>
      </c>
      <c r="BH1525" s="96"/>
      <c r="BI1525" s="197"/>
      <c r="BJ1525" s="197"/>
    </row>
    <row r="1526" spans="1:62" s="13" customFormat="1" ht="15" hidden="1" customHeight="1">
      <c r="A1526" s="27">
        <v>409</v>
      </c>
      <c r="B1526" s="29"/>
      <c r="C1526" s="83" t="str">
        <f t="shared" si="275"/>
        <v>JAW-JB-BGR-0226</v>
      </c>
      <c r="D1526" s="83">
        <v>30595650031</v>
      </c>
      <c r="E1526" s="83" t="s">
        <v>7379</v>
      </c>
      <c r="F1526" s="83" t="s">
        <v>3084</v>
      </c>
      <c r="G1526" s="83" t="s">
        <v>5840</v>
      </c>
      <c r="H1526" s="84" t="s">
        <v>6827</v>
      </c>
      <c r="I1526" s="83">
        <v>107.05654</v>
      </c>
      <c r="J1526" s="83">
        <v>-6.55755</v>
      </c>
      <c r="K1526" s="83">
        <v>50</v>
      </c>
      <c r="L1526" s="83" t="s">
        <v>4791</v>
      </c>
      <c r="M1526" s="84"/>
      <c r="N1526" s="84"/>
      <c r="O1526" s="83" t="s">
        <v>3602</v>
      </c>
      <c r="P1526" s="84" t="s">
        <v>199</v>
      </c>
      <c r="Q1526" s="83" t="s">
        <v>1191</v>
      </c>
      <c r="R1526" s="83" t="s">
        <v>1192</v>
      </c>
      <c r="S1526" s="83" t="s">
        <v>2200</v>
      </c>
      <c r="T1526" s="83"/>
      <c r="U1526" s="83" t="s">
        <v>2197</v>
      </c>
      <c r="V1526" s="83" t="s">
        <v>4473</v>
      </c>
      <c r="W1526" s="83" t="s">
        <v>2205</v>
      </c>
      <c r="X1526" s="83" t="s">
        <v>2427</v>
      </c>
      <c r="Y1526" s="85">
        <v>6614795</v>
      </c>
      <c r="Z1526" s="86">
        <v>44008</v>
      </c>
      <c r="AA1526" s="86"/>
      <c r="AB1526" s="87">
        <f t="shared" ca="1" si="278"/>
        <v>66</v>
      </c>
      <c r="AC1526" s="88" t="str">
        <f t="shared" ca="1" si="279"/>
        <v>61 - 90 days</v>
      </c>
      <c r="AD1526" s="89">
        <f t="shared" si="274"/>
        <v>44038</v>
      </c>
      <c r="AE1526" s="90" t="str">
        <f t="shared" si="287"/>
        <v>W31-2020</v>
      </c>
      <c r="AF1526" s="90" t="str">
        <f t="shared" si="288"/>
        <v>Jul-2020</v>
      </c>
      <c r="AG1526" s="89">
        <v>44037</v>
      </c>
      <c r="AH1526" s="90" t="str">
        <f t="shared" si="276"/>
        <v>W30-2020</v>
      </c>
      <c r="AI1526" s="90" t="str">
        <f t="shared" si="277"/>
        <v>Jul-2020</v>
      </c>
      <c r="AJ1526" s="89">
        <v>44043</v>
      </c>
      <c r="AK1526" s="90" t="str">
        <f t="shared" si="280"/>
        <v>W31-2020</v>
      </c>
      <c r="AL1526" s="90" t="str">
        <f t="shared" si="281"/>
        <v>Jul-2020</v>
      </c>
      <c r="AM1526" s="89">
        <v>44079</v>
      </c>
      <c r="AN1526" s="90" t="str">
        <f t="shared" si="282"/>
        <v>W36-2020</v>
      </c>
      <c r="AO1526" s="90" t="str">
        <f t="shared" si="283"/>
        <v>Sep-2020</v>
      </c>
      <c r="AP1526" s="83" t="s">
        <v>4464</v>
      </c>
      <c r="AQ1526" s="107">
        <v>44028</v>
      </c>
      <c r="AR1526" s="89"/>
      <c r="AS1526" s="93">
        <v>538671118910</v>
      </c>
      <c r="AT1526" s="94">
        <v>6.6</v>
      </c>
      <c r="AU1526" s="97"/>
      <c r="AV1526" s="95"/>
      <c r="AW1526" s="97"/>
      <c r="AX1526" s="89">
        <v>44048</v>
      </c>
      <c r="AY1526" s="89">
        <v>44074</v>
      </c>
      <c r="AZ1526" s="219" t="str">
        <f t="shared" si="286"/>
        <v>W36-2020</v>
      </c>
      <c r="BA1526" s="86"/>
      <c r="BB1526" s="86"/>
      <c r="BC1526" s="86"/>
      <c r="BD1526" s="83" t="s">
        <v>3719</v>
      </c>
      <c r="BE1526" s="83" t="str">
        <f t="shared" si="285"/>
        <v>21.RFI</v>
      </c>
      <c r="BF1526" s="83" t="s">
        <v>3755</v>
      </c>
      <c r="BG1526" s="96" t="s">
        <v>4154</v>
      </c>
      <c r="BH1526" s="437"/>
    </row>
    <row r="1527" spans="1:62" s="13" customFormat="1" ht="15" hidden="1" customHeight="1">
      <c r="A1527" s="27">
        <v>413</v>
      </c>
      <c r="B1527" s="29"/>
      <c r="C1527" s="83" t="str">
        <f t="shared" si="275"/>
        <v>JAW-JB-KWG-1065</v>
      </c>
      <c r="D1527" s="83">
        <v>30595640031</v>
      </c>
      <c r="E1527" s="83" t="s">
        <v>7656</v>
      </c>
      <c r="F1527" s="83" t="s">
        <v>3088</v>
      </c>
      <c r="G1527" s="83" t="s">
        <v>5840</v>
      </c>
      <c r="H1527" s="84" t="s">
        <v>6827</v>
      </c>
      <c r="I1527" s="83">
        <v>107.19755000000001</v>
      </c>
      <c r="J1527" s="83">
        <v>-6.0455100000000002</v>
      </c>
      <c r="K1527" s="83">
        <v>50</v>
      </c>
      <c r="L1527" s="83" t="s">
        <v>4714</v>
      </c>
      <c r="M1527" s="84"/>
      <c r="N1527" s="84"/>
      <c r="O1527" s="83" t="s">
        <v>3606</v>
      </c>
      <c r="P1527" s="84" t="s">
        <v>199</v>
      </c>
      <c r="Q1527" s="83" t="s">
        <v>1199</v>
      </c>
      <c r="R1527" s="83" t="s">
        <v>1200</v>
      </c>
      <c r="S1527" s="83" t="s">
        <v>2200</v>
      </c>
      <c r="T1527" s="83"/>
      <c r="U1527" s="83" t="s">
        <v>2197</v>
      </c>
      <c r="V1527" s="83" t="s">
        <v>4473</v>
      </c>
      <c r="W1527" s="83" t="s">
        <v>2205</v>
      </c>
      <c r="X1527" s="83" t="s">
        <v>2499</v>
      </c>
      <c r="Y1527" s="85">
        <v>6614793</v>
      </c>
      <c r="Z1527" s="86">
        <v>44008</v>
      </c>
      <c r="AA1527" s="86"/>
      <c r="AB1527" s="87">
        <f t="shared" ca="1" si="278"/>
        <v>167</v>
      </c>
      <c r="AC1527" s="88" t="str">
        <f t="shared" ca="1" si="279"/>
        <v>&gt; 150 days</v>
      </c>
      <c r="AD1527" s="89">
        <f t="shared" si="274"/>
        <v>44038</v>
      </c>
      <c r="AE1527" s="90" t="str">
        <f t="shared" si="287"/>
        <v>W31-2020</v>
      </c>
      <c r="AF1527" s="90" t="str">
        <f t="shared" si="288"/>
        <v>Jul-2020</v>
      </c>
      <c r="AG1527" s="89">
        <v>44037</v>
      </c>
      <c r="AH1527" s="90" t="str">
        <f t="shared" si="276"/>
        <v>W30-2020</v>
      </c>
      <c r="AI1527" s="90" t="str">
        <f t="shared" si="277"/>
        <v>Jul-2020</v>
      </c>
      <c r="AJ1527" s="89">
        <v>44188</v>
      </c>
      <c r="AK1527" s="90" t="str">
        <f t="shared" si="280"/>
        <v>W52-2020</v>
      </c>
      <c r="AL1527" s="90" t="str">
        <f t="shared" si="281"/>
        <v>Dec-2020</v>
      </c>
      <c r="AM1527" s="89">
        <v>44188</v>
      </c>
      <c r="AN1527" s="90" t="str">
        <f t="shared" si="282"/>
        <v>W52-2020</v>
      </c>
      <c r="AO1527" s="90" t="str">
        <f t="shared" si="283"/>
        <v>Dec-2020</v>
      </c>
      <c r="AP1527" s="83" t="s">
        <v>4463</v>
      </c>
      <c r="AQ1527" s="107">
        <v>44166</v>
      </c>
      <c r="AR1527" s="89"/>
      <c r="AS1527" s="93">
        <v>534826726240</v>
      </c>
      <c r="AT1527" s="94">
        <v>6.6</v>
      </c>
      <c r="AU1527" s="97"/>
      <c r="AV1527" s="95"/>
      <c r="AW1527" s="97"/>
      <c r="AX1527" s="89">
        <v>44036</v>
      </c>
      <c r="AY1527" s="89">
        <v>44175</v>
      </c>
      <c r="AZ1527" s="219" t="str">
        <f t="shared" si="286"/>
        <v>W50-2020</v>
      </c>
      <c r="BA1527" s="86"/>
      <c r="BB1527" s="86"/>
      <c r="BC1527" s="86"/>
      <c r="BD1527" s="83" t="s">
        <v>3719</v>
      </c>
      <c r="BE1527" s="83" t="str">
        <f t="shared" si="285"/>
        <v>21.RFI</v>
      </c>
      <c r="BF1527" s="83" t="s">
        <v>3755</v>
      </c>
      <c r="BG1527" s="96" t="s">
        <v>4158</v>
      </c>
      <c r="BH1527" s="96"/>
      <c r="BI1527" s="198"/>
      <c r="BJ1527" s="198"/>
    </row>
    <row r="1528" spans="1:62" s="13" customFormat="1" ht="15" hidden="1" customHeight="1">
      <c r="A1528" s="27">
        <v>322</v>
      </c>
      <c r="B1528" s="29"/>
      <c r="C1528" s="83" t="str">
        <f t="shared" si="275"/>
        <v>NUS-NT-KPG-0286</v>
      </c>
      <c r="D1528" s="83">
        <v>30595580031</v>
      </c>
      <c r="E1528" s="83" t="s">
        <v>7623</v>
      </c>
      <c r="F1528" s="83" t="s">
        <v>3006</v>
      </c>
      <c r="G1528" s="83" t="s">
        <v>5840</v>
      </c>
      <c r="H1528" s="84" t="s">
        <v>6832</v>
      </c>
      <c r="I1528" s="83">
        <v>123.497</v>
      </c>
      <c r="J1528" s="83">
        <v>-10.320499999999999</v>
      </c>
      <c r="K1528" s="83">
        <v>50</v>
      </c>
      <c r="L1528" s="83" t="s">
        <v>4728</v>
      </c>
      <c r="M1528" s="95"/>
      <c r="N1528" s="84"/>
      <c r="O1528" s="83" t="s">
        <v>3515</v>
      </c>
      <c r="P1528" s="84" t="s">
        <v>10248</v>
      </c>
      <c r="Q1528" s="83" t="s">
        <v>1017</v>
      </c>
      <c r="R1528" s="83" t="s">
        <v>1018</v>
      </c>
      <c r="S1528" s="83" t="s">
        <v>2200</v>
      </c>
      <c r="T1528" s="83"/>
      <c r="U1528" s="83" t="s">
        <v>203</v>
      </c>
      <c r="V1528" s="83" t="s">
        <v>4478</v>
      </c>
      <c r="W1528" s="83" t="s">
        <v>2222</v>
      </c>
      <c r="X1528" s="83" t="s">
        <v>2547</v>
      </c>
      <c r="Y1528" s="85">
        <v>6614783</v>
      </c>
      <c r="Z1528" s="86">
        <v>44006</v>
      </c>
      <c r="AA1528" s="86"/>
      <c r="AB1528" s="87">
        <f t="shared" ca="1" si="278"/>
        <v>43</v>
      </c>
      <c r="AC1528" s="88" t="str">
        <f t="shared" ca="1" si="279"/>
        <v>31 - 60 days</v>
      </c>
      <c r="AD1528" s="89">
        <f t="shared" si="274"/>
        <v>44036</v>
      </c>
      <c r="AE1528" s="90" t="str">
        <f t="shared" si="287"/>
        <v>W30-2020</v>
      </c>
      <c r="AF1528" s="90" t="str">
        <f t="shared" si="288"/>
        <v>Jul-2020</v>
      </c>
      <c r="AG1528" s="89">
        <v>44035</v>
      </c>
      <c r="AH1528" s="90" t="str">
        <f t="shared" si="276"/>
        <v>W30-2020</v>
      </c>
      <c r="AI1528" s="90" t="str">
        <f t="shared" si="277"/>
        <v>Jul-2020</v>
      </c>
      <c r="AJ1528" s="89">
        <v>44043</v>
      </c>
      <c r="AK1528" s="90" t="str">
        <f t="shared" si="280"/>
        <v>W31-2020</v>
      </c>
      <c r="AL1528" s="90" t="str">
        <f t="shared" si="281"/>
        <v>Jul-2020</v>
      </c>
      <c r="AM1528" s="89">
        <v>44050</v>
      </c>
      <c r="AN1528" s="90" t="str">
        <f t="shared" si="282"/>
        <v>W32-2020</v>
      </c>
      <c r="AO1528" s="90" t="str">
        <f t="shared" si="283"/>
        <v>Aug-2020</v>
      </c>
      <c r="AP1528" s="83" t="s">
        <v>4464</v>
      </c>
      <c r="AQ1528" s="107">
        <v>44023</v>
      </c>
      <c r="AR1528" s="89"/>
      <c r="AS1528" s="93"/>
      <c r="AT1528" s="94"/>
      <c r="AU1528" s="97"/>
      <c r="AV1528" s="95"/>
      <c r="AW1528" s="97"/>
      <c r="AX1528" s="89"/>
      <c r="AY1528" s="89">
        <v>44049</v>
      </c>
      <c r="AZ1528" s="219" t="str">
        <f t="shared" si="286"/>
        <v>W32-2020</v>
      </c>
      <c r="BA1528" s="86"/>
      <c r="BB1528" s="86"/>
      <c r="BC1528" s="86"/>
      <c r="BD1528" s="83" t="s">
        <v>3719</v>
      </c>
      <c r="BE1528" s="83" t="str">
        <f t="shared" si="285"/>
        <v>21.RFI</v>
      </c>
      <c r="BF1528" s="83" t="s">
        <v>3755</v>
      </c>
      <c r="BG1528" s="96" t="s">
        <v>4077</v>
      </c>
      <c r="BH1528" s="437"/>
    </row>
    <row r="1529" spans="1:62" s="13" customFormat="1" ht="15" hidden="1" customHeight="1">
      <c r="A1529" s="27">
        <v>418</v>
      </c>
      <c r="B1529" s="29"/>
      <c r="C1529" s="83" t="str">
        <f t="shared" si="275"/>
        <v>NUS-NT-KPG-0282</v>
      </c>
      <c r="D1529" s="83">
        <v>30597300031</v>
      </c>
      <c r="E1529" s="83" t="s">
        <v>7815</v>
      </c>
      <c r="F1529" s="83" t="s">
        <v>3093</v>
      </c>
      <c r="G1529" s="83" t="s">
        <v>5840</v>
      </c>
      <c r="H1529" s="84" t="s">
        <v>6825</v>
      </c>
      <c r="I1529" s="83">
        <v>123.605</v>
      </c>
      <c r="J1529" s="83">
        <v>-10.3163</v>
      </c>
      <c r="K1529" s="83">
        <v>50</v>
      </c>
      <c r="L1529" s="83" t="s">
        <v>4798</v>
      </c>
      <c r="M1529" s="95"/>
      <c r="N1529" s="84"/>
      <c r="O1529" s="83" t="s">
        <v>3611</v>
      </c>
      <c r="P1529" s="84" t="s">
        <v>10248</v>
      </c>
      <c r="Q1529" s="83" t="s">
        <v>1209</v>
      </c>
      <c r="R1529" s="83" t="s">
        <v>1210</v>
      </c>
      <c r="S1529" s="83" t="s">
        <v>2200</v>
      </c>
      <c r="T1529" s="83"/>
      <c r="U1529" s="83" t="s">
        <v>203</v>
      </c>
      <c r="V1529" s="83" t="s">
        <v>4478</v>
      </c>
      <c r="W1529" s="83" t="s">
        <v>2222</v>
      </c>
      <c r="X1529" s="83" t="s">
        <v>2547</v>
      </c>
      <c r="Y1529" s="85">
        <v>6614781</v>
      </c>
      <c r="Z1529" s="86">
        <v>44006</v>
      </c>
      <c r="AA1529" s="86"/>
      <c r="AB1529" s="87">
        <f t="shared" ca="1" si="278"/>
        <v>131</v>
      </c>
      <c r="AC1529" s="88" t="str">
        <f t="shared" ca="1" si="279"/>
        <v>121 - 150 days</v>
      </c>
      <c r="AD1529" s="89">
        <f t="shared" si="274"/>
        <v>44036</v>
      </c>
      <c r="AE1529" s="90" t="str">
        <f t="shared" si="287"/>
        <v>W30-2020</v>
      </c>
      <c r="AF1529" s="90" t="str">
        <f t="shared" si="288"/>
        <v>Jul-2020</v>
      </c>
      <c r="AG1529" s="89">
        <v>44043</v>
      </c>
      <c r="AH1529" s="90" t="str">
        <f t="shared" si="276"/>
        <v>W31-2020</v>
      </c>
      <c r="AI1529" s="90" t="str">
        <f t="shared" si="277"/>
        <v>Jul-2020</v>
      </c>
      <c r="AJ1529" s="89">
        <v>44084</v>
      </c>
      <c r="AK1529" s="90" t="str">
        <f t="shared" si="280"/>
        <v>W37-2020</v>
      </c>
      <c r="AL1529" s="90" t="str">
        <f t="shared" si="281"/>
        <v>Sep-2020</v>
      </c>
      <c r="AM1529" s="89">
        <v>44119</v>
      </c>
      <c r="AN1529" s="90" t="str">
        <f t="shared" si="282"/>
        <v>W42-2020</v>
      </c>
      <c r="AO1529" s="90" t="str">
        <f t="shared" si="283"/>
        <v>Oct-2020</v>
      </c>
      <c r="AP1529" s="83" t="s">
        <v>4464</v>
      </c>
      <c r="AQ1529" s="107">
        <v>44023</v>
      </c>
      <c r="AR1529" s="89"/>
      <c r="AS1529" s="93"/>
      <c r="AT1529" s="94"/>
      <c r="AU1529" s="97"/>
      <c r="AV1529" s="95"/>
      <c r="AW1529" s="97"/>
      <c r="AX1529" s="89"/>
      <c r="AY1529" s="89">
        <v>44137</v>
      </c>
      <c r="AZ1529" s="219" t="str">
        <f t="shared" si="286"/>
        <v>W45-2020</v>
      </c>
      <c r="BA1529" s="86"/>
      <c r="BB1529" s="86"/>
      <c r="BC1529" s="86"/>
      <c r="BD1529" s="83" t="s">
        <v>3719</v>
      </c>
      <c r="BE1529" s="83" t="str">
        <f t="shared" si="285"/>
        <v>21.RFI</v>
      </c>
      <c r="BF1529" s="83" t="s">
        <v>3755</v>
      </c>
      <c r="BG1529" s="96" t="s">
        <v>4163</v>
      </c>
      <c r="BH1529" s="437"/>
    </row>
    <row r="1530" spans="1:62" s="13" customFormat="1" ht="15" hidden="1" customHeight="1">
      <c r="A1530" s="27">
        <v>8</v>
      </c>
      <c r="B1530" s="29"/>
      <c r="C1530" s="83" t="str">
        <f t="shared" si="275"/>
        <v>JAW-JB-BGR-0222</v>
      </c>
      <c r="D1530" s="83">
        <v>30595410031</v>
      </c>
      <c r="E1530" s="83" t="s">
        <v>7863</v>
      </c>
      <c r="F1530" s="83" t="s">
        <v>2843</v>
      </c>
      <c r="G1530" s="83" t="s">
        <v>5840</v>
      </c>
      <c r="H1530" s="84" t="s">
        <v>6825</v>
      </c>
      <c r="I1530" s="83">
        <v>106.902</v>
      </c>
      <c r="J1530" s="83">
        <v>-6.6183800000000002</v>
      </c>
      <c r="K1530" s="83">
        <v>40</v>
      </c>
      <c r="L1530" s="83" t="s">
        <v>4492</v>
      </c>
      <c r="M1530" s="84"/>
      <c r="N1530" s="84"/>
      <c r="O1530" s="83" t="s">
        <v>5864</v>
      </c>
      <c r="P1530" s="84" t="s">
        <v>199</v>
      </c>
      <c r="Q1530" s="83" t="s">
        <v>389</v>
      </c>
      <c r="R1530" s="83" t="s">
        <v>390</v>
      </c>
      <c r="S1530" s="83" t="s">
        <v>106</v>
      </c>
      <c r="T1530" s="83" t="s">
        <v>4465</v>
      </c>
      <c r="U1530" s="83" t="s">
        <v>2197</v>
      </c>
      <c r="V1530" s="83" t="s">
        <v>4473</v>
      </c>
      <c r="W1530" s="83" t="s">
        <v>2205</v>
      </c>
      <c r="X1530" s="83" t="s">
        <v>2427</v>
      </c>
      <c r="Y1530" s="85">
        <v>6614778</v>
      </c>
      <c r="Z1530" s="86">
        <v>44006</v>
      </c>
      <c r="AA1530" s="86"/>
      <c r="AB1530" s="87">
        <f t="shared" ca="1" si="278"/>
        <v>155</v>
      </c>
      <c r="AC1530" s="88" t="str">
        <f t="shared" ca="1" si="279"/>
        <v>&gt; 150 days</v>
      </c>
      <c r="AD1530" s="89">
        <f t="shared" ref="AD1530:AD1593" si="289">IF(AND(S1530=""),"TBD",IF(AND(S1530="COLO"),Z1530+30,Z1530+150))</f>
        <v>44156</v>
      </c>
      <c r="AE1530" s="90" t="str">
        <f t="shared" si="287"/>
        <v>W47-2020</v>
      </c>
      <c r="AF1530" s="90" t="str">
        <f t="shared" si="288"/>
        <v>Nov-2020</v>
      </c>
      <c r="AG1530" s="89">
        <v>44155</v>
      </c>
      <c r="AH1530" s="90" t="str">
        <f t="shared" si="276"/>
        <v>W47-2020</v>
      </c>
      <c r="AI1530" s="90" t="str">
        <f t="shared" si="277"/>
        <v>Nov-2020</v>
      </c>
      <c r="AJ1530" s="89">
        <v>44155</v>
      </c>
      <c r="AK1530" s="90" t="str">
        <f t="shared" si="280"/>
        <v>W47-2020</v>
      </c>
      <c r="AL1530" s="90" t="str">
        <f t="shared" si="281"/>
        <v>Nov-2020</v>
      </c>
      <c r="AM1530" s="89">
        <v>44160</v>
      </c>
      <c r="AN1530" s="90" t="str">
        <f t="shared" si="282"/>
        <v>W48-2020</v>
      </c>
      <c r="AO1530" s="90" t="str">
        <f t="shared" si="283"/>
        <v>Nov-2020</v>
      </c>
      <c r="AP1530" s="83" t="s">
        <v>4464</v>
      </c>
      <c r="AQ1530" s="107">
        <v>44141</v>
      </c>
      <c r="AR1530" s="89"/>
      <c r="AS1530" s="93">
        <v>538614702053</v>
      </c>
      <c r="AT1530" s="94">
        <v>6.6</v>
      </c>
      <c r="AU1530" s="97"/>
      <c r="AV1530" s="95"/>
      <c r="AW1530" s="97"/>
      <c r="AX1530" s="89"/>
      <c r="AY1530" s="89">
        <v>44161</v>
      </c>
      <c r="AZ1530" s="219" t="str">
        <f t="shared" si="286"/>
        <v>W48-2020</v>
      </c>
      <c r="BA1530" s="86"/>
      <c r="BB1530" s="86"/>
      <c r="BC1530" s="86"/>
      <c r="BD1530" s="83" t="s">
        <v>3719</v>
      </c>
      <c r="BE1530" s="83" t="str">
        <f t="shared" si="285"/>
        <v>21.RFI</v>
      </c>
      <c r="BF1530" s="83" t="s">
        <v>3755</v>
      </c>
      <c r="BG1530" s="96" t="s">
        <v>3768</v>
      </c>
      <c r="BH1530" s="437"/>
    </row>
    <row r="1531" spans="1:62" s="13" customFormat="1" ht="15" hidden="1" customHeight="1">
      <c r="A1531" s="27">
        <v>17</v>
      </c>
      <c r="B1531" s="29"/>
      <c r="C1531" s="83" t="str">
        <f t="shared" ref="C1531:C1594" si="290">Q1531</f>
        <v>JAW-JB-BGR-0210</v>
      </c>
      <c r="D1531" s="83">
        <v>30595360031</v>
      </c>
      <c r="E1531" s="83" t="s">
        <v>7826</v>
      </c>
      <c r="F1531" s="83" t="s">
        <v>2847</v>
      </c>
      <c r="G1531" s="83" t="s">
        <v>5840</v>
      </c>
      <c r="H1531" s="84" t="s">
        <v>6825</v>
      </c>
      <c r="I1531" s="83">
        <v>106.943237</v>
      </c>
      <c r="J1531" s="83">
        <v>-6.6747240000000003</v>
      </c>
      <c r="K1531" s="83">
        <v>50</v>
      </c>
      <c r="L1531" s="83" t="s">
        <v>4499</v>
      </c>
      <c r="M1531" s="84"/>
      <c r="N1531" s="84"/>
      <c r="O1531" s="83" t="s">
        <v>3216</v>
      </c>
      <c r="P1531" s="84" t="s">
        <v>199</v>
      </c>
      <c r="Q1531" s="83" t="s">
        <v>407</v>
      </c>
      <c r="R1531" s="83" t="s">
        <v>408</v>
      </c>
      <c r="S1531" s="83" t="s">
        <v>106</v>
      </c>
      <c r="T1531" s="83" t="s">
        <v>4465</v>
      </c>
      <c r="U1531" s="83" t="s">
        <v>2197</v>
      </c>
      <c r="V1531" s="83" t="s">
        <v>4473</v>
      </c>
      <c r="W1531" s="83" t="s">
        <v>2205</v>
      </c>
      <c r="X1531" s="83" t="s">
        <v>2427</v>
      </c>
      <c r="Y1531" s="85">
        <v>6614778</v>
      </c>
      <c r="Z1531" s="86">
        <v>44006</v>
      </c>
      <c r="AA1531" s="86"/>
      <c r="AB1531" s="87">
        <f t="shared" ca="1" si="278"/>
        <v>117</v>
      </c>
      <c r="AC1531" s="88" t="str">
        <f t="shared" ca="1" si="279"/>
        <v>91 - 120 days</v>
      </c>
      <c r="AD1531" s="89">
        <f t="shared" si="289"/>
        <v>44156</v>
      </c>
      <c r="AE1531" s="90" t="str">
        <f t="shared" si="287"/>
        <v>W47-2020</v>
      </c>
      <c r="AF1531" s="90" t="str">
        <f t="shared" si="288"/>
        <v>Nov-2020</v>
      </c>
      <c r="AG1531" s="89">
        <v>44155</v>
      </c>
      <c r="AH1531" s="90" t="str">
        <f t="shared" si="276"/>
        <v>W47-2020</v>
      </c>
      <c r="AI1531" s="90" t="str">
        <f t="shared" si="277"/>
        <v>Nov-2020</v>
      </c>
      <c r="AJ1531" s="89">
        <v>44155</v>
      </c>
      <c r="AK1531" s="90" t="str">
        <f t="shared" si="280"/>
        <v>W47-2020</v>
      </c>
      <c r="AL1531" s="90" t="str">
        <f t="shared" si="281"/>
        <v>Nov-2020</v>
      </c>
      <c r="AM1531" s="89">
        <v>44134</v>
      </c>
      <c r="AN1531" s="90" t="str">
        <f t="shared" si="282"/>
        <v>W44-2020</v>
      </c>
      <c r="AO1531" s="90" t="str">
        <f t="shared" si="283"/>
        <v>Oct-2020</v>
      </c>
      <c r="AP1531" s="83" t="s">
        <v>4464</v>
      </c>
      <c r="AQ1531" s="107">
        <v>44105</v>
      </c>
      <c r="AR1531" s="89"/>
      <c r="AS1531" s="93">
        <v>538114210549</v>
      </c>
      <c r="AT1531" s="94">
        <v>6.6</v>
      </c>
      <c r="AU1531" s="97"/>
      <c r="AV1531" s="95"/>
      <c r="AW1531" s="97"/>
      <c r="AX1531" s="89"/>
      <c r="AY1531" s="89">
        <v>44123</v>
      </c>
      <c r="AZ1531" s="219" t="str">
        <f t="shared" si="286"/>
        <v>W43-2020</v>
      </c>
      <c r="BA1531" s="86"/>
      <c r="BB1531" s="86"/>
      <c r="BC1531" s="86"/>
      <c r="BD1531" s="83" t="s">
        <v>3719</v>
      </c>
      <c r="BE1531" s="83" t="str">
        <f t="shared" si="285"/>
        <v>21.RFI</v>
      </c>
      <c r="BF1531" s="83" t="s">
        <v>3755</v>
      </c>
      <c r="BG1531" s="96" t="s">
        <v>3777</v>
      </c>
      <c r="BH1531" s="96"/>
      <c r="BI1531" s="197"/>
      <c r="BJ1531" s="197"/>
    </row>
    <row r="1532" spans="1:62" s="13" customFormat="1" ht="15" hidden="1" customHeight="1">
      <c r="A1532" s="27">
        <v>61</v>
      </c>
      <c r="B1532" s="29"/>
      <c r="C1532" s="83" t="str">
        <f t="shared" si="290"/>
        <v>JAW-JB-BGR-0223</v>
      </c>
      <c r="D1532" s="83">
        <v>30595420031</v>
      </c>
      <c r="E1532" s="83" t="s">
        <v>7695</v>
      </c>
      <c r="F1532" s="83" t="s">
        <v>2872</v>
      </c>
      <c r="G1532" s="83" t="s">
        <v>5840</v>
      </c>
      <c r="H1532" s="84" t="s">
        <v>6825</v>
      </c>
      <c r="I1532" s="83">
        <v>107.110128</v>
      </c>
      <c r="J1532" s="83">
        <v>-6.4873279999999998</v>
      </c>
      <c r="K1532" s="83">
        <v>40</v>
      </c>
      <c r="L1532" s="83" t="s">
        <v>4535</v>
      </c>
      <c r="M1532" s="84"/>
      <c r="N1532" s="84"/>
      <c r="O1532" s="83" t="s">
        <v>3259</v>
      </c>
      <c r="P1532" s="84" t="s">
        <v>199</v>
      </c>
      <c r="Q1532" s="83" t="s">
        <v>495</v>
      </c>
      <c r="R1532" s="83" t="s">
        <v>496</v>
      </c>
      <c r="S1532" s="83" t="s">
        <v>106</v>
      </c>
      <c r="T1532" s="83" t="s">
        <v>4465</v>
      </c>
      <c r="U1532" s="83" t="s">
        <v>2197</v>
      </c>
      <c r="V1532" s="83" t="s">
        <v>4473</v>
      </c>
      <c r="W1532" s="83" t="s">
        <v>2205</v>
      </c>
      <c r="X1532" s="83" t="s">
        <v>2427</v>
      </c>
      <c r="Y1532" s="85">
        <v>6614778</v>
      </c>
      <c r="Z1532" s="86">
        <v>44006</v>
      </c>
      <c r="AA1532" s="86"/>
      <c r="AB1532" s="87">
        <f t="shared" ca="1" si="278"/>
        <v>98</v>
      </c>
      <c r="AC1532" s="88" t="str">
        <f t="shared" ca="1" si="279"/>
        <v>91 - 120 days</v>
      </c>
      <c r="AD1532" s="89">
        <f t="shared" si="289"/>
        <v>44156</v>
      </c>
      <c r="AE1532" s="90" t="str">
        <f t="shared" si="287"/>
        <v>W47-2020</v>
      </c>
      <c r="AF1532" s="90" t="str">
        <f t="shared" si="288"/>
        <v>Nov-2020</v>
      </c>
      <c r="AG1532" s="89">
        <v>44155</v>
      </c>
      <c r="AH1532" s="90" t="str">
        <f t="shared" ref="AH1532:AH1595" si="291">IFERROR(VLOOKUP(AG1532,L_Convert,6,FALSE),"")</f>
        <v>W47-2020</v>
      </c>
      <c r="AI1532" s="90" t="str">
        <f t="shared" ref="AI1532:AI1595" si="292">IFERROR(VLOOKUP(AG1532,L_Convert,7,FALSE),"")</f>
        <v>Nov-2020</v>
      </c>
      <c r="AJ1532" s="89">
        <v>44155</v>
      </c>
      <c r="AK1532" s="90" t="str">
        <f t="shared" si="280"/>
        <v>W47-2020</v>
      </c>
      <c r="AL1532" s="90" t="str">
        <f t="shared" si="281"/>
        <v>Nov-2020</v>
      </c>
      <c r="AM1532" s="89">
        <v>44104</v>
      </c>
      <c r="AN1532" s="90" t="str">
        <f t="shared" si="282"/>
        <v>W40-2020</v>
      </c>
      <c r="AO1532" s="90" t="str">
        <f t="shared" si="283"/>
        <v>Sep-2020</v>
      </c>
      <c r="AP1532" s="83" t="s">
        <v>4464</v>
      </c>
      <c r="AQ1532" s="107">
        <v>44084</v>
      </c>
      <c r="AR1532" s="89"/>
      <c r="AS1532" s="93">
        <v>538671124640</v>
      </c>
      <c r="AT1532" s="94">
        <v>6.6</v>
      </c>
      <c r="AU1532" s="97"/>
      <c r="AV1532" s="95"/>
      <c r="AW1532" s="97"/>
      <c r="AX1532" s="89">
        <v>44104</v>
      </c>
      <c r="AY1532" s="89">
        <v>44104</v>
      </c>
      <c r="AZ1532" s="219" t="str">
        <f t="shared" si="286"/>
        <v>W40-2020</v>
      </c>
      <c r="BA1532" s="86"/>
      <c r="BB1532" s="86"/>
      <c r="BC1532" s="86"/>
      <c r="BD1532" s="83" t="s">
        <v>3719</v>
      </c>
      <c r="BE1532" s="83" t="str">
        <f t="shared" si="285"/>
        <v>21.RFI</v>
      </c>
      <c r="BF1532" s="83" t="s">
        <v>3755</v>
      </c>
      <c r="BG1532" s="96" t="s">
        <v>3821</v>
      </c>
      <c r="BH1532" s="437"/>
      <c r="BI1532" s="190"/>
      <c r="BJ1532" s="190"/>
    </row>
    <row r="1533" spans="1:62" s="13" customFormat="1" ht="15" hidden="1" customHeight="1">
      <c r="A1533" s="27">
        <v>109</v>
      </c>
      <c r="B1533" s="29"/>
      <c r="C1533" s="83" t="str">
        <f t="shared" si="290"/>
        <v>JAW-JB-BGR-0214</v>
      </c>
      <c r="D1533" s="83">
        <v>30595380031</v>
      </c>
      <c r="E1533" s="83" t="s">
        <v>7565</v>
      </c>
      <c r="F1533" s="83" t="s">
        <v>2893</v>
      </c>
      <c r="G1533" s="83" t="s">
        <v>5840</v>
      </c>
      <c r="H1533" s="84" t="s">
        <v>6825</v>
      </c>
      <c r="I1533" s="83">
        <v>107.11877800000001</v>
      </c>
      <c r="J1533" s="83">
        <v>-6.5215810000000003</v>
      </c>
      <c r="K1533" s="83">
        <v>40</v>
      </c>
      <c r="L1533" s="83" t="s">
        <v>4574</v>
      </c>
      <c r="M1533" s="84"/>
      <c r="N1533" s="84"/>
      <c r="O1533" s="83" t="s">
        <v>3307</v>
      </c>
      <c r="P1533" s="84" t="s">
        <v>199</v>
      </c>
      <c r="Q1533" s="83" t="s">
        <v>591</v>
      </c>
      <c r="R1533" s="83" t="s">
        <v>592</v>
      </c>
      <c r="S1533" s="83" t="s">
        <v>106</v>
      </c>
      <c r="T1533" s="83" t="s">
        <v>4465</v>
      </c>
      <c r="U1533" s="83" t="s">
        <v>2197</v>
      </c>
      <c r="V1533" s="83" t="s">
        <v>4473</v>
      </c>
      <c r="W1533" s="83" t="s">
        <v>2205</v>
      </c>
      <c r="X1533" s="83" t="s">
        <v>2427</v>
      </c>
      <c r="Y1533" s="85">
        <v>6614778</v>
      </c>
      <c r="Z1533" s="86">
        <v>44006</v>
      </c>
      <c r="AA1533" s="86"/>
      <c r="AB1533" s="87">
        <f t="shared" ca="1" si="278"/>
        <v>98</v>
      </c>
      <c r="AC1533" s="88" t="str">
        <f t="shared" ca="1" si="279"/>
        <v>91 - 120 days</v>
      </c>
      <c r="AD1533" s="89">
        <f t="shared" si="289"/>
        <v>44156</v>
      </c>
      <c r="AE1533" s="90" t="str">
        <f t="shared" si="287"/>
        <v>W47-2020</v>
      </c>
      <c r="AF1533" s="90" t="str">
        <f t="shared" si="288"/>
        <v>Nov-2020</v>
      </c>
      <c r="AG1533" s="89">
        <v>44104</v>
      </c>
      <c r="AH1533" s="90" t="str">
        <f t="shared" si="291"/>
        <v>W40-2020</v>
      </c>
      <c r="AI1533" s="90" t="str">
        <f t="shared" si="292"/>
        <v>Sep-2020</v>
      </c>
      <c r="AJ1533" s="89">
        <v>44155</v>
      </c>
      <c r="AK1533" s="90" t="str">
        <f t="shared" si="280"/>
        <v>W47-2020</v>
      </c>
      <c r="AL1533" s="90" t="str">
        <f t="shared" si="281"/>
        <v>Nov-2020</v>
      </c>
      <c r="AM1533" s="89">
        <v>44104</v>
      </c>
      <c r="AN1533" s="90" t="str">
        <f t="shared" si="282"/>
        <v>W40-2020</v>
      </c>
      <c r="AO1533" s="90" t="str">
        <f t="shared" si="283"/>
        <v>Sep-2020</v>
      </c>
      <c r="AP1533" s="83" t="s">
        <v>4464</v>
      </c>
      <c r="AQ1533" s="107">
        <v>44084</v>
      </c>
      <c r="AR1533" s="89"/>
      <c r="AS1533" s="93">
        <v>538671124632</v>
      </c>
      <c r="AT1533" s="94">
        <v>6.6</v>
      </c>
      <c r="AU1533" s="97"/>
      <c r="AV1533" s="95"/>
      <c r="AW1533" s="97"/>
      <c r="AX1533" s="89">
        <v>44104</v>
      </c>
      <c r="AY1533" s="89">
        <v>44104</v>
      </c>
      <c r="AZ1533" s="219" t="str">
        <f t="shared" si="286"/>
        <v>W40-2020</v>
      </c>
      <c r="BA1533" s="86"/>
      <c r="BB1533" s="86"/>
      <c r="BC1533" s="86"/>
      <c r="BD1533" s="83" t="s">
        <v>3719</v>
      </c>
      <c r="BE1533" s="83" t="str">
        <f t="shared" si="285"/>
        <v>21.RFI</v>
      </c>
      <c r="BF1533" s="83" t="s">
        <v>3755</v>
      </c>
      <c r="BG1533" s="96" t="s">
        <v>3869</v>
      </c>
      <c r="BH1533" s="437"/>
    </row>
    <row r="1534" spans="1:62" s="13" customFormat="1" ht="15" hidden="1" customHeight="1">
      <c r="A1534" s="27">
        <v>34</v>
      </c>
      <c r="B1534" s="29"/>
      <c r="C1534" s="83" t="str">
        <f t="shared" si="290"/>
        <v>JAW-JB-BGR-0224</v>
      </c>
      <c r="D1534" s="83">
        <v>30595430031</v>
      </c>
      <c r="E1534" s="83" t="s">
        <v>7766</v>
      </c>
      <c r="F1534" s="83" t="s">
        <v>2855</v>
      </c>
      <c r="G1534" s="83" t="s">
        <v>5840</v>
      </c>
      <c r="H1534" s="84" t="s">
        <v>6825</v>
      </c>
      <c r="I1534" s="83">
        <v>106.61955</v>
      </c>
      <c r="J1534" s="83">
        <v>-6.441103</v>
      </c>
      <c r="K1534" s="83">
        <v>40</v>
      </c>
      <c r="L1534" s="83" t="s">
        <v>4515</v>
      </c>
      <c r="M1534" s="84"/>
      <c r="N1534" s="84"/>
      <c r="O1534" s="83" t="s">
        <v>3233</v>
      </c>
      <c r="P1534" s="84" t="s">
        <v>199</v>
      </c>
      <c r="Q1534" s="83" t="s">
        <v>441</v>
      </c>
      <c r="R1534" s="83" t="s">
        <v>442</v>
      </c>
      <c r="S1534" s="83" t="s">
        <v>106</v>
      </c>
      <c r="T1534" s="83" t="s">
        <v>4465</v>
      </c>
      <c r="U1534" s="83" t="s">
        <v>2197</v>
      </c>
      <c r="V1534" s="83" t="s">
        <v>4473</v>
      </c>
      <c r="W1534" s="83" t="s">
        <v>2205</v>
      </c>
      <c r="X1534" s="83" t="s">
        <v>2427</v>
      </c>
      <c r="Y1534" s="85">
        <v>6614778</v>
      </c>
      <c r="Z1534" s="86">
        <v>44006</v>
      </c>
      <c r="AA1534" s="86"/>
      <c r="AB1534" s="87">
        <f t="shared" ca="1" si="278"/>
        <v>96</v>
      </c>
      <c r="AC1534" s="88" t="str">
        <f t="shared" ca="1" si="279"/>
        <v>91 - 120 days</v>
      </c>
      <c r="AD1534" s="89">
        <f t="shared" si="289"/>
        <v>44156</v>
      </c>
      <c r="AE1534" s="90" t="str">
        <f t="shared" si="287"/>
        <v>W47-2020</v>
      </c>
      <c r="AF1534" s="90" t="str">
        <f t="shared" si="288"/>
        <v>Nov-2020</v>
      </c>
      <c r="AG1534" s="89">
        <v>44119</v>
      </c>
      <c r="AH1534" s="90" t="str">
        <f t="shared" si="291"/>
        <v>W42-2020</v>
      </c>
      <c r="AI1534" s="90" t="str">
        <f t="shared" si="292"/>
        <v>Oct-2020</v>
      </c>
      <c r="AJ1534" s="89">
        <v>44155</v>
      </c>
      <c r="AK1534" s="90" t="str">
        <f t="shared" si="280"/>
        <v>W47-2020</v>
      </c>
      <c r="AL1534" s="90" t="str">
        <f t="shared" si="281"/>
        <v>Nov-2020</v>
      </c>
      <c r="AM1534" s="89">
        <v>44104</v>
      </c>
      <c r="AN1534" s="90" t="str">
        <f t="shared" si="282"/>
        <v>W40-2020</v>
      </c>
      <c r="AO1534" s="90" t="str">
        <f t="shared" si="283"/>
        <v>Sep-2020</v>
      </c>
      <c r="AP1534" s="83" t="s">
        <v>4464</v>
      </c>
      <c r="AQ1534" s="107">
        <v>44084</v>
      </c>
      <c r="AR1534" s="89"/>
      <c r="AS1534" s="93">
        <v>538531101128</v>
      </c>
      <c r="AT1534" s="94">
        <v>6.6</v>
      </c>
      <c r="AU1534" s="97"/>
      <c r="AV1534" s="95"/>
      <c r="AW1534" s="97"/>
      <c r="AX1534" s="89"/>
      <c r="AY1534" s="89">
        <v>44102</v>
      </c>
      <c r="AZ1534" s="219" t="str">
        <f t="shared" si="286"/>
        <v>W40-2020</v>
      </c>
      <c r="BA1534" s="86"/>
      <c r="BB1534" s="86"/>
      <c r="BC1534" s="86"/>
      <c r="BD1534" s="83" t="s">
        <v>3719</v>
      </c>
      <c r="BE1534" s="83" t="str">
        <f t="shared" si="285"/>
        <v>21.RFI</v>
      </c>
      <c r="BF1534" s="83" t="s">
        <v>3755</v>
      </c>
      <c r="BG1534" s="96" t="s">
        <v>3794</v>
      </c>
      <c r="BH1534" s="437"/>
      <c r="BI1534" s="190"/>
      <c r="BJ1534" s="190"/>
    </row>
    <row r="1535" spans="1:62" s="13" customFormat="1" ht="15" hidden="1" customHeight="1">
      <c r="A1535" s="27">
        <v>124</v>
      </c>
      <c r="B1535" s="29"/>
      <c r="C1535" s="83" t="str">
        <f t="shared" si="290"/>
        <v>JAW-JB-BGR-0220</v>
      </c>
      <c r="D1535" s="83">
        <v>30595400031</v>
      </c>
      <c r="E1535" s="83" t="s">
        <v>7508</v>
      </c>
      <c r="F1535" s="83" t="s">
        <v>2897</v>
      </c>
      <c r="G1535" s="83" t="s">
        <v>5840</v>
      </c>
      <c r="H1535" s="84" t="s">
        <v>6825</v>
      </c>
      <c r="I1535" s="83">
        <v>106.58800100000001</v>
      </c>
      <c r="J1535" s="83">
        <v>-6.416201</v>
      </c>
      <c r="K1535" s="83">
        <v>40</v>
      </c>
      <c r="L1535" s="83" t="s">
        <v>4585</v>
      </c>
      <c r="M1535" s="84"/>
      <c r="N1535" s="84"/>
      <c r="O1535" s="83" t="s">
        <v>3322</v>
      </c>
      <c r="P1535" s="84" t="s">
        <v>199</v>
      </c>
      <c r="Q1535" s="83" t="s">
        <v>621</v>
      </c>
      <c r="R1535" s="83" t="s">
        <v>622</v>
      </c>
      <c r="S1535" s="83" t="s">
        <v>106</v>
      </c>
      <c r="T1535" s="83" t="s">
        <v>4465</v>
      </c>
      <c r="U1535" s="83" t="s">
        <v>2197</v>
      </c>
      <c r="V1535" s="83" t="s">
        <v>4473</v>
      </c>
      <c r="W1535" s="83" t="s">
        <v>2205</v>
      </c>
      <c r="X1535" s="83" t="s">
        <v>2427</v>
      </c>
      <c r="Y1535" s="85">
        <v>6614778</v>
      </c>
      <c r="Z1535" s="86">
        <v>44006</v>
      </c>
      <c r="AA1535" s="86"/>
      <c r="AB1535" s="87">
        <f t="shared" ca="1" si="278"/>
        <v>79</v>
      </c>
      <c r="AC1535" s="88" t="str">
        <f t="shared" ca="1" si="279"/>
        <v>61 - 90 days</v>
      </c>
      <c r="AD1535" s="89">
        <f t="shared" si="289"/>
        <v>44156</v>
      </c>
      <c r="AE1535" s="90" t="str">
        <f t="shared" si="287"/>
        <v>W47-2020</v>
      </c>
      <c r="AF1535" s="90" t="str">
        <f t="shared" si="288"/>
        <v>Nov-2020</v>
      </c>
      <c r="AG1535" s="89">
        <v>44155</v>
      </c>
      <c r="AH1535" s="90" t="str">
        <f t="shared" si="291"/>
        <v>W47-2020</v>
      </c>
      <c r="AI1535" s="90" t="str">
        <f t="shared" si="292"/>
        <v>Nov-2020</v>
      </c>
      <c r="AJ1535" s="89">
        <v>44155</v>
      </c>
      <c r="AK1535" s="90" t="str">
        <f t="shared" si="280"/>
        <v>W47-2020</v>
      </c>
      <c r="AL1535" s="90" t="str">
        <f t="shared" si="281"/>
        <v>Nov-2020</v>
      </c>
      <c r="AM1535" s="89">
        <v>44099</v>
      </c>
      <c r="AN1535" s="90" t="str">
        <f t="shared" si="282"/>
        <v>W39-2020</v>
      </c>
      <c r="AO1535" s="90" t="str">
        <f t="shared" si="283"/>
        <v>Sep-2020</v>
      </c>
      <c r="AP1535" s="83" t="s">
        <v>4464</v>
      </c>
      <c r="AQ1535" s="107">
        <v>44059</v>
      </c>
      <c r="AR1535" s="89"/>
      <c r="AS1535" s="93">
        <v>538531094526</v>
      </c>
      <c r="AT1535" s="94">
        <v>6.6</v>
      </c>
      <c r="AU1535" s="255"/>
      <c r="AV1535" s="95"/>
      <c r="AW1535" s="97"/>
      <c r="AX1535" s="89"/>
      <c r="AY1535" s="89">
        <v>44085</v>
      </c>
      <c r="AZ1535" s="219" t="str">
        <f t="shared" si="286"/>
        <v>W37-2020</v>
      </c>
      <c r="BA1535" s="86"/>
      <c r="BB1535" s="86">
        <v>44100</v>
      </c>
      <c r="BC1535" s="86"/>
      <c r="BD1535" s="83" t="s">
        <v>3719</v>
      </c>
      <c r="BE1535" s="83" t="str">
        <f t="shared" si="285"/>
        <v>21.RFI</v>
      </c>
      <c r="BF1535" s="83" t="s">
        <v>3755</v>
      </c>
      <c r="BG1535" s="96" t="s">
        <v>3884</v>
      </c>
      <c r="BH1535" s="96"/>
      <c r="BI1535" s="197"/>
      <c r="BJ1535" s="197"/>
    </row>
    <row r="1536" spans="1:62" s="13" customFormat="1" ht="15" hidden="1" customHeight="1">
      <c r="A1536" s="27">
        <v>26</v>
      </c>
      <c r="B1536" s="29"/>
      <c r="C1536" s="83" t="str">
        <f t="shared" si="290"/>
        <v>JAW-JB-BGR-0213</v>
      </c>
      <c r="D1536" s="83">
        <v>30595370031</v>
      </c>
      <c r="E1536" s="83" t="s">
        <v>7791</v>
      </c>
      <c r="F1536" s="83" t="s">
        <v>2850</v>
      </c>
      <c r="G1536" s="83" t="s">
        <v>5840</v>
      </c>
      <c r="H1536" s="84" t="s">
        <v>6825</v>
      </c>
      <c r="I1536" s="83">
        <v>106.64</v>
      </c>
      <c r="J1536" s="83">
        <v>-6.6055299999999999</v>
      </c>
      <c r="K1536" s="83">
        <v>40</v>
      </c>
      <c r="L1536" s="83" t="s">
        <v>4508</v>
      </c>
      <c r="M1536" s="84"/>
      <c r="N1536" s="84"/>
      <c r="O1536" s="83" t="s">
        <v>3225</v>
      </c>
      <c r="P1536" s="84" t="s">
        <v>199</v>
      </c>
      <c r="Q1536" s="83" t="s">
        <v>425</v>
      </c>
      <c r="R1536" s="83" t="s">
        <v>426</v>
      </c>
      <c r="S1536" s="83" t="s">
        <v>106</v>
      </c>
      <c r="T1536" s="83" t="s">
        <v>4465</v>
      </c>
      <c r="U1536" s="83" t="s">
        <v>2197</v>
      </c>
      <c r="V1536" s="83" t="s">
        <v>4473</v>
      </c>
      <c r="W1536" s="83" t="s">
        <v>2205</v>
      </c>
      <c r="X1536" s="83" t="s">
        <v>2427</v>
      </c>
      <c r="Y1536" s="85">
        <v>6614778</v>
      </c>
      <c r="Z1536" s="86">
        <v>44006</v>
      </c>
      <c r="AA1536" s="86"/>
      <c r="AB1536" s="87">
        <f t="shared" ca="1" si="278"/>
        <v>65</v>
      </c>
      <c r="AC1536" s="88" t="str">
        <f t="shared" ca="1" si="279"/>
        <v>61 - 90 days</v>
      </c>
      <c r="AD1536" s="89">
        <f t="shared" si="289"/>
        <v>44156</v>
      </c>
      <c r="AE1536" s="90" t="str">
        <f t="shared" si="287"/>
        <v>W47-2020</v>
      </c>
      <c r="AF1536" s="90" t="str">
        <f t="shared" si="288"/>
        <v>Nov-2020</v>
      </c>
      <c r="AG1536" s="89">
        <v>44084</v>
      </c>
      <c r="AH1536" s="90" t="str">
        <f t="shared" si="291"/>
        <v>W37-2020</v>
      </c>
      <c r="AI1536" s="90" t="str">
        <f t="shared" si="292"/>
        <v>Sep-2020</v>
      </c>
      <c r="AJ1536" s="89">
        <v>44155</v>
      </c>
      <c r="AK1536" s="90" t="str">
        <f t="shared" si="280"/>
        <v>W47-2020</v>
      </c>
      <c r="AL1536" s="90" t="str">
        <f t="shared" si="281"/>
        <v>Nov-2020</v>
      </c>
      <c r="AM1536" s="89">
        <v>44074</v>
      </c>
      <c r="AN1536" s="90" t="str">
        <f t="shared" si="282"/>
        <v>W36-2020</v>
      </c>
      <c r="AO1536" s="90" t="str">
        <f t="shared" si="283"/>
        <v>Aug-2020</v>
      </c>
      <c r="AP1536" s="83" t="s">
        <v>4464</v>
      </c>
      <c r="AQ1536" s="107">
        <v>44053</v>
      </c>
      <c r="AR1536" s="89"/>
      <c r="AS1536" s="93">
        <v>538515841787</v>
      </c>
      <c r="AT1536" s="94">
        <v>6.6</v>
      </c>
      <c r="AU1536" s="97"/>
      <c r="AV1536" s="95"/>
      <c r="AW1536" s="97"/>
      <c r="AX1536" s="89"/>
      <c r="AY1536" s="89">
        <v>44071</v>
      </c>
      <c r="AZ1536" s="219" t="str">
        <f t="shared" si="286"/>
        <v>W35-2020</v>
      </c>
      <c r="BA1536" s="86"/>
      <c r="BB1536" s="86"/>
      <c r="BC1536" s="86"/>
      <c r="BD1536" s="83" t="s">
        <v>3719</v>
      </c>
      <c r="BE1536" s="83" t="str">
        <f t="shared" si="285"/>
        <v>21.RFI</v>
      </c>
      <c r="BF1536" s="83" t="s">
        <v>3755</v>
      </c>
      <c r="BG1536" s="96" t="s">
        <v>3786</v>
      </c>
      <c r="BH1536" s="437"/>
    </row>
    <row r="1537" spans="1:62" s="13" customFormat="1" ht="15" hidden="1" customHeight="1">
      <c r="A1537" s="27">
        <v>19</v>
      </c>
      <c r="B1537" s="29"/>
      <c r="C1537" s="83" t="str">
        <f t="shared" si="290"/>
        <v>JAW-JB-BKS-0708</v>
      </c>
      <c r="D1537" s="83">
        <v>30595820031</v>
      </c>
      <c r="E1537" s="83" t="s">
        <v>7822</v>
      </c>
      <c r="F1537" s="83" t="s">
        <v>412</v>
      </c>
      <c r="G1537" s="83" t="s">
        <v>5840</v>
      </c>
      <c r="H1537" s="84" t="s">
        <v>6825</v>
      </c>
      <c r="I1537" s="83">
        <v>106.95843000000001</v>
      </c>
      <c r="J1537" s="83">
        <v>-6.2245210000000002</v>
      </c>
      <c r="K1537" s="83">
        <v>30</v>
      </c>
      <c r="L1537" s="83" t="s">
        <v>4501</v>
      </c>
      <c r="M1537" s="84"/>
      <c r="N1537" s="84"/>
      <c r="O1537" s="83" t="s">
        <v>3218</v>
      </c>
      <c r="P1537" s="84" t="s">
        <v>199</v>
      </c>
      <c r="Q1537" s="83" t="s">
        <v>411</v>
      </c>
      <c r="R1537" s="83" t="s">
        <v>412</v>
      </c>
      <c r="S1537" s="83" t="s">
        <v>106</v>
      </c>
      <c r="T1537" s="83" t="s">
        <v>4465</v>
      </c>
      <c r="U1537" s="83" t="s">
        <v>2197</v>
      </c>
      <c r="V1537" s="83" t="s">
        <v>4473</v>
      </c>
      <c r="W1537" s="83" t="s">
        <v>2205</v>
      </c>
      <c r="X1537" s="83" t="s">
        <v>2434</v>
      </c>
      <c r="Y1537" s="85">
        <v>6614768</v>
      </c>
      <c r="Z1537" s="86">
        <v>44005</v>
      </c>
      <c r="AA1537" s="86"/>
      <c r="AB1537" s="87">
        <f t="shared" ca="1" si="278"/>
        <v>262</v>
      </c>
      <c r="AC1537" s="88" t="str">
        <f t="shared" ca="1" si="279"/>
        <v>&gt; 150 days</v>
      </c>
      <c r="AD1537" s="89">
        <f t="shared" si="289"/>
        <v>44155</v>
      </c>
      <c r="AE1537" s="90" t="str">
        <f t="shared" si="287"/>
        <v>W47-2020</v>
      </c>
      <c r="AF1537" s="90" t="str">
        <f t="shared" si="288"/>
        <v>Nov-2020</v>
      </c>
      <c r="AG1537" s="89">
        <v>44249</v>
      </c>
      <c r="AH1537" s="90" t="str">
        <f t="shared" si="291"/>
        <v>W09-2021</v>
      </c>
      <c r="AI1537" s="90" t="str">
        <f t="shared" si="292"/>
        <v>Feb-2021</v>
      </c>
      <c r="AJ1537" s="89">
        <v>44154</v>
      </c>
      <c r="AK1537" s="90" t="str">
        <f t="shared" si="280"/>
        <v>W47-2020</v>
      </c>
      <c r="AL1537" s="90" t="str">
        <f t="shared" si="281"/>
        <v>Nov-2020</v>
      </c>
      <c r="AM1537" s="89">
        <v>44265</v>
      </c>
      <c r="AN1537" s="90" t="str">
        <f t="shared" si="282"/>
        <v>W11-2021</v>
      </c>
      <c r="AO1537" s="90" t="str">
        <f t="shared" si="283"/>
        <v>Mar-2021</v>
      </c>
      <c r="AP1537" s="83" t="s">
        <v>4464</v>
      </c>
      <c r="AQ1537" s="107">
        <v>44229</v>
      </c>
      <c r="AR1537" s="89"/>
      <c r="AS1537" s="93">
        <v>544204798116</v>
      </c>
      <c r="AT1537" s="94">
        <v>6.6</v>
      </c>
      <c r="AU1537" s="255"/>
      <c r="AV1537" s="95"/>
      <c r="AW1537" s="97"/>
      <c r="AX1537" s="89"/>
      <c r="AY1537" s="89">
        <v>44267</v>
      </c>
      <c r="AZ1537" s="219" t="str">
        <f t="shared" si="286"/>
        <v>W11-2021</v>
      </c>
      <c r="BA1537" s="86"/>
      <c r="BB1537" s="86"/>
      <c r="BC1537" s="86"/>
      <c r="BD1537" s="83" t="s">
        <v>3719</v>
      </c>
      <c r="BE1537" s="83" t="str">
        <f t="shared" si="285"/>
        <v>21.RFI</v>
      </c>
      <c r="BF1537" s="83" t="s">
        <v>3755</v>
      </c>
      <c r="BG1537" s="96" t="s">
        <v>3779</v>
      </c>
      <c r="BH1537" s="437"/>
      <c r="BI1537" s="14"/>
      <c r="BJ1537" s="14"/>
    </row>
    <row r="1538" spans="1:62" s="13" customFormat="1" ht="15" hidden="1" customHeight="1">
      <c r="A1538" s="27">
        <v>177</v>
      </c>
      <c r="B1538" s="29"/>
      <c r="C1538" s="83" t="str">
        <f t="shared" si="290"/>
        <v>JAW-JK-TJP-0677</v>
      </c>
      <c r="D1538" s="83">
        <v>30594970031</v>
      </c>
      <c r="E1538" s="83" t="s">
        <v>7355</v>
      </c>
      <c r="F1538" s="83" t="s">
        <v>728</v>
      </c>
      <c r="G1538" s="83" t="s">
        <v>5840</v>
      </c>
      <c r="H1538" s="84" t="s">
        <v>6825</v>
      </c>
      <c r="I1538" s="83">
        <v>106.88795</v>
      </c>
      <c r="J1538" s="83">
        <v>-6.1217649999999999</v>
      </c>
      <c r="K1538" s="83">
        <v>30</v>
      </c>
      <c r="L1538" s="83" t="s">
        <v>4626</v>
      </c>
      <c r="M1538" s="84"/>
      <c r="N1538" s="84"/>
      <c r="O1538" s="83" t="s">
        <v>3374</v>
      </c>
      <c r="P1538" s="84" t="s">
        <v>199</v>
      </c>
      <c r="Q1538" s="83" t="s">
        <v>727</v>
      </c>
      <c r="R1538" s="83" t="s">
        <v>728</v>
      </c>
      <c r="S1538" s="83" t="s">
        <v>106</v>
      </c>
      <c r="T1538" s="83" t="s">
        <v>4465</v>
      </c>
      <c r="U1538" s="83" t="s">
        <v>2197</v>
      </c>
      <c r="V1538" s="83" t="s">
        <v>4469</v>
      </c>
      <c r="W1538" s="83" t="s">
        <v>2210</v>
      </c>
      <c r="X1538" s="83" t="s">
        <v>2460</v>
      </c>
      <c r="Y1538" s="85">
        <v>6614768</v>
      </c>
      <c r="Z1538" s="86">
        <v>44005</v>
      </c>
      <c r="AA1538" s="86"/>
      <c r="AB1538" s="87">
        <f t="shared" ca="1" si="278"/>
        <v>196</v>
      </c>
      <c r="AC1538" s="88" t="str">
        <f t="shared" ca="1" si="279"/>
        <v>&gt; 150 days</v>
      </c>
      <c r="AD1538" s="89">
        <f t="shared" si="289"/>
        <v>44155</v>
      </c>
      <c r="AE1538" s="90" t="str">
        <f t="shared" si="287"/>
        <v>W47-2020</v>
      </c>
      <c r="AF1538" s="90" t="str">
        <f t="shared" si="288"/>
        <v>Nov-2020</v>
      </c>
      <c r="AG1538" s="89">
        <v>44154</v>
      </c>
      <c r="AH1538" s="90" t="str">
        <f t="shared" si="291"/>
        <v>W47-2020</v>
      </c>
      <c r="AI1538" s="90" t="str">
        <f t="shared" si="292"/>
        <v>Nov-2020</v>
      </c>
      <c r="AJ1538" s="89">
        <v>44154</v>
      </c>
      <c r="AK1538" s="90" t="str">
        <f t="shared" si="280"/>
        <v>W47-2020</v>
      </c>
      <c r="AL1538" s="90" t="str">
        <f t="shared" si="281"/>
        <v>Nov-2020</v>
      </c>
      <c r="AM1538" s="89">
        <v>44211</v>
      </c>
      <c r="AN1538" s="90" t="str">
        <f t="shared" si="282"/>
        <v>W03-2021</v>
      </c>
      <c r="AO1538" s="90" t="str">
        <f t="shared" si="283"/>
        <v>Jan-2021</v>
      </c>
      <c r="AP1538" s="83" t="s">
        <v>4464</v>
      </c>
      <c r="AQ1538" s="107">
        <v>44181</v>
      </c>
      <c r="AR1538" s="89"/>
      <c r="AS1538" s="93">
        <v>545103565214</v>
      </c>
      <c r="AT1538" s="94">
        <v>6.6</v>
      </c>
      <c r="AU1538" s="97"/>
      <c r="AV1538" s="95"/>
      <c r="AW1538" s="97"/>
      <c r="AX1538" s="89"/>
      <c r="AY1538" s="89">
        <v>44201</v>
      </c>
      <c r="AZ1538" s="219" t="str">
        <f t="shared" si="286"/>
        <v>W02-2021</v>
      </c>
      <c r="BA1538" s="86"/>
      <c r="BB1538" s="86"/>
      <c r="BC1538" s="86"/>
      <c r="BD1538" s="83" t="s">
        <v>3719</v>
      </c>
      <c r="BE1538" s="83" t="str">
        <f t="shared" si="285"/>
        <v>21.RFI</v>
      </c>
      <c r="BF1538" s="83" t="s">
        <v>3755</v>
      </c>
      <c r="BG1538" s="96" t="s">
        <v>3937</v>
      </c>
      <c r="BH1538" s="437"/>
      <c r="BI1538" s="242"/>
      <c r="BJ1538" s="242"/>
    </row>
    <row r="1539" spans="1:62" s="13" customFormat="1" ht="15" hidden="1" customHeight="1">
      <c r="A1539" s="27">
        <v>613</v>
      </c>
      <c r="B1539" s="29"/>
      <c r="C1539" s="83" t="str">
        <f t="shared" si="290"/>
        <v>SUM-SB-PAD-0857</v>
      </c>
      <c r="D1539" s="83">
        <v>30595810031</v>
      </c>
      <c r="E1539" s="83" t="s">
        <v>7675</v>
      </c>
      <c r="F1539" s="83" t="s">
        <v>1598</v>
      </c>
      <c r="G1539" s="83" t="s">
        <v>5844</v>
      </c>
      <c r="H1539" s="84" t="s">
        <v>6825</v>
      </c>
      <c r="I1539" s="83">
        <v>100.389455</v>
      </c>
      <c r="J1539" s="83">
        <v>-0.88468599999999997</v>
      </c>
      <c r="K1539" s="83">
        <v>40</v>
      </c>
      <c r="L1539" s="83" t="s">
        <v>4631</v>
      </c>
      <c r="M1539" s="84"/>
      <c r="N1539" s="83" t="s">
        <v>3756</v>
      </c>
      <c r="O1539" s="83" t="s">
        <v>3700</v>
      </c>
      <c r="P1539" s="84" t="s">
        <v>205</v>
      </c>
      <c r="Q1539" s="83" t="s">
        <v>1597</v>
      </c>
      <c r="R1539" s="83" t="s">
        <v>1598</v>
      </c>
      <c r="S1539" s="83" t="s">
        <v>106</v>
      </c>
      <c r="T1539" s="83" t="s">
        <v>4465</v>
      </c>
      <c r="U1539" s="83" t="s">
        <v>201</v>
      </c>
      <c r="V1539" s="83" t="s">
        <v>4476</v>
      </c>
      <c r="W1539" s="83" t="s">
        <v>2215</v>
      </c>
      <c r="X1539" s="83" t="s">
        <v>2607</v>
      </c>
      <c r="Y1539" s="85">
        <v>6614774</v>
      </c>
      <c r="Z1539" s="86">
        <v>44005</v>
      </c>
      <c r="AA1539" s="86"/>
      <c r="AB1539" s="87">
        <f t="shared" ca="1" si="278"/>
        <v>203</v>
      </c>
      <c r="AC1539" s="88" t="str">
        <f t="shared" ca="1" si="279"/>
        <v>&gt; 150 days</v>
      </c>
      <c r="AD1539" s="89">
        <f t="shared" si="289"/>
        <v>44155</v>
      </c>
      <c r="AE1539" s="90" t="str">
        <f t="shared" si="287"/>
        <v>W47-2020</v>
      </c>
      <c r="AF1539" s="90" t="str">
        <f t="shared" si="288"/>
        <v>Nov-2020</v>
      </c>
      <c r="AG1539" s="89">
        <v>44154</v>
      </c>
      <c r="AH1539" s="90" t="str">
        <f t="shared" si="291"/>
        <v>W47-2020</v>
      </c>
      <c r="AI1539" s="90" t="str">
        <f t="shared" si="292"/>
        <v>Nov-2020</v>
      </c>
      <c r="AJ1539" s="89">
        <v>44154</v>
      </c>
      <c r="AK1539" s="90" t="str">
        <f t="shared" si="280"/>
        <v>W47-2020</v>
      </c>
      <c r="AL1539" s="90" t="str">
        <f t="shared" si="281"/>
        <v>Nov-2020</v>
      </c>
      <c r="AM1539" s="89">
        <v>44205</v>
      </c>
      <c r="AN1539" s="90" t="str">
        <f t="shared" si="282"/>
        <v>W02-2021</v>
      </c>
      <c r="AO1539" s="90" t="str">
        <f t="shared" si="283"/>
        <v>Jan-2021</v>
      </c>
      <c r="AP1539" s="83" t="s">
        <v>4464</v>
      </c>
      <c r="AQ1539" s="107">
        <v>44147</v>
      </c>
      <c r="AR1539" s="89"/>
      <c r="AS1539" s="93">
        <v>131123877781</v>
      </c>
      <c r="AT1539" s="94">
        <v>6.6</v>
      </c>
      <c r="AU1539" s="97"/>
      <c r="AV1539" s="95"/>
      <c r="AW1539" s="97"/>
      <c r="AX1539" s="89"/>
      <c r="AY1539" s="89">
        <v>44208</v>
      </c>
      <c r="AZ1539" s="219" t="str">
        <f t="shared" si="286"/>
        <v>W03-2021</v>
      </c>
      <c r="BA1539" s="86"/>
      <c r="BB1539" s="86"/>
      <c r="BC1539" s="86"/>
      <c r="BD1539" s="83" t="s">
        <v>3719</v>
      </c>
      <c r="BE1539" s="83" t="str">
        <f t="shared" si="285"/>
        <v>21.RFI</v>
      </c>
      <c r="BF1539" s="83" t="s">
        <v>3755</v>
      </c>
      <c r="BG1539" s="103" t="s">
        <v>4290</v>
      </c>
      <c r="BH1539" s="448"/>
      <c r="BI1539" s="14"/>
      <c r="BJ1539" s="14"/>
    </row>
    <row r="1540" spans="1:62" s="13" customFormat="1" ht="15" hidden="1" customHeight="1">
      <c r="A1540" s="27">
        <v>58</v>
      </c>
      <c r="B1540" s="29"/>
      <c r="C1540" s="83" t="str">
        <f t="shared" si="290"/>
        <v>JAW-BT-CPT-0447</v>
      </c>
      <c r="D1540" s="83">
        <v>30594960031</v>
      </c>
      <c r="E1540" s="83" t="s">
        <v>7700</v>
      </c>
      <c r="F1540" s="83" t="s">
        <v>2869</v>
      </c>
      <c r="G1540" s="83" t="s">
        <v>5840</v>
      </c>
      <c r="H1540" s="84" t="s">
        <v>6825</v>
      </c>
      <c r="I1540" s="83">
        <v>106.695322</v>
      </c>
      <c r="J1540" s="83">
        <v>-6.300262</v>
      </c>
      <c r="K1540" s="83">
        <v>30</v>
      </c>
      <c r="L1540" s="83" t="s">
        <v>4533</v>
      </c>
      <c r="M1540" s="84"/>
      <c r="N1540" s="84"/>
      <c r="O1540" s="83" t="s">
        <v>5865</v>
      </c>
      <c r="P1540" s="84" t="s">
        <v>199</v>
      </c>
      <c r="Q1540" s="83" t="s">
        <v>489</v>
      </c>
      <c r="R1540" s="83" t="s">
        <v>490</v>
      </c>
      <c r="S1540" s="83" t="s">
        <v>106</v>
      </c>
      <c r="T1540" s="83" t="s">
        <v>4465</v>
      </c>
      <c r="U1540" s="83" t="s">
        <v>2197</v>
      </c>
      <c r="V1540" s="83" t="s">
        <v>4473</v>
      </c>
      <c r="W1540" s="83" t="s">
        <v>2204</v>
      </c>
      <c r="X1540" s="83" t="s">
        <v>2433</v>
      </c>
      <c r="Y1540" s="85">
        <v>6614768</v>
      </c>
      <c r="Z1540" s="86">
        <v>44005</v>
      </c>
      <c r="AA1540" s="86"/>
      <c r="AB1540" s="87">
        <f t="shared" ca="1" si="278"/>
        <v>160</v>
      </c>
      <c r="AC1540" s="88" t="str">
        <f t="shared" ca="1" si="279"/>
        <v>&gt; 150 days</v>
      </c>
      <c r="AD1540" s="89">
        <f t="shared" si="289"/>
        <v>44155</v>
      </c>
      <c r="AE1540" s="90" t="str">
        <f t="shared" si="287"/>
        <v>W47-2020</v>
      </c>
      <c r="AF1540" s="90" t="str">
        <f t="shared" si="288"/>
        <v>Nov-2020</v>
      </c>
      <c r="AG1540" s="89">
        <v>44154</v>
      </c>
      <c r="AH1540" s="90" t="str">
        <f t="shared" si="291"/>
        <v>W47-2020</v>
      </c>
      <c r="AI1540" s="90" t="str">
        <f t="shared" si="292"/>
        <v>Nov-2020</v>
      </c>
      <c r="AJ1540" s="89">
        <v>44154</v>
      </c>
      <c r="AK1540" s="90" t="str">
        <f t="shared" si="280"/>
        <v>W47-2020</v>
      </c>
      <c r="AL1540" s="90" t="str">
        <f t="shared" si="281"/>
        <v>Nov-2020</v>
      </c>
      <c r="AM1540" s="89">
        <v>44165</v>
      </c>
      <c r="AN1540" s="90" t="str">
        <f t="shared" si="282"/>
        <v>W49-2020</v>
      </c>
      <c r="AO1540" s="90" t="str">
        <f t="shared" si="283"/>
        <v>Nov-2020</v>
      </c>
      <c r="AP1540" s="83" t="s">
        <v>4464</v>
      </c>
      <c r="AQ1540" s="107">
        <v>44151</v>
      </c>
      <c r="AR1540" s="89"/>
      <c r="AS1540" s="93">
        <v>543802940322</v>
      </c>
      <c r="AT1540" s="94">
        <v>6.6</v>
      </c>
      <c r="AU1540" s="97"/>
      <c r="AV1540" s="95"/>
      <c r="AW1540" s="97"/>
      <c r="AX1540" s="89"/>
      <c r="AY1540" s="89">
        <v>44165</v>
      </c>
      <c r="AZ1540" s="219" t="str">
        <f t="shared" si="286"/>
        <v>W49-2020</v>
      </c>
      <c r="BA1540" s="86"/>
      <c r="BB1540" s="86"/>
      <c r="BC1540" s="86"/>
      <c r="BD1540" s="83" t="s">
        <v>3719</v>
      </c>
      <c r="BE1540" s="83" t="str">
        <f t="shared" si="285"/>
        <v>21.RFI</v>
      </c>
      <c r="BF1540" s="83" t="s">
        <v>3755</v>
      </c>
      <c r="BG1540" s="96" t="s">
        <v>3818</v>
      </c>
      <c r="BH1540" s="437"/>
      <c r="BI1540" s="14"/>
      <c r="BJ1540" s="242"/>
    </row>
    <row r="1541" spans="1:62" s="13" customFormat="1" ht="15" hidden="1" customHeight="1">
      <c r="A1541" s="27">
        <v>100</v>
      </c>
      <c r="B1541" s="29"/>
      <c r="C1541" s="83" t="str">
        <f t="shared" si="290"/>
        <v>JAW-JK-TJP-0679</v>
      </c>
      <c r="D1541" s="83">
        <v>30594980031</v>
      </c>
      <c r="E1541" s="83" t="s">
        <v>7593</v>
      </c>
      <c r="F1541" s="83" t="s">
        <v>574</v>
      </c>
      <c r="G1541" s="83" t="s">
        <v>5840</v>
      </c>
      <c r="H1541" s="84" t="s">
        <v>6825</v>
      </c>
      <c r="I1541" s="83">
        <v>106.91330000000001</v>
      </c>
      <c r="J1541" s="83">
        <v>-6.119008</v>
      </c>
      <c r="K1541" s="83">
        <v>30</v>
      </c>
      <c r="L1541" s="83" t="s">
        <v>4566</v>
      </c>
      <c r="M1541" s="84"/>
      <c r="N1541" s="84"/>
      <c r="O1541" s="83" t="s">
        <v>3298</v>
      </c>
      <c r="P1541" s="84" t="s">
        <v>199</v>
      </c>
      <c r="Q1541" s="83" t="s">
        <v>573</v>
      </c>
      <c r="R1541" s="83" t="s">
        <v>574</v>
      </c>
      <c r="S1541" s="83" t="s">
        <v>106</v>
      </c>
      <c r="T1541" s="83" t="s">
        <v>4465</v>
      </c>
      <c r="U1541" s="83" t="s">
        <v>2197</v>
      </c>
      <c r="V1541" s="83" t="s">
        <v>4469</v>
      </c>
      <c r="W1541" s="83" t="s">
        <v>2210</v>
      </c>
      <c r="X1541" s="83" t="s">
        <v>2460</v>
      </c>
      <c r="Y1541" s="85">
        <v>6614768</v>
      </c>
      <c r="Z1541" s="86">
        <v>44005</v>
      </c>
      <c r="AA1541" s="86"/>
      <c r="AB1541" s="87">
        <f t="shared" ref="AB1541:AB1604" ca="1" si="293">IF(AND($Z1541=""),"",IF(AND($Z1541&lt;&gt;"",AY1541&lt;&gt;""),AY1541-$Z1541,IF(AND($Z1541&lt;&gt;"",AY1541=""),TODAY()-$Z1541)))</f>
        <v>121</v>
      </c>
      <c r="AC1541" s="88" t="str">
        <f t="shared" ref="AC1541:AC1604" ca="1" si="294">IF(AB1541="","",IF(AB1541="RFI","RFI done",IF(AB1541&gt;150,"&gt; 150 days",IF(AB1541&gt;120,"121 - 150 days",IF(AB1541&gt;90,"91 - 120 days",IF(AB1541&gt;60,"61 - 90 days",IF(AB1541&gt;30,"31 - 60 days","&lt; 30 days")))))))</f>
        <v>121 - 150 days</v>
      </c>
      <c r="AD1541" s="89">
        <f t="shared" si="289"/>
        <v>44155</v>
      </c>
      <c r="AE1541" s="90" t="str">
        <f t="shared" si="287"/>
        <v>W47-2020</v>
      </c>
      <c r="AF1541" s="90" t="str">
        <f t="shared" si="288"/>
        <v>Nov-2020</v>
      </c>
      <c r="AG1541" s="89">
        <v>44154</v>
      </c>
      <c r="AH1541" s="90" t="str">
        <f t="shared" si="291"/>
        <v>W47-2020</v>
      </c>
      <c r="AI1541" s="90" t="str">
        <f t="shared" si="292"/>
        <v>Nov-2020</v>
      </c>
      <c r="AJ1541" s="89">
        <v>44154</v>
      </c>
      <c r="AK1541" s="90" t="str">
        <f t="shared" ref="AK1541:AK1604" si="295">IFERROR(VLOOKUP(AJ1541,L_Convert,6,FALSE),"")</f>
        <v>W47-2020</v>
      </c>
      <c r="AL1541" s="90" t="str">
        <f t="shared" ref="AL1541:AL1604" si="296">IFERROR(VLOOKUP(AJ1541,L_Convert,7,FALSE),"")</f>
        <v>Nov-2020</v>
      </c>
      <c r="AM1541" s="89">
        <v>44154</v>
      </c>
      <c r="AN1541" s="90" t="str">
        <f t="shared" ref="AN1541:AN1604" si="297">IFERROR(VLOOKUP(AM1541,L_Convert,6,FALSE),"")</f>
        <v>W47-2020</v>
      </c>
      <c r="AO1541" s="90" t="str">
        <f t="shared" ref="AO1541:AO1604" si="298">IFERROR(VLOOKUP(AM1541,L_Convert,7,FALSE),"")</f>
        <v>Nov-2020</v>
      </c>
      <c r="AP1541" s="83" t="s">
        <v>4464</v>
      </c>
      <c r="AQ1541" s="107">
        <v>44110</v>
      </c>
      <c r="AR1541" s="89"/>
      <c r="AS1541" s="93">
        <v>545302759851</v>
      </c>
      <c r="AT1541" s="94">
        <v>6.6</v>
      </c>
      <c r="AU1541" s="97"/>
      <c r="AV1541" s="95"/>
      <c r="AW1541" s="97"/>
      <c r="AX1541" s="89"/>
      <c r="AY1541" s="89">
        <v>44126</v>
      </c>
      <c r="AZ1541" s="219" t="str">
        <f t="shared" si="286"/>
        <v>W43-2020</v>
      </c>
      <c r="BA1541" s="86"/>
      <c r="BB1541" s="86"/>
      <c r="BC1541" s="86"/>
      <c r="BD1541" s="83" t="s">
        <v>3719</v>
      </c>
      <c r="BE1541" s="83" t="str">
        <f t="shared" si="285"/>
        <v>21.RFI</v>
      </c>
      <c r="BF1541" s="83" t="s">
        <v>3755</v>
      </c>
      <c r="BG1541" s="96" t="s">
        <v>3860</v>
      </c>
      <c r="BH1541" s="437"/>
    </row>
    <row r="1542" spans="1:62" s="13" customFormat="1" ht="15" hidden="1" customHeight="1">
      <c r="A1542" s="27">
        <v>929</v>
      </c>
      <c r="B1542" s="29"/>
      <c r="C1542" s="83" t="str">
        <f t="shared" si="290"/>
        <v>JAW-BT-TGR-1180</v>
      </c>
      <c r="D1542" s="83"/>
      <c r="E1542" s="83"/>
      <c r="F1542" s="83"/>
      <c r="G1542" s="83" t="s">
        <v>5855</v>
      </c>
      <c r="H1542" s="84" t="s">
        <v>2359</v>
      </c>
      <c r="I1542" s="83"/>
      <c r="J1542" s="83"/>
      <c r="K1542" s="83"/>
      <c r="L1542" s="83"/>
      <c r="M1542" s="84"/>
      <c r="N1542" s="84"/>
      <c r="O1542" s="83"/>
      <c r="P1542" s="84" t="s">
        <v>199</v>
      </c>
      <c r="Q1542" s="83" t="s">
        <v>2191</v>
      </c>
      <c r="R1542" s="83" t="s">
        <v>2192</v>
      </c>
      <c r="S1542" s="83" t="s">
        <v>2200</v>
      </c>
      <c r="T1542" s="83"/>
      <c r="U1542" s="83" t="s">
        <v>2197</v>
      </c>
      <c r="V1542" s="83" t="s">
        <v>4473</v>
      </c>
      <c r="W1542" s="83" t="s">
        <v>2204</v>
      </c>
      <c r="X1542" s="83" t="s">
        <v>2426</v>
      </c>
      <c r="Y1542" s="85">
        <v>6614757</v>
      </c>
      <c r="Z1542" s="86">
        <v>44001</v>
      </c>
      <c r="AA1542" s="86"/>
      <c r="AB1542" s="87">
        <f t="shared" ca="1" si="293"/>
        <v>678</v>
      </c>
      <c r="AC1542" s="88" t="str">
        <f t="shared" ca="1" si="294"/>
        <v>&gt; 150 days</v>
      </c>
      <c r="AD1542" s="89">
        <f t="shared" si="289"/>
        <v>44031</v>
      </c>
      <c r="AE1542" s="90" t="str">
        <f t="shared" si="287"/>
        <v>W30-2020</v>
      </c>
      <c r="AF1542" s="90" t="str">
        <f t="shared" si="288"/>
        <v>Jul-2020</v>
      </c>
      <c r="AG1542" s="89"/>
      <c r="AH1542" s="90" t="str">
        <f t="shared" si="291"/>
        <v/>
      </c>
      <c r="AI1542" s="90" t="str">
        <f t="shared" si="292"/>
        <v/>
      </c>
      <c r="AJ1542" s="89" t="s">
        <v>345</v>
      </c>
      <c r="AK1542" s="90" t="str">
        <f t="shared" si="295"/>
        <v>TBD</v>
      </c>
      <c r="AL1542" s="90" t="str">
        <f t="shared" si="296"/>
        <v>TBD</v>
      </c>
      <c r="AM1542" s="89"/>
      <c r="AN1542" s="90" t="str">
        <f t="shared" si="297"/>
        <v/>
      </c>
      <c r="AO1542" s="90" t="str">
        <f t="shared" si="298"/>
        <v/>
      </c>
      <c r="AP1542" s="83"/>
      <c r="AQ1542" s="92"/>
      <c r="AR1542" s="89"/>
      <c r="AS1542" s="93"/>
      <c r="AT1542" s="94"/>
      <c r="AU1542" s="255"/>
      <c r="AV1542" s="95"/>
      <c r="AW1542" s="97"/>
      <c r="AX1542" s="89"/>
      <c r="AY1542" s="89"/>
      <c r="AZ1542" s="89"/>
      <c r="BA1542" s="86"/>
      <c r="BB1542" s="86"/>
      <c r="BC1542" s="86"/>
      <c r="BD1542" s="83" t="s">
        <v>3719</v>
      </c>
      <c r="BE1542" s="83" t="str">
        <f t="shared" si="285"/>
        <v>21.RFI</v>
      </c>
      <c r="BF1542" s="83" t="s">
        <v>3755</v>
      </c>
      <c r="BG1542" s="96"/>
      <c r="BH1542" s="96"/>
      <c r="BI1542" s="198"/>
      <c r="BJ1542" s="198"/>
    </row>
    <row r="1543" spans="1:62" s="13" customFormat="1" ht="15" hidden="1" customHeight="1">
      <c r="A1543" s="27">
        <v>931</v>
      </c>
      <c r="B1543" s="29"/>
      <c r="C1543" s="83" t="str">
        <f t="shared" si="290"/>
        <v>JAW-JK-TJP-2504</v>
      </c>
      <c r="D1543" s="83"/>
      <c r="E1543" s="83"/>
      <c r="F1543" s="83"/>
      <c r="G1543" s="83" t="s">
        <v>5855</v>
      </c>
      <c r="H1543" s="84" t="s">
        <v>2359</v>
      </c>
      <c r="I1543" s="83"/>
      <c r="J1543" s="83"/>
      <c r="K1543" s="83"/>
      <c r="L1543" s="83"/>
      <c r="M1543" s="84"/>
      <c r="N1543" s="84"/>
      <c r="O1543" s="83"/>
      <c r="P1543" s="84" t="s">
        <v>199</v>
      </c>
      <c r="Q1543" s="83" t="s">
        <v>2195</v>
      </c>
      <c r="R1543" s="83" t="s">
        <v>2196</v>
      </c>
      <c r="S1543" s="83" t="s">
        <v>2202</v>
      </c>
      <c r="T1543" s="83" t="s">
        <v>5862</v>
      </c>
      <c r="U1543" s="83" t="s">
        <v>2197</v>
      </c>
      <c r="V1543" s="83" t="s">
        <v>4469</v>
      </c>
      <c r="W1543" s="83" t="s">
        <v>2210</v>
      </c>
      <c r="X1543" s="83" t="s">
        <v>2448</v>
      </c>
      <c r="Y1543" s="85">
        <v>6614758</v>
      </c>
      <c r="Z1543" s="86">
        <v>44001</v>
      </c>
      <c r="AA1543" s="86"/>
      <c r="AB1543" s="87">
        <f t="shared" ca="1" si="293"/>
        <v>678</v>
      </c>
      <c r="AC1543" s="88" t="str">
        <f t="shared" ca="1" si="294"/>
        <v>&gt; 150 days</v>
      </c>
      <c r="AD1543" s="89">
        <f t="shared" si="289"/>
        <v>44031</v>
      </c>
      <c r="AE1543" s="90" t="str">
        <f t="shared" si="287"/>
        <v>W30-2020</v>
      </c>
      <c r="AF1543" s="90" t="str">
        <f t="shared" si="288"/>
        <v>Jul-2020</v>
      </c>
      <c r="AG1543" s="89"/>
      <c r="AH1543" s="90" t="str">
        <f t="shared" si="291"/>
        <v/>
      </c>
      <c r="AI1543" s="90" t="str">
        <f t="shared" si="292"/>
        <v/>
      </c>
      <c r="AJ1543" s="89" t="s">
        <v>345</v>
      </c>
      <c r="AK1543" s="90" t="str">
        <f t="shared" si="295"/>
        <v>TBD</v>
      </c>
      <c r="AL1543" s="90" t="str">
        <f t="shared" si="296"/>
        <v>TBD</v>
      </c>
      <c r="AM1543" s="89"/>
      <c r="AN1543" s="90" t="str">
        <f t="shared" si="297"/>
        <v/>
      </c>
      <c r="AO1543" s="90" t="str">
        <f t="shared" si="298"/>
        <v/>
      </c>
      <c r="AP1543" s="83"/>
      <c r="AQ1543" s="92"/>
      <c r="AR1543" s="89"/>
      <c r="AS1543" s="93"/>
      <c r="AT1543" s="94"/>
      <c r="AU1543" s="97"/>
      <c r="AV1543" s="95"/>
      <c r="AW1543" s="97"/>
      <c r="AX1543" s="89"/>
      <c r="AY1543" s="89"/>
      <c r="AZ1543" s="89"/>
      <c r="BA1543" s="86"/>
      <c r="BB1543" s="86"/>
      <c r="BC1543" s="86"/>
      <c r="BD1543" s="83" t="s">
        <v>3719</v>
      </c>
      <c r="BE1543" s="83" t="str">
        <f t="shared" si="285"/>
        <v>21.RFI</v>
      </c>
      <c r="BF1543" s="83" t="s">
        <v>3755</v>
      </c>
      <c r="BG1543" s="96" t="s">
        <v>4457</v>
      </c>
      <c r="BH1543" s="437"/>
      <c r="BI1543" s="14"/>
      <c r="BJ1543" s="14"/>
    </row>
    <row r="1544" spans="1:62" s="13" customFormat="1" ht="15" hidden="1" customHeight="1">
      <c r="A1544" s="27">
        <v>930</v>
      </c>
      <c r="B1544" s="29"/>
      <c r="C1544" s="83" t="str">
        <f t="shared" si="290"/>
        <v>JAW-JB-CKR-1085</v>
      </c>
      <c r="D1544" s="83"/>
      <c r="E1544" s="83"/>
      <c r="F1544" s="83"/>
      <c r="G1544" s="83" t="s">
        <v>5855</v>
      </c>
      <c r="H1544" s="84" t="s">
        <v>2359</v>
      </c>
      <c r="I1544" s="83"/>
      <c r="J1544" s="83"/>
      <c r="K1544" s="83"/>
      <c r="L1544" s="83"/>
      <c r="M1544" s="84"/>
      <c r="N1544" s="83"/>
      <c r="O1544" s="83"/>
      <c r="P1544" s="84" t="s">
        <v>205</v>
      </c>
      <c r="Q1544" s="83" t="s">
        <v>2193</v>
      </c>
      <c r="R1544" s="83" t="s">
        <v>2194</v>
      </c>
      <c r="S1544" s="83" t="s">
        <v>2201</v>
      </c>
      <c r="T1544" s="83" t="s">
        <v>4465</v>
      </c>
      <c r="U1544" s="83" t="s">
        <v>2197</v>
      </c>
      <c r="V1544" s="83" t="s">
        <v>4473</v>
      </c>
      <c r="W1544" s="83" t="s">
        <v>2205</v>
      </c>
      <c r="X1544" s="83" t="s">
        <v>2525</v>
      </c>
      <c r="Y1544" s="85">
        <v>6614757</v>
      </c>
      <c r="Z1544" s="86">
        <v>44001</v>
      </c>
      <c r="AA1544" s="86"/>
      <c r="AB1544" s="87">
        <f t="shared" ca="1" si="293"/>
        <v>678</v>
      </c>
      <c r="AC1544" s="88" t="str">
        <f t="shared" ca="1" si="294"/>
        <v>&gt; 150 days</v>
      </c>
      <c r="AD1544" s="89">
        <f t="shared" si="289"/>
        <v>44151</v>
      </c>
      <c r="AE1544" s="90" t="str">
        <f t="shared" si="287"/>
        <v>W47-2020</v>
      </c>
      <c r="AF1544" s="90" t="str">
        <f t="shared" si="288"/>
        <v>Nov-2020</v>
      </c>
      <c r="AG1544" s="89"/>
      <c r="AH1544" s="90" t="str">
        <f t="shared" si="291"/>
        <v/>
      </c>
      <c r="AI1544" s="90" t="str">
        <f t="shared" si="292"/>
        <v/>
      </c>
      <c r="AJ1544" s="89" t="s">
        <v>345</v>
      </c>
      <c r="AK1544" s="90" t="str">
        <f t="shared" si="295"/>
        <v>TBD</v>
      </c>
      <c r="AL1544" s="90" t="str">
        <f t="shared" si="296"/>
        <v>TBD</v>
      </c>
      <c r="AM1544" s="89"/>
      <c r="AN1544" s="90" t="str">
        <f t="shared" si="297"/>
        <v/>
      </c>
      <c r="AO1544" s="90" t="str">
        <f t="shared" si="298"/>
        <v/>
      </c>
      <c r="AP1544" s="83"/>
      <c r="AQ1544" s="92"/>
      <c r="AR1544" s="89"/>
      <c r="AS1544" s="93"/>
      <c r="AT1544" s="94"/>
      <c r="AU1544" s="97"/>
      <c r="AV1544" s="95"/>
      <c r="AW1544" s="97"/>
      <c r="AX1544" s="89"/>
      <c r="AY1544" s="89"/>
      <c r="AZ1544" s="89"/>
      <c r="BA1544" s="86"/>
      <c r="BB1544" s="86"/>
      <c r="BC1544" s="86"/>
      <c r="BD1544" s="83" t="s">
        <v>3719</v>
      </c>
      <c r="BE1544" s="83" t="str">
        <f t="shared" si="285"/>
        <v>21.RFI</v>
      </c>
      <c r="BF1544" s="83" t="s">
        <v>3755</v>
      </c>
      <c r="BG1544" s="96"/>
      <c r="BH1544" s="437"/>
      <c r="BI1544" s="242"/>
      <c r="BJ1544" s="242"/>
    </row>
    <row r="1545" spans="1:62" s="13" customFormat="1" ht="15" hidden="1" customHeight="1">
      <c r="A1545" s="27">
        <v>928</v>
      </c>
      <c r="B1545" s="29"/>
      <c r="C1545" s="83" t="str">
        <f t="shared" si="290"/>
        <v>JAW-JT-SKH-1990</v>
      </c>
      <c r="D1545" s="83"/>
      <c r="E1545" s="83"/>
      <c r="F1545" s="83"/>
      <c r="G1545" s="83" t="s">
        <v>5855</v>
      </c>
      <c r="H1545" s="84" t="s">
        <v>2359</v>
      </c>
      <c r="I1545" s="83"/>
      <c r="J1545" s="83"/>
      <c r="K1545" s="83"/>
      <c r="L1545" s="83"/>
      <c r="M1545" s="84"/>
      <c r="N1545" s="84"/>
      <c r="O1545" s="83"/>
      <c r="P1545" s="84" t="s">
        <v>199</v>
      </c>
      <c r="Q1545" s="83" t="s">
        <v>2189</v>
      </c>
      <c r="R1545" s="83" t="s">
        <v>2190</v>
      </c>
      <c r="S1545" s="83" t="s">
        <v>2200</v>
      </c>
      <c r="T1545" s="83"/>
      <c r="U1545" s="83" t="s">
        <v>103</v>
      </c>
      <c r="V1545" s="83" t="s">
        <v>4468</v>
      </c>
      <c r="W1545" s="83" t="s">
        <v>2203</v>
      </c>
      <c r="X1545" s="83" t="s">
        <v>2767</v>
      </c>
      <c r="Y1545" s="85">
        <v>6614759</v>
      </c>
      <c r="Z1545" s="86">
        <v>44001</v>
      </c>
      <c r="AA1545" s="86"/>
      <c r="AB1545" s="87">
        <f t="shared" ca="1" si="293"/>
        <v>678</v>
      </c>
      <c r="AC1545" s="88" t="str">
        <f t="shared" ca="1" si="294"/>
        <v>&gt; 150 days</v>
      </c>
      <c r="AD1545" s="89">
        <f t="shared" si="289"/>
        <v>44031</v>
      </c>
      <c r="AE1545" s="90" t="str">
        <f t="shared" si="287"/>
        <v>W30-2020</v>
      </c>
      <c r="AF1545" s="90" t="str">
        <f t="shared" si="288"/>
        <v>Jul-2020</v>
      </c>
      <c r="AG1545" s="89"/>
      <c r="AH1545" s="90" t="str">
        <f t="shared" si="291"/>
        <v/>
      </c>
      <c r="AI1545" s="90" t="str">
        <f t="shared" si="292"/>
        <v/>
      </c>
      <c r="AJ1545" s="89" t="s">
        <v>345</v>
      </c>
      <c r="AK1545" s="90" t="str">
        <f t="shared" si="295"/>
        <v>TBD</v>
      </c>
      <c r="AL1545" s="90" t="str">
        <f t="shared" si="296"/>
        <v>TBD</v>
      </c>
      <c r="AM1545" s="89"/>
      <c r="AN1545" s="90" t="str">
        <f t="shared" si="297"/>
        <v/>
      </c>
      <c r="AO1545" s="90" t="str">
        <f t="shared" si="298"/>
        <v/>
      </c>
      <c r="AP1545" s="83"/>
      <c r="AQ1545" s="92"/>
      <c r="AR1545" s="89"/>
      <c r="AS1545" s="93"/>
      <c r="AT1545" s="94"/>
      <c r="AU1545" s="97"/>
      <c r="AV1545" s="95"/>
      <c r="AW1545" s="97"/>
      <c r="AX1545" s="89"/>
      <c r="AY1545" s="89"/>
      <c r="AZ1545" s="89"/>
      <c r="BA1545" s="86"/>
      <c r="BB1545" s="86"/>
      <c r="BC1545" s="86"/>
      <c r="BD1545" s="83" t="s">
        <v>3719</v>
      </c>
      <c r="BE1545" s="83" t="str">
        <f t="shared" si="285"/>
        <v>21.RFI</v>
      </c>
      <c r="BF1545" s="83" t="s">
        <v>3755</v>
      </c>
      <c r="BG1545" s="96" t="s">
        <v>4457</v>
      </c>
      <c r="BH1545" s="437"/>
      <c r="BI1545" s="242"/>
      <c r="BJ1545" s="242"/>
    </row>
    <row r="1546" spans="1:62" s="13" customFormat="1" ht="15" hidden="1" customHeight="1">
      <c r="A1546" s="27">
        <v>616</v>
      </c>
      <c r="B1546" s="29"/>
      <c r="C1546" s="83" t="str">
        <f t="shared" si="290"/>
        <v>JAW-JI-SDA-4296</v>
      </c>
      <c r="D1546" s="83">
        <v>30595350031</v>
      </c>
      <c r="E1546" s="83" t="s">
        <v>7342</v>
      </c>
      <c r="F1546" s="83" t="s">
        <v>1604</v>
      </c>
      <c r="G1546" s="83" t="s">
        <v>5844</v>
      </c>
      <c r="H1546" s="84" t="s">
        <v>6825</v>
      </c>
      <c r="I1546" s="83">
        <v>112.76071</v>
      </c>
      <c r="J1546" s="83">
        <v>-7.3535899999999996</v>
      </c>
      <c r="K1546" s="83">
        <v>30</v>
      </c>
      <c r="L1546" s="83" t="s">
        <v>4487</v>
      </c>
      <c r="M1546" s="84"/>
      <c r="N1546" s="83" t="s">
        <v>3756</v>
      </c>
      <c r="O1546" s="83" t="s">
        <v>3703</v>
      </c>
      <c r="P1546" s="84" t="s">
        <v>205</v>
      </c>
      <c r="Q1546" s="83" t="s">
        <v>1603</v>
      </c>
      <c r="R1546" s="83" t="s">
        <v>1604</v>
      </c>
      <c r="S1546" s="83" t="s">
        <v>106</v>
      </c>
      <c r="T1546" s="83" t="s">
        <v>4465</v>
      </c>
      <c r="U1546" s="83" t="s">
        <v>203</v>
      </c>
      <c r="V1546" s="83" t="s">
        <v>4472</v>
      </c>
      <c r="W1546" s="83" t="s">
        <v>2207</v>
      </c>
      <c r="X1546" s="83" t="s">
        <v>2686</v>
      </c>
      <c r="Y1546" s="85">
        <v>6614727</v>
      </c>
      <c r="Z1546" s="86">
        <v>43995</v>
      </c>
      <c r="AA1546" s="86"/>
      <c r="AB1546" s="87">
        <f t="shared" ca="1" si="293"/>
        <v>338</v>
      </c>
      <c r="AC1546" s="88" t="str">
        <f t="shared" ca="1" si="294"/>
        <v>&gt; 150 days</v>
      </c>
      <c r="AD1546" s="89">
        <f t="shared" si="289"/>
        <v>44145</v>
      </c>
      <c r="AE1546" s="90" t="str">
        <f t="shared" si="287"/>
        <v>W46-2020</v>
      </c>
      <c r="AF1546" s="90" t="str">
        <f t="shared" si="288"/>
        <v>Nov-2020</v>
      </c>
      <c r="AG1546" s="89">
        <v>44211</v>
      </c>
      <c r="AH1546" s="90" t="str">
        <f t="shared" si="291"/>
        <v>W03-2021</v>
      </c>
      <c r="AI1546" s="90" t="str">
        <f t="shared" si="292"/>
        <v>Jan-2021</v>
      </c>
      <c r="AJ1546" s="89">
        <v>44336</v>
      </c>
      <c r="AK1546" s="90" t="str">
        <f t="shared" si="295"/>
        <v>W21-2021</v>
      </c>
      <c r="AL1546" s="90" t="str">
        <f t="shared" si="296"/>
        <v>May-2021</v>
      </c>
      <c r="AM1546" s="89">
        <v>44340</v>
      </c>
      <c r="AN1546" s="90" t="str">
        <f t="shared" si="297"/>
        <v>W22-2021</v>
      </c>
      <c r="AO1546" s="90" t="str">
        <f t="shared" si="298"/>
        <v>May-2021</v>
      </c>
      <c r="AP1546" s="83" t="s">
        <v>4464</v>
      </c>
      <c r="AQ1546" s="107"/>
      <c r="AR1546" s="89"/>
      <c r="AS1546" s="93">
        <v>511464354400</v>
      </c>
      <c r="AT1546" s="94">
        <v>6.6</v>
      </c>
      <c r="AU1546" s="97"/>
      <c r="AV1546" s="95"/>
      <c r="AW1546" s="97"/>
      <c r="AX1546" s="89"/>
      <c r="AY1546" s="89">
        <v>44333</v>
      </c>
      <c r="AZ1546" s="219" t="str">
        <f>IFERROR(VLOOKUP(AY1546,L_Convert,6,FALSE),"")</f>
        <v>W21-2021</v>
      </c>
      <c r="BA1546" s="86"/>
      <c r="BB1546" s="86"/>
      <c r="BC1546" s="86"/>
      <c r="BD1546" s="83" t="s">
        <v>3719</v>
      </c>
      <c r="BE1546" s="83" t="str">
        <f t="shared" si="285"/>
        <v>21.RFI</v>
      </c>
      <c r="BF1546" s="83" t="s">
        <v>3755</v>
      </c>
      <c r="BG1546" s="103" t="s">
        <v>4293</v>
      </c>
      <c r="BH1546" s="448"/>
      <c r="BI1546" s="190"/>
      <c r="BJ1546" s="190"/>
    </row>
    <row r="1547" spans="1:62" s="13" customFormat="1" ht="15" hidden="1" customHeight="1">
      <c r="A1547" s="27">
        <v>925</v>
      </c>
      <c r="B1547" s="29"/>
      <c r="C1547" s="83" t="str">
        <f t="shared" si="290"/>
        <v>JAW-BT-SRG-0037</v>
      </c>
      <c r="D1547" s="83"/>
      <c r="E1547" s="83"/>
      <c r="F1547" s="83"/>
      <c r="G1547" s="83" t="s">
        <v>5854</v>
      </c>
      <c r="H1547" s="84" t="s">
        <v>2359</v>
      </c>
      <c r="I1547" s="83">
        <v>106.0689</v>
      </c>
      <c r="J1547" s="83">
        <v>-6.0529000000000002</v>
      </c>
      <c r="K1547" s="83">
        <v>40</v>
      </c>
      <c r="L1547" s="83" t="s">
        <v>4618</v>
      </c>
      <c r="M1547" s="84"/>
      <c r="N1547" s="84"/>
      <c r="O1547" s="83" t="s">
        <v>3715</v>
      </c>
      <c r="P1547" s="84" t="s">
        <v>199</v>
      </c>
      <c r="Q1547" s="83" t="s">
        <v>2183</v>
      </c>
      <c r="R1547" s="83" t="s">
        <v>2184</v>
      </c>
      <c r="S1547" s="83" t="s">
        <v>2200</v>
      </c>
      <c r="T1547" s="83"/>
      <c r="U1547" s="83" t="s">
        <v>2197</v>
      </c>
      <c r="V1547" s="83" t="s">
        <v>4473</v>
      </c>
      <c r="W1547" s="83" t="s">
        <v>2204</v>
      </c>
      <c r="X1547" s="83" t="s">
        <v>2766</v>
      </c>
      <c r="Y1547" s="85">
        <v>6614689</v>
      </c>
      <c r="Z1547" s="86">
        <v>43945</v>
      </c>
      <c r="AA1547" s="86"/>
      <c r="AB1547" s="87">
        <f t="shared" ca="1" si="293"/>
        <v>734</v>
      </c>
      <c r="AC1547" s="88" t="str">
        <f t="shared" ca="1" si="294"/>
        <v>&gt; 150 days</v>
      </c>
      <c r="AD1547" s="89">
        <f t="shared" si="289"/>
        <v>43975</v>
      </c>
      <c r="AE1547" s="90" t="str">
        <f t="shared" si="287"/>
        <v>W22-2020</v>
      </c>
      <c r="AF1547" s="90" t="str">
        <f t="shared" si="288"/>
        <v>May-2020</v>
      </c>
      <c r="AG1547" s="89" t="s">
        <v>16</v>
      </c>
      <c r="AH1547" s="90" t="str">
        <f t="shared" si="291"/>
        <v/>
      </c>
      <c r="AI1547" s="90" t="str">
        <f t="shared" si="292"/>
        <v/>
      </c>
      <c r="AJ1547" s="89" t="s">
        <v>345</v>
      </c>
      <c r="AK1547" s="90" t="str">
        <f t="shared" si="295"/>
        <v>TBD</v>
      </c>
      <c r="AL1547" s="90" t="str">
        <f t="shared" si="296"/>
        <v>TBD</v>
      </c>
      <c r="AM1547" s="89" t="s">
        <v>16</v>
      </c>
      <c r="AN1547" s="90" t="str">
        <f t="shared" si="297"/>
        <v/>
      </c>
      <c r="AO1547" s="90" t="str">
        <f t="shared" si="298"/>
        <v/>
      </c>
      <c r="AP1547" s="83" t="s">
        <v>4464</v>
      </c>
      <c r="AQ1547" s="92"/>
      <c r="AR1547" s="89"/>
      <c r="AS1547" s="93"/>
      <c r="AT1547" s="94"/>
      <c r="AU1547" s="255"/>
      <c r="AV1547" s="95"/>
      <c r="AW1547" s="97"/>
      <c r="AX1547" s="89"/>
      <c r="AY1547" s="89"/>
      <c r="AZ1547" s="89"/>
      <c r="BA1547" s="86"/>
      <c r="BB1547" s="86"/>
      <c r="BC1547" s="86"/>
      <c r="BD1547" s="83" t="s">
        <v>3719</v>
      </c>
      <c r="BE1547" s="83" t="str">
        <f t="shared" si="285"/>
        <v>21.RFI</v>
      </c>
      <c r="BF1547" s="83" t="s">
        <v>3755</v>
      </c>
      <c r="BG1547" s="96" t="s">
        <v>4454</v>
      </c>
      <c r="BH1547" s="437"/>
    </row>
    <row r="1548" spans="1:62" s="13" customFormat="1" ht="15" hidden="1" customHeight="1">
      <c r="A1548" s="27">
        <v>923</v>
      </c>
      <c r="B1548" s="29"/>
      <c r="C1548" s="83" t="str">
        <f t="shared" si="290"/>
        <v>SUM-BB-SGL-0534</v>
      </c>
      <c r="D1548" s="83"/>
      <c r="E1548" s="83"/>
      <c r="F1548" s="83"/>
      <c r="G1548" s="83" t="s">
        <v>5854</v>
      </c>
      <c r="H1548" s="84" t="s">
        <v>2359</v>
      </c>
      <c r="I1548" s="83">
        <v>105.7784</v>
      </c>
      <c r="J1548" s="83">
        <v>-1.62832</v>
      </c>
      <c r="K1548" s="83">
        <v>50</v>
      </c>
      <c r="L1548" s="83" t="s">
        <v>4558</v>
      </c>
      <c r="M1548" s="84"/>
      <c r="N1548" s="83" t="s">
        <v>3756</v>
      </c>
      <c r="O1548" s="83" t="s">
        <v>3714</v>
      </c>
      <c r="P1548" s="84" t="s">
        <v>205</v>
      </c>
      <c r="Q1548" s="83" t="s">
        <v>2180</v>
      </c>
      <c r="R1548" s="83" t="s">
        <v>2181</v>
      </c>
      <c r="S1548" s="83" t="s">
        <v>2200</v>
      </c>
      <c r="T1548" s="83" t="s">
        <v>4465</v>
      </c>
      <c r="U1548" s="83" t="s">
        <v>201</v>
      </c>
      <c r="V1548" s="83" t="s">
        <v>4477</v>
      </c>
      <c r="W1548" s="83" t="s">
        <v>2206</v>
      </c>
      <c r="X1548" s="83" t="s">
        <v>2765</v>
      </c>
      <c r="Y1548" s="85">
        <v>6614692</v>
      </c>
      <c r="Z1548" s="86">
        <v>43945</v>
      </c>
      <c r="AA1548" s="86"/>
      <c r="AB1548" s="87">
        <f t="shared" ca="1" si="293"/>
        <v>734</v>
      </c>
      <c r="AC1548" s="88" t="str">
        <f t="shared" ca="1" si="294"/>
        <v>&gt; 150 days</v>
      </c>
      <c r="AD1548" s="89">
        <f t="shared" si="289"/>
        <v>43975</v>
      </c>
      <c r="AE1548" s="90" t="str">
        <f t="shared" si="287"/>
        <v>W22-2020</v>
      </c>
      <c r="AF1548" s="90" t="str">
        <f t="shared" si="288"/>
        <v>May-2020</v>
      </c>
      <c r="AG1548" s="89"/>
      <c r="AH1548" s="90" t="str">
        <f t="shared" si="291"/>
        <v/>
      </c>
      <c r="AI1548" s="90" t="str">
        <f t="shared" si="292"/>
        <v/>
      </c>
      <c r="AJ1548" s="89" t="s">
        <v>345</v>
      </c>
      <c r="AK1548" s="90" t="str">
        <f t="shared" si="295"/>
        <v>TBD</v>
      </c>
      <c r="AL1548" s="90" t="str">
        <f t="shared" si="296"/>
        <v>TBD</v>
      </c>
      <c r="AM1548" s="89"/>
      <c r="AN1548" s="90" t="str">
        <f t="shared" si="297"/>
        <v/>
      </c>
      <c r="AO1548" s="90" t="str">
        <f t="shared" si="298"/>
        <v/>
      </c>
      <c r="AP1548" s="83" t="s">
        <v>4464</v>
      </c>
      <c r="AQ1548" s="92"/>
      <c r="AR1548" s="89"/>
      <c r="AS1548" s="93"/>
      <c r="AT1548" s="94"/>
      <c r="AU1548" s="97"/>
      <c r="AV1548" s="95"/>
      <c r="AW1548" s="97"/>
      <c r="AX1548" s="89"/>
      <c r="AY1548" s="89"/>
      <c r="AZ1548" s="89"/>
      <c r="BA1548" s="86"/>
      <c r="BB1548" s="86"/>
      <c r="BC1548" s="86"/>
      <c r="BD1548" s="83" t="s">
        <v>3719</v>
      </c>
      <c r="BE1548" s="83" t="str">
        <f t="shared" si="285"/>
        <v>21.RFI</v>
      </c>
      <c r="BF1548" s="83" t="s">
        <v>3755</v>
      </c>
      <c r="BG1548" s="96"/>
      <c r="BH1548" s="437"/>
      <c r="BI1548" s="14"/>
      <c r="BJ1548" s="14"/>
    </row>
    <row r="1549" spans="1:62" s="13" customFormat="1" ht="15" hidden="1" customHeight="1">
      <c r="A1549" s="27">
        <v>629</v>
      </c>
      <c r="B1549" s="29"/>
      <c r="C1549" s="83" t="str">
        <f t="shared" si="290"/>
        <v>JAW-JT-PML-0955</v>
      </c>
      <c r="D1549" s="83">
        <v>30591130031</v>
      </c>
      <c r="E1549" s="83" t="s">
        <v>7357</v>
      </c>
      <c r="F1549" s="83" t="s">
        <v>7956</v>
      </c>
      <c r="G1549" s="83" t="s">
        <v>5844</v>
      </c>
      <c r="H1549" s="84" t="s">
        <v>6831</v>
      </c>
      <c r="I1549" s="83">
        <v>109.37846</v>
      </c>
      <c r="J1549" s="83">
        <v>-6.9922199999999997</v>
      </c>
      <c r="K1549" s="83">
        <v>50</v>
      </c>
      <c r="L1549" s="83" t="s">
        <v>4487</v>
      </c>
      <c r="M1549" s="84"/>
      <c r="N1549" s="84"/>
      <c r="O1549" s="83" t="s">
        <v>7079</v>
      </c>
      <c r="P1549" s="84" t="s">
        <v>199</v>
      </c>
      <c r="Q1549" s="83" t="s">
        <v>1629</v>
      </c>
      <c r="R1549" s="83" t="s">
        <v>1630</v>
      </c>
      <c r="S1549" s="83" t="s">
        <v>2200</v>
      </c>
      <c r="T1549" s="83"/>
      <c r="U1549" s="83" t="s">
        <v>103</v>
      </c>
      <c r="V1549" s="83" t="s">
        <v>4468</v>
      </c>
      <c r="W1549" s="83" t="s">
        <v>2203</v>
      </c>
      <c r="X1549" s="83" t="s">
        <v>2694</v>
      </c>
      <c r="Y1549" s="85">
        <v>6614590</v>
      </c>
      <c r="Z1549" s="86">
        <v>43917</v>
      </c>
      <c r="AA1549" s="86"/>
      <c r="AB1549" s="87">
        <f t="shared" ca="1" si="293"/>
        <v>123</v>
      </c>
      <c r="AC1549" s="88" t="str">
        <f t="shared" ca="1" si="294"/>
        <v>121 - 150 days</v>
      </c>
      <c r="AD1549" s="89">
        <f t="shared" si="289"/>
        <v>43947</v>
      </c>
      <c r="AE1549" s="90" t="str">
        <f t="shared" si="287"/>
        <v>W18-2020</v>
      </c>
      <c r="AF1549" s="90" t="str">
        <f t="shared" si="288"/>
        <v>Apr-2020</v>
      </c>
      <c r="AG1549" s="89">
        <v>43979</v>
      </c>
      <c r="AH1549" s="90" t="str">
        <f t="shared" si="291"/>
        <v>W22-2020</v>
      </c>
      <c r="AI1549" s="90" t="str">
        <f t="shared" si="292"/>
        <v>May-2020</v>
      </c>
      <c r="AJ1549" s="89">
        <v>44035</v>
      </c>
      <c r="AK1549" s="90" t="str">
        <f t="shared" si="295"/>
        <v>W30-2020</v>
      </c>
      <c r="AL1549" s="90" t="str">
        <f t="shared" si="296"/>
        <v>Jul-2020</v>
      </c>
      <c r="AM1549" s="89">
        <v>44041</v>
      </c>
      <c r="AN1549" s="90" t="str">
        <f t="shared" si="297"/>
        <v>W31-2020</v>
      </c>
      <c r="AO1549" s="90" t="str">
        <f t="shared" si="298"/>
        <v>Jul-2020</v>
      </c>
      <c r="AP1549" s="83" t="s">
        <v>4464</v>
      </c>
      <c r="AQ1549" s="107">
        <v>44020</v>
      </c>
      <c r="AR1549" s="89"/>
      <c r="AS1549" s="93">
        <v>522531764667</v>
      </c>
      <c r="AT1549" s="94" t="s">
        <v>2416</v>
      </c>
      <c r="AU1549" s="255"/>
      <c r="AV1549" s="95"/>
      <c r="AW1549" s="97"/>
      <c r="AX1549" s="89">
        <v>43979</v>
      </c>
      <c r="AY1549" s="89">
        <v>44040</v>
      </c>
      <c r="AZ1549" s="219" t="str">
        <f>IFERROR(VLOOKUP(AY1549,L_Convert,6,FALSE),"")</f>
        <v>W31-2020</v>
      </c>
      <c r="BA1549" s="86"/>
      <c r="BB1549" s="86"/>
      <c r="BC1549" s="86"/>
      <c r="BD1549" s="83" t="s">
        <v>3719</v>
      </c>
      <c r="BE1549" s="83" t="str">
        <f t="shared" si="285"/>
        <v>21.RFI</v>
      </c>
      <c r="BF1549" s="83" t="s">
        <v>3755</v>
      </c>
      <c r="BG1549" s="103" t="s">
        <v>4306</v>
      </c>
      <c r="BH1549" s="448"/>
      <c r="BI1549" s="190"/>
      <c r="BJ1549" s="190"/>
    </row>
    <row r="1550" spans="1:62" s="13" customFormat="1" ht="15" hidden="1" customHeight="1">
      <c r="A1550" s="27">
        <v>627</v>
      </c>
      <c r="B1550" s="29"/>
      <c r="C1550" s="83" t="str">
        <f t="shared" si="290"/>
        <v>JAW-JB-GRT-3975</v>
      </c>
      <c r="D1550" s="83">
        <v>30590580031</v>
      </c>
      <c r="E1550" s="83" t="s">
        <v>7730</v>
      </c>
      <c r="F1550" s="83" t="s">
        <v>7953</v>
      </c>
      <c r="G1550" s="83" t="s">
        <v>5844</v>
      </c>
      <c r="H1550" s="84" t="s">
        <v>6508</v>
      </c>
      <c r="I1550" s="83">
        <v>107.90526</v>
      </c>
      <c r="J1550" s="83">
        <v>-7.2139800000000003</v>
      </c>
      <c r="K1550" s="83">
        <v>33</v>
      </c>
      <c r="L1550" s="83" t="s">
        <v>4947</v>
      </c>
      <c r="M1550" s="84"/>
      <c r="N1550" s="83" t="s">
        <v>3756</v>
      </c>
      <c r="O1550" s="83" t="s">
        <v>7077</v>
      </c>
      <c r="P1550" s="84" t="s">
        <v>205</v>
      </c>
      <c r="Q1550" s="83" t="s">
        <v>1625</v>
      </c>
      <c r="R1550" s="83" t="s">
        <v>1626</v>
      </c>
      <c r="S1550" s="83" t="s">
        <v>2200</v>
      </c>
      <c r="T1550" s="83" t="s">
        <v>4465</v>
      </c>
      <c r="U1550" s="83" t="s">
        <v>103</v>
      </c>
      <c r="V1550" s="83" t="s">
        <v>4470</v>
      </c>
      <c r="W1550" s="83" t="s">
        <v>2205</v>
      </c>
      <c r="X1550" s="83" t="s">
        <v>2693</v>
      </c>
      <c r="Y1550" s="85">
        <v>6614537</v>
      </c>
      <c r="Z1550" s="86">
        <v>43903</v>
      </c>
      <c r="AA1550" s="86"/>
      <c r="AB1550" s="87">
        <f t="shared" ca="1" si="293"/>
        <v>87</v>
      </c>
      <c r="AC1550" s="88" t="str">
        <f t="shared" ca="1" si="294"/>
        <v>61 - 90 days</v>
      </c>
      <c r="AD1550" s="89">
        <f t="shared" si="289"/>
        <v>43933</v>
      </c>
      <c r="AE1550" s="90" t="str">
        <f t="shared" si="287"/>
        <v>W16-2020</v>
      </c>
      <c r="AF1550" s="90" t="str">
        <f t="shared" si="288"/>
        <v>Apr-2020</v>
      </c>
      <c r="AG1550" s="89">
        <v>43979</v>
      </c>
      <c r="AH1550" s="90" t="str">
        <f t="shared" si="291"/>
        <v>W22-2020</v>
      </c>
      <c r="AI1550" s="90" t="str">
        <f t="shared" si="292"/>
        <v>May-2020</v>
      </c>
      <c r="AJ1550" s="89">
        <v>44039</v>
      </c>
      <c r="AK1550" s="90" t="str">
        <f t="shared" si="295"/>
        <v>W31-2020</v>
      </c>
      <c r="AL1550" s="90" t="str">
        <f t="shared" si="296"/>
        <v>Jul-2020</v>
      </c>
      <c r="AM1550" s="89">
        <v>44039</v>
      </c>
      <c r="AN1550" s="90" t="str">
        <f t="shared" si="297"/>
        <v>W31-2020</v>
      </c>
      <c r="AO1550" s="90" t="str">
        <f t="shared" si="298"/>
        <v>Jul-2020</v>
      </c>
      <c r="AP1550" s="83" t="s">
        <v>4464</v>
      </c>
      <c r="AQ1550" s="107">
        <v>43937</v>
      </c>
      <c r="AR1550" s="89"/>
      <c r="AS1550" s="93" t="s">
        <v>2390</v>
      </c>
      <c r="AT1550" s="94" t="s">
        <v>2415</v>
      </c>
      <c r="AU1550" s="97"/>
      <c r="AV1550" s="95"/>
      <c r="AW1550" s="97"/>
      <c r="AX1550" s="89">
        <v>43961</v>
      </c>
      <c r="AY1550" s="89">
        <v>43990</v>
      </c>
      <c r="AZ1550" s="219" t="str">
        <f>IFERROR(VLOOKUP(AY1550,L_Convert,6,FALSE),"")</f>
        <v>W24-2020</v>
      </c>
      <c r="BA1550" s="86"/>
      <c r="BB1550" s="86"/>
      <c r="BC1550" s="86"/>
      <c r="BD1550" s="83" t="s">
        <v>3719</v>
      </c>
      <c r="BE1550" s="83" t="str">
        <f t="shared" si="285"/>
        <v>21.RFI</v>
      </c>
      <c r="BF1550" s="83" t="s">
        <v>3755</v>
      </c>
      <c r="BG1550" s="103" t="s">
        <v>4304</v>
      </c>
      <c r="BH1550" s="448"/>
    </row>
    <row r="1551" spans="1:62" s="13" customFormat="1" ht="15" hidden="1" customHeight="1">
      <c r="A1551" s="27">
        <v>926</v>
      </c>
      <c r="B1551" s="29"/>
      <c r="C1551" s="83" t="str">
        <f t="shared" si="290"/>
        <v>JAW-JB-BDG-3982</v>
      </c>
      <c r="D1551" s="83"/>
      <c r="E1551" s="83"/>
      <c r="F1551" s="83"/>
      <c r="G1551" s="83" t="s">
        <v>5854</v>
      </c>
      <c r="H1551" s="84" t="s">
        <v>2359</v>
      </c>
      <c r="I1551" s="83">
        <v>107.60964</v>
      </c>
      <c r="J1551" s="83">
        <v>-6.9634999999999998</v>
      </c>
      <c r="K1551" s="83">
        <v>50</v>
      </c>
      <c r="L1551" s="83" t="s">
        <v>4944</v>
      </c>
      <c r="M1551" s="84"/>
      <c r="N1551" s="83" t="s">
        <v>3756</v>
      </c>
      <c r="O1551" s="83" t="s">
        <v>3716</v>
      </c>
      <c r="P1551" s="84" t="s">
        <v>205</v>
      </c>
      <c r="Q1551" s="83" t="s">
        <v>2185</v>
      </c>
      <c r="R1551" s="83" t="s">
        <v>2186</v>
      </c>
      <c r="S1551" s="83" t="s">
        <v>2200</v>
      </c>
      <c r="T1551" s="83" t="s">
        <v>4465</v>
      </c>
      <c r="U1551" s="83" t="s">
        <v>103</v>
      </c>
      <c r="V1551" s="83" t="s">
        <v>4470</v>
      </c>
      <c r="W1551" s="83" t="s">
        <v>2205</v>
      </c>
      <c r="X1551" s="83" t="s">
        <v>2691</v>
      </c>
      <c r="Y1551" s="85">
        <v>6614512</v>
      </c>
      <c r="Z1551" s="86">
        <v>43887</v>
      </c>
      <c r="AA1551" s="86"/>
      <c r="AB1551" s="87">
        <f t="shared" ca="1" si="293"/>
        <v>792</v>
      </c>
      <c r="AC1551" s="88" t="str">
        <f t="shared" ca="1" si="294"/>
        <v>&gt; 150 days</v>
      </c>
      <c r="AD1551" s="89">
        <f t="shared" si="289"/>
        <v>43917</v>
      </c>
      <c r="AE1551" s="90" t="str">
        <f t="shared" si="287"/>
        <v>W13-2020</v>
      </c>
      <c r="AF1551" s="90" t="str">
        <f t="shared" si="288"/>
        <v>Mar-2020</v>
      </c>
      <c r="AG1551" s="89">
        <v>43943</v>
      </c>
      <c r="AH1551" s="90" t="str">
        <f t="shared" si="291"/>
        <v>W17-2020</v>
      </c>
      <c r="AI1551" s="90" t="str">
        <f t="shared" si="292"/>
        <v>Apr-2020</v>
      </c>
      <c r="AJ1551" s="89">
        <v>43932</v>
      </c>
      <c r="AK1551" s="90" t="str">
        <f t="shared" si="295"/>
        <v>W15-2020</v>
      </c>
      <c r="AL1551" s="90" t="str">
        <f t="shared" si="296"/>
        <v>Apr-2020</v>
      </c>
      <c r="AM1551" s="89">
        <v>44003</v>
      </c>
      <c r="AN1551" s="90" t="str">
        <f t="shared" si="297"/>
        <v>W26-2020</v>
      </c>
      <c r="AO1551" s="90" t="str">
        <f t="shared" si="298"/>
        <v>Jun-2020</v>
      </c>
      <c r="AP1551" s="83" t="s">
        <v>4464</v>
      </c>
      <c r="AQ1551" s="92"/>
      <c r="AR1551" s="89"/>
      <c r="AS1551" s="93"/>
      <c r="AT1551" s="94"/>
      <c r="AU1551" s="97"/>
      <c r="AV1551" s="95"/>
      <c r="AW1551" s="97"/>
      <c r="AX1551" s="89"/>
      <c r="AY1551" s="89"/>
      <c r="AZ1551" s="89"/>
      <c r="BA1551" s="86"/>
      <c r="BB1551" s="86"/>
      <c r="BC1551" s="86"/>
      <c r="BD1551" s="83" t="s">
        <v>3719</v>
      </c>
      <c r="BE1551" s="83" t="str">
        <f t="shared" si="285"/>
        <v>21.RFI</v>
      </c>
      <c r="BF1551" s="83" t="s">
        <v>3755</v>
      </c>
      <c r="BG1551" s="96" t="s">
        <v>4455</v>
      </c>
      <c r="BH1551" s="437"/>
      <c r="BJ1551" s="190"/>
    </row>
    <row r="1552" spans="1:62" s="13" customFormat="1" ht="15" hidden="1" customHeight="1">
      <c r="A1552" s="27">
        <v>614</v>
      </c>
      <c r="B1552" s="29"/>
      <c r="C1552" s="83" t="str">
        <f t="shared" si="290"/>
        <v>SUM-KR-TBK-0587</v>
      </c>
      <c r="D1552" s="83">
        <v>30579870031</v>
      </c>
      <c r="E1552" s="83" t="s">
        <v>7339</v>
      </c>
      <c r="F1552" s="83" t="s">
        <v>1600</v>
      </c>
      <c r="G1552" s="83" t="s">
        <v>5844</v>
      </c>
      <c r="H1552" s="84" t="s">
        <v>6825</v>
      </c>
      <c r="I1552" s="83">
        <v>103.34054</v>
      </c>
      <c r="J1552" s="83">
        <v>1.1138999999999999</v>
      </c>
      <c r="K1552" s="83">
        <v>50</v>
      </c>
      <c r="L1552" s="83" t="s">
        <v>4944</v>
      </c>
      <c r="M1552" s="84"/>
      <c r="N1552" s="83" t="s">
        <v>3756</v>
      </c>
      <c r="O1552" s="83" t="s">
        <v>3701</v>
      </c>
      <c r="P1552" s="84" t="s">
        <v>205</v>
      </c>
      <c r="Q1552" s="83" t="s">
        <v>1599</v>
      </c>
      <c r="R1552" s="83" t="s">
        <v>1600</v>
      </c>
      <c r="S1552" s="83" t="s">
        <v>106</v>
      </c>
      <c r="T1552" s="83" t="s">
        <v>4465</v>
      </c>
      <c r="U1552" s="83" t="s">
        <v>201</v>
      </c>
      <c r="V1552" s="83" t="s">
        <v>4476</v>
      </c>
      <c r="W1552" s="83" t="s">
        <v>2217</v>
      </c>
      <c r="X1552" s="83" t="s">
        <v>2684</v>
      </c>
      <c r="Y1552" s="85">
        <v>6614468</v>
      </c>
      <c r="Z1552" s="86">
        <v>43871</v>
      </c>
      <c r="AA1552" s="86"/>
      <c r="AB1552" s="87">
        <f t="shared" ca="1" si="293"/>
        <v>272</v>
      </c>
      <c r="AC1552" s="88" t="str">
        <f t="shared" ca="1" si="294"/>
        <v>&gt; 150 days</v>
      </c>
      <c r="AD1552" s="89">
        <f t="shared" si="289"/>
        <v>44021</v>
      </c>
      <c r="AE1552" s="90" t="str">
        <f t="shared" si="287"/>
        <v>W28-2020</v>
      </c>
      <c r="AF1552" s="90" t="str">
        <f t="shared" si="288"/>
        <v>Jul-2020</v>
      </c>
      <c r="AG1552" s="89">
        <v>44134</v>
      </c>
      <c r="AH1552" s="90" t="str">
        <f t="shared" si="291"/>
        <v>W44-2020</v>
      </c>
      <c r="AI1552" s="90" t="str">
        <f t="shared" si="292"/>
        <v>Oct-2020</v>
      </c>
      <c r="AJ1552" s="89">
        <v>44043</v>
      </c>
      <c r="AK1552" s="90" t="str">
        <f t="shared" si="295"/>
        <v>W31-2020</v>
      </c>
      <c r="AL1552" s="90" t="str">
        <f t="shared" si="296"/>
        <v>Jul-2020</v>
      </c>
      <c r="AM1552" s="89">
        <v>44144</v>
      </c>
      <c r="AN1552" s="90" t="str">
        <f t="shared" si="297"/>
        <v>W46-2020</v>
      </c>
      <c r="AO1552" s="90" t="str">
        <f t="shared" si="298"/>
        <v>Nov-2020</v>
      </c>
      <c r="AP1552" s="83" t="s">
        <v>4464</v>
      </c>
      <c r="AQ1552" s="107">
        <v>44130</v>
      </c>
      <c r="AR1552" s="89"/>
      <c r="AS1552" s="93">
        <v>183051486670</v>
      </c>
      <c r="AT1552" s="94">
        <v>6.6</v>
      </c>
      <c r="AU1552" s="97"/>
      <c r="AV1552" s="95"/>
      <c r="AW1552" s="97"/>
      <c r="AX1552" s="89"/>
      <c r="AY1552" s="89">
        <v>44143</v>
      </c>
      <c r="AZ1552" s="219" t="str">
        <f t="shared" ref="AZ1552:AZ1583" si="299">IFERROR(VLOOKUP(AY1552,L_Convert,6,FALSE),"")</f>
        <v>W46-2020</v>
      </c>
      <c r="BA1552" s="86"/>
      <c r="BB1552" s="86"/>
      <c r="BC1552" s="86"/>
      <c r="BD1552" s="83" t="s">
        <v>3719</v>
      </c>
      <c r="BE1552" s="83" t="str">
        <f t="shared" si="285"/>
        <v>21.RFI</v>
      </c>
      <c r="BF1552" s="83" t="s">
        <v>3755</v>
      </c>
      <c r="BG1552" s="103" t="s">
        <v>4291</v>
      </c>
      <c r="BH1552" s="103"/>
      <c r="BI1552" s="197"/>
      <c r="BJ1552" s="197"/>
    </row>
    <row r="1553" spans="1:62" s="13" customFormat="1" ht="15" hidden="1" customHeight="1">
      <c r="A1553" s="27">
        <v>611</v>
      </c>
      <c r="B1553" s="29"/>
      <c r="C1553" s="83" t="str">
        <f t="shared" si="290"/>
        <v>JAW-JB-BGR-0400</v>
      </c>
      <c r="D1553" s="83">
        <v>30597810031</v>
      </c>
      <c r="E1553" s="83" t="s">
        <v>7287</v>
      </c>
      <c r="F1553" s="83" t="s">
        <v>3177</v>
      </c>
      <c r="G1553" s="83" t="s">
        <v>5846</v>
      </c>
      <c r="H1553" s="84" t="s">
        <v>6508</v>
      </c>
      <c r="I1553" s="83">
        <v>106.81206</v>
      </c>
      <c r="J1553" s="83">
        <v>-6.5442</v>
      </c>
      <c r="K1553" s="83">
        <v>50</v>
      </c>
      <c r="L1553" s="83" t="s">
        <v>4487</v>
      </c>
      <c r="M1553" s="84"/>
      <c r="N1553" s="84"/>
      <c r="O1553" s="83" t="s">
        <v>5880</v>
      </c>
      <c r="P1553" s="84" t="s">
        <v>199</v>
      </c>
      <c r="Q1553" s="83" t="s">
        <v>1593</v>
      </c>
      <c r="R1553" s="83" t="s">
        <v>1594</v>
      </c>
      <c r="S1553" s="83" t="s">
        <v>2200</v>
      </c>
      <c r="T1553" s="83" t="s">
        <v>3170</v>
      </c>
      <c r="U1553" s="83" t="s">
        <v>2197</v>
      </c>
      <c r="V1553" s="83" t="s">
        <v>4473</v>
      </c>
      <c r="W1553" s="83" t="s">
        <v>2205</v>
      </c>
      <c r="X1553" s="83" t="s">
        <v>2682</v>
      </c>
      <c r="Y1553" s="85">
        <v>6614459</v>
      </c>
      <c r="Z1553" s="86">
        <v>43865</v>
      </c>
      <c r="AA1553" s="86"/>
      <c r="AB1553" s="87">
        <f t="shared" ca="1" si="293"/>
        <v>275</v>
      </c>
      <c r="AC1553" s="88" t="str">
        <f t="shared" ca="1" si="294"/>
        <v>&gt; 150 days</v>
      </c>
      <c r="AD1553" s="89">
        <f t="shared" si="289"/>
        <v>43895</v>
      </c>
      <c r="AE1553" s="90" t="str">
        <f t="shared" si="287"/>
        <v>W10-2020</v>
      </c>
      <c r="AF1553" s="90" t="str">
        <f t="shared" si="288"/>
        <v>Mar-2020</v>
      </c>
      <c r="AG1553" s="89" t="s">
        <v>2234</v>
      </c>
      <c r="AH1553" s="90" t="str">
        <f t="shared" si="291"/>
        <v/>
      </c>
      <c r="AI1553" s="90" t="str">
        <f t="shared" si="292"/>
        <v/>
      </c>
      <c r="AJ1553" s="89" t="s">
        <v>345</v>
      </c>
      <c r="AK1553" s="90" t="str">
        <f t="shared" si="295"/>
        <v>TBD</v>
      </c>
      <c r="AL1553" s="90" t="str">
        <f t="shared" si="296"/>
        <v>TBD</v>
      </c>
      <c r="AM1553" s="89" t="s">
        <v>2234</v>
      </c>
      <c r="AN1553" s="90" t="str">
        <f t="shared" si="297"/>
        <v/>
      </c>
      <c r="AO1553" s="90" t="str">
        <f t="shared" si="298"/>
        <v/>
      </c>
      <c r="AP1553" s="83" t="s">
        <v>4464</v>
      </c>
      <c r="AQ1553" s="107"/>
      <c r="AR1553" s="89"/>
      <c r="AS1553" s="93"/>
      <c r="AT1553" s="94"/>
      <c r="AU1553" s="97"/>
      <c r="AV1553" s="95"/>
      <c r="AW1553" s="97"/>
      <c r="AX1553" s="89"/>
      <c r="AY1553" s="89">
        <v>44140</v>
      </c>
      <c r="AZ1553" s="219" t="str">
        <f t="shared" si="299"/>
        <v>W45-2020</v>
      </c>
      <c r="BA1553" s="86"/>
      <c r="BB1553" s="86"/>
      <c r="BC1553" s="86"/>
      <c r="BD1553" s="83" t="s">
        <v>3719</v>
      </c>
      <c r="BE1553" s="83" t="str">
        <f t="shared" si="285"/>
        <v>21.RFI</v>
      </c>
      <c r="BF1553" s="83" t="s">
        <v>3755</v>
      </c>
      <c r="BG1553" s="103" t="s">
        <v>4288</v>
      </c>
      <c r="BH1553" s="448"/>
      <c r="BI1553" s="190"/>
      <c r="BJ1553" s="190"/>
    </row>
    <row r="1554" spans="1:62" s="13" customFormat="1" ht="15" hidden="1" customHeight="1">
      <c r="A1554" s="27">
        <v>371</v>
      </c>
      <c r="B1554" s="29"/>
      <c r="C1554" s="83" t="str">
        <f t="shared" si="290"/>
        <v>JAW-JK-CKG-0247</v>
      </c>
      <c r="D1554" s="83">
        <v>30574860031</v>
      </c>
      <c r="E1554" s="83" t="s">
        <v>7705</v>
      </c>
      <c r="F1554" s="83" t="s">
        <v>3051</v>
      </c>
      <c r="G1554" s="83" t="s">
        <v>5840</v>
      </c>
      <c r="H1554" s="84" t="s">
        <v>6508</v>
      </c>
      <c r="I1554" s="83">
        <v>106.89842</v>
      </c>
      <c r="J1554" s="83">
        <v>-6.3189900000000003</v>
      </c>
      <c r="K1554" s="83">
        <v>36</v>
      </c>
      <c r="L1554" s="83" t="s">
        <v>4764</v>
      </c>
      <c r="M1554" s="84"/>
      <c r="N1554" s="84"/>
      <c r="O1554" s="83" t="s">
        <v>3564</v>
      </c>
      <c r="P1554" s="84" t="s">
        <v>199</v>
      </c>
      <c r="Q1554" s="83" t="s">
        <v>1115</v>
      </c>
      <c r="R1554" s="83" t="s">
        <v>1116</v>
      </c>
      <c r="S1554" s="83" t="s">
        <v>2200</v>
      </c>
      <c r="T1554" s="83"/>
      <c r="U1554" s="83" t="s">
        <v>2197</v>
      </c>
      <c r="V1554" s="83" t="s">
        <v>4469</v>
      </c>
      <c r="W1554" s="83" t="s">
        <v>2210</v>
      </c>
      <c r="X1554" s="83" t="s">
        <v>2455</v>
      </c>
      <c r="Y1554" s="85">
        <v>6614409</v>
      </c>
      <c r="Z1554" s="86">
        <v>43846</v>
      </c>
      <c r="AA1554" s="86"/>
      <c r="AB1554" s="87">
        <f t="shared" ca="1" si="293"/>
        <v>27</v>
      </c>
      <c r="AC1554" s="88" t="str">
        <f t="shared" ca="1" si="294"/>
        <v>&lt; 30 days</v>
      </c>
      <c r="AD1554" s="89">
        <f t="shared" si="289"/>
        <v>43876</v>
      </c>
      <c r="AE1554" s="90" t="str">
        <f t="shared" si="287"/>
        <v>W07-2020</v>
      </c>
      <c r="AF1554" s="90" t="str">
        <f t="shared" si="288"/>
        <v>Feb-2020</v>
      </c>
      <c r="AG1554" s="89" t="s">
        <v>16</v>
      </c>
      <c r="AH1554" s="90" t="str">
        <f t="shared" si="291"/>
        <v/>
      </c>
      <c r="AI1554" s="90" t="str">
        <f t="shared" si="292"/>
        <v/>
      </c>
      <c r="AJ1554" s="89">
        <v>43878</v>
      </c>
      <c r="AK1554" s="90" t="str">
        <f t="shared" si="295"/>
        <v>W08-2020</v>
      </c>
      <c r="AL1554" s="90" t="str">
        <f t="shared" si="296"/>
        <v>Feb-2020</v>
      </c>
      <c r="AM1554" s="89">
        <v>43878</v>
      </c>
      <c r="AN1554" s="90" t="str">
        <f t="shared" si="297"/>
        <v>W08-2020</v>
      </c>
      <c r="AO1554" s="90" t="str">
        <f t="shared" si="298"/>
        <v>Feb-2020</v>
      </c>
      <c r="AP1554" s="83" t="s">
        <v>4464</v>
      </c>
      <c r="AQ1554" s="107">
        <v>43857</v>
      </c>
      <c r="AR1554" s="89"/>
      <c r="AS1554" s="93">
        <v>547202154524</v>
      </c>
      <c r="AT1554" s="94">
        <v>6.6</v>
      </c>
      <c r="AU1554" s="97"/>
      <c r="AV1554" s="95"/>
      <c r="AW1554" s="97"/>
      <c r="AX1554" s="89"/>
      <c r="AY1554" s="89">
        <v>43873</v>
      </c>
      <c r="AZ1554" s="219" t="str">
        <f t="shared" si="299"/>
        <v>W07-2020</v>
      </c>
      <c r="BA1554" s="86"/>
      <c r="BB1554" s="86">
        <v>44079</v>
      </c>
      <c r="BC1554" s="86"/>
      <c r="BD1554" s="83" t="s">
        <v>3719</v>
      </c>
      <c r="BE1554" s="83" t="str">
        <f t="shared" si="285"/>
        <v>21.RFI</v>
      </c>
      <c r="BF1554" s="83" t="s">
        <v>3755</v>
      </c>
      <c r="BG1554" s="96" t="s">
        <v>4120</v>
      </c>
      <c r="BH1554" s="437"/>
      <c r="BI1554" s="290"/>
      <c r="BJ1554" s="290"/>
    </row>
    <row r="1555" spans="1:62" s="13" customFormat="1" ht="15" hidden="1" customHeight="1">
      <c r="A1555" s="27">
        <v>433</v>
      </c>
      <c r="B1555" s="29"/>
      <c r="C1555" s="83" t="str">
        <f t="shared" si="290"/>
        <v>JAW-JB-CBI-0083</v>
      </c>
      <c r="D1555" s="83">
        <v>30575110031</v>
      </c>
      <c r="E1555" s="83" t="s">
        <v>7679</v>
      </c>
      <c r="F1555" s="83" t="s">
        <v>3106</v>
      </c>
      <c r="G1555" s="83" t="s">
        <v>5840</v>
      </c>
      <c r="H1555" s="84" t="s">
        <v>6508</v>
      </c>
      <c r="I1555" s="83">
        <v>106.7187</v>
      </c>
      <c r="J1555" s="83">
        <v>-6.4801799999999998</v>
      </c>
      <c r="K1555" s="83">
        <v>42</v>
      </c>
      <c r="L1555" s="83" t="s">
        <v>4808</v>
      </c>
      <c r="M1555" s="84"/>
      <c r="N1555" s="84"/>
      <c r="O1555" s="83" t="s">
        <v>3626</v>
      </c>
      <c r="P1555" s="84" t="s">
        <v>199</v>
      </c>
      <c r="Q1555" s="83" t="s">
        <v>1239</v>
      </c>
      <c r="R1555" s="83" t="s">
        <v>1240</v>
      </c>
      <c r="S1555" s="83" t="s">
        <v>2200</v>
      </c>
      <c r="T1555" s="83"/>
      <c r="U1555" s="83" t="s">
        <v>2197</v>
      </c>
      <c r="V1555" s="83" t="s">
        <v>4473</v>
      </c>
      <c r="W1555" s="83" t="s">
        <v>2205</v>
      </c>
      <c r="X1555" s="83" t="s">
        <v>2439</v>
      </c>
      <c r="Y1555" s="85">
        <v>6614409</v>
      </c>
      <c r="Z1555" s="86">
        <v>43846</v>
      </c>
      <c r="AA1555" s="86"/>
      <c r="AB1555" s="87">
        <f t="shared" ca="1" si="293"/>
        <v>29</v>
      </c>
      <c r="AC1555" s="88" t="str">
        <f t="shared" ca="1" si="294"/>
        <v>&lt; 30 days</v>
      </c>
      <c r="AD1555" s="89">
        <f t="shared" si="289"/>
        <v>43876</v>
      </c>
      <c r="AE1555" s="90" t="str">
        <f t="shared" si="287"/>
        <v>W07-2020</v>
      </c>
      <c r="AF1555" s="90" t="str">
        <f t="shared" si="288"/>
        <v>Feb-2020</v>
      </c>
      <c r="AG1555" s="89" t="s">
        <v>16</v>
      </c>
      <c r="AH1555" s="90" t="str">
        <f t="shared" si="291"/>
        <v/>
      </c>
      <c r="AI1555" s="90" t="str">
        <f t="shared" si="292"/>
        <v/>
      </c>
      <c r="AJ1555" s="89">
        <v>43879</v>
      </c>
      <c r="AK1555" s="90" t="str">
        <f t="shared" si="295"/>
        <v>W08-2020</v>
      </c>
      <c r="AL1555" s="90" t="str">
        <f t="shared" si="296"/>
        <v>Feb-2020</v>
      </c>
      <c r="AM1555" s="89">
        <v>43879</v>
      </c>
      <c r="AN1555" s="90" t="str">
        <f t="shared" si="297"/>
        <v>W08-2020</v>
      </c>
      <c r="AO1555" s="90" t="str">
        <f t="shared" si="298"/>
        <v>Feb-2020</v>
      </c>
      <c r="AP1555" s="83" t="s">
        <v>4464</v>
      </c>
      <c r="AQ1555" s="107">
        <v>43857</v>
      </c>
      <c r="AR1555" s="89"/>
      <c r="AS1555" s="93">
        <v>538414539858</v>
      </c>
      <c r="AT1555" s="94">
        <v>6.6</v>
      </c>
      <c r="AU1555" s="97"/>
      <c r="AV1555" s="95"/>
      <c r="AW1555" s="97"/>
      <c r="AX1555" s="89"/>
      <c r="AY1555" s="89">
        <v>43875</v>
      </c>
      <c r="AZ1555" s="219" t="str">
        <f t="shared" si="299"/>
        <v>W07-2020</v>
      </c>
      <c r="BA1555" s="86"/>
      <c r="BB1555" s="86">
        <v>44008</v>
      </c>
      <c r="BC1555" s="86"/>
      <c r="BD1555" s="83" t="s">
        <v>3719</v>
      </c>
      <c r="BE1555" s="83" t="str">
        <f t="shared" ref="BE1555:BE1618" si="300">IFERROR(VLOOKUP($BD1555,L_Milestone,4,FALSE),"")</f>
        <v>21.RFI</v>
      </c>
      <c r="BF1555" s="83" t="s">
        <v>3755</v>
      </c>
      <c r="BG1555" s="96" t="s">
        <v>4062</v>
      </c>
      <c r="BH1555" s="96"/>
      <c r="BI1555" s="197"/>
      <c r="BJ1555" s="197"/>
    </row>
    <row r="1556" spans="1:62" s="13" customFormat="1" ht="15" hidden="1" customHeight="1">
      <c r="A1556" s="27">
        <v>367</v>
      </c>
      <c r="B1556" s="29"/>
      <c r="C1556" s="83" t="str">
        <f t="shared" si="290"/>
        <v>JAW-JK-GGP-0526</v>
      </c>
      <c r="D1556" s="83">
        <v>30578600031</v>
      </c>
      <c r="E1556" s="83" t="s">
        <v>7703</v>
      </c>
      <c r="F1556" s="83" t="s">
        <v>3047</v>
      </c>
      <c r="G1556" s="83" t="s">
        <v>5840</v>
      </c>
      <c r="H1556" s="84" t="s">
        <v>6508</v>
      </c>
      <c r="I1556" s="83">
        <v>106.69766</v>
      </c>
      <c r="J1556" s="83">
        <v>-6.1720800000000002</v>
      </c>
      <c r="K1556" s="83">
        <v>25</v>
      </c>
      <c r="L1556" s="83" t="s">
        <v>4518</v>
      </c>
      <c r="M1556" s="84"/>
      <c r="N1556" s="84"/>
      <c r="O1556" s="83" t="s">
        <v>3560</v>
      </c>
      <c r="P1556" s="84" t="s">
        <v>199</v>
      </c>
      <c r="Q1556" s="83" t="s">
        <v>1107</v>
      </c>
      <c r="R1556" s="83" t="s">
        <v>1108</v>
      </c>
      <c r="S1556" s="83" t="s">
        <v>2200</v>
      </c>
      <c r="T1556" s="83"/>
      <c r="U1556" s="83" t="s">
        <v>2197</v>
      </c>
      <c r="V1556" s="83" t="s">
        <v>4469</v>
      </c>
      <c r="W1556" s="83" t="s">
        <v>2210</v>
      </c>
      <c r="X1556" s="83" t="s">
        <v>2451</v>
      </c>
      <c r="Y1556" s="85">
        <v>6614409</v>
      </c>
      <c r="Z1556" s="86">
        <v>43846</v>
      </c>
      <c r="AA1556" s="86"/>
      <c r="AB1556" s="87">
        <f t="shared" ca="1" si="293"/>
        <v>33</v>
      </c>
      <c r="AC1556" s="88" t="str">
        <f t="shared" ca="1" si="294"/>
        <v>31 - 60 days</v>
      </c>
      <c r="AD1556" s="89">
        <f t="shared" si="289"/>
        <v>43876</v>
      </c>
      <c r="AE1556" s="90" t="str">
        <f t="shared" si="287"/>
        <v>W07-2020</v>
      </c>
      <c r="AF1556" s="90" t="str">
        <f t="shared" si="288"/>
        <v>Feb-2020</v>
      </c>
      <c r="AG1556" s="89" t="s">
        <v>16</v>
      </c>
      <c r="AH1556" s="90" t="str">
        <f t="shared" si="291"/>
        <v/>
      </c>
      <c r="AI1556" s="90" t="str">
        <f t="shared" si="292"/>
        <v/>
      </c>
      <c r="AJ1556" s="89">
        <v>43885</v>
      </c>
      <c r="AK1556" s="90" t="str">
        <f t="shared" si="295"/>
        <v>W09-2020</v>
      </c>
      <c r="AL1556" s="90" t="str">
        <f t="shared" si="296"/>
        <v>Feb-2020</v>
      </c>
      <c r="AM1556" s="89">
        <v>43885</v>
      </c>
      <c r="AN1556" s="90" t="str">
        <f t="shared" si="297"/>
        <v>W09-2020</v>
      </c>
      <c r="AO1556" s="90" t="str">
        <f t="shared" si="298"/>
        <v>Feb-2020</v>
      </c>
      <c r="AP1556" s="83" t="s">
        <v>4464</v>
      </c>
      <c r="AQ1556" s="107">
        <v>43858</v>
      </c>
      <c r="AR1556" s="89"/>
      <c r="AS1556" s="93">
        <v>546303032728</v>
      </c>
      <c r="AT1556" s="94">
        <v>6.6</v>
      </c>
      <c r="AU1556" s="97"/>
      <c r="AV1556" s="95"/>
      <c r="AW1556" s="97"/>
      <c r="AX1556" s="89"/>
      <c r="AY1556" s="89">
        <v>43879</v>
      </c>
      <c r="AZ1556" s="219" t="str">
        <f t="shared" si="299"/>
        <v>W08-2020</v>
      </c>
      <c r="BA1556" s="86"/>
      <c r="BB1556" s="86">
        <v>44016</v>
      </c>
      <c r="BC1556" s="86"/>
      <c r="BD1556" s="83" t="s">
        <v>3719</v>
      </c>
      <c r="BE1556" s="83" t="str">
        <f t="shared" si="300"/>
        <v>21.RFI</v>
      </c>
      <c r="BF1556" s="83" t="s">
        <v>3755</v>
      </c>
      <c r="BG1556" s="96" t="s">
        <v>4116</v>
      </c>
      <c r="BH1556" s="96"/>
      <c r="BI1556" s="197"/>
      <c r="BJ1556" s="197"/>
    </row>
    <row r="1557" spans="1:62" s="13" customFormat="1" ht="15" hidden="1" customHeight="1">
      <c r="A1557" s="27">
        <v>439</v>
      </c>
      <c r="B1557" s="29"/>
      <c r="C1557" s="83" t="str">
        <f t="shared" si="290"/>
        <v>NUS-NT-KPG-0265</v>
      </c>
      <c r="D1557" s="83">
        <v>30574510031</v>
      </c>
      <c r="E1557" s="83" t="s">
        <v>7294</v>
      </c>
      <c r="F1557" s="83" t="s">
        <v>3111</v>
      </c>
      <c r="G1557" s="83" t="s">
        <v>5840</v>
      </c>
      <c r="H1557" s="84" t="s">
        <v>6825</v>
      </c>
      <c r="I1557" s="83">
        <v>123.773</v>
      </c>
      <c r="J1557" s="83">
        <v>-10.109</v>
      </c>
      <c r="K1557" s="83">
        <v>40</v>
      </c>
      <c r="L1557" s="83" t="s">
        <v>4811</v>
      </c>
      <c r="M1557" s="95"/>
      <c r="N1557" s="84"/>
      <c r="O1557" s="83" t="s">
        <v>3632</v>
      </c>
      <c r="P1557" s="84" t="s">
        <v>10248</v>
      </c>
      <c r="Q1557" s="83" t="s">
        <v>1251</v>
      </c>
      <c r="R1557" s="83" t="s">
        <v>1252</v>
      </c>
      <c r="S1557" s="83" t="s">
        <v>2200</v>
      </c>
      <c r="T1557" s="83"/>
      <c r="U1557" s="83" t="s">
        <v>203</v>
      </c>
      <c r="V1557" s="83" t="s">
        <v>4478</v>
      </c>
      <c r="W1557" s="83" t="s">
        <v>2222</v>
      </c>
      <c r="X1557" s="83" t="s">
        <v>2547</v>
      </c>
      <c r="Y1557" s="85">
        <v>6614398</v>
      </c>
      <c r="Z1557" s="86">
        <v>43845</v>
      </c>
      <c r="AA1557" s="86"/>
      <c r="AB1557" s="87">
        <f t="shared" ca="1" si="293"/>
        <v>42</v>
      </c>
      <c r="AC1557" s="88" t="str">
        <f t="shared" ca="1" si="294"/>
        <v>31 - 60 days</v>
      </c>
      <c r="AD1557" s="89">
        <f t="shared" si="289"/>
        <v>43875</v>
      </c>
      <c r="AE1557" s="90" t="str">
        <f t="shared" si="287"/>
        <v>W07-2020</v>
      </c>
      <c r="AF1557" s="90" t="str">
        <f t="shared" si="288"/>
        <v>Feb-2020</v>
      </c>
      <c r="AG1557" s="89" t="s">
        <v>16</v>
      </c>
      <c r="AH1557" s="90" t="str">
        <f t="shared" si="291"/>
        <v/>
      </c>
      <c r="AI1557" s="90" t="str">
        <f t="shared" si="292"/>
        <v/>
      </c>
      <c r="AJ1557" s="89">
        <v>43874</v>
      </c>
      <c r="AK1557" s="90" t="str">
        <f t="shared" si="295"/>
        <v>W07-2020</v>
      </c>
      <c r="AL1557" s="90" t="str">
        <f t="shared" si="296"/>
        <v>Feb-2020</v>
      </c>
      <c r="AM1557" s="89">
        <v>43886</v>
      </c>
      <c r="AN1557" s="90" t="str">
        <f t="shared" si="297"/>
        <v>W09-2020</v>
      </c>
      <c r="AO1557" s="90" t="str">
        <f t="shared" si="298"/>
        <v>Feb-2020</v>
      </c>
      <c r="AP1557" s="83" t="s">
        <v>4464</v>
      </c>
      <c r="AQ1557" s="107">
        <v>43857</v>
      </c>
      <c r="AR1557" s="89"/>
      <c r="AS1557" s="93"/>
      <c r="AT1557" s="94"/>
      <c r="AU1557" s="97"/>
      <c r="AV1557" s="95"/>
      <c r="AW1557" s="97"/>
      <c r="AX1557" s="89"/>
      <c r="AY1557" s="89">
        <v>43887</v>
      </c>
      <c r="AZ1557" s="219" t="str">
        <f t="shared" si="299"/>
        <v>W09-2020</v>
      </c>
      <c r="BA1557" s="86"/>
      <c r="BB1557" s="86"/>
      <c r="BC1557" s="86"/>
      <c r="BD1557" s="83" t="s">
        <v>3719</v>
      </c>
      <c r="BE1557" s="83" t="str">
        <f t="shared" si="300"/>
        <v>21.RFI</v>
      </c>
      <c r="BF1557" s="83" t="s">
        <v>3755</v>
      </c>
      <c r="BG1557" s="96" t="s">
        <v>4181</v>
      </c>
      <c r="BH1557" s="96"/>
      <c r="BI1557" s="197"/>
      <c r="BJ1557" s="197"/>
    </row>
    <row r="1558" spans="1:62" s="13" customFormat="1" ht="15" hidden="1" customHeight="1">
      <c r="A1558" s="27">
        <v>349</v>
      </c>
      <c r="B1558" s="29"/>
      <c r="C1558" s="83" t="str">
        <f t="shared" si="290"/>
        <v>NUS-NT-KPG-0257</v>
      </c>
      <c r="D1558" s="83">
        <v>30574040031</v>
      </c>
      <c r="E1558" s="83" t="s">
        <v>7305</v>
      </c>
      <c r="F1558" s="83" t="s">
        <v>3029</v>
      </c>
      <c r="G1558" s="83" t="s">
        <v>5840</v>
      </c>
      <c r="H1558" s="84" t="s">
        <v>6508</v>
      </c>
      <c r="I1558" s="83">
        <v>123.7</v>
      </c>
      <c r="J1558" s="83">
        <v>-10.1319</v>
      </c>
      <c r="K1558" s="83">
        <v>40</v>
      </c>
      <c r="L1558" s="83" t="s">
        <v>4747</v>
      </c>
      <c r="M1558" s="95"/>
      <c r="N1558" s="84"/>
      <c r="O1558" s="83" t="s">
        <v>3542</v>
      </c>
      <c r="P1558" s="84" t="s">
        <v>10248</v>
      </c>
      <c r="Q1558" s="83" t="s">
        <v>1071</v>
      </c>
      <c r="R1558" s="83" t="s">
        <v>1072</v>
      </c>
      <c r="S1558" s="83" t="s">
        <v>2200</v>
      </c>
      <c r="T1558" s="83"/>
      <c r="U1558" s="83" t="s">
        <v>203</v>
      </c>
      <c r="V1558" s="83" t="s">
        <v>4478</v>
      </c>
      <c r="W1558" s="83" t="s">
        <v>2222</v>
      </c>
      <c r="X1558" s="83" t="s">
        <v>2547</v>
      </c>
      <c r="Y1558" s="85">
        <v>6614393</v>
      </c>
      <c r="Z1558" s="86">
        <v>43845</v>
      </c>
      <c r="AA1558" s="86"/>
      <c r="AB1558" s="87">
        <f t="shared" ca="1" si="293"/>
        <v>33</v>
      </c>
      <c r="AC1558" s="88" t="str">
        <f t="shared" ca="1" si="294"/>
        <v>31 - 60 days</v>
      </c>
      <c r="AD1558" s="89">
        <f t="shared" si="289"/>
        <v>43875</v>
      </c>
      <c r="AE1558" s="90" t="str">
        <f t="shared" si="287"/>
        <v>W07-2020</v>
      </c>
      <c r="AF1558" s="90" t="str">
        <f t="shared" si="288"/>
        <v>Feb-2020</v>
      </c>
      <c r="AG1558" s="89" t="s">
        <v>16</v>
      </c>
      <c r="AH1558" s="90" t="str">
        <f t="shared" si="291"/>
        <v/>
      </c>
      <c r="AI1558" s="90" t="str">
        <f t="shared" si="292"/>
        <v/>
      </c>
      <c r="AJ1558" s="89">
        <v>43874</v>
      </c>
      <c r="AK1558" s="90" t="str">
        <f t="shared" si="295"/>
        <v>W07-2020</v>
      </c>
      <c r="AL1558" s="90" t="str">
        <f t="shared" si="296"/>
        <v>Feb-2020</v>
      </c>
      <c r="AM1558" s="89">
        <v>43886</v>
      </c>
      <c r="AN1558" s="90" t="str">
        <f t="shared" si="297"/>
        <v>W09-2020</v>
      </c>
      <c r="AO1558" s="90" t="str">
        <f t="shared" si="298"/>
        <v>Feb-2020</v>
      </c>
      <c r="AP1558" s="83" t="s">
        <v>4464</v>
      </c>
      <c r="AQ1558" s="107">
        <v>43857</v>
      </c>
      <c r="AR1558" s="89"/>
      <c r="AS1558" s="93"/>
      <c r="AT1558" s="94"/>
      <c r="AU1558" s="97"/>
      <c r="AV1558" s="95"/>
      <c r="AW1558" s="97"/>
      <c r="AX1558" s="89"/>
      <c r="AY1558" s="89">
        <v>43878</v>
      </c>
      <c r="AZ1558" s="219" t="str">
        <f t="shared" si="299"/>
        <v>W08-2020</v>
      </c>
      <c r="BA1558" s="86"/>
      <c r="BB1558" s="86"/>
      <c r="BC1558" s="86"/>
      <c r="BD1558" s="83" t="s">
        <v>3719</v>
      </c>
      <c r="BE1558" s="83" t="str">
        <f t="shared" si="300"/>
        <v>21.RFI</v>
      </c>
      <c r="BF1558" s="83" t="s">
        <v>3755</v>
      </c>
      <c r="BG1558" s="96" t="s">
        <v>4100</v>
      </c>
      <c r="BH1558" s="96"/>
      <c r="BI1558" s="197"/>
      <c r="BJ1558" s="197"/>
    </row>
    <row r="1559" spans="1:62" s="13" customFormat="1" ht="15" hidden="1" customHeight="1">
      <c r="A1559" s="27">
        <v>295</v>
      </c>
      <c r="B1559" s="29"/>
      <c r="C1559" s="83" t="str">
        <f t="shared" si="290"/>
        <v>JAW-JT-KDS-0872</v>
      </c>
      <c r="D1559" s="83">
        <v>30574770031</v>
      </c>
      <c r="E1559" s="83" t="s">
        <v>7850</v>
      </c>
      <c r="F1559" s="83" t="s">
        <v>2981</v>
      </c>
      <c r="G1559" s="83" t="s">
        <v>5840</v>
      </c>
      <c r="H1559" s="84" t="s">
        <v>6825</v>
      </c>
      <c r="I1559" s="83">
        <v>110.77287</v>
      </c>
      <c r="J1559" s="83">
        <v>-6.7907900000000003</v>
      </c>
      <c r="K1559" s="83">
        <v>50</v>
      </c>
      <c r="L1559" s="83" t="s">
        <v>4707</v>
      </c>
      <c r="M1559" s="84"/>
      <c r="N1559" s="84"/>
      <c r="O1559" s="83" t="s">
        <v>3488</v>
      </c>
      <c r="P1559" s="84" t="s">
        <v>199</v>
      </c>
      <c r="Q1559" s="83" t="s">
        <v>963</v>
      </c>
      <c r="R1559" s="83" t="s">
        <v>964</v>
      </c>
      <c r="S1559" s="83" t="s">
        <v>2200</v>
      </c>
      <c r="T1559" s="83"/>
      <c r="U1559" s="83" t="s">
        <v>103</v>
      </c>
      <c r="V1559" s="83" t="s">
        <v>4468</v>
      </c>
      <c r="W1559" s="83" t="s">
        <v>2203</v>
      </c>
      <c r="X1559" s="83" t="s">
        <v>2535</v>
      </c>
      <c r="Y1559" s="85">
        <v>6614397</v>
      </c>
      <c r="Z1559" s="86">
        <v>43845</v>
      </c>
      <c r="AA1559" s="86"/>
      <c r="AB1559" s="87">
        <f t="shared" ca="1" si="293"/>
        <v>71</v>
      </c>
      <c r="AC1559" s="88" t="str">
        <f t="shared" ca="1" si="294"/>
        <v>61 - 90 days</v>
      </c>
      <c r="AD1559" s="89">
        <f t="shared" si="289"/>
        <v>43875</v>
      </c>
      <c r="AE1559" s="90" t="str">
        <f t="shared" si="287"/>
        <v>W07-2020</v>
      </c>
      <c r="AF1559" s="90" t="str">
        <f t="shared" si="288"/>
        <v>Feb-2020</v>
      </c>
      <c r="AG1559" s="89" t="s">
        <v>16</v>
      </c>
      <c r="AH1559" s="90" t="str">
        <f t="shared" si="291"/>
        <v/>
      </c>
      <c r="AI1559" s="90" t="str">
        <f t="shared" si="292"/>
        <v/>
      </c>
      <c r="AJ1559" s="89">
        <v>43875</v>
      </c>
      <c r="AK1559" s="90" t="str">
        <f t="shared" si="295"/>
        <v>W07-2020</v>
      </c>
      <c r="AL1559" s="90" t="str">
        <f t="shared" si="296"/>
        <v>Feb-2020</v>
      </c>
      <c r="AM1559" s="89">
        <v>43917</v>
      </c>
      <c r="AN1559" s="90" t="str">
        <f t="shared" si="297"/>
        <v>W13-2020</v>
      </c>
      <c r="AO1559" s="90" t="str">
        <f t="shared" si="298"/>
        <v>Mar-2020</v>
      </c>
      <c r="AP1559" s="83" t="s">
        <v>4463</v>
      </c>
      <c r="AQ1559" s="107">
        <v>43857</v>
      </c>
      <c r="AR1559" s="89"/>
      <c r="AS1559" s="93">
        <v>520013233917</v>
      </c>
      <c r="AT1559" s="94">
        <v>7.7</v>
      </c>
      <c r="AU1559" s="97"/>
      <c r="AV1559" s="95"/>
      <c r="AW1559" s="97"/>
      <c r="AX1559" s="89"/>
      <c r="AY1559" s="89">
        <v>43916</v>
      </c>
      <c r="AZ1559" s="219" t="str">
        <f t="shared" si="299"/>
        <v>W13-2020</v>
      </c>
      <c r="BA1559" s="86"/>
      <c r="BB1559" s="86"/>
      <c r="BC1559" s="86"/>
      <c r="BD1559" s="83" t="s">
        <v>3719</v>
      </c>
      <c r="BE1559" s="83" t="str">
        <f t="shared" si="300"/>
        <v>21.RFI</v>
      </c>
      <c r="BF1559" s="83" t="s">
        <v>3755</v>
      </c>
      <c r="BG1559" s="96" t="s">
        <v>4052</v>
      </c>
      <c r="BH1559" s="437"/>
      <c r="BJ1559" s="190"/>
    </row>
    <row r="1560" spans="1:62" s="13" customFormat="1" ht="15" hidden="1" customHeight="1">
      <c r="A1560" s="27">
        <v>309</v>
      </c>
      <c r="B1560" s="29"/>
      <c r="C1560" s="83" t="str">
        <f t="shared" si="290"/>
        <v>JAW-JT-BYL-0233</v>
      </c>
      <c r="D1560" s="83">
        <v>30575560031</v>
      </c>
      <c r="E1560" s="83" t="s">
        <v>7683</v>
      </c>
      <c r="F1560" s="83" t="s">
        <v>992</v>
      </c>
      <c r="G1560" s="83" t="s">
        <v>5840</v>
      </c>
      <c r="H1560" s="84" t="s">
        <v>6825</v>
      </c>
      <c r="I1560" s="83">
        <v>110.41707</v>
      </c>
      <c r="J1560" s="83">
        <v>-7.4981169999999997</v>
      </c>
      <c r="K1560" s="83">
        <v>50</v>
      </c>
      <c r="L1560" s="83" t="s">
        <v>4720</v>
      </c>
      <c r="M1560" s="84"/>
      <c r="N1560" s="84"/>
      <c r="O1560" s="83" t="s">
        <v>3502</v>
      </c>
      <c r="P1560" s="84" t="s">
        <v>199</v>
      </c>
      <c r="Q1560" s="83" t="s">
        <v>991</v>
      </c>
      <c r="R1560" s="83" t="s">
        <v>992</v>
      </c>
      <c r="S1560" s="83" t="s">
        <v>2200</v>
      </c>
      <c r="T1560" s="83"/>
      <c r="U1560" s="83" t="s">
        <v>103</v>
      </c>
      <c r="V1560" s="83" t="s">
        <v>4468</v>
      </c>
      <c r="W1560" s="83" t="s">
        <v>2203</v>
      </c>
      <c r="X1560" s="83" t="s">
        <v>2518</v>
      </c>
      <c r="Y1560" s="85">
        <v>6614397</v>
      </c>
      <c r="Z1560" s="86">
        <v>43845</v>
      </c>
      <c r="AA1560" s="86"/>
      <c r="AB1560" s="87">
        <f t="shared" ca="1" si="293"/>
        <v>71</v>
      </c>
      <c r="AC1560" s="88" t="str">
        <f t="shared" ca="1" si="294"/>
        <v>61 - 90 days</v>
      </c>
      <c r="AD1560" s="89">
        <f t="shared" si="289"/>
        <v>43875</v>
      </c>
      <c r="AE1560" s="90" t="str">
        <f t="shared" si="287"/>
        <v>W07-2020</v>
      </c>
      <c r="AF1560" s="90" t="str">
        <f t="shared" si="288"/>
        <v>Feb-2020</v>
      </c>
      <c r="AG1560" s="89" t="s">
        <v>16</v>
      </c>
      <c r="AH1560" s="90" t="str">
        <f t="shared" si="291"/>
        <v/>
      </c>
      <c r="AI1560" s="90" t="str">
        <f t="shared" si="292"/>
        <v/>
      </c>
      <c r="AJ1560" s="89">
        <v>43875</v>
      </c>
      <c r="AK1560" s="90" t="str">
        <f t="shared" si="295"/>
        <v>W07-2020</v>
      </c>
      <c r="AL1560" s="90" t="str">
        <f t="shared" si="296"/>
        <v>Feb-2020</v>
      </c>
      <c r="AM1560" s="89">
        <v>43917</v>
      </c>
      <c r="AN1560" s="90" t="str">
        <f t="shared" si="297"/>
        <v>W13-2020</v>
      </c>
      <c r="AO1560" s="90" t="str">
        <f t="shared" si="298"/>
        <v>Mar-2020</v>
      </c>
      <c r="AP1560" s="83" t="s">
        <v>4464</v>
      </c>
      <c r="AQ1560" s="107">
        <v>43858</v>
      </c>
      <c r="AR1560" s="89"/>
      <c r="AS1560" s="93">
        <v>521541317303</v>
      </c>
      <c r="AT1560" s="94" t="s">
        <v>2416</v>
      </c>
      <c r="AU1560" s="97"/>
      <c r="AV1560" s="95"/>
      <c r="AW1560" s="97"/>
      <c r="AX1560" s="89"/>
      <c r="AY1560" s="89">
        <v>43916</v>
      </c>
      <c r="AZ1560" s="219" t="str">
        <f t="shared" si="299"/>
        <v>W13-2020</v>
      </c>
      <c r="BA1560" s="86"/>
      <c r="BB1560" s="86">
        <v>44029</v>
      </c>
      <c r="BC1560" s="86"/>
      <c r="BD1560" s="83" t="s">
        <v>3719</v>
      </c>
      <c r="BE1560" s="83" t="str">
        <f t="shared" si="300"/>
        <v>21.RFI</v>
      </c>
      <c r="BF1560" s="83" t="s">
        <v>3755</v>
      </c>
      <c r="BG1560" s="96" t="s">
        <v>4065</v>
      </c>
      <c r="BH1560" s="96"/>
      <c r="BI1560" s="197"/>
      <c r="BJ1560" s="197"/>
    </row>
    <row r="1561" spans="1:62" s="13" customFormat="1" ht="15" hidden="1" customHeight="1">
      <c r="A1561" s="27">
        <v>341</v>
      </c>
      <c r="B1561" s="29"/>
      <c r="C1561" s="83" t="str">
        <f t="shared" si="290"/>
        <v>JAW-JT-BLA-0146</v>
      </c>
      <c r="D1561" s="83">
        <v>30574790031</v>
      </c>
      <c r="E1561" s="83" t="s">
        <v>7310</v>
      </c>
      <c r="F1561" s="83" t="s">
        <v>3023</v>
      </c>
      <c r="G1561" s="83" t="s">
        <v>5840</v>
      </c>
      <c r="H1561" s="84" t="s">
        <v>6825</v>
      </c>
      <c r="I1561" s="83">
        <v>111.42236</v>
      </c>
      <c r="J1561" s="83">
        <v>-7.23081</v>
      </c>
      <c r="K1561" s="83">
        <v>40</v>
      </c>
      <c r="L1561" s="83" t="s">
        <v>4575</v>
      </c>
      <c r="M1561" s="84"/>
      <c r="N1561" s="84"/>
      <c r="O1561" s="83" t="s">
        <v>3534</v>
      </c>
      <c r="P1561" s="84" t="s">
        <v>199</v>
      </c>
      <c r="Q1561" s="83" t="s">
        <v>1055</v>
      </c>
      <c r="R1561" s="83" t="s">
        <v>1056</v>
      </c>
      <c r="S1561" s="83" t="s">
        <v>2200</v>
      </c>
      <c r="T1561" s="83"/>
      <c r="U1561" s="83" t="s">
        <v>103</v>
      </c>
      <c r="V1561" s="83" t="s">
        <v>4468</v>
      </c>
      <c r="W1561" s="83" t="s">
        <v>2203</v>
      </c>
      <c r="X1561" s="83" t="s">
        <v>2517</v>
      </c>
      <c r="Y1561" s="85">
        <v>6614397</v>
      </c>
      <c r="Z1561" s="86">
        <v>43845</v>
      </c>
      <c r="AA1561" s="86"/>
      <c r="AB1561" s="87">
        <f t="shared" ca="1" si="293"/>
        <v>47</v>
      </c>
      <c r="AC1561" s="88" t="str">
        <f t="shared" ca="1" si="294"/>
        <v>31 - 60 days</v>
      </c>
      <c r="AD1561" s="89">
        <f t="shared" si="289"/>
        <v>43875</v>
      </c>
      <c r="AE1561" s="90" t="str">
        <f t="shared" si="287"/>
        <v>W07-2020</v>
      </c>
      <c r="AF1561" s="90" t="str">
        <f t="shared" si="288"/>
        <v>Feb-2020</v>
      </c>
      <c r="AG1561" s="89" t="s">
        <v>16</v>
      </c>
      <c r="AH1561" s="90" t="str">
        <f t="shared" si="291"/>
        <v/>
      </c>
      <c r="AI1561" s="90" t="str">
        <f t="shared" si="292"/>
        <v/>
      </c>
      <c r="AJ1561" s="89">
        <v>43875</v>
      </c>
      <c r="AK1561" s="90" t="str">
        <f t="shared" si="295"/>
        <v>W07-2020</v>
      </c>
      <c r="AL1561" s="90" t="str">
        <f t="shared" si="296"/>
        <v>Feb-2020</v>
      </c>
      <c r="AM1561" s="89">
        <v>43886</v>
      </c>
      <c r="AN1561" s="90" t="str">
        <f t="shared" si="297"/>
        <v>W09-2020</v>
      </c>
      <c r="AO1561" s="90" t="str">
        <f t="shared" si="298"/>
        <v>Feb-2020</v>
      </c>
      <c r="AP1561" s="83" t="s">
        <v>4463</v>
      </c>
      <c r="AQ1561" s="107">
        <v>43857</v>
      </c>
      <c r="AR1561" s="89"/>
      <c r="AS1561" s="93">
        <v>520081224655</v>
      </c>
      <c r="AT1561" s="94" t="s">
        <v>2416</v>
      </c>
      <c r="AU1561" s="97"/>
      <c r="AV1561" s="95"/>
      <c r="AW1561" s="97"/>
      <c r="AX1561" s="89"/>
      <c r="AY1561" s="89">
        <v>43892</v>
      </c>
      <c r="AZ1561" s="219" t="str">
        <f t="shared" si="299"/>
        <v>W10-2020</v>
      </c>
      <c r="BA1561" s="86"/>
      <c r="BB1561" s="86"/>
      <c r="BC1561" s="86"/>
      <c r="BD1561" s="83" t="s">
        <v>3719</v>
      </c>
      <c r="BE1561" s="83" t="str">
        <f t="shared" si="300"/>
        <v>21.RFI</v>
      </c>
      <c r="BF1561" s="83" t="s">
        <v>3755</v>
      </c>
      <c r="BG1561" s="96" t="s">
        <v>4093</v>
      </c>
      <c r="BH1561" s="437"/>
      <c r="BJ1561" s="190"/>
    </row>
    <row r="1562" spans="1:62" s="13" customFormat="1" ht="15" hidden="1" customHeight="1">
      <c r="A1562" s="27">
        <v>435</v>
      </c>
      <c r="B1562" s="29"/>
      <c r="C1562" s="83" t="str">
        <f t="shared" si="290"/>
        <v>JAW-YO-BTL-0124</v>
      </c>
      <c r="D1562" s="83">
        <v>30575010031</v>
      </c>
      <c r="E1562" s="83" t="s">
        <v>7424</v>
      </c>
      <c r="F1562" s="83" t="s">
        <v>3107</v>
      </c>
      <c r="G1562" s="83" t="s">
        <v>5840</v>
      </c>
      <c r="H1562" s="84" t="s">
        <v>6827</v>
      </c>
      <c r="I1562" s="83">
        <v>110.371</v>
      </c>
      <c r="J1562" s="83">
        <v>-7.8630399999999998</v>
      </c>
      <c r="K1562" s="83">
        <v>40</v>
      </c>
      <c r="L1562" s="83" t="s">
        <v>4810</v>
      </c>
      <c r="M1562" s="84"/>
      <c r="N1562" s="84"/>
      <c r="O1562" s="83" t="s">
        <v>3628</v>
      </c>
      <c r="P1562" s="84" t="s">
        <v>199</v>
      </c>
      <c r="Q1562" s="83" t="s">
        <v>1243</v>
      </c>
      <c r="R1562" s="83" t="s">
        <v>1244</v>
      </c>
      <c r="S1562" s="83" t="s">
        <v>2200</v>
      </c>
      <c r="T1562" s="83"/>
      <c r="U1562" s="83" t="s">
        <v>103</v>
      </c>
      <c r="V1562" s="83" t="s">
        <v>4468</v>
      </c>
      <c r="W1562" s="83" t="s">
        <v>2211</v>
      </c>
      <c r="X1562" s="83" t="s">
        <v>2590</v>
      </c>
      <c r="Y1562" s="85">
        <v>6614395</v>
      </c>
      <c r="Z1562" s="86">
        <v>43845</v>
      </c>
      <c r="AA1562" s="86"/>
      <c r="AB1562" s="87">
        <f t="shared" ca="1" si="293"/>
        <v>41</v>
      </c>
      <c r="AC1562" s="88" t="str">
        <f t="shared" ca="1" si="294"/>
        <v>31 - 60 days</v>
      </c>
      <c r="AD1562" s="89">
        <f t="shared" si="289"/>
        <v>43875</v>
      </c>
      <c r="AE1562" s="90" t="str">
        <f t="shared" si="287"/>
        <v>W07-2020</v>
      </c>
      <c r="AF1562" s="90" t="str">
        <f t="shared" si="288"/>
        <v>Feb-2020</v>
      </c>
      <c r="AG1562" s="89" t="s">
        <v>16</v>
      </c>
      <c r="AH1562" s="90" t="str">
        <f t="shared" si="291"/>
        <v/>
      </c>
      <c r="AI1562" s="90" t="str">
        <f t="shared" si="292"/>
        <v/>
      </c>
      <c r="AJ1562" s="89">
        <v>43875</v>
      </c>
      <c r="AK1562" s="90" t="str">
        <f t="shared" si="295"/>
        <v>W07-2020</v>
      </c>
      <c r="AL1562" s="90" t="str">
        <f t="shared" si="296"/>
        <v>Feb-2020</v>
      </c>
      <c r="AM1562" s="89">
        <v>43882</v>
      </c>
      <c r="AN1562" s="90" t="str">
        <f t="shared" si="297"/>
        <v>W08-2020</v>
      </c>
      <c r="AO1562" s="90" t="str">
        <f t="shared" si="298"/>
        <v>Feb-2020</v>
      </c>
      <c r="AP1562" s="83" t="s">
        <v>4464</v>
      </c>
      <c r="AQ1562" s="107">
        <v>43857</v>
      </c>
      <c r="AR1562" s="89"/>
      <c r="AS1562" s="93">
        <v>521032412856</v>
      </c>
      <c r="AT1562" s="94" t="s">
        <v>2416</v>
      </c>
      <c r="AU1562" s="97"/>
      <c r="AV1562" s="95"/>
      <c r="AW1562" s="97"/>
      <c r="AX1562" s="89"/>
      <c r="AY1562" s="89">
        <v>43886</v>
      </c>
      <c r="AZ1562" s="219" t="str">
        <f t="shared" si="299"/>
        <v>W09-2020</v>
      </c>
      <c r="BA1562" s="86"/>
      <c r="BB1562" s="86">
        <v>44035</v>
      </c>
      <c r="BC1562" s="86"/>
      <c r="BD1562" s="83" t="s">
        <v>3719</v>
      </c>
      <c r="BE1562" s="83" t="str">
        <f t="shared" si="300"/>
        <v>21.RFI</v>
      </c>
      <c r="BF1562" s="83" t="s">
        <v>3755</v>
      </c>
      <c r="BG1562" s="96" t="s">
        <v>4178</v>
      </c>
      <c r="BH1562" s="96"/>
      <c r="BI1562" s="197"/>
      <c r="BJ1562" s="197"/>
    </row>
    <row r="1563" spans="1:62" s="13" customFormat="1" ht="15" hidden="1" customHeight="1">
      <c r="A1563" s="27">
        <v>237</v>
      </c>
      <c r="B1563" s="29"/>
      <c r="C1563" s="83" t="str">
        <f t="shared" si="290"/>
        <v>JAW-JT-MKD-1150</v>
      </c>
      <c r="D1563" s="83">
        <v>30574680031</v>
      </c>
      <c r="E1563" s="83" t="s">
        <v>7857</v>
      </c>
      <c r="F1563" s="83" t="s">
        <v>2927</v>
      </c>
      <c r="G1563" s="83" t="s">
        <v>5840</v>
      </c>
      <c r="H1563" s="84" t="s">
        <v>6508</v>
      </c>
      <c r="I1563" s="83">
        <v>110.12820000000001</v>
      </c>
      <c r="J1563" s="83">
        <v>-7.4366700000000003</v>
      </c>
      <c r="K1563" s="83">
        <v>50</v>
      </c>
      <c r="L1563" s="83" t="s">
        <v>4663</v>
      </c>
      <c r="M1563" s="84"/>
      <c r="N1563" s="84"/>
      <c r="O1563" s="83" t="s">
        <v>3430</v>
      </c>
      <c r="P1563" s="84" t="s">
        <v>199</v>
      </c>
      <c r="Q1563" s="83" t="s">
        <v>847</v>
      </c>
      <c r="R1563" s="83" t="s">
        <v>848</v>
      </c>
      <c r="S1563" s="83" t="s">
        <v>2200</v>
      </c>
      <c r="T1563" s="83"/>
      <c r="U1563" s="83" t="s">
        <v>103</v>
      </c>
      <c r="V1563" s="83" t="s">
        <v>4468</v>
      </c>
      <c r="W1563" s="83" t="s">
        <v>2203</v>
      </c>
      <c r="X1563" s="83" t="s">
        <v>2507</v>
      </c>
      <c r="Y1563" s="85">
        <v>6614392</v>
      </c>
      <c r="Z1563" s="86">
        <v>43845</v>
      </c>
      <c r="AA1563" s="86"/>
      <c r="AB1563" s="87">
        <f t="shared" ca="1" si="293"/>
        <v>41</v>
      </c>
      <c r="AC1563" s="88" t="str">
        <f t="shared" ca="1" si="294"/>
        <v>31 - 60 days</v>
      </c>
      <c r="AD1563" s="89">
        <f t="shared" si="289"/>
        <v>43875</v>
      </c>
      <c r="AE1563" s="90" t="str">
        <f t="shared" si="287"/>
        <v>W07-2020</v>
      </c>
      <c r="AF1563" s="90" t="str">
        <f t="shared" si="288"/>
        <v>Feb-2020</v>
      </c>
      <c r="AG1563" s="89" t="s">
        <v>16</v>
      </c>
      <c r="AH1563" s="90" t="str">
        <f t="shared" si="291"/>
        <v/>
      </c>
      <c r="AI1563" s="90" t="str">
        <f t="shared" si="292"/>
        <v/>
      </c>
      <c r="AJ1563" s="89">
        <v>43875</v>
      </c>
      <c r="AK1563" s="90" t="str">
        <f t="shared" si="295"/>
        <v>W07-2020</v>
      </c>
      <c r="AL1563" s="90" t="str">
        <f t="shared" si="296"/>
        <v>Feb-2020</v>
      </c>
      <c r="AM1563" s="89">
        <v>43881</v>
      </c>
      <c r="AN1563" s="90" t="str">
        <f t="shared" si="297"/>
        <v>W08-2020</v>
      </c>
      <c r="AO1563" s="90" t="str">
        <f t="shared" si="298"/>
        <v>Feb-2020</v>
      </c>
      <c r="AP1563" s="83" t="s">
        <v>4463</v>
      </c>
      <c r="AQ1563" s="107">
        <v>43857</v>
      </c>
      <c r="AR1563" s="89"/>
      <c r="AS1563" s="93">
        <v>521512290165</v>
      </c>
      <c r="AT1563" s="94" t="s">
        <v>2416</v>
      </c>
      <c r="AU1563" s="97"/>
      <c r="AV1563" s="95"/>
      <c r="AW1563" s="97"/>
      <c r="AX1563" s="89"/>
      <c r="AY1563" s="89">
        <v>43886</v>
      </c>
      <c r="AZ1563" s="219" t="str">
        <f t="shared" si="299"/>
        <v>W09-2020</v>
      </c>
      <c r="BA1563" s="86"/>
      <c r="BB1563" s="86"/>
      <c r="BC1563" s="86"/>
      <c r="BD1563" s="83" t="s">
        <v>3719</v>
      </c>
      <c r="BE1563" s="83" t="str">
        <f t="shared" si="300"/>
        <v>21.RFI</v>
      </c>
      <c r="BF1563" s="83" t="s">
        <v>3755</v>
      </c>
      <c r="BG1563" s="96" t="s">
        <v>3997</v>
      </c>
      <c r="BH1563" s="437"/>
      <c r="BJ1563" s="422"/>
    </row>
    <row r="1564" spans="1:62" s="13" customFormat="1" ht="15" hidden="1" customHeight="1">
      <c r="A1564" s="27">
        <v>337</v>
      </c>
      <c r="B1564" s="29"/>
      <c r="C1564" s="83" t="str">
        <f t="shared" si="290"/>
        <v>JAW-JT-MKD-1158</v>
      </c>
      <c r="D1564" s="83">
        <v>30574660031</v>
      </c>
      <c r="E1564" s="83" t="s">
        <v>7575</v>
      </c>
      <c r="F1564" s="83" t="s">
        <v>3020</v>
      </c>
      <c r="G1564" s="83" t="s">
        <v>5840</v>
      </c>
      <c r="H1564" s="84" t="s">
        <v>6508</v>
      </c>
      <c r="I1564" s="83">
        <v>110.07404</v>
      </c>
      <c r="J1564" s="83">
        <v>-7.4537699999999996</v>
      </c>
      <c r="K1564" s="83">
        <v>50</v>
      </c>
      <c r="L1564" s="83" t="s">
        <v>4739</v>
      </c>
      <c r="M1564" s="84"/>
      <c r="N1564" s="84"/>
      <c r="O1564" s="83" t="s">
        <v>3530</v>
      </c>
      <c r="P1564" s="84" t="s">
        <v>199</v>
      </c>
      <c r="Q1564" s="83" t="s">
        <v>1047</v>
      </c>
      <c r="R1564" s="83" t="s">
        <v>1048</v>
      </c>
      <c r="S1564" s="83" t="s">
        <v>2200</v>
      </c>
      <c r="T1564" s="83"/>
      <c r="U1564" s="83" t="s">
        <v>103</v>
      </c>
      <c r="V1564" s="83" t="s">
        <v>4468</v>
      </c>
      <c r="W1564" s="83" t="s">
        <v>2203</v>
      </c>
      <c r="X1564" s="83" t="s">
        <v>2507</v>
      </c>
      <c r="Y1564" s="85">
        <v>6614392</v>
      </c>
      <c r="Z1564" s="86">
        <v>43845</v>
      </c>
      <c r="AA1564" s="86"/>
      <c r="AB1564" s="87">
        <f t="shared" ca="1" si="293"/>
        <v>41</v>
      </c>
      <c r="AC1564" s="88" t="str">
        <f t="shared" ca="1" si="294"/>
        <v>31 - 60 days</v>
      </c>
      <c r="AD1564" s="89">
        <f t="shared" si="289"/>
        <v>43875</v>
      </c>
      <c r="AE1564" s="90" t="str">
        <f t="shared" si="287"/>
        <v>W07-2020</v>
      </c>
      <c r="AF1564" s="90" t="str">
        <f t="shared" si="288"/>
        <v>Feb-2020</v>
      </c>
      <c r="AG1564" s="89" t="s">
        <v>16</v>
      </c>
      <c r="AH1564" s="90" t="str">
        <f t="shared" si="291"/>
        <v/>
      </c>
      <c r="AI1564" s="90" t="str">
        <f t="shared" si="292"/>
        <v/>
      </c>
      <c r="AJ1564" s="89">
        <v>43875</v>
      </c>
      <c r="AK1564" s="90" t="str">
        <f t="shared" si="295"/>
        <v>W07-2020</v>
      </c>
      <c r="AL1564" s="90" t="str">
        <f t="shared" si="296"/>
        <v>Feb-2020</v>
      </c>
      <c r="AM1564" s="89">
        <v>43881</v>
      </c>
      <c r="AN1564" s="90" t="str">
        <f t="shared" si="297"/>
        <v>W08-2020</v>
      </c>
      <c r="AO1564" s="90" t="str">
        <f t="shared" si="298"/>
        <v>Feb-2020</v>
      </c>
      <c r="AP1564" s="83" t="s">
        <v>4463</v>
      </c>
      <c r="AQ1564" s="107">
        <v>43857</v>
      </c>
      <c r="AR1564" s="89"/>
      <c r="AS1564" s="93">
        <v>5215111091097</v>
      </c>
      <c r="AT1564" s="94">
        <v>7.7</v>
      </c>
      <c r="AU1564" s="97"/>
      <c r="AV1564" s="95"/>
      <c r="AW1564" s="97"/>
      <c r="AX1564" s="89"/>
      <c r="AY1564" s="89">
        <v>43886</v>
      </c>
      <c r="AZ1564" s="219" t="str">
        <f t="shared" si="299"/>
        <v>W09-2020</v>
      </c>
      <c r="BA1564" s="86"/>
      <c r="BB1564" s="86"/>
      <c r="BC1564" s="86"/>
      <c r="BD1564" s="83" t="s">
        <v>3719</v>
      </c>
      <c r="BE1564" s="83" t="str">
        <f t="shared" si="300"/>
        <v>21.RFI</v>
      </c>
      <c r="BF1564" s="83" t="s">
        <v>3755</v>
      </c>
      <c r="BG1564" s="96" t="s">
        <v>4089</v>
      </c>
      <c r="BH1564" s="437"/>
      <c r="BJ1564" s="190"/>
    </row>
    <row r="1565" spans="1:62" s="13" customFormat="1" ht="15" hidden="1" customHeight="1">
      <c r="A1565" s="27">
        <v>414</v>
      </c>
      <c r="B1565" s="29"/>
      <c r="C1565" s="83" t="str">
        <f t="shared" si="290"/>
        <v>JAW-JT-SMG-0552</v>
      </c>
      <c r="D1565" s="83">
        <v>30574780031</v>
      </c>
      <c r="E1565" s="83" t="s">
        <v>7273</v>
      </c>
      <c r="F1565" s="83" t="s">
        <v>3089</v>
      </c>
      <c r="G1565" s="83" t="s">
        <v>5840</v>
      </c>
      <c r="H1565" s="84" t="s">
        <v>6825</v>
      </c>
      <c r="I1565" s="83">
        <v>110.37931</v>
      </c>
      <c r="J1565" s="83">
        <v>-6.9963600000000001</v>
      </c>
      <c r="K1565" s="83">
        <v>30</v>
      </c>
      <c r="L1565" s="83" t="s">
        <v>4794</v>
      </c>
      <c r="M1565" s="84"/>
      <c r="N1565" s="84"/>
      <c r="O1565" s="83" t="s">
        <v>3607</v>
      </c>
      <c r="P1565" s="84" t="s">
        <v>199</v>
      </c>
      <c r="Q1565" s="83" t="s">
        <v>1201</v>
      </c>
      <c r="R1565" s="83" t="s">
        <v>1202</v>
      </c>
      <c r="S1565" s="83" t="s">
        <v>2200</v>
      </c>
      <c r="T1565" s="83"/>
      <c r="U1565" s="83" t="s">
        <v>103</v>
      </c>
      <c r="V1565" s="83" t="s">
        <v>4468</v>
      </c>
      <c r="W1565" s="83" t="s">
        <v>2203</v>
      </c>
      <c r="X1565" s="83" t="s">
        <v>2580</v>
      </c>
      <c r="Y1565" s="85">
        <v>6614397</v>
      </c>
      <c r="Z1565" s="86">
        <v>43845</v>
      </c>
      <c r="AA1565" s="86"/>
      <c r="AB1565" s="87">
        <f t="shared" ca="1" si="293"/>
        <v>41</v>
      </c>
      <c r="AC1565" s="88" t="str">
        <f t="shared" ca="1" si="294"/>
        <v>31 - 60 days</v>
      </c>
      <c r="AD1565" s="89">
        <f t="shared" si="289"/>
        <v>43875</v>
      </c>
      <c r="AE1565" s="90" t="str">
        <f t="shared" si="287"/>
        <v>W07-2020</v>
      </c>
      <c r="AF1565" s="90" t="str">
        <f t="shared" si="288"/>
        <v>Feb-2020</v>
      </c>
      <c r="AG1565" s="89" t="s">
        <v>16</v>
      </c>
      <c r="AH1565" s="90" t="str">
        <f t="shared" si="291"/>
        <v/>
      </c>
      <c r="AI1565" s="90" t="str">
        <f t="shared" si="292"/>
        <v/>
      </c>
      <c r="AJ1565" s="89">
        <v>43875</v>
      </c>
      <c r="AK1565" s="90" t="str">
        <f t="shared" si="295"/>
        <v>W07-2020</v>
      </c>
      <c r="AL1565" s="90" t="str">
        <f t="shared" si="296"/>
        <v>Feb-2020</v>
      </c>
      <c r="AM1565" s="89">
        <v>43881</v>
      </c>
      <c r="AN1565" s="90" t="str">
        <f t="shared" si="297"/>
        <v>W08-2020</v>
      </c>
      <c r="AO1565" s="90" t="str">
        <f t="shared" si="298"/>
        <v>Feb-2020</v>
      </c>
      <c r="AP1565" s="83" t="s">
        <v>4464</v>
      </c>
      <c r="AQ1565" s="107">
        <v>43857</v>
      </c>
      <c r="AR1565" s="89"/>
      <c r="AS1565" s="93">
        <v>523024822053</v>
      </c>
      <c r="AT1565" s="94" t="s">
        <v>2416</v>
      </c>
      <c r="AU1565" s="97"/>
      <c r="AV1565" s="95"/>
      <c r="AW1565" s="97"/>
      <c r="AX1565" s="89"/>
      <c r="AY1565" s="89">
        <v>43886</v>
      </c>
      <c r="AZ1565" s="219" t="str">
        <f t="shared" si="299"/>
        <v>W09-2020</v>
      </c>
      <c r="BA1565" s="86"/>
      <c r="BB1565" s="86">
        <v>44071</v>
      </c>
      <c r="BC1565" s="86"/>
      <c r="BD1565" s="83" t="s">
        <v>3719</v>
      </c>
      <c r="BE1565" s="83" t="str">
        <f t="shared" si="300"/>
        <v>21.RFI</v>
      </c>
      <c r="BF1565" s="83" t="s">
        <v>3755</v>
      </c>
      <c r="BG1565" s="96" t="s">
        <v>4159</v>
      </c>
      <c r="BH1565" s="437"/>
    </row>
    <row r="1566" spans="1:62" s="13" customFormat="1" ht="15" hidden="1" customHeight="1">
      <c r="A1566" s="27">
        <v>317</v>
      </c>
      <c r="B1566" s="29"/>
      <c r="C1566" s="83" t="str">
        <f t="shared" si="290"/>
        <v>JAW-JT-MKD-1159</v>
      </c>
      <c r="D1566" s="83">
        <v>30574670031</v>
      </c>
      <c r="E1566" s="83" t="s">
        <v>7723</v>
      </c>
      <c r="F1566" s="83" t="s">
        <v>3001</v>
      </c>
      <c r="G1566" s="83" t="s">
        <v>5840</v>
      </c>
      <c r="H1566" s="84" t="s">
        <v>6508</v>
      </c>
      <c r="I1566" s="83">
        <v>110.24014</v>
      </c>
      <c r="J1566" s="83">
        <v>-7.4528800000000004</v>
      </c>
      <c r="K1566" s="83">
        <v>50</v>
      </c>
      <c r="L1566" s="83" t="s">
        <v>4725</v>
      </c>
      <c r="M1566" s="84"/>
      <c r="N1566" s="84"/>
      <c r="O1566" s="83" t="s">
        <v>3510</v>
      </c>
      <c r="P1566" s="84" t="s">
        <v>199</v>
      </c>
      <c r="Q1566" s="83" t="s">
        <v>1007</v>
      </c>
      <c r="R1566" s="83" t="s">
        <v>1008</v>
      </c>
      <c r="S1566" s="83" t="s">
        <v>2200</v>
      </c>
      <c r="T1566" s="83"/>
      <c r="U1566" s="83" t="s">
        <v>103</v>
      </c>
      <c r="V1566" s="83" t="s">
        <v>4468</v>
      </c>
      <c r="W1566" s="83" t="s">
        <v>2203</v>
      </c>
      <c r="X1566" s="83" t="s">
        <v>2507</v>
      </c>
      <c r="Y1566" s="85">
        <v>6614392</v>
      </c>
      <c r="Z1566" s="86">
        <v>43845</v>
      </c>
      <c r="AA1566" s="86"/>
      <c r="AB1566" s="87">
        <f t="shared" ca="1" si="293"/>
        <v>33</v>
      </c>
      <c r="AC1566" s="88" t="str">
        <f t="shared" ca="1" si="294"/>
        <v>31 - 60 days</v>
      </c>
      <c r="AD1566" s="89">
        <f t="shared" si="289"/>
        <v>43875</v>
      </c>
      <c r="AE1566" s="90" t="str">
        <f t="shared" si="287"/>
        <v>W07-2020</v>
      </c>
      <c r="AF1566" s="90" t="str">
        <f t="shared" si="288"/>
        <v>Feb-2020</v>
      </c>
      <c r="AG1566" s="89" t="s">
        <v>16</v>
      </c>
      <c r="AH1566" s="90" t="str">
        <f t="shared" si="291"/>
        <v/>
      </c>
      <c r="AI1566" s="90" t="str">
        <f t="shared" si="292"/>
        <v/>
      </c>
      <c r="AJ1566" s="89">
        <v>43875</v>
      </c>
      <c r="AK1566" s="90" t="str">
        <f t="shared" si="295"/>
        <v>W07-2020</v>
      </c>
      <c r="AL1566" s="90" t="str">
        <f t="shared" si="296"/>
        <v>Feb-2020</v>
      </c>
      <c r="AM1566" s="89">
        <v>43879</v>
      </c>
      <c r="AN1566" s="90" t="str">
        <f t="shared" si="297"/>
        <v>W08-2020</v>
      </c>
      <c r="AO1566" s="90" t="str">
        <f t="shared" si="298"/>
        <v>Feb-2020</v>
      </c>
      <c r="AP1566" s="83" t="s">
        <v>4464</v>
      </c>
      <c r="AQ1566" s="107">
        <v>43857</v>
      </c>
      <c r="AR1566" s="89"/>
      <c r="AS1566" s="93">
        <v>521570915045</v>
      </c>
      <c r="AT1566" s="94" t="s">
        <v>2416</v>
      </c>
      <c r="AU1566" s="97"/>
      <c r="AV1566" s="95"/>
      <c r="AW1566" s="97"/>
      <c r="AX1566" s="89"/>
      <c r="AY1566" s="89">
        <v>43878</v>
      </c>
      <c r="AZ1566" s="219" t="str">
        <f t="shared" si="299"/>
        <v>W08-2020</v>
      </c>
      <c r="BA1566" s="86"/>
      <c r="BB1566" s="86">
        <v>44083</v>
      </c>
      <c r="BC1566" s="86"/>
      <c r="BD1566" s="83" t="s">
        <v>3719</v>
      </c>
      <c r="BE1566" s="83" t="str">
        <f t="shared" si="300"/>
        <v>21.RFI</v>
      </c>
      <c r="BF1566" s="83" t="s">
        <v>3755</v>
      </c>
      <c r="BG1566" s="96" t="s">
        <v>4072</v>
      </c>
      <c r="BH1566" s="437"/>
      <c r="BI1566" s="190"/>
      <c r="BJ1566" s="190"/>
    </row>
    <row r="1567" spans="1:62" s="13" customFormat="1" ht="15" hidden="1" customHeight="1">
      <c r="A1567" s="27">
        <v>296</v>
      </c>
      <c r="B1567" s="29"/>
      <c r="C1567" s="83" t="str">
        <f t="shared" si="290"/>
        <v>JAW-JT-PWR-1657</v>
      </c>
      <c r="D1567" s="83">
        <v>30574710031</v>
      </c>
      <c r="E1567" s="83" t="s">
        <v>7454</v>
      </c>
      <c r="F1567" s="83" t="s">
        <v>2982</v>
      </c>
      <c r="G1567" s="83" t="s">
        <v>5840</v>
      </c>
      <c r="H1567" s="84" t="s">
        <v>6827</v>
      </c>
      <c r="I1567" s="83">
        <v>110.01321</v>
      </c>
      <c r="J1567" s="83">
        <v>-7.615221</v>
      </c>
      <c r="K1567" s="83">
        <v>50</v>
      </c>
      <c r="L1567" s="83" t="s">
        <v>4708</v>
      </c>
      <c r="M1567" s="84"/>
      <c r="N1567" s="84"/>
      <c r="O1567" s="83" t="s">
        <v>3489</v>
      </c>
      <c r="P1567" s="84" t="s">
        <v>199</v>
      </c>
      <c r="Q1567" s="83" t="s">
        <v>965</v>
      </c>
      <c r="R1567" s="83" t="s">
        <v>966</v>
      </c>
      <c r="S1567" s="83" t="s">
        <v>2200</v>
      </c>
      <c r="T1567" s="83"/>
      <c r="U1567" s="83" t="s">
        <v>103</v>
      </c>
      <c r="V1567" s="83" t="s">
        <v>4468</v>
      </c>
      <c r="W1567" s="83" t="s">
        <v>2203</v>
      </c>
      <c r="X1567" s="83" t="s">
        <v>2536</v>
      </c>
      <c r="Y1567" s="85">
        <v>6614395</v>
      </c>
      <c r="Z1567" s="86">
        <v>43845</v>
      </c>
      <c r="AA1567" s="86"/>
      <c r="AB1567" s="87">
        <f t="shared" ca="1" si="293"/>
        <v>30</v>
      </c>
      <c r="AC1567" s="88" t="str">
        <f t="shared" ca="1" si="294"/>
        <v>&lt; 30 days</v>
      </c>
      <c r="AD1567" s="89">
        <f t="shared" si="289"/>
        <v>43875</v>
      </c>
      <c r="AE1567" s="90" t="str">
        <f t="shared" si="287"/>
        <v>W07-2020</v>
      </c>
      <c r="AF1567" s="90" t="str">
        <f t="shared" si="288"/>
        <v>Feb-2020</v>
      </c>
      <c r="AG1567" s="89" t="s">
        <v>16</v>
      </c>
      <c r="AH1567" s="90" t="str">
        <f t="shared" si="291"/>
        <v/>
      </c>
      <c r="AI1567" s="90" t="str">
        <f t="shared" si="292"/>
        <v/>
      </c>
      <c r="AJ1567" s="89">
        <v>43875</v>
      </c>
      <c r="AK1567" s="90" t="str">
        <f t="shared" si="295"/>
        <v>W07-2020</v>
      </c>
      <c r="AL1567" s="90" t="str">
        <f t="shared" si="296"/>
        <v>Feb-2020</v>
      </c>
      <c r="AM1567" s="89">
        <v>43875</v>
      </c>
      <c r="AN1567" s="90" t="str">
        <f t="shared" si="297"/>
        <v>W07-2020</v>
      </c>
      <c r="AO1567" s="90" t="str">
        <f t="shared" si="298"/>
        <v>Feb-2020</v>
      </c>
      <c r="AP1567" s="83" t="s">
        <v>4464</v>
      </c>
      <c r="AQ1567" s="107">
        <v>43857</v>
      </c>
      <c r="AR1567" s="89"/>
      <c r="AS1567" s="93">
        <v>521521300613</v>
      </c>
      <c r="AT1567" s="94" t="s">
        <v>2416</v>
      </c>
      <c r="AU1567" s="97"/>
      <c r="AV1567" s="95"/>
      <c r="AW1567" s="97"/>
      <c r="AX1567" s="89"/>
      <c r="AY1567" s="89">
        <v>43875</v>
      </c>
      <c r="AZ1567" s="219" t="str">
        <f t="shared" si="299"/>
        <v>W07-2020</v>
      </c>
      <c r="BA1567" s="86"/>
      <c r="BB1567" s="86">
        <v>44036</v>
      </c>
      <c r="BC1567" s="86"/>
      <c r="BD1567" s="83" t="s">
        <v>3719</v>
      </c>
      <c r="BE1567" s="83" t="str">
        <f t="shared" si="300"/>
        <v>21.RFI</v>
      </c>
      <c r="BF1567" s="83" t="s">
        <v>3755</v>
      </c>
      <c r="BG1567" s="96" t="s">
        <v>4053</v>
      </c>
      <c r="BH1567" s="437"/>
      <c r="BI1567" s="190"/>
      <c r="BJ1567" s="190"/>
    </row>
    <row r="1568" spans="1:62" s="13" customFormat="1" ht="15" hidden="1" customHeight="1">
      <c r="A1568" s="27">
        <v>252</v>
      </c>
      <c r="B1568" s="29"/>
      <c r="C1568" s="83" t="str">
        <f t="shared" si="290"/>
        <v>JAW-JT-BYL-0232</v>
      </c>
      <c r="D1568" s="83">
        <v>30574820031</v>
      </c>
      <c r="E1568" s="83" t="s">
        <v>7536</v>
      </c>
      <c r="F1568" s="83" t="s">
        <v>2940</v>
      </c>
      <c r="G1568" s="83" t="s">
        <v>5840</v>
      </c>
      <c r="H1568" s="84" t="s">
        <v>6825</v>
      </c>
      <c r="I1568" s="83">
        <v>110.7596234</v>
      </c>
      <c r="J1568" s="83">
        <v>-7.2785720500000002</v>
      </c>
      <c r="K1568" s="83">
        <v>40</v>
      </c>
      <c r="L1568" s="83" t="s">
        <v>4678</v>
      </c>
      <c r="M1568" s="84"/>
      <c r="N1568" s="84"/>
      <c r="O1568" s="83" t="s">
        <v>3445</v>
      </c>
      <c r="P1568" s="84" t="s">
        <v>199</v>
      </c>
      <c r="Q1568" s="83" t="s">
        <v>877</v>
      </c>
      <c r="R1568" s="83" t="s">
        <v>878</v>
      </c>
      <c r="S1568" s="83" t="s">
        <v>2200</v>
      </c>
      <c r="T1568" s="83"/>
      <c r="U1568" s="83" t="s">
        <v>103</v>
      </c>
      <c r="V1568" s="83" t="s">
        <v>4468</v>
      </c>
      <c r="W1568" s="83" t="s">
        <v>2203</v>
      </c>
      <c r="X1568" s="83" t="s">
        <v>2518</v>
      </c>
      <c r="Y1568" s="85">
        <v>6614397</v>
      </c>
      <c r="Z1568" s="86">
        <v>43845</v>
      </c>
      <c r="AA1568" s="86"/>
      <c r="AB1568" s="87">
        <f t="shared" ca="1" si="293"/>
        <v>32</v>
      </c>
      <c r="AC1568" s="88" t="str">
        <f t="shared" ca="1" si="294"/>
        <v>31 - 60 days</v>
      </c>
      <c r="AD1568" s="89">
        <f t="shared" si="289"/>
        <v>43875</v>
      </c>
      <c r="AE1568" s="90" t="str">
        <f t="shared" si="287"/>
        <v>W07-2020</v>
      </c>
      <c r="AF1568" s="90" t="str">
        <f t="shared" si="288"/>
        <v>Feb-2020</v>
      </c>
      <c r="AG1568" s="89" t="s">
        <v>16</v>
      </c>
      <c r="AH1568" s="90" t="str">
        <f t="shared" si="291"/>
        <v/>
      </c>
      <c r="AI1568" s="90" t="str">
        <f t="shared" si="292"/>
        <v/>
      </c>
      <c r="AJ1568" s="89">
        <v>43876</v>
      </c>
      <c r="AK1568" s="90" t="str">
        <f t="shared" si="295"/>
        <v>W07-2020</v>
      </c>
      <c r="AL1568" s="90" t="str">
        <f t="shared" si="296"/>
        <v>Feb-2020</v>
      </c>
      <c r="AM1568" s="89">
        <v>43876</v>
      </c>
      <c r="AN1568" s="90" t="str">
        <f t="shared" si="297"/>
        <v>W07-2020</v>
      </c>
      <c r="AO1568" s="90" t="str">
        <f t="shared" si="298"/>
        <v>Feb-2020</v>
      </c>
      <c r="AP1568" s="83" t="s">
        <v>4464</v>
      </c>
      <c r="AQ1568" s="107">
        <v>43857</v>
      </c>
      <c r="AR1568" s="89"/>
      <c r="AS1568" s="93">
        <v>520592156890</v>
      </c>
      <c r="AT1568" s="94" t="s">
        <v>2416</v>
      </c>
      <c r="AU1568" s="97"/>
      <c r="AV1568" s="95"/>
      <c r="AW1568" s="97"/>
      <c r="AX1568" s="89"/>
      <c r="AY1568" s="89">
        <v>43877</v>
      </c>
      <c r="AZ1568" s="219" t="str">
        <f t="shared" si="299"/>
        <v>W08-2020</v>
      </c>
      <c r="BA1568" s="86"/>
      <c r="BB1568" s="86"/>
      <c r="BC1568" s="86"/>
      <c r="BD1568" s="83" t="s">
        <v>3719</v>
      </c>
      <c r="BE1568" s="83" t="str">
        <f t="shared" si="300"/>
        <v>21.RFI</v>
      </c>
      <c r="BF1568" s="83" t="s">
        <v>3755</v>
      </c>
      <c r="BG1568" s="96" t="s">
        <v>4012</v>
      </c>
      <c r="BH1568" s="96"/>
      <c r="BI1568" s="197"/>
      <c r="BJ1568" s="197"/>
    </row>
    <row r="1569" spans="1:62" s="13" customFormat="1" ht="15" hidden="1" customHeight="1">
      <c r="A1569" s="27">
        <v>273</v>
      </c>
      <c r="B1569" s="29"/>
      <c r="C1569" s="83" t="str">
        <f t="shared" si="290"/>
        <v>JAW-BT-SRG-0020</v>
      </c>
      <c r="D1569" s="83">
        <v>30574600031</v>
      </c>
      <c r="E1569" s="83" t="s">
        <v>7761</v>
      </c>
      <c r="F1569" s="83" t="s">
        <v>2961</v>
      </c>
      <c r="G1569" s="83" t="s">
        <v>5840</v>
      </c>
      <c r="H1569" s="84" t="s">
        <v>6508</v>
      </c>
      <c r="I1569" s="83">
        <v>106.17494000000001</v>
      </c>
      <c r="J1569" s="83">
        <v>-6.1436599999999997</v>
      </c>
      <c r="K1569" s="83">
        <v>40</v>
      </c>
      <c r="L1569" s="83" t="s">
        <v>4692</v>
      </c>
      <c r="M1569" s="84"/>
      <c r="N1569" s="84"/>
      <c r="O1569" s="83" t="s">
        <v>3466</v>
      </c>
      <c r="P1569" s="84" t="s">
        <v>199</v>
      </c>
      <c r="Q1569" s="83" t="s">
        <v>919</v>
      </c>
      <c r="R1569" s="83" t="s">
        <v>920</v>
      </c>
      <c r="S1569" s="83" t="s">
        <v>2200</v>
      </c>
      <c r="T1569" s="83"/>
      <c r="U1569" s="83" t="s">
        <v>2197</v>
      </c>
      <c r="V1569" s="83" t="s">
        <v>4473</v>
      </c>
      <c r="W1569" s="83" t="s">
        <v>2204</v>
      </c>
      <c r="X1569" s="83" t="s">
        <v>2528</v>
      </c>
      <c r="Y1569" s="85">
        <v>6614392</v>
      </c>
      <c r="Z1569" s="86">
        <v>43845</v>
      </c>
      <c r="AA1569" s="86"/>
      <c r="AB1569" s="87">
        <f t="shared" ca="1" si="293"/>
        <v>30</v>
      </c>
      <c r="AC1569" s="88" t="str">
        <f t="shared" ca="1" si="294"/>
        <v>&lt; 30 days</v>
      </c>
      <c r="AD1569" s="89">
        <f t="shared" si="289"/>
        <v>43875</v>
      </c>
      <c r="AE1569" s="90" t="str">
        <f t="shared" si="287"/>
        <v>W07-2020</v>
      </c>
      <c r="AF1569" s="90" t="str">
        <f t="shared" si="288"/>
        <v>Feb-2020</v>
      </c>
      <c r="AG1569" s="89" t="s">
        <v>16</v>
      </c>
      <c r="AH1569" s="90" t="str">
        <f t="shared" si="291"/>
        <v/>
      </c>
      <c r="AI1569" s="90" t="str">
        <f t="shared" si="292"/>
        <v/>
      </c>
      <c r="AJ1569" s="89">
        <v>43878</v>
      </c>
      <c r="AK1569" s="90" t="str">
        <f t="shared" si="295"/>
        <v>W08-2020</v>
      </c>
      <c r="AL1569" s="90" t="str">
        <f t="shared" si="296"/>
        <v>Feb-2020</v>
      </c>
      <c r="AM1569" s="89">
        <v>43878</v>
      </c>
      <c r="AN1569" s="90" t="str">
        <f t="shared" si="297"/>
        <v>W08-2020</v>
      </c>
      <c r="AO1569" s="90" t="str">
        <f t="shared" si="298"/>
        <v>Feb-2020</v>
      </c>
      <c r="AP1569" s="83" t="s">
        <v>4463</v>
      </c>
      <c r="AQ1569" s="107">
        <v>44173</v>
      </c>
      <c r="AR1569" s="89"/>
      <c r="AS1569" s="93">
        <v>561100613208</v>
      </c>
      <c r="AT1569" s="94">
        <v>6.6</v>
      </c>
      <c r="AU1569" s="97"/>
      <c r="AV1569" s="95"/>
      <c r="AW1569" s="97"/>
      <c r="AX1569" s="89"/>
      <c r="AY1569" s="89">
        <v>43875</v>
      </c>
      <c r="AZ1569" s="219" t="str">
        <f t="shared" si="299"/>
        <v>W07-2020</v>
      </c>
      <c r="BA1569" s="86"/>
      <c r="BB1569" s="86"/>
      <c r="BC1569" s="86"/>
      <c r="BD1569" s="83" t="s">
        <v>3719</v>
      </c>
      <c r="BE1569" s="83" t="str">
        <f t="shared" si="300"/>
        <v>21.RFI</v>
      </c>
      <c r="BF1569" s="83" t="s">
        <v>3755</v>
      </c>
      <c r="BG1569" s="96" t="s">
        <v>4030</v>
      </c>
      <c r="BH1569" s="96"/>
      <c r="BI1569" s="197"/>
      <c r="BJ1569" s="197"/>
    </row>
    <row r="1570" spans="1:62" s="13" customFormat="1" ht="15" hidden="1" customHeight="1">
      <c r="A1570" s="27">
        <v>270</v>
      </c>
      <c r="B1570" s="29"/>
      <c r="C1570" s="83" t="str">
        <f t="shared" si="290"/>
        <v>JAW-JK-GGP-0523</v>
      </c>
      <c r="D1570" s="83">
        <v>30574590031</v>
      </c>
      <c r="E1570" s="83" t="s">
        <v>7497</v>
      </c>
      <c r="F1570" s="83" t="s">
        <v>2958</v>
      </c>
      <c r="G1570" s="83" t="s">
        <v>5840</v>
      </c>
      <c r="H1570" s="84" t="s">
        <v>6508</v>
      </c>
      <c r="I1570" s="83">
        <v>106.70219400000001</v>
      </c>
      <c r="J1570" s="83">
        <v>-6.1351959999999996</v>
      </c>
      <c r="K1570" s="83">
        <v>36</v>
      </c>
      <c r="L1570" s="83" t="s">
        <v>4689</v>
      </c>
      <c r="M1570" s="84"/>
      <c r="N1570" s="84"/>
      <c r="O1570" s="83" t="s">
        <v>3463</v>
      </c>
      <c r="P1570" s="84" t="s">
        <v>199</v>
      </c>
      <c r="Q1570" s="83" t="s">
        <v>913</v>
      </c>
      <c r="R1570" s="83" t="s">
        <v>914</v>
      </c>
      <c r="S1570" s="83" t="s">
        <v>2200</v>
      </c>
      <c r="T1570" s="83"/>
      <c r="U1570" s="83" t="s">
        <v>2197</v>
      </c>
      <c r="V1570" s="83" t="s">
        <v>4469</v>
      </c>
      <c r="W1570" s="83" t="s">
        <v>2210</v>
      </c>
      <c r="X1570" s="83" t="s">
        <v>2451</v>
      </c>
      <c r="Y1570" s="85">
        <v>6614392</v>
      </c>
      <c r="Z1570" s="86">
        <v>43845</v>
      </c>
      <c r="AA1570" s="86"/>
      <c r="AB1570" s="87">
        <f t="shared" ca="1" si="293"/>
        <v>30</v>
      </c>
      <c r="AC1570" s="88" t="str">
        <f t="shared" ca="1" si="294"/>
        <v>&lt; 30 days</v>
      </c>
      <c r="AD1570" s="89">
        <f t="shared" si="289"/>
        <v>43875</v>
      </c>
      <c r="AE1570" s="90" t="str">
        <f t="shared" si="287"/>
        <v>W07-2020</v>
      </c>
      <c r="AF1570" s="90" t="str">
        <f t="shared" si="288"/>
        <v>Feb-2020</v>
      </c>
      <c r="AG1570" s="89" t="s">
        <v>16</v>
      </c>
      <c r="AH1570" s="90" t="str">
        <f t="shared" si="291"/>
        <v/>
      </c>
      <c r="AI1570" s="90" t="str">
        <f t="shared" si="292"/>
        <v/>
      </c>
      <c r="AJ1570" s="89">
        <v>43878</v>
      </c>
      <c r="AK1570" s="90" t="str">
        <f t="shared" si="295"/>
        <v>W08-2020</v>
      </c>
      <c r="AL1570" s="90" t="str">
        <f t="shared" si="296"/>
        <v>Feb-2020</v>
      </c>
      <c r="AM1570" s="89">
        <v>43878</v>
      </c>
      <c r="AN1570" s="90" t="str">
        <f t="shared" si="297"/>
        <v>W08-2020</v>
      </c>
      <c r="AO1570" s="90" t="str">
        <f t="shared" si="298"/>
        <v>Feb-2020</v>
      </c>
      <c r="AP1570" s="83" t="s">
        <v>4464</v>
      </c>
      <c r="AQ1570" s="107">
        <v>43857</v>
      </c>
      <c r="AR1570" s="89"/>
      <c r="AS1570" s="93">
        <v>546303033292</v>
      </c>
      <c r="AT1570" s="94">
        <v>6.6</v>
      </c>
      <c r="AU1570" s="97"/>
      <c r="AV1570" s="95"/>
      <c r="AW1570" s="97"/>
      <c r="AX1570" s="89"/>
      <c r="AY1570" s="89">
        <v>43875</v>
      </c>
      <c r="AZ1570" s="219" t="str">
        <f t="shared" si="299"/>
        <v>W07-2020</v>
      </c>
      <c r="BA1570" s="86"/>
      <c r="BB1570" s="86">
        <v>44081</v>
      </c>
      <c r="BC1570" s="86"/>
      <c r="BD1570" s="83" t="s">
        <v>3719</v>
      </c>
      <c r="BE1570" s="83" t="str">
        <f t="shared" si="300"/>
        <v>21.RFI</v>
      </c>
      <c r="BF1570" s="83" t="s">
        <v>3755</v>
      </c>
      <c r="BG1570" s="96" t="s">
        <v>4030</v>
      </c>
      <c r="BH1570" s="96"/>
      <c r="BI1570" s="197"/>
      <c r="BJ1570" s="197"/>
    </row>
    <row r="1571" spans="1:62" s="13" customFormat="1" ht="15" hidden="1" customHeight="1">
      <c r="A1571" s="27">
        <v>375</v>
      </c>
      <c r="B1571" s="29"/>
      <c r="C1571" s="83" t="str">
        <f t="shared" si="290"/>
        <v>JAW-BT-SRG-0023</v>
      </c>
      <c r="D1571" s="83">
        <v>30574810031</v>
      </c>
      <c r="E1571" s="83" t="s">
        <v>7468</v>
      </c>
      <c r="F1571" s="83" t="s">
        <v>3054</v>
      </c>
      <c r="G1571" s="83" t="s">
        <v>5840</v>
      </c>
      <c r="H1571" s="84" t="s">
        <v>6825</v>
      </c>
      <c r="I1571" s="83">
        <v>106.20934</v>
      </c>
      <c r="J1571" s="83">
        <v>-6.1101700000000001</v>
      </c>
      <c r="K1571" s="83">
        <v>50</v>
      </c>
      <c r="L1571" s="83" t="s">
        <v>4767</v>
      </c>
      <c r="M1571" s="84"/>
      <c r="N1571" s="84"/>
      <c r="O1571" s="83" t="s">
        <v>3568</v>
      </c>
      <c r="P1571" s="84" t="s">
        <v>199</v>
      </c>
      <c r="Q1571" s="83" t="s">
        <v>1123</v>
      </c>
      <c r="R1571" s="83" t="s">
        <v>1124</v>
      </c>
      <c r="S1571" s="83" t="s">
        <v>2200</v>
      </c>
      <c r="T1571" s="83"/>
      <c r="U1571" s="83" t="s">
        <v>2197</v>
      </c>
      <c r="V1571" s="83" t="s">
        <v>4473</v>
      </c>
      <c r="W1571" s="83" t="s">
        <v>2204</v>
      </c>
      <c r="X1571" s="83" t="s">
        <v>2528</v>
      </c>
      <c r="Y1571" s="85">
        <v>6614397</v>
      </c>
      <c r="Z1571" s="86">
        <v>43845</v>
      </c>
      <c r="AA1571" s="86"/>
      <c r="AB1571" s="87">
        <f t="shared" ca="1" si="293"/>
        <v>30</v>
      </c>
      <c r="AC1571" s="88" t="str">
        <f t="shared" ca="1" si="294"/>
        <v>&lt; 30 days</v>
      </c>
      <c r="AD1571" s="89">
        <f t="shared" si="289"/>
        <v>43875</v>
      </c>
      <c r="AE1571" s="90" t="str">
        <f t="shared" si="287"/>
        <v>W07-2020</v>
      </c>
      <c r="AF1571" s="90" t="str">
        <f t="shared" si="288"/>
        <v>Feb-2020</v>
      </c>
      <c r="AG1571" s="89" t="s">
        <v>16</v>
      </c>
      <c r="AH1571" s="90" t="str">
        <f t="shared" si="291"/>
        <v/>
      </c>
      <c r="AI1571" s="90" t="str">
        <f t="shared" si="292"/>
        <v/>
      </c>
      <c r="AJ1571" s="89">
        <v>43878</v>
      </c>
      <c r="AK1571" s="90" t="str">
        <f t="shared" si="295"/>
        <v>W08-2020</v>
      </c>
      <c r="AL1571" s="90" t="str">
        <f t="shared" si="296"/>
        <v>Feb-2020</v>
      </c>
      <c r="AM1571" s="89">
        <v>43878</v>
      </c>
      <c r="AN1571" s="90" t="str">
        <f t="shared" si="297"/>
        <v>W08-2020</v>
      </c>
      <c r="AO1571" s="90" t="str">
        <f t="shared" si="298"/>
        <v>Feb-2020</v>
      </c>
      <c r="AP1571" s="83" t="s">
        <v>4464</v>
      </c>
      <c r="AQ1571" s="107">
        <v>43857</v>
      </c>
      <c r="AR1571" s="89"/>
      <c r="AS1571" s="93">
        <v>561100613224</v>
      </c>
      <c r="AT1571" s="94">
        <v>6.6</v>
      </c>
      <c r="AU1571" s="97"/>
      <c r="AV1571" s="95"/>
      <c r="AW1571" s="97"/>
      <c r="AX1571" s="89"/>
      <c r="AY1571" s="89">
        <v>43875</v>
      </c>
      <c r="AZ1571" s="219" t="str">
        <f t="shared" si="299"/>
        <v>W07-2020</v>
      </c>
      <c r="BA1571" s="86"/>
      <c r="BB1571" s="86">
        <v>43977</v>
      </c>
      <c r="BC1571" s="86"/>
      <c r="BD1571" s="83" t="s">
        <v>3719</v>
      </c>
      <c r="BE1571" s="83" t="str">
        <f t="shared" si="300"/>
        <v>21.RFI</v>
      </c>
      <c r="BF1571" s="83" t="s">
        <v>3755</v>
      </c>
      <c r="BG1571" s="96" t="s">
        <v>4030</v>
      </c>
      <c r="BH1571" s="96"/>
      <c r="BI1571" s="197"/>
      <c r="BJ1571" s="197"/>
    </row>
    <row r="1572" spans="1:62" s="13" customFormat="1" ht="15" hidden="1" customHeight="1">
      <c r="A1572" s="27">
        <v>410</v>
      </c>
      <c r="B1572" s="29"/>
      <c r="C1572" s="83" t="str">
        <f t="shared" si="290"/>
        <v>JAW-YO-SMN-0032</v>
      </c>
      <c r="D1572" s="83">
        <v>30575020031</v>
      </c>
      <c r="E1572" s="83" t="s">
        <v>7686</v>
      </c>
      <c r="F1572" s="83" t="s">
        <v>3085</v>
      </c>
      <c r="G1572" s="83" t="s">
        <v>5840</v>
      </c>
      <c r="H1572" s="84" t="s">
        <v>6827</v>
      </c>
      <c r="I1572" s="83">
        <v>110.4833</v>
      </c>
      <c r="J1572" s="83">
        <v>-7.8110299999999997</v>
      </c>
      <c r="K1572" s="83">
        <v>40</v>
      </c>
      <c r="L1572" s="83" t="s">
        <v>4792</v>
      </c>
      <c r="M1572" s="84"/>
      <c r="N1572" s="84"/>
      <c r="O1572" s="83" t="s">
        <v>3603</v>
      </c>
      <c r="P1572" s="84" t="s">
        <v>199</v>
      </c>
      <c r="Q1572" s="83" t="s">
        <v>1193</v>
      </c>
      <c r="R1572" s="83" t="s">
        <v>1194</v>
      </c>
      <c r="S1572" s="83" t="s">
        <v>2200</v>
      </c>
      <c r="T1572" s="83"/>
      <c r="U1572" s="83" t="s">
        <v>103</v>
      </c>
      <c r="V1572" s="83" t="s">
        <v>4468</v>
      </c>
      <c r="W1572" s="83" t="s">
        <v>2211</v>
      </c>
      <c r="X1572" s="83" t="s">
        <v>2579</v>
      </c>
      <c r="Y1572" s="85">
        <v>6614395</v>
      </c>
      <c r="Z1572" s="86">
        <v>43845</v>
      </c>
      <c r="AA1572" s="86"/>
      <c r="AB1572" s="87">
        <f t="shared" ca="1" si="293"/>
        <v>71</v>
      </c>
      <c r="AC1572" s="88" t="str">
        <f t="shared" ca="1" si="294"/>
        <v>61 - 90 days</v>
      </c>
      <c r="AD1572" s="89">
        <f t="shared" si="289"/>
        <v>43875</v>
      </c>
      <c r="AE1572" s="90" t="str">
        <f t="shared" si="287"/>
        <v>W07-2020</v>
      </c>
      <c r="AF1572" s="90" t="str">
        <f t="shared" si="288"/>
        <v>Feb-2020</v>
      </c>
      <c r="AG1572" s="89" t="s">
        <v>16</v>
      </c>
      <c r="AH1572" s="90" t="str">
        <f t="shared" si="291"/>
        <v/>
      </c>
      <c r="AI1572" s="90" t="str">
        <f t="shared" si="292"/>
        <v/>
      </c>
      <c r="AJ1572" s="89">
        <v>43879</v>
      </c>
      <c r="AK1572" s="90" t="str">
        <f t="shared" si="295"/>
        <v>W08-2020</v>
      </c>
      <c r="AL1572" s="90" t="str">
        <f t="shared" si="296"/>
        <v>Feb-2020</v>
      </c>
      <c r="AM1572" s="89">
        <v>43917</v>
      </c>
      <c r="AN1572" s="90" t="str">
        <f t="shared" si="297"/>
        <v>W13-2020</v>
      </c>
      <c r="AO1572" s="90" t="str">
        <f t="shared" si="298"/>
        <v>Mar-2020</v>
      </c>
      <c r="AP1572" s="83" t="s">
        <v>4464</v>
      </c>
      <c r="AQ1572" s="107">
        <v>43857</v>
      </c>
      <c r="AR1572" s="89"/>
      <c r="AS1572" s="93">
        <v>521012878127</v>
      </c>
      <c r="AT1572" s="94" t="s">
        <v>2418</v>
      </c>
      <c r="AU1572" s="97"/>
      <c r="AV1572" s="95"/>
      <c r="AW1572" s="97"/>
      <c r="AX1572" s="89"/>
      <c r="AY1572" s="89">
        <v>43916</v>
      </c>
      <c r="AZ1572" s="219" t="str">
        <f t="shared" si="299"/>
        <v>W13-2020</v>
      </c>
      <c r="BA1572" s="86"/>
      <c r="BB1572" s="86">
        <v>44081</v>
      </c>
      <c r="BC1572" s="86"/>
      <c r="BD1572" s="83" t="s">
        <v>3719</v>
      </c>
      <c r="BE1572" s="83" t="str">
        <f t="shared" si="300"/>
        <v>21.RFI</v>
      </c>
      <c r="BF1572" s="83" t="s">
        <v>3755</v>
      </c>
      <c r="BG1572" s="96" t="s">
        <v>4155</v>
      </c>
      <c r="BH1572" s="96"/>
      <c r="BI1572" s="197"/>
      <c r="BJ1572" s="197"/>
    </row>
    <row r="1573" spans="1:62" s="13" customFormat="1" ht="15" hidden="1" customHeight="1">
      <c r="A1573" s="27">
        <v>251</v>
      </c>
      <c r="B1573" s="29"/>
      <c r="C1573" s="83" t="str">
        <f t="shared" si="290"/>
        <v>JAW-JT-BLA-0145</v>
      </c>
      <c r="D1573" s="83">
        <v>30578700031</v>
      </c>
      <c r="E1573" s="83" t="s">
        <v>7478</v>
      </c>
      <c r="F1573" s="83" t="s">
        <v>2939</v>
      </c>
      <c r="G1573" s="83" t="s">
        <v>5840</v>
      </c>
      <c r="H1573" s="84" t="s">
        <v>6825</v>
      </c>
      <c r="I1573" s="83">
        <v>111.4966</v>
      </c>
      <c r="J1573" s="83">
        <v>-6.9479300000000004</v>
      </c>
      <c r="K1573" s="83">
        <v>50</v>
      </c>
      <c r="L1573" s="83" t="s">
        <v>4677</v>
      </c>
      <c r="M1573" s="84"/>
      <c r="N1573" s="84"/>
      <c r="O1573" s="83" t="s">
        <v>3444</v>
      </c>
      <c r="P1573" s="84" t="s">
        <v>199</v>
      </c>
      <c r="Q1573" s="83" t="s">
        <v>875</v>
      </c>
      <c r="R1573" s="83" t="s">
        <v>876</v>
      </c>
      <c r="S1573" s="83" t="s">
        <v>2200</v>
      </c>
      <c r="T1573" s="83"/>
      <c r="U1573" s="83" t="s">
        <v>103</v>
      </c>
      <c r="V1573" s="83" t="s">
        <v>4468</v>
      </c>
      <c r="W1573" s="83" t="s">
        <v>2203</v>
      </c>
      <c r="X1573" s="83" t="s">
        <v>2517</v>
      </c>
      <c r="Y1573" s="85">
        <v>6614397</v>
      </c>
      <c r="Z1573" s="86">
        <v>43845</v>
      </c>
      <c r="AA1573" s="86"/>
      <c r="AB1573" s="87">
        <f t="shared" ca="1" si="293"/>
        <v>64</v>
      </c>
      <c r="AC1573" s="88" t="str">
        <f t="shared" ca="1" si="294"/>
        <v>61 - 90 days</v>
      </c>
      <c r="AD1573" s="89">
        <f t="shared" si="289"/>
        <v>43875</v>
      </c>
      <c r="AE1573" s="90" t="str">
        <f t="shared" si="287"/>
        <v>W07-2020</v>
      </c>
      <c r="AF1573" s="90" t="str">
        <f t="shared" si="288"/>
        <v>Feb-2020</v>
      </c>
      <c r="AG1573" s="89" t="s">
        <v>16</v>
      </c>
      <c r="AH1573" s="90" t="str">
        <f t="shared" si="291"/>
        <v/>
      </c>
      <c r="AI1573" s="90" t="str">
        <f t="shared" si="292"/>
        <v/>
      </c>
      <c r="AJ1573" s="89">
        <v>43879</v>
      </c>
      <c r="AK1573" s="90" t="str">
        <f t="shared" si="295"/>
        <v>W08-2020</v>
      </c>
      <c r="AL1573" s="90" t="str">
        <f t="shared" si="296"/>
        <v>Feb-2020</v>
      </c>
      <c r="AM1573" s="89">
        <v>43905</v>
      </c>
      <c r="AN1573" s="90" t="str">
        <f t="shared" si="297"/>
        <v>W12-2020</v>
      </c>
      <c r="AO1573" s="90" t="str">
        <f t="shared" si="298"/>
        <v>Mar-2020</v>
      </c>
      <c r="AP1573" s="83" t="s">
        <v>4463</v>
      </c>
      <c r="AQ1573" s="107">
        <v>43859</v>
      </c>
      <c r="AR1573" s="89"/>
      <c r="AS1573" s="93">
        <v>520071553061</v>
      </c>
      <c r="AT1573" s="94" t="s">
        <v>2416</v>
      </c>
      <c r="AU1573" s="97"/>
      <c r="AV1573" s="95"/>
      <c r="AW1573" s="97"/>
      <c r="AX1573" s="89"/>
      <c r="AY1573" s="89">
        <v>43909</v>
      </c>
      <c r="AZ1573" s="219" t="str">
        <f t="shared" si="299"/>
        <v>W12-2020</v>
      </c>
      <c r="BA1573" s="86"/>
      <c r="BB1573" s="86"/>
      <c r="BC1573" s="86"/>
      <c r="BD1573" s="83" t="s">
        <v>3719</v>
      </c>
      <c r="BE1573" s="83" t="str">
        <f t="shared" si="300"/>
        <v>21.RFI</v>
      </c>
      <c r="BF1573" s="83" t="s">
        <v>3755</v>
      </c>
      <c r="BG1573" s="96" t="s">
        <v>4011</v>
      </c>
      <c r="BH1573" s="437"/>
      <c r="BJ1573" s="190"/>
    </row>
    <row r="1574" spans="1:62" s="13" customFormat="1" ht="15" hidden="1" customHeight="1">
      <c r="A1574" s="27">
        <v>240</v>
      </c>
      <c r="B1574" s="29"/>
      <c r="C1574" s="83" t="str">
        <f t="shared" si="290"/>
        <v>JAW-YO-WNO-0010</v>
      </c>
      <c r="D1574" s="83">
        <v>30574830031</v>
      </c>
      <c r="E1574" s="83" t="s">
        <v>7853</v>
      </c>
      <c r="F1574" s="83" t="s">
        <v>2930</v>
      </c>
      <c r="G1574" s="83" t="s">
        <v>5840</v>
      </c>
      <c r="H1574" s="84" t="s">
        <v>6825</v>
      </c>
      <c r="I1574" s="83">
        <v>110.44179</v>
      </c>
      <c r="J1574" s="83">
        <v>-8.0334199999999996</v>
      </c>
      <c r="K1574" s="83">
        <v>50</v>
      </c>
      <c r="L1574" s="83" t="s">
        <v>4666</v>
      </c>
      <c r="M1574" s="84"/>
      <c r="N1574" s="84"/>
      <c r="O1574" s="83" t="s">
        <v>3433</v>
      </c>
      <c r="P1574" s="84" t="s">
        <v>199</v>
      </c>
      <c r="Q1574" s="83" t="s">
        <v>853</v>
      </c>
      <c r="R1574" s="83" t="s">
        <v>854</v>
      </c>
      <c r="S1574" s="83" t="s">
        <v>2200</v>
      </c>
      <c r="T1574" s="83"/>
      <c r="U1574" s="83" t="s">
        <v>103</v>
      </c>
      <c r="V1574" s="83" t="s">
        <v>4468</v>
      </c>
      <c r="W1574" s="83" t="s">
        <v>2211</v>
      </c>
      <c r="X1574" s="83" t="s">
        <v>2510</v>
      </c>
      <c r="Y1574" s="85">
        <v>6614397</v>
      </c>
      <c r="Z1574" s="86">
        <v>43845</v>
      </c>
      <c r="AA1574" s="86"/>
      <c r="AB1574" s="87">
        <f t="shared" ca="1" si="293"/>
        <v>41</v>
      </c>
      <c r="AC1574" s="88" t="str">
        <f t="shared" ca="1" si="294"/>
        <v>31 - 60 days</v>
      </c>
      <c r="AD1574" s="89">
        <f t="shared" si="289"/>
        <v>43875</v>
      </c>
      <c r="AE1574" s="90" t="str">
        <f t="shared" si="287"/>
        <v>W07-2020</v>
      </c>
      <c r="AF1574" s="90" t="str">
        <f t="shared" si="288"/>
        <v>Feb-2020</v>
      </c>
      <c r="AG1574" s="89" t="s">
        <v>16</v>
      </c>
      <c r="AH1574" s="90" t="str">
        <f t="shared" si="291"/>
        <v/>
      </c>
      <c r="AI1574" s="90" t="str">
        <f t="shared" si="292"/>
        <v/>
      </c>
      <c r="AJ1574" s="89">
        <v>43879</v>
      </c>
      <c r="AK1574" s="90" t="str">
        <f t="shared" si="295"/>
        <v>W08-2020</v>
      </c>
      <c r="AL1574" s="90" t="str">
        <f t="shared" si="296"/>
        <v>Feb-2020</v>
      </c>
      <c r="AM1574" s="89">
        <v>43882</v>
      </c>
      <c r="AN1574" s="90" t="str">
        <f t="shared" si="297"/>
        <v>W08-2020</v>
      </c>
      <c r="AO1574" s="90" t="str">
        <f t="shared" si="298"/>
        <v>Feb-2020</v>
      </c>
      <c r="AP1574" s="83" t="s">
        <v>4464</v>
      </c>
      <c r="AQ1574" s="107">
        <v>43857</v>
      </c>
      <c r="AR1574" s="89"/>
      <c r="AS1574" s="93">
        <v>521052206026</v>
      </c>
      <c r="AT1574" s="94" t="s">
        <v>2416</v>
      </c>
      <c r="AU1574" s="97"/>
      <c r="AV1574" s="95"/>
      <c r="AW1574" s="97"/>
      <c r="AX1574" s="89"/>
      <c r="AY1574" s="89">
        <v>43886</v>
      </c>
      <c r="AZ1574" s="219" t="str">
        <f t="shared" si="299"/>
        <v>W09-2020</v>
      </c>
      <c r="BA1574" s="86"/>
      <c r="BB1574" s="86">
        <v>44035</v>
      </c>
      <c r="BC1574" s="86"/>
      <c r="BD1574" s="83" t="s">
        <v>3719</v>
      </c>
      <c r="BE1574" s="83" t="str">
        <f t="shared" si="300"/>
        <v>21.RFI</v>
      </c>
      <c r="BF1574" s="83" t="s">
        <v>3755</v>
      </c>
      <c r="BG1574" s="96" t="s">
        <v>4000</v>
      </c>
      <c r="BH1574" s="96"/>
      <c r="BI1574" s="197"/>
      <c r="BJ1574" s="197"/>
    </row>
    <row r="1575" spans="1:62" s="13" customFormat="1" ht="15" hidden="1" customHeight="1">
      <c r="A1575" s="27">
        <v>314</v>
      </c>
      <c r="B1575" s="29"/>
      <c r="C1575" s="83" t="str">
        <f t="shared" si="290"/>
        <v>JAW-YO-WNO-0011</v>
      </c>
      <c r="D1575" s="83">
        <v>30574840031</v>
      </c>
      <c r="E1575" s="83" t="s">
        <v>7671</v>
      </c>
      <c r="F1575" s="83" t="s">
        <v>2998</v>
      </c>
      <c r="G1575" s="83" t="s">
        <v>5840</v>
      </c>
      <c r="H1575" s="84" t="s">
        <v>6825</v>
      </c>
      <c r="I1575" s="83">
        <v>110.52279</v>
      </c>
      <c r="J1575" s="83">
        <v>-8.0907599999999995</v>
      </c>
      <c r="K1575" s="83">
        <v>50</v>
      </c>
      <c r="L1575" s="83" t="s">
        <v>4723</v>
      </c>
      <c r="M1575" s="84"/>
      <c r="N1575" s="84"/>
      <c r="O1575" s="83" t="s">
        <v>3507</v>
      </c>
      <c r="P1575" s="84" t="s">
        <v>199</v>
      </c>
      <c r="Q1575" s="83" t="s">
        <v>1001</v>
      </c>
      <c r="R1575" s="83" t="s">
        <v>1002</v>
      </c>
      <c r="S1575" s="83" t="s">
        <v>2200</v>
      </c>
      <c r="T1575" s="83"/>
      <c r="U1575" s="83" t="s">
        <v>103</v>
      </c>
      <c r="V1575" s="83" t="s">
        <v>4468</v>
      </c>
      <c r="W1575" s="83" t="s">
        <v>2211</v>
      </c>
      <c r="X1575" s="83" t="s">
        <v>2510</v>
      </c>
      <c r="Y1575" s="85">
        <v>6614397</v>
      </c>
      <c r="Z1575" s="86">
        <v>43845</v>
      </c>
      <c r="AA1575" s="86"/>
      <c r="AB1575" s="87">
        <f t="shared" ca="1" si="293"/>
        <v>41</v>
      </c>
      <c r="AC1575" s="88" t="str">
        <f t="shared" ca="1" si="294"/>
        <v>31 - 60 days</v>
      </c>
      <c r="AD1575" s="89">
        <f t="shared" si="289"/>
        <v>43875</v>
      </c>
      <c r="AE1575" s="90" t="str">
        <f t="shared" si="287"/>
        <v>W07-2020</v>
      </c>
      <c r="AF1575" s="90" t="str">
        <f t="shared" si="288"/>
        <v>Feb-2020</v>
      </c>
      <c r="AG1575" s="89" t="s">
        <v>16</v>
      </c>
      <c r="AH1575" s="90" t="str">
        <f t="shared" si="291"/>
        <v/>
      </c>
      <c r="AI1575" s="90" t="str">
        <f t="shared" si="292"/>
        <v/>
      </c>
      <c r="AJ1575" s="89">
        <v>43879</v>
      </c>
      <c r="AK1575" s="90" t="str">
        <f t="shared" si="295"/>
        <v>W08-2020</v>
      </c>
      <c r="AL1575" s="90" t="str">
        <f t="shared" si="296"/>
        <v>Feb-2020</v>
      </c>
      <c r="AM1575" s="89">
        <v>43882</v>
      </c>
      <c r="AN1575" s="90" t="str">
        <f t="shared" si="297"/>
        <v>W08-2020</v>
      </c>
      <c r="AO1575" s="90" t="str">
        <f t="shared" si="298"/>
        <v>Feb-2020</v>
      </c>
      <c r="AP1575" s="83" t="s">
        <v>4464</v>
      </c>
      <c r="AQ1575" s="107">
        <v>43857</v>
      </c>
      <c r="AR1575" s="89"/>
      <c r="AS1575" s="93">
        <v>521052206018</v>
      </c>
      <c r="AT1575" s="94" t="s">
        <v>2416</v>
      </c>
      <c r="AU1575" s="97"/>
      <c r="AV1575" s="95"/>
      <c r="AW1575" s="97"/>
      <c r="AX1575" s="89"/>
      <c r="AY1575" s="89">
        <v>43886</v>
      </c>
      <c r="AZ1575" s="219" t="str">
        <f t="shared" si="299"/>
        <v>W09-2020</v>
      </c>
      <c r="BA1575" s="86"/>
      <c r="BB1575" s="86">
        <v>44070</v>
      </c>
      <c r="BC1575" s="86"/>
      <c r="BD1575" s="83" t="s">
        <v>3719</v>
      </c>
      <c r="BE1575" s="83" t="str">
        <f t="shared" si="300"/>
        <v>21.RFI</v>
      </c>
      <c r="BF1575" s="83" t="s">
        <v>3755</v>
      </c>
      <c r="BG1575" s="96" t="s">
        <v>4000</v>
      </c>
      <c r="BH1575" s="437"/>
      <c r="BI1575" s="190"/>
      <c r="BJ1575" s="190"/>
    </row>
    <row r="1576" spans="1:62" s="13" customFormat="1" ht="15" hidden="1" customHeight="1">
      <c r="A1576" s="27">
        <v>297</v>
      </c>
      <c r="B1576" s="29"/>
      <c r="C1576" s="83" t="str">
        <f t="shared" si="290"/>
        <v>JAW-JT-CLP-0538</v>
      </c>
      <c r="D1576" s="83">
        <v>30574620031</v>
      </c>
      <c r="E1576" s="83" t="s">
        <v>7833</v>
      </c>
      <c r="F1576" s="83" t="s">
        <v>2983</v>
      </c>
      <c r="G1576" s="83" t="s">
        <v>5840</v>
      </c>
      <c r="H1576" s="84" t="s">
        <v>6508</v>
      </c>
      <c r="I1576" s="83">
        <v>108.91168</v>
      </c>
      <c r="J1576" s="83">
        <v>-7.6552199999999999</v>
      </c>
      <c r="K1576" s="83">
        <v>50</v>
      </c>
      <c r="L1576" s="83" t="s">
        <v>4709</v>
      </c>
      <c r="M1576" s="84"/>
      <c r="N1576" s="84"/>
      <c r="O1576" s="83" t="s">
        <v>3490</v>
      </c>
      <c r="P1576" s="84" t="s">
        <v>199</v>
      </c>
      <c r="Q1576" s="83" t="s">
        <v>967</v>
      </c>
      <c r="R1576" s="83" t="s">
        <v>968</v>
      </c>
      <c r="S1576" s="83" t="s">
        <v>2200</v>
      </c>
      <c r="T1576" s="83"/>
      <c r="U1576" s="83" t="s">
        <v>103</v>
      </c>
      <c r="V1576" s="83" t="s">
        <v>4468</v>
      </c>
      <c r="W1576" s="83" t="s">
        <v>2203</v>
      </c>
      <c r="X1576" s="83" t="s">
        <v>2537</v>
      </c>
      <c r="Y1576" s="85">
        <v>6614392</v>
      </c>
      <c r="Z1576" s="86">
        <v>43845</v>
      </c>
      <c r="AA1576" s="86"/>
      <c r="AB1576" s="87">
        <f t="shared" ca="1" si="293"/>
        <v>40</v>
      </c>
      <c r="AC1576" s="88" t="str">
        <f t="shared" ca="1" si="294"/>
        <v>31 - 60 days</v>
      </c>
      <c r="AD1576" s="89">
        <f t="shared" si="289"/>
        <v>43875</v>
      </c>
      <c r="AE1576" s="90" t="str">
        <f t="shared" si="287"/>
        <v>W07-2020</v>
      </c>
      <c r="AF1576" s="90" t="str">
        <f t="shared" si="288"/>
        <v>Feb-2020</v>
      </c>
      <c r="AG1576" s="89" t="s">
        <v>16</v>
      </c>
      <c r="AH1576" s="90" t="str">
        <f t="shared" si="291"/>
        <v/>
      </c>
      <c r="AI1576" s="90" t="str">
        <f t="shared" si="292"/>
        <v/>
      </c>
      <c r="AJ1576" s="89">
        <v>43879</v>
      </c>
      <c r="AK1576" s="90" t="str">
        <f t="shared" si="295"/>
        <v>W08-2020</v>
      </c>
      <c r="AL1576" s="90" t="str">
        <f t="shared" si="296"/>
        <v>Feb-2020</v>
      </c>
      <c r="AM1576" s="89">
        <v>43882</v>
      </c>
      <c r="AN1576" s="90" t="str">
        <f t="shared" si="297"/>
        <v>W08-2020</v>
      </c>
      <c r="AO1576" s="90" t="str">
        <f t="shared" si="298"/>
        <v>Feb-2020</v>
      </c>
      <c r="AP1576" s="83" t="s">
        <v>4464</v>
      </c>
      <c r="AQ1576" s="107">
        <v>43857</v>
      </c>
      <c r="AR1576" s="89"/>
      <c r="AS1576" s="93">
        <v>525061472821</v>
      </c>
      <c r="AT1576" s="94" t="s">
        <v>2416</v>
      </c>
      <c r="AU1576" s="97"/>
      <c r="AV1576" s="95"/>
      <c r="AW1576" s="97"/>
      <c r="AX1576" s="89"/>
      <c r="AY1576" s="89">
        <v>43885</v>
      </c>
      <c r="AZ1576" s="219" t="str">
        <f t="shared" si="299"/>
        <v>W09-2020</v>
      </c>
      <c r="BA1576" s="86"/>
      <c r="BB1576" s="86">
        <v>44036</v>
      </c>
      <c r="BC1576" s="86"/>
      <c r="BD1576" s="83" t="s">
        <v>3719</v>
      </c>
      <c r="BE1576" s="83" t="str">
        <f t="shared" si="300"/>
        <v>21.RFI</v>
      </c>
      <c r="BF1576" s="83" t="s">
        <v>3755</v>
      </c>
      <c r="BG1576" s="96" t="s">
        <v>4054</v>
      </c>
      <c r="BH1576" s="96"/>
      <c r="BI1576" s="197"/>
      <c r="BJ1576" s="197"/>
    </row>
    <row r="1577" spans="1:62" s="13" customFormat="1" ht="15" hidden="1" customHeight="1">
      <c r="A1577" s="27">
        <v>312</v>
      </c>
      <c r="B1577" s="29"/>
      <c r="C1577" s="83" t="str">
        <f t="shared" si="290"/>
        <v>JAW-JT-PBG-1250</v>
      </c>
      <c r="D1577" s="83">
        <v>30574650031</v>
      </c>
      <c r="E1577" s="83" t="s">
        <v>7677</v>
      </c>
      <c r="F1577" s="83" t="s">
        <v>998</v>
      </c>
      <c r="G1577" s="83" t="s">
        <v>5840</v>
      </c>
      <c r="H1577" s="84" t="s">
        <v>6508</v>
      </c>
      <c r="I1577" s="83">
        <v>109.42142</v>
      </c>
      <c r="J1577" s="83">
        <v>-7.3600539999999999</v>
      </c>
      <c r="K1577" s="83">
        <v>50</v>
      </c>
      <c r="L1577" s="83" t="s">
        <v>4722</v>
      </c>
      <c r="M1577" s="84"/>
      <c r="N1577" s="84"/>
      <c r="O1577" s="83" t="s">
        <v>3505</v>
      </c>
      <c r="P1577" s="84" t="s">
        <v>199</v>
      </c>
      <c r="Q1577" s="83" t="s">
        <v>997</v>
      </c>
      <c r="R1577" s="83" t="s">
        <v>998</v>
      </c>
      <c r="S1577" s="83" t="s">
        <v>2200</v>
      </c>
      <c r="T1577" s="83"/>
      <c r="U1577" s="83" t="s">
        <v>103</v>
      </c>
      <c r="V1577" s="83" t="s">
        <v>4468</v>
      </c>
      <c r="W1577" s="83" t="s">
        <v>2203</v>
      </c>
      <c r="X1577" s="83" t="s">
        <v>2543</v>
      </c>
      <c r="Y1577" s="85">
        <v>6614392</v>
      </c>
      <c r="Z1577" s="86">
        <v>43845</v>
      </c>
      <c r="AA1577" s="86"/>
      <c r="AB1577" s="87">
        <f t="shared" ca="1" si="293"/>
        <v>40</v>
      </c>
      <c r="AC1577" s="88" t="str">
        <f t="shared" ca="1" si="294"/>
        <v>31 - 60 days</v>
      </c>
      <c r="AD1577" s="89">
        <f t="shared" si="289"/>
        <v>43875</v>
      </c>
      <c r="AE1577" s="90" t="str">
        <f t="shared" si="287"/>
        <v>W07-2020</v>
      </c>
      <c r="AF1577" s="90" t="str">
        <f t="shared" si="288"/>
        <v>Feb-2020</v>
      </c>
      <c r="AG1577" s="89" t="s">
        <v>16</v>
      </c>
      <c r="AH1577" s="90" t="str">
        <f t="shared" si="291"/>
        <v/>
      </c>
      <c r="AI1577" s="90" t="str">
        <f t="shared" si="292"/>
        <v/>
      </c>
      <c r="AJ1577" s="89">
        <v>43879</v>
      </c>
      <c r="AK1577" s="90" t="str">
        <f t="shared" si="295"/>
        <v>W08-2020</v>
      </c>
      <c r="AL1577" s="90" t="str">
        <f t="shared" si="296"/>
        <v>Feb-2020</v>
      </c>
      <c r="AM1577" s="89">
        <v>43882</v>
      </c>
      <c r="AN1577" s="90" t="str">
        <f t="shared" si="297"/>
        <v>W08-2020</v>
      </c>
      <c r="AO1577" s="90" t="str">
        <f t="shared" si="298"/>
        <v>Feb-2020</v>
      </c>
      <c r="AP1577" s="83" t="s">
        <v>4463</v>
      </c>
      <c r="AQ1577" s="107">
        <v>43857</v>
      </c>
      <c r="AR1577" s="89"/>
      <c r="AS1577" s="93">
        <v>522032553260</v>
      </c>
      <c r="AT1577" s="94" t="s">
        <v>2416</v>
      </c>
      <c r="AU1577" s="97"/>
      <c r="AV1577" s="95"/>
      <c r="AW1577" s="97"/>
      <c r="AX1577" s="89"/>
      <c r="AY1577" s="89">
        <v>43885</v>
      </c>
      <c r="AZ1577" s="219" t="str">
        <f t="shared" si="299"/>
        <v>W09-2020</v>
      </c>
      <c r="BA1577" s="86"/>
      <c r="BB1577" s="86"/>
      <c r="BC1577" s="86"/>
      <c r="BD1577" s="83" t="s">
        <v>3719</v>
      </c>
      <c r="BE1577" s="83" t="str">
        <f t="shared" si="300"/>
        <v>21.RFI</v>
      </c>
      <c r="BF1577" s="83" t="s">
        <v>3755</v>
      </c>
      <c r="BG1577" s="96" t="s">
        <v>4068</v>
      </c>
      <c r="BH1577" s="437"/>
      <c r="BI1577" s="190"/>
      <c r="BJ1577" s="190"/>
    </row>
    <row r="1578" spans="1:62" s="13" customFormat="1" ht="15" hidden="1" customHeight="1">
      <c r="A1578" s="27">
        <v>359</v>
      </c>
      <c r="B1578" s="29"/>
      <c r="C1578" s="83" t="str">
        <f t="shared" si="290"/>
        <v>JAW-JT-PWT-0543</v>
      </c>
      <c r="D1578" s="83">
        <v>30574720031</v>
      </c>
      <c r="E1578" s="83" t="s">
        <v>7662</v>
      </c>
      <c r="F1578" s="83" t="s">
        <v>3039</v>
      </c>
      <c r="G1578" s="83" t="s">
        <v>5840</v>
      </c>
      <c r="H1578" s="84" t="s">
        <v>6827</v>
      </c>
      <c r="I1578" s="83">
        <v>109.06356</v>
      </c>
      <c r="J1578" s="83">
        <v>-7.3481399999999999</v>
      </c>
      <c r="K1578" s="83">
        <v>50</v>
      </c>
      <c r="L1578" s="83" t="s">
        <v>4755</v>
      </c>
      <c r="M1578" s="84"/>
      <c r="N1578" s="84"/>
      <c r="O1578" s="83" t="s">
        <v>3552</v>
      </c>
      <c r="P1578" s="84" t="s">
        <v>199</v>
      </c>
      <c r="Q1578" s="83" t="s">
        <v>1091</v>
      </c>
      <c r="R1578" s="83" t="s">
        <v>1092</v>
      </c>
      <c r="S1578" s="83" t="s">
        <v>2200</v>
      </c>
      <c r="T1578" s="83"/>
      <c r="U1578" s="83" t="s">
        <v>103</v>
      </c>
      <c r="V1578" s="83" t="s">
        <v>4468</v>
      </c>
      <c r="W1578" s="83" t="s">
        <v>2203</v>
      </c>
      <c r="X1578" s="83" t="s">
        <v>2436</v>
      </c>
      <c r="Y1578" s="85">
        <v>6614395</v>
      </c>
      <c r="Z1578" s="86">
        <v>43845</v>
      </c>
      <c r="AA1578" s="86"/>
      <c r="AB1578" s="87">
        <f t="shared" ca="1" si="293"/>
        <v>40</v>
      </c>
      <c r="AC1578" s="88" t="str">
        <f t="shared" ca="1" si="294"/>
        <v>31 - 60 days</v>
      </c>
      <c r="AD1578" s="89">
        <f t="shared" si="289"/>
        <v>43875</v>
      </c>
      <c r="AE1578" s="90" t="str">
        <f t="shared" si="287"/>
        <v>W07-2020</v>
      </c>
      <c r="AF1578" s="90" t="str">
        <f t="shared" si="288"/>
        <v>Feb-2020</v>
      </c>
      <c r="AG1578" s="89" t="s">
        <v>16</v>
      </c>
      <c r="AH1578" s="90" t="str">
        <f t="shared" si="291"/>
        <v/>
      </c>
      <c r="AI1578" s="90" t="str">
        <f t="shared" si="292"/>
        <v/>
      </c>
      <c r="AJ1578" s="89">
        <v>43879</v>
      </c>
      <c r="AK1578" s="90" t="str">
        <f t="shared" si="295"/>
        <v>W08-2020</v>
      </c>
      <c r="AL1578" s="90" t="str">
        <f t="shared" si="296"/>
        <v>Feb-2020</v>
      </c>
      <c r="AM1578" s="89">
        <v>43882</v>
      </c>
      <c r="AN1578" s="90" t="str">
        <f t="shared" si="297"/>
        <v>W08-2020</v>
      </c>
      <c r="AO1578" s="90" t="str">
        <f t="shared" si="298"/>
        <v>Feb-2020</v>
      </c>
      <c r="AP1578" s="83" t="s">
        <v>4464</v>
      </c>
      <c r="AQ1578" s="107">
        <v>43857</v>
      </c>
      <c r="AR1578" s="89"/>
      <c r="AS1578" s="93">
        <v>522060957324</v>
      </c>
      <c r="AT1578" s="94" t="s">
        <v>2416</v>
      </c>
      <c r="AU1578" s="97"/>
      <c r="AV1578" s="95"/>
      <c r="AW1578" s="97"/>
      <c r="AX1578" s="89"/>
      <c r="AY1578" s="89">
        <v>43885</v>
      </c>
      <c r="AZ1578" s="219" t="str">
        <f t="shared" si="299"/>
        <v>W09-2020</v>
      </c>
      <c r="BA1578" s="86"/>
      <c r="BB1578" s="86">
        <v>43990</v>
      </c>
      <c r="BC1578" s="86"/>
      <c r="BD1578" s="83" t="s">
        <v>3719</v>
      </c>
      <c r="BE1578" s="83" t="str">
        <f t="shared" si="300"/>
        <v>21.RFI</v>
      </c>
      <c r="BF1578" s="83" t="s">
        <v>3755</v>
      </c>
      <c r="BG1578" s="96" t="s">
        <v>4068</v>
      </c>
      <c r="BH1578" s="96"/>
      <c r="BI1578" s="197"/>
      <c r="BJ1578" s="197"/>
    </row>
    <row r="1579" spans="1:62" s="13" customFormat="1" ht="15" hidden="1" customHeight="1">
      <c r="A1579" s="27">
        <v>441</v>
      </c>
      <c r="B1579" s="29"/>
      <c r="C1579" s="83" t="str">
        <f t="shared" si="290"/>
        <v>JAW-JT-BNR-0257</v>
      </c>
      <c r="D1579" s="83">
        <v>30574630031</v>
      </c>
      <c r="E1579" s="83" t="s">
        <v>7274</v>
      </c>
      <c r="F1579" s="83" t="s">
        <v>3113</v>
      </c>
      <c r="G1579" s="83" t="s">
        <v>5840</v>
      </c>
      <c r="H1579" s="84" t="s">
        <v>6508</v>
      </c>
      <c r="I1579" s="83">
        <v>109.605547</v>
      </c>
      <c r="J1579" s="83">
        <v>-7.4574340000000001</v>
      </c>
      <c r="K1579" s="83">
        <v>50</v>
      </c>
      <c r="L1579" s="83" t="s">
        <v>4812</v>
      </c>
      <c r="M1579" s="84"/>
      <c r="N1579" s="84"/>
      <c r="O1579" s="83" t="s">
        <v>3634</v>
      </c>
      <c r="P1579" s="84" t="s">
        <v>199</v>
      </c>
      <c r="Q1579" s="83" t="s">
        <v>1255</v>
      </c>
      <c r="R1579" s="83" t="s">
        <v>1256</v>
      </c>
      <c r="S1579" s="83" t="s">
        <v>2200</v>
      </c>
      <c r="T1579" s="83"/>
      <c r="U1579" s="83" t="s">
        <v>103</v>
      </c>
      <c r="V1579" s="83" t="s">
        <v>4468</v>
      </c>
      <c r="W1579" s="83" t="s">
        <v>2203</v>
      </c>
      <c r="X1579" s="83" t="s">
        <v>2558</v>
      </c>
      <c r="Y1579" s="85">
        <v>6614392</v>
      </c>
      <c r="Z1579" s="86">
        <v>43845</v>
      </c>
      <c r="AA1579" s="86"/>
      <c r="AB1579" s="87">
        <f t="shared" ca="1" si="293"/>
        <v>40</v>
      </c>
      <c r="AC1579" s="88" t="str">
        <f t="shared" ca="1" si="294"/>
        <v>31 - 60 days</v>
      </c>
      <c r="AD1579" s="89">
        <f t="shared" si="289"/>
        <v>43875</v>
      </c>
      <c r="AE1579" s="90" t="str">
        <f t="shared" si="287"/>
        <v>W07-2020</v>
      </c>
      <c r="AF1579" s="90" t="str">
        <f t="shared" si="288"/>
        <v>Feb-2020</v>
      </c>
      <c r="AG1579" s="89" t="s">
        <v>16</v>
      </c>
      <c r="AH1579" s="90" t="str">
        <f t="shared" si="291"/>
        <v/>
      </c>
      <c r="AI1579" s="90" t="str">
        <f t="shared" si="292"/>
        <v/>
      </c>
      <c r="AJ1579" s="89">
        <v>43879</v>
      </c>
      <c r="AK1579" s="90" t="str">
        <f t="shared" si="295"/>
        <v>W08-2020</v>
      </c>
      <c r="AL1579" s="90" t="str">
        <f t="shared" si="296"/>
        <v>Feb-2020</v>
      </c>
      <c r="AM1579" s="89">
        <v>43882</v>
      </c>
      <c r="AN1579" s="90" t="str">
        <f t="shared" si="297"/>
        <v>W08-2020</v>
      </c>
      <c r="AO1579" s="90" t="str">
        <f t="shared" si="298"/>
        <v>Feb-2020</v>
      </c>
      <c r="AP1579" s="83" t="s">
        <v>4463</v>
      </c>
      <c r="AQ1579" s="107">
        <v>43857</v>
      </c>
      <c r="AR1579" s="89"/>
      <c r="AS1579" s="93">
        <v>522042745265</v>
      </c>
      <c r="AT1579" s="94" t="s">
        <v>2416</v>
      </c>
      <c r="AU1579" s="97"/>
      <c r="AV1579" s="95"/>
      <c r="AW1579" s="97"/>
      <c r="AX1579" s="89"/>
      <c r="AY1579" s="89">
        <v>43885</v>
      </c>
      <c r="AZ1579" s="219" t="str">
        <f t="shared" si="299"/>
        <v>W09-2020</v>
      </c>
      <c r="BA1579" s="86"/>
      <c r="BB1579" s="86"/>
      <c r="BC1579" s="86"/>
      <c r="BD1579" s="83" t="s">
        <v>3719</v>
      </c>
      <c r="BE1579" s="83" t="str">
        <f t="shared" si="300"/>
        <v>21.RFI</v>
      </c>
      <c r="BF1579" s="83" t="s">
        <v>3755</v>
      </c>
      <c r="BG1579" s="96" t="s">
        <v>4068</v>
      </c>
      <c r="BH1579" s="96"/>
      <c r="BI1579" s="197"/>
      <c r="BJ1579" s="197"/>
    </row>
    <row r="1580" spans="1:62" s="13" customFormat="1" ht="15" hidden="1" customHeight="1">
      <c r="A1580" s="27">
        <v>253</v>
      </c>
      <c r="B1580" s="29"/>
      <c r="C1580" s="83" t="str">
        <f t="shared" si="290"/>
        <v>JAW-JB-KWG-1046</v>
      </c>
      <c r="D1580" s="83">
        <v>30574800031</v>
      </c>
      <c r="E1580" s="83" t="s">
        <v>7313</v>
      </c>
      <c r="F1580" s="83" t="s">
        <v>2941</v>
      </c>
      <c r="G1580" s="83" t="s">
        <v>5840</v>
      </c>
      <c r="H1580" s="84" t="s">
        <v>6825</v>
      </c>
      <c r="I1580" s="83">
        <v>107.321522</v>
      </c>
      <c r="J1580" s="83">
        <v>-6.3341399999999997</v>
      </c>
      <c r="K1580" s="83">
        <v>30</v>
      </c>
      <c r="L1580" s="83" t="s">
        <v>4679</v>
      </c>
      <c r="M1580" s="84"/>
      <c r="N1580" s="84"/>
      <c r="O1580" s="83" t="s">
        <v>3446</v>
      </c>
      <c r="P1580" s="84" t="s">
        <v>199</v>
      </c>
      <c r="Q1580" s="83" t="s">
        <v>879</v>
      </c>
      <c r="R1580" s="83" t="s">
        <v>880</v>
      </c>
      <c r="S1580" s="83" t="s">
        <v>2200</v>
      </c>
      <c r="T1580" s="83"/>
      <c r="U1580" s="83" t="s">
        <v>2197</v>
      </c>
      <c r="V1580" s="83" t="s">
        <v>4473</v>
      </c>
      <c r="W1580" s="83" t="s">
        <v>2205</v>
      </c>
      <c r="X1580" s="83" t="s">
        <v>2519</v>
      </c>
      <c r="Y1580" s="85">
        <v>6614397</v>
      </c>
      <c r="Z1580" s="86">
        <v>43845</v>
      </c>
      <c r="AA1580" s="86"/>
      <c r="AB1580" s="87">
        <f t="shared" ca="1" si="293"/>
        <v>37</v>
      </c>
      <c r="AC1580" s="88" t="str">
        <f t="shared" ca="1" si="294"/>
        <v>31 - 60 days</v>
      </c>
      <c r="AD1580" s="89">
        <f t="shared" si="289"/>
        <v>43875</v>
      </c>
      <c r="AE1580" s="90" t="str">
        <f t="shared" si="287"/>
        <v>W07-2020</v>
      </c>
      <c r="AF1580" s="90" t="str">
        <f t="shared" si="288"/>
        <v>Feb-2020</v>
      </c>
      <c r="AG1580" s="89" t="s">
        <v>16</v>
      </c>
      <c r="AH1580" s="90" t="str">
        <f t="shared" si="291"/>
        <v/>
      </c>
      <c r="AI1580" s="90" t="str">
        <f t="shared" si="292"/>
        <v/>
      </c>
      <c r="AJ1580" s="89">
        <v>43879</v>
      </c>
      <c r="AK1580" s="90" t="str">
        <f t="shared" si="295"/>
        <v>W08-2020</v>
      </c>
      <c r="AL1580" s="90" t="str">
        <f t="shared" si="296"/>
        <v>Feb-2020</v>
      </c>
      <c r="AM1580" s="89">
        <v>43882</v>
      </c>
      <c r="AN1580" s="90" t="str">
        <f t="shared" si="297"/>
        <v>W08-2020</v>
      </c>
      <c r="AO1580" s="90" t="str">
        <f t="shared" si="298"/>
        <v>Feb-2020</v>
      </c>
      <c r="AP1580" s="83" t="s">
        <v>4464</v>
      </c>
      <c r="AQ1580" s="107">
        <v>43857</v>
      </c>
      <c r="AR1580" s="89"/>
      <c r="AS1580" s="93">
        <v>534757708232</v>
      </c>
      <c r="AT1580" s="94">
        <v>6.6</v>
      </c>
      <c r="AU1580" s="97"/>
      <c r="AV1580" s="95"/>
      <c r="AW1580" s="97"/>
      <c r="AX1580" s="89"/>
      <c r="AY1580" s="89">
        <v>43882</v>
      </c>
      <c r="AZ1580" s="219" t="str">
        <f t="shared" si="299"/>
        <v>W08-2020</v>
      </c>
      <c r="BA1580" s="86"/>
      <c r="BB1580" s="86">
        <v>44016</v>
      </c>
      <c r="BC1580" s="86"/>
      <c r="BD1580" s="83" t="s">
        <v>3719</v>
      </c>
      <c r="BE1580" s="83" t="str">
        <f t="shared" si="300"/>
        <v>21.RFI</v>
      </c>
      <c r="BF1580" s="83" t="s">
        <v>3755</v>
      </c>
      <c r="BG1580" s="96" t="s">
        <v>4013</v>
      </c>
      <c r="BH1580" s="437"/>
      <c r="BJ1580" s="190"/>
    </row>
    <row r="1581" spans="1:62" s="13" customFormat="1" ht="15" hidden="1" customHeight="1">
      <c r="A1581" s="27">
        <v>364</v>
      </c>
      <c r="B1581" s="29"/>
      <c r="C1581" s="83" t="str">
        <f t="shared" si="290"/>
        <v>JAW-BT-CPT-0477</v>
      </c>
      <c r="D1581" s="83">
        <v>30574980031</v>
      </c>
      <c r="E1581" s="83" t="s">
        <v>7806</v>
      </c>
      <c r="F1581" s="83" t="s">
        <v>3044</v>
      </c>
      <c r="G1581" s="83" t="s">
        <v>5840</v>
      </c>
      <c r="H1581" s="84" t="s">
        <v>6830</v>
      </c>
      <c r="I1581" s="83">
        <v>106.700816</v>
      </c>
      <c r="J1581" s="83">
        <v>-6.3429960000000003</v>
      </c>
      <c r="K1581" s="83">
        <v>42</v>
      </c>
      <c r="L1581" s="83" t="s">
        <v>4759</v>
      </c>
      <c r="M1581" s="84"/>
      <c r="N1581" s="84"/>
      <c r="O1581" s="83" t="s">
        <v>3557</v>
      </c>
      <c r="P1581" s="84" t="s">
        <v>199</v>
      </c>
      <c r="Q1581" s="83" t="s">
        <v>1101</v>
      </c>
      <c r="R1581" s="83" t="s">
        <v>1102</v>
      </c>
      <c r="S1581" s="83" t="s">
        <v>2200</v>
      </c>
      <c r="T1581" s="83"/>
      <c r="U1581" s="83" t="s">
        <v>2197</v>
      </c>
      <c r="V1581" s="83" t="s">
        <v>4473</v>
      </c>
      <c r="W1581" s="83" t="s">
        <v>2204</v>
      </c>
      <c r="X1581" s="83" t="s">
        <v>2433</v>
      </c>
      <c r="Y1581" s="85">
        <v>6614376</v>
      </c>
      <c r="Z1581" s="86">
        <v>43845</v>
      </c>
      <c r="AA1581" s="86"/>
      <c r="AB1581" s="87">
        <f t="shared" ca="1" si="293"/>
        <v>35</v>
      </c>
      <c r="AC1581" s="88" t="str">
        <f t="shared" ca="1" si="294"/>
        <v>31 - 60 days</v>
      </c>
      <c r="AD1581" s="89">
        <f t="shared" si="289"/>
        <v>43875</v>
      </c>
      <c r="AE1581" s="90" t="str">
        <f t="shared" si="287"/>
        <v>W07-2020</v>
      </c>
      <c r="AF1581" s="90" t="str">
        <f t="shared" si="288"/>
        <v>Feb-2020</v>
      </c>
      <c r="AG1581" s="89" t="s">
        <v>16</v>
      </c>
      <c r="AH1581" s="90" t="str">
        <f t="shared" si="291"/>
        <v/>
      </c>
      <c r="AI1581" s="90" t="str">
        <f t="shared" si="292"/>
        <v/>
      </c>
      <c r="AJ1581" s="89">
        <v>43879</v>
      </c>
      <c r="AK1581" s="90" t="str">
        <f t="shared" si="295"/>
        <v>W08-2020</v>
      </c>
      <c r="AL1581" s="90" t="str">
        <f t="shared" si="296"/>
        <v>Feb-2020</v>
      </c>
      <c r="AM1581" s="89">
        <v>43879</v>
      </c>
      <c r="AN1581" s="90" t="str">
        <f t="shared" si="297"/>
        <v>W08-2020</v>
      </c>
      <c r="AO1581" s="90" t="str">
        <f t="shared" si="298"/>
        <v>Feb-2020</v>
      </c>
      <c r="AP1581" s="83" t="s">
        <v>4463</v>
      </c>
      <c r="AQ1581" s="107">
        <v>44173</v>
      </c>
      <c r="AR1581" s="89"/>
      <c r="AS1581" s="93">
        <v>543602474960</v>
      </c>
      <c r="AT1581" s="94">
        <v>6.6</v>
      </c>
      <c r="AU1581" s="97"/>
      <c r="AV1581" s="95"/>
      <c r="AW1581" s="97"/>
      <c r="AX1581" s="89"/>
      <c r="AY1581" s="89">
        <v>43880</v>
      </c>
      <c r="AZ1581" s="219" t="str">
        <f t="shared" si="299"/>
        <v>W08-2020</v>
      </c>
      <c r="BA1581" s="86"/>
      <c r="BB1581" s="86"/>
      <c r="BC1581" s="86"/>
      <c r="BD1581" s="83" t="s">
        <v>3719</v>
      </c>
      <c r="BE1581" s="83" t="str">
        <f t="shared" si="300"/>
        <v>21.RFI</v>
      </c>
      <c r="BF1581" s="83" t="s">
        <v>3755</v>
      </c>
      <c r="BG1581" s="96" t="s">
        <v>4113</v>
      </c>
      <c r="BH1581" s="437"/>
      <c r="BI1581" s="190"/>
      <c r="BJ1581" s="190"/>
    </row>
    <row r="1582" spans="1:62" s="13" customFormat="1" ht="15" hidden="1" customHeight="1">
      <c r="A1582" s="27">
        <v>302</v>
      </c>
      <c r="B1582" s="29"/>
      <c r="C1582" s="83" t="str">
        <f t="shared" si="290"/>
        <v>JAW-JT-BBS-0157</v>
      </c>
      <c r="D1582" s="83">
        <v>30575030031</v>
      </c>
      <c r="E1582" s="83" t="s">
        <v>7710</v>
      </c>
      <c r="F1582" s="83" t="s">
        <v>2988</v>
      </c>
      <c r="G1582" s="83" t="s">
        <v>5840</v>
      </c>
      <c r="H1582" s="84" t="s">
        <v>6827</v>
      </c>
      <c r="I1582" s="83">
        <v>108.774889</v>
      </c>
      <c r="J1582" s="83">
        <v>-7.1751389999999997</v>
      </c>
      <c r="K1582" s="83">
        <v>50</v>
      </c>
      <c r="L1582" s="83" t="s">
        <v>4713</v>
      </c>
      <c r="M1582" s="84"/>
      <c r="N1582" s="84"/>
      <c r="O1582" s="83" t="s">
        <v>3495</v>
      </c>
      <c r="P1582" s="84" t="s">
        <v>199</v>
      </c>
      <c r="Q1582" s="83" t="s">
        <v>977</v>
      </c>
      <c r="R1582" s="83" t="s">
        <v>978</v>
      </c>
      <c r="S1582" s="83" t="s">
        <v>2200</v>
      </c>
      <c r="T1582" s="83"/>
      <c r="U1582" s="83" t="s">
        <v>103</v>
      </c>
      <c r="V1582" s="83" t="s">
        <v>4468</v>
      </c>
      <c r="W1582" s="83" t="s">
        <v>2203</v>
      </c>
      <c r="X1582" s="83" t="s">
        <v>2441</v>
      </c>
      <c r="Y1582" s="85">
        <v>6614395</v>
      </c>
      <c r="Z1582" s="86">
        <v>43845</v>
      </c>
      <c r="AA1582" s="86"/>
      <c r="AB1582" s="87">
        <f t="shared" ca="1" si="293"/>
        <v>35</v>
      </c>
      <c r="AC1582" s="88" t="str">
        <f t="shared" ca="1" si="294"/>
        <v>31 - 60 days</v>
      </c>
      <c r="AD1582" s="89">
        <f t="shared" si="289"/>
        <v>43875</v>
      </c>
      <c r="AE1582" s="90" t="str">
        <f t="shared" ref="AE1582:AE1645" si="301">IFERROR(VLOOKUP(AD1582,L_Convert,6,FALSE),"")</f>
        <v>W07-2020</v>
      </c>
      <c r="AF1582" s="90" t="str">
        <f t="shared" ref="AF1582:AF1645" si="302">IFERROR(VLOOKUP(AD1582,L_Convert,7,FALSE),"")</f>
        <v>Feb-2020</v>
      </c>
      <c r="AG1582" s="89" t="s">
        <v>16</v>
      </c>
      <c r="AH1582" s="90" t="str">
        <f t="shared" si="291"/>
        <v/>
      </c>
      <c r="AI1582" s="90" t="str">
        <f t="shared" si="292"/>
        <v/>
      </c>
      <c r="AJ1582" s="89">
        <v>43879</v>
      </c>
      <c r="AK1582" s="90" t="str">
        <f t="shared" si="295"/>
        <v>W08-2020</v>
      </c>
      <c r="AL1582" s="90" t="str">
        <f t="shared" si="296"/>
        <v>Feb-2020</v>
      </c>
      <c r="AM1582" s="89">
        <v>43879</v>
      </c>
      <c r="AN1582" s="90" t="str">
        <f t="shared" si="297"/>
        <v>W08-2020</v>
      </c>
      <c r="AO1582" s="90" t="str">
        <f t="shared" si="298"/>
        <v>Feb-2020</v>
      </c>
      <c r="AP1582" s="83" t="s">
        <v>4463</v>
      </c>
      <c r="AQ1582" s="107">
        <v>43857</v>
      </c>
      <c r="AR1582" s="89"/>
      <c r="AS1582" s="93">
        <v>522561313226</v>
      </c>
      <c r="AT1582" s="94" t="s">
        <v>2416</v>
      </c>
      <c r="AU1582" s="97"/>
      <c r="AV1582" s="95"/>
      <c r="AW1582" s="97"/>
      <c r="AX1582" s="89"/>
      <c r="AY1582" s="89">
        <v>43880</v>
      </c>
      <c r="AZ1582" s="219" t="str">
        <f t="shared" si="299"/>
        <v>W08-2020</v>
      </c>
      <c r="BA1582" s="86"/>
      <c r="BB1582" s="86"/>
      <c r="BC1582" s="86"/>
      <c r="BD1582" s="83" t="s">
        <v>3719</v>
      </c>
      <c r="BE1582" s="83" t="str">
        <f t="shared" si="300"/>
        <v>21.RFI</v>
      </c>
      <c r="BF1582" s="83" t="s">
        <v>3755</v>
      </c>
      <c r="BG1582" s="96" t="s">
        <v>4059</v>
      </c>
      <c r="BH1582" s="437"/>
      <c r="BJ1582" s="190"/>
    </row>
    <row r="1583" spans="1:62" s="13" customFormat="1" ht="15" hidden="1" customHeight="1">
      <c r="A1583" s="27">
        <v>351</v>
      </c>
      <c r="B1583" s="29"/>
      <c r="C1583" s="83" t="str">
        <f t="shared" si="290"/>
        <v>JAW-JT-BNR-0258</v>
      </c>
      <c r="D1583" s="83">
        <v>30574640031</v>
      </c>
      <c r="E1583" s="83" t="s">
        <v>7475</v>
      </c>
      <c r="F1583" s="83" t="s">
        <v>3031</v>
      </c>
      <c r="G1583" s="83" t="s">
        <v>5840</v>
      </c>
      <c r="H1583" s="84" t="s">
        <v>6508</v>
      </c>
      <c r="I1583" s="83">
        <v>109.66264</v>
      </c>
      <c r="J1583" s="83">
        <v>-7.4219200000000001</v>
      </c>
      <c r="K1583" s="83">
        <v>50</v>
      </c>
      <c r="L1583" s="83" t="s">
        <v>4749</v>
      </c>
      <c r="M1583" s="84"/>
      <c r="N1583" s="84"/>
      <c r="O1583" s="83" t="s">
        <v>3544</v>
      </c>
      <c r="P1583" s="84" t="s">
        <v>199</v>
      </c>
      <c r="Q1583" s="83" t="s">
        <v>1075</v>
      </c>
      <c r="R1583" s="83" t="s">
        <v>1076</v>
      </c>
      <c r="S1583" s="83" t="s">
        <v>2200</v>
      </c>
      <c r="T1583" s="83"/>
      <c r="U1583" s="83" t="s">
        <v>103</v>
      </c>
      <c r="V1583" s="83" t="s">
        <v>4468</v>
      </c>
      <c r="W1583" s="83" t="s">
        <v>2203</v>
      </c>
      <c r="X1583" s="83" t="s">
        <v>2558</v>
      </c>
      <c r="Y1583" s="85">
        <v>6614392</v>
      </c>
      <c r="Z1583" s="86">
        <v>43845</v>
      </c>
      <c r="AA1583" s="86"/>
      <c r="AB1583" s="87">
        <f t="shared" ca="1" si="293"/>
        <v>35</v>
      </c>
      <c r="AC1583" s="88" t="str">
        <f t="shared" ca="1" si="294"/>
        <v>31 - 60 days</v>
      </c>
      <c r="AD1583" s="89">
        <f t="shared" si="289"/>
        <v>43875</v>
      </c>
      <c r="AE1583" s="90" t="str">
        <f t="shared" si="301"/>
        <v>W07-2020</v>
      </c>
      <c r="AF1583" s="90" t="str">
        <f t="shared" si="302"/>
        <v>Feb-2020</v>
      </c>
      <c r="AG1583" s="89" t="s">
        <v>16</v>
      </c>
      <c r="AH1583" s="90" t="str">
        <f t="shared" si="291"/>
        <v/>
      </c>
      <c r="AI1583" s="90" t="str">
        <f t="shared" si="292"/>
        <v/>
      </c>
      <c r="AJ1583" s="89">
        <v>43879</v>
      </c>
      <c r="AK1583" s="90" t="str">
        <f t="shared" si="295"/>
        <v>W08-2020</v>
      </c>
      <c r="AL1583" s="90" t="str">
        <f t="shared" si="296"/>
        <v>Feb-2020</v>
      </c>
      <c r="AM1583" s="89">
        <v>43879</v>
      </c>
      <c r="AN1583" s="90" t="str">
        <f t="shared" si="297"/>
        <v>W08-2020</v>
      </c>
      <c r="AO1583" s="90" t="str">
        <f t="shared" si="298"/>
        <v>Feb-2020</v>
      </c>
      <c r="AP1583" s="83" t="s">
        <v>4463</v>
      </c>
      <c r="AQ1583" s="107">
        <v>43857</v>
      </c>
      <c r="AR1583" s="89"/>
      <c r="AS1583" s="93">
        <v>522042745257</v>
      </c>
      <c r="AT1583" s="94" t="s">
        <v>2416</v>
      </c>
      <c r="AU1583" s="97"/>
      <c r="AV1583" s="95"/>
      <c r="AW1583" s="97"/>
      <c r="AX1583" s="89"/>
      <c r="AY1583" s="89">
        <v>43880</v>
      </c>
      <c r="AZ1583" s="219" t="str">
        <f t="shared" si="299"/>
        <v>W08-2020</v>
      </c>
      <c r="BA1583" s="86"/>
      <c r="BB1583" s="86"/>
      <c r="BC1583" s="86"/>
      <c r="BD1583" s="83" t="s">
        <v>3719</v>
      </c>
      <c r="BE1583" s="83" t="str">
        <f t="shared" si="300"/>
        <v>21.RFI</v>
      </c>
      <c r="BF1583" s="83" t="s">
        <v>3755</v>
      </c>
      <c r="BG1583" s="96" t="s">
        <v>4059</v>
      </c>
      <c r="BH1583" s="437"/>
      <c r="BI1583" s="190"/>
      <c r="BJ1583" s="190"/>
    </row>
    <row r="1584" spans="1:62" s="13" customFormat="1" ht="15" hidden="1" customHeight="1">
      <c r="A1584" s="27">
        <v>389</v>
      </c>
      <c r="B1584" s="29"/>
      <c r="C1584" s="83" t="str">
        <f t="shared" si="290"/>
        <v>JAW-JB-SBM-2102</v>
      </c>
      <c r="D1584" s="83">
        <v>30574700031</v>
      </c>
      <c r="E1584" s="83" t="s">
        <v>7763</v>
      </c>
      <c r="F1584" s="83" t="s">
        <v>3065</v>
      </c>
      <c r="G1584" s="83" t="s">
        <v>5840</v>
      </c>
      <c r="H1584" s="84" t="s">
        <v>6827</v>
      </c>
      <c r="I1584" s="83">
        <v>106.58199999999999</v>
      </c>
      <c r="J1584" s="83">
        <v>-7.3310000000000004</v>
      </c>
      <c r="K1584" s="83">
        <v>50</v>
      </c>
      <c r="L1584" s="83" t="s">
        <v>4779</v>
      </c>
      <c r="M1584" s="84"/>
      <c r="N1584" s="84"/>
      <c r="O1584" s="83" t="s">
        <v>3582</v>
      </c>
      <c r="P1584" s="84" t="s">
        <v>199</v>
      </c>
      <c r="Q1584" s="83" t="s">
        <v>1151</v>
      </c>
      <c r="R1584" s="83" t="s">
        <v>1152</v>
      </c>
      <c r="S1584" s="83" t="s">
        <v>2200</v>
      </c>
      <c r="T1584" s="83"/>
      <c r="U1584" s="83" t="s">
        <v>2197</v>
      </c>
      <c r="V1584" s="83" t="s">
        <v>4473</v>
      </c>
      <c r="W1584" s="83" t="s">
        <v>2205</v>
      </c>
      <c r="X1584" s="83" t="s">
        <v>2512</v>
      </c>
      <c r="Y1584" s="85">
        <v>6614395</v>
      </c>
      <c r="Z1584" s="86">
        <v>43845</v>
      </c>
      <c r="AA1584" s="86"/>
      <c r="AB1584" s="87">
        <f t="shared" ca="1" si="293"/>
        <v>30</v>
      </c>
      <c r="AC1584" s="88" t="str">
        <f t="shared" ca="1" si="294"/>
        <v>&lt; 30 days</v>
      </c>
      <c r="AD1584" s="89">
        <f t="shared" si="289"/>
        <v>43875</v>
      </c>
      <c r="AE1584" s="90" t="str">
        <f t="shared" si="301"/>
        <v>W07-2020</v>
      </c>
      <c r="AF1584" s="90" t="str">
        <f t="shared" si="302"/>
        <v>Feb-2020</v>
      </c>
      <c r="AG1584" s="89" t="s">
        <v>16</v>
      </c>
      <c r="AH1584" s="90" t="str">
        <f t="shared" si="291"/>
        <v/>
      </c>
      <c r="AI1584" s="90" t="str">
        <f t="shared" si="292"/>
        <v/>
      </c>
      <c r="AJ1584" s="89">
        <v>43879</v>
      </c>
      <c r="AK1584" s="90" t="str">
        <f t="shared" si="295"/>
        <v>W08-2020</v>
      </c>
      <c r="AL1584" s="90" t="str">
        <f t="shared" si="296"/>
        <v>Feb-2020</v>
      </c>
      <c r="AM1584" s="89">
        <v>43879</v>
      </c>
      <c r="AN1584" s="90" t="str">
        <f t="shared" si="297"/>
        <v>W08-2020</v>
      </c>
      <c r="AO1584" s="90" t="str">
        <f t="shared" si="298"/>
        <v>Feb-2020</v>
      </c>
      <c r="AP1584" s="83" t="s">
        <v>4464</v>
      </c>
      <c r="AQ1584" s="107">
        <v>43857</v>
      </c>
      <c r="AR1584" s="89"/>
      <c r="AS1584" s="93">
        <v>536311975714</v>
      </c>
      <c r="AT1584" s="94">
        <v>6.6</v>
      </c>
      <c r="AU1584" s="97"/>
      <c r="AV1584" s="95"/>
      <c r="AW1584" s="97"/>
      <c r="AX1584" s="89"/>
      <c r="AY1584" s="89">
        <v>43875</v>
      </c>
      <c r="AZ1584" s="219" t="str">
        <f t="shared" ref="AZ1584:AZ1615" si="303">IFERROR(VLOOKUP(AY1584,L_Convert,6,FALSE),"")</f>
        <v>W07-2020</v>
      </c>
      <c r="BA1584" s="86"/>
      <c r="BB1584" s="86">
        <v>44000</v>
      </c>
      <c r="BC1584" s="86"/>
      <c r="BD1584" s="83" t="s">
        <v>3719</v>
      </c>
      <c r="BE1584" s="83" t="str">
        <f t="shared" si="300"/>
        <v>21.RFI</v>
      </c>
      <c r="BF1584" s="83" t="s">
        <v>3755</v>
      </c>
      <c r="BG1584" s="96" t="s">
        <v>4137</v>
      </c>
      <c r="BH1584" s="437"/>
      <c r="BI1584" s="290"/>
      <c r="BJ1584" s="290"/>
    </row>
    <row r="1585" spans="1:62" s="13" customFormat="1" ht="15" hidden="1" customHeight="1">
      <c r="A1585" s="27">
        <v>305</v>
      </c>
      <c r="B1585" s="29"/>
      <c r="C1585" s="83" t="str">
        <f t="shared" si="290"/>
        <v>JAW-JB-CBI-0074</v>
      </c>
      <c r="D1585" s="83">
        <v>30581650031</v>
      </c>
      <c r="E1585" s="83" t="s">
        <v>7707</v>
      </c>
      <c r="F1585" s="83" t="s">
        <v>2991</v>
      </c>
      <c r="G1585" s="83" t="s">
        <v>5840</v>
      </c>
      <c r="H1585" s="84" t="s">
        <v>6508</v>
      </c>
      <c r="I1585" s="83">
        <v>106.72118</v>
      </c>
      <c r="J1585" s="83">
        <v>-6.4572500000000002</v>
      </c>
      <c r="K1585" s="83">
        <v>50</v>
      </c>
      <c r="L1585" s="83" t="s">
        <v>4716</v>
      </c>
      <c r="M1585" s="84"/>
      <c r="N1585" s="84"/>
      <c r="O1585" s="83" t="s">
        <v>3498</v>
      </c>
      <c r="P1585" s="84" t="s">
        <v>199</v>
      </c>
      <c r="Q1585" s="83" t="s">
        <v>983</v>
      </c>
      <c r="R1585" s="83" t="s">
        <v>984</v>
      </c>
      <c r="S1585" s="83" t="s">
        <v>2200</v>
      </c>
      <c r="T1585" s="83"/>
      <c r="U1585" s="83" t="s">
        <v>2197</v>
      </c>
      <c r="V1585" s="83" t="s">
        <v>4473</v>
      </c>
      <c r="W1585" s="83" t="s">
        <v>2205</v>
      </c>
      <c r="X1585" s="83" t="s">
        <v>2439</v>
      </c>
      <c r="Y1585" s="85">
        <v>6614392</v>
      </c>
      <c r="Z1585" s="86">
        <v>43845</v>
      </c>
      <c r="AA1585" s="86"/>
      <c r="AB1585" s="87">
        <f t="shared" ca="1" si="293"/>
        <v>30</v>
      </c>
      <c r="AC1585" s="88" t="str">
        <f t="shared" ca="1" si="294"/>
        <v>&lt; 30 days</v>
      </c>
      <c r="AD1585" s="89">
        <f t="shared" si="289"/>
        <v>43875</v>
      </c>
      <c r="AE1585" s="90" t="str">
        <f t="shared" si="301"/>
        <v>W07-2020</v>
      </c>
      <c r="AF1585" s="90" t="str">
        <f t="shared" si="302"/>
        <v>Feb-2020</v>
      </c>
      <c r="AG1585" s="89" t="s">
        <v>16</v>
      </c>
      <c r="AH1585" s="90" t="str">
        <f t="shared" si="291"/>
        <v/>
      </c>
      <c r="AI1585" s="90" t="str">
        <f t="shared" si="292"/>
        <v/>
      </c>
      <c r="AJ1585" s="89">
        <v>43879</v>
      </c>
      <c r="AK1585" s="90" t="str">
        <f t="shared" si="295"/>
        <v>W08-2020</v>
      </c>
      <c r="AL1585" s="90" t="str">
        <f t="shared" si="296"/>
        <v>Feb-2020</v>
      </c>
      <c r="AM1585" s="89">
        <v>43879</v>
      </c>
      <c r="AN1585" s="90" t="str">
        <f t="shared" si="297"/>
        <v>W08-2020</v>
      </c>
      <c r="AO1585" s="90" t="str">
        <f t="shared" si="298"/>
        <v>Feb-2020</v>
      </c>
      <c r="AP1585" s="83" t="s">
        <v>4463</v>
      </c>
      <c r="AQ1585" s="107">
        <v>44173</v>
      </c>
      <c r="AR1585" s="89"/>
      <c r="AS1585" s="93">
        <v>538414539841</v>
      </c>
      <c r="AT1585" s="94">
        <v>6.6</v>
      </c>
      <c r="AU1585" s="97"/>
      <c r="AV1585" s="95"/>
      <c r="AW1585" s="97"/>
      <c r="AX1585" s="89"/>
      <c r="AY1585" s="89">
        <v>43875</v>
      </c>
      <c r="AZ1585" s="219" t="str">
        <f t="shared" si="303"/>
        <v>W07-2020</v>
      </c>
      <c r="BA1585" s="86"/>
      <c r="BB1585" s="86"/>
      <c r="BC1585" s="86"/>
      <c r="BD1585" s="83" t="s">
        <v>3719</v>
      </c>
      <c r="BE1585" s="83" t="str">
        <f t="shared" si="300"/>
        <v>21.RFI</v>
      </c>
      <c r="BF1585" s="83" t="s">
        <v>3755</v>
      </c>
      <c r="BG1585" s="96" t="s">
        <v>4062</v>
      </c>
      <c r="BH1585" s="437"/>
      <c r="BI1585" s="290"/>
      <c r="BJ1585" s="290"/>
    </row>
    <row r="1586" spans="1:62" s="13" customFormat="1" ht="15" hidden="1" customHeight="1">
      <c r="A1586" s="27">
        <v>262</v>
      </c>
      <c r="B1586" s="29"/>
      <c r="C1586" s="83" t="str">
        <f t="shared" si="290"/>
        <v>JAW-JB-CKR-0043</v>
      </c>
      <c r="D1586" s="83">
        <v>30574750031</v>
      </c>
      <c r="E1586" s="83" t="s">
        <v>7790</v>
      </c>
      <c r="F1586" s="83" t="s">
        <v>2950</v>
      </c>
      <c r="G1586" s="83" t="s">
        <v>5840</v>
      </c>
      <c r="H1586" s="84" t="s">
        <v>6825</v>
      </c>
      <c r="I1586" s="83">
        <v>107.08089</v>
      </c>
      <c r="J1586" s="83">
        <v>-6.3607399999999998</v>
      </c>
      <c r="K1586" s="83">
        <v>50</v>
      </c>
      <c r="L1586" s="83" t="s">
        <v>4507</v>
      </c>
      <c r="M1586" s="84"/>
      <c r="N1586" s="84"/>
      <c r="O1586" s="83" t="s">
        <v>3455</v>
      </c>
      <c r="P1586" s="84" t="s">
        <v>199</v>
      </c>
      <c r="Q1586" s="83" t="s">
        <v>897</v>
      </c>
      <c r="R1586" s="83" t="s">
        <v>898</v>
      </c>
      <c r="S1586" s="83" t="s">
        <v>2200</v>
      </c>
      <c r="T1586" s="83"/>
      <c r="U1586" s="83" t="s">
        <v>2197</v>
      </c>
      <c r="V1586" s="83" t="s">
        <v>4473</v>
      </c>
      <c r="W1586" s="83" t="s">
        <v>2205</v>
      </c>
      <c r="X1586" s="83" t="s">
        <v>2525</v>
      </c>
      <c r="Y1586" s="85">
        <v>6614397</v>
      </c>
      <c r="Z1586" s="86">
        <v>43845</v>
      </c>
      <c r="AA1586" s="86"/>
      <c r="AB1586" s="87">
        <f t="shared" ca="1" si="293"/>
        <v>29</v>
      </c>
      <c r="AC1586" s="88" t="str">
        <f t="shared" ca="1" si="294"/>
        <v>&lt; 30 days</v>
      </c>
      <c r="AD1586" s="89">
        <f t="shared" si="289"/>
        <v>43875</v>
      </c>
      <c r="AE1586" s="90" t="str">
        <f t="shared" si="301"/>
        <v>W07-2020</v>
      </c>
      <c r="AF1586" s="90" t="str">
        <f t="shared" si="302"/>
        <v>Feb-2020</v>
      </c>
      <c r="AG1586" s="89" t="s">
        <v>16</v>
      </c>
      <c r="AH1586" s="90" t="str">
        <f t="shared" si="291"/>
        <v/>
      </c>
      <c r="AI1586" s="90" t="str">
        <f t="shared" si="292"/>
        <v/>
      </c>
      <c r="AJ1586" s="89">
        <v>43879</v>
      </c>
      <c r="AK1586" s="90" t="str">
        <f t="shared" si="295"/>
        <v>W08-2020</v>
      </c>
      <c r="AL1586" s="90" t="str">
        <f t="shared" si="296"/>
        <v>Feb-2020</v>
      </c>
      <c r="AM1586" s="89">
        <v>43879</v>
      </c>
      <c r="AN1586" s="90" t="str">
        <f t="shared" si="297"/>
        <v>W08-2020</v>
      </c>
      <c r="AO1586" s="90" t="str">
        <f t="shared" si="298"/>
        <v>Feb-2020</v>
      </c>
      <c r="AP1586" s="83" t="s">
        <v>4464</v>
      </c>
      <c r="AQ1586" s="107">
        <v>43857</v>
      </c>
      <c r="AR1586" s="89"/>
      <c r="AS1586" s="93">
        <v>537030212576</v>
      </c>
      <c r="AT1586" s="94">
        <v>6.6</v>
      </c>
      <c r="AU1586" s="97"/>
      <c r="AV1586" s="95"/>
      <c r="AW1586" s="97"/>
      <c r="AX1586" s="89"/>
      <c r="AY1586" s="89">
        <v>43874</v>
      </c>
      <c r="AZ1586" s="219" t="str">
        <f t="shared" si="303"/>
        <v>W07-2020</v>
      </c>
      <c r="BA1586" s="86"/>
      <c r="BB1586" s="86">
        <v>44004</v>
      </c>
      <c r="BC1586" s="86"/>
      <c r="BD1586" s="83" t="s">
        <v>3719</v>
      </c>
      <c r="BE1586" s="83" t="str">
        <f t="shared" si="300"/>
        <v>21.RFI</v>
      </c>
      <c r="BF1586" s="83" t="s">
        <v>3755</v>
      </c>
      <c r="BG1586" s="96" t="s">
        <v>4022</v>
      </c>
      <c r="BH1586" s="437"/>
      <c r="BJ1586" s="190"/>
    </row>
    <row r="1587" spans="1:62" s="13" customFormat="1" ht="15" hidden="1" customHeight="1">
      <c r="A1587" s="27">
        <v>333</v>
      </c>
      <c r="B1587" s="29"/>
      <c r="C1587" s="83" t="str">
        <f t="shared" si="290"/>
        <v>JAW-JB-SBM-2103</v>
      </c>
      <c r="D1587" s="83">
        <v>30574730031</v>
      </c>
      <c r="E1587" s="83" t="s">
        <v>7819</v>
      </c>
      <c r="F1587" s="83" t="s">
        <v>3017</v>
      </c>
      <c r="G1587" s="83" t="s">
        <v>5840</v>
      </c>
      <c r="H1587" s="84" t="s">
        <v>6827</v>
      </c>
      <c r="I1587" s="83">
        <v>106.744114</v>
      </c>
      <c r="J1587" s="83">
        <v>-6.9824719999999996</v>
      </c>
      <c r="K1587" s="83">
        <v>50</v>
      </c>
      <c r="L1587" s="83" t="s">
        <v>4735</v>
      </c>
      <c r="M1587" s="84"/>
      <c r="N1587" s="84"/>
      <c r="O1587" s="83" t="s">
        <v>3526</v>
      </c>
      <c r="P1587" s="84" t="s">
        <v>199</v>
      </c>
      <c r="Q1587" s="83" t="s">
        <v>1039</v>
      </c>
      <c r="R1587" s="83" t="s">
        <v>1040</v>
      </c>
      <c r="S1587" s="83" t="s">
        <v>2200</v>
      </c>
      <c r="T1587" s="83"/>
      <c r="U1587" s="83" t="s">
        <v>2197</v>
      </c>
      <c r="V1587" s="83" t="s">
        <v>4473</v>
      </c>
      <c r="W1587" s="83" t="s">
        <v>2205</v>
      </c>
      <c r="X1587" s="83" t="s">
        <v>2512</v>
      </c>
      <c r="Y1587" s="85">
        <v>6614395</v>
      </c>
      <c r="Z1587" s="86">
        <v>43845</v>
      </c>
      <c r="AA1587" s="86"/>
      <c r="AB1587" s="87">
        <f t="shared" ca="1" si="293"/>
        <v>28</v>
      </c>
      <c r="AC1587" s="88" t="str">
        <f t="shared" ca="1" si="294"/>
        <v>&lt; 30 days</v>
      </c>
      <c r="AD1587" s="89">
        <f t="shared" si="289"/>
        <v>43875</v>
      </c>
      <c r="AE1587" s="90" t="str">
        <f t="shared" si="301"/>
        <v>W07-2020</v>
      </c>
      <c r="AF1587" s="90" t="str">
        <f t="shared" si="302"/>
        <v>Feb-2020</v>
      </c>
      <c r="AG1587" s="89" t="s">
        <v>16</v>
      </c>
      <c r="AH1587" s="90" t="str">
        <f t="shared" si="291"/>
        <v/>
      </c>
      <c r="AI1587" s="90" t="str">
        <f t="shared" si="292"/>
        <v/>
      </c>
      <c r="AJ1587" s="89">
        <v>43879</v>
      </c>
      <c r="AK1587" s="90" t="str">
        <f t="shared" si="295"/>
        <v>W08-2020</v>
      </c>
      <c r="AL1587" s="90" t="str">
        <f t="shared" si="296"/>
        <v>Feb-2020</v>
      </c>
      <c r="AM1587" s="89">
        <v>43879</v>
      </c>
      <c r="AN1587" s="90" t="str">
        <f t="shared" si="297"/>
        <v>W08-2020</v>
      </c>
      <c r="AO1587" s="90" t="str">
        <f t="shared" si="298"/>
        <v>Feb-2020</v>
      </c>
      <c r="AP1587" s="83" t="s">
        <v>4464</v>
      </c>
      <c r="AQ1587" s="107">
        <v>43857</v>
      </c>
      <c r="AR1587" s="89"/>
      <c r="AS1587" s="93">
        <v>536411512282</v>
      </c>
      <c r="AT1587" s="94">
        <v>6.6</v>
      </c>
      <c r="AU1587" s="97"/>
      <c r="AV1587" s="95"/>
      <c r="AW1587" s="97"/>
      <c r="AX1587" s="89"/>
      <c r="AY1587" s="89">
        <v>43873</v>
      </c>
      <c r="AZ1587" s="219" t="str">
        <f t="shared" si="303"/>
        <v>W07-2020</v>
      </c>
      <c r="BA1587" s="86"/>
      <c r="BB1587" s="86">
        <v>44013</v>
      </c>
      <c r="BC1587" s="86"/>
      <c r="BD1587" s="83" t="s">
        <v>3719</v>
      </c>
      <c r="BE1587" s="83" t="str">
        <f t="shared" si="300"/>
        <v>21.RFI</v>
      </c>
      <c r="BF1587" s="83" t="s">
        <v>3755</v>
      </c>
      <c r="BG1587" s="96" t="s">
        <v>4023</v>
      </c>
      <c r="BH1587" s="437"/>
      <c r="BI1587" s="190"/>
      <c r="BJ1587" s="190"/>
    </row>
    <row r="1588" spans="1:62" s="13" customFormat="1" ht="15" hidden="1" customHeight="1">
      <c r="A1588" s="27">
        <v>263</v>
      </c>
      <c r="B1588" s="29"/>
      <c r="C1588" s="83" t="str">
        <f t="shared" si="290"/>
        <v>JAW-JB-SBM-2107</v>
      </c>
      <c r="D1588" s="83">
        <v>30574690031</v>
      </c>
      <c r="E1588" s="83" t="s">
        <v>7768</v>
      </c>
      <c r="F1588" s="83" t="s">
        <v>2951</v>
      </c>
      <c r="G1588" s="83" t="s">
        <v>5840</v>
      </c>
      <c r="H1588" s="84" t="s">
        <v>6508</v>
      </c>
      <c r="I1588" s="83">
        <v>106.73296999999999</v>
      </c>
      <c r="J1588" s="83">
        <v>-6.8041600000000004</v>
      </c>
      <c r="K1588" s="83">
        <v>40</v>
      </c>
      <c r="L1588" s="83" t="s">
        <v>4489</v>
      </c>
      <c r="M1588" s="84"/>
      <c r="N1588" s="84"/>
      <c r="O1588" s="83" t="s">
        <v>3456</v>
      </c>
      <c r="P1588" s="84" t="s">
        <v>199</v>
      </c>
      <c r="Q1588" s="83" t="s">
        <v>899</v>
      </c>
      <c r="R1588" s="83" t="s">
        <v>900</v>
      </c>
      <c r="S1588" s="83" t="s">
        <v>2200</v>
      </c>
      <c r="T1588" s="83"/>
      <c r="U1588" s="83" t="s">
        <v>2197</v>
      </c>
      <c r="V1588" s="83" t="s">
        <v>4473</v>
      </c>
      <c r="W1588" s="83" t="s">
        <v>2205</v>
      </c>
      <c r="X1588" s="83" t="s">
        <v>2512</v>
      </c>
      <c r="Y1588" s="85">
        <v>6614392</v>
      </c>
      <c r="Z1588" s="86">
        <v>43845</v>
      </c>
      <c r="AA1588" s="86"/>
      <c r="AB1588" s="87">
        <f t="shared" ca="1" si="293"/>
        <v>28</v>
      </c>
      <c r="AC1588" s="88" t="str">
        <f t="shared" ca="1" si="294"/>
        <v>&lt; 30 days</v>
      </c>
      <c r="AD1588" s="89">
        <f t="shared" si="289"/>
        <v>43875</v>
      </c>
      <c r="AE1588" s="90" t="str">
        <f t="shared" si="301"/>
        <v>W07-2020</v>
      </c>
      <c r="AF1588" s="90" t="str">
        <f t="shared" si="302"/>
        <v>Feb-2020</v>
      </c>
      <c r="AG1588" s="89" t="s">
        <v>16</v>
      </c>
      <c r="AH1588" s="90" t="str">
        <f t="shared" si="291"/>
        <v/>
      </c>
      <c r="AI1588" s="90" t="str">
        <f t="shared" si="292"/>
        <v/>
      </c>
      <c r="AJ1588" s="89">
        <v>43879</v>
      </c>
      <c r="AK1588" s="90" t="str">
        <f t="shared" si="295"/>
        <v>W08-2020</v>
      </c>
      <c r="AL1588" s="90" t="str">
        <f t="shared" si="296"/>
        <v>Feb-2020</v>
      </c>
      <c r="AM1588" s="89">
        <v>43879</v>
      </c>
      <c r="AN1588" s="90" t="str">
        <f t="shared" si="297"/>
        <v>W08-2020</v>
      </c>
      <c r="AO1588" s="90" t="str">
        <f t="shared" si="298"/>
        <v>Feb-2020</v>
      </c>
      <c r="AP1588" s="83" t="s">
        <v>4464</v>
      </c>
      <c r="AQ1588" s="107">
        <v>43857</v>
      </c>
      <c r="AR1588" s="89"/>
      <c r="AS1588" s="93">
        <v>536211817024</v>
      </c>
      <c r="AT1588" s="94">
        <v>6.6</v>
      </c>
      <c r="AU1588" s="97"/>
      <c r="AV1588" s="95"/>
      <c r="AW1588" s="97"/>
      <c r="AX1588" s="89"/>
      <c r="AY1588" s="89">
        <v>43873</v>
      </c>
      <c r="AZ1588" s="219" t="str">
        <f t="shared" si="303"/>
        <v>W07-2020</v>
      </c>
      <c r="BA1588" s="86"/>
      <c r="BB1588" s="86">
        <v>43974</v>
      </c>
      <c r="BC1588" s="86"/>
      <c r="BD1588" s="83" t="s">
        <v>3719</v>
      </c>
      <c r="BE1588" s="83" t="str">
        <f t="shared" si="300"/>
        <v>21.RFI</v>
      </c>
      <c r="BF1588" s="83" t="s">
        <v>3755</v>
      </c>
      <c r="BG1588" s="96" t="s">
        <v>4023</v>
      </c>
      <c r="BH1588" s="437"/>
      <c r="BI1588" s="201"/>
      <c r="BJ1588" s="290"/>
    </row>
    <row r="1589" spans="1:62" s="13" customFormat="1" ht="15" hidden="1" customHeight="1">
      <c r="A1589" s="27">
        <v>269</v>
      </c>
      <c r="B1589" s="29"/>
      <c r="C1589" s="83" t="str">
        <f t="shared" si="290"/>
        <v>JAW-BT-TGR-0034</v>
      </c>
      <c r="D1589" s="83">
        <v>30578970031</v>
      </c>
      <c r="E1589" s="83" t="s">
        <v>7531</v>
      </c>
      <c r="F1589" s="83" t="s">
        <v>2957</v>
      </c>
      <c r="G1589" s="83" t="s">
        <v>5840</v>
      </c>
      <c r="H1589" s="84" t="s">
        <v>6508</v>
      </c>
      <c r="I1589" s="83">
        <v>106.63211</v>
      </c>
      <c r="J1589" s="83">
        <v>-6.3285609999999997</v>
      </c>
      <c r="K1589" s="83">
        <v>36</v>
      </c>
      <c r="L1589" s="83" t="s">
        <v>4688</v>
      </c>
      <c r="M1589" s="84"/>
      <c r="N1589" s="84"/>
      <c r="O1589" s="83" t="s">
        <v>3462</v>
      </c>
      <c r="P1589" s="84" t="s">
        <v>199</v>
      </c>
      <c r="Q1589" s="83" t="s">
        <v>911</v>
      </c>
      <c r="R1589" s="83" t="s">
        <v>912</v>
      </c>
      <c r="S1589" s="83" t="s">
        <v>2200</v>
      </c>
      <c r="T1589" s="83"/>
      <c r="U1589" s="83" t="s">
        <v>2197</v>
      </c>
      <c r="V1589" s="83" t="s">
        <v>4473</v>
      </c>
      <c r="W1589" s="83" t="s">
        <v>2204</v>
      </c>
      <c r="X1589" s="83" t="s">
        <v>2426</v>
      </c>
      <c r="Y1589" s="85">
        <v>6614392</v>
      </c>
      <c r="Z1589" s="86">
        <v>43845</v>
      </c>
      <c r="AA1589" s="86"/>
      <c r="AB1589" s="87">
        <f t="shared" ca="1" si="293"/>
        <v>44</v>
      </c>
      <c r="AC1589" s="88" t="str">
        <f t="shared" ca="1" si="294"/>
        <v>31 - 60 days</v>
      </c>
      <c r="AD1589" s="89">
        <f t="shared" si="289"/>
        <v>43875</v>
      </c>
      <c r="AE1589" s="90" t="str">
        <f t="shared" si="301"/>
        <v>W07-2020</v>
      </c>
      <c r="AF1589" s="90" t="str">
        <f t="shared" si="302"/>
        <v>Feb-2020</v>
      </c>
      <c r="AG1589" s="89" t="s">
        <v>16</v>
      </c>
      <c r="AH1589" s="90" t="str">
        <f t="shared" si="291"/>
        <v/>
      </c>
      <c r="AI1589" s="90" t="str">
        <f t="shared" si="292"/>
        <v/>
      </c>
      <c r="AJ1589" s="89">
        <v>43883</v>
      </c>
      <c r="AK1589" s="90" t="str">
        <f t="shared" si="295"/>
        <v>W08-2020</v>
      </c>
      <c r="AL1589" s="90" t="str">
        <f t="shared" si="296"/>
        <v>Feb-2020</v>
      </c>
      <c r="AM1589" s="89">
        <v>43883</v>
      </c>
      <c r="AN1589" s="90" t="str">
        <f t="shared" si="297"/>
        <v>W08-2020</v>
      </c>
      <c r="AO1589" s="90" t="str">
        <f t="shared" si="298"/>
        <v>Feb-2020</v>
      </c>
      <c r="AP1589" s="83" t="s">
        <v>4464</v>
      </c>
      <c r="AQ1589" s="107">
        <v>43878</v>
      </c>
      <c r="AR1589" s="89"/>
      <c r="AS1589" s="93">
        <v>566201353287</v>
      </c>
      <c r="AT1589" s="94">
        <v>6.6</v>
      </c>
      <c r="AU1589" s="97"/>
      <c r="AV1589" s="95"/>
      <c r="AW1589" s="97"/>
      <c r="AX1589" s="89"/>
      <c r="AY1589" s="89">
        <v>43889</v>
      </c>
      <c r="AZ1589" s="219" t="str">
        <f t="shared" si="303"/>
        <v>W09-2020</v>
      </c>
      <c r="BA1589" s="86"/>
      <c r="BB1589" s="86">
        <v>44040</v>
      </c>
      <c r="BC1589" s="86"/>
      <c r="BD1589" s="83" t="s">
        <v>3719</v>
      </c>
      <c r="BE1589" s="83" t="str">
        <f t="shared" si="300"/>
        <v>21.RFI</v>
      </c>
      <c r="BF1589" s="83" t="s">
        <v>3755</v>
      </c>
      <c r="BG1589" s="96" t="s">
        <v>4029</v>
      </c>
      <c r="BH1589" s="437"/>
      <c r="BI1589" s="190"/>
      <c r="BJ1589" s="190"/>
    </row>
    <row r="1590" spans="1:62" s="13" customFormat="1" ht="15" hidden="1" customHeight="1">
      <c r="A1590" s="27">
        <v>344</v>
      </c>
      <c r="B1590" s="29"/>
      <c r="C1590" s="83" t="str">
        <f t="shared" si="290"/>
        <v>JAW-JT-BBS-0151</v>
      </c>
      <c r="D1590" s="83">
        <v>30575540031</v>
      </c>
      <c r="E1590" s="83" t="s">
        <v>7751</v>
      </c>
      <c r="F1590" s="83" t="s">
        <v>3025</v>
      </c>
      <c r="G1590" s="83" t="s">
        <v>5840</v>
      </c>
      <c r="H1590" s="84" t="s">
        <v>6825</v>
      </c>
      <c r="I1590" s="83">
        <v>109.01022</v>
      </c>
      <c r="J1590" s="83">
        <v>-7.2413299999999996</v>
      </c>
      <c r="K1590" s="83">
        <v>50</v>
      </c>
      <c r="L1590" s="83" t="s">
        <v>4743</v>
      </c>
      <c r="M1590" s="84"/>
      <c r="N1590" s="84"/>
      <c r="O1590" s="83" t="s">
        <v>3537</v>
      </c>
      <c r="P1590" s="84" t="s">
        <v>199</v>
      </c>
      <c r="Q1590" s="83" t="s">
        <v>1061</v>
      </c>
      <c r="R1590" s="83" t="s">
        <v>1062</v>
      </c>
      <c r="S1590" s="83" t="s">
        <v>2200</v>
      </c>
      <c r="T1590" s="83"/>
      <c r="U1590" s="83" t="s">
        <v>103</v>
      </c>
      <c r="V1590" s="83" t="s">
        <v>4468</v>
      </c>
      <c r="W1590" s="83" t="s">
        <v>2203</v>
      </c>
      <c r="X1590" s="83" t="s">
        <v>2441</v>
      </c>
      <c r="Y1590" s="85">
        <v>6614397</v>
      </c>
      <c r="Z1590" s="86">
        <v>43845</v>
      </c>
      <c r="AA1590" s="86"/>
      <c r="AB1590" s="87">
        <f t="shared" ca="1" si="293"/>
        <v>35</v>
      </c>
      <c r="AC1590" s="88" t="str">
        <f t="shared" ca="1" si="294"/>
        <v>31 - 60 days</v>
      </c>
      <c r="AD1590" s="89">
        <f t="shared" si="289"/>
        <v>43875</v>
      </c>
      <c r="AE1590" s="90" t="str">
        <f t="shared" si="301"/>
        <v>W07-2020</v>
      </c>
      <c r="AF1590" s="90" t="str">
        <f t="shared" si="302"/>
        <v>Feb-2020</v>
      </c>
      <c r="AG1590" s="89" t="s">
        <v>16</v>
      </c>
      <c r="AH1590" s="90" t="str">
        <f t="shared" si="291"/>
        <v/>
      </c>
      <c r="AI1590" s="90" t="str">
        <f t="shared" si="292"/>
        <v/>
      </c>
      <c r="AJ1590" s="89">
        <v>43884</v>
      </c>
      <c r="AK1590" s="90" t="str">
        <f t="shared" si="295"/>
        <v>W09-2020</v>
      </c>
      <c r="AL1590" s="90" t="str">
        <f t="shared" si="296"/>
        <v>Feb-2020</v>
      </c>
      <c r="AM1590" s="89">
        <v>43884</v>
      </c>
      <c r="AN1590" s="90" t="str">
        <f t="shared" si="297"/>
        <v>W09-2020</v>
      </c>
      <c r="AO1590" s="90" t="str">
        <f t="shared" si="298"/>
        <v>Feb-2020</v>
      </c>
      <c r="AP1590" s="83" t="s">
        <v>4463</v>
      </c>
      <c r="AQ1590" s="107">
        <v>43857</v>
      </c>
      <c r="AR1590" s="89"/>
      <c r="AS1590" s="93">
        <v>522561313234</v>
      </c>
      <c r="AT1590" s="94">
        <v>7.7</v>
      </c>
      <c r="AU1590" s="97"/>
      <c r="AV1590" s="95"/>
      <c r="AW1590" s="97"/>
      <c r="AX1590" s="89"/>
      <c r="AY1590" s="89">
        <v>43880</v>
      </c>
      <c r="AZ1590" s="219" t="str">
        <f t="shared" si="303"/>
        <v>W08-2020</v>
      </c>
      <c r="BA1590" s="86"/>
      <c r="BB1590" s="86"/>
      <c r="BC1590" s="86"/>
      <c r="BD1590" s="83" t="s">
        <v>3719</v>
      </c>
      <c r="BE1590" s="83" t="str">
        <f t="shared" si="300"/>
        <v>21.RFI</v>
      </c>
      <c r="BF1590" s="83" t="s">
        <v>3755</v>
      </c>
      <c r="BG1590" s="96" t="s">
        <v>4096</v>
      </c>
      <c r="BH1590" s="437"/>
      <c r="BI1590" s="190"/>
      <c r="BJ1590" s="190"/>
    </row>
    <row r="1591" spans="1:62" s="13" customFormat="1" ht="15" hidden="1" customHeight="1">
      <c r="A1591" s="27">
        <v>306</v>
      </c>
      <c r="B1591" s="29"/>
      <c r="C1591" s="83" t="str">
        <f t="shared" si="290"/>
        <v>JAW-BT-SRG-0017</v>
      </c>
      <c r="D1591" s="83">
        <v>30575070031</v>
      </c>
      <c r="E1591" s="83" t="s">
        <v>7490</v>
      </c>
      <c r="F1591" s="83" t="s">
        <v>2992</v>
      </c>
      <c r="G1591" s="83" t="s">
        <v>5840</v>
      </c>
      <c r="H1591" s="84" t="s">
        <v>6825</v>
      </c>
      <c r="I1591" s="83">
        <v>106.33856</v>
      </c>
      <c r="J1591" s="83">
        <v>-6.2395699999999996</v>
      </c>
      <c r="K1591" s="83">
        <v>42</v>
      </c>
      <c r="L1591" s="83" t="s">
        <v>4717</v>
      </c>
      <c r="M1591" s="84"/>
      <c r="N1591" s="84"/>
      <c r="O1591" s="83" t="s">
        <v>3499</v>
      </c>
      <c r="P1591" s="84" t="s">
        <v>199</v>
      </c>
      <c r="Q1591" s="83" t="s">
        <v>985</v>
      </c>
      <c r="R1591" s="83" t="s">
        <v>986</v>
      </c>
      <c r="S1591" s="83" t="s">
        <v>2200</v>
      </c>
      <c r="T1591" s="83"/>
      <c r="U1591" s="83" t="s">
        <v>2197</v>
      </c>
      <c r="V1591" s="83" t="s">
        <v>4473</v>
      </c>
      <c r="W1591" s="83" t="s">
        <v>2204</v>
      </c>
      <c r="X1591" s="83" t="s">
        <v>2511</v>
      </c>
      <c r="Y1591" s="85">
        <v>6614397</v>
      </c>
      <c r="Z1591" s="86">
        <v>43845</v>
      </c>
      <c r="AA1591" s="86"/>
      <c r="AB1591" s="87">
        <f t="shared" ca="1" si="293"/>
        <v>125</v>
      </c>
      <c r="AC1591" s="88" t="str">
        <f t="shared" ca="1" si="294"/>
        <v>121 - 150 days</v>
      </c>
      <c r="AD1591" s="89">
        <f t="shared" si="289"/>
        <v>43875</v>
      </c>
      <c r="AE1591" s="90" t="str">
        <f t="shared" si="301"/>
        <v>W07-2020</v>
      </c>
      <c r="AF1591" s="90" t="str">
        <f t="shared" si="302"/>
        <v>Feb-2020</v>
      </c>
      <c r="AG1591" s="89">
        <v>43900</v>
      </c>
      <c r="AH1591" s="90" t="str">
        <f t="shared" si="291"/>
        <v>W11-2020</v>
      </c>
      <c r="AI1591" s="90" t="str">
        <f t="shared" si="292"/>
        <v>Mar-2020</v>
      </c>
      <c r="AJ1591" s="89">
        <v>43900</v>
      </c>
      <c r="AK1591" s="90" t="str">
        <f t="shared" si="295"/>
        <v>W11-2020</v>
      </c>
      <c r="AL1591" s="90" t="str">
        <f t="shared" si="296"/>
        <v>Mar-2020</v>
      </c>
      <c r="AM1591" s="89">
        <v>43971</v>
      </c>
      <c r="AN1591" s="90" t="str">
        <f t="shared" si="297"/>
        <v>W21-2020</v>
      </c>
      <c r="AO1591" s="90" t="str">
        <f t="shared" si="298"/>
        <v>May-2020</v>
      </c>
      <c r="AP1591" s="83" t="s">
        <v>4464</v>
      </c>
      <c r="AQ1591" s="107">
        <v>43957</v>
      </c>
      <c r="AR1591" s="89"/>
      <c r="AS1591" s="93">
        <v>561400702269</v>
      </c>
      <c r="AT1591" s="94">
        <v>6.6</v>
      </c>
      <c r="AU1591" s="97"/>
      <c r="AV1591" s="95"/>
      <c r="AW1591" s="97"/>
      <c r="AX1591" s="89">
        <v>43917</v>
      </c>
      <c r="AY1591" s="89">
        <v>43970</v>
      </c>
      <c r="AZ1591" s="219" t="str">
        <f t="shared" si="303"/>
        <v>W21-2020</v>
      </c>
      <c r="BA1591" s="86"/>
      <c r="BB1591" s="86">
        <v>43977</v>
      </c>
      <c r="BC1591" s="86"/>
      <c r="BD1591" s="83" t="s">
        <v>3719</v>
      </c>
      <c r="BE1591" s="83" t="str">
        <f t="shared" si="300"/>
        <v>21.RFI</v>
      </c>
      <c r="BF1591" s="83" t="s">
        <v>3755</v>
      </c>
      <c r="BG1591" s="96" t="s">
        <v>4063</v>
      </c>
      <c r="BH1591" s="437"/>
      <c r="BJ1591" s="190"/>
    </row>
    <row r="1592" spans="1:62" s="13" customFormat="1" ht="15" hidden="1" customHeight="1">
      <c r="A1592" s="27">
        <v>241</v>
      </c>
      <c r="B1592" s="29"/>
      <c r="C1592" s="83" t="str">
        <f t="shared" si="290"/>
        <v>JAW-BT-SRG-0018</v>
      </c>
      <c r="D1592" s="83">
        <v>30575080031</v>
      </c>
      <c r="E1592" s="83" t="s">
        <v>7864</v>
      </c>
      <c r="F1592" s="83" t="s">
        <v>2931</v>
      </c>
      <c r="G1592" s="83" t="s">
        <v>5840</v>
      </c>
      <c r="H1592" s="84" t="s">
        <v>6825</v>
      </c>
      <c r="I1592" s="83">
        <v>106.3022</v>
      </c>
      <c r="J1592" s="83">
        <v>-6.23217</v>
      </c>
      <c r="K1592" s="83">
        <v>42</v>
      </c>
      <c r="L1592" s="83" t="s">
        <v>4667</v>
      </c>
      <c r="M1592" s="84"/>
      <c r="N1592" s="84"/>
      <c r="O1592" s="83" t="s">
        <v>3434</v>
      </c>
      <c r="P1592" s="84" t="s">
        <v>199</v>
      </c>
      <c r="Q1592" s="83" t="s">
        <v>855</v>
      </c>
      <c r="R1592" s="83" t="s">
        <v>856</v>
      </c>
      <c r="S1592" s="83" t="s">
        <v>2200</v>
      </c>
      <c r="T1592" s="83"/>
      <c r="U1592" s="83" t="s">
        <v>2197</v>
      </c>
      <c r="V1592" s="83" t="s">
        <v>4473</v>
      </c>
      <c r="W1592" s="83" t="s">
        <v>2204</v>
      </c>
      <c r="X1592" s="83" t="s">
        <v>2511</v>
      </c>
      <c r="Y1592" s="85">
        <v>6614397</v>
      </c>
      <c r="Z1592" s="86">
        <v>43845</v>
      </c>
      <c r="AA1592" s="86"/>
      <c r="AB1592" s="87">
        <f t="shared" ca="1" si="293"/>
        <v>125</v>
      </c>
      <c r="AC1592" s="88" t="str">
        <f t="shared" ca="1" si="294"/>
        <v>121 - 150 days</v>
      </c>
      <c r="AD1592" s="89">
        <f t="shared" si="289"/>
        <v>43875</v>
      </c>
      <c r="AE1592" s="90" t="str">
        <f t="shared" si="301"/>
        <v>W07-2020</v>
      </c>
      <c r="AF1592" s="90" t="str">
        <f t="shared" si="302"/>
        <v>Feb-2020</v>
      </c>
      <c r="AG1592" s="89">
        <v>43957</v>
      </c>
      <c r="AH1592" s="90" t="str">
        <f t="shared" si="291"/>
        <v>W19-2020</v>
      </c>
      <c r="AI1592" s="90" t="str">
        <f t="shared" si="292"/>
        <v>May-2020</v>
      </c>
      <c r="AJ1592" s="89">
        <v>43957</v>
      </c>
      <c r="AK1592" s="90" t="str">
        <f t="shared" si="295"/>
        <v>W19-2020</v>
      </c>
      <c r="AL1592" s="90" t="str">
        <f t="shared" si="296"/>
        <v>May-2020</v>
      </c>
      <c r="AM1592" s="89">
        <v>43971</v>
      </c>
      <c r="AN1592" s="90" t="str">
        <f t="shared" si="297"/>
        <v>W21-2020</v>
      </c>
      <c r="AO1592" s="90" t="str">
        <f t="shared" si="298"/>
        <v>May-2020</v>
      </c>
      <c r="AP1592" s="83" t="s">
        <v>4464</v>
      </c>
      <c r="AQ1592" s="107">
        <v>43957</v>
      </c>
      <c r="AR1592" s="89"/>
      <c r="AS1592" s="93">
        <v>561400702277</v>
      </c>
      <c r="AT1592" s="94">
        <v>6.6</v>
      </c>
      <c r="AU1592" s="97"/>
      <c r="AV1592" s="95"/>
      <c r="AW1592" s="97"/>
      <c r="AX1592" s="89">
        <v>43917</v>
      </c>
      <c r="AY1592" s="89">
        <v>43970</v>
      </c>
      <c r="AZ1592" s="219" t="str">
        <f t="shared" si="303"/>
        <v>W21-2020</v>
      </c>
      <c r="BA1592" s="86"/>
      <c r="BB1592" s="86">
        <v>43977</v>
      </c>
      <c r="BC1592" s="86"/>
      <c r="BD1592" s="83" t="s">
        <v>3719</v>
      </c>
      <c r="BE1592" s="83" t="str">
        <f t="shared" si="300"/>
        <v>21.RFI</v>
      </c>
      <c r="BF1592" s="83" t="s">
        <v>3755</v>
      </c>
      <c r="BG1592" s="96" t="s">
        <v>4001</v>
      </c>
      <c r="BH1592" s="437"/>
      <c r="BJ1592" s="190"/>
    </row>
    <row r="1593" spans="1:62" s="13" customFormat="1" ht="15" hidden="1" customHeight="1">
      <c r="A1593" s="27">
        <v>80</v>
      </c>
      <c r="B1593" s="29"/>
      <c r="C1593" s="83" t="str">
        <f t="shared" si="290"/>
        <v>JAW-JK-GGP-0515</v>
      </c>
      <c r="D1593" s="83">
        <v>30573650031</v>
      </c>
      <c r="E1593" s="83" t="s">
        <v>7651</v>
      </c>
      <c r="F1593" s="83" t="s">
        <v>2881</v>
      </c>
      <c r="G1593" s="83" t="s">
        <v>5840</v>
      </c>
      <c r="H1593" s="84" t="s">
        <v>6825</v>
      </c>
      <c r="I1593" s="83">
        <v>106.765368</v>
      </c>
      <c r="J1593" s="83">
        <v>-6.2064310000000003</v>
      </c>
      <c r="K1593" s="83">
        <v>30</v>
      </c>
      <c r="L1593" s="83" t="s">
        <v>4551</v>
      </c>
      <c r="M1593" s="84"/>
      <c r="N1593" s="84"/>
      <c r="O1593" s="83" t="s">
        <v>3278</v>
      </c>
      <c r="P1593" s="84" t="s">
        <v>199</v>
      </c>
      <c r="Q1593" s="83" t="s">
        <v>533</v>
      </c>
      <c r="R1593" s="83" t="s">
        <v>534</v>
      </c>
      <c r="S1593" s="83" t="s">
        <v>106</v>
      </c>
      <c r="T1593" s="83" t="s">
        <v>4465</v>
      </c>
      <c r="U1593" s="83" t="s">
        <v>2197</v>
      </c>
      <c r="V1593" s="83" t="s">
        <v>4469</v>
      </c>
      <c r="W1593" s="83" t="s">
        <v>2210</v>
      </c>
      <c r="X1593" s="83" t="s">
        <v>2451</v>
      </c>
      <c r="Y1593" s="85">
        <v>6614397</v>
      </c>
      <c r="Z1593" s="86">
        <v>43845</v>
      </c>
      <c r="AA1593" s="86"/>
      <c r="AB1593" s="87">
        <f t="shared" ca="1" si="293"/>
        <v>182</v>
      </c>
      <c r="AC1593" s="88" t="str">
        <f t="shared" ca="1" si="294"/>
        <v>&gt; 150 days</v>
      </c>
      <c r="AD1593" s="89">
        <f t="shared" si="289"/>
        <v>43995</v>
      </c>
      <c r="AE1593" s="90" t="str">
        <f t="shared" si="301"/>
        <v>W24-2020</v>
      </c>
      <c r="AF1593" s="90" t="str">
        <f t="shared" si="302"/>
        <v>Jun-2020</v>
      </c>
      <c r="AG1593" s="89">
        <v>43971</v>
      </c>
      <c r="AH1593" s="90" t="str">
        <f t="shared" si="291"/>
        <v>W21-2020</v>
      </c>
      <c r="AI1593" s="90" t="str">
        <f t="shared" si="292"/>
        <v>May-2020</v>
      </c>
      <c r="AJ1593" s="89">
        <v>44018</v>
      </c>
      <c r="AK1593" s="90" t="str">
        <f t="shared" si="295"/>
        <v>W28-2020</v>
      </c>
      <c r="AL1593" s="90" t="str">
        <f t="shared" si="296"/>
        <v>Jul-2020</v>
      </c>
      <c r="AM1593" s="89">
        <v>44018</v>
      </c>
      <c r="AN1593" s="90" t="str">
        <f t="shared" si="297"/>
        <v>W28-2020</v>
      </c>
      <c r="AO1593" s="90" t="str">
        <f t="shared" si="298"/>
        <v>Jul-2020</v>
      </c>
      <c r="AP1593" s="83" t="s">
        <v>4464</v>
      </c>
      <c r="AQ1593" s="107" t="s">
        <v>6007</v>
      </c>
      <c r="AR1593" s="89"/>
      <c r="AS1593" s="304">
        <v>543301728527</v>
      </c>
      <c r="AT1593" s="94">
        <v>6.6</v>
      </c>
      <c r="AU1593" s="97"/>
      <c r="AV1593" s="95"/>
      <c r="AW1593" s="97"/>
      <c r="AX1593" s="89">
        <v>43959</v>
      </c>
      <c r="AY1593" s="89">
        <v>44027</v>
      </c>
      <c r="AZ1593" s="219" t="str">
        <f t="shared" si="303"/>
        <v>W29-2020</v>
      </c>
      <c r="BA1593" s="86"/>
      <c r="BB1593" s="86">
        <v>44040</v>
      </c>
      <c r="BC1593" s="86"/>
      <c r="BD1593" s="83" t="s">
        <v>3719</v>
      </c>
      <c r="BE1593" s="83" t="str">
        <f t="shared" si="300"/>
        <v>21.RFI</v>
      </c>
      <c r="BF1593" s="83" t="s">
        <v>3755</v>
      </c>
      <c r="BG1593" s="96" t="s">
        <v>3840</v>
      </c>
      <c r="BH1593" s="437"/>
      <c r="BI1593" s="190"/>
      <c r="BJ1593" s="190"/>
    </row>
    <row r="1594" spans="1:62" s="13" customFormat="1" ht="15" hidden="1" customHeight="1">
      <c r="A1594" s="27">
        <v>291</v>
      </c>
      <c r="B1594" s="29"/>
      <c r="C1594" s="83" t="str">
        <f t="shared" si="290"/>
        <v>JAW-JK-CKG-0671</v>
      </c>
      <c r="D1594" s="83">
        <v>30574610031</v>
      </c>
      <c r="E1594" s="83" t="s">
        <v>7744</v>
      </c>
      <c r="F1594" s="83" t="s">
        <v>2977</v>
      </c>
      <c r="G1594" s="83" t="s">
        <v>5840</v>
      </c>
      <c r="H1594" s="84" t="s">
        <v>6508</v>
      </c>
      <c r="I1594" s="83">
        <v>106.876682</v>
      </c>
      <c r="J1594" s="83">
        <v>-6.2930159999999997</v>
      </c>
      <c r="K1594" s="83">
        <v>30</v>
      </c>
      <c r="L1594" s="83" t="s">
        <v>4703</v>
      </c>
      <c r="M1594" s="84"/>
      <c r="N1594" s="84"/>
      <c r="O1594" s="83" t="s">
        <v>3484</v>
      </c>
      <c r="P1594" s="84" t="s">
        <v>199</v>
      </c>
      <c r="Q1594" s="83" t="s">
        <v>955</v>
      </c>
      <c r="R1594" s="83" t="s">
        <v>956</v>
      </c>
      <c r="S1594" s="83" t="s">
        <v>2200</v>
      </c>
      <c r="T1594" s="83"/>
      <c r="U1594" s="83" t="s">
        <v>2197</v>
      </c>
      <c r="V1594" s="83" t="s">
        <v>4469</v>
      </c>
      <c r="W1594" s="83" t="s">
        <v>2210</v>
      </c>
      <c r="X1594" s="83" t="s">
        <v>2455</v>
      </c>
      <c r="Y1594" s="85">
        <v>6614392</v>
      </c>
      <c r="Z1594" s="86">
        <v>43845</v>
      </c>
      <c r="AA1594" s="86"/>
      <c r="AB1594" s="87">
        <f t="shared" ca="1" si="293"/>
        <v>163</v>
      </c>
      <c r="AC1594" s="88" t="str">
        <f t="shared" ca="1" si="294"/>
        <v>&gt; 150 days</v>
      </c>
      <c r="AD1594" s="89">
        <f t="shared" ref="AD1594:AD1657" si="304">IF(AND(S1594=""),"TBD",IF(AND(S1594="COLO"),Z1594+30,Z1594+150))</f>
        <v>43875</v>
      </c>
      <c r="AE1594" s="90" t="str">
        <f t="shared" si="301"/>
        <v>W07-2020</v>
      </c>
      <c r="AF1594" s="90" t="str">
        <f t="shared" si="302"/>
        <v>Feb-2020</v>
      </c>
      <c r="AG1594" s="89">
        <v>43938</v>
      </c>
      <c r="AH1594" s="90" t="str">
        <f t="shared" si="291"/>
        <v>W16-2020</v>
      </c>
      <c r="AI1594" s="90" t="str">
        <f t="shared" si="292"/>
        <v>Apr-2020</v>
      </c>
      <c r="AJ1594" s="89">
        <v>44018</v>
      </c>
      <c r="AK1594" s="90" t="str">
        <f t="shared" si="295"/>
        <v>W28-2020</v>
      </c>
      <c r="AL1594" s="90" t="str">
        <f t="shared" si="296"/>
        <v>Jul-2020</v>
      </c>
      <c r="AM1594" s="89">
        <v>44018</v>
      </c>
      <c r="AN1594" s="90" t="str">
        <f t="shared" si="297"/>
        <v>W28-2020</v>
      </c>
      <c r="AO1594" s="90" t="str">
        <f t="shared" si="298"/>
        <v>Jul-2020</v>
      </c>
      <c r="AP1594" s="83" t="s">
        <v>4464</v>
      </c>
      <c r="AQ1594" s="107" t="s">
        <v>6007</v>
      </c>
      <c r="AR1594" s="89"/>
      <c r="AS1594" s="93">
        <v>547104770304</v>
      </c>
      <c r="AT1594" s="94">
        <v>6.6</v>
      </c>
      <c r="AU1594" s="97"/>
      <c r="AV1594" s="95"/>
      <c r="AW1594" s="97"/>
      <c r="AX1594" s="89">
        <v>43973</v>
      </c>
      <c r="AY1594" s="89">
        <v>44008</v>
      </c>
      <c r="AZ1594" s="219" t="str">
        <f t="shared" si="303"/>
        <v>W26-2020</v>
      </c>
      <c r="BA1594" s="86"/>
      <c r="BB1594" s="86">
        <v>44030</v>
      </c>
      <c r="BC1594" s="86"/>
      <c r="BD1594" s="83" t="s">
        <v>3719</v>
      </c>
      <c r="BE1594" s="83" t="str">
        <f t="shared" si="300"/>
        <v>21.RFI</v>
      </c>
      <c r="BF1594" s="83" t="s">
        <v>3755</v>
      </c>
      <c r="BG1594" s="96" t="s">
        <v>4048</v>
      </c>
      <c r="BH1594" s="437"/>
    </row>
    <row r="1595" spans="1:62" s="13" customFormat="1" ht="15" hidden="1" customHeight="1">
      <c r="A1595" s="27">
        <v>161</v>
      </c>
      <c r="B1595" s="29"/>
      <c r="C1595" s="83" t="str">
        <f t="shared" ref="C1595:C1658" si="305">Q1595</f>
        <v>JAW-JK-KYB-0101</v>
      </c>
      <c r="D1595" s="83">
        <v>30573610031</v>
      </c>
      <c r="E1595" s="83" t="s">
        <v>7398</v>
      </c>
      <c r="F1595" s="83" t="s">
        <v>2908</v>
      </c>
      <c r="G1595" s="83" t="s">
        <v>5840</v>
      </c>
      <c r="H1595" s="84" t="s">
        <v>6825</v>
      </c>
      <c r="I1595" s="83">
        <v>106.827324</v>
      </c>
      <c r="J1595" s="83">
        <v>-6.3401139999999998</v>
      </c>
      <c r="K1595" s="83">
        <v>25</v>
      </c>
      <c r="L1595" s="83" t="s">
        <v>4615</v>
      </c>
      <c r="M1595" s="84"/>
      <c r="N1595" s="84"/>
      <c r="O1595" s="83" t="s">
        <v>3358</v>
      </c>
      <c r="P1595" s="84" t="s">
        <v>199</v>
      </c>
      <c r="Q1595" s="83" t="s">
        <v>695</v>
      </c>
      <c r="R1595" s="83" t="s">
        <v>696</v>
      </c>
      <c r="S1595" s="83" t="s">
        <v>106</v>
      </c>
      <c r="T1595" s="83" t="s">
        <v>4465</v>
      </c>
      <c r="U1595" s="83" t="s">
        <v>2197</v>
      </c>
      <c r="V1595" s="83" t="s">
        <v>4469</v>
      </c>
      <c r="W1595" s="83" t="s">
        <v>2210</v>
      </c>
      <c r="X1595" s="83" t="s">
        <v>2432</v>
      </c>
      <c r="Y1595" s="85">
        <v>6614397</v>
      </c>
      <c r="Z1595" s="86">
        <v>43845</v>
      </c>
      <c r="AA1595" s="86"/>
      <c r="AB1595" s="87">
        <f t="shared" ca="1" si="293"/>
        <v>169</v>
      </c>
      <c r="AC1595" s="88" t="str">
        <f t="shared" ca="1" si="294"/>
        <v>&gt; 150 days</v>
      </c>
      <c r="AD1595" s="89">
        <f t="shared" si="304"/>
        <v>43995</v>
      </c>
      <c r="AE1595" s="90" t="str">
        <f t="shared" si="301"/>
        <v>W24-2020</v>
      </c>
      <c r="AF1595" s="90" t="str">
        <f t="shared" si="302"/>
        <v>Jun-2020</v>
      </c>
      <c r="AG1595" s="89">
        <v>43984</v>
      </c>
      <c r="AH1595" s="90" t="str">
        <f t="shared" si="291"/>
        <v>W23-2020</v>
      </c>
      <c r="AI1595" s="90" t="str">
        <f t="shared" si="292"/>
        <v>Jun-2020</v>
      </c>
      <c r="AJ1595" s="89">
        <v>44022</v>
      </c>
      <c r="AK1595" s="90" t="str">
        <f t="shared" si="295"/>
        <v>W28-2020</v>
      </c>
      <c r="AL1595" s="90" t="str">
        <f t="shared" si="296"/>
        <v>Jul-2020</v>
      </c>
      <c r="AM1595" s="89">
        <v>44022</v>
      </c>
      <c r="AN1595" s="90" t="str">
        <f t="shared" si="297"/>
        <v>W28-2020</v>
      </c>
      <c r="AO1595" s="90" t="str">
        <f t="shared" si="298"/>
        <v>Jul-2020</v>
      </c>
      <c r="AP1595" s="83" t="s">
        <v>4464</v>
      </c>
      <c r="AQ1595" s="107">
        <v>43994</v>
      </c>
      <c r="AR1595" s="89"/>
      <c r="AS1595" s="93">
        <v>547401708346</v>
      </c>
      <c r="AT1595" s="94">
        <v>6.6</v>
      </c>
      <c r="AU1595" s="97"/>
      <c r="AV1595" s="95"/>
      <c r="AW1595" s="97"/>
      <c r="AX1595" s="89">
        <v>43999</v>
      </c>
      <c r="AY1595" s="89">
        <v>44014</v>
      </c>
      <c r="AZ1595" s="219" t="str">
        <f t="shared" si="303"/>
        <v>W27-2020</v>
      </c>
      <c r="BA1595" s="86"/>
      <c r="BB1595" s="86">
        <v>44061</v>
      </c>
      <c r="BC1595" s="86"/>
      <c r="BD1595" s="83" t="s">
        <v>3719</v>
      </c>
      <c r="BE1595" s="83" t="str">
        <f t="shared" si="300"/>
        <v>21.RFI</v>
      </c>
      <c r="BF1595" s="83" t="s">
        <v>3755</v>
      </c>
      <c r="BG1595" s="96" t="s">
        <v>3921</v>
      </c>
      <c r="BH1595" s="96"/>
      <c r="BI1595" s="197"/>
      <c r="BJ1595" s="197"/>
    </row>
    <row r="1596" spans="1:62" s="13" customFormat="1" ht="15" hidden="1" customHeight="1">
      <c r="A1596" s="27">
        <v>311</v>
      </c>
      <c r="B1596" s="29"/>
      <c r="C1596" s="83" t="str">
        <f t="shared" si="305"/>
        <v>JAW-JT-BYL-0208</v>
      </c>
      <c r="D1596" s="83">
        <v>30574740031</v>
      </c>
      <c r="E1596" s="83" t="s">
        <v>7661</v>
      </c>
      <c r="F1596" s="83" t="s">
        <v>2996</v>
      </c>
      <c r="G1596" s="83" t="s">
        <v>5840</v>
      </c>
      <c r="H1596" s="84" t="s">
        <v>6825</v>
      </c>
      <c r="I1596" s="83">
        <v>110.80978</v>
      </c>
      <c r="J1596" s="83">
        <v>-7.5301299999999998</v>
      </c>
      <c r="K1596" s="83">
        <v>30</v>
      </c>
      <c r="L1596" s="83" t="s">
        <v>4721</v>
      </c>
      <c r="M1596" s="84"/>
      <c r="N1596" s="84"/>
      <c r="O1596" s="285" t="s">
        <v>3504</v>
      </c>
      <c r="P1596" s="84" t="s">
        <v>199</v>
      </c>
      <c r="Q1596" s="83" t="s">
        <v>995</v>
      </c>
      <c r="R1596" s="83" t="s">
        <v>996</v>
      </c>
      <c r="S1596" s="83" t="s">
        <v>2200</v>
      </c>
      <c r="T1596" s="83"/>
      <c r="U1596" s="83" t="s">
        <v>103</v>
      </c>
      <c r="V1596" s="83" t="s">
        <v>4468</v>
      </c>
      <c r="W1596" s="83" t="s">
        <v>2203</v>
      </c>
      <c r="X1596" s="83" t="s">
        <v>2518</v>
      </c>
      <c r="Y1596" s="85">
        <v>6614397</v>
      </c>
      <c r="Z1596" s="86">
        <v>43845</v>
      </c>
      <c r="AA1596" s="86"/>
      <c r="AB1596" s="87">
        <f t="shared" ca="1" si="293"/>
        <v>161</v>
      </c>
      <c r="AC1596" s="88" t="str">
        <f t="shared" ca="1" si="294"/>
        <v>&gt; 150 days</v>
      </c>
      <c r="AD1596" s="89">
        <f t="shared" si="304"/>
        <v>43875</v>
      </c>
      <c r="AE1596" s="90" t="str">
        <f t="shared" si="301"/>
        <v>W07-2020</v>
      </c>
      <c r="AF1596" s="90" t="str">
        <f t="shared" si="302"/>
        <v>Feb-2020</v>
      </c>
      <c r="AG1596" s="89">
        <v>43933</v>
      </c>
      <c r="AH1596" s="90" t="str">
        <f t="shared" ref="AH1596:AH1659" si="306">IFERROR(VLOOKUP(AG1596,L_Convert,6,FALSE),"")</f>
        <v>W16-2020</v>
      </c>
      <c r="AI1596" s="90" t="str">
        <f t="shared" ref="AI1596:AI1659" si="307">IFERROR(VLOOKUP(AG1596,L_Convert,7,FALSE),"")</f>
        <v>Apr-2020</v>
      </c>
      <c r="AJ1596" s="89">
        <v>44022</v>
      </c>
      <c r="AK1596" s="90" t="str">
        <f t="shared" si="295"/>
        <v>W28-2020</v>
      </c>
      <c r="AL1596" s="90" t="str">
        <f t="shared" si="296"/>
        <v>Jul-2020</v>
      </c>
      <c r="AM1596" s="89">
        <v>44022</v>
      </c>
      <c r="AN1596" s="90" t="str">
        <f t="shared" si="297"/>
        <v>W28-2020</v>
      </c>
      <c r="AO1596" s="90" t="str">
        <f t="shared" si="298"/>
        <v>Jul-2020</v>
      </c>
      <c r="AP1596" s="83" t="s">
        <v>4464</v>
      </c>
      <c r="AQ1596" s="107" t="s">
        <v>6011</v>
      </c>
      <c r="AR1596" s="89"/>
      <c r="AS1596" s="93">
        <v>520551237236</v>
      </c>
      <c r="AT1596" s="94" t="s">
        <v>2416</v>
      </c>
      <c r="AU1596" s="97"/>
      <c r="AV1596" s="95"/>
      <c r="AW1596" s="97"/>
      <c r="AX1596" s="89">
        <v>43938</v>
      </c>
      <c r="AY1596" s="89">
        <v>44006</v>
      </c>
      <c r="AZ1596" s="219" t="str">
        <f t="shared" si="303"/>
        <v>W26-2020</v>
      </c>
      <c r="BA1596" s="86"/>
      <c r="BB1596" s="86">
        <v>44077</v>
      </c>
      <c r="BC1596" s="86"/>
      <c r="BD1596" s="83" t="s">
        <v>3719</v>
      </c>
      <c r="BE1596" s="83" t="str">
        <f t="shared" si="300"/>
        <v>21.RFI</v>
      </c>
      <c r="BF1596" s="83" t="s">
        <v>3755</v>
      </c>
      <c r="BG1596" s="96" t="s">
        <v>4067</v>
      </c>
      <c r="BH1596" s="96"/>
      <c r="BI1596" s="197"/>
      <c r="BJ1596" s="197"/>
    </row>
    <row r="1597" spans="1:62" s="13" customFormat="1" ht="15" hidden="1" customHeight="1">
      <c r="A1597" s="27">
        <v>324</v>
      </c>
      <c r="B1597" s="29"/>
      <c r="C1597" s="83" t="str">
        <f t="shared" si="305"/>
        <v>JAW-BT-CLG-0142</v>
      </c>
      <c r="D1597" s="83">
        <v>20210903121</v>
      </c>
      <c r="E1597" s="83" t="s">
        <v>7417</v>
      </c>
      <c r="F1597" s="83" t="s">
        <v>3008</v>
      </c>
      <c r="G1597" s="83" t="s">
        <v>5840</v>
      </c>
      <c r="H1597" s="84" t="s">
        <v>6825</v>
      </c>
      <c r="I1597" s="83">
        <v>106.04225</v>
      </c>
      <c r="J1597" s="83">
        <v>-5.9876300000000002</v>
      </c>
      <c r="K1597" s="83">
        <v>42</v>
      </c>
      <c r="L1597" s="83" t="s">
        <v>4730</v>
      </c>
      <c r="M1597" s="84"/>
      <c r="N1597" s="84"/>
      <c r="O1597" s="83" t="s">
        <v>3517</v>
      </c>
      <c r="P1597" s="84" t="s">
        <v>199</v>
      </c>
      <c r="Q1597" s="83" t="s">
        <v>1021</v>
      </c>
      <c r="R1597" s="83" t="s">
        <v>1022</v>
      </c>
      <c r="S1597" s="83" t="s">
        <v>2200</v>
      </c>
      <c r="T1597" s="83"/>
      <c r="U1597" s="83" t="s">
        <v>2197</v>
      </c>
      <c r="V1597" s="83" t="s">
        <v>4473</v>
      </c>
      <c r="W1597" s="83" t="s">
        <v>2204</v>
      </c>
      <c r="X1597" s="83" t="s">
        <v>2548</v>
      </c>
      <c r="Y1597" s="85">
        <v>6614397</v>
      </c>
      <c r="Z1597" s="86">
        <v>43845</v>
      </c>
      <c r="AA1597" s="86"/>
      <c r="AB1597" s="87">
        <f t="shared" ca="1" si="293"/>
        <v>188</v>
      </c>
      <c r="AC1597" s="88" t="str">
        <f t="shared" ca="1" si="294"/>
        <v>&gt; 150 days</v>
      </c>
      <c r="AD1597" s="89">
        <f t="shared" si="304"/>
        <v>43875</v>
      </c>
      <c r="AE1597" s="90" t="str">
        <f t="shared" si="301"/>
        <v>W07-2020</v>
      </c>
      <c r="AF1597" s="90" t="str">
        <f t="shared" si="302"/>
        <v>Feb-2020</v>
      </c>
      <c r="AG1597" s="89">
        <v>44011</v>
      </c>
      <c r="AH1597" s="90" t="str">
        <f t="shared" si="306"/>
        <v>W27-2020</v>
      </c>
      <c r="AI1597" s="90" t="str">
        <f t="shared" si="307"/>
        <v>Jun-2020</v>
      </c>
      <c r="AJ1597" s="89">
        <v>44027</v>
      </c>
      <c r="AK1597" s="90" t="str">
        <f t="shared" si="295"/>
        <v>W29-2020</v>
      </c>
      <c r="AL1597" s="90" t="str">
        <f t="shared" si="296"/>
        <v>Jul-2020</v>
      </c>
      <c r="AM1597" s="89">
        <v>44027</v>
      </c>
      <c r="AN1597" s="90" t="str">
        <f t="shared" si="297"/>
        <v>W29-2020</v>
      </c>
      <c r="AO1597" s="90" t="str">
        <f t="shared" si="298"/>
        <v>Jul-2020</v>
      </c>
      <c r="AP1597" s="83" t="s">
        <v>4464</v>
      </c>
      <c r="AQ1597" s="107" t="s">
        <v>6012</v>
      </c>
      <c r="AR1597" s="89"/>
      <c r="AS1597" s="93">
        <v>561200383422</v>
      </c>
      <c r="AT1597" s="94">
        <v>6.6</v>
      </c>
      <c r="AU1597" s="97"/>
      <c r="AV1597" s="95"/>
      <c r="AW1597" s="97"/>
      <c r="AX1597" s="89">
        <v>44011</v>
      </c>
      <c r="AY1597" s="89">
        <v>44033</v>
      </c>
      <c r="AZ1597" s="219" t="str">
        <f t="shared" si="303"/>
        <v>W30-2020</v>
      </c>
      <c r="BA1597" s="86"/>
      <c r="BB1597" s="86">
        <v>44064</v>
      </c>
      <c r="BC1597" s="86"/>
      <c r="BD1597" s="83" t="s">
        <v>3719</v>
      </c>
      <c r="BE1597" s="83" t="str">
        <f t="shared" si="300"/>
        <v>21.RFI</v>
      </c>
      <c r="BF1597" s="83" t="s">
        <v>3755</v>
      </c>
      <c r="BG1597" s="96" t="s">
        <v>4079</v>
      </c>
      <c r="BH1597" s="96"/>
      <c r="BI1597" s="197"/>
      <c r="BJ1597" s="197"/>
    </row>
    <row r="1598" spans="1:62" s="13" customFormat="1" ht="15" hidden="1" customHeight="1">
      <c r="A1598" s="27">
        <v>355</v>
      </c>
      <c r="B1598" s="29"/>
      <c r="C1598" s="83" t="str">
        <f t="shared" si="305"/>
        <v>JAW-JT-PWT-0544</v>
      </c>
      <c r="D1598" s="83">
        <v>30575530031</v>
      </c>
      <c r="E1598" s="83" t="s">
        <v>7503</v>
      </c>
      <c r="F1598" s="83" t="s">
        <v>3035</v>
      </c>
      <c r="G1598" s="83" t="s">
        <v>5840</v>
      </c>
      <c r="H1598" s="84" t="s">
        <v>6825</v>
      </c>
      <c r="I1598" s="83">
        <v>109.20116</v>
      </c>
      <c r="J1598" s="83">
        <v>-7.4083300000000003</v>
      </c>
      <c r="K1598" s="83">
        <v>40</v>
      </c>
      <c r="L1598" s="83" t="s">
        <v>4752</v>
      </c>
      <c r="M1598" s="84"/>
      <c r="N1598" s="84"/>
      <c r="O1598" s="83" t="s">
        <v>3548</v>
      </c>
      <c r="P1598" s="84" t="s">
        <v>199</v>
      </c>
      <c r="Q1598" s="83" t="s">
        <v>1083</v>
      </c>
      <c r="R1598" s="83" t="s">
        <v>1084</v>
      </c>
      <c r="S1598" s="83" t="s">
        <v>2200</v>
      </c>
      <c r="T1598" s="83"/>
      <c r="U1598" s="83" t="s">
        <v>103</v>
      </c>
      <c r="V1598" s="83" t="s">
        <v>4468</v>
      </c>
      <c r="W1598" s="83" t="s">
        <v>2203</v>
      </c>
      <c r="X1598" s="83" t="s">
        <v>2436</v>
      </c>
      <c r="Y1598" s="85">
        <v>6614397</v>
      </c>
      <c r="Z1598" s="86">
        <v>43845</v>
      </c>
      <c r="AA1598" s="86"/>
      <c r="AB1598" s="87">
        <f t="shared" ca="1" si="293"/>
        <v>217</v>
      </c>
      <c r="AC1598" s="88" t="str">
        <f t="shared" ca="1" si="294"/>
        <v>&gt; 150 days</v>
      </c>
      <c r="AD1598" s="89">
        <f t="shared" si="304"/>
        <v>43875</v>
      </c>
      <c r="AE1598" s="90" t="str">
        <f t="shared" si="301"/>
        <v>W07-2020</v>
      </c>
      <c r="AF1598" s="90" t="str">
        <f t="shared" si="302"/>
        <v>Feb-2020</v>
      </c>
      <c r="AG1598" s="89">
        <v>43951</v>
      </c>
      <c r="AH1598" s="90" t="str">
        <f t="shared" si="306"/>
        <v>W18-2020</v>
      </c>
      <c r="AI1598" s="90" t="str">
        <f t="shared" si="307"/>
        <v>Apr-2020</v>
      </c>
      <c r="AJ1598" s="89">
        <v>44037</v>
      </c>
      <c r="AK1598" s="90" t="str">
        <f t="shared" si="295"/>
        <v>W30-2020</v>
      </c>
      <c r="AL1598" s="90" t="str">
        <f t="shared" si="296"/>
        <v>Jul-2020</v>
      </c>
      <c r="AM1598" s="89">
        <v>44062</v>
      </c>
      <c r="AN1598" s="90" t="str">
        <f t="shared" si="297"/>
        <v>W34-2020</v>
      </c>
      <c r="AO1598" s="90" t="str">
        <f t="shared" si="298"/>
        <v>Aug-2020</v>
      </c>
      <c r="AP1598" s="83" t="s">
        <v>4464</v>
      </c>
      <c r="AQ1598" s="107" t="s">
        <v>6014</v>
      </c>
      <c r="AR1598" s="89"/>
      <c r="AS1598" s="93">
        <v>522012406238</v>
      </c>
      <c r="AT1598" s="94">
        <v>7.7</v>
      </c>
      <c r="AU1598" s="97"/>
      <c r="AV1598" s="95"/>
      <c r="AW1598" s="97"/>
      <c r="AX1598" s="89">
        <v>43937</v>
      </c>
      <c r="AY1598" s="89">
        <v>44062</v>
      </c>
      <c r="AZ1598" s="219" t="str">
        <f t="shared" si="303"/>
        <v>W34-2020</v>
      </c>
      <c r="BA1598" s="86"/>
      <c r="BB1598" s="86">
        <v>44091</v>
      </c>
      <c r="BC1598" s="86"/>
      <c r="BD1598" s="83" t="s">
        <v>3719</v>
      </c>
      <c r="BE1598" s="83" t="str">
        <f t="shared" si="300"/>
        <v>21.RFI</v>
      </c>
      <c r="BF1598" s="83" t="s">
        <v>3755</v>
      </c>
      <c r="BG1598" s="96" t="s">
        <v>4105</v>
      </c>
      <c r="BH1598" s="96"/>
      <c r="BI1598" s="197"/>
      <c r="BJ1598" s="197"/>
    </row>
    <row r="1599" spans="1:62" s="13" customFormat="1" ht="15" hidden="1" customHeight="1">
      <c r="A1599" s="27">
        <v>89</v>
      </c>
      <c r="B1599" s="29"/>
      <c r="C1599" s="83" t="str">
        <f t="shared" si="305"/>
        <v>JAW-JK-GGP-0524</v>
      </c>
      <c r="D1599" s="83">
        <v>30573620031</v>
      </c>
      <c r="E1599" s="83" t="s">
        <v>7635</v>
      </c>
      <c r="F1599" s="83" t="s">
        <v>2885</v>
      </c>
      <c r="G1599" s="83" t="s">
        <v>5840</v>
      </c>
      <c r="H1599" s="84" t="s">
        <v>6825</v>
      </c>
      <c r="I1599" s="100">
        <v>106.729597</v>
      </c>
      <c r="J1599" s="100">
        <v>-6.1266509999999998</v>
      </c>
      <c r="K1599" s="100">
        <v>22</v>
      </c>
      <c r="L1599" s="100" t="s">
        <v>4557</v>
      </c>
      <c r="M1599" s="84"/>
      <c r="N1599" s="84"/>
      <c r="O1599" s="83" t="s">
        <v>3287</v>
      </c>
      <c r="P1599" s="84" t="s">
        <v>199</v>
      </c>
      <c r="Q1599" s="83" t="s">
        <v>551</v>
      </c>
      <c r="R1599" s="83" t="s">
        <v>552</v>
      </c>
      <c r="S1599" s="83" t="s">
        <v>106</v>
      </c>
      <c r="T1599" s="83" t="s">
        <v>4465</v>
      </c>
      <c r="U1599" s="83" t="s">
        <v>2197</v>
      </c>
      <c r="V1599" s="83" t="s">
        <v>4469</v>
      </c>
      <c r="W1599" s="83" t="s">
        <v>2210</v>
      </c>
      <c r="X1599" s="83" t="s">
        <v>2451</v>
      </c>
      <c r="Y1599" s="85">
        <v>6614397</v>
      </c>
      <c r="Z1599" s="86">
        <v>43845</v>
      </c>
      <c r="AA1599" s="86"/>
      <c r="AB1599" s="87">
        <f t="shared" ca="1" si="293"/>
        <v>195</v>
      </c>
      <c r="AC1599" s="88" t="str">
        <f t="shared" ca="1" si="294"/>
        <v>&gt; 150 days</v>
      </c>
      <c r="AD1599" s="89">
        <f t="shared" si="304"/>
        <v>43995</v>
      </c>
      <c r="AE1599" s="90" t="str">
        <f t="shared" si="301"/>
        <v>W24-2020</v>
      </c>
      <c r="AF1599" s="90" t="str">
        <f t="shared" si="302"/>
        <v>Jun-2020</v>
      </c>
      <c r="AG1599" s="89">
        <v>44001</v>
      </c>
      <c r="AH1599" s="90" t="str">
        <f t="shared" si="306"/>
        <v>W25-2020</v>
      </c>
      <c r="AI1599" s="90" t="str">
        <f t="shared" si="307"/>
        <v>Jun-2020</v>
      </c>
      <c r="AJ1599" s="89">
        <v>44037</v>
      </c>
      <c r="AK1599" s="90" t="str">
        <f t="shared" si="295"/>
        <v>W30-2020</v>
      </c>
      <c r="AL1599" s="90" t="str">
        <f t="shared" si="296"/>
        <v>Jul-2020</v>
      </c>
      <c r="AM1599" s="89">
        <v>44050</v>
      </c>
      <c r="AN1599" s="90" t="str">
        <f t="shared" si="297"/>
        <v>W32-2020</v>
      </c>
      <c r="AO1599" s="90" t="str">
        <f t="shared" si="298"/>
        <v>Aug-2020</v>
      </c>
      <c r="AP1599" s="83" t="s">
        <v>4464</v>
      </c>
      <c r="AQ1599" s="107">
        <v>44022</v>
      </c>
      <c r="AR1599" s="89"/>
      <c r="AS1599" s="93">
        <v>546303095396</v>
      </c>
      <c r="AT1599" s="94">
        <v>6.6</v>
      </c>
      <c r="AU1599" s="97"/>
      <c r="AV1599" s="95"/>
      <c r="AW1599" s="97"/>
      <c r="AX1599" s="89">
        <v>44001</v>
      </c>
      <c r="AY1599" s="89">
        <v>44040</v>
      </c>
      <c r="AZ1599" s="219" t="str">
        <f t="shared" si="303"/>
        <v>W31-2020</v>
      </c>
      <c r="BA1599" s="86"/>
      <c r="BB1599" s="86">
        <v>44058</v>
      </c>
      <c r="BC1599" s="86"/>
      <c r="BD1599" s="83" t="s">
        <v>3719</v>
      </c>
      <c r="BE1599" s="83" t="str">
        <f t="shared" si="300"/>
        <v>21.RFI</v>
      </c>
      <c r="BF1599" s="83" t="s">
        <v>3755</v>
      </c>
      <c r="BG1599" s="96" t="s">
        <v>3849</v>
      </c>
      <c r="BH1599" s="96"/>
      <c r="BI1599" s="197"/>
      <c r="BJ1599" s="197"/>
    </row>
    <row r="1600" spans="1:62" s="13" customFormat="1" ht="15" hidden="1" customHeight="1">
      <c r="A1600" s="27">
        <v>242</v>
      </c>
      <c r="B1600" s="29"/>
      <c r="C1600" s="83" t="str">
        <f t="shared" si="305"/>
        <v>JAW-JB-SBM-2105</v>
      </c>
      <c r="D1600" s="83">
        <v>30581940031</v>
      </c>
      <c r="E1600" s="83" t="s">
        <v>7793</v>
      </c>
      <c r="F1600" s="83" t="s">
        <v>2932</v>
      </c>
      <c r="G1600" s="83" t="s">
        <v>5840</v>
      </c>
      <c r="H1600" s="84" t="s">
        <v>6825</v>
      </c>
      <c r="I1600" s="100">
        <v>106.7662</v>
      </c>
      <c r="J1600" s="100">
        <v>-6.77989</v>
      </c>
      <c r="K1600" s="100">
        <v>40</v>
      </c>
      <c r="L1600" s="100" t="s">
        <v>4668</v>
      </c>
      <c r="M1600" s="84"/>
      <c r="N1600" s="84"/>
      <c r="O1600" s="83" t="s">
        <v>3435</v>
      </c>
      <c r="P1600" s="84" t="s">
        <v>199</v>
      </c>
      <c r="Q1600" s="83" t="s">
        <v>857</v>
      </c>
      <c r="R1600" s="83" t="s">
        <v>858</v>
      </c>
      <c r="S1600" s="83" t="s">
        <v>2200</v>
      </c>
      <c r="T1600" s="83"/>
      <c r="U1600" s="83" t="s">
        <v>2197</v>
      </c>
      <c r="V1600" s="83" t="s">
        <v>4473</v>
      </c>
      <c r="W1600" s="83" t="s">
        <v>2205</v>
      </c>
      <c r="X1600" s="83" t="s">
        <v>2512</v>
      </c>
      <c r="Y1600" s="85">
        <v>6614397</v>
      </c>
      <c r="Z1600" s="86">
        <v>43845</v>
      </c>
      <c r="AA1600" s="86"/>
      <c r="AB1600" s="87">
        <f t="shared" ca="1" si="293"/>
        <v>335</v>
      </c>
      <c r="AC1600" s="88" t="str">
        <f t="shared" ca="1" si="294"/>
        <v>&gt; 150 days</v>
      </c>
      <c r="AD1600" s="89">
        <f t="shared" si="304"/>
        <v>43875</v>
      </c>
      <c r="AE1600" s="90" t="str">
        <f t="shared" si="301"/>
        <v>W07-2020</v>
      </c>
      <c r="AF1600" s="90" t="str">
        <f t="shared" si="302"/>
        <v>Feb-2020</v>
      </c>
      <c r="AG1600" s="89">
        <v>44027</v>
      </c>
      <c r="AH1600" s="90" t="str">
        <f t="shared" si="306"/>
        <v>W29-2020</v>
      </c>
      <c r="AI1600" s="90" t="str">
        <f t="shared" si="307"/>
        <v>Jul-2020</v>
      </c>
      <c r="AJ1600" s="89">
        <v>44188</v>
      </c>
      <c r="AK1600" s="90" t="str">
        <f t="shared" si="295"/>
        <v>W52-2020</v>
      </c>
      <c r="AL1600" s="90" t="str">
        <f t="shared" si="296"/>
        <v>Dec-2020</v>
      </c>
      <c r="AM1600" s="89">
        <v>44188</v>
      </c>
      <c r="AN1600" s="90" t="str">
        <f t="shared" si="297"/>
        <v>W52-2020</v>
      </c>
      <c r="AO1600" s="90" t="str">
        <f t="shared" si="298"/>
        <v>Dec-2020</v>
      </c>
      <c r="AP1600" s="83" t="s">
        <v>4463</v>
      </c>
      <c r="AQ1600" s="107">
        <v>44166</v>
      </c>
      <c r="AR1600" s="89"/>
      <c r="AS1600" s="93">
        <v>536590552917</v>
      </c>
      <c r="AT1600" s="94">
        <v>6.6</v>
      </c>
      <c r="AU1600" s="97"/>
      <c r="AV1600" s="95"/>
      <c r="AW1600" s="97"/>
      <c r="AX1600" s="89">
        <v>44028</v>
      </c>
      <c r="AY1600" s="89">
        <v>44180</v>
      </c>
      <c r="AZ1600" s="219" t="str">
        <f t="shared" si="303"/>
        <v>W51-2020</v>
      </c>
      <c r="BA1600" s="86"/>
      <c r="BB1600" s="86"/>
      <c r="BC1600" s="86"/>
      <c r="BD1600" s="83" t="s">
        <v>3719</v>
      </c>
      <c r="BE1600" s="83" t="str">
        <f t="shared" si="300"/>
        <v>21.RFI</v>
      </c>
      <c r="BF1600" s="83" t="s">
        <v>3755</v>
      </c>
      <c r="BG1600" s="96" t="s">
        <v>4002</v>
      </c>
      <c r="BH1600" s="437"/>
      <c r="BI1600" s="14"/>
      <c r="BJ1600" s="242"/>
    </row>
    <row r="1601" spans="1:62" s="13" customFormat="1" ht="15" hidden="1" customHeight="1">
      <c r="A1601" s="27">
        <v>272</v>
      </c>
      <c r="B1601" s="29"/>
      <c r="C1601" s="83" t="str">
        <f t="shared" si="305"/>
        <v>JAW-BT-SRG-0019</v>
      </c>
      <c r="D1601" s="83">
        <v>30575090031</v>
      </c>
      <c r="E1601" s="83" t="s">
        <v>7845</v>
      </c>
      <c r="F1601" s="83" t="s">
        <v>2960</v>
      </c>
      <c r="G1601" s="83" t="s">
        <v>5840</v>
      </c>
      <c r="H1601" s="84" t="s">
        <v>6825</v>
      </c>
      <c r="I1601" s="100">
        <v>106.19908</v>
      </c>
      <c r="J1601" s="100">
        <v>-6.16777</v>
      </c>
      <c r="K1601" s="100">
        <v>42</v>
      </c>
      <c r="L1601" s="100" t="s">
        <v>4691</v>
      </c>
      <c r="M1601" s="84"/>
      <c r="N1601" s="84"/>
      <c r="O1601" s="83" t="s">
        <v>3465</v>
      </c>
      <c r="P1601" s="84" t="s">
        <v>199</v>
      </c>
      <c r="Q1601" s="83" t="s">
        <v>917</v>
      </c>
      <c r="R1601" s="83" t="s">
        <v>918</v>
      </c>
      <c r="S1601" s="83" t="s">
        <v>2200</v>
      </c>
      <c r="T1601" s="83"/>
      <c r="U1601" s="83" t="s">
        <v>2197</v>
      </c>
      <c r="V1601" s="83" t="s">
        <v>4473</v>
      </c>
      <c r="W1601" s="83" t="s">
        <v>2204</v>
      </c>
      <c r="X1601" s="83" t="s">
        <v>2528</v>
      </c>
      <c r="Y1601" s="85">
        <v>6614397</v>
      </c>
      <c r="Z1601" s="86">
        <v>43845</v>
      </c>
      <c r="AA1601" s="86"/>
      <c r="AB1601" s="87">
        <f t="shared" ca="1" si="293"/>
        <v>334</v>
      </c>
      <c r="AC1601" s="88" t="str">
        <f t="shared" ca="1" si="294"/>
        <v>&gt; 150 days</v>
      </c>
      <c r="AD1601" s="89">
        <f t="shared" si="304"/>
        <v>43875</v>
      </c>
      <c r="AE1601" s="90" t="str">
        <f t="shared" si="301"/>
        <v>W07-2020</v>
      </c>
      <c r="AF1601" s="90" t="str">
        <f t="shared" si="302"/>
        <v>Feb-2020</v>
      </c>
      <c r="AG1601" s="89">
        <v>43917</v>
      </c>
      <c r="AH1601" s="90" t="str">
        <f t="shared" si="306"/>
        <v>W13-2020</v>
      </c>
      <c r="AI1601" s="90" t="str">
        <f t="shared" si="307"/>
        <v>Mar-2020</v>
      </c>
      <c r="AJ1601" s="89">
        <v>44188</v>
      </c>
      <c r="AK1601" s="90" t="str">
        <f t="shared" si="295"/>
        <v>W52-2020</v>
      </c>
      <c r="AL1601" s="90" t="str">
        <f t="shared" si="296"/>
        <v>Dec-2020</v>
      </c>
      <c r="AM1601" s="89">
        <v>44188</v>
      </c>
      <c r="AN1601" s="90" t="str">
        <f t="shared" si="297"/>
        <v>W52-2020</v>
      </c>
      <c r="AO1601" s="90" t="str">
        <f t="shared" si="298"/>
        <v>Dec-2020</v>
      </c>
      <c r="AP1601" s="83" t="s">
        <v>4463</v>
      </c>
      <c r="AQ1601" s="107">
        <v>44166</v>
      </c>
      <c r="AR1601" s="89"/>
      <c r="AS1601" s="93">
        <v>561400778225</v>
      </c>
      <c r="AT1601" s="94">
        <v>6.6</v>
      </c>
      <c r="AU1601" s="97"/>
      <c r="AV1601" s="95"/>
      <c r="AW1601" s="97"/>
      <c r="AX1601" s="89">
        <v>43917</v>
      </c>
      <c r="AY1601" s="89">
        <v>44179</v>
      </c>
      <c r="AZ1601" s="219" t="str">
        <f t="shared" si="303"/>
        <v>W51-2020</v>
      </c>
      <c r="BA1601" s="86"/>
      <c r="BB1601" s="86"/>
      <c r="BC1601" s="86"/>
      <c r="BD1601" s="83" t="s">
        <v>3719</v>
      </c>
      <c r="BE1601" s="83" t="str">
        <f t="shared" si="300"/>
        <v>21.RFI</v>
      </c>
      <c r="BF1601" s="83" t="s">
        <v>3755</v>
      </c>
      <c r="BG1601" s="96" t="s">
        <v>4032</v>
      </c>
      <c r="BH1601" s="96"/>
      <c r="BI1601" s="198"/>
      <c r="BJ1601" s="198"/>
    </row>
    <row r="1602" spans="1:62" s="13" customFormat="1" ht="15" hidden="1" customHeight="1">
      <c r="A1602" s="27">
        <v>223</v>
      </c>
      <c r="B1602" s="29"/>
      <c r="C1602" s="83" t="str">
        <f t="shared" si="305"/>
        <v>JAW-JT-PWD-0016</v>
      </c>
      <c r="D1602" s="83">
        <v>30575550031</v>
      </c>
      <c r="E1602" s="83" t="s">
        <v>7728</v>
      </c>
      <c r="F1602" s="83" t="s">
        <v>820</v>
      </c>
      <c r="G1602" s="83" t="s">
        <v>5840</v>
      </c>
      <c r="H1602" s="84" t="s">
        <v>6825</v>
      </c>
      <c r="I1602" s="100">
        <v>110.8823</v>
      </c>
      <c r="J1602" s="100">
        <v>-7.10806</v>
      </c>
      <c r="K1602" s="100">
        <v>50</v>
      </c>
      <c r="L1602" s="100" t="s">
        <v>4654</v>
      </c>
      <c r="M1602" s="84"/>
      <c r="N1602" s="84"/>
      <c r="O1602" s="83" t="s">
        <v>3416</v>
      </c>
      <c r="P1602" s="84" t="s">
        <v>199</v>
      </c>
      <c r="Q1602" s="83" t="s">
        <v>819</v>
      </c>
      <c r="R1602" s="83" t="s">
        <v>820</v>
      </c>
      <c r="S1602" s="83" t="s">
        <v>2200</v>
      </c>
      <c r="T1602" s="83"/>
      <c r="U1602" s="83" t="s">
        <v>103</v>
      </c>
      <c r="V1602" s="83" t="s">
        <v>4468</v>
      </c>
      <c r="W1602" s="83" t="s">
        <v>2203</v>
      </c>
      <c r="X1602" s="83" t="s">
        <v>2447</v>
      </c>
      <c r="Y1602" s="85">
        <v>6614397</v>
      </c>
      <c r="Z1602" s="86">
        <v>43845</v>
      </c>
      <c r="AA1602" s="86"/>
      <c r="AB1602" s="87">
        <f t="shared" ca="1" si="293"/>
        <v>534</v>
      </c>
      <c r="AC1602" s="88" t="str">
        <f t="shared" ca="1" si="294"/>
        <v>&gt; 150 days</v>
      </c>
      <c r="AD1602" s="89">
        <f t="shared" si="304"/>
        <v>43875</v>
      </c>
      <c r="AE1602" s="90" t="str">
        <f t="shared" si="301"/>
        <v>W07-2020</v>
      </c>
      <c r="AF1602" s="90" t="str">
        <f t="shared" si="302"/>
        <v>Feb-2020</v>
      </c>
      <c r="AG1602" s="89">
        <v>43924</v>
      </c>
      <c r="AH1602" s="90" t="str">
        <f t="shared" si="306"/>
        <v>W14-2020</v>
      </c>
      <c r="AI1602" s="90" t="str">
        <f t="shared" si="307"/>
        <v>Apr-2020</v>
      </c>
      <c r="AJ1602" s="89">
        <v>44255</v>
      </c>
      <c r="AK1602" s="90" t="str">
        <f t="shared" si="295"/>
        <v>W10-2021</v>
      </c>
      <c r="AL1602" s="90" t="str">
        <f t="shared" si="296"/>
        <v>Feb-2021</v>
      </c>
      <c r="AM1602" s="89">
        <v>44382</v>
      </c>
      <c r="AN1602" s="90" t="str">
        <f t="shared" si="297"/>
        <v>W28-2021</v>
      </c>
      <c r="AO1602" s="90" t="str">
        <f t="shared" si="298"/>
        <v>Jul-2021</v>
      </c>
      <c r="AP1602" s="83" t="s">
        <v>4462</v>
      </c>
      <c r="AQ1602" s="107">
        <v>44238</v>
      </c>
      <c r="AR1602" s="89"/>
      <c r="AS1602" s="93" t="s">
        <v>2275</v>
      </c>
      <c r="AT1602" s="94">
        <v>7.7</v>
      </c>
      <c r="AU1602" s="97"/>
      <c r="AV1602" s="95"/>
      <c r="AW1602" s="97"/>
      <c r="AX1602" s="89">
        <v>43923</v>
      </c>
      <c r="AY1602" s="89">
        <v>44379</v>
      </c>
      <c r="AZ1602" s="219" t="str">
        <f t="shared" si="303"/>
        <v>W27-2021</v>
      </c>
      <c r="BA1602" s="86"/>
      <c r="BB1602" s="86"/>
      <c r="BC1602" s="86"/>
      <c r="BD1602" s="83" t="s">
        <v>3719</v>
      </c>
      <c r="BE1602" s="83" t="str">
        <f t="shared" si="300"/>
        <v>21.RFI</v>
      </c>
      <c r="BF1602" s="83" t="s">
        <v>3755</v>
      </c>
      <c r="BG1602" s="96" t="s">
        <v>3983</v>
      </c>
      <c r="BH1602" s="96"/>
      <c r="BI1602" s="197"/>
      <c r="BJ1602" s="197"/>
    </row>
    <row r="1603" spans="1:62" s="13" customFormat="1" ht="15" hidden="1" customHeight="1">
      <c r="A1603" s="27">
        <v>35</v>
      </c>
      <c r="B1603" s="29"/>
      <c r="C1603" s="83" t="str">
        <f t="shared" si="305"/>
        <v>JAW-BT-TGR-0026</v>
      </c>
      <c r="D1603" s="83">
        <v>30572250031</v>
      </c>
      <c r="E1603" s="83" t="s">
        <v>7765</v>
      </c>
      <c r="F1603" s="83" t="s">
        <v>2856</v>
      </c>
      <c r="G1603" s="83" t="s">
        <v>5840</v>
      </c>
      <c r="H1603" s="84" t="s">
        <v>6825</v>
      </c>
      <c r="I1603" s="100">
        <v>106.43962000000001</v>
      </c>
      <c r="J1603" s="100">
        <v>-6.1057030000000001</v>
      </c>
      <c r="K1603" s="100">
        <v>50</v>
      </c>
      <c r="L1603" s="100" t="s">
        <v>4516</v>
      </c>
      <c r="M1603" s="84"/>
      <c r="N1603" s="84"/>
      <c r="O1603" s="83" t="s">
        <v>3234</v>
      </c>
      <c r="P1603" s="84" t="s">
        <v>199</v>
      </c>
      <c r="Q1603" s="83" t="s">
        <v>443</v>
      </c>
      <c r="R1603" s="83" t="s">
        <v>444</v>
      </c>
      <c r="S1603" s="83" t="s">
        <v>106</v>
      </c>
      <c r="T1603" s="83" t="s">
        <v>4465</v>
      </c>
      <c r="U1603" s="83" t="s">
        <v>2197</v>
      </c>
      <c r="V1603" s="83" t="s">
        <v>4473</v>
      </c>
      <c r="W1603" s="83" t="s">
        <v>2204</v>
      </c>
      <c r="X1603" s="83" t="s">
        <v>2426</v>
      </c>
      <c r="Y1603" s="85">
        <v>6614368</v>
      </c>
      <c r="Z1603" s="86">
        <v>43843</v>
      </c>
      <c r="AA1603" s="86"/>
      <c r="AB1603" s="87">
        <f t="shared" ca="1" si="293"/>
        <v>114</v>
      </c>
      <c r="AC1603" s="88" t="str">
        <f t="shared" ca="1" si="294"/>
        <v>91 - 120 days</v>
      </c>
      <c r="AD1603" s="89">
        <f t="shared" si="304"/>
        <v>43993</v>
      </c>
      <c r="AE1603" s="90" t="str">
        <f t="shared" si="301"/>
        <v>W24-2020</v>
      </c>
      <c r="AF1603" s="90" t="str">
        <f t="shared" si="302"/>
        <v>Jun-2020</v>
      </c>
      <c r="AG1603" s="89">
        <v>43936</v>
      </c>
      <c r="AH1603" s="90" t="str">
        <f t="shared" si="306"/>
        <v>W16-2020</v>
      </c>
      <c r="AI1603" s="90" t="str">
        <f t="shared" si="307"/>
        <v>Apr-2020</v>
      </c>
      <c r="AJ1603" s="89">
        <v>43957</v>
      </c>
      <c r="AK1603" s="90" t="str">
        <f t="shared" si="295"/>
        <v>W19-2020</v>
      </c>
      <c r="AL1603" s="90" t="str">
        <f t="shared" si="296"/>
        <v>May-2020</v>
      </c>
      <c r="AM1603" s="89">
        <v>43957</v>
      </c>
      <c r="AN1603" s="90" t="str">
        <f t="shared" si="297"/>
        <v>W19-2020</v>
      </c>
      <c r="AO1603" s="90" t="str">
        <f t="shared" si="298"/>
        <v>May-2020</v>
      </c>
      <c r="AP1603" s="83" t="s">
        <v>4464</v>
      </c>
      <c r="AQ1603" s="107"/>
      <c r="AR1603" s="89"/>
      <c r="AS1603" s="93">
        <v>566401480561</v>
      </c>
      <c r="AT1603" s="94">
        <v>6.6</v>
      </c>
      <c r="AU1603" s="97"/>
      <c r="AV1603" s="95"/>
      <c r="AW1603" s="97"/>
      <c r="AX1603" s="89">
        <v>43921</v>
      </c>
      <c r="AY1603" s="89">
        <v>43957</v>
      </c>
      <c r="AZ1603" s="219" t="str">
        <f t="shared" si="303"/>
        <v>W19-2020</v>
      </c>
      <c r="BA1603" s="86"/>
      <c r="BB1603" s="86">
        <v>43969</v>
      </c>
      <c r="BC1603" s="86"/>
      <c r="BD1603" s="83" t="s">
        <v>3719</v>
      </c>
      <c r="BE1603" s="83" t="str">
        <f t="shared" si="300"/>
        <v>21.RFI</v>
      </c>
      <c r="BF1603" s="83" t="s">
        <v>3755</v>
      </c>
      <c r="BG1603" s="96" t="s">
        <v>3795</v>
      </c>
      <c r="BH1603" s="96"/>
      <c r="BI1603" s="197"/>
      <c r="BJ1603" s="197"/>
    </row>
    <row r="1604" spans="1:62" s="13" customFormat="1" ht="15" hidden="1" customHeight="1">
      <c r="A1604" s="27">
        <v>107</v>
      </c>
      <c r="B1604" s="29"/>
      <c r="C1604" s="83" t="str">
        <f t="shared" si="305"/>
        <v>JAW-BT-TGR-0021</v>
      </c>
      <c r="D1604" s="83">
        <v>30572000031</v>
      </c>
      <c r="E1604" s="83" t="s">
        <v>7567</v>
      </c>
      <c r="F1604" s="83" t="s">
        <v>2892</v>
      </c>
      <c r="G1604" s="83" t="s">
        <v>5840</v>
      </c>
      <c r="H1604" s="84" t="s">
        <v>6825</v>
      </c>
      <c r="I1604" s="100">
        <v>106.590694</v>
      </c>
      <c r="J1604" s="100">
        <v>-6.3461189999999998</v>
      </c>
      <c r="K1604" s="100">
        <v>40</v>
      </c>
      <c r="L1604" s="100" t="s">
        <v>4572</v>
      </c>
      <c r="M1604" s="84"/>
      <c r="N1604" s="84"/>
      <c r="O1604" s="83" t="s">
        <v>3305</v>
      </c>
      <c r="P1604" s="84" t="s">
        <v>199</v>
      </c>
      <c r="Q1604" s="83" t="s">
        <v>587</v>
      </c>
      <c r="R1604" s="83" t="s">
        <v>588</v>
      </c>
      <c r="S1604" s="83" t="s">
        <v>106</v>
      </c>
      <c r="T1604" s="83" t="s">
        <v>4465</v>
      </c>
      <c r="U1604" s="83" t="s">
        <v>2197</v>
      </c>
      <c r="V1604" s="83" t="s">
        <v>4473</v>
      </c>
      <c r="W1604" s="83" t="s">
        <v>2204</v>
      </c>
      <c r="X1604" s="83" t="s">
        <v>2426</v>
      </c>
      <c r="Y1604" s="85">
        <v>6614368</v>
      </c>
      <c r="Z1604" s="86">
        <v>43843</v>
      </c>
      <c r="AA1604" s="86"/>
      <c r="AB1604" s="87">
        <f t="shared" ca="1" si="293"/>
        <v>140</v>
      </c>
      <c r="AC1604" s="88" t="str">
        <f t="shared" ca="1" si="294"/>
        <v>121 - 150 days</v>
      </c>
      <c r="AD1604" s="89">
        <f t="shared" si="304"/>
        <v>43993</v>
      </c>
      <c r="AE1604" s="90" t="str">
        <f t="shared" si="301"/>
        <v>W24-2020</v>
      </c>
      <c r="AF1604" s="90" t="str">
        <f t="shared" si="302"/>
        <v>Jun-2020</v>
      </c>
      <c r="AG1604" s="89">
        <v>43936</v>
      </c>
      <c r="AH1604" s="90" t="str">
        <f t="shared" si="306"/>
        <v>W16-2020</v>
      </c>
      <c r="AI1604" s="90" t="str">
        <f t="shared" si="307"/>
        <v>Apr-2020</v>
      </c>
      <c r="AJ1604" s="89">
        <v>43963</v>
      </c>
      <c r="AK1604" s="90" t="str">
        <f t="shared" si="295"/>
        <v>W20-2020</v>
      </c>
      <c r="AL1604" s="90" t="str">
        <f t="shared" si="296"/>
        <v>May-2020</v>
      </c>
      <c r="AM1604" s="89">
        <v>43971</v>
      </c>
      <c r="AN1604" s="90" t="str">
        <f t="shared" si="297"/>
        <v>W21-2020</v>
      </c>
      <c r="AO1604" s="90" t="str">
        <f t="shared" si="298"/>
        <v>May-2020</v>
      </c>
      <c r="AP1604" s="83" t="s">
        <v>4464</v>
      </c>
      <c r="AQ1604" s="107">
        <v>43957</v>
      </c>
      <c r="AR1604" s="89"/>
      <c r="AS1604" s="93">
        <v>566201406819</v>
      </c>
      <c r="AT1604" s="94">
        <v>6.6</v>
      </c>
      <c r="AU1604" s="97"/>
      <c r="AV1604" s="95"/>
      <c r="AW1604" s="97"/>
      <c r="AX1604" s="89">
        <v>43963</v>
      </c>
      <c r="AY1604" s="89">
        <v>43983</v>
      </c>
      <c r="AZ1604" s="219" t="str">
        <f t="shared" si="303"/>
        <v>W23-2020</v>
      </c>
      <c r="BA1604" s="86"/>
      <c r="BB1604" s="86">
        <v>43973</v>
      </c>
      <c r="BC1604" s="86"/>
      <c r="BD1604" s="83" t="s">
        <v>3719</v>
      </c>
      <c r="BE1604" s="83" t="str">
        <f t="shared" si="300"/>
        <v>21.RFI</v>
      </c>
      <c r="BF1604" s="83" t="s">
        <v>3755</v>
      </c>
      <c r="BG1604" s="96" t="s">
        <v>3867</v>
      </c>
      <c r="BH1604" s="96"/>
      <c r="BI1604" s="197"/>
      <c r="BJ1604" s="197"/>
    </row>
    <row r="1605" spans="1:62" s="13" customFormat="1" ht="15" hidden="1" customHeight="1">
      <c r="A1605" s="27">
        <v>28</v>
      </c>
      <c r="B1605" s="29"/>
      <c r="C1605" s="83" t="str">
        <f t="shared" si="305"/>
        <v>JAW-JB-NPH-3704</v>
      </c>
      <c r="D1605" s="83">
        <v>30571070031</v>
      </c>
      <c r="E1605" s="83" t="s">
        <v>7787</v>
      </c>
      <c r="F1605" s="83" t="s">
        <v>430</v>
      </c>
      <c r="G1605" s="83" t="s">
        <v>5840</v>
      </c>
      <c r="H1605" s="84" t="s">
        <v>6825</v>
      </c>
      <c r="I1605" s="100">
        <v>107.305003</v>
      </c>
      <c r="J1605" s="100">
        <v>-6.9284059999999998</v>
      </c>
      <c r="K1605" s="100">
        <v>50</v>
      </c>
      <c r="L1605" s="100" t="s">
        <v>4510</v>
      </c>
      <c r="M1605" s="84">
        <v>2020</v>
      </c>
      <c r="N1605" s="83" t="s">
        <v>3757</v>
      </c>
      <c r="O1605" s="83" t="s">
        <v>3227</v>
      </c>
      <c r="P1605" s="84" t="s">
        <v>205</v>
      </c>
      <c r="Q1605" s="83" t="s">
        <v>429</v>
      </c>
      <c r="R1605" s="83" t="s">
        <v>430</v>
      </c>
      <c r="S1605" s="83" t="s">
        <v>106</v>
      </c>
      <c r="T1605" s="83" t="s">
        <v>4465</v>
      </c>
      <c r="U1605" s="83" t="s">
        <v>103</v>
      </c>
      <c r="V1605" s="83" t="s">
        <v>4470</v>
      </c>
      <c r="W1605" s="83" t="s">
        <v>2205</v>
      </c>
      <c r="X1605" s="83" t="s">
        <v>2435</v>
      </c>
      <c r="Y1605" s="85">
        <v>6614369</v>
      </c>
      <c r="Z1605" s="86">
        <v>43843</v>
      </c>
      <c r="AA1605" s="86"/>
      <c r="AB1605" s="87">
        <f t="shared" ref="AB1605:AB1673" ca="1" si="308">IF(AND($Z1605=""),"",IF(AND($Z1605&lt;&gt;"",AY1605&lt;&gt;""),AY1605-$Z1605,IF(AND($Z1605&lt;&gt;"",AY1605=""),TODAY()-$Z1605)))</f>
        <v>114</v>
      </c>
      <c r="AC1605" s="88" t="str">
        <f t="shared" ref="AC1605:AC1668" ca="1" si="309">IF(AB1605="","",IF(AB1605="RFI","RFI done",IF(AB1605&gt;150,"&gt; 150 days",IF(AB1605&gt;120,"121 - 150 days",IF(AB1605&gt;90,"91 - 120 days",IF(AB1605&gt;60,"61 - 90 days",IF(AB1605&gt;30,"31 - 60 days","&lt; 30 days")))))))</f>
        <v>91 - 120 days</v>
      </c>
      <c r="AD1605" s="89">
        <f t="shared" si="304"/>
        <v>43993</v>
      </c>
      <c r="AE1605" s="90" t="str">
        <f t="shared" si="301"/>
        <v>W24-2020</v>
      </c>
      <c r="AF1605" s="90" t="str">
        <f t="shared" si="302"/>
        <v>Jun-2020</v>
      </c>
      <c r="AG1605" s="89">
        <v>43948</v>
      </c>
      <c r="AH1605" s="90" t="str">
        <f t="shared" si="306"/>
        <v>W18-2020</v>
      </c>
      <c r="AI1605" s="90" t="str">
        <f t="shared" si="307"/>
        <v>Apr-2020</v>
      </c>
      <c r="AJ1605" s="89">
        <v>43966</v>
      </c>
      <c r="AK1605" s="90" t="str">
        <f t="shared" ref="AK1605:AK1668" si="310">IFERROR(VLOOKUP(AJ1605,L_Convert,6,FALSE),"")</f>
        <v>W20-2020</v>
      </c>
      <c r="AL1605" s="90" t="str">
        <f t="shared" ref="AL1605:AL1673" si="311">IFERROR(VLOOKUP(AJ1605,L_Convert,7,FALSE),"")</f>
        <v>May-2020</v>
      </c>
      <c r="AM1605" s="89">
        <v>43957</v>
      </c>
      <c r="AN1605" s="90" t="str">
        <f t="shared" ref="AN1605:AN1668" si="312">IFERROR(VLOOKUP(AM1605,L_Convert,6,FALSE),"")</f>
        <v>W19-2020</v>
      </c>
      <c r="AO1605" s="90" t="str">
        <f t="shared" ref="AO1605:AO1673" si="313">IFERROR(VLOOKUP(AM1605,L_Convert,7,FALSE),"")</f>
        <v>May-2020</v>
      </c>
      <c r="AP1605" s="83" t="s">
        <v>4464</v>
      </c>
      <c r="AQ1605" s="107">
        <v>43943</v>
      </c>
      <c r="AR1605" s="89"/>
      <c r="AS1605" s="93" t="s">
        <v>2243</v>
      </c>
      <c r="AT1605" s="94" t="s">
        <v>2415</v>
      </c>
      <c r="AU1605" s="97"/>
      <c r="AV1605" s="95"/>
      <c r="AW1605" s="97"/>
      <c r="AX1605" s="89"/>
      <c r="AY1605" s="89">
        <v>43957</v>
      </c>
      <c r="AZ1605" s="219" t="str">
        <f t="shared" si="303"/>
        <v>W19-2020</v>
      </c>
      <c r="BA1605" s="86"/>
      <c r="BB1605" s="86"/>
      <c r="BC1605" s="86"/>
      <c r="BD1605" s="83" t="s">
        <v>3719</v>
      </c>
      <c r="BE1605" s="83" t="str">
        <f t="shared" si="300"/>
        <v>21.RFI</v>
      </c>
      <c r="BF1605" s="83" t="s">
        <v>3755</v>
      </c>
      <c r="BG1605" s="96" t="s">
        <v>3788</v>
      </c>
      <c r="BH1605" s="96"/>
      <c r="BI1605" s="197"/>
      <c r="BJ1605" s="197"/>
    </row>
    <row r="1606" spans="1:62" s="13" customFormat="1" ht="15" hidden="1" customHeight="1">
      <c r="A1606" s="27">
        <v>106</v>
      </c>
      <c r="B1606" s="29"/>
      <c r="C1606" s="83" t="str">
        <f t="shared" si="305"/>
        <v>JAW-JK-CKG-0354</v>
      </c>
      <c r="D1606" s="83">
        <v>30572210031</v>
      </c>
      <c r="E1606" s="83" t="s">
        <v>7568</v>
      </c>
      <c r="F1606" s="83" t="s">
        <v>2891</v>
      </c>
      <c r="G1606" s="83" t="s">
        <v>5840</v>
      </c>
      <c r="H1606" s="84" t="s">
        <v>6825</v>
      </c>
      <c r="I1606" s="100">
        <v>106.897835</v>
      </c>
      <c r="J1606" s="100">
        <v>-6.3104339999999999</v>
      </c>
      <c r="K1606" s="100">
        <v>30</v>
      </c>
      <c r="L1606" s="100" t="s">
        <v>4507</v>
      </c>
      <c r="M1606" s="84"/>
      <c r="N1606" s="84"/>
      <c r="O1606" s="83" t="s">
        <v>3304</v>
      </c>
      <c r="P1606" s="84" t="s">
        <v>199</v>
      </c>
      <c r="Q1606" s="83" t="s">
        <v>585</v>
      </c>
      <c r="R1606" s="83" t="s">
        <v>586</v>
      </c>
      <c r="S1606" s="83" t="s">
        <v>106</v>
      </c>
      <c r="T1606" s="83" t="s">
        <v>4465</v>
      </c>
      <c r="U1606" s="83" t="s">
        <v>2197</v>
      </c>
      <c r="V1606" s="83" t="s">
        <v>4469</v>
      </c>
      <c r="W1606" s="83" t="s">
        <v>2210</v>
      </c>
      <c r="X1606" s="83" t="s">
        <v>2455</v>
      </c>
      <c r="Y1606" s="85">
        <v>6614368</v>
      </c>
      <c r="Z1606" s="86">
        <v>43843</v>
      </c>
      <c r="AA1606" s="86"/>
      <c r="AB1606" s="87">
        <f t="shared" ca="1" si="308"/>
        <v>128</v>
      </c>
      <c r="AC1606" s="88" t="str">
        <f t="shared" ca="1" si="309"/>
        <v>121 - 150 days</v>
      </c>
      <c r="AD1606" s="89">
        <f t="shared" si="304"/>
        <v>43993</v>
      </c>
      <c r="AE1606" s="90" t="str">
        <f t="shared" si="301"/>
        <v>W24-2020</v>
      </c>
      <c r="AF1606" s="90" t="str">
        <f t="shared" si="302"/>
        <v>Jun-2020</v>
      </c>
      <c r="AG1606" s="89">
        <v>43971</v>
      </c>
      <c r="AH1606" s="90" t="str">
        <f t="shared" si="306"/>
        <v>W21-2020</v>
      </c>
      <c r="AI1606" s="90" t="str">
        <f t="shared" si="307"/>
        <v>May-2020</v>
      </c>
      <c r="AJ1606" s="89">
        <v>43988</v>
      </c>
      <c r="AK1606" s="90" t="str">
        <f t="shared" si="310"/>
        <v>W23-2020</v>
      </c>
      <c r="AL1606" s="90" t="str">
        <f t="shared" si="311"/>
        <v>Jun-2020</v>
      </c>
      <c r="AM1606" s="89">
        <v>43971</v>
      </c>
      <c r="AN1606" s="90" t="str">
        <f t="shared" si="312"/>
        <v>W21-2020</v>
      </c>
      <c r="AO1606" s="90" t="str">
        <f t="shared" si="313"/>
        <v>May-2020</v>
      </c>
      <c r="AP1606" s="83" t="s">
        <v>4464</v>
      </c>
      <c r="AQ1606" s="107">
        <v>43957</v>
      </c>
      <c r="AR1606" s="89"/>
      <c r="AS1606" s="93">
        <v>547202173233</v>
      </c>
      <c r="AT1606" s="94">
        <v>6.6</v>
      </c>
      <c r="AU1606" s="97"/>
      <c r="AV1606" s="95"/>
      <c r="AW1606" s="97"/>
      <c r="AX1606" s="89">
        <v>43937</v>
      </c>
      <c r="AY1606" s="89">
        <v>43971</v>
      </c>
      <c r="AZ1606" s="219" t="str">
        <f t="shared" si="303"/>
        <v>W21-2020</v>
      </c>
      <c r="BA1606" s="86"/>
      <c r="BB1606" s="86">
        <v>44015</v>
      </c>
      <c r="BC1606" s="86"/>
      <c r="BD1606" s="83" t="s">
        <v>3719</v>
      </c>
      <c r="BE1606" s="83" t="str">
        <f t="shared" si="300"/>
        <v>21.RFI</v>
      </c>
      <c r="BF1606" s="83" t="s">
        <v>3755</v>
      </c>
      <c r="BG1606" s="96" t="s">
        <v>3866</v>
      </c>
      <c r="BH1606" s="96"/>
      <c r="BI1606" s="197"/>
      <c r="BJ1606" s="197"/>
    </row>
    <row r="1607" spans="1:62" s="13" customFormat="1" ht="15" hidden="1" customHeight="1">
      <c r="A1607" s="27">
        <v>65</v>
      </c>
      <c r="B1607" s="29"/>
      <c r="C1607" s="83" t="str">
        <f t="shared" si="305"/>
        <v>JAW-BT-TGR-0027</v>
      </c>
      <c r="D1607" s="83">
        <v>30572310031</v>
      </c>
      <c r="E1607" s="83" t="s">
        <v>7691</v>
      </c>
      <c r="F1607" s="83" t="s">
        <v>2876</v>
      </c>
      <c r="G1607" s="83" t="s">
        <v>5840</v>
      </c>
      <c r="H1607" s="84" t="s">
        <v>6825</v>
      </c>
      <c r="I1607" s="100">
        <v>106.59964100000001</v>
      </c>
      <c r="J1607" s="100">
        <v>-6.3373470000000003</v>
      </c>
      <c r="K1607" s="100">
        <v>40</v>
      </c>
      <c r="L1607" s="100" t="s">
        <v>4539</v>
      </c>
      <c r="M1607" s="84"/>
      <c r="N1607" s="84"/>
      <c r="O1607" s="83" t="s">
        <v>3263</v>
      </c>
      <c r="P1607" s="84" t="s">
        <v>199</v>
      </c>
      <c r="Q1607" s="83" t="s">
        <v>503</v>
      </c>
      <c r="R1607" s="83" t="s">
        <v>504</v>
      </c>
      <c r="S1607" s="83" t="s">
        <v>106</v>
      </c>
      <c r="T1607" s="83" t="s">
        <v>4465</v>
      </c>
      <c r="U1607" s="83" t="s">
        <v>2197</v>
      </c>
      <c r="V1607" s="83" t="s">
        <v>4473</v>
      </c>
      <c r="W1607" s="83" t="s">
        <v>2204</v>
      </c>
      <c r="X1607" s="83" t="s">
        <v>2426</v>
      </c>
      <c r="Y1607" s="85">
        <v>6614368</v>
      </c>
      <c r="Z1607" s="86">
        <v>43843</v>
      </c>
      <c r="AA1607" s="86"/>
      <c r="AB1607" s="87">
        <f t="shared" ca="1" si="308"/>
        <v>177</v>
      </c>
      <c r="AC1607" s="88" t="str">
        <f t="shared" ca="1" si="309"/>
        <v>&gt; 150 days</v>
      </c>
      <c r="AD1607" s="89">
        <f t="shared" si="304"/>
        <v>43993</v>
      </c>
      <c r="AE1607" s="90" t="str">
        <f t="shared" si="301"/>
        <v>W24-2020</v>
      </c>
      <c r="AF1607" s="90" t="str">
        <f t="shared" si="302"/>
        <v>Jun-2020</v>
      </c>
      <c r="AG1607" s="89">
        <v>43963</v>
      </c>
      <c r="AH1607" s="90" t="str">
        <f t="shared" si="306"/>
        <v>W20-2020</v>
      </c>
      <c r="AI1607" s="90" t="str">
        <f t="shared" si="307"/>
        <v>May-2020</v>
      </c>
      <c r="AJ1607" s="89">
        <v>44018</v>
      </c>
      <c r="AK1607" s="90" t="str">
        <f t="shared" si="310"/>
        <v>W28-2020</v>
      </c>
      <c r="AL1607" s="90" t="str">
        <f t="shared" si="311"/>
        <v>Jul-2020</v>
      </c>
      <c r="AM1607" s="89">
        <v>44018</v>
      </c>
      <c r="AN1607" s="90" t="str">
        <f t="shared" si="312"/>
        <v>W28-2020</v>
      </c>
      <c r="AO1607" s="90" t="str">
        <f t="shared" si="313"/>
        <v>Jul-2020</v>
      </c>
      <c r="AP1607" s="83" t="s">
        <v>4464</v>
      </c>
      <c r="AQ1607" s="107" t="s">
        <v>6007</v>
      </c>
      <c r="AR1607" s="89"/>
      <c r="AS1607" s="93">
        <v>566201432938</v>
      </c>
      <c r="AT1607" s="94">
        <v>6.6</v>
      </c>
      <c r="AU1607" s="97"/>
      <c r="AV1607" s="95"/>
      <c r="AW1607" s="97"/>
      <c r="AX1607" s="89">
        <v>43965</v>
      </c>
      <c r="AY1607" s="89">
        <v>44020</v>
      </c>
      <c r="AZ1607" s="219" t="str">
        <f t="shared" si="303"/>
        <v>W28-2020</v>
      </c>
      <c r="BA1607" s="86"/>
      <c r="BB1607" s="86">
        <v>44023</v>
      </c>
      <c r="BC1607" s="86"/>
      <c r="BD1607" s="83" t="s">
        <v>3719</v>
      </c>
      <c r="BE1607" s="83" t="str">
        <f t="shared" si="300"/>
        <v>21.RFI</v>
      </c>
      <c r="BF1607" s="83" t="s">
        <v>3755</v>
      </c>
      <c r="BG1607" s="96" t="s">
        <v>3825</v>
      </c>
      <c r="BH1607" s="437"/>
      <c r="BI1607" s="190"/>
      <c r="BJ1607" s="190"/>
    </row>
    <row r="1608" spans="1:62" s="13" customFormat="1" ht="15" hidden="1" customHeight="1">
      <c r="A1608" s="27">
        <v>29</v>
      </c>
      <c r="B1608" s="29"/>
      <c r="C1608" s="83" t="str">
        <f t="shared" si="305"/>
        <v>JAW-BT-TGR-0040</v>
      </c>
      <c r="D1608" s="83">
        <v>30572300031</v>
      </c>
      <c r="E1608" s="83" t="s">
        <v>7786</v>
      </c>
      <c r="F1608" s="83" t="s">
        <v>2851</v>
      </c>
      <c r="G1608" s="83" t="s">
        <v>5840</v>
      </c>
      <c r="H1608" s="84" t="s">
        <v>6825</v>
      </c>
      <c r="I1608" s="100">
        <v>106.422922</v>
      </c>
      <c r="J1608" s="100">
        <v>-6.2508970000000001</v>
      </c>
      <c r="K1608" s="100">
        <v>35</v>
      </c>
      <c r="L1608" s="100" t="s">
        <v>4511</v>
      </c>
      <c r="M1608" s="84"/>
      <c r="N1608" s="84"/>
      <c r="O1608" s="83" t="s">
        <v>3228</v>
      </c>
      <c r="P1608" s="84" t="s">
        <v>199</v>
      </c>
      <c r="Q1608" s="83" t="s">
        <v>431</v>
      </c>
      <c r="R1608" s="83" t="s">
        <v>432</v>
      </c>
      <c r="S1608" s="83" t="s">
        <v>106</v>
      </c>
      <c r="T1608" s="83" t="s">
        <v>4465</v>
      </c>
      <c r="U1608" s="83" t="s">
        <v>2197</v>
      </c>
      <c r="V1608" s="83" t="s">
        <v>4473</v>
      </c>
      <c r="W1608" s="83" t="s">
        <v>2204</v>
      </c>
      <c r="X1608" s="83" t="s">
        <v>2426</v>
      </c>
      <c r="Y1608" s="85">
        <v>6614368</v>
      </c>
      <c r="Z1608" s="86">
        <v>43843</v>
      </c>
      <c r="AA1608" s="86"/>
      <c r="AB1608" s="87">
        <f t="shared" ca="1" si="308"/>
        <v>172</v>
      </c>
      <c r="AC1608" s="88" t="str">
        <f t="shared" ca="1" si="309"/>
        <v>&gt; 150 days</v>
      </c>
      <c r="AD1608" s="89">
        <f t="shared" si="304"/>
        <v>43993</v>
      </c>
      <c r="AE1608" s="90" t="str">
        <f t="shared" si="301"/>
        <v>W24-2020</v>
      </c>
      <c r="AF1608" s="90" t="str">
        <f t="shared" si="302"/>
        <v>Jun-2020</v>
      </c>
      <c r="AG1608" s="89">
        <v>43963</v>
      </c>
      <c r="AH1608" s="90" t="str">
        <f t="shared" si="306"/>
        <v>W20-2020</v>
      </c>
      <c r="AI1608" s="90" t="str">
        <f t="shared" si="307"/>
        <v>May-2020</v>
      </c>
      <c r="AJ1608" s="89">
        <v>44018</v>
      </c>
      <c r="AK1608" s="90" t="str">
        <f t="shared" si="310"/>
        <v>W28-2020</v>
      </c>
      <c r="AL1608" s="90" t="str">
        <f t="shared" si="311"/>
        <v>Jul-2020</v>
      </c>
      <c r="AM1608" s="89">
        <v>44018</v>
      </c>
      <c r="AN1608" s="90" t="str">
        <f t="shared" si="312"/>
        <v>W28-2020</v>
      </c>
      <c r="AO1608" s="90" t="str">
        <f t="shared" si="313"/>
        <v>Jul-2020</v>
      </c>
      <c r="AP1608" s="83" t="s">
        <v>4464</v>
      </c>
      <c r="AQ1608" s="107" t="s">
        <v>6007</v>
      </c>
      <c r="AR1608" s="89"/>
      <c r="AS1608" s="93">
        <v>566401509439</v>
      </c>
      <c r="AT1608" s="94">
        <v>6.6</v>
      </c>
      <c r="AU1608" s="255"/>
      <c r="AV1608" s="95"/>
      <c r="AW1608" s="97"/>
      <c r="AX1608" s="89">
        <v>43957</v>
      </c>
      <c r="AY1608" s="89">
        <v>44015</v>
      </c>
      <c r="AZ1608" s="219" t="str">
        <f t="shared" si="303"/>
        <v>W27-2020</v>
      </c>
      <c r="BA1608" s="86"/>
      <c r="BB1608" s="86">
        <v>44012</v>
      </c>
      <c r="BC1608" s="86"/>
      <c r="BD1608" s="83" t="s">
        <v>3719</v>
      </c>
      <c r="BE1608" s="83" t="str">
        <f t="shared" si="300"/>
        <v>21.RFI</v>
      </c>
      <c r="BF1608" s="83" t="s">
        <v>3755</v>
      </c>
      <c r="BG1608" s="96" t="s">
        <v>3789</v>
      </c>
      <c r="BH1608" s="96"/>
      <c r="BI1608" s="197"/>
      <c r="BJ1608" s="197"/>
    </row>
    <row r="1609" spans="1:62" s="13" customFormat="1" ht="15" hidden="1" customHeight="1">
      <c r="A1609" s="27">
        <v>139</v>
      </c>
      <c r="B1609" s="29"/>
      <c r="C1609" s="83" t="str">
        <f t="shared" si="305"/>
        <v>JAW-BT-TGR-0024</v>
      </c>
      <c r="D1609" s="83">
        <v>30572220031</v>
      </c>
      <c r="E1609" s="83" t="s">
        <v>7456</v>
      </c>
      <c r="F1609" s="83" t="s">
        <v>2903</v>
      </c>
      <c r="G1609" s="83" t="s">
        <v>5840</v>
      </c>
      <c r="H1609" s="84" t="s">
        <v>6825</v>
      </c>
      <c r="I1609" s="100">
        <v>106.656092</v>
      </c>
      <c r="J1609" s="100">
        <v>-6.3103550000000004</v>
      </c>
      <c r="K1609" s="100">
        <v>30</v>
      </c>
      <c r="L1609" s="100" t="s">
        <v>4597</v>
      </c>
      <c r="M1609" s="84"/>
      <c r="N1609" s="84"/>
      <c r="O1609" s="83" t="s">
        <v>3336</v>
      </c>
      <c r="P1609" s="84" t="s">
        <v>199</v>
      </c>
      <c r="Q1609" s="83" t="s">
        <v>651</v>
      </c>
      <c r="R1609" s="83" t="s">
        <v>652</v>
      </c>
      <c r="S1609" s="83" t="s">
        <v>106</v>
      </c>
      <c r="T1609" s="83" t="s">
        <v>4465</v>
      </c>
      <c r="U1609" s="83" t="s">
        <v>2197</v>
      </c>
      <c r="V1609" s="83" t="s">
        <v>4473</v>
      </c>
      <c r="W1609" s="83" t="s">
        <v>2204</v>
      </c>
      <c r="X1609" s="83" t="s">
        <v>2426</v>
      </c>
      <c r="Y1609" s="85">
        <v>6614368</v>
      </c>
      <c r="Z1609" s="86">
        <v>43843</v>
      </c>
      <c r="AA1609" s="86"/>
      <c r="AB1609" s="87">
        <f t="shared" ca="1" si="308"/>
        <v>170</v>
      </c>
      <c r="AC1609" s="88" t="str">
        <f t="shared" ca="1" si="309"/>
        <v>&gt; 150 days</v>
      </c>
      <c r="AD1609" s="89">
        <f t="shared" si="304"/>
        <v>43993</v>
      </c>
      <c r="AE1609" s="90" t="str">
        <f t="shared" si="301"/>
        <v>W24-2020</v>
      </c>
      <c r="AF1609" s="90" t="str">
        <f t="shared" si="302"/>
        <v>Jun-2020</v>
      </c>
      <c r="AG1609" s="89">
        <v>43963</v>
      </c>
      <c r="AH1609" s="90" t="str">
        <f t="shared" si="306"/>
        <v>W20-2020</v>
      </c>
      <c r="AI1609" s="90" t="str">
        <f t="shared" si="307"/>
        <v>May-2020</v>
      </c>
      <c r="AJ1609" s="89">
        <v>44018</v>
      </c>
      <c r="AK1609" s="90" t="str">
        <f t="shared" si="310"/>
        <v>W28-2020</v>
      </c>
      <c r="AL1609" s="90" t="str">
        <f t="shared" si="311"/>
        <v>Jul-2020</v>
      </c>
      <c r="AM1609" s="89">
        <v>44018</v>
      </c>
      <c r="AN1609" s="90" t="str">
        <f t="shared" si="312"/>
        <v>W28-2020</v>
      </c>
      <c r="AO1609" s="90" t="str">
        <f t="shared" si="313"/>
        <v>Jul-2020</v>
      </c>
      <c r="AP1609" s="83" t="s">
        <v>4464</v>
      </c>
      <c r="AQ1609" s="107" t="s">
        <v>6007</v>
      </c>
      <c r="AR1609" s="89"/>
      <c r="AS1609" s="93">
        <v>566201431275</v>
      </c>
      <c r="AT1609" s="94">
        <v>6.6</v>
      </c>
      <c r="AU1609" s="97"/>
      <c r="AV1609" s="95"/>
      <c r="AW1609" s="97"/>
      <c r="AX1609" s="89">
        <v>43967</v>
      </c>
      <c r="AY1609" s="89">
        <v>44013</v>
      </c>
      <c r="AZ1609" s="219" t="str">
        <f t="shared" si="303"/>
        <v>W27-2020</v>
      </c>
      <c r="BA1609" s="86"/>
      <c r="BB1609" s="86">
        <v>44023</v>
      </c>
      <c r="BC1609" s="86"/>
      <c r="BD1609" s="83" t="s">
        <v>3719</v>
      </c>
      <c r="BE1609" s="83" t="str">
        <f t="shared" si="300"/>
        <v>21.RFI</v>
      </c>
      <c r="BF1609" s="83" t="s">
        <v>3755</v>
      </c>
      <c r="BG1609" s="96" t="s">
        <v>3899</v>
      </c>
      <c r="BH1609" s="96"/>
      <c r="BI1609" s="197"/>
      <c r="BJ1609" s="197"/>
    </row>
    <row r="1610" spans="1:62" s="13" customFormat="1" ht="15" hidden="1" customHeight="1">
      <c r="A1610" s="27">
        <v>46</v>
      </c>
      <c r="B1610" s="29"/>
      <c r="C1610" s="83" t="str">
        <f t="shared" si="305"/>
        <v>JAW-JK-TJP-0615</v>
      </c>
      <c r="D1610" s="83">
        <v>30571920031</v>
      </c>
      <c r="E1610" s="83" t="s">
        <v>7733</v>
      </c>
      <c r="F1610" s="83" t="s">
        <v>2862</v>
      </c>
      <c r="G1610" s="83" t="s">
        <v>5840</v>
      </c>
      <c r="H1610" s="84" t="s">
        <v>6825</v>
      </c>
      <c r="I1610" s="100">
        <v>106.926828</v>
      </c>
      <c r="J1610" s="100">
        <v>-6.1107719999999999</v>
      </c>
      <c r="K1610" s="100">
        <v>25</v>
      </c>
      <c r="L1610" s="100" t="s">
        <v>4524</v>
      </c>
      <c r="M1610" s="84"/>
      <c r="N1610" s="84"/>
      <c r="O1610" s="83" t="s">
        <v>3245</v>
      </c>
      <c r="P1610" s="84" t="s">
        <v>199</v>
      </c>
      <c r="Q1610" s="83" t="s">
        <v>465</v>
      </c>
      <c r="R1610" s="83" t="s">
        <v>466</v>
      </c>
      <c r="S1610" s="83" t="s">
        <v>106</v>
      </c>
      <c r="T1610" s="83" t="s">
        <v>4465</v>
      </c>
      <c r="U1610" s="83" t="s">
        <v>2197</v>
      </c>
      <c r="V1610" s="83" t="s">
        <v>4469</v>
      </c>
      <c r="W1610" s="83" t="s">
        <v>2210</v>
      </c>
      <c r="X1610" s="83" t="s">
        <v>2448</v>
      </c>
      <c r="Y1610" s="85">
        <v>6614368</v>
      </c>
      <c r="Z1610" s="86">
        <v>43843</v>
      </c>
      <c r="AA1610" s="86"/>
      <c r="AB1610" s="87">
        <f t="shared" ca="1" si="308"/>
        <v>169</v>
      </c>
      <c r="AC1610" s="88" t="str">
        <f t="shared" ca="1" si="309"/>
        <v>&gt; 150 days</v>
      </c>
      <c r="AD1610" s="89">
        <f t="shared" si="304"/>
        <v>43993</v>
      </c>
      <c r="AE1610" s="90" t="str">
        <f t="shared" si="301"/>
        <v>W24-2020</v>
      </c>
      <c r="AF1610" s="90" t="str">
        <f t="shared" si="302"/>
        <v>Jun-2020</v>
      </c>
      <c r="AG1610" s="89">
        <v>43936</v>
      </c>
      <c r="AH1610" s="90" t="str">
        <f t="shared" si="306"/>
        <v>W16-2020</v>
      </c>
      <c r="AI1610" s="90" t="str">
        <f t="shared" si="307"/>
        <v>Apr-2020</v>
      </c>
      <c r="AJ1610" s="89">
        <v>44018</v>
      </c>
      <c r="AK1610" s="90" t="str">
        <f t="shared" si="310"/>
        <v>W28-2020</v>
      </c>
      <c r="AL1610" s="90" t="str">
        <f t="shared" si="311"/>
        <v>Jul-2020</v>
      </c>
      <c r="AM1610" s="89">
        <v>44018</v>
      </c>
      <c r="AN1610" s="90" t="str">
        <f t="shared" si="312"/>
        <v>W28-2020</v>
      </c>
      <c r="AO1610" s="90" t="str">
        <f t="shared" si="313"/>
        <v>Jul-2020</v>
      </c>
      <c r="AP1610" s="83" t="s">
        <v>4464</v>
      </c>
      <c r="AQ1610" s="107" t="s">
        <v>6007</v>
      </c>
      <c r="AR1610" s="89"/>
      <c r="AS1610" s="93">
        <v>545302712469</v>
      </c>
      <c r="AT1610" s="94">
        <v>6.6</v>
      </c>
      <c r="AU1610" s="97"/>
      <c r="AV1610" s="95"/>
      <c r="AW1610" s="97"/>
      <c r="AX1610" s="89">
        <v>43937</v>
      </c>
      <c r="AY1610" s="89">
        <v>44012</v>
      </c>
      <c r="AZ1610" s="219" t="str">
        <f t="shared" si="303"/>
        <v>W27-2020</v>
      </c>
      <c r="BA1610" s="86"/>
      <c r="BB1610" s="86">
        <v>44030</v>
      </c>
      <c r="BC1610" s="86"/>
      <c r="BD1610" s="83" t="s">
        <v>3719</v>
      </c>
      <c r="BE1610" s="83" t="str">
        <f t="shared" si="300"/>
        <v>21.RFI</v>
      </c>
      <c r="BF1610" s="83" t="s">
        <v>3755</v>
      </c>
      <c r="BG1610" s="96" t="s">
        <v>3806</v>
      </c>
      <c r="BH1610" s="96"/>
      <c r="BI1610" s="197"/>
      <c r="BJ1610" s="197"/>
    </row>
    <row r="1611" spans="1:62" s="13" customFormat="1" ht="15" hidden="1" customHeight="1">
      <c r="A1611" s="27">
        <v>57</v>
      </c>
      <c r="B1611" s="29"/>
      <c r="C1611" s="83" t="str">
        <f t="shared" si="305"/>
        <v>JAW-JK-GGP-0527</v>
      </c>
      <c r="D1611" s="83">
        <v>30571900031</v>
      </c>
      <c r="E1611" s="83" t="s">
        <v>7701</v>
      </c>
      <c r="F1611" s="83" t="s">
        <v>2868</v>
      </c>
      <c r="G1611" s="83" t="s">
        <v>5840</v>
      </c>
      <c r="H1611" s="84" t="s">
        <v>6825</v>
      </c>
      <c r="I1611" s="100">
        <v>106.75560400000001</v>
      </c>
      <c r="J1611" s="100">
        <v>-6.145651</v>
      </c>
      <c r="K1611" s="100">
        <v>35</v>
      </c>
      <c r="L1611" s="100" t="s">
        <v>4532</v>
      </c>
      <c r="M1611" s="84"/>
      <c r="N1611" s="84"/>
      <c r="O1611" s="83" t="s">
        <v>3256</v>
      </c>
      <c r="P1611" s="84" t="s">
        <v>199</v>
      </c>
      <c r="Q1611" s="83" t="s">
        <v>487</v>
      </c>
      <c r="R1611" s="83" t="s">
        <v>488</v>
      </c>
      <c r="S1611" s="83" t="s">
        <v>106</v>
      </c>
      <c r="T1611" s="83" t="s">
        <v>4465</v>
      </c>
      <c r="U1611" s="83" t="s">
        <v>2197</v>
      </c>
      <c r="V1611" s="83" t="s">
        <v>4469</v>
      </c>
      <c r="W1611" s="83" t="s">
        <v>2210</v>
      </c>
      <c r="X1611" s="83" t="s">
        <v>2451</v>
      </c>
      <c r="Y1611" s="85">
        <v>6614368</v>
      </c>
      <c r="Z1611" s="86">
        <v>43843</v>
      </c>
      <c r="AA1611" s="86"/>
      <c r="AB1611" s="87">
        <f t="shared" ca="1" si="308"/>
        <v>169</v>
      </c>
      <c r="AC1611" s="88" t="str">
        <f t="shared" ca="1" si="309"/>
        <v>&gt; 150 days</v>
      </c>
      <c r="AD1611" s="89">
        <f t="shared" si="304"/>
        <v>43993</v>
      </c>
      <c r="AE1611" s="90" t="str">
        <f t="shared" si="301"/>
        <v>W24-2020</v>
      </c>
      <c r="AF1611" s="90" t="str">
        <f t="shared" si="302"/>
        <v>Jun-2020</v>
      </c>
      <c r="AG1611" s="89">
        <v>43963</v>
      </c>
      <c r="AH1611" s="90" t="str">
        <f t="shared" si="306"/>
        <v>W20-2020</v>
      </c>
      <c r="AI1611" s="90" t="str">
        <f t="shared" si="307"/>
        <v>May-2020</v>
      </c>
      <c r="AJ1611" s="89">
        <v>44018</v>
      </c>
      <c r="AK1611" s="90" t="str">
        <f t="shared" si="310"/>
        <v>W28-2020</v>
      </c>
      <c r="AL1611" s="90" t="str">
        <f t="shared" si="311"/>
        <v>Jul-2020</v>
      </c>
      <c r="AM1611" s="89">
        <v>44018</v>
      </c>
      <c r="AN1611" s="90" t="str">
        <f t="shared" si="312"/>
        <v>W28-2020</v>
      </c>
      <c r="AO1611" s="90" t="str">
        <f t="shared" si="313"/>
        <v>Jul-2020</v>
      </c>
      <c r="AP1611" s="83" t="s">
        <v>4464</v>
      </c>
      <c r="AQ1611" s="107" t="s">
        <v>6007</v>
      </c>
      <c r="AR1611" s="89"/>
      <c r="AS1611" s="93">
        <v>542103703114</v>
      </c>
      <c r="AT1611" s="94">
        <v>6.6</v>
      </c>
      <c r="AU1611" s="97"/>
      <c r="AV1611" s="95"/>
      <c r="AW1611" s="97"/>
      <c r="AX1611" s="89">
        <v>43938</v>
      </c>
      <c r="AY1611" s="89">
        <v>44012</v>
      </c>
      <c r="AZ1611" s="219" t="str">
        <f t="shared" si="303"/>
        <v>W27-2020</v>
      </c>
      <c r="BA1611" s="86"/>
      <c r="BB1611" s="86">
        <v>44027</v>
      </c>
      <c r="BC1611" s="86"/>
      <c r="BD1611" s="83" t="s">
        <v>3719</v>
      </c>
      <c r="BE1611" s="83" t="str">
        <f t="shared" si="300"/>
        <v>21.RFI</v>
      </c>
      <c r="BF1611" s="83" t="s">
        <v>3755</v>
      </c>
      <c r="BG1611" s="96" t="s">
        <v>3817</v>
      </c>
      <c r="BH1611" s="437"/>
      <c r="BJ1611" s="190"/>
    </row>
    <row r="1612" spans="1:62" s="13" customFormat="1" ht="15" hidden="1" customHeight="1">
      <c r="A1612" s="27">
        <v>60</v>
      </c>
      <c r="B1612" s="29"/>
      <c r="C1612" s="83" t="str">
        <f t="shared" si="305"/>
        <v>JAW-JK-KYB-0110</v>
      </c>
      <c r="D1612" s="83">
        <v>30573440031</v>
      </c>
      <c r="E1612" s="83" t="s">
        <v>7697</v>
      </c>
      <c r="F1612" s="83" t="s">
        <v>2871</v>
      </c>
      <c r="G1612" s="83" t="s">
        <v>5840</v>
      </c>
      <c r="H1612" s="84" t="s">
        <v>6825</v>
      </c>
      <c r="I1612" s="100">
        <v>106.80523100000001</v>
      </c>
      <c r="J1612" s="100">
        <v>-6.234369</v>
      </c>
      <c r="K1612" s="100">
        <v>30</v>
      </c>
      <c r="L1612" s="100" t="s">
        <v>4507</v>
      </c>
      <c r="M1612" s="84"/>
      <c r="N1612" s="84"/>
      <c r="O1612" s="285" t="s">
        <v>3258</v>
      </c>
      <c r="P1612" s="84" t="s">
        <v>199</v>
      </c>
      <c r="Q1612" s="83" t="s">
        <v>493</v>
      </c>
      <c r="R1612" s="83" t="s">
        <v>494</v>
      </c>
      <c r="S1612" s="83" t="s">
        <v>106</v>
      </c>
      <c r="T1612" s="83" t="s">
        <v>4465</v>
      </c>
      <c r="U1612" s="83" t="s">
        <v>2197</v>
      </c>
      <c r="V1612" s="83" t="s">
        <v>4469</v>
      </c>
      <c r="W1612" s="83" t="s">
        <v>2210</v>
      </c>
      <c r="X1612" s="83" t="s">
        <v>2432</v>
      </c>
      <c r="Y1612" s="85">
        <v>6614368</v>
      </c>
      <c r="Z1612" s="86">
        <v>43843</v>
      </c>
      <c r="AA1612" s="86"/>
      <c r="AB1612" s="87">
        <f t="shared" ca="1" si="308"/>
        <v>169</v>
      </c>
      <c r="AC1612" s="88" t="str">
        <f t="shared" ca="1" si="309"/>
        <v>&gt; 150 days</v>
      </c>
      <c r="AD1612" s="89">
        <f t="shared" si="304"/>
        <v>43993</v>
      </c>
      <c r="AE1612" s="90" t="str">
        <f t="shared" si="301"/>
        <v>W24-2020</v>
      </c>
      <c r="AF1612" s="90" t="str">
        <f t="shared" si="302"/>
        <v>Jun-2020</v>
      </c>
      <c r="AG1612" s="89">
        <v>43936</v>
      </c>
      <c r="AH1612" s="90" t="str">
        <f t="shared" si="306"/>
        <v>W16-2020</v>
      </c>
      <c r="AI1612" s="90" t="str">
        <f t="shared" si="307"/>
        <v>Apr-2020</v>
      </c>
      <c r="AJ1612" s="89">
        <v>44018</v>
      </c>
      <c r="AK1612" s="90" t="str">
        <f t="shared" si="310"/>
        <v>W28-2020</v>
      </c>
      <c r="AL1612" s="90" t="str">
        <f t="shared" si="311"/>
        <v>Jul-2020</v>
      </c>
      <c r="AM1612" s="89">
        <v>44018</v>
      </c>
      <c r="AN1612" s="90" t="str">
        <f t="shared" si="312"/>
        <v>W28-2020</v>
      </c>
      <c r="AO1612" s="90" t="str">
        <f t="shared" si="313"/>
        <v>Jul-2020</v>
      </c>
      <c r="AP1612" s="83" t="s">
        <v>4464</v>
      </c>
      <c r="AQ1612" s="107" t="s">
        <v>6007</v>
      </c>
      <c r="AR1612" s="89"/>
      <c r="AS1612" s="93">
        <v>543105613735</v>
      </c>
      <c r="AT1612" s="94">
        <v>6.6</v>
      </c>
      <c r="AU1612" s="97"/>
      <c r="AV1612" s="95"/>
      <c r="AW1612" s="97"/>
      <c r="AX1612" s="89">
        <v>43937</v>
      </c>
      <c r="AY1612" s="89">
        <v>44012</v>
      </c>
      <c r="AZ1612" s="219" t="str">
        <f t="shared" si="303"/>
        <v>W27-2020</v>
      </c>
      <c r="BA1612" s="86"/>
      <c r="BB1612" s="86">
        <v>44034</v>
      </c>
      <c r="BC1612" s="86"/>
      <c r="BD1612" s="83" t="s">
        <v>3719</v>
      </c>
      <c r="BE1612" s="83" t="str">
        <f t="shared" si="300"/>
        <v>21.RFI</v>
      </c>
      <c r="BF1612" s="83" t="s">
        <v>3755</v>
      </c>
      <c r="BG1612" s="96" t="s">
        <v>3820</v>
      </c>
      <c r="BH1612" s="96"/>
      <c r="BI1612" s="197"/>
      <c r="BJ1612" s="197"/>
    </row>
    <row r="1613" spans="1:62" s="201" customFormat="1" ht="15" hidden="1" customHeight="1">
      <c r="A1613" s="27">
        <v>81</v>
      </c>
      <c r="B1613" s="29"/>
      <c r="C1613" s="83" t="str">
        <f t="shared" si="305"/>
        <v>JAW-JK-TJP-0626</v>
      </c>
      <c r="D1613" s="83">
        <v>20210805621</v>
      </c>
      <c r="E1613" s="83" t="s">
        <v>7648</v>
      </c>
      <c r="F1613" s="83" t="s">
        <v>536</v>
      </c>
      <c r="G1613" s="83" t="s">
        <v>5840</v>
      </c>
      <c r="H1613" s="84" t="s">
        <v>6825</v>
      </c>
      <c r="I1613" s="100">
        <v>106.88880399999999</v>
      </c>
      <c r="J1613" s="100">
        <v>-6.1142529999999997</v>
      </c>
      <c r="K1613" s="100">
        <v>30</v>
      </c>
      <c r="L1613" s="100" t="s">
        <v>4552</v>
      </c>
      <c r="M1613" s="84"/>
      <c r="N1613" s="84"/>
      <c r="O1613" s="285" t="s">
        <v>3279</v>
      </c>
      <c r="P1613" s="84" t="s">
        <v>199</v>
      </c>
      <c r="Q1613" s="83" t="s">
        <v>535</v>
      </c>
      <c r="R1613" s="83" t="s">
        <v>536</v>
      </c>
      <c r="S1613" s="83" t="s">
        <v>106</v>
      </c>
      <c r="T1613" s="83" t="s">
        <v>4465</v>
      </c>
      <c r="U1613" s="83" t="s">
        <v>2197</v>
      </c>
      <c r="V1613" s="83" t="s">
        <v>4469</v>
      </c>
      <c r="W1613" s="83" t="s">
        <v>2210</v>
      </c>
      <c r="X1613" s="83" t="s">
        <v>2448</v>
      </c>
      <c r="Y1613" s="85">
        <v>6614368</v>
      </c>
      <c r="Z1613" s="86">
        <v>43843</v>
      </c>
      <c r="AA1613" s="86"/>
      <c r="AB1613" s="87">
        <f t="shared" ca="1" si="308"/>
        <v>169</v>
      </c>
      <c r="AC1613" s="88" t="str">
        <f t="shared" ca="1" si="309"/>
        <v>&gt; 150 days</v>
      </c>
      <c r="AD1613" s="89">
        <f t="shared" si="304"/>
        <v>43993</v>
      </c>
      <c r="AE1613" s="90" t="str">
        <f t="shared" si="301"/>
        <v>W24-2020</v>
      </c>
      <c r="AF1613" s="90" t="str">
        <f t="shared" si="302"/>
        <v>Jun-2020</v>
      </c>
      <c r="AG1613" s="89">
        <v>43988</v>
      </c>
      <c r="AH1613" s="90" t="str">
        <f t="shared" si="306"/>
        <v>W23-2020</v>
      </c>
      <c r="AI1613" s="90" t="str">
        <f t="shared" si="307"/>
        <v>Jun-2020</v>
      </c>
      <c r="AJ1613" s="89">
        <v>44018</v>
      </c>
      <c r="AK1613" s="90" t="str">
        <f t="shared" si="310"/>
        <v>W28-2020</v>
      </c>
      <c r="AL1613" s="90" t="str">
        <f t="shared" si="311"/>
        <v>Jul-2020</v>
      </c>
      <c r="AM1613" s="89">
        <v>44018</v>
      </c>
      <c r="AN1613" s="90" t="str">
        <f t="shared" si="312"/>
        <v>W28-2020</v>
      </c>
      <c r="AO1613" s="90" t="str">
        <f t="shared" si="313"/>
        <v>Jul-2020</v>
      </c>
      <c r="AP1613" s="83" t="s">
        <v>4464</v>
      </c>
      <c r="AQ1613" s="107" t="s">
        <v>6007</v>
      </c>
      <c r="AR1613" s="89"/>
      <c r="AS1613" s="93">
        <v>545103527637</v>
      </c>
      <c r="AT1613" s="94">
        <v>6.6</v>
      </c>
      <c r="AU1613" s="255"/>
      <c r="AV1613" s="95"/>
      <c r="AW1613" s="97"/>
      <c r="AX1613" s="89">
        <v>43967</v>
      </c>
      <c r="AY1613" s="89">
        <v>44012</v>
      </c>
      <c r="AZ1613" s="219" t="str">
        <f t="shared" si="303"/>
        <v>W27-2020</v>
      </c>
      <c r="BA1613" s="86"/>
      <c r="BB1613" s="86">
        <v>44027</v>
      </c>
      <c r="BC1613" s="86"/>
      <c r="BD1613" s="83" t="s">
        <v>3719</v>
      </c>
      <c r="BE1613" s="83" t="str">
        <f t="shared" si="300"/>
        <v>21.RFI</v>
      </c>
      <c r="BF1613" s="83" t="s">
        <v>3755</v>
      </c>
      <c r="BG1613" s="96" t="s">
        <v>3841</v>
      </c>
      <c r="BH1613" s="96"/>
      <c r="BI1613" s="197"/>
      <c r="BJ1613" s="197"/>
    </row>
    <row r="1614" spans="1:62" s="201" customFormat="1" ht="15" hidden="1" customHeight="1">
      <c r="A1614" s="27">
        <v>88</v>
      </c>
      <c r="B1614" s="29"/>
      <c r="C1614" s="83" t="str">
        <f t="shared" si="305"/>
        <v>JAW-JK-KYB-0107</v>
      </c>
      <c r="D1614" s="83">
        <v>30572330031</v>
      </c>
      <c r="E1614" s="83" t="s">
        <v>7636</v>
      </c>
      <c r="F1614" s="83" t="s">
        <v>2884</v>
      </c>
      <c r="G1614" s="83" t="s">
        <v>5840</v>
      </c>
      <c r="H1614" s="84" t="s">
        <v>6825</v>
      </c>
      <c r="I1614" s="100">
        <v>106.815724</v>
      </c>
      <c r="J1614" s="100">
        <v>-6.2870059999999999</v>
      </c>
      <c r="K1614" s="100">
        <v>25</v>
      </c>
      <c r="L1614" s="100" t="s">
        <v>4507</v>
      </c>
      <c r="M1614" s="84"/>
      <c r="N1614" s="84"/>
      <c r="O1614" s="83" t="s">
        <v>3286</v>
      </c>
      <c r="P1614" s="84" t="s">
        <v>199</v>
      </c>
      <c r="Q1614" s="83" t="s">
        <v>549</v>
      </c>
      <c r="R1614" s="83" t="s">
        <v>550</v>
      </c>
      <c r="S1614" s="83" t="s">
        <v>106</v>
      </c>
      <c r="T1614" s="83" t="s">
        <v>4465</v>
      </c>
      <c r="U1614" s="83" t="s">
        <v>2197</v>
      </c>
      <c r="V1614" s="83" t="s">
        <v>4469</v>
      </c>
      <c r="W1614" s="83" t="s">
        <v>2210</v>
      </c>
      <c r="X1614" s="83" t="s">
        <v>2432</v>
      </c>
      <c r="Y1614" s="85">
        <v>6614368</v>
      </c>
      <c r="Z1614" s="86">
        <v>43843</v>
      </c>
      <c r="AA1614" s="86"/>
      <c r="AB1614" s="87">
        <f t="shared" ca="1" si="308"/>
        <v>169</v>
      </c>
      <c r="AC1614" s="88" t="str">
        <f t="shared" ca="1" si="309"/>
        <v>&gt; 150 days</v>
      </c>
      <c r="AD1614" s="89">
        <f t="shared" si="304"/>
        <v>43993</v>
      </c>
      <c r="AE1614" s="90" t="str">
        <f t="shared" si="301"/>
        <v>W24-2020</v>
      </c>
      <c r="AF1614" s="90" t="str">
        <f t="shared" si="302"/>
        <v>Jun-2020</v>
      </c>
      <c r="AG1614" s="89">
        <v>43921</v>
      </c>
      <c r="AH1614" s="90" t="str">
        <f t="shared" si="306"/>
        <v>W14-2020</v>
      </c>
      <c r="AI1614" s="90" t="str">
        <f t="shared" si="307"/>
        <v>Mar-2020</v>
      </c>
      <c r="AJ1614" s="89">
        <v>44018</v>
      </c>
      <c r="AK1614" s="90" t="str">
        <f t="shared" si="310"/>
        <v>W28-2020</v>
      </c>
      <c r="AL1614" s="90" t="str">
        <f t="shared" si="311"/>
        <v>Jul-2020</v>
      </c>
      <c r="AM1614" s="89">
        <v>44018</v>
      </c>
      <c r="AN1614" s="90" t="str">
        <f t="shared" si="312"/>
        <v>W28-2020</v>
      </c>
      <c r="AO1614" s="90" t="str">
        <f t="shared" si="313"/>
        <v>Jul-2020</v>
      </c>
      <c r="AP1614" s="83" t="s">
        <v>4464</v>
      </c>
      <c r="AQ1614" s="107" t="s">
        <v>6007</v>
      </c>
      <c r="AR1614" s="89"/>
      <c r="AS1614" s="93">
        <v>543105613743</v>
      </c>
      <c r="AT1614" s="94">
        <v>6.6</v>
      </c>
      <c r="AU1614" s="97"/>
      <c r="AV1614" s="95"/>
      <c r="AW1614" s="97"/>
      <c r="AX1614" s="89">
        <v>43921</v>
      </c>
      <c r="AY1614" s="89">
        <v>44012</v>
      </c>
      <c r="AZ1614" s="219" t="str">
        <f t="shared" si="303"/>
        <v>W27-2020</v>
      </c>
      <c r="BA1614" s="86"/>
      <c r="BB1614" s="86">
        <v>44035</v>
      </c>
      <c r="BC1614" s="86"/>
      <c r="BD1614" s="83" t="s">
        <v>3719</v>
      </c>
      <c r="BE1614" s="83" t="str">
        <f t="shared" si="300"/>
        <v>21.RFI</v>
      </c>
      <c r="BF1614" s="83" t="s">
        <v>3755</v>
      </c>
      <c r="BG1614" s="96" t="s">
        <v>3848</v>
      </c>
      <c r="BH1614" s="437"/>
      <c r="BI1614" s="190"/>
      <c r="BJ1614" s="190"/>
    </row>
    <row r="1615" spans="1:62" s="13" customFormat="1" ht="15" hidden="1" customHeight="1">
      <c r="A1615" s="27">
        <v>63</v>
      </c>
      <c r="B1615" s="29"/>
      <c r="C1615" s="83" t="str">
        <f t="shared" si="305"/>
        <v>JAW-BT-TGR-0030</v>
      </c>
      <c r="D1615" s="83">
        <v>30572040031</v>
      </c>
      <c r="E1615" s="83" t="s">
        <v>7693</v>
      </c>
      <c r="F1615" s="83" t="s">
        <v>2874</v>
      </c>
      <c r="G1615" s="83" t="s">
        <v>5840</v>
      </c>
      <c r="H1615" s="84" t="s">
        <v>6825</v>
      </c>
      <c r="I1615" s="100">
        <v>106.44488699999999</v>
      </c>
      <c r="J1615" s="100">
        <v>-6.1460100000000004</v>
      </c>
      <c r="K1615" s="100">
        <v>50</v>
      </c>
      <c r="L1615" s="100" t="s">
        <v>4537</v>
      </c>
      <c r="M1615" s="84"/>
      <c r="N1615" s="84"/>
      <c r="O1615" s="83" t="s">
        <v>3261</v>
      </c>
      <c r="P1615" s="84" t="s">
        <v>199</v>
      </c>
      <c r="Q1615" s="83" t="s">
        <v>499</v>
      </c>
      <c r="R1615" s="83" t="s">
        <v>500</v>
      </c>
      <c r="S1615" s="83" t="s">
        <v>106</v>
      </c>
      <c r="T1615" s="83" t="s">
        <v>4465</v>
      </c>
      <c r="U1615" s="83" t="s">
        <v>2197</v>
      </c>
      <c r="V1615" s="83" t="s">
        <v>4473</v>
      </c>
      <c r="W1615" s="83" t="s">
        <v>2204</v>
      </c>
      <c r="X1615" s="83" t="s">
        <v>2426</v>
      </c>
      <c r="Y1615" s="85">
        <v>6614368</v>
      </c>
      <c r="Z1615" s="86">
        <v>43843</v>
      </c>
      <c r="AA1615" s="86"/>
      <c r="AB1615" s="87">
        <f t="shared" ca="1" si="308"/>
        <v>165</v>
      </c>
      <c r="AC1615" s="88" t="str">
        <f t="shared" ca="1" si="309"/>
        <v>&gt; 150 days</v>
      </c>
      <c r="AD1615" s="89">
        <f t="shared" si="304"/>
        <v>43993</v>
      </c>
      <c r="AE1615" s="90" t="str">
        <f t="shared" si="301"/>
        <v>W24-2020</v>
      </c>
      <c r="AF1615" s="90" t="str">
        <f t="shared" si="302"/>
        <v>Jun-2020</v>
      </c>
      <c r="AG1615" s="89">
        <v>43921</v>
      </c>
      <c r="AH1615" s="90" t="str">
        <f t="shared" si="306"/>
        <v>W14-2020</v>
      </c>
      <c r="AI1615" s="90" t="str">
        <f t="shared" si="307"/>
        <v>Mar-2020</v>
      </c>
      <c r="AJ1615" s="89">
        <v>44018</v>
      </c>
      <c r="AK1615" s="90" t="str">
        <f t="shared" si="310"/>
        <v>W28-2020</v>
      </c>
      <c r="AL1615" s="90" t="str">
        <f t="shared" si="311"/>
        <v>Jul-2020</v>
      </c>
      <c r="AM1615" s="89">
        <v>44018</v>
      </c>
      <c r="AN1615" s="90" t="str">
        <f t="shared" si="312"/>
        <v>W28-2020</v>
      </c>
      <c r="AO1615" s="90" t="str">
        <f t="shared" si="313"/>
        <v>Jul-2020</v>
      </c>
      <c r="AP1615" s="83" t="s">
        <v>4464</v>
      </c>
      <c r="AQ1615" s="107" t="s">
        <v>6007</v>
      </c>
      <c r="AR1615" s="89"/>
      <c r="AS1615" s="93">
        <v>566401509462</v>
      </c>
      <c r="AT1615" s="94">
        <v>6.6</v>
      </c>
      <c r="AU1615" s="97"/>
      <c r="AV1615" s="95"/>
      <c r="AW1615" s="97"/>
      <c r="AX1615" s="89">
        <v>43921</v>
      </c>
      <c r="AY1615" s="89">
        <v>44008</v>
      </c>
      <c r="AZ1615" s="219" t="str">
        <f t="shared" si="303"/>
        <v>W26-2020</v>
      </c>
      <c r="BA1615" s="86"/>
      <c r="BB1615" s="86">
        <v>44051</v>
      </c>
      <c r="BC1615" s="86"/>
      <c r="BD1615" s="83" t="s">
        <v>3719</v>
      </c>
      <c r="BE1615" s="83" t="str">
        <f t="shared" si="300"/>
        <v>21.RFI</v>
      </c>
      <c r="BF1615" s="83" t="s">
        <v>3755</v>
      </c>
      <c r="BG1615" s="96" t="s">
        <v>3823</v>
      </c>
      <c r="BH1615" s="96"/>
      <c r="BI1615" s="197"/>
      <c r="BJ1615" s="197"/>
    </row>
    <row r="1616" spans="1:62" s="13" customFormat="1" ht="15" hidden="1" customHeight="1">
      <c r="A1616" s="27">
        <v>129</v>
      </c>
      <c r="B1616" s="29"/>
      <c r="C1616" s="83" t="str">
        <f t="shared" si="305"/>
        <v>JAW-BT-TGR-0025</v>
      </c>
      <c r="D1616" s="83">
        <v>30572240031</v>
      </c>
      <c r="E1616" s="83" t="s">
        <v>7498</v>
      </c>
      <c r="F1616" s="83" t="s">
        <v>2899</v>
      </c>
      <c r="G1616" s="83" t="s">
        <v>5840</v>
      </c>
      <c r="H1616" s="84" t="s">
        <v>6825</v>
      </c>
      <c r="I1616" s="100">
        <v>106.404211</v>
      </c>
      <c r="J1616" s="100">
        <v>-6.1554820000000001</v>
      </c>
      <c r="K1616" s="100">
        <v>40</v>
      </c>
      <c r="L1616" s="100" t="s">
        <v>4588</v>
      </c>
      <c r="M1616" s="84"/>
      <c r="N1616" s="84"/>
      <c r="O1616" s="83" t="s">
        <v>3326</v>
      </c>
      <c r="P1616" s="84" t="s">
        <v>199</v>
      </c>
      <c r="Q1616" s="83" t="s">
        <v>631</v>
      </c>
      <c r="R1616" s="83" t="s">
        <v>632</v>
      </c>
      <c r="S1616" s="83" t="s">
        <v>106</v>
      </c>
      <c r="T1616" s="83" t="s">
        <v>4465</v>
      </c>
      <c r="U1616" s="83" t="s">
        <v>2197</v>
      </c>
      <c r="V1616" s="83" t="s">
        <v>4473</v>
      </c>
      <c r="W1616" s="83" t="s">
        <v>2204</v>
      </c>
      <c r="X1616" s="83" t="s">
        <v>2426</v>
      </c>
      <c r="Y1616" s="85">
        <v>6614368</v>
      </c>
      <c r="Z1616" s="86">
        <v>43843</v>
      </c>
      <c r="AA1616" s="86"/>
      <c r="AB1616" s="87">
        <f t="shared" ca="1" si="308"/>
        <v>165</v>
      </c>
      <c r="AC1616" s="88" t="str">
        <f t="shared" ca="1" si="309"/>
        <v>&gt; 150 days</v>
      </c>
      <c r="AD1616" s="89">
        <f t="shared" si="304"/>
        <v>43993</v>
      </c>
      <c r="AE1616" s="90" t="str">
        <f t="shared" si="301"/>
        <v>W24-2020</v>
      </c>
      <c r="AF1616" s="90" t="str">
        <f t="shared" si="302"/>
        <v>Jun-2020</v>
      </c>
      <c r="AG1616" s="89">
        <v>43963</v>
      </c>
      <c r="AH1616" s="90" t="str">
        <f t="shared" si="306"/>
        <v>W20-2020</v>
      </c>
      <c r="AI1616" s="90" t="str">
        <f t="shared" si="307"/>
        <v>May-2020</v>
      </c>
      <c r="AJ1616" s="89">
        <v>44018</v>
      </c>
      <c r="AK1616" s="90" t="str">
        <f t="shared" si="310"/>
        <v>W28-2020</v>
      </c>
      <c r="AL1616" s="90" t="str">
        <f t="shared" si="311"/>
        <v>Jul-2020</v>
      </c>
      <c r="AM1616" s="89">
        <v>44018</v>
      </c>
      <c r="AN1616" s="90" t="str">
        <f t="shared" si="312"/>
        <v>W28-2020</v>
      </c>
      <c r="AO1616" s="90" t="str">
        <f t="shared" si="313"/>
        <v>Jul-2020</v>
      </c>
      <c r="AP1616" s="83" t="s">
        <v>4464</v>
      </c>
      <c r="AQ1616" s="107" t="s">
        <v>6007</v>
      </c>
      <c r="AR1616" s="89"/>
      <c r="AS1616" s="93">
        <v>566401509454</v>
      </c>
      <c r="AT1616" s="94">
        <v>6.6</v>
      </c>
      <c r="AU1616" s="97"/>
      <c r="AV1616" s="95"/>
      <c r="AW1616" s="97"/>
      <c r="AX1616" s="89">
        <v>43957</v>
      </c>
      <c r="AY1616" s="89">
        <v>44008</v>
      </c>
      <c r="AZ1616" s="219" t="str">
        <f t="shared" ref="AZ1616:AZ1647" si="314">IFERROR(VLOOKUP(AY1616,L_Convert,6,FALSE),"")</f>
        <v>W26-2020</v>
      </c>
      <c r="BA1616" s="86"/>
      <c r="BB1616" s="86">
        <v>44023</v>
      </c>
      <c r="BC1616" s="86"/>
      <c r="BD1616" s="83" t="s">
        <v>3719</v>
      </c>
      <c r="BE1616" s="83" t="str">
        <f t="shared" si="300"/>
        <v>21.RFI</v>
      </c>
      <c r="BF1616" s="83" t="s">
        <v>3755</v>
      </c>
      <c r="BG1616" s="96" t="s">
        <v>3889</v>
      </c>
      <c r="BH1616" s="437"/>
    </row>
    <row r="1617" spans="1:62" s="201" customFormat="1" ht="15" hidden="1" customHeight="1">
      <c r="A1617" s="27">
        <v>156</v>
      </c>
      <c r="B1617" s="29"/>
      <c r="C1617" s="83" t="str">
        <f t="shared" si="305"/>
        <v>JAW-BT-TGR-0032</v>
      </c>
      <c r="D1617" s="83">
        <v>30572170031</v>
      </c>
      <c r="E1617" s="83" t="s">
        <v>7418</v>
      </c>
      <c r="F1617" s="285" t="s">
        <v>2907</v>
      </c>
      <c r="G1617" s="83" t="s">
        <v>5840</v>
      </c>
      <c r="H1617" s="84" t="s">
        <v>6825</v>
      </c>
      <c r="I1617" s="100">
        <v>106.382614</v>
      </c>
      <c r="J1617" s="100">
        <v>-6.1869699999999996</v>
      </c>
      <c r="K1617" s="100">
        <v>50</v>
      </c>
      <c r="L1617" s="100" t="s">
        <v>4611</v>
      </c>
      <c r="M1617" s="84"/>
      <c r="N1617" s="84"/>
      <c r="O1617" s="83" t="s">
        <v>3353</v>
      </c>
      <c r="P1617" s="84" t="s">
        <v>199</v>
      </c>
      <c r="Q1617" s="83" t="s">
        <v>685</v>
      </c>
      <c r="R1617" s="83" t="s">
        <v>686</v>
      </c>
      <c r="S1617" s="83" t="s">
        <v>106</v>
      </c>
      <c r="T1617" s="83" t="s">
        <v>4465</v>
      </c>
      <c r="U1617" s="83" t="s">
        <v>2197</v>
      </c>
      <c r="V1617" s="83" t="s">
        <v>4473</v>
      </c>
      <c r="W1617" s="83" t="s">
        <v>2204</v>
      </c>
      <c r="X1617" s="83" t="s">
        <v>2426</v>
      </c>
      <c r="Y1617" s="85">
        <v>6614368</v>
      </c>
      <c r="Z1617" s="86">
        <v>43843</v>
      </c>
      <c r="AA1617" s="86"/>
      <c r="AB1617" s="87">
        <f t="shared" ca="1" si="308"/>
        <v>165</v>
      </c>
      <c r="AC1617" s="88" t="str">
        <f t="shared" ca="1" si="309"/>
        <v>&gt; 150 days</v>
      </c>
      <c r="AD1617" s="89">
        <f t="shared" si="304"/>
        <v>43993</v>
      </c>
      <c r="AE1617" s="90" t="str">
        <f t="shared" si="301"/>
        <v>W24-2020</v>
      </c>
      <c r="AF1617" s="90" t="str">
        <f t="shared" si="302"/>
        <v>Jun-2020</v>
      </c>
      <c r="AG1617" s="89">
        <v>43921</v>
      </c>
      <c r="AH1617" s="90" t="str">
        <f t="shared" si="306"/>
        <v>W14-2020</v>
      </c>
      <c r="AI1617" s="90" t="str">
        <f t="shared" si="307"/>
        <v>Mar-2020</v>
      </c>
      <c r="AJ1617" s="89">
        <v>44018</v>
      </c>
      <c r="AK1617" s="90" t="str">
        <f t="shared" si="310"/>
        <v>W28-2020</v>
      </c>
      <c r="AL1617" s="90" t="str">
        <f t="shared" si="311"/>
        <v>Jul-2020</v>
      </c>
      <c r="AM1617" s="89">
        <v>44018</v>
      </c>
      <c r="AN1617" s="90" t="str">
        <f t="shared" si="312"/>
        <v>W28-2020</v>
      </c>
      <c r="AO1617" s="90" t="str">
        <f t="shared" si="313"/>
        <v>Jul-2020</v>
      </c>
      <c r="AP1617" s="83" t="s">
        <v>4464</v>
      </c>
      <c r="AQ1617" s="107" t="s">
        <v>6007</v>
      </c>
      <c r="AR1617" s="89"/>
      <c r="AS1617" s="93">
        <v>566401509916</v>
      </c>
      <c r="AT1617" s="94">
        <v>6.6</v>
      </c>
      <c r="AU1617" s="97"/>
      <c r="AV1617" s="95"/>
      <c r="AW1617" s="97"/>
      <c r="AX1617" s="89">
        <v>43922</v>
      </c>
      <c r="AY1617" s="89">
        <v>44008</v>
      </c>
      <c r="AZ1617" s="219" t="str">
        <f t="shared" si="314"/>
        <v>W26-2020</v>
      </c>
      <c r="BA1617" s="86"/>
      <c r="BB1617" s="86">
        <v>44056</v>
      </c>
      <c r="BC1617" s="86"/>
      <c r="BD1617" s="83" t="s">
        <v>3719</v>
      </c>
      <c r="BE1617" s="83" t="str">
        <f t="shared" si="300"/>
        <v>21.RFI</v>
      </c>
      <c r="BF1617" s="83" t="s">
        <v>3755</v>
      </c>
      <c r="BG1617" s="96" t="s">
        <v>3916</v>
      </c>
      <c r="BH1617" s="437"/>
      <c r="BI1617" s="190"/>
      <c r="BJ1617" s="190"/>
    </row>
    <row r="1618" spans="1:62" s="329" customFormat="1" ht="15" hidden="1" customHeight="1">
      <c r="A1618" s="27">
        <v>33</v>
      </c>
      <c r="B1618" s="29"/>
      <c r="C1618" s="83" t="str">
        <f t="shared" si="305"/>
        <v>JAW-JT-BBS-0153</v>
      </c>
      <c r="D1618" s="83">
        <v>30571890031</v>
      </c>
      <c r="E1618" s="83" t="s">
        <v>7767</v>
      </c>
      <c r="F1618" s="83" t="s">
        <v>2854</v>
      </c>
      <c r="G1618" s="83" t="s">
        <v>5840</v>
      </c>
      <c r="H1618" s="84" t="s">
        <v>6825</v>
      </c>
      <c r="I1618" s="100">
        <v>109.036351</v>
      </c>
      <c r="J1618" s="100">
        <v>-6.8063320000000003</v>
      </c>
      <c r="K1618" s="100">
        <v>50</v>
      </c>
      <c r="L1618" s="100" t="s">
        <v>4514</v>
      </c>
      <c r="M1618" s="84"/>
      <c r="N1618" s="84"/>
      <c r="O1618" s="83" t="s">
        <v>3232</v>
      </c>
      <c r="P1618" s="84" t="s">
        <v>199</v>
      </c>
      <c r="Q1618" s="83" t="s">
        <v>439</v>
      </c>
      <c r="R1618" s="83" t="s">
        <v>440</v>
      </c>
      <c r="S1618" s="83" t="s">
        <v>106</v>
      </c>
      <c r="T1618" s="83" t="s">
        <v>4465</v>
      </c>
      <c r="U1618" s="83" t="s">
        <v>103</v>
      </c>
      <c r="V1618" s="83" t="s">
        <v>4468</v>
      </c>
      <c r="W1618" s="83" t="s">
        <v>2211</v>
      </c>
      <c r="X1618" s="83" t="s">
        <v>2441</v>
      </c>
      <c r="Y1618" s="85">
        <v>6614368</v>
      </c>
      <c r="Z1618" s="86">
        <v>43843</v>
      </c>
      <c r="AA1618" s="86"/>
      <c r="AB1618" s="87">
        <f t="shared" ca="1" si="308"/>
        <v>245</v>
      </c>
      <c r="AC1618" s="88" t="str">
        <f t="shared" ca="1" si="309"/>
        <v>&gt; 150 days</v>
      </c>
      <c r="AD1618" s="89">
        <f t="shared" si="304"/>
        <v>43993</v>
      </c>
      <c r="AE1618" s="90" t="str">
        <f t="shared" si="301"/>
        <v>W24-2020</v>
      </c>
      <c r="AF1618" s="90" t="str">
        <f t="shared" si="302"/>
        <v>Jun-2020</v>
      </c>
      <c r="AG1618" s="89">
        <v>43966</v>
      </c>
      <c r="AH1618" s="90" t="str">
        <f t="shared" si="306"/>
        <v>W20-2020</v>
      </c>
      <c r="AI1618" s="90" t="str">
        <f t="shared" si="307"/>
        <v>May-2020</v>
      </c>
      <c r="AJ1618" s="89">
        <v>44022</v>
      </c>
      <c r="AK1618" s="90" t="str">
        <f t="shared" si="310"/>
        <v>W28-2020</v>
      </c>
      <c r="AL1618" s="90" t="str">
        <f t="shared" si="311"/>
        <v>Jul-2020</v>
      </c>
      <c r="AM1618" s="89">
        <v>44088</v>
      </c>
      <c r="AN1618" s="90" t="str">
        <f t="shared" si="312"/>
        <v>W38-2020</v>
      </c>
      <c r="AO1618" s="90" t="str">
        <f t="shared" si="313"/>
        <v>Sep-2020</v>
      </c>
      <c r="AP1618" s="83" t="s">
        <v>4464</v>
      </c>
      <c r="AQ1618" s="107">
        <v>43994</v>
      </c>
      <c r="AR1618" s="89"/>
      <c r="AS1618" s="93">
        <v>522551431936</v>
      </c>
      <c r="AT1618" s="94">
        <v>11</v>
      </c>
      <c r="AU1618" s="97"/>
      <c r="AV1618" s="95"/>
      <c r="AW1618" s="97"/>
      <c r="AX1618" s="89">
        <v>43997</v>
      </c>
      <c r="AY1618" s="89">
        <v>44088</v>
      </c>
      <c r="AZ1618" s="219" t="str">
        <f t="shared" si="314"/>
        <v>W38-2020</v>
      </c>
      <c r="BA1618" s="86"/>
      <c r="BB1618" s="86"/>
      <c r="BC1618" s="86"/>
      <c r="BD1618" s="83" t="s">
        <v>3719</v>
      </c>
      <c r="BE1618" s="83" t="str">
        <f t="shared" si="300"/>
        <v>21.RFI</v>
      </c>
      <c r="BF1618" s="83" t="s">
        <v>3755</v>
      </c>
      <c r="BG1618" s="96" t="s">
        <v>3793</v>
      </c>
      <c r="BH1618" s="96"/>
      <c r="BI1618" s="197"/>
      <c r="BJ1618" s="197"/>
    </row>
    <row r="1619" spans="1:62" s="13" customFormat="1" ht="15" hidden="1" customHeight="1">
      <c r="A1619" s="27">
        <v>55</v>
      </c>
      <c r="B1619" s="29"/>
      <c r="C1619" s="83" t="str">
        <f t="shared" si="305"/>
        <v>JAW-JK-KYB-0096</v>
      </c>
      <c r="D1619" s="83">
        <v>30571750031</v>
      </c>
      <c r="E1619" s="83" t="s">
        <v>7704</v>
      </c>
      <c r="F1619" s="285" t="s">
        <v>2866</v>
      </c>
      <c r="G1619" s="83" t="s">
        <v>5840</v>
      </c>
      <c r="H1619" s="84" t="s">
        <v>6825</v>
      </c>
      <c r="I1619" s="100">
        <v>106.84451799999999</v>
      </c>
      <c r="J1619" s="100">
        <v>-6.3109890000000002</v>
      </c>
      <c r="K1619" s="100">
        <v>30</v>
      </c>
      <c r="L1619" s="100" t="s">
        <v>4530</v>
      </c>
      <c r="M1619" s="84"/>
      <c r="N1619" s="84"/>
      <c r="O1619" s="83" t="s">
        <v>3254</v>
      </c>
      <c r="P1619" s="84" t="s">
        <v>199</v>
      </c>
      <c r="Q1619" s="83" t="s">
        <v>483</v>
      </c>
      <c r="R1619" s="83" t="s">
        <v>484</v>
      </c>
      <c r="S1619" s="83" t="s">
        <v>106</v>
      </c>
      <c r="T1619" s="83" t="s">
        <v>4465</v>
      </c>
      <c r="U1619" s="83" t="s">
        <v>2197</v>
      </c>
      <c r="V1619" s="83" t="s">
        <v>4469</v>
      </c>
      <c r="W1619" s="83" t="s">
        <v>2210</v>
      </c>
      <c r="X1619" s="83" t="s">
        <v>2432</v>
      </c>
      <c r="Y1619" s="85">
        <v>6614368</v>
      </c>
      <c r="Z1619" s="86">
        <v>43843</v>
      </c>
      <c r="AA1619" s="86"/>
      <c r="AB1619" s="87">
        <f t="shared" ca="1" si="308"/>
        <v>207</v>
      </c>
      <c r="AC1619" s="88" t="str">
        <f t="shared" ca="1" si="309"/>
        <v>&gt; 150 days</v>
      </c>
      <c r="AD1619" s="89">
        <f t="shared" si="304"/>
        <v>43993</v>
      </c>
      <c r="AE1619" s="90" t="str">
        <f t="shared" si="301"/>
        <v>W24-2020</v>
      </c>
      <c r="AF1619" s="90" t="str">
        <f t="shared" si="302"/>
        <v>Jun-2020</v>
      </c>
      <c r="AG1619" s="89">
        <v>44012</v>
      </c>
      <c r="AH1619" s="90" t="str">
        <f t="shared" si="306"/>
        <v>W27-2020</v>
      </c>
      <c r="AI1619" s="90" t="str">
        <f t="shared" si="307"/>
        <v>Jun-2020</v>
      </c>
      <c r="AJ1619" s="89">
        <v>44027</v>
      </c>
      <c r="AK1619" s="90" t="str">
        <f t="shared" si="310"/>
        <v>W29-2020</v>
      </c>
      <c r="AL1619" s="90" t="str">
        <f t="shared" si="311"/>
        <v>Jul-2020</v>
      </c>
      <c r="AM1619" s="89">
        <v>44053</v>
      </c>
      <c r="AN1619" s="90" t="str">
        <f t="shared" si="312"/>
        <v>W33-2020</v>
      </c>
      <c r="AO1619" s="90" t="str">
        <f t="shared" si="313"/>
        <v>Aug-2020</v>
      </c>
      <c r="AP1619" s="83" t="s">
        <v>4464</v>
      </c>
      <c r="AQ1619" s="107">
        <v>44011</v>
      </c>
      <c r="AR1619" s="89"/>
      <c r="AS1619" s="93">
        <v>547401723708</v>
      </c>
      <c r="AT1619" s="94">
        <v>6.6</v>
      </c>
      <c r="AU1619" s="97"/>
      <c r="AV1619" s="95"/>
      <c r="AW1619" s="97"/>
      <c r="AX1619" s="89">
        <v>44011</v>
      </c>
      <c r="AY1619" s="89">
        <v>44050</v>
      </c>
      <c r="AZ1619" s="219" t="str">
        <f t="shared" si="314"/>
        <v>W32-2020</v>
      </c>
      <c r="BA1619" s="86"/>
      <c r="BB1619" s="86">
        <v>44071</v>
      </c>
      <c r="BC1619" s="86"/>
      <c r="BD1619" s="83" t="s">
        <v>3719</v>
      </c>
      <c r="BE1619" s="83" t="str">
        <f t="shared" ref="BE1619:BE1673" si="315">IFERROR(VLOOKUP($BD1619,L_Milestone,4,FALSE),"")</f>
        <v>21.RFI</v>
      </c>
      <c r="BF1619" s="83" t="s">
        <v>3755</v>
      </c>
      <c r="BG1619" s="96" t="s">
        <v>3815</v>
      </c>
      <c r="BH1619" s="96"/>
      <c r="BI1619" s="197"/>
      <c r="BJ1619" s="197"/>
    </row>
    <row r="1620" spans="1:62" s="13" customFormat="1" ht="15" hidden="1" customHeight="1">
      <c r="A1620" s="27">
        <v>94</v>
      </c>
      <c r="B1620" s="29"/>
      <c r="C1620" s="83" t="str">
        <f t="shared" si="305"/>
        <v>JAW-JB-CBI-0068</v>
      </c>
      <c r="D1620" s="83">
        <v>30573430031</v>
      </c>
      <c r="E1620" s="83" t="s">
        <v>7622</v>
      </c>
      <c r="F1620" s="83" t="s">
        <v>2888</v>
      </c>
      <c r="G1620" s="83" t="s">
        <v>5840</v>
      </c>
      <c r="H1620" s="84" t="s">
        <v>6825</v>
      </c>
      <c r="I1620" s="100">
        <v>106.957925</v>
      </c>
      <c r="J1620" s="100">
        <v>-6.4440390000000001</v>
      </c>
      <c r="K1620" s="100">
        <v>50</v>
      </c>
      <c r="L1620" s="100" t="s">
        <v>4562</v>
      </c>
      <c r="M1620" s="84"/>
      <c r="N1620" s="84"/>
      <c r="O1620" s="83" t="s">
        <v>3292</v>
      </c>
      <c r="P1620" s="84" t="s">
        <v>199</v>
      </c>
      <c r="Q1620" s="83" t="s">
        <v>561</v>
      </c>
      <c r="R1620" s="83" t="s">
        <v>562</v>
      </c>
      <c r="S1620" s="83" t="s">
        <v>106</v>
      </c>
      <c r="T1620" s="83" t="s">
        <v>4465</v>
      </c>
      <c r="U1620" s="83" t="s">
        <v>2197</v>
      </c>
      <c r="V1620" s="83" t="s">
        <v>4473</v>
      </c>
      <c r="W1620" s="83" t="s">
        <v>2205</v>
      </c>
      <c r="X1620" s="83" t="s">
        <v>2439</v>
      </c>
      <c r="Y1620" s="85">
        <v>6614368</v>
      </c>
      <c r="Z1620" s="86">
        <v>43843</v>
      </c>
      <c r="AA1620" s="86"/>
      <c r="AB1620" s="87">
        <f t="shared" ca="1" si="308"/>
        <v>193</v>
      </c>
      <c r="AC1620" s="88" t="str">
        <f t="shared" ca="1" si="309"/>
        <v>&gt; 150 days</v>
      </c>
      <c r="AD1620" s="89">
        <f t="shared" si="304"/>
        <v>43993</v>
      </c>
      <c r="AE1620" s="90" t="str">
        <f t="shared" si="301"/>
        <v>W24-2020</v>
      </c>
      <c r="AF1620" s="90" t="str">
        <f t="shared" si="302"/>
        <v>Jun-2020</v>
      </c>
      <c r="AG1620" s="89">
        <v>43972</v>
      </c>
      <c r="AH1620" s="90" t="str">
        <f t="shared" si="306"/>
        <v>W21-2020</v>
      </c>
      <c r="AI1620" s="90" t="str">
        <f t="shared" si="307"/>
        <v>May-2020</v>
      </c>
      <c r="AJ1620" s="89">
        <v>44027</v>
      </c>
      <c r="AK1620" s="90" t="str">
        <f t="shared" si="310"/>
        <v>W29-2020</v>
      </c>
      <c r="AL1620" s="90" t="str">
        <f t="shared" si="311"/>
        <v>Jul-2020</v>
      </c>
      <c r="AM1620" s="89">
        <v>44040</v>
      </c>
      <c r="AN1620" s="90" t="str">
        <f t="shared" si="312"/>
        <v>W31-2020</v>
      </c>
      <c r="AO1620" s="90" t="str">
        <f t="shared" si="313"/>
        <v>Jul-2020</v>
      </c>
      <c r="AP1620" s="83" t="s">
        <v>4464</v>
      </c>
      <c r="AQ1620" s="107">
        <v>44006</v>
      </c>
      <c r="AR1620" s="89"/>
      <c r="AS1620" s="93">
        <v>538657233015</v>
      </c>
      <c r="AT1620" s="94">
        <v>6.6</v>
      </c>
      <c r="AU1620" s="255"/>
      <c r="AV1620" s="95"/>
      <c r="AW1620" s="97"/>
      <c r="AX1620" s="89">
        <v>43972</v>
      </c>
      <c r="AY1620" s="89">
        <v>44036</v>
      </c>
      <c r="AZ1620" s="219" t="str">
        <f t="shared" si="314"/>
        <v>W30-2020</v>
      </c>
      <c r="BA1620" s="86"/>
      <c r="BB1620" s="86">
        <v>44056</v>
      </c>
      <c r="BC1620" s="86"/>
      <c r="BD1620" s="83" t="s">
        <v>3719</v>
      </c>
      <c r="BE1620" s="83" t="str">
        <f t="shared" si="315"/>
        <v>21.RFI</v>
      </c>
      <c r="BF1620" s="83" t="s">
        <v>3755</v>
      </c>
      <c r="BG1620" s="96" t="s">
        <v>3854</v>
      </c>
      <c r="BH1620" s="96"/>
      <c r="BI1620" s="197"/>
      <c r="BJ1620" s="197"/>
    </row>
    <row r="1621" spans="1:62" s="13" customFormat="1" ht="15" hidden="1" customHeight="1">
      <c r="A1621" s="27">
        <v>119</v>
      </c>
      <c r="B1621" s="29"/>
      <c r="C1621" s="83" t="str">
        <f t="shared" si="305"/>
        <v>JAW-JB-CBI-0071</v>
      </c>
      <c r="D1621" s="83">
        <v>30572150031</v>
      </c>
      <c r="E1621" s="83" t="s">
        <v>7534</v>
      </c>
      <c r="F1621" s="83" t="s">
        <v>2895</v>
      </c>
      <c r="G1621" s="83" t="s">
        <v>5840</v>
      </c>
      <c r="H1621" s="84" t="s">
        <v>6825</v>
      </c>
      <c r="I1621" s="100">
        <v>106.751299</v>
      </c>
      <c r="J1621" s="100">
        <v>-6.5032269999999999</v>
      </c>
      <c r="K1621" s="100">
        <v>50</v>
      </c>
      <c r="L1621" s="100" t="s">
        <v>4582</v>
      </c>
      <c r="M1621" s="84"/>
      <c r="N1621" s="84"/>
      <c r="O1621" s="83" t="s">
        <v>3317</v>
      </c>
      <c r="P1621" s="84" t="s">
        <v>199</v>
      </c>
      <c r="Q1621" s="83" t="s">
        <v>611</v>
      </c>
      <c r="R1621" s="83" t="s">
        <v>612</v>
      </c>
      <c r="S1621" s="83" t="s">
        <v>106</v>
      </c>
      <c r="T1621" s="83" t="s">
        <v>4465</v>
      </c>
      <c r="U1621" s="83" t="s">
        <v>2197</v>
      </c>
      <c r="V1621" s="83" t="s">
        <v>4473</v>
      </c>
      <c r="W1621" s="83" t="s">
        <v>2205</v>
      </c>
      <c r="X1621" s="83" t="s">
        <v>2439</v>
      </c>
      <c r="Y1621" s="85">
        <v>6614368</v>
      </c>
      <c r="Z1621" s="86">
        <v>43843</v>
      </c>
      <c r="AA1621" s="86"/>
      <c r="AB1621" s="87">
        <f t="shared" ca="1" si="308"/>
        <v>189</v>
      </c>
      <c r="AC1621" s="88" t="str">
        <f t="shared" ca="1" si="309"/>
        <v>&gt; 150 days</v>
      </c>
      <c r="AD1621" s="89">
        <f t="shared" si="304"/>
        <v>43993</v>
      </c>
      <c r="AE1621" s="90" t="str">
        <f t="shared" si="301"/>
        <v>W24-2020</v>
      </c>
      <c r="AF1621" s="90" t="str">
        <f t="shared" si="302"/>
        <v>Jun-2020</v>
      </c>
      <c r="AG1621" s="89">
        <v>43993</v>
      </c>
      <c r="AH1621" s="90" t="str">
        <f t="shared" si="306"/>
        <v>W24-2020</v>
      </c>
      <c r="AI1621" s="90" t="str">
        <f t="shared" si="307"/>
        <v>Jun-2020</v>
      </c>
      <c r="AJ1621" s="89">
        <v>44027</v>
      </c>
      <c r="AK1621" s="90" t="str">
        <f t="shared" si="310"/>
        <v>W29-2020</v>
      </c>
      <c r="AL1621" s="90" t="str">
        <f t="shared" si="311"/>
        <v>Jul-2020</v>
      </c>
      <c r="AM1621" s="89">
        <v>44027</v>
      </c>
      <c r="AN1621" s="90" t="str">
        <f t="shared" si="312"/>
        <v>W29-2020</v>
      </c>
      <c r="AO1621" s="90" t="str">
        <f t="shared" si="313"/>
        <v>Jul-2020</v>
      </c>
      <c r="AP1621" s="83" t="s">
        <v>4464</v>
      </c>
      <c r="AQ1621" s="107">
        <v>44006</v>
      </c>
      <c r="AR1621" s="89"/>
      <c r="AS1621" s="93">
        <v>538414568448</v>
      </c>
      <c r="AT1621" s="94">
        <v>6.6</v>
      </c>
      <c r="AU1621" s="97"/>
      <c r="AV1621" s="95"/>
      <c r="AW1621" s="97"/>
      <c r="AX1621" s="89">
        <v>43993</v>
      </c>
      <c r="AY1621" s="89">
        <v>44032</v>
      </c>
      <c r="AZ1621" s="219" t="str">
        <f t="shared" si="314"/>
        <v>W30-2020</v>
      </c>
      <c r="BA1621" s="86"/>
      <c r="BB1621" s="86">
        <v>44036</v>
      </c>
      <c r="BC1621" s="86"/>
      <c r="BD1621" s="83" t="s">
        <v>3719</v>
      </c>
      <c r="BE1621" s="83" t="str">
        <f t="shared" si="315"/>
        <v>21.RFI</v>
      </c>
      <c r="BF1621" s="83" t="s">
        <v>3755</v>
      </c>
      <c r="BG1621" s="96" t="s">
        <v>3879</v>
      </c>
      <c r="BH1621" s="437"/>
      <c r="BI1621" s="190"/>
      <c r="BJ1621" s="190"/>
    </row>
    <row r="1622" spans="1:62" s="201" customFormat="1" ht="15" hidden="1" customHeight="1">
      <c r="A1622" s="27">
        <v>56</v>
      </c>
      <c r="B1622" s="29"/>
      <c r="C1622" s="83" t="str">
        <f t="shared" si="305"/>
        <v>JAW-JK-KYB-0105</v>
      </c>
      <c r="D1622" s="83">
        <v>30571840031</v>
      </c>
      <c r="E1622" s="83" t="s">
        <v>7702</v>
      </c>
      <c r="F1622" s="83" t="s">
        <v>2867</v>
      </c>
      <c r="G1622" s="83" t="s">
        <v>5840</v>
      </c>
      <c r="H1622" s="84" t="s">
        <v>6825</v>
      </c>
      <c r="I1622" s="100">
        <v>106.781724</v>
      </c>
      <c r="J1622" s="100">
        <v>-6.2316269999999996</v>
      </c>
      <c r="K1622" s="100">
        <v>25</v>
      </c>
      <c r="L1622" s="100" t="s">
        <v>4531</v>
      </c>
      <c r="M1622" s="84"/>
      <c r="N1622" s="84"/>
      <c r="O1622" s="83" t="s">
        <v>3255</v>
      </c>
      <c r="P1622" s="84" t="s">
        <v>199</v>
      </c>
      <c r="Q1622" s="83" t="s">
        <v>485</v>
      </c>
      <c r="R1622" s="83" t="s">
        <v>486</v>
      </c>
      <c r="S1622" s="83" t="s">
        <v>106</v>
      </c>
      <c r="T1622" s="83" t="s">
        <v>4465</v>
      </c>
      <c r="U1622" s="83" t="s">
        <v>2197</v>
      </c>
      <c r="V1622" s="83" t="s">
        <v>4469</v>
      </c>
      <c r="W1622" s="83" t="s">
        <v>2210</v>
      </c>
      <c r="X1622" s="83" t="s">
        <v>2432</v>
      </c>
      <c r="Y1622" s="85">
        <v>6614368</v>
      </c>
      <c r="Z1622" s="86">
        <v>43843</v>
      </c>
      <c r="AA1622" s="86"/>
      <c r="AB1622" s="87">
        <f t="shared" ca="1" si="308"/>
        <v>358</v>
      </c>
      <c r="AC1622" s="88" t="str">
        <f t="shared" ca="1" si="309"/>
        <v>&gt; 150 days</v>
      </c>
      <c r="AD1622" s="89">
        <f t="shared" si="304"/>
        <v>43993</v>
      </c>
      <c r="AE1622" s="90" t="str">
        <f t="shared" si="301"/>
        <v>W24-2020</v>
      </c>
      <c r="AF1622" s="90" t="str">
        <f t="shared" si="302"/>
        <v>Jun-2020</v>
      </c>
      <c r="AG1622" s="89">
        <v>44027</v>
      </c>
      <c r="AH1622" s="90" t="str">
        <f t="shared" si="306"/>
        <v>W29-2020</v>
      </c>
      <c r="AI1622" s="90" t="str">
        <f t="shared" si="307"/>
        <v>Jul-2020</v>
      </c>
      <c r="AJ1622" s="89">
        <v>44037</v>
      </c>
      <c r="AK1622" s="90" t="str">
        <f t="shared" si="310"/>
        <v>W30-2020</v>
      </c>
      <c r="AL1622" s="90" t="str">
        <f t="shared" si="311"/>
        <v>Jul-2020</v>
      </c>
      <c r="AM1622" s="89">
        <v>44207</v>
      </c>
      <c r="AN1622" s="90" t="str">
        <f t="shared" si="312"/>
        <v>W03-2021</v>
      </c>
      <c r="AO1622" s="90" t="str">
        <f t="shared" si="313"/>
        <v>Jan-2021</v>
      </c>
      <c r="AP1622" s="83" t="s">
        <v>4464</v>
      </c>
      <c r="AQ1622" s="107">
        <v>44181</v>
      </c>
      <c r="AR1622" s="89"/>
      <c r="AS1622" s="93">
        <v>543105663905</v>
      </c>
      <c r="AT1622" s="94">
        <v>6.6</v>
      </c>
      <c r="AU1622" s="97"/>
      <c r="AV1622" s="95"/>
      <c r="AW1622" s="97"/>
      <c r="AX1622" s="89"/>
      <c r="AY1622" s="89">
        <v>44201</v>
      </c>
      <c r="AZ1622" s="219" t="str">
        <f t="shared" si="314"/>
        <v>W02-2021</v>
      </c>
      <c r="BA1622" s="86"/>
      <c r="BB1622" s="86"/>
      <c r="BC1622" s="86"/>
      <c r="BD1622" s="83" t="s">
        <v>3719</v>
      </c>
      <c r="BE1622" s="83" t="str">
        <f t="shared" si="315"/>
        <v>21.RFI</v>
      </c>
      <c r="BF1622" s="83" t="s">
        <v>3755</v>
      </c>
      <c r="BG1622" s="96" t="s">
        <v>3816</v>
      </c>
      <c r="BH1622" s="96"/>
      <c r="BI1622" s="198"/>
      <c r="BJ1622" s="198"/>
    </row>
    <row r="1623" spans="1:62" s="13" customFormat="1" ht="15" hidden="1" customHeight="1">
      <c r="A1623" s="27">
        <v>7</v>
      </c>
      <c r="B1623" s="29"/>
      <c r="C1623" s="83" t="str">
        <f t="shared" si="305"/>
        <v>JAW-BT-TGR-0042</v>
      </c>
      <c r="D1623" s="83">
        <v>30572520031</v>
      </c>
      <c r="E1623" s="83" t="s">
        <v>7865</v>
      </c>
      <c r="F1623" s="83" t="s">
        <v>388</v>
      </c>
      <c r="G1623" s="83" t="s">
        <v>5840</v>
      </c>
      <c r="H1623" s="84" t="s">
        <v>6825</v>
      </c>
      <c r="I1623" s="100">
        <v>106.663191</v>
      </c>
      <c r="J1623" s="100">
        <v>-6.0862879999999997</v>
      </c>
      <c r="K1623" s="100">
        <v>50</v>
      </c>
      <c r="L1623" s="100" t="s">
        <v>4487</v>
      </c>
      <c r="M1623" s="84"/>
      <c r="N1623" s="84"/>
      <c r="O1623" s="83" t="s">
        <v>3207</v>
      </c>
      <c r="P1623" s="84" t="s">
        <v>199</v>
      </c>
      <c r="Q1623" s="83" t="s">
        <v>387</v>
      </c>
      <c r="R1623" s="83" t="s">
        <v>388</v>
      </c>
      <c r="S1623" s="83" t="s">
        <v>106</v>
      </c>
      <c r="T1623" s="83" t="s">
        <v>4465</v>
      </c>
      <c r="U1623" s="83" t="s">
        <v>2197</v>
      </c>
      <c r="V1623" s="83" t="s">
        <v>4473</v>
      </c>
      <c r="W1623" s="83" t="s">
        <v>2204</v>
      </c>
      <c r="X1623" s="83" t="s">
        <v>2426</v>
      </c>
      <c r="Y1623" s="85">
        <v>6614368</v>
      </c>
      <c r="Z1623" s="86">
        <v>43843</v>
      </c>
      <c r="AA1623" s="86"/>
      <c r="AB1623" s="87">
        <f t="shared" ca="1" si="308"/>
        <v>232</v>
      </c>
      <c r="AC1623" s="88" t="str">
        <f t="shared" ca="1" si="309"/>
        <v>&gt; 150 days</v>
      </c>
      <c r="AD1623" s="89">
        <f t="shared" si="304"/>
        <v>43993</v>
      </c>
      <c r="AE1623" s="90" t="str">
        <f t="shared" si="301"/>
        <v>W24-2020</v>
      </c>
      <c r="AF1623" s="90" t="str">
        <f t="shared" si="302"/>
        <v>Jun-2020</v>
      </c>
      <c r="AG1623" s="89">
        <v>44016</v>
      </c>
      <c r="AH1623" s="90" t="str">
        <f t="shared" si="306"/>
        <v>W27-2020</v>
      </c>
      <c r="AI1623" s="90" t="str">
        <f t="shared" si="307"/>
        <v>Jul-2020</v>
      </c>
      <c r="AJ1623" s="89">
        <v>44037</v>
      </c>
      <c r="AK1623" s="90" t="str">
        <f t="shared" si="310"/>
        <v>W30-2020</v>
      </c>
      <c r="AL1623" s="90" t="str">
        <f t="shared" si="311"/>
        <v>Jul-2020</v>
      </c>
      <c r="AM1623" s="89">
        <v>44071</v>
      </c>
      <c r="AN1623" s="90" t="str">
        <f t="shared" si="312"/>
        <v>W35-2020</v>
      </c>
      <c r="AO1623" s="90" t="str">
        <f t="shared" si="313"/>
        <v>Aug-2020</v>
      </c>
      <c r="AP1623" s="83" t="s">
        <v>4464</v>
      </c>
      <c r="AQ1623" s="107">
        <v>44022</v>
      </c>
      <c r="AR1623" s="89"/>
      <c r="AS1623" s="93">
        <v>566601622819</v>
      </c>
      <c r="AT1623" s="94">
        <v>6.6</v>
      </c>
      <c r="AU1623" s="97"/>
      <c r="AV1623" s="95"/>
      <c r="AW1623" s="97"/>
      <c r="AX1623" s="89">
        <v>44042</v>
      </c>
      <c r="AY1623" s="89">
        <v>44075</v>
      </c>
      <c r="AZ1623" s="219" t="str">
        <f t="shared" si="314"/>
        <v>W36-2020</v>
      </c>
      <c r="BA1623" s="86"/>
      <c r="BB1623" s="86">
        <v>44071</v>
      </c>
      <c r="BC1623" s="86"/>
      <c r="BD1623" s="83" t="s">
        <v>3719</v>
      </c>
      <c r="BE1623" s="83" t="str">
        <f t="shared" si="315"/>
        <v>21.RFI</v>
      </c>
      <c r="BF1623" s="83" t="s">
        <v>3755</v>
      </c>
      <c r="BG1623" s="96" t="s">
        <v>3767</v>
      </c>
      <c r="BH1623" s="96"/>
      <c r="BI1623" s="197"/>
      <c r="BJ1623" s="197"/>
    </row>
    <row r="1624" spans="1:62" s="201" customFormat="1" ht="15" hidden="1" customHeight="1">
      <c r="A1624" s="27">
        <v>53</v>
      </c>
      <c r="B1624" s="29"/>
      <c r="C1624" s="83" t="str">
        <f t="shared" si="305"/>
        <v>JAW-JK-TJP-0617</v>
      </c>
      <c r="D1624" s="83">
        <v>30571960031</v>
      </c>
      <c r="E1624" s="83" t="s">
        <v>7708</v>
      </c>
      <c r="F1624" s="83" t="s">
        <v>2864</v>
      </c>
      <c r="G1624" s="83" t="s">
        <v>5840</v>
      </c>
      <c r="H1624" s="84" t="s">
        <v>6825</v>
      </c>
      <c r="I1624" s="100">
        <v>106.934352</v>
      </c>
      <c r="J1624" s="100">
        <v>-6.1492230000000001</v>
      </c>
      <c r="K1624" s="100">
        <v>25</v>
      </c>
      <c r="L1624" s="100" t="s">
        <v>4529</v>
      </c>
      <c r="M1624" s="84"/>
      <c r="N1624" s="84"/>
      <c r="O1624" s="83" t="s">
        <v>3252</v>
      </c>
      <c r="P1624" s="84" t="s">
        <v>199</v>
      </c>
      <c r="Q1624" s="83" t="s">
        <v>479</v>
      </c>
      <c r="R1624" s="83" t="s">
        <v>480</v>
      </c>
      <c r="S1624" s="83" t="s">
        <v>106</v>
      </c>
      <c r="T1624" s="83" t="s">
        <v>4465</v>
      </c>
      <c r="U1624" s="83" t="s">
        <v>2197</v>
      </c>
      <c r="V1624" s="83" t="s">
        <v>4469</v>
      </c>
      <c r="W1624" s="83" t="s">
        <v>2210</v>
      </c>
      <c r="X1624" s="83" t="s">
        <v>2448</v>
      </c>
      <c r="Y1624" s="85">
        <v>6614368</v>
      </c>
      <c r="Z1624" s="86">
        <v>43843</v>
      </c>
      <c r="AA1624" s="86"/>
      <c r="AB1624" s="87">
        <f t="shared" ca="1" si="308"/>
        <v>218</v>
      </c>
      <c r="AC1624" s="88" t="str">
        <f t="shared" ca="1" si="309"/>
        <v>&gt; 150 days</v>
      </c>
      <c r="AD1624" s="89">
        <f t="shared" si="304"/>
        <v>43993</v>
      </c>
      <c r="AE1624" s="90" t="str">
        <f t="shared" si="301"/>
        <v>W24-2020</v>
      </c>
      <c r="AF1624" s="90" t="str">
        <f t="shared" si="302"/>
        <v>Jun-2020</v>
      </c>
      <c r="AG1624" s="89">
        <v>44037</v>
      </c>
      <c r="AH1624" s="90" t="str">
        <f t="shared" si="306"/>
        <v>W30-2020</v>
      </c>
      <c r="AI1624" s="90" t="str">
        <f t="shared" si="307"/>
        <v>Jul-2020</v>
      </c>
      <c r="AJ1624" s="89">
        <v>44037</v>
      </c>
      <c r="AK1624" s="90" t="str">
        <f t="shared" si="310"/>
        <v>W30-2020</v>
      </c>
      <c r="AL1624" s="90" t="str">
        <f t="shared" si="311"/>
        <v>Jul-2020</v>
      </c>
      <c r="AM1624" s="89">
        <v>44068</v>
      </c>
      <c r="AN1624" s="90" t="str">
        <f t="shared" si="312"/>
        <v>W35-2020</v>
      </c>
      <c r="AO1624" s="90" t="str">
        <f t="shared" si="313"/>
        <v>Aug-2020</v>
      </c>
      <c r="AP1624" s="83" t="s">
        <v>4464</v>
      </c>
      <c r="AQ1624" s="107">
        <v>44073</v>
      </c>
      <c r="AR1624" s="89"/>
      <c r="AS1624" s="93">
        <v>545302733444</v>
      </c>
      <c r="AT1624" s="94">
        <v>6.6</v>
      </c>
      <c r="AU1624" s="97"/>
      <c r="AV1624" s="95"/>
      <c r="AW1624" s="97"/>
      <c r="AX1624" s="89">
        <v>44026</v>
      </c>
      <c r="AY1624" s="89">
        <v>44061</v>
      </c>
      <c r="AZ1624" s="219" t="str">
        <f t="shared" si="314"/>
        <v>W34-2020</v>
      </c>
      <c r="BA1624" s="86"/>
      <c r="BB1624" s="86">
        <v>44072</v>
      </c>
      <c r="BC1624" s="86"/>
      <c r="BD1624" s="83" t="s">
        <v>3719</v>
      </c>
      <c r="BE1624" s="83" t="str">
        <f t="shared" si="315"/>
        <v>21.RFI</v>
      </c>
      <c r="BF1624" s="83" t="s">
        <v>3755</v>
      </c>
      <c r="BG1624" s="96" t="s">
        <v>3813</v>
      </c>
      <c r="BH1624" s="437"/>
      <c r="BI1624" s="190"/>
      <c r="BJ1624" s="190"/>
    </row>
    <row r="1625" spans="1:62" s="13" customFormat="1" ht="15" hidden="1" customHeight="1">
      <c r="A1625" s="27">
        <v>93</v>
      </c>
      <c r="B1625" s="29"/>
      <c r="C1625" s="83" t="str">
        <f t="shared" si="305"/>
        <v>JAW-JK-CKG-0667</v>
      </c>
      <c r="D1625" s="83">
        <v>30572270031</v>
      </c>
      <c r="E1625" s="83" t="s">
        <v>7627</v>
      </c>
      <c r="F1625" s="83" t="s">
        <v>2887</v>
      </c>
      <c r="G1625" s="83" t="s">
        <v>5840</v>
      </c>
      <c r="H1625" s="84" t="s">
        <v>6825</v>
      </c>
      <c r="I1625" s="100">
        <v>106.855108</v>
      </c>
      <c r="J1625" s="100">
        <v>-6.2084409999999997</v>
      </c>
      <c r="K1625" s="100">
        <v>25</v>
      </c>
      <c r="L1625" s="100" t="s">
        <v>4561</v>
      </c>
      <c r="M1625" s="84"/>
      <c r="N1625" s="84"/>
      <c r="O1625" s="83" t="s">
        <v>3291</v>
      </c>
      <c r="P1625" s="84" t="s">
        <v>199</v>
      </c>
      <c r="Q1625" s="83" t="s">
        <v>559</v>
      </c>
      <c r="R1625" s="83" t="s">
        <v>560</v>
      </c>
      <c r="S1625" s="83" t="s">
        <v>106</v>
      </c>
      <c r="T1625" s="83" t="s">
        <v>4465</v>
      </c>
      <c r="U1625" s="83" t="s">
        <v>2197</v>
      </c>
      <c r="V1625" s="83" t="s">
        <v>4469</v>
      </c>
      <c r="W1625" s="83" t="s">
        <v>2210</v>
      </c>
      <c r="X1625" s="83" t="s">
        <v>2455</v>
      </c>
      <c r="Y1625" s="85">
        <v>6614368</v>
      </c>
      <c r="Z1625" s="86">
        <v>43843</v>
      </c>
      <c r="AA1625" s="86"/>
      <c r="AB1625" s="87">
        <f t="shared" ca="1" si="308"/>
        <v>213</v>
      </c>
      <c r="AC1625" s="88" t="str">
        <f t="shared" ca="1" si="309"/>
        <v>&gt; 150 days</v>
      </c>
      <c r="AD1625" s="89">
        <f t="shared" si="304"/>
        <v>43993</v>
      </c>
      <c r="AE1625" s="90" t="str">
        <f t="shared" si="301"/>
        <v>W24-2020</v>
      </c>
      <c r="AF1625" s="90" t="str">
        <f t="shared" si="302"/>
        <v>Jun-2020</v>
      </c>
      <c r="AG1625" s="89">
        <v>44011</v>
      </c>
      <c r="AH1625" s="90" t="str">
        <f t="shared" si="306"/>
        <v>W27-2020</v>
      </c>
      <c r="AI1625" s="90" t="str">
        <f t="shared" si="307"/>
        <v>Jun-2020</v>
      </c>
      <c r="AJ1625" s="89">
        <v>44037</v>
      </c>
      <c r="AK1625" s="90" t="str">
        <f t="shared" si="310"/>
        <v>W30-2020</v>
      </c>
      <c r="AL1625" s="90" t="str">
        <f t="shared" si="311"/>
        <v>Jul-2020</v>
      </c>
      <c r="AM1625" s="89">
        <v>44062</v>
      </c>
      <c r="AN1625" s="90" t="str">
        <f t="shared" si="312"/>
        <v>W34-2020</v>
      </c>
      <c r="AO1625" s="90" t="str">
        <f t="shared" si="313"/>
        <v>Aug-2020</v>
      </c>
      <c r="AP1625" s="83" t="s">
        <v>4464</v>
      </c>
      <c r="AQ1625" s="107">
        <v>44073</v>
      </c>
      <c r="AR1625" s="89"/>
      <c r="AS1625" s="93">
        <v>544104322022</v>
      </c>
      <c r="AT1625" s="94">
        <v>6.6</v>
      </c>
      <c r="AU1625" s="97"/>
      <c r="AV1625" s="95"/>
      <c r="AW1625" s="97"/>
      <c r="AX1625" s="89">
        <v>44011</v>
      </c>
      <c r="AY1625" s="89">
        <v>44056</v>
      </c>
      <c r="AZ1625" s="219" t="str">
        <f t="shared" si="314"/>
        <v>W33-2020</v>
      </c>
      <c r="BA1625" s="86"/>
      <c r="BB1625" s="86">
        <v>44061</v>
      </c>
      <c r="BC1625" s="86"/>
      <c r="BD1625" s="83" t="s">
        <v>3719</v>
      </c>
      <c r="BE1625" s="83" t="str">
        <f t="shared" si="315"/>
        <v>21.RFI</v>
      </c>
      <c r="BF1625" s="83" t="s">
        <v>3755</v>
      </c>
      <c r="BG1625" s="96" t="s">
        <v>3853</v>
      </c>
      <c r="BH1625" s="437"/>
    </row>
    <row r="1626" spans="1:62" s="13" customFormat="1" ht="15" hidden="1" customHeight="1">
      <c r="A1626" s="27">
        <v>167</v>
      </c>
      <c r="B1626" s="29"/>
      <c r="C1626" s="83" t="str">
        <f t="shared" si="305"/>
        <v>JAW-BT-TGR-0051</v>
      </c>
      <c r="D1626" s="83">
        <v>30572200031</v>
      </c>
      <c r="E1626" s="83" t="s">
        <v>7384</v>
      </c>
      <c r="F1626" s="83" t="s">
        <v>2910</v>
      </c>
      <c r="G1626" s="83" t="s">
        <v>5840</v>
      </c>
      <c r="H1626" s="84" t="s">
        <v>6825</v>
      </c>
      <c r="I1626" s="100">
        <v>106.412449</v>
      </c>
      <c r="J1626" s="100">
        <v>-6.3356640000000004</v>
      </c>
      <c r="K1626" s="100">
        <v>30</v>
      </c>
      <c r="L1626" s="100" t="s">
        <v>4619</v>
      </c>
      <c r="M1626" s="84"/>
      <c r="N1626" s="84"/>
      <c r="O1626" s="83" t="s">
        <v>3364</v>
      </c>
      <c r="P1626" s="84" t="s">
        <v>199</v>
      </c>
      <c r="Q1626" s="83" t="s">
        <v>707</v>
      </c>
      <c r="R1626" s="83" t="s">
        <v>708</v>
      </c>
      <c r="S1626" s="83" t="s">
        <v>106</v>
      </c>
      <c r="T1626" s="83" t="s">
        <v>4465</v>
      </c>
      <c r="U1626" s="83" t="s">
        <v>2197</v>
      </c>
      <c r="V1626" s="83" t="s">
        <v>4473</v>
      </c>
      <c r="W1626" s="83" t="s">
        <v>2204</v>
      </c>
      <c r="X1626" s="83" t="s">
        <v>2426</v>
      </c>
      <c r="Y1626" s="85">
        <v>6614368</v>
      </c>
      <c r="Z1626" s="86">
        <v>43843</v>
      </c>
      <c r="AA1626" s="86"/>
      <c r="AB1626" s="87">
        <f t="shared" ca="1" si="308"/>
        <v>206</v>
      </c>
      <c r="AC1626" s="88" t="str">
        <f t="shared" ca="1" si="309"/>
        <v>&gt; 150 days</v>
      </c>
      <c r="AD1626" s="89">
        <f t="shared" si="304"/>
        <v>43993</v>
      </c>
      <c r="AE1626" s="90" t="str">
        <f t="shared" si="301"/>
        <v>W24-2020</v>
      </c>
      <c r="AF1626" s="90" t="str">
        <f t="shared" si="302"/>
        <v>Jun-2020</v>
      </c>
      <c r="AG1626" s="89">
        <v>44014</v>
      </c>
      <c r="AH1626" s="90" t="str">
        <f t="shared" si="306"/>
        <v>W27-2020</v>
      </c>
      <c r="AI1626" s="90" t="str">
        <f t="shared" si="307"/>
        <v>Jul-2020</v>
      </c>
      <c r="AJ1626" s="89">
        <v>44037</v>
      </c>
      <c r="AK1626" s="90" t="str">
        <f t="shared" si="310"/>
        <v>W30-2020</v>
      </c>
      <c r="AL1626" s="90" t="str">
        <f t="shared" si="311"/>
        <v>Jul-2020</v>
      </c>
      <c r="AM1626" s="89">
        <v>44050</v>
      </c>
      <c r="AN1626" s="90" t="str">
        <f t="shared" si="312"/>
        <v>W32-2020</v>
      </c>
      <c r="AO1626" s="90" t="str">
        <f t="shared" si="313"/>
        <v>Aug-2020</v>
      </c>
      <c r="AP1626" s="83" t="s">
        <v>4464</v>
      </c>
      <c r="AQ1626" s="107">
        <v>44022</v>
      </c>
      <c r="AR1626" s="89"/>
      <c r="AS1626" s="93">
        <v>566401536248</v>
      </c>
      <c r="AT1626" s="94">
        <v>6.6</v>
      </c>
      <c r="AU1626" s="97"/>
      <c r="AV1626" s="95"/>
      <c r="AW1626" s="97"/>
      <c r="AX1626" s="89">
        <v>44014</v>
      </c>
      <c r="AY1626" s="89">
        <v>44049</v>
      </c>
      <c r="AZ1626" s="219" t="str">
        <f t="shared" si="314"/>
        <v>W32-2020</v>
      </c>
      <c r="BA1626" s="86"/>
      <c r="BB1626" s="86">
        <v>44072</v>
      </c>
      <c r="BC1626" s="86"/>
      <c r="BD1626" s="83" t="s">
        <v>3719</v>
      </c>
      <c r="BE1626" s="83" t="str">
        <f t="shared" si="315"/>
        <v>21.RFI</v>
      </c>
      <c r="BF1626" s="83" t="s">
        <v>3755</v>
      </c>
      <c r="BG1626" s="96" t="s">
        <v>3927</v>
      </c>
      <c r="BH1626" s="96"/>
      <c r="BI1626" s="197"/>
      <c r="BJ1626" s="197"/>
    </row>
    <row r="1627" spans="1:62" s="13" customFormat="1" ht="15" hidden="1" customHeight="1">
      <c r="A1627" s="27">
        <v>54</v>
      </c>
      <c r="B1627" s="29"/>
      <c r="C1627" s="83" t="str">
        <f t="shared" si="305"/>
        <v>JAW-JK-KYB-0097</v>
      </c>
      <c r="D1627" s="83">
        <v>30571760031</v>
      </c>
      <c r="E1627" s="83" t="s">
        <v>7706</v>
      </c>
      <c r="F1627" s="83" t="s">
        <v>2865</v>
      </c>
      <c r="G1627" s="83" t="s">
        <v>5840</v>
      </c>
      <c r="H1627" s="84" t="s">
        <v>6825</v>
      </c>
      <c r="I1627" s="100">
        <v>106.80364</v>
      </c>
      <c r="J1627" s="100">
        <v>-6.352951</v>
      </c>
      <c r="K1627" s="100">
        <v>30</v>
      </c>
      <c r="L1627" s="100" t="s">
        <v>4507</v>
      </c>
      <c r="M1627" s="84"/>
      <c r="N1627" s="84"/>
      <c r="O1627" s="83" t="s">
        <v>3253</v>
      </c>
      <c r="P1627" s="84" t="s">
        <v>199</v>
      </c>
      <c r="Q1627" s="83" t="s">
        <v>481</v>
      </c>
      <c r="R1627" s="83" t="s">
        <v>482</v>
      </c>
      <c r="S1627" s="83" t="s">
        <v>106</v>
      </c>
      <c r="T1627" s="83" t="s">
        <v>4465</v>
      </c>
      <c r="U1627" s="83" t="s">
        <v>2197</v>
      </c>
      <c r="V1627" s="83" t="s">
        <v>4469</v>
      </c>
      <c r="W1627" s="83" t="s">
        <v>2210</v>
      </c>
      <c r="X1627" s="83" t="s">
        <v>2432</v>
      </c>
      <c r="Y1627" s="85">
        <v>6614368</v>
      </c>
      <c r="Z1627" s="86">
        <v>43843</v>
      </c>
      <c r="AA1627" s="86"/>
      <c r="AB1627" s="87">
        <f t="shared" ca="1" si="308"/>
        <v>192</v>
      </c>
      <c r="AC1627" s="88" t="str">
        <f t="shared" ca="1" si="309"/>
        <v>&gt; 150 days</v>
      </c>
      <c r="AD1627" s="89">
        <f t="shared" si="304"/>
        <v>43993</v>
      </c>
      <c r="AE1627" s="90" t="str">
        <f t="shared" si="301"/>
        <v>W24-2020</v>
      </c>
      <c r="AF1627" s="90" t="str">
        <f t="shared" si="302"/>
        <v>Jun-2020</v>
      </c>
      <c r="AG1627" s="89">
        <v>44012</v>
      </c>
      <c r="AH1627" s="90" t="str">
        <f t="shared" si="306"/>
        <v>W27-2020</v>
      </c>
      <c r="AI1627" s="90" t="str">
        <f t="shared" si="307"/>
        <v>Jun-2020</v>
      </c>
      <c r="AJ1627" s="89">
        <v>44037</v>
      </c>
      <c r="AK1627" s="90" t="str">
        <f t="shared" si="310"/>
        <v>W30-2020</v>
      </c>
      <c r="AL1627" s="90" t="str">
        <f t="shared" si="311"/>
        <v>Jul-2020</v>
      </c>
      <c r="AM1627" s="89">
        <v>44050</v>
      </c>
      <c r="AN1627" s="90" t="str">
        <f t="shared" si="312"/>
        <v>W32-2020</v>
      </c>
      <c r="AO1627" s="90" t="str">
        <f t="shared" si="313"/>
        <v>Aug-2020</v>
      </c>
      <c r="AP1627" s="83" t="s">
        <v>4464</v>
      </c>
      <c r="AQ1627" s="107">
        <v>44022</v>
      </c>
      <c r="AR1627" s="89"/>
      <c r="AS1627" s="93">
        <v>547401717015</v>
      </c>
      <c r="AT1627" s="94">
        <v>6.6</v>
      </c>
      <c r="AU1627" s="97"/>
      <c r="AV1627" s="95"/>
      <c r="AW1627" s="97"/>
      <c r="AX1627" s="89">
        <v>44012</v>
      </c>
      <c r="AY1627" s="89">
        <v>44035</v>
      </c>
      <c r="AZ1627" s="219" t="str">
        <f t="shared" si="314"/>
        <v>W30-2020</v>
      </c>
      <c r="BA1627" s="86"/>
      <c r="BB1627" s="86"/>
      <c r="BC1627" s="86"/>
      <c r="BD1627" s="83" t="s">
        <v>3719</v>
      </c>
      <c r="BE1627" s="83" t="str">
        <f t="shared" si="315"/>
        <v>21.RFI</v>
      </c>
      <c r="BF1627" s="83" t="s">
        <v>3755</v>
      </c>
      <c r="BG1627" s="96" t="s">
        <v>3814</v>
      </c>
      <c r="BH1627" s="437"/>
    </row>
    <row r="1628" spans="1:62" s="201" customFormat="1" ht="15" hidden="1" customHeight="1">
      <c r="A1628" s="27">
        <v>144</v>
      </c>
      <c r="B1628" s="29"/>
      <c r="C1628" s="83" t="str">
        <f t="shared" si="305"/>
        <v>JAW-JK-KYB-0027</v>
      </c>
      <c r="D1628" s="83">
        <v>30571980031</v>
      </c>
      <c r="E1628" s="83" t="s">
        <v>7449</v>
      </c>
      <c r="F1628" s="83" t="s">
        <v>2905</v>
      </c>
      <c r="G1628" s="83" t="s">
        <v>5840</v>
      </c>
      <c r="H1628" s="84" t="s">
        <v>6825</v>
      </c>
      <c r="I1628" s="100">
        <v>106.752678</v>
      </c>
      <c r="J1628" s="100">
        <v>-6.2405910000000002</v>
      </c>
      <c r="K1628" s="100">
        <v>25</v>
      </c>
      <c r="L1628" s="100" t="s">
        <v>4507</v>
      </c>
      <c r="M1628" s="84"/>
      <c r="N1628" s="84"/>
      <c r="O1628" s="83" t="s">
        <v>3341</v>
      </c>
      <c r="P1628" s="84" t="s">
        <v>199</v>
      </c>
      <c r="Q1628" s="83" t="s">
        <v>661</v>
      </c>
      <c r="R1628" s="83" t="s">
        <v>662</v>
      </c>
      <c r="S1628" s="83" t="s">
        <v>106</v>
      </c>
      <c r="T1628" s="83" t="s">
        <v>4465</v>
      </c>
      <c r="U1628" s="83" t="s">
        <v>2197</v>
      </c>
      <c r="V1628" s="83" t="s">
        <v>4469</v>
      </c>
      <c r="W1628" s="83" t="s">
        <v>2210</v>
      </c>
      <c r="X1628" s="83" t="s">
        <v>2432</v>
      </c>
      <c r="Y1628" s="85">
        <v>6614368</v>
      </c>
      <c r="Z1628" s="86">
        <v>43843</v>
      </c>
      <c r="AA1628" s="86"/>
      <c r="AB1628" s="87">
        <f t="shared" ca="1" si="308"/>
        <v>191</v>
      </c>
      <c r="AC1628" s="88" t="str">
        <f t="shared" ca="1" si="309"/>
        <v>&gt; 150 days</v>
      </c>
      <c r="AD1628" s="89">
        <f t="shared" si="304"/>
        <v>43993</v>
      </c>
      <c r="AE1628" s="90" t="str">
        <f t="shared" si="301"/>
        <v>W24-2020</v>
      </c>
      <c r="AF1628" s="90" t="str">
        <f t="shared" si="302"/>
        <v>Jun-2020</v>
      </c>
      <c r="AG1628" s="89">
        <v>44006</v>
      </c>
      <c r="AH1628" s="90" t="str">
        <f t="shared" si="306"/>
        <v>W26-2020</v>
      </c>
      <c r="AI1628" s="90" t="str">
        <f t="shared" si="307"/>
        <v>Jun-2020</v>
      </c>
      <c r="AJ1628" s="89">
        <v>44037</v>
      </c>
      <c r="AK1628" s="90" t="str">
        <f t="shared" si="310"/>
        <v>W30-2020</v>
      </c>
      <c r="AL1628" s="90" t="str">
        <f t="shared" si="311"/>
        <v>Jul-2020</v>
      </c>
      <c r="AM1628" s="89">
        <v>44050</v>
      </c>
      <c r="AN1628" s="90" t="str">
        <f t="shared" si="312"/>
        <v>W32-2020</v>
      </c>
      <c r="AO1628" s="90" t="str">
        <f t="shared" si="313"/>
        <v>Aug-2020</v>
      </c>
      <c r="AP1628" s="83" t="s">
        <v>4464</v>
      </c>
      <c r="AQ1628" s="107">
        <v>44022</v>
      </c>
      <c r="AR1628" s="89"/>
      <c r="AS1628" s="93">
        <v>543802871087</v>
      </c>
      <c r="AT1628" s="94">
        <v>6.6</v>
      </c>
      <c r="AU1628" s="97"/>
      <c r="AV1628" s="95"/>
      <c r="AW1628" s="97"/>
      <c r="AX1628" s="89">
        <v>44006</v>
      </c>
      <c r="AY1628" s="89">
        <v>44034</v>
      </c>
      <c r="AZ1628" s="219" t="str">
        <f t="shared" si="314"/>
        <v>W30-2020</v>
      </c>
      <c r="BA1628" s="86"/>
      <c r="BB1628" s="86">
        <v>44061</v>
      </c>
      <c r="BC1628" s="86"/>
      <c r="BD1628" s="83" t="s">
        <v>3719</v>
      </c>
      <c r="BE1628" s="83" t="str">
        <f t="shared" si="315"/>
        <v>21.RFI</v>
      </c>
      <c r="BF1628" s="83" t="s">
        <v>3755</v>
      </c>
      <c r="BG1628" s="96" t="s">
        <v>3904</v>
      </c>
      <c r="BH1628" s="96"/>
      <c r="BI1628" s="197"/>
      <c r="BJ1628" s="197"/>
    </row>
    <row r="1629" spans="1:62" s="13" customFormat="1" ht="15" hidden="1" customHeight="1">
      <c r="A1629" s="27">
        <v>77</v>
      </c>
      <c r="B1629" s="29"/>
      <c r="C1629" s="83" t="str">
        <f t="shared" si="305"/>
        <v>JAW-BT-TGR-0029</v>
      </c>
      <c r="D1629" s="83">
        <v>30572020031</v>
      </c>
      <c r="E1629" s="83" t="s">
        <v>7657</v>
      </c>
      <c r="F1629" s="83" t="s">
        <v>2879</v>
      </c>
      <c r="G1629" s="83" t="s">
        <v>5840</v>
      </c>
      <c r="H1629" s="84" t="s">
        <v>6825</v>
      </c>
      <c r="I1629" s="100">
        <v>106.58039100000001</v>
      </c>
      <c r="J1629" s="100">
        <v>-6.1466989999999999</v>
      </c>
      <c r="K1629" s="100">
        <v>50</v>
      </c>
      <c r="L1629" s="100" t="s">
        <v>4549</v>
      </c>
      <c r="M1629" s="84"/>
      <c r="N1629" s="84"/>
      <c r="O1629" s="83" t="s">
        <v>3275</v>
      </c>
      <c r="P1629" s="84" t="s">
        <v>199</v>
      </c>
      <c r="Q1629" s="83" t="s">
        <v>527</v>
      </c>
      <c r="R1629" s="83" t="s">
        <v>528</v>
      </c>
      <c r="S1629" s="83" t="s">
        <v>106</v>
      </c>
      <c r="T1629" s="83" t="s">
        <v>4465</v>
      </c>
      <c r="U1629" s="83" t="s">
        <v>2197</v>
      </c>
      <c r="V1629" s="83" t="s">
        <v>4473</v>
      </c>
      <c r="W1629" s="83" t="s">
        <v>2204</v>
      </c>
      <c r="X1629" s="83" t="s">
        <v>2426</v>
      </c>
      <c r="Y1629" s="85">
        <v>6614368</v>
      </c>
      <c r="Z1629" s="86">
        <v>43843</v>
      </c>
      <c r="AA1629" s="86"/>
      <c r="AB1629" s="87">
        <f t="shared" ca="1" si="308"/>
        <v>185</v>
      </c>
      <c r="AC1629" s="88" t="str">
        <f t="shared" ca="1" si="309"/>
        <v>&gt; 150 days</v>
      </c>
      <c r="AD1629" s="89">
        <f t="shared" si="304"/>
        <v>43993</v>
      </c>
      <c r="AE1629" s="90" t="str">
        <f t="shared" si="301"/>
        <v>W24-2020</v>
      </c>
      <c r="AF1629" s="90" t="str">
        <f t="shared" si="302"/>
        <v>Jun-2020</v>
      </c>
      <c r="AG1629" s="89">
        <v>44014</v>
      </c>
      <c r="AH1629" s="90" t="str">
        <f t="shared" si="306"/>
        <v>W27-2020</v>
      </c>
      <c r="AI1629" s="90" t="str">
        <f t="shared" si="307"/>
        <v>Jul-2020</v>
      </c>
      <c r="AJ1629" s="89">
        <v>44037</v>
      </c>
      <c r="AK1629" s="90" t="str">
        <f t="shared" si="310"/>
        <v>W30-2020</v>
      </c>
      <c r="AL1629" s="90" t="str">
        <f t="shared" si="311"/>
        <v>Jul-2020</v>
      </c>
      <c r="AM1629" s="89">
        <v>44050</v>
      </c>
      <c r="AN1629" s="90" t="str">
        <f t="shared" si="312"/>
        <v>W32-2020</v>
      </c>
      <c r="AO1629" s="90" t="str">
        <f t="shared" si="313"/>
        <v>Aug-2020</v>
      </c>
      <c r="AP1629" s="83" t="s">
        <v>4464</v>
      </c>
      <c r="AQ1629" s="107">
        <v>44022</v>
      </c>
      <c r="AR1629" s="89"/>
      <c r="AS1629" s="93">
        <v>566601592387</v>
      </c>
      <c r="AT1629" s="94">
        <v>6.6</v>
      </c>
      <c r="AU1629" s="97"/>
      <c r="AV1629" s="95"/>
      <c r="AW1629" s="97"/>
      <c r="AX1629" s="89">
        <v>44014</v>
      </c>
      <c r="AY1629" s="89">
        <v>44028</v>
      </c>
      <c r="AZ1629" s="219" t="str">
        <f t="shared" si="314"/>
        <v>W29-2020</v>
      </c>
      <c r="BA1629" s="86"/>
      <c r="BB1629" s="86">
        <v>44050</v>
      </c>
      <c r="BC1629" s="86"/>
      <c r="BD1629" s="83" t="s">
        <v>3719</v>
      </c>
      <c r="BE1629" s="83" t="str">
        <f t="shared" si="315"/>
        <v>21.RFI</v>
      </c>
      <c r="BF1629" s="83" t="s">
        <v>3755</v>
      </c>
      <c r="BG1629" s="96" t="s">
        <v>3837</v>
      </c>
      <c r="BH1629" s="437"/>
    </row>
    <row r="1630" spans="1:62" s="13" customFormat="1" ht="15" hidden="1" customHeight="1">
      <c r="A1630" s="27">
        <v>130</v>
      </c>
      <c r="B1630" s="29"/>
      <c r="C1630" s="83" t="str">
        <f t="shared" si="305"/>
        <v>JAW-JK-GGP-0529</v>
      </c>
      <c r="D1630" s="83">
        <v>30571970031</v>
      </c>
      <c r="E1630" s="83" t="s">
        <v>7496</v>
      </c>
      <c r="F1630" s="83" t="s">
        <v>2900</v>
      </c>
      <c r="G1630" s="83" t="s">
        <v>5840</v>
      </c>
      <c r="H1630" s="84" t="s">
        <v>6825</v>
      </c>
      <c r="I1630" s="100">
        <v>106.70290799999999</v>
      </c>
      <c r="J1630" s="100">
        <v>-6.1179069999999998</v>
      </c>
      <c r="K1630" s="100">
        <v>30</v>
      </c>
      <c r="L1630" s="100" t="s">
        <v>4589</v>
      </c>
      <c r="M1630" s="84"/>
      <c r="N1630" s="84"/>
      <c r="O1630" s="83" t="s">
        <v>3327</v>
      </c>
      <c r="P1630" s="84" t="s">
        <v>199</v>
      </c>
      <c r="Q1630" s="83" t="s">
        <v>633</v>
      </c>
      <c r="R1630" s="83" t="s">
        <v>634</v>
      </c>
      <c r="S1630" s="83" t="s">
        <v>106</v>
      </c>
      <c r="T1630" s="83" t="s">
        <v>4465</v>
      </c>
      <c r="U1630" s="83" t="s">
        <v>2197</v>
      </c>
      <c r="V1630" s="83" t="s">
        <v>4469</v>
      </c>
      <c r="W1630" s="83" t="s">
        <v>2210</v>
      </c>
      <c r="X1630" s="83" t="s">
        <v>2451</v>
      </c>
      <c r="Y1630" s="85">
        <v>6614368</v>
      </c>
      <c r="Z1630" s="86">
        <v>43843</v>
      </c>
      <c r="AA1630" s="86"/>
      <c r="AB1630" s="87">
        <f t="shared" ca="1" si="308"/>
        <v>196</v>
      </c>
      <c r="AC1630" s="88" t="str">
        <f t="shared" ca="1" si="309"/>
        <v>&gt; 150 days</v>
      </c>
      <c r="AD1630" s="89">
        <f t="shared" si="304"/>
        <v>43993</v>
      </c>
      <c r="AE1630" s="90" t="str">
        <f t="shared" si="301"/>
        <v>W24-2020</v>
      </c>
      <c r="AF1630" s="90" t="str">
        <f t="shared" si="302"/>
        <v>Jun-2020</v>
      </c>
      <c r="AG1630" s="89">
        <v>44011</v>
      </c>
      <c r="AH1630" s="90" t="str">
        <f t="shared" si="306"/>
        <v>W27-2020</v>
      </c>
      <c r="AI1630" s="90" t="str">
        <f t="shared" si="307"/>
        <v>Jun-2020</v>
      </c>
      <c r="AJ1630" s="89">
        <v>44037</v>
      </c>
      <c r="AK1630" s="90" t="str">
        <f t="shared" si="310"/>
        <v>W30-2020</v>
      </c>
      <c r="AL1630" s="90" t="str">
        <f t="shared" si="311"/>
        <v>Jul-2020</v>
      </c>
      <c r="AM1630" s="89">
        <v>44040</v>
      </c>
      <c r="AN1630" s="90" t="str">
        <f t="shared" si="312"/>
        <v>W31-2020</v>
      </c>
      <c r="AO1630" s="90" t="str">
        <f t="shared" si="313"/>
        <v>Jul-2020</v>
      </c>
      <c r="AP1630" s="83" t="s">
        <v>4464</v>
      </c>
      <c r="AQ1630" s="107">
        <v>44022</v>
      </c>
      <c r="AR1630" s="89"/>
      <c r="AS1630" s="93">
        <v>546303095490</v>
      </c>
      <c r="AT1630" s="94">
        <v>6.6</v>
      </c>
      <c r="AU1630" s="97"/>
      <c r="AV1630" s="95"/>
      <c r="AW1630" s="97"/>
      <c r="AX1630" s="89">
        <v>44011</v>
      </c>
      <c r="AY1630" s="89">
        <v>44039</v>
      </c>
      <c r="AZ1630" s="219" t="str">
        <f t="shared" si="314"/>
        <v>W31-2020</v>
      </c>
      <c r="BA1630" s="86"/>
      <c r="BB1630" s="86">
        <v>44049</v>
      </c>
      <c r="BC1630" s="86"/>
      <c r="BD1630" s="83" t="s">
        <v>3719</v>
      </c>
      <c r="BE1630" s="83" t="str">
        <f t="shared" si="315"/>
        <v>21.RFI</v>
      </c>
      <c r="BF1630" s="83" t="s">
        <v>3755</v>
      </c>
      <c r="BG1630" s="96" t="s">
        <v>3890</v>
      </c>
      <c r="BH1630" s="437"/>
      <c r="BI1630" s="190"/>
      <c r="BJ1630" s="190"/>
    </row>
    <row r="1631" spans="1:62" s="201" customFormat="1" ht="15" hidden="1" customHeight="1">
      <c r="A1631" s="27">
        <v>87</v>
      </c>
      <c r="B1631" s="29"/>
      <c r="C1631" s="83" t="str">
        <f t="shared" si="305"/>
        <v>JAW-JK-CKG-0666</v>
      </c>
      <c r="D1631" s="83">
        <v>30572260031</v>
      </c>
      <c r="E1631" s="83" t="s">
        <v>7637</v>
      </c>
      <c r="F1631" s="83" t="s">
        <v>2883</v>
      </c>
      <c r="G1631" s="83" t="s">
        <v>5840</v>
      </c>
      <c r="H1631" s="84" t="s">
        <v>6825</v>
      </c>
      <c r="I1631" s="100">
        <v>106.863326</v>
      </c>
      <c r="J1631" s="100">
        <v>-6.1976459999999998</v>
      </c>
      <c r="K1631" s="100">
        <v>25</v>
      </c>
      <c r="L1631" s="100" t="s">
        <v>4507</v>
      </c>
      <c r="M1631" s="84"/>
      <c r="N1631" s="84"/>
      <c r="O1631" s="83" t="s">
        <v>3285</v>
      </c>
      <c r="P1631" s="84" t="s">
        <v>199</v>
      </c>
      <c r="Q1631" s="83" t="s">
        <v>547</v>
      </c>
      <c r="R1631" s="83" t="s">
        <v>548</v>
      </c>
      <c r="S1631" s="83" t="s">
        <v>106</v>
      </c>
      <c r="T1631" s="83" t="s">
        <v>4465</v>
      </c>
      <c r="U1631" s="83" t="s">
        <v>2197</v>
      </c>
      <c r="V1631" s="83" t="s">
        <v>4469</v>
      </c>
      <c r="W1631" s="83" t="s">
        <v>2210</v>
      </c>
      <c r="X1631" s="83" t="s">
        <v>2455</v>
      </c>
      <c r="Y1631" s="85">
        <v>6614368</v>
      </c>
      <c r="Z1631" s="86">
        <v>43843</v>
      </c>
      <c r="AA1631" s="86"/>
      <c r="AB1631" s="87">
        <f t="shared" ca="1" si="308"/>
        <v>254</v>
      </c>
      <c r="AC1631" s="88" t="str">
        <f t="shared" ca="1" si="309"/>
        <v>&gt; 150 days</v>
      </c>
      <c r="AD1631" s="89">
        <f t="shared" si="304"/>
        <v>43993</v>
      </c>
      <c r="AE1631" s="90" t="str">
        <f t="shared" si="301"/>
        <v>W24-2020</v>
      </c>
      <c r="AF1631" s="90" t="str">
        <f t="shared" si="302"/>
        <v>Jun-2020</v>
      </c>
      <c r="AG1631" s="89">
        <v>44043</v>
      </c>
      <c r="AH1631" s="90" t="str">
        <f t="shared" si="306"/>
        <v>W31-2020</v>
      </c>
      <c r="AI1631" s="90" t="str">
        <f t="shared" si="307"/>
        <v>Jul-2020</v>
      </c>
      <c r="AJ1631" s="89">
        <v>44043</v>
      </c>
      <c r="AK1631" s="90" t="str">
        <f t="shared" si="310"/>
        <v>W31-2020</v>
      </c>
      <c r="AL1631" s="90" t="str">
        <f t="shared" si="311"/>
        <v>Jul-2020</v>
      </c>
      <c r="AM1631" s="89">
        <v>44096</v>
      </c>
      <c r="AN1631" s="90" t="str">
        <f t="shared" si="312"/>
        <v>W39-2020</v>
      </c>
      <c r="AO1631" s="90" t="str">
        <f t="shared" si="313"/>
        <v>Sep-2020</v>
      </c>
      <c r="AP1631" s="83" t="s">
        <v>4464</v>
      </c>
      <c r="AQ1631" s="107">
        <v>43994</v>
      </c>
      <c r="AR1631" s="89"/>
      <c r="AS1631" s="93">
        <v>541301474411</v>
      </c>
      <c r="AT1631" s="94">
        <v>6.6</v>
      </c>
      <c r="AU1631" s="97"/>
      <c r="AV1631" s="95"/>
      <c r="AW1631" s="97"/>
      <c r="AX1631" s="89"/>
      <c r="AY1631" s="89">
        <v>44097</v>
      </c>
      <c r="AZ1631" s="219" t="str">
        <f t="shared" si="314"/>
        <v>W39-2020</v>
      </c>
      <c r="BA1631" s="86"/>
      <c r="BB1631" s="86"/>
      <c r="BC1631" s="86"/>
      <c r="BD1631" s="83" t="s">
        <v>3719</v>
      </c>
      <c r="BE1631" s="83" t="str">
        <f t="shared" si="315"/>
        <v>21.RFI</v>
      </c>
      <c r="BF1631" s="83" t="s">
        <v>3755</v>
      </c>
      <c r="BG1631" s="96" t="s">
        <v>3847</v>
      </c>
      <c r="BH1631" s="437"/>
      <c r="BI1631" s="190"/>
      <c r="BJ1631" s="190"/>
    </row>
    <row r="1632" spans="1:62" s="13" customFormat="1" ht="15" hidden="1" customHeight="1">
      <c r="A1632" s="27">
        <v>111</v>
      </c>
      <c r="B1632" s="29"/>
      <c r="C1632" s="83" t="str">
        <f t="shared" si="305"/>
        <v>JAW-JK-KYB-0102</v>
      </c>
      <c r="D1632" s="83">
        <v>30571790031</v>
      </c>
      <c r="E1632" s="83" t="s">
        <v>7560</v>
      </c>
      <c r="F1632" s="83" t="s">
        <v>2894</v>
      </c>
      <c r="G1632" s="83" t="s">
        <v>5840</v>
      </c>
      <c r="H1632" s="84" t="s">
        <v>6825</v>
      </c>
      <c r="I1632" s="100">
        <v>106.830691</v>
      </c>
      <c r="J1632" s="100">
        <v>-6.3285479999999996</v>
      </c>
      <c r="K1632" s="100">
        <v>25</v>
      </c>
      <c r="L1632" s="100" t="s">
        <v>4576</v>
      </c>
      <c r="M1632" s="84"/>
      <c r="N1632" s="84"/>
      <c r="O1632" s="83" t="s">
        <v>3309</v>
      </c>
      <c r="P1632" s="84" t="s">
        <v>199</v>
      </c>
      <c r="Q1632" s="83" t="s">
        <v>595</v>
      </c>
      <c r="R1632" s="83" t="s">
        <v>596</v>
      </c>
      <c r="S1632" s="83" t="s">
        <v>106</v>
      </c>
      <c r="T1632" s="83" t="s">
        <v>4465</v>
      </c>
      <c r="U1632" s="83" t="s">
        <v>2197</v>
      </c>
      <c r="V1632" s="83" t="s">
        <v>4469</v>
      </c>
      <c r="W1632" s="83" t="s">
        <v>2210</v>
      </c>
      <c r="X1632" s="83" t="s">
        <v>2432</v>
      </c>
      <c r="Y1632" s="85">
        <v>6614368</v>
      </c>
      <c r="Z1632" s="86">
        <v>43843</v>
      </c>
      <c r="AA1632" s="86"/>
      <c r="AB1632" s="87">
        <f t="shared" ca="1" si="308"/>
        <v>246</v>
      </c>
      <c r="AC1632" s="88" t="str">
        <f t="shared" ca="1" si="309"/>
        <v>&gt; 150 days</v>
      </c>
      <c r="AD1632" s="89">
        <f t="shared" si="304"/>
        <v>43993</v>
      </c>
      <c r="AE1632" s="90" t="str">
        <f t="shared" si="301"/>
        <v>W24-2020</v>
      </c>
      <c r="AF1632" s="90" t="str">
        <f t="shared" si="302"/>
        <v>Jun-2020</v>
      </c>
      <c r="AG1632" s="89">
        <v>44043</v>
      </c>
      <c r="AH1632" s="90" t="str">
        <f t="shared" si="306"/>
        <v>W31-2020</v>
      </c>
      <c r="AI1632" s="90" t="str">
        <f t="shared" si="307"/>
        <v>Jul-2020</v>
      </c>
      <c r="AJ1632" s="89">
        <v>44043</v>
      </c>
      <c r="AK1632" s="90" t="str">
        <f t="shared" si="310"/>
        <v>W31-2020</v>
      </c>
      <c r="AL1632" s="90" t="str">
        <f t="shared" si="311"/>
        <v>Jul-2020</v>
      </c>
      <c r="AM1632" s="89">
        <v>44089</v>
      </c>
      <c r="AN1632" s="90" t="str">
        <f t="shared" si="312"/>
        <v>W38-2020</v>
      </c>
      <c r="AO1632" s="90" t="str">
        <f t="shared" si="313"/>
        <v>Sep-2020</v>
      </c>
      <c r="AP1632" s="83" t="s">
        <v>4464</v>
      </c>
      <c r="AQ1632" s="107">
        <v>43994</v>
      </c>
      <c r="AR1632" s="89"/>
      <c r="AS1632" s="93">
        <v>547401737021</v>
      </c>
      <c r="AT1632" s="94">
        <v>6.6</v>
      </c>
      <c r="AU1632" s="97"/>
      <c r="AV1632" s="95"/>
      <c r="AW1632" s="97"/>
      <c r="AX1632" s="89">
        <v>44035</v>
      </c>
      <c r="AY1632" s="89">
        <v>44089</v>
      </c>
      <c r="AZ1632" s="219" t="str">
        <f t="shared" si="314"/>
        <v>W38-2020</v>
      </c>
      <c r="BA1632" s="86"/>
      <c r="BB1632" s="86">
        <v>44099</v>
      </c>
      <c r="BC1632" s="86"/>
      <c r="BD1632" s="83" t="s">
        <v>3719</v>
      </c>
      <c r="BE1632" s="83" t="str">
        <f t="shared" si="315"/>
        <v>21.RFI</v>
      </c>
      <c r="BF1632" s="83" t="s">
        <v>3755</v>
      </c>
      <c r="BG1632" s="96" t="s">
        <v>3871</v>
      </c>
      <c r="BH1632" s="437"/>
      <c r="BI1632" s="190"/>
      <c r="BJ1632" s="190"/>
    </row>
    <row r="1633" spans="1:62" s="13" customFormat="1" ht="15" hidden="1" customHeight="1">
      <c r="A1633" s="27">
        <v>92</v>
      </c>
      <c r="B1633" s="29"/>
      <c r="C1633" s="83" t="str">
        <f t="shared" si="305"/>
        <v>JAW-JK-CKG-0664</v>
      </c>
      <c r="D1633" s="83">
        <v>30571800031</v>
      </c>
      <c r="E1633" s="83" t="s">
        <v>7629</v>
      </c>
      <c r="F1633" s="83" t="s">
        <v>2886</v>
      </c>
      <c r="G1633" s="83" t="s">
        <v>5840</v>
      </c>
      <c r="H1633" s="84" t="s">
        <v>6825</v>
      </c>
      <c r="I1633" s="83">
        <v>106.886275</v>
      </c>
      <c r="J1633" s="83">
        <v>-6.236713</v>
      </c>
      <c r="K1633" s="83">
        <v>25</v>
      </c>
      <c r="L1633" s="83" t="s">
        <v>4560</v>
      </c>
      <c r="M1633" s="84"/>
      <c r="N1633" s="84"/>
      <c r="O1633" s="83" t="s">
        <v>3290</v>
      </c>
      <c r="P1633" s="84" t="s">
        <v>199</v>
      </c>
      <c r="Q1633" s="83" t="s">
        <v>557</v>
      </c>
      <c r="R1633" s="83" t="s">
        <v>558</v>
      </c>
      <c r="S1633" s="83" t="s">
        <v>106</v>
      </c>
      <c r="T1633" s="83" t="s">
        <v>4465</v>
      </c>
      <c r="U1633" s="83" t="s">
        <v>2197</v>
      </c>
      <c r="V1633" s="83" t="s">
        <v>4469</v>
      </c>
      <c r="W1633" s="83" t="s">
        <v>2210</v>
      </c>
      <c r="X1633" s="83" t="s">
        <v>2455</v>
      </c>
      <c r="Y1633" s="85">
        <v>6614368</v>
      </c>
      <c r="Z1633" s="86">
        <v>43843</v>
      </c>
      <c r="AA1633" s="86"/>
      <c r="AB1633" s="87">
        <f t="shared" ca="1" si="308"/>
        <v>197</v>
      </c>
      <c r="AC1633" s="88" t="str">
        <f t="shared" ca="1" si="309"/>
        <v>&gt; 150 days</v>
      </c>
      <c r="AD1633" s="89">
        <f t="shared" si="304"/>
        <v>43993</v>
      </c>
      <c r="AE1633" s="90" t="str">
        <f t="shared" si="301"/>
        <v>W24-2020</v>
      </c>
      <c r="AF1633" s="90" t="str">
        <f t="shared" si="302"/>
        <v>Jun-2020</v>
      </c>
      <c r="AG1633" s="89">
        <v>44012</v>
      </c>
      <c r="AH1633" s="90" t="str">
        <f t="shared" si="306"/>
        <v>W27-2020</v>
      </c>
      <c r="AI1633" s="90" t="str">
        <f t="shared" si="307"/>
        <v>Jun-2020</v>
      </c>
      <c r="AJ1633" s="89">
        <v>44043</v>
      </c>
      <c r="AK1633" s="90" t="str">
        <f t="shared" si="310"/>
        <v>W31-2020</v>
      </c>
      <c r="AL1633" s="90" t="str">
        <f t="shared" si="311"/>
        <v>Jul-2020</v>
      </c>
      <c r="AM1633" s="89">
        <v>44050</v>
      </c>
      <c r="AN1633" s="90" t="str">
        <f t="shared" si="312"/>
        <v>W32-2020</v>
      </c>
      <c r="AO1633" s="90" t="str">
        <f t="shared" si="313"/>
        <v>Aug-2020</v>
      </c>
      <c r="AP1633" s="83" t="s">
        <v>4464</v>
      </c>
      <c r="AQ1633" s="107">
        <v>44006</v>
      </c>
      <c r="AR1633" s="89"/>
      <c r="AS1633" s="93">
        <v>544104319788</v>
      </c>
      <c r="AT1633" s="94">
        <v>6.6</v>
      </c>
      <c r="AU1633" s="97"/>
      <c r="AV1633" s="95"/>
      <c r="AW1633" s="97"/>
      <c r="AX1633" s="89">
        <v>44008</v>
      </c>
      <c r="AY1633" s="89">
        <v>44040</v>
      </c>
      <c r="AZ1633" s="219" t="str">
        <f t="shared" si="314"/>
        <v>W31-2020</v>
      </c>
      <c r="BA1633" s="86"/>
      <c r="BB1633" s="86">
        <v>44061</v>
      </c>
      <c r="BC1633" s="86"/>
      <c r="BD1633" s="83" t="s">
        <v>3719</v>
      </c>
      <c r="BE1633" s="83" t="str">
        <f t="shared" si="315"/>
        <v>21.RFI</v>
      </c>
      <c r="BF1633" s="83" t="s">
        <v>3755</v>
      </c>
      <c r="BG1633" s="96" t="s">
        <v>3852</v>
      </c>
      <c r="BH1633" s="437"/>
    </row>
    <row r="1634" spans="1:62" s="13" customFormat="1" ht="15" hidden="1" customHeight="1">
      <c r="A1634" s="280">
        <v>79</v>
      </c>
      <c r="B1634" s="29"/>
      <c r="C1634" s="83" t="str">
        <f t="shared" si="305"/>
        <v>JAW-BT-TGR-0031</v>
      </c>
      <c r="D1634" s="83">
        <v>30572160031</v>
      </c>
      <c r="E1634" s="83" t="s">
        <v>7652</v>
      </c>
      <c r="F1634" s="83" t="s">
        <v>2880</v>
      </c>
      <c r="G1634" s="192" t="s">
        <v>5840</v>
      </c>
      <c r="H1634" s="272" t="s">
        <v>6825</v>
      </c>
      <c r="I1634" s="417">
        <v>106.59191800000001</v>
      </c>
      <c r="J1634" s="417">
        <v>-6.0966300000000002</v>
      </c>
      <c r="K1634" s="417">
        <v>40</v>
      </c>
      <c r="L1634" s="417" t="s">
        <v>4550</v>
      </c>
      <c r="M1634" s="84"/>
      <c r="N1634" s="84"/>
      <c r="O1634" s="83" t="s">
        <v>3277</v>
      </c>
      <c r="P1634" s="272" t="s">
        <v>199</v>
      </c>
      <c r="Q1634" s="192" t="s">
        <v>531</v>
      </c>
      <c r="R1634" s="192" t="s">
        <v>532</v>
      </c>
      <c r="S1634" s="192" t="s">
        <v>106</v>
      </c>
      <c r="T1634" s="192" t="s">
        <v>4465</v>
      </c>
      <c r="U1634" s="192" t="s">
        <v>2197</v>
      </c>
      <c r="V1634" s="192" t="s">
        <v>4473</v>
      </c>
      <c r="W1634" s="192" t="s">
        <v>2204</v>
      </c>
      <c r="X1634" s="192" t="s">
        <v>2426</v>
      </c>
      <c r="Y1634" s="424">
        <v>6614368</v>
      </c>
      <c r="Z1634" s="273">
        <v>43843</v>
      </c>
      <c r="AA1634" s="273"/>
      <c r="AB1634" s="425">
        <f t="shared" ca="1" si="308"/>
        <v>170</v>
      </c>
      <c r="AC1634" s="426" t="str">
        <f t="shared" ca="1" si="309"/>
        <v>&gt; 150 days</v>
      </c>
      <c r="AD1634" s="193">
        <f t="shared" si="304"/>
        <v>43993</v>
      </c>
      <c r="AE1634" s="194" t="str">
        <f t="shared" si="301"/>
        <v>W24-2020</v>
      </c>
      <c r="AF1634" s="194" t="str">
        <f t="shared" si="302"/>
        <v>Jun-2020</v>
      </c>
      <c r="AG1634" s="89">
        <v>43963</v>
      </c>
      <c r="AH1634" s="194" t="str">
        <f t="shared" si="306"/>
        <v>W20-2020</v>
      </c>
      <c r="AI1634" s="194" t="str">
        <f t="shared" si="307"/>
        <v>May-2020</v>
      </c>
      <c r="AJ1634" s="193">
        <v>44043</v>
      </c>
      <c r="AK1634" s="194" t="str">
        <f t="shared" si="310"/>
        <v>W31-2020</v>
      </c>
      <c r="AL1634" s="194" t="str">
        <f t="shared" si="311"/>
        <v>Jul-2020</v>
      </c>
      <c r="AM1634" s="193">
        <v>44050</v>
      </c>
      <c r="AN1634" s="194" t="str">
        <f t="shared" si="312"/>
        <v>W32-2020</v>
      </c>
      <c r="AO1634" s="194" t="str">
        <f t="shared" si="313"/>
        <v>Aug-2020</v>
      </c>
      <c r="AP1634" s="192" t="s">
        <v>4464</v>
      </c>
      <c r="AQ1634" s="466">
        <v>43994</v>
      </c>
      <c r="AR1634" s="193"/>
      <c r="AS1634" s="93">
        <v>566601578127</v>
      </c>
      <c r="AT1634" s="94">
        <v>6.6</v>
      </c>
      <c r="AU1634" s="421"/>
      <c r="AV1634" s="95"/>
      <c r="AW1634" s="97"/>
      <c r="AX1634" s="193"/>
      <c r="AY1634" s="193">
        <v>44013</v>
      </c>
      <c r="AZ1634" s="219" t="str">
        <f t="shared" si="314"/>
        <v>W27-2020</v>
      </c>
      <c r="BA1634" s="273"/>
      <c r="BB1634" s="86">
        <v>44035</v>
      </c>
      <c r="BC1634" s="273"/>
      <c r="BD1634" s="83" t="s">
        <v>3719</v>
      </c>
      <c r="BE1634" s="192" t="str">
        <f t="shared" si="315"/>
        <v>21.RFI</v>
      </c>
      <c r="BF1634" s="83" t="s">
        <v>3755</v>
      </c>
      <c r="BG1634" s="427" t="s">
        <v>3839</v>
      </c>
      <c r="BH1634" s="437"/>
    </row>
    <row r="1635" spans="1:62" s="204" customFormat="1" ht="15" hidden="1" customHeight="1">
      <c r="A1635" s="280">
        <v>135</v>
      </c>
      <c r="B1635" s="29"/>
      <c r="C1635" s="83" t="str">
        <f t="shared" si="305"/>
        <v>JAW-JK-CKG-0155</v>
      </c>
      <c r="D1635" s="83">
        <v>30571880031</v>
      </c>
      <c r="E1635" s="83" t="s">
        <v>7470</v>
      </c>
      <c r="F1635" s="83" t="s">
        <v>2902</v>
      </c>
      <c r="G1635" s="83" t="s">
        <v>5840</v>
      </c>
      <c r="H1635" s="272" t="s">
        <v>6825</v>
      </c>
      <c r="I1635" s="417">
        <v>106.917751</v>
      </c>
      <c r="J1635" s="417">
        <v>-6.2062569999999999</v>
      </c>
      <c r="K1635" s="417">
        <v>30</v>
      </c>
      <c r="L1635" s="417" t="s">
        <v>4594</v>
      </c>
      <c r="M1635" s="84"/>
      <c r="N1635" s="84"/>
      <c r="O1635" s="83" t="s">
        <v>3332</v>
      </c>
      <c r="P1635" s="272" t="s">
        <v>199</v>
      </c>
      <c r="Q1635" s="192" t="s">
        <v>643</v>
      </c>
      <c r="R1635" s="192" t="s">
        <v>644</v>
      </c>
      <c r="S1635" s="192" t="s">
        <v>106</v>
      </c>
      <c r="T1635" s="192" t="s">
        <v>4465</v>
      </c>
      <c r="U1635" s="192" t="s">
        <v>2197</v>
      </c>
      <c r="V1635" s="192" t="s">
        <v>4469</v>
      </c>
      <c r="W1635" s="192" t="s">
        <v>2210</v>
      </c>
      <c r="X1635" s="192" t="s">
        <v>2455</v>
      </c>
      <c r="Y1635" s="424">
        <v>6614368</v>
      </c>
      <c r="Z1635" s="273">
        <v>43843</v>
      </c>
      <c r="AA1635" s="273"/>
      <c r="AB1635" s="425">
        <f t="shared" ca="1" si="308"/>
        <v>291</v>
      </c>
      <c r="AC1635" s="426" t="str">
        <f t="shared" ca="1" si="309"/>
        <v>&gt; 150 days</v>
      </c>
      <c r="AD1635" s="193">
        <f t="shared" si="304"/>
        <v>43993</v>
      </c>
      <c r="AE1635" s="194" t="str">
        <f t="shared" si="301"/>
        <v>W24-2020</v>
      </c>
      <c r="AF1635" s="194" t="str">
        <f t="shared" si="302"/>
        <v>Jun-2020</v>
      </c>
      <c r="AG1635" s="89">
        <v>44047</v>
      </c>
      <c r="AH1635" s="194" t="str">
        <f t="shared" si="306"/>
        <v>W32-2020</v>
      </c>
      <c r="AI1635" s="194" t="str">
        <f t="shared" si="307"/>
        <v>Aug-2020</v>
      </c>
      <c r="AJ1635" s="193">
        <v>44047</v>
      </c>
      <c r="AK1635" s="194" t="str">
        <f t="shared" si="310"/>
        <v>W32-2020</v>
      </c>
      <c r="AL1635" s="194" t="str">
        <f t="shared" si="311"/>
        <v>Aug-2020</v>
      </c>
      <c r="AM1635" s="89">
        <v>44120</v>
      </c>
      <c r="AN1635" s="194" t="str">
        <f t="shared" si="312"/>
        <v>W42-2020</v>
      </c>
      <c r="AO1635" s="194" t="str">
        <f t="shared" si="313"/>
        <v>Oct-2020</v>
      </c>
      <c r="AP1635" s="192" t="s">
        <v>4464</v>
      </c>
      <c r="AQ1635" s="466">
        <v>44105</v>
      </c>
      <c r="AR1635" s="193"/>
      <c r="AS1635" s="93">
        <v>541301488450</v>
      </c>
      <c r="AT1635" s="270">
        <v>6.6</v>
      </c>
      <c r="AU1635" s="421"/>
      <c r="AV1635" s="95"/>
      <c r="AW1635" s="97"/>
      <c r="AX1635" s="193">
        <v>44104</v>
      </c>
      <c r="AY1635" s="193">
        <v>44134</v>
      </c>
      <c r="AZ1635" s="219" t="str">
        <f t="shared" si="314"/>
        <v>W44-2020</v>
      </c>
      <c r="BA1635" s="86"/>
      <c r="BB1635" s="86"/>
      <c r="BC1635" s="86"/>
      <c r="BD1635" s="83" t="s">
        <v>3719</v>
      </c>
      <c r="BE1635" s="192" t="str">
        <f t="shared" si="315"/>
        <v>21.RFI</v>
      </c>
      <c r="BF1635" s="83" t="s">
        <v>3755</v>
      </c>
      <c r="BG1635" s="96" t="s">
        <v>3895</v>
      </c>
      <c r="BH1635" s="437"/>
      <c r="BI1635" s="13"/>
      <c r="BJ1635" s="13"/>
    </row>
    <row r="1636" spans="1:62" s="13" customFormat="1" ht="15" hidden="1" customHeight="1">
      <c r="A1636" s="280">
        <v>96</v>
      </c>
      <c r="B1636" s="29"/>
      <c r="C1636" s="83" t="str">
        <f t="shared" si="305"/>
        <v>JAW-JK-CKG-0665</v>
      </c>
      <c r="D1636" s="83">
        <v>30571850031</v>
      </c>
      <c r="E1636" s="83" t="s">
        <v>7612</v>
      </c>
      <c r="F1636" s="83" t="s">
        <v>2889</v>
      </c>
      <c r="G1636" s="192" t="s">
        <v>5840</v>
      </c>
      <c r="H1636" s="272" t="s">
        <v>6825</v>
      </c>
      <c r="I1636" s="417">
        <v>106.92259</v>
      </c>
      <c r="J1636" s="417">
        <v>-6.1792239999999996</v>
      </c>
      <c r="K1636" s="417">
        <v>30</v>
      </c>
      <c r="L1636" s="417" t="s">
        <v>4507</v>
      </c>
      <c r="M1636" s="84"/>
      <c r="N1636" s="84"/>
      <c r="O1636" s="83" t="s">
        <v>3294</v>
      </c>
      <c r="P1636" s="272" t="s">
        <v>199</v>
      </c>
      <c r="Q1636" s="192" t="s">
        <v>565</v>
      </c>
      <c r="R1636" s="192" t="s">
        <v>566</v>
      </c>
      <c r="S1636" s="192" t="s">
        <v>106</v>
      </c>
      <c r="T1636" s="192" t="s">
        <v>4465</v>
      </c>
      <c r="U1636" s="192" t="s">
        <v>2197</v>
      </c>
      <c r="V1636" s="192" t="s">
        <v>4469</v>
      </c>
      <c r="W1636" s="192" t="s">
        <v>2210</v>
      </c>
      <c r="X1636" s="192" t="s">
        <v>2455</v>
      </c>
      <c r="Y1636" s="424">
        <v>6614368</v>
      </c>
      <c r="Z1636" s="273">
        <v>43843</v>
      </c>
      <c r="AA1636" s="273"/>
      <c r="AB1636" s="425">
        <f t="shared" ca="1" si="308"/>
        <v>256</v>
      </c>
      <c r="AC1636" s="426" t="str">
        <f t="shared" ca="1" si="309"/>
        <v>&gt; 150 days</v>
      </c>
      <c r="AD1636" s="193">
        <f t="shared" si="304"/>
        <v>43993</v>
      </c>
      <c r="AE1636" s="194" t="str">
        <f t="shared" si="301"/>
        <v>W24-2020</v>
      </c>
      <c r="AF1636" s="194" t="str">
        <f t="shared" si="302"/>
        <v>Jun-2020</v>
      </c>
      <c r="AG1636" s="89">
        <v>44051</v>
      </c>
      <c r="AH1636" s="194" t="str">
        <f t="shared" si="306"/>
        <v>W32-2020</v>
      </c>
      <c r="AI1636" s="194" t="str">
        <f t="shared" si="307"/>
        <v>Aug-2020</v>
      </c>
      <c r="AJ1636" s="89">
        <v>44051</v>
      </c>
      <c r="AK1636" s="194" t="str">
        <f t="shared" si="310"/>
        <v>W32-2020</v>
      </c>
      <c r="AL1636" s="194" t="str">
        <f t="shared" si="311"/>
        <v>Aug-2020</v>
      </c>
      <c r="AM1636" s="89">
        <v>44096</v>
      </c>
      <c r="AN1636" s="194" t="str">
        <f t="shared" si="312"/>
        <v>W39-2020</v>
      </c>
      <c r="AO1636" s="194" t="str">
        <f t="shared" si="313"/>
        <v>Sep-2020</v>
      </c>
      <c r="AP1636" s="192" t="s">
        <v>4464</v>
      </c>
      <c r="AQ1636" s="466">
        <v>44084</v>
      </c>
      <c r="AR1636" s="193"/>
      <c r="AS1636" s="467">
        <v>545302748868</v>
      </c>
      <c r="AT1636" s="270">
        <v>6.6</v>
      </c>
      <c r="AU1636" s="421"/>
      <c r="AV1636" s="95"/>
      <c r="AW1636" s="97"/>
      <c r="AX1636" s="193">
        <v>44082</v>
      </c>
      <c r="AY1636" s="193">
        <v>44099</v>
      </c>
      <c r="AZ1636" s="219" t="str">
        <f t="shared" si="314"/>
        <v>W39-2020</v>
      </c>
      <c r="BA1636" s="273"/>
      <c r="BB1636" s="86"/>
      <c r="BC1636" s="273"/>
      <c r="BD1636" s="83" t="s">
        <v>3719</v>
      </c>
      <c r="BE1636" s="192" t="str">
        <f t="shared" si="315"/>
        <v>21.RFI</v>
      </c>
      <c r="BF1636" s="83" t="s">
        <v>3755</v>
      </c>
      <c r="BG1636" s="96" t="s">
        <v>3856</v>
      </c>
      <c r="BH1636" s="437"/>
      <c r="BJ1636" s="190"/>
    </row>
    <row r="1637" spans="1:62" s="13" customFormat="1" ht="15" hidden="1" customHeight="1">
      <c r="A1637" s="280">
        <v>50</v>
      </c>
      <c r="B1637" s="29"/>
      <c r="C1637" s="83" t="str">
        <f t="shared" si="305"/>
        <v>JAW-JT-BBS-0156</v>
      </c>
      <c r="D1637" s="83">
        <v>30571950031</v>
      </c>
      <c r="E1637" s="83" t="s">
        <v>7722</v>
      </c>
      <c r="F1637" s="83" t="s">
        <v>474</v>
      </c>
      <c r="G1637" s="192" t="s">
        <v>5840</v>
      </c>
      <c r="H1637" s="272" t="s">
        <v>6825</v>
      </c>
      <c r="I1637" s="417">
        <v>109.03215400000001</v>
      </c>
      <c r="J1637" s="417">
        <v>-6.9241299999999999</v>
      </c>
      <c r="K1637" s="417">
        <v>50</v>
      </c>
      <c r="L1637" s="417" t="s">
        <v>4527</v>
      </c>
      <c r="M1637" s="84"/>
      <c r="N1637" s="272"/>
      <c r="O1637" s="192" t="s">
        <v>3249</v>
      </c>
      <c r="P1637" s="272" t="s">
        <v>199</v>
      </c>
      <c r="Q1637" s="192" t="s">
        <v>473</v>
      </c>
      <c r="R1637" s="192" t="s">
        <v>474</v>
      </c>
      <c r="S1637" s="192" t="s">
        <v>106</v>
      </c>
      <c r="T1637" s="192" t="s">
        <v>4465</v>
      </c>
      <c r="U1637" s="192" t="s">
        <v>103</v>
      </c>
      <c r="V1637" s="192" t="s">
        <v>4468</v>
      </c>
      <c r="W1637" s="192" t="s">
        <v>2211</v>
      </c>
      <c r="X1637" s="192" t="s">
        <v>2441</v>
      </c>
      <c r="Y1637" s="424">
        <v>6614368</v>
      </c>
      <c r="Z1637" s="273">
        <v>43843</v>
      </c>
      <c r="AA1637" s="273"/>
      <c r="AB1637" s="425">
        <f t="shared" ca="1" si="308"/>
        <v>219</v>
      </c>
      <c r="AC1637" s="426" t="str">
        <f t="shared" ca="1" si="309"/>
        <v>&gt; 150 days</v>
      </c>
      <c r="AD1637" s="193">
        <f t="shared" si="304"/>
        <v>43993</v>
      </c>
      <c r="AE1637" s="194" t="str">
        <f t="shared" si="301"/>
        <v>W24-2020</v>
      </c>
      <c r="AF1637" s="194" t="str">
        <f t="shared" si="302"/>
        <v>Jun-2020</v>
      </c>
      <c r="AG1637" s="89">
        <v>43966</v>
      </c>
      <c r="AH1637" s="194" t="str">
        <f t="shared" si="306"/>
        <v>W20-2020</v>
      </c>
      <c r="AI1637" s="194" t="str">
        <f t="shared" si="307"/>
        <v>May-2020</v>
      </c>
      <c r="AJ1637" s="89">
        <v>44057</v>
      </c>
      <c r="AK1637" s="194" t="str">
        <f t="shared" si="310"/>
        <v>W33-2020</v>
      </c>
      <c r="AL1637" s="194" t="str">
        <f t="shared" si="311"/>
        <v>Aug-2020</v>
      </c>
      <c r="AM1637" s="89">
        <v>44062</v>
      </c>
      <c r="AN1637" s="194" t="str">
        <f t="shared" si="312"/>
        <v>W34-2020</v>
      </c>
      <c r="AO1637" s="194" t="str">
        <f t="shared" si="313"/>
        <v>Aug-2020</v>
      </c>
      <c r="AP1637" s="192" t="s">
        <v>4464</v>
      </c>
      <c r="AQ1637" s="466">
        <v>44006</v>
      </c>
      <c r="AR1637" s="193"/>
      <c r="AS1637" s="93">
        <v>522582398996</v>
      </c>
      <c r="AT1637" s="270" t="s">
        <v>2416</v>
      </c>
      <c r="AU1637" s="421"/>
      <c r="AV1637" s="95"/>
      <c r="AW1637" s="97"/>
      <c r="AX1637" s="193">
        <v>43997</v>
      </c>
      <c r="AY1637" s="193">
        <v>44062</v>
      </c>
      <c r="AZ1637" s="219" t="str">
        <f t="shared" si="314"/>
        <v>W34-2020</v>
      </c>
      <c r="BA1637" s="273"/>
      <c r="BB1637" s="86"/>
      <c r="BC1637" s="86"/>
      <c r="BD1637" s="83" t="s">
        <v>3719</v>
      </c>
      <c r="BE1637" s="192" t="str">
        <f t="shared" si="315"/>
        <v>21.RFI</v>
      </c>
      <c r="BF1637" s="83" t="s">
        <v>3755</v>
      </c>
      <c r="BG1637" s="96" t="s">
        <v>3810</v>
      </c>
      <c r="BH1637" s="437"/>
    </row>
    <row r="1638" spans="1:62" s="190" customFormat="1" ht="15" hidden="1" customHeight="1">
      <c r="A1638" s="27">
        <v>69</v>
      </c>
      <c r="B1638" s="29"/>
      <c r="C1638" s="83" t="str">
        <f t="shared" si="305"/>
        <v>JAW-BT-TGR-0045</v>
      </c>
      <c r="D1638" s="83">
        <v>30572550031</v>
      </c>
      <c r="E1638" s="83" t="s">
        <v>7676</v>
      </c>
      <c r="F1638" s="83" t="s">
        <v>512</v>
      </c>
      <c r="G1638" s="83" t="s">
        <v>5840</v>
      </c>
      <c r="H1638" s="272" t="s">
        <v>6825</v>
      </c>
      <c r="I1638" s="83">
        <v>106.654578</v>
      </c>
      <c r="J1638" s="83">
        <v>-6.0612830000000004</v>
      </c>
      <c r="K1638" s="83">
        <v>50</v>
      </c>
      <c r="L1638" s="83" t="s">
        <v>4487</v>
      </c>
      <c r="M1638" s="84"/>
      <c r="N1638" s="84"/>
      <c r="O1638" s="83" t="s">
        <v>3267</v>
      </c>
      <c r="P1638" s="84" t="s">
        <v>199</v>
      </c>
      <c r="Q1638" s="83" t="s">
        <v>511</v>
      </c>
      <c r="R1638" s="83" t="s">
        <v>512</v>
      </c>
      <c r="S1638" s="83" t="s">
        <v>106</v>
      </c>
      <c r="T1638" s="83" t="s">
        <v>4465</v>
      </c>
      <c r="U1638" s="83" t="s">
        <v>2197</v>
      </c>
      <c r="V1638" s="83" t="s">
        <v>4473</v>
      </c>
      <c r="W1638" s="83" t="s">
        <v>2204</v>
      </c>
      <c r="X1638" s="83" t="s">
        <v>2426</v>
      </c>
      <c r="Y1638" s="85">
        <v>6614368</v>
      </c>
      <c r="Z1638" s="86">
        <v>43843</v>
      </c>
      <c r="AA1638" s="86"/>
      <c r="AB1638" s="87">
        <f t="shared" ca="1" si="308"/>
        <v>215</v>
      </c>
      <c r="AC1638" s="88" t="str">
        <f t="shared" ca="1" si="309"/>
        <v>&gt; 150 days</v>
      </c>
      <c r="AD1638" s="89">
        <f t="shared" si="304"/>
        <v>43993</v>
      </c>
      <c r="AE1638" s="90" t="str">
        <f t="shared" si="301"/>
        <v>W24-2020</v>
      </c>
      <c r="AF1638" s="90" t="str">
        <f t="shared" si="302"/>
        <v>Jun-2020</v>
      </c>
      <c r="AG1638" s="89">
        <v>44043</v>
      </c>
      <c r="AH1638" s="90" t="str">
        <f t="shared" si="306"/>
        <v>W31-2020</v>
      </c>
      <c r="AI1638" s="90" t="str">
        <f t="shared" si="307"/>
        <v>Jul-2020</v>
      </c>
      <c r="AJ1638" s="89">
        <v>44058</v>
      </c>
      <c r="AK1638" s="90" t="str">
        <f t="shared" si="310"/>
        <v>W33-2020</v>
      </c>
      <c r="AL1638" s="90" t="str">
        <f t="shared" si="311"/>
        <v>Aug-2020</v>
      </c>
      <c r="AM1638" s="89">
        <v>44058</v>
      </c>
      <c r="AN1638" s="90" t="str">
        <f t="shared" si="312"/>
        <v>W33-2020</v>
      </c>
      <c r="AO1638" s="90" t="str">
        <f t="shared" si="313"/>
        <v>Aug-2020</v>
      </c>
      <c r="AP1638" s="83" t="s">
        <v>4464</v>
      </c>
      <c r="AQ1638" s="107">
        <v>44073</v>
      </c>
      <c r="AR1638" s="89"/>
      <c r="AS1638" s="93">
        <v>566601624992</v>
      </c>
      <c r="AT1638" s="94">
        <v>6.6</v>
      </c>
      <c r="AU1638" s="97"/>
      <c r="AV1638" s="95"/>
      <c r="AW1638" s="97"/>
      <c r="AX1638" s="89">
        <v>44053</v>
      </c>
      <c r="AY1638" s="89">
        <v>44058</v>
      </c>
      <c r="AZ1638" s="219" t="str">
        <f t="shared" si="314"/>
        <v>W33-2020</v>
      </c>
      <c r="BA1638" s="86"/>
      <c r="BB1638" s="86">
        <v>44074</v>
      </c>
      <c r="BC1638" s="86"/>
      <c r="BD1638" s="83" t="s">
        <v>3719</v>
      </c>
      <c r="BE1638" s="83" t="str">
        <f t="shared" si="315"/>
        <v>21.RFI</v>
      </c>
      <c r="BF1638" s="83" t="s">
        <v>3755</v>
      </c>
      <c r="BG1638" s="96" t="s">
        <v>3829</v>
      </c>
      <c r="BH1638" s="437"/>
      <c r="BI1638" s="13"/>
      <c r="BJ1638" s="13"/>
    </row>
    <row r="1639" spans="1:62" s="190" customFormat="1" ht="15" hidden="1" customHeight="1">
      <c r="A1639" s="27">
        <v>122</v>
      </c>
      <c r="B1639" s="29"/>
      <c r="C1639" s="83" t="str">
        <f t="shared" si="305"/>
        <v>JAW-BT-TGR-0044</v>
      </c>
      <c r="D1639" s="83">
        <v>30572540031</v>
      </c>
      <c r="E1639" s="83" t="s">
        <v>7514</v>
      </c>
      <c r="F1639" s="83" t="s">
        <v>618</v>
      </c>
      <c r="G1639" s="83" t="s">
        <v>5840</v>
      </c>
      <c r="H1639" s="272" t="s">
        <v>6825</v>
      </c>
      <c r="I1639" s="83">
        <v>106.713751</v>
      </c>
      <c r="J1639" s="83">
        <v>-6.0893649999999999</v>
      </c>
      <c r="K1639" s="83">
        <v>50</v>
      </c>
      <c r="L1639" s="83" t="s">
        <v>4487</v>
      </c>
      <c r="M1639" s="84"/>
      <c r="N1639" s="84"/>
      <c r="O1639" s="83" t="s">
        <v>3320</v>
      </c>
      <c r="P1639" s="84" t="s">
        <v>199</v>
      </c>
      <c r="Q1639" s="83" t="s">
        <v>617</v>
      </c>
      <c r="R1639" s="83" t="s">
        <v>618</v>
      </c>
      <c r="S1639" s="83" t="s">
        <v>106</v>
      </c>
      <c r="T1639" s="83" t="s">
        <v>4465</v>
      </c>
      <c r="U1639" s="83" t="s">
        <v>2197</v>
      </c>
      <c r="V1639" s="83" t="s">
        <v>4473</v>
      </c>
      <c r="W1639" s="83" t="s">
        <v>2204</v>
      </c>
      <c r="X1639" s="83" t="s">
        <v>2426</v>
      </c>
      <c r="Y1639" s="85">
        <v>6614368</v>
      </c>
      <c r="Z1639" s="86">
        <v>43843</v>
      </c>
      <c r="AA1639" s="86"/>
      <c r="AB1639" s="87">
        <f t="shared" ca="1" si="308"/>
        <v>259</v>
      </c>
      <c r="AC1639" s="88" t="str">
        <f t="shared" ca="1" si="309"/>
        <v>&gt; 150 days</v>
      </c>
      <c r="AD1639" s="89">
        <f t="shared" si="304"/>
        <v>43993</v>
      </c>
      <c r="AE1639" s="90" t="str">
        <f t="shared" si="301"/>
        <v>W24-2020</v>
      </c>
      <c r="AF1639" s="90" t="str">
        <f t="shared" si="302"/>
        <v>Jun-2020</v>
      </c>
      <c r="AG1639" s="89">
        <v>44104</v>
      </c>
      <c r="AH1639" s="90" t="str">
        <f t="shared" si="306"/>
        <v>W40-2020</v>
      </c>
      <c r="AI1639" s="90" t="str">
        <f t="shared" si="307"/>
        <v>Sep-2020</v>
      </c>
      <c r="AJ1639" s="89">
        <v>44063</v>
      </c>
      <c r="AK1639" s="90" t="str">
        <f t="shared" si="310"/>
        <v>W34-2020</v>
      </c>
      <c r="AL1639" s="90" t="str">
        <f t="shared" si="311"/>
        <v>Aug-2020</v>
      </c>
      <c r="AM1639" s="89">
        <v>44104</v>
      </c>
      <c r="AN1639" s="90" t="str">
        <f t="shared" si="312"/>
        <v>W40-2020</v>
      </c>
      <c r="AO1639" s="90" t="str">
        <f t="shared" si="313"/>
        <v>Sep-2020</v>
      </c>
      <c r="AP1639" s="83" t="s">
        <v>4464</v>
      </c>
      <c r="AQ1639" s="107">
        <v>44073</v>
      </c>
      <c r="AR1639" s="89"/>
      <c r="AS1639" s="93">
        <v>566601649407</v>
      </c>
      <c r="AT1639" s="94">
        <v>6.6</v>
      </c>
      <c r="AU1639" s="97"/>
      <c r="AV1639" s="95"/>
      <c r="AW1639" s="97"/>
      <c r="AX1639" s="89"/>
      <c r="AY1639" s="89">
        <v>44102</v>
      </c>
      <c r="AZ1639" s="219" t="str">
        <f t="shared" si="314"/>
        <v>W40-2020</v>
      </c>
      <c r="BA1639" s="86"/>
      <c r="BB1639" s="86"/>
      <c r="BC1639" s="86"/>
      <c r="BD1639" s="83" t="s">
        <v>3719</v>
      </c>
      <c r="BE1639" s="83" t="str">
        <f t="shared" si="315"/>
        <v>21.RFI</v>
      </c>
      <c r="BF1639" s="83" t="s">
        <v>3755</v>
      </c>
      <c r="BG1639" s="96" t="s">
        <v>3882</v>
      </c>
      <c r="BH1639" s="437"/>
    </row>
    <row r="1640" spans="1:62" s="190" customFormat="1" ht="15" hidden="1" customHeight="1">
      <c r="A1640" s="280">
        <v>147</v>
      </c>
      <c r="B1640" s="29"/>
      <c r="C1640" s="83" t="str">
        <f t="shared" si="305"/>
        <v>JAW-BT-TGR-0043</v>
      </c>
      <c r="D1640" s="83">
        <v>30572530031</v>
      </c>
      <c r="E1640" s="83" t="s">
        <v>7444</v>
      </c>
      <c r="F1640" s="83" t="s">
        <v>668</v>
      </c>
      <c r="G1640" s="83" t="s">
        <v>5840</v>
      </c>
      <c r="H1640" s="272" t="s">
        <v>6825</v>
      </c>
      <c r="I1640" s="83">
        <v>106.66601</v>
      </c>
      <c r="J1640" s="83">
        <v>-6.0789150000000003</v>
      </c>
      <c r="K1640" s="83">
        <v>50</v>
      </c>
      <c r="L1640" s="83" t="s">
        <v>4487</v>
      </c>
      <c r="M1640" s="84"/>
      <c r="N1640" s="84"/>
      <c r="O1640" s="83" t="s">
        <v>3344</v>
      </c>
      <c r="P1640" s="84" t="s">
        <v>199</v>
      </c>
      <c r="Q1640" s="83" t="s">
        <v>667</v>
      </c>
      <c r="R1640" s="83" t="s">
        <v>668</v>
      </c>
      <c r="S1640" s="83" t="s">
        <v>106</v>
      </c>
      <c r="T1640" s="83" t="s">
        <v>4465</v>
      </c>
      <c r="U1640" s="83" t="s">
        <v>2197</v>
      </c>
      <c r="V1640" s="83" t="s">
        <v>4473</v>
      </c>
      <c r="W1640" s="83" t="s">
        <v>2204</v>
      </c>
      <c r="X1640" s="83" t="s">
        <v>2426</v>
      </c>
      <c r="Y1640" s="85">
        <v>6614368</v>
      </c>
      <c r="Z1640" s="86">
        <v>43843</v>
      </c>
      <c r="AA1640" s="86"/>
      <c r="AB1640" s="87">
        <f t="shared" ca="1" si="308"/>
        <v>232</v>
      </c>
      <c r="AC1640" s="88" t="str">
        <f t="shared" ca="1" si="309"/>
        <v>&gt; 150 days</v>
      </c>
      <c r="AD1640" s="89">
        <f t="shared" si="304"/>
        <v>43993</v>
      </c>
      <c r="AE1640" s="90" t="str">
        <f t="shared" si="301"/>
        <v>W24-2020</v>
      </c>
      <c r="AF1640" s="90" t="str">
        <f t="shared" si="302"/>
        <v>Jun-2020</v>
      </c>
      <c r="AG1640" s="89">
        <v>44058</v>
      </c>
      <c r="AH1640" s="90" t="str">
        <f t="shared" si="306"/>
        <v>W33-2020</v>
      </c>
      <c r="AI1640" s="90" t="str">
        <f t="shared" si="307"/>
        <v>Aug-2020</v>
      </c>
      <c r="AJ1640" s="193">
        <v>44063</v>
      </c>
      <c r="AK1640" s="90" t="str">
        <f t="shared" si="310"/>
        <v>W34-2020</v>
      </c>
      <c r="AL1640" s="90" t="str">
        <f t="shared" si="311"/>
        <v>Aug-2020</v>
      </c>
      <c r="AM1640" s="89">
        <v>44078</v>
      </c>
      <c r="AN1640" s="90" t="str">
        <f t="shared" si="312"/>
        <v>W36-2020</v>
      </c>
      <c r="AO1640" s="90" t="str">
        <f t="shared" si="313"/>
        <v>Sep-2020</v>
      </c>
      <c r="AP1640" s="83" t="s">
        <v>4464</v>
      </c>
      <c r="AQ1640" s="107">
        <v>44022</v>
      </c>
      <c r="AR1640" s="89"/>
      <c r="AS1640" s="93">
        <v>566601627916</v>
      </c>
      <c r="AT1640" s="94">
        <v>6.6</v>
      </c>
      <c r="AU1640" s="97"/>
      <c r="AV1640" s="95"/>
      <c r="AW1640" s="97"/>
      <c r="AX1640" s="89"/>
      <c r="AY1640" s="89">
        <v>44075</v>
      </c>
      <c r="AZ1640" s="219" t="str">
        <f t="shared" si="314"/>
        <v>W36-2020</v>
      </c>
      <c r="BA1640" s="86"/>
      <c r="BB1640" s="86">
        <v>44093</v>
      </c>
      <c r="BC1640" s="86"/>
      <c r="BD1640" s="83" t="s">
        <v>3719</v>
      </c>
      <c r="BE1640" s="83" t="str">
        <f t="shared" si="315"/>
        <v>21.RFI</v>
      </c>
      <c r="BF1640" s="83" t="s">
        <v>3755</v>
      </c>
      <c r="BG1640" s="96" t="s">
        <v>3907</v>
      </c>
      <c r="BH1640" s="437"/>
      <c r="BI1640" s="13"/>
    </row>
    <row r="1641" spans="1:62" s="190" customFormat="1" ht="15" hidden="1" customHeight="1">
      <c r="A1641" s="27">
        <v>202</v>
      </c>
      <c r="B1641" s="29"/>
      <c r="C1641" s="83" t="str">
        <f t="shared" si="305"/>
        <v>JAW-BT-CPT-0472</v>
      </c>
      <c r="D1641" s="83">
        <v>30572500031</v>
      </c>
      <c r="E1641" s="83" t="s">
        <v>7275</v>
      </c>
      <c r="F1641" s="83" t="s">
        <v>778</v>
      </c>
      <c r="G1641" s="83" t="s">
        <v>5840</v>
      </c>
      <c r="H1641" s="272" t="s">
        <v>6825</v>
      </c>
      <c r="I1641" s="83">
        <v>106.7286</v>
      </c>
      <c r="J1641" s="83">
        <v>-6.2614109999999998</v>
      </c>
      <c r="K1641" s="83">
        <v>35</v>
      </c>
      <c r="L1641" s="83" t="s">
        <v>4487</v>
      </c>
      <c r="M1641" s="84"/>
      <c r="N1641" s="84"/>
      <c r="O1641" s="83" t="s">
        <v>3399</v>
      </c>
      <c r="P1641" s="84" t="s">
        <v>199</v>
      </c>
      <c r="Q1641" s="83" t="s">
        <v>777</v>
      </c>
      <c r="R1641" s="83" t="s">
        <v>778</v>
      </c>
      <c r="S1641" s="83" t="s">
        <v>106</v>
      </c>
      <c r="T1641" s="83" t="s">
        <v>4465</v>
      </c>
      <c r="U1641" s="83" t="s">
        <v>2197</v>
      </c>
      <c r="V1641" s="83" t="s">
        <v>4473</v>
      </c>
      <c r="W1641" s="83" t="s">
        <v>2204</v>
      </c>
      <c r="X1641" s="83" t="s">
        <v>2433</v>
      </c>
      <c r="Y1641" s="85">
        <v>6614368</v>
      </c>
      <c r="Z1641" s="86">
        <v>43843</v>
      </c>
      <c r="AA1641" s="86"/>
      <c r="AB1641" s="87">
        <f t="shared" ca="1" si="308"/>
        <v>444</v>
      </c>
      <c r="AC1641" s="88" t="str">
        <f t="shared" ca="1" si="309"/>
        <v>&gt; 150 days</v>
      </c>
      <c r="AD1641" s="89">
        <f t="shared" si="304"/>
        <v>43993</v>
      </c>
      <c r="AE1641" s="90" t="str">
        <f t="shared" si="301"/>
        <v>W24-2020</v>
      </c>
      <c r="AF1641" s="90" t="str">
        <f t="shared" si="302"/>
        <v>Jun-2020</v>
      </c>
      <c r="AG1641" s="89">
        <v>44252</v>
      </c>
      <c r="AH1641" s="90" t="str">
        <f t="shared" si="306"/>
        <v>W09-2021</v>
      </c>
      <c r="AI1641" s="90" t="str">
        <f t="shared" si="307"/>
        <v>Feb-2021</v>
      </c>
      <c r="AJ1641" s="193">
        <v>44068</v>
      </c>
      <c r="AK1641" s="90" t="str">
        <f t="shared" si="310"/>
        <v>W35-2020</v>
      </c>
      <c r="AL1641" s="90" t="str">
        <f t="shared" si="311"/>
        <v>Aug-2020</v>
      </c>
      <c r="AM1641" s="193">
        <v>44286</v>
      </c>
      <c r="AN1641" s="90" t="str">
        <f t="shared" si="312"/>
        <v>W14-2021</v>
      </c>
      <c r="AO1641" s="90" t="str">
        <f t="shared" si="313"/>
        <v>Mar-2021</v>
      </c>
      <c r="AP1641" s="83" t="s">
        <v>4464</v>
      </c>
      <c r="AQ1641" s="107">
        <v>44073</v>
      </c>
      <c r="AR1641" s="89"/>
      <c r="AS1641" s="93"/>
      <c r="AT1641" s="94"/>
      <c r="AU1641" s="97"/>
      <c r="AV1641" s="95"/>
      <c r="AW1641" s="97"/>
      <c r="AX1641" s="89"/>
      <c r="AY1641" s="89">
        <v>44287</v>
      </c>
      <c r="AZ1641" s="219" t="str">
        <f t="shared" si="314"/>
        <v>W14-2021</v>
      </c>
      <c r="BA1641" s="86"/>
      <c r="BB1641" s="86"/>
      <c r="BC1641" s="86"/>
      <c r="BD1641" s="83" t="s">
        <v>3719</v>
      </c>
      <c r="BE1641" s="83" t="str">
        <f t="shared" si="315"/>
        <v>21.RFI</v>
      </c>
      <c r="BF1641" s="83" t="s">
        <v>3755</v>
      </c>
      <c r="BG1641" s="96" t="s">
        <v>3962</v>
      </c>
      <c r="BH1641" s="437"/>
      <c r="BI1641" s="13"/>
      <c r="BJ1641" s="13"/>
    </row>
    <row r="1642" spans="1:62" s="190" customFormat="1" ht="15" hidden="1" customHeight="1">
      <c r="A1642" s="280">
        <v>15</v>
      </c>
      <c r="B1642" s="29"/>
      <c r="C1642" s="83" t="str">
        <f t="shared" si="305"/>
        <v>JAW-JK-KYB-0103</v>
      </c>
      <c r="D1642" s="83">
        <v>30573400031</v>
      </c>
      <c r="E1642" s="83" t="s">
        <v>7830</v>
      </c>
      <c r="F1642" s="83" t="s">
        <v>2846</v>
      </c>
      <c r="G1642" s="83" t="s">
        <v>5840</v>
      </c>
      <c r="H1642" s="272" t="s">
        <v>6825</v>
      </c>
      <c r="I1642" s="83">
        <v>106.804638</v>
      </c>
      <c r="J1642" s="83">
        <v>-6.3272469999999998</v>
      </c>
      <c r="K1642" s="83">
        <v>30</v>
      </c>
      <c r="L1642" s="83" t="s">
        <v>4498</v>
      </c>
      <c r="M1642" s="84"/>
      <c r="N1642" s="84"/>
      <c r="O1642" s="83" t="s">
        <v>3214</v>
      </c>
      <c r="P1642" s="84" t="s">
        <v>199</v>
      </c>
      <c r="Q1642" s="83" t="s">
        <v>403</v>
      </c>
      <c r="R1642" s="83" t="s">
        <v>404</v>
      </c>
      <c r="S1642" s="83" t="s">
        <v>106</v>
      </c>
      <c r="T1642" s="83" t="s">
        <v>4465</v>
      </c>
      <c r="U1642" s="83" t="s">
        <v>2197</v>
      </c>
      <c r="V1642" s="83" t="s">
        <v>4469</v>
      </c>
      <c r="W1642" s="83" t="s">
        <v>2210</v>
      </c>
      <c r="X1642" s="83" t="s">
        <v>2432</v>
      </c>
      <c r="Y1642" s="85">
        <v>6614368</v>
      </c>
      <c r="Z1642" s="86">
        <v>43843</v>
      </c>
      <c r="AA1642" s="86"/>
      <c r="AB1642" s="87">
        <f t="shared" ca="1" si="308"/>
        <v>212</v>
      </c>
      <c r="AC1642" s="88" t="str">
        <f t="shared" ca="1" si="309"/>
        <v>&gt; 150 days</v>
      </c>
      <c r="AD1642" s="89">
        <f t="shared" si="304"/>
        <v>43993</v>
      </c>
      <c r="AE1642" s="90" t="str">
        <f t="shared" si="301"/>
        <v>W24-2020</v>
      </c>
      <c r="AF1642" s="90" t="str">
        <f t="shared" si="302"/>
        <v>Jun-2020</v>
      </c>
      <c r="AG1642" s="89">
        <v>44048</v>
      </c>
      <c r="AH1642" s="90" t="str">
        <f t="shared" si="306"/>
        <v>W32-2020</v>
      </c>
      <c r="AI1642" s="90" t="str">
        <f t="shared" si="307"/>
        <v>Aug-2020</v>
      </c>
      <c r="AJ1642" s="89">
        <v>44068</v>
      </c>
      <c r="AK1642" s="90" t="str">
        <f t="shared" si="310"/>
        <v>W35-2020</v>
      </c>
      <c r="AL1642" s="90" t="str">
        <f t="shared" si="311"/>
        <v>Aug-2020</v>
      </c>
      <c r="AM1642" s="89">
        <v>44062</v>
      </c>
      <c r="AN1642" s="90" t="str">
        <f t="shared" si="312"/>
        <v>W34-2020</v>
      </c>
      <c r="AO1642" s="90" t="str">
        <f t="shared" si="313"/>
        <v>Aug-2020</v>
      </c>
      <c r="AP1642" s="83" t="s">
        <v>4464</v>
      </c>
      <c r="AQ1642" s="107">
        <v>44073</v>
      </c>
      <c r="AR1642" s="89"/>
      <c r="AS1642" s="93">
        <v>547401725305</v>
      </c>
      <c r="AT1642" s="94">
        <v>6.6</v>
      </c>
      <c r="AU1642" s="97"/>
      <c r="AV1642" s="95"/>
      <c r="AW1642" s="97"/>
      <c r="AX1642" s="89"/>
      <c r="AY1642" s="89">
        <v>44055</v>
      </c>
      <c r="AZ1642" s="219" t="str">
        <f t="shared" si="314"/>
        <v>W33-2020</v>
      </c>
      <c r="BA1642" s="86"/>
      <c r="BB1642" s="86">
        <v>44082</v>
      </c>
      <c r="BC1642" s="86"/>
      <c r="BD1642" s="83" t="s">
        <v>3719</v>
      </c>
      <c r="BE1642" s="83" t="str">
        <f t="shared" si="315"/>
        <v>21.RFI</v>
      </c>
      <c r="BF1642" s="83" t="s">
        <v>3755</v>
      </c>
      <c r="BG1642" s="96" t="s">
        <v>3775</v>
      </c>
      <c r="BH1642" s="437"/>
    </row>
    <row r="1643" spans="1:62" s="190" customFormat="1" ht="15" hidden="1" customHeight="1">
      <c r="A1643" s="280">
        <v>30</v>
      </c>
      <c r="B1643" s="29"/>
      <c r="C1643" s="83" t="str">
        <f t="shared" si="305"/>
        <v>JAW-JB-CBI-0085</v>
      </c>
      <c r="D1643" s="83">
        <v>30572090031</v>
      </c>
      <c r="E1643" s="83" t="s">
        <v>7776</v>
      </c>
      <c r="F1643" s="83" t="s">
        <v>2852</v>
      </c>
      <c r="G1643" s="83" t="s">
        <v>5840</v>
      </c>
      <c r="H1643" s="272" t="s">
        <v>6825</v>
      </c>
      <c r="I1643" s="83">
        <v>106.818971</v>
      </c>
      <c r="J1643" s="83">
        <v>-6.4630380000000001</v>
      </c>
      <c r="K1643" s="83">
        <v>50</v>
      </c>
      <c r="L1643" s="83" t="s">
        <v>4512</v>
      </c>
      <c r="M1643" s="84"/>
      <c r="N1643" s="84"/>
      <c r="O1643" s="83" t="s">
        <v>3229</v>
      </c>
      <c r="P1643" s="84" t="s">
        <v>199</v>
      </c>
      <c r="Q1643" s="83" t="s">
        <v>433</v>
      </c>
      <c r="R1643" s="83" t="s">
        <v>434</v>
      </c>
      <c r="S1643" s="83" t="s">
        <v>106</v>
      </c>
      <c r="T1643" s="83" t="s">
        <v>4465</v>
      </c>
      <c r="U1643" s="83" t="s">
        <v>2197</v>
      </c>
      <c r="V1643" s="83" t="s">
        <v>4473</v>
      </c>
      <c r="W1643" s="83" t="s">
        <v>2205</v>
      </c>
      <c r="X1643" s="83" t="s">
        <v>2439</v>
      </c>
      <c r="Y1643" s="85">
        <v>6614368</v>
      </c>
      <c r="Z1643" s="86">
        <v>43843</v>
      </c>
      <c r="AA1643" s="86"/>
      <c r="AB1643" s="87">
        <f t="shared" ca="1" si="308"/>
        <v>239</v>
      </c>
      <c r="AC1643" s="88" t="str">
        <f t="shared" ca="1" si="309"/>
        <v>&gt; 150 days</v>
      </c>
      <c r="AD1643" s="89">
        <f t="shared" si="304"/>
        <v>43993</v>
      </c>
      <c r="AE1643" s="90" t="str">
        <f t="shared" si="301"/>
        <v>W24-2020</v>
      </c>
      <c r="AF1643" s="90" t="str">
        <f t="shared" si="302"/>
        <v>Jun-2020</v>
      </c>
      <c r="AG1643" s="89">
        <v>44055</v>
      </c>
      <c r="AH1643" s="90" t="str">
        <f t="shared" si="306"/>
        <v>W33-2020</v>
      </c>
      <c r="AI1643" s="90" t="str">
        <f t="shared" si="307"/>
        <v>Aug-2020</v>
      </c>
      <c r="AJ1643" s="193">
        <v>44074</v>
      </c>
      <c r="AK1643" s="90" t="str">
        <f t="shared" si="310"/>
        <v>W36-2020</v>
      </c>
      <c r="AL1643" s="90" t="str">
        <f t="shared" si="311"/>
        <v>Aug-2020</v>
      </c>
      <c r="AM1643" s="193">
        <v>44074</v>
      </c>
      <c r="AN1643" s="90" t="str">
        <f t="shared" si="312"/>
        <v>W36-2020</v>
      </c>
      <c r="AO1643" s="90" t="str">
        <f t="shared" si="313"/>
        <v>Aug-2020</v>
      </c>
      <c r="AP1643" s="83" t="s">
        <v>4464</v>
      </c>
      <c r="AQ1643" s="107">
        <v>44053</v>
      </c>
      <c r="AR1643" s="89"/>
      <c r="AS1643" s="304">
        <v>538722643487</v>
      </c>
      <c r="AT1643" s="94">
        <v>6.6</v>
      </c>
      <c r="AU1643" s="97"/>
      <c r="AV1643" s="95"/>
      <c r="AW1643" s="97"/>
      <c r="AX1643" s="89"/>
      <c r="AY1643" s="89">
        <v>44082</v>
      </c>
      <c r="AZ1643" s="219" t="str">
        <f t="shared" si="314"/>
        <v>W37-2020</v>
      </c>
      <c r="BA1643" s="86"/>
      <c r="BB1643" s="86"/>
      <c r="BC1643" s="86"/>
      <c r="BD1643" s="83" t="s">
        <v>3719</v>
      </c>
      <c r="BE1643" s="83" t="str">
        <f t="shared" si="315"/>
        <v>21.RFI</v>
      </c>
      <c r="BF1643" s="83" t="s">
        <v>3755</v>
      </c>
      <c r="BG1643" s="96" t="s">
        <v>3790</v>
      </c>
      <c r="BH1643" s="437"/>
    </row>
    <row r="1644" spans="1:62" s="190" customFormat="1" ht="15" hidden="1" customHeight="1">
      <c r="A1644" s="27">
        <v>51</v>
      </c>
      <c r="B1644" s="29"/>
      <c r="C1644" s="83" t="str">
        <f t="shared" si="305"/>
        <v>JAW-BT-CPT-0468</v>
      </c>
      <c r="D1644" s="83">
        <v>30572480031</v>
      </c>
      <c r="E1644" s="83" t="s">
        <v>7721</v>
      </c>
      <c r="F1644" s="83" t="s">
        <v>476</v>
      </c>
      <c r="G1644" s="83" t="s">
        <v>5840</v>
      </c>
      <c r="H1644" s="272" t="s">
        <v>6825</v>
      </c>
      <c r="I1644" s="83">
        <v>106.765427</v>
      </c>
      <c r="J1644" s="83">
        <v>-6.3061670000000003</v>
      </c>
      <c r="K1644" s="83">
        <v>35</v>
      </c>
      <c r="L1644" s="83" t="s">
        <v>4487</v>
      </c>
      <c r="M1644" s="84"/>
      <c r="N1644" s="84"/>
      <c r="O1644" s="83" t="s">
        <v>3250</v>
      </c>
      <c r="P1644" s="84" t="s">
        <v>199</v>
      </c>
      <c r="Q1644" s="83" t="s">
        <v>475</v>
      </c>
      <c r="R1644" s="83" t="s">
        <v>476</v>
      </c>
      <c r="S1644" s="83" t="s">
        <v>106</v>
      </c>
      <c r="T1644" s="83" t="s">
        <v>4465</v>
      </c>
      <c r="U1644" s="83" t="s">
        <v>2197</v>
      </c>
      <c r="V1644" s="83" t="s">
        <v>4473</v>
      </c>
      <c r="W1644" s="83" t="s">
        <v>2204</v>
      </c>
      <c r="X1644" s="83" t="s">
        <v>2433</v>
      </c>
      <c r="Y1644" s="85">
        <v>6614368</v>
      </c>
      <c r="Z1644" s="86">
        <v>43843</v>
      </c>
      <c r="AA1644" s="86"/>
      <c r="AB1644" s="87">
        <f t="shared" ca="1" si="308"/>
        <v>253</v>
      </c>
      <c r="AC1644" s="88" t="str">
        <f t="shared" ca="1" si="309"/>
        <v>&gt; 150 days</v>
      </c>
      <c r="AD1644" s="89">
        <f t="shared" si="304"/>
        <v>43993</v>
      </c>
      <c r="AE1644" s="90" t="str">
        <f t="shared" si="301"/>
        <v>W24-2020</v>
      </c>
      <c r="AF1644" s="90" t="str">
        <f t="shared" si="302"/>
        <v>Jun-2020</v>
      </c>
      <c r="AG1644" s="89">
        <v>44073</v>
      </c>
      <c r="AH1644" s="90" t="str">
        <f t="shared" si="306"/>
        <v>W36-2020</v>
      </c>
      <c r="AI1644" s="90" t="str">
        <f t="shared" si="307"/>
        <v>Aug-2020</v>
      </c>
      <c r="AJ1644" s="89">
        <v>44089</v>
      </c>
      <c r="AK1644" s="90" t="str">
        <f t="shared" si="310"/>
        <v>W38-2020</v>
      </c>
      <c r="AL1644" s="90" t="str">
        <f t="shared" si="311"/>
        <v>Sep-2020</v>
      </c>
      <c r="AM1644" s="89">
        <v>44089</v>
      </c>
      <c r="AN1644" s="90" t="str">
        <f t="shared" si="312"/>
        <v>W38-2020</v>
      </c>
      <c r="AO1644" s="90" t="str">
        <f t="shared" si="313"/>
        <v>Sep-2020</v>
      </c>
      <c r="AP1644" s="83" t="s">
        <v>4464</v>
      </c>
      <c r="AQ1644" s="107">
        <v>44059</v>
      </c>
      <c r="AR1644" s="89"/>
      <c r="AS1644" s="93">
        <v>543602552495</v>
      </c>
      <c r="AT1644" s="94">
        <v>6.6</v>
      </c>
      <c r="AU1644" s="97"/>
      <c r="AV1644" s="95"/>
      <c r="AW1644" s="97"/>
      <c r="AX1644" s="89"/>
      <c r="AY1644" s="89">
        <v>44096</v>
      </c>
      <c r="AZ1644" s="219" t="str">
        <f t="shared" si="314"/>
        <v>W39-2020</v>
      </c>
      <c r="BA1644" s="86"/>
      <c r="BB1644" s="86"/>
      <c r="BC1644" s="86"/>
      <c r="BD1644" s="83" t="s">
        <v>3719</v>
      </c>
      <c r="BE1644" s="83" t="str">
        <f t="shared" si="315"/>
        <v>21.RFI</v>
      </c>
      <c r="BF1644" s="83" t="s">
        <v>3755</v>
      </c>
      <c r="BG1644" s="96" t="s">
        <v>3811</v>
      </c>
      <c r="BH1644" s="437"/>
    </row>
    <row r="1645" spans="1:62" s="191" customFormat="1" ht="15" hidden="1" customHeight="1">
      <c r="A1645" s="280">
        <v>59</v>
      </c>
      <c r="B1645" s="29"/>
      <c r="C1645" s="83" t="str">
        <f t="shared" si="305"/>
        <v>JAW-JK-KYB-0098</v>
      </c>
      <c r="D1645" s="83">
        <v>30571770031</v>
      </c>
      <c r="E1645" s="83" t="s">
        <v>7698</v>
      </c>
      <c r="F1645" s="83" t="s">
        <v>2870</v>
      </c>
      <c r="G1645" s="83" t="s">
        <v>5840</v>
      </c>
      <c r="H1645" s="272" t="s">
        <v>6825</v>
      </c>
      <c r="I1645" s="83">
        <v>106.81219900000001</v>
      </c>
      <c r="J1645" s="83">
        <v>-6.3594840000000001</v>
      </c>
      <c r="K1645" s="83">
        <v>30</v>
      </c>
      <c r="L1645" s="83" t="s">
        <v>4534</v>
      </c>
      <c r="M1645" s="84"/>
      <c r="N1645" s="84"/>
      <c r="O1645" s="83" t="s">
        <v>3257</v>
      </c>
      <c r="P1645" s="84" t="s">
        <v>199</v>
      </c>
      <c r="Q1645" s="83" t="s">
        <v>491</v>
      </c>
      <c r="R1645" s="83" t="s">
        <v>492</v>
      </c>
      <c r="S1645" s="83" t="s">
        <v>106</v>
      </c>
      <c r="T1645" s="83" t="s">
        <v>4465</v>
      </c>
      <c r="U1645" s="83" t="s">
        <v>2197</v>
      </c>
      <c r="V1645" s="83" t="s">
        <v>4469</v>
      </c>
      <c r="W1645" s="83" t="s">
        <v>2210</v>
      </c>
      <c r="X1645" s="83" t="s">
        <v>2432</v>
      </c>
      <c r="Y1645" s="85">
        <v>6614368</v>
      </c>
      <c r="Z1645" s="86">
        <v>43843</v>
      </c>
      <c r="AA1645" s="86"/>
      <c r="AB1645" s="87">
        <f t="shared" ca="1" si="308"/>
        <v>247</v>
      </c>
      <c r="AC1645" s="88" t="str">
        <f t="shared" ca="1" si="309"/>
        <v>&gt; 150 days</v>
      </c>
      <c r="AD1645" s="89">
        <f t="shared" si="304"/>
        <v>43993</v>
      </c>
      <c r="AE1645" s="90" t="str">
        <f t="shared" si="301"/>
        <v>W24-2020</v>
      </c>
      <c r="AF1645" s="90" t="str">
        <f t="shared" si="302"/>
        <v>Jun-2020</v>
      </c>
      <c r="AG1645" s="89">
        <v>44043</v>
      </c>
      <c r="AH1645" s="90" t="str">
        <f t="shared" si="306"/>
        <v>W31-2020</v>
      </c>
      <c r="AI1645" s="90" t="str">
        <f t="shared" si="307"/>
        <v>Jul-2020</v>
      </c>
      <c r="AJ1645" s="193">
        <v>44089</v>
      </c>
      <c r="AK1645" s="90" t="str">
        <f t="shared" si="310"/>
        <v>W38-2020</v>
      </c>
      <c r="AL1645" s="90" t="str">
        <f t="shared" si="311"/>
        <v>Sep-2020</v>
      </c>
      <c r="AM1645" s="193">
        <v>44089</v>
      </c>
      <c r="AN1645" s="90" t="str">
        <f t="shared" si="312"/>
        <v>W38-2020</v>
      </c>
      <c r="AO1645" s="90" t="str">
        <f t="shared" si="313"/>
        <v>Sep-2020</v>
      </c>
      <c r="AP1645" s="83" t="s">
        <v>4464</v>
      </c>
      <c r="AQ1645" s="107">
        <v>44073</v>
      </c>
      <c r="AR1645" s="89"/>
      <c r="AS1645" s="93">
        <v>547401761272</v>
      </c>
      <c r="AT1645" s="94">
        <v>6.6</v>
      </c>
      <c r="AU1645" s="97"/>
      <c r="AV1645" s="95"/>
      <c r="AW1645" s="97"/>
      <c r="AX1645" s="89">
        <v>44034</v>
      </c>
      <c r="AY1645" s="89">
        <v>44090</v>
      </c>
      <c r="AZ1645" s="219" t="str">
        <f t="shared" si="314"/>
        <v>W38-2020</v>
      </c>
      <c r="BA1645" s="86"/>
      <c r="BB1645" s="86"/>
      <c r="BC1645" s="86"/>
      <c r="BD1645" s="83" t="s">
        <v>3719</v>
      </c>
      <c r="BE1645" s="83" t="str">
        <f t="shared" si="315"/>
        <v>21.RFI</v>
      </c>
      <c r="BF1645" s="83" t="s">
        <v>3755</v>
      </c>
      <c r="BG1645" s="96" t="s">
        <v>3819</v>
      </c>
      <c r="BH1645" s="437"/>
      <c r="BI1645" s="290"/>
      <c r="BJ1645" s="290"/>
    </row>
    <row r="1646" spans="1:62" s="190" customFormat="1" ht="15" hidden="1" customHeight="1">
      <c r="A1646" s="280">
        <v>14</v>
      </c>
      <c r="B1646" s="29"/>
      <c r="C1646" s="83" t="str">
        <f t="shared" si="305"/>
        <v>JAW-BT-TGR-0041</v>
      </c>
      <c r="D1646" s="83">
        <v>30573470031</v>
      </c>
      <c r="E1646" s="83" t="s">
        <v>7831</v>
      </c>
      <c r="F1646" s="83" t="s">
        <v>402</v>
      </c>
      <c r="G1646" s="83" t="s">
        <v>5840</v>
      </c>
      <c r="H1646" s="272" t="s">
        <v>6825</v>
      </c>
      <c r="I1646" s="83">
        <v>106.67757</v>
      </c>
      <c r="J1646" s="83">
        <v>-6.0827090000000004</v>
      </c>
      <c r="K1646" s="83">
        <v>50</v>
      </c>
      <c r="L1646" s="83" t="s">
        <v>4487</v>
      </c>
      <c r="M1646" s="84"/>
      <c r="N1646" s="84"/>
      <c r="O1646" s="83" t="s">
        <v>3213</v>
      </c>
      <c r="P1646" s="84" t="s">
        <v>199</v>
      </c>
      <c r="Q1646" s="83" t="s">
        <v>401</v>
      </c>
      <c r="R1646" s="83" t="s">
        <v>402</v>
      </c>
      <c r="S1646" s="83" t="s">
        <v>106</v>
      </c>
      <c r="T1646" s="83" t="s">
        <v>4465</v>
      </c>
      <c r="U1646" s="83" t="s">
        <v>2197</v>
      </c>
      <c r="V1646" s="83" t="s">
        <v>4473</v>
      </c>
      <c r="W1646" s="83" t="s">
        <v>2204</v>
      </c>
      <c r="X1646" s="83" t="s">
        <v>2426</v>
      </c>
      <c r="Y1646" s="85">
        <v>6614368</v>
      </c>
      <c r="Z1646" s="86">
        <v>43843</v>
      </c>
      <c r="AA1646" s="86"/>
      <c r="AB1646" s="87">
        <f t="shared" ca="1" si="308"/>
        <v>254</v>
      </c>
      <c r="AC1646" s="88" t="str">
        <f t="shared" ca="1" si="309"/>
        <v>&gt; 150 days</v>
      </c>
      <c r="AD1646" s="89">
        <f t="shared" si="304"/>
        <v>43993</v>
      </c>
      <c r="AE1646" s="90" t="str">
        <f t="shared" ref="AE1646:AE1673" si="316">IFERROR(VLOOKUP(AD1646,L_Convert,6,FALSE),"")</f>
        <v>W24-2020</v>
      </c>
      <c r="AF1646" s="90" t="str">
        <f t="shared" ref="AF1646:AF1673" si="317">IFERROR(VLOOKUP(AD1646,L_Convert,7,FALSE),"")</f>
        <v>Jun-2020</v>
      </c>
      <c r="AG1646" s="89">
        <v>44098</v>
      </c>
      <c r="AH1646" s="90" t="str">
        <f t="shared" si="306"/>
        <v>W39-2020</v>
      </c>
      <c r="AI1646" s="90" t="str">
        <f t="shared" si="307"/>
        <v>Sep-2020</v>
      </c>
      <c r="AJ1646" s="89">
        <v>44098</v>
      </c>
      <c r="AK1646" s="90" t="str">
        <f t="shared" si="310"/>
        <v>W39-2020</v>
      </c>
      <c r="AL1646" s="90" t="str">
        <f t="shared" si="311"/>
        <v>Sep-2020</v>
      </c>
      <c r="AM1646" s="89">
        <v>44098</v>
      </c>
      <c r="AN1646" s="90" t="str">
        <f t="shared" si="312"/>
        <v>W39-2020</v>
      </c>
      <c r="AO1646" s="90" t="str">
        <f t="shared" si="313"/>
        <v>Sep-2020</v>
      </c>
      <c r="AP1646" s="83" t="s">
        <v>4464</v>
      </c>
      <c r="AQ1646" s="107">
        <v>44053</v>
      </c>
      <c r="AR1646" s="89"/>
      <c r="AS1646" s="93">
        <v>566601655232</v>
      </c>
      <c r="AT1646" s="94">
        <v>6.6</v>
      </c>
      <c r="AU1646" s="97"/>
      <c r="AV1646" s="95"/>
      <c r="AW1646" s="97"/>
      <c r="AX1646" s="89"/>
      <c r="AY1646" s="89">
        <v>44097</v>
      </c>
      <c r="AZ1646" s="219" t="str">
        <f t="shared" si="314"/>
        <v>W39-2020</v>
      </c>
      <c r="BA1646" s="86"/>
      <c r="BB1646" s="86"/>
      <c r="BC1646" s="86"/>
      <c r="BD1646" s="83" t="s">
        <v>3719</v>
      </c>
      <c r="BE1646" s="83" t="str">
        <f t="shared" si="315"/>
        <v>21.RFI</v>
      </c>
      <c r="BF1646" s="83" t="s">
        <v>3755</v>
      </c>
      <c r="BG1646" s="96" t="s">
        <v>3774</v>
      </c>
      <c r="BH1646" s="96"/>
      <c r="BI1646" s="197"/>
      <c r="BJ1646" s="197"/>
    </row>
    <row r="1647" spans="1:62" s="190" customFormat="1" ht="15" hidden="1" customHeight="1">
      <c r="A1647" s="27">
        <v>84</v>
      </c>
      <c r="B1647" s="29"/>
      <c r="C1647" s="83" t="str">
        <f t="shared" si="305"/>
        <v>JAW-BT-TNG-1450</v>
      </c>
      <c r="D1647" s="83">
        <v>30571990031</v>
      </c>
      <c r="E1647" s="83" t="s">
        <v>7644</v>
      </c>
      <c r="F1647" s="83" t="s">
        <v>2882</v>
      </c>
      <c r="G1647" s="83" t="s">
        <v>5840</v>
      </c>
      <c r="H1647" s="84" t="s">
        <v>6825</v>
      </c>
      <c r="I1647" s="83">
        <v>106.614987</v>
      </c>
      <c r="J1647" s="83">
        <v>-6.1323619999999996</v>
      </c>
      <c r="K1647" s="83">
        <v>40</v>
      </c>
      <c r="L1647" s="83" t="s">
        <v>4554</v>
      </c>
      <c r="M1647" s="84"/>
      <c r="N1647" s="84"/>
      <c r="O1647" s="83" t="s">
        <v>3282</v>
      </c>
      <c r="P1647" s="84" t="s">
        <v>199</v>
      </c>
      <c r="Q1647" s="83" t="s">
        <v>541</v>
      </c>
      <c r="R1647" s="83" t="s">
        <v>542</v>
      </c>
      <c r="S1647" s="83" t="s">
        <v>106</v>
      </c>
      <c r="T1647" s="83" t="s">
        <v>4465</v>
      </c>
      <c r="U1647" s="83" t="s">
        <v>2197</v>
      </c>
      <c r="V1647" s="83" t="s">
        <v>4469</v>
      </c>
      <c r="W1647" s="83" t="s">
        <v>2204</v>
      </c>
      <c r="X1647" s="83" t="s">
        <v>2422</v>
      </c>
      <c r="Y1647" s="85">
        <v>6614368</v>
      </c>
      <c r="Z1647" s="86">
        <v>43843</v>
      </c>
      <c r="AA1647" s="86"/>
      <c r="AB1647" s="87">
        <f t="shared" ca="1" si="308"/>
        <v>261</v>
      </c>
      <c r="AC1647" s="88" t="str">
        <f t="shared" ca="1" si="309"/>
        <v>&gt; 150 days</v>
      </c>
      <c r="AD1647" s="89">
        <f t="shared" si="304"/>
        <v>43993</v>
      </c>
      <c r="AE1647" s="90" t="str">
        <f t="shared" si="316"/>
        <v>W24-2020</v>
      </c>
      <c r="AF1647" s="90" t="str">
        <f t="shared" si="317"/>
        <v>Jun-2020</v>
      </c>
      <c r="AG1647" s="89">
        <v>44092</v>
      </c>
      <c r="AH1647" s="90" t="str">
        <f t="shared" si="306"/>
        <v>W38-2020</v>
      </c>
      <c r="AI1647" s="90" t="str">
        <f t="shared" si="307"/>
        <v>Sep-2020</v>
      </c>
      <c r="AJ1647" s="89">
        <v>44103</v>
      </c>
      <c r="AK1647" s="90" t="str">
        <f t="shared" si="310"/>
        <v>W40-2020</v>
      </c>
      <c r="AL1647" s="90" t="str">
        <f t="shared" si="311"/>
        <v>Sep-2020</v>
      </c>
      <c r="AM1647" s="89">
        <v>44103</v>
      </c>
      <c r="AN1647" s="90" t="str">
        <f t="shared" si="312"/>
        <v>W40-2020</v>
      </c>
      <c r="AO1647" s="90" t="str">
        <f t="shared" si="313"/>
        <v>Sep-2020</v>
      </c>
      <c r="AP1647" s="83" t="s">
        <v>4464</v>
      </c>
      <c r="AQ1647" s="107">
        <v>44059</v>
      </c>
      <c r="AR1647" s="89"/>
      <c r="AS1647" s="93">
        <v>566601657125</v>
      </c>
      <c r="AT1647" s="94">
        <v>6.6</v>
      </c>
      <c r="AU1647" s="97"/>
      <c r="AV1647" s="95"/>
      <c r="AW1647" s="97"/>
      <c r="AX1647" s="89">
        <v>44104</v>
      </c>
      <c r="AY1647" s="89">
        <v>44104</v>
      </c>
      <c r="AZ1647" s="219" t="str">
        <f t="shared" si="314"/>
        <v>W40-2020</v>
      </c>
      <c r="BA1647" s="86"/>
      <c r="BB1647" s="86"/>
      <c r="BC1647" s="86"/>
      <c r="BD1647" s="83" t="s">
        <v>3719</v>
      </c>
      <c r="BE1647" s="83" t="str">
        <f t="shared" si="315"/>
        <v>21.RFI</v>
      </c>
      <c r="BF1647" s="83" t="s">
        <v>3755</v>
      </c>
      <c r="BG1647" s="96" t="s">
        <v>3844</v>
      </c>
      <c r="BH1647" s="96"/>
      <c r="BI1647" s="197"/>
      <c r="BJ1647" s="197"/>
    </row>
    <row r="1648" spans="1:62" s="190" customFormat="1" ht="15" hidden="1" customHeight="1">
      <c r="A1648" s="27">
        <v>62</v>
      </c>
      <c r="B1648" s="29"/>
      <c r="C1648" s="83" t="str">
        <f t="shared" si="305"/>
        <v>JAW-BT-TGR-0028</v>
      </c>
      <c r="D1648" s="83">
        <v>30572320031</v>
      </c>
      <c r="E1648" s="83" t="s">
        <v>7694</v>
      </c>
      <c r="F1648" s="83" t="s">
        <v>2873</v>
      </c>
      <c r="G1648" s="83" t="s">
        <v>5840</v>
      </c>
      <c r="H1648" s="84" t="s">
        <v>6825</v>
      </c>
      <c r="I1648" s="100">
        <v>106.540755</v>
      </c>
      <c r="J1648" s="100">
        <v>-6.288786</v>
      </c>
      <c r="K1648" s="100">
        <v>40</v>
      </c>
      <c r="L1648" s="100" t="s">
        <v>4536</v>
      </c>
      <c r="M1648" s="84"/>
      <c r="N1648" s="84"/>
      <c r="O1648" s="83" t="s">
        <v>3260</v>
      </c>
      <c r="P1648" s="84" t="s">
        <v>199</v>
      </c>
      <c r="Q1648" s="83" t="s">
        <v>497</v>
      </c>
      <c r="R1648" s="83" t="s">
        <v>498</v>
      </c>
      <c r="S1648" s="83" t="s">
        <v>106</v>
      </c>
      <c r="T1648" s="83" t="s">
        <v>4465</v>
      </c>
      <c r="U1648" s="83" t="s">
        <v>2197</v>
      </c>
      <c r="V1648" s="83" t="s">
        <v>4473</v>
      </c>
      <c r="W1648" s="83" t="s">
        <v>2204</v>
      </c>
      <c r="X1648" s="83" t="s">
        <v>2426</v>
      </c>
      <c r="Y1648" s="85">
        <v>6614368</v>
      </c>
      <c r="Z1648" s="86">
        <v>43843</v>
      </c>
      <c r="AA1648" s="86"/>
      <c r="AB1648" s="87">
        <f t="shared" ca="1" si="308"/>
        <v>380</v>
      </c>
      <c r="AC1648" s="88" t="str">
        <f t="shared" ca="1" si="309"/>
        <v>&gt; 150 days</v>
      </c>
      <c r="AD1648" s="89">
        <f t="shared" si="304"/>
        <v>43993</v>
      </c>
      <c r="AE1648" s="90" t="str">
        <f t="shared" si="316"/>
        <v>W24-2020</v>
      </c>
      <c r="AF1648" s="90" t="str">
        <f t="shared" si="317"/>
        <v>Jun-2020</v>
      </c>
      <c r="AG1648" s="89">
        <v>44058</v>
      </c>
      <c r="AH1648" s="90" t="str">
        <f t="shared" si="306"/>
        <v>W33-2020</v>
      </c>
      <c r="AI1648" s="90" t="str">
        <f t="shared" si="307"/>
        <v>Aug-2020</v>
      </c>
      <c r="AJ1648" s="89">
        <v>44188</v>
      </c>
      <c r="AK1648" s="90" t="str">
        <f t="shared" si="310"/>
        <v>W52-2020</v>
      </c>
      <c r="AL1648" s="90" t="str">
        <f t="shared" si="311"/>
        <v>Dec-2020</v>
      </c>
      <c r="AM1648" s="89">
        <v>44223</v>
      </c>
      <c r="AN1648" s="90" t="str">
        <f t="shared" si="312"/>
        <v>W05-2021</v>
      </c>
      <c r="AO1648" s="90" t="str">
        <f t="shared" si="313"/>
        <v>Jan-2021</v>
      </c>
      <c r="AP1648" s="83" t="s">
        <v>4463</v>
      </c>
      <c r="AQ1648" s="107">
        <v>44166</v>
      </c>
      <c r="AR1648" s="89"/>
      <c r="AS1648" s="93">
        <v>566401713414</v>
      </c>
      <c r="AT1648" s="94">
        <v>6.6</v>
      </c>
      <c r="AU1648" s="97"/>
      <c r="AV1648" s="95"/>
      <c r="AW1648" s="97"/>
      <c r="AX1648" s="89">
        <v>44077</v>
      </c>
      <c r="AY1648" s="89">
        <v>44223</v>
      </c>
      <c r="AZ1648" s="219" t="str">
        <f t="shared" ref="AZ1648:AZ1672" si="318">IFERROR(VLOOKUP(AY1648,L_Convert,6,FALSE),"")</f>
        <v>W05-2021</v>
      </c>
      <c r="BA1648" s="86"/>
      <c r="BB1648" s="86"/>
      <c r="BC1648" s="86"/>
      <c r="BD1648" s="83" t="s">
        <v>3719</v>
      </c>
      <c r="BE1648" s="83" t="str">
        <f t="shared" si="315"/>
        <v>21.RFI</v>
      </c>
      <c r="BF1648" s="83" t="s">
        <v>3755</v>
      </c>
      <c r="BG1648" s="96" t="s">
        <v>3822</v>
      </c>
      <c r="BH1648" s="96"/>
      <c r="BI1648" s="198"/>
      <c r="BJ1648" s="198"/>
    </row>
    <row r="1649" spans="1:62" s="242" customFormat="1" ht="16.5" hidden="1" customHeight="1">
      <c r="A1649" s="27">
        <v>64</v>
      </c>
      <c r="B1649" s="29"/>
      <c r="C1649" s="83" t="str">
        <f t="shared" si="305"/>
        <v>JAW-JB-CBI-0063</v>
      </c>
      <c r="D1649" s="83">
        <v>30572230031</v>
      </c>
      <c r="E1649" s="83" t="s">
        <v>7692</v>
      </c>
      <c r="F1649" s="83" t="s">
        <v>2875</v>
      </c>
      <c r="G1649" s="83" t="s">
        <v>5840</v>
      </c>
      <c r="H1649" s="84" t="s">
        <v>6825</v>
      </c>
      <c r="I1649" s="100">
        <v>106.68165399999999</v>
      </c>
      <c r="J1649" s="100">
        <v>-6.3703180000000001</v>
      </c>
      <c r="K1649" s="100">
        <v>50</v>
      </c>
      <c r="L1649" s="100" t="s">
        <v>4538</v>
      </c>
      <c r="M1649" s="84"/>
      <c r="N1649" s="84"/>
      <c r="O1649" s="83" t="s">
        <v>3262</v>
      </c>
      <c r="P1649" s="84" t="s">
        <v>199</v>
      </c>
      <c r="Q1649" s="83" t="s">
        <v>501</v>
      </c>
      <c r="R1649" s="83" t="s">
        <v>502</v>
      </c>
      <c r="S1649" s="83" t="s">
        <v>106</v>
      </c>
      <c r="T1649" s="83" t="s">
        <v>4465</v>
      </c>
      <c r="U1649" s="83" t="s">
        <v>2197</v>
      </c>
      <c r="V1649" s="83" t="s">
        <v>4473</v>
      </c>
      <c r="W1649" s="83" t="s">
        <v>2205</v>
      </c>
      <c r="X1649" s="83" t="s">
        <v>2439</v>
      </c>
      <c r="Y1649" s="85">
        <v>6614368</v>
      </c>
      <c r="Z1649" s="86">
        <v>43843</v>
      </c>
      <c r="AA1649" s="86"/>
      <c r="AB1649" s="87">
        <f t="shared" ca="1" si="308"/>
        <v>379</v>
      </c>
      <c r="AC1649" s="88" t="str">
        <f t="shared" ca="1" si="309"/>
        <v>&gt; 150 days</v>
      </c>
      <c r="AD1649" s="89">
        <f t="shared" si="304"/>
        <v>43993</v>
      </c>
      <c r="AE1649" s="90" t="str">
        <f t="shared" si="316"/>
        <v>W24-2020</v>
      </c>
      <c r="AF1649" s="90" t="str">
        <f t="shared" si="317"/>
        <v>Jun-2020</v>
      </c>
      <c r="AG1649" s="89">
        <v>44005</v>
      </c>
      <c r="AH1649" s="90" t="str">
        <f t="shared" si="306"/>
        <v>W26-2020</v>
      </c>
      <c r="AI1649" s="90" t="str">
        <f t="shared" si="307"/>
        <v>Jun-2020</v>
      </c>
      <c r="AJ1649" s="89">
        <v>44188</v>
      </c>
      <c r="AK1649" s="90" t="str">
        <f t="shared" si="310"/>
        <v>W52-2020</v>
      </c>
      <c r="AL1649" s="90" t="str">
        <f t="shared" si="311"/>
        <v>Dec-2020</v>
      </c>
      <c r="AM1649" s="89">
        <v>44221</v>
      </c>
      <c r="AN1649" s="90" t="str">
        <f t="shared" si="312"/>
        <v>W05-2021</v>
      </c>
      <c r="AO1649" s="90" t="str">
        <f t="shared" si="313"/>
        <v>Jan-2021</v>
      </c>
      <c r="AP1649" s="83" t="s">
        <v>4463</v>
      </c>
      <c r="AQ1649" s="107">
        <v>44166</v>
      </c>
      <c r="AR1649" s="89"/>
      <c r="AS1649" s="93">
        <v>538733551408</v>
      </c>
      <c r="AT1649" s="94">
        <v>6.6</v>
      </c>
      <c r="AU1649" s="97"/>
      <c r="AV1649" s="95"/>
      <c r="AW1649" s="97"/>
      <c r="AX1649" s="89">
        <v>44005</v>
      </c>
      <c r="AY1649" s="89">
        <v>44222</v>
      </c>
      <c r="AZ1649" s="219" t="str">
        <f t="shared" si="318"/>
        <v>W05-2021</v>
      </c>
      <c r="BA1649" s="86"/>
      <c r="BB1649" s="86"/>
      <c r="BC1649" s="86"/>
      <c r="BD1649" s="83" t="s">
        <v>3719</v>
      </c>
      <c r="BE1649" s="83" t="str">
        <f t="shared" si="315"/>
        <v>21.RFI</v>
      </c>
      <c r="BF1649" s="83" t="s">
        <v>3755</v>
      </c>
      <c r="BG1649" s="96" t="s">
        <v>3824</v>
      </c>
      <c r="BH1649" s="437"/>
      <c r="BJ1649" s="469"/>
    </row>
    <row r="1650" spans="1:62" s="242" customFormat="1" ht="17.25" hidden="1" customHeight="1">
      <c r="A1650" s="280">
        <v>200</v>
      </c>
      <c r="B1650" s="29"/>
      <c r="C1650" s="83" t="str">
        <f t="shared" si="305"/>
        <v>JAW-BT-CPT-0460</v>
      </c>
      <c r="D1650" s="83">
        <v>30572410031</v>
      </c>
      <c r="E1650" s="83" t="s">
        <v>7286</v>
      </c>
      <c r="F1650" s="83" t="s">
        <v>774</v>
      </c>
      <c r="G1650" s="83" t="s">
        <v>5840</v>
      </c>
      <c r="H1650" s="272" t="s">
        <v>6825</v>
      </c>
      <c r="I1650" s="83">
        <v>106.66507900000001</v>
      </c>
      <c r="J1650" s="83">
        <v>-6.2582409999999999</v>
      </c>
      <c r="K1650" s="83">
        <v>35</v>
      </c>
      <c r="L1650" s="83" t="s">
        <v>4536</v>
      </c>
      <c r="M1650" s="84"/>
      <c r="N1650" s="84"/>
      <c r="O1650" s="83" t="s">
        <v>3397</v>
      </c>
      <c r="P1650" s="84" t="s">
        <v>199</v>
      </c>
      <c r="Q1650" s="83" t="s">
        <v>773</v>
      </c>
      <c r="R1650" s="83" t="s">
        <v>774</v>
      </c>
      <c r="S1650" s="83" t="s">
        <v>106</v>
      </c>
      <c r="T1650" s="83" t="s">
        <v>4465</v>
      </c>
      <c r="U1650" s="83" t="s">
        <v>2197</v>
      </c>
      <c r="V1650" s="83" t="s">
        <v>4473</v>
      </c>
      <c r="W1650" s="83" t="s">
        <v>2204</v>
      </c>
      <c r="X1650" s="83" t="s">
        <v>2433</v>
      </c>
      <c r="Y1650" s="85">
        <v>6614368</v>
      </c>
      <c r="Z1650" s="86">
        <v>43843</v>
      </c>
      <c r="AA1650" s="86"/>
      <c r="AB1650" s="87">
        <f t="shared" ca="1" si="308"/>
        <v>379</v>
      </c>
      <c r="AC1650" s="88" t="str">
        <f t="shared" ca="1" si="309"/>
        <v>&gt; 150 days</v>
      </c>
      <c r="AD1650" s="89">
        <f t="shared" si="304"/>
        <v>43993</v>
      </c>
      <c r="AE1650" s="90" t="str">
        <f t="shared" si="316"/>
        <v>W24-2020</v>
      </c>
      <c r="AF1650" s="90" t="str">
        <f t="shared" si="317"/>
        <v>Jun-2020</v>
      </c>
      <c r="AG1650" s="89">
        <v>44051</v>
      </c>
      <c r="AH1650" s="90" t="str">
        <f t="shared" si="306"/>
        <v>W32-2020</v>
      </c>
      <c r="AI1650" s="90" t="str">
        <f t="shared" si="307"/>
        <v>Aug-2020</v>
      </c>
      <c r="AJ1650" s="89">
        <v>44188</v>
      </c>
      <c r="AK1650" s="90" t="str">
        <f t="shared" si="310"/>
        <v>W52-2020</v>
      </c>
      <c r="AL1650" s="90" t="str">
        <f t="shared" si="311"/>
        <v>Dec-2020</v>
      </c>
      <c r="AM1650" s="89">
        <v>44214</v>
      </c>
      <c r="AN1650" s="90" t="str">
        <f t="shared" si="312"/>
        <v>W04-2021</v>
      </c>
      <c r="AO1650" s="90" t="str">
        <f t="shared" si="313"/>
        <v>Jan-2021</v>
      </c>
      <c r="AP1650" s="83" t="s">
        <v>4463</v>
      </c>
      <c r="AQ1650" s="107">
        <v>44166</v>
      </c>
      <c r="AR1650" s="89"/>
      <c r="AS1650" s="93">
        <v>566201562878</v>
      </c>
      <c r="AT1650" s="94">
        <v>6.6</v>
      </c>
      <c r="AU1650" s="97"/>
      <c r="AV1650" s="95"/>
      <c r="AW1650" s="97"/>
      <c r="AX1650" s="89">
        <v>44077</v>
      </c>
      <c r="AY1650" s="89">
        <v>44222</v>
      </c>
      <c r="AZ1650" s="219" t="str">
        <f t="shared" si="318"/>
        <v>W05-2021</v>
      </c>
      <c r="BA1650" s="86"/>
      <c r="BB1650" s="86"/>
      <c r="BC1650" s="86"/>
      <c r="BD1650" s="83" t="s">
        <v>3719</v>
      </c>
      <c r="BE1650" s="83" t="str">
        <f t="shared" si="315"/>
        <v>21.RFI</v>
      </c>
      <c r="BF1650" s="83" t="s">
        <v>3755</v>
      </c>
      <c r="BG1650" s="96" t="s">
        <v>3960</v>
      </c>
      <c r="BH1650" s="96"/>
      <c r="BI1650" s="198"/>
      <c r="BJ1650" s="198"/>
    </row>
    <row r="1651" spans="1:62" s="242" customFormat="1" ht="14.25" hidden="1" customHeight="1">
      <c r="A1651" s="27">
        <v>44</v>
      </c>
      <c r="B1651" s="29"/>
      <c r="C1651" s="83" t="str">
        <f t="shared" si="305"/>
        <v>JAW-BT-CPT-0474</v>
      </c>
      <c r="D1651" s="83">
        <v>30572140031</v>
      </c>
      <c r="E1651" s="83" t="s">
        <v>7739</v>
      </c>
      <c r="F1651" s="83" t="s">
        <v>2860</v>
      </c>
      <c r="G1651" s="83" t="s">
        <v>5840</v>
      </c>
      <c r="H1651" s="272" t="s">
        <v>6825</v>
      </c>
      <c r="I1651" s="83">
        <v>106.737146</v>
      </c>
      <c r="J1651" s="83">
        <v>-6.3009060000000003</v>
      </c>
      <c r="K1651" s="83">
        <v>35</v>
      </c>
      <c r="L1651" s="83" t="s">
        <v>4522</v>
      </c>
      <c r="M1651" s="84"/>
      <c r="N1651" s="84"/>
      <c r="O1651" s="83" t="s">
        <v>3243</v>
      </c>
      <c r="P1651" s="84" t="s">
        <v>199</v>
      </c>
      <c r="Q1651" s="83" t="s">
        <v>461</v>
      </c>
      <c r="R1651" s="83" t="s">
        <v>462</v>
      </c>
      <c r="S1651" s="83" t="s">
        <v>106</v>
      </c>
      <c r="T1651" s="83" t="s">
        <v>4465</v>
      </c>
      <c r="U1651" s="83" t="s">
        <v>2197</v>
      </c>
      <c r="V1651" s="83" t="s">
        <v>4473</v>
      </c>
      <c r="W1651" s="83" t="s">
        <v>2204</v>
      </c>
      <c r="X1651" s="83" t="s">
        <v>2433</v>
      </c>
      <c r="Y1651" s="85">
        <v>6614368</v>
      </c>
      <c r="Z1651" s="86">
        <v>43843</v>
      </c>
      <c r="AA1651" s="86"/>
      <c r="AB1651" s="87">
        <f t="shared" ca="1" si="308"/>
        <v>350</v>
      </c>
      <c r="AC1651" s="88" t="str">
        <f t="shared" ca="1" si="309"/>
        <v>&gt; 150 days</v>
      </c>
      <c r="AD1651" s="89">
        <f t="shared" si="304"/>
        <v>43993</v>
      </c>
      <c r="AE1651" s="90" t="str">
        <f t="shared" si="316"/>
        <v>W24-2020</v>
      </c>
      <c r="AF1651" s="90" t="str">
        <f t="shared" si="317"/>
        <v>Jun-2020</v>
      </c>
      <c r="AG1651" s="89">
        <v>44058</v>
      </c>
      <c r="AH1651" s="90" t="str">
        <f t="shared" si="306"/>
        <v>W33-2020</v>
      </c>
      <c r="AI1651" s="90" t="str">
        <f t="shared" si="307"/>
        <v>Aug-2020</v>
      </c>
      <c r="AJ1651" s="89">
        <v>44188</v>
      </c>
      <c r="AK1651" s="90" t="str">
        <f t="shared" si="310"/>
        <v>W52-2020</v>
      </c>
      <c r="AL1651" s="90" t="str">
        <f t="shared" si="311"/>
        <v>Dec-2020</v>
      </c>
      <c r="AM1651" s="89">
        <v>44188</v>
      </c>
      <c r="AN1651" s="90" t="str">
        <f t="shared" si="312"/>
        <v>W52-2020</v>
      </c>
      <c r="AO1651" s="90" t="str">
        <f t="shared" si="313"/>
        <v>Dec-2020</v>
      </c>
      <c r="AP1651" s="83" t="s">
        <v>4463</v>
      </c>
      <c r="AQ1651" s="107">
        <v>44166</v>
      </c>
      <c r="AR1651" s="89"/>
      <c r="AS1651" s="93">
        <v>543602595959</v>
      </c>
      <c r="AT1651" s="94">
        <v>6.6</v>
      </c>
      <c r="AU1651" s="97"/>
      <c r="AV1651" s="95"/>
      <c r="AW1651" s="97"/>
      <c r="AX1651" s="89">
        <v>44077</v>
      </c>
      <c r="AY1651" s="89">
        <v>44193</v>
      </c>
      <c r="AZ1651" s="219" t="str">
        <f t="shared" si="318"/>
        <v>W53-2020</v>
      </c>
      <c r="BA1651" s="86"/>
      <c r="BB1651" s="86"/>
      <c r="BC1651" s="86"/>
      <c r="BD1651" s="83" t="s">
        <v>3719</v>
      </c>
      <c r="BE1651" s="83" t="str">
        <f t="shared" si="315"/>
        <v>21.RFI</v>
      </c>
      <c r="BF1651" s="83" t="s">
        <v>3755</v>
      </c>
      <c r="BG1651" s="96" t="s">
        <v>3804</v>
      </c>
      <c r="BH1651" s="96"/>
      <c r="BI1651" s="198"/>
      <c r="BJ1651" s="198"/>
    </row>
    <row r="1652" spans="1:62" s="242" customFormat="1" ht="15" hidden="1" customHeight="1">
      <c r="A1652" s="280">
        <v>73</v>
      </c>
      <c r="B1652" s="29"/>
      <c r="C1652" s="83" t="str">
        <f t="shared" si="305"/>
        <v>JAW-BT-TNG-1492</v>
      </c>
      <c r="D1652" s="83">
        <v>20201103281</v>
      </c>
      <c r="E1652" s="83" t="s">
        <v>7665</v>
      </c>
      <c r="F1652" s="83" t="s">
        <v>520</v>
      </c>
      <c r="G1652" s="83" t="s">
        <v>5840</v>
      </c>
      <c r="H1652" s="272" t="s">
        <v>6825</v>
      </c>
      <c r="I1652" s="83">
        <v>106.717221</v>
      </c>
      <c r="J1652" s="83">
        <v>-6.2213050000000001</v>
      </c>
      <c r="K1652" s="83">
        <v>40</v>
      </c>
      <c r="L1652" s="83" t="s">
        <v>4507</v>
      </c>
      <c r="M1652" s="84"/>
      <c r="N1652" s="84"/>
      <c r="O1652" s="83" t="s">
        <v>3271</v>
      </c>
      <c r="P1652" s="84" t="s">
        <v>199</v>
      </c>
      <c r="Q1652" s="83" t="s">
        <v>519</v>
      </c>
      <c r="R1652" s="83" t="s">
        <v>520</v>
      </c>
      <c r="S1652" s="83" t="s">
        <v>106</v>
      </c>
      <c r="T1652" s="83" t="s">
        <v>4465</v>
      </c>
      <c r="U1652" s="83" t="s">
        <v>2197</v>
      </c>
      <c r="V1652" s="83" t="s">
        <v>4469</v>
      </c>
      <c r="W1652" s="83" t="s">
        <v>2204</v>
      </c>
      <c r="X1652" s="83" t="s">
        <v>2422</v>
      </c>
      <c r="Y1652" s="85">
        <v>6614368</v>
      </c>
      <c r="Z1652" s="86">
        <v>43843</v>
      </c>
      <c r="AA1652" s="86"/>
      <c r="AB1652" s="87">
        <f t="shared" ca="1" si="308"/>
        <v>345</v>
      </c>
      <c r="AC1652" s="88" t="str">
        <f t="shared" ca="1" si="309"/>
        <v>&gt; 150 days</v>
      </c>
      <c r="AD1652" s="89">
        <f t="shared" si="304"/>
        <v>43993</v>
      </c>
      <c r="AE1652" s="90" t="str">
        <f t="shared" si="316"/>
        <v>W24-2020</v>
      </c>
      <c r="AF1652" s="90" t="str">
        <f t="shared" si="317"/>
        <v>Jun-2020</v>
      </c>
      <c r="AG1652" s="89">
        <v>44102</v>
      </c>
      <c r="AH1652" s="90" t="str">
        <f t="shared" si="306"/>
        <v>W40-2020</v>
      </c>
      <c r="AI1652" s="90" t="str">
        <f t="shared" si="307"/>
        <v>Sep-2020</v>
      </c>
      <c r="AJ1652" s="89">
        <v>44188</v>
      </c>
      <c r="AK1652" s="90" t="str">
        <f t="shared" si="310"/>
        <v>W52-2020</v>
      </c>
      <c r="AL1652" s="90" t="str">
        <f t="shared" si="311"/>
        <v>Dec-2020</v>
      </c>
      <c r="AM1652" s="89">
        <v>44188</v>
      </c>
      <c r="AN1652" s="90" t="str">
        <f t="shared" si="312"/>
        <v>W52-2020</v>
      </c>
      <c r="AO1652" s="90" t="str">
        <f t="shared" si="313"/>
        <v>Dec-2020</v>
      </c>
      <c r="AP1652" s="83" t="s">
        <v>4463</v>
      </c>
      <c r="AQ1652" s="107">
        <v>44166</v>
      </c>
      <c r="AR1652" s="89"/>
      <c r="AS1652" s="93">
        <v>543802945748</v>
      </c>
      <c r="AT1652" s="94">
        <v>6.6</v>
      </c>
      <c r="AU1652" s="97"/>
      <c r="AV1652" s="95"/>
      <c r="AW1652" s="97"/>
      <c r="AX1652" s="89">
        <v>44104</v>
      </c>
      <c r="AY1652" s="89">
        <v>44188</v>
      </c>
      <c r="AZ1652" s="219" t="str">
        <f t="shared" si="318"/>
        <v>W52-2020</v>
      </c>
      <c r="BA1652" s="86"/>
      <c r="BB1652" s="86"/>
      <c r="BC1652" s="86"/>
      <c r="BD1652" s="83" t="s">
        <v>3719</v>
      </c>
      <c r="BE1652" s="83" t="str">
        <f t="shared" si="315"/>
        <v>21.RFI</v>
      </c>
      <c r="BF1652" s="83" t="s">
        <v>3755</v>
      </c>
      <c r="BG1652" s="96" t="s">
        <v>3833</v>
      </c>
      <c r="BH1652" s="96"/>
      <c r="BI1652" s="198"/>
      <c r="BJ1652" s="198"/>
    </row>
    <row r="1653" spans="1:62" s="242" customFormat="1" ht="13.5" hidden="1" customHeight="1">
      <c r="A1653" s="280">
        <v>16</v>
      </c>
      <c r="B1653" s="29"/>
      <c r="C1653" s="83" t="str">
        <f t="shared" si="305"/>
        <v>JAW-BT-CPT-0465</v>
      </c>
      <c r="D1653" s="83">
        <v>20201103441</v>
      </c>
      <c r="E1653" s="83" t="s">
        <v>7828</v>
      </c>
      <c r="F1653" s="83" t="s">
        <v>406</v>
      </c>
      <c r="G1653" s="192" t="s">
        <v>5840</v>
      </c>
      <c r="H1653" s="272" t="s">
        <v>6825</v>
      </c>
      <c r="I1653" s="83">
        <v>106.70718599999999</v>
      </c>
      <c r="J1653" s="83">
        <v>-6.3170039999999998</v>
      </c>
      <c r="K1653" s="83">
        <v>35</v>
      </c>
      <c r="L1653" s="83" t="s">
        <v>4487</v>
      </c>
      <c r="M1653" s="84"/>
      <c r="N1653" s="84"/>
      <c r="O1653" s="83" t="s">
        <v>3215</v>
      </c>
      <c r="P1653" s="84" t="s">
        <v>199</v>
      </c>
      <c r="Q1653" s="83" t="s">
        <v>405</v>
      </c>
      <c r="R1653" s="83" t="s">
        <v>406</v>
      </c>
      <c r="S1653" s="83" t="s">
        <v>106</v>
      </c>
      <c r="T1653" s="83" t="s">
        <v>4465</v>
      </c>
      <c r="U1653" s="83" t="s">
        <v>2197</v>
      </c>
      <c r="V1653" s="83" t="s">
        <v>4473</v>
      </c>
      <c r="W1653" s="83" t="s">
        <v>2204</v>
      </c>
      <c r="X1653" s="83" t="s">
        <v>2433</v>
      </c>
      <c r="Y1653" s="85">
        <v>6614368</v>
      </c>
      <c r="Z1653" s="86">
        <v>43843</v>
      </c>
      <c r="AA1653" s="86"/>
      <c r="AB1653" s="87">
        <f t="shared" ca="1" si="308"/>
        <v>340</v>
      </c>
      <c r="AC1653" s="88" t="str">
        <f t="shared" ca="1" si="309"/>
        <v>&gt; 150 days</v>
      </c>
      <c r="AD1653" s="89">
        <f t="shared" si="304"/>
        <v>43993</v>
      </c>
      <c r="AE1653" s="90" t="str">
        <f t="shared" si="316"/>
        <v>W24-2020</v>
      </c>
      <c r="AF1653" s="90" t="str">
        <f t="shared" si="317"/>
        <v>Jun-2020</v>
      </c>
      <c r="AG1653" s="89">
        <v>44074</v>
      </c>
      <c r="AH1653" s="90" t="str">
        <f t="shared" si="306"/>
        <v>W36-2020</v>
      </c>
      <c r="AI1653" s="90" t="str">
        <f t="shared" si="307"/>
        <v>Aug-2020</v>
      </c>
      <c r="AJ1653" s="89">
        <v>44188</v>
      </c>
      <c r="AK1653" s="90" t="str">
        <f t="shared" si="310"/>
        <v>W52-2020</v>
      </c>
      <c r="AL1653" s="90" t="str">
        <f t="shared" si="311"/>
        <v>Dec-2020</v>
      </c>
      <c r="AM1653" s="89">
        <v>44188</v>
      </c>
      <c r="AN1653" s="90" t="str">
        <f t="shared" si="312"/>
        <v>W52-2020</v>
      </c>
      <c r="AO1653" s="90" t="str">
        <f t="shared" si="313"/>
        <v>Dec-2020</v>
      </c>
      <c r="AP1653" s="83" t="s">
        <v>4463</v>
      </c>
      <c r="AQ1653" s="107">
        <v>44166</v>
      </c>
      <c r="AR1653" s="89"/>
      <c r="AS1653" s="93">
        <v>543602592363</v>
      </c>
      <c r="AT1653" s="94">
        <v>6.6</v>
      </c>
      <c r="AU1653" s="97"/>
      <c r="AV1653" s="95"/>
      <c r="AW1653" s="97"/>
      <c r="AX1653" s="89">
        <v>44077</v>
      </c>
      <c r="AY1653" s="89">
        <v>44183</v>
      </c>
      <c r="AZ1653" s="219" t="str">
        <f t="shared" si="318"/>
        <v>W51-2020</v>
      </c>
      <c r="BA1653" s="86"/>
      <c r="BB1653" s="86"/>
      <c r="BC1653" s="86"/>
      <c r="BD1653" s="83" t="s">
        <v>3719</v>
      </c>
      <c r="BE1653" s="83" t="str">
        <f t="shared" si="315"/>
        <v>21.RFI</v>
      </c>
      <c r="BF1653" s="83" t="s">
        <v>3755</v>
      </c>
      <c r="BG1653" s="96" t="s">
        <v>3776</v>
      </c>
      <c r="BH1653" s="437"/>
    </row>
    <row r="1654" spans="1:62" s="242" customFormat="1" ht="17.25" hidden="1" customHeight="1">
      <c r="A1654" s="280">
        <v>25</v>
      </c>
      <c r="B1654" s="29"/>
      <c r="C1654" s="83" t="str">
        <f t="shared" si="305"/>
        <v>JAW-BT-CPT-0451</v>
      </c>
      <c r="D1654" s="83">
        <v>30573420031</v>
      </c>
      <c r="E1654" s="83" t="s">
        <v>7792</v>
      </c>
      <c r="F1654" s="83" t="s">
        <v>2849</v>
      </c>
      <c r="G1654" s="83" t="s">
        <v>5840</v>
      </c>
      <c r="H1654" s="272" t="s">
        <v>6825</v>
      </c>
      <c r="I1654" s="83">
        <v>106.696282</v>
      </c>
      <c r="J1654" s="83">
        <v>-6.321428</v>
      </c>
      <c r="K1654" s="83">
        <v>35</v>
      </c>
      <c r="L1654" s="83" t="s">
        <v>4507</v>
      </c>
      <c r="M1654" s="84"/>
      <c r="N1654" s="84"/>
      <c r="O1654" s="83" t="s">
        <v>3224</v>
      </c>
      <c r="P1654" s="84" t="s">
        <v>199</v>
      </c>
      <c r="Q1654" s="83" t="s">
        <v>423</v>
      </c>
      <c r="R1654" s="83" t="s">
        <v>424</v>
      </c>
      <c r="S1654" s="83" t="s">
        <v>106</v>
      </c>
      <c r="T1654" s="83" t="s">
        <v>4465</v>
      </c>
      <c r="U1654" s="83" t="s">
        <v>2197</v>
      </c>
      <c r="V1654" s="83" t="s">
        <v>4473</v>
      </c>
      <c r="W1654" s="83" t="s">
        <v>2204</v>
      </c>
      <c r="X1654" s="83" t="s">
        <v>2433</v>
      </c>
      <c r="Y1654" s="85">
        <v>6614368</v>
      </c>
      <c r="Z1654" s="86">
        <v>43843</v>
      </c>
      <c r="AA1654" s="86"/>
      <c r="AB1654" s="87">
        <f t="shared" ca="1" si="308"/>
        <v>340</v>
      </c>
      <c r="AC1654" s="88" t="str">
        <f t="shared" ca="1" si="309"/>
        <v>&gt; 150 days</v>
      </c>
      <c r="AD1654" s="89">
        <f t="shared" si="304"/>
        <v>43993</v>
      </c>
      <c r="AE1654" s="90" t="str">
        <f t="shared" si="316"/>
        <v>W24-2020</v>
      </c>
      <c r="AF1654" s="90" t="str">
        <f t="shared" si="317"/>
        <v>Jun-2020</v>
      </c>
      <c r="AG1654" s="89">
        <v>44043</v>
      </c>
      <c r="AH1654" s="90" t="str">
        <f t="shared" si="306"/>
        <v>W31-2020</v>
      </c>
      <c r="AI1654" s="90" t="str">
        <f t="shared" si="307"/>
        <v>Jul-2020</v>
      </c>
      <c r="AJ1654" s="89">
        <v>44188</v>
      </c>
      <c r="AK1654" s="90" t="str">
        <f t="shared" si="310"/>
        <v>W52-2020</v>
      </c>
      <c r="AL1654" s="90" t="str">
        <f t="shared" si="311"/>
        <v>Dec-2020</v>
      </c>
      <c r="AM1654" s="89">
        <v>44188</v>
      </c>
      <c r="AN1654" s="90" t="str">
        <f t="shared" si="312"/>
        <v>W52-2020</v>
      </c>
      <c r="AO1654" s="90" t="str">
        <f t="shared" si="313"/>
        <v>Dec-2020</v>
      </c>
      <c r="AP1654" s="83" t="s">
        <v>4463</v>
      </c>
      <c r="AQ1654" s="107">
        <v>44166</v>
      </c>
      <c r="AR1654" s="89"/>
      <c r="AS1654" s="93">
        <v>543602593324</v>
      </c>
      <c r="AT1654" s="94">
        <v>6.6</v>
      </c>
      <c r="AU1654" s="255"/>
      <c r="AV1654" s="95"/>
      <c r="AW1654" s="97"/>
      <c r="AX1654" s="89">
        <v>44068</v>
      </c>
      <c r="AY1654" s="89">
        <v>44183</v>
      </c>
      <c r="AZ1654" s="219" t="str">
        <f t="shared" si="318"/>
        <v>W51-2020</v>
      </c>
      <c r="BA1654" s="86"/>
      <c r="BB1654" s="86"/>
      <c r="BC1654" s="86"/>
      <c r="BD1654" s="83" t="s">
        <v>3719</v>
      </c>
      <c r="BE1654" s="83" t="str">
        <f t="shared" si="315"/>
        <v>21.RFI</v>
      </c>
      <c r="BF1654" s="83" t="s">
        <v>3755</v>
      </c>
      <c r="BG1654" s="96" t="s">
        <v>3785</v>
      </c>
      <c r="BH1654" s="437"/>
      <c r="BJ1654" s="198"/>
    </row>
    <row r="1655" spans="1:62" s="242" customFormat="1" ht="14.25" hidden="1" customHeight="1">
      <c r="A1655" s="27">
        <v>38</v>
      </c>
      <c r="B1655" s="29"/>
      <c r="C1655" s="83" t="str">
        <f t="shared" si="305"/>
        <v>JAW-BT-CPT-0469</v>
      </c>
      <c r="D1655" s="83">
        <v>30572490031</v>
      </c>
      <c r="E1655" s="83" t="s">
        <v>7750</v>
      </c>
      <c r="F1655" s="83" t="s">
        <v>450</v>
      </c>
      <c r="G1655" s="192" t="s">
        <v>5840</v>
      </c>
      <c r="H1655" s="84" t="s">
        <v>6825</v>
      </c>
      <c r="I1655" s="83">
        <v>106.69726199999999</v>
      </c>
      <c r="J1655" s="83">
        <v>-6.2616930000000002</v>
      </c>
      <c r="K1655" s="83">
        <v>35</v>
      </c>
      <c r="L1655" s="83" t="s">
        <v>4487</v>
      </c>
      <c r="M1655" s="84"/>
      <c r="N1655" s="84"/>
      <c r="O1655" s="83" t="s">
        <v>3237</v>
      </c>
      <c r="P1655" s="84" t="s">
        <v>199</v>
      </c>
      <c r="Q1655" s="83" t="s">
        <v>449</v>
      </c>
      <c r="R1655" s="83" t="s">
        <v>450</v>
      </c>
      <c r="S1655" s="83" t="s">
        <v>106</v>
      </c>
      <c r="T1655" s="83" t="s">
        <v>4465</v>
      </c>
      <c r="U1655" s="83" t="s">
        <v>2197</v>
      </c>
      <c r="V1655" s="83" t="s">
        <v>4473</v>
      </c>
      <c r="W1655" s="83" t="s">
        <v>2204</v>
      </c>
      <c r="X1655" s="83" t="s">
        <v>2433</v>
      </c>
      <c r="Y1655" s="85">
        <v>6614368</v>
      </c>
      <c r="Z1655" s="86">
        <v>43843</v>
      </c>
      <c r="AA1655" s="86"/>
      <c r="AB1655" s="87">
        <f t="shared" ca="1" si="308"/>
        <v>340</v>
      </c>
      <c r="AC1655" s="88" t="str">
        <f t="shared" ca="1" si="309"/>
        <v>&gt; 150 days</v>
      </c>
      <c r="AD1655" s="89">
        <f t="shared" si="304"/>
        <v>43993</v>
      </c>
      <c r="AE1655" s="90" t="str">
        <f t="shared" si="316"/>
        <v>W24-2020</v>
      </c>
      <c r="AF1655" s="90" t="str">
        <f t="shared" si="317"/>
        <v>Jun-2020</v>
      </c>
      <c r="AG1655" s="89">
        <v>44071</v>
      </c>
      <c r="AH1655" s="90" t="str">
        <f t="shared" si="306"/>
        <v>W35-2020</v>
      </c>
      <c r="AI1655" s="90" t="str">
        <f t="shared" si="307"/>
        <v>Aug-2020</v>
      </c>
      <c r="AJ1655" s="89">
        <v>44188</v>
      </c>
      <c r="AK1655" s="90" t="str">
        <f t="shared" si="310"/>
        <v>W52-2020</v>
      </c>
      <c r="AL1655" s="90" t="str">
        <f t="shared" si="311"/>
        <v>Dec-2020</v>
      </c>
      <c r="AM1655" s="89">
        <v>44188</v>
      </c>
      <c r="AN1655" s="90" t="str">
        <f t="shared" si="312"/>
        <v>W52-2020</v>
      </c>
      <c r="AO1655" s="90" t="str">
        <f t="shared" si="313"/>
        <v>Dec-2020</v>
      </c>
      <c r="AP1655" s="83" t="s">
        <v>4463</v>
      </c>
      <c r="AQ1655" s="107">
        <v>44166</v>
      </c>
      <c r="AR1655" s="89"/>
      <c r="AS1655" s="93">
        <v>543802946645</v>
      </c>
      <c r="AT1655" s="94">
        <v>6.6</v>
      </c>
      <c r="AU1655" s="97"/>
      <c r="AV1655" s="95"/>
      <c r="AW1655" s="97"/>
      <c r="AX1655" s="89">
        <v>44077</v>
      </c>
      <c r="AY1655" s="89">
        <v>44183</v>
      </c>
      <c r="AZ1655" s="219" t="str">
        <f t="shared" si="318"/>
        <v>W51-2020</v>
      </c>
      <c r="BA1655" s="86"/>
      <c r="BB1655" s="86"/>
      <c r="BC1655" s="86"/>
      <c r="BD1655" s="83" t="s">
        <v>3719</v>
      </c>
      <c r="BE1655" s="83" t="str">
        <f t="shared" si="315"/>
        <v>21.RFI</v>
      </c>
      <c r="BF1655" s="83" t="s">
        <v>3755</v>
      </c>
      <c r="BG1655" s="96" t="s">
        <v>3798</v>
      </c>
      <c r="BH1655" s="437"/>
    </row>
    <row r="1656" spans="1:62" s="242" customFormat="1" ht="18" hidden="1" customHeight="1">
      <c r="A1656" s="280">
        <v>39</v>
      </c>
      <c r="B1656" s="29"/>
      <c r="C1656" s="83" t="str">
        <f t="shared" si="305"/>
        <v>JAW-BT-CPT-0473</v>
      </c>
      <c r="D1656" s="83">
        <v>30572130031</v>
      </c>
      <c r="E1656" s="83" t="s">
        <v>7749</v>
      </c>
      <c r="F1656" s="83" t="s">
        <v>2857</v>
      </c>
      <c r="G1656" s="83" t="s">
        <v>5840</v>
      </c>
      <c r="H1656" s="272" t="s">
        <v>6825</v>
      </c>
      <c r="I1656" s="83">
        <v>106.691057</v>
      </c>
      <c r="J1656" s="83">
        <v>-6.2297789999999997</v>
      </c>
      <c r="K1656" s="83">
        <v>35</v>
      </c>
      <c r="L1656" s="83" t="s">
        <v>4518</v>
      </c>
      <c r="M1656" s="84"/>
      <c r="N1656" s="84"/>
      <c r="O1656" s="83" t="s">
        <v>3238</v>
      </c>
      <c r="P1656" s="84" t="s">
        <v>199</v>
      </c>
      <c r="Q1656" s="83" t="s">
        <v>451</v>
      </c>
      <c r="R1656" s="83" t="s">
        <v>452</v>
      </c>
      <c r="S1656" s="83" t="s">
        <v>106</v>
      </c>
      <c r="T1656" s="83" t="s">
        <v>4465</v>
      </c>
      <c r="U1656" s="83" t="s">
        <v>2197</v>
      </c>
      <c r="V1656" s="83" t="s">
        <v>4473</v>
      </c>
      <c r="W1656" s="83" t="s">
        <v>2204</v>
      </c>
      <c r="X1656" s="83" t="s">
        <v>2433</v>
      </c>
      <c r="Y1656" s="85">
        <v>6614368</v>
      </c>
      <c r="Z1656" s="86">
        <v>43843</v>
      </c>
      <c r="AA1656" s="86"/>
      <c r="AB1656" s="87">
        <f t="shared" ca="1" si="308"/>
        <v>340</v>
      </c>
      <c r="AC1656" s="88" t="str">
        <f t="shared" ca="1" si="309"/>
        <v>&gt; 150 days</v>
      </c>
      <c r="AD1656" s="89">
        <f t="shared" si="304"/>
        <v>43993</v>
      </c>
      <c r="AE1656" s="90" t="str">
        <f t="shared" si="316"/>
        <v>W24-2020</v>
      </c>
      <c r="AF1656" s="90" t="str">
        <f t="shared" si="317"/>
        <v>Jun-2020</v>
      </c>
      <c r="AG1656" s="89">
        <v>44048</v>
      </c>
      <c r="AH1656" s="90" t="str">
        <f t="shared" si="306"/>
        <v>W32-2020</v>
      </c>
      <c r="AI1656" s="90" t="str">
        <f t="shared" si="307"/>
        <v>Aug-2020</v>
      </c>
      <c r="AJ1656" s="89">
        <v>44188</v>
      </c>
      <c r="AK1656" s="90" t="str">
        <f t="shared" si="310"/>
        <v>W52-2020</v>
      </c>
      <c r="AL1656" s="90" t="str">
        <f t="shared" si="311"/>
        <v>Dec-2020</v>
      </c>
      <c r="AM1656" s="89">
        <v>44188</v>
      </c>
      <c r="AN1656" s="90" t="str">
        <f t="shared" si="312"/>
        <v>W52-2020</v>
      </c>
      <c r="AO1656" s="90" t="str">
        <f t="shared" si="313"/>
        <v>Dec-2020</v>
      </c>
      <c r="AP1656" s="83" t="s">
        <v>4463</v>
      </c>
      <c r="AQ1656" s="107">
        <v>44166</v>
      </c>
      <c r="AR1656" s="89"/>
      <c r="AS1656" s="93">
        <v>566201558459</v>
      </c>
      <c r="AT1656" s="94">
        <v>6.6</v>
      </c>
      <c r="AU1656" s="97"/>
      <c r="AV1656" s="95"/>
      <c r="AW1656" s="97"/>
      <c r="AX1656" s="89"/>
      <c r="AY1656" s="89">
        <v>44183</v>
      </c>
      <c r="AZ1656" s="219" t="str">
        <f t="shared" si="318"/>
        <v>W51-2020</v>
      </c>
      <c r="BA1656" s="86"/>
      <c r="BB1656" s="86"/>
      <c r="BC1656" s="86"/>
      <c r="BD1656" s="83" t="s">
        <v>3719</v>
      </c>
      <c r="BE1656" s="83" t="str">
        <f t="shared" si="315"/>
        <v>21.RFI</v>
      </c>
      <c r="BF1656" s="83" t="s">
        <v>3755</v>
      </c>
      <c r="BG1656" s="96" t="s">
        <v>3799</v>
      </c>
      <c r="BH1656" s="437"/>
    </row>
    <row r="1657" spans="1:62" s="242" customFormat="1" ht="17.25" hidden="1" customHeight="1">
      <c r="A1657" s="280">
        <v>95</v>
      </c>
      <c r="B1657" s="29"/>
      <c r="C1657" s="83" t="str">
        <f t="shared" si="305"/>
        <v>JAW-BT-CPT-0461</v>
      </c>
      <c r="D1657" s="83">
        <v>20201103421</v>
      </c>
      <c r="E1657" s="83" t="s">
        <v>7618</v>
      </c>
      <c r="F1657" s="83" t="s">
        <v>564</v>
      </c>
      <c r="G1657" s="83" t="s">
        <v>5840</v>
      </c>
      <c r="H1657" s="272" t="s">
        <v>6825</v>
      </c>
      <c r="I1657" s="83">
        <v>106.732573</v>
      </c>
      <c r="J1657" s="83">
        <v>-6.3526879999999997</v>
      </c>
      <c r="K1657" s="83">
        <v>35</v>
      </c>
      <c r="L1657" s="83" t="s">
        <v>4487</v>
      </c>
      <c r="M1657" s="84"/>
      <c r="N1657" s="84"/>
      <c r="O1657" s="83" t="s">
        <v>3293</v>
      </c>
      <c r="P1657" s="84" t="s">
        <v>199</v>
      </c>
      <c r="Q1657" s="83" t="s">
        <v>563</v>
      </c>
      <c r="R1657" s="83" t="s">
        <v>564</v>
      </c>
      <c r="S1657" s="83" t="s">
        <v>106</v>
      </c>
      <c r="T1657" s="83" t="s">
        <v>4465</v>
      </c>
      <c r="U1657" s="83" t="s">
        <v>2197</v>
      </c>
      <c r="V1657" s="83" t="s">
        <v>4473</v>
      </c>
      <c r="W1657" s="83" t="s">
        <v>2204</v>
      </c>
      <c r="X1657" s="83" t="s">
        <v>2433</v>
      </c>
      <c r="Y1657" s="85">
        <v>6614368</v>
      </c>
      <c r="Z1657" s="86">
        <v>43843</v>
      </c>
      <c r="AA1657" s="86"/>
      <c r="AB1657" s="87">
        <f t="shared" ca="1" si="308"/>
        <v>340</v>
      </c>
      <c r="AC1657" s="88" t="str">
        <f t="shared" ca="1" si="309"/>
        <v>&gt; 150 days</v>
      </c>
      <c r="AD1657" s="89">
        <f t="shared" si="304"/>
        <v>43993</v>
      </c>
      <c r="AE1657" s="90" t="str">
        <f t="shared" si="316"/>
        <v>W24-2020</v>
      </c>
      <c r="AF1657" s="90" t="str">
        <f t="shared" si="317"/>
        <v>Jun-2020</v>
      </c>
      <c r="AG1657" s="89">
        <v>44014</v>
      </c>
      <c r="AH1657" s="90" t="str">
        <f t="shared" si="306"/>
        <v>W27-2020</v>
      </c>
      <c r="AI1657" s="90" t="str">
        <f t="shared" si="307"/>
        <v>Jul-2020</v>
      </c>
      <c r="AJ1657" s="89">
        <v>44188</v>
      </c>
      <c r="AK1657" s="90" t="str">
        <f t="shared" si="310"/>
        <v>W52-2020</v>
      </c>
      <c r="AL1657" s="90" t="str">
        <f t="shared" si="311"/>
        <v>Dec-2020</v>
      </c>
      <c r="AM1657" s="89">
        <v>44188</v>
      </c>
      <c r="AN1657" s="90" t="str">
        <f t="shared" si="312"/>
        <v>W52-2020</v>
      </c>
      <c r="AO1657" s="90" t="str">
        <f t="shared" si="313"/>
        <v>Dec-2020</v>
      </c>
      <c r="AP1657" s="83" t="s">
        <v>4463</v>
      </c>
      <c r="AQ1657" s="107">
        <v>44166</v>
      </c>
      <c r="AR1657" s="89"/>
      <c r="AS1657" s="93">
        <v>543602591889</v>
      </c>
      <c r="AT1657" s="94">
        <v>6.6</v>
      </c>
      <c r="AU1657" s="97"/>
      <c r="AV1657" s="95"/>
      <c r="AW1657" s="97"/>
      <c r="AX1657" s="89">
        <v>44014</v>
      </c>
      <c r="AY1657" s="89">
        <v>44183</v>
      </c>
      <c r="AZ1657" s="219" t="str">
        <f t="shared" si="318"/>
        <v>W51-2020</v>
      </c>
      <c r="BA1657" s="86"/>
      <c r="BB1657" s="86"/>
      <c r="BC1657" s="86"/>
      <c r="BD1657" s="83" t="s">
        <v>3719</v>
      </c>
      <c r="BE1657" s="83" t="str">
        <f t="shared" si="315"/>
        <v>21.RFI</v>
      </c>
      <c r="BF1657" s="83" t="s">
        <v>3755</v>
      </c>
      <c r="BG1657" s="96" t="s">
        <v>3855</v>
      </c>
      <c r="BH1657" s="437"/>
    </row>
    <row r="1658" spans="1:62" s="242" customFormat="1" ht="15.75" hidden="1" customHeight="1">
      <c r="A1658" s="280">
        <v>128</v>
      </c>
      <c r="B1658" s="29"/>
      <c r="C1658" s="83" t="str">
        <f t="shared" si="305"/>
        <v>JAW-JB-CBI-0066</v>
      </c>
      <c r="D1658" s="83">
        <v>30572070031</v>
      </c>
      <c r="E1658" s="83" t="s">
        <v>7500</v>
      </c>
      <c r="F1658" s="83" t="s">
        <v>2898</v>
      </c>
      <c r="G1658" s="83" t="s">
        <v>5840</v>
      </c>
      <c r="H1658" s="272" t="s">
        <v>6825</v>
      </c>
      <c r="I1658" s="83">
        <v>106.89931300000001</v>
      </c>
      <c r="J1658" s="83">
        <v>-6.5056459999999996</v>
      </c>
      <c r="K1658" s="83">
        <v>31</v>
      </c>
      <c r="L1658" s="83" t="s">
        <v>4587</v>
      </c>
      <c r="M1658" s="84"/>
      <c r="N1658" s="84"/>
      <c r="O1658" s="83" t="s">
        <v>3325</v>
      </c>
      <c r="P1658" s="84" t="s">
        <v>199</v>
      </c>
      <c r="Q1658" s="83" t="s">
        <v>629</v>
      </c>
      <c r="R1658" s="83" t="s">
        <v>630</v>
      </c>
      <c r="S1658" s="83" t="s">
        <v>106</v>
      </c>
      <c r="T1658" s="83" t="s">
        <v>4465</v>
      </c>
      <c r="U1658" s="83" t="s">
        <v>2197</v>
      </c>
      <c r="V1658" s="83" t="s">
        <v>4473</v>
      </c>
      <c r="W1658" s="83" t="s">
        <v>2205</v>
      </c>
      <c r="X1658" s="83" t="s">
        <v>2439</v>
      </c>
      <c r="Y1658" s="85">
        <v>6614368</v>
      </c>
      <c r="Z1658" s="86">
        <v>43843</v>
      </c>
      <c r="AA1658" s="86"/>
      <c r="AB1658" s="87">
        <f t="shared" ca="1" si="308"/>
        <v>340</v>
      </c>
      <c r="AC1658" s="88" t="str">
        <f t="shared" ca="1" si="309"/>
        <v>&gt; 150 days</v>
      </c>
      <c r="AD1658" s="89">
        <f t="shared" ref="AD1658:AD1673" si="319">IF(AND(S1658=""),"TBD",IF(AND(S1658="COLO"),Z1658+30,Z1658+150))</f>
        <v>43993</v>
      </c>
      <c r="AE1658" s="90" t="str">
        <f t="shared" si="316"/>
        <v>W24-2020</v>
      </c>
      <c r="AF1658" s="90" t="str">
        <f t="shared" si="317"/>
        <v>Jun-2020</v>
      </c>
      <c r="AG1658" s="89">
        <v>43963</v>
      </c>
      <c r="AH1658" s="90" t="str">
        <f t="shared" si="306"/>
        <v>W20-2020</v>
      </c>
      <c r="AI1658" s="90" t="str">
        <f t="shared" si="307"/>
        <v>May-2020</v>
      </c>
      <c r="AJ1658" s="89">
        <v>44188</v>
      </c>
      <c r="AK1658" s="90" t="str">
        <f t="shared" si="310"/>
        <v>W52-2020</v>
      </c>
      <c r="AL1658" s="90" t="str">
        <f t="shared" si="311"/>
        <v>Dec-2020</v>
      </c>
      <c r="AM1658" s="89">
        <v>44188</v>
      </c>
      <c r="AN1658" s="90" t="str">
        <f t="shared" si="312"/>
        <v>W52-2020</v>
      </c>
      <c r="AO1658" s="90" t="str">
        <f t="shared" si="313"/>
        <v>Dec-2020</v>
      </c>
      <c r="AP1658" s="83" t="s">
        <v>4463</v>
      </c>
      <c r="AQ1658" s="107">
        <v>44166</v>
      </c>
      <c r="AR1658" s="89"/>
      <c r="AS1658" s="93">
        <v>538614708734</v>
      </c>
      <c r="AT1658" s="94">
        <v>6.6</v>
      </c>
      <c r="AU1658" s="97"/>
      <c r="AV1658" s="95"/>
      <c r="AW1658" s="97"/>
      <c r="AX1658" s="89">
        <v>43957</v>
      </c>
      <c r="AY1658" s="89">
        <v>44183</v>
      </c>
      <c r="AZ1658" s="219" t="str">
        <f t="shared" si="318"/>
        <v>W51-2020</v>
      </c>
      <c r="BA1658" s="86"/>
      <c r="BB1658" s="86"/>
      <c r="BC1658" s="86"/>
      <c r="BD1658" s="83" t="s">
        <v>3719</v>
      </c>
      <c r="BE1658" s="83" t="str">
        <f t="shared" si="315"/>
        <v>21.RFI</v>
      </c>
      <c r="BF1658" s="83" t="s">
        <v>3755</v>
      </c>
      <c r="BG1658" s="96" t="s">
        <v>3888</v>
      </c>
      <c r="BH1658" s="437"/>
    </row>
    <row r="1659" spans="1:62" s="242" customFormat="1" ht="15.75" hidden="1" customHeight="1">
      <c r="A1659" s="280">
        <v>163</v>
      </c>
      <c r="B1659" s="29"/>
      <c r="C1659" s="83" t="str">
        <f t="shared" ref="C1659:C1673" si="320">Q1659</f>
        <v>JAW-BT-CPT-0467</v>
      </c>
      <c r="D1659" s="83">
        <v>20201103451</v>
      </c>
      <c r="E1659" s="83" t="s">
        <v>7396</v>
      </c>
      <c r="F1659" s="83" t="s">
        <v>700</v>
      </c>
      <c r="G1659" s="83" t="s">
        <v>5840</v>
      </c>
      <c r="H1659" s="272" t="s">
        <v>6825</v>
      </c>
      <c r="I1659" s="83">
        <v>106.76304500000001</v>
      </c>
      <c r="J1659" s="83">
        <v>-6.3003470000000004</v>
      </c>
      <c r="K1659" s="83">
        <v>35</v>
      </c>
      <c r="L1659" s="83" t="s">
        <v>4487</v>
      </c>
      <c r="M1659" s="84"/>
      <c r="N1659" s="84"/>
      <c r="O1659" s="83" t="s">
        <v>3360</v>
      </c>
      <c r="P1659" s="84" t="s">
        <v>199</v>
      </c>
      <c r="Q1659" s="83" t="s">
        <v>699</v>
      </c>
      <c r="R1659" s="83" t="s">
        <v>700</v>
      </c>
      <c r="S1659" s="83" t="s">
        <v>106</v>
      </c>
      <c r="T1659" s="83" t="s">
        <v>4465</v>
      </c>
      <c r="U1659" s="83" t="s">
        <v>2197</v>
      </c>
      <c r="V1659" s="83" t="s">
        <v>4473</v>
      </c>
      <c r="W1659" s="83" t="s">
        <v>2204</v>
      </c>
      <c r="X1659" s="83" t="s">
        <v>2433</v>
      </c>
      <c r="Y1659" s="85">
        <v>6614368</v>
      </c>
      <c r="Z1659" s="86">
        <v>43843</v>
      </c>
      <c r="AA1659" s="86"/>
      <c r="AB1659" s="87">
        <f t="shared" ca="1" si="308"/>
        <v>340</v>
      </c>
      <c r="AC1659" s="88" t="str">
        <f t="shared" ca="1" si="309"/>
        <v>&gt; 150 days</v>
      </c>
      <c r="AD1659" s="89">
        <f t="shared" si="319"/>
        <v>43993</v>
      </c>
      <c r="AE1659" s="90" t="str">
        <f t="shared" si="316"/>
        <v>W24-2020</v>
      </c>
      <c r="AF1659" s="90" t="str">
        <f t="shared" si="317"/>
        <v>Jun-2020</v>
      </c>
      <c r="AG1659" s="89">
        <v>44071</v>
      </c>
      <c r="AH1659" s="90" t="str">
        <f t="shared" si="306"/>
        <v>W35-2020</v>
      </c>
      <c r="AI1659" s="90" t="str">
        <f t="shared" si="307"/>
        <v>Aug-2020</v>
      </c>
      <c r="AJ1659" s="89">
        <v>44188</v>
      </c>
      <c r="AK1659" s="90" t="str">
        <f t="shared" si="310"/>
        <v>W52-2020</v>
      </c>
      <c r="AL1659" s="90" t="str">
        <f t="shared" si="311"/>
        <v>Dec-2020</v>
      </c>
      <c r="AM1659" s="89">
        <v>44188</v>
      </c>
      <c r="AN1659" s="90" t="str">
        <f t="shared" si="312"/>
        <v>W52-2020</v>
      </c>
      <c r="AO1659" s="90" t="str">
        <f t="shared" si="313"/>
        <v>Dec-2020</v>
      </c>
      <c r="AP1659" s="83" t="s">
        <v>4463</v>
      </c>
      <c r="AQ1659" s="107">
        <v>44166</v>
      </c>
      <c r="AR1659" s="89"/>
      <c r="AS1659" s="93">
        <v>543602592355</v>
      </c>
      <c r="AT1659" s="94">
        <v>6.6</v>
      </c>
      <c r="AU1659" s="97"/>
      <c r="AV1659" s="95"/>
      <c r="AW1659" s="97"/>
      <c r="AX1659" s="89">
        <v>44077</v>
      </c>
      <c r="AY1659" s="89">
        <v>44183</v>
      </c>
      <c r="AZ1659" s="219" t="str">
        <f t="shared" si="318"/>
        <v>W51-2020</v>
      </c>
      <c r="BA1659" s="86"/>
      <c r="BB1659" s="86"/>
      <c r="BC1659" s="86"/>
      <c r="BD1659" s="83" t="s">
        <v>3719</v>
      </c>
      <c r="BE1659" s="83" t="str">
        <f t="shared" si="315"/>
        <v>21.RFI</v>
      </c>
      <c r="BF1659" s="83" t="s">
        <v>3755</v>
      </c>
      <c r="BG1659" s="96" t="s">
        <v>3923</v>
      </c>
      <c r="BH1659" s="437"/>
      <c r="BI1659" s="14"/>
      <c r="BJ1659" s="14"/>
    </row>
    <row r="1660" spans="1:62" s="242" customFormat="1" ht="16.5" hidden="1" customHeight="1">
      <c r="A1660" s="280">
        <v>199</v>
      </c>
      <c r="B1660" s="29"/>
      <c r="C1660" s="83" t="str">
        <f t="shared" si="320"/>
        <v>JAW-BT-CPT-0463</v>
      </c>
      <c r="D1660" s="83">
        <v>30572440031</v>
      </c>
      <c r="E1660" s="83" t="s">
        <v>7288</v>
      </c>
      <c r="F1660" s="83" t="s">
        <v>772</v>
      </c>
      <c r="G1660" s="83" t="s">
        <v>5840</v>
      </c>
      <c r="H1660" s="272" t="s">
        <v>6825</v>
      </c>
      <c r="I1660" s="192">
        <v>106.75941899999999</v>
      </c>
      <c r="J1660" s="192">
        <v>-6.3415059999999999</v>
      </c>
      <c r="K1660" s="83">
        <v>35</v>
      </c>
      <c r="L1660" s="83" t="s">
        <v>4487</v>
      </c>
      <c r="M1660" s="84"/>
      <c r="N1660" s="84"/>
      <c r="O1660" s="83" t="s">
        <v>3396</v>
      </c>
      <c r="P1660" s="84" t="s">
        <v>199</v>
      </c>
      <c r="Q1660" s="83" t="s">
        <v>771</v>
      </c>
      <c r="R1660" s="83" t="s">
        <v>772</v>
      </c>
      <c r="S1660" s="83" t="s">
        <v>106</v>
      </c>
      <c r="T1660" s="83" t="s">
        <v>4465</v>
      </c>
      <c r="U1660" s="83" t="s">
        <v>2197</v>
      </c>
      <c r="V1660" s="83" t="s">
        <v>4473</v>
      </c>
      <c r="W1660" s="83" t="s">
        <v>2204</v>
      </c>
      <c r="X1660" s="83" t="s">
        <v>2433</v>
      </c>
      <c r="Y1660" s="85">
        <v>6614368</v>
      </c>
      <c r="Z1660" s="86">
        <v>43843</v>
      </c>
      <c r="AA1660" s="86"/>
      <c r="AB1660" s="87">
        <f t="shared" ca="1" si="308"/>
        <v>340</v>
      </c>
      <c r="AC1660" s="88" t="str">
        <f t="shared" ca="1" si="309"/>
        <v>&gt; 150 days</v>
      </c>
      <c r="AD1660" s="89">
        <f t="shared" si="319"/>
        <v>43993</v>
      </c>
      <c r="AE1660" s="90" t="str">
        <f t="shared" si="316"/>
        <v>W24-2020</v>
      </c>
      <c r="AF1660" s="90" t="str">
        <f t="shared" si="317"/>
        <v>Jun-2020</v>
      </c>
      <c r="AG1660" s="89">
        <v>44089</v>
      </c>
      <c r="AH1660" s="90" t="str">
        <f t="shared" ref="AH1660:AH1673" si="321">IFERROR(VLOOKUP(AG1660,L_Convert,6,FALSE),"")</f>
        <v>W38-2020</v>
      </c>
      <c r="AI1660" s="90" t="str">
        <f t="shared" ref="AI1660:AI1673" si="322">IFERROR(VLOOKUP(AG1660,L_Convert,7,FALSE),"")</f>
        <v>Sep-2020</v>
      </c>
      <c r="AJ1660" s="89">
        <v>44188</v>
      </c>
      <c r="AK1660" s="90" t="str">
        <f t="shared" si="310"/>
        <v>W52-2020</v>
      </c>
      <c r="AL1660" s="90" t="str">
        <f t="shared" si="311"/>
        <v>Dec-2020</v>
      </c>
      <c r="AM1660" s="89">
        <v>44188</v>
      </c>
      <c r="AN1660" s="90" t="str">
        <f t="shared" si="312"/>
        <v>W52-2020</v>
      </c>
      <c r="AO1660" s="90" t="str">
        <f t="shared" si="313"/>
        <v>Dec-2020</v>
      </c>
      <c r="AP1660" s="83" t="s">
        <v>4463</v>
      </c>
      <c r="AQ1660" s="107">
        <v>44166</v>
      </c>
      <c r="AR1660" s="89"/>
      <c r="AS1660" s="93">
        <v>543602591897</v>
      </c>
      <c r="AT1660" s="94">
        <v>6.6</v>
      </c>
      <c r="AU1660" s="97"/>
      <c r="AV1660" s="95"/>
      <c r="AW1660" s="97"/>
      <c r="AX1660" s="89">
        <v>44077</v>
      </c>
      <c r="AY1660" s="89">
        <v>44183</v>
      </c>
      <c r="AZ1660" s="219" t="str">
        <f t="shared" si="318"/>
        <v>W51-2020</v>
      </c>
      <c r="BA1660" s="86"/>
      <c r="BB1660" s="86"/>
      <c r="BC1660" s="86"/>
      <c r="BD1660" s="83" t="s">
        <v>3719</v>
      </c>
      <c r="BE1660" s="83" t="str">
        <f t="shared" si="315"/>
        <v>21.RFI</v>
      </c>
      <c r="BF1660" s="83" t="s">
        <v>3755</v>
      </c>
      <c r="BG1660" s="96" t="s">
        <v>3959</v>
      </c>
      <c r="BH1660" s="437"/>
    </row>
    <row r="1661" spans="1:62" s="242" customFormat="1" ht="15" hidden="1" customHeight="1">
      <c r="A1661" s="280">
        <v>42</v>
      </c>
      <c r="B1661" s="29"/>
      <c r="C1661" s="83" t="str">
        <f t="shared" si="320"/>
        <v>JAW-BT-TGR-0023</v>
      </c>
      <c r="D1661" s="83">
        <v>30571910031</v>
      </c>
      <c r="E1661" s="83" t="s">
        <v>7745</v>
      </c>
      <c r="F1661" s="83" t="s">
        <v>2858</v>
      </c>
      <c r="G1661" s="83" t="s">
        <v>5840</v>
      </c>
      <c r="H1661" s="272" t="s">
        <v>6825</v>
      </c>
      <c r="I1661" s="192">
        <v>106.541568</v>
      </c>
      <c r="J1661" s="192">
        <v>-6.2438630000000002</v>
      </c>
      <c r="K1661" s="192">
        <v>40</v>
      </c>
      <c r="L1661" s="192" t="s">
        <v>4521</v>
      </c>
      <c r="M1661" s="272"/>
      <c r="N1661" s="84"/>
      <c r="O1661" s="83" t="s">
        <v>3241</v>
      </c>
      <c r="P1661" s="84" t="s">
        <v>199</v>
      </c>
      <c r="Q1661" s="83" t="s">
        <v>457</v>
      </c>
      <c r="R1661" s="83" t="s">
        <v>458</v>
      </c>
      <c r="S1661" s="83" t="s">
        <v>106</v>
      </c>
      <c r="T1661" s="83" t="s">
        <v>4465</v>
      </c>
      <c r="U1661" s="83" t="s">
        <v>2197</v>
      </c>
      <c r="V1661" s="83" t="s">
        <v>4473</v>
      </c>
      <c r="W1661" s="83" t="s">
        <v>2204</v>
      </c>
      <c r="X1661" s="83" t="s">
        <v>2426</v>
      </c>
      <c r="Y1661" s="85">
        <v>6614368</v>
      </c>
      <c r="Z1661" s="86">
        <v>43843</v>
      </c>
      <c r="AA1661" s="86"/>
      <c r="AB1661" s="87">
        <f t="shared" ca="1" si="308"/>
        <v>339</v>
      </c>
      <c r="AC1661" s="88" t="str">
        <f t="shared" ca="1" si="309"/>
        <v>&gt; 150 days</v>
      </c>
      <c r="AD1661" s="89">
        <f t="shared" si="319"/>
        <v>43993</v>
      </c>
      <c r="AE1661" s="90" t="str">
        <f t="shared" si="316"/>
        <v>W24-2020</v>
      </c>
      <c r="AF1661" s="90" t="str">
        <f t="shared" si="317"/>
        <v>Jun-2020</v>
      </c>
      <c r="AG1661" s="89">
        <v>44014</v>
      </c>
      <c r="AH1661" s="90" t="str">
        <f t="shared" si="321"/>
        <v>W27-2020</v>
      </c>
      <c r="AI1661" s="90" t="str">
        <f t="shared" si="322"/>
        <v>Jul-2020</v>
      </c>
      <c r="AJ1661" s="89">
        <v>44188</v>
      </c>
      <c r="AK1661" s="90" t="str">
        <f t="shared" si="310"/>
        <v>W52-2020</v>
      </c>
      <c r="AL1661" s="90" t="str">
        <f t="shared" si="311"/>
        <v>Dec-2020</v>
      </c>
      <c r="AM1661" s="89">
        <v>44188</v>
      </c>
      <c r="AN1661" s="90" t="str">
        <f t="shared" si="312"/>
        <v>W52-2020</v>
      </c>
      <c r="AO1661" s="90" t="str">
        <f t="shared" si="313"/>
        <v>Dec-2020</v>
      </c>
      <c r="AP1661" s="83" t="s">
        <v>4463</v>
      </c>
      <c r="AQ1661" s="107">
        <v>44166</v>
      </c>
      <c r="AR1661" s="89"/>
      <c r="AS1661" s="93">
        <v>566201554597</v>
      </c>
      <c r="AT1661" s="94">
        <v>6.6</v>
      </c>
      <c r="AU1661" s="97"/>
      <c r="AV1661" s="95"/>
      <c r="AW1661" s="97"/>
      <c r="AX1661" s="89">
        <v>44014</v>
      </c>
      <c r="AY1661" s="89">
        <v>44182</v>
      </c>
      <c r="AZ1661" s="219" t="str">
        <f t="shared" si="318"/>
        <v>W51-2020</v>
      </c>
      <c r="BA1661" s="86"/>
      <c r="BB1661" s="86"/>
      <c r="BC1661" s="86"/>
      <c r="BD1661" s="83" t="s">
        <v>3719</v>
      </c>
      <c r="BE1661" s="83" t="str">
        <f t="shared" si="315"/>
        <v>21.RFI</v>
      </c>
      <c r="BF1661" s="83" t="s">
        <v>3755</v>
      </c>
      <c r="BG1661" s="96" t="s">
        <v>3802</v>
      </c>
      <c r="BH1661" s="437"/>
    </row>
    <row r="1662" spans="1:62" ht="15" hidden="1" customHeight="1">
      <c r="A1662" s="27">
        <v>132</v>
      </c>
      <c r="B1662" s="29"/>
      <c r="C1662" s="83" t="str">
        <f t="shared" si="320"/>
        <v>JAW-JB-CBI-0082</v>
      </c>
      <c r="D1662" s="83">
        <v>30572360031</v>
      </c>
      <c r="E1662" s="83" t="s">
        <v>7489</v>
      </c>
      <c r="F1662" s="83" t="s">
        <v>2901</v>
      </c>
      <c r="G1662" s="83" t="s">
        <v>5840</v>
      </c>
      <c r="H1662" s="84" t="s">
        <v>6825</v>
      </c>
      <c r="I1662" s="192">
        <v>106.69279299999999</v>
      </c>
      <c r="J1662" s="192">
        <v>-6.376773</v>
      </c>
      <c r="K1662" s="83">
        <v>50</v>
      </c>
      <c r="L1662" s="83" t="s">
        <v>4591</v>
      </c>
      <c r="M1662" s="84"/>
      <c r="N1662" s="84"/>
      <c r="O1662" s="83" t="s">
        <v>3329</v>
      </c>
      <c r="P1662" s="84" t="s">
        <v>199</v>
      </c>
      <c r="Q1662" s="83" t="s">
        <v>637</v>
      </c>
      <c r="R1662" s="83" t="s">
        <v>638</v>
      </c>
      <c r="S1662" s="83" t="s">
        <v>106</v>
      </c>
      <c r="T1662" s="83" t="s">
        <v>4465</v>
      </c>
      <c r="U1662" s="83" t="s">
        <v>2197</v>
      </c>
      <c r="V1662" s="83" t="s">
        <v>4473</v>
      </c>
      <c r="W1662" s="83" t="s">
        <v>2205</v>
      </c>
      <c r="X1662" s="83" t="s">
        <v>2439</v>
      </c>
      <c r="Y1662" s="85">
        <v>6614368</v>
      </c>
      <c r="Z1662" s="86">
        <v>43843</v>
      </c>
      <c r="AA1662" s="86"/>
      <c r="AB1662" s="87">
        <f t="shared" ca="1" si="308"/>
        <v>336</v>
      </c>
      <c r="AC1662" s="88" t="str">
        <f t="shared" ca="1" si="309"/>
        <v>&gt; 150 days</v>
      </c>
      <c r="AD1662" s="89">
        <f t="shared" si="319"/>
        <v>43993</v>
      </c>
      <c r="AE1662" s="90" t="str">
        <f t="shared" si="316"/>
        <v>W24-2020</v>
      </c>
      <c r="AF1662" s="90" t="str">
        <f t="shared" si="317"/>
        <v>Jun-2020</v>
      </c>
      <c r="AG1662" s="89">
        <v>44014</v>
      </c>
      <c r="AH1662" s="90" t="str">
        <f t="shared" si="321"/>
        <v>W27-2020</v>
      </c>
      <c r="AI1662" s="90" t="str">
        <f t="shared" si="322"/>
        <v>Jul-2020</v>
      </c>
      <c r="AJ1662" s="89">
        <v>44188</v>
      </c>
      <c r="AK1662" s="90" t="str">
        <f t="shared" si="310"/>
        <v>W52-2020</v>
      </c>
      <c r="AL1662" s="90" t="str">
        <f t="shared" si="311"/>
        <v>Dec-2020</v>
      </c>
      <c r="AM1662" s="89">
        <v>44188</v>
      </c>
      <c r="AN1662" s="90" t="str">
        <f t="shared" si="312"/>
        <v>W52-2020</v>
      </c>
      <c r="AO1662" s="90" t="str">
        <f t="shared" si="313"/>
        <v>Dec-2020</v>
      </c>
      <c r="AP1662" s="83" t="s">
        <v>4463</v>
      </c>
      <c r="AQ1662" s="107">
        <v>44166</v>
      </c>
      <c r="AR1662" s="89"/>
      <c r="AS1662" s="93">
        <v>538733551416</v>
      </c>
      <c r="AT1662" s="94">
        <v>6.6</v>
      </c>
      <c r="AU1662" s="97"/>
      <c r="AV1662" s="95"/>
      <c r="AW1662" s="97"/>
      <c r="AX1662" s="89">
        <v>44028</v>
      </c>
      <c r="AY1662" s="89">
        <v>44179</v>
      </c>
      <c r="AZ1662" s="219" t="str">
        <f t="shared" si="318"/>
        <v>W51-2020</v>
      </c>
      <c r="BA1662" s="86"/>
      <c r="BB1662" s="86"/>
      <c r="BC1662" s="86"/>
      <c r="BD1662" s="83" t="s">
        <v>3719</v>
      </c>
      <c r="BE1662" s="83" t="str">
        <f t="shared" si="315"/>
        <v>21.RFI</v>
      </c>
      <c r="BF1662" s="83" t="s">
        <v>3755</v>
      </c>
      <c r="BG1662" s="96" t="s">
        <v>3892</v>
      </c>
      <c r="BH1662" s="437"/>
      <c r="BI1662" s="242"/>
      <c r="BJ1662" s="242"/>
    </row>
    <row r="1663" spans="1:62" ht="16.5" hidden="1" customHeight="1">
      <c r="A1663" s="27">
        <v>145</v>
      </c>
      <c r="B1663" s="29"/>
      <c r="C1663" s="83" t="str">
        <f t="shared" si="320"/>
        <v>JAW-JB-CBI-0084</v>
      </c>
      <c r="D1663" s="83">
        <v>30572400031</v>
      </c>
      <c r="E1663" s="83" t="s">
        <v>7448</v>
      </c>
      <c r="F1663" s="83" t="s">
        <v>2906</v>
      </c>
      <c r="G1663" s="83" t="s">
        <v>5840</v>
      </c>
      <c r="H1663" s="84" t="s">
        <v>6825</v>
      </c>
      <c r="I1663" s="192">
        <v>106.89156</v>
      </c>
      <c r="J1663" s="192">
        <v>-6.4876290000000001</v>
      </c>
      <c r="K1663" s="83">
        <v>50</v>
      </c>
      <c r="L1663" s="83" t="s">
        <v>4602</v>
      </c>
      <c r="M1663" s="84"/>
      <c r="N1663" s="84"/>
      <c r="O1663" s="83" t="s">
        <v>3342</v>
      </c>
      <c r="P1663" s="84" t="s">
        <v>199</v>
      </c>
      <c r="Q1663" s="83" t="s">
        <v>663</v>
      </c>
      <c r="R1663" s="83" t="s">
        <v>664</v>
      </c>
      <c r="S1663" s="83" t="s">
        <v>106</v>
      </c>
      <c r="T1663" s="83" t="s">
        <v>4465</v>
      </c>
      <c r="U1663" s="83" t="s">
        <v>2197</v>
      </c>
      <c r="V1663" s="83" t="s">
        <v>4473</v>
      </c>
      <c r="W1663" s="83" t="s">
        <v>2205</v>
      </c>
      <c r="X1663" s="83" t="s">
        <v>2439</v>
      </c>
      <c r="Y1663" s="85">
        <v>6614368</v>
      </c>
      <c r="Z1663" s="86">
        <v>43843</v>
      </c>
      <c r="AA1663" s="86"/>
      <c r="AB1663" s="87">
        <f t="shared" ca="1" si="308"/>
        <v>336</v>
      </c>
      <c r="AC1663" s="88" t="str">
        <f t="shared" ca="1" si="309"/>
        <v>&gt; 150 days</v>
      </c>
      <c r="AD1663" s="89">
        <f t="shared" si="319"/>
        <v>43993</v>
      </c>
      <c r="AE1663" s="90" t="str">
        <f t="shared" si="316"/>
        <v>W24-2020</v>
      </c>
      <c r="AF1663" s="90" t="str">
        <f t="shared" si="317"/>
        <v>Jun-2020</v>
      </c>
      <c r="AG1663" s="89">
        <v>44071</v>
      </c>
      <c r="AH1663" s="90" t="str">
        <f t="shared" si="321"/>
        <v>W35-2020</v>
      </c>
      <c r="AI1663" s="90" t="str">
        <f t="shared" si="322"/>
        <v>Aug-2020</v>
      </c>
      <c r="AJ1663" s="89">
        <v>44188</v>
      </c>
      <c r="AK1663" s="90" t="str">
        <f t="shared" si="310"/>
        <v>W52-2020</v>
      </c>
      <c r="AL1663" s="90" t="str">
        <f t="shared" si="311"/>
        <v>Dec-2020</v>
      </c>
      <c r="AM1663" s="89">
        <v>44188</v>
      </c>
      <c r="AN1663" s="90" t="str">
        <f t="shared" si="312"/>
        <v>W52-2020</v>
      </c>
      <c r="AO1663" s="90" t="str">
        <f t="shared" si="313"/>
        <v>Dec-2020</v>
      </c>
      <c r="AP1663" s="83" t="s">
        <v>4463</v>
      </c>
      <c r="AQ1663" s="107">
        <v>44166</v>
      </c>
      <c r="AR1663" s="89"/>
      <c r="AS1663" s="93">
        <v>538614708742</v>
      </c>
      <c r="AT1663" s="94">
        <v>6.6</v>
      </c>
      <c r="AU1663" s="97"/>
      <c r="AV1663" s="95"/>
      <c r="AW1663" s="97"/>
      <c r="AX1663" s="89">
        <v>44077</v>
      </c>
      <c r="AY1663" s="89">
        <v>44179</v>
      </c>
      <c r="AZ1663" s="219" t="str">
        <f t="shared" si="318"/>
        <v>W51-2020</v>
      </c>
      <c r="BA1663" s="86"/>
      <c r="BB1663" s="86"/>
      <c r="BC1663" s="86"/>
      <c r="BD1663" s="83" t="s">
        <v>3719</v>
      </c>
      <c r="BE1663" s="83" t="str">
        <f t="shared" si="315"/>
        <v>21.RFI</v>
      </c>
      <c r="BF1663" s="83" t="s">
        <v>3755</v>
      </c>
      <c r="BG1663" s="96" t="s">
        <v>3905</v>
      </c>
      <c r="BH1663" s="437"/>
      <c r="BJ1663" s="198"/>
    </row>
    <row r="1664" spans="1:62" ht="18" hidden="1" customHeight="1">
      <c r="A1664" s="27">
        <v>162</v>
      </c>
      <c r="B1664" s="29"/>
      <c r="C1664" s="83" t="str">
        <f t="shared" si="320"/>
        <v>JAW-JB-CBI-0086</v>
      </c>
      <c r="D1664" s="83">
        <v>30572110031</v>
      </c>
      <c r="E1664" s="83" t="s">
        <v>7397</v>
      </c>
      <c r="F1664" s="83" t="s">
        <v>2909</v>
      </c>
      <c r="G1664" s="83" t="s">
        <v>5840</v>
      </c>
      <c r="H1664" s="84" t="s">
        <v>6825</v>
      </c>
      <c r="I1664" s="192">
        <v>106.689207</v>
      </c>
      <c r="J1664" s="192">
        <v>-6.3597619999999999</v>
      </c>
      <c r="K1664" s="83">
        <v>50</v>
      </c>
      <c r="L1664" s="83" t="s">
        <v>4616</v>
      </c>
      <c r="M1664" s="84"/>
      <c r="N1664" s="84"/>
      <c r="O1664" s="83" t="s">
        <v>3359</v>
      </c>
      <c r="P1664" s="84" t="s">
        <v>199</v>
      </c>
      <c r="Q1664" s="83" t="s">
        <v>697</v>
      </c>
      <c r="R1664" s="83" t="s">
        <v>698</v>
      </c>
      <c r="S1664" s="83" t="s">
        <v>106</v>
      </c>
      <c r="T1664" s="83" t="s">
        <v>4465</v>
      </c>
      <c r="U1664" s="83" t="s">
        <v>2197</v>
      </c>
      <c r="V1664" s="83" t="s">
        <v>4473</v>
      </c>
      <c r="W1664" s="83" t="s">
        <v>2205</v>
      </c>
      <c r="X1664" s="83" t="s">
        <v>2439</v>
      </c>
      <c r="Y1664" s="85">
        <v>6614368</v>
      </c>
      <c r="Z1664" s="86">
        <v>43843</v>
      </c>
      <c r="AA1664" s="86"/>
      <c r="AB1664" s="87">
        <f t="shared" ca="1" si="308"/>
        <v>336</v>
      </c>
      <c r="AC1664" s="88" t="str">
        <f t="shared" ca="1" si="309"/>
        <v>&gt; 150 days</v>
      </c>
      <c r="AD1664" s="89">
        <f t="shared" si="319"/>
        <v>43993</v>
      </c>
      <c r="AE1664" s="90" t="str">
        <f t="shared" si="316"/>
        <v>W24-2020</v>
      </c>
      <c r="AF1664" s="90" t="str">
        <f t="shared" si="317"/>
        <v>Jun-2020</v>
      </c>
      <c r="AG1664" s="89">
        <v>44014</v>
      </c>
      <c r="AH1664" s="90" t="str">
        <f t="shared" si="321"/>
        <v>W27-2020</v>
      </c>
      <c r="AI1664" s="90" t="str">
        <f t="shared" si="322"/>
        <v>Jul-2020</v>
      </c>
      <c r="AJ1664" s="89">
        <v>44188</v>
      </c>
      <c r="AK1664" s="90" t="str">
        <f t="shared" si="310"/>
        <v>W52-2020</v>
      </c>
      <c r="AL1664" s="90" t="str">
        <f t="shared" si="311"/>
        <v>Dec-2020</v>
      </c>
      <c r="AM1664" s="89">
        <v>44188</v>
      </c>
      <c r="AN1664" s="90" t="str">
        <f t="shared" si="312"/>
        <v>W52-2020</v>
      </c>
      <c r="AO1664" s="90" t="str">
        <f t="shared" si="313"/>
        <v>Dec-2020</v>
      </c>
      <c r="AP1664" s="83" t="s">
        <v>4463</v>
      </c>
      <c r="AQ1664" s="107">
        <v>44166</v>
      </c>
      <c r="AR1664" s="89"/>
      <c r="AS1664" s="93">
        <v>538733551424</v>
      </c>
      <c r="AT1664" s="94">
        <v>6.6</v>
      </c>
      <c r="AU1664" s="97"/>
      <c r="AV1664" s="95"/>
      <c r="AW1664" s="97"/>
      <c r="AX1664" s="89">
        <v>44027</v>
      </c>
      <c r="AY1664" s="89">
        <v>44179</v>
      </c>
      <c r="AZ1664" s="219" t="str">
        <f t="shared" si="318"/>
        <v>W51-2020</v>
      </c>
      <c r="BA1664" s="86"/>
      <c r="BB1664" s="86"/>
      <c r="BC1664" s="86"/>
      <c r="BD1664" s="83" t="s">
        <v>3719</v>
      </c>
      <c r="BE1664" s="83" t="str">
        <f t="shared" si="315"/>
        <v>21.RFI</v>
      </c>
      <c r="BF1664" s="83" t="s">
        <v>3755</v>
      </c>
      <c r="BG1664" s="96" t="s">
        <v>3922</v>
      </c>
      <c r="BH1664" s="437"/>
      <c r="BI1664" s="242"/>
      <c r="BJ1664" s="242"/>
    </row>
    <row r="1665" spans="1:62" ht="16.5" hidden="1" customHeight="1">
      <c r="A1665" s="27">
        <v>2</v>
      </c>
      <c r="B1665" s="27"/>
      <c r="C1665" s="83" t="str">
        <f t="shared" si="320"/>
        <v>JAW-BT-TNG-1464</v>
      </c>
      <c r="D1665" s="83">
        <v>30572570031</v>
      </c>
      <c r="E1665" s="83" t="s">
        <v>7871</v>
      </c>
      <c r="F1665" s="83" t="s">
        <v>378</v>
      </c>
      <c r="G1665" s="83" t="s">
        <v>5840</v>
      </c>
      <c r="H1665" s="84" t="s">
        <v>6825</v>
      </c>
      <c r="I1665" s="192">
        <v>106.57797100000001</v>
      </c>
      <c r="J1665" s="192">
        <v>-6.1933170000000004</v>
      </c>
      <c r="K1665" s="83">
        <v>35</v>
      </c>
      <c r="L1665" s="83" t="s">
        <v>4487</v>
      </c>
      <c r="M1665" s="84"/>
      <c r="N1665" s="84"/>
      <c r="O1665" s="83" t="s">
        <v>3203</v>
      </c>
      <c r="P1665" s="84" t="s">
        <v>199</v>
      </c>
      <c r="Q1665" s="83" t="s">
        <v>377</v>
      </c>
      <c r="R1665" s="83" t="s">
        <v>378</v>
      </c>
      <c r="S1665" s="83" t="s">
        <v>106</v>
      </c>
      <c r="T1665" s="83" t="s">
        <v>4465</v>
      </c>
      <c r="U1665" s="83" t="s">
        <v>2197</v>
      </c>
      <c r="V1665" s="83" t="s">
        <v>4469</v>
      </c>
      <c r="W1665" s="83" t="s">
        <v>2204</v>
      </c>
      <c r="X1665" s="83" t="s">
        <v>2422</v>
      </c>
      <c r="Y1665" s="85">
        <v>6614368</v>
      </c>
      <c r="Z1665" s="86">
        <v>43843</v>
      </c>
      <c r="AA1665" s="86"/>
      <c r="AB1665" s="87">
        <f t="shared" ca="1" si="308"/>
        <v>332</v>
      </c>
      <c r="AC1665" s="88" t="str">
        <f t="shared" ca="1" si="309"/>
        <v>&gt; 150 days</v>
      </c>
      <c r="AD1665" s="89">
        <f t="shared" si="319"/>
        <v>43993</v>
      </c>
      <c r="AE1665" s="90" t="str">
        <f t="shared" si="316"/>
        <v>W24-2020</v>
      </c>
      <c r="AF1665" s="90" t="str">
        <f t="shared" si="317"/>
        <v>Jun-2020</v>
      </c>
      <c r="AG1665" s="89">
        <v>44105</v>
      </c>
      <c r="AH1665" s="90" t="str">
        <f t="shared" si="321"/>
        <v>W40-2020</v>
      </c>
      <c r="AI1665" s="90" t="str">
        <f t="shared" si="322"/>
        <v>Oct-2020</v>
      </c>
      <c r="AJ1665" s="89">
        <v>44188</v>
      </c>
      <c r="AK1665" s="90" t="str">
        <f t="shared" si="310"/>
        <v>W52-2020</v>
      </c>
      <c r="AL1665" s="90" t="str">
        <f t="shared" si="311"/>
        <v>Dec-2020</v>
      </c>
      <c r="AM1665" s="89">
        <v>44188</v>
      </c>
      <c r="AN1665" s="90" t="str">
        <f t="shared" si="312"/>
        <v>W52-2020</v>
      </c>
      <c r="AO1665" s="90" t="str">
        <f t="shared" si="313"/>
        <v>Dec-2020</v>
      </c>
      <c r="AP1665" s="83" t="s">
        <v>4463</v>
      </c>
      <c r="AQ1665" s="107">
        <v>44166</v>
      </c>
      <c r="AR1665" s="89"/>
      <c r="AS1665" s="93">
        <v>566100948050</v>
      </c>
      <c r="AT1665" s="94">
        <v>6.6</v>
      </c>
      <c r="AU1665" s="92"/>
      <c r="AV1665" s="95"/>
      <c r="AW1665" s="84"/>
      <c r="AX1665" s="89">
        <v>44109</v>
      </c>
      <c r="AY1665" s="89">
        <v>44175</v>
      </c>
      <c r="AZ1665" s="219" t="str">
        <f t="shared" si="318"/>
        <v>W50-2020</v>
      </c>
      <c r="BA1665" s="86"/>
      <c r="BB1665" s="86"/>
      <c r="BC1665" s="86"/>
      <c r="BD1665" s="83" t="s">
        <v>3719</v>
      </c>
      <c r="BE1665" s="83" t="str">
        <f t="shared" si="315"/>
        <v>21.RFI</v>
      </c>
      <c r="BF1665" s="83" t="s">
        <v>3755</v>
      </c>
      <c r="BG1665" s="96" t="s">
        <v>3762</v>
      </c>
      <c r="BH1665" s="437"/>
      <c r="BI1665" s="242"/>
      <c r="BJ1665" s="242"/>
    </row>
    <row r="1666" spans="1:62" ht="15" hidden="1" customHeight="1">
      <c r="A1666" s="27">
        <v>121</v>
      </c>
      <c r="B1666" s="29"/>
      <c r="C1666" s="83" t="str">
        <f t="shared" si="320"/>
        <v>JAW-BT-TNG-1452</v>
      </c>
      <c r="D1666" s="83">
        <v>30571830031</v>
      </c>
      <c r="E1666" s="83" t="s">
        <v>7520</v>
      </c>
      <c r="F1666" s="83" t="s">
        <v>2896</v>
      </c>
      <c r="G1666" s="83" t="s">
        <v>5840</v>
      </c>
      <c r="H1666" s="84" t="s">
        <v>6825</v>
      </c>
      <c r="I1666" s="192">
        <v>106.604086</v>
      </c>
      <c r="J1666" s="192">
        <v>-6.1983639999999998</v>
      </c>
      <c r="K1666" s="83">
        <v>30</v>
      </c>
      <c r="L1666" s="83" t="s">
        <v>4583</v>
      </c>
      <c r="M1666" s="84"/>
      <c r="N1666" s="84"/>
      <c r="O1666" s="83" t="s">
        <v>3319</v>
      </c>
      <c r="P1666" s="84" t="s">
        <v>199</v>
      </c>
      <c r="Q1666" s="83" t="s">
        <v>615</v>
      </c>
      <c r="R1666" s="83" t="s">
        <v>616</v>
      </c>
      <c r="S1666" s="83" t="s">
        <v>106</v>
      </c>
      <c r="T1666" s="83" t="s">
        <v>4465</v>
      </c>
      <c r="U1666" s="83" t="s">
        <v>2197</v>
      </c>
      <c r="V1666" s="83" t="s">
        <v>4469</v>
      </c>
      <c r="W1666" s="83" t="s">
        <v>2204</v>
      </c>
      <c r="X1666" s="83" t="s">
        <v>2422</v>
      </c>
      <c r="Y1666" s="85">
        <v>6614368</v>
      </c>
      <c r="Z1666" s="86">
        <v>43843</v>
      </c>
      <c r="AA1666" s="86"/>
      <c r="AB1666" s="87">
        <f t="shared" ca="1" si="308"/>
        <v>332</v>
      </c>
      <c r="AC1666" s="88" t="str">
        <f t="shared" ca="1" si="309"/>
        <v>&gt; 150 days</v>
      </c>
      <c r="AD1666" s="89">
        <f t="shared" si="319"/>
        <v>43993</v>
      </c>
      <c r="AE1666" s="90" t="str">
        <f t="shared" si="316"/>
        <v>W24-2020</v>
      </c>
      <c r="AF1666" s="90" t="str">
        <f t="shared" si="317"/>
        <v>Jun-2020</v>
      </c>
      <c r="AG1666" s="89">
        <v>44105</v>
      </c>
      <c r="AH1666" s="90" t="str">
        <f t="shared" si="321"/>
        <v>W40-2020</v>
      </c>
      <c r="AI1666" s="90" t="str">
        <f t="shared" si="322"/>
        <v>Oct-2020</v>
      </c>
      <c r="AJ1666" s="89">
        <v>44188</v>
      </c>
      <c r="AK1666" s="90" t="str">
        <f t="shared" si="310"/>
        <v>W52-2020</v>
      </c>
      <c r="AL1666" s="90" t="str">
        <f t="shared" si="311"/>
        <v>Dec-2020</v>
      </c>
      <c r="AM1666" s="89">
        <v>44188</v>
      </c>
      <c r="AN1666" s="90" t="str">
        <f t="shared" si="312"/>
        <v>W52-2020</v>
      </c>
      <c r="AO1666" s="90" t="str">
        <f t="shared" si="313"/>
        <v>Dec-2020</v>
      </c>
      <c r="AP1666" s="83" t="s">
        <v>4463</v>
      </c>
      <c r="AQ1666" s="107">
        <v>44166</v>
      </c>
      <c r="AR1666" s="89"/>
      <c r="AS1666" s="93">
        <v>566100948068</v>
      </c>
      <c r="AT1666" s="94">
        <v>6.6</v>
      </c>
      <c r="AU1666" s="97"/>
      <c r="AV1666" s="95"/>
      <c r="AW1666" s="97"/>
      <c r="AX1666" s="89">
        <v>44109</v>
      </c>
      <c r="AY1666" s="89">
        <v>44175</v>
      </c>
      <c r="AZ1666" s="219" t="str">
        <f t="shared" si="318"/>
        <v>W50-2020</v>
      </c>
      <c r="BA1666" s="86"/>
      <c r="BB1666" s="86"/>
      <c r="BC1666" s="86"/>
      <c r="BD1666" s="83" t="s">
        <v>3719</v>
      </c>
      <c r="BE1666" s="83" t="str">
        <f t="shared" si="315"/>
        <v>21.RFI</v>
      </c>
      <c r="BF1666" s="83" t="s">
        <v>3755</v>
      </c>
      <c r="BG1666" s="96" t="s">
        <v>3881</v>
      </c>
      <c r="BH1666" s="437"/>
    </row>
    <row r="1667" spans="1:62" ht="14.25" hidden="1" customHeight="1">
      <c r="A1667" s="27">
        <v>52</v>
      </c>
      <c r="B1667" s="29"/>
      <c r="C1667" s="83" t="str">
        <f t="shared" si="320"/>
        <v>JAW-BT-TGR-0049</v>
      </c>
      <c r="D1667" s="83">
        <v>30572190031</v>
      </c>
      <c r="E1667" s="83" t="s">
        <v>7719</v>
      </c>
      <c r="F1667" s="83" t="s">
        <v>2863</v>
      </c>
      <c r="G1667" s="83" t="s">
        <v>5840</v>
      </c>
      <c r="H1667" s="84" t="s">
        <v>6825</v>
      </c>
      <c r="I1667" s="192">
        <v>106.532484</v>
      </c>
      <c r="J1667" s="192">
        <v>-6.127154</v>
      </c>
      <c r="K1667" s="83">
        <v>50</v>
      </c>
      <c r="L1667" s="83" t="s">
        <v>4528</v>
      </c>
      <c r="M1667" s="84"/>
      <c r="N1667" s="84"/>
      <c r="O1667" s="83" t="s">
        <v>3251</v>
      </c>
      <c r="P1667" s="84" t="s">
        <v>199</v>
      </c>
      <c r="Q1667" s="83" t="s">
        <v>477</v>
      </c>
      <c r="R1667" s="83" t="s">
        <v>478</v>
      </c>
      <c r="S1667" s="83" t="s">
        <v>106</v>
      </c>
      <c r="T1667" s="83" t="s">
        <v>4465</v>
      </c>
      <c r="U1667" s="83" t="s">
        <v>2197</v>
      </c>
      <c r="V1667" s="83" t="s">
        <v>4473</v>
      </c>
      <c r="W1667" s="83" t="s">
        <v>2204</v>
      </c>
      <c r="X1667" s="83" t="s">
        <v>2426</v>
      </c>
      <c r="Y1667" s="85">
        <v>6614368</v>
      </c>
      <c r="Z1667" s="86">
        <v>43843</v>
      </c>
      <c r="AA1667" s="86"/>
      <c r="AB1667" s="87">
        <f t="shared" ca="1" si="308"/>
        <v>329</v>
      </c>
      <c r="AC1667" s="88" t="str">
        <f t="shared" ca="1" si="309"/>
        <v>&gt; 150 days</v>
      </c>
      <c r="AD1667" s="89">
        <f t="shared" si="319"/>
        <v>43993</v>
      </c>
      <c r="AE1667" s="90" t="str">
        <f t="shared" si="316"/>
        <v>W24-2020</v>
      </c>
      <c r="AF1667" s="90" t="str">
        <f t="shared" si="317"/>
        <v>Jun-2020</v>
      </c>
      <c r="AG1667" s="89">
        <v>44043</v>
      </c>
      <c r="AH1667" s="90" t="str">
        <f t="shared" si="321"/>
        <v>W31-2020</v>
      </c>
      <c r="AI1667" s="90" t="str">
        <f t="shared" si="322"/>
        <v>Jul-2020</v>
      </c>
      <c r="AJ1667" s="89">
        <v>44188</v>
      </c>
      <c r="AK1667" s="90" t="str">
        <f t="shared" si="310"/>
        <v>W52-2020</v>
      </c>
      <c r="AL1667" s="90" t="str">
        <f t="shared" si="311"/>
        <v>Dec-2020</v>
      </c>
      <c r="AM1667" s="89">
        <v>44188</v>
      </c>
      <c r="AN1667" s="90" t="str">
        <f t="shared" si="312"/>
        <v>W52-2020</v>
      </c>
      <c r="AO1667" s="90" t="str">
        <f t="shared" si="313"/>
        <v>Dec-2020</v>
      </c>
      <c r="AP1667" s="83" t="s">
        <v>4463</v>
      </c>
      <c r="AQ1667" s="107">
        <v>44166</v>
      </c>
      <c r="AR1667" s="89"/>
      <c r="AS1667" s="93">
        <v>566601731346</v>
      </c>
      <c r="AT1667" s="94">
        <v>6.6</v>
      </c>
      <c r="AU1667" s="97"/>
      <c r="AV1667" s="95"/>
      <c r="AW1667" s="97"/>
      <c r="AX1667" s="89">
        <v>44034</v>
      </c>
      <c r="AY1667" s="89">
        <v>44172</v>
      </c>
      <c r="AZ1667" s="219" t="str">
        <f t="shared" si="318"/>
        <v>W50-2020</v>
      </c>
      <c r="BA1667" s="86"/>
      <c r="BB1667" s="86"/>
      <c r="BC1667" s="86"/>
      <c r="BD1667" s="83" t="s">
        <v>3719</v>
      </c>
      <c r="BE1667" s="83" t="str">
        <f t="shared" si="315"/>
        <v>21.RFI</v>
      </c>
      <c r="BF1667" s="83" t="s">
        <v>3755</v>
      </c>
      <c r="BG1667" s="96" t="s">
        <v>3812</v>
      </c>
      <c r="BH1667" s="437"/>
      <c r="BI1667" s="242"/>
      <c r="BJ1667" s="242"/>
    </row>
    <row r="1668" spans="1:62" ht="15.75" hidden="1" customHeight="1">
      <c r="A1668" s="27">
        <v>103</v>
      </c>
      <c r="B1668" s="29"/>
      <c r="C1668" s="83" t="str">
        <f t="shared" si="320"/>
        <v>JAW-BT-TNG-1470</v>
      </c>
      <c r="D1668" s="83">
        <v>30572120031</v>
      </c>
      <c r="E1668" s="83" t="s">
        <v>7572</v>
      </c>
      <c r="F1668" s="83" t="s">
        <v>2890</v>
      </c>
      <c r="G1668" s="83" t="s">
        <v>5840</v>
      </c>
      <c r="H1668" s="84" t="s">
        <v>6825</v>
      </c>
      <c r="I1668" s="192">
        <v>106.68134499999999</v>
      </c>
      <c r="J1668" s="192">
        <v>-6.2279210000000003</v>
      </c>
      <c r="K1668" s="83">
        <v>35</v>
      </c>
      <c r="L1668" s="83" t="s">
        <v>4569</v>
      </c>
      <c r="M1668" s="84"/>
      <c r="N1668" s="84"/>
      <c r="O1668" s="83" t="s">
        <v>3301</v>
      </c>
      <c r="P1668" s="84" t="s">
        <v>199</v>
      </c>
      <c r="Q1668" s="83" t="s">
        <v>579</v>
      </c>
      <c r="R1668" s="83" t="s">
        <v>580</v>
      </c>
      <c r="S1668" s="83" t="s">
        <v>106</v>
      </c>
      <c r="T1668" s="83" t="s">
        <v>4465</v>
      </c>
      <c r="U1668" s="83" t="s">
        <v>2197</v>
      </c>
      <c r="V1668" s="83" t="s">
        <v>4469</v>
      </c>
      <c r="W1668" s="83" t="s">
        <v>2204</v>
      </c>
      <c r="X1668" s="83" t="s">
        <v>2422</v>
      </c>
      <c r="Y1668" s="85">
        <v>6614368</v>
      </c>
      <c r="Z1668" s="86">
        <v>43843</v>
      </c>
      <c r="AA1668" s="86"/>
      <c r="AB1668" s="87">
        <f t="shared" ca="1" si="308"/>
        <v>399</v>
      </c>
      <c r="AC1668" s="88" t="str">
        <f t="shared" ca="1" si="309"/>
        <v>&gt; 150 days</v>
      </c>
      <c r="AD1668" s="89">
        <f t="shared" si="319"/>
        <v>43993</v>
      </c>
      <c r="AE1668" s="90" t="str">
        <f t="shared" si="316"/>
        <v>W24-2020</v>
      </c>
      <c r="AF1668" s="90" t="str">
        <f t="shared" si="317"/>
        <v>Jun-2020</v>
      </c>
      <c r="AG1668" s="89">
        <v>44071</v>
      </c>
      <c r="AH1668" s="90" t="str">
        <f t="shared" si="321"/>
        <v>W35-2020</v>
      </c>
      <c r="AI1668" s="90" t="str">
        <f t="shared" si="322"/>
        <v>Aug-2020</v>
      </c>
      <c r="AJ1668" s="89">
        <v>44245</v>
      </c>
      <c r="AK1668" s="90" t="str">
        <f t="shared" si="310"/>
        <v>W08-2021</v>
      </c>
      <c r="AL1668" s="90" t="str">
        <f t="shared" si="311"/>
        <v>Feb-2021</v>
      </c>
      <c r="AM1668" s="89">
        <v>44245</v>
      </c>
      <c r="AN1668" s="90" t="str">
        <f t="shared" si="312"/>
        <v>W08-2021</v>
      </c>
      <c r="AO1668" s="90" t="str">
        <f t="shared" si="313"/>
        <v>Feb-2021</v>
      </c>
      <c r="AP1668" s="83" t="s">
        <v>4462</v>
      </c>
      <c r="AQ1668" s="107">
        <v>44173</v>
      </c>
      <c r="AR1668" s="89"/>
      <c r="AS1668" s="304" t="s">
        <v>3718</v>
      </c>
      <c r="AT1668" s="94">
        <v>6.6</v>
      </c>
      <c r="AU1668" s="97"/>
      <c r="AV1668" s="95"/>
      <c r="AW1668" s="97"/>
      <c r="AX1668" s="89">
        <v>44077</v>
      </c>
      <c r="AY1668" s="89">
        <v>44242</v>
      </c>
      <c r="AZ1668" s="219" t="str">
        <f t="shared" si="318"/>
        <v>W08-2021</v>
      </c>
      <c r="BA1668" s="86"/>
      <c r="BB1668" s="86"/>
      <c r="BC1668" s="86"/>
      <c r="BD1668" s="83" t="s">
        <v>3719</v>
      </c>
      <c r="BE1668" s="83" t="str">
        <f t="shared" si="315"/>
        <v>21.RFI</v>
      </c>
      <c r="BF1668" s="83" t="s">
        <v>3755</v>
      </c>
      <c r="BG1668" s="96" t="s">
        <v>3863</v>
      </c>
      <c r="BH1668" s="437"/>
    </row>
    <row r="1669" spans="1:62" ht="17.25" hidden="1" customHeight="1">
      <c r="A1669" s="27">
        <v>125</v>
      </c>
      <c r="B1669" s="29"/>
      <c r="C1669" s="83" t="str">
        <f t="shared" si="320"/>
        <v>JAW-BT-TNG-1465</v>
      </c>
      <c r="D1669" s="83">
        <v>30572580031</v>
      </c>
      <c r="E1669" s="83" t="s">
        <v>7504</v>
      </c>
      <c r="F1669" s="83" t="s">
        <v>624</v>
      </c>
      <c r="G1669" s="83" t="s">
        <v>5840</v>
      </c>
      <c r="H1669" s="84" t="s">
        <v>6825</v>
      </c>
      <c r="I1669" s="192">
        <v>106.566101</v>
      </c>
      <c r="J1669" s="192">
        <v>-6.1922040000000003</v>
      </c>
      <c r="K1669" s="83">
        <v>35</v>
      </c>
      <c r="L1669" s="83" t="s">
        <v>4487</v>
      </c>
      <c r="M1669" s="84"/>
      <c r="N1669" s="84"/>
      <c r="O1669" s="83" t="s">
        <v>7055</v>
      </c>
      <c r="P1669" s="84" t="s">
        <v>199</v>
      </c>
      <c r="Q1669" s="83" t="s">
        <v>623</v>
      </c>
      <c r="R1669" s="83" t="s">
        <v>624</v>
      </c>
      <c r="S1669" s="83" t="s">
        <v>106</v>
      </c>
      <c r="T1669" s="83" t="s">
        <v>4465</v>
      </c>
      <c r="U1669" s="83" t="s">
        <v>2197</v>
      </c>
      <c r="V1669" s="83" t="s">
        <v>4469</v>
      </c>
      <c r="W1669" s="83" t="s">
        <v>2204</v>
      </c>
      <c r="X1669" s="83" t="s">
        <v>2422</v>
      </c>
      <c r="Y1669" s="85">
        <v>6614368</v>
      </c>
      <c r="Z1669" s="86">
        <v>43843</v>
      </c>
      <c r="AA1669" s="86"/>
      <c r="AB1669" s="87">
        <f t="shared" ca="1" si="308"/>
        <v>399</v>
      </c>
      <c r="AC1669" s="88" t="str">
        <f t="shared" ref="AC1669:AC1673" ca="1" si="323">IF(AB1669="","",IF(AB1669="RFI","RFI done",IF(AB1669&gt;150,"&gt; 150 days",IF(AB1669&gt;120,"121 - 150 days",IF(AB1669&gt;90,"91 - 120 days",IF(AB1669&gt;60,"61 - 90 days",IF(AB1669&gt;30,"31 - 60 days","&lt; 30 days")))))))</f>
        <v>&gt; 150 days</v>
      </c>
      <c r="AD1669" s="89">
        <f t="shared" si="319"/>
        <v>43993</v>
      </c>
      <c r="AE1669" s="90" t="str">
        <f t="shared" si="316"/>
        <v>W24-2020</v>
      </c>
      <c r="AF1669" s="90" t="str">
        <f t="shared" si="317"/>
        <v>Jun-2020</v>
      </c>
      <c r="AG1669" s="89">
        <v>44165</v>
      </c>
      <c r="AH1669" s="90" t="str">
        <f t="shared" si="321"/>
        <v>W49-2020</v>
      </c>
      <c r="AI1669" s="90" t="str">
        <f t="shared" si="322"/>
        <v>Nov-2020</v>
      </c>
      <c r="AJ1669" s="89">
        <v>44245</v>
      </c>
      <c r="AK1669" s="90" t="str">
        <f t="shared" ref="AK1669:AK1673" si="324">IFERROR(VLOOKUP(AJ1669,L_Convert,6,FALSE),"")</f>
        <v>W08-2021</v>
      </c>
      <c r="AL1669" s="90" t="str">
        <f t="shared" si="311"/>
        <v>Feb-2021</v>
      </c>
      <c r="AM1669" s="89">
        <v>44245</v>
      </c>
      <c r="AN1669" s="90" t="str">
        <f t="shared" ref="AN1669:AN1673" si="325">IFERROR(VLOOKUP(AM1669,L_Convert,6,FALSE),"")</f>
        <v>W08-2021</v>
      </c>
      <c r="AO1669" s="90" t="str">
        <f t="shared" si="313"/>
        <v>Feb-2021</v>
      </c>
      <c r="AP1669" s="83" t="s">
        <v>4462</v>
      </c>
      <c r="AQ1669" s="107">
        <v>44173</v>
      </c>
      <c r="AR1669" s="89"/>
      <c r="AS1669" s="93">
        <v>566100973014</v>
      </c>
      <c r="AT1669" s="94">
        <v>6.6</v>
      </c>
      <c r="AU1669" s="97"/>
      <c r="AV1669" s="95"/>
      <c r="AW1669" s="97"/>
      <c r="AX1669" s="89"/>
      <c r="AY1669" s="89">
        <v>44242</v>
      </c>
      <c r="AZ1669" s="219" t="str">
        <f t="shared" si="318"/>
        <v>W08-2021</v>
      </c>
      <c r="BA1669" s="86"/>
      <c r="BB1669" s="86"/>
      <c r="BC1669" s="86"/>
      <c r="BD1669" s="83" t="s">
        <v>3719</v>
      </c>
      <c r="BE1669" s="83" t="str">
        <f t="shared" si="315"/>
        <v>21.RFI</v>
      </c>
      <c r="BF1669" s="83" t="s">
        <v>3755</v>
      </c>
      <c r="BG1669" s="96" t="s">
        <v>3885</v>
      </c>
      <c r="BH1669" s="437"/>
      <c r="BI1669" s="242"/>
      <c r="BJ1669" s="242"/>
    </row>
    <row r="1670" spans="1:62" ht="15" hidden="1" customHeight="1">
      <c r="A1670" s="27">
        <v>1</v>
      </c>
      <c r="B1670" s="27"/>
      <c r="C1670" s="83" t="str">
        <f t="shared" si="320"/>
        <v>JAW-JT-TMG-2656</v>
      </c>
      <c r="D1670" s="83">
        <v>30571810031</v>
      </c>
      <c r="E1670" s="83" t="s">
        <v>7312</v>
      </c>
      <c r="F1670" s="83" t="s">
        <v>376</v>
      </c>
      <c r="G1670" s="83" t="s">
        <v>5840</v>
      </c>
      <c r="H1670" s="84" t="s">
        <v>6825</v>
      </c>
      <c r="I1670" s="83">
        <v>110.152</v>
      </c>
      <c r="J1670" s="83">
        <v>-7.3059700000000003</v>
      </c>
      <c r="K1670" s="83">
        <v>50</v>
      </c>
      <c r="L1670" s="83" t="s">
        <v>4486</v>
      </c>
      <c r="M1670" s="84"/>
      <c r="N1670" s="84"/>
      <c r="O1670" s="83" t="s">
        <v>3202</v>
      </c>
      <c r="P1670" s="84" t="s">
        <v>199</v>
      </c>
      <c r="Q1670" s="83" t="s">
        <v>375</v>
      </c>
      <c r="R1670" s="83" t="s">
        <v>376</v>
      </c>
      <c r="S1670" s="83" t="s">
        <v>106</v>
      </c>
      <c r="T1670" s="83" t="s">
        <v>4465</v>
      </c>
      <c r="U1670" s="83" t="s">
        <v>103</v>
      </c>
      <c r="V1670" s="83" t="s">
        <v>4468</v>
      </c>
      <c r="W1670" s="83" t="s">
        <v>2203</v>
      </c>
      <c r="X1670" s="83" t="s">
        <v>2421</v>
      </c>
      <c r="Y1670" s="85">
        <v>6614368</v>
      </c>
      <c r="Z1670" s="86">
        <v>43843</v>
      </c>
      <c r="AA1670" s="86"/>
      <c r="AB1670" s="87">
        <f t="shared" ca="1" si="308"/>
        <v>536</v>
      </c>
      <c r="AC1670" s="88" t="str">
        <f t="shared" ca="1" si="323"/>
        <v>&gt; 150 days</v>
      </c>
      <c r="AD1670" s="89">
        <f t="shared" si="319"/>
        <v>43993</v>
      </c>
      <c r="AE1670" s="90" t="str">
        <f t="shared" si="316"/>
        <v>W24-2020</v>
      </c>
      <c r="AF1670" s="90" t="str">
        <f t="shared" si="317"/>
        <v>Jun-2020</v>
      </c>
      <c r="AG1670" s="89">
        <v>43966</v>
      </c>
      <c r="AH1670" s="90" t="str">
        <f t="shared" si="321"/>
        <v>W20-2020</v>
      </c>
      <c r="AI1670" s="90" t="str">
        <f t="shared" si="322"/>
        <v>May-2020</v>
      </c>
      <c r="AJ1670" s="89">
        <v>44255</v>
      </c>
      <c r="AK1670" s="90" t="str">
        <f t="shared" si="324"/>
        <v>W10-2021</v>
      </c>
      <c r="AL1670" s="90" t="str">
        <f t="shared" si="311"/>
        <v>Feb-2021</v>
      </c>
      <c r="AM1670" s="89">
        <v>44383</v>
      </c>
      <c r="AN1670" s="90" t="str">
        <f t="shared" si="325"/>
        <v>W28-2021</v>
      </c>
      <c r="AO1670" s="90" t="str">
        <f t="shared" si="313"/>
        <v>Jul-2021</v>
      </c>
      <c r="AP1670" s="83" t="s">
        <v>4462</v>
      </c>
      <c r="AQ1670" s="107">
        <v>44238</v>
      </c>
      <c r="AR1670" s="89"/>
      <c r="AS1670" s="93" t="s">
        <v>2235</v>
      </c>
      <c r="AT1670" s="94">
        <v>7.7</v>
      </c>
      <c r="AU1670" s="92"/>
      <c r="AV1670" s="95"/>
      <c r="AW1670" s="84"/>
      <c r="AX1670" s="89">
        <v>44007</v>
      </c>
      <c r="AY1670" s="89">
        <v>44379</v>
      </c>
      <c r="AZ1670" s="219" t="str">
        <f t="shared" si="318"/>
        <v>W27-2021</v>
      </c>
      <c r="BA1670" s="86"/>
      <c r="BB1670" s="86"/>
      <c r="BC1670" s="86"/>
      <c r="BD1670" s="83" t="s">
        <v>3719</v>
      </c>
      <c r="BE1670" s="83" t="str">
        <f t="shared" si="315"/>
        <v>21.RFI</v>
      </c>
      <c r="BF1670" s="83" t="s">
        <v>3755</v>
      </c>
      <c r="BG1670" s="96" t="s">
        <v>3761</v>
      </c>
      <c r="BH1670" s="437"/>
      <c r="BI1670" s="190"/>
      <c r="BJ1670" s="190"/>
    </row>
    <row r="1671" spans="1:62" ht="15.75" hidden="1" customHeight="1">
      <c r="A1671" s="27">
        <v>32</v>
      </c>
      <c r="B1671" s="29"/>
      <c r="C1671" s="83" t="str">
        <f t="shared" si="320"/>
        <v>JAW-JT-BBS-0155</v>
      </c>
      <c r="D1671" s="83">
        <v>30571940031</v>
      </c>
      <c r="E1671" s="83" t="s">
        <v>7770</v>
      </c>
      <c r="F1671" s="285" t="s">
        <v>2853</v>
      </c>
      <c r="G1671" s="83" t="s">
        <v>5840</v>
      </c>
      <c r="H1671" s="84" t="s">
        <v>6825</v>
      </c>
      <c r="I1671" s="83">
        <v>108.810023</v>
      </c>
      <c r="J1671" s="83">
        <v>-7.0626600000000002</v>
      </c>
      <c r="K1671" s="83">
        <v>50</v>
      </c>
      <c r="L1671" s="83" t="s">
        <v>4513</v>
      </c>
      <c r="M1671" s="84"/>
      <c r="N1671" s="84"/>
      <c r="O1671" s="83" t="s">
        <v>3231</v>
      </c>
      <c r="P1671" s="84" t="s">
        <v>199</v>
      </c>
      <c r="Q1671" s="83" t="s">
        <v>437</v>
      </c>
      <c r="R1671" s="83" t="s">
        <v>438</v>
      </c>
      <c r="S1671" s="83" t="s">
        <v>106</v>
      </c>
      <c r="T1671" s="83" t="s">
        <v>4465</v>
      </c>
      <c r="U1671" s="83" t="s">
        <v>103</v>
      </c>
      <c r="V1671" s="83" t="s">
        <v>4468</v>
      </c>
      <c r="W1671" s="83" t="s">
        <v>2211</v>
      </c>
      <c r="X1671" s="83" t="s">
        <v>2441</v>
      </c>
      <c r="Y1671" s="85">
        <v>6614368</v>
      </c>
      <c r="Z1671" s="86">
        <v>43843</v>
      </c>
      <c r="AA1671" s="86"/>
      <c r="AB1671" s="87">
        <f t="shared" ca="1" si="308"/>
        <v>420</v>
      </c>
      <c r="AC1671" s="88" t="str">
        <f t="shared" ca="1" si="323"/>
        <v>&gt; 150 days</v>
      </c>
      <c r="AD1671" s="89">
        <f t="shared" si="319"/>
        <v>43993</v>
      </c>
      <c r="AE1671" s="90" t="str">
        <f t="shared" si="316"/>
        <v>W24-2020</v>
      </c>
      <c r="AF1671" s="90" t="str">
        <f t="shared" si="317"/>
        <v>Jun-2020</v>
      </c>
      <c r="AG1671" s="89">
        <v>43966</v>
      </c>
      <c r="AH1671" s="90" t="str">
        <f t="shared" si="321"/>
        <v>W20-2020</v>
      </c>
      <c r="AI1671" s="90" t="str">
        <f t="shared" si="322"/>
        <v>May-2020</v>
      </c>
      <c r="AJ1671" s="89">
        <v>44255</v>
      </c>
      <c r="AK1671" s="90" t="str">
        <f t="shared" si="324"/>
        <v>W10-2021</v>
      </c>
      <c r="AL1671" s="90" t="str">
        <f t="shared" si="311"/>
        <v>Feb-2021</v>
      </c>
      <c r="AM1671" s="89">
        <v>44261</v>
      </c>
      <c r="AN1671" s="90" t="str">
        <f t="shared" si="325"/>
        <v>W10-2021</v>
      </c>
      <c r="AO1671" s="90" t="str">
        <f t="shared" si="313"/>
        <v>Mar-2021</v>
      </c>
      <c r="AP1671" s="83" t="s">
        <v>4462</v>
      </c>
      <c r="AQ1671" s="107">
        <v>44238</v>
      </c>
      <c r="AR1671" s="89"/>
      <c r="AS1671" s="93">
        <v>522582439529</v>
      </c>
      <c r="AT1671" s="94">
        <v>7.7</v>
      </c>
      <c r="AU1671" s="97"/>
      <c r="AV1671" s="95"/>
      <c r="AW1671" s="97"/>
      <c r="AX1671" s="89">
        <v>44007</v>
      </c>
      <c r="AY1671" s="89">
        <v>44263</v>
      </c>
      <c r="AZ1671" s="219" t="str">
        <f t="shared" si="318"/>
        <v>W11-2021</v>
      </c>
      <c r="BA1671" s="86"/>
      <c r="BB1671" s="86"/>
      <c r="BC1671" s="86"/>
      <c r="BD1671" s="83" t="s">
        <v>3719</v>
      </c>
      <c r="BE1671" s="83" t="str">
        <f t="shared" si="315"/>
        <v>21.RFI</v>
      </c>
      <c r="BF1671" s="83" t="s">
        <v>3755</v>
      </c>
      <c r="BG1671" s="96" t="s">
        <v>3792</v>
      </c>
      <c r="BH1671" s="437"/>
      <c r="BI1671" s="242"/>
      <c r="BJ1671" s="242"/>
    </row>
    <row r="1672" spans="1:62" ht="17.25" hidden="1" customHeight="1">
      <c r="A1672" s="27">
        <v>628</v>
      </c>
      <c r="B1672" s="29"/>
      <c r="C1672" s="83" t="str">
        <f t="shared" si="320"/>
        <v>SUM-AC-JTH-0720</v>
      </c>
      <c r="D1672" s="83">
        <v>30573870031</v>
      </c>
      <c r="E1672" s="83" t="s">
        <v>7380</v>
      </c>
      <c r="F1672" s="83" t="s">
        <v>7946</v>
      </c>
      <c r="G1672" s="83" t="s">
        <v>5844</v>
      </c>
      <c r="H1672" s="84" t="s">
        <v>6508</v>
      </c>
      <c r="I1672" s="83">
        <v>95.361310000000003</v>
      </c>
      <c r="J1672" s="83">
        <v>5.5114999999999998</v>
      </c>
      <c r="K1672" s="83">
        <v>50</v>
      </c>
      <c r="L1672" s="83" t="s">
        <v>4487</v>
      </c>
      <c r="M1672" s="84"/>
      <c r="N1672" s="83" t="s">
        <v>3756</v>
      </c>
      <c r="O1672" s="83" t="s">
        <v>7078</v>
      </c>
      <c r="P1672" s="84" t="s">
        <v>205</v>
      </c>
      <c r="Q1672" s="83" t="s">
        <v>1627</v>
      </c>
      <c r="R1672" s="83" t="s">
        <v>1628</v>
      </c>
      <c r="S1672" s="83" t="s">
        <v>2200</v>
      </c>
      <c r="T1672" s="83" t="s">
        <v>4465</v>
      </c>
      <c r="U1672" s="83" t="s">
        <v>201</v>
      </c>
      <c r="V1672" s="83" t="s">
        <v>4471</v>
      </c>
      <c r="W1672" s="83"/>
      <c r="X1672" s="83"/>
      <c r="Y1672" s="85">
        <v>6614363</v>
      </c>
      <c r="Z1672" s="86">
        <v>43840</v>
      </c>
      <c r="AA1672" s="86"/>
      <c r="AB1672" s="87">
        <f t="shared" ca="1" si="308"/>
        <v>320</v>
      </c>
      <c r="AC1672" s="88" t="str">
        <f t="shared" ca="1" si="323"/>
        <v>&gt; 150 days</v>
      </c>
      <c r="AD1672" s="89">
        <f t="shared" si="319"/>
        <v>43870</v>
      </c>
      <c r="AE1672" s="90" t="str">
        <f t="shared" si="316"/>
        <v>W07-2020</v>
      </c>
      <c r="AF1672" s="90" t="str">
        <f t="shared" si="317"/>
        <v>Feb-2020</v>
      </c>
      <c r="AG1672" s="89">
        <v>43867</v>
      </c>
      <c r="AH1672" s="90" t="str">
        <f t="shared" si="321"/>
        <v>W06-2020</v>
      </c>
      <c r="AI1672" s="90" t="str">
        <f t="shared" si="322"/>
        <v>Feb-2020</v>
      </c>
      <c r="AJ1672" s="89">
        <v>43927</v>
      </c>
      <c r="AK1672" s="90" t="str">
        <f t="shared" si="324"/>
        <v>W15-2020</v>
      </c>
      <c r="AL1672" s="90" t="str">
        <f t="shared" si="311"/>
        <v>Apr-2020</v>
      </c>
      <c r="AM1672" s="89">
        <v>44160</v>
      </c>
      <c r="AN1672" s="90" t="str">
        <f t="shared" si="325"/>
        <v>W48-2020</v>
      </c>
      <c r="AO1672" s="90" t="str">
        <f t="shared" si="313"/>
        <v>Nov-2020</v>
      </c>
      <c r="AP1672" s="83" t="s">
        <v>4464</v>
      </c>
      <c r="AQ1672" s="107">
        <v>44130</v>
      </c>
      <c r="AR1672" s="89"/>
      <c r="AS1672" s="93">
        <v>111120242916</v>
      </c>
      <c r="AT1672" s="94">
        <v>6.6</v>
      </c>
      <c r="AU1672" s="97"/>
      <c r="AV1672" s="95"/>
      <c r="AW1672" s="97"/>
      <c r="AX1672" s="89">
        <v>43867</v>
      </c>
      <c r="AY1672" s="89">
        <v>44160</v>
      </c>
      <c r="AZ1672" s="219" t="str">
        <f t="shared" si="318"/>
        <v>W48-2020</v>
      </c>
      <c r="BA1672" s="86"/>
      <c r="BB1672" s="86"/>
      <c r="BC1672" s="86"/>
      <c r="BD1672" s="83" t="s">
        <v>3719</v>
      </c>
      <c r="BE1672" s="83" t="str">
        <f t="shared" si="315"/>
        <v>21.RFI</v>
      </c>
      <c r="BF1672" s="83" t="s">
        <v>3755</v>
      </c>
      <c r="BG1672" s="103" t="s">
        <v>4305</v>
      </c>
      <c r="BH1672" s="448"/>
      <c r="BI1672" s="13"/>
      <c r="BJ1672" s="190"/>
    </row>
    <row r="1673" spans="1:62" ht="15.75" hidden="1" customHeight="1">
      <c r="A1673" s="27">
        <v>920</v>
      </c>
      <c r="B1673" s="29"/>
      <c r="C1673" s="83" t="str">
        <f t="shared" si="320"/>
        <v>SUL-SR-PLW-0166</v>
      </c>
      <c r="D1673" s="83">
        <v>30573390031</v>
      </c>
      <c r="E1673" s="83" t="s">
        <v>7878</v>
      </c>
      <c r="F1673" s="83" t="s">
        <v>3200</v>
      </c>
      <c r="G1673" s="83" t="s">
        <v>5853</v>
      </c>
      <c r="H1673" s="84" t="s">
        <v>6828</v>
      </c>
      <c r="I1673" s="83"/>
      <c r="J1673" s="83"/>
      <c r="K1673" s="83"/>
      <c r="L1673" s="83"/>
      <c r="M1673" s="84"/>
      <c r="N1673" s="83" t="s">
        <v>3756</v>
      </c>
      <c r="O1673" s="83" t="s">
        <v>3713</v>
      </c>
      <c r="P1673" s="84" t="s">
        <v>205</v>
      </c>
      <c r="Q1673" s="83" t="s">
        <v>2174</v>
      </c>
      <c r="R1673" s="83" t="s">
        <v>2175</v>
      </c>
      <c r="S1673" s="83" t="s">
        <v>2200</v>
      </c>
      <c r="T1673" s="83" t="s">
        <v>4465</v>
      </c>
      <c r="U1673" s="83" t="s">
        <v>203</v>
      </c>
      <c r="V1673" s="83" t="s">
        <v>4475</v>
      </c>
      <c r="W1673" s="83" t="s">
        <v>2225</v>
      </c>
      <c r="X1673" s="83" t="s">
        <v>2667</v>
      </c>
      <c r="Y1673" s="85">
        <v>6614296</v>
      </c>
      <c r="Z1673" s="86">
        <v>43805</v>
      </c>
      <c r="AA1673" s="86"/>
      <c r="AB1673" s="87">
        <f t="shared" ca="1" si="308"/>
        <v>62</v>
      </c>
      <c r="AC1673" s="88" t="str">
        <f t="shared" ca="1" si="323"/>
        <v>61 - 90 days</v>
      </c>
      <c r="AD1673" s="89">
        <f t="shared" si="319"/>
        <v>43835</v>
      </c>
      <c r="AE1673" s="90" t="str">
        <f t="shared" si="316"/>
        <v>W02-2020</v>
      </c>
      <c r="AF1673" s="90" t="str">
        <f t="shared" si="317"/>
        <v>Jan-2020</v>
      </c>
      <c r="AG1673" s="89">
        <v>43834</v>
      </c>
      <c r="AH1673" s="90" t="str">
        <f t="shared" si="321"/>
        <v>W01-2020</v>
      </c>
      <c r="AI1673" s="90" t="str">
        <f t="shared" si="322"/>
        <v>Jan-2020</v>
      </c>
      <c r="AJ1673" s="89">
        <v>43834</v>
      </c>
      <c r="AK1673" s="90" t="str">
        <f t="shared" si="324"/>
        <v>W01-2020</v>
      </c>
      <c r="AL1673" s="90" t="str">
        <f t="shared" si="311"/>
        <v>Jan-2020</v>
      </c>
      <c r="AM1673" s="89">
        <v>43834</v>
      </c>
      <c r="AN1673" s="90" t="str">
        <f t="shared" si="325"/>
        <v>W01-2020</v>
      </c>
      <c r="AO1673" s="90" t="str">
        <f t="shared" si="313"/>
        <v>Jan-2020</v>
      </c>
      <c r="AP1673" s="83" t="s">
        <v>4464</v>
      </c>
      <c r="AQ1673" s="92"/>
      <c r="AR1673" s="89"/>
      <c r="AS1673" s="93"/>
      <c r="AT1673" s="94"/>
      <c r="AU1673" s="97"/>
      <c r="AV1673" s="95"/>
      <c r="AW1673" s="97"/>
      <c r="AX1673" s="89"/>
      <c r="AY1673" s="89">
        <v>43867</v>
      </c>
      <c r="AZ1673" s="89"/>
      <c r="BA1673" s="86"/>
      <c r="BB1673" s="86"/>
      <c r="BC1673" s="86"/>
      <c r="BD1673" s="83" t="s">
        <v>3719</v>
      </c>
      <c r="BE1673" s="83" t="str">
        <f t="shared" si="315"/>
        <v>21.RFI</v>
      </c>
      <c r="BF1673" s="83" t="s">
        <v>3755</v>
      </c>
      <c r="BG1673" s="96" t="s">
        <v>4451</v>
      </c>
      <c r="BH1673" s="437"/>
    </row>
    <row r="1674" spans="1:62">
      <c r="Z1674" s="415"/>
      <c r="AY1674" s="16"/>
    </row>
    <row r="1675" spans="1:62">
      <c r="AA1675" s="415"/>
      <c r="AZ1675" s="15" t="s">
        <v>6435</v>
      </c>
      <c r="BG1675" s="336"/>
      <c r="BH1675" s="336"/>
    </row>
    <row r="1676" spans="1:62">
      <c r="Z1676" s="415"/>
      <c r="AB1676" s="465"/>
    </row>
    <row r="1677" spans="1:62">
      <c r="Z1677" s="415"/>
      <c r="AB1677" s="465"/>
    </row>
    <row r="1678" spans="1:62">
      <c r="AK1678" s="431"/>
      <c r="AL1678" s="431"/>
    </row>
    <row r="1682" spans="26:27">
      <c r="Z1682" s="415"/>
      <c r="AA1682" s="415"/>
    </row>
    <row r="1683" spans="26:27">
      <c r="AA1683" s="415"/>
    </row>
  </sheetData>
  <autoFilter ref="A4:BJ1673">
    <filterColumn colId="6">
      <filters blank="1">
        <filter val="ACTIVE"/>
        <filter val="ACTIVE - BLITZKRIEG"/>
        <filter val="ACTIVE - BLITZKRIEG 2021 [NEW]"/>
        <filter val="ACTIVE - BLITZKRIEG 2021 [NEW]-H2"/>
        <filter val="ACTIVE - BLITZKRIEG H2"/>
        <filter val="ACTIVE - CME by XL"/>
        <filter val="ACTIVE - CME by XL (RELOCATION)"/>
        <filter val="ACTIVE - ORION"/>
        <filter val="ACTIVE - RELOCATION"/>
        <filter val="ACTIVE - RELOCATION TBG to TBG"/>
        <filter val="BP2022"/>
        <filter val="COMMITMENT 2021 (pengganti site REPEATER JAKATAN PARI)"/>
        <filter val="NEW COLO"/>
        <filter val="NEW SITE 2022-REPEATER"/>
        <filter val="Newsite 2020 - Additional"/>
        <filter val="Newsite 2022 - DENSI"/>
        <filter val="RELOCATION"/>
        <filter val="RORO JONGRANG 2021 [NEW]"/>
      </filters>
    </filterColumn>
    <filterColumn colId="55">
      <filters>
        <filter val="01.SPK propossed return"/>
        <filter val="03.Survey ny start"/>
        <filter val="04.Survey OG"/>
        <filter val="05.Hunting OG"/>
        <filter val="06.Rehunting OG"/>
        <filter val="07.ESR preparation"/>
        <filter val="08.RNP review nok"/>
        <filter val="08.Under RNP review"/>
        <filter val="09.Under TNP review"/>
        <filter val="10.Under CIVIL review"/>
        <filter val="10.Under PWR review"/>
        <filter val="11.BAN / BAK Process"/>
        <filter val="12.CP Process"/>
        <filter val="13.Rekom L/C process"/>
        <filter val="16.IMB waiting survey"/>
        <filter val="19.Mobilisasi dan Demobilisasi"/>
        <filter val="20.APD &amp; Design Process"/>
        <filter val="21.Bouwplank"/>
        <filter val="22.Excavation"/>
        <filter val="23.Bore pile Rebaring &amp; Pouring"/>
        <filter val="24.Rebaring"/>
        <filter val="25.Pouring Concrete"/>
        <filter val="26.Back Filling"/>
        <filter val="27.Curring Time"/>
        <filter val="29.Erection"/>
        <filter val="31.RBS/BTS Foundation"/>
        <filter val="33.ME &amp; Grounding system process"/>
        <filter val="35.Pemasangan KWH Box dan pole"/>
        <filter val="36.PLN application"/>
        <filter val="37.Power connection process"/>
      </filters>
    </filterColumn>
  </autoFilter>
  <mergeCells count="8">
    <mergeCell ref="BA3:BB3"/>
    <mergeCell ref="BD3:BG3"/>
    <mergeCell ref="AV3:AY3"/>
    <mergeCell ref="AD3:AF3"/>
    <mergeCell ref="AG3:AI3"/>
    <mergeCell ref="AJ3:AL3"/>
    <mergeCell ref="AM3:AO3"/>
    <mergeCell ref="AP3:AU3"/>
  </mergeCells>
  <conditionalFormatting sqref="S1183:T1183">
    <cfRule type="duplicateValues" dxfId="2588" priority="578"/>
  </conditionalFormatting>
  <conditionalFormatting sqref="Y1183">
    <cfRule type="duplicateValues" dxfId="2587" priority="576"/>
  </conditionalFormatting>
  <conditionalFormatting sqref="AM679 AM681:AM682 AM684:AM698 AM700:AM787 AM794 AM330:AM333 AM335:AM341 AM343:AM351 AM5 AM24 AM1235 AM503:AM509 AM1353:AM1357 AM1494 AM1458 AM1477 AM1443:AM1444 AM1446 AM1449:AM1450 AM1617:AO1617 AN1625:AO1629 AM1515 AM1563 AM1589:AM1595 AM1238 AM1608:AM1612 AM1614 AM1616:AM1617 AM1624:AO1624 AN1623:AO1623 AM1555 AM1561 AM1575 AM1577 AM1580 AM1605 AM1385:AM1398 AM1508:AM1509 AM915:AM936 AM1422:AM1423 AM942:AM954 AM1462 AM1469 AM1425 AM1427:AM1441 AM1573 AM1242:AM1251 AM1256:AM1262 AM1517:AM1519 AM1403:AM1420 AM1480:AM1485 AM1497:AM1500 AM1360:AM1380 AM1619:AO1622 AN1618:AO1618 AM905:AM911 AM570:AM581 AM568 AM1521:AM1546 AM1567 AM1584:AM1587 AM956 AM977:AM979 AM34:AM36 AM870:AM901 AM802:AM821 AM585:AM594 AM353:AM355 AM532:AM565 AM596:AM677 AM511:AM530 AM958:AM969 AM971:AM974 AM982:AM1105 AM1107:AM1148 AM357:AM498">
    <cfRule type="timePeriod" dxfId="2586" priority="575" timePeriod="lastWeek">
      <formula>AND(TODAY()-ROUNDDOWN(AM5,0)&gt;=(WEEKDAY(TODAY())),TODAY()-ROUNDDOWN(AM5,0)&lt;(WEEKDAY(TODAY())+7))</formula>
    </cfRule>
  </conditionalFormatting>
  <conditionalFormatting sqref="AN1627:AO1627">
    <cfRule type="timePeriod" dxfId="2585" priority="573" timePeriod="lastWeek">
      <formula>AND(TODAY()-ROUNDDOWN(AN1627,0)&gt;=(WEEKDAY(TODAY())),TODAY()-ROUNDDOWN(AN1627,0)&lt;(WEEKDAY(TODAY())+7))</formula>
    </cfRule>
  </conditionalFormatting>
  <conditionalFormatting sqref="AM678">
    <cfRule type="timePeriod" dxfId="2584" priority="572" timePeriod="lastWeek">
      <formula>AND(TODAY()-ROUNDDOWN(AM678,0)&gt;=(WEEKDAY(TODAY())),TODAY()-ROUNDDOWN(AM678,0)&lt;(WEEKDAY(TODAY())+7))</formula>
    </cfRule>
  </conditionalFormatting>
  <conditionalFormatting sqref="AN1628:AO1629">
    <cfRule type="timePeriod" dxfId="2583" priority="571" timePeriod="lastWeek">
      <formula>AND(TODAY()-ROUNDDOWN(AN1628,0)&gt;=(WEEKDAY(TODAY())),TODAY()-ROUNDDOWN(AN1628,0)&lt;(WEEKDAY(TODAY())+7))</formula>
    </cfRule>
  </conditionalFormatting>
  <conditionalFormatting sqref="AN1629:AO1629">
    <cfRule type="timePeriod" dxfId="2582" priority="570" timePeriod="lastWeek">
      <formula>AND(TODAY()-ROUNDDOWN(AN1629,0)&gt;=(WEEKDAY(TODAY())),TODAY()-ROUNDDOWN(AN1629,0)&lt;(WEEKDAY(TODAY())+7))</formula>
    </cfRule>
  </conditionalFormatting>
  <conditionalFormatting sqref="AN1629:AO1629">
    <cfRule type="timePeriod" dxfId="2581" priority="569" timePeriod="lastWeek">
      <formula>AND(TODAY()-ROUNDDOWN(AN1629,0)&gt;=(WEEKDAY(TODAY())),TODAY()-ROUNDDOWN(AN1629,0)&lt;(WEEKDAY(TODAY())+7))</formula>
    </cfRule>
  </conditionalFormatting>
  <conditionalFormatting sqref="AN1630:AO1631">
    <cfRule type="timePeriod" dxfId="2580" priority="568" timePeriod="lastWeek">
      <formula>AND(TODAY()-ROUNDDOWN(AN1630,0)&gt;=(WEEKDAY(TODAY())),TODAY()-ROUNDDOWN(AN1630,0)&lt;(WEEKDAY(TODAY())+7))</formula>
    </cfRule>
  </conditionalFormatting>
  <conditionalFormatting sqref="AN1630:AO1631">
    <cfRule type="timePeriod" dxfId="2579" priority="567" timePeriod="lastWeek">
      <formula>AND(TODAY()-ROUNDDOWN(AN1630,0)&gt;=(WEEKDAY(TODAY())),TODAY()-ROUNDDOWN(AN1630,0)&lt;(WEEKDAY(TODAY())+7))</formula>
    </cfRule>
  </conditionalFormatting>
  <conditionalFormatting sqref="AN1630:AO1631">
    <cfRule type="timePeriod" dxfId="2578" priority="566" timePeriod="lastWeek">
      <formula>AND(TODAY()-ROUNDDOWN(AN1630,0)&gt;=(WEEKDAY(TODAY())),TODAY()-ROUNDDOWN(AN1630,0)&lt;(WEEKDAY(TODAY())+7))</formula>
    </cfRule>
  </conditionalFormatting>
  <conditionalFormatting sqref="AN1630:AO1631">
    <cfRule type="timePeriod" dxfId="2577" priority="565" timePeriod="lastWeek">
      <formula>AND(TODAY()-ROUNDDOWN(AN1630,0)&gt;=(WEEKDAY(TODAY())),TODAY()-ROUNDDOWN(AN1630,0)&lt;(WEEKDAY(TODAY())+7))</formula>
    </cfRule>
  </conditionalFormatting>
  <conditionalFormatting sqref="AN1631:AO1631">
    <cfRule type="timePeriod" dxfId="2576" priority="564" timePeriod="lastWeek">
      <formula>AND(TODAY()-ROUNDDOWN(AN1631,0)&gt;=(WEEKDAY(TODAY())),TODAY()-ROUNDDOWN(AN1631,0)&lt;(WEEKDAY(TODAY())+7))</formula>
    </cfRule>
  </conditionalFormatting>
  <conditionalFormatting sqref="AN1631:AO1631">
    <cfRule type="timePeriod" dxfId="2575" priority="563" timePeriod="lastWeek">
      <formula>AND(TODAY()-ROUNDDOWN(AN1631,0)&gt;=(WEEKDAY(TODAY())),TODAY()-ROUNDDOWN(AN1631,0)&lt;(WEEKDAY(TODAY())+7))</formula>
    </cfRule>
  </conditionalFormatting>
  <conditionalFormatting sqref="AN1631:AO1631">
    <cfRule type="timePeriod" dxfId="2574" priority="562" timePeriod="lastWeek">
      <formula>AND(TODAY()-ROUNDDOWN(AN1631,0)&gt;=(WEEKDAY(TODAY())),TODAY()-ROUNDDOWN(AN1631,0)&lt;(WEEKDAY(TODAY())+7))</formula>
    </cfRule>
  </conditionalFormatting>
  <conditionalFormatting sqref="AN1631:AO1631">
    <cfRule type="timePeriod" dxfId="2573" priority="561" timePeriod="lastWeek">
      <formula>AND(TODAY()-ROUNDDOWN(AN1631,0)&gt;=(WEEKDAY(TODAY())),TODAY()-ROUNDDOWN(AN1631,0)&lt;(WEEKDAY(TODAY())+7))</formula>
    </cfRule>
  </conditionalFormatting>
  <conditionalFormatting sqref="AN1634:AO1636">
    <cfRule type="timePeriod" dxfId="2572" priority="560" timePeriod="lastWeek">
      <formula>AND(TODAY()-ROUNDDOWN(AN1634,0)&gt;=(WEEKDAY(TODAY())),TODAY()-ROUNDDOWN(AN1634,0)&lt;(WEEKDAY(TODAY())+7))</formula>
    </cfRule>
  </conditionalFormatting>
  <conditionalFormatting sqref="AM1634:AO1634 AN1635:AO1636">
    <cfRule type="timePeriod" dxfId="2571" priority="559" timePeriod="lastWeek">
      <formula>AND(TODAY()-ROUNDDOWN(AM1634,0)&gt;=(WEEKDAY(TODAY())),TODAY()-ROUNDDOWN(AM1634,0)&lt;(WEEKDAY(TODAY())+7))</formula>
    </cfRule>
  </conditionalFormatting>
  <conditionalFormatting sqref="AN1634:AO1636">
    <cfRule type="timePeriod" dxfId="2570" priority="558" timePeriod="lastWeek">
      <formula>AND(TODAY()-ROUNDDOWN(AN1634,0)&gt;=(WEEKDAY(TODAY())),TODAY()-ROUNDDOWN(AN1634,0)&lt;(WEEKDAY(TODAY())+7))</formula>
    </cfRule>
  </conditionalFormatting>
  <conditionalFormatting sqref="AM1634:AO1634 AN1635:AO1636">
    <cfRule type="timePeriod" dxfId="2569" priority="557" timePeriod="lastWeek">
      <formula>AND(TODAY()-ROUNDDOWN(AM1634,0)&gt;=(WEEKDAY(TODAY())),TODAY()-ROUNDDOWN(AM1634,0)&lt;(WEEKDAY(TODAY())+7))</formula>
    </cfRule>
  </conditionalFormatting>
  <conditionalFormatting sqref="AN1634:AO1636">
    <cfRule type="timePeriod" dxfId="2568" priority="556" timePeriod="lastWeek">
      <formula>AND(TODAY()-ROUNDDOWN(AN1634,0)&gt;=(WEEKDAY(TODAY())),TODAY()-ROUNDDOWN(AN1634,0)&lt;(WEEKDAY(TODAY())+7))</formula>
    </cfRule>
  </conditionalFormatting>
  <conditionalFormatting sqref="AM1634:AO1634 AN1635:AO1636">
    <cfRule type="timePeriod" dxfId="2567" priority="555" timePeriod="lastWeek">
      <formula>AND(TODAY()-ROUNDDOWN(AM1634,0)&gt;=(WEEKDAY(TODAY())),TODAY()-ROUNDDOWN(AM1634,0)&lt;(WEEKDAY(TODAY())+7))</formula>
    </cfRule>
  </conditionalFormatting>
  <conditionalFormatting sqref="AN1634:AO1636">
    <cfRule type="timePeriod" dxfId="2566" priority="554" timePeriod="lastWeek">
      <formula>AND(TODAY()-ROUNDDOWN(AN1634,0)&gt;=(WEEKDAY(TODAY())),TODAY()-ROUNDDOWN(AN1634,0)&lt;(WEEKDAY(TODAY())+7))</formula>
    </cfRule>
  </conditionalFormatting>
  <conditionalFormatting sqref="AM1634:AO1634 AN1635:AO1636">
    <cfRule type="timePeriod" dxfId="2565" priority="553" timePeriod="lastWeek">
      <formula>AND(TODAY()-ROUNDDOWN(AM1634,0)&gt;=(WEEKDAY(TODAY())),TODAY()-ROUNDDOWN(AM1634,0)&lt;(WEEKDAY(TODAY())+7))</formula>
    </cfRule>
  </conditionalFormatting>
  <conditionalFormatting sqref="AN1634:AO1636">
    <cfRule type="timePeriod" dxfId="2564" priority="552" timePeriod="lastWeek">
      <formula>AND(TODAY()-ROUNDDOWN(AN1634,0)&gt;=(WEEKDAY(TODAY())),TODAY()-ROUNDDOWN(AN1634,0)&lt;(WEEKDAY(TODAY())+7))</formula>
    </cfRule>
  </conditionalFormatting>
  <conditionalFormatting sqref="AM1634:AO1634 AN1635:AO1636">
    <cfRule type="timePeriod" dxfId="2563" priority="551" timePeriod="lastWeek">
      <formula>AND(TODAY()-ROUNDDOWN(AM1634,0)&gt;=(WEEKDAY(TODAY())),TODAY()-ROUNDDOWN(AM1634,0)&lt;(WEEKDAY(TODAY())+7))</formula>
    </cfRule>
  </conditionalFormatting>
  <conditionalFormatting sqref="AN1634:AO1636">
    <cfRule type="timePeriod" dxfId="2562" priority="550" timePeriod="lastWeek">
      <formula>AND(TODAY()-ROUNDDOWN(AN1634,0)&gt;=(WEEKDAY(TODAY())),TODAY()-ROUNDDOWN(AN1634,0)&lt;(WEEKDAY(TODAY())+7))</formula>
    </cfRule>
  </conditionalFormatting>
  <conditionalFormatting sqref="AM1634:AO1634 AN1635:AO1636">
    <cfRule type="timePeriod" dxfId="2561" priority="549" timePeriod="lastWeek">
      <formula>AND(TODAY()-ROUNDDOWN(AM1634,0)&gt;=(WEEKDAY(TODAY())),TODAY()-ROUNDDOWN(AM1634,0)&lt;(WEEKDAY(TODAY())+7))</formula>
    </cfRule>
  </conditionalFormatting>
  <conditionalFormatting sqref="AN1634:AO1636">
    <cfRule type="timePeriod" dxfId="2560" priority="548" timePeriod="lastWeek">
      <formula>AND(TODAY()-ROUNDDOWN(AN1634,0)&gt;=(WEEKDAY(TODAY())),TODAY()-ROUNDDOWN(AN1634,0)&lt;(WEEKDAY(TODAY())+7))</formula>
    </cfRule>
  </conditionalFormatting>
  <conditionalFormatting sqref="AM1634:AO1634 AN1635:AO1636">
    <cfRule type="timePeriod" dxfId="2559" priority="547" timePeriod="lastWeek">
      <formula>AND(TODAY()-ROUNDDOWN(AM1634,0)&gt;=(WEEKDAY(TODAY())),TODAY()-ROUNDDOWN(AM1634,0)&lt;(WEEKDAY(TODAY())+7))</formula>
    </cfRule>
  </conditionalFormatting>
  <conditionalFormatting sqref="AN1634:AO1636">
    <cfRule type="timePeriod" dxfId="2558" priority="546" timePeriod="lastWeek">
      <formula>AND(TODAY()-ROUNDDOWN(AN1634,0)&gt;=(WEEKDAY(TODAY())),TODAY()-ROUNDDOWN(AN1634,0)&lt;(WEEKDAY(TODAY())+7))</formula>
    </cfRule>
  </conditionalFormatting>
  <conditionalFormatting sqref="AM1634:AO1634 AN1635:AO1636">
    <cfRule type="timePeriod" dxfId="2557" priority="545" timePeriod="lastWeek">
      <formula>AND(TODAY()-ROUNDDOWN(AM1634,0)&gt;=(WEEKDAY(TODAY())),TODAY()-ROUNDDOWN(AM1634,0)&lt;(WEEKDAY(TODAY())+7))</formula>
    </cfRule>
  </conditionalFormatting>
  <conditionalFormatting sqref="AN1634:AO1634">
    <cfRule type="timePeriod" dxfId="2556" priority="543" timePeriod="lastWeek">
      <formula>AND(TODAY()-ROUNDDOWN(AN1634,0)&gt;=(WEEKDAY(TODAY())),TODAY()-ROUNDDOWN(AN1634,0)&lt;(WEEKDAY(TODAY())+7))</formula>
    </cfRule>
  </conditionalFormatting>
  <conditionalFormatting sqref="AM1634:AO1634">
    <cfRule type="timePeriod" dxfId="2555" priority="542" timePeriod="lastWeek">
      <formula>AND(TODAY()-ROUNDDOWN(AM1634,0)&gt;=(WEEKDAY(TODAY())),TODAY()-ROUNDDOWN(AM1634,0)&lt;(WEEKDAY(TODAY())+7))</formula>
    </cfRule>
  </conditionalFormatting>
  <conditionalFormatting sqref="AN1634:AO1634">
    <cfRule type="timePeriod" dxfId="2554" priority="541" timePeriod="lastWeek">
      <formula>AND(TODAY()-ROUNDDOWN(AN1634,0)&gt;=(WEEKDAY(TODAY())),TODAY()-ROUNDDOWN(AN1634,0)&lt;(WEEKDAY(TODAY())+7))</formula>
    </cfRule>
  </conditionalFormatting>
  <conditionalFormatting sqref="AM1634:AO1634">
    <cfRule type="timePeriod" dxfId="2553" priority="540" timePeriod="lastWeek">
      <formula>AND(TODAY()-ROUNDDOWN(AM1634,0)&gt;=(WEEKDAY(TODAY())),TODAY()-ROUNDDOWN(AM1634,0)&lt;(WEEKDAY(TODAY())+7))</formula>
    </cfRule>
  </conditionalFormatting>
  <conditionalFormatting sqref="AN1634:AO1634">
    <cfRule type="timePeriod" dxfId="2552" priority="539" timePeriod="lastWeek">
      <formula>AND(TODAY()-ROUNDDOWN(AN1634,0)&gt;=(WEEKDAY(TODAY())),TODAY()-ROUNDDOWN(AN1634,0)&lt;(WEEKDAY(TODAY())+7))</formula>
    </cfRule>
  </conditionalFormatting>
  <conditionalFormatting sqref="AM1634:AO1634">
    <cfRule type="timePeriod" dxfId="2551" priority="538" timePeriod="lastWeek">
      <formula>AND(TODAY()-ROUNDDOWN(AM1634,0)&gt;=(WEEKDAY(TODAY())),TODAY()-ROUNDDOWN(AM1634,0)&lt;(WEEKDAY(TODAY())+7))</formula>
    </cfRule>
  </conditionalFormatting>
  <conditionalFormatting sqref="AN1634:AO1634">
    <cfRule type="timePeriod" dxfId="2550" priority="537" timePeriod="lastWeek">
      <formula>AND(TODAY()-ROUNDDOWN(AN1634,0)&gt;=(WEEKDAY(TODAY())),TODAY()-ROUNDDOWN(AN1634,0)&lt;(WEEKDAY(TODAY())+7))</formula>
    </cfRule>
  </conditionalFormatting>
  <conditionalFormatting sqref="AM1634:AO1634">
    <cfRule type="timePeriod" dxfId="2549" priority="536" timePeriod="lastWeek">
      <formula>AND(TODAY()-ROUNDDOWN(AM1634,0)&gt;=(WEEKDAY(TODAY())),TODAY()-ROUNDDOWN(AM1634,0)&lt;(WEEKDAY(TODAY())+7))</formula>
    </cfRule>
  </conditionalFormatting>
  <conditionalFormatting sqref="AN1634:AO1634">
    <cfRule type="timePeriod" dxfId="2548" priority="535" timePeriod="lastWeek">
      <formula>AND(TODAY()-ROUNDDOWN(AN1634,0)&gt;=(WEEKDAY(TODAY())),TODAY()-ROUNDDOWN(AN1634,0)&lt;(WEEKDAY(TODAY())+7))</formula>
    </cfRule>
  </conditionalFormatting>
  <conditionalFormatting sqref="AM1634:AO1634">
    <cfRule type="timePeriod" dxfId="2547" priority="534" timePeriod="lastWeek">
      <formula>AND(TODAY()-ROUNDDOWN(AM1634,0)&gt;=(WEEKDAY(TODAY())),TODAY()-ROUNDDOWN(AM1634,0)&lt;(WEEKDAY(TODAY())+7))</formula>
    </cfRule>
  </conditionalFormatting>
  <conditionalFormatting sqref="AN1634:AO1634">
    <cfRule type="timePeriod" dxfId="2546" priority="533" timePeriod="lastWeek">
      <formula>AND(TODAY()-ROUNDDOWN(AN1634,0)&gt;=(WEEKDAY(TODAY())),TODAY()-ROUNDDOWN(AN1634,0)&lt;(WEEKDAY(TODAY())+7))</formula>
    </cfRule>
  </conditionalFormatting>
  <conditionalFormatting sqref="AM1634:AO1634">
    <cfRule type="timePeriod" dxfId="2545" priority="532" timePeriod="lastWeek">
      <formula>AND(TODAY()-ROUNDDOWN(AM1634,0)&gt;=(WEEKDAY(TODAY())),TODAY()-ROUNDDOWN(AM1634,0)&lt;(WEEKDAY(TODAY())+7))</formula>
    </cfRule>
  </conditionalFormatting>
  <conditionalFormatting sqref="AN1634:AO1634">
    <cfRule type="timePeriod" dxfId="2544" priority="531" timePeriod="lastWeek">
      <formula>AND(TODAY()-ROUNDDOWN(AN1634,0)&gt;=(WEEKDAY(TODAY())),TODAY()-ROUNDDOWN(AN1634,0)&lt;(WEEKDAY(TODAY())+7))</formula>
    </cfRule>
  </conditionalFormatting>
  <conditionalFormatting sqref="AM1634:AO1634">
    <cfRule type="timePeriod" dxfId="2543" priority="530" timePeriod="lastWeek">
      <formula>AND(TODAY()-ROUNDDOWN(AM1634,0)&gt;=(WEEKDAY(TODAY())),TODAY()-ROUNDDOWN(AM1634,0)&lt;(WEEKDAY(TODAY())+7))</formula>
    </cfRule>
  </conditionalFormatting>
  <conditionalFormatting sqref="AN1634:AO1634">
    <cfRule type="timePeriod" dxfId="2542" priority="529" timePeriod="lastWeek">
      <formula>AND(TODAY()-ROUNDDOWN(AN1634,0)&gt;=(WEEKDAY(TODAY())),TODAY()-ROUNDDOWN(AN1634,0)&lt;(WEEKDAY(TODAY())+7))</formula>
    </cfRule>
  </conditionalFormatting>
  <conditionalFormatting sqref="AM1634:AO1634">
    <cfRule type="timePeriod" dxfId="2541" priority="528" timePeriod="lastWeek">
      <formula>AND(TODAY()-ROUNDDOWN(AM1634,0)&gt;=(WEEKDAY(TODAY())),TODAY()-ROUNDDOWN(AM1634,0)&lt;(WEEKDAY(TODAY())+7))</formula>
    </cfRule>
  </conditionalFormatting>
  <conditionalFormatting sqref="AN1635:AO1635">
    <cfRule type="timePeriod" dxfId="2540" priority="527" timePeriod="lastWeek">
      <formula>AND(TODAY()-ROUNDDOWN(AN1635,0)&gt;=(WEEKDAY(TODAY())),TODAY()-ROUNDDOWN(AN1635,0)&lt;(WEEKDAY(TODAY())+7))</formula>
    </cfRule>
  </conditionalFormatting>
  <conditionalFormatting sqref="AN1635:AO1635">
    <cfRule type="timePeriod" dxfId="2539" priority="526" timePeriod="lastWeek">
      <formula>AND(TODAY()-ROUNDDOWN(AN1635,0)&gt;=(WEEKDAY(TODAY())),TODAY()-ROUNDDOWN(AN1635,0)&lt;(WEEKDAY(TODAY())+7))</formula>
    </cfRule>
  </conditionalFormatting>
  <conditionalFormatting sqref="AN1635:AO1635">
    <cfRule type="timePeriod" dxfId="2538" priority="525" timePeriod="lastWeek">
      <formula>AND(TODAY()-ROUNDDOWN(AN1635,0)&gt;=(WEEKDAY(TODAY())),TODAY()-ROUNDDOWN(AN1635,0)&lt;(WEEKDAY(TODAY())+7))</formula>
    </cfRule>
  </conditionalFormatting>
  <conditionalFormatting sqref="AN1635:AO1635">
    <cfRule type="timePeriod" dxfId="2537" priority="524" timePeriod="lastWeek">
      <formula>AND(TODAY()-ROUNDDOWN(AN1635,0)&gt;=(WEEKDAY(TODAY())),TODAY()-ROUNDDOWN(AN1635,0)&lt;(WEEKDAY(TODAY())+7))</formula>
    </cfRule>
  </conditionalFormatting>
  <conditionalFormatting sqref="AN1635:AO1635">
    <cfRule type="timePeriod" dxfId="2536" priority="523" timePeriod="lastWeek">
      <formula>AND(TODAY()-ROUNDDOWN(AN1635,0)&gt;=(WEEKDAY(TODAY())),TODAY()-ROUNDDOWN(AN1635,0)&lt;(WEEKDAY(TODAY())+7))</formula>
    </cfRule>
  </conditionalFormatting>
  <conditionalFormatting sqref="AN1635:AO1635">
    <cfRule type="timePeriod" dxfId="2535" priority="522" timePeriod="lastWeek">
      <formula>AND(TODAY()-ROUNDDOWN(AN1635,0)&gt;=(WEEKDAY(TODAY())),TODAY()-ROUNDDOWN(AN1635,0)&lt;(WEEKDAY(TODAY())+7))</formula>
    </cfRule>
  </conditionalFormatting>
  <conditionalFormatting sqref="AN1635:AO1635">
    <cfRule type="timePeriod" dxfId="2534" priority="521" timePeriod="lastWeek">
      <formula>AND(TODAY()-ROUNDDOWN(AN1635,0)&gt;=(WEEKDAY(TODAY())),TODAY()-ROUNDDOWN(AN1635,0)&lt;(WEEKDAY(TODAY())+7))</formula>
    </cfRule>
  </conditionalFormatting>
  <conditionalFormatting sqref="AN1635:AO1635">
    <cfRule type="timePeriod" dxfId="2533" priority="520" timePeriod="lastWeek">
      <formula>AND(TODAY()-ROUNDDOWN(AN1635,0)&gt;=(WEEKDAY(TODAY())),TODAY()-ROUNDDOWN(AN1635,0)&lt;(WEEKDAY(TODAY())+7))</formula>
    </cfRule>
  </conditionalFormatting>
  <conditionalFormatting sqref="AN1635:AO1635">
    <cfRule type="timePeriod" dxfId="2532" priority="519" timePeriod="lastWeek">
      <formula>AND(TODAY()-ROUNDDOWN(AN1635,0)&gt;=(WEEKDAY(TODAY())),TODAY()-ROUNDDOWN(AN1635,0)&lt;(WEEKDAY(TODAY())+7))</formula>
    </cfRule>
  </conditionalFormatting>
  <conditionalFormatting sqref="AN1635:AO1635">
    <cfRule type="timePeriod" dxfId="2531" priority="518" timePeriod="lastWeek">
      <formula>AND(TODAY()-ROUNDDOWN(AN1635,0)&gt;=(WEEKDAY(TODAY())),TODAY()-ROUNDDOWN(AN1635,0)&lt;(WEEKDAY(TODAY())+7))</formula>
    </cfRule>
  </conditionalFormatting>
  <conditionalFormatting sqref="AN1635:AO1635">
    <cfRule type="timePeriod" dxfId="2530" priority="517" timePeriod="lastWeek">
      <formula>AND(TODAY()-ROUNDDOWN(AN1635,0)&gt;=(WEEKDAY(TODAY())),TODAY()-ROUNDDOWN(AN1635,0)&lt;(WEEKDAY(TODAY())+7))</formula>
    </cfRule>
  </conditionalFormatting>
  <conditionalFormatting sqref="AN1635:AO1635">
    <cfRule type="timePeriod" dxfId="2529" priority="516" timePeriod="lastWeek">
      <formula>AND(TODAY()-ROUNDDOWN(AN1635,0)&gt;=(WEEKDAY(TODAY())),TODAY()-ROUNDDOWN(AN1635,0)&lt;(WEEKDAY(TODAY())+7))</formula>
    </cfRule>
  </conditionalFormatting>
  <conditionalFormatting sqref="AN1635:AO1635">
    <cfRule type="timePeriod" dxfId="2528" priority="515" timePeriod="lastWeek">
      <formula>AND(TODAY()-ROUNDDOWN(AN1635,0)&gt;=(WEEKDAY(TODAY())),TODAY()-ROUNDDOWN(AN1635,0)&lt;(WEEKDAY(TODAY())+7))</formula>
    </cfRule>
  </conditionalFormatting>
  <conditionalFormatting sqref="AN1635:AO1635">
    <cfRule type="timePeriod" dxfId="2527" priority="514" timePeriod="lastWeek">
      <formula>AND(TODAY()-ROUNDDOWN(AN1635,0)&gt;=(WEEKDAY(TODAY())),TODAY()-ROUNDDOWN(AN1635,0)&lt;(WEEKDAY(TODAY())+7))</formula>
    </cfRule>
  </conditionalFormatting>
  <conditionalFormatting sqref="AN1635:AO1635">
    <cfRule type="timePeriod" dxfId="2526" priority="513" timePeriod="lastWeek">
      <formula>AND(TODAY()-ROUNDDOWN(AN1635,0)&gt;=(WEEKDAY(TODAY())),TODAY()-ROUNDDOWN(AN1635,0)&lt;(WEEKDAY(TODAY())+7))</formula>
    </cfRule>
  </conditionalFormatting>
  <conditionalFormatting sqref="AN1635:AO1635">
    <cfRule type="timePeriod" dxfId="2525" priority="512" timePeriod="lastWeek">
      <formula>AND(TODAY()-ROUNDDOWN(AN1635,0)&gt;=(WEEKDAY(TODAY())),TODAY()-ROUNDDOWN(AN1635,0)&lt;(WEEKDAY(TODAY())+7))</formula>
    </cfRule>
  </conditionalFormatting>
  <conditionalFormatting sqref="AN1636:AO1636">
    <cfRule type="timePeriod" dxfId="2524" priority="511" timePeriod="lastWeek">
      <formula>AND(TODAY()-ROUNDDOWN(AN1636,0)&gt;=(WEEKDAY(TODAY())),TODAY()-ROUNDDOWN(AN1636,0)&lt;(WEEKDAY(TODAY())+7))</formula>
    </cfRule>
  </conditionalFormatting>
  <conditionalFormatting sqref="AN1636:AO1636">
    <cfRule type="timePeriod" dxfId="2523" priority="510" timePeriod="lastWeek">
      <formula>AND(TODAY()-ROUNDDOWN(AN1636,0)&gt;=(WEEKDAY(TODAY())),TODAY()-ROUNDDOWN(AN1636,0)&lt;(WEEKDAY(TODAY())+7))</formula>
    </cfRule>
  </conditionalFormatting>
  <conditionalFormatting sqref="AN1636:AO1636">
    <cfRule type="timePeriod" dxfId="2522" priority="509" timePeriod="lastWeek">
      <formula>AND(TODAY()-ROUNDDOWN(AN1636,0)&gt;=(WEEKDAY(TODAY())),TODAY()-ROUNDDOWN(AN1636,0)&lt;(WEEKDAY(TODAY())+7))</formula>
    </cfRule>
  </conditionalFormatting>
  <conditionalFormatting sqref="AN1636:AO1636">
    <cfRule type="timePeriod" dxfId="2521" priority="508" timePeriod="lastWeek">
      <formula>AND(TODAY()-ROUNDDOWN(AN1636,0)&gt;=(WEEKDAY(TODAY())),TODAY()-ROUNDDOWN(AN1636,0)&lt;(WEEKDAY(TODAY())+7))</formula>
    </cfRule>
  </conditionalFormatting>
  <conditionalFormatting sqref="AN1636:AO1636">
    <cfRule type="timePeriod" dxfId="2520" priority="507" timePeriod="lastWeek">
      <formula>AND(TODAY()-ROUNDDOWN(AN1636,0)&gt;=(WEEKDAY(TODAY())),TODAY()-ROUNDDOWN(AN1636,0)&lt;(WEEKDAY(TODAY())+7))</formula>
    </cfRule>
  </conditionalFormatting>
  <conditionalFormatting sqref="AN1636:AO1636">
    <cfRule type="timePeriod" dxfId="2519" priority="506" timePeriod="lastWeek">
      <formula>AND(TODAY()-ROUNDDOWN(AN1636,0)&gt;=(WEEKDAY(TODAY())),TODAY()-ROUNDDOWN(AN1636,0)&lt;(WEEKDAY(TODAY())+7))</formula>
    </cfRule>
  </conditionalFormatting>
  <conditionalFormatting sqref="AN1636:AO1636">
    <cfRule type="timePeriod" dxfId="2518" priority="505" timePeriod="lastWeek">
      <formula>AND(TODAY()-ROUNDDOWN(AN1636,0)&gt;=(WEEKDAY(TODAY())),TODAY()-ROUNDDOWN(AN1636,0)&lt;(WEEKDAY(TODAY())+7))</formula>
    </cfRule>
  </conditionalFormatting>
  <conditionalFormatting sqref="AN1636:AO1636">
    <cfRule type="timePeriod" dxfId="2517" priority="504" timePeriod="lastWeek">
      <formula>AND(TODAY()-ROUNDDOWN(AN1636,0)&gt;=(WEEKDAY(TODAY())),TODAY()-ROUNDDOWN(AN1636,0)&lt;(WEEKDAY(TODAY())+7))</formula>
    </cfRule>
  </conditionalFormatting>
  <conditionalFormatting sqref="AN1636:AO1636">
    <cfRule type="timePeriod" dxfId="2516" priority="503" timePeriod="lastWeek">
      <formula>AND(TODAY()-ROUNDDOWN(AN1636,0)&gt;=(WEEKDAY(TODAY())),TODAY()-ROUNDDOWN(AN1636,0)&lt;(WEEKDAY(TODAY())+7))</formula>
    </cfRule>
  </conditionalFormatting>
  <conditionalFormatting sqref="AN1636:AO1636">
    <cfRule type="timePeriod" dxfId="2515" priority="502" timePeriod="lastWeek">
      <formula>AND(TODAY()-ROUNDDOWN(AN1636,0)&gt;=(WEEKDAY(TODAY())),TODAY()-ROUNDDOWN(AN1636,0)&lt;(WEEKDAY(TODAY())+7))</formula>
    </cfRule>
  </conditionalFormatting>
  <conditionalFormatting sqref="AN1636:AO1636">
    <cfRule type="timePeriod" dxfId="2514" priority="501" timePeriod="lastWeek">
      <formula>AND(TODAY()-ROUNDDOWN(AN1636,0)&gt;=(WEEKDAY(TODAY())),TODAY()-ROUNDDOWN(AN1636,0)&lt;(WEEKDAY(TODAY())+7))</formula>
    </cfRule>
  </conditionalFormatting>
  <conditionalFormatting sqref="AN1636:AO1636">
    <cfRule type="timePeriod" dxfId="2513" priority="500" timePeriod="lastWeek">
      <formula>AND(TODAY()-ROUNDDOWN(AN1636,0)&gt;=(WEEKDAY(TODAY())),TODAY()-ROUNDDOWN(AN1636,0)&lt;(WEEKDAY(TODAY())+7))</formula>
    </cfRule>
  </conditionalFormatting>
  <conditionalFormatting sqref="AN1636:AO1636">
    <cfRule type="timePeriod" dxfId="2512" priority="499" timePeriod="lastWeek">
      <formula>AND(TODAY()-ROUNDDOWN(AN1636,0)&gt;=(WEEKDAY(TODAY())),TODAY()-ROUNDDOWN(AN1636,0)&lt;(WEEKDAY(TODAY())+7))</formula>
    </cfRule>
  </conditionalFormatting>
  <conditionalFormatting sqref="AN1636:AO1636">
    <cfRule type="timePeriod" dxfId="2511" priority="498" timePeriod="lastWeek">
      <formula>AND(TODAY()-ROUNDDOWN(AN1636,0)&gt;=(WEEKDAY(TODAY())),TODAY()-ROUNDDOWN(AN1636,0)&lt;(WEEKDAY(TODAY())+7))</formula>
    </cfRule>
  </conditionalFormatting>
  <conditionalFormatting sqref="AN1636:AO1636">
    <cfRule type="timePeriod" dxfId="2510" priority="497" timePeriod="lastWeek">
      <formula>AND(TODAY()-ROUNDDOWN(AN1636,0)&gt;=(WEEKDAY(TODAY())),TODAY()-ROUNDDOWN(AN1636,0)&lt;(WEEKDAY(TODAY())+7))</formula>
    </cfRule>
  </conditionalFormatting>
  <conditionalFormatting sqref="AN1636:AO1636">
    <cfRule type="timePeriod" dxfId="2509" priority="496" timePeriod="lastWeek">
      <formula>AND(TODAY()-ROUNDDOWN(AN1636,0)&gt;=(WEEKDAY(TODAY())),TODAY()-ROUNDDOWN(AN1636,0)&lt;(WEEKDAY(TODAY())+7))</formula>
    </cfRule>
  </conditionalFormatting>
  <conditionalFormatting sqref="AN1637:AO1638 AN1640:AO1648">
    <cfRule type="timePeriod" dxfId="2508" priority="495" timePeriod="lastWeek">
      <formula>AND(TODAY()-ROUNDDOWN(AN1637,0)&gt;=(WEEKDAY(TODAY())),TODAY()-ROUNDDOWN(AN1637,0)&lt;(WEEKDAY(TODAY())+7))</formula>
    </cfRule>
  </conditionalFormatting>
  <conditionalFormatting sqref="AN1637:AO1638 AN1640:AO1648">
    <cfRule type="timePeriod" dxfId="2507" priority="494" timePeriod="lastWeek">
      <formula>AND(TODAY()-ROUNDDOWN(AN1637,0)&gt;=(WEEKDAY(TODAY())),TODAY()-ROUNDDOWN(AN1637,0)&lt;(WEEKDAY(TODAY())+7))</formula>
    </cfRule>
  </conditionalFormatting>
  <conditionalFormatting sqref="AN1637:AO1638 AN1640:AO1648">
    <cfRule type="timePeriod" dxfId="2506" priority="493" timePeriod="lastWeek">
      <formula>AND(TODAY()-ROUNDDOWN(AN1637,0)&gt;=(WEEKDAY(TODAY())),TODAY()-ROUNDDOWN(AN1637,0)&lt;(WEEKDAY(TODAY())+7))</formula>
    </cfRule>
  </conditionalFormatting>
  <conditionalFormatting sqref="AN1637:AO1638 AN1640:AO1648">
    <cfRule type="timePeriod" dxfId="2505" priority="492" timePeriod="lastWeek">
      <formula>AND(TODAY()-ROUNDDOWN(AN1637,0)&gt;=(WEEKDAY(TODAY())),TODAY()-ROUNDDOWN(AN1637,0)&lt;(WEEKDAY(TODAY())+7))</formula>
    </cfRule>
  </conditionalFormatting>
  <conditionalFormatting sqref="AN1637:AO1638 AN1640:AO1648">
    <cfRule type="timePeriod" dxfId="2504" priority="491" timePeriod="lastWeek">
      <formula>AND(TODAY()-ROUNDDOWN(AN1637,0)&gt;=(WEEKDAY(TODAY())),TODAY()-ROUNDDOWN(AN1637,0)&lt;(WEEKDAY(TODAY())+7))</formula>
    </cfRule>
  </conditionalFormatting>
  <conditionalFormatting sqref="AN1637:AO1638 AN1640:AO1648">
    <cfRule type="timePeriod" dxfId="2503" priority="490" timePeriod="lastWeek">
      <formula>AND(TODAY()-ROUNDDOWN(AN1637,0)&gt;=(WEEKDAY(TODAY())),TODAY()-ROUNDDOWN(AN1637,0)&lt;(WEEKDAY(TODAY())+7))</formula>
    </cfRule>
  </conditionalFormatting>
  <conditionalFormatting sqref="AN1637:AO1638 AN1640:AO1648">
    <cfRule type="timePeriod" dxfId="2502" priority="489" timePeriod="lastWeek">
      <formula>AND(TODAY()-ROUNDDOWN(AN1637,0)&gt;=(WEEKDAY(TODAY())),TODAY()-ROUNDDOWN(AN1637,0)&lt;(WEEKDAY(TODAY())+7))</formula>
    </cfRule>
  </conditionalFormatting>
  <conditionalFormatting sqref="AN1637:AO1638 AN1640:AO1648">
    <cfRule type="timePeriod" dxfId="2501" priority="488" timePeriod="lastWeek">
      <formula>AND(TODAY()-ROUNDDOWN(AN1637,0)&gt;=(WEEKDAY(TODAY())),TODAY()-ROUNDDOWN(AN1637,0)&lt;(WEEKDAY(TODAY())+7))</formula>
    </cfRule>
  </conditionalFormatting>
  <conditionalFormatting sqref="AN1637:AO1638 AN1640:AO1648">
    <cfRule type="timePeriod" dxfId="2500" priority="487" timePeriod="lastWeek">
      <formula>AND(TODAY()-ROUNDDOWN(AN1637,0)&gt;=(WEEKDAY(TODAY())),TODAY()-ROUNDDOWN(AN1637,0)&lt;(WEEKDAY(TODAY())+7))</formula>
    </cfRule>
  </conditionalFormatting>
  <conditionalFormatting sqref="AN1637:AO1638 AN1640:AO1648">
    <cfRule type="timePeriod" dxfId="2499" priority="486" timePeriod="lastWeek">
      <formula>AND(TODAY()-ROUNDDOWN(AN1637,0)&gt;=(WEEKDAY(TODAY())),TODAY()-ROUNDDOWN(AN1637,0)&lt;(WEEKDAY(TODAY())+7))</formula>
    </cfRule>
  </conditionalFormatting>
  <conditionalFormatting sqref="AN1637:AO1638 AN1640:AO1648">
    <cfRule type="timePeriod" dxfId="2498" priority="485" timePeriod="lastWeek">
      <formula>AND(TODAY()-ROUNDDOWN(AN1637,0)&gt;=(WEEKDAY(TODAY())),TODAY()-ROUNDDOWN(AN1637,0)&lt;(WEEKDAY(TODAY())+7))</formula>
    </cfRule>
  </conditionalFormatting>
  <conditionalFormatting sqref="AN1637:AO1638 AN1640:AO1648">
    <cfRule type="timePeriod" dxfId="2497" priority="484" timePeriod="lastWeek">
      <formula>AND(TODAY()-ROUNDDOWN(AN1637,0)&gt;=(WEEKDAY(TODAY())),TODAY()-ROUNDDOWN(AN1637,0)&lt;(WEEKDAY(TODAY())+7))</formula>
    </cfRule>
  </conditionalFormatting>
  <conditionalFormatting sqref="AN1637:AO1638 AN1640:AO1648">
    <cfRule type="timePeriod" dxfId="2496" priority="483" timePeriod="lastWeek">
      <formula>AND(TODAY()-ROUNDDOWN(AN1637,0)&gt;=(WEEKDAY(TODAY())),TODAY()-ROUNDDOWN(AN1637,0)&lt;(WEEKDAY(TODAY())+7))</formula>
    </cfRule>
  </conditionalFormatting>
  <conditionalFormatting sqref="AN1637:AO1638 AN1640:AO1648">
    <cfRule type="timePeriod" dxfId="2495" priority="482" timePeriod="lastWeek">
      <formula>AND(TODAY()-ROUNDDOWN(AN1637,0)&gt;=(WEEKDAY(TODAY())),TODAY()-ROUNDDOWN(AN1637,0)&lt;(WEEKDAY(TODAY())+7))</formula>
    </cfRule>
  </conditionalFormatting>
  <conditionalFormatting sqref="AN1637:AO1638 AN1640:AO1648">
    <cfRule type="timePeriod" dxfId="2494" priority="481" timePeriod="lastWeek">
      <formula>AND(TODAY()-ROUNDDOWN(AN1637,0)&gt;=(WEEKDAY(TODAY())),TODAY()-ROUNDDOWN(AN1637,0)&lt;(WEEKDAY(TODAY())+7))</formula>
    </cfRule>
  </conditionalFormatting>
  <conditionalFormatting sqref="AN1637:AO1638 AN1640:AO1648">
    <cfRule type="timePeriod" dxfId="2493" priority="480" timePeriod="lastWeek">
      <formula>AND(TODAY()-ROUNDDOWN(AN1637,0)&gt;=(WEEKDAY(TODAY())),TODAY()-ROUNDDOWN(AN1637,0)&lt;(WEEKDAY(TODAY())+7))</formula>
    </cfRule>
  </conditionalFormatting>
  <conditionalFormatting sqref="AE1633:AF1633">
    <cfRule type="timePeriod" dxfId="2492" priority="479" timePeriod="lastWeek">
      <formula>AND(TODAY()-ROUNDDOWN(AE1633,0)&gt;=(WEEKDAY(TODAY())),TODAY()-ROUNDDOWN(AE1633,0)&lt;(WEEKDAY(TODAY())+7))</formula>
    </cfRule>
  </conditionalFormatting>
  <conditionalFormatting sqref="AD1633:AF1633">
    <cfRule type="timePeriod" dxfId="2491" priority="478" timePeriod="lastWeek">
      <formula>AND(TODAY()-ROUNDDOWN(AD1633,0)&gt;=(WEEKDAY(TODAY())),TODAY()-ROUNDDOWN(AD1633,0)&lt;(WEEKDAY(TODAY())+7))</formula>
    </cfRule>
  </conditionalFormatting>
  <conditionalFormatting sqref="AE1633:AF1633">
    <cfRule type="timePeriod" dxfId="2490" priority="477" timePeriod="lastWeek">
      <formula>AND(TODAY()-ROUNDDOWN(AE1633,0)&gt;=(WEEKDAY(TODAY())),TODAY()-ROUNDDOWN(AE1633,0)&lt;(WEEKDAY(TODAY())+7))</formula>
    </cfRule>
  </conditionalFormatting>
  <conditionalFormatting sqref="AD1633:AF1633">
    <cfRule type="timePeriod" dxfId="2489" priority="476" timePeriod="lastWeek">
      <formula>AND(TODAY()-ROUNDDOWN(AD1633,0)&gt;=(WEEKDAY(TODAY())),TODAY()-ROUNDDOWN(AD1633,0)&lt;(WEEKDAY(TODAY())+7))</formula>
    </cfRule>
  </conditionalFormatting>
  <conditionalFormatting sqref="AE1633:AF1633">
    <cfRule type="timePeriod" dxfId="2488" priority="475" timePeriod="lastWeek">
      <formula>AND(TODAY()-ROUNDDOWN(AE1633,0)&gt;=(WEEKDAY(TODAY())),TODAY()-ROUNDDOWN(AE1633,0)&lt;(WEEKDAY(TODAY())+7))</formula>
    </cfRule>
  </conditionalFormatting>
  <conditionalFormatting sqref="AD1633:AF1633">
    <cfRule type="timePeriod" dxfId="2487" priority="474" timePeriod="lastWeek">
      <formula>AND(TODAY()-ROUNDDOWN(AD1633,0)&gt;=(WEEKDAY(TODAY())),TODAY()-ROUNDDOWN(AD1633,0)&lt;(WEEKDAY(TODAY())+7))</formula>
    </cfRule>
  </conditionalFormatting>
  <conditionalFormatting sqref="AE1633:AF1633">
    <cfRule type="timePeriod" dxfId="2486" priority="473" timePeriod="lastWeek">
      <formula>AND(TODAY()-ROUNDDOWN(AE1633,0)&gt;=(WEEKDAY(TODAY())),TODAY()-ROUNDDOWN(AE1633,0)&lt;(WEEKDAY(TODAY())+7))</formula>
    </cfRule>
  </conditionalFormatting>
  <conditionalFormatting sqref="AD1633:AF1633">
    <cfRule type="timePeriod" dxfId="2485" priority="472" timePeriod="lastWeek">
      <formula>AND(TODAY()-ROUNDDOWN(AD1633,0)&gt;=(WEEKDAY(TODAY())),TODAY()-ROUNDDOWN(AD1633,0)&lt;(WEEKDAY(TODAY())+7))</formula>
    </cfRule>
  </conditionalFormatting>
  <conditionalFormatting sqref="AE1633:AF1633">
    <cfRule type="timePeriod" dxfId="2484" priority="471" timePeriod="lastWeek">
      <formula>AND(TODAY()-ROUNDDOWN(AE1633,0)&gt;=(WEEKDAY(TODAY())),TODAY()-ROUNDDOWN(AE1633,0)&lt;(WEEKDAY(TODAY())+7))</formula>
    </cfRule>
  </conditionalFormatting>
  <conditionalFormatting sqref="AD1633:AF1633">
    <cfRule type="timePeriod" dxfId="2483" priority="470" timePeriod="lastWeek">
      <formula>AND(TODAY()-ROUNDDOWN(AD1633,0)&gt;=(WEEKDAY(TODAY())),TODAY()-ROUNDDOWN(AD1633,0)&lt;(WEEKDAY(TODAY())+7))</formula>
    </cfRule>
  </conditionalFormatting>
  <conditionalFormatting sqref="AE1633:AF1633">
    <cfRule type="timePeriod" dxfId="2482" priority="469" timePeriod="lastWeek">
      <formula>AND(TODAY()-ROUNDDOWN(AE1633,0)&gt;=(WEEKDAY(TODAY())),TODAY()-ROUNDDOWN(AE1633,0)&lt;(WEEKDAY(TODAY())+7))</formula>
    </cfRule>
  </conditionalFormatting>
  <conditionalFormatting sqref="AD1633:AF1633">
    <cfRule type="timePeriod" dxfId="2481" priority="468" timePeriod="lastWeek">
      <formula>AND(TODAY()-ROUNDDOWN(AD1633,0)&gt;=(WEEKDAY(TODAY())),TODAY()-ROUNDDOWN(AD1633,0)&lt;(WEEKDAY(TODAY())+7))</formula>
    </cfRule>
  </conditionalFormatting>
  <conditionalFormatting sqref="AE1633:AF1633">
    <cfRule type="timePeriod" dxfId="2480" priority="467" timePeriod="lastWeek">
      <formula>AND(TODAY()-ROUNDDOWN(AE1633,0)&gt;=(WEEKDAY(TODAY())),TODAY()-ROUNDDOWN(AE1633,0)&lt;(WEEKDAY(TODAY())+7))</formula>
    </cfRule>
  </conditionalFormatting>
  <conditionalFormatting sqref="AD1633:AF1633">
    <cfRule type="timePeriod" dxfId="2479" priority="466" timePeriod="lastWeek">
      <formula>AND(TODAY()-ROUNDDOWN(AD1633,0)&gt;=(WEEKDAY(TODAY())),TODAY()-ROUNDDOWN(AD1633,0)&lt;(WEEKDAY(TODAY())+7))</formula>
    </cfRule>
  </conditionalFormatting>
  <conditionalFormatting sqref="AE1633:AF1633">
    <cfRule type="timePeriod" dxfId="2478" priority="465" timePeriod="lastWeek">
      <formula>AND(TODAY()-ROUNDDOWN(AE1633,0)&gt;=(WEEKDAY(TODAY())),TODAY()-ROUNDDOWN(AE1633,0)&lt;(WEEKDAY(TODAY())+7))</formula>
    </cfRule>
  </conditionalFormatting>
  <conditionalFormatting sqref="AD1633:AF1633">
    <cfRule type="timePeriod" dxfId="2477" priority="464" timePeriod="lastWeek">
      <formula>AND(TODAY()-ROUNDDOWN(AD1633,0)&gt;=(WEEKDAY(TODAY())),TODAY()-ROUNDDOWN(AD1633,0)&lt;(WEEKDAY(TODAY())+7))</formula>
    </cfRule>
  </conditionalFormatting>
  <conditionalFormatting sqref="AM1633">
    <cfRule type="timePeriod" dxfId="2476" priority="463" timePeriod="lastWeek">
      <formula>AND(TODAY()-ROUNDDOWN(AM1633,0)&gt;=(WEEKDAY(TODAY())),TODAY()-ROUNDDOWN(AM1633,0)&lt;(WEEKDAY(TODAY())+7))</formula>
    </cfRule>
  </conditionalFormatting>
  <conditionalFormatting sqref="AM1633">
    <cfRule type="timePeriod" dxfId="2475" priority="462" timePeriod="lastWeek">
      <formula>AND(TODAY()-ROUNDDOWN(AM1633,0)&gt;=(WEEKDAY(TODAY())),TODAY()-ROUNDDOWN(AM1633,0)&lt;(WEEKDAY(TODAY())+7))</formula>
    </cfRule>
  </conditionalFormatting>
  <conditionalFormatting sqref="AM1633">
    <cfRule type="timePeriod" dxfId="2474" priority="461" timePeriod="lastWeek">
      <formula>AND(TODAY()-ROUNDDOWN(AM1633,0)&gt;=(WEEKDAY(TODAY())),TODAY()-ROUNDDOWN(AM1633,0)&lt;(WEEKDAY(TODAY())+7))</formula>
    </cfRule>
  </conditionalFormatting>
  <conditionalFormatting sqref="AM1633">
    <cfRule type="timePeriod" dxfId="2473" priority="460" timePeriod="lastWeek">
      <formula>AND(TODAY()-ROUNDDOWN(AM1633,0)&gt;=(WEEKDAY(TODAY())),TODAY()-ROUNDDOWN(AM1633,0)&lt;(WEEKDAY(TODAY())+7))</formula>
    </cfRule>
  </conditionalFormatting>
  <conditionalFormatting sqref="AM1633">
    <cfRule type="timePeriod" dxfId="2472" priority="459" timePeriod="lastWeek">
      <formula>AND(TODAY()-ROUNDDOWN(AM1633,0)&gt;=(WEEKDAY(TODAY())),TODAY()-ROUNDDOWN(AM1633,0)&lt;(WEEKDAY(TODAY())+7))</formula>
    </cfRule>
  </conditionalFormatting>
  <conditionalFormatting sqref="AM1633">
    <cfRule type="timePeriod" dxfId="2471" priority="458" timePeriod="lastWeek">
      <formula>AND(TODAY()-ROUNDDOWN(AM1633,0)&gt;=(WEEKDAY(TODAY())),TODAY()-ROUNDDOWN(AM1633,0)&lt;(WEEKDAY(TODAY())+7))</formula>
    </cfRule>
  </conditionalFormatting>
  <conditionalFormatting sqref="AM1633">
    <cfRule type="timePeriod" dxfId="2470" priority="457" timePeriod="lastWeek">
      <formula>AND(TODAY()-ROUNDDOWN(AM1633,0)&gt;=(WEEKDAY(TODAY())),TODAY()-ROUNDDOWN(AM1633,0)&lt;(WEEKDAY(TODAY())+7))</formula>
    </cfRule>
  </conditionalFormatting>
  <conditionalFormatting sqref="AM1633">
    <cfRule type="timePeriod" dxfId="2469" priority="456" timePeriod="lastWeek">
      <formula>AND(TODAY()-ROUNDDOWN(AM1633,0)&gt;=(WEEKDAY(TODAY())),TODAY()-ROUNDDOWN(AM1633,0)&lt;(WEEKDAY(TODAY())+7))</formula>
    </cfRule>
  </conditionalFormatting>
  <conditionalFormatting sqref="AN1639:AO1639">
    <cfRule type="timePeriod" dxfId="2468" priority="455" timePeriod="lastWeek">
      <formula>AND(TODAY()-ROUNDDOWN(AN1639,0)&gt;=(WEEKDAY(TODAY())),TODAY()-ROUNDDOWN(AN1639,0)&lt;(WEEKDAY(TODAY())+7))</formula>
    </cfRule>
  </conditionalFormatting>
  <conditionalFormatting sqref="AN1639:AO1639">
    <cfRule type="timePeriod" dxfId="2467" priority="454" timePeriod="lastWeek">
      <formula>AND(TODAY()-ROUNDDOWN(AN1639,0)&gt;=(WEEKDAY(TODAY())),TODAY()-ROUNDDOWN(AN1639,0)&lt;(WEEKDAY(TODAY())+7))</formula>
    </cfRule>
  </conditionalFormatting>
  <conditionalFormatting sqref="AN1639:AO1639">
    <cfRule type="timePeriod" dxfId="2466" priority="453" timePeriod="lastWeek">
      <formula>AND(TODAY()-ROUNDDOWN(AN1639,0)&gt;=(WEEKDAY(TODAY())),TODAY()-ROUNDDOWN(AN1639,0)&lt;(WEEKDAY(TODAY())+7))</formula>
    </cfRule>
  </conditionalFormatting>
  <conditionalFormatting sqref="AN1639:AO1639">
    <cfRule type="timePeriod" dxfId="2465" priority="452" timePeriod="lastWeek">
      <formula>AND(TODAY()-ROUNDDOWN(AN1639,0)&gt;=(WEEKDAY(TODAY())),TODAY()-ROUNDDOWN(AN1639,0)&lt;(WEEKDAY(TODAY())+7))</formula>
    </cfRule>
  </conditionalFormatting>
  <conditionalFormatting sqref="AN1639:AO1639">
    <cfRule type="timePeriod" dxfId="2464" priority="451" timePeriod="lastWeek">
      <formula>AND(TODAY()-ROUNDDOWN(AN1639,0)&gt;=(WEEKDAY(TODAY())),TODAY()-ROUNDDOWN(AN1639,0)&lt;(WEEKDAY(TODAY())+7))</formula>
    </cfRule>
  </conditionalFormatting>
  <conditionalFormatting sqref="AN1639:AO1639">
    <cfRule type="timePeriod" dxfId="2463" priority="450" timePeriod="lastWeek">
      <formula>AND(TODAY()-ROUNDDOWN(AN1639,0)&gt;=(WEEKDAY(TODAY())),TODAY()-ROUNDDOWN(AN1639,0)&lt;(WEEKDAY(TODAY())+7))</formula>
    </cfRule>
  </conditionalFormatting>
  <conditionalFormatting sqref="AN1639:AO1639">
    <cfRule type="timePeriod" dxfId="2462" priority="449" timePeriod="lastWeek">
      <formula>AND(TODAY()-ROUNDDOWN(AN1639,0)&gt;=(WEEKDAY(TODAY())),TODAY()-ROUNDDOWN(AN1639,0)&lt;(WEEKDAY(TODAY())+7))</formula>
    </cfRule>
  </conditionalFormatting>
  <conditionalFormatting sqref="AN1639:AO1639">
    <cfRule type="timePeriod" dxfId="2461" priority="448" timePeriod="lastWeek">
      <formula>AND(TODAY()-ROUNDDOWN(AN1639,0)&gt;=(WEEKDAY(TODAY())),TODAY()-ROUNDDOWN(AN1639,0)&lt;(WEEKDAY(TODAY())+7))</formula>
    </cfRule>
  </conditionalFormatting>
  <conditionalFormatting sqref="AN1639:AO1639">
    <cfRule type="timePeriod" dxfId="2460" priority="447" timePeriod="lastWeek">
      <formula>AND(TODAY()-ROUNDDOWN(AN1639,0)&gt;=(WEEKDAY(TODAY())),TODAY()-ROUNDDOWN(AN1639,0)&lt;(WEEKDAY(TODAY())+7))</formula>
    </cfRule>
  </conditionalFormatting>
  <conditionalFormatting sqref="AN1639:AO1639">
    <cfRule type="timePeriod" dxfId="2459" priority="446" timePeriod="lastWeek">
      <formula>AND(TODAY()-ROUNDDOWN(AN1639,0)&gt;=(WEEKDAY(TODAY())),TODAY()-ROUNDDOWN(AN1639,0)&lt;(WEEKDAY(TODAY())+7))</formula>
    </cfRule>
  </conditionalFormatting>
  <conditionalFormatting sqref="AN1639:AO1639">
    <cfRule type="timePeriod" dxfId="2458" priority="445" timePeriod="lastWeek">
      <formula>AND(TODAY()-ROUNDDOWN(AN1639,0)&gt;=(WEEKDAY(TODAY())),TODAY()-ROUNDDOWN(AN1639,0)&lt;(WEEKDAY(TODAY())+7))</formula>
    </cfRule>
  </conditionalFormatting>
  <conditionalFormatting sqref="AN1639:AO1639">
    <cfRule type="timePeriod" dxfId="2457" priority="444" timePeriod="lastWeek">
      <formula>AND(TODAY()-ROUNDDOWN(AN1639,0)&gt;=(WEEKDAY(TODAY())),TODAY()-ROUNDDOWN(AN1639,0)&lt;(WEEKDAY(TODAY())+7))</formula>
    </cfRule>
  </conditionalFormatting>
  <conditionalFormatting sqref="AN1639:AO1639">
    <cfRule type="timePeriod" dxfId="2456" priority="443" timePeriod="lastWeek">
      <formula>AND(TODAY()-ROUNDDOWN(AN1639,0)&gt;=(WEEKDAY(TODAY())),TODAY()-ROUNDDOWN(AN1639,0)&lt;(WEEKDAY(TODAY())+7))</formula>
    </cfRule>
  </conditionalFormatting>
  <conditionalFormatting sqref="AN1639:AO1639">
    <cfRule type="timePeriod" dxfId="2455" priority="442" timePeriod="lastWeek">
      <formula>AND(TODAY()-ROUNDDOWN(AN1639,0)&gt;=(WEEKDAY(TODAY())),TODAY()-ROUNDDOWN(AN1639,0)&lt;(WEEKDAY(TODAY())+7))</formula>
    </cfRule>
  </conditionalFormatting>
  <conditionalFormatting sqref="AN1639:AO1639">
    <cfRule type="timePeriod" dxfId="2454" priority="441" timePeriod="lastWeek">
      <formula>AND(TODAY()-ROUNDDOWN(AN1639,0)&gt;=(WEEKDAY(TODAY())),TODAY()-ROUNDDOWN(AN1639,0)&lt;(WEEKDAY(TODAY())+7))</formula>
    </cfRule>
  </conditionalFormatting>
  <conditionalFormatting sqref="AN1639:AO1639">
    <cfRule type="timePeriod" dxfId="2453" priority="440" timePeriod="lastWeek">
      <formula>AND(TODAY()-ROUNDDOWN(AN1639,0)&gt;=(WEEKDAY(TODAY())),TODAY()-ROUNDDOWN(AN1639,0)&lt;(WEEKDAY(TODAY())+7))</formula>
    </cfRule>
  </conditionalFormatting>
  <conditionalFormatting sqref="AN1649:AO1649">
    <cfRule type="timePeriod" dxfId="2452" priority="439" timePeriod="lastWeek">
      <formula>AND(TODAY()-ROUNDDOWN(AN1649,0)&gt;=(WEEKDAY(TODAY())),TODAY()-ROUNDDOWN(AN1649,0)&lt;(WEEKDAY(TODAY())+7))</formula>
    </cfRule>
  </conditionalFormatting>
  <conditionalFormatting sqref="AN1649:AO1649">
    <cfRule type="timePeriod" dxfId="2451" priority="438" timePeriod="lastWeek">
      <formula>AND(TODAY()-ROUNDDOWN(AN1649,0)&gt;=(WEEKDAY(TODAY())),TODAY()-ROUNDDOWN(AN1649,0)&lt;(WEEKDAY(TODAY())+7))</formula>
    </cfRule>
  </conditionalFormatting>
  <conditionalFormatting sqref="AN1649:AO1649">
    <cfRule type="timePeriod" dxfId="2450" priority="437" timePeriod="lastWeek">
      <formula>AND(TODAY()-ROUNDDOWN(AN1649,0)&gt;=(WEEKDAY(TODAY())),TODAY()-ROUNDDOWN(AN1649,0)&lt;(WEEKDAY(TODAY())+7))</formula>
    </cfRule>
  </conditionalFormatting>
  <conditionalFormatting sqref="AN1649:AO1649">
    <cfRule type="timePeriod" dxfId="2449" priority="436" timePeriod="lastWeek">
      <formula>AND(TODAY()-ROUNDDOWN(AN1649,0)&gt;=(WEEKDAY(TODAY())),TODAY()-ROUNDDOWN(AN1649,0)&lt;(WEEKDAY(TODAY())+7))</formula>
    </cfRule>
  </conditionalFormatting>
  <conditionalFormatting sqref="AN1649:AO1649">
    <cfRule type="timePeriod" dxfId="2448" priority="435" timePeriod="lastWeek">
      <formula>AND(TODAY()-ROUNDDOWN(AN1649,0)&gt;=(WEEKDAY(TODAY())),TODAY()-ROUNDDOWN(AN1649,0)&lt;(WEEKDAY(TODAY())+7))</formula>
    </cfRule>
  </conditionalFormatting>
  <conditionalFormatting sqref="AN1649:AO1649">
    <cfRule type="timePeriod" dxfId="2447" priority="434" timePeriod="lastWeek">
      <formula>AND(TODAY()-ROUNDDOWN(AN1649,0)&gt;=(WEEKDAY(TODAY())),TODAY()-ROUNDDOWN(AN1649,0)&lt;(WEEKDAY(TODAY())+7))</formula>
    </cfRule>
  </conditionalFormatting>
  <conditionalFormatting sqref="AN1649:AO1649">
    <cfRule type="timePeriod" dxfId="2446" priority="433" timePeriod="lastWeek">
      <formula>AND(TODAY()-ROUNDDOWN(AN1649,0)&gt;=(WEEKDAY(TODAY())),TODAY()-ROUNDDOWN(AN1649,0)&lt;(WEEKDAY(TODAY())+7))</formula>
    </cfRule>
  </conditionalFormatting>
  <conditionalFormatting sqref="AN1649:AO1649">
    <cfRule type="timePeriod" dxfId="2445" priority="432" timePeriod="lastWeek">
      <formula>AND(TODAY()-ROUNDDOWN(AN1649,0)&gt;=(WEEKDAY(TODAY())),TODAY()-ROUNDDOWN(AN1649,0)&lt;(WEEKDAY(TODAY())+7))</formula>
    </cfRule>
  </conditionalFormatting>
  <conditionalFormatting sqref="AN1649:AO1649">
    <cfRule type="timePeriod" dxfId="2444" priority="431" timePeriod="lastWeek">
      <formula>AND(TODAY()-ROUNDDOWN(AN1649,0)&gt;=(WEEKDAY(TODAY())),TODAY()-ROUNDDOWN(AN1649,0)&lt;(WEEKDAY(TODAY())+7))</formula>
    </cfRule>
  </conditionalFormatting>
  <conditionalFormatting sqref="AN1649:AO1649">
    <cfRule type="timePeriod" dxfId="2443" priority="430" timePeriod="lastWeek">
      <formula>AND(TODAY()-ROUNDDOWN(AN1649,0)&gt;=(WEEKDAY(TODAY())),TODAY()-ROUNDDOWN(AN1649,0)&lt;(WEEKDAY(TODAY())+7))</formula>
    </cfRule>
  </conditionalFormatting>
  <conditionalFormatting sqref="AN1649:AO1649">
    <cfRule type="timePeriod" dxfId="2442" priority="429" timePeriod="lastWeek">
      <formula>AND(TODAY()-ROUNDDOWN(AN1649,0)&gt;=(WEEKDAY(TODAY())),TODAY()-ROUNDDOWN(AN1649,0)&lt;(WEEKDAY(TODAY())+7))</formula>
    </cfRule>
  </conditionalFormatting>
  <conditionalFormatting sqref="AN1649:AO1649">
    <cfRule type="timePeriod" dxfId="2441" priority="428" timePeriod="lastWeek">
      <formula>AND(TODAY()-ROUNDDOWN(AN1649,0)&gt;=(WEEKDAY(TODAY())),TODAY()-ROUNDDOWN(AN1649,0)&lt;(WEEKDAY(TODAY())+7))</formula>
    </cfRule>
  </conditionalFormatting>
  <conditionalFormatting sqref="AN1649:AO1649">
    <cfRule type="timePeriod" dxfId="2440" priority="427" timePeriod="lastWeek">
      <formula>AND(TODAY()-ROUNDDOWN(AN1649,0)&gt;=(WEEKDAY(TODAY())),TODAY()-ROUNDDOWN(AN1649,0)&lt;(WEEKDAY(TODAY())+7))</formula>
    </cfRule>
  </conditionalFormatting>
  <conditionalFormatting sqref="AN1649:AO1649">
    <cfRule type="timePeriod" dxfId="2439" priority="426" timePeriod="lastWeek">
      <formula>AND(TODAY()-ROUNDDOWN(AN1649,0)&gt;=(WEEKDAY(TODAY())),TODAY()-ROUNDDOWN(AN1649,0)&lt;(WEEKDAY(TODAY())+7))</formula>
    </cfRule>
  </conditionalFormatting>
  <conditionalFormatting sqref="AN1649:AO1649">
    <cfRule type="timePeriod" dxfId="2438" priority="425" timePeriod="lastWeek">
      <formula>AND(TODAY()-ROUNDDOWN(AN1649,0)&gt;=(WEEKDAY(TODAY())),TODAY()-ROUNDDOWN(AN1649,0)&lt;(WEEKDAY(TODAY())+7))</formula>
    </cfRule>
  </conditionalFormatting>
  <conditionalFormatting sqref="AN1649:AO1649">
    <cfRule type="timePeriod" dxfId="2437" priority="424" timePeriod="lastWeek">
      <formula>AND(TODAY()-ROUNDDOWN(AN1649,0)&gt;=(WEEKDAY(TODAY())),TODAY()-ROUNDDOWN(AN1649,0)&lt;(WEEKDAY(TODAY())+7))</formula>
    </cfRule>
  </conditionalFormatting>
  <conditionalFormatting sqref="AN1650:AO1661">
    <cfRule type="timePeriod" dxfId="2436" priority="422" timePeriod="lastWeek">
      <formula>AND(TODAY()-ROUNDDOWN(AN1650,0)&gt;=(WEEKDAY(TODAY())),TODAY()-ROUNDDOWN(AN1650,0)&lt;(WEEKDAY(TODAY())+7))</formula>
    </cfRule>
  </conditionalFormatting>
  <conditionalFormatting sqref="AN1650:AO1661">
    <cfRule type="timePeriod" dxfId="2435" priority="421" timePeriod="lastWeek">
      <formula>AND(TODAY()-ROUNDDOWN(AN1650,0)&gt;=(WEEKDAY(TODAY())),TODAY()-ROUNDDOWN(AN1650,0)&lt;(WEEKDAY(TODAY())+7))</formula>
    </cfRule>
  </conditionalFormatting>
  <conditionalFormatting sqref="AN1650:AO1661">
    <cfRule type="timePeriod" dxfId="2434" priority="420" timePeriod="lastWeek">
      <formula>AND(TODAY()-ROUNDDOWN(AN1650,0)&gt;=(WEEKDAY(TODAY())),TODAY()-ROUNDDOWN(AN1650,0)&lt;(WEEKDAY(TODAY())+7))</formula>
    </cfRule>
  </conditionalFormatting>
  <conditionalFormatting sqref="AN1650:AO1661">
    <cfRule type="timePeriod" dxfId="2433" priority="419" timePeriod="lastWeek">
      <formula>AND(TODAY()-ROUNDDOWN(AN1650,0)&gt;=(WEEKDAY(TODAY())),TODAY()-ROUNDDOWN(AN1650,0)&lt;(WEEKDAY(TODAY())+7))</formula>
    </cfRule>
  </conditionalFormatting>
  <conditionalFormatting sqref="AN1650:AO1661">
    <cfRule type="timePeriod" dxfId="2432" priority="418" timePeriod="lastWeek">
      <formula>AND(TODAY()-ROUNDDOWN(AN1650,0)&gt;=(WEEKDAY(TODAY())),TODAY()-ROUNDDOWN(AN1650,0)&lt;(WEEKDAY(TODAY())+7))</formula>
    </cfRule>
  </conditionalFormatting>
  <conditionalFormatting sqref="AN1650:AO1661">
    <cfRule type="timePeriod" dxfId="2431" priority="417" timePeriod="lastWeek">
      <formula>AND(TODAY()-ROUNDDOWN(AN1650,0)&gt;=(WEEKDAY(TODAY())),TODAY()-ROUNDDOWN(AN1650,0)&lt;(WEEKDAY(TODAY())+7))</formula>
    </cfRule>
  </conditionalFormatting>
  <conditionalFormatting sqref="AN1650:AO1661">
    <cfRule type="timePeriod" dxfId="2430" priority="416" timePeriod="lastWeek">
      <formula>AND(TODAY()-ROUNDDOWN(AN1650,0)&gt;=(WEEKDAY(TODAY())),TODAY()-ROUNDDOWN(AN1650,0)&lt;(WEEKDAY(TODAY())+7))</formula>
    </cfRule>
  </conditionalFormatting>
  <conditionalFormatting sqref="AN1650:AO1661">
    <cfRule type="timePeriod" dxfId="2429" priority="415" timePeriod="lastWeek">
      <formula>AND(TODAY()-ROUNDDOWN(AN1650,0)&gt;=(WEEKDAY(TODAY())),TODAY()-ROUNDDOWN(AN1650,0)&lt;(WEEKDAY(TODAY())+7))</formula>
    </cfRule>
  </conditionalFormatting>
  <conditionalFormatting sqref="AN1650:AO1661">
    <cfRule type="timePeriod" dxfId="2428" priority="414" timePeriod="lastWeek">
      <formula>AND(TODAY()-ROUNDDOWN(AN1650,0)&gt;=(WEEKDAY(TODAY())),TODAY()-ROUNDDOWN(AN1650,0)&lt;(WEEKDAY(TODAY())+7))</formula>
    </cfRule>
  </conditionalFormatting>
  <conditionalFormatting sqref="AN1650:AO1661">
    <cfRule type="timePeriod" dxfId="2427" priority="413" timePeriod="lastWeek">
      <formula>AND(TODAY()-ROUNDDOWN(AN1650,0)&gt;=(WEEKDAY(TODAY())),TODAY()-ROUNDDOWN(AN1650,0)&lt;(WEEKDAY(TODAY())+7))</formula>
    </cfRule>
  </conditionalFormatting>
  <conditionalFormatting sqref="AN1650:AO1661">
    <cfRule type="timePeriod" dxfId="2426" priority="412" timePeriod="lastWeek">
      <formula>AND(TODAY()-ROUNDDOWN(AN1650,0)&gt;=(WEEKDAY(TODAY())),TODAY()-ROUNDDOWN(AN1650,0)&lt;(WEEKDAY(TODAY())+7))</formula>
    </cfRule>
  </conditionalFormatting>
  <conditionalFormatting sqref="AN1650:AO1661">
    <cfRule type="timePeriod" dxfId="2425" priority="411" timePeriod="lastWeek">
      <formula>AND(TODAY()-ROUNDDOWN(AN1650,0)&gt;=(WEEKDAY(TODAY())),TODAY()-ROUNDDOWN(AN1650,0)&lt;(WEEKDAY(TODAY())+7))</formula>
    </cfRule>
  </conditionalFormatting>
  <conditionalFormatting sqref="AN1650:AO1661">
    <cfRule type="timePeriod" dxfId="2424" priority="410" timePeriod="lastWeek">
      <formula>AND(TODAY()-ROUNDDOWN(AN1650,0)&gt;=(WEEKDAY(TODAY())),TODAY()-ROUNDDOWN(AN1650,0)&lt;(WEEKDAY(TODAY())+7))</formula>
    </cfRule>
  </conditionalFormatting>
  <conditionalFormatting sqref="AN1650:AO1661">
    <cfRule type="timePeriod" dxfId="2423" priority="409" timePeriod="lastWeek">
      <formula>AND(TODAY()-ROUNDDOWN(AN1650,0)&gt;=(WEEKDAY(TODAY())),TODAY()-ROUNDDOWN(AN1650,0)&lt;(WEEKDAY(TODAY())+7))</formula>
    </cfRule>
  </conditionalFormatting>
  <conditionalFormatting sqref="AN1650:AO1661">
    <cfRule type="timePeriod" dxfId="2422" priority="408" timePeriod="lastWeek">
      <formula>AND(TODAY()-ROUNDDOWN(AN1650,0)&gt;=(WEEKDAY(TODAY())),TODAY()-ROUNDDOWN(AN1650,0)&lt;(WEEKDAY(TODAY())+7))</formula>
    </cfRule>
  </conditionalFormatting>
  <conditionalFormatting sqref="AM1651:AM1652 AM1659 AM1655:AM1657">
    <cfRule type="timePeriod" dxfId="2421" priority="407" timePeriod="lastWeek">
      <formula>AND(TODAY()-ROUNDDOWN(AM1651,0)&gt;=(WEEKDAY(TODAY())),TODAY()-ROUNDDOWN(AM1651,0)&lt;(WEEKDAY(TODAY())+7))</formula>
    </cfRule>
  </conditionalFormatting>
  <conditionalFormatting sqref="AN1650:AO1661">
    <cfRule type="timePeriod" dxfId="2420" priority="423" timePeriod="lastWeek">
      <formula>AND(TODAY()-ROUNDDOWN(AN1650,0)&gt;=(WEEKDAY(TODAY())),TODAY()-ROUNDDOWN(AN1650,0)&lt;(WEEKDAY(TODAY())+7))</formula>
    </cfRule>
  </conditionalFormatting>
  <conditionalFormatting sqref="AN1662:AO1662">
    <cfRule type="timePeriod" dxfId="2419" priority="405" timePeriod="lastWeek">
      <formula>AND(TODAY()-ROUNDDOWN(AN1662,0)&gt;=(WEEKDAY(TODAY())),TODAY()-ROUNDDOWN(AN1662,0)&lt;(WEEKDAY(TODAY())+7))</formula>
    </cfRule>
  </conditionalFormatting>
  <conditionalFormatting sqref="AN1662:AO1662">
    <cfRule type="timePeriod" dxfId="2418" priority="404" timePeriod="lastWeek">
      <formula>AND(TODAY()-ROUNDDOWN(AN1662,0)&gt;=(WEEKDAY(TODAY())),TODAY()-ROUNDDOWN(AN1662,0)&lt;(WEEKDAY(TODAY())+7))</formula>
    </cfRule>
  </conditionalFormatting>
  <conditionalFormatting sqref="AN1662:AO1662">
    <cfRule type="timePeriod" dxfId="2417" priority="403" timePeriod="lastWeek">
      <formula>AND(TODAY()-ROUNDDOWN(AN1662,0)&gt;=(WEEKDAY(TODAY())),TODAY()-ROUNDDOWN(AN1662,0)&lt;(WEEKDAY(TODAY())+7))</formula>
    </cfRule>
  </conditionalFormatting>
  <conditionalFormatting sqref="AN1662:AO1662">
    <cfRule type="timePeriod" dxfId="2416" priority="402" timePeriod="lastWeek">
      <formula>AND(TODAY()-ROUNDDOWN(AN1662,0)&gt;=(WEEKDAY(TODAY())),TODAY()-ROUNDDOWN(AN1662,0)&lt;(WEEKDAY(TODAY())+7))</formula>
    </cfRule>
  </conditionalFormatting>
  <conditionalFormatting sqref="AN1662:AO1662">
    <cfRule type="timePeriod" dxfId="2415" priority="401" timePeriod="lastWeek">
      <formula>AND(TODAY()-ROUNDDOWN(AN1662,0)&gt;=(WEEKDAY(TODAY())),TODAY()-ROUNDDOWN(AN1662,0)&lt;(WEEKDAY(TODAY())+7))</formula>
    </cfRule>
  </conditionalFormatting>
  <conditionalFormatting sqref="AN1662:AO1662">
    <cfRule type="timePeriod" dxfId="2414" priority="400" timePeriod="lastWeek">
      <formula>AND(TODAY()-ROUNDDOWN(AN1662,0)&gt;=(WEEKDAY(TODAY())),TODAY()-ROUNDDOWN(AN1662,0)&lt;(WEEKDAY(TODAY())+7))</formula>
    </cfRule>
  </conditionalFormatting>
  <conditionalFormatting sqref="AN1662:AO1662">
    <cfRule type="timePeriod" dxfId="2413" priority="399" timePeriod="lastWeek">
      <formula>AND(TODAY()-ROUNDDOWN(AN1662,0)&gt;=(WEEKDAY(TODAY())),TODAY()-ROUNDDOWN(AN1662,0)&lt;(WEEKDAY(TODAY())+7))</formula>
    </cfRule>
  </conditionalFormatting>
  <conditionalFormatting sqref="AN1662:AO1662">
    <cfRule type="timePeriod" dxfId="2412" priority="398" timePeriod="lastWeek">
      <formula>AND(TODAY()-ROUNDDOWN(AN1662,0)&gt;=(WEEKDAY(TODAY())),TODAY()-ROUNDDOWN(AN1662,0)&lt;(WEEKDAY(TODAY())+7))</formula>
    </cfRule>
  </conditionalFormatting>
  <conditionalFormatting sqref="AN1662:AO1662">
    <cfRule type="timePeriod" dxfId="2411" priority="397" timePeriod="lastWeek">
      <formula>AND(TODAY()-ROUNDDOWN(AN1662,0)&gt;=(WEEKDAY(TODAY())),TODAY()-ROUNDDOWN(AN1662,0)&lt;(WEEKDAY(TODAY())+7))</formula>
    </cfRule>
  </conditionalFormatting>
  <conditionalFormatting sqref="AN1662:AO1662">
    <cfRule type="timePeriod" dxfId="2410" priority="396" timePeriod="lastWeek">
      <formula>AND(TODAY()-ROUNDDOWN(AN1662,0)&gt;=(WEEKDAY(TODAY())),TODAY()-ROUNDDOWN(AN1662,0)&lt;(WEEKDAY(TODAY())+7))</formula>
    </cfRule>
  </conditionalFormatting>
  <conditionalFormatting sqref="AN1662:AO1662">
    <cfRule type="timePeriod" dxfId="2409" priority="395" timePeriod="lastWeek">
      <formula>AND(TODAY()-ROUNDDOWN(AN1662,0)&gt;=(WEEKDAY(TODAY())),TODAY()-ROUNDDOWN(AN1662,0)&lt;(WEEKDAY(TODAY())+7))</formula>
    </cfRule>
  </conditionalFormatting>
  <conditionalFormatting sqref="AN1662:AO1662">
    <cfRule type="timePeriod" dxfId="2408" priority="394" timePeriod="lastWeek">
      <formula>AND(TODAY()-ROUNDDOWN(AN1662,0)&gt;=(WEEKDAY(TODAY())),TODAY()-ROUNDDOWN(AN1662,0)&lt;(WEEKDAY(TODAY())+7))</formula>
    </cfRule>
  </conditionalFormatting>
  <conditionalFormatting sqref="AN1662:AO1662">
    <cfRule type="timePeriod" dxfId="2407" priority="393" timePeriod="lastWeek">
      <formula>AND(TODAY()-ROUNDDOWN(AN1662,0)&gt;=(WEEKDAY(TODAY())),TODAY()-ROUNDDOWN(AN1662,0)&lt;(WEEKDAY(TODAY())+7))</formula>
    </cfRule>
  </conditionalFormatting>
  <conditionalFormatting sqref="AN1662:AO1662">
    <cfRule type="timePeriod" dxfId="2406" priority="392" timePeriod="lastWeek">
      <formula>AND(TODAY()-ROUNDDOWN(AN1662,0)&gt;=(WEEKDAY(TODAY())),TODAY()-ROUNDDOWN(AN1662,0)&lt;(WEEKDAY(TODAY())+7))</formula>
    </cfRule>
  </conditionalFormatting>
  <conditionalFormatting sqref="AN1662:AO1662">
    <cfRule type="timePeriod" dxfId="2405" priority="391" timePeriod="lastWeek">
      <formula>AND(TODAY()-ROUNDDOWN(AN1662,0)&gt;=(WEEKDAY(TODAY())),TODAY()-ROUNDDOWN(AN1662,0)&lt;(WEEKDAY(TODAY())+7))</formula>
    </cfRule>
  </conditionalFormatting>
  <conditionalFormatting sqref="AM1662">
    <cfRule type="timePeriod" dxfId="2404" priority="390" timePeriod="lastWeek">
      <formula>AND(TODAY()-ROUNDDOWN(AM1662,0)&gt;=(WEEKDAY(TODAY())),TODAY()-ROUNDDOWN(AM1662,0)&lt;(WEEKDAY(TODAY())+7))</formula>
    </cfRule>
  </conditionalFormatting>
  <conditionalFormatting sqref="AN1662:AO1662">
    <cfRule type="timePeriod" dxfId="2403" priority="406" timePeriod="lastWeek">
      <formula>AND(TODAY()-ROUNDDOWN(AN1662,0)&gt;=(WEEKDAY(TODAY())),TODAY()-ROUNDDOWN(AN1662,0)&lt;(WEEKDAY(TODAY())+7))</formula>
    </cfRule>
  </conditionalFormatting>
  <conditionalFormatting sqref="AN1663:AO1663">
    <cfRule type="timePeriod" dxfId="2402" priority="388" timePeriod="lastWeek">
      <formula>AND(TODAY()-ROUNDDOWN(AN1663,0)&gt;=(WEEKDAY(TODAY())),TODAY()-ROUNDDOWN(AN1663,0)&lt;(WEEKDAY(TODAY())+7))</formula>
    </cfRule>
  </conditionalFormatting>
  <conditionalFormatting sqref="AN1663:AO1663">
    <cfRule type="timePeriod" dxfId="2401" priority="387" timePeriod="lastWeek">
      <formula>AND(TODAY()-ROUNDDOWN(AN1663,0)&gt;=(WEEKDAY(TODAY())),TODAY()-ROUNDDOWN(AN1663,0)&lt;(WEEKDAY(TODAY())+7))</formula>
    </cfRule>
  </conditionalFormatting>
  <conditionalFormatting sqref="AN1663:AO1663">
    <cfRule type="timePeriod" dxfId="2400" priority="386" timePeriod="lastWeek">
      <formula>AND(TODAY()-ROUNDDOWN(AN1663,0)&gt;=(WEEKDAY(TODAY())),TODAY()-ROUNDDOWN(AN1663,0)&lt;(WEEKDAY(TODAY())+7))</formula>
    </cfRule>
  </conditionalFormatting>
  <conditionalFormatting sqref="AN1663:AO1663">
    <cfRule type="timePeriod" dxfId="2399" priority="385" timePeriod="lastWeek">
      <formula>AND(TODAY()-ROUNDDOWN(AN1663,0)&gt;=(WEEKDAY(TODAY())),TODAY()-ROUNDDOWN(AN1663,0)&lt;(WEEKDAY(TODAY())+7))</formula>
    </cfRule>
  </conditionalFormatting>
  <conditionalFormatting sqref="AN1663:AO1663">
    <cfRule type="timePeriod" dxfId="2398" priority="384" timePeriod="lastWeek">
      <formula>AND(TODAY()-ROUNDDOWN(AN1663,0)&gt;=(WEEKDAY(TODAY())),TODAY()-ROUNDDOWN(AN1663,0)&lt;(WEEKDAY(TODAY())+7))</formula>
    </cfRule>
  </conditionalFormatting>
  <conditionalFormatting sqref="AN1663:AO1663">
    <cfRule type="timePeriod" dxfId="2397" priority="383" timePeriod="lastWeek">
      <formula>AND(TODAY()-ROUNDDOWN(AN1663,0)&gt;=(WEEKDAY(TODAY())),TODAY()-ROUNDDOWN(AN1663,0)&lt;(WEEKDAY(TODAY())+7))</formula>
    </cfRule>
  </conditionalFormatting>
  <conditionalFormatting sqref="AN1663:AO1663">
    <cfRule type="timePeriod" dxfId="2396" priority="382" timePeriod="lastWeek">
      <formula>AND(TODAY()-ROUNDDOWN(AN1663,0)&gt;=(WEEKDAY(TODAY())),TODAY()-ROUNDDOWN(AN1663,0)&lt;(WEEKDAY(TODAY())+7))</formula>
    </cfRule>
  </conditionalFormatting>
  <conditionalFormatting sqref="AN1663:AO1663">
    <cfRule type="timePeriod" dxfId="2395" priority="381" timePeriod="lastWeek">
      <formula>AND(TODAY()-ROUNDDOWN(AN1663,0)&gt;=(WEEKDAY(TODAY())),TODAY()-ROUNDDOWN(AN1663,0)&lt;(WEEKDAY(TODAY())+7))</formula>
    </cfRule>
  </conditionalFormatting>
  <conditionalFormatting sqref="AN1663:AO1663">
    <cfRule type="timePeriod" dxfId="2394" priority="380" timePeriod="lastWeek">
      <formula>AND(TODAY()-ROUNDDOWN(AN1663,0)&gt;=(WEEKDAY(TODAY())),TODAY()-ROUNDDOWN(AN1663,0)&lt;(WEEKDAY(TODAY())+7))</formula>
    </cfRule>
  </conditionalFormatting>
  <conditionalFormatting sqref="AN1663:AO1663">
    <cfRule type="timePeriod" dxfId="2393" priority="379" timePeriod="lastWeek">
      <formula>AND(TODAY()-ROUNDDOWN(AN1663,0)&gt;=(WEEKDAY(TODAY())),TODAY()-ROUNDDOWN(AN1663,0)&lt;(WEEKDAY(TODAY())+7))</formula>
    </cfRule>
  </conditionalFormatting>
  <conditionalFormatting sqref="AN1663:AO1663">
    <cfRule type="timePeriod" dxfId="2392" priority="378" timePeriod="lastWeek">
      <formula>AND(TODAY()-ROUNDDOWN(AN1663,0)&gt;=(WEEKDAY(TODAY())),TODAY()-ROUNDDOWN(AN1663,0)&lt;(WEEKDAY(TODAY())+7))</formula>
    </cfRule>
  </conditionalFormatting>
  <conditionalFormatting sqref="AN1663:AO1663">
    <cfRule type="timePeriod" dxfId="2391" priority="377" timePeriod="lastWeek">
      <formula>AND(TODAY()-ROUNDDOWN(AN1663,0)&gt;=(WEEKDAY(TODAY())),TODAY()-ROUNDDOWN(AN1663,0)&lt;(WEEKDAY(TODAY())+7))</formula>
    </cfRule>
  </conditionalFormatting>
  <conditionalFormatting sqref="AN1663:AO1663">
    <cfRule type="timePeriod" dxfId="2390" priority="376" timePeriod="lastWeek">
      <formula>AND(TODAY()-ROUNDDOWN(AN1663,0)&gt;=(WEEKDAY(TODAY())),TODAY()-ROUNDDOWN(AN1663,0)&lt;(WEEKDAY(TODAY())+7))</formula>
    </cfRule>
  </conditionalFormatting>
  <conditionalFormatting sqref="AN1663:AO1663">
    <cfRule type="timePeriod" dxfId="2389" priority="375" timePeriod="lastWeek">
      <formula>AND(TODAY()-ROUNDDOWN(AN1663,0)&gt;=(WEEKDAY(TODAY())),TODAY()-ROUNDDOWN(AN1663,0)&lt;(WEEKDAY(TODAY())+7))</formula>
    </cfRule>
  </conditionalFormatting>
  <conditionalFormatting sqref="AN1663:AO1663">
    <cfRule type="timePeriod" dxfId="2388" priority="374" timePeriod="lastWeek">
      <formula>AND(TODAY()-ROUNDDOWN(AN1663,0)&gt;=(WEEKDAY(TODAY())),TODAY()-ROUNDDOWN(AN1663,0)&lt;(WEEKDAY(TODAY())+7))</formula>
    </cfRule>
  </conditionalFormatting>
  <conditionalFormatting sqref="AM1663">
    <cfRule type="timePeriod" dxfId="2387" priority="373" timePeriod="lastWeek">
      <formula>AND(TODAY()-ROUNDDOWN(AM1663,0)&gt;=(WEEKDAY(TODAY())),TODAY()-ROUNDDOWN(AM1663,0)&lt;(WEEKDAY(TODAY())+7))</formula>
    </cfRule>
  </conditionalFormatting>
  <conditionalFormatting sqref="AN1663:AO1663">
    <cfRule type="timePeriod" dxfId="2386" priority="389" timePeriod="lastWeek">
      <formula>AND(TODAY()-ROUNDDOWN(AN1663,0)&gt;=(WEEKDAY(TODAY())),TODAY()-ROUNDDOWN(AN1663,0)&lt;(WEEKDAY(TODAY())+7))</formula>
    </cfRule>
  </conditionalFormatting>
  <conditionalFormatting sqref="AM1644 AM1637">
    <cfRule type="timePeriod" dxfId="2385" priority="372" timePeriod="lastWeek">
      <formula>AND(TODAY()-ROUNDDOWN(AM1637,0)&gt;=(WEEKDAY(TODAY())),TODAY()-ROUNDDOWN(AM1637,0)&lt;(WEEKDAY(TODAY())+7))</formula>
    </cfRule>
  </conditionalFormatting>
  <conditionalFormatting sqref="AM1653:AM1654 AM1627:AM1628">
    <cfRule type="timePeriod" dxfId="2384" priority="370" timePeriod="lastWeek">
      <formula>AND(TODAY()-ROUNDDOWN(AM1627,0)&gt;=(WEEKDAY(TODAY())),TODAY()-ROUNDDOWN(AM1627,0)&lt;(WEEKDAY(TODAY())+7))</formula>
    </cfRule>
  </conditionalFormatting>
  <conditionalFormatting sqref="AM699">
    <cfRule type="timePeriod" dxfId="2383" priority="366" timePeriod="lastWeek">
      <formula>AND(TODAY()-ROUNDDOWN(AM699,0)&gt;=(WEEKDAY(TODAY())),TODAY()-ROUNDDOWN(AM699,0)&lt;(WEEKDAY(TODAY())+7))</formula>
    </cfRule>
  </conditionalFormatting>
  <conditionalFormatting sqref="AM500:AM502">
    <cfRule type="timePeriod" dxfId="2382" priority="367" timePeriod="lastWeek">
      <formula>AND(TODAY()-ROUNDDOWN(AM500,0)&gt;=(WEEKDAY(TODAY())),TODAY()-ROUNDDOWN(AM500,0)&lt;(WEEKDAY(TODAY())+7))</formula>
    </cfRule>
  </conditionalFormatting>
  <conditionalFormatting sqref="AM798:AM801">
    <cfRule type="timePeriod" dxfId="2381" priority="365" timePeriod="lastWeek">
      <formula>AND(TODAY()-ROUNDDOWN(AM798,0)&gt;=(WEEKDAY(TODAY())),TODAY()-ROUNDDOWN(AM798,0)&lt;(WEEKDAY(TODAY())+7))</formula>
    </cfRule>
  </conditionalFormatting>
  <conditionalFormatting sqref="AM796:AM797">
    <cfRule type="timePeriod" dxfId="2380" priority="364" timePeriod="lastWeek">
      <formula>AND(TODAY()-ROUNDDOWN(AM796,0)&gt;=(WEEKDAY(TODAY())),TODAY()-ROUNDDOWN(AM796,0)&lt;(WEEKDAY(TODAY())+7))</formula>
    </cfRule>
  </conditionalFormatting>
  <conditionalFormatting sqref="AM795">
    <cfRule type="timePeriod" dxfId="2379" priority="363" timePeriod="lastWeek">
      <formula>AND(TODAY()-ROUNDDOWN(AM795,0)&gt;=(WEEKDAY(TODAY())),TODAY()-ROUNDDOWN(AM795,0)&lt;(WEEKDAY(TODAY())+7))</formula>
    </cfRule>
  </conditionalFormatting>
  <conditionalFormatting sqref="AM788:AM793">
    <cfRule type="timePeriod" dxfId="2378" priority="362" timePeriod="lastWeek">
      <formula>AND(TODAY()-ROUNDDOWN(AM788,0)&gt;=(WEEKDAY(TODAY())),TODAY()-ROUNDDOWN(AM788,0)&lt;(WEEKDAY(TODAY())+7))</formula>
    </cfRule>
  </conditionalFormatting>
  <conditionalFormatting sqref="R330:R365">
    <cfRule type="duplicateValues" dxfId="2377" priority="361"/>
  </conditionalFormatting>
  <conditionalFormatting sqref="R330:R365">
    <cfRule type="duplicateValues" dxfId="2376" priority="360"/>
  </conditionalFormatting>
  <conditionalFormatting sqref="R330:R365">
    <cfRule type="duplicateValues" dxfId="2375" priority="359"/>
  </conditionalFormatting>
  <conditionalFormatting sqref="R330:R365">
    <cfRule type="duplicateValues" dxfId="2374" priority="358"/>
  </conditionalFormatting>
  <conditionalFormatting sqref="R330:R365">
    <cfRule type="duplicateValues" dxfId="2373" priority="357"/>
  </conditionalFormatting>
  <conditionalFormatting sqref="R330:R365">
    <cfRule type="duplicateValues" dxfId="2372" priority="356"/>
  </conditionalFormatting>
  <conditionalFormatting sqref="R330:R365">
    <cfRule type="duplicateValues" dxfId="2371" priority="355"/>
  </conditionalFormatting>
  <conditionalFormatting sqref="R330:R365">
    <cfRule type="duplicateValues" dxfId="2370" priority="354"/>
  </conditionalFormatting>
  <conditionalFormatting sqref="R366:R389">
    <cfRule type="duplicateValues" dxfId="2369" priority="353"/>
  </conditionalFormatting>
  <conditionalFormatting sqref="R366:R389">
    <cfRule type="duplicateValues" dxfId="2368" priority="352"/>
  </conditionalFormatting>
  <conditionalFormatting sqref="R366:R389">
    <cfRule type="duplicateValues" dxfId="2367" priority="351"/>
  </conditionalFormatting>
  <conditionalFormatting sqref="R366:R389">
    <cfRule type="duplicateValues" dxfId="2366" priority="350"/>
  </conditionalFormatting>
  <conditionalFormatting sqref="R366:R389">
    <cfRule type="duplicateValues" dxfId="2365" priority="349"/>
  </conditionalFormatting>
  <conditionalFormatting sqref="R366:R389">
    <cfRule type="duplicateValues" dxfId="2364" priority="348"/>
  </conditionalFormatting>
  <conditionalFormatting sqref="R366:R389">
    <cfRule type="duplicateValues" dxfId="2363" priority="347"/>
  </conditionalFormatting>
  <conditionalFormatting sqref="R366:R389">
    <cfRule type="duplicateValues" dxfId="2362" priority="346"/>
  </conditionalFormatting>
  <conditionalFormatting sqref="R390:R396">
    <cfRule type="duplicateValues" dxfId="2361" priority="345"/>
  </conditionalFormatting>
  <conditionalFormatting sqref="R390:R396">
    <cfRule type="duplicateValues" dxfId="2360" priority="344"/>
  </conditionalFormatting>
  <conditionalFormatting sqref="R390:R396">
    <cfRule type="duplicateValues" dxfId="2359" priority="343"/>
  </conditionalFormatting>
  <conditionalFormatting sqref="R390:R396">
    <cfRule type="duplicateValues" dxfId="2358" priority="342"/>
  </conditionalFormatting>
  <conditionalFormatting sqref="R390:R396">
    <cfRule type="duplicateValues" dxfId="2357" priority="341"/>
  </conditionalFormatting>
  <conditionalFormatting sqref="R390:R396">
    <cfRule type="duplicateValues" dxfId="2356" priority="340"/>
  </conditionalFormatting>
  <conditionalFormatting sqref="R390:R396">
    <cfRule type="duplicateValues" dxfId="2355" priority="339"/>
  </conditionalFormatting>
  <conditionalFormatting sqref="R390:R396">
    <cfRule type="duplicateValues" dxfId="2354" priority="338"/>
  </conditionalFormatting>
  <conditionalFormatting sqref="R397:R406">
    <cfRule type="duplicateValues" dxfId="2353" priority="337"/>
  </conditionalFormatting>
  <conditionalFormatting sqref="R397:R406">
    <cfRule type="duplicateValues" dxfId="2352" priority="336"/>
  </conditionalFormatting>
  <conditionalFormatting sqref="R397:R406">
    <cfRule type="duplicateValues" dxfId="2351" priority="335"/>
  </conditionalFormatting>
  <conditionalFormatting sqref="R397:R406">
    <cfRule type="duplicateValues" dxfId="2350" priority="334"/>
  </conditionalFormatting>
  <conditionalFormatting sqref="R397:R406">
    <cfRule type="duplicateValues" dxfId="2349" priority="333"/>
  </conditionalFormatting>
  <conditionalFormatting sqref="R397:R406">
    <cfRule type="duplicateValues" dxfId="2348" priority="332"/>
  </conditionalFormatting>
  <conditionalFormatting sqref="R397:R406">
    <cfRule type="duplicateValues" dxfId="2347" priority="331"/>
  </conditionalFormatting>
  <conditionalFormatting sqref="R397:R406">
    <cfRule type="duplicateValues" dxfId="2346" priority="330"/>
  </conditionalFormatting>
  <conditionalFormatting sqref="R430:R461">
    <cfRule type="duplicateValues" dxfId="2345" priority="329"/>
  </conditionalFormatting>
  <conditionalFormatting sqref="R430:R461">
    <cfRule type="duplicateValues" dxfId="2344" priority="328"/>
  </conditionalFormatting>
  <conditionalFormatting sqref="R430:R461">
    <cfRule type="duplicateValues" dxfId="2343" priority="327"/>
  </conditionalFormatting>
  <conditionalFormatting sqref="R430:R461">
    <cfRule type="duplicateValues" dxfId="2342" priority="326"/>
  </conditionalFormatting>
  <conditionalFormatting sqref="R430:R461">
    <cfRule type="duplicateValues" dxfId="2341" priority="325"/>
  </conditionalFormatting>
  <conditionalFormatting sqref="R430:R461">
    <cfRule type="duplicateValues" dxfId="2340" priority="324"/>
  </conditionalFormatting>
  <conditionalFormatting sqref="R430:R461">
    <cfRule type="duplicateValues" dxfId="2339" priority="323"/>
  </conditionalFormatting>
  <conditionalFormatting sqref="R430:R461">
    <cfRule type="duplicateValues" dxfId="2338" priority="322"/>
  </conditionalFormatting>
  <conditionalFormatting sqref="R462:R470">
    <cfRule type="duplicateValues" dxfId="2337" priority="321"/>
  </conditionalFormatting>
  <conditionalFormatting sqref="R462:R470">
    <cfRule type="duplicateValues" dxfId="2336" priority="320"/>
  </conditionalFormatting>
  <conditionalFormatting sqref="R462:R470">
    <cfRule type="duplicateValues" dxfId="2335" priority="319"/>
  </conditionalFormatting>
  <conditionalFormatting sqref="R462:R470">
    <cfRule type="duplicateValues" dxfId="2334" priority="318"/>
  </conditionalFormatting>
  <conditionalFormatting sqref="R462:R470">
    <cfRule type="duplicateValues" dxfId="2333" priority="317"/>
  </conditionalFormatting>
  <conditionalFormatting sqref="R462:R470">
    <cfRule type="duplicateValues" dxfId="2332" priority="316"/>
  </conditionalFormatting>
  <conditionalFormatting sqref="R462:R470">
    <cfRule type="duplicateValues" dxfId="2331" priority="315"/>
  </conditionalFormatting>
  <conditionalFormatting sqref="R462:R470">
    <cfRule type="duplicateValues" dxfId="2330" priority="314"/>
  </conditionalFormatting>
  <conditionalFormatting sqref="R471:R497">
    <cfRule type="duplicateValues" dxfId="2329" priority="313"/>
  </conditionalFormatting>
  <conditionalFormatting sqref="R471:R497">
    <cfRule type="duplicateValues" dxfId="2328" priority="312"/>
  </conditionalFormatting>
  <conditionalFormatting sqref="R471:R497">
    <cfRule type="duplicateValues" dxfId="2327" priority="311"/>
  </conditionalFormatting>
  <conditionalFormatting sqref="R471:R497">
    <cfRule type="duplicateValues" dxfId="2326" priority="310"/>
  </conditionalFormatting>
  <conditionalFormatting sqref="R471:R497">
    <cfRule type="duplicateValues" dxfId="2325" priority="309"/>
  </conditionalFormatting>
  <conditionalFormatting sqref="R471:R497">
    <cfRule type="duplicateValues" dxfId="2324" priority="308"/>
  </conditionalFormatting>
  <conditionalFormatting sqref="R471:R497">
    <cfRule type="duplicateValues" dxfId="2323" priority="307"/>
  </conditionalFormatting>
  <conditionalFormatting sqref="R471:R497">
    <cfRule type="duplicateValues" dxfId="2322" priority="306"/>
  </conditionalFormatting>
  <conditionalFormatting sqref="R498">
    <cfRule type="duplicateValues" dxfId="2321" priority="305"/>
  </conditionalFormatting>
  <conditionalFormatting sqref="R498">
    <cfRule type="duplicateValues" dxfId="2320" priority="304"/>
  </conditionalFormatting>
  <conditionalFormatting sqref="R498">
    <cfRule type="duplicateValues" dxfId="2319" priority="303"/>
  </conditionalFormatting>
  <conditionalFormatting sqref="R498">
    <cfRule type="duplicateValues" dxfId="2318" priority="302"/>
  </conditionalFormatting>
  <conditionalFormatting sqref="R498">
    <cfRule type="duplicateValues" dxfId="2317" priority="301"/>
  </conditionalFormatting>
  <conditionalFormatting sqref="R498">
    <cfRule type="duplicateValues" dxfId="2316" priority="300"/>
  </conditionalFormatting>
  <conditionalFormatting sqref="R498">
    <cfRule type="duplicateValues" dxfId="2315" priority="299"/>
  </conditionalFormatting>
  <conditionalFormatting sqref="R498">
    <cfRule type="duplicateValues" dxfId="2314" priority="298"/>
  </conditionalFormatting>
  <conditionalFormatting sqref="R499">
    <cfRule type="duplicateValues" dxfId="2313" priority="297"/>
  </conditionalFormatting>
  <conditionalFormatting sqref="R499">
    <cfRule type="duplicateValues" dxfId="2312" priority="296"/>
  </conditionalFormatting>
  <conditionalFormatting sqref="R499">
    <cfRule type="duplicateValues" dxfId="2311" priority="295"/>
  </conditionalFormatting>
  <conditionalFormatting sqref="R499">
    <cfRule type="duplicateValues" dxfId="2310" priority="294"/>
  </conditionalFormatting>
  <conditionalFormatting sqref="R499">
    <cfRule type="duplicateValues" dxfId="2309" priority="293"/>
  </conditionalFormatting>
  <conditionalFormatting sqref="R499">
    <cfRule type="duplicateValues" dxfId="2308" priority="292"/>
  </conditionalFormatting>
  <conditionalFormatting sqref="R499">
    <cfRule type="duplicateValues" dxfId="2307" priority="291"/>
  </conditionalFormatting>
  <conditionalFormatting sqref="R499">
    <cfRule type="duplicateValues" dxfId="2306" priority="290"/>
  </conditionalFormatting>
  <conditionalFormatting sqref="R328:R329 R221">
    <cfRule type="duplicateValues" dxfId="2305" priority="289"/>
  </conditionalFormatting>
  <conditionalFormatting sqref="R221">
    <cfRule type="duplicateValues" dxfId="2304" priority="288"/>
  </conditionalFormatting>
  <conditionalFormatting sqref="R221">
    <cfRule type="duplicateValues" dxfId="2303" priority="287"/>
  </conditionalFormatting>
  <conditionalFormatting sqref="R221">
    <cfRule type="duplicateValues" dxfId="2302" priority="286"/>
  </conditionalFormatting>
  <conditionalFormatting sqref="R221">
    <cfRule type="duplicateValues" dxfId="2301" priority="285"/>
  </conditionalFormatting>
  <conditionalFormatting sqref="R221">
    <cfRule type="duplicateValues" dxfId="2300" priority="284"/>
  </conditionalFormatting>
  <conditionalFormatting sqref="R221">
    <cfRule type="duplicateValues" dxfId="2299" priority="283"/>
  </conditionalFormatting>
  <conditionalFormatting sqref="R221">
    <cfRule type="duplicateValues" dxfId="2298" priority="282"/>
  </conditionalFormatting>
  <conditionalFormatting sqref="R44:R47 R37:R39 R74:R75 R81:R111 R49:R61">
    <cfRule type="duplicateValues" dxfId="2297" priority="281"/>
  </conditionalFormatting>
  <conditionalFormatting sqref="R44:R47 R37:R39 Q40:Q41 Q43 R74:R75 R81:R111 R49:R61">
    <cfRule type="duplicateValues" dxfId="2296" priority="280"/>
  </conditionalFormatting>
  <conditionalFormatting sqref="R44:R47 R74:R75 R81:R111 R49:R61">
    <cfRule type="duplicateValues" dxfId="2295" priority="279"/>
  </conditionalFormatting>
  <conditionalFormatting sqref="R44:R47 R49:R61">
    <cfRule type="duplicateValues" dxfId="2294" priority="278"/>
  </conditionalFormatting>
  <conditionalFormatting sqref="R44:R47">
    <cfRule type="duplicateValues" dxfId="2293" priority="277"/>
  </conditionalFormatting>
  <conditionalFormatting sqref="R44:R47">
    <cfRule type="duplicateValues" dxfId="2292" priority="276"/>
  </conditionalFormatting>
  <conditionalFormatting sqref="R44:R47">
    <cfRule type="duplicateValues" dxfId="2291" priority="275"/>
  </conditionalFormatting>
  <conditionalFormatting sqref="R44:R47">
    <cfRule type="duplicateValues" dxfId="2290" priority="274"/>
  </conditionalFormatting>
  <conditionalFormatting sqref="R112:R165">
    <cfRule type="duplicateValues" dxfId="2289" priority="273"/>
  </conditionalFormatting>
  <conditionalFormatting sqref="R112:R165">
    <cfRule type="duplicateValues" dxfId="2288" priority="272"/>
  </conditionalFormatting>
  <conditionalFormatting sqref="R112:R165">
    <cfRule type="duplicateValues" dxfId="2287" priority="271"/>
  </conditionalFormatting>
  <conditionalFormatting sqref="R112:R165">
    <cfRule type="duplicateValues" dxfId="2286" priority="270"/>
  </conditionalFormatting>
  <conditionalFormatting sqref="R112:R165">
    <cfRule type="duplicateValues" dxfId="2285" priority="269"/>
  </conditionalFormatting>
  <conditionalFormatting sqref="R112:R165">
    <cfRule type="duplicateValues" dxfId="2284" priority="268"/>
  </conditionalFormatting>
  <conditionalFormatting sqref="R112:R165">
    <cfRule type="duplicateValues" dxfId="2283" priority="267"/>
  </conditionalFormatting>
  <conditionalFormatting sqref="R112:R165">
    <cfRule type="duplicateValues" dxfId="2282" priority="266"/>
  </conditionalFormatting>
  <conditionalFormatting sqref="Q43:Q47 Q37:Q39 Q74:Q75 Q81:Q165 Q49:Q61">
    <cfRule type="duplicateValues" dxfId="2281" priority="265"/>
  </conditionalFormatting>
  <conditionalFormatting sqref="R166:R168">
    <cfRule type="duplicateValues" dxfId="2280" priority="264"/>
  </conditionalFormatting>
  <conditionalFormatting sqref="R166:R168">
    <cfRule type="duplicateValues" dxfId="2279" priority="263"/>
  </conditionalFormatting>
  <conditionalFormatting sqref="R166:R168">
    <cfRule type="duplicateValues" dxfId="2278" priority="262"/>
  </conditionalFormatting>
  <conditionalFormatting sqref="R166:R168">
    <cfRule type="duplicateValues" dxfId="2277" priority="261"/>
  </conditionalFormatting>
  <conditionalFormatting sqref="R166:R168">
    <cfRule type="duplicateValues" dxfId="2276" priority="260"/>
  </conditionalFormatting>
  <conditionalFormatting sqref="R166:R168">
    <cfRule type="duplicateValues" dxfId="2275" priority="259"/>
  </conditionalFormatting>
  <conditionalFormatting sqref="R166:R168">
    <cfRule type="duplicateValues" dxfId="2274" priority="258"/>
  </conditionalFormatting>
  <conditionalFormatting sqref="R166:R168">
    <cfRule type="duplicateValues" dxfId="2273" priority="257"/>
  </conditionalFormatting>
  <conditionalFormatting sqref="Q166:Q168">
    <cfRule type="duplicateValues" dxfId="2272" priority="256"/>
  </conditionalFormatting>
  <conditionalFormatting sqref="R169:R219">
    <cfRule type="duplicateValues" dxfId="2271" priority="255"/>
  </conditionalFormatting>
  <conditionalFormatting sqref="R169:R219">
    <cfRule type="duplicateValues" dxfId="2270" priority="254"/>
  </conditionalFormatting>
  <conditionalFormatting sqref="R169:R219">
    <cfRule type="duplicateValues" dxfId="2269" priority="253"/>
  </conditionalFormatting>
  <conditionalFormatting sqref="R169:R219">
    <cfRule type="duplicateValues" dxfId="2268" priority="252"/>
  </conditionalFormatting>
  <conditionalFormatting sqref="R169:R219">
    <cfRule type="duplicateValues" dxfId="2267" priority="251"/>
  </conditionalFormatting>
  <conditionalFormatting sqref="R169:R219">
    <cfRule type="duplicateValues" dxfId="2266" priority="250"/>
  </conditionalFormatting>
  <conditionalFormatting sqref="R169:R219">
    <cfRule type="duplicateValues" dxfId="2265" priority="249"/>
  </conditionalFormatting>
  <conditionalFormatting sqref="R169:R219">
    <cfRule type="duplicateValues" dxfId="2264" priority="248"/>
  </conditionalFormatting>
  <conditionalFormatting sqref="Q169:Q219">
    <cfRule type="duplicateValues" dxfId="2263" priority="247"/>
  </conditionalFormatting>
  <conditionalFormatting sqref="R220">
    <cfRule type="duplicateValues" dxfId="2262" priority="246"/>
  </conditionalFormatting>
  <conditionalFormatting sqref="R220">
    <cfRule type="duplicateValues" dxfId="2261" priority="245"/>
  </conditionalFormatting>
  <conditionalFormatting sqref="R220">
    <cfRule type="duplicateValues" dxfId="2260" priority="244"/>
  </conditionalFormatting>
  <conditionalFormatting sqref="R220">
    <cfRule type="duplicateValues" dxfId="2259" priority="243"/>
  </conditionalFormatting>
  <conditionalFormatting sqref="R220">
    <cfRule type="duplicateValues" dxfId="2258" priority="242"/>
  </conditionalFormatting>
  <conditionalFormatting sqref="R220">
    <cfRule type="duplicateValues" dxfId="2257" priority="241"/>
  </conditionalFormatting>
  <conditionalFormatting sqref="R220">
    <cfRule type="duplicateValues" dxfId="2256" priority="240"/>
  </conditionalFormatting>
  <conditionalFormatting sqref="R220">
    <cfRule type="duplicateValues" dxfId="2255" priority="239"/>
  </conditionalFormatting>
  <conditionalFormatting sqref="Q220">
    <cfRule type="duplicateValues" dxfId="2254" priority="238"/>
  </conditionalFormatting>
  <conditionalFormatting sqref="Q40:Q42">
    <cfRule type="duplicateValues" dxfId="2253" priority="582"/>
  </conditionalFormatting>
  <conditionalFormatting sqref="R40:R43">
    <cfRule type="duplicateValues" dxfId="2252" priority="583"/>
  </conditionalFormatting>
  <conditionalFormatting sqref="R62:R63 R66:R73">
    <cfRule type="duplicateValues" dxfId="2251" priority="229"/>
  </conditionalFormatting>
  <conditionalFormatting sqref="R62:R63">
    <cfRule type="duplicateValues" dxfId="2250" priority="228"/>
  </conditionalFormatting>
  <conditionalFormatting sqref="R62:R63">
    <cfRule type="duplicateValues" dxfId="2249" priority="227"/>
  </conditionalFormatting>
  <conditionalFormatting sqref="R62:R63">
    <cfRule type="duplicateValues" dxfId="2248" priority="226"/>
  </conditionalFormatting>
  <conditionalFormatting sqref="R62:R63">
    <cfRule type="duplicateValues" dxfId="2247" priority="225"/>
  </conditionalFormatting>
  <conditionalFormatting sqref="R62:R63">
    <cfRule type="duplicateValues" dxfId="2246" priority="224"/>
  </conditionalFormatting>
  <conditionalFormatting sqref="R62:R63">
    <cfRule type="duplicateValues" dxfId="2245" priority="223"/>
  </conditionalFormatting>
  <conditionalFormatting sqref="R62:R63">
    <cfRule type="duplicateValues" dxfId="2244" priority="222"/>
  </conditionalFormatting>
  <conditionalFormatting sqref="Q62:Q63 Q66:Q73">
    <cfRule type="duplicateValues" dxfId="2243" priority="221"/>
  </conditionalFormatting>
  <conditionalFormatting sqref="R407:R429">
    <cfRule type="duplicateValues" dxfId="2242" priority="220"/>
  </conditionalFormatting>
  <conditionalFormatting sqref="R407:R429">
    <cfRule type="duplicateValues" dxfId="2241" priority="219"/>
  </conditionalFormatting>
  <conditionalFormatting sqref="R407:R429">
    <cfRule type="duplicateValues" dxfId="2240" priority="218"/>
  </conditionalFormatting>
  <conditionalFormatting sqref="R407:R429">
    <cfRule type="duplicateValues" dxfId="2239" priority="217"/>
  </conditionalFormatting>
  <conditionalFormatting sqref="R407:R429">
    <cfRule type="duplicateValues" dxfId="2238" priority="216"/>
  </conditionalFormatting>
  <conditionalFormatting sqref="R407:R429">
    <cfRule type="duplicateValues" dxfId="2237" priority="215"/>
  </conditionalFormatting>
  <conditionalFormatting sqref="R407:R429">
    <cfRule type="duplicateValues" dxfId="2236" priority="214"/>
  </conditionalFormatting>
  <conditionalFormatting sqref="R407:R429">
    <cfRule type="duplicateValues" dxfId="2235" priority="213"/>
  </conditionalFormatting>
  <conditionalFormatting sqref="AM23">
    <cfRule type="timePeriod" dxfId="2234" priority="212" timePeriod="lastWeek">
      <formula>AND(TODAY()-ROUNDDOWN(AM23,0)&gt;=(WEEKDAY(TODAY())),TODAY()-ROUNDDOWN(AM23,0)&lt;(WEEKDAY(TODAY())+7))</formula>
    </cfRule>
  </conditionalFormatting>
  <conditionalFormatting sqref="AM21">
    <cfRule type="timePeriod" dxfId="2233" priority="209" timePeriod="lastWeek">
      <formula>AND(TODAY()-ROUNDDOWN(AM21,0)&gt;=(WEEKDAY(TODAY())),TODAY()-ROUNDDOWN(AM21,0)&lt;(WEEKDAY(TODAY())+7))</formula>
    </cfRule>
  </conditionalFormatting>
  <conditionalFormatting sqref="AM22:AM24 AM28:AM31">
    <cfRule type="timePeriod" dxfId="2232" priority="210" timePeriod="lastWeek">
      <formula>AND(TODAY()-ROUNDDOWN(AM22,0)&gt;=(WEEKDAY(TODAY())),TODAY()-ROUNDDOWN(AM22,0)&lt;(WEEKDAY(TODAY())+7))</formula>
    </cfRule>
  </conditionalFormatting>
  <conditionalFormatting sqref="Q76:Q77 Q80">
    <cfRule type="duplicateValues" dxfId="2231" priority="208"/>
  </conditionalFormatting>
  <conditionalFormatting sqref="R76:R77 R80">
    <cfRule type="duplicateValues" dxfId="2230" priority="207"/>
  </conditionalFormatting>
  <conditionalFormatting sqref="R76:R77">
    <cfRule type="duplicateValues" dxfId="2229" priority="206"/>
  </conditionalFormatting>
  <conditionalFormatting sqref="R76:R77">
    <cfRule type="duplicateValues" dxfId="2228" priority="205"/>
  </conditionalFormatting>
  <conditionalFormatting sqref="Q78:R79">
    <cfRule type="duplicateValues" dxfId="2227" priority="204"/>
  </conditionalFormatting>
  <conditionalFormatting sqref="AM122">
    <cfRule type="timePeriod" dxfId="2226" priority="203" timePeriod="lastWeek">
      <formula>AND(TODAY()-ROUNDDOWN(AM122,0)&gt;=(WEEKDAY(TODAY())),TODAY()-ROUNDDOWN(AM122,0)&lt;(WEEKDAY(TODAY())+7))</formula>
    </cfRule>
  </conditionalFormatting>
  <conditionalFormatting sqref="R222">
    <cfRule type="duplicateValues" dxfId="2225" priority="585"/>
  </conditionalFormatting>
  <conditionalFormatting sqref="BP223:BP327 R223:R228 R247:R327 R240">
    <cfRule type="duplicateValues" dxfId="2224" priority="202"/>
  </conditionalFormatting>
  <conditionalFormatting sqref="R48">
    <cfRule type="duplicateValues" dxfId="2223" priority="201"/>
  </conditionalFormatting>
  <conditionalFormatting sqref="R48">
    <cfRule type="duplicateValues" dxfId="2222" priority="200"/>
  </conditionalFormatting>
  <conditionalFormatting sqref="R48">
    <cfRule type="duplicateValues" dxfId="2221" priority="199"/>
  </conditionalFormatting>
  <conditionalFormatting sqref="R48">
    <cfRule type="duplicateValues" dxfId="2220" priority="198"/>
  </conditionalFormatting>
  <conditionalFormatting sqref="R48">
    <cfRule type="duplicateValues" dxfId="2219" priority="197"/>
  </conditionalFormatting>
  <conditionalFormatting sqref="R48">
    <cfRule type="duplicateValues" dxfId="2218" priority="196"/>
  </conditionalFormatting>
  <conditionalFormatting sqref="R48">
    <cfRule type="duplicateValues" dxfId="2217" priority="195"/>
  </conditionalFormatting>
  <conditionalFormatting sqref="R48">
    <cfRule type="duplicateValues" dxfId="2216" priority="194"/>
  </conditionalFormatting>
  <conditionalFormatting sqref="Q48">
    <cfRule type="duplicateValues" dxfId="2215" priority="193"/>
  </conditionalFormatting>
  <conditionalFormatting sqref="R241:R246">
    <cfRule type="duplicateValues" dxfId="2214" priority="192"/>
  </conditionalFormatting>
  <conditionalFormatting sqref="AM1152 AM1155 AM1162:AM1163 AM1166 AM1174:AM1178 AM1186:AM1189 AM1211 AM1168:AM1171 AM1194:AM1195 AM1183 AM1202 AM1204:AM1207 AM1181">
    <cfRule type="timePeriod" dxfId="2213" priority="188" timePeriod="lastWeek">
      <formula>AND(TODAY()-ROUNDDOWN(AM1152,0)&gt;=(WEEKDAY(TODAY())),TODAY()-ROUNDDOWN(AM1152,0)&lt;(WEEKDAY(TODAY())+7))</formula>
    </cfRule>
  </conditionalFormatting>
  <conditionalFormatting sqref="AM1232:AM1234 AM1200 AM1198 AM1184 AM1172:AM1173 AM1156 AM1154 AM1151">
    <cfRule type="timePeriod" dxfId="2212" priority="187" timePeriod="lastWeek">
      <formula>AND(TODAY()-ROUNDDOWN(AM1151,0)&gt;=(WEEKDAY(TODAY())),TODAY()-ROUNDDOWN(AM1151,0)&lt;(WEEKDAY(TODAY())+7))</formula>
    </cfRule>
  </conditionalFormatting>
  <conditionalFormatting sqref="AM1648:AM1650 AM1642 AM1185 AM1193 AM1341:AM1345 AM1278 AM1282:AM1290 AM1294:AM1296 AM1299 AM1303:AM1304 AM1347:AM1350 AM1274:AM1276 AM1311:AM1320 AM1327:AM1328 AM1330:AM1339 AM1308 AM1323:AM1325 AM1352">
    <cfRule type="timePeriod" dxfId="2211" priority="81" timePeriod="lastWeek">
      <formula>AND(TODAY()-ROUNDDOWN(AM1185,0)&gt;=(WEEKDAY(TODAY())),TODAY()-ROUNDDOWN(AM1185,0)&lt;(WEEKDAY(TODAY())+7))</formula>
    </cfRule>
  </conditionalFormatting>
  <conditionalFormatting sqref="U1183">
    <cfRule type="duplicateValues" dxfId="2210" priority="586"/>
  </conditionalFormatting>
  <conditionalFormatting sqref="AM914">
    <cfRule type="timePeriod" dxfId="2209" priority="76" timePeriod="lastWeek">
      <formula>AND(TODAY()-ROUNDDOWN(AM914,0)&gt;=(WEEKDAY(TODAY())),TODAY()-ROUNDDOWN(AM914,0)&lt;(WEEKDAY(TODAY())+7))</formula>
    </cfRule>
  </conditionalFormatting>
  <conditionalFormatting sqref="AM1402">
    <cfRule type="timePeriod" dxfId="2208" priority="79" timePeriod="lastWeek">
      <formula>AND(TODAY()-ROUNDDOWN(AM1402,0)&gt;=(WEEKDAY(TODAY())),TODAY()-ROUNDDOWN(AM1402,0)&lt;(WEEKDAY(TODAY())+7))</formula>
    </cfRule>
  </conditionalFormatting>
  <conditionalFormatting sqref="AM1401">
    <cfRule type="timePeriod" dxfId="2207" priority="78" timePeriod="lastWeek">
      <formula>AND(TODAY()-ROUNDDOWN(AM1401,0)&gt;=(WEEKDAY(TODAY())),TODAY()-ROUNDDOWN(AM1401,0)&lt;(WEEKDAY(TODAY())+7))</formula>
    </cfRule>
  </conditionalFormatting>
  <conditionalFormatting sqref="AM1400">
    <cfRule type="timePeriod" dxfId="2206" priority="77" timePeriod="lastWeek">
      <formula>AND(TODAY()-ROUNDDOWN(AM1400,0)&gt;=(WEEKDAY(TODAY())),TODAY()-ROUNDDOWN(AM1400,0)&lt;(WEEKDAY(TODAY())+7))</formula>
    </cfRule>
  </conditionalFormatting>
  <conditionalFormatting sqref="AM1340">
    <cfRule type="timePeriod" dxfId="2205" priority="75" timePeriod="lastWeek">
      <formula>AND(TODAY()-ROUNDDOWN(AM1340,0)&gt;=(WEEKDAY(TODAY())),TODAY()-ROUNDDOWN(AM1340,0)&lt;(WEEKDAY(TODAY())+7))</formula>
    </cfRule>
  </conditionalFormatting>
  <conditionalFormatting sqref="AM1300:AM1302 AM1297:AM1298 AM1291:AM1293 AM1281 AM1277 AM1190:AM1192">
    <cfRule type="timePeriod" dxfId="2204" priority="64" timePeriod="lastWeek">
      <formula>AND(TODAY()-ROUNDDOWN(AM1190,0)&gt;=(WEEKDAY(TODAY())),TODAY()-ROUNDDOWN(AM1190,0)&lt;(WEEKDAY(TODAY())+7))</formula>
    </cfRule>
  </conditionalFormatting>
  <conditionalFormatting sqref="AM1167 AM1346">
    <cfRule type="timePeriod" dxfId="2203" priority="62" timePeriod="lastWeek">
      <formula>AND(TODAY()-ROUNDDOWN(AM1167,0)&gt;=(WEEKDAY(TODAY())),TODAY()-ROUNDDOWN(AM1167,0)&lt;(WEEKDAY(TODAY())+7))</formula>
    </cfRule>
  </conditionalFormatting>
  <conditionalFormatting sqref="AM1660 AM1632 AM1625:AM1626">
    <cfRule type="timePeriod" dxfId="2202" priority="56" timePeriod="lastWeek">
      <formula>AND(TODAY()-ROUNDDOWN(AM1625,0)&gt;=(WEEKDAY(TODAY())),TODAY()-ROUNDDOWN(AM1625,0)&lt;(WEEKDAY(TODAY())+7))</formula>
    </cfRule>
  </conditionalFormatting>
  <conditionalFormatting sqref="AM912:AM913">
    <cfRule type="timePeriod" dxfId="2201" priority="59" timePeriod="lastWeek">
      <formula>AND(TODAY()-ROUNDDOWN(AM912,0)&gt;=(WEEKDAY(TODAY())),TODAY()-ROUNDDOWN(AM912,0)&lt;(WEEKDAY(TODAY())+7))</formula>
    </cfRule>
  </conditionalFormatting>
  <conditionalFormatting sqref="AM1501:AM1504 AM1496 AM1486:AM1491 AM1478 AM1474:AM1475 AM1459 AM1451:AM1456 AM1447:AM1448 AM1445 AM1442 AM1421 AM1399 AM1384 AM1507">
    <cfRule type="timePeriod" dxfId="2200" priority="58" timePeriod="lastWeek">
      <formula>AND(TODAY()-ROUNDDOWN(AM1384,0)&gt;=(WEEKDAY(TODAY())),TODAY()-ROUNDDOWN(AM1384,0)&lt;(WEEKDAY(TODAY())+7))</formula>
    </cfRule>
  </conditionalFormatting>
  <conditionalFormatting sqref="AM1513">
    <cfRule type="timePeriod" dxfId="2199" priority="55" timePeriod="lastWeek">
      <formula>AND(TODAY()-ROUNDDOWN(AM1513,0)&gt;=(WEEKDAY(TODAY())),TODAY()-ROUNDDOWN(AM1513,0)&lt;(WEEKDAY(TODAY())+7))</formula>
    </cfRule>
  </conditionalFormatting>
  <conditionalFormatting sqref="AM1661">
    <cfRule type="timePeriod" dxfId="2198" priority="54" timePeriod="lastWeek">
      <formula>AND(TODAY()-ROUNDDOWN(AM1661,0)&gt;=(WEEKDAY(TODAY())),TODAY()-ROUNDDOWN(AM1661,0)&lt;(WEEKDAY(TODAY())+7))</formula>
    </cfRule>
  </conditionalFormatting>
  <conditionalFormatting sqref="AM1640 AM1635">
    <cfRule type="timePeriod" dxfId="2197" priority="53" timePeriod="lastWeek">
      <formula>AND(TODAY()-ROUNDDOWN(AM1635,0)&gt;=(WEEKDAY(TODAY())),TODAY()-ROUNDDOWN(AM1635,0)&lt;(WEEKDAY(TODAY())+7))</formula>
    </cfRule>
  </conditionalFormatting>
  <conditionalFormatting sqref="AM1520 AM1516 AM1512 AM1510 AM1329 AM1326 AM1310">
    <cfRule type="timePeriod" dxfId="2196" priority="50" timePeriod="lastWeek">
      <formula>AND(TODAY()-ROUNDDOWN(AM1310,0)&gt;=(WEEKDAY(TODAY())),TODAY()-ROUNDDOWN(AM1310,0)&lt;(WEEKDAY(TODAY())+7))</formula>
    </cfRule>
  </conditionalFormatting>
  <conditionalFormatting sqref="AM1630 AM1306 AM1271:AM1272 AM1269 AM1252:AM1255 AM1239 AM1230:AM1231 AM1212:AM1228 AM1208:AM1210">
    <cfRule type="timePeriod" dxfId="2195" priority="49" timePeriod="lastWeek">
      <formula>AND(TODAY()-ROUNDDOWN(AM1208,0)&gt;=(WEEKDAY(TODAY())),TODAY()-ROUNDDOWN(AM1208,0)&lt;(WEEKDAY(TODAY())+7))</formula>
    </cfRule>
  </conditionalFormatting>
  <conditionalFormatting sqref="AM1596:AM1604">
    <cfRule type="timePeriod" dxfId="2194" priority="48" timePeriod="lastWeek">
      <formula>AND(TODAY()-ROUNDDOWN(AM1596,0)&gt;=(WEEKDAY(TODAY())),TODAY()-ROUNDDOWN(AM1596,0)&lt;(WEEKDAY(TODAY())+7))</formula>
    </cfRule>
  </conditionalFormatting>
  <conditionalFormatting sqref="AM1321:AM1322">
    <cfRule type="timePeriod" dxfId="2193" priority="45" timePeriod="lastWeek">
      <formula>AND(TODAY()-ROUNDDOWN(AM1321,0)&gt;=(WEEKDAY(TODAY())),TODAY()-ROUNDDOWN(AM1321,0)&lt;(WEEKDAY(TODAY())+7))</formula>
    </cfRule>
  </conditionalFormatting>
  <conditionalFormatting sqref="AM1460:AM1461 AM1273">
    <cfRule type="timePeriod" dxfId="2192" priority="44" timePeriod="lastWeek">
      <formula>AND(TODAY()-ROUNDDOWN(AM1273,0)&gt;=(WEEKDAY(TODAY())),TODAY()-ROUNDDOWN(AM1273,0)&lt;(WEEKDAY(TODAY())+7))</formula>
    </cfRule>
  </conditionalFormatting>
  <conditionalFormatting sqref="AM1472:AM1473">
    <cfRule type="timePeriod" dxfId="2191" priority="43" timePeriod="lastWeek">
      <formula>AND(TODAY()-ROUNDDOWN(AM1472,0)&gt;=(WEEKDAY(TODAY())),TODAY()-ROUNDDOWN(AM1472,0)&lt;(WEEKDAY(TODAY())+7))</formula>
    </cfRule>
  </conditionalFormatting>
  <conditionalFormatting sqref="AM1564 AM1279 AM1270 AM1263:AM1268 AM1305 AM1307 AM1309 AM1424 AM1426 AM1463:AM1466 AM1566 AM1560 AM1568:AM1570 AM1574 AM1606 AM1572">
    <cfRule type="timePeriod" dxfId="2190" priority="42" timePeriod="lastWeek">
      <formula>AND(TODAY()-ROUNDDOWN(AM1263,0)&gt;=(WEEKDAY(TODAY())),TODAY()-ROUNDDOWN(AM1263,0)&lt;(WEEKDAY(TODAY())+7))</formula>
    </cfRule>
  </conditionalFormatting>
  <conditionalFormatting sqref="AM1658 AM1646:AM1647 AM1629 AM1493 AM1280 AM1229">
    <cfRule type="timePeriod" dxfId="2189" priority="41" timePeriod="lastWeek">
      <formula>AND(TODAY()-ROUNDDOWN(AM1229,0)&gt;=(WEEKDAY(TODAY())),TODAY()-ROUNDDOWN(AM1229,0)&lt;(WEEKDAY(TODAY())+7))</formula>
    </cfRule>
  </conditionalFormatting>
  <conditionalFormatting sqref="AM1631">
    <cfRule type="timePeriod" dxfId="2188" priority="40" timePeriod="lastWeek">
      <formula>AND(TODAY()-ROUNDDOWN(AM1631,0)&gt;=(WEEKDAY(TODAY())),TODAY()-ROUNDDOWN(AM1631,0)&lt;(WEEKDAY(TODAY())+7))</formula>
    </cfRule>
  </conditionalFormatting>
  <conditionalFormatting sqref="AM1506">
    <cfRule type="timePeriod" dxfId="2187" priority="39" timePeriod="lastWeek">
      <formula>AND(TODAY()-ROUNDDOWN(AM1506,0)&gt;=(WEEKDAY(TODAY())),TODAY()-ROUNDDOWN(AM1506,0)&lt;(WEEKDAY(TODAY())+7))</formula>
    </cfRule>
  </conditionalFormatting>
  <conditionalFormatting sqref="AM1196:AM1197">
    <cfRule type="timePeriod" dxfId="2186" priority="38" timePeriod="lastWeek">
      <formula>AND(TODAY()-ROUNDDOWN(AM1196,0)&gt;=(WEEKDAY(TODAY())),TODAY()-ROUNDDOWN(AM1196,0)&lt;(WEEKDAY(TODAY())+7))</formula>
    </cfRule>
  </conditionalFormatting>
  <conditionalFormatting sqref="AM1203">
    <cfRule type="timePeriod" dxfId="2185" priority="37" timePeriod="lastWeek">
      <formula>AND(TODAY()-ROUNDDOWN(AM1203,0)&gt;=(WEEKDAY(TODAY())),TODAY()-ROUNDDOWN(AM1203,0)&lt;(WEEKDAY(TODAY())+7))</formula>
    </cfRule>
  </conditionalFormatting>
  <conditionalFormatting sqref="AM1457 AM1383 AM1358:AM1359">
    <cfRule type="timePeriod" dxfId="2184" priority="36" timePeriod="lastWeek">
      <formula>AND(TODAY()-ROUNDDOWN(AM1358,0)&gt;=(WEEKDAY(TODAY())),TODAY()-ROUNDDOWN(AM1358,0)&lt;(WEEKDAY(TODAY())+7))</formula>
    </cfRule>
  </conditionalFormatting>
  <conditionalFormatting sqref="AM1467">
    <cfRule type="timePeriod" dxfId="2183" priority="35" timePeriod="lastWeek">
      <formula>AND(TODAY()-ROUNDDOWN(AM1467,0)&gt;=(WEEKDAY(TODAY())),TODAY()-ROUNDDOWN(AM1467,0)&lt;(WEEKDAY(TODAY())+7))</formula>
    </cfRule>
  </conditionalFormatting>
  <conditionalFormatting sqref="AM1618">
    <cfRule type="timePeriod" dxfId="2182" priority="34" timePeriod="lastWeek">
      <formula>AND(TODAY()-ROUNDDOWN(AM1618,0)&gt;=(WEEKDAY(TODAY())),TODAY()-ROUNDDOWN(AM1618,0)&lt;(WEEKDAY(TODAY())+7))</formula>
    </cfRule>
  </conditionalFormatting>
  <conditionalFormatting sqref="AM902:AM904">
    <cfRule type="timePeriod" dxfId="2181" priority="33" timePeriod="lastWeek">
      <formula>AND(TODAY()-ROUNDDOWN(AM902,0)&gt;=(WEEKDAY(TODAY())),TODAY()-ROUNDDOWN(AM902,0)&lt;(WEEKDAY(TODAY())+7))</formula>
    </cfRule>
  </conditionalFormatting>
  <conditionalFormatting sqref="AM569">
    <cfRule type="timePeriod" dxfId="2180" priority="32" timePeriod="lastWeek">
      <formula>AND(TODAY()-ROUNDDOWN(AM569,0)&gt;=(WEEKDAY(TODAY())),TODAY()-ROUNDDOWN(AM569,0)&lt;(WEEKDAY(TODAY())+7))</formula>
    </cfRule>
  </conditionalFormatting>
  <conditionalFormatting sqref="AM566:AM567">
    <cfRule type="timePeriod" dxfId="2179" priority="31" timePeriod="lastWeek">
      <formula>AND(TODAY()-ROUNDDOWN(AM566,0)&gt;=(WEEKDAY(TODAY())),TODAY()-ROUNDDOWN(AM566,0)&lt;(WEEKDAY(TODAY())+7))</formula>
    </cfRule>
  </conditionalFormatting>
  <conditionalFormatting sqref="AM1495">
    <cfRule type="timePeriod" dxfId="2178" priority="30" timePeriod="lastWeek">
      <formula>AND(TODAY()-ROUNDDOWN(AM1495,0)&gt;=(WEEKDAY(TODAY())),TODAY()-ROUNDDOWN(AM1495,0)&lt;(WEEKDAY(TODAY())+7))</formula>
    </cfRule>
  </conditionalFormatting>
  <conditionalFormatting sqref="AM1351 AM1182 AM1149:AM1150">
    <cfRule type="timePeriod" dxfId="2177" priority="29" timePeriod="lastWeek">
      <formula>AND(TODAY()-ROUNDDOWN(AM1149,0)&gt;=(WEEKDAY(TODAY())),TODAY()-ROUNDDOWN(AM1149,0)&lt;(WEEKDAY(TODAY())+7))</formula>
    </cfRule>
  </conditionalFormatting>
  <conditionalFormatting sqref="AM1476">
    <cfRule type="timePeriod" dxfId="2176" priority="28" timePeriod="lastWeek">
      <formula>AND(TODAY()-ROUNDDOWN(AM1476,0)&gt;=(WEEKDAY(TODAY())),TODAY()-ROUNDDOWN(AM1476,0)&lt;(WEEKDAY(TODAY())+7))</formula>
    </cfRule>
  </conditionalFormatting>
  <conditionalFormatting sqref="AM1562 AM1556:AM1558">
    <cfRule type="timePeriod" dxfId="2175" priority="27" timePeriod="lastWeek">
      <formula>AND(TODAY()-ROUNDDOWN(AM1556,0)&gt;=(WEEKDAY(TODAY())),TODAY()-ROUNDDOWN(AM1556,0)&lt;(WEEKDAY(TODAY())+7))</formula>
    </cfRule>
  </conditionalFormatting>
  <conditionalFormatting sqref="AM1479">
    <cfRule type="timePeriod" dxfId="2174" priority="26" timePeriod="lastWeek">
      <formula>AND(TODAY()-ROUNDDOWN(AM1479,0)&gt;=(WEEKDAY(TODAY())),TODAY()-ROUNDDOWN(AM1479,0)&lt;(WEEKDAY(TODAY())+7))</formula>
    </cfRule>
  </conditionalFormatting>
  <conditionalFormatting sqref="AM836">
    <cfRule type="timePeriod" dxfId="2173" priority="25" timePeriod="lastWeek">
      <formula>AND(TODAY()-ROUNDDOWN(AM836,0)&gt;=(WEEKDAY(TODAY())),TODAY()-ROUNDDOWN(AM836,0)&lt;(WEEKDAY(TODAY())+7))</formula>
    </cfRule>
  </conditionalFormatting>
  <conditionalFormatting sqref="AM837:AM843 AM845:AM861">
    <cfRule type="timePeriod" dxfId="2172" priority="24" timePeriod="lastWeek">
      <formula>AND(TODAY()-ROUNDDOWN(AM837,0)&gt;=(WEEKDAY(TODAY())),TODAY()-ROUNDDOWN(AM837,0)&lt;(WEEKDAY(TODAY())+7))</formula>
    </cfRule>
  </conditionalFormatting>
  <conditionalFormatting sqref="AM862:AM865">
    <cfRule type="timePeriod" dxfId="2171" priority="23" timePeriod="lastWeek">
      <formula>AND(TODAY()-ROUNDDOWN(AM862,0)&gt;=(WEEKDAY(TODAY())),TODAY()-ROUNDDOWN(AM862,0)&lt;(WEEKDAY(TODAY())+7))</formula>
    </cfRule>
  </conditionalFormatting>
  <conditionalFormatting sqref="AM866:AM868">
    <cfRule type="timePeriod" dxfId="2170" priority="22" timePeriod="lastWeek">
      <formula>AND(TODAY()-ROUNDDOWN(AM866,0)&gt;=(WEEKDAY(TODAY())),TODAY()-ROUNDDOWN(AM866,0)&lt;(WEEKDAY(TODAY())+7))</formula>
    </cfRule>
  </conditionalFormatting>
  <conditionalFormatting sqref="AM869">
    <cfRule type="timePeriod" dxfId="2169" priority="21" timePeriod="lastWeek">
      <formula>AND(TODAY()-ROUNDDOWN(AM869,0)&gt;=(WEEKDAY(TODAY())),TODAY()-ROUNDDOWN(AM869,0)&lt;(WEEKDAY(TODAY())+7))</formula>
    </cfRule>
  </conditionalFormatting>
  <conditionalFormatting sqref="AM28:AM33">
    <cfRule type="timePeriod" dxfId="2168" priority="20" timePeriod="lastWeek">
      <formula>AND(TODAY()-ROUNDDOWN(AM28,0)&gt;=(WEEKDAY(TODAY())),TODAY()-ROUNDDOWN(AM28,0)&lt;(WEEKDAY(TODAY())+7))</formula>
    </cfRule>
  </conditionalFormatting>
  <conditionalFormatting sqref="AM1179:AM1180">
    <cfRule type="timePeriod" dxfId="2167" priority="19" timePeriod="lastWeek">
      <formula>AND(TODAY()-ROUNDDOWN(AM1179,0)&gt;=(WEEKDAY(TODAY())),TODAY()-ROUNDDOWN(AM1179,0)&lt;(WEEKDAY(TODAY())+7))</formula>
    </cfRule>
  </conditionalFormatting>
  <conditionalFormatting sqref="AM844">
    <cfRule type="timePeriod" dxfId="2166" priority="18" timePeriod="lastWeek">
      <formula>AND(TODAY()-ROUNDDOWN(AM844,0)&gt;=(WEEKDAY(TODAY())),TODAY()-ROUNDDOWN(AM844,0)&lt;(WEEKDAY(TODAY())+7))</formula>
    </cfRule>
  </conditionalFormatting>
  <conditionalFormatting sqref="AM1240">
    <cfRule type="timePeriod" dxfId="2165" priority="17" timePeriod="lastWeek">
      <formula>AND(TODAY()-ROUNDDOWN(AM1240,0)&gt;=(WEEKDAY(TODAY())),TODAY()-ROUNDDOWN(AM1240,0)&lt;(WEEKDAY(TODAY())+7))</formula>
    </cfRule>
  </conditionalFormatting>
  <conditionalFormatting sqref="AM830:AM835">
    <cfRule type="timePeriod" dxfId="2164" priority="16" timePeriod="lastWeek">
      <formula>AND(TODAY()-ROUNDDOWN(AM830,0)&gt;=(WEEKDAY(TODAY())),TODAY()-ROUNDDOWN(AM830,0)&lt;(WEEKDAY(TODAY())+7))</formula>
    </cfRule>
  </conditionalFormatting>
  <conditionalFormatting sqref="AM828">
    <cfRule type="timePeriod" dxfId="2163" priority="15" timePeriod="lastWeek">
      <formula>AND(TODAY()-ROUNDDOWN(AM828,0)&gt;=(WEEKDAY(TODAY())),TODAY()-ROUNDDOWN(AM828,0)&lt;(WEEKDAY(TODAY())+7))</formula>
    </cfRule>
  </conditionalFormatting>
  <conditionalFormatting sqref="AM1153">
    <cfRule type="timePeriod" dxfId="2162" priority="14" timePeriod="lastWeek">
      <formula>AND(TODAY()-ROUNDDOWN(AM1153,0)&gt;=(WEEKDAY(TODAY())),TODAY()-ROUNDDOWN(AM1153,0)&lt;(WEEKDAY(TODAY())+7))</formula>
    </cfRule>
  </conditionalFormatting>
  <conditionalFormatting sqref="AM829 AM822:AM827">
    <cfRule type="timePeriod" dxfId="2161" priority="11" timePeriod="lastWeek">
      <formula>AND(TODAY()-ROUNDDOWN(AM822,0)&gt;=(WEEKDAY(TODAY())),TODAY()-ROUNDDOWN(AM822,0)&lt;(WEEKDAY(TODAY())+7))</formula>
    </cfRule>
  </conditionalFormatting>
  <conditionalFormatting sqref="AM17:AM20">
    <cfRule type="timePeriod" dxfId="2160" priority="10" timePeriod="lastWeek">
      <formula>AND(TODAY()-ROUNDDOWN(AM17,0)&gt;=(WEEKDAY(TODAY())),TODAY()-ROUNDDOWN(AM17,0)&lt;(WEEKDAY(TODAY())+7))</formula>
    </cfRule>
  </conditionalFormatting>
  <conditionalFormatting sqref="P1183">
    <cfRule type="duplicateValues" dxfId="2159" priority="606"/>
  </conditionalFormatting>
  <conditionalFormatting sqref="AM6:AM7 AM14:AM16">
    <cfRule type="timePeriod" dxfId="2158" priority="9" timePeriod="lastWeek">
      <formula>AND(TODAY()-ROUNDDOWN(AM6,0)&gt;=(WEEKDAY(TODAY())),TODAY()-ROUNDDOWN(AM6,0)&lt;(WEEKDAY(TODAY())+7))</formula>
    </cfRule>
  </conditionalFormatting>
  <conditionalFormatting sqref="AM25">
    <cfRule type="timePeriod" dxfId="2157" priority="8" timePeriod="lastWeek">
      <formula>AND(TODAY()-ROUNDDOWN(AM25,0)&gt;=(WEEKDAY(TODAY())),TODAY()-ROUNDDOWN(AM25,0)&lt;(WEEKDAY(TODAY())+7))</formula>
    </cfRule>
  </conditionalFormatting>
  <conditionalFormatting sqref="AM25">
    <cfRule type="timePeriod" dxfId="2156" priority="7" timePeriod="lastWeek">
      <formula>AND(TODAY()-ROUNDDOWN(AM25,0)&gt;=(WEEKDAY(TODAY())),TODAY()-ROUNDDOWN(AM25,0)&lt;(WEEKDAY(TODAY())+7))</formula>
    </cfRule>
  </conditionalFormatting>
  <conditionalFormatting sqref="AM26">
    <cfRule type="timePeriod" dxfId="2155" priority="6" timePeriod="lastWeek">
      <formula>AND(TODAY()-ROUNDDOWN(AM26,0)&gt;=(WEEKDAY(TODAY())),TODAY()-ROUNDDOWN(AM26,0)&lt;(WEEKDAY(TODAY())+7))</formula>
    </cfRule>
  </conditionalFormatting>
  <conditionalFormatting sqref="AM26">
    <cfRule type="timePeriod" dxfId="2154" priority="5" timePeriod="lastWeek">
      <formula>AND(TODAY()-ROUNDDOWN(AM26,0)&gt;=(WEEKDAY(TODAY())),TODAY()-ROUNDDOWN(AM26,0)&lt;(WEEKDAY(TODAY())+7))</formula>
    </cfRule>
  </conditionalFormatting>
  <conditionalFormatting sqref="AM27:AM29">
    <cfRule type="timePeriod" dxfId="2153" priority="4" timePeriod="lastWeek">
      <formula>AND(TODAY()-ROUNDDOWN(AM27,0)&gt;=(WEEKDAY(TODAY())),TODAY()-ROUNDDOWN(AM27,0)&lt;(WEEKDAY(TODAY())+7))</formula>
    </cfRule>
  </conditionalFormatting>
  <conditionalFormatting sqref="AM27:AM29">
    <cfRule type="timePeriod" dxfId="2152" priority="3" timePeriod="lastWeek">
      <formula>AND(TODAY()-ROUNDDOWN(AM27,0)&gt;=(WEEKDAY(TODAY())),TODAY()-ROUNDDOWN(AM27,0)&lt;(WEEKDAY(TODAY())+7))</formula>
    </cfRule>
  </conditionalFormatting>
  <conditionalFormatting sqref="AM8:AM13">
    <cfRule type="timePeriod" dxfId="2151" priority="2" timePeriod="lastWeek">
      <formula>AND(TODAY()-ROUNDDOWN(AM8,0)&gt;=(WEEKDAY(TODAY())),TODAY()-ROUNDDOWN(AM8,0)&lt;(WEEKDAY(TODAY())+7))</formula>
    </cfRule>
  </conditionalFormatting>
  <conditionalFormatting sqref="AM1106">
    <cfRule type="timePeriod" dxfId="2150" priority="1" timePeriod="lastWeek">
      <formula>AND(TODAY()-ROUNDDOWN(AM1106,0)&gt;=(WEEKDAY(TODAY())),TODAY()-ROUNDDOWN(AM1106,0)&lt;(WEEKDAY(TODAY())+7))</formula>
    </cfRule>
  </conditionalFormatting>
  <dataValidations disablePrompts="1" count="1">
    <dataValidation type="list" allowBlank="1" showInputMessage="1" showErrorMessage="1" sqref="BF1500 BF1498 BD5:BD1673">
      <formula1>L_Progress</formula1>
    </dataValidation>
  </dataValidation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2"/>
  <sheetViews>
    <sheetView topLeftCell="A556" zoomScale="85" zoomScaleNormal="85" workbookViewId="0">
      <selection activeCell="L560" sqref="L560"/>
    </sheetView>
  </sheetViews>
  <sheetFormatPr defaultRowHeight="15"/>
  <cols>
    <col min="1" max="1" width="6.42578125" customWidth="1"/>
    <col min="2" max="2" width="17.85546875" bestFit="1" customWidth="1"/>
    <col min="3" max="3" width="37.140625" bestFit="1" customWidth="1"/>
    <col min="4" max="4" width="10.7109375" customWidth="1"/>
    <col min="5" max="5" width="10.5703125" customWidth="1"/>
    <col min="6" max="6" width="14.7109375" customWidth="1"/>
    <col min="7" max="7" width="12.28515625" customWidth="1"/>
    <col min="8" max="8" width="17.85546875" bestFit="1" customWidth="1"/>
    <col min="9" max="9" width="15" customWidth="1"/>
    <col min="10" max="10" width="16.42578125" bestFit="1" customWidth="1"/>
  </cols>
  <sheetData>
    <row r="1" spans="1:16" ht="25.5" customHeight="1">
      <c r="A1" s="140" t="s">
        <v>6517</v>
      </c>
      <c r="B1" s="140" t="s">
        <v>6437</v>
      </c>
      <c r="C1" s="140" t="s">
        <v>6438</v>
      </c>
      <c r="D1" s="140" t="s">
        <v>6518</v>
      </c>
      <c r="E1" s="140" t="s">
        <v>6441</v>
      </c>
      <c r="F1" s="140" t="s">
        <v>6519</v>
      </c>
      <c r="G1" s="140" t="s">
        <v>6520</v>
      </c>
      <c r="H1" s="140" t="s">
        <v>6521</v>
      </c>
      <c r="I1" s="141" t="s">
        <v>6522</v>
      </c>
      <c r="J1" s="142" t="s">
        <v>6523</v>
      </c>
      <c r="K1" s="142" t="s">
        <v>6524</v>
      </c>
    </row>
    <row r="2" spans="1:16" s="1" customFormat="1">
      <c r="A2" s="143">
        <v>1</v>
      </c>
      <c r="B2" s="124" t="s">
        <v>1623</v>
      </c>
      <c r="C2" s="122" t="s">
        <v>1624</v>
      </c>
      <c r="D2" s="124" t="s">
        <v>6433</v>
      </c>
      <c r="E2" s="124" t="s">
        <v>201</v>
      </c>
      <c r="F2" s="124" t="s">
        <v>2223</v>
      </c>
      <c r="G2" s="130">
        <v>44424</v>
      </c>
      <c r="H2" s="144"/>
      <c r="I2" s="144"/>
      <c r="J2" s="145" t="s">
        <v>5969</v>
      </c>
      <c r="K2" s="146">
        <v>6.6</v>
      </c>
    </row>
    <row r="3" spans="1:16" s="1" customFormat="1">
      <c r="A3" s="147">
        <v>2</v>
      </c>
      <c r="B3" s="148" t="s">
        <v>1615</v>
      </c>
      <c r="C3" s="149" t="s">
        <v>1616</v>
      </c>
      <c r="D3" s="148" t="s">
        <v>205</v>
      </c>
      <c r="E3" s="148" t="s">
        <v>2198</v>
      </c>
      <c r="F3" s="148" t="s">
        <v>2200</v>
      </c>
      <c r="G3" s="150">
        <v>44396</v>
      </c>
      <c r="H3" s="151"/>
      <c r="I3" s="151"/>
      <c r="J3" s="152">
        <v>551004981534</v>
      </c>
      <c r="K3" s="153">
        <v>6.6</v>
      </c>
    </row>
    <row r="4" spans="1:16">
      <c r="P4">
        <f>215/290</f>
        <v>0.74137931034482762</v>
      </c>
    </row>
    <row r="5" spans="1:16" ht="24">
      <c r="A5" s="140" t="s">
        <v>6517</v>
      </c>
      <c r="B5" s="140" t="s">
        <v>6437</v>
      </c>
      <c r="C5" s="140" t="s">
        <v>6438</v>
      </c>
      <c r="D5" s="140" t="s">
        <v>6518</v>
      </c>
      <c r="E5" s="140" t="s">
        <v>6441</v>
      </c>
      <c r="F5" s="140" t="s">
        <v>6519</v>
      </c>
      <c r="G5" s="140" t="s">
        <v>6520</v>
      </c>
      <c r="H5" s="140" t="s">
        <v>6521</v>
      </c>
      <c r="I5" s="141" t="s">
        <v>6522</v>
      </c>
      <c r="J5" s="142" t="s">
        <v>6523</v>
      </c>
      <c r="K5" s="142" t="s">
        <v>6524</v>
      </c>
      <c r="P5">
        <f>176/290</f>
        <v>0.60689655172413792</v>
      </c>
    </row>
    <row r="6" spans="1:16">
      <c r="A6" s="143">
        <v>1</v>
      </c>
      <c r="B6" s="125" t="s">
        <v>1381</v>
      </c>
      <c r="C6" s="125" t="s">
        <v>1382</v>
      </c>
      <c r="D6" s="125" t="s">
        <v>199</v>
      </c>
      <c r="E6" s="125" t="s">
        <v>5907</v>
      </c>
      <c r="F6" s="125" t="s">
        <v>2203</v>
      </c>
      <c r="G6" s="130">
        <v>44435</v>
      </c>
      <c r="H6" s="6"/>
      <c r="I6" s="6"/>
      <c r="J6" s="154">
        <v>525520287756</v>
      </c>
      <c r="K6" s="155">
        <v>7.7</v>
      </c>
    </row>
    <row r="7" spans="1:16">
      <c r="A7" s="143">
        <v>2</v>
      </c>
      <c r="B7" s="125" t="s">
        <v>1363</v>
      </c>
      <c r="C7" s="123" t="s">
        <v>1364</v>
      </c>
      <c r="D7" s="125" t="s">
        <v>199</v>
      </c>
      <c r="E7" s="125" t="s">
        <v>5907</v>
      </c>
      <c r="F7" s="125" t="s">
        <v>2203</v>
      </c>
      <c r="G7" s="130">
        <v>44426</v>
      </c>
      <c r="H7" s="6"/>
      <c r="I7" s="6"/>
      <c r="J7" s="154" t="s">
        <v>2350</v>
      </c>
      <c r="K7" s="155">
        <v>7.7</v>
      </c>
    </row>
    <row r="8" spans="1:16" ht="36">
      <c r="B8" s="140" t="s">
        <v>6437</v>
      </c>
      <c r="C8" s="140" t="s">
        <v>6438</v>
      </c>
      <c r="D8" s="142" t="s">
        <v>6523</v>
      </c>
      <c r="E8" s="142" t="s">
        <v>6524</v>
      </c>
    </row>
    <row r="9" spans="1:16" ht="24">
      <c r="B9" s="123" t="s">
        <v>1047</v>
      </c>
      <c r="C9" s="123" t="s">
        <v>1048</v>
      </c>
      <c r="D9" s="156" t="s">
        <v>2401</v>
      </c>
      <c r="E9" s="156">
        <v>6.6</v>
      </c>
    </row>
    <row r="10" spans="1:16" ht="24">
      <c r="B10" s="125" t="s">
        <v>1667</v>
      </c>
      <c r="C10" s="123" t="s">
        <v>1668</v>
      </c>
      <c r="D10" s="156" t="s">
        <v>2402</v>
      </c>
      <c r="E10" s="156">
        <v>6.6</v>
      </c>
    </row>
    <row r="13" spans="1:16" ht="36">
      <c r="B13" s="140" t="s">
        <v>6437</v>
      </c>
      <c r="C13" s="140" t="s">
        <v>6438</v>
      </c>
      <c r="D13" s="140" t="s">
        <v>6518</v>
      </c>
      <c r="E13" s="140" t="s">
        <v>6520</v>
      </c>
      <c r="F13" s="140" t="s">
        <v>6521</v>
      </c>
      <c r="G13" s="141" t="s">
        <v>6522</v>
      </c>
      <c r="H13" s="142" t="s">
        <v>6523</v>
      </c>
      <c r="I13" s="142" t="s">
        <v>6524</v>
      </c>
      <c r="J13" s="142" t="s">
        <v>6782</v>
      </c>
    </row>
    <row r="14" spans="1:16">
      <c r="B14" s="125" t="s">
        <v>1701</v>
      </c>
      <c r="C14" s="125" t="s">
        <v>1702</v>
      </c>
      <c r="D14" s="125" t="s">
        <v>205</v>
      </c>
      <c r="E14" s="130">
        <v>44483</v>
      </c>
      <c r="F14" s="125"/>
      <c r="G14" s="125"/>
      <c r="H14" s="183" t="s">
        <v>6833</v>
      </c>
      <c r="I14" s="125">
        <v>6.6</v>
      </c>
      <c r="J14" s="185">
        <v>44482</v>
      </c>
    </row>
    <row r="15" spans="1:16">
      <c r="B15" s="125" t="s">
        <v>1719</v>
      </c>
      <c r="C15" s="125" t="s">
        <v>1720</v>
      </c>
      <c r="D15" s="125" t="s">
        <v>205</v>
      </c>
      <c r="E15" s="130">
        <v>44483</v>
      </c>
      <c r="F15" s="6"/>
      <c r="G15" s="6"/>
      <c r="H15" s="183" t="s">
        <v>6836</v>
      </c>
      <c r="I15" s="125">
        <v>6.6</v>
      </c>
      <c r="J15" s="185">
        <v>44482</v>
      </c>
    </row>
    <row r="16" spans="1:16">
      <c r="B16" s="125" t="s">
        <v>1773</v>
      </c>
      <c r="C16" s="125" t="s">
        <v>1774</v>
      </c>
      <c r="D16" s="125" t="s">
        <v>205</v>
      </c>
      <c r="E16" s="130">
        <v>44483</v>
      </c>
      <c r="F16" s="6"/>
      <c r="G16" s="6"/>
      <c r="H16" s="157" t="s">
        <v>6834</v>
      </c>
      <c r="I16" s="157">
        <v>6.6</v>
      </c>
      <c r="J16" s="185">
        <v>44482</v>
      </c>
    </row>
    <row r="17" spans="2:11">
      <c r="B17" s="125" t="s">
        <v>1937</v>
      </c>
      <c r="C17" s="123" t="s">
        <v>1938</v>
      </c>
      <c r="D17" s="125" t="s">
        <v>205</v>
      </c>
      <c r="E17" s="130">
        <v>44483</v>
      </c>
      <c r="F17" s="6"/>
      <c r="G17" s="6"/>
      <c r="H17" s="157" t="s">
        <v>6837</v>
      </c>
      <c r="I17" s="157">
        <v>6.6</v>
      </c>
      <c r="J17" s="185">
        <v>44482</v>
      </c>
    </row>
    <row r="18" spans="2:11">
      <c r="B18" s="125" t="s">
        <v>1939</v>
      </c>
      <c r="C18" s="123" t="s">
        <v>1940</v>
      </c>
      <c r="D18" s="125" t="s">
        <v>205</v>
      </c>
      <c r="E18" s="130">
        <v>44483</v>
      </c>
      <c r="F18" s="6"/>
      <c r="G18" s="6"/>
      <c r="H18" s="157" t="s">
        <v>6835</v>
      </c>
      <c r="I18" s="157">
        <v>6.6</v>
      </c>
      <c r="J18" s="185">
        <v>44482</v>
      </c>
      <c r="K18" s="160"/>
    </row>
    <row r="19" spans="2:11">
      <c r="B19" s="125" t="s">
        <v>1881</v>
      </c>
      <c r="C19" s="123" t="s">
        <v>1882</v>
      </c>
      <c r="D19" s="125" t="s">
        <v>205</v>
      </c>
      <c r="E19" s="130">
        <v>44483</v>
      </c>
      <c r="F19" s="6"/>
      <c r="G19" s="6"/>
      <c r="H19" s="157" t="s">
        <v>6787</v>
      </c>
      <c r="I19" s="157">
        <v>6.6</v>
      </c>
      <c r="J19" s="185">
        <v>44482</v>
      </c>
      <c r="K19" s="160"/>
    </row>
    <row r="20" spans="2:11">
      <c r="B20" s="125" t="s">
        <v>1689</v>
      </c>
      <c r="C20" s="123" t="s">
        <v>1690</v>
      </c>
      <c r="D20" s="125" t="s">
        <v>205</v>
      </c>
      <c r="E20" s="130">
        <v>44483</v>
      </c>
      <c r="F20" s="6"/>
      <c r="G20" s="6"/>
      <c r="H20" s="157" t="s">
        <v>6838</v>
      </c>
      <c r="I20" s="157">
        <v>6.6</v>
      </c>
      <c r="J20" s="185">
        <v>44483</v>
      </c>
      <c r="K20" s="160"/>
    </row>
    <row r="21" spans="2:11">
      <c r="B21" s="158"/>
      <c r="C21" s="158"/>
      <c r="D21" s="158"/>
      <c r="E21" s="158"/>
      <c r="F21" s="158"/>
      <c r="G21" s="159"/>
      <c r="H21" s="93"/>
      <c r="I21" s="94"/>
      <c r="J21" s="160"/>
      <c r="K21" s="160"/>
    </row>
    <row r="22" spans="2:11" ht="36">
      <c r="B22" s="140" t="s">
        <v>6437</v>
      </c>
      <c r="C22" s="140" t="s">
        <v>6438</v>
      </c>
      <c r="D22" s="140" t="s">
        <v>6518</v>
      </c>
      <c r="E22" s="140" t="s">
        <v>6520</v>
      </c>
      <c r="F22" s="140" t="s">
        <v>6521</v>
      </c>
      <c r="G22" s="141" t="s">
        <v>6522</v>
      </c>
      <c r="H22" s="142" t="s">
        <v>6523</v>
      </c>
      <c r="I22" s="142" t="s">
        <v>6524</v>
      </c>
    </row>
    <row r="23" spans="2:11" hidden="1">
      <c r="B23" s="125" t="s">
        <v>1805</v>
      </c>
      <c r="C23" s="125" t="s">
        <v>1806</v>
      </c>
      <c r="D23" s="125" t="s">
        <v>205</v>
      </c>
      <c r="E23" s="130">
        <v>44483</v>
      </c>
      <c r="F23" s="6"/>
      <c r="G23" s="6"/>
      <c r="H23" s="161" t="s">
        <v>6839</v>
      </c>
      <c r="I23" s="155">
        <v>6.6</v>
      </c>
    </row>
    <row r="24" spans="2:11" hidden="1">
      <c r="B24" s="125" t="s">
        <v>1803</v>
      </c>
      <c r="C24" s="123" t="s">
        <v>1804</v>
      </c>
      <c r="D24" s="125" t="s">
        <v>205</v>
      </c>
      <c r="E24" s="130">
        <v>44483</v>
      </c>
      <c r="F24" s="6"/>
      <c r="G24" s="6"/>
      <c r="H24" s="161" t="s">
        <v>6840</v>
      </c>
      <c r="I24" s="155">
        <v>6.6</v>
      </c>
    </row>
    <row r="25" spans="2:11">
      <c r="B25" s="125" t="s">
        <v>7115</v>
      </c>
      <c r="C25" s="123" t="s">
        <v>7116</v>
      </c>
      <c r="D25" s="125" t="s">
        <v>205</v>
      </c>
      <c r="E25" s="130">
        <v>44497</v>
      </c>
      <c r="F25" s="6"/>
      <c r="G25" s="6"/>
      <c r="H25" s="161">
        <v>514561067549</v>
      </c>
      <c r="I25" s="155">
        <v>6.6</v>
      </c>
    </row>
    <row r="26" spans="2:11">
      <c r="B26" s="125" t="s">
        <v>1841</v>
      </c>
      <c r="C26" s="123" t="s">
        <v>1842</v>
      </c>
      <c r="D26" s="125" t="s">
        <v>205</v>
      </c>
      <c r="E26" s="130">
        <v>44483</v>
      </c>
      <c r="F26" s="6"/>
      <c r="G26" s="6"/>
      <c r="H26" s="161" t="s">
        <v>6842</v>
      </c>
      <c r="I26" s="155">
        <v>6.6</v>
      </c>
    </row>
    <row r="27" spans="2:11">
      <c r="B27" s="125" t="s">
        <v>1869</v>
      </c>
      <c r="C27" s="123" t="s">
        <v>1870</v>
      </c>
      <c r="D27" s="125" t="s">
        <v>205</v>
      </c>
      <c r="E27" s="130">
        <v>44483</v>
      </c>
      <c r="F27" s="6"/>
      <c r="G27" s="6"/>
      <c r="H27" s="161">
        <v>513500998222</v>
      </c>
      <c r="I27" s="155">
        <v>6.6</v>
      </c>
    </row>
    <row r="28" spans="2:11">
      <c r="B28" s="125" t="s">
        <v>1759</v>
      </c>
      <c r="C28" s="123" t="s">
        <v>1760</v>
      </c>
      <c r="D28" s="125" t="s">
        <v>205</v>
      </c>
      <c r="E28" s="130">
        <v>44483</v>
      </c>
      <c r="F28" s="6"/>
      <c r="G28" s="6"/>
      <c r="H28" s="161" t="s">
        <v>6843</v>
      </c>
      <c r="I28" s="155">
        <v>6.6</v>
      </c>
    </row>
    <row r="29" spans="2:11">
      <c r="B29" s="125" t="s">
        <v>1440</v>
      </c>
      <c r="C29" s="123" t="s">
        <v>1441</v>
      </c>
      <c r="D29" s="125" t="s">
        <v>205</v>
      </c>
      <c r="E29" s="130">
        <v>44445</v>
      </c>
      <c r="F29" s="6"/>
      <c r="G29" s="6"/>
      <c r="H29" s="161" t="s">
        <v>2366</v>
      </c>
      <c r="I29" s="155">
        <v>6.6</v>
      </c>
    </row>
    <row r="30" spans="2:11">
      <c r="B30" s="125" t="s">
        <v>1687</v>
      </c>
      <c r="C30" s="123" t="s">
        <v>1688</v>
      </c>
      <c r="D30" s="125" t="s">
        <v>205</v>
      </c>
      <c r="E30" s="130">
        <v>44445</v>
      </c>
      <c r="F30" s="6"/>
      <c r="G30" s="6"/>
      <c r="H30" s="161" t="s">
        <v>2407</v>
      </c>
      <c r="I30" s="155">
        <v>6.6</v>
      </c>
    </row>
    <row r="34" spans="2:10" ht="36">
      <c r="B34" s="140" t="s">
        <v>6437</v>
      </c>
      <c r="C34" s="140" t="s">
        <v>6438</v>
      </c>
      <c r="D34" s="140" t="s">
        <v>6518</v>
      </c>
      <c r="E34" s="140" t="s">
        <v>6520</v>
      </c>
      <c r="F34" s="140" t="s">
        <v>6521</v>
      </c>
      <c r="G34" s="141" t="s">
        <v>6522</v>
      </c>
      <c r="H34" s="142" t="s">
        <v>6523</v>
      </c>
      <c r="I34" s="142" t="s">
        <v>6524</v>
      </c>
    </row>
    <row r="35" spans="2:10" hidden="1">
      <c r="B35" s="125" t="s">
        <v>1913</v>
      </c>
      <c r="C35" s="125" t="s">
        <v>1914</v>
      </c>
      <c r="D35" s="125" t="s">
        <v>205</v>
      </c>
      <c r="E35" s="130">
        <v>44483</v>
      </c>
      <c r="F35" s="6"/>
      <c r="G35" s="6"/>
      <c r="H35" s="161" t="s">
        <v>6844</v>
      </c>
      <c r="I35" s="155">
        <v>6.6</v>
      </c>
    </row>
    <row r="36" spans="2:10" hidden="1">
      <c r="B36" s="125" t="s">
        <v>1927</v>
      </c>
      <c r="C36" s="125" t="s">
        <v>1928</v>
      </c>
      <c r="D36" s="125" t="s">
        <v>205</v>
      </c>
      <c r="E36" s="130">
        <v>44483</v>
      </c>
      <c r="F36" s="6"/>
      <c r="G36" s="6"/>
      <c r="H36" s="161" t="s">
        <v>6845</v>
      </c>
      <c r="I36" s="155">
        <v>6.6</v>
      </c>
    </row>
    <row r="37" spans="2:10" hidden="1">
      <c r="B37" s="125" t="s">
        <v>1769</v>
      </c>
      <c r="C37" s="125" t="s">
        <v>1770</v>
      </c>
      <c r="D37" s="125" t="s">
        <v>205</v>
      </c>
      <c r="E37" s="130">
        <v>44483</v>
      </c>
      <c r="F37" s="6"/>
      <c r="G37" s="6"/>
      <c r="H37" s="161" t="s">
        <v>6846</v>
      </c>
      <c r="I37" s="155">
        <v>6.6</v>
      </c>
    </row>
    <row r="38" spans="2:10" hidden="1">
      <c r="B38" s="125" t="s">
        <v>1777</v>
      </c>
      <c r="C38" s="125" t="s">
        <v>1778</v>
      </c>
      <c r="D38" s="125" t="s">
        <v>205</v>
      </c>
      <c r="E38" s="130">
        <v>44483</v>
      </c>
      <c r="F38" s="6"/>
      <c r="G38" s="6"/>
      <c r="H38" s="161" t="s">
        <v>6847</v>
      </c>
      <c r="I38" s="155">
        <v>6.6</v>
      </c>
    </row>
    <row r="39" spans="2:10">
      <c r="B39" s="125" t="s">
        <v>1907</v>
      </c>
      <c r="C39" s="125" t="s">
        <v>1908</v>
      </c>
      <c r="D39" s="125" t="s">
        <v>205</v>
      </c>
      <c r="E39" s="130">
        <v>44484</v>
      </c>
      <c r="F39" s="125"/>
      <c r="G39" s="125"/>
      <c r="H39" s="125" t="s">
        <v>6848</v>
      </c>
      <c r="I39" s="125">
        <v>6.6</v>
      </c>
    </row>
    <row r="40" spans="2:10">
      <c r="B40" s="125" t="s">
        <v>1921</v>
      </c>
      <c r="C40" s="125" t="s">
        <v>1922</v>
      </c>
      <c r="D40" s="125" t="s">
        <v>205</v>
      </c>
      <c r="E40" s="130">
        <v>44484</v>
      </c>
      <c r="F40" s="125"/>
      <c r="G40" s="125"/>
      <c r="H40" s="125" t="s">
        <v>6849</v>
      </c>
      <c r="I40" s="125">
        <v>6.6</v>
      </c>
    </row>
    <row r="43" spans="2:10" ht="36">
      <c r="B43" s="140" t="s">
        <v>6437</v>
      </c>
      <c r="C43" s="140" t="s">
        <v>6438</v>
      </c>
      <c r="D43" s="140" t="s">
        <v>6518</v>
      </c>
      <c r="E43" s="140" t="s">
        <v>6520</v>
      </c>
      <c r="F43" s="140" t="s">
        <v>6521</v>
      </c>
      <c r="G43" s="141" t="s">
        <v>6522</v>
      </c>
      <c r="H43" s="142" t="s">
        <v>6523</v>
      </c>
      <c r="I43" s="142" t="s">
        <v>6524</v>
      </c>
      <c r="J43" s="142" t="s">
        <v>6782</v>
      </c>
    </row>
    <row r="44" spans="2:10">
      <c r="B44" s="124" t="s">
        <v>1765</v>
      </c>
      <c r="C44" s="124" t="s">
        <v>1766</v>
      </c>
      <c r="D44" s="130" t="s">
        <v>205</v>
      </c>
      <c r="E44" s="130">
        <v>44485</v>
      </c>
      <c r="F44" s="124"/>
      <c r="G44" s="124"/>
      <c r="H44" s="124" t="s">
        <v>6857</v>
      </c>
      <c r="I44" s="124">
        <v>6.6</v>
      </c>
      <c r="J44" s="189">
        <v>44484</v>
      </c>
    </row>
    <row r="45" spans="2:10">
      <c r="B45" s="124" t="s">
        <v>1699</v>
      </c>
      <c r="C45" s="124" t="s">
        <v>1700</v>
      </c>
      <c r="D45" s="130" t="s">
        <v>205</v>
      </c>
      <c r="E45" s="130">
        <v>44485</v>
      </c>
      <c r="F45" s="124"/>
      <c r="G45" s="124"/>
      <c r="H45" s="124" t="s">
        <v>6858</v>
      </c>
      <c r="I45" s="124">
        <v>6.6</v>
      </c>
      <c r="J45" s="189">
        <v>44484</v>
      </c>
    </row>
    <row r="46" spans="2:10">
      <c r="B46" s="124" t="s">
        <v>1785</v>
      </c>
      <c r="C46" s="124" t="s">
        <v>1786</v>
      </c>
      <c r="D46" s="130" t="s">
        <v>205</v>
      </c>
      <c r="E46" s="130">
        <v>44485</v>
      </c>
      <c r="F46" s="124"/>
      <c r="G46" s="124"/>
      <c r="H46" s="124" t="s">
        <v>6859</v>
      </c>
      <c r="I46" s="124">
        <v>6.6</v>
      </c>
      <c r="J46" s="189">
        <v>44484</v>
      </c>
    </row>
    <row r="47" spans="2:10">
      <c r="B47" s="124" t="s">
        <v>1695</v>
      </c>
      <c r="C47" s="124" t="s">
        <v>1696</v>
      </c>
      <c r="D47" s="130" t="s">
        <v>205</v>
      </c>
      <c r="E47" s="130">
        <v>44485</v>
      </c>
      <c r="F47" s="124"/>
      <c r="G47" s="124"/>
      <c r="H47" s="124" t="s">
        <v>6851</v>
      </c>
      <c r="I47" s="124">
        <v>6.6</v>
      </c>
      <c r="J47" s="189">
        <v>44484</v>
      </c>
    </row>
    <row r="48" spans="2:10">
      <c r="B48" s="124" t="s">
        <v>1855</v>
      </c>
      <c r="C48" s="124" t="s">
        <v>1856</v>
      </c>
      <c r="D48" s="130" t="s">
        <v>205</v>
      </c>
      <c r="E48" s="130">
        <v>44485</v>
      </c>
      <c r="F48" s="124"/>
      <c r="G48" s="124"/>
      <c r="H48" s="124" t="s">
        <v>6854</v>
      </c>
      <c r="I48" s="124">
        <v>6.6</v>
      </c>
      <c r="J48" s="189">
        <v>44484</v>
      </c>
    </row>
    <row r="49" spans="2:10">
      <c r="B49" s="124" t="s">
        <v>1873</v>
      </c>
      <c r="C49" s="124" t="s">
        <v>1874</v>
      </c>
      <c r="D49" s="130" t="s">
        <v>205</v>
      </c>
      <c r="E49" s="130">
        <v>44485</v>
      </c>
      <c r="F49" s="124"/>
      <c r="G49" s="124"/>
      <c r="H49" s="124" t="s">
        <v>6856</v>
      </c>
      <c r="I49" s="124">
        <v>6.6</v>
      </c>
      <c r="J49" s="189">
        <v>44484</v>
      </c>
    </row>
    <row r="50" spans="2:10">
      <c r="B50" s="124" t="s">
        <v>1751</v>
      </c>
      <c r="C50" s="124" t="s">
        <v>1752</v>
      </c>
      <c r="D50" s="130" t="s">
        <v>205</v>
      </c>
      <c r="E50" s="130">
        <v>44485</v>
      </c>
      <c r="F50" s="124"/>
      <c r="G50" s="124"/>
      <c r="H50" s="124" t="s">
        <v>6853</v>
      </c>
      <c r="I50" s="124">
        <v>6.6</v>
      </c>
      <c r="J50" s="189">
        <v>44484</v>
      </c>
    </row>
    <row r="51" spans="2:10">
      <c r="B51" s="124" t="s">
        <v>1897</v>
      </c>
      <c r="C51" s="124" t="s">
        <v>1898</v>
      </c>
      <c r="D51" s="130" t="s">
        <v>205</v>
      </c>
      <c r="E51" s="130">
        <v>44485</v>
      </c>
      <c r="F51" s="124"/>
      <c r="G51" s="124"/>
      <c r="H51" s="124" t="s">
        <v>6855</v>
      </c>
      <c r="I51" s="124">
        <v>6.6</v>
      </c>
      <c r="J51" s="189">
        <v>44484</v>
      </c>
    </row>
    <row r="52" spans="2:10">
      <c r="B52" s="124" t="s">
        <v>1883</v>
      </c>
      <c r="C52" s="124" t="s">
        <v>1884</v>
      </c>
      <c r="D52" s="130" t="s">
        <v>205</v>
      </c>
      <c r="E52" s="130">
        <v>44485</v>
      </c>
      <c r="F52" s="124"/>
      <c r="G52" s="124"/>
      <c r="H52" s="124" t="s">
        <v>6852</v>
      </c>
      <c r="I52" s="124">
        <v>6.6</v>
      </c>
      <c r="J52" s="189">
        <v>44484</v>
      </c>
    </row>
    <row r="53" spans="2:10">
      <c r="B53" s="124" t="s">
        <v>1933</v>
      </c>
      <c r="C53" s="124" t="s">
        <v>1934</v>
      </c>
      <c r="D53" s="130" t="s">
        <v>205</v>
      </c>
      <c r="E53" s="130">
        <v>44485</v>
      </c>
      <c r="F53" s="124"/>
      <c r="G53" s="124"/>
      <c r="H53" s="124" t="s">
        <v>6860</v>
      </c>
      <c r="I53" s="124">
        <v>6.6</v>
      </c>
      <c r="J53" s="189">
        <v>44484</v>
      </c>
    </row>
    <row r="56" spans="2:10" ht="36">
      <c r="B56" s="140" t="s">
        <v>6437</v>
      </c>
      <c r="C56" s="140" t="s">
        <v>6438</v>
      </c>
      <c r="D56" s="140" t="s">
        <v>6518</v>
      </c>
      <c r="E56" s="140" t="s">
        <v>6520</v>
      </c>
      <c r="F56" s="140" t="s">
        <v>6521</v>
      </c>
      <c r="G56" s="141" t="s">
        <v>7040</v>
      </c>
      <c r="H56" s="142" t="s">
        <v>6523</v>
      </c>
      <c r="I56" s="142" t="s">
        <v>6524</v>
      </c>
    </row>
    <row r="57" spans="2:10">
      <c r="B57" s="124" t="s">
        <v>1905</v>
      </c>
      <c r="C57" s="124" t="s">
        <v>1906</v>
      </c>
      <c r="D57" s="130" t="s">
        <v>205</v>
      </c>
      <c r="E57" s="130">
        <v>44496</v>
      </c>
      <c r="F57" s="124"/>
      <c r="G57" s="124"/>
      <c r="H57" s="124" t="s">
        <v>6976</v>
      </c>
      <c r="I57" s="124">
        <v>6.6</v>
      </c>
      <c r="J57" t="s">
        <v>7044</v>
      </c>
    </row>
    <row r="58" spans="2:10" hidden="1">
      <c r="B58" s="124" t="s">
        <v>1867</v>
      </c>
      <c r="C58" s="124" t="s">
        <v>1868</v>
      </c>
      <c r="D58" s="130" t="s">
        <v>205</v>
      </c>
      <c r="E58" s="130">
        <v>44491</v>
      </c>
      <c r="F58" s="124"/>
      <c r="G58" s="124"/>
      <c r="H58" s="124" t="s">
        <v>6952</v>
      </c>
      <c r="I58" s="124">
        <v>6.6</v>
      </c>
    </row>
    <row r="59" spans="2:10" hidden="1">
      <c r="B59" s="124" t="s">
        <v>1821</v>
      </c>
      <c r="C59" s="124" t="s">
        <v>1822</v>
      </c>
      <c r="D59" s="130" t="s">
        <v>205</v>
      </c>
      <c r="E59" s="130">
        <v>44491</v>
      </c>
      <c r="F59" s="124"/>
      <c r="G59" s="124"/>
      <c r="H59" s="124" t="s">
        <v>6950</v>
      </c>
      <c r="I59" s="124">
        <v>6.6</v>
      </c>
    </row>
    <row r="60" spans="2:10" hidden="1">
      <c r="B60" s="124" t="s">
        <v>1825</v>
      </c>
      <c r="C60" s="124" t="s">
        <v>1826</v>
      </c>
      <c r="D60" s="130" t="s">
        <v>205</v>
      </c>
      <c r="E60" s="130">
        <v>44491</v>
      </c>
      <c r="F60" s="124"/>
      <c r="G60" s="124"/>
      <c r="H60" s="124" t="s">
        <v>6951</v>
      </c>
      <c r="I60" s="124">
        <v>6.6</v>
      </c>
    </row>
    <row r="61" spans="2:10" hidden="1">
      <c r="B61" s="124" t="s">
        <v>1917</v>
      </c>
      <c r="C61" s="124" t="s">
        <v>1918</v>
      </c>
      <c r="D61" s="130" t="s">
        <v>205</v>
      </c>
      <c r="E61" s="130">
        <v>44491</v>
      </c>
      <c r="F61" s="124"/>
      <c r="G61" s="124"/>
      <c r="H61" s="124" t="s">
        <v>6948</v>
      </c>
      <c r="I61" s="124">
        <v>6.6</v>
      </c>
    </row>
    <row r="62" spans="2:10" hidden="1">
      <c r="B62" s="124" t="s">
        <v>1859</v>
      </c>
      <c r="C62" s="124" t="s">
        <v>1860</v>
      </c>
      <c r="D62" s="130" t="s">
        <v>205</v>
      </c>
      <c r="E62" s="130">
        <v>44490</v>
      </c>
      <c r="F62" s="124"/>
      <c r="G62" s="124"/>
      <c r="H62" s="124" t="s">
        <v>6923</v>
      </c>
      <c r="I62" s="124">
        <v>6.6</v>
      </c>
    </row>
    <row r="63" spans="2:10" hidden="1">
      <c r="B63" s="124" t="s">
        <v>1827</v>
      </c>
      <c r="C63" s="124" t="s">
        <v>1828</v>
      </c>
      <c r="D63" s="130" t="s">
        <v>205</v>
      </c>
      <c r="E63" s="130">
        <v>44490</v>
      </c>
      <c r="F63" s="124"/>
      <c r="G63" s="124"/>
      <c r="H63" s="124" t="s">
        <v>6922</v>
      </c>
      <c r="I63" s="124">
        <v>6.6</v>
      </c>
    </row>
    <row r="64" spans="2:10" hidden="1">
      <c r="B64" s="124" t="s">
        <v>1875</v>
      </c>
      <c r="C64" s="124" t="s">
        <v>1876</v>
      </c>
      <c r="D64" s="130" t="s">
        <v>205</v>
      </c>
      <c r="E64" s="130">
        <v>44490</v>
      </c>
      <c r="F64" s="124"/>
      <c r="G64" s="124"/>
      <c r="H64" s="124" t="s">
        <v>6925</v>
      </c>
      <c r="I64" s="124">
        <v>6.6</v>
      </c>
    </row>
    <row r="65" spans="1:10" hidden="1">
      <c r="B65" s="124" t="s">
        <v>1935</v>
      </c>
      <c r="C65" s="124" t="s">
        <v>1936</v>
      </c>
      <c r="D65" s="130" t="s">
        <v>205</v>
      </c>
      <c r="E65" s="130">
        <v>44490</v>
      </c>
      <c r="F65" s="124"/>
      <c r="G65" s="124"/>
      <c r="H65" s="124" t="s">
        <v>6920</v>
      </c>
      <c r="I65" s="124">
        <v>6.6</v>
      </c>
    </row>
    <row r="66" spans="1:10">
      <c r="B66" s="124" t="s">
        <v>1713</v>
      </c>
      <c r="C66" s="124" t="s">
        <v>1714</v>
      </c>
      <c r="D66" s="130" t="s">
        <v>205</v>
      </c>
      <c r="E66" s="130">
        <v>44496</v>
      </c>
      <c r="F66" s="124"/>
      <c r="G66" s="124"/>
      <c r="H66" s="122" t="s">
        <v>7041</v>
      </c>
      <c r="I66" s="124">
        <v>6.6</v>
      </c>
      <c r="J66" t="s">
        <v>7044</v>
      </c>
    </row>
    <row r="67" spans="1:10">
      <c r="B67" s="124" t="s">
        <v>1857</v>
      </c>
      <c r="C67" s="124" t="s">
        <v>1858</v>
      </c>
      <c r="D67" s="130" t="s">
        <v>205</v>
      </c>
      <c r="E67" s="130">
        <v>44496</v>
      </c>
      <c r="F67" s="124"/>
      <c r="G67" s="124"/>
      <c r="H67" s="122" t="s">
        <v>7041</v>
      </c>
      <c r="I67" s="124">
        <v>6.6</v>
      </c>
      <c r="J67" t="s">
        <v>7044</v>
      </c>
    </row>
    <row r="68" spans="1:10">
      <c r="B68" s="124" t="s">
        <v>1707</v>
      </c>
      <c r="C68" s="124" t="s">
        <v>1708</v>
      </c>
      <c r="D68" s="130" t="s">
        <v>205</v>
      </c>
      <c r="E68" s="130">
        <v>44496</v>
      </c>
      <c r="F68" s="124"/>
      <c r="G68" s="124"/>
      <c r="H68" s="122" t="s">
        <v>7041</v>
      </c>
      <c r="I68" s="124">
        <v>6.6</v>
      </c>
      <c r="J68" t="s">
        <v>7044</v>
      </c>
    </row>
    <row r="69" spans="1:10">
      <c r="B69" s="124" t="s">
        <v>1851</v>
      </c>
      <c r="C69" s="124" t="s">
        <v>1852</v>
      </c>
      <c r="D69" s="130" t="s">
        <v>205</v>
      </c>
      <c r="E69" s="130">
        <v>44496</v>
      </c>
      <c r="F69" s="124"/>
      <c r="G69" s="124"/>
      <c r="H69" s="122" t="s">
        <v>7041</v>
      </c>
      <c r="I69" s="124">
        <v>6.6</v>
      </c>
      <c r="J69" t="s">
        <v>7044</v>
      </c>
    </row>
    <row r="70" spans="1:10">
      <c r="B70" s="124" t="s">
        <v>1871</v>
      </c>
      <c r="C70" s="124" t="s">
        <v>1872</v>
      </c>
      <c r="D70" s="130" t="s">
        <v>205</v>
      </c>
      <c r="E70" s="130">
        <v>44496</v>
      </c>
      <c r="F70" s="124"/>
      <c r="G70" s="124"/>
      <c r="H70" s="122" t="s">
        <v>7041</v>
      </c>
      <c r="I70" s="124">
        <v>6.6</v>
      </c>
      <c r="J70" t="s">
        <v>7044</v>
      </c>
    </row>
    <row r="71" spans="1:10">
      <c r="B71" s="124" t="s">
        <v>1849</v>
      </c>
      <c r="C71" s="124" t="s">
        <v>1850</v>
      </c>
      <c r="D71" s="130" t="s">
        <v>205</v>
      </c>
      <c r="E71" s="130">
        <v>44496</v>
      </c>
      <c r="F71" s="124"/>
      <c r="G71" s="124"/>
      <c r="H71" s="122" t="s">
        <v>7041</v>
      </c>
      <c r="I71" s="124">
        <v>6.6</v>
      </c>
      <c r="J71" t="s">
        <v>7044</v>
      </c>
    </row>
    <row r="72" spans="1:10">
      <c r="B72" s="124" t="s">
        <v>1885</v>
      </c>
      <c r="C72" s="124" t="s">
        <v>1886</v>
      </c>
      <c r="D72" s="130" t="s">
        <v>205</v>
      </c>
      <c r="E72" s="130">
        <v>44496</v>
      </c>
      <c r="F72" s="124"/>
      <c r="G72" s="124"/>
      <c r="H72" s="203">
        <v>532762048277</v>
      </c>
      <c r="I72" s="124">
        <v>6.6</v>
      </c>
      <c r="J72" t="s">
        <v>7043</v>
      </c>
    </row>
    <row r="75" spans="1:10" ht="36">
      <c r="B75" s="140" t="s">
        <v>6437</v>
      </c>
      <c r="C75" s="140" t="s">
        <v>6438</v>
      </c>
      <c r="D75" s="140" t="s">
        <v>6518</v>
      </c>
      <c r="E75" s="140" t="s">
        <v>6520</v>
      </c>
      <c r="F75" s="140" t="s">
        <v>6521</v>
      </c>
      <c r="G75" s="141" t="s">
        <v>6522</v>
      </c>
      <c r="H75" s="142" t="s">
        <v>6523</v>
      </c>
      <c r="I75" s="142" t="s">
        <v>6524</v>
      </c>
    </row>
    <row r="76" spans="1:10">
      <c r="B76" s="124" t="s">
        <v>5939</v>
      </c>
      <c r="C76" s="124" t="s">
        <v>5940</v>
      </c>
      <c r="D76" s="130" t="s">
        <v>199</v>
      </c>
      <c r="E76" s="130">
        <v>44497</v>
      </c>
      <c r="F76" s="124"/>
      <c r="G76" s="124"/>
      <c r="H76" s="203">
        <v>566101065949</v>
      </c>
      <c r="I76" s="124">
        <v>6.6</v>
      </c>
      <c r="J76" t="s">
        <v>2197</v>
      </c>
    </row>
    <row r="77" spans="1:10">
      <c r="B77" s="124" t="s">
        <v>5941</v>
      </c>
      <c r="C77" s="124" t="s">
        <v>5942</v>
      </c>
      <c r="D77" s="130" t="s">
        <v>199</v>
      </c>
      <c r="E77" s="130">
        <v>44497</v>
      </c>
      <c r="F77" s="124"/>
      <c r="G77" s="124"/>
      <c r="H77" s="203">
        <v>523024864892</v>
      </c>
      <c r="I77" s="124">
        <v>7.7</v>
      </c>
      <c r="J77" t="s">
        <v>4468</v>
      </c>
    </row>
    <row r="80" spans="1:10" ht="36">
      <c r="A80" t="s">
        <v>7143</v>
      </c>
      <c r="B80" s="140" t="s">
        <v>6437</v>
      </c>
      <c r="C80" s="140" t="s">
        <v>6438</v>
      </c>
      <c r="D80" s="140" t="s">
        <v>6518</v>
      </c>
      <c r="E80" s="140" t="s">
        <v>6520</v>
      </c>
      <c r="F80" s="140" t="s">
        <v>6521</v>
      </c>
      <c r="G80" s="141" t="s">
        <v>7040</v>
      </c>
      <c r="H80" s="142" t="s">
        <v>6523</v>
      </c>
      <c r="I80" s="142" t="s">
        <v>6524</v>
      </c>
    </row>
    <row r="81" spans="1:11">
      <c r="B81" s="124" t="s">
        <v>1487</v>
      </c>
      <c r="C81" s="124" t="s">
        <v>1488</v>
      </c>
      <c r="D81" s="130" t="s">
        <v>205</v>
      </c>
      <c r="E81" s="130">
        <v>44500</v>
      </c>
      <c r="F81" s="124"/>
      <c r="G81" s="124"/>
      <c r="H81" s="203">
        <v>566101065949</v>
      </c>
      <c r="I81" s="124">
        <v>6.6</v>
      </c>
      <c r="J81" t="s">
        <v>7043</v>
      </c>
      <c r="K81" t="s">
        <v>7144</v>
      </c>
    </row>
    <row r="82" spans="1:11">
      <c r="B82" s="124" t="s">
        <v>1458</v>
      </c>
      <c r="C82" s="124" t="s">
        <v>1459</v>
      </c>
      <c r="D82" s="130" t="s">
        <v>205</v>
      </c>
      <c r="E82" s="130">
        <v>44500</v>
      </c>
      <c r="F82" s="124"/>
      <c r="G82" s="124"/>
      <c r="H82" s="203">
        <v>535812240425</v>
      </c>
      <c r="I82" s="124">
        <v>6.6</v>
      </c>
      <c r="J82" t="s">
        <v>4470</v>
      </c>
      <c r="K82" t="s">
        <v>103</v>
      </c>
    </row>
    <row r="83" spans="1:11">
      <c r="B83" s="124" t="s">
        <v>1551</v>
      </c>
      <c r="C83" s="124" t="s">
        <v>1552</v>
      </c>
      <c r="D83" s="130" t="s">
        <v>205</v>
      </c>
      <c r="E83" s="130">
        <v>44500</v>
      </c>
      <c r="F83" s="124"/>
      <c r="G83" s="124"/>
      <c r="H83" s="203" t="s">
        <v>6720</v>
      </c>
      <c r="I83" s="124">
        <v>6.6</v>
      </c>
      <c r="J83" t="s">
        <v>4472</v>
      </c>
      <c r="K83" t="s">
        <v>203</v>
      </c>
    </row>
    <row r="84" spans="1:11">
      <c r="B84" s="124" t="s">
        <v>6673</v>
      </c>
      <c r="C84" s="291" t="s">
        <v>7145</v>
      </c>
      <c r="D84" s="130" t="s">
        <v>205</v>
      </c>
      <c r="E84" s="130">
        <v>44500</v>
      </c>
      <c r="F84" s="124"/>
      <c r="G84" s="124"/>
      <c r="H84" s="203">
        <v>172801510119</v>
      </c>
      <c r="I84" s="124">
        <v>6.6</v>
      </c>
      <c r="J84" t="s">
        <v>7146</v>
      </c>
      <c r="K84" t="s">
        <v>7147</v>
      </c>
    </row>
    <row r="87" spans="1:11" ht="36">
      <c r="B87" s="140" t="s">
        <v>6437</v>
      </c>
      <c r="C87" s="140" t="s">
        <v>6438</v>
      </c>
      <c r="D87" s="140" t="s">
        <v>6518</v>
      </c>
      <c r="E87" s="140" t="s">
        <v>6520</v>
      </c>
      <c r="F87" s="140" t="s">
        <v>6521</v>
      </c>
      <c r="G87" s="141" t="s">
        <v>6522</v>
      </c>
      <c r="H87" s="142" t="s">
        <v>6523</v>
      </c>
      <c r="I87" s="142" t="s">
        <v>6524</v>
      </c>
    </row>
    <row r="88" spans="1:11">
      <c r="B88" s="124" t="s">
        <v>1424</v>
      </c>
      <c r="C88" s="124" t="s">
        <v>1425</v>
      </c>
      <c r="D88" s="130"/>
      <c r="E88" s="130"/>
      <c r="F88" s="124"/>
      <c r="G88" s="124"/>
      <c r="H88" s="236" t="s">
        <v>7148</v>
      </c>
      <c r="I88" s="124">
        <v>5.5</v>
      </c>
      <c r="J88" t="s">
        <v>7043</v>
      </c>
      <c r="K88" t="s">
        <v>7144</v>
      </c>
    </row>
    <row r="90" spans="1:11" ht="36">
      <c r="A90" t="s">
        <v>7149</v>
      </c>
      <c r="B90" s="140" t="s">
        <v>6437</v>
      </c>
      <c r="C90" s="140" t="s">
        <v>6438</v>
      </c>
      <c r="D90" s="140" t="s">
        <v>6518</v>
      </c>
      <c r="E90" s="140" t="s">
        <v>6520</v>
      </c>
      <c r="F90" s="140" t="s">
        <v>6521</v>
      </c>
      <c r="G90" s="141" t="s">
        <v>7040</v>
      </c>
      <c r="H90" s="142" t="s">
        <v>6523</v>
      </c>
      <c r="I90" s="142" t="s">
        <v>6524</v>
      </c>
    </row>
    <row r="91" spans="1:11">
      <c r="B91" s="124" t="s">
        <v>5991</v>
      </c>
      <c r="C91" s="291" t="s">
        <v>5992</v>
      </c>
      <c r="D91" s="130" t="s">
        <v>205</v>
      </c>
      <c r="E91" s="130">
        <v>44500</v>
      </c>
      <c r="F91" s="124"/>
      <c r="G91" s="124"/>
      <c r="H91" s="203">
        <v>141203544150</v>
      </c>
      <c r="I91" s="124">
        <v>6.6</v>
      </c>
      <c r="J91" t="s">
        <v>7146</v>
      </c>
    </row>
    <row r="92" spans="1:11">
      <c r="B92" s="124" t="s">
        <v>1577</v>
      </c>
      <c r="C92" s="124" t="s">
        <v>1578</v>
      </c>
      <c r="D92" s="130" t="s">
        <v>205</v>
      </c>
      <c r="E92" s="130">
        <v>44500</v>
      </c>
      <c r="F92" s="124"/>
      <c r="G92" s="124"/>
      <c r="H92" s="203">
        <v>134510175465</v>
      </c>
      <c r="I92" s="124">
        <v>6.6</v>
      </c>
      <c r="J92" t="s">
        <v>7150</v>
      </c>
      <c r="K92" t="s">
        <v>7147</v>
      </c>
    </row>
    <row r="94" spans="1:11" ht="36">
      <c r="B94" s="140" t="s">
        <v>6437</v>
      </c>
      <c r="C94" s="140" t="s">
        <v>6438</v>
      </c>
      <c r="D94" s="140" t="s">
        <v>6518</v>
      </c>
      <c r="E94" s="140" t="s">
        <v>6520</v>
      </c>
      <c r="F94" s="140" t="s">
        <v>6521</v>
      </c>
      <c r="G94" s="141" t="s">
        <v>6522</v>
      </c>
      <c r="H94" s="142" t="s">
        <v>6523</v>
      </c>
      <c r="I94" s="142" t="s">
        <v>6524</v>
      </c>
    </row>
    <row r="95" spans="1:11">
      <c r="B95" s="124" t="s">
        <v>5972</v>
      </c>
      <c r="C95" s="124" t="s">
        <v>5973</v>
      </c>
      <c r="D95" s="130" t="s">
        <v>199</v>
      </c>
      <c r="E95" s="130">
        <v>44501</v>
      </c>
      <c r="F95" s="124"/>
      <c r="G95" s="124"/>
      <c r="H95" s="203">
        <v>524020698374</v>
      </c>
      <c r="I95" s="124">
        <v>7.7</v>
      </c>
      <c r="J95" t="s">
        <v>4468</v>
      </c>
    </row>
    <row r="97" spans="2:10" ht="36">
      <c r="B97" s="140" t="s">
        <v>6437</v>
      </c>
      <c r="C97" s="140" t="s">
        <v>6438</v>
      </c>
      <c r="D97" s="140" t="s">
        <v>6518</v>
      </c>
      <c r="E97" s="140" t="s">
        <v>6520</v>
      </c>
      <c r="F97" s="140" t="s">
        <v>6521</v>
      </c>
      <c r="G97" s="141" t="s">
        <v>7040</v>
      </c>
      <c r="H97" s="142" t="s">
        <v>6523</v>
      </c>
      <c r="I97" s="142" t="s">
        <v>6524</v>
      </c>
    </row>
    <row r="98" spans="2:10">
      <c r="B98" s="124" t="s">
        <v>1731</v>
      </c>
      <c r="C98" s="124" t="s">
        <v>1732</v>
      </c>
      <c r="D98" s="130" t="s">
        <v>205</v>
      </c>
      <c r="E98" s="130">
        <v>44502</v>
      </c>
      <c r="F98" s="124"/>
      <c r="G98" s="124"/>
      <c r="H98" s="203" t="s">
        <v>7139</v>
      </c>
      <c r="I98" s="124">
        <v>6.6</v>
      </c>
      <c r="J98" t="s">
        <v>4474</v>
      </c>
    </row>
    <row r="99" spans="2:10">
      <c r="B99" s="124" t="s">
        <v>5996</v>
      </c>
      <c r="C99" s="124" t="s">
        <v>5997</v>
      </c>
      <c r="D99" s="130" t="s">
        <v>205</v>
      </c>
      <c r="E99" s="130">
        <v>44502</v>
      </c>
      <c r="F99" s="124"/>
      <c r="G99" s="124"/>
      <c r="H99" s="203">
        <v>551400481716</v>
      </c>
      <c r="I99" s="124">
        <v>6.6</v>
      </c>
      <c r="J99" t="s">
        <v>7157</v>
      </c>
    </row>
    <row r="102" spans="2:10" ht="36">
      <c r="B102" s="140" t="s">
        <v>6437</v>
      </c>
      <c r="C102" s="140" t="s">
        <v>6438</v>
      </c>
      <c r="D102" s="140" t="s">
        <v>6518</v>
      </c>
      <c r="E102" s="140" t="s">
        <v>6520</v>
      </c>
      <c r="F102" s="140" t="s">
        <v>6521</v>
      </c>
      <c r="G102" s="141" t="s">
        <v>6522</v>
      </c>
      <c r="H102" s="142" t="s">
        <v>6523</v>
      </c>
      <c r="I102" s="142" t="s">
        <v>6524</v>
      </c>
    </row>
    <row r="103" spans="2:10">
      <c r="B103" s="124" t="s">
        <v>1489</v>
      </c>
      <c r="C103" s="124" t="s">
        <v>1490</v>
      </c>
      <c r="D103" s="124" t="s">
        <v>199</v>
      </c>
      <c r="E103" s="127">
        <v>44504</v>
      </c>
      <c r="F103" s="124"/>
      <c r="G103" s="124"/>
      <c r="H103" s="124" t="s">
        <v>2374</v>
      </c>
      <c r="I103" s="124">
        <v>7.7</v>
      </c>
      <c r="J103" t="s">
        <v>4468</v>
      </c>
    </row>
    <row r="105" spans="2:10" ht="36">
      <c r="B105" s="140" t="s">
        <v>6437</v>
      </c>
      <c r="C105" s="140" t="s">
        <v>6438</v>
      </c>
      <c r="D105" s="140" t="s">
        <v>6518</v>
      </c>
      <c r="E105" s="140" t="s">
        <v>6520</v>
      </c>
      <c r="F105" s="140" t="s">
        <v>6521</v>
      </c>
      <c r="G105" s="141" t="s">
        <v>6522</v>
      </c>
      <c r="H105" s="142" t="s">
        <v>6523</v>
      </c>
      <c r="I105" s="142" t="s">
        <v>6524</v>
      </c>
    </row>
    <row r="106" spans="2:10">
      <c r="B106" s="124" t="s">
        <v>1511</v>
      </c>
      <c r="C106" s="124" t="s">
        <v>1512</v>
      </c>
      <c r="D106" s="124" t="s">
        <v>199</v>
      </c>
      <c r="E106" s="240">
        <v>44505</v>
      </c>
      <c r="F106" s="124"/>
      <c r="G106" s="124"/>
      <c r="H106" s="124" t="s">
        <v>2376</v>
      </c>
      <c r="I106" s="124">
        <v>7.7</v>
      </c>
      <c r="J106" t="s">
        <v>4468</v>
      </c>
    </row>
    <row r="109" spans="2:10" ht="36">
      <c r="B109" s="140" t="s">
        <v>6437</v>
      </c>
      <c r="C109" s="140" t="s">
        <v>6438</v>
      </c>
      <c r="D109" s="140" t="s">
        <v>6518</v>
      </c>
      <c r="E109" s="140" t="s">
        <v>6520</v>
      </c>
      <c r="F109" s="140" t="s">
        <v>6521</v>
      </c>
      <c r="G109" s="140" t="s">
        <v>7040</v>
      </c>
      <c r="H109" s="140" t="s">
        <v>6523</v>
      </c>
      <c r="I109" s="140" t="s">
        <v>6524</v>
      </c>
    </row>
    <row r="110" spans="2:10">
      <c r="B110" s="124" t="s">
        <v>1418</v>
      </c>
      <c r="C110" s="124" t="s">
        <v>1419</v>
      </c>
      <c r="D110" s="124" t="s">
        <v>205</v>
      </c>
      <c r="E110" s="240">
        <v>44506</v>
      </c>
      <c r="F110" s="124"/>
      <c r="G110" s="124"/>
      <c r="H110" s="241">
        <v>551004998418</v>
      </c>
      <c r="I110" s="124">
        <v>6.6</v>
      </c>
      <c r="J110" t="s">
        <v>7157</v>
      </c>
    </row>
    <row r="113" spans="1:13" ht="36">
      <c r="B113" s="140" t="s">
        <v>6437</v>
      </c>
      <c r="C113" s="140" t="s">
        <v>6438</v>
      </c>
      <c r="D113" s="140" t="s">
        <v>6518</v>
      </c>
      <c r="E113" s="140" t="s">
        <v>6520</v>
      </c>
      <c r="F113" s="140" t="s">
        <v>6521</v>
      </c>
      <c r="G113" s="140" t="s">
        <v>7040</v>
      </c>
      <c r="H113" s="140" t="s">
        <v>6523</v>
      </c>
      <c r="I113" s="140" t="s">
        <v>6524</v>
      </c>
    </row>
    <row r="114" spans="1:13">
      <c r="B114" s="124" t="s">
        <v>5895</v>
      </c>
      <c r="C114" s="124" t="s">
        <v>5896</v>
      </c>
      <c r="D114" s="124" t="s">
        <v>205</v>
      </c>
      <c r="E114" s="240">
        <v>44508</v>
      </c>
      <c r="F114" s="83"/>
      <c r="G114" s="83"/>
      <c r="H114" s="247">
        <v>222200235589</v>
      </c>
      <c r="I114" s="248">
        <v>6.6</v>
      </c>
      <c r="J114" t="s">
        <v>4474</v>
      </c>
    </row>
    <row r="115" spans="1:13">
      <c r="B115" s="124" t="s">
        <v>5903</v>
      </c>
      <c r="C115" s="124" t="s">
        <v>5904</v>
      </c>
      <c r="D115" s="124" t="s">
        <v>205</v>
      </c>
      <c r="E115" s="240">
        <v>44508</v>
      </c>
      <c r="F115" s="83"/>
      <c r="G115" s="83"/>
      <c r="H115" s="247">
        <v>221400592277</v>
      </c>
      <c r="I115" s="248">
        <v>6.6</v>
      </c>
      <c r="J115" t="s">
        <v>4474</v>
      </c>
    </row>
    <row r="117" spans="1:13" ht="36">
      <c r="B117" s="140" t="s">
        <v>6437</v>
      </c>
      <c r="C117" s="140" t="s">
        <v>6438</v>
      </c>
      <c r="D117" s="140" t="s">
        <v>6518</v>
      </c>
      <c r="E117" s="140" t="s">
        <v>6520</v>
      </c>
      <c r="F117" s="140" t="s">
        <v>6521</v>
      </c>
      <c r="G117" s="141" t="s">
        <v>6522</v>
      </c>
      <c r="H117" s="142" t="s">
        <v>6523</v>
      </c>
      <c r="I117" s="142" t="s">
        <v>6524</v>
      </c>
    </row>
    <row r="118" spans="1:13">
      <c r="B118" s="124" t="s">
        <v>1501</v>
      </c>
      <c r="C118" s="124" t="s">
        <v>1502</v>
      </c>
      <c r="D118" s="124" t="s">
        <v>199</v>
      </c>
      <c r="E118" s="240">
        <v>44510</v>
      </c>
      <c r="F118" s="124"/>
      <c r="G118" s="124"/>
      <c r="H118" s="124" t="s">
        <v>5982</v>
      </c>
      <c r="I118" s="124">
        <v>7.7</v>
      </c>
      <c r="J118" t="s">
        <v>4468</v>
      </c>
    </row>
    <row r="120" spans="1:13" ht="36">
      <c r="B120" s="140" t="s">
        <v>6437</v>
      </c>
      <c r="C120" s="140" t="s">
        <v>6438</v>
      </c>
      <c r="D120" s="140" t="s">
        <v>6518</v>
      </c>
      <c r="E120" s="140" t="s">
        <v>6520</v>
      </c>
      <c r="F120" s="140" t="s">
        <v>6521</v>
      </c>
      <c r="G120" s="140" t="s">
        <v>7040</v>
      </c>
      <c r="H120" s="140" t="s">
        <v>6523</v>
      </c>
      <c r="I120" s="140" t="s">
        <v>6524</v>
      </c>
    </row>
    <row r="121" spans="1:13">
      <c r="B121" s="124" t="s">
        <v>1577</v>
      </c>
      <c r="C121" s="124" t="s">
        <v>1578</v>
      </c>
      <c r="D121" s="124" t="s">
        <v>205</v>
      </c>
      <c r="E121" s="240">
        <v>44510</v>
      </c>
      <c r="F121" s="124"/>
      <c r="G121" s="124"/>
      <c r="H121" s="124">
        <v>134510175465</v>
      </c>
      <c r="I121" s="124">
        <v>6.6</v>
      </c>
      <c r="J121" t="s">
        <v>4476</v>
      </c>
    </row>
    <row r="123" spans="1:13" ht="54.75" customHeight="1">
      <c r="A123" s="140" t="s">
        <v>6517</v>
      </c>
      <c r="B123" s="140" t="s">
        <v>6437</v>
      </c>
      <c r="C123" s="140" t="s">
        <v>6438</v>
      </c>
      <c r="D123" s="140" t="s">
        <v>6518</v>
      </c>
      <c r="E123" s="140" t="s">
        <v>6520</v>
      </c>
      <c r="F123" s="140" t="s">
        <v>6521</v>
      </c>
      <c r="G123" s="140" t="s">
        <v>7040</v>
      </c>
      <c r="H123" s="140" t="s">
        <v>6523</v>
      </c>
      <c r="I123" s="140" t="s">
        <v>6524</v>
      </c>
      <c r="J123" s="140" t="s">
        <v>6782</v>
      </c>
    </row>
    <row r="124" spans="1:13">
      <c r="A124" s="124">
        <v>1</v>
      </c>
      <c r="B124" s="124" t="s">
        <v>1787</v>
      </c>
      <c r="C124" s="124" t="s">
        <v>1788</v>
      </c>
      <c r="D124" s="124" t="s">
        <v>205</v>
      </c>
      <c r="E124" s="240">
        <v>44512</v>
      </c>
      <c r="F124" s="124"/>
      <c r="G124" s="124"/>
      <c r="H124" s="262">
        <v>184103616399</v>
      </c>
      <c r="I124" s="124">
        <v>6.6</v>
      </c>
      <c r="J124" s="127">
        <v>44511</v>
      </c>
      <c r="L124" t="s">
        <v>7934</v>
      </c>
      <c r="M124" t="s">
        <v>7150</v>
      </c>
    </row>
    <row r="125" spans="1:13">
      <c r="A125" s="124">
        <v>2</v>
      </c>
      <c r="B125" s="124" t="s">
        <v>6681</v>
      </c>
      <c r="C125" s="124" t="s">
        <v>6682</v>
      </c>
      <c r="D125" s="124" t="s">
        <v>205</v>
      </c>
      <c r="E125" s="240">
        <v>44512</v>
      </c>
      <c r="F125" s="124"/>
      <c r="G125" s="124"/>
      <c r="H125" s="263">
        <v>184103616402</v>
      </c>
      <c r="I125" s="124">
        <v>6.6</v>
      </c>
      <c r="J125" s="127">
        <v>44511</v>
      </c>
      <c r="M125" t="s">
        <v>7150</v>
      </c>
    </row>
    <row r="126" spans="1:13">
      <c r="A126" s="124">
        <v>3</v>
      </c>
      <c r="B126" s="124" t="s">
        <v>1460</v>
      </c>
      <c r="C126" s="124" t="s">
        <v>1461</v>
      </c>
      <c r="D126" s="124" t="s">
        <v>205</v>
      </c>
      <c r="E126" s="240">
        <v>44512</v>
      </c>
      <c r="G126" s="124"/>
      <c r="H126" s="264">
        <v>516021598269</v>
      </c>
      <c r="I126" s="124">
        <v>6.6</v>
      </c>
      <c r="J126" s="240">
        <v>44469</v>
      </c>
      <c r="M126" t="s">
        <v>7044</v>
      </c>
    </row>
    <row r="127" spans="1:13">
      <c r="A127" s="124">
        <v>4</v>
      </c>
      <c r="B127" s="124" t="s">
        <v>1839</v>
      </c>
      <c r="C127" s="124" t="s">
        <v>1840</v>
      </c>
      <c r="D127" s="124" t="s">
        <v>205</v>
      </c>
      <c r="E127" s="240">
        <v>44512</v>
      </c>
      <c r="F127" s="124"/>
      <c r="G127" s="124"/>
      <c r="H127" s="264">
        <v>515432223415</v>
      </c>
      <c r="I127" s="124">
        <v>6.6</v>
      </c>
      <c r="J127" s="240">
        <v>44484</v>
      </c>
      <c r="M127" t="s">
        <v>7044</v>
      </c>
    </row>
    <row r="128" spans="1:13">
      <c r="A128" s="124">
        <v>5</v>
      </c>
      <c r="B128" s="124" t="s">
        <v>1837</v>
      </c>
      <c r="C128" s="124" t="s">
        <v>1838</v>
      </c>
      <c r="D128" s="124" t="s">
        <v>205</v>
      </c>
      <c r="E128" s="240">
        <v>44512</v>
      </c>
      <c r="F128" s="124"/>
      <c r="G128" s="124"/>
      <c r="H128" s="264">
        <v>516070871672</v>
      </c>
      <c r="I128" s="124">
        <v>6.6</v>
      </c>
      <c r="J128" s="240">
        <v>44484</v>
      </c>
      <c r="M128" t="s">
        <v>7044</v>
      </c>
    </row>
    <row r="129" spans="1:13">
      <c r="A129" s="124">
        <v>6</v>
      </c>
      <c r="B129" s="124" t="s">
        <v>1815</v>
      </c>
      <c r="C129" s="124" t="s">
        <v>1816</v>
      </c>
      <c r="D129" s="124" t="s">
        <v>205</v>
      </c>
      <c r="E129" s="240">
        <v>44512</v>
      </c>
      <c r="G129" s="124"/>
      <c r="H129" s="264">
        <v>514541403592</v>
      </c>
      <c r="I129" s="124">
        <v>6.6</v>
      </c>
      <c r="J129" s="240">
        <v>44490</v>
      </c>
      <c r="M129" t="s">
        <v>7044</v>
      </c>
    </row>
    <row r="130" spans="1:13">
      <c r="A130" s="124">
        <v>7</v>
      </c>
      <c r="B130" s="124" t="s">
        <v>1705</v>
      </c>
      <c r="C130" s="124" t="s">
        <v>1706</v>
      </c>
      <c r="D130" s="124" t="s">
        <v>205</v>
      </c>
      <c r="E130" s="240">
        <v>44512</v>
      </c>
      <c r="F130" s="124"/>
      <c r="G130" s="124"/>
      <c r="H130" s="264">
        <v>516532680668</v>
      </c>
      <c r="I130" s="124">
        <v>6.6</v>
      </c>
      <c r="J130" s="240">
        <v>44488</v>
      </c>
      <c r="M130" t="s">
        <v>7044</v>
      </c>
    </row>
    <row r="131" spans="1:13">
      <c r="A131" s="124">
        <v>8</v>
      </c>
      <c r="B131" s="124" t="s">
        <v>1537</v>
      </c>
      <c r="C131" s="124" t="s">
        <v>1538</v>
      </c>
      <c r="D131" s="124" t="s">
        <v>205</v>
      </c>
      <c r="E131" s="240">
        <v>44512</v>
      </c>
      <c r="F131" s="124"/>
      <c r="G131" s="124"/>
      <c r="H131" s="264">
        <v>514091929021</v>
      </c>
      <c r="I131" s="124">
        <v>6.6</v>
      </c>
      <c r="J131" s="240">
        <v>44452</v>
      </c>
      <c r="M131" t="s">
        <v>7044</v>
      </c>
    </row>
    <row r="132" spans="1:13">
      <c r="A132" s="124">
        <v>9</v>
      </c>
      <c r="B132" s="124" t="s">
        <v>1707</v>
      </c>
      <c r="C132" s="124" t="s">
        <v>1708</v>
      </c>
      <c r="D132" s="124" t="s">
        <v>205</v>
      </c>
      <c r="E132" s="240">
        <v>44512</v>
      </c>
      <c r="F132" s="124"/>
      <c r="G132" s="124"/>
      <c r="H132" s="264">
        <v>517800670601</v>
      </c>
      <c r="I132" s="124">
        <v>6.6</v>
      </c>
      <c r="J132" s="240">
        <v>44494</v>
      </c>
      <c r="M132" t="s">
        <v>7044</v>
      </c>
    </row>
    <row r="133" spans="1:13">
      <c r="A133" s="124">
        <v>10</v>
      </c>
      <c r="B133" s="124" t="s">
        <v>1849</v>
      </c>
      <c r="C133" s="124" t="s">
        <v>1850</v>
      </c>
      <c r="D133" s="124" t="s">
        <v>205</v>
      </c>
      <c r="E133" s="240">
        <v>44512</v>
      </c>
      <c r="F133" s="124"/>
      <c r="G133" s="124"/>
      <c r="H133" s="264">
        <v>515432223360</v>
      </c>
      <c r="I133" s="124">
        <v>6.6</v>
      </c>
      <c r="J133" s="240">
        <v>44494</v>
      </c>
      <c r="M133" t="s">
        <v>7044</v>
      </c>
    </row>
    <row r="134" spans="1:13">
      <c r="A134" s="124">
        <v>11</v>
      </c>
      <c r="B134" s="124" t="s">
        <v>1831</v>
      </c>
      <c r="C134" s="124" t="s">
        <v>1832</v>
      </c>
      <c r="D134" s="124" t="s">
        <v>205</v>
      </c>
      <c r="E134" s="240">
        <v>44512</v>
      </c>
      <c r="F134" s="124"/>
      <c r="G134" s="124"/>
      <c r="H134" s="264">
        <v>515413782084</v>
      </c>
      <c r="I134" s="124">
        <v>6.6</v>
      </c>
      <c r="J134" s="240">
        <v>44488</v>
      </c>
      <c r="M134" t="s">
        <v>7044</v>
      </c>
    </row>
    <row r="135" spans="1:13">
      <c r="A135" s="124">
        <v>12</v>
      </c>
      <c r="B135" s="124" t="s">
        <v>1717</v>
      </c>
      <c r="C135" s="124" t="s">
        <v>1718</v>
      </c>
      <c r="D135" s="124" t="s">
        <v>205</v>
      </c>
      <c r="E135" s="240">
        <v>44512</v>
      </c>
      <c r="F135" s="124"/>
      <c r="G135" s="124"/>
      <c r="H135" s="264">
        <v>516711495042</v>
      </c>
      <c r="I135" s="124">
        <v>6.6</v>
      </c>
      <c r="J135" s="240">
        <v>44488</v>
      </c>
      <c r="M135" t="s">
        <v>7044</v>
      </c>
    </row>
    <row r="136" spans="1:13">
      <c r="A136" s="124">
        <v>13</v>
      </c>
      <c r="B136" s="124" t="s">
        <v>1715</v>
      </c>
      <c r="C136" s="124" t="s">
        <v>1716</v>
      </c>
      <c r="D136" s="124" t="s">
        <v>205</v>
      </c>
      <c r="E136" s="240">
        <v>44512</v>
      </c>
      <c r="F136" s="124"/>
      <c r="G136" s="124"/>
      <c r="H136" s="264">
        <v>516532680650</v>
      </c>
      <c r="I136" s="124">
        <v>6.6</v>
      </c>
      <c r="J136" s="240">
        <v>44488</v>
      </c>
      <c r="M136" t="s">
        <v>7044</v>
      </c>
    </row>
    <row r="137" spans="1:13">
      <c r="A137" s="124">
        <v>14</v>
      </c>
      <c r="B137" s="124" t="s">
        <v>1817</v>
      </c>
      <c r="C137" s="124" t="s">
        <v>1818</v>
      </c>
      <c r="D137" s="124" t="s">
        <v>205</v>
      </c>
      <c r="E137" s="240">
        <v>44512</v>
      </c>
      <c r="F137" s="124"/>
      <c r="G137" s="124"/>
      <c r="H137" s="264">
        <v>518070794721</v>
      </c>
      <c r="I137" s="124">
        <v>6.6</v>
      </c>
      <c r="J137" s="240">
        <v>44487</v>
      </c>
      <c r="M137" t="s">
        <v>7044</v>
      </c>
    </row>
    <row r="138" spans="1:13">
      <c r="A138" s="124">
        <v>15</v>
      </c>
      <c r="B138" s="124" t="s">
        <v>1821</v>
      </c>
      <c r="C138" s="124" t="s">
        <v>1822</v>
      </c>
      <c r="D138" s="124" t="s">
        <v>205</v>
      </c>
      <c r="E138" s="240">
        <v>44512</v>
      </c>
      <c r="F138" s="124"/>
      <c r="G138" s="124"/>
      <c r="H138" s="264">
        <v>514601929137</v>
      </c>
      <c r="I138" s="124">
        <v>6.6</v>
      </c>
      <c r="J138" s="240">
        <v>44490</v>
      </c>
      <c r="M138" t="s">
        <v>7044</v>
      </c>
    </row>
    <row r="139" spans="1:13">
      <c r="A139" s="124">
        <v>16</v>
      </c>
      <c r="B139" s="124" t="s">
        <v>1825</v>
      </c>
      <c r="C139" s="124" t="s">
        <v>1826</v>
      </c>
      <c r="D139" s="124" t="s">
        <v>205</v>
      </c>
      <c r="E139" s="240">
        <v>44512</v>
      </c>
      <c r="F139" s="124"/>
      <c r="G139" s="124"/>
      <c r="H139" s="264">
        <v>515402536977</v>
      </c>
      <c r="I139" s="124">
        <v>6.6</v>
      </c>
      <c r="J139" s="240">
        <v>44490</v>
      </c>
      <c r="M139" t="s">
        <v>7044</v>
      </c>
    </row>
    <row r="140" spans="1:13">
      <c r="A140" s="124">
        <v>17</v>
      </c>
      <c r="B140" s="124" t="s">
        <v>1801</v>
      </c>
      <c r="C140" s="124" t="s">
        <v>1802</v>
      </c>
      <c r="D140" s="124" t="s">
        <v>205</v>
      </c>
      <c r="E140" s="240">
        <v>44512</v>
      </c>
      <c r="F140" s="124"/>
      <c r="G140" s="124"/>
      <c r="H140" s="264">
        <v>511812349935</v>
      </c>
      <c r="I140" s="124">
        <v>6.6</v>
      </c>
      <c r="J140" s="240">
        <v>44487</v>
      </c>
      <c r="M140" t="s">
        <v>7044</v>
      </c>
    </row>
    <row r="141" spans="1:13">
      <c r="A141" s="124">
        <v>18</v>
      </c>
      <c r="B141" s="124" t="s">
        <v>1809</v>
      </c>
      <c r="C141" s="124" t="s">
        <v>1810</v>
      </c>
      <c r="D141" s="124" t="s">
        <v>205</v>
      </c>
      <c r="E141" s="240">
        <v>44512</v>
      </c>
      <c r="F141" s="124"/>
      <c r="G141" s="124"/>
      <c r="H141" s="264">
        <v>514550993876</v>
      </c>
      <c r="I141" s="124">
        <v>6.6</v>
      </c>
      <c r="J141" s="240">
        <v>44487</v>
      </c>
      <c r="M141" t="s">
        <v>7044</v>
      </c>
    </row>
    <row r="142" spans="1:13">
      <c r="A142" s="124">
        <v>19</v>
      </c>
      <c r="B142" s="124" t="s">
        <v>1905</v>
      </c>
      <c r="C142" s="124" t="s">
        <v>1906</v>
      </c>
      <c r="D142" s="124" t="s">
        <v>205</v>
      </c>
      <c r="E142" s="240">
        <v>44512</v>
      </c>
      <c r="F142" s="124"/>
      <c r="G142" s="124"/>
      <c r="H142" s="264">
        <v>516041138833</v>
      </c>
      <c r="I142" s="124">
        <v>6.6</v>
      </c>
      <c r="J142" s="240">
        <v>44494</v>
      </c>
      <c r="M142" t="s">
        <v>7044</v>
      </c>
    </row>
    <row r="143" spans="1:13">
      <c r="A143" s="124">
        <v>20</v>
      </c>
      <c r="B143" s="124" t="s">
        <v>1703</v>
      </c>
      <c r="C143" s="124" t="s">
        <v>1704</v>
      </c>
      <c r="D143" s="124" t="s">
        <v>205</v>
      </c>
      <c r="E143" s="240">
        <v>44512</v>
      </c>
      <c r="F143" s="124"/>
      <c r="G143" s="124"/>
      <c r="H143" s="264">
        <v>516532681368</v>
      </c>
      <c r="I143" s="124">
        <v>6.6</v>
      </c>
      <c r="J143" s="240">
        <v>44494</v>
      </c>
      <c r="M143" t="s">
        <v>7044</v>
      </c>
    </row>
    <row r="144" spans="1:13">
      <c r="A144" s="124">
        <v>21</v>
      </c>
      <c r="B144" s="124" t="s">
        <v>1827</v>
      </c>
      <c r="C144" s="124" t="s">
        <v>6665</v>
      </c>
      <c r="D144" s="124" t="s">
        <v>205</v>
      </c>
      <c r="E144" s="240">
        <v>44512</v>
      </c>
      <c r="F144" s="124"/>
      <c r="G144" s="124"/>
      <c r="H144" s="264">
        <v>518031807284</v>
      </c>
      <c r="I144" s="124">
        <v>6.6</v>
      </c>
      <c r="J144" s="240">
        <v>44488</v>
      </c>
      <c r="M144" t="s">
        <v>7044</v>
      </c>
    </row>
    <row r="145" spans="1:13">
      <c r="A145" s="124">
        <v>22</v>
      </c>
      <c r="B145" s="124" t="s">
        <v>1903</v>
      </c>
      <c r="C145" s="124" t="s">
        <v>1904</v>
      </c>
      <c r="D145" s="124" t="s">
        <v>205</v>
      </c>
      <c r="E145" s="240">
        <v>44512</v>
      </c>
      <c r="F145" s="124"/>
      <c r="G145" s="124"/>
      <c r="H145" s="264">
        <v>513020736911</v>
      </c>
      <c r="I145" s="124">
        <v>6.6</v>
      </c>
      <c r="J145" s="240">
        <v>44488</v>
      </c>
      <c r="M145" t="s">
        <v>7044</v>
      </c>
    </row>
    <row r="146" spans="1:13">
      <c r="A146" s="124">
        <v>23</v>
      </c>
      <c r="B146" s="124" t="s">
        <v>1879</v>
      </c>
      <c r="C146" s="124" t="s">
        <v>1880</v>
      </c>
      <c r="D146" s="124" t="s">
        <v>205</v>
      </c>
      <c r="E146" s="240">
        <v>44512</v>
      </c>
      <c r="F146" s="265"/>
      <c r="G146" s="266"/>
      <c r="H146" s="264">
        <v>514061372217</v>
      </c>
      <c r="I146" s="122">
        <v>6.6</v>
      </c>
      <c r="J146" s="240">
        <v>44488</v>
      </c>
      <c r="M146" t="s">
        <v>7044</v>
      </c>
    </row>
    <row r="147" spans="1:13">
      <c r="A147" s="258"/>
      <c r="B147" s="259"/>
      <c r="C147" s="259"/>
      <c r="D147" s="259"/>
      <c r="E147" s="260"/>
      <c r="F147" s="259"/>
      <c r="G147" s="261"/>
      <c r="H147" s="258"/>
    </row>
    <row r="148" spans="1:13">
      <c r="A148" s="258"/>
      <c r="B148" s="259"/>
      <c r="C148" s="259"/>
      <c r="D148" s="259"/>
      <c r="E148" s="260"/>
      <c r="F148" s="259"/>
      <c r="G148" s="261"/>
      <c r="H148" s="258"/>
    </row>
    <row r="149" spans="1:13" ht="36">
      <c r="A149" s="258"/>
      <c r="B149" s="140" t="s">
        <v>6437</v>
      </c>
      <c r="C149" s="140" t="s">
        <v>6438</v>
      </c>
      <c r="D149" s="140" t="s">
        <v>6518</v>
      </c>
      <c r="E149" s="140" t="s">
        <v>6520</v>
      </c>
      <c r="F149" s="140" t="s">
        <v>6521</v>
      </c>
      <c r="G149" s="140" t="s">
        <v>7040</v>
      </c>
      <c r="H149" s="140" t="s">
        <v>6523</v>
      </c>
      <c r="I149" s="140" t="s">
        <v>6524</v>
      </c>
    </row>
    <row r="150" spans="1:13">
      <c r="B150" s="83" t="s">
        <v>5893</v>
      </c>
      <c r="C150" s="83" t="s">
        <v>5894</v>
      </c>
      <c r="D150" s="84" t="s">
        <v>205</v>
      </c>
      <c r="E150" s="89">
        <v>44513</v>
      </c>
      <c r="F150" s="83"/>
      <c r="G150" s="83"/>
      <c r="H150" s="269">
        <v>225100184795</v>
      </c>
      <c r="I150" s="84">
        <v>6.6</v>
      </c>
      <c r="J150" t="s">
        <v>7934</v>
      </c>
      <c r="K150" t="s">
        <v>7939</v>
      </c>
    </row>
    <row r="151" spans="1:13">
      <c r="B151" s="83" t="s">
        <v>1925</v>
      </c>
      <c r="C151" s="205" t="s">
        <v>1926</v>
      </c>
      <c r="D151" s="84" t="s">
        <v>205</v>
      </c>
      <c r="E151" s="89">
        <v>44513</v>
      </c>
      <c r="F151" s="6"/>
      <c r="G151" s="6"/>
      <c r="H151" s="267">
        <v>147100688003</v>
      </c>
      <c r="I151" s="84">
        <v>6.6</v>
      </c>
      <c r="K151" t="s">
        <v>7146</v>
      </c>
    </row>
    <row r="152" spans="1:13">
      <c r="B152" s="83" t="s">
        <v>6683</v>
      </c>
      <c r="C152" s="244" t="s">
        <v>6684</v>
      </c>
      <c r="D152" s="84" t="s">
        <v>205</v>
      </c>
      <c r="E152" s="89">
        <v>44513</v>
      </c>
      <c r="F152" s="6"/>
      <c r="G152" s="6"/>
      <c r="H152" s="267">
        <v>128050016992</v>
      </c>
      <c r="I152" s="84">
        <v>6.6</v>
      </c>
      <c r="K152" t="s">
        <v>7945</v>
      </c>
    </row>
    <row r="156" spans="1:13" ht="36">
      <c r="B156" s="140" t="s">
        <v>6437</v>
      </c>
      <c r="C156" s="140" t="s">
        <v>6438</v>
      </c>
      <c r="D156" s="140" t="s">
        <v>6518</v>
      </c>
      <c r="E156" s="140" t="s">
        <v>6520</v>
      </c>
      <c r="F156" s="140" t="s">
        <v>6521</v>
      </c>
      <c r="G156" s="141" t="s">
        <v>6522</v>
      </c>
      <c r="H156" s="142" t="s">
        <v>6523</v>
      </c>
      <c r="I156" s="142" t="s">
        <v>6524</v>
      </c>
      <c r="J156" s="140" t="s">
        <v>6782</v>
      </c>
    </row>
    <row r="157" spans="1:13">
      <c r="B157" s="83" t="s">
        <v>1385</v>
      </c>
      <c r="C157" s="83" t="s">
        <v>1484</v>
      </c>
      <c r="D157" s="250" t="s">
        <v>199</v>
      </c>
      <c r="E157" s="89">
        <v>44513</v>
      </c>
      <c r="F157" s="6"/>
      <c r="G157" s="6"/>
      <c r="H157" s="268">
        <v>520071607803</v>
      </c>
      <c r="I157" s="250">
        <v>7.7</v>
      </c>
      <c r="J157" s="185">
        <v>44513</v>
      </c>
    </row>
    <row r="158" spans="1:13">
      <c r="B158" s="6" t="s">
        <v>1493</v>
      </c>
      <c r="C158" s="6" t="s">
        <v>1494</v>
      </c>
      <c r="D158" s="250" t="s">
        <v>199</v>
      </c>
      <c r="E158" s="89">
        <v>44513</v>
      </c>
      <c r="F158" s="6"/>
      <c r="G158" s="6"/>
      <c r="H158" s="268">
        <v>521521373838</v>
      </c>
      <c r="I158" s="250">
        <v>7.7</v>
      </c>
      <c r="J158" s="185">
        <v>44459</v>
      </c>
    </row>
    <row r="160" spans="1:13" ht="36">
      <c r="B160" s="140" t="s">
        <v>6437</v>
      </c>
      <c r="C160" s="140" t="s">
        <v>6438</v>
      </c>
      <c r="D160" s="140" t="s">
        <v>6518</v>
      </c>
      <c r="E160" s="140" t="s">
        <v>6520</v>
      </c>
      <c r="F160" s="140" t="s">
        <v>6521</v>
      </c>
      <c r="G160" s="141" t="s">
        <v>6522</v>
      </c>
      <c r="H160" s="142" t="s">
        <v>6523</v>
      </c>
      <c r="I160" s="142" t="s">
        <v>6524</v>
      </c>
      <c r="J160" s="140" t="s">
        <v>6782</v>
      </c>
    </row>
    <row r="161" spans="2:10">
      <c r="B161" s="83" t="s">
        <v>6712</v>
      </c>
      <c r="C161" s="244" t="s">
        <v>6713</v>
      </c>
      <c r="D161" s="250" t="s">
        <v>199</v>
      </c>
      <c r="E161" s="89">
        <v>44517</v>
      </c>
      <c r="F161" s="6"/>
      <c r="G161" s="6"/>
      <c r="H161" s="271">
        <v>520592269559</v>
      </c>
      <c r="I161" s="250">
        <v>7.7</v>
      </c>
      <c r="J161" s="185">
        <v>44517</v>
      </c>
    </row>
    <row r="162" spans="2:10">
      <c r="B162" s="6"/>
      <c r="C162" s="6"/>
      <c r="D162" s="250"/>
      <c r="E162" s="89"/>
      <c r="F162" s="6"/>
      <c r="G162" s="6"/>
      <c r="H162" s="268"/>
      <c r="I162" s="250"/>
      <c r="J162" s="185"/>
    </row>
    <row r="165" spans="2:10" ht="36">
      <c r="B165" s="140" t="s">
        <v>6437</v>
      </c>
      <c r="C165" s="140" t="s">
        <v>6438</v>
      </c>
      <c r="D165" s="140" t="s">
        <v>6518</v>
      </c>
      <c r="E165" s="140" t="s">
        <v>6520</v>
      </c>
      <c r="F165" s="140" t="s">
        <v>6521</v>
      </c>
      <c r="G165" s="141" t="s">
        <v>6522</v>
      </c>
      <c r="H165" s="142" t="s">
        <v>6523</v>
      </c>
      <c r="I165" s="142" t="s">
        <v>6524</v>
      </c>
      <c r="J165" s="140" t="s">
        <v>6782</v>
      </c>
    </row>
    <row r="166" spans="2:10">
      <c r="B166" s="84" t="s">
        <v>1555</v>
      </c>
      <c r="C166" s="84" t="s">
        <v>1556</v>
      </c>
      <c r="D166" s="250" t="s">
        <v>199</v>
      </c>
      <c r="E166" s="277">
        <v>44518</v>
      </c>
      <c r="F166" s="250"/>
      <c r="G166" s="250"/>
      <c r="H166" s="269">
        <v>520031344866</v>
      </c>
      <c r="I166" s="250">
        <v>7.7</v>
      </c>
      <c r="J166" s="189">
        <v>44448</v>
      </c>
    </row>
    <row r="167" spans="2:10">
      <c r="B167" s="83" t="s">
        <v>6708</v>
      </c>
      <c r="C167" s="244" t="s">
        <v>6709</v>
      </c>
      <c r="D167" s="250" t="s">
        <v>199</v>
      </c>
      <c r="E167" s="277">
        <v>44518</v>
      </c>
      <c r="F167" s="6"/>
      <c r="G167" s="6"/>
      <c r="H167" s="269">
        <v>520013357867</v>
      </c>
      <c r="I167" s="250">
        <v>7.7</v>
      </c>
      <c r="J167" s="189">
        <v>44518</v>
      </c>
    </row>
    <row r="168" spans="2:10">
      <c r="B168" s="83" t="s">
        <v>1491</v>
      </c>
      <c r="C168" s="83" t="s">
        <v>1492</v>
      </c>
      <c r="D168" s="250" t="s">
        <v>199</v>
      </c>
      <c r="E168" s="277">
        <v>44518</v>
      </c>
      <c r="F168" s="6"/>
      <c r="G168" s="6"/>
      <c r="H168" s="278">
        <v>525540196895</v>
      </c>
      <c r="I168" s="250">
        <v>7.7</v>
      </c>
      <c r="J168" s="189">
        <v>44518</v>
      </c>
    </row>
    <row r="171" spans="2:10" ht="36">
      <c r="B171" s="140" t="s">
        <v>6437</v>
      </c>
      <c r="C171" s="140" t="s">
        <v>6438</v>
      </c>
      <c r="D171" s="140" t="s">
        <v>6518</v>
      </c>
      <c r="E171" s="140" t="s">
        <v>6520</v>
      </c>
      <c r="F171" s="140" t="s">
        <v>6521</v>
      </c>
      <c r="G171" s="141" t="s">
        <v>6522</v>
      </c>
      <c r="H171" s="142" t="s">
        <v>6523</v>
      </c>
      <c r="I171" s="142" t="s">
        <v>6524</v>
      </c>
      <c r="J171" s="140" t="s">
        <v>6782</v>
      </c>
    </row>
    <row r="172" spans="2:10">
      <c r="B172" s="83" t="s">
        <v>1559</v>
      </c>
      <c r="C172" s="83" t="s">
        <v>1560</v>
      </c>
      <c r="D172" s="250" t="s">
        <v>199</v>
      </c>
      <c r="E172" s="277">
        <v>44519</v>
      </c>
      <c r="F172" s="250"/>
      <c r="G172" s="250"/>
      <c r="H172" s="269">
        <v>538531213966</v>
      </c>
      <c r="I172" s="250">
        <v>6.6</v>
      </c>
      <c r="J172" s="189">
        <v>44519</v>
      </c>
    </row>
    <row r="176" spans="2:10" ht="36">
      <c r="B176" s="140" t="s">
        <v>6437</v>
      </c>
      <c r="C176" s="140" t="s">
        <v>6438</v>
      </c>
      <c r="D176" s="140" t="s">
        <v>6518</v>
      </c>
      <c r="E176" s="140" t="s">
        <v>6520</v>
      </c>
      <c r="F176" s="140" t="s">
        <v>6521</v>
      </c>
      <c r="G176" s="141" t="s">
        <v>7040</v>
      </c>
      <c r="H176" s="142" t="s">
        <v>6523</v>
      </c>
      <c r="I176" s="142" t="s">
        <v>6524</v>
      </c>
      <c r="J176" s="140" t="s">
        <v>6782</v>
      </c>
    </row>
    <row r="177" spans="2:12">
      <c r="B177" s="83" t="s">
        <v>1547</v>
      </c>
      <c r="C177" s="84" t="s">
        <v>1548</v>
      </c>
      <c r="D177" s="250" t="s">
        <v>205</v>
      </c>
      <c r="E177" s="277">
        <v>44519</v>
      </c>
      <c r="F177" s="84"/>
      <c r="G177" s="250"/>
      <c r="H177" s="269">
        <v>515432223593</v>
      </c>
      <c r="I177" s="84">
        <v>6.6</v>
      </c>
      <c r="J177" s="279">
        <v>44519</v>
      </c>
    </row>
    <row r="178" spans="2:12">
      <c r="B178" s="84" t="s">
        <v>1813</v>
      </c>
      <c r="C178" s="84" t="s">
        <v>1814</v>
      </c>
      <c r="D178" s="250" t="s">
        <v>205</v>
      </c>
      <c r="E178" s="277">
        <v>44519</v>
      </c>
      <c r="F178" s="84"/>
      <c r="G178" s="250"/>
      <c r="H178" s="269">
        <v>515090793511</v>
      </c>
      <c r="I178" s="84">
        <v>6.6</v>
      </c>
      <c r="J178" s="251" t="e">
        <f>VLOOKUP(B178,#REF!,35,0)</f>
        <v>#REF!</v>
      </c>
    </row>
    <row r="179" spans="2:12">
      <c r="B179" s="84" t="s">
        <v>1865</v>
      </c>
      <c r="C179" s="84" t="s">
        <v>1866</v>
      </c>
      <c r="D179" s="250" t="s">
        <v>205</v>
      </c>
      <c r="E179" s="277">
        <v>44519</v>
      </c>
      <c r="F179" s="84"/>
      <c r="G179" s="250"/>
      <c r="H179" s="269">
        <v>515042230393</v>
      </c>
      <c r="I179" s="84">
        <v>6.6</v>
      </c>
      <c r="J179" s="251" t="e">
        <f>VLOOKUP(B179,#REF!,35,0)</f>
        <v>#REF!</v>
      </c>
    </row>
    <row r="180" spans="2:12">
      <c r="B180" s="84" t="s">
        <v>1811</v>
      </c>
      <c r="C180" s="84" t="s">
        <v>1812</v>
      </c>
      <c r="D180" s="250" t="s">
        <v>205</v>
      </c>
      <c r="E180" s="277">
        <v>44519</v>
      </c>
      <c r="F180" s="84"/>
      <c r="G180" s="250"/>
      <c r="H180" s="269">
        <v>515031650545</v>
      </c>
      <c r="I180" s="84">
        <v>6.6</v>
      </c>
      <c r="J180" s="251" t="e">
        <f>VLOOKUP(B180,#REF!,35,0)</f>
        <v>#REF!</v>
      </c>
    </row>
    <row r="181" spans="2:12">
      <c r="B181" s="84" t="s">
        <v>1829</v>
      </c>
      <c r="C181" s="84" t="s">
        <v>1830</v>
      </c>
      <c r="D181" s="250" t="s">
        <v>205</v>
      </c>
      <c r="E181" s="277">
        <v>44519</v>
      </c>
      <c r="F181" s="84"/>
      <c r="G181" s="250"/>
      <c r="H181" s="269">
        <v>515081001675</v>
      </c>
      <c r="I181" s="84">
        <v>6.6</v>
      </c>
      <c r="J181" s="251" t="e">
        <f>VLOOKUP(B181,#REF!,35,0)</f>
        <v>#REF!</v>
      </c>
    </row>
    <row r="184" spans="2:12" ht="36">
      <c r="B184" s="140" t="s">
        <v>6437</v>
      </c>
      <c r="C184" s="140" t="s">
        <v>6438</v>
      </c>
      <c r="D184" s="140" t="s">
        <v>6518</v>
      </c>
      <c r="E184" s="140" t="s">
        <v>6520</v>
      </c>
      <c r="F184" s="140" t="s">
        <v>6521</v>
      </c>
      <c r="G184" s="141" t="s">
        <v>7040</v>
      </c>
      <c r="H184" s="142" t="s">
        <v>6523</v>
      </c>
      <c r="I184" s="142" t="s">
        <v>6524</v>
      </c>
      <c r="J184" s="140" t="s">
        <v>6782</v>
      </c>
    </row>
    <row r="185" spans="2:12">
      <c r="B185" s="83" t="s">
        <v>6675</v>
      </c>
      <c r="C185" s="244" t="s">
        <v>6676</v>
      </c>
      <c r="D185" s="250" t="s">
        <v>205</v>
      </c>
      <c r="E185" s="277">
        <v>44523</v>
      </c>
      <c r="F185" s="84"/>
      <c r="G185" s="250"/>
      <c r="H185" s="99">
        <v>211002617744</v>
      </c>
      <c r="I185" s="84">
        <v>6.6</v>
      </c>
      <c r="J185" s="279">
        <v>44518</v>
      </c>
    </row>
    <row r="188" spans="2:12" ht="36">
      <c r="B188" s="140" t="s">
        <v>6437</v>
      </c>
      <c r="C188" s="140" t="s">
        <v>6438</v>
      </c>
      <c r="D188" s="140" t="s">
        <v>6518</v>
      </c>
      <c r="E188" s="140" t="s">
        <v>6520</v>
      </c>
      <c r="F188" s="140" t="s">
        <v>6521</v>
      </c>
      <c r="G188" s="141" t="s">
        <v>6522</v>
      </c>
      <c r="H188" s="142" t="s">
        <v>6523</v>
      </c>
      <c r="I188" s="142" t="s">
        <v>6524</v>
      </c>
      <c r="J188" s="140" t="s">
        <v>6782</v>
      </c>
      <c r="L188" s="282"/>
    </row>
    <row r="189" spans="2:12">
      <c r="B189" s="83" t="s">
        <v>1513</v>
      </c>
      <c r="C189" s="83" t="s">
        <v>1514</v>
      </c>
      <c r="D189" s="250" t="s">
        <v>199</v>
      </c>
      <c r="E189" s="277">
        <v>44524</v>
      </c>
      <c r="F189" s="250"/>
      <c r="G189" s="250"/>
      <c r="H189" s="283">
        <v>526530134532</v>
      </c>
      <c r="I189" s="250">
        <v>7.7</v>
      </c>
      <c r="J189" s="189">
        <v>44523</v>
      </c>
      <c r="L189" s="282"/>
    </row>
    <row r="190" spans="2:12">
      <c r="B190" s="83" t="s">
        <v>1474</v>
      </c>
      <c r="C190" s="83" t="s">
        <v>1475</v>
      </c>
      <c r="D190" s="250" t="s">
        <v>199</v>
      </c>
      <c r="E190" s="277">
        <v>44524</v>
      </c>
      <c r="F190" s="6"/>
      <c r="G190" s="6"/>
      <c r="H190" s="283">
        <v>522032706779</v>
      </c>
      <c r="I190" s="250">
        <v>7.7</v>
      </c>
      <c r="J190" s="189">
        <v>44520</v>
      </c>
      <c r="L190" s="282"/>
    </row>
    <row r="191" spans="2:12">
      <c r="B191" s="83" t="s">
        <v>1422</v>
      </c>
      <c r="C191" s="83" t="s">
        <v>1423</v>
      </c>
      <c r="D191" s="250" t="s">
        <v>199</v>
      </c>
      <c r="E191" s="277">
        <v>44541</v>
      </c>
      <c r="F191" s="6"/>
      <c r="G191" s="6"/>
      <c r="H191" s="278">
        <v>521541397291</v>
      </c>
      <c r="I191" s="250">
        <v>7.7</v>
      </c>
      <c r="J191" s="189">
        <v>44520</v>
      </c>
      <c r="L191" s="282"/>
    </row>
    <row r="194" spans="2:11" ht="36">
      <c r="B194" s="140" t="s">
        <v>6437</v>
      </c>
      <c r="C194" s="140" t="s">
        <v>6438</v>
      </c>
      <c r="D194" s="140" t="s">
        <v>6518</v>
      </c>
      <c r="E194" s="140" t="s">
        <v>6520</v>
      </c>
      <c r="F194" s="140" t="s">
        <v>6521</v>
      </c>
      <c r="G194" s="141" t="s">
        <v>7040</v>
      </c>
      <c r="H194" s="142" t="s">
        <v>6523</v>
      </c>
      <c r="I194" s="142" t="s">
        <v>6524</v>
      </c>
      <c r="J194" s="140" t="s">
        <v>6782</v>
      </c>
    </row>
    <row r="195" spans="2:11">
      <c r="B195" s="250" t="s">
        <v>6679</v>
      </c>
      <c r="C195" s="250" t="s">
        <v>6680</v>
      </c>
      <c r="D195" s="250" t="s">
        <v>205</v>
      </c>
      <c r="E195" s="277">
        <v>44523</v>
      </c>
      <c r="F195" s="283"/>
      <c r="G195" s="283"/>
      <c r="H195" s="283">
        <v>134520326445</v>
      </c>
      <c r="I195" s="84">
        <v>6.6</v>
      </c>
      <c r="J195" s="279">
        <v>44509</v>
      </c>
    </row>
    <row r="199" spans="2:11" ht="36">
      <c r="B199" s="140" t="s">
        <v>6437</v>
      </c>
      <c r="C199" s="140" t="s">
        <v>6438</v>
      </c>
      <c r="D199" s="140" t="s">
        <v>6518</v>
      </c>
      <c r="E199" s="140" t="s">
        <v>6520</v>
      </c>
      <c r="F199" s="140" t="s">
        <v>6521</v>
      </c>
      <c r="G199" s="141" t="s">
        <v>8097</v>
      </c>
      <c r="H199" s="142" t="s">
        <v>6523</v>
      </c>
      <c r="I199" s="142" t="s">
        <v>6524</v>
      </c>
      <c r="J199" s="140" t="s">
        <v>6782</v>
      </c>
    </row>
    <row r="200" spans="2:11">
      <c r="B200" s="83" t="s">
        <v>1673</v>
      </c>
      <c r="C200" s="83" t="s">
        <v>1674</v>
      </c>
      <c r="D200" s="83" t="s">
        <v>205</v>
      </c>
      <c r="E200" s="277">
        <v>44534</v>
      </c>
      <c r="F200" s="83"/>
      <c r="G200" s="83"/>
      <c r="H200" s="283">
        <v>183041635485</v>
      </c>
      <c r="I200" s="250">
        <v>6.6</v>
      </c>
      <c r="J200" s="189">
        <v>44533</v>
      </c>
      <c r="K200" s="296"/>
    </row>
    <row r="201" spans="2:11">
      <c r="B201" s="83" t="s">
        <v>6789</v>
      </c>
      <c r="C201" s="83" t="s">
        <v>6790</v>
      </c>
      <c r="D201" s="83" t="s">
        <v>6433</v>
      </c>
      <c r="E201" s="277">
        <v>44534</v>
      </c>
      <c r="F201" s="83"/>
      <c r="G201" s="83"/>
      <c r="H201" s="283">
        <v>235200030349</v>
      </c>
      <c r="I201" s="250">
        <v>6.6</v>
      </c>
      <c r="J201" s="189">
        <v>44525</v>
      </c>
    </row>
    <row r="204" spans="2:11" ht="36">
      <c r="B204" s="140" t="s">
        <v>6437</v>
      </c>
      <c r="C204" s="140" t="s">
        <v>6438</v>
      </c>
      <c r="D204" s="140" t="s">
        <v>6518</v>
      </c>
      <c r="E204" s="140" t="s">
        <v>6520</v>
      </c>
      <c r="F204" s="140" t="s">
        <v>6521</v>
      </c>
      <c r="G204" s="141" t="s">
        <v>8097</v>
      </c>
      <c r="H204" s="142" t="s">
        <v>6523</v>
      </c>
      <c r="I204" s="142" t="s">
        <v>6524</v>
      </c>
      <c r="J204" s="140" t="s">
        <v>6782</v>
      </c>
    </row>
    <row r="205" spans="2:11">
      <c r="B205" s="84" t="s">
        <v>1861</v>
      </c>
      <c r="C205" s="84" t="s">
        <v>1862</v>
      </c>
      <c r="D205" s="84" t="s">
        <v>205</v>
      </c>
      <c r="E205" s="277">
        <v>44539</v>
      </c>
      <c r="F205" s="84"/>
      <c r="G205" s="84"/>
      <c r="H205" s="283">
        <v>514080992478</v>
      </c>
      <c r="I205" s="250">
        <v>6.6</v>
      </c>
      <c r="J205" s="189">
        <v>44490</v>
      </c>
    </row>
    <row r="206" spans="2:11">
      <c r="B206" s="83" t="s">
        <v>1497</v>
      </c>
      <c r="C206" s="83" t="s">
        <v>1498</v>
      </c>
      <c r="D206" s="84" t="s">
        <v>205</v>
      </c>
      <c r="E206" s="277">
        <v>44541</v>
      </c>
      <c r="F206" s="84"/>
      <c r="G206" s="84"/>
      <c r="H206" s="283">
        <v>224400773973</v>
      </c>
      <c r="I206" s="250">
        <v>6.6</v>
      </c>
      <c r="J206" s="189">
        <v>44474</v>
      </c>
    </row>
    <row r="209" spans="2:10" ht="36">
      <c r="B209" s="140" t="s">
        <v>6437</v>
      </c>
      <c r="C209" s="140" t="s">
        <v>6438</v>
      </c>
      <c r="D209" s="140" t="s">
        <v>6518</v>
      </c>
      <c r="E209" s="140" t="s">
        <v>6520</v>
      </c>
      <c r="F209" s="140" t="s">
        <v>6521</v>
      </c>
      <c r="G209" s="141" t="s">
        <v>8097</v>
      </c>
      <c r="H209" s="142" t="s">
        <v>6523</v>
      </c>
      <c r="I209" s="142" t="s">
        <v>6524</v>
      </c>
      <c r="J209" s="140" t="s">
        <v>6782</v>
      </c>
    </row>
    <row r="210" spans="2:10">
      <c r="B210" s="84" t="s">
        <v>1819</v>
      </c>
      <c r="C210" s="83" t="s">
        <v>1820</v>
      </c>
      <c r="D210" s="84" t="s">
        <v>205</v>
      </c>
      <c r="E210" s="277">
        <v>44544</v>
      </c>
      <c r="F210" s="84"/>
      <c r="G210" s="84"/>
      <c r="H210" s="283">
        <v>515402549206</v>
      </c>
      <c r="I210" s="250">
        <v>6.6</v>
      </c>
      <c r="J210" s="189">
        <v>44487</v>
      </c>
    </row>
    <row r="211" spans="2:10">
      <c r="B211" s="83" t="s">
        <v>6001</v>
      </c>
      <c r="C211" s="83" t="s">
        <v>6002</v>
      </c>
      <c r="D211" s="84" t="s">
        <v>205</v>
      </c>
      <c r="E211" s="277">
        <v>44544</v>
      </c>
      <c r="F211" s="84"/>
      <c r="G211" s="84"/>
      <c r="H211" s="283">
        <v>515402547522</v>
      </c>
      <c r="I211" s="250">
        <v>6.6</v>
      </c>
      <c r="J211" s="189">
        <v>44486</v>
      </c>
    </row>
    <row r="212" spans="2:10">
      <c r="B212" s="83" t="s">
        <v>1825</v>
      </c>
      <c r="C212" s="83" t="s">
        <v>1826</v>
      </c>
      <c r="D212" s="84" t="s">
        <v>205</v>
      </c>
      <c r="E212" s="277">
        <v>44544</v>
      </c>
      <c r="F212" s="84"/>
      <c r="G212" s="84"/>
      <c r="H212" s="283">
        <v>515402549214</v>
      </c>
      <c r="I212" s="250">
        <v>6.6</v>
      </c>
      <c r="J212" s="189">
        <v>44490</v>
      </c>
    </row>
    <row r="214" spans="2:10" ht="36">
      <c r="B214" s="140" t="s">
        <v>6437</v>
      </c>
      <c r="C214" s="140" t="s">
        <v>6438</v>
      </c>
      <c r="D214" s="140" t="s">
        <v>6518</v>
      </c>
      <c r="E214" s="140" t="s">
        <v>6520</v>
      </c>
      <c r="F214" s="140" t="s">
        <v>6521</v>
      </c>
      <c r="G214" s="141" t="s">
        <v>6522</v>
      </c>
      <c r="H214" s="142" t="s">
        <v>6523</v>
      </c>
      <c r="I214" s="142" t="s">
        <v>6524</v>
      </c>
      <c r="J214" s="140" t="s">
        <v>6782</v>
      </c>
    </row>
    <row r="215" spans="2:10">
      <c r="B215" s="198" t="s">
        <v>8029</v>
      </c>
      <c r="C215" s="198" t="s">
        <v>8030</v>
      </c>
      <c r="D215" s="250" t="s">
        <v>199</v>
      </c>
      <c r="E215" s="277">
        <v>44547</v>
      </c>
      <c r="F215" s="250"/>
      <c r="G215" s="250"/>
      <c r="H215" s="310">
        <v>538216433530</v>
      </c>
      <c r="I215" s="250">
        <v>6.6</v>
      </c>
      <c r="J215" s="189">
        <v>44546</v>
      </c>
    </row>
    <row r="216" spans="2:10">
      <c r="B216" s="83" t="s">
        <v>1495</v>
      </c>
      <c r="C216" s="83" t="s">
        <v>1496</v>
      </c>
      <c r="D216" s="250" t="s">
        <v>199</v>
      </c>
      <c r="E216" s="277">
        <v>44547</v>
      </c>
      <c r="F216" s="6"/>
      <c r="G216" s="6"/>
      <c r="H216" s="269">
        <v>522032711320</v>
      </c>
      <c r="I216" s="250">
        <v>7.7</v>
      </c>
      <c r="J216" s="189">
        <v>44533</v>
      </c>
    </row>
    <row r="217" spans="2:10">
      <c r="B217" s="83" t="s">
        <v>8045</v>
      </c>
      <c r="C217" s="83" t="s">
        <v>8046</v>
      </c>
      <c r="D217" s="250" t="s">
        <v>199</v>
      </c>
      <c r="E217" s="277">
        <v>44547</v>
      </c>
      <c r="F217" s="83"/>
      <c r="G217" s="83"/>
      <c r="H217" s="269">
        <v>536590596124</v>
      </c>
      <c r="I217" s="250">
        <v>6.6</v>
      </c>
      <c r="J217" s="189">
        <v>44544</v>
      </c>
    </row>
    <row r="219" spans="2:10" ht="36">
      <c r="B219" s="140" t="s">
        <v>6437</v>
      </c>
      <c r="C219" s="140" t="s">
        <v>6438</v>
      </c>
      <c r="D219" s="140" t="s">
        <v>6518</v>
      </c>
      <c r="E219" s="140" t="s">
        <v>6520</v>
      </c>
      <c r="F219" s="140" t="s">
        <v>6521</v>
      </c>
      <c r="G219" s="141" t="s">
        <v>8097</v>
      </c>
      <c r="H219" s="142" t="s">
        <v>6523</v>
      </c>
      <c r="I219" s="142" t="s">
        <v>6524</v>
      </c>
      <c r="J219" s="140" t="s">
        <v>6782</v>
      </c>
    </row>
    <row r="220" spans="2:10">
      <c r="B220" s="83" t="s">
        <v>1679</v>
      </c>
      <c r="C220" s="83" t="s">
        <v>1680</v>
      </c>
      <c r="D220" s="250" t="s">
        <v>6433</v>
      </c>
      <c r="E220" s="277">
        <v>44553</v>
      </c>
      <c r="F220" s="250"/>
      <c r="G220" s="250"/>
      <c r="H220" s="269">
        <v>441503329783</v>
      </c>
      <c r="I220" s="250">
        <v>6.6</v>
      </c>
      <c r="J220" s="189">
        <v>44551</v>
      </c>
    </row>
    <row r="221" spans="2:10">
      <c r="B221" s="83" t="s">
        <v>1424</v>
      </c>
      <c r="C221" s="83" t="s">
        <v>1425</v>
      </c>
      <c r="D221" s="250" t="s">
        <v>205</v>
      </c>
      <c r="E221" s="277">
        <v>44553</v>
      </c>
      <c r="F221" s="250"/>
      <c r="G221" s="250"/>
      <c r="H221" s="269">
        <v>535212664637</v>
      </c>
      <c r="I221" s="250">
        <v>5.5</v>
      </c>
      <c r="J221" s="189">
        <v>44498</v>
      </c>
    </row>
    <row r="223" spans="2:10" ht="36">
      <c r="B223" s="140" t="s">
        <v>6437</v>
      </c>
      <c r="C223" s="140" t="s">
        <v>6438</v>
      </c>
      <c r="D223" s="140" t="s">
        <v>6518</v>
      </c>
      <c r="E223" s="140" t="s">
        <v>6520</v>
      </c>
      <c r="F223" s="140" t="s">
        <v>6521</v>
      </c>
      <c r="G223" s="141" t="s">
        <v>8097</v>
      </c>
      <c r="H223" s="142" t="s">
        <v>6523</v>
      </c>
      <c r="I223" s="142" t="s">
        <v>6524</v>
      </c>
      <c r="J223" s="140" t="s">
        <v>6782</v>
      </c>
    </row>
    <row r="224" spans="2:10">
      <c r="B224" s="83" t="s">
        <v>7189</v>
      </c>
      <c r="C224" s="83" t="s">
        <v>7190</v>
      </c>
      <c r="D224" s="250" t="s">
        <v>205</v>
      </c>
      <c r="E224" s="277">
        <v>44566</v>
      </c>
      <c r="F224" s="250"/>
      <c r="G224" s="250"/>
      <c r="H224" s="269">
        <v>514051659104</v>
      </c>
      <c r="I224" s="250">
        <v>10.6</v>
      </c>
      <c r="J224" s="279">
        <v>44554</v>
      </c>
    </row>
    <row r="225" spans="2:10">
      <c r="B225" s="83" t="s">
        <v>1673</v>
      </c>
      <c r="C225" s="83" t="s">
        <v>1674</v>
      </c>
      <c r="D225" s="250" t="s">
        <v>205</v>
      </c>
      <c r="E225" s="277">
        <v>44566</v>
      </c>
      <c r="F225" s="250"/>
      <c r="G225" s="250"/>
      <c r="H225" s="269">
        <v>183041635485</v>
      </c>
      <c r="I225" s="250">
        <v>6.6</v>
      </c>
      <c r="J225" s="279">
        <v>44536</v>
      </c>
    </row>
    <row r="226" spans="2:10">
      <c r="B226" s="83" t="s">
        <v>8175</v>
      </c>
      <c r="C226" s="83" t="s">
        <v>8176</v>
      </c>
      <c r="D226" s="250" t="s">
        <v>205</v>
      </c>
      <c r="E226" s="277">
        <v>44566</v>
      </c>
      <c r="F226" s="250"/>
      <c r="G226" s="250"/>
      <c r="H226" s="269">
        <v>513060942376</v>
      </c>
      <c r="I226" s="250">
        <v>6.6</v>
      </c>
      <c r="J226" s="279">
        <v>44501</v>
      </c>
    </row>
    <row r="227" spans="2:10">
      <c r="B227" s="83" t="s">
        <v>6986</v>
      </c>
      <c r="C227" s="83" t="s">
        <v>6987</v>
      </c>
      <c r="D227" s="250" t="s">
        <v>205</v>
      </c>
      <c r="E227" s="277">
        <v>44566</v>
      </c>
      <c r="F227" s="250"/>
      <c r="G227" s="250"/>
      <c r="H227" s="269">
        <v>319500337732</v>
      </c>
      <c r="I227" s="250">
        <v>6.6</v>
      </c>
      <c r="J227" s="279">
        <v>44565</v>
      </c>
    </row>
    <row r="229" spans="2:10" ht="36">
      <c r="B229" s="140" t="s">
        <v>6437</v>
      </c>
      <c r="C229" s="140" t="s">
        <v>6438</v>
      </c>
      <c r="D229" s="140" t="s">
        <v>6518</v>
      </c>
      <c r="E229" s="140" t="s">
        <v>6520</v>
      </c>
      <c r="F229" s="140" t="s">
        <v>6521</v>
      </c>
      <c r="G229" s="141" t="s">
        <v>8097</v>
      </c>
      <c r="H229" s="142" t="s">
        <v>6523</v>
      </c>
      <c r="I229" s="142" t="s">
        <v>6524</v>
      </c>
      <c r="J229" s="140" t="s">
        <v>6782</v>
      </c>
    </row>
    <row r="230" spans="2:10">
      <c r="B230" s="83" t="s">
        <v>5899</v>
      </c>
      <c r="C230" s="83" t="s">
        <v>5900</v>
      </c>
      <c r="D230" s="250" t="s">
        <v>205</v>
      </c>
      <c r="E230" s="277">
        <v>44567</v>
      </c>
      <c r="F230" s="250"/>
      <c r="G230" s="250"/>
      <c r="H230" s="269">
        <v>223200582873</v>
      </c>
      <c r="I230" s="250">
        <v>6.6</v>
      </c>
      <c r="J230" s="279">
        <v>44557</v>
      </c>
    </row>
    <row r="232" spans="2:10" ht="36">
      <c r="B232" s="140" t="s">
        <v>6437</v>
      </c>
      <c r="C232" s="140" t="s">
        <v>6438</v>
      </c>
      <c r="D232" s="140" t="s">
        <v>6518</v>
      </c>
      <c r="E232" s="140" t="s">
        <v>6520</v>
      </c>
      <c r="F232" s="140" t="s">
        <v>6521</v>
      </c>
      <c r="G232" s="141" t="s">
        <v>8097</v>
      </c>
      <c r="H232" s="142" t="s">
        <v>6523</v>
      </c>
      <c r="I232" s="142" t="s">
        <v>6524</v>
      </c>
      <c r="J232" s="140" t="s">
        <v>6782</v>
      </c>
    </row>
    <row r="233" spans="2:10">
      <c r="B233" s="83" t="s">
        <v>1400</v>
      </c>
      <c r="C233" s="83" t="s">
        <v>1401</v>
      </c>
      <c r="D233" s="250" t="s">
        <v>199</v>
      </c>
      <c r="E233" s="277">
        <v>44572</v>
      </c>
      <c r="F233" s="250"/>
      <c r="G233" s="250"/>
      <c r="H233" s="269">
        <v>525540201381</v>
      </c>
      <c r="I233" s="250">
        <v>7.7</v>
      </c>
      <c r="J233" s="279">
        <v>44527</v>
      </c>
    </row>
    <row r="234" spans="2:10">
      <c r="B234" s="83" t="s">
        <v>6710</v>
      </c>
      <c r="C234" s="83" t="s">
        <v>6711</v>
      </c>
      <c r="D234" s="250" t="s">
        <v>199</v>
      </c>
      <c r="E234" s="277">
        <v>44572</v>
      </c>
      <c r="F234" s="250"/>
      <c r="G234" s="250"/>
      <c r="H234" s="269">
        <v>521041710933</v>
      </c>
      <c r="I234" s="250">
        <v>7.7</v>
      </c>
      <c r="J234" s="279">
        <v>44571</v>
      </c>
    </row>
    <row r="236" spans="2:10" ht="36">
      <c r="B236" s="140" t="s">
        <v>6437</v>
      </c>
      <c r="C236" s="140" t="s">
        <v>6438</v>
      </c>
      <c r="D236" s="140" t="s">
        <v>6518</v>
      </c>
      <c r="E236" s="140" t="s">
        <v>6520</v>
      </c>
      <c r="F236" s="140" t="s">
        <v>6521</v>
      </c>
      <c r="G236" s="141" t="s">
        <v>8097</v>
      </c>
      <c r="H236" s="142" t="s">
        <v>6523</v>
      </c>
      <c r="I236" s="142" t="s">
        <v>6524</v>
      </c>
      <c r="J236" s="140" t="s">
        <v>6782</v>
      </c>
    </row>
    <row r="237" spans="2:10">
      <c r="B237" s="83" t="s">
        <v>8087</v>
      </c>
      <c r="C237" s="83" t="s">
        <v>8088</v>
      </c>
      <c r="D237" s="250" t="s">
        <v>205</v>
      </c>
      <c r="E237" s="277">
        <v>44572</v>
      </c>
      <c r="F237" s="250"/>
      <c r="G237" s="250"/>
      <c r="H237" s="269">
        <v>552001743730</v>
      </c>
      <c r="I237" s="250">
        <v>6.6</v>
      </c>
      <c r="J237" s="279">
        <v>44571</v>
      </c>
    </row>
    <row r="239" spans="2:10" ht="36">
      <c r="B239" s="140" t="s">
        <v>6437</v>
      </c>
      <c r="C239" s="140" t="s">
        <v>6438</v>
      </c>
      <c r="D239" s="140" t="s">
        <v>6518</v>
      </c>
      <c r="E239" s="140" t="s">
        <v>6520</v>
      </c>
      <c r="F239" s="140" t="s">
        <v>6521</v>
      </c>
      <c r="G239" s="141" t="s">
        <v>8097</v>
      </c>
      <c r="H239" s="142" t="s">
        <v>6523</v>
      </c>
      <c r="I239" s="142" t="s">
        <v>6524</v>
      </c>
      <c r="J239" s="140" t="s">
        <v>6782</v>
      </c>
    </row>
    <row r="240" spans="2:10">
      <c r="B240" s="83" t="s">
        <v>5905</v>
      </c>
      <c r="C240" s="83" t="s">
        <v>5906</v>
      </c>
      <c r="D240" s="250" t="s">
        <v>205</v>
      </c>
      <c r="E240" s="277">
        <v>44574</v>
      </c>
      <c r="F240" s="250"/>
      <c r="G240" s="250"/>
      <c r="H240" s="269">
        <v>223200578803</v>
      </c>
      <c r="I240" s="250">
        <v>6.6</v>
      </c>
      <c r="J240" s="279">
        <v>44504</v>
      </c>
    </row>
    <row r="242" spans="2:10" ht="36">
      <c r="B242" s="140" t="s">
        <v>6437</v>
      </c>
      <c r="C242" s="140" t="s">
        <v>6438</v>
      </c>
      <c r="D242" s="140" t="s">
        <v>6518</v>
      </c>
      <c r="E242" s="140" t="s">
        <v>6520</v>
      </c>
      <c r="F242" s="140" t="s">
        <v>6521</v>
      </c>
      <c r="G242" s="141" t="s">
        <v>8097</v>
      </c>
      <c r="H242" s="142" t="s">
        <v>6523</v>
      </c>
      <c r="I242" s="142" t="s">
        <v>6524</v>
      </c>
      <c r="J242" s="140" t="s">
        <v>6782</v>
      </c>
    </row>
    <row r="243" spans="2:10">
      <c r="B243" s="83" t="s">
        <v>8101</v>
      </c>
      <c r="C243" s="83" t="s">
        <v>8102</v>
      </c>
      <c r="D243" s="250" t="s">
        <v>205</v>
      </c>
      <c r="E243" s="277">
        <v>44575</v>
      </c>
      <c r="F243" s="250"/>
      <c r="G243" s="250"/>
      <c r="H243" s="269">
        <v>328200582331</v>
      </c>
      <c r="I243" s="250">
        <v>6.6</v>
      </c>
      <c r="J243" s="279">
        <v>44574</v>
      </c>
    </row>
    <row r="245" spans="2:10" ht="36">
      <c r="B245" s="140" t="s">
        <v>6437</v>
      </c>
      <c r="C245" s="140" t="s">
        <v>6438</v>
      </c>
      <c r="D245" s="140" t="s">
        <v>6518</v>
      </c>
      <c r="E245" s="140" t="s">
        <v>6520</v>
      </c>
      <c r="F245" s="140" t="s">
        <v>6521</v>
      </c>
      <c r="G245" s="141" t="s">
        <v>8097</v>
      </c>
      <c r="H245" s="142" t="s">
        <v>6523</v>
      </c>
      <c r="I245" s="142" t="s">
        <v>6524</v>
      </c>
      <c r="J245" s="140" t="s">
        <v>6782</v>
      </c>
    </row>
    <row r="246" spans="2:10">
      <c r="B246" s="274" t="s">
        <v>7214</v>
      </c>
      <c r="C246" s="198" t="s">
        <v>7215</v>
      </c>
      <c r="D246" s="250" t="s">
        <v>205</v>
      </c>
      <c r="E246" s="277">
        <v>44579</v>
      </c>
      <c r="F246" s="250"/>
      <c r="G246" s="250"/>
      <c r="H246" s="269">
        <v>222400317590</v>
      </c>
      <c r="I246" s="250">
        <v>6.6</v>
      </c>
      <c r="J246" s="279">
        <v>44572</v>
      </c>
    </row>
    <row r="248" spans="2:10" ht="36">
      <c r="B248" s="140" t="s">
        <v>6437</v>
      </c>
      <c r="C248" s="140" t="s">
        <v>6438</v>
      </c>
      <c r="D248" s="140" t="s">
        <v>6518</v>
      </c>
      <c r="E248" s="140" t="s">
        <v>6520</v>
      </c>
      <c r="F248" s="140" t="s">
        <v>6521</v>
      </c>
      <c r="G248" s="141" t="s">
        <v>8097</v>
      </c>
      <c r="H248" s="142" t="s">
        <v>6523</v>
      </c>
      <c r="I248" s="142" t="s">
        <v>6524</v>
      </c>
      <c r="J248" s="140" t="s">
        <v>6782</v>
      </c>
    </row>
    <row r="249" spans="2:10">
      <c r="B249" s="83" t="s">
        <v>1412</v>
      </c>
      <c r="C249" s="83" t="s">
        <v>1413</v>
      </c>
      <c r="D249" s="250" t="s">
        <v>205</v>
      </c>
      <c r="E249" s="277">
        <v>44585</v>
      </c>
      <c r="F249" s="250"/>
      <c r="G249" s="250"/>
      <c r="H249" s="269">
        <v>183082846970</v>
      </c>
      <c r="I249" s="250">
        <v>6.6</v>
      </c>
      <c r="J249" s="279">
        <v>44584</v>
      </c>
    </row>
    <row r="251" spans="2:10" ht="36">
      <c r="B251" s="140" t="s">
        <v>6437</v>
      </c>
      <c r="C251" s="140" t="s">
        <v>6438</v>
      </c>
      <c r="D251" s="140" t="s">
        <v>6518</v>
      </c>
      <c r="E251" s="140" t="s">
        <v>6520</v>
      </c>
      <c r="F251" s="140" t="s">
        <v>6521</v>
      </c>
      <c r="G251" s="141" t="s">
        <v>8097</v>
      </c>
      <c r="H251" s="142" t="s">
        <v>6523</v>
      </c>
      <c r="I251" s="142" t="s">
        <v>6524</v>
      </c>
      <c r="J251" s="140" t="s">
        <v>6782</v>
      </c>
    </row>
    <row r="252" spans="2:10">
      <c r="B252" s="83" t="s">
        <v>555</v>
      </c>
      <c r="C252" s="83" t="s">
        <v>556</v>
      </c>
      <c r="D252" s="250" t="s">
        <v>205</v>
      </c>
      <c r="E252" s="277">
        <v>44592</v>
      </c>
      <c r="F252" s="250"/>
      <c r="G252" s="250"/>
      <c r="H252" s="269">
        <v>183082846970</v>
      </c>
      <c r="I252" s="250">
        <v>6.6</v>
      </c>
      <c r="J252" s="279">
        <v>44271</v>
      </c>
    </row>
    <row r="253" spans="2:10">
      <c r="B253" s="83" t="s">
        <v>669</v>
      </c>
      <c r="C253" s="83" t="s">
        <v>670</v>
      </c>
      <c r="D253" s="250" t="s">
        <v>205</v>
      </c>
      <c r="E253" s="277">
        <v>44592</v>
      </c>
      <c r="F253" s="250"/>
      <c r="G253" s="250"/>
      <c r="H253" s="269">
        <v>514021937038</v>
      </c>
      <c r="I253" s="250">
        <v>6.6</v>
      </c>
      <c r="J253" s="279">
        <v>44271</v>
      </c>
    </row>
    <row r="255" spans="2:10" ht="36">
      <c r="B255" s="140" t="s">
        <v>6437</v>
      </c>
      <c r="C255" s="140" t="s">
        <v>6438</v>
      </c>
      <c r="D255" s="140" t="s">
        <v>6518</v>
      </c>
      <c r="E255" s="140" t="s">
        <v>6520</v>
      </c>
      <c r="F255" s="140" t="s">
        <v>6521</v>
      </c>
      <c r="G255" s="141" t="s">
        <v>8097</v>
      </c>
      <c r="H255" s="142" t="s">
        <v>6523</v>
      </c>
      <c r="I255" s="142" t="s">
        <v>6524</v>
      </c>
      <c r="J255" s="140" t="s">
        <v>6782</v>
      </c>
    </row>
    <row r="256" spans="2:10">
      <c r="B256" s="83" t="s">
        <v>1426</v>
      </c>
      <c r="C256" s="83" t="s">
        <v>1427</v>
      </c>
      <c r="D256" s="250" t="s">
        <v>199</v>
      </c>
      <c r="E256" s="277">
        <v>44565</v>
      </c>
      <c r="F256" s="250"/>
      <c r="G256" s="250"/>
      <c r="H256" s="269">
        <v>526550148393</v>
      </c>
      <c r="I256" s="250">
        <v>7.7</v>
      </c>
      <c r="J256" s="279">
        <v>44508</v>
      </c>
    </row>
    <row r="258" spans="2:10" ht="36">
      <c r="B258" s="140" t="s">
        <v>6437</v>
      </c>
      <c r="C258" s="140" t="s">
        <v>6438</v>
      </c>
      <c r="D258" s="140" t="s">
        <v>6518</v>
      </c>
      <c r="E258" s="140" t="s">
        <v>6520</v>
      </c>
      <c r="F258" s="140" t="s">
        <v>6521</v>
      </c>
      <c r="G258" s="141" t="s">
        <v>8097</v>
      </c>
      <c r="H258" s="142" t="s">
        <v>6523</v>
      </c>
      <c r="I258" s="142" t="s">
        <v>6524</v>
      </c>
      <c r="J258" s="140" t="s">
        <v>6782</v>
      </c>
    </row>
    <row r="259" spans="2:10">
      <c r="B259" s="274" t="s">
        <v>1763</v>
      </c>
      <c r="C259" s="243" t="s">
        <v>1764</v>
      </c>
      <c r="D259" s="250" t="s">
        <v>205</v>
      </c>
      <c r="E259" s="277">
        <v>44601</v>
      </c>
      <c r="F259" s="250"/>
      <c r="G259" s="250"/>
      <c r="H259" s="269">
        <v>128050014438</v>
      </c>
      <c r="I259" s="250">
        <v>6.6</v>
      </c>
      <c r="J259" s="279">
        <v>44865</v>
      </c>
    </row>
    <row r="261" spans="2:10" ht="36">
      <c r="B261" s="140" t="s">
        <v>6437</v>
      </c>
      <c r="C261" s="140" t="s">
        <v>6438</v>
      </c>
      <c r="D261" s="140" t="s">
        <v>6518</v>
      </c>
      <c r="E261" s="140" t="s">
        <v>6520</v>
      </c>
      <c r="F261" s="140" t="s">
        <v>6521</v>
      </c>
      <c r="G261" s="141" t="s">
        <v>8097</v>
      </c>
      <c r="H261" s="142" t="s">
        <v>6523</v>
      </c>
      <c r="I261" s="142" t="s">
        <v>6524</v>
      </c>
      <c r="J261" s="140" t="s">
        <v>6782</v>
      </c>
    </row>
    <row r="262" spans="2:10">
      <c r="B262" s="83" t="s">
        <v>1414</v>
      </c>
      <c r="C262" s="83" t="s">
        <v>1415</v>
      </c>
      <c r="D262" s="250" t="s">
        <v>205</v>
      </c>
      <c r="E262" s="277">
        <v>44602</v>
      </c>
      <c r="F262" s="250"/>
      <c r="G262" s="250"/>
      <c r="H262" s="269">
        <v>513031070006</v>
      </c>
      <c r="I262" s="250">
        <v>6.6</v>
      </c>
      <c r="J262" s="279">
        <v>44896</v>
      </c>
    </row>
    <row r="264" spans="2:10" ht="36">
      <c r="B264" s="140" t="s">
        <v>6437</v>
      </c>
      <c r="C264" s="140" t="s">
        <v>6438</v>
      </c>
      <c r="D264" s="140" t="s">
        <v>6518</v>
      </c>
      <c r="E264" s="140" t="s">
        <v>6520</v>
      </c>
      <c r="F264" s="140" t="s">
        <v>6521</v>
      </c>
      <c r="G264" s="141" t="s">
        <v>8097</v>
      </c>
      <c r="H264" s="142" t="s">
        <v>6523</v>
      </c>
      <c r="I264" s="142" t="s">
        <v>6524</v>
      </c>
      <c r="J264" s="140" t="s">
        <v>6782</v>
      </c>
    </row>
    <row r="265" spans="2:10">
      <c r="B265" s="84" t="s">
        <v>1428</v>
      </c>
      <c r="C265" s="84" t="s">
        <v>1429</v>
      </c>
      <c r="D265" s="250" t="s">
        <v>199</v>
      </c>
      <c r="E265" s="277">
        <v>44606</v>
      </c>
      <c r="F265" s="250"/>
      <c r="G265" s="250"/>
      <c r="H265" s="278">
        <v>520512091107</v>
      </c>
      <c r="I265" s="250">
        <v>7.7</v>
      </c>
      <c r="J265" s="279">
        <v>44603</v>
      </c>
    </row>
    <row r="267" spans="2:10" ht="36">
      <c r="B267" s="140" t="s">
        <v>6437</v>
      </c>
      <c r="C267" s="140" t="s">
        <v>6438</v>
      </c>
      <c r="D267" s="140" t="s">
        <v>6518</v>
      </c>
      <c r="E267" s="140" t="s">
        <v>6520</v>
      </c>
      <c r="F267" s="140" t="s">
        <v>6521</v>
      </c>
      <c r="G267" s="141" t="s">
        <v>8097</v>
      </c>
      <c r="H267" s="142" t="s">
        <v>6523</v>
      </c>
      <c r="I267" s="142" t="s">
        <v>6524</v>
      </c>
      <c r="J267" s="140" t="s">
        <v>6782</v>
      </c>
    </row>
    <row r="268" spans="2:10">
      <c r="B268" s="338" t="s">
        <v>6959</v>
      </c>
      <c r="C268" s="84" t="s">
        <v>6960</v>
      </c>
      <c r="D268" s="250" t="s">
        <v>205</v>
      </c>
      <c r="E268" s="357">
        <v>44606</v>
      </c>
      <c r="F268" s="356"/>
      <c r="G268" s="356"/>
      <c r="H268" s="278">
        <v>153000398174</v>
      </c>
      <c r="I268" s="250">
        <v>6.6</v>
      </c>
      <c r="J268" s="279">
        <v>44596</v>
      </c>
    </row>
    <row r="270" spans="2:10" ht="36">
      <c r="B270" s="140" t="s">
        <v>6437</v>
      </c>
      <c r="C270" s="140" t="s">
        <v>6438</v>
      </c>
      <c r="D270" s="140" t="s">
        <v>6518</v>
      </c>
      <c r="E270" s="140" t="s">
        <v>6520</v>
      </c>
      <c r="F270" s="140" t="s">
        <v>6521</v>
      </c>
      <c r="G270" s="141" t="s">
        <v>8097</v>
      </c>
      <c r="H270" s="142" t="s">
        <v>6523</v>
      </c>
      <c r="I270" s="142" t="s">
        <v>6524</v>
      </c>
      <c r="J270" s="140" t="s">
        <v>6782</v>
      </c>
    </row>
    <row r="271" spans="2:10">
      <c r="B271" s="274" t="s">
        <v>5897</v>
      </c>
      <c r="C271" s="358" t="s">
        <v>5898</v>
      </c>
      <c r="D271" s="250" t="s">
        <v>205</v>
      </c>
      <c r="E271" s="357">
        <v>44613</v>
      </c>
      <c r="F271" s="356"/>
      <c r="G271" s="356"/>
      <c r="H271" s="278">
        <v>221500582244</v>
      </c>
      <c r="I271" s="250">
        <v>6.6</v>
      </c>
      <c r="J271" s="279">
        <v>44594</v>
      </c>
    </row>
    <row r="273" spans="2:10" ht="36">
      <c r="B273" s="140" t="s">
        <v>6437</v>
      </c>
      <c r="C273" s="140" t="s">
        <v>6438</v>
      </c>
      <c r="D273" s="140" t="s">
        <v>6518</v>
      </c>
      <c r="E273" s="140" t="s">
        <v>6520</v>
      </c>
      <c r="F273" s="140" t="s">
        <v>6521</v>
      </c>
      <c r="G273" s="141" t="s">
        <v>8097</v>
      </c>
      <c r="H273" s="142" t="s">
        <v>6523</v>
      </c>
      <c r="I273" s="142" t="s">
        <v>6524</v>
      </c>
      <c r="J273" s="140" t="s">
        <v>6782</v>
      </c>
    </row>
    <row r="274" spans="2:10">
      <c r="B274" s="83" t="s">
        <v>1430</v>
      </c>
      <c r="C274" s="83" t="s">
        <v>1431</v>
      </c>
      <c r="D274" s="250" t="s">
        <v>205</v>
      </c>
      <c r="E274" s="357">
        <v>44614</v>
      </c>
      <c r="F274" s="356"/>
      <c r="G274" s="250"/>
      <c r="H274" s="278">
        <v>513031073530</v>
      </c>
      <c r="I274" s="250">
        <v>6.6</v>
      </c>
      <c r="J274" s="277">
        <v>44530</v>
      </c>
    </row>
    <row r="275" spans="2:10">
      <c r="B275" s="274" t="s">
        <v>1871</v>
      </c>
      <c r="C275" s="243" t="s">
        <v>1872</v>
      </c>
      <c r="D275" s="250" t="s">
        <v>205</v>
      </c>
      <c r="E275" s="357">
        <v>44614</v>
      </c>
      <c r="F275" s="356"/>
      <c r="G275" s="250"/>
      <c r="H275" s="360">
        <v>517800690857</v>
      </c>
      <c r="I275" s="250">
        <v>6.6</v>
      </c>
      <c r="J275" s="277">
        <v>44494</v>
      </c>
    </row>
    <row r="276" spans="2:10">
      <c r="B276" s="274" t="s">
        <v>1713</v>
      </c>
      <c r="C276" s="243" t="s">
        <v>1714</v>
      </c>
      <c r="D276" s="250" t="s">
        <v>205</v>
      </c>
      <c r="E276" s="357">
        <v>44614</v>
      </c>
      <c r="F276" s="356"/>
      <c r="G276" s="250"/>
      <c r="H276" s="360">
        <v>511821724552</v>
      </c>
      <c r="I276" s="250">
        <v>6.6</v>
      </c>
      <c r="J276" s="277">
        <v>44494</v>
      </c>
    </row>
    <row r="277" spans="2:10">
      <c r="B277" s="274" t="s">
        <v>1835</v>
      </c>
      <c r="C277" s="243" t="s">
        <v>1836</v>
      </c>
      <c r="D277" s="250" t="s">
        <v>205</v>
      </c>
      <c r="E277" s="357">
        <v>44614</v>
      </c>
      <c r="F277" s="356"/>
      <c r="G277" s="250"/>
      <c r="H277" s="360">
        <v>517800690857</v>
      </c>
      <c r="I277" s="250">
        <v>6.6</v>
      </c>
      <c r="J277" s="277">
        <v>44489</v>
      </c>
    </row>
    <row r="280" spans="2:10" ht="36">
      <c r="B280" s="140" t="s">
        <v>6437</v>
      </c>
      <c r="C280" s="140" t="s">
        <v>6438</v>
      </c>
      <c r="D280" s="140" t="s">
        <v>6518</v>
      </c>
      <c r="E280" s="140" t="s">
        <v>6520</v>
      </c>
      <c r="F280" s="140" t="s">
        <v>6521</v>
      </c>
      <c r="G280" s="141" t="s">
        <v>8097</v>
      </c>
      <c r="H280" s="142" t="s">
        <v>6523</v>
      </c>
      <c r="I280" s="142" t="s">
        <v>6524</v>
      </c>
      <c r="J280" s="140" t="s">
        <v>6782</v>
      </c>
    </row>
    <row r="281" spans="2:10">
      <c r="B281" s="83" t="s">
        <v>8242</v>
      </c>
      <c r="C281" s="83" t="s">
        <v>8243</v>
      </c>
      <c r="D281" s="250" t="s">
        <v>205</v>
      </c>
      <c r="E281" s="357">
        <v>44617</v>
      </c>
      <c r="F281" s="356"/>
      <c r="G281" s="250"/>
      <c r="H281" s="278">
        <v>182103613019</v>
      </c>
      <c r="I281" s="250">
        <v>6.6</v>
      </c>
      <c r="J281" s="277">
        <v>44616</v>
      </c>
    </row>
    <row r="282" spans="2:10">
      <c r="B282" s="361"/>
      <c r="C282" s="362"/>
      <c r="D282" s="363"/>
      <c r="E282" s="364"/>
      <c r="F282" s="365"/>
      <c r="G282" s="363"/>
      <c r="H282" s="366"/>
      <c r="I282" s="363"/>
      <c r="J282" s="367"/>
    </row>
    <row r="283" spans="2:10" ht="36">
      <c r="B283" s="140" t="s">
        <v>6437</v>
      </c>
      <c r="C283" s="140" t="s">
        <v>6438</v>
      </c>
      <c r="D283" s="140" t="s">
        <v>6518</v>
      </c>
      <c r="E283" s="140" t="s">
        <v>6520</v>
      </c>
      <c r="F283" s="140" t="s">
        <v>6521</v>
      </c>
      <c r="G283" s="141" t="s">
        <v>8097</v>
      </c>
      <c r="H283" s="142" t="s">
        <v>6523</v>
      </c>
      <c r="I283" s="142" t="s">
        <v>6524</v>
      </c>
      <c r="J283" s="140" t="s">
        <v>6782</v>
      </c>
    </row>
    <row r="284" spans="2:10">
      <c r="B284" s="83" t="s">
        <v>1402</v>
      </c>
      <c r="C284" s="83" t="s">
        <v>1403</v>
      </c>
      <c r="D284" s="250" t="s">
        <v>199</v>
      </c>
      <c r="E284" s="357">
        <v>44617</v>
      </c>
      <c r="F284" s="356"/>
      <c r="G284" s="250"/>
      <c r="H284" s="278">
        <v>520512082411</v>
      </c>
      <c r="I284" s="250">
        <v>6.6</v>
      </c>
      <c r="J284" s="277">
        <v>44616</v>
      </c>
    </row>
    <row r="286" spans="2:10" ht="36">
      <c r="B286" s="140" t="s">
        <v>6437</v>
      </c>
      <c r="C286" s="140" t="s">
        <v>6438</v>
      </c>
      <c r="D286" s="140" t="s">
        <v>6518</v>
      </c>
      <c r="E286" s="140" t="s">
        <v>6520</v>
      </c>
      <c r="F286" s="140" t="s">
        <v>6521</v>
      </c>
      <c r="G286" s="141" t="s">
        <v>8097</v>
      </c>
      <c r="H286" s="142" t="s">
        <v>6523</v>
      </c>
      <c r="I286" s="142" t="s">
        <v>6524</v>
      </c>
      <c r="J286" s="140" t="s">
        <v>6782</v>
      </c>
    </row>
    <row r="287" spans="2:10">
      <c r="B287" s="83" t="s">
        <v>8166</v>
      </c>
      <c r="C287" s="83" t="s">
        <v>8167</v>
      </c>
      <c r="D287" s="250" t="s">
        <v>6433</v>
      </c>
      <c r="E287" s="357">
        <v>44617</v>
      </c>
      <c r="F287" s="356"/>
      <c r="G287" s="250"/>
      <c r="H287" s="278">
        <v>535515962915</v>
      </c>
      <c r="I287" s="250">
        <v>6.6</v>
      </c>
      <c r="J287" s="277">
        <v>44615</v>
      </c>
    </row>
    <row r="289" spans="2:10" ht="36">
      <c r="B289" s="140" t="s">
        <v>6437</v>
      </c>
      <c r="C289" s="140" t="s">
        <v>6438</v>
      </c>
      <c r="D289" s="140" t="s">
        <v>6518</v>
      </c>
      <c r="E289" s="140" t="s">
        <v>6520</v>
      </c>
      <c r="F289" s="140" t="s">
        <v>6521</v>
      </c>
      <c r="G289" s="141" t="s">
        <v>8097</v>
      </c>
      <c r="H289" s="142" t="s">
        <v>6523</v>
      </c>
      <c r="I289" s="142" t="s">
        <v>6524</v>
      </c>
      <c r="J289" s="140" t="s">
        <v>6782</v>
      </c>
    </row>
    <row r="290" spans="2:10">
      <c r="B290" s="274" t="s">
        <v>1823</v>
      </c>
      <c r="C290" s="243" t="s">
        <v>1824</v>
      </c>
      <c r="D290" s="250" t="s">
        <v>205</v>
      </c>
      <c r="E290" s="357">
        <v>44617</v>
      </c>
      <c r="F290" s="356"/>
      <c r="G290" s="250"/>
      <c r="H290" s="93">
        <v>515402558166</v>
      </c>
      <c r="I290" s="250">
        <v>6.6</v>
      </c>
      <c r="J290" s="277">
        <v>44856</v>
      </c>
    </row>
    <row r="292" spans="2:10" ht="36">
      <c r="B292" s="140" t="s">
        <v>6437</v>
      </c>
      <c r="C292" s="140" t="s">
        <v>6438</v>
      </c>
      <c r="D292" s="140" t="s">
        <v>6518</v>
      </c>
      <c r="E292" s="140" t="s">
        <v>6520</v>
      </c>
      <c r="F292" s="140" t="s">
        <v>6521</v>
      </c>
      <c r="G292" s="141" t="s">
        <v>8097</v>
      </c>
      <c r="H292" s="142" t="s">
        <v>6523</v>
      </c>
      <c r="I292" s="142" t="s">
        <v>6524</v>
      </c>
      <c r="J292" s="140" t="s">
        <v>6782</v>
      </c>
    </row>
    <row r="293" spans="2:10">
      <c r="B293" s="274" t="s">
        <v>1843</v>
      </c>
      <c r="C293" s="243" t="s">
        <v>1844</v>
      </c>
      <c r="D293" s="250" t="s">
        <v>205</v>
      </c>
      <c r="E293" s="357">
        <v>44621</v>
      </c>
      <c r="F293" s="356"/>
      <c r="G293" s="250"/>
      <c r="H293" s="93">
        <v>517500847210</v>
      </c>
      <c r="I293" s="250">
        <v>6.6</v>
      </c>
      <c r="J293" s="277">
        <v>44494</v>
      </c>
    </row>
    <row r="294" spans="2:10">
      <c r="B294" s="83" t="s">
        <v>6965</v>
      </c>
      <c r="C294" s="83" t="s">
        <v>6966</v>
      </c>
      <c r="D294" s="250" t="s">
        <v>205</v>
      </c>
      <c r="E294" s="357">
        <v>44621</v>
      </c>
      <c r="F294" s="356"/>
      <c r="G294" s="250"/>
      <c r="H294" s="93">
        <v>161001841798</v>
      </c>
      <c r="I294" s="250">
        <v>6.6</v>
      </c>
      <c r="J294" s="277">
        <v>44620</v>
      </c>
    </row>
    <row r="296" spans="2:10" ht="36">
      <c r="B296" s="140" t="s">
        <v>6437</v>
      </c>
      <c r="C296" s="140" t="s">
        <v>6438</v>
      </c>
      <c r="D296" s="140" t="s">
        <v>6518</v>
      </c>
      <c r="E296" s="140" t="s">
        <v>6520</v>
      </c>
      <c r="F296" s="140" t="s">
        <v>6521</v>
      </c>
      <c r="G296" s="141" t="s">
        <v>8097</v>
      </c>
      <c r="H296" s="142" t="s">
        <v>6523</v>
      </c>
      <c r="I296" s="142" t="s">
        <v>6524</v>
      </c>
      <c r="J296" s="140" t="s">
        <v>6782</v>
      </c>
    </row>
    <row r="297" spans="2:10">
      <c r="B297" s="274" t="s">
        <v>1799</v>
      </c>
      <c r="C297" s="243" t="s">
        <v>1800</v>
      </c>
      <c r="D297" s="250" t="s">
        <v>205</v>
      </c>
      <c r="E297" s="357">
        <v>44631</v>
      </c>
      <c r="F297" s="356"/>
      <c r="G297" s="250"/>
      <c r="H297" s="93">
        <v>514541411739</v>
      </c>
      <c r="I297" s="250">
        <v>6.6</v>
      </c>
      <c r="J297" s="277">
        <v>44883</v>
      </c>
    </row>
    <row r="299" spans="2:10" ht="36">
      <c r="B299" s="140" t="s">
        <v>6437</v>
      </c>
      <c r="C299" s="140" t="s">
        <v>6438</v>
      </c>
      <c r="D299" s="140" t="s">
        <v>6518</v>
      </c>
      <c r="E299" s="140" t="s">
        <v>6520</v>
      </c>
      <c r="F299" s="140" t="s">
        <v>6521</v>
      </c>
      <c r="G299" s="141" t="s">
        <v>8097</v>
      </c>
      <c r="H299" s="142" t="s">
        <v>6523</v>
      </c>
      <c r="I299" s="142" t="s">
        <v>6524</v>
      </c>
      <c r="J299" s="140" t="s">
        <v>6782</v>
      </c>
    </row>
    <row r="300" spans="2:10">
      <c r="B300" s="231" t="s">
        <v>5970</v>
      </c>
      <c r="C300" s="231" t="s">
        <v>5971</v>
      </c>
      <c r="D300" s="250" t="s">
        <v>199</v>
      </c>
      <c r="E300" s="277">
        <v>44631</v>
      </c>
      <c r="F300" s="250"/>
      <c r="G300" s="250"/>
      <c r="H300" s="388">
        <v>520521518979</v>
      </c>
      <c r="I300" s="250">
        <v>7.7</v>
      </c>
      <c r="J300" s="277">
        <v>44622</v>
      </c>
    </row>
    <row r="301" spans="2:10">
      <c r="B301" s="198" t="s">
        <v>7160</v>
      </c>
      <c r="C301" s="198" t="s">
        <v>7161</v>
      </c>
      <c r="D301" s="250" t="s">
        <v>199</v>
      </c>
      <c r="E301" s="277">
        <v>44631</v>
      </c>
      <c r="F301" s="144"/>
      <c r="G301" s="144"/>
      <c r="H301" s="278">
        <v>520521518427</v>
      </c>
      <c r="I301" s="144">
        <v>7.7</v>
      </c>
      <c r="J301" s="189">
        <v>44629</v>
      </c>
    </row>
    <row r="303" spans="2:10" ht="36">
      <c r="B303" s="140" t="s">
        <v>6437</v>
      </c>
      <c r="C303" s="140" t="s">
        <v>6438</v>
      </c>
      <c r="D303" s="140" t="s">
        <v>6518</v>
      </c>
      <c r="E303" s="140" t="s">
        <v>6520</v>
      </c>
      <c r="F303" s="140" t="s">
        <v>6521</v>
      </c>
      <c r="G303" s="141" t="s">
        <v>8097</v>
      </c>
      <c r="H303" s="142" t="s">
        <v>6523</v>
      </c>
      <c r="I303" s="142" t="s">
        <v>6524</v>
      </c>
      <c r="J303" s="140" t="s">
        <v>6782</v>
      </c>
    </row>
    <row r="304" spans="2:10">
      <c r="B304" s="83" t="s">
        <v>8199</v>
      </c>
      <c r="C304" s="83" t="s">
        <v>8200</v>
      </c>
      <c r="D304" s="250" t="s">
        <v>199</v>
      </c>
      <c r="E304" s="277">
        <v>44643</v>
      </c>
      <c r="F304" s="250"/>
      <c r="G304" s="250"/>
      <c r="H304" s="99">
        <v>547401893080</v>
      </c>
      <c r="I304" s="250">
        <v>7.7</v>
      </c>
      <c r="J304" s="277">
        <v>44635</v>
      </c>
    </row>
    <row r="305" spans="2:10">
      <c r="B305" s="83" t="s">
        <v>8390</v>
      </c>
      <c r="C305" s="83" t="s">
        <v>8391</v>
      </c>
      <c r="D305" s="250" t="s">
        <v>199</v>
      </c>
      <c r="E305" s="277">
        <v>44643</v>
      </c>
      <c r="F305" s="250"/>
      <c r="G305" s="250"/>
      <c r="H305" s="99">
        <v>561200506958</v>
      </c>
      <c r="I305" s="250">
        <v>7.7</v>
      </c>
      <c r="J305" s="277">
        <v>44642</v>
      </c>
    </row>
    <row r="307" spans="2:10" ht="36">
      <c r="B307" s="140" t="s">
        <v>6437</v>
      </c>
      <c r="C307" s="140" t="s">
        <v>6438</v>
      </c>
      <c r="D307" s="140" t="s">
        <v>6518</v>
      </c>
      <c r="E307" s="140" t="s">
        <v>6520</v>
      </c>
      <c r="F307" s="140" t="s">
        <v>6521</v>
      </c>
      <c r="G307" s="141" t="s">
        <v>8097</v>
      </c>
      <c r="H307" s="142" t="s">
        <v>6523</v>
      </c>
      <c r="I307" s="142" t="s">
        <v>6524</v>
      </c>
      <c r="J307" s="140" t="s">
        <v>6782</v>
      </c>
    </row>
    <row r="308" spans="2:10">
      <c r="B308" s="83" t="s">
        <v>9677</v>
      </c>
      <c r="C308" s="83" t="s">
        <v>9678</v>
      </c>
      <c r="D308" s="413" t="s">
        <v>205</v>
      </c>
      <c r="E308" s="277">
        <v>44643</v>
      </c>
      <c r="F308" s="413"/>
      <c r="G308" s="414"/>
      <c r="H308" s="278">
        <v>536911877238</v>
      </c>
      <c r="I308" s="92">
        <v>6.6</v>
      </c>
      <c r="J308" s="277">
        <v>44634</v>
      </c>
    </row>
    <row r="309" spans="2:10">
      <c r="B309" s="244" t="s">
        <v>8434</v>
      </c>
      <c r="C309" s="244" t="s">
        <v>8435</v>
      </c>
      <c r="D309" s="413" t="s">
        <v>205</v>
      </c>
      <c r="E309" s="277">
        <v>44643</v>
      </c>
      <c r="F309" s="413"/>
      <c r="G309" s="414"/>
      <c r="H309" s="278">
        <v>532217825759</v>
      </c>
      <c r="I309" s="92">
        <v>6.6</v>
      </c>
      <c r="J309" s="277">
        <v>44634</v>
      </c>
    </row>
    <row r="310" spans="2:10">
      <c r="B310" s="83" t="s">
        <v>9627</v>
      </c>
      <c r="C310" s="83" t="s">
        <v>9628</v>
      </c>
      <c r="D310" s="413" t="s">
        <v>205</v>
      </c>
      <c r="E310" s="277">
        <v>44643</v>
      </c>
      <c r="F310" s="413"/>
      <c r="G310" s="414"/>
      <c r="H310" s="278">
        <v>532861294529</v>
      </c>
      <c r="I310" s="92">
        <v>6.6</v>
      </c>
      <c r="J310" s="277">
        <v>44637</v>
      </c>
    </row>
    <row r="311" spans="2:10">
      <c r="B311" s="244" t="s">
        <v>8516</v>
      </c>
      <c r="C311" s="244" t="s">
        <v>8517</v>
      </c>
      <c r="D311" s="413" t="s">
        <v>205</v>
      </c>
      <c r="E311" s="277">
        <v>44643</v>
      </c>
      <c r="F311" s="413"/>
      <c r="G311" s="414"/>
      <c r="H311" s="278">
        <v>535322209600</v>
      </c>
      <c r="I311" s="92">
        <v>6.6</v>
      </c>
      <c r="J311" s="277">
        <v>44642</v>
      </c>
    </row>
    <row r="312" spans="2:10">
      <c r="B312" s="244" t="s">
        <v>8572</v>
      </c>
      <c r="C312" s="244" t="s">
        <v>8573</v>
      </c>
      <c r="D312" s="413" t="s">
        <v>205</v>
      </c>
      <c r="E312" s="277">
        <v>44643</v>
      </c>
      <c r="F312" s="413"/>
      <c r="G312" s="414"/>
      <c r="H312" s="278">
        <v>535812260942</v>
      </c>
      <c r="I312" s="92">
        <v>6.6</v>
      </c>
      <c r="J312" s="277">
        <v>44642</v>
      </c>
    </row>
    <row r="313" spans="2:10">
      <c r="B313" s="244" t="s">
        <v>8576</v>
      </c>
      <c r="C313" s="244" t="s">
        <v>8577</v>
      </c>
      <c r="D313" s="413" t="s">
        <v>205</v>
      </c>
      <c r="E313" s="277">
        <v>44643</v>
      </c>
      <c r="F313" s="413"/>
      <c r="G313" s="414"/>
      <c r="H313" s="278">
        <v>535950926520</v>
      </c>
      <c r="I313" s="92">
        <v>6.6</v>
      </c>
      <c r="J313" s="277">
        <v>44642</v>
      </c>
    </row>
    <row r="314" spans="2:10">
      <c r="B314" s="244" t="s">
        <v>8510</v>
      </c>
      <c r="C314" s="244" t="s">
        <v>8511</v>
      </c>
      <c r="D314" s="413" t="s">
        <v>205</v>
      </c>
      <c r="E314" s="277">
        <v>44643</v>
      </c>
      <c r="F314" s="250"/>
      <c r="G314" s="250"/>
      <c r="H314" s="278">
        <v>173001522318</v>
      </c>
      <c r="I314" s="92">
        <v>6.6</v>
      </c>
      <c r="J314" s="277">
        <v>44642</v>
      </c>
    </row>
    <row r="315" spans="2:10">
      <c r="B315" s="244" t="s">
        <v>8254</v>
      </c>
      <c r="C315" s="244" t="s">
        <v>8255</v>
      </c>
      <c r="D315" s="413" t="s">
        <v>205</v>
      </c>
      <c r="E315" s="277">
        <v>44643</v>
      </c>
      <c r="F315" s="250"/>
      <c r="G315" s="250"/>
      <c r="H315" s="278">
        <v>535312338572</v>
      </c>
      <c r="I315" s="92">
        <v>6.6</v>
      </c>
      <c r="J315" s="277">
        <v>44642</v>
      </c>
    </row>
    <row r="316" spans="2:10">
      <c r="B316" s="244" t="s">
        <v>8474</v>
      </c>
      <c r="C316" s="244" t="s">
        <v>8475</v>
      </c>
      <c r="D316" s="413" t="s">
        <v>205</v>
      </c>
      <c r="E316" s="277">
        <v>44643</v>
      </c>
      <c r="F316" s="250"/>
      <c r="G316" s="250"/>
      <c r="H316" s="278">
        <v>171310603829</v>
      </c>
      <c r="I316" s="92">
        <v>6.6</v>
      </c>
      <c r="J316" s="277">
        <v>44642</v>
      </c>
    </row>
    <row r="317" spans="2:10">
      <c r="B317" s="244" t="s">
        <v>8592</v>
      </c>
      <c r="C317" s="244" t="s">
        <v>8593</v>
      </c>
      <c r="D317" s="413" t="s">
        <v>205</v>
      </c>
      <c r="E317" s="277">
        <v>44643</v>
      </c>
      <c r="F317" s="250"/>
      <c r="G317" s="250"/>
      <c r="H317" s="278">
        <v>325300489255</v>
      </c>
      <c r="I317" s="92">
        <v>6.6</v>
      </c>
      <c r="J317" s="277">
        <v>44642</v>
      </c>
    </row>
    <row r="318" spans="2:10">
      <c r="B318" s="244" t="s">
        <v>8428</v>
      </c>
      <c r="C318" s="244" t="s">
        <v>8429</v>
      </c>
      <c r="D318" s="413" t="s">
        <v>205</v>
      </c>
      <c r="E318" s="277">
        <v>44643</v>
      </c>
      <c r="F318" s="250"/>
      <c r="G318" s="250"/>
      <c r="H318" s="278">
        <v>535950926587</v>
      </c>
      <c r="I318" s="92">
        <v>6.6</v>
      </c>
      <c r="J318" s="277">
        <v>44643</v>
      </c>
    </row>
    <row r="319" spans="2:10">
      <c r="B319" s="244" t="s">
        <v>8506</v>
      </c>
      <c r="C319" s="244" t="s">
        <v>8507</v>
      </c>
      <c r="D319" s="413" t="s">
        <v>205</v>
      </c>
      <c r="E319" s="277">
        <v>44643</v>
      </c>
      <c r="F319" s="250"/>
      <c r="G319" s="250"/>
      <c r="H319" s="278">
        <v>535113438378</v>
      </c>
      <c r="I319" s="92">
        <v>6.6</v>
      </c>
      <c r="J319" s="277">
        <v>44643</v>
      </c>
    </row>
    <row r="321" spans="2:10" ht="36">
      <c r="B321" s="140" t="s">
        <v>6437</v>
      </c>
      <c r="C321" s="140" t="s">
        <v>6438</v>
      </c>
      <c r="D321" s="140" t="s">
        <v>6518</v>
      </c>
      <c r="E321" s="140" t="s">
        <v>6520</v>
      </c>
      <c r="F321" s="140" t="s">
        <v>6521</v>
      </c>
      <c r="G321" s="141" t="s">
        <v>8097</v>
      </c>
      <c r="H321" s="142" t="s">
        <v>6523</v>
      </c>
      <c r="I321" s="142" t="s">
        <v>6524</v>
      </c>
      <c r="J321" s="140" t="s">
        <v>6782</v>
      </c>
    </row>
    <row r="322" spans="2:10">
      <c r="B322" s="83" t="s">
        <v>8119</v>
      </c>
      <c r="C322" s="83" t="s">
        <v>8120</v>
      </c>
      <c r="D322" s="250" t="s">
        <v>6433</v>
      </c>
      <c r="E322" s="277">
        <v>44643</v>
      </c>
      <c r="F322" s="356"/>
      <c r="G322" s="250"/>
      <c r="H322" s="99">
        <v>551005019757</v>
      </c>
      <c r="I322" s="250">
        <v>6.6</v>
      </c>
      <c r="J322" s="277">
        <v>44636</v>
      </c>
    </row>
    <row r="324" spans="2:10" ht="36">
      <c r="B324" s="140" t="s">
        <v>6437</v>
      </c>
      <c r="C324" s="140" t="s">
        <v>6438</v>
      </c>
      <c r="D324" s="140" t="s">
        <v>6518</v>
      </c>
      <c r="E324" s="140" t="s">
        <v>6520</v>
      </c>
      <c r="F324" s="140" t="s">
        <v>6521</v>
      </c>
      <c r="G324" s="141" t="s">
        <v>8097</v>
      </c>
      <c r="H324" s="142" t="s">
        <v>6523</v>
      </c>
      <c r="I324" s="142" t="s">
        <v>6524</v>
      </c>
      <c r="J324" s="140" t="s">
        <v>6782</v>
      </c>
    </row>
    <row r="325" spans="2:10">
      <c r="B325" s="274" t="s">
        <v>1851</v>
      </c>
      <c r="C325" s="243" t="s">
        <v>1852</v>
      </c>
      <c r="D325" s="413" t="s">
        <v>205</v>
      </c>
      <c r="E325" s="277">
        <v>44645</v>
      </c>
      <c r="F325" s="413"/>
      <c r="G325" s="414"/>
      <c r="H325" s="278" t="e">
        <f>VLOOKUP(B325,DATA!$Q$4:$AS$1674,30,0)</f>
        <v>#REF!</v>
      </c>
      <c r="I325" s="92">
        <v>6.6</v>
      </c>
      <c r="J325" s="277">
        <v>44494</v>
      </c>
    </row>
    <row r="326" spans="2:10">
      <c r="B326" s="274" t="s">
        <v>1863</v>
      </c>
      <c r="C326" s="243" t="s">
        <v>1864</v>
      </c>
      <c r="D326" s="413" t="s">
        <v>205</v>
      </c>
      <c r="E326" s="277">
        <v>44645</v>
      </c>
      <c r="F326" s="413"/>
      <c r="G326" s="414"/>
      <c r="H326" s="278" t="e">
        <f>VLOOKUP(B326,DATA!$Q$4:$AS$1674,30,0)</f>
        <v>#REF!</v>
      </c>
      <c r="I326" s="92">
        <v>6.6</v>
      </c>
      <c r="J326" s="277">
        <v>44536</v>
      </c>
    </row>
    <row r="327" spans="2:10">
      <c r="B327" s="244" t="s">
        <v>8504</v>
      </c>
      <c r="C327" s="244" t="s">
        <v>8505</v>
      </c>
      <c r="D327" s="413" t="s">
        <v>205</v>
      </c>
      <c r="E327" s="277">
        <v>44645</v>
      </c>
      <c r="F327" s="413"/>
      <c r="G327" s="414"/>
      <c r="H327" s="278" t="e">
        <f>VLOOKUP(B327,DATA!$Q$4:$AS$1674,30,0)</f>
        <v>#REF!</v>
      </c>
      <c r="I327" s="92">
        <v>6.6</v>
      </c>
      <c r="J327" s="277">
        <v>44644</v>
      </c>
    </row>
    <row r="328" spans="2:10">
      <c r="B328" s="244" t="s">
        <v>8408</v>
      </c>
      <c r="C328" s="244" t="s">
        <v>8409</v>
      </c>
      <c r="D328" s="413" t="s">
        <v>205</v>
      </c>
      <c r="E328" s="277">
        <v>44645</v>
      </c>
      <c r="F328" s="413"/>
      <c r="G328" s="414"/>
      <c r="H328" s="278" t="e">
        <f>VLOOKUP(B328,DATA!$Q$4:$AS$1674,30,0)</f>
        <v>#REF!</v>
      </c>
      <c r="I328" s="92">
        <v>6.6</v>
      </c>
      <c r="J328" s="277">
        <v>44644</v>
      </c>
    </row>
    <row r="329" spans="2:10">
      <c r="B329" s="244" t="s">
        <v>8478</v>
      </c>
      <c r="C329" s="244" t="s">
        <v>8479</v>
      </c>
      <c r="D329" s="413" t="s">
        <v>205</v>
      </c>
      <c r="E329" s="277">
        <v>44645</v>
      </c>
      <c r="F329" s="413"/>
      <c r="G329" s="414"/>
      <c r="H329" s="278" t="e">
        <f>VLOOKUP(B329,DATA!$Q$4:$AS$1674,30,0)</f>
        <v>#REF!</v>
      </c>
      <c r="I329" s="92">
        <v>6.6</v>
      </c>
      <c r="J329" s="277">
        <v>44644</v>
      </c>
    </row>
    <row r="330" spans="2:10">
      <c r="B330" s="244" t="s">
        <v>8594</v>
      </c>
      <c r="C330" s="244" t="s">
        <v>8595</v>
      </c>
      <c r="D330" s="413" t="s">
        <v>205</v>
      </c>
      <c r="E330" s="277">
        <v>44645</v>
      </c>
      <c r="F330" s="413"/>
      <c r="G330" s="414"/>
      <c r="H330" s="278" t="e">
        <f>VLOOKUP(B330,DATA!$Q$4:$AS$1674,30,0)</f>
        <v>#REF!</v>
      </c>
      <c r="I330" s="92">
        <v>6.6</v>
      </c>
      <c r="J330" s="277">
        <v>44644</v>
      </c>
    </row>
    <row r="331" spans="2:10">
      <c r="B331" s="244" t="s">
        <v>8582</v>
      </c>
      <c r="C331" s="244" t="s">
        <v>8583</v>
      </c>
      <c r="D331" s="413" t="s">
        <v>205</v>
      </c>
      <c r="E331" s="277">
        <v>44645</v>
      </c>
      <c r="F331" s="250"/>
      <c r="G331" s="250"/>
      <c r="H331" s="278" t="e">
        <f>VLOOKUP(B331,DATA!$Q$4:$AS$1674,30,0)</f>
        <v>#REF!</v>
      </c>
      <c r="I331" s="92">
        <v>6.6</v>
      </c>
      <c r="J331" s="277">
        <v>44644</v>
      </c>
    </row>
    <row r="332" spans="2:10">
      <c r="B332" s="244" t="s">
        <v>8502</v>
      </c>
      <c r="C332" s="244" t="s">
        <v>8503</v>
      </c>
      <c r="D332" s="413" t="s">
        <v>205</v>
      </c>
      <c r="E332" s="277">
        <v>44645</v>
      </c>
      <c r="F332" s="250"/>
      <c r="G332" s="250"/>
      <c r="H332" s="278" t="e">
        <f>VLOOKUP(B332,DATA!$Q$4:$AS$1674,30,0)</f>
        <v>#REF!</v>
      </c>
      <c r="I332" s="92">
        <v>6.6</v>
      </c>
      <c r="J332" s="277">
        <v>44644</v>
      </c>
    </row>
    <row r="333" spans="2:10">
      <c r="B333" s="244" t="s">
        <v>8500</v>
      </c>
      <c r="C333" s="244" t="s">
        <v>8501</v>
      </c>
      <c r="D333" s="413" t="s">
        <v>205</v>
      </c>
      <c r="E333" s="277">
        <v>44645</v>
      </c>
      <c r="F333" s="250"/>
      <c r="G333" s="250"/>
      <c r="H333" s="278" t="e">
        <f>VLOOKUP(B333,DATA!$Q$4:$AS$1674,30,0)</f>
        <v>#REF!</v>
      </c>
      <c r="I333" s="92">
        <v>6.6</v>
      </c>
      <c r="J333" s="277">
        <v>44644</v>
      </c>
    </row>
    <row r="334" spans="2:10">
      <c r="B334" s="244" t="s">
        <v>8438</v>
      </c>
      <c r="C334" s="244" t="s">
        <v>8439</v>
      </c>
      <c r="D334" s="413" t="s">
        <v>205</v>
      </c>
      <c r="E334" s="277">
        <v>44645</v>
      </c>
      <c r="F334" s="250"/>
      <c r="G334" s="250"/>
      <c r="H334" s="278" t="e">
        <f>VLOOKUP(B334,DATA!$Q$4:$AS$1674,30,0)</f>
        <v>#REF!</v>
      </c>
      <c r="I334" s="92">
        <v>6.6</v>
      </c>
      <c r="J334" s="277">
        <v>44644</v>
      </c>
    </row>
    <row r="335" spans="2:10">
      <c r="B335" s="244" t="s">
        <v>8256</v>
      </c>
      <c r="C335" s="244" t="s">
        <v>8257</v>
      </c>
      <c r="D335" s="413" t="s">
        <v>205</v>
      </c>
      <c r="E335" s="277">
        <v>44645</v>
      </c>
      <c r="F335" s="250"/>
      <c r="G335" s="250"/>
      <c r="H335" s="278" t="e">
        <f>VLOOKUP(B335,DATA!$Q$4:$AS$1674,30,0)</f>
        <v>#REF!</v>
      </c>
      <c r="I335" s="92">
        <v>6.6</v>
      </c>
      <c r="J335" s="277">
        <v>44644</v>
      </c>
    </row>
    <row r="336" spans="2:10">
      <c r="B336" s="244" t="s">
        <v>8472</v>
      </c>
      <c r="C336" s="244" t="s">
        <v>8473</v>
      </c>
      <c r="D336" s="413" t="s">
        <v>205</v>
      </c>
      <c r="E336" s="277">
        <v>44645</v>
      </c>
      <c r="F336" s="250"/>
      <c r="G336" s="250"/>
      <c r="H336" s="278" t="e">
        <f>VLOOKUP(B336,DATA!$Q$4:$AS$1674,30,0)</f>
        <v>#REF!</v>
      </c>
      <c r="I336" s="92">
        <v>6.6</v>
      </c>
      <c r="J336" s="277">
        <v>44644</v>
      </c>
    </row>
    <row r="337" spans="2:10">
      <c r="B337" s="244" t="s">
        <v>8580</v>
      </c>
      <c r="C337" s="244" t="s">
        <v>8581</v>
      </c>
      <c r="D337" s="413" t="s">
        <v>205</v>
      </c>
      <c r="E337" s="277">
        <v>44645</v>
      </c>
      <c r="F337" s="6"/>
      <c r="G337" s="6"/>
      <c r="H337" s="278" t="e">
        <f>VLOOKUP(B337,DATA!$Q$4:$AS$1674,30,0)</f>
        <v>#REF!</v>
      </c>
      <c r="I337" s="92">
        <v>6.6</v>
      </c>
      <c r="J337" s="277">
        <v>44644</v>
      </c>
    </row>
    <row r="338" spans="2:10">
      <c r="B338" s="244" t="s">
        <v>8394</v>
      </c>
      <c r="C338" s="244" t="s">
        <v>8395</v>
      </c>
      <c r="D338" s="413" t="s">
        <v>205</v>
      </c>
      <c r="E338" s="277">
        <v>44645</v>
      </c>
      <c r="F338" s="6"/>
      <c r="G338" s="6"/>
      <c r="H338" s="278" t="e">
        <f>VLOOKUP(B338,DATA!$Q$4:$AS$1674,30,0)</f>
        <v>#REF!</v>
      </c>
      <c r="I338" s="92">
        <v>6.6</v>
      </c>
      <c r="J338" s="277">
        <v>44644</v>
      </c>
    </row>
    <row r="339" spans="2:10">
      <c r="B339" s="244" t="s">
        <v>8258</v>
      </c>
      <c r="C339" s="244" t="s">
        <v>8259</v>
      </c>
      <c r="D339" s="413" t="s">
        <v>205</v>
      </c>
      <c r="E339" s="277">
        <v>44645</v>
      </c>
      <c r="F339" s="6"/>
      <c r="G339" s="6"/>
      <c r="H339" s="278" t="e">
        <f>VLOOKUP(B339,DATA!$Q$4:$AS$1674,30,0)</f>
        <v>#REF!</v>
      </c>
      <c r="I339" s="92">
        <v>6.6</v>
      </c>
      <c r="J339" s="277">
        <v>44644</v>
      </c>
    </row>
    <row r="340" spans="2:10">
      <c r="B340" s="244" t="s">
        <v>8476</v>
      </c>
      <c r="C340" s="244" t="s">
        <v>8477</v>
      </c>
      <c r="D340" s="413" t="s">
        <v>205</v>
      </c>
      <c r="E340" s="277">
        <v>44645</v>
      </c>
      <c r="F340" s="6"/>
      <c r="G340" s="6"/>
      <c r="H340" s="278" t="e">
        <f>VLOOKUP(B340,DATA!$Q$4:$AS$1674,30,0)</f>
        <v>#REF!</v>
      </c>
      <c r="I340" s="92">
        <v>6.6</v>
      </c>
      <c r="J340" s="277">
        <v>44644</v>
      </c>
    </row>
    <row r="341" spans="2:10">
      <c r="B341" s="244" t="s">
        <v>8486</v>
      </c>
      <c r="C341" s="244" t="s">
        <v>8487</v>
      </c>
      <c r="D341" s="413" t="s">
        <v>205</v>
      </c>
      <c r="E341" s="277">
        <v>44645</v>
      </c>
      <c r="F341" s="6"/>
      <c r="G341" s="6"/>
      <c r="H341" s="278" t="e">
        <f>VLOOKUP(B341,DATA!$Q$4:$AS$1674,30,0)</f>
        <v>#REF!</v>
      </c>
      <c r="I341" s="92">
        <v>6.6</v>
      </c>
      <c r="J341" s="277">
        <v>44644</v>
      </c>
    </row>
    <row r="342" spans="2:10">
      <c r="B342" s="244" t="s">
        <v>8414</v>
      </c>
      <c r="C342" s="244" t="s">
        <v>8415</v>
      </c>
      <c r="D342" s="413" t="s">
        <v>205</v>
      </c>
      <c r="E342" s="277">
        <v>44645</v>
      </c>
      <c r="F342" s="6"/>
      <c r="G342" s="6"/>
      <c r="H342" s="278" t="e">
        <f>VLOOKUP(B342,DATA!$Q$4:$AS$1674,30,0)</f>
        <v>#REF!</v>
      </c>
      <c r="I342" s="92">
        <v>6.6</v>
      </c>
      <c r="J342" s="277">
        <v>44644</v>
      </c>
    </row>
    <row r="343" spans="2:10">
      <c r="B343" s="244" t="s">
        <v>8562</v>
      </c>
      <c r="C343" s="244" t="s">
        <v>8563</v>
      </c>
      <c r="D343" s="413" t="s">
        <v>205</v>
      </c>
      <c r="E343" s="277">
        <v>44645</v>
      </c>
      <c r="F343" s="6"/>
      <c r="G343" s="6"/>
      <c r="H343" s="278" t="e">
        <f>VLOOKUP(B343,DATA!$Q$4:$AS$1674,30,0)</f>
        <v>#REF!</v>
      </c>
      <c r="I343" s="92">
        <v>6.6</v>
      </c>
      <c r="J343" s="277">
        <v>44644</v>
      </c>
    </row>
    <row r="344" spans="2:10">
      <c r="B344" s="244" t="s">
        <v>8482</v>
      </c>
      <c r="C344" s="244" t="s">
        <v>8483</v>
      </c>
      <c r="D344" s="413" t="s">
        <v>205</v>
      </c>
      <c r="E344" s="277">
        <v>44645</v>
      </c>
      <c r="F344" s="6"/>
      <c r="G344" s="6"/>
      <c r="H344" s="278" t="e">
        <f>VLOOKUP(B344,DATA!$Q$4:$AS$1674,30,0)</f>
        <v>#REF!</v>
      </c>
      <c r="I344" s="92">
        <v>6.6</v>
      </c>
      <c r="J344" s="277">
        <v>44644</v>
      </c>
    </row>
    <row r="345" spans="2:10">
      <c r="B345" s="244" t="s">
        <v>8564</v>
      </c>
      <c r="C345" s="244" t="s">
        <v>8565</v>
      </c>
      <c r="D345" s="413" t="s">
        <v>205</v>
      </c>
      <c r="E345" s="277">
        <v>44645</v>
      </c>
      <c r="F345" s="6"/>
      <c r="G345" s="6"/>
      <c r="H345" s="278" t="e">
        <f>VLOOKUP(B345,DATA!$Q$4:$AS$1674,30,0)</f>
        <v>#REF!</v>
      </c>
      <c r="I345" s="92">
        <v>6.6</v>
      </c>
      <c r="J345" s="277">
        <v>44644</v>
      </c>
    </row>
    <row r="346" spans="2:10">
      <c r="B346" s="244" t="s">
        <v>8490</v>
      </c>
      <c r="C346" s="244" t="s">
        <v>8491</v>
      </c>
      <c r="D346" s="413" t="s">
        <v>205</v>
      </c>
      <c r="E346" s="277">
        <v>44645</v>
      </c>
      <c r="F346" s="6"/>
      <c r="G346" s="6"/>
      <c r="H346" s="278" t="e">
        <f>VLOOKUP(B346,DATA!$Q$4:$AS$1674,30,0)</f>
        <v>#REF!</v>
      </c>
      <c r="I346" s="92">
        <v>6.6</v>
      </c>
      <c r="J346" s="277">
        <v>44644</v>
      </c>
    </row>
    <row r="347" spans="2:10">
      <c r="B347" s="244" t="s">
        <v>8588</v>
      </c>
      <c r="C347" s="244" t="s">
        <v>8589</v>
      </c>
      <c r="D347" s="413" t="s">
        <v>205</v>
      </c>
      <c r="E347" s="277">
        <v>44645</v>
      </c>
      <c r="F347" s="6"/>
      <c r="G347" s="6"/>
      <c r="H347" s="278" t="e">
        <f>VLOOKUP(B347,DATA!$Q$4:$AS$1674,30,0)</f>
        <v>#REF!</v>
      </c>
      <c r="I347" s="92">
        <v>6.6</v>
      </c>
      <c r="J347" s="277">
        <v>44644</v>
      </c>
    </row>
    <row r="348" spans="2:10">
      <c r="B348" s="244" t="s">
        <v>8584</v>
      </c>
      <c r="C348" s="244" t="s">
        <v>8585</v>
      </c>
      <c r="D348" s="413" t="s">
        <v>205</v>
      </c>
      <c r="E348" s="277">
        <v>44645</v>
      </c>
      <c r="F348" s="6"/>
      <c r="G348" s="6"/>
      <c r="H348" s="278" t="e">
        <f>VLOOKUP(B348,DATA!$Q$4:$AS$1674,30,0)</f>
        <v>#REF!</v>
      </c>
      <c r="I348" s="92">
        <v>6.6</v>
      </c>
      <c r="J348" s="277">
        <v>44644</v>
      </c>
    </row>
    <row r="349" spans="2:10">
      <c r="B349" s="244" t="s">
        <v>8396</v>
      </c>
      <c r="C349" s="244" t="s">
        <v>8397</v>
      </c>
      <c r="D349" s="413" t="s">
        <v>205</v>
      </c>
      <c r="E349" s="277">
        <v>44645</v>
      </c>
      <c r="F349" s="6"/>
      <c r="G349" s="6"/>
      <c r="H349" s="278" t="e">
        <f>VLOOKUP(B349,DATA!$Q$4:$AS$1674,30,0)</f>
        <v>#REF!</v>
      </c>
      <c r="I349" s="92">
        <v>6.6</v>
      </c>
      <c r="J349" s="277">
        <v>44644</v>
      </c>
    </row>
    <row r="350" spans="2:10">
      <c r="B350" s="244" t="s">
        <v>8398</v>
      </c>
      <c r="C350" s="244" t="s">
        <v>8399</v>
      </c>
      <c r="D350" s="413" t="s">
        <v>205</v>
      </c>
      <c r="E350" s="277">
        <v>44645</v>
      </c>
      <c r="F350" s="6"/>
      <c r="G350" s="6"/>
      <c r="H350" s="278" t="e">
        <f>VLOOKUP(B350,DATA!$Q$4:$AS$1674,30,0)</f>
        <v>#REF!</v>
      </c>
      <c r="I350" s="92">
        <v>6.6</v>
      </c>
      <c r="J350" s="277">
        <v>44644</v>
      </c>
    </row>
    <row r="351" spans="2:10">
      <c r="B351" s="244" t="s">
        <v>8288</v>
      </c>
      <c r="C351" s="244" t="s">
        <v>8289</v>
      </c>
      <c r="D351" s="413" t="s">
        <v>205</v>
      </c>
      <c r="E351" s="277">
        <v>44645</v>
      </c>
      <c r="F351" s="6"/>
      <c r="G351" s="6"/>
      <c r="H351" s="278" t="e">
        <f>VLOOKUP(B351,DATA!$Q$4:$AS$1674,30,0)</f>
        <v>#REF!</v>
      </c>
      <c r="I351" s="92">
        <v>6.6</v>
      </c>
      <c r="J351" s="277">
        <v>44643</v>
      </c>
    </row>
    <row r="352" spans="2:10">
      <c r="B352" s="244" t="s">
        <v>8480</v>
      </c>
      <c r="C352" s="244" t="s">
        <v>8481</v>
      </c>
      <c r="D352" s="413" t="s">
        <v>205</v>
      </c>
      <c r="E352" s="277">
        <v>44645</v>
      </c>
      <c r="F352" s="6"/>
      <c r="G352" s="6"/>
      <c r="H352" s="278" t="e">
        <f>VLOOKUP(B352,DATA!$Q$4:$AS$1674,30,0)</f>
        <v>#REF!</v>
      </c>
      <c r="I352" s="92">
        <v>6.6</v>
      </c>
      <c r="J352" s="277">
        <v>44644</v>
      </c>
    </row>
    <row r="353" spans="2:10">
      <c r="B353" s="244" t="s">
        <v>8270</v>
      </c>
      <c r="C353" s="244" t="s">
        <v>8271</v>
      </c>
      <c r="D353" s="413" t="s">
        <v>205</v>
      </c>
      <c r="E353" s="277">
        <v>44645</v>
      </c>
      <c r="F353" s="6"/>
      <c r="G353" s="6"/>
      <c r="H353" s="278" t="e">
        <f>VLOOKUP(B353,DATA!$Q$4:$AS$1674,30,0)</f>
        <v>#REF!</v>
      </c>
      <c r="I353" s="92">
        <v>6.6</v>
      </c>
      <c r="J353" s="277">
        <v>44644</v>
      </c>
    </row>
    <row r="358" spans="2:10" ht="36">
      <c r="B358" s="140" t="s">
        <v>6437</v>
      </c>
      <c r="C358" s="140" t="s">
        <v>6438</v>
      </c>
      <c r="D358" s="140" t="s">
        <v>6518</v>
      </c>
      <c r="E358" s="140" t="s">
        <v>6520</v>
      </c>
      <c r="F358" s="140" t="s">
        <v>6521</v>
      </c>
      <c r="G358" s="141" t="s">
        <v>8097</v>
      </c>
      <c r="H358" s="142" t="s">
        <v>6523</v>
      </c>
      <c r="I358" s="142" t="s">
        <v>6524</v>
      </c>
      <c r="J358" s="140" t="s">
        <v>6782</v>
      </c>
    </row>
    <row r="359" spans="2:10">
      <c r="B359" s="244" t="s">
        <v>8424</v>
      </c>
      <c r="C359" s="244" t="s">
        <v>8425</v>
      </c>
      <c r="D359" s="413" t="s">
        <v>205</v>
      </c>
      <c r="E359" s="185">
        <v>44651</v>
      </c>
      <c r="F359" s="6"/>
      <c r="G359" s="6"/>
      <c r="H359" s="278" t="e">
        <f>VLOOKUP(B359,DATA!$Q$4:$AS$1674,30,0)</f>
        <v>#REF!</v>
      </c>
      <c r="I359" s="92">
        <v>6.6</v>
      </c>
      <c r="J359" s="277" t="e">
        <f>VLOOKUP(B359,DATA!$Q$4:$AY$1674,36,0)</f>
        <v>#REF!</v>
      </c>
    </row>
    <row r="360" spans="2:10">
      <c r="B360" s="244" t="s">
        <v>8496</v>
      </c>
      <c r="C360" s="244" t="s">
        <v>8497</v>
      </c>
      <c r="D360" s="413" t="s">
        <v>205</v>
      </c>
      <c r="E360" s="185">
        <v>44651</v>
      </c>
      <c r="F360" s="6"/>
      <c r="G360" s="6"/>
      <c r="H360" s="278" t="e">
        <f>VLOOKUP(B360,DATA!$Q$4:$AS$1674,30,0)</f>
        <v>#REF!</v>
      </c>
      <c r="I360" s="92">
        <v>6.6</v>
      </c>
      <c r="J360" s="277" t="e">
        <f>VLOOKUP(B360,DATA!$Q$4:$AY$1674,36,0)</f>
        <v>#REF!</v>
      </c>
    </row>
    <row r="361" spans="2:10">
      <c r="B361" s="244" t="s">
        <v>8548</v>
      </c>
      <c r="C361" s="244" t="s">
        <v>8549</v>
      </c>
      <c r="D361" s="413" t="s">
        <v>205</v>
      </c>
      <c r="E361" s="185">
        <v>44651</v>
      </c>
      <c r="F361" s="6"/>
      <c r="G361" s="6"/>
      <c r="H361" s="278" t="e">
        <f>VLOOKUP(B361,DATA!$Q$4:$AS$1674,30,0)</f>
        <v>#REF!</v>
      </c>
      <c r="I361" s="92">
        <v>6.6</v>
      </c>
      <c r="J361" s="277" t="e">
        <f>VLOOKUP(B361,DATA!$Q$4:$AY$1674,36,0)</f>
        <v>#REF!</v>
      </c>
    </row>
    <row r="362" spans="2:10">
      <c r="B362" s="244" t="s">
        <v>8420</v>
      </c>
      <c r="C362" s="244" t="s">
        <v>8421</v>
      </c>
      <c r="D362" s="413" t="s">
        <v>205</v>
      </c>
      <c r="E362" s="185">
        <v>44651</v>
      </c>
      <c r="F362" s="6"/>
      <c r="G362" s="6"/>
      <c r="H362" s="278" t="e">
        <f>VLOOKUP(B362,DATA!$Q$4:$AS$1674,30,0)</f>
        <v>#REF!</v>
      </c>
      <c r="I362" s="92">
        <v>6.6</v>
      </c>
      <c r="J362" s="277" t="e">
        <f>VLOOKUP(B362,DATA!$Q$4:$AY$1674,36,0)</f>
        <v>#REF!</v>
      </c>
    </row>
    <row r="363" spans="2:10">
      <c r="B363" s="244" t="s">
        <v>8522</v>
      </c>
      <c r="C363" s="244" t="s">
        <v>8523</v>
      </c>
      <c r="D363" s="413" t="s">
        <v>205</v>
      </c>
      <c r="E363" s="185">
        <v>44651</v>
      </c>
      <c r="F363" s="6"/>
      <c r="G363" s="6"/>
      <c r="H363" s="278" t="e">
        <f>VLOOKUP(B363,DATA!$Q$4:$AS$1674,30,0)</f>
        <v>#REF!</v>
      </c>
      <c r="I363" s="92">
        <v>6.6</v>
      </c>
      <c r="J363" s="277" t="e">
        <f>VLOOKUP(B363,DATA!$Q$4:$AY$1674,36,0)</f>
        <v>#REF!</v>
      </c>
    </row>
    <row r="364" spans="2:10">
      <c r="B364" s="244" t="s">
        <v>8406</v>
      </c>
      <c r="C364" s="244" t="s">
        <v>8407</v>
      </c>
      <c r="D364" s="413" t="s">
        <v>205</v>
      </c>
      <c r="E364" s="185">
        <v>44651</v>
      </c>
      <c r="F364" s="6"/>
      <c r="G364" s="6"/>
      <c r="H364" s="278" t="e">
        <f>VLOOKUP(B364,DATA!$Q$4:$AS$1674,30,0)</f>
        <v>#REF!</v>
      </c>
      <c r="I364" s="92">
        <v>6.6</v>
      </c>
      <c r="J364" s="277" t="e">
        <f>VLOOKUP(B364,DATA!$Q$4:$AY$1674,36,0)</f>
        <v>#REF!</v>
      </c>
    </row>
    <row r="365" spans="2:10">
      <c r="B365" s="244" t="s">
        <v>8560</v>
      </c>
      <c r="C365" s="244" t="s">
        <v>8561</v>
      </c>
      <c r="D365" s="413" t="s">
        <v>205</v>
      </c>
      <c r="E365" s="185">
        <v>44651</v>
      </c>
      <c r="F365" s="6"/>
      <c r="G365" s="6"/>
      <c r="H365" s="278" t="e">
        <f>VLOOKUP(B365,DATA!$Q$4:$AS$1674,30,0)</f>
        <v>#REF!</v>
      </c>
      <c r="I365" s="92">
        <v>6.6</v>
      </c>
      <c r="J365" s="277" t="e">
        <f>VLOOKUP(B365,DATA!$Q$4:$AY$1674,36,0)</f>
        <v>#REF!</v>
      </c>
    </row>
    <row r="366" spans="2:10">
      <c r="B366" s="244" t="s">
        <v>8410</v>
      </c>
      <c r="C366" s="244" t="s">
        <v>8411</v>
      </c>
      <c r="D366" s="413" t="s">
        <v>205</v>
      </c>
      <c r="E366" s="185">
        <v>44651</v>
      </c>
      <c r="F366" s="6"/>
      <c r="G366" s="6"/>
      <c r="H366" s="278" t="e">
        <f>VLOOKUP(B366,DATA!$Q$4:$AS$1674,30,0)</f>
        <v>#REF!</v>
      </c>
      <c r="I366" s="92">
        <v>6.6</v>
      </c>
      <c r="J366" s="277" t="e">
        <f>VLOOKUP(B366,DATA!$Q$4:$AY$1674,36,0)</f>
        <v>#REF!</v>
      </c>
    </row>
    <row r="367" spans="2:10">
      <c r="B367" s="244" t="s">
        <v>8432</v>
      </c>
      <c r="C367" s="244" t="s">
        <v>8433</v>
      </c>
      <c r="D367" s="413" t="s">
        <v>205</v>
      </c>
      <c r="E367" s="185">
        <v>44651</v>
      </c>
      <c r="F367" s="6"/>
      <c r="G367" s="6"/>
      <c r="H367" s="278" t="e">
        <f>VLOOKUP(B367,DATA!$Q$4:$AS$1674,30,0)</f>
        <v>#REF!</v>
      </c>
      <c r="I367" s="92">
        <v>6.6</v>
      </c>
      <c r="J367" s="277" t="e">
        <f>VLOOKUP(B367,DATA!$Q$4:$AY$1674,36,0)</f>
        <v>#REF!</v>
      </c>
    </row>
    <row r="368" spans="2:10">
      <c r="B368" s="244" t="s">
        <v>8454</v>
      </c>
      <c r="C368" s="244" t="s">
        <v>8455</v>
      </c>
      <c r="D368" s="413" t="s">
        <v>205</v>
      </c>
      <c r="E368" s="185">
        <v>44651</v>
      </c>
      <c r="F368" s="6"/>
      <c r="G368" s="6"/>
      <c r="H368" s="278" t="e">
        <f>VLOOKUP(B368,DATA!$Q$4:$AS$1674,30,0)</f>
        <v>#REF!</v>
      </c>
      <c r="I368" s="92">
        <v>6.6</v>
      </c>
      <c r="J368" s="277" t="e">
        <f>VLOOKUP(B368,DATA!$Q$4:$AY$1674,36,0)</f>
        <v>#REF!</v>
      </c>
    </row>
    <row r="369" spans="2:10">
      <c r="B369" s="244" t="s">
        <v>8462</v>
      </c>
      <c r="C369" s="244" t="s">
        <v>8463</v>
      </c>
      <c r="D369" s="413" t="s">
        <v>205</v>
      </c>
      <c r="E369" s="185">
        <v>44651</v>
      </c>
      <c r="F369" s="6"/>
      <c r="G369" s="6"/>
      <c r="H369" s="278" t="e">
        <f>VLOOKUP(B369,DATA!$Q$4:$AS$1674,30,0)</f>
        <v>#REF!</v>
      </c>
      <c r="I369" s="92">
        <v>6.6</v>
      </c>
      <c r="J369" s="277" t="e">
        <f>VLOOKUP(B369,DATA!$Q$4:$AY$1674,36,0)</f>
        <v>#REF!</v>
      </c>
    </row>
    <row r="370" spans="2:10">
      <c r="B370" s="244" t="s">
        <v>8554</v>
      </c>
      <c r="C370" s="244" t="s">
        <v>8555</v>
      </c>
      <c r="D370" s="413" t="s">
        <v>205</v>
      </c>
      <c r="E370" s="185">
        <v>44651</v>
      </c>
      <c r="F370" s="6"/>
      <c r="G370" s="6"/>
      <c r="H370" s="278" t="e">
        <f>VLOOKUP(B370,DATA!$Q$4:$AS$1674,30,0)</f>
        <v>#REF!</v>
      </c>
      <c r="I370" s="92">
        <v>6.6</v>
      </c>
      <c r="J370" s="277" t="e">
        <f>VLOOKUP(B370,DATA!$Q$4:$AY$1674,36,0)</f>
        <v>#REF!</v>
      </c>
    </row>
    <row r="371" spans="2:10">
      <c r="B371" s="244" t="s">
        <v>8400</v>
      </c>
      <c r="C371" s="244" t="s">
        <v>8401</v>
      </c>
      <c r="D371" s="413" t="s">
        <v>205</v>
      </c>
      <c r="E371" s="185">
        <v>44651</v>
      </c>
      <c r="F371" s="6"/>
      <c r="G371" s="6"/>
      <c r="H371" s="278" t="e">
        <f>VLOOKUP(B371,DATA!$Q$4:$AS$1674,30,0)</f>
        <v>#REF!</v>
      </c>
      <c r="I371" s="92">
        <v>6.6</v>
      </c>
      <c r="J371" s="277" t="e">
        <f>VLOOKUP(B371,DATA!$Q$4:$AY$1674,36,0)</f>
        <v>#REF!</v>
      </c>
    </row>
    <row r="372" spans="2:10">
      <c r="B372" s="244" t="s">
        <v>8552</v>
      </c>
      <c r="C372" s="244" t="s">
        <v>8553</v>
      </c>
      <c r="D372" s="413" t="s">
        <v>205</v>
      </c>
      <c r="E372" s="185">
        <v>44651</v>
      </c>
      <c r="F372" s="6"/>
      <c r="G372" s="6"/>
      <c r="H372" s="278" t="e">
        <f>VLOOKUP(B372,DATA!$Q$4:$AS$1674,30,0)</f>
        <v>#REF!</v>
      </c>
      <c r="I372" s="92">
        <v>6.6</v>
      </c>
      <c r="J372" s="277" t="e">
        <f>VLOOKUP(B372,DATA!$Q$4:$AY$1674,36,0)</f>
        <v>#REF!</v>
      </c>
    </row>
    <row r="373" spans="2:10">
      <c r="B373" s="244" t="s">
        <v>8512</v>
      </c>
      <c r="C373" s="244" t="s">
        <v>8513</v>
      </c>
      <c r="D373" s="413" t="s">
        <v>205</v>
      </c>
      <c r="E373" s="185">
        <v>44651</v>
      </c>
      <c r="F373" s="6"/>
      <c r="G373" s="6"/>
      <c r="H373" s="278" t="e">
        <f>VLOOKUP(B373,DATA!$Q$4:$AS$1674,30,0)</f>
        <v>#REF!</v>
      </c>
      <c r="I373" s="92">
        <v>6.6</v>
      </c>
      <c r="J373" s="277" t="e">
        <f>VLOOKUP(B373,DATA!$Q$4:$AY$1674,36,0)</f>
        <v>#REF!</v>
      </c>
    </row>
    <row r="374" spans="2:10">
      <c r="B374" s="244" t="s">
        <v>8520</v>
      </c>
      <c r="C374" s="244" t="s">
        <v>8521</v>
      </c>
      <c r="D374" s="413" t="s">
        <v>205</v>
      </c>
      <c r="E374" s="185">
        <v>44651</v>
      </c>
      <c r="F374" s="6"/>
      <c r="G374" s="6"/>
      <c r="H374" s="278" t="e">
        <f>VLOOKUP(B374,DATA!$Q$4:$AS$1674,30,0)</f>
        <v>#REF!</v>
      </c>
      <c r="I374" s="92">
        <v>6.6</v>
      </c>
      <c r="J374" s="277" t="e">
        <f>VLOOKUP(B374,DATA!$Q$4:$AY$1674,36,0)</f>
        <v>#REF!</v>
      </c>
    </row>
    <row r="377" spans="2:10" ht="36">
      <c r="B377" s="140" t="s">
        <v>6437</v>
      </c>
      <c r="C377" s="140" t="s">
        <v>6438</v>
      </c>
      <c r="D377" s="140" t="s">
        <v>6518</v>
      </c>
      <c r="E377" s="140" t="s">
        <v>6520</v>
      </c>
      <c r="F377" s="140" t="s">
        <v>6521</v>
      </c>
      <c r="G377" s="141" t="s">
        <v>8097</v>
      </c>
      <c r="H377" s="142" t="s">
        <v>6523</v>
      </c>
      <c r="I377" s="142" t="s">
        <v>6524</v>
      </c>
      <c r="J377" s="140" t="s">
        <v>6782</v>
      </c>
    </row>
    <row r="378" spans="2:10">
      <c r="B378" s="244" t="s">
        <v>8262</v>
      </c>
      <c r="C378" s="244" t="s">
        <v>8263</v>
      </c>
      <c r="D378" s="413" t="s">
        <v>205</v>
      </c>
      <c r="E378" s="185">
        <v>44651</v>
      </c>
      <c r="F378" s="6"/>
      <c r="G378" s="6"/>
      <c r="H378" s="278" t="e">
        <f>VLOOKUP(B378,DATA!$Q$4:$AS$1674,30,0)</f>
        <v>#REF!</v>
      </c>
      <c r="I378" s="92">
        <v>6.6</v>
      </c>
      <c r="J378" s="277" t="e">
        <f>VLOOKUP(B378,DATA!$Q$4:$AY$1674,36,0)</f>
        <v>#REF!</v>
      </c>
    </row>
    <row r="379" spans="2:10">
      <c r="B379" s="244" t="s">
        <v>8456</v>
      </c>
      <c r="C379" s="244" t="s">
        <v>8457</v>
      </c>
      <c r="D379" s="413" t="s">
        <v>205</v>
      </c>
      <c r="E379" s="185">
        <v>44651</v>
      </c>
      <c r="F379" s="6"/>
      <c r="G379" s="6"/>
      <c r="H379" s="278" t="e">
        <f>VLOOKUP(B379,DATA!$Q$4:$AS$1674,30,0)</f>
        <v>#REF!</v>
      </c>
      <c r="I379" s="92">
        <v>6.6</v>
      </c>
      <c r="J379" s="277" t="e">
        <f>VLOOKUP(B379,DATA!$Q$4:$AY$1674,36,0)</f>
        <v>#REF!</v>
      </c>
    </row>
    <row r="380" spans="2:10">
      <c r="B380" s="83" t="s">
        <v>11616</v>
      </c>
      <c r="C380" s="243" t="s">
        <v>11617</v>
      </c>
      <c r="D380" s="413" t="s">
        <v>205</v>
      </c>
      <c r="E380" s="185">
        <v>44651</v>
      </c>
      <c r="F380" s="6"/>
      <c r="G380" s="6"/>
      <c r="H380" s="278" t="e">
        <f>VLOOKUP(B380,DATA!$Q$4:$AS$1674,30,0)</f>
        <v>#REF!</v>
      </c>
      <c r="I380" s="92">
        <v>6.6</v>
      </c>
      <c r="J380" s="277" t="e">
        <f>VLOOKUP(B380,DATA!$Q$4:$AY$1674,36,0)</f>
        <v>#REF!</v>
      </c>
    </row>
    <row r="383" spans="2:10" ht="36">
      <c r="B383" s="140" t="s">
        <v>6437</v>
      </c>
      <c r="C383" s="140" t="s">
        <v>6438</v>
      </c>
      <c r="D383" s="140" t="s">
        <v>6518</v>
      </c>
      <c r="E383" s="140" t="s">
        <v>6520</v>
      </c>
      <c r="F383" s="140" t="s">
        <v>6521</v>
      </c>
      <c r="G383" s="141" t="s">
        <v>8097</v>
      </c>
      <c r="H383" s="142" t="s">
        <v>6523</v>
      </c>
      <c r="I383" s="142" t="s">
        <v>6524</v>
      </c>
      <c r="J383" s="140" t="s">
        <v>6782</v>
      </c>
    </row>
    <row r="384" spans="2:10">
      <c r="B384" s="231" t="s">
        <v>5970</v>
      </c>
      <c r="C384" s="231" t="s">
        <v>5971</v>
      </c>
      <c r="D384" s="413" t="s">
        <v>199</v>
      </c>
      <c r="E384" s="185">
        <v>44652</v>
      </c>
      <c r="F384" s="6"/>
      <c r="G384" s="6"/>
      <c r="H384" s="278" t="e">
        <f>VLOOKUP(B384,DATA!$Q$4:$AS$1674,30,0)</f>
        <v>#REF!</v>
      </c>
      <c r="I384" s="92" t="e">
        <f>VLOOKUP(B384,DATA!$Q$4:$AT$1632,31,0)</f>
        <v>#REF!</v>
      </c>
      <c r="J384" s="277" t="e">
        <f>VLOOKUP(B384,DATA!$Q$4:$AY$1674,36,0)</f>
        <v>#REF!</v>
      </c>
    </row>
    <row r="385" spans="2:10">
      <c r="B385" s="198" t="s">
        <v>7160</v>
      </c>
      <c r="C385" s="198" t="s">
        <v>7161</v>
      </c>
      <c r="D385" s="413" t="s">
        <v>199</v>
      </c>
      <c r="E385" s="185">
        <v>44652</v>
      </c>
      <c r="F385" s="6"/>
      <c r="G385" s="6"/>
      <c r="H385" s="278" t="e">
        <f>VLOOKUP(B385,DATA!$Q$4:$AS$1674,30,0)</f>
        <v>#REF!</v>
      </c>
      <c r="I385" s="92" t="e">
        <f>VLOOKUP(B385,DATA!$Q$4:$AT$1632,31,0)</f>
        <v>#REF!</v>
      </c>
      <c r="J385" s="277" t="e">
        <f>VLOOKUP(B385,DATA!$Q$4:$AY$1674,36,0)</f>
        <v>#REF!</v>
      </c>
    </row>
    <row r="386" spans="2:10">
      <c r="B386" s="231" t="s">
        <v>8199</v>
      </c>
      <c r="C386" s="231" t="s">
        <v>8200</v>
      </c>
      <c r="D386" s="413" t="s">
        <v>199</v>
      </c>
      <c r="E386" s="185">
        <v>44652</v>
      </c>
      <c r="F386" s="6"/>
      <c r="G386" s="6"/>
      <c r="H386" s="278" t="e">
        <f>VLOOKUP(B386,DATA!$Q$4:$AS$1674,30,0)</f>
        <v>#REF!</v>
      </c>
      <c r="I386" s="92" t="e">
        <f>VLOOKUP(B386,DATA!$Q$4:$AT$1632,31,0)</f>
        <v>#REF!</v>
      </c>
      <c r="J386" s="277" t="e">
        <f>VLOOKUP(B386,DATA!$Q$4:$AY$1674,36,0)</f>
        <v>#REF!</v>
      </c>
    </row>
    <row r="387" spans="2:10">
      <c r="B387" s="231" t="s">
        <v>8392</v>
      </c>
      <c r="C387" s="231" t="s">
        <v>8393</v>
      </c>
      <c r="D387" s="413" t="s">
        <v>199</v>
      </c>
      <c r="E387" s="185">
        <v>44652</v>
      </c>
      <c r="F387" s="6"/>
      <c r="G387" s="6"/>
      <c r="H387" s="278" t="e">
        <f>VLOOKUP(B387,DATA!$Q$4:$AS$1674,30,0)</f>
        <v>#REF!</v>
      </c>
      <c r="I387" s="92" t="e">
        <f>VLOOKUP(B387,DATA!$Q$4:$AT$1632,31,0)</f>
        <v>#REF!</v>
      </c>
      <c r="J387" s="277" t="e">
        <f>VLOOKUP(B387,DATA!$Q$4:$AY$1674,36,0)</f>
        <v>#REF!</v>
      </c>
    </row>
    <row r="388" spans="2:10">
      <c r="B388" s="231" t="s">
        <v>8390</v>
      </c>
      <c r="C388" s="231" t="s">
        <v>8391</v>
      </c>
      <c r="D388" s="413" t="s">
        <v>199</v>
      </c>
      <c r="E388" s="185">
        <v>44652</v>
      </c>
      <c r="F388" s="6"/>
      <c r="G388" s="6"/>
      <c r="H388" s="278" t="e">
        <f>VLOOKUP(B388,DATA!$Q$4:$AS$1674,30,0)</f>
        <v>#REF!</v>
      </c>
      <c r="I388" s="92" t="e">
        <f>VLOOKUP(B388,DATA!$Q$4:$AT$1632,31,0)</f>
        <v>#REF!</v>
      </c>
      <c r="J388" s="277" t="e">
        <f>VLOOKUP(B388,DATA!$Q$4:$AY$1674,36,0)</f>
        <v>#REF!</v>
      </c>
    </row>
    <row r="389" spans="2:10">
      <c r="B389" s="231" t="s">
        <v>8334</v>
      </c>
      <c r="C389" s="231" t="s">
        <v>8335</v>
      </c>
      <c r="D389" s="413" t="s">
        <v>199</v>
      </c>
      <c r="E389" s="185">
        <v>44652</v>
      </c>
      <c r="F389" s="6"/>
      <c r="G389" s="6"/>
      <c r="H389" s="278" t="e">
        <f>VLOOKUP(B389,DATA!$Q$4:$AS$1674,30,0)</f>
        <v>#REF!</v>
      </c>
      <c r="I389" s="92" t="e">
        <f>VLOOKUP(B389,DATA!$Q$4:$AT$1632,31,0)</f>
        <v>#REF!</v>
      </c>
      <c r="J389" s="277" t="e">
        <f>VLOOKUP(B389,DATA!$Q$4:$AY$1674,36,0)</f>
        <v>#REF!</v>
      </c>
    </row>
    <row r="390" spans="2:10">
      <c r="B390" s="231" t="s">
        <v>8348</v>
      </c>
      <c r="C390" s="231" t="s">
        <v>8349</v>
      </c>
      <c r="D390" s="413" t="s">
        <v>199</v>
      </c>
      <c r="E390" s="185">
        <v>44652</v>
      </c>
      <c r="F390" s="6"/>
      <c r="G390" s="6"/>
      <c r="H390" s="278" t="e">
        <f>VLOOKUP(B390,DATA!$Q$4:$AS$1674,30,0)</f>
        <v>#REF!</v>
      </c>
      <c r="I390" s="92" t="e">
        <f>VLOOKUP(B390,DATA!$Q$4:$AT$1632,31,0)</f>
        <v>#REF!</v>
      </c>
      <c r="J390" s="277" t="e">
        <f>VLOOKUP(B390,DATA!$Q$4:$AY$1674,36,0)</f>
        <v>#REF!</v>
      </c>
    </row>
    <row r="391" spans="2:10">
      <c r="B391" s="231" t="s">
        <v>8540</v>
      </c>
      <c r="C391" s="231" t="s">
        <v>8541</v>
      </c>
      <c r="D391" s="413" t="s">
        <v>199</v>
      </c>
      <c r="E391" s="185">
        <v>44652</v>
      </c>
      <c r="F391" s="6"/>
      <c r="G391" s="6"/>
      <c r="H391" s="278" t="e">
        <f>VLOOKUP(B391,DATA!$Q$4:$AS$1674,30,0)</f>
        <v>#REF!</v>
      </c>
      <c r="I391" s="92" t="e">
        <f>VLOOKUP(B391,DATA!$Q$4:$AT$1632,31,0)</f>
        <v>#REF!</v>
      </c>
      <c r="J391" s="277" t="e">
        <f>VLOOKUP(B391,DATA!$Q$4:$AY$1674,36,0)</f>
        <v>#REF!</v>
      </c>
    </row>
    <row r="392" spans="2:10">
      <c r="B392" s="231" t="s">
        <v>8388</v>
      </c>
      <c r="C392" s="231" t="s">
        <v>8389</v>
      </c>
      <c r="D392" s="413" t="s">
        <v>199</v>
      </c>
      <c r="E392" s="185">
        <v>44652</v>
      </c>
      <c r="F392" s="6"/>
      <c r="G392" s="6"/>
      <c r="H392" s="278" t="e">
        <f>VLOOKUP(B392,DATA!$Q$4:$AS$1674,30,0)</f>
        <v>#REF!</v>
      </c>
      <c r="I392" s="92" t="e">
        <f>VLOOKUP(B392,DATA!$Q$4:$AT$1632,31,0)</f>
        <v>#REF!</v>
      </c>
      <c r="J392" s="277" t="e">
        <f>VLOOKUP(B392,DATA!$Q$4:$AY$1674,36,0)</f>
        <v>#REF!</v>
      </c>
    </row>
    <row r="393" spans="2:10">
      <c r="B393" s="231" t="s">
        <v>8352</v>
      </c>
      <c r="C393" s="231" t="s">
        <v>8353</v>
      </c>
      <c r="D393" s="413" t="s">
        <v>199</v>
      </c>
      <c r="E393" s="185">
        <v>44652</v>
      </c>
      <c r="F393" s="6"/>
      <c r="G393" s="6"/>
      <c r="H393" s="278" t="e">
        <f>VLOOKUP(B393,DATA!$Q$4:$AS$1674,30,0)</f>
        <v>#REF!</v>
      </c>
      <c r="I393" s="92" t="e">
        <f>VLOOKUP(B393,DATA!$Q$4:$AT$1632,31,0)</f>
        <v>#REF!</v>
      </c>
      <c r="J393" s="277" t="e">
        <f>VLOOKUP(B393,DATA!$Q$4:$AY$1674,36,0)</f>
        <v>#REF!</v>
      </c>
    </row>
    <row r="394" spans="2:10">
      <c r="B394" s="231" t="s">
        <v>8386</v>
      </c>
      <c r="C394" s="231" t="s">
        <v>8387</v>
      </c>
      <c r="D394" s="413" t="s">
        <v>199</v>
      </c>
      <c r="E394" s="185">
        <v>44652</v>
      </c>
      <c r="F394" s="6"/>
      <c r="G394" s="6"/>
      <c r="H394" s="278" t="e">
        <f>VLOOKUP(B394,DATA!$Q$4:$AS$1674,30,0)</f>
        <v>#REF!</v>
      </c>
      <c r="I394" s="92" t="e">
        <f>VLOOKUP(B394,DATA!$Q$4:$AT$1632,31,0)</f>
        <v>#REF!</v>
      </c>
      <c r="J394" s="277" t="e">
        <f>VLOOKUP(B394,DATA!$Q$4:$AY$1674,36,0)</f>
        <v>#REF!</v>
      </c>
    </row>
    <row r="395" spans="2:10">
      <c r="B395" s="231" t="s">
        <v>8532</v>
      </c>
      <c r="C395" s="231" t="s">
        <v>8533</v>
      </c>
      <c r="D395" s="413" t="s">
        <v>199</v>
      </c>
      <c r="E395" s="185">
        <v>44652</v>
      </c>
      <c r="F395" s="6"/>
      <c r="G395" s="6"/>
      <c r="H395" s="278" t="e">
        <f>VLOOKUP(B395,DATA!$Q$4:$AS$1674,30,0)</f>
        <v>#REF!</v>
      </c>
      <c r="I395" s="92" t="e">
        <f>VLOOKUP(B395,DATA!$Q$4:$AT$1632,31,0)</f>
        <v>#REF!</v>
      </c>
      <c r="J395" s="277" t="e">
        <f>VLOOKUP(B395,DATA!$Q$4:$AY$1674,36,0)</f>
        <v>#REF!</v>
      </c>
    </row>
    <row r="398" spans="2:10" ht="36">
      <c r="B398" s="140" t="s">
        <v>6437</v>
      </c>
      <c r="C398" s="140" t="s">
        <v>6438</v>
      </c>
      <c r="D398" s="140" t="s">
        <v>6518</v>
      </c>
      <c r="E398" s="140" t="s">
        <v>6520</v>
      </c>
      <c r="F398" s="140" t="s">
        <v>6521</v>
      </c>
      <c r="G398" s="141" t="s">
        <v>8097</v>
      </c>
      <c r="H398" s="142" t="s">
        <v>6523</v>
      </c>
      <c r="I398" s="142" t="s">
        <v>6524</v>
      </c>
      <c r="J398" s="140" t="s">
        <v>6782</v>
      </c>
    </row>
    <row r="399" spans="2:10">
      <c r="B399" s="244" t="s">
        <v>8596</v>
      </c>
      <c r="C399" s="244" t="s">
        <v>8597</v>
      </c>
      <c r="D399" s="413" t="s">
        <v>205</v>
      </c>
      <c r="E399" s="185">
        <v>44659</v>
      </c>
      <c r="F399" s="6"/>
      <c r="G399" s="6"/>
      <c r="H399" s="278" t="e">
        <f>VLOOKUP(B399,DATA!$Q$4:$AS$1674,30,0)</f>
        <v>#REF!</v>
      </c>
      <c r="I399" s="92" t="e">
        <f>VLOOKUP(B399,DATA!$Q$4:$AT$1632,31,0)</f>
        <v>#REF!</v>
      </c>
      <c r="J399" s="277" t="e">
        <f>VLOOKUP(B399,DATA!$Q$4:$AY$1674,36,0)</f>
        <v>#REF!</v>
      </c>
    </row>
    <row r="400" spans="2:10">
      <c r="B400" s="83" t="s">
        <v>9659</v>
      </c>
      <c r="C400" s="243" t="s">
        <v>9660</v>
      </c>
      <c r="D400" s="413" t="s">
        <v>205</v>
      </c>
      <c r="E400" s="185">
        <v>44659</v>
      </c>
      <c r="F400" s="6"/>
      <c r="G400" s="6"/>
      <c r="H400" s="278" t="e">
        <f>VLOOKUP(B400,DATA!$Q$4:$AS$1674,30,0)</f>
        <v>#REF!</v>
      </c>
      <c r="I400" s="92" t="e">
        <f>VLOOKUP(B400,DATA!$Q$4:$AT$1632,31,0)</f>
        <v>#REF!</v>
      </c>
      <c r="J400" s="277" t="e">
        <f>VLOOKUP(B400,DATA!$Q$4:$AY$1674,36,0)</f>
        <v>#REF!</v>
      </c>
    </row>
    <row r="401" spans="2:10">
      <c r="B401" s="83" t="s">
        <v>9503</v>
      </c>
      <c r="C401" s="83" t="s">
        <v>9504</v>
      </c>
      <c r="D401" s="413" t="s">
        <v>205</v>
      </c>
      <c r="E401" s="185">
        <v>44659</v>
      </c>
      <c r="F401" s="6"/>
      <c r="G401" s="6"/>
      <c r="H401" s="278">
        <v>126180006928</v>
      </c>
      <c r="I401" s="92">
        <v>6.6</v>
      </c>
      <c r="J401" s="277" t="e">
        <f>VLOOKUP(B401,DATA!$Q$4:$AY$1674,36,0)</f>
        <v>#REF!</v>
      </c>
    </row>
    <row r="402" spans="2:10">
      <c r="B402" s="244" t="s">
        <v>8282</v>
      </c>
      <c r="C402" s="244" t="s">
        <v>8283</v>
      </c>
      <c r="D402" s="413" t="s">
        <v>205</v>
      </c>
      <c r="E402" s="185">
        <v>44659</v>
      </c>
      <c r="F402" s="6"/>
      <c r="G402" s="6"/>
      <c r="H402" s="278" t="e">
        <f>VLOOKUP(B402,DATA!$Q$4:$AS$1674,30,0)</f>
        <v>#REF!</v>
      </c>
      <c r="I402" s="92" t="e">
        <f>VLOOKUP(B402,DATA!$Q$4:$AT$1632,31,0)</f>
        <v>#REF!</v>
      </c>
      <c r="J402" s="277" t="e">
        <f>VLOOKUP(B402,DATA!$Q$4:$AY$1674,36,0)</f>
        <v>#REF!</v>
      </c>
    </row>
    <row r="403" spans="2:10">
      <c r="B403" s="244" t="s">
        <v>8260</v>
      </c>
      <c r="C403" s="244" t="s">
        <v>8261</v>
      </c>
      <c r="D403" s="413" t="s">
        <v>205</v>
      </c>
      <c r="E403" s="185">
        <v>44659</v>
      </c>
      <c r="F403" s="6"/>
      <c r="G403" s="6"/>
      <c r="H403" s="278" t="e">
        <f>VLOOKUP(B403,DATA!$Q$4:$AS$1674,30,0)</f>
        <v>#REF!</v>
      </c>
      <c r="I403" s="92" t="e">
        <f>VLOOKUP(B403,DATA!$Q$4:$AT$1632,31,0)</f>
        <v>#REF!</v>
      </c>
      <c r="J403" s="277" t="e">
        <f>VLOOKUP(B403,DATA!$Q$4:$AY$1674,36,0)</f>
        <v>#REF!</v>
      </c>
    </row>
    <row r="404" spans="2:10">
      <c r="B404" s="244" t="s">
        <v>8308</v>
      </c>
      <c r="C404" s="244" t="s">
        <v>8309</v>
      </c>
      <c r="D404" s="413" t="s">
        <v>205</v>
      </c>
      <c r="E404" s="185">
        <v>44659</v>
      </c>
      <c r="F404" s="6"/>
      <c r="G404" s="6"/>
      <c r="H404" s="278" t="e">
        <f>VLOOKUP(B404,DATA!$Q$4:$AS$1674,30,0)</f>
        <v>#REF!</v>
      </c>
      <c r="I404" s="92" t="e">
        <f>VLOOKUP(B404,DATA!$Q$4:$AT$1632,31,0)</f>
        <v>#REF!</v>
      </c>
      <c r="J404" s="277" t="e">
        <f>VLOOKUP(B404,DATA!$Q$4:$AY$1674,36,0)</f>
        <v>#REF!</v>
      </c>
    </row>
    <row r="405" spans="2:10">
      <c r="B405" s="83" t="s">
        <v>11532</v>
      </c>
      <c r="C405" s="83" t="s">
        <v>11533</v>
      </c>
      <c r="D405" s="413" t="s">
        <v>205</v>
      </c>
      <c r="E405" s="185">
        <v>44659</v>
      </c>
      <c r="F405" s="6"/>
      <c r="G405" s="6"/>
      <c r="H405" s="278" t="e">
        <f>VLOOKUP(B405,DATA!$Q$4:$AS$1674,30,0)</f>
        <v>#REF!</v>
      </c>
      <c r="I405" s="92" t="e">
        <f>VLOOKUP(B405,DATA!$Q$4:$AT$1632,31,0)</f>
        <v>#REF!</v>
      </c>
      <c r="J405" s="277" t="e">
        <f>VLOOKUP(B405,DATA!$Q$4:$AY$1674,36,0)</f>
        <v>#REF!</v>
      </c>
    </row>
    <row r="406" spans="2:10">
      <c r="B406" s="83" t="s">
        <v>11602</v>
      </c>
      <c r="C406" s="83" t="s">
        <v>11603</v>
      </c>
      <c r="D406" s="413" t="s">
        <v>205</v>
      </c>
      <c r="E406" s="185">
        <v>44659</v>
      </c>
      <c r="F406" s="6"/>
      <c r="G406" s="6"/>
      <c r="H406" s="278" t="e">
        <f>VLOOKUP(B406,DATA!$Q$4:$AS$1674,30,0)</f>
        <v>#REF!</v>
      </c>
      <c r="I406" s="92" t="e">
        <f>VLOOKUP(B406,DATA!$Q$4:$AT$1632,31,0)</f>
        <v>#REF!</v>
      </c>
      <c r="J406" s="277" t="e">
        <f>VLOOKUP(B406,DATA!$Q$4:$AY$1674,36,0)</f>
        <v>#REF!</v>
      </c>
    </row>
    <row r="407" spans="2:10">
      <c r="B407" s="83" t="s">
        <v>11614</v>
      </c>
      <c r="C407" s="83" t="s">
        <v>11615</v>
      </c>
      <c r="D407" s="413" t="s">
        <v>205</v>
      </c>
      <c r="E407" s="185">
        <v>44659</v>
      </c>
      <c r="F407" s="6"/>
      <c r="G407" s="6"/>
      <c r="H407" s="278" t="e">
        <f>VLOOKUP(B407,DATA!$Q$4:$AS$1674,30,0)</f>
        <v>#REF!</v>
      </c>
      <c r="I407" s="92" t="e">
        <f>VLOOKUP(B407,DATA!$Q$4:$AT$1632,31,0)</f>
        <v>#REF!</v>
      </c>
      <c r="J407" s="277" t="e">
        <f>VLOOKUP(B407,DATA!$Q$4:$AY$1674,36,0)</f>
        <v>#REF!</v>
      </c>
    </row>
    <row r="408" spans="2:10">
      <c r="B408" s="83" t="s">
        <v>11650</v>
      </c>
      <c r="C408" s="243" t="s">
        <v>11651</v>
      </c>
      <c r="D408" s="413" t="s">
        <v>205</v>
      </c>
      <c r="E408" s="185">
        <v>44659</v>
      </c>
      <c r="F408" s="6"/>
      <c r="G408" s="6"/>
      <c r="H408" s="278" t="e">
        <f>VLOOKUP(B408,DATA!$Q$4:$AS$1674,30,0)</f>
        <v>#REF!</v>
      </c>
      <c r="I408" s="92" t="e">
        <f>VLOOKUP(B408,DATA!$Q$4:$AT$1632,31,0)</f>
        <v>#REF!</v>
      </c>
      <c r="J408" s="277" t="e">
        <f>VLOOKUP(B408,DATA!$Q$4:$AY$1674,36,0)</f>
        <v>#REF!</v>
      </c>
    </row>
    <row r="409" spans="2:10">
      <c r="B409" s="83" t="s">
        <v>11572</v>
      </c>
      <c r="C409" s="243" t="s">
        <v>11573</v>
      </c>
      <c r="D409" s="413" t="s">
        <v>205</v>
      </c>
      <c r="E409" s="185">
        <v>44659</v>
      </c>
      <c r="F409" s="6"/>
      <c r="G409" s="6"/>
      <c r="H409" s="278" t="e">
        <f>VLOOKUP(B409,DATA!$Q$4:$AS$1674,30,0)</f>
        <v>#REF!</v>
      </c>
      <c r="I409" s="92" t="e">
        <f>VLOOKUP(B409,DATA!$Q$4:$AT$1632,31,0)</f>
        <v>#REF!</v>
      </c>
      <c r="J409" s="277" t="e">
        <f>VLOOKUP(B409,DATA!$Q$4:$AY$1674,36,0)</f>
        <v>#REF!</v>
      </c>
    </row>
    <row r="410" spans="2:10">
      <c r="B410" s="83" t="s">
        <v>11576</v>
      </c>
      <c r="C410" s="243" t="s">
        <v>11577</v>
      </c>
      <c r="D410" s="413" t="s">
        <v>205</v>
      </c>
      <c r="E410" s="185">
        <v>44659</v>
      </c>
      <c r="F410" s="6"/>
      <c r="G410" s="6"/>
      <c r="H410" s="278" t="e">
        <f>VLOOKUP(B410,DATA!$Q$4:$AS$1674,30,0)</f>
        <v>#REF!</v>
      </c>
      <c r="I410" s="92" t="e">
        <f>VLOOKUP(B410,DATA!$Q$4:$AT$1632,31,0)</f>
        <v>#REF!</v>
      </c>
      <c r="J410" s="277" t="e">
        <f>VLOOKUP(B410,DATA!$Q$4:$AY$1674,36,0)</f>
        <v>#REF!</v>
      </c>
    </row>
    <row r="411" spans="2:10">
      <c r="B411" s="83" t="s">
        <v>11634</v>
      </c>
      <c r="C411" s="243" t="s">
        <v>11635</v>
      </c>
      <c r="D411" s="413" t="s">
        <v>205</v>
      </c>
      <c r="E411" s="185">
        <v>44659</v>
      </c>
      <c r="F411" s="6"/>
      <c r="G411" s="6"/>
      <c r="H411" s="278" t="e">
        <f>VLOOKUP(B411,DATA!$Q$4:$AS$1674,30,0)</f>
        <v>#REF!</v>
      </c>
      <c r="I411" s="92" t="e">
        <f>VLOOKUP(B411,DATA!$Q$4:$AT$1632,31,0)</f>
        <v>#REF!</v>
      </c>
      <c r="J411" s="277" t="e">
        <f>VLOOKUP(B411,DATA!$Q$4:$AY$1674,36,0)</f>
        <v>#REF!</v>
      </c>
    </row>
    <row r="412" spans="2:10">
      <c r="B412" s="83" t="s">
        <v>11536</v>
      </c>
      <c r="C412" s="243" t="s">
        <v>11537</v>
      </c>
      <c r="D412" s="413" t="s">
        <v>205</v>
      </c>
      <c r="E412" s="185">
        <v>44659</v>
      </c>
      <c r="F412" s="6"/>
      <c r="G412" s="6"/>
      <c r="H412" s="278" t="e">
        <f>VLOOKUP(B412,DATA!$Q$4:$AS$1674,30,0)</f>
        <v>#REF!</v>
      </c>
      <c r="I412" s="92" t="e">
        <f>VLOOKUP(B412,DATA!$Q$4:$AT$1632,31,0)</f>
        <v>#REF!</v>
      </c>
      <c r="J412" s="277" t="e">
        <f>VLOOKUP(B412,DATA!$Q$4:$AY$1674,36,0)</f>
        <v>#REF!</v>
      </c>
    </row>
    <row r="413" spans="2:10">
      <c r="B413" s="83" t="s">
        <v>11612</v>
      </c>
      <c r="C413" s="243" t="s">
        <v>11613</v>
      </c>
      <c r="D413" s="413" t="s">
        <v>205</v>
      </c>
      <c r="E413" s="185">
        <v>44659</v>
      </c>
      <c r="F413" s="6"/>
      <c r="G413" s="6"/>
      <c r="H413" s="278" t="e">
        <f>VLOOKUP(B413,DATA!$Q$4:$AS$1674,30,0)</f>
        <v>#REF!</v>
      </c>
      <c r="I413" s="92" t="e">
        <f>VLOOKUP(B413,DATA!$Q$4:$AT$1632,31,0)</f>
        <v>#REF!</v>
      </c>
      <c r="J413" s="277" t="e">
        <f>VLOOKUP(B413,DATA!$Q$4:$AY$1674,36,0)</f>
        <v>#REF!</v>
      </c>
    </row>
    <row r="414" spans="2:10">
      <c r="B414" s="244" t="s">
        <v>8508</v>
      </c>
      <c r="C414" s="244" t="s">
        <v>8509</v>
      </c>
      <c r="D414" s="413" t="s">
        <v>205</v>
      </c>
      <c r="E414" s="185">
        <v>44659</v>
      </c>
      <c r="F414" s="6"/>
      <c r="G414" s="6"/>
      <c r="H414" s="278" t="e">
        <f>VLOOKUP(B414,DATA!$Q$4:$AS$1674,30,0)</f>
        <v>#REF!</v>
      </c>
      <c r="I414" s="92" t="e">
        <f>VLOOKUP(B414,DATA!$Q$4:$AT$1632,31,0)</f>
        <v>#REF!</v>
      </c>
      <c r="J414" s="277" t="e">
        <f>VLOOKUP(B414,DATA!$Q$4:$AY$1674,36,0)</f>
        <v>#REF!</v>
      </c>
    </row>
    <row r="415" spans="2:10">
      <c r="B415" s="83" t="s">
        <v>11606</v>
      </c>
      <c r="C415" s="83" t="s">
        <v>11607</v>
      </c>
      <c r="D415" s="413" t="s">
        <v>205</v>
      </c>
      <c r="E415" s="185">
        <v>44659</v>
      </c>
      <c r="F415" s="6"/>
      <c r="G415" s="6"/>
      <c r="H415" s="278" t="e">
        <f>VLOOKUP(B415,DATA!$Q$4:$AS$1674,30,0)</f>
        <v>#REF!</v>
      </c>
      <c r="I415" s="92" t="e">
        <f>VLOOKUP(B415,DATA!$Q$4:$AT$1632,31,0)</f>
        <v>#REF!</v>
      </c>
      <c r="J415" s="277" t="e">
        <f>VLOOKUP(B415,DATA!$Q$4:$AY$1674,36,0)</f>
        <v>#REF!</v>
      </c>
    </row>
    <row r="416" spans="2:10">
      <c r="B416" s="244" t="s">
        <v>8280</v>
      </c>
      <c r="C416" s="244" t="s">
        <v>8281</v>
      </c>
      <c r="D416" s="413" t="s">
        <v>205</v>
      </c>
      <c r="E416" s="185">
        <v>44659</v>
      </c>
      <c r="F416" s="6"/>
      <c r="G416" s="6"/>
      <c r="H416" s="278" t="e">
        <f>VLOOKUP(B416,DATA!$Q$4:$AS$1674,30,0)</f>
        <v>#REF!</v>
      </c>
      <c r="I416" s="92" t="e">
        <f>VLOOKUP(B416,DATA!$Q$4:$AT$1632,31,0)</f>
        <v>#REF!</v>
      </c>
      <c r="J416" s="277" t="e">
        <f>VLOOKUP(B416,DATA!$Q$4:$AY$1674,36,0)</f>
        <v>#REF!</v>
      </c>
    </row>
    <row r="417" spans="2:10">
      <c r="B417" s="244" t="s">
        <v>8278</v>
      </c>
      <c r="C417" s="244" t="s">
        <v>8279</v>
      </c>
      <c r="D417" s="413" t="s">
        <v>205</v>
      </c>
      <c r="E417" s="185">
        <v>44659</v>
      </c>
      <c r="F417" s="6"/>
      <c r="G417" s="6"/>
      <c r="H417" s="278" t="e">
        <f>VLOOKUP(B417,DATA!$Q$4:$AS$1674,30,0)</f>
        <v>#REF!</v>
      </c>
      <c r="I417" s="92" t="e">
        <f>VLOOKUP(B417,DATA!$Q$4:$AT$1632,31,0)</f>
        <v>#REF!</v>
      </c>
      <c r="J417" s="277" t="e">
        <f>VLOOKUP(B417,DATA!$Q$4:$AY$1674,36,0)</f>
        <v>#REF!</v>
      </c>
    </row>
    <row r="418" spans="2:10">
      <c r="B418" s="83" t="s">
        <v>11604</v>
      </c>
      <c r="C418" s="243" t="s">
        <v>11605</v>
      </c>
      <c r="D418" s="413" t="s">
        <v>205</v>
      </c>
      <c r="E418" s="185">
        <v>44659</v>
      </c>
      <c r="F418" s="6"/>
      <c r="G418" s="6"/>
      <c r="H418" s="278" t="e">
        <f>VLOOKUP(B418,DATA!$Q$4:$AS$1674,30,0)</f>
        <v>#REF!</v>
      </c>
      <c r="I418" s="92" t="e">
        <f>VLOOKUP(B418,DATA!$Q$4:$AT$1632,31,0)</f>
        <v>#REF!</v>
      </c>
      <c r="J418" s="277" t="e">
        <f>VLOOKUP(B418,DATA!$Q$4:$AY$1674,36,0)</f>
        <v>#REF!</v>
      </c>
    </row>
    <row r="419" spans="2:10">
      <c r="B419" s="244" t="s">
        <v>8318</v>
      </c>
      <c r="C419" s="244" t="s">
        <v>8319</v>
      </c>
      <c r="D419" s="413" t="s">
        <v>205</v>
      </c>
      <c r="E419" s="185">
        <v>44659</v>
      </c>
      <c r="F419" s="6"/>
      <c r="G419" s="6"/>
      <c r="H419" s="278" t="e">
        <f>VLOOKUP(B419,DATA!$Q$4:$AS$1674,30,0)</f>
        <v>#REF!</v>
      </c>
      <c r="I419" s="92" t="e">
        <f>VLOOKUP(B419,DATA!$Q$4:$AT$1632,31,0)</f>
        <v>#REF!</v>
      </c>
      <c r="J419" s="277" t="e">
        <f>VLOOKUP(B419,DATA!$Q$4:$AY$1674,36,0)</f>
        <v>#REF!</v>
      </c>
    </row>
    <row r="420" spans="2:10">
      <c r="B420" s="244" t="s">
        <v>8550</v>
      </c>
      <c r="C420" s="244" t="s">
        <v>8551</v>
      </c>
      <c r="D420" s="413" t="s">
        <v>205</v>
      </c>
      <c r="E420" s="185">
        <v>44659</v>
      </c>
      <c r="F420" s="6"/>
      <c r="G420" s="6"/>
      <c r="H420" s="278" t="e">
        <f>VLOOKUP(B420,DATA!$Q$4:$AS$1674,30,0)</f>
        <v>#REF!</v>
      </c>
      <c r="I420" s="92" t="e">
        <f>VLOOKUP(B420,DATA!$Q$4:$AT$1632,31,0)</f>
        <v>#REF!</v>
      </c>
      <c r="J420" s="277" t="e">
        <f>VLOOKUP(B420,DATA!$Q$4:$AY$1674,36,0)</f>
        <v>#REF!</v>
      </c>
    </row>
    <row r="421" spans="2:10">
      <c r="B421" s="244" t="s">
        <v>8404</v>
      </c>
      <c r="C421" s="244" t="s">
        <v>8405</v>
      </c>
      <c r="D421" s="413" t="s">
        <v>205</v>
      </c>
      <c r="E421" s="185">
        <v>44659</v>
      </c>
      <c r="F421" s="6"/>
      <c r="G421" s="6"/>
      <c r="H421" s="278" t="e">
        <f>VLOOKUP(B421,DATA!$Q$4:$AS$1674,30,0)</f>
        <v>#REF!</v>
      </c>
      <c r="I421" s="92" t="e">
        <f>VLOOKUP(B421,DATA!$Q$4:$AT$1632,31,0)</f>
        <v>#REF!</v>
      </c>
      <c r="J421" s="277" t="e">
        <f>VLOOKUP(B421,DATA!$Q$4:$AY$1674,36,0)</f>
        <v>#REF!</v>
      </c>
    </row>
    <row r="422" spans="2:10">
      <c r="B422" s="244" t="s">
        <v>8290</v>
      </c>
      <c r="C422" s="244" t="s">
        <v>8291</v>
      </c>
      <c r="D422" s="413" t="s">
        <v>205</v>
      </c>
      <c r="E422" s="185">
        <v>44659</v>
      </c>
      <c r="F422" s="6"/>
      <c r="G422" s="6"/>
      <c r="H422" s="278" t="e">
        <f>VLOOKUP(B422,DATA!$Q$4:$AS$1674,30,0)</f>
        <v>#REF!</v>
      </c>
      <c r="I422" s="92" t="e">
        <f>VLOOKUP(B422,DATA!$Q$4:$AT$1632,31,0)</f>
        <v>#REF!</v>
      </c>
      <c r="J422" s="277" t="e">
        <f>VLOOKUP(B422,DATA!$Q$4:$AY$1674,36,0)</f>
        <v>#REF!</v>
      </c>
    </row>
    <row r="423" spans="2:10">
      <c r="B423" s="244" t="s">
        <v>11570</v>
      </c>
      <c r="C423" s="244" t="s">
        <v>11571</v>
      </c>
      <c r="D423" s="413" t="s">
        <v>205</v>
      </c>
      <c r="E423" s="185">
        <v>44659</v>
      </c>
      <c r="F423" s="6"/>
      <c r="G423" s="6"/>
      <c r="H423" s="278" t="e">
        <f>VLOOKUP(B423,DATA!$Q$4:$AS$1674,30,0)</f>
        <v>#REF!</v>
      </c>
      <c r="I423" s="92" t="e">
        <f>VLOOKUP(B423,DATA!$Q$4:$AT$1632,31,0)</f>
        <v>#REF!</v>
      </c>
      <c r="J423" s="277" t="e">
        <f>VLOOKUP(B423,DATA!$Q$4:$AY$1674,36,0)</f>
        <v>#REF!</v>
      </c>
    </row>
    <row r="424" spans="2:10">
      <c r="B424" s="244" t="s">
        <v>7009</v>
      </c>
      <c r="C424" s="244" t="s">
        <v>7010</v>
      </c>
      <c r="D424" s="413" t="s">
        <v>205</v>
      </c>
      <c r="E424" s="185">
        <v>44659</v>
      </c>
      <c r="F424" s="6"/>
      <c r="G424" s="6"/>
      <c r="H424" s="278">
        <v>532652455637</v>
      </c>
      <c r="I424" s="92">
        <v>6.6</v>
      </c>
      <c r="J424" s="277" t="e">
        <f>VLOOKUP(B424,DATA!$Q$4:$AY$1674,36,0)</f>
        <v>#REF!</v>
      </c>
    </row>
    <row r="425" spans="2:10">
      <c r="B425" s="244" t="s">
        <v>8011</v>
      </c>
      <c r="C425" s="244" t="s">
        <v>8012</v>
      </c>
      <c r="D425" s="413" t="s">
        <v>205</v>
      </c>
      <c r="E425" s="185">
        <v>44659</v>
      </c>
      <c r="F425" s="6"/>
      <c r="G425" s="6"/>
      <c r="H425" s="278" t="e">
        <f>VLOOKUP(B425,DATA!$Q$4:$AS$1674,30,0)</f>
        <v>#REF!</v>
      </c>
      <c r="I425" s="92" t="e">
        <f>VLOOKUP(B425,DATA!$Q$4:$AT$1632,31,0)</f>
        <v>#REF!</v>
      </c>
      <c r="J425" s="277" t="e">
        <f>VLOOKUP(B425,DATA!$Q$4:$AY$1674,36,0)</f>
        <v>#REF!</v>
      </c>
    </row>
    <row r="426" spans="2:10">
      <c r="B426" s="244" t="s">
        <v>11636</v>
      </c>
      <c r="C426" s="244" t="s">
        <v>11637</v>
      </c>
      <c r="D426" s="413" t="s">
        <v>205</v>
      </c>
      <c r="E426" s="185">
        <v>44659</v>
      </c>
      <c r="F426" s="6"/>
      <c r="G426" s="6"/>
      <c r="H426" s="278" t="e">
        <f>VLOOKUP(B426,DATA!$Q$4:$AS$1674,30,0)</f>
        <v>#REF!</v>
      </c>
      <c r="I426" s="92" t="e">
        <f>VLOOKUP(B426,DATA!$Q$4:$AT$1632,31,0)</f>
        <v>#REF!</v>
      </c>
      <c r="J426" s="277" t="e">
        <f>VLOOKUP(B426,DATA!$Q$4:$AY$1674,36,0)</f>
        <v>#REF!</v>
      </c>
    </row>
    <row r="427" spans="2:10">
      <c r="B427" s="244" t="s">
        <v>8430</v>
      </c>
      <c r="C427" s="244" t="s">
        <v>8431</v>
      </c>
      <c r="D427" s="413" t="s">
        <v>205</v>
      </c>
      <c r="E427" s="185">
        <v>44659</v>
      </c>
      <c r="F427" s="6"/>
      <c r="G427" s="6"/>
      <c r="H427" s="278" t="e">
        <f>VLOOKUP(B427,DATA!$Q$4:$AS$1674,30,0)</f>
        <v>#REF!</v>
      </c>
      <c r="I427" s="92" t="e">
        <f>VLOOKUP(B427,DATA!$Q$4:$AT$1632,31,0)</f>
        <v>#REF!</v>
      </c>
      <c r="J427" s="277" t="e">
        <f>VLOOKUP(B427,DATA!$Q$4:$AY$1674,36,0)</f>
        <v>#REF!</v>
      </c>
    </row>
    <row r="428" spans="2:10">
      <c r="B428" s="244" t="s">
        <v>8470</v>
      </c>
      <c r="C428" s="244" t="s">
        <v>8471</v>
      </c>
      <c r="D428" s="413" t="s">
        <v>205</v>
      </c>
      <c r="E428" s="185">
        <v>44659</v>
      </c>
      <c r="F428" s="6"/>
      <c r="G428" s="6"/>
      <c r="H428" s="278" t="e">
        <f>VLOOKUP(B428,DATA!$Q$4:$AS$1674,30,0)</f>
        <v>#REF!</v>
      </c>
      <c r="I428" s="92" t="e">
        <f>VLOOKUP(B428,DATA!$Q$4:$AT$1632,31,0)</f>
        <v>#REF!</v>
      </c>
      <c r="J428" s="277" t="e">
        <f>VLOOKUP(B428,DATA!$Q$4:$AY$1674,36,0)</f>
        <v>#REF!</v>
      </c>
    </row>
    <row r="429" spans="2:10">
      <c r="B429" s="244" t="s">
        <v>8316</v>
      </c>
      <c r="C429" s="244" t="s">
        <v>8317</v>
      </c>
      <c r="D429" s="413" t="s">
        <v>205</v>
      </c>
      <c r="E429" s="185">
        <v>44659</v>
      </c>
      <c r="F429" s="6"/>
      <c r="G429" s="6"/>
      <c r="H429" s="278" t="e">
        <f>VLOOKUP(B429,DATA!$Q$4:$AS$1674,30,0)</f>
        <v>#REF!</v>
      </c>
      <c r="I429" s="92" t="e">
        <f>VLOOKUP(B429,DATA!$Q$4:$AT$1632,31,0)</f>
        <v>#REF!</v>
      </c>
      <c r="J429" s="277" t="e">
        <f>VLOOKUP(B429,DATA!$Q$4:$AY$1674,36,0)</f>
        <v>#REF!</v>
      </c>
    </row>
    <row r="430" spans="2:10">
      <c r="B430" s="244" t="s">
        <v>8544</v>
      </c>
      <c r="C430" s="244" t="s">
        <v>8545</v>
      </c>
      <c r="D430" s="413" t="s">
        <v>205</v>
      </c>
      <c r="E430" s="185">
        <v>44659</v>
      </c>
      <c r="F430" s="6"/>
      <c r="G430" s="6"/>
      <c r="H430" s="278" t="e">
        <f>VLOOKUP(B430,DATA!$Q$4:$AS$1674,30,0)</f>
        <v>#REF!</v>
      </c>
      <c r="I430" s="92" t="e">
        <f>VLOOKUP(B430,DATA!$Q$4:$AT$1632,31,0)</f>
        <v>#REF!</v>
      </c>
      <c r="J430" s="277" t="e">
        <f>VLOOKUP(B430,DATA!$Q$4:$AY$1674,36,0)</f>
        <v>#REF!</v>
      </c>
    </row>
    <row r="431" spans="2:10">
      <c r="B431" s="244" t="s">
        <v>8518</v>
      </c>
      <c r="C431" s="244" t="s">
        <v>8519</v>
      </c>
      <c r="D431" s="413" t="s">
        <v>205</v>
      </c>
      <c r="E431" s="185">
        <v>44659</v>
      </c>
      <c r="F431" s="6"/>
      <c r="G431" s="6"/>
      <c r="H431" s="278" t="e">
        <f>VLOOKUP(B431,DATA!$Q$4:$AS$1674,30,0)</f>
        <v>#REF!</v>
      </c>
      <c r="I431" s="92" t="e">
        <f>VLOOKUP(B431,DATA!$Q$4:$AT$1632,31,0)</f>
        <v>#REF!</v>
      </c>
      <c r="J431" s="277" t="e">
        <f>VLOOKUP(B431,DATA!$Q$4:$AY$1674,36,0)</f>
        <v>#REF!</v>
      </c>
    </row>
    <row r="432" spans="2:10">
      <c r="B432" s="244" t="s">
        <v>11600</v>
      </c>
      <c r="C432" s="244" t="s">
        <v>11601</v>
      </c>
      <c r="D432" s="413" t="s">
        <v>205</v>
      </c>
      <c r="E432" s="185">
        <v>44659</v>
      </c>
      <c r="F432" s="6"/>
      <c r="G432" s="6"/>
      <c r="H432" s="278" t="e">
        <f>VLOOKUP(B432,DATA!$Q$4:$AS$1674,30,0)</f>
        <v>#REF!</v>
      </c>
      <c r="I432" s="92" t="e">
        <f>VLOOKUP(B432,DATA!$Q$4:$AT$1632,31,0)</f>
        <v>#REF!</v>
      </c>
      <c r="J432" s="277" t="e">
        <f>VLOOKUP(B432,DATA!$Q$4:$AY$1674,36,0)</f>
        <v>#REF!</v>
      </c>
    </row>
    <row r="433" spans="2:10">
      <c r="B433" s="192" t="s">
        <v>9589</v>
      </c>
      <c r="C433" s="192" t="s">
        <v>9590</v>
      </c>
      <c r="D433" s="413" t="s">
        <v>205</v>
      </c>
      <c r="E433" s="185">
        <v>44659</v>
      </c>
      <c r="F433" s="6"/>
      <c r="G433" s="6"/>
      <c r="H433" s="278" t="e">
        <f>VLOOKUP(B433,DATA!$Q$4:$AS$1674,30,0)</f>
        <v>#REF!</v>
      </c>
      <c r="I433" s="92">
        <v>6.6</v>
      </c>
      <c r="J433" s="277" t="e">
        <f>VLOOKUP(B433,DATA!$Q$4:$AY$1674,36,0)</f>
        <v>#REF!</v>
      </c>
    </row>
    <row r="434" spans="2:10">
      <c r="B434" s="244" t="s">
        <v>8436</v>
      </c>
      <c r="C434" s="244" t="s">
        <v>8437</v>
      </c>
      <c r="D434" s="413" t="s">
        <v>205</v>
      </c>
      <c r="E434" s="185">
        <v>44659</v>
      </c>
      <c r="F434" s="6"/>
      <c r="G434" s="6"/>
      <c r="H434" s="278" t="e">
        <f>VLOOKUP(B434,DATA!$Q$4:$AS$1674,30,0)</f>
        <v>#REF!</v>
      </c>
      <c r="I434" s="92">
        <v>6.6</v>
      </c>
      <c r="J434" s="277" t="e">
        <f>VLOOKUP(B434,DATA!$Q$4:$AY$1674,36,0)</f>
        <v>#REF!</v>
      </c>
    </row>
    <row r="435" spans="2:10">
      <c r="B435" s="83" t="s">
        <v>11630</v>
      </c>
      <c r="C435" s="243" t="s">
        <v>11631</v>
      </c>
      <c r="D435" s="413" t="s">
        <v>205</v>
      </c>
      <c r="E435" s="185">
        <v>44659</v>
      </c>
      <c r="F435" s="6"/>
      <c r="G435" s="6"/>
      <c r="H435" s="278" t="e">
        <f>VLOOKUP(B435,DATA!$Q$4:$AS$1674,30,0)</f>
        <v>#REF!</v>
      </c>
      <c r="I435" s="92">
        <v>6.6</v>
      </c>
      <c r="J435" s="277" t="e">
        <f>VLOOKUP(B435,DATA!$Q$4:$AY$1674,36,0)</f>
        <v>#REF!</v>
      </c>
    </row>
    <row r="436" spans="2:10">
      <c r="B436" s="83" t="s">
        <v>11530</v>
      </c>
      <c r="C436" s="243" t="s">
        <v>11531</v>
      </c>
      <c r="D436" s="413" t="s">
        <v>205</v>
      </c>
      <c r="E436" s="185">
        <v>44659</v>
      </c>
      <c r="F436" s="6"/>
      <c r="G436" s="6"/>
      <c r="H436" s="278" t="e">
        <f>VLOOKUP(B436,DATA!$Q$4:$AS$1674,30,0)</f>
        <v>#REF!</v>
      </c>
      <c r="I436" s="92">
        <v>6.6</v>
      </c>
      <c r="J436" s="277" t="e">
        <f>VLOOKUP(B436,DATA!$Q$4:$AY$1674,36,0)</f>
        <v>#REF!</v>
      </c>
    </row>
    <row r="438" spans="2:10" ht="36">
      <c r="B438" s="140" t="s">
        <v>6437</v>
      </c>
      <c r="C438" s="140" t="s">
        <v>6438</v>
      </c>
      <c r="D438" s="140" t="s">
        <v>6518</v>
      </c>
      <c r="E438" s="140" t="s">
        <v>6520</v>
      </c>
      <c r="F438" s="140" t="s">
        <v>6521</v>
      </c>
      <c r="G438" s="141" t="s">
        <v>8097</v>
      </c>
      <c r="H438" s="142" t="s">
        <v>6523</v>
      </c>
      <c r="I438" s="142" t="s">
        <v>6524</v>
      </c>
      <c r="J438" s="140" t="s">
        <v>6782</v>
      </c>
    </row>
    <row r="439" spans="2:10">
      <c r="B439" s="244" t="s">
        <v>10305</v>
      </c>
      <c r="C439" s="244" t="s">
        <v>10306</v>
      </c>
      <c r="D439" s="413" t="s">
        <v>199</v>
      </c>
      <c r="E439" s="185">
        <v>44659</v>
      </c>
      <c r="F439" s="6"/>
      <c r="G439" s="6"/>
      <c r="H439" s="278" t="e">
        <f>VLOOKUP(B439,DATA!$Q$4:$AS$1674,30,0)</f>
        <v>#REF!</v>
      </c>
      <c r="I439" s="92" t="e">
        <f>VLOOKUP(B439,DATA!$Q$4:$AT$1632,31,0)</f>
        <v>#REF!</v>
      </c>
      <c r="J439" s="277" t="e">
        <f>VLOOKUP(B439,DATA!$Q$4:$AY$1674,36,0)</f>
        <v>#REF!</v>
      </c>
    </row>
    <row r="440" spans="2:10">
      <c r="B440" s="244" t="s">
        <v>8378</v>
      </c>
      <c r="C440" s="244" t="s">
        <v>8379</v>
      </c>
      <c r="D440" s="413" t="s">
        <v>199</v>
      </c>
      <c r="E440" s="185">
        <v>44659</v>
      </c>
      <c r="F440" s="6"/>
      <c r="G440" s="6"/>
      <c r="H440" s="278" t="e">
        <f>VLOOKUP(B440,DATA!$Q$4:$AS$1674,30,0)</f>
        <v>#REF!</v>
      </c>
      <c r="I440" s="92" t="e">
        <f>VLOOKUP(B440,DATA!$Q$4:$AT$1632,31,0)</f>
        <v>#REF!</v>
      </c>
      <c r="J440" s="277" t="e">
        <f>VLOOKUP(B440,DATA!$Q$4:$AY$1674,36,0)</f>
        <v>#REF!</v>
      </c>
    </row>
    <row r="441" spans="2:10">
      <c r="B441" s="244" t="s">
        <v>8338</v>
      </c>
      <c r="C441" s="244" t="s">
        <v>8339</v>
      </c>
      <c r="D441" s="413" t="s">
        <v>199</v>
      </c>
      <c r="E441" s="185">
        <v>44659</v>
      </c>
      <c r="F441" s="6"/>
      <c r="G441" s="6"/>
      <c r="H441" s="278" t="e">
        <f>VLOOKUP(B441,DATA!$Q$4:$AS$1674,30,0)</f>
        <v>#REF!</v>
      </c>
      <c r="I441" s="92" t="e">
        <f>VLOOKUP(B441,DATA!$Q$4:$AT$1632,31,0)</f>
        <v>#REF!</v>
      </c>
      <c r="J441" s="277" t="e">
        <f>VLOOKUP(B441,DATA!$Q$4:$AY$1674,36,0)</f>
        <v>#REF!</v>
      </c>
    </row>
    <row r="442" spans="2:10">
      <c r="B442" s="244" t="s">
        <v>8372</v>
      </c>
      <c r="C442" s="244" t="s">
        <v>8373</v>
      </c>
      <c r="D442" s="413" t="s">
        <v>199</v>
      </c>
      <c r="E442" s="185">
        <v>44659</v>
      </c>
      <c r="F442" s="6"/>
      <c r="G442" s="6"/>
      <c r="H442" s="278" t="e">
        <f>VLOOKUP(B442,DATA!$Q$4:$AS$1674,30,0)</f>
        <v>#REF!</v>
      </c>
      <c r="I442" s="92" t="e">
        <f>VLOOKUP(B442,DATA!$Q$4:$AT$1632,31,0)</f>
        <v>#REF!</v>
      </c>
      <c r="J442" s="277" t="e">
        <f>VLOOKUP(B442,DATA!$Q$4:$AY$1674,36,0)</f>
        <v>#REF!</v>
      </c>
    </row>
    <row r="443" spans="2:10">
      <c r="B443" s="244" t="s">
        <v>8538</v>
      </c>
      <c r="C443" s="244" t="s">
        <v>8539</v>
      </c>
      <c r="D443" s="413" t="s">
        <v>199</v>
      </c>
      <c r="E443" s="185">
        <v>44659</v>
      </c>
      <c r="F443" s="6"/>
      <c r="G443" s="6"/>
      <c r="H443" s="278" t="e">
        <f>VLOOKUP(B443,DATA!$Q$4:$AS$1674,30,0)</f>
        <v>#REF!</v>
      </c>
      <c r="I443" s="92" t="e">
        <f>VLOOKUP(B443,DATA!$Q$4:$AT$1632,31,0)</f>
        <v>#REF!</v>
      </c>
      <c r="J443" s="277" t="e">
        <f>VLOOKUP(B443,DATA!$Q$4:$AY$1674,36,0)</f>
        <v>#REF!</v>
      </c>
    </row>
    <row r="445" spans="2:10" ht="36">
      <c r="B445" s="140" t="s">
        <v>6437</v>
      </c>
      <c r="C445" s="140" t="s">
        <v>6438</v>
      </c>
      <c r="D445" s="140" t="s">
        <v>6518</v>
      </c>
      <c r="E445" s="140" t="s">
        <v>6520</v>
      </c>
      <c r="F445" s="140" t="s">
        <v>6521</v>
      </c>
      <c r="G445" s="141" t="s">
        <v>8097</v>
      </c>
      <c r="H445" s="142" t="s">
        <v>6523</v>
      </c>
      <c r="I445" s="142" t="s">
        <v>6524</v>
      </c>
      <c r="J445" s="140" t="s">
        <v>6782</v>
      </c>
    </row>
    <row r="446" spans="2:10">
      <c r="B446" s="83" t="s">
        <v>11646</v>
      </c>
      <c r="C446" s="243" t="s">
        <v>11647</v>
      </c>
      <c r="D446" s="413" t="s">
        <v>205</v>
      </c>
      <c r="E446" s="185">
        <v>44663</v>
      </c>
      <c r="F446" s="6"/>
      <c r="G446" s="6"/>
      <c r="H446" s="99">
        <v>536911879805</v>
      </c>
      <c r="I446" s="92">
        <v>6.6</v>
      </c>
      <c r="J446" s="89">
        <v>44659</v>
      </c>
    </row>
    <row r="447" spans="2:10">
      <c r="B447" s="83" t="s">
        <v>11638</v>
      </c>
      <c r="C447" s="243" t="s">
        <v>11639</v>
      </c>
      <c r="D447" s="413" t="s">
        <v>205</v>
      </c>
      <c r="E447" s="185">
        <v>44663</v>
      </c>
      <c r="F447" s="6"/>
      <c r="G447" s="6"/>
      <c r="H447" s="99">
        <v>535113442730</v>
      </c>
      <c r="I447" s="92">
        <v>6.6</v>
      </c>
      <c r="J447" s="89">
        <v>44659</v>
      </c>
    </row>
    <row r="448" spans="2:10">
      <c r="B448" s="83" t="s">
        <v>11610</v>
      </c>
      <c r="C448" s="243" t="s">
        <v>11611</v>
      </c>
      <c r="D448" s="413" t="s">
        <v>205</v>
      </c>
      <c r="E448" s="185">
        <v>44663</v>
      </c>
      <c r="F448" s="6"/>
      <c r="G448" s="6"/>
      <c r="H448" s="99">
        <v>535113442381</v>
      </c>
      <c r="I448" s="92">
        <v>6.6</v>
      </c>
      <c r="J448" s="89">
        <v>44659</v>
      </c>
    </row>
    <row r="449" spans="2:10">
      <c r="B449" s="83" t="s">
        <v>11648</v>
      </c>
      <c r="C449" s="243" t="s">
        <v>11649</v>
      </c>
      <c r="D449" s="413" t="s">
        <v>205</v>
      </c>
      <c r="E449" s="185">
        <v>44663</v>
      </c>
      <c r="F449" s="6"/>
      <c r="G449" s="6"/>
      <c r="H449" s="99">
        <v>536911879870</v>
      </c>
      <c r="I449" s="92">
        <v>6.6</v>
      </c>
      <c r="J449" s="89">
        <v>44659</v>
      </c>
    </row>
    <row r="450" spans="2:10">
      <c r="B450" s="83" t="s">
        <v>11628</v>
      </c>
      <c r="C450" s="243" t="s">
        <v>11629</v>
      </c>
      <c r="D450" s="413" t="s">
        <v>205</v>
      </c>
      <c r="E450" s="185">
        <v>44663</v>
      </c>
      <c r="F450" s="6"/>
      <c r="G450" s="6"/>
      <c r="H450" s="99">
        <v>536911879792</v>
      </c>
      <c r="I450" s="92">
        <v>6.6</v>
      </c>
      <c r="J450" s="89">
        <v>44659</v>
      </c>
    </row>
    <row r="451" spans="2:10">
      <c r="B451" s="83" t="s">
        <v>11626</v>
      </c>
      <c r="C451" s="243" t="s">
        <v>11627</v>
      </c>
      <c r="D451" s="413" t="s">
        <v>205</v>
      </c>
      <c r="E451" s="185">
        <v>44663</v>
      </c>
      <c r="F451" s="6"/>
      <c r="G451" s="6"/>
      <c r="H451" s="99">
        <v>536911880015</v>
      </c>
      <c r="I451" s="92">
        <v>6.6</v>
      </c>
      <c r="J451" s="89">
        <v>44659</v>
      </c>
    </row>
    <row r="452" spans="2:10">
      <c r="B452" s="274" t="s">
        <v>8016</v>
      </c>
      <c r="C452" s="243" t="s">
        <v>8017</v>
      </c>
      <c r="D452" s="413" t="s">
        <v>205</v>
      </c>
      <c r="E452" s="185">
        <v>44663</v>
      </c>
      <c r="F452" s="6"/>
      <c r="G452" s="6"/>
      <c r="H452" s="99">
        <v>319100338641</v>
      </c>
      <c r="I452" s="92">
        <v>6.6</v>
      </c>
      <c r="J452" s="199">
        <v>44660</v>
      </c>
    </row>
    <row r="453" spans="2:10">
      <c r="B453" s="244" t="s">
        <v>8484</v>
      </c>
      <c r="C453" s="244" t="s">
        <v>8485</v>
      </c>
      <c r="D453" s="413" t="s">
        <v>205</v>
      </c>
      <c r="E453" s="185">
        <v>44663</v>
      </c>
      <c r="F453" s="6"/>
      <c r="G453" s="6"/>
      <c r="H453" s="99">
        <v>171802788465</v>
      </c>
      <c r="I453" s="92">
        <v>6.6</v>
      </c>
      <c r="J453" s="89">
        <v>44659</v>
      </c>
    </row>
    <row r="454" spans="2:10">
      <c r="B454" s="244" t="s">
        <v>8556</v>
      </c>
      <c r="C454" s="244" t="s">
        <v>8557</v>
      </c>
      <c r="D454" s="413" t="s">
        <v>205</v>
      </c>
      <c r="E454" s="185">
        <v>44663</v>
      </c>
      <c r="F454" s="6"/>
      <c r="G454" s="6"/>
      <c r="H454" s="99">
        <v>147800877433</v>
      </c>
      <c r="I454" s="92">
        <v>6.6</v>
      </c>
      <c r="J454" s="89">
        <v>44660</v>
      </c>
    </row>
    <row r="455" spans="2:10">
      <c r="B455" s="244" t="s">
        <v>8418</v>
      </c>
      <c r="C455" s="244" t="s">
        <v>8419</v>
      </c>
      <c r="D455" s="413" t="s">
        <v>205</v>
      </c>
      <c r="E455" s="185">
        <v>44663</v>
      </c>
      <c r="F455" s="6"/>
      <c r="G455" s="6"/>
      <c r="H455" s="99">
        <v>149300218199</v>
      </c>
      <c r="I455" s="92">
        <v>6.6</v>
      </c>
      <c r="J455" s="89">
        <v>44659</v>
      </c>
    </row>
    <row r="456" spans="2:10">
      <c r="B456" s="244" t="s">
        <v>8314</v>
      </c>
      <c r="C456" s="244" t="s">
        <v>8315</v>
      </c>
      <c r="D456" s="413" t="s">
        <v>205</v>
      </c>
      <c r="E456" s="185">
        <v>44663</v>
      </c>
      <c r="F456" s="6"/>
      <c r="G456" s="6"/>
      <c r="H456" s="99">
        <v>132260127223</v>
      </c>
      <c r="I456" s="92">
        <v>6.6</v>
      </c>
      <c r="J456" s="89">
        <v>44662</v>
      </c>
    </row>
    <row r="457" spans="2:10">
      <c r="B457" s="83" t="s">
        <v>11584</v>
      </c>
      <c r="C457" s="243" t="s">
        <v>11585</v>
      </c>
      <c r="D457" s="413" t="s">
        <v>205</v>
      </c>
      <c r="E457" s="185">
        <v>44663</v>
      </c>
      <c r="F457" s="6"/>
      <c r="G457" s="6"/>
      <c r="H457" s="99">
        <v>125150244399</v>
      </c>
      <c r="I457" s="92">
        <v>6.6</v>
      </c>
      <c r="J457" s="89">
        <v>44659</v>
      </c>
    </row>
    <row r="458" spans="2:10">
      <c r="B458" s="244" t="s">
        <v>8302</v>
      </c>
      <c r="C458" s="244" t="s">
        <v>8303</v>
      </c>
      <c r="D458" s="413" t="s">
        <v>205</v>
      </c>
      <c r="E458" s="185">
        <v>44663</v>
      </c>
      <c r="F458" s="6"/>
      <c r="G458" s="6"/>
      <c r="H458" s="99">
        <v>121101069934</v>
      </c>
      <c r="I458" s="92">
        <v>6.6</v>
      </c>
      <c r="J458" s="89">
        <v>44659</v>
      </c>
    </row>
    <row r="460" spans="2:10" ht="36">
      <c r="B460" s="140" t="s">
        <v>6437</v>
      </c>
      <c r="C460" s="140" t="s">
        <v>6438</v>
      </c>
      <c r="D460" s="140" t="s">
        <v>6518</v>
      </c>
      <c r="E460" s="140" t="s">
        <v>6520</v>
      </c>
      <c r="F460" s="140" t="s">
        <v>6521</v>
      </c>
      <c r="G460" s="141" t="s">
        <v>8097</v>
      </c>
      <c r="H460" s="142" t="s">
        <v>6523</v>
      </c>
      <c r="I460" s="142" t="s">
        <v>6524</v>
      </c>
      <c r="J460" s="140" t="s">
        <v>6782</v>
      </c>
    </row>
    <row r="461" spans="2:10">
      <c r="B461" s="274" t="s">
        <v>8016</v>
      </c>
      <c r="C461" s="244" t="s">
        <v>8017</v>
      </c>
      <c r="D461" s="413" t="s">
        <v>205</v>
      </c>
      <c r="E461" s="185">
        <v>44670</v>
      </c>
      <c r="F461" s="6"/>
      <c r="G461" s="6"/>
      <c r="H461" s="99">
        <v>319100338641</v>
      </c>
      <c r="I461" s="432">
        <v>6.6</v>
      </c>
      <c r="J461" s="89">
        <v>44660</v>
      </c>
    </row>
    <row r="462" spans="2:10">
      <c r="B462" s="83" t="s">
        <v>11578</v>
      </c>
      <c r="C462" s="244" t="s">
        <v>11579</v>
      </c>
      <c r="D462" s="413" t="s">
        <v>205</v>
      </c>
      <c r="E462" s="185">
        <v>44670</v>
      </c>
      <c r="F462" s="6"/>
      <c r="G462" s="6"/>
      <c r="H462" s="99">
        <v>532770754426</v>
      </c>
      <c r="I462" s="432">
        <v>6.6</v>
      </c>
      <c r="J462" s="89">
        <v>44666</v>
      </c>
    </row>
    <row r="463" spans="2:10">
      <c r="B463" s="83" t="s">
        <v>10787</v>
      </c>
      <c r="C463" s="244" t="s">
        <v>10788</v>
      </c>
      <c r="D463" s="413" t="s">
        <v>205</v>
      </c>
      <c r="E463" s="185">
        <v>44670</v>
      </c>
      <c r="F463" s="6"/>
      <c r="G463" s="6"/>
      <c r="H463" s="99">
        <v>535852226270</v>
      </c>
      <c r="I463" s="432">
        <v>6.6</v>
      </c>
      <c r="J463" s="423">
        <v>44665</v>
      </c>
    </row>
    <row r="464" spans="2:10">
      <c r="B464" s="274" t="s">
        <v>8027</v>
      </c>
      <c r="C464" s="244" t="s">
        <v>8028</v>
      </c>
      <c r="D464" s="413" t="s">
        <v>205</v>
      </c>
      <c r="E464" s="185">
        <v>44670</v>
      </c>
      <c r="F464" s="6"/>
      <c r="G464" s="6"/>
      <c r="H464" s="99">
        <v>319100338625</v>
      </c>
      <c r="I464" s="432">
        <v>6.6</v>
      </c>
      <c r="J464" s="199">
        <v>44666</v>
      </c>
    </row>
    <row r="465" spans="2:10">
      <c r="B465" s="83" t="s">
        <v>10771</v>
      </c>
      <c r="C465" s="244" t="s">
        <v>10772</v>
      </c>
      <c r="D465" s="413" t="s">
        <v>205</v>
      </c>
      <c r="E465" s="185">
        <v>44670</v>
      </c>
      <c r="F465" s="6"/>
      <c r="G465" s="6"/>
      <c r="H465" s="99">
        <v>535852226558</v>
      </c>
      <c r="I465" s="432">
        <v>6.6</v>
      </c>
      <c r="J465" s="423">
        <v>44663</v>
      </c>
    </row>
    <row r="466" spans="2:10">
      <c r="B466" s="83" t="s">
        <v>11592</v>
      </c>
      <c r="C466" s="244" t="s">
        <v>11593</v>
      </c>
      <c r="D466" s="413" t="s">
        <v>205</v>
      </c>
      <c r="E466" s="185">
        <v>44670</v>
      </c>
      <c r="F466" s="6"/>
      <c r="G466" s="6"/>
      <c r="H466" s="99">
        <v>125120754062</v>
      </c>
      <c r="I466" s="432">
        <v>6.6</v>
      </c>
      <c r="J466" s="89">
        <v>44665</v>
      </c>
    </row>
    <row r="467" spans="2:10">
      <c r="B467" s="244" t="s">
        <v>8448</v>
      </c>
      <c r="C467" s="244" t="s">
        <v>8449</v>
      </c>
      <c r="D467" s="413" t="s">
        <v>205</v>
      </c>
      <c r="E467" s="185">
        <v>44670</v>
      </c>
      <c r="F467" s="6"/>
      <c r="G467" s="6"/>
      <c r="H467" s="99">
        <v>325600253534</v>
      </c>
      <c r="I467" s="432">
        <v>6.6</v>
      </c>
      <c r="J467" s="89">
        <v>44665</v>
      </c>
    </row>
    <row r="468" spans="2:10">
      <c r="B468" s="83" t="s">
        <v>11644</v>
      </c>
      <c r="C468" s="244" t="s">
        <v>11645</v>
      </c>
      <c r="D468" s="413" t="s">
        <v>205</v>
      </c>
      <c r="E468" s="185">
        <v>44670</v>
      </c>
      <c r="F468" s="6"/>
      <c r="G468" s="6"/>
      <c r="H468" s="99">
        <v>124150469123</v>
      </c>
      <c r="I468" s="432">
        <v>6.6</v>
      </c>
      <c r="J468" s="89">
        <v>44665</v>
      </c>
    </row>
    <row r="469" spans="2:10">
      <c r="B469" s="244" t="s">
        <v>8566</v>
      </c>
      <c r="C469" s="244" t="s">
        <v>8567</v>
      </c>
      <c r="D469" s="413" t="s">
        <v>205</v>
      </c>
      <c r="E469" s="185">
        <v>44670</v>
      </c>
      <c r="F469" s="6"/>
      <c r="G469" s="6"/>
      <c r="H469" s="99">
        <v>183021818286</v>
      </c>
      <c r="I469" s="432">
        <v>6.6</v>
      </c>
      <c r="J469" s="89">
        <v>44664</v>
      </c>
    </row>
    <row r="470" spans="2:10">
      <c r="B470" s="274" t="s">
        <v>7028</v>
      </c>
      <c r="C470" s="244" t="s">
        <v>7029</v>
      </c>
      <c r="D470" s="413" t="s">
        <v>205</v>
      </c>
      <c r="E470" s="185">
        <v>44670</v>
      </c>
      <c r="F470" s="6"/>
      <c r="G470" s="6"/>
      <c r="H470" s="99">
        <v>319500346268</v>
      </c>
      <c r="I470" s="432">
        <v>6.6</v>
      </c>
      <c r="J470" s="89">
        <v>44665</v>
      </c>
    </row>
    <row r="471" spans="2:10">
      <c r="B471" s="244" t="s">
        <v>8416</v>
      </c>
      <c r="C471" s="244" t="s">
        <v>8417</v>
      </c>
      <c r="D471" s="413" t="s">
        <v>205</v>
      </c>
      <c r="E471" s="185">
        <v>44670</v>
      </c>
      <c r="F471" s="6"/>
      <c r="G471" s="6"/>
      <c r="H471" s="99">
        <v>149100152593</v>
      </c>
      <c r="I471" s="432">
        <v>6.6</v>
      </c>
      <c r="J471" s="89">
        <v>44663</v>
      </c>
    </row>
    <row r="472" spans="2:10">
      <c r="B472" s="244" t="s">
        <v>8574</v>
      </c>
      <c r="C472" s="244" t="s">
        <v>8575</v>
      </c>
      <c r="D472" s="413" t="s">
        <v>205</v>
      </c>
      <c r="E472" s="185">
        <v>44670</v>
      </c>
      <c r="F472" s="6"/>
      <c r="G472" s="6"/>
      <c r="H472" s="99">
        <v>147800877441</v>
      </c>
      <c r="I472" s="432">
        <v>6.6</v>
      </c>
      <c r="J472" s="89">
        <v>44669</v>
      </c>
    </row>
    <row r="473" spans="2:10">
      <c r="B473" s="244" t="s">
        <v>8452</v>
      </c>
      <c r="C473" s="244" t="s">
        <v>8453</v>
      </c>
      <c r="D473" s="413" t="s">
        <v>205</v>
      </c>
      <c r="E473" s="185">
        <v>44670</v>
      </c>
      <c r="F473" s="6"/>
      <c r="G473" s="6"/>
      <c r="H473" s="99">
        <v>146102458010</v>
      </c>
      <c r="I473" s="432">
        <v>6.6</v>
      </c>
      <c r="J473" s="89">
        <v>44669</v>
      </c>
    </row>
    <row r="474" spans="2:10">
      <c r="B474" s="83" t="s">
        <v>11568</v>
      </c>
      <c r="C474" s="244" t="s">
        <v>11569</v>
      </c>
      <c r="D474" s="413" t="s">
        <v>205</v>
      </c>
      <c r="E474" s="185">
        <v>44670</v>
      </c>
      <c r="F474" s="6"/>
      <c r="G474" s="6"/>
      <c r="H474" s="99">
        <v>125120754054</v>
      </c>
      <c r="I474" s="432">
        <v>6.6</v>
      </c>
      <c r="J474" s="89">
        <v>44665</v>
      </c>
    </row>
    <row r="477" spans="2:10" ht="36">
      <c r="B477" s="140" t="s">
        <v>6437</v>
      </c>
      <c r="C477" s="140" t="s">
        <v>6438</v>
      </c>
      <c r="D477" s="140" t="s">
        <v>6518</v>
      </c>
      <c r="E477" s="140" t="s">
        <v>6520</v>
      </c>
      <c r="F477" s="140" t="s">
        <v>6521</v>
      </c>
      <c r="G477" s="141" t="s">
        <v>8097</v>
      </c>
      <c r="H477" s="142" t="s">
        <v>6523</v>
      </c>
      <c r="I477" s="142" t="s">
        <v>6524</v>
      </c>
      <c r="J477" s="140" t="s">
        <v>6782</v>
      </c>
    </row>
    <row r="478" spans="2:10">
      <c r="B478" s="83" t="s">
        <v>9715</v>
      </c>
      <c r="C478" s="244" t="s">
        <v>9716</v>
      </c>
      <c r="D478" s="413" t="s">
        <v>199</v>
      </c>
      <c r="E478" s="185">
        <v>44670</v>
      </c>
      <c r="F478" s="6"/>
      <c r="G478" s="6"/>
      <c r="H478" s="99">
        <v>562101019303</v>
      </c>
      <c r="I478" s="92">
        <v>6.6</v>
      </c>
      <c r="J478" s="89">
        <v>44669</v>
      </c>
    </row>
    <row r="479" spans="2:10">
      <c r="B479" s="83" t="s">
        <v>9783</v>
      </c>
      <c r="C479" s="244" t="s">
        <v>9784</v>
      </c>
      <c r="D479" s="413" t="s">
        <v>199</v>
      </c>
      <c r="E479" s="185">
        <v>44670</v>
      </c>
      <c r="F479" s="6"/>
      <c r="G479" s="6"/>
      <c r="H479" s="99">
        <v>562101020031</v>
      </c>
      <c r="I479" s="92">
        <v>6.6</v>
      </c>
      <c r="J479" s="89">
        <v>44669</v>
      </c>
    </row>
    <row r="480" spans="2:10">
      <c r="B480" s="83" t="s">
        <v>9749</v>
      </c>
      <c r="C480" s="244" t="s">
        <v>9750</v>
      </c>
      <c r="D480" s="413" t="s">
        <v>199</v>
      </c>
      <c r="E480" s="185">
        <v>44670</v>
      </c>
      <c r="F480" s="6"/>
      <c r="G480" s="6"/>
      <c r="H480" s="99">
        <v>561400951596</v>
      </c>
      <c r="I480" s="92">
        <v>6.6</v>
      </c>
      <c r="J480" s="89">
        <v>44669</v>
      </c>
    </row>
    <row r="481" spans="2:10">
      <c r="B481" s="83" t="s">
        <v>9753</v>
      </c>
      <c r="C481" s="244" t="s">
        <v>9754</v>
      </c>
      <c r="D481" s="413" t="s">
        <v>199</v>
      </c>
      <c r="E481" s="185">
        <v>44670</v>
      </c>
      <c r="F481" s="6"/>
      <c r="G481" s="6"/>
      <c r="H481" s="99">
        <v>566602157918</v>
      </c>
      <c r="I481" s="92">
        <v>6.6</v>
      </c>
      <c r="J481" s="89">
        <v>44664</v>
      </c>
    </row>
    <row r="482" spans="2:10">
      <c r="B482" s="244" t="s">
        <v>9721</v>
      </c>
      <c r="C482" s="244" t="s">
        <v>9722</v>
      </c>
      <c r="D482" s="413" t="s">
        <v>199</v>
      </c>
      <c r="E482" s="185">
        <v>44670</v>
      </c>
      <c r="F482" s="6"/>
      <c r="G482" s="6"/>
      <c r="H482" s="99">
        <v>542103991826</v>
      </c>
      <c r="I482" s="92">
        <v>10.6</v>
      </c>
      <c r="J482" s="89">
        <v>44669</v>
      </c>
    </row>
    <row r="483" spans="2:10">
      <c r="B483" s="244" t="s">
        <v>10303</v>
      </c>
      <c r="C483" s="244" t="s">
        <v>10304</v>
      </c>
      <c r="D483" s="413" t="s">
        <v>199</v>
      </c>
      <c r="E483" s="185">
        <v>44670</v>
      </c>
      <c r="F483" s="6"/>
      <c r="G483" s="6"/>
      <c r="H483" s="99">
        <v>537422013604</v>
      </c>
      <c r="I483" s="92">
        <v>10.6</v>
      </c>
      <c r="J483" s="89">
        <v>44669</v>
      </c>
    </row>
    <row r="486" spans="2:10" ht="36">
      <c r="B486" s="140" t="s">
        <v>6437</v>
      </c>
      <c r="C486" s="140" t="s">
        <v>6438</v>
      </c>
      <c r="D486" s="140" t="s">
        <v>6518</v>
      </c>
      <c r="E486" s="140" t="s">
        <v>6520</v>
      </c>
      <c r="F486" s="140" t="s">
        <v>6521</v>
      </c>
      <c r="G486" s="141" t="s">
        <v>8097</v>
      </c>
      <c r="H486" s="142" t="s">
        <v>6523</v>
      </c>
      <c r="I486" s="142" t="s">
        <v>6524</v>
      </c>
      <c r="J486" s="140" t="s">
        <v>6782</v>
      </c>
    </row>
    <row r="487" spans="2:10">
      <c r="B487" s="274" t="s">
        <v>1741</v>
      </c>
      <c r="C487" s="243" t="s">
        <v>1742</v>
      </c>
      <c r="D487" s="413" t="s">
        <v>205</v>
      </c>
      <c r="E487" s="185">
        <v>44671</v>
      </c>
      <c r="F487" s="6"/>
      <c r="G487" s="6"/>
      <c r="H487" s="99">
        <v>183090454902</v>
      </c>
      <c r="I487" s="92">
        <v>6.6</v>
      </c>
      <c r="J487" s="89">
        <v>44564</v>
      </c>
    </row>
    <row r="488" spans="2:10">
      <c r="B488" s="83" t="s">
        <v>9561</v>
      </c>
      <c r="C488" s="244" t="s">
        <v>9562</v>
      </c>
      <c r="D488" s="413" t="s">
        <v>205</v>
      </c>
      <c r="E488" s="185">
        <v>44671</v>
      </c>
      <c r="F488" s="6"/>
      <c r="G488" s="6"/>
      <c r="H488" s="99">
        <v>173400203925</v>
      </c>
      <c r="I488" s="92">
        <v>6.6</v>
      </c>
      <c r="J488" s="89">
        <v>44670</v>
      </c>
    </row>
    <row r="489" spans="2:10">
      <c r="B489" s="244" t="s">
        <v>8498</v>
      </c>
      <c r="C489" s="244" t="s">
        <v>8499</v>
      </c>
      <c r="D489" s="413" t="s">
        <v>205</v>
      </c>
      <c r="E489" s="185">
        <v>44671</v>
      </c>
      <c r="F489" s="6"/>
      <c r="G489" s="6"/>
      <c r="H489" s="99">
        <v>171310604209</v>
      </c>
      <c r="I489" s="92">
        <v>6.6</v>
      </c>
      <c r="J489" s="89">
        <v>44670</v>
      </c>
    </row>
    <row r="491" spans="2:10" ht="36">
      <c r="B491" s="140" t="s">
        <v>6437</v>
      </c>
      <c r="C491" s="140" t="s">
        <v>6438</v>
      </c>
      <c r="D491" s="140" t="s">
        <v>6518</v>
      </c>
      <c r="E491" s="140" t="s">
        <v>6520</v>
      </c>
      <c r="F491" s="140" t="s">
        <v>6521</v>
      </c>
      <c r="G491" s="141" t="s">
        <v>8097</v>
      </c>
      <c r="H491" s="142" t="s">
        <v>6523</v>
      </c>
      <c r="I491" s="142" t="s">
        <v>6524</v>
      </c>
      <c r="J491" s="140" t="s">
        <v>6782</v>
      </c>
    </row>
    <row r="492" spans="2:10">
      <c r="B492" s="83" t="s">
        <v>11528</v>
      </c>
      <c r="C492" s="244" t="s">
        <v>11529</v>
      </c>
      <c r="D492" s="413" t="s">
        <v>205</v>
      </c>
      <c r="E492" s="185">
        <v>44672</v>
      </c>
      <c r="F492" s="6"/>
      <c r="G492" s="6"/>
      <c r="H492" s="99">
        <v>532652455645</v>
      </c>
      <c r="I492" s="92">
        <v>6.6</v>
      </c>
      <c r="J492" s="89">
        <v>44657</v>
      </c>
    </row>
    <row r="493" spans="2:10">
      <c r="B493" s="83" t="s">
        <v>12830</v>
      </c>
      <c r="C493" s="83" t="s">
        <v>12831</v>
      </c>
      <c r="D493" s="413" t="s">
        <v>205</v>
      </c>
      <c r="E493" s="185">
        <v>44672</v>
      </c>
      <c r="F493" s="6"/>
      <c r="G493" s="6"/>
      <c r="H493" s="99">
        <v>535891356089</v>
      </c>
      <c r="I493" s="92">
        <v>6.6</v>
      </c>
      <c r="J493" s="89">
        <v>44662</v>
      </c>
    </row>
    <row r="495" spans="2:10" ht="36">
      <c r="B495" s="140" t="s">
        <v>6437</v>
      </c>
      <c r="C495" s="140" t="s">
        <v>6438</v>
      </c>
      <c r="D495" s="140" t="s">
        <v>6518</v>
      </c>
      <c r="E495" s="140" t="s">
        <v>6520</v>
      </c>
      <c r="F495" s="140" t="s">
        <v>6521</v>
      </c>
      <c r="G495" s="141" t="s">
        <v>8097</v>
      </c>
      <c r="H495" s="142" t="s">
        <v>6523</v>
      </c>
      <c r="I495" s="142" t="s">
        <v>6524</v>
      </c>
      <c r="J495" s="140" t="s">
        <v>6782</v>
      </c>
    </row>
    <row r="496" spans="2:10">
      <c r="B496" s="83" t="s">
        <v>9601</v>
      </c>
      <c r="C496" s="83" t="s">
        <v>9602</v>
      </c>
      <c r="D496" s="413" t="s">
        <v>205</v>
      </c>
      <c r="E496" s="185">
        <v>44676</v>
      </c>
      <c r="F496" s="6"/>
      <c r="G496" s="6"/>
      <c r="H496" s="99">
        <v>517600665934</v>
      </c>
      <c r="I496" s="92">
        <v>6.6</v>
      </c>
      <c r="J496" s="89">
        <v>44656</v>
      </c>
    </row>
    <row r="497" spans="2:10">
      <c r="B497" s="83" t="s">
        <v>9675</v>
      </c>
      <c r="C497" s="244" t="s">
        <v>9676</v>
      </c>
      <c r="D497" s="413" t="s">
        <v>205</v>
      </c>
      <c r="E497" s="185">
        <v>44676</v>
      </c>
      <c r="F497" s="6"/>
      <c r="G497" s="6"/>
      <c r="H497" s="99">
        <v>517600665900</v>
      </c>
      <c r="I497" s="92">
        <v>6.6</v>
      </c>
      <c r="J497" s="89">
        <v>44662</v>
      </c>
    </row>
    <row r="498" spans="2:10">
      <c r="B498" s="83" t="s">
        <v>9607</v>
      </c>
      <c r="C498" s="243" t="s">
        <v>9608</v>
      </c>
      <c r="D498" s="413" t="s">
        <v>205</v>
      </c>
      <c r="E498" s="185">
        <v>44676</v>
      </c>
      <c r="F498" s="6"/>
      <c r="G498" s="6"/>
      <c r="H498" s="99">
        <v>517600665854</v>
      </c>
      <c r="I498" s="92">
        <v>6.6</v>
      </c>
      <c r="J498" s="89">
        <v>44656</v>
      </c>
    </row>
    <row r="499" spans="2:10">
      <c r="B499" s="83" t="s">
        <v>9631</v>
      </c>
      <c r="C499" s="243" t="s">
        <v>9632</v>
      </c>
      <c r="D499" s="413" t="s">
        <v>205</v>
      </c>
      <c r="E499" s="185">
        <v>44676</v>
      </c>
      <c r="F499" s="6"/>
      <c r="G499" s="6"/>
      <c r="H499" s="99">
        <v>517600665862</v>
      </c>
      <c r="I499" s="92">
        <v>6.6</v>
      </c>
      <c r="J499" s="89">
        <v>44656</v>
      </c>
    </row>
    <row r="500" spans="2:10">
      <c r="B500" s="83" t="s">
        <v>9639</v>
      </c>
      <c r="C500" s="83" t="s">
        <v>9640</v>
      </c>
      <c r="D500" s="413" t="s">
        <v>205</v>
      </c>
      <c r="E500" s="185">
        <v>44676</v>
      </c>
      <c r="F500" s="6"/>
      <c r="G500" s="6"/>
      <c r="H500" s="99">
        <v>517401350389</v>
      </c>
      <c r="I500" s="92">
        <v>6.6</v>
      </c>
      <c r="J500" s="89">
        <v>44656</v>
      </c>
    </row>
    <row r="501" spans="2:10">
      <c r="B501" s="83" t="s">
        <v>11632</v>
      </c>
      <c r="C501" s="244" t="s">
        <v>11633</v>
      </c>
      <c r="D501" s="413" t="s">
        <v>205</v>
      </c>
      <c r="E501" s="185">
        <v>44676</v>
      </c>
      <c r="F501" s="6"/>
      <c r="G501" s="6"/>
      <c r="H501" s="99">
        <v>225100195277</v>
      </c>
      <c r="I501" s="92">
        <v>6.6</v>
      </c>
      <c r="J501" s="89">
        <v>44665</v>
      </c>
    </row>
    <row r="502" spans="2:10">
      <c r="B502" s="83" t="s">
        <v>10301</v>
      </c>
      <c r="C502" s="244" t="s">
        <v>10302</v>
      </c>
      <c r="D502" s="413" t="s">
        <v>205</v>
      </c>
      <c r="E502" s="185">
        <v>44676</v>
      </c>
      <c r="F502" s="6"/>
      <c r="G502" s="6"/>
      <c r="H502" s="99">
        <v>149300221239</v>
      </c>
      <c r="I502" s="92">
        <v>6.6</v>
      </c>
      <c r="J502" s="89">
        <v>44672</v>
      </c>
    </row>
    <row r="503" spans="2:10">
      <c r="B503" s="83" t="s">
        <v>9561</v>
      </c>
      <c r="C503" s="244" t="s">
        <v>9562</v>
      </c>
      <c r="D503" s="413" t="s">
        <v>205</v>
      </c>
      <c r="E503" s="185">
        <v>44676</v>
      </c>
      <c r="F503" s="6"/>
      <c r="G503" s="6"/>
      <c r="H503" s="99">
        <v>173400203925</v>
      </c>
      <c r="I503" s="92">
        <v>6.6</v>
      </c>
      <c r="J503" s="89">
        <v>44670</v>
      </c>
    </row>
    <row r="504" spans="2:10">
      <c r="B504" s="83" t="s">
        <v>11642</v>
      </c>
      <c r="C504" s="244" t="s">
        <v>11643</v>
      </c>
      <c r="D504" s="413" t="s">
        <v>205</v>
      </c>
      <c r="E504" s="185">
        <v>44676</v>
      </c>
      <c r="F504" s="6"/>
      <c r="G504" s="6"/>
      <c r="H504" s="99">
        <v>173700729262</v>
      </c>
      <c r="I504" s="92">
        <v>6.6</v>
      </c>
      <c r="J504" s="89">
        <v>44673</v>
      </c>
    </row>
    <row r="505" spans="2:10">
      <c r="B505" s="83" t="s">
        <v>11586</v>
      </c>
      <c r="C505" s="244" t="s">
        <v>11587</v>
      </c>
      <c r="D505" s="413" t="s">
        <v>205</v>
      </c>
      <c r="E505" s="185">
        <v>44676</v>
      </c>
      <c r="F505" s="6"/>
      <c r="G505" s="6"/>
      <c r="H505" s="99">
        <v>142200517499</v>
      </c>
      <c r="I505" s="92">
        <v>6.6</v>
      </c>
      <c r="J505" s="89">
        <v>44671</v>
      </c>
    </row>
    <row r="506" spans="2:10">
      <c r="B506" s="83" t="s">
        <v>11588</v>
      </c>
      <c r="C506" s="244" t="s">
        <v>11589</v>
      </c>
      <c r="D506" s="413" t="s">
        <v>205</v>
      </c>
      <c r="E506" s="185">
        <v>44676</v>
      </c>
      <c r="F506" s="6"/>
      <c r="G506" s="6"/>
      <c r="H506" s="99">
        <v>121130193690</v>
      </c>
      <c r="I506" s="92">
        <v>6.6</v>
      </c>
      <c r="J506" s="89">
        <v>44671</v>
      </c>
    </row>
    <row r="507" spans="2:10">
      <c r="B507" s="244" t="s">
        <v>8498</v>
      </c>
      <c r="C507" s="244" t="s">
        <v>8499</v>
      </c>
      <c r="D507" s="413" t="s">
        <v>205</v>
      </c>
      <c r="E507" s="185">
        <v>44676</v>
      </c>
      <c r="F507" s="6"/>
      <c r="G507" s="6"/>
      <c r="H507" s="99">
        <v>171310604209</v>
      </c>
      <c r="I507" s="92">
        <v>6.6</v>
      </c>
      <c r="J507" s="89">
        <v>44670</v>
      </c>
    </row>
    <row r="508" spans="2:10">
      <c r="B508" s="83" t="s">
        <v>11582</v>
      </c>
      <c r="C508" s="244" t="s">
        <v>11583</v>
      </c>
      <c r="D508" s="413" t="s">
        <v>205</v>
      </c>
      <c r="E508" s="185">
        <v>44676</v>
      </c>
      <c r="F508" s="6"/>
      <c r="G508" s="6"/>
      <c r="H508" s="99">
        <v>173001529010</v>
      </c>
      <c r="I508" s="92">
        <v>6.6</v>
      </c>
      <c r="J508" s="89">
        <v>44671</v>
      </c>
    </row>
    <row r="510" spans="2:10" ht="36">
      <c r="B510" s="140" t="s">
        <v>6437</v>
      </c>
      <c r="C510" s="140" t="s">
        <v>6438</v>
      </c>
      <c r="D510" s="140" t="s">
        <v>6518</v>
      </c>
      <c r="E510" s="140" t="s">
        <v>6520</v>
      </c>
      <c r="F510" s="140" t="s">
        <v>6521</v>
      </c>
      <c r="G510" s="141" t="s">
        <v>8097</v>
      </c>
      <c r="H510" s="142" t="s">
        <v>6523</v>
      </c>
      <c r="I510" s="142" t="s">
        <v>6524</v>
      </c>
      <c r="J510" s="140" t="s">
        <v>6782</v>
      </c>
    </row>
    <row r="511" spans="2:10">
      <c r="B511" s="274" t="s">
        <v>1877</v>
      </c>
      <c r="C511" s="243" t="s">
        <v>1878</v>
      </c>
      <c r="D511" s="413" t="s">
        <v>205</v>
      </c>
      <c r="E511" s="185">
        <v>44676</v>
      </c>
      <c r="F511" s="6"/>
      <c r="G511" s="6"/>
      <c r="H511" s="454" t="s">
        <v>12862</v>
      </c>
      <c r="I511" s="92">
        <v>6.6</v>
      </c>
      <c r="J511" s="89">
        <v>44489</v>
      </c>
    </row>
    <row r="512" spans="2:10">
      <c r="B512" s="274" t="s">
        <v>1771</v>
      </c>
      <c r="C512" s="243" t="s">
        <v>1772</v>
      </c>
      <c r="D512" s="413" t="s">
        <v>205</v>
      </c>
      <c r="E512" s="185">
        <v>44676</v>
      </c>
      <c r="F512" s="6"/>
      <c r="G512" s="6"/>
      <c r="H512" s="454" t="s">
        <v>12864</v>
      </c>
      <c r="I512" s="92">
        <v>6.6</v>
      </c>
      <c r="J512" s="89">
        <v>44500</v>
      </c>
    </row>
    <row r="513" spans="2:10">
      <c r="B513" s="274" t="s">
        <v>6677</v>
      </c>
      <c r="C513" s="243" t="s">
        <v>6678</v>
      </c>
      <c r="D513" s="413" t="s">
        <v>205</v>
      </c>
      <c r="E513" s="185">
        <v>44676</v>
      </c>
      <c r="F513" s="6"/>
      <c r="G513" s="6"/>
      <c r="H513" s="454" t="s">
        <v>12861</v>
      </c>
      <c r="I513" s="92">
        <v>6.6</v>
      </c>
      <c r="J513" s="89">
        <v>44504</v>
      </c>
    </row>
    <row r="514" spans="2:10">
      <c r="B514" s="274" t="s">
        <v>6685</v>
      </c>
      <c r="C514" s="243" t="s">
        <v>6686</v>
      </c>
      <c r="D514" s="413" t="s">
        <v>205</v>
      </c>
      <c r="E514" s="185">
        <v>44676</v>
      </c>
      <c r="F514" s="6"/>
      <c r="G514" s="6"/>
      <c r="H514" s="454" t="s">
        <v>12860</v>
      </c>
      <c r="I514" s="92">
        <v>6.6</v>
      </c>
      <c r="J514" s="89">
        <v>44513</v>
      </c>
    </row>
    <row r="515" spans="2:10">
      <c r="B515" s="274" t="s">
        <v>1775</v>
      </c>
      <c r="C515" s="243" t="s">
        <v>1776</v>
      </c>
      <c r="D515" s="413" t="s">
        <v>205</v>
      </c>
      <c r="E515" s="185">
        <v>44676</v>
      </c>
      <c r="F515" s="6"/>
      <c r="G515" s="6"/>
      <c r="H515" s="454" t="s">
        <v>12863</v>
      </c>
      <c r="I515" s="92">
        <v>6.6</v>
      </c>
      <c r="J515" s="89">
        <v>44529</v>
      </c>
    </row>
    <row r="516" spans="2:10">
      <c r="B516" s="83" t="s">
        <v>8324</v>
      </c>
      <c r="C516" s="244" t="s">
        <v>8325</v>
      </c>
      <c r="D516" s="413" t="s">
        <v>205</v>
      </c>
      <c r="E516" s="185">
        <v>44676</v>
      </c>
      <c r="F516" s="6"/>
      <c r="G516" s="6"/>
      <c r="H516" s="454" t="s">
        <v>12855</v>
      </c>
      <c r="I516" s="92">
        <v>6.6</v>
      </c>
      <c r="J516" s="89">
        <v>44647</v>
      </c>
    </row>
    <row r="517" spans="2:10">
      <c r="B517" s="83" t="s">
        <v>12470</v>
      </c>
      <c r="C517" s="83" t="s">
        <v>8469</v>
      </c>
      <c r="D517" s="413" t="s">
        <v>205</v>
      </c>
      <c r="E517" s="185">
        <v>44676</v>
      </c>
      <c r="F517" s="6"/>
      <c r="G517" s="6"/>
      <c r="H517" s="454" t="s">
        <v>12853</v>
      </c>
      <c r="I517" s="92">
        <v>6.6</v>
      </c>
      <c r="J517" s="89">
        <v>44651</v>
      </c>
    </row>
    <row r="518" spans="2:10">
      <c r="B518" s="83" t="s">
        <v>12472</v>
      </c>
      <c r="C518" s="83" t="s">
        <v>8447</v>
      </c>
      <c r="D518" s="413" t="s">
        <v>205</v>
      </c>
      <c r="E518" s="185">
        <v>44676</v>
      </c>
      <c r="F518" s="6"/>
      <c r="G518" s="6"/>
      <c r="H518" s="454" t="s">
        <v>12854</v>
      </c>
      <c r="I518" s="92">
        <v>6.6</v>
      </c>
      <c r="J518" s="89">
        <v>44651</v>
      </c>
    </row>
    <row r="519" spans="2:10">
      <c r="B519" s="244" t="s">
        <v>8272</v>
      </c>
      <c r="C519" s="244" t="s">
        <v>8273</v>
      </c>
      <c r="D519" s="413" t="s">
        <v>205</v>
      </c>
      <c r="E519" s="185">
        <v>44676</v>
      </c>
      <c r="F519" s="6"/>
      <c r="G519" s="6"/>
      <c r="H519" s="454" t="s">
        <v>12856</v>
      </c>
      <c r="I519" s="92">
        <v>6.6</v>
      </c>
      <c r="J519" s="89">
        <v>44651</v>
      </c>
    </row>
    <row r="520" spans="2:10">
      <c r="B520" s="244" t="s">
        <v>8542</v>
      </c>
      <c r="C520" s="244" t="s">
        <v>8543</v>
      </c>
      <c r="D520" s="413" t="s">
        <v>205</v>
      </c>
      <c r="E520" s="185">
        <v>44676</v>
      </c>
      <c r="F520" s="6"/>
      <c r="G520" s="6"/>
      <c r="H520" s="454" t="s">
        <v>12857</v>
      </c>
      <c r="I520" s="92">
        <v>6.6</v>
      </c>
      <c r="J520" s="89">
        <v>44651</v>
      </c>
    </row>
    <row r="521" spans="2:10">
      <c r="B521" s="244" t="s">
        <v>8266</v>
      </c>
      <c r="C521" s="244" t="s">
        <v>8267</v>
      </c>
      <c r="D521" s="413" t="s">
        <v>205</v>
      </c>
      <c r="E521" s="185">
        <v>44676</v>
      </c>
      <c r="F521" s="6"/>
      <c r="G521" s="6"/>
      <c r="H521" s="454" t="s">
        <v>12858</v>
      </c>
      <c r="I521" s="92">
        <v>6.6</v>
      </c>
      <c r="J521" s="89">
        <v>44651</v>
      </c>
    </row>
    <row r="522" spans="2:10">
      <c r="B522" s="244" t="s">
        <v>8296</v>
      </c>
      <c r="C522" s="244" t="s">
        <v>8297</v>
      </c>
      <c r="D522" s="413" t="s">
        <v>205</v>
      </c>
      <c r="E522" s="185">
        <v>44676</v>
      </c>
      <c r="F522" s="6"/>
      <c r="G522" s="6"/>
      <c r="H522" s="454" t="s">
        <v>12859</v>
      </c>
      <c r="I522" s="92">
        <v>6.6</v>
      </c>
      <c r="J522" s="89">
        <v>44653</v>
      </c>
    </row>
    <row r="524" spans="2:10" ht="36">
      <c r="B524" s="140" t="s">
        <v>6437</v>
      </c>
      <c r="C524" s="140" t="s">
        <v>6438</v>
      </c>
      <c r="D524" s="140" t="s">
        <v>6518</v>
      </c>
      <c r="E524" s="140" t="s">
        <v>6520</v>
      </c>
      <c r="F524" s="140" t="s">
        <v>6521</v>
      </c>
      <c r="G524" s="141" t="s">
        <v>8097</v>
      </c>
      <c r="H524" s="142" t="s">
        <v>6523</v>
      </c>
      <c r="I524" s="142" t="s">
        <v>6524</v>
      </c>
      <c r="J524" s="140" t="s">
        <v>6782</v>
      </c>
    </row>
    <row r="525" spans="2:10">
      <c r="B525" s="244" t="s">
        <v>8342</v>
      </c>
      <c r="C525" s="244" t="s">
        <v>8343</v>
      </c>
      <c r="D525" s="413" t="s">
        <v>205</v>
      </c>
      <c r="E525" s="185">
        <v>44676</v>
      </c>
      <c r="F525" s="6"/>
      <c r="G525" s="6"/>
      <c r="H525" s="454" t="s">
        <v>12238</v>
      </c>
      <c r="I525" s="92"/>
      <c r="J525" s="277">
        <v>44657</v>
      </c>
    </row>
    <row r="526" spans="2:10">
      <c r="B526" s="83" t="s">
        <v>8422</v>
      </c>
      <c r="C526" s="244" t="s">
        <v>8423</v>
      </c>
      <c r="D526" s="413" t="s">
        <v>205</v>
      </c>
      <c r="E526" s="185">
        <v>44676</v>
      </c>
      <c r="F526" s="6"/>
      <c r="G526" s="6"/>
      <c r="H526" s="99" t="s">
        <v>12238</v>
      </c>
      <c r="I526" s="94"/>
      <c r="J526" s="277">
        <v>44657</v>
      </c>
    </row>
    <row r="527" spans="2:10">
      <c r="B527" s="457" t="s">
        <v>8378</v>
      </c>
      <c r="C527" s="458" t="s">
        <v>8379</v>
      </c>
      <c r="D527" s="459" t="s">
        <v>205</v>
      </c>
      <c r="E527" s="460">
        <v>44676</v>
      </c>
      <c r="F527" s="461"/>
      <c r="G527" s="461"/>
      <c r="H527" s="462">
        <v>520022109564</v>
      </c>
      <c r="I527" s="463">
        <v>11</v>
      </c>
      <c r="J527" s="464">
        <v>44657</v>
      </c>
    </row>
    <row r="528" spans="2:10">
      <c r="B528" s="458" t="s">
        <v>8376</v>
      </c>
      <c r="C528" s="458" t="s">
        <v>8377</v>
      </c>
      <c r="D528" s="459" t="s">
        <v>205</v>
      </c>
      <c r="E528" s="460">
        <v>44676</v>
      </c>
      <c r="F528" s="461"/>
      <c r="G528" s="461"/>
      <c r="H528" s="462">
        <v>521013005670</v>
      </c>
      <c r="I528" s="463">
        <v>11</v>
      </c>
      <c r="J528" s="464">
        <v>44665</v>
      </c>
    </row>
    <row r="529" spans="2:10">
      <c r="B529" s="458" t="s">
        <v>8382</v>
      </c>
      <c r="C529" s="458" t="s">
        <v>8383</v>
      </c>
      <c r="D529" s="459" t="s">
        <v>205</v>
      </c>
      <c r="E529" s="460">
        <v>44676</v>
      </c>
      <c r="F529" s="461"/>
      <c r="G529" s="461"/>
      <c r="H529" s="462">
        <v>520551342430</v>
      </c>
      <c r="I529" s="463">
        <v>11</v>
      </c>
      <c r="J529" s="464">
        <v>44662</v>
      </c>
    </row>
    <row r="530" spans="2:10">
      <c r="B530" s="457" t="s">
        <v>8372</v>
      </c>
      <c r="C530" s="458" t="s">
        <v>8373</v>
      </c>
      <c r="D530" s="459" t="s">
        <v>205</v>
      </c>
      <c r="E530" s="460">
        <v>44676</v>
      </c>
      <c r="F530" s="461"/>
      <c r="G530" s="461"/>
      <c r="H530" s="462">
        <v>523041113381</v>
      </c>
      <c r="I530" s="463">
        <v>11</v>
      </c>
      <c r="J530" s="464">
        <v>44656</v>
      </c>
    </row>
    <row r="531" spans="2:10">
      <c r="B531" s="458" t="s">
        <v>8374</v>
      </c>
      <c r="C531" s="458" t="s">
        <v>8375</v>
      </c>
      <c r="D531" s="459" t="s">
        <v>205</v>
      </c>
      <c r="E531" s="460">
        <v>44676</v>
      </c>
      <c r="F531" s="461"/>
      <c r="G531" s="461"/>
      <c r="H531" s="462">
        <v>525011421993</v>
      </c>
      <c r="I531" s="463">
        <v>11</v>
      </c>
      <c r="J531" s="464">
        <v>44659</v>
      </c>
    </row>
    <row r="532" spans="2:10">
      <c r="B532" s="458" t="s">
        <v>8380</v>
      </c>
      <c r="C532" s="458" t="s">
        <v>8381</v>
      </c>
      <c r="D532" s="459" t="s">
        <v>205</v>
      </c>
      <c r="E532" s="460">
        <v>44676</v>
      </c>
      <c r="F532" s="461"/>
      <c r="G532" s="461"/>
      <c r="H532" s="462">
        <v>521032604426</v>
      </c>
      <c r="I532" s="463">
        <v>11</v>
      </c>
      <c r="J532" s="464">
        <v>44659</v>
      </c>
    </row>
    <row r="533" spans="2:10">
      <c r="B533" s="457" t="s">
        <v>8334</v>
      </c>
      <c r="C533" s="458" t="s">
        <v>8335</v>
      </c>
      <c r="D533" s="459" t="s">
        <v>205</v>
      </c>
      <c r="E533" s="460">
        <v>44676</v>
      </c>
      <c r="F533" s="461"/>
      <c r="G533" s="461"/>
      <c r="H533" s="462">
        <v>526550154448</v>
      </c>
      <c r="I533" s="463">
        <v>11</v>
      </c>
      <c r="J533" s="464">
        <v>44643</v>
      </c>
    </row>
    <row r="534" spans="2:10">
      <c r="B534" s="458" t="s">
        <v>8526</v>
      </c>
      <c r="C534" s="458" t="s">
        <v>8527</v>
      </c>
      <c r="D534" s="459" t="s">
        <v>205</v>
      </c>
      <c r="E534" s="460">
        <v>44676</v>
      </c>
      <c r="F534" s="461"/>
      <c r="G534" s="461"/>
      <c r="H534" s="462">
        <v>525031643459</v>
      </c>
      <c r="I534" s="463">
        <v>11</v>
      </c>
      <c r="J534" s="464">
        <v>44676</v>
      </c>
    </row>
    <row r="535" spans="2:10">
      <c r="B535" s="457" t="s">
        <v>5970</v>
      </c>
      <c r="C535" s="457" t="s">
        <v>5971</v>
      </c>
      <c r="D535" s="459" t="s">
        <v>205</v>
      </c>
      <c r="E535" s="460">
        <v>44676</v>
      </c>
      <c r="F535" s="461"/>
      <c r="G535" s="461"/>
      <c r="H535" s="462">
        <v>520521518979</v>
      </c>
      <c r="I535" s="463">
        <v>7.7</v>
      </c>
      <c r="J535" s="464">
        <v>44622</v>
      </c>
    </row>
    <row r="536" spans="2:10">
      <c r="B536" s="457" t="s">
        <v>1402</v>
      </c>
      <c r="C536" s="458" t="s">
        <v>1403</v>
      </c>
      <c r="D536" s="459" t="s">
        <v>205</v>
      </c>
      <c r="E536" s="460">
        <v>44676</v>
      </c>
      <c r="F536" s="461"/>
      <c r="G536" s="461"/>
      <c r="H536" s="462">
        <v>520512082411</v>
      </c>
      <c r="I536" s="463">
        <v>7.7</v>
      </c>
      <c r="J536" s="464">
        <v>44616</v>
      </c>
    </row>
    <row r="538" spans="2:10" ht="36">
      <c r="B538" s="140" t="s">
        <v>6437</v>
      </c>
      <c r="C538" s="140" t="s">
        <v>6438</v>
      </c>
      <c r="D538" s="140" t="s">
        <v>6518</v>
      </c>
      <c r="E538" s="140" t="s">
        <v>6520</v>
      </c>
      <c r="F538" s="140" t="s">
        <v>6521</v>
      </c>
      <c r="G538" s="141" t="s">
        <v>8097</v>
      </c>
      <c r="H538" s="142" t="s">
        <v>6523</v>
      </c>
      <c r="I538" s="142" t="s">
        <v>6524</v>
      </c>
      <c r="J538" s="140" t="s">
        <v>6782</v>
      </c>
    </row>
    <row r="539" spans="2:10">
      <c r="B539" s="83" t="s">
        <v>9703</v>
      </c>
      <c r="C539" s="83" t="s">
        <v>9704</v>
      </c>
      <c r="D539" s="413" t="s">
        <v>199</v>
      </c>
      <c r="E539" s="185">
        <v>44676</v>
      </c>
      <c r="F539" s="6"/>
      <c r="G539" s="6"/>
      <c r="H539" s="454">
        <v>562400512324</v>
      </c>
      <c r="I539" s="92">
        <v>6.6</v>
      </c>
      <c r="J539" s="287">
        <v>44673</v>
      </c>
    </row>
    <row r="540" spans="2:10">
      <c r="B540" s="83"/>
      <c r="C540" s="83"/>
      <c r="D540" s="413"/>
      <c r="E540" s="185"/>
      <c r="F540" s="6"/>
      <c r="G540" s="6"/>
      <c r="H540" s="99"/>
      <c r="I540" s="94"/>
      <c r="J540" s="277"/>
    </row>
    <row r="542" spans="2:10" ht="36">
      <c r="B542" s="140" t="s">
        <v>6437</v>
      </c>
      <c r="C542" s="140" t="s">
        <v>6438</v>
      </c>
      <c r="D542" s="140" t="s">
        <v>6518</v>
      </c>
      <c r="E542" s="140" t="s">
        <v>6520</v>
      </c>
      <c r="F542" s="140" t="s">
        <v>6521</v>
      </c>
      <c r="G542" s="141" t="s">
        <v>8097</v>
      </c>
      <c r="H542" s="142" t="s">
        <v>6523</v>
      </c>
      <c r="I542" s="142" t="s">
        <v>6524</v>
      </c>
      <c r="J542" s="140" t="s">
        <v>6782</v>
      </c>
    </row>
    <row r="543" spans="2:10">
      <c r="B543" s="83" t="s">
        <v>8466</v>
      </c>
      <c r="C543" s="83" t="s">
        <v>8467</v>
      </c>
      <c r="D543" s="413" t="s">
        <v>205</v>
      </c>
      <c r="E543" s="185">
        <v>44677</v>
      </c>
      <c r="F543" s="6"/>
      <c r="G543" s="6"/>
      <c r="H543" s="99">
        <v>320400193178</v>
      </c>
      <c r="I543" s="92">
        <v>6.6</v>
      </c>
      <c r="J543" s="89">
        <v>44676</v>
      </c>
    </row>
    <row r="544" spans="2:10">
      <c r="B544" s="83" t="s">
        <v>7000</v>
      </c>
      <c r="C544" s="83" t="s">
        <v>7001</v>
      </c>
      <c r="D544" s="413" t="s">
        <v>205</v>
      </c>
      <c r="E544" s="185">
        <v>44677</v>
      </c>
      <c r="F544" s="6"/>
      <c r="G544" s="6"/>
      <c r="H544" s="99">
        <v>319100339182</v>
      </c>
      <c r="I544" s="92">
        <v>6.6</v>
      </c>
      <c r="J544" s="89">
        <v>44676</v>
      </c>
    </row>
    <row r="545" spans="2:10">
      <c r="B545" s="83" t="s">
        <v>8492</v>
      </c>
      <c r="C545" s="83" t="s">
        <v>8493</v>
      </c>
      <c r="D545" s="413" t="s">
        <v>205</v>
      </c>
      <c r="E545" s="185">
        <v>44677</v>
      </c>
      <c r="F545" s="6"/>
      <c r="G545" s="6"/>
      <c r="H545" s="99">
        <v>325500312145</v>
      </c>
      <c r="I545" s="92">
        <v>6.6</v>
      </c>
      <c r="J545" s="89">
        <v>44676</v>
      </c>
    </row>
    <row r="546" spans="2:10">
      <c r="B546" s="83" t="s">
        <v>10769</v>
      </c>
      <c r="C546" s="83" t="s">
        <v>10770</v>
      </c>
      <c r="D546" s="413" t="s">
        <v>205</v>
      </c>
      <c r="E546" s="185">
        <v>44677</v>
      </c>
      <c r="F546" s="6"/>
      <c r="G546" s="6"/>
      <c r="H546" s="94">
        <v>535342252845</v>
      </c>
      <c r="I546" s="92">
        <v>6.6</v>
      </c>
      <c r="J546" s="89">
        <v>44677</v>
      </c>
    </row>
    <row r="547" spans="2:10">
      <c r="B547" s="83" t="s">
        <v>9599</v>
      </c>
      <c r="C547" s="83" t="s">
        <v>9600</v>
      </c>
      <c r="D547" s="413" t="s">
        <v>205</v>
      </c>
      <c r="E547" s="185">
        <v>44677</v>
      </c>
      <c r="F547" s="6"/>
      <c r="G547" s="6"/>
      <c r="H547" s="99">
        <v>325500312812</v>
      </c>
      <c r="I547" s="92">
        <v>6.6</v>
      </c>
      <c r="J547" s="89">
        <v>44676</v>
      </c>
    </row>
    <row r="548" spans="2:10">
      <c r="B548" s="83" t="s">
        <v>9597</v>
      </c>
      <c r="C548" s="83" t="s">
        <v>9598</v>
      </c>
      <c r="D548" s="413" t="s">
        <v>205</v>
      </c>
      <c r="E548" s="185">
        <v>44677</v>
      </c>
      <c r="F548" s="6"/>
      <c r="G548" s="6"/>
      <c r="H548" s="99">
        <v>325500312463</v>
      </c>
      <c r="I548" s="92">
        <v>6.6</v>
      </c>
      <c r="J548" s="89">
        <v>44676</v>
      </c>
    </row>
    <row r="549" spans="2:10">
      <c r="B549" s="83" t="s">
        <v>11534</v>
      </c>
      <c r="C549" s="83" t="s">
        <v>11535</v>
      </c>
      <c r="D549" s="413" t="s">
        <v>205</v>
      </c>
      <c r="E549" s="185">
        <v>44677</v>
      </c>
      <c r="F549" s="6"/>
      <c r="G549" s="6"/>
      <c r="H549" s="99">
        <v>173700729213</v>
      </c>
      <c r="I549" s="92">
        <v>6.6</v>
      </c>
      <c r="J549" s="89">
        <v>44677</v>
      </c>
    </row>
    <row r="550" spans="2:10">
      <c r="B550" s="83" t="s">
        <v>9521</v>
      </c>
      <c r="C550" s="83" t="s">
        <v>9522</v>
      </c>
      <c r="D550" s="413" t="s">
        <v>205</v>
      </c>
      <c r="E550" s="185">
        <v>44677</v>
      </c>
      <c r="F550" s="6"/>
      <c r="G550" s="6"/>
      <c r="H550" s="99">
        <v>147500959272</v>
      </c>
      <c r="I550" s="92">
        <v>6.6</v>
      </c>
      <c r="J550" s="89">
        <v>44676</v>
      </c>
    </row>
    <row r="551" spans="2:10">
      <c r="B551" s="83" t="s">
        <v>8412</v>
      </c>
      <c r="C551" s="83" t="s">
        <v>8413</v>
      </c>
      <c r="D551" s="413" t="s">
        <v>205</v>
      </c>
      <c r="E551" s="185">
        <v>44677</v>
      </c>
      <c r="F551" s="6"/>
      <c r="G551" s="6"/>
      <c r="H551" s="99">
        <v>172501123469</v>
      </c>
      <c r="I551" s="92">
        <v>6.6</v>
      </c>
      <c r="J551" s="89">
        <v>44676</v>
      </c>
    </row>
    <row r="552" spans="2:10">
      <c r="B552" s="83" t="s">
        <v>11598</v>
      </c>
      <c r="C552" s="83" t="s">
        <v>11599</v>
      </c>
      <c r="D552" s="413" t="s">
        <v>205</v>
      </c>
      <c r="E552" s="185">
        <v>44677</v>
      </c>
      <c r="F552" s="6"/>
      <c r="G552" s="6"/>
      <c r="H552" s="99">
        <v>173700729205</v>
      </c>
      <c r="I552" s="92">
        <v>6.6</v>
      </c>
      <c r="J552" s="89">
        <v>44677</v>
      </c>
    </row>
    <row r="553" spans="2:10">
      <c r="B553" s="83" t="s">
        <v>6995</v>
      </c>
      <c r="C553" s="83" t="s">
        <v>6996</v>
      </c>
      <c r="D553" s="413" t="s">
        <v>205</v>
      </c>
      <c r="E553" s="185">
        <v>44677</v>
      </c>
      <c r="F553" s="6"/>
      <c r="G553" s="6"/>
      <c r="H553" s="99">
        <v>319500346250</v>
      </c>
      <c r="I553" s="92">
        <v>6.6</v>
      </c>
      <c r="J553" s="89">
        <v>44676</v>
      </c>
    </row>
    <row r="554" spans="2:10">
      <c r="B554" s="83" t="s">
        <v>9507</v>
      </c>
      <c r="C554" s="83" t="s">
        <v>9508</v>
      </c>
      <c r="D554" s="413" t="s">
        <v>205</v>
      </c>
      <c r="E554" s="185">
        <v>44677</v>
      </c>
      <c r="F554" s="6"/>
      <c r="G554" s="6"/>
      <c r="H554" s="99">
        <v>147000760955</v>
      </c>
      <c r="I554" s="92">
        <v>6.6</v>
      </c>
      <c r="J554" s="89">
        <v>44677</v>
      </c>
    </row>
    <row r="556" spans="2:10" ht="36">
      <c r="B556" s="140" t="s">
        <v>6437</v>
      </c>
      <c r="C556" s="140" t="s">
        <v>6438</v>
      </c>
      <c r="D556" s="140" t="s">
        <v>6518</v>
      </c>
      <c r="E556" s="140" t="s">
        <v>6520</v>
      </c>
      <c r="F556" s="140" t="s">
        <v>6521</v>
      </c>
      <c r="G556" s="141" t="s">
        <v>8097</v>
      </c>
      <c r="H556" s="142" t="s">
        <v>6523</v>
      </c>
      <c r="I556" s="142" t="s">
        <v>6524</v>
      </c>
      <c r="J556" s="140" t="s">
        <v>6782</v>
      </c>
    </row>
    <row r="557" spans="2:10">
      <c r="B557" s="83" t="s">
        <v>11624</v>
      </c>
      <c r="C557" s="83" t="s">
        <v>11625</v>
      </c>
      <c r="D557" s="413" t="s">
        <v>199</v>
      </c>
      <c r="E557" s="185">
        <v>44677</v>
      </c>
      <c r="F557" s="6"/>
      <c r="G557" s="6"/>
      <c r="H557" s="99">
        <v>562400513574</v>
      </c>
      <c r="I557" s="94">
        <v>10.6</v>
      </c>
      <c r="J557" s="89">
        <v>44676</v>
      </c>
    </row>
    <row r="558" spans="2:10">
      <c r="B558" s="83" t="s">
        <v>9737</v>
      </c>
      <c r="C558" s="83" t="s">
        <v>9738</v>
      </c>
      <c r="D558" s="413" t="s">
        <v>199</v>
      </c>
      <c r="E558" s="185">
        <v>44677</v>
      </c>
      <c r="F558" s="6"/>
      <c r="G558" s="6"/>
      <c r="H558" s="99">
        <v>566402075773</v>
      </c>
      <c r="I558" s="94">
        <v>6.6</v>
      </c>
      <c r="J558" s="89">
        <v>44676</v>
      </c>
    </row>
    <row r="559" spans="2:10">
      <c r="B559" s="83" t="s">
        <v>9725</v>
      </c>
      <c r="C559" s="83" t="s">
        <v>9726</v>
      </c>
      <c r="D559" s="413" t="s">
        <v>199</v>
      </c>
      <c r="E559" s="185">
        <v>44677</v>
      </c>
      <c r="F559" s="6"/>
      <c r="G559" s="6"/>
      <c r="H559" s="99">
        <v>566402074692</v>
      </c>
      <c r="I559" s="94">
        <v>6.6</v>
      </c>
      <c r="J559" s="89">
        <v>44676</v>
      </c>
    </row>
    <row r="561" spans="2:10" ht="36">
      <c r="B561" s="140" t="s">
        <v>6437</v>
      </c>
      <c r="C561" s="140" t="s">
        <v>6438</v>
      </c>
      <c r="D561" s="140" t="s">
        <v>6518</v>
      </c>
      <c r="E561" s="140" t="s">
        <v>6520</v>
      </c>
      <c r="F561" s="140" t="s">
        <v>6521</v>
      </c>
      <c r="G561" s="141" t="s">
        <v>8097</v>
      </c>
      <c r="H561" s="142" t="s">
        <v>6523</v>
      </c>
      <c r="I561" s="142" t="s">
        <v>6524</v>
      </c>
      <c r="J561" s="140" t="s">
        <v>6782</v>
      </c>
    </row>
    <row r="562" spans="2:10">
      <c r="B562" s="83" t="s">
        <v>8378</v>
      </c>
      <c r="C562" s="83" t="s">
        <v>8379</v>
      </c>
      <c r="D562" s="413" t="s">
        <v>12456</v>
      </c>
      <c r="E562" s="185">
        <v>44677</v>
      </c>
      <c r="F562" s="6"/>
      <c r="G562" s="6"/>
      <c r="H562" s="99">
        <v>520022109564</v>
      </c>
      <c r="I562" s="94">
        <v>11</v>
      </c>
      <c r="J562" s="89">
        <v>44657</v>
      </c>
    </row>
    <row r="563" spans="2:10">
      <c r="B563" s="83" t="s">
        <v>8376</v>
      </c>
      <c r="C563" s="83" t="s">
        <v>8377</v>
      </c>
      <c r="D563" s="413" t="s">
        <v>12456</v>
      </c>
      <c r="E563" s="185">
        <v>44677</v>
      </c>
      <c r="F563" s="6"/>
      <c r="G563" s="6"/>
      <c r="H563" s="99">
        <v>521013005670</v>
      </c>
      <c r="I563" s="94">
        <v>11</v>
      </c>
      <c r="J563" s="89">
        <v>44665</v>
      </c>
    </row>
    <row r="564" spans="2:10">
      <c r="B564" s="83" t="s">
        <v>8382</v>
      </c>
      <c r="C564" s="83" t="s">
        <v>8383</v>
      </c>
      <c r="D564" s="413" t="s">
        <v>12456</v>
      </c>
      <c r="E564" s="185">
        <v>44677</v>
      </c>
      <c r="F564" s="6"/>
      <c r="G564" s="6"/>
      <c r="H564" s="99">
        <v>520551342430</v>
      </c>
      <c r="I564" s="94">
        <v>11</v>
      </c>
      <c r="J564" s="89">
        <v>44662</v>
      </c>
    </row>
    <row r="565" spans="2:10">
      <c r="B565" s="83" t="s">
        <v>8372</v>
      </c>
      <c r="C565" s="83" t="s">
        <v>8373</v>
      </c>
      <c r="D565" s="413" t="s">
        <v>12456</v>
      </c>
      <c r="E565" s="185">
        <v>44677</v>
      </c>
      <c r="F565" s="6"/>
      <c r="G565" s="6"/>
      <c r="H565" s="99">
        <v>523041113381</v>
      </c>
      <c r="I565" s="94">
        <v>11</v>
      </c>
      <c r="J565" s="89">
        <v>44656</v>
      </c>
    </row>
    <row r="566" spans="2:10">
      <c r="B566" s="83" t="s">
        <v>8374</v>
      </c>
      <c r="C566" s="83" t="s">
        <v>8375</v>
      </c>
      <c r="D566" s="413" t="s">
        <v>12456</v>
      </c>
      <c r="E566" s="185">
        <v>44677</v>
      </c>
      <c r="F566" s="6"/>
      <c r="G566" s="6"/>
      <c r="H566" s="99">
        <v>525011421993</v>
      </c>
      <c r="I566" s="94">
        <v>11</v>
      </c>
      <c r="J566" s="89">
        <v>44659</v>
      </c>
    </row>
    <row r="567" spans="2:10">
      <c r="B567" s="83" t="s">
        <v>8380</v>
      </c>
      <c r="C567" s="83" t="s">
        <v>8381</v>
      </c>
      <c r="D567" s="413" t="s">
        <v>12456</v>
      </c>
      <c r="E567" s="185">
        <v>44677</v>
      </c>
      <c r="F567" s="6"/>
      <c r="G567" s="6"/>
      <c r="H567" s="99">
        <v>521032604426</v>
      </c>
      <c r="I567" s="94">
        <v>11</v>
      </c>
      <c r="J567" s="89">
        <v>44659</v>
      </c>
    </row>
    <row r="568" spans="2:10">
      <c r="B568" s="83" t="s">
        <v>8334</v>
      </c>
      <c r="C568" s="83" t="s">
        <v>8335</v>
      </c>
      <c r="D568" s="413" t="s">
        <v>12456</v>
      </c>
      <c r="E568" s="185">
        <v>44677</v>
      </c>
      <c r="F568" s="6"/>
      <c r="G568" s="6"/>
      <c r="H568" s="99">
        <v>526550154448</v>
      </c>
      <c r="I568" s="94">
        <v>11</v>
      </c>
      <c r="J568" s="89">
        <v>44643</v>
      </c>
    </row>
    <row r="569" spans="2:10">
      <c r="B569" s="83" t="s">
        <v>5970</v>
      </c>
      <c r="C569" s="83" t="s">
        <v>5971</v>
      </c>
      <c r="D569" s="413" t="s">
        <v>12456</v>
      </c>
      <c r="E569" s="185">
        <v>44677</v>
      </c>
      <c r="F569" s="6"/>
      <c r="G569" s="6"/>
      <c r="H569" s="99">
        <v>520521518979</v>
      </c>
      <c r="I569" s="187">
        <v>7.7</v>
      </c>
      <c r="J569" s="89">
        <v>44622</v>
      </c>
    </row>
    <row r="570" spans="2:10">
      <c r="B570" s="83" t="s">
        <v>1402</v>
      </c>
      <c r="C570" s="83" t="s">
        <v>1403</v>
      </c>
      <c r="D570" s="413" t="s">
        <v>12456</v>
      </c>
      <c r="E570" s="185">
        <v>44677</v>
      </c>
      <c r="F570" s="6"/>
      <c r="G570" s="6"/>
      <c r="H570" s="99">
        <v>520512082411</v>
      </c>
      <c r="I570" s="94">
        <v>7.7</v>
      </c>
      <c r="J570" s="89">
        <v>44616</v>
      </c>
    </row>
    <row r="571" spans="2:10">
      <c r="B571" s="83" t="s">
        <v>8366</v>
      </c>
      <c r="C571" s="83" t="s">
        <v>8367</v>
      </c>
      <c r="D571" s="413" t="s">
        <v>12456</v>
      </c>
      <c r="E571" s="185">
        <v>44677</v>
      </c>
      <c r="F571" s="6"/>
      <c r="G571" s="6"/>
      <c r="H571" s="99">
        <v>525061585123</v>
      </c>
      <c r="I571" s="94">
        <v>11</v>
      </c>
      <c r="J571" s="89">
        <v>44676</v>
      </c>
    </row>
    <row r="572" spans="2:10">
      <c r="B572" s="244" t="s">
        <v>8526</v>
      </c>
      <c r="C572" s="244" t="s">
        <v>8527</v>
      </c>
      <c r="D572" s="413" t="s">
        <v>12456</v>
      </c>
      <c r="E572" s="185">
        <v>44677</v>
      </c>
      <c r="F572" s="6"/>
      <c r="G572" s="6"/>
      <c r="H572" s="99">
        <v>525031643459</v>
      </c>
      <c r="I572" s="94">
        <v>11</v>
      </c>
      <c r="J572" s="89">
        <v>44676</v>
      </c>
    </row>
  </sheetData>
  <autoFilter ref="B324:J324"/>
  <conditionalFormatting sqref="I81:I84">
    <cfRule type="duplicateValues" dxfId="2149" priority="324"/>
  </conditionalFormatting>
  <conditionalFormatting sqref="F88:G88 F84:G84">
    <cfRule type="duplicateValues" dxfId="2148" priority="325"/>
  </conditionalFormatting>
  <conditionalFormatting sqref="H88 H84">
    <cfRule type="duplicateValues" dxfId="2147" priority="326"/>
  </conditionalFormatting>
  <conditionalFormatting sqref="B88:C88 B84:C84">
    <cfRule type="duplicateValues" dxfId="2146" priority="327"/>
  </conditionalFormatting>
  <conditionalFormatting sqref="B91:C92">
    <cfRule type="duplicateValues" dxfId="2145" priority="328"/>
  </conditionalFormatting>
  <conditionalFormatting sqref="F83:G83">
    <cfRule type="duplicateValues" dxfId="2144" priority="330"/>
  </conditionalFormatting>
  <conditionalFormatting sqref="H83">
    <cfRule type="duplicateValues" dxfId="2143" priority="329"/>
  </conditionalFormatting>
  <conditionalFormatting sqref="B83:C83">
    <cfRule type="duplicateValues" dxfId="2142" priority="331"/>
  </conditionalFormatting>
  <conditionalFormatting sqref="I88">
    <cfRule type="duplicateValues" dxfId="2141" priority="332"/>
  </conditionalFormatting>
  <conditionalFormatting sqref="F81:G82">
    <cfRule type="duplicateValues" dxfId="2140" priority="333"/>
  </conditionalFormatting>
  <conditionalFormatting sqref="H81:H82">
    <cfRule type="duplicateValues" dxfId="2139" priority="334"/>
  </conditionalFormatting>
  <conditionalFormatting sqref="B81:C82">
    <cfRule type="duplicateValues" dxfId="2138" priority="335"/>
  </conditionalFormatting>
  <conditionalFormatting sqref="F91:G92">
    <cfRule type="duplicateValues" dxfId="2137" priority="336"/>
  </conditionalFormatting>
  <conditionalFormatting sqref="H91:H92">
    <cfRule type="duplicateValues" dxfId="2136" priority="337"/>
  </conditionalFormatting>
  <conditionalFormatting sqref="I91:I92">
    <cfRule type="duplicateValues" dxfId="2135" priority="338"/>
  </conditionalFormatting>
  <conditionalFormatting sqref="C265">
    <cfRule type="duplicateValues" dxfId="2134" priority="319"/>
  </conditionalFormatting>
  <conditionalFormatting sqref="C265">
    <cfRule type="duplicateValues" dxfId="2133" priority="318"/>
  </conditionalFormatting>
  <conditionalFormatting sqref="B265">
    <cfRule type="duplicateValues" dxfId="2132" priority="317"/>
  </conditionalFormatting>
  <conditionalFormatting sqref="C268">
    <cfRule type="duplicateValues" dxfId="2131" priority="316"/>
  </conditionalFormatting>
  <conditionalFormatting sqref="C268">
    <cfRule type="duplicateValues" dxfId="2130" priority="315"/>
  </conditionalFormatting>
  <conditionalFormatting sqref="C268">
    <cfRule type="duplicateValues" dxfId="2129" priority="314"/>
  </conditionalFormatting>
  <conditionalFormatting sqref="C268">
    <cfRule type="duplicateValues" dxfId="2128" priority="313"/>
  </conditionalFormatting>
  <conditionalFormatting sqref="C268">
    <cfRule type="duplicateValues" dxfId="2127" priority="312"/>
  </conditionalFormatting>
  <conditionalFormatting sqref="C268">
    <cfRule type="duplicateValues" dxfId="2126" priority="311"/>
  </conditionalFormatting>
  <conditionalFormatting sqref="C268">
    <cfRule type="duplicateValues" dxfId="2125" priority="310"/>
  </conditionalFormatting>
  <conditionalFormatting sqref="C268">
    <cfRule type="duplicateValues" dxfId="2124" priority="309"/>
  </conditionalFormatting>
  <conditionalFormatting sqref="C462">
    <cfRule type="duplicateValues" dxfId="2123" priority="300"/>
  </conditionalFormatting>
  <conditionalFormatting sqref="C462">
    <cfRule type="duplicateValues" dxfId="2122" priority="299"/>
  </conditionalFormatting>
  <conditionalFormatting sqref="C462">
    <cfRule type="duplicateValues" dxfId="2121" priority="298"/>
  </conditionalFormatting>
  <conditionalFormatting sqref="B462">
    <cfRule type="duplicateValues" dxfId="2120" priority="297"/>
  </conditionalFormatting>
  <conditionalFormatting sqref="C461:C472">
    <cfRule type="duplicateValues" dxfId="2119" priority="296"/>
  </conditionalFormatting>
  <conditionalFormatting sqref="C461:C472">
    <cfRule type="duplicateValues" dxfId="2118" priority="295"/>
  </conditionalFormatting>
  <conditionalFormatting sqref="C461:C472">
    <cfRule type="duplicateValues" dxfId="2117" priority="294"/>
  </conditionalFormatting>
  <conditionalFormatting sqref="C461:C472">
    <cfRule type="duplicateValues" dxfId="2116" priority="293"/>
  </conditionalFormatting>
  <conditionalFormatting sqref="C461:C472">
    <cfRule type="duplicateValues" dxfId="2115" priority="292"/>
  </conditionalFormatting>
  <conditionalFormatting sqref="C461:C472">
    <cfRule type="duplicateValues" dxfId="2114" priority="291"/>
  </conditionalFormatting>
  <conditionalFormatting sqref="C461:C472">
    <cfRule type="duplicateValues" dxfId="2113" priority="290"/>
  </conditionalFormatting>
  <conditionalFormatting sqref="C461:C472">
    <cfRule type="duplicateValues" dxfId="2112" priority="289"/>
  </conditionalFormatting>
  <conditionalFormatting sqref="B463:B464">
    <cfRule type="duplicateValues" dxfId="2111" priority="288"/>
  </conditionalFormatting>
  <conditionalFormatting sqref="C465:C466">
    <cfRule type="duplicateValues" dxfId="2110" priority="287"/>
  </conditionalFormatting>
  <conditionalFormatting sqref="C465:C466">
    <cfRule type="duplicateValues" dxfId="2109" priority="286"/>
  </conditionalFormatting>
  <conditionalFormatting sqref="C465:C466">
    <cfRule type="duplicateValues" dxfId="2108" priority="285"/>
  </conditionalFormatting>
  <conditionalFormatting sqref="C465:C466">
    <cfRule type="duplicateValues" dxfId="2107" priority="284"/>
  </conditionalFormatting>
  <conditionalFormatting sqref="C465:C466">
    <cfRule type="duplicateValues" dxfId="2106" priority="283"/>
  </conditionalFormatting>
  <conditionalFormatting sqref="C465:C466">
    <cfRule type="duplicateValues" dxfId="2105" priority="282"/>
  </conditionalFormatting>
  <conditionalFormatting sqref="C465:C466">
    <cfRule type="duplicateValues" dxfId="2104" priority="281"/>
  </conditionalFormatting>
  <conditionalFormatting sqref="C465:C466">
    <cfRule type="duplicateValues" dxfId="2103" priority="280"/>
  </conditionalFormatting>
  <conditionalFormatting sqref="C467">
    <cfRule type="duplicateValues" dxfId="2102" priority="279"/>
  </conditionalFormatting>
  <conditionalFormatting sqref="C467">
    <cfRule type="duplicateValues" dxfId="2101" priority="278"/>
  </conditionalFormatting>
  <conditionalFormatting sqref="C467">
    <cfRule type="duplicateValues" dxfId="2100" priority="277"/>
  </conditionalFormatting>
  <conditionalFormatting sqref="C467">
    <cfRule type="duplicateValues" dxfId="2099" priority="276"/>
  </conditionalFormatting>
  <conditionalFormatting sqref="C467">
    <cfRule type="duplicateValues" dxfId="2098" priority="275"/>
  </conditionalFormatting>
  <conditionalFormatting sqref="C467">
    <cfRule type="duplicateValues" dxfId="2097" priority="274"/>
  </conditionalFormatting>
  <conditionalFormatting sqref="C467">
    <cfRule type="duplicateValues" dxfId="2096" priority="273"/>
  </conditionalFormatting>
  <conditionalFormatting sqref="C467">
    <cfRule type="duplicateValues" dxfId="2095" priority="272"/>
  </conditionalFormatting>
  <conditionalFormatting sqref="C468">
    <cfRule type="duplicateValues" dxfId="2094" priority="271"/>
  </conditionalFormatting>
  <conditionalFormatting sqref="C468">
    <cfRule type="duplicateValues" dxfId="2093" priority="270"/>
  </conditionalFormatting>
  <conditionalFormatting sqref="C468">
    <cfRule type="duplicateValues" dxfId="2092" priority="269"/>
  </conditionalFormatting>
  <conditionalFormatting sqref="C468">
    <cfRule type="duplicateValues" dxfId="2091" priority="268"/>
  </conditionalFormatting>
  <conditionalFormatting sqref="C468">
    <cfRule type="duplicateValues" dxfId="2090" priority="267"/>
  </conditionalFormatting>
  <conditionalFormatting sqref="C468">
    <cfRule type="duplicateValues" dxfId="2089" priority="266"/>
  </conditionalFormatting>
  <conditionalFormatting sqref="C468">
    <cfRule type="duplicateValues" dxfId="2088" priority="265"/>
  </conditionalFormatting>
  <conditionalFormatting sqref="C468">
    <cfRule type="duplicateValues" dxfId="2087" priority="264"/>
  </conditionalFormatting>
  <conditionalFormatting sqref="C478:C479">
    <cfRule type="duplicateValues" dxfId="2086" priority="250"/>
  </conditionalFormatting>
  <conditionalFormatting sqref="C478:C479">
    <cfRule type="duplicateValues" dxfId="2085" priority="249"/>
  </conditionalFormatting>
  <conditionalFormatting sqref="C478:C479">
    <cfRule type="duplicateValues" dxfId="2084" priority="248"/>
  </conditionalFormatting>
  <conditionalFormatting sqref="C478:C479">
    <cfRule type="duplicateValues" dxfId="2083" priority="247"/>
  </conditionalFormatting>
  <conditionalFormatting sqref="C478:C479">
    <cfRule type="duplicateValues" dxfId="2082" priority="246"/>
  </conditionalFormatting>
  <conditionalFormatting sqref="C478:C479">
    <cfRule type="duplicateValues" dxfId="2081" priority="245"/>
  </conditionalFormatting>
  <conditionalFormatting sqref="C478:C479">
    <cfRule type="duplicateValues" dxfId="2080" priority="244"/>
  </conditionalFormatting>
  <conditionalFormatting sqref="C478:C479">
    <cfRule type="duplicateValues" dxfId="2079" priority="243"/>
  </conditionalFormatting>
  <conditionalFormatting sqref="B478:B479">
    <cfRule type="duplicateValues" dxfId="2078" priority="242"/>
  </conditionalFormatting>
  <conditionalFormatting sqref="C480:C481">
    <cfRule type="duplicateValues" dxfId="2077" priority="241"/>
  </conditionalFormatting>
  <conditionalFormatting sqref="B482:C483">
    <cfRule type="duplicateValues" dxfId="2076" priority="240"/>
  </conditionalFormatting>
  <conditionalFormatting sqref="B482:C483">
    <cfRule type="duplicateValues" dxfId="2075" priority="239"/>
  </conditionalFormatting>
  <conditionalFormatting sqref="B482:C483">
    <cfRule type="duplicateValues" dxfId="2074" priority="238"/>
  </conditionalFormatting>
  <conditionalFormatting sqref="B482:C483">
    <cfRule type="duplicateValues" dxfId="2073" priority="237"/>
  </conditionalFormatting>
  <conditionalFormatting sqref="B482:C483">
    <cfRule type="duplicateValues" dxfId="2072" priority="236"/>
  </conditionalFormatting>
  <conditionalFormatting sqref="B482:C483">
    <cfRule type="duplicateValues" dxfId="2071" priority="235"/>
  </conditionalFormatting>
  <conditionalFormatting sqref="B482:C483">
    <cfRule type="duplicateValues" dxfId="2070" priority="234"/>
  </conditionalFormatting>
  <conditionalFormatting sqref="B482:C483">
    <cfRule type="duplicateValues" dxfId="2069" priority="233"/>
  </conditionalFormatting>
  <conditionalFormatting sqref="C488:C489">
    <cfRule type="duplicateValues" dxfId="2068" priority="222"/>
  </conditionalFormatting>
  <conditionalFormatting sqref="C492">
    <cfRule type="duplicateValues" dxfId="2067" priority="220"/>
  </conditionalFormatting>
  <conditionalFormatting sqref="C492">
    <cfRule type="duplicateValues" dxfId="2066" priority="219"/>
  </conditionalFormatting>
  <conditionalFormatting sqref="C492">
    <cfRule type="duplicateValues" dxfId="2065" priority="218"/>
  </conditionalFormatting>
  <conditionalFormatting sqref="C492">
    <cfRule type="duplicateValues" dxfId="2064" priority="217"/>
  </conditionalFormatting>
  <conditionalFormatting sqref="C492">
    <cfRule type="duplicateValues" dxfId="2063" priority="216"/>
  </conditionalFormatting>
  <conditionalFormatting sqref="C492">
    <cfRule type="duplicateValues" dxfId="2062" priority="215"/>
  </conditionalFormatting>
  <conditionalFormatting sqref="C492">
    <cfRule type="duplicateValues" dxfId="2061" priority="214"/>
  </conditionalFormatting>
  <conditionalFormatting sqref="C492">
    <cfRule type="duplicateValues" dxfId="2060" priority="213"/>
  </conditionalFormatting>
  <conditionalFormatting sqref="B492">
    <cfRule type="duplicateValues" dxfId="2059" priority="212"/>
  </conditionalFormatting>
  <conditionalFormatting sqref="C496">
    <cfRule type="duplicateValues" dxfId="2058" priority="202"/>
  </conditionalFormatting>
  <conditionalFormatting sqref="B496">
    <cfRule type="duplicateValues" dxfId="2057" priority="201"/>
  </conditionalFormatting>
  <conditionalFormatting sqref="C497:C499">
    <cfRule type="duplicateValues" dxfId="2056" priority="200"/>
  </conditionalFormatting>
  <conditionalFormatting sqref="C497:C499">
    <cfRule type="duplicateValues" dxfId="2055" priority="199"/>
  </conditionalFormatting>
  <conditionalFormatting sqref="C497:C499">
    <cfRule type="duplicateValues" dxfId="2054" priority="198"/>
  </conditionalFormatting>
  <conditionalFormatting sqref="C497:C499">
    <cfRule type="duplicateValues" dxfId="2053" priority="197"/>
  </conditionalFormatting>
  <conditionalFormatting sqref="C497:C499">
    <cfRule type="duplicateValues" dxfId="2052" priority="196"/>
  </conditionalFormatting>
  <conditionalFormatting sqref="C497:C499">
    <cfRule type="duplicateValues" dxfId="2051" priority="195"/>
  </conditionalFormatting>
  <conditionalFormatting sqref="C497:C499">
    <cfRule type="duplicateValues" dxfId="2050" priority="194"/>
  </conditionalFormatting>
  <conditionalFormatting sqref="C497:C499">
    <cfRule type="duplicateValues" dxfId="2049" priority="193"/>
  </conditionalFormatting>
  <conditionalFormatting sqref="B497:B499">
    <cfRule type="duplicateValues" dxfId="2048" priority="192"/>
  </conditionalFormatting>
  <conditionalFormatting sqref="C500:C501">
    <cfRule type="duplicateValues" dxfId="2047" priority="191"/>
  </conditionalFormatting>
  <conditionalFormatting sqref="C504 C502">
    <cfRule type="duplicateValues" dxfId="2046" priority="190"/>
  </conditionalFormatting>
  <conditionalFormatting sqref="C504 C502">
    <cfRule type="duplicateValues" dxfId="2045" priority="189"/>
  </conditionalFormatting>
  <conditionalFormatting sqref="C504 C502">
    <cfRule type="duplicateValues" dxfId="2044" priority="188"/>
  </conditionalFormatting>
  <conditionalFormatting sqref="B504 B502">
    <cfRule type="duplicateValues" dxfId="2043" priority="187"/>
  </conditionalFormatting>
  <conditionalFormatting sqref="B503:C503">
    <cfRule type="duplicateValues" dxfId="2042" priority="186"/>
  </conditionalFormatting>
  <conditionalFormatting sqref="C505:C506">
    <cfRule type="duplicateValues" dxfId="2041" priority="185"/>
  </conditionalFormatting>
  <conditionalFormatting sqref="C505:C506">
    <cfRule type="duplicateValues" dxfId="2040" priority="184"/>
  </conditionalFormatting>
  <conditionalFormatting sqref="C505:C506">
    <cfRule type="duplicateValues" dxfId="2039" priority="183"/>
  </conditionalFormatting>
  <conditionalFormatting sqref="C505:C506">
    <cfRule type="duplicateValues" dxfId="2038" priority="182"/>
  </conditionalFormatting>
  <conditionalFormatting sqref="C505:C506">
    <cfRule type="duplicateValues" dxfId="2037" priority="181"/>
  </conditionalFormatting>
  <conditionalFormatting sqref="C505:C506">
    <cfRule type="duplicateValues" dxfId="2036" priority="180"/>
  </conditionalFormatting>
  <conditionalFormatting sqref="C505:C506">
    <cfRule type="duplicateValues" dxfId="2035" priority="179"/>
  </conditionalFormatting>
  <conditionalFormatting sqref="C505:C506">
    <cfRule type="duplicateValues" dxfId="2034" priority="178"/>
  </conditionalFormatting>
  <conditionalFormatting sqref="B505:B506">
    <cfRule type="duplicateValues" dxfId="2033" priority="177"/>
  </conditionalFormatting>
  <conditionalFormatting sqref="C507">
    <cfRule type="duplicateValues" dxfId="2032" priority="176"/>
  </conditionalFormatting>
  <conditionalFormatting sqref="C511:C513">
    <cfRule type="duplicateValues" dxfId="2031" priority="164"/>
  </conditionalFormatting>
  <conditionalFormatting sqref="C514:C515">
    <cfRule type="duplicateValues" dxfId="2030" priority="163"/>
  </conditionalFormatting>
  <conditionalFormatting sqref="C514:C515">
    <cfRule type="duplicateValues" dxfId="2029" priority="162"/>
  </conditionalFormatting>
  <conditionalFormatting sqref="C514:C515">
    <cfRule type="duplicateValues" dxfId="2028" priority="161"/>
  </conditionalFormatting>
  <conditionalFormatting sqref="C514:C515">
    <cfRule type="duplicateValues" dxfId="2027" priority="160"/>
  </conditionalFormatting>
  <conditionalFormatting sqref="C514:C515">
    <cfRule type="duplicateValues" dxfId="2026" priority="159"/>
  </conditionalFormatting>
  <conditionalFormatting sqref="C514:C515">
    <cfRule type="duplicateValues" dxfId="2025" priority="158"/>
  </conditionalFormatting>
  <conditionalFormatting sqref="C514:C515">
    <cfRule type="duplicateValues" dxfId="2024" priority="157"/>
  </conditionalFormatting>
  <conditionalFormatting sqref="C514:C515">
    <cfRule type="duplicateValues" dxfId="2023" priority="156"/>
  </conditionalFormatting>
  <conditionalFormatting sqref="C516">
    <cfRule type="duplicateValues" dxfId="2022" priority="155"/>
  </conditionalFormatting>
  <conditionalFormatting sqref="C516">
    <cfRule type="duplicateValues" dxfId="2021" priority="154"/>
  </conditionalFormatting>
  <conditionalFormatting sqref="C516">
    <cfRule type="duplicateValues" dxfId="2020" priority="153"/>
  </conditionalFormatting>
  <conditionalFormatting sqref="C516">
    <cfRule type="duplicateValues" dxfId="2019" priority="152"/>
  </conditionalFormatting>
  <conditionalFormatting sqref="C516">
    <cfRule type="duplicateValues" dxfId="2018" priority="151"/>
  </conditionalFormatting>
  <conditionalFormatting sqref="C516">
    <cfRule type="duplicateValues" dxfId="2017" priority="150"/>
  </conditionalFormatting>
  <conditionalFormatting sqref="C516">
    <cfRule type="duplicateValues" dxfId="2016" priority="149"/>
  </conditionalFormatting>
  <conditionalFormatting sqref="C516">
    <cfRule type="duplicateValues" dxfId="2015" priority="148"/>
  </conditionalFormatting>
  <conditionalFormatting sqref="C517:C518">
    <cfRule type="duplicateValues" dxfId="2014" priority="147"/>
  </conditionalFormatting>
  <conditionalFormatting sqref="C517:C518">
    <cfRule type="duplicateValues" dxfId="2013" priority="146"/>
  </conditionalFormatting>
  <conditionalFormatting sqref="C517:C518">
    <cfRule type="duplicateValues" dxfId="2012" priority="145"/>
  </conditionalFormatting>
  <conditionalFormatting sqref="C517:C518">
    <cfRule type="duplicateValues" dxfId="2011" priority="144"/>
  </conditionalFormatting>
  <conditionalFormatting sqref="C517:C518">
    <cfRule type="duplicateValues" dxfId="2010" priority="143"/>
  </conditionalFormatting>
  <conditionalFormatting sqref="C517:C518">
    <cfRule type="duplicateValues" dxfId="2009" priority="142"/>
  </conditionalFormatting>
  <conditionalFormatting sqref="C517:C518">
    <cfRule type="duplicateValues" dxfId="2008" priority="141"/>
  </conditionalFormatting>
  <conditionalFormatting sqref="C517:C518">
    <cfRule type="duplicateValues" dxfId="2007" priority="140"/>
  </conditionalFormatting>
  <conditionalFormatting sqref="C519">
    <cfRule type="duplicateValues" dxfId="2006" priority="139"/>
  </conditionalFormatting>
  <conditionalFormatting sqref="C519">
    <cfRule type="duplicateValues" dxfId="2005" priority="138"/>
  </conditionalFormatting>
  <conditionalFormatting sqref="C519">
    <cfRule type="duplicateValues" dxfId="2004" priority="137"/>
  </conditionalFormatting>
  <conditionalFormatting sqref="C519">
    <cfRule type="duplicateValues" dxfId="2003" priority="136"/>
  </conditionalFormatting>
  <conditionalFormatting sqref="C519">
    <cfRule type="duplicateValues" dxfId="2002" priority="135"/>
  </conditionalFormatting>
  <conditionalFormatting sqref="C519">
    <cfRule type="duplicateValues" dxfId="2001" priority="134"/>
  </conditionalFormatting>
  <conditionalFormatting sqref="C519">
    <cfRule type="duplicateValues" dxfId="2000" priority="133"/>
  </conditionalFormatting>
  <conditionalFormatting sqref="C519">
    <cfRule type="duplicateValues" dxfId="1999" priority="132"/>
  </conditionalFormatting>
  <conditionalFormatting sqref="C520:C522">
    <cfRule type="duplicateValues" dxfId="1998" priority="131"/>
  </conditionalFormatting>
  <conditionalFormatting sqref="C520:C522">
    <cfRule type="duplicateValues" dxfId="1997" priority="130"/>
  </conditionalFormatting>
  <conditionalFormatting sqref="C520:C522">
    <cfRule type="duplicateValues" dxfId="1996" priority="129"/>
  </conditionalFormatting>
  <conditionalFormatting sqref="C520:C522">
    <cfRule type="duplicateValues" dxfId="1995" priority="128"/>
  </conditionalFormatting>
  <conditionalFormatting sqref="C520:C522">
    <cfRule type="duplicateValues" dxfId="1994" priority="127"/>
  </conditionalFormatting>
  <conditionalFormatting sqref="C520:C522">
    <cfRule type="duplicateValues" dxfId="1993" priority="126"/>
  </conditionalFormatting>
  <conditionalFormatting sqref="C520:C522">
    <cfRule type="duplicateValues" dxfId="1992" priority="125"/>
  </conditionalFormatting>
  <conditionalFormatting sqref="C520:C522">
    <cfRule type="duplicateValues" dxfId="1991" priority="124"/>
  </conditionalFormatting>
  <conditionalFormatting sqref="C530:C532 C528 C526 B525">
    <cfRule type="duplicateValues" dxfId="1990" priority="80"/>
  </conditionalFormatting>
  <conditionalFormatting sqref="B525">
    <cfRule type="duplicateValues" dxfId="1989" priority="81"/>
  </conditionalFormatting>
  <conditionalFormatting sqref="C525">
    <cfRule type="duplicateValues" dxfId="1988" priority="82"/>
  </conditionalFormatting>
  <conditionalFormatting sqref="C530:C532 C528 C526">
    <cfRule type="duplicateValues" dxfId="1987" priority="79"/>
  </conditionalFormatting>
  <conditionalFormatting sqref="C530:C532 C528 C526">
    <cfRule type="duplicateValues" dxfId="1986" priority="78"/>
  </conditionalFormatting>
  <conditionalFormatting sqref="C526">
    <cfRule type="duplicateValues" dxfId="1985" priority="77"/>
  </conditionalFormatting>
  <conditionalFormatting sqref="B530:B532 B528 B526">
    <cfRule type="duplicateValues" dxfId="1984" priority="76"/>
  </conditionalFormatting>
  <conditionalFormatting sqref="C527">
    <cfRule type="duplicateValues" dxfId="1983" priority="75"/>
  </conditionalFormatting>
  <conditionalFormatting sqref="C527">
    <cfRule type="duplicateValues" dxfId="1982" priority="74"/>
  </conditionalFormatting>
  <conditionalFormatting sqref="C527">
    <cfRule type="duplicateValues" dxfId="1981" priority="73"/>
  </conditionalFormatting>
  <conditionalFormatting sqref="C527">
    <cfRule type="duplicateValues" dxfId="1980" priority="72"/>
  </conditionalFormatting>
  <conditionalFormatting sqref="C527">
    <cfRule type="duplicateValues" dxfId="1979" priority="71"/>
  </conditionalFormatting>
  <conditionalFormatting sqref="C527">
    <cfRule type="duplicateValues" dxfId="1978" priority="70"/>
  </conditionalFormatting>
  <conditionalFormatting sqref="C527">
    <cfRule type="duplicateValues" dxfId="1977" priority="69"/>
  </conditionalFormatting>
  <conditionalFormatting sqref="C527">
    <cfRule type="duplicateValues" dxfId="1976" priority="68"/>
  </conditionalFormatting>
  <conditionalFormatting sqref="B527">
    <cfRule type="duplicateValues" dxfId="1975" priority="67"/>
  </conditionalFormatting>
  <conditionalFormatting sqref="B529:C529">
    <cfRule type="duplicateValues" dxfId="1974" priority="66"/>
  </conditionalFormatting>
  <conditionalFormatting sqref="C533">
    <cfRule type="duplicateValues" dxfId="1973" priority="65"/>
  </conditionalFormatting>
  <conditionalFormatting sqref="C534:C535">
    <cfRule type="duplicateValues" dxfId="1972" priority="64"/>
  </conditionalFormatting>
  <conditionalFormatting sqref="C534:C535">
    <cfRule type="duplicateValues" dxfId="1971" priority="63"/>
  </conditionalFormatting>
  <conditionalFormatting sqref="C534:C535">
    <cfRule type="duplicateValues" dxfId="1970" priority="62"/>
  </conditionalFormatting>
  <conditionalFormatting sqref="C534:C535">
    <cfRule type="duplicateValues" dxfId="1969" priority="61"/>
  </conditionalFormatting>
  <conditionalFormatting sqref="C534:C535">
    <cfRule type="duplicateValues" dxfId="1968" priority="60"/>
  </conditionalFormatting>
  <conditionalFormatting sqref="C534:C535">
    <cfRule type="duplicateValues" dxfId="1967" priority="59"/>
  </conditionalFormatting>
  <conditionalFormatting sqref="C534:C535">
    <cfRule type="duplicateValues" dxfId="1966" priority="58"/>
  </conditionalFormatting>
  <conditionalFormatting sqref="C534:C535">
    <cfRule type="duplicateValues" dxfId="1965" priority="57"/>
  </conditionalFormatting>
  <conditionalFormatting sqref="C539">
    <cfRule type="duplicateValues" dxfId="1964" priority="49"/>
  </conditionalFormatting>
  <conditionalFormatting sqref="C539">
    <cfRule type="duplicateValues" dxfId="1963" priority="48"/>
  </conditionalFormatting>
  <conditionalFormatting sqref="C539">
    <cfRule type="duplicateValues" dxfId="1962" priority="47"/>
  </conditionalFormatting>
  <conditionalFormatting sqref="B539">
    <cfRule type="duplicateValues" dxfId="1961" priority="46"/>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M14" sqref="M14"/>
    </sheetView>
  </sheetViews>
  <sheetFormatPr defaultRowHeight="15"/>
  <cols>
    <col min="1" max="1" width="15.42578125" bestFit="1" customWidth="1"/>
    <col min="2" max="2" width="11" bestFit="1" customWidth="1"/>
  </cols>
  <sheetData>
    <row r="1" spans="1:2">
      <c r="A1" s="389" t="s">
        <v>168</v>
      </c>
      <c r="B1" s="390">
        <v>44627</v>
      </c>
    </row>
    <row r="3" spans="1:2" ht="30">
      <c r="A3" s="355" t="s">
        <v>11338</v>
      </c>
      <c r="B3" s="354" t="s">
        <v>5836</v>
      </c>
    </row>
    <row r="4" spans="1:2">
      <c r="A4" s="353" t="s">
        <v>4478</v>
      </c>
      <c r="B4" s="371">
        <v>7</v>
      </c>
    </row>
    <row r="5" spans="1:2">
      <c r="A5" s="353" t="s">
        <v>4470</v>
      </c>
      <c r="B5" s="371">
        <v>16</v>
      </c>
    </row>
    <row r="6" spans="1:2">
      <c r="A6" s="353" t="s">
        <v>8117</v>
      </c>
      <c r="B6" s="371">
        <v>24</v>
      </c>
    </row>
    <row r="7" spans="1:2">
      <c r="A7" s="353" t="s">
        <v>4468</v>
      </c>
      <c r="B7" s="371">
        <v>7</v>
      </c>
    </row>
    <row r="8" spans="1:2">
      <c r="A8" s="353" t="s">
        <v>4472</v>
      </c>
      <c r="B8" s="371">
        <v>11</v>
      </c>
    </row>
    <row r="9" spans="1:2">
      <c r="A9" s="353" t="s">
        <v>4474</v>
      </c>
      <c r="B9" s="371">
        <v>5</v>
      </c>
    </row>
    <row r="10" spans="1:2">
      <c r="A10" s="353" t="s">
        <v>4477</v>
      </c>
      <c r="B10" s="371">
        <v>3</v>
      </c>
    </row>
    <row r="11" spans="1:2">
      <c r="A11" s="353" t="s">
        <v>4476</v>
      </c>
      <c r="B11" s="371">
        <v>8</v>
      </c>
    </row>
    <row r="12" spans="1:2">
      <c r="A12" s="353" t="s">
        <v>4471</v>
      </c>
      <c r="B12" s="371">
        <v>9</v>
      </c>
    </row>
    <row r="13" spans="1:2">
      <c r="A13" s="353" t="s">
        <v>105</v>
      </c>
      <c r="B13" s="371">
        <v>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P15"/>
  <sheetViews>
    <sheetView workbookViewId="0">
      <selection activeCell="O10" sqref="O10"/>
    </sheetView>
  </sheetViews>
  <sheetFormatPr defaultRowHeight="15"/>
  <cols>
    <col min="3" max="3" width="3.28515625" bestFit="1" customWidth="1"/>
    <col min="16" max="16" width="29.85546875" customWidth="1"/>
  </cols>
  <sheetData>
    <row r="1" spans="3:16" ht="15.75" thickBot="1"/>
    <row r="2" spans="3:16" ht="15.75" thickBot="1">
      <c r="C2" s="375" t="s">
        <v>6517</v>
      </c>
      <c r="D2" s="376" t="s">
        <v>11459</v>
      </c>
      <c r="E2" s="376" t="s">
        <v>11460</v>
      </c>
      <c r="F2" s="376" t="s">
        <v>11461</v>
      </c>
      <c r="G2" s="376" t="s">
        <v>11462</v>
      </c>
      <c r="H2" s="376" t="s">
        <v>11463</v>
      </c>
      <c r="I2" s="376" t="s">
        <v>11464</v>
      </c>
      <c r="J2" s="376" t="s">
        <v>5839</v>
      </c>
      <c r="K2" s="377" t="s">
        <v>7261</v>
      </c>
      <c r="L2" s="386" t="s">
        <v>188</v>
      </c>
      <c r="M2" s="386" t="s">
        <v>11465</v>
      </c>
    </row>
    <row r="3" spans="3:16" ht="15.75" thickBot="1">
      <c r="C3" s="378">
        <v>1</v>
      </c>
      <c r="D3" s="379">
        <v>30734680031</v>
      </c>
      <c r="E3" s="380">
        <v>130219104</v>
      </c>
      <c r="F3" s="380" t="s">
        <v>8388</v>
      </c>
      <c r="G3" s="380" t="s">
        <v>9187</v>
      </c>
      <c r="H3" s="380" t="s">
        <v>2200</v>
      </c>
      <c r="I3" s="380" t="s">
        <v>3170</v>
      </c>
      <c r="J3" s="380" t="s">
        <v>14</v>
      </c>
      <c r="K3" s="381">
        <v>44622</v>
      </c>
      <c r="L3" s="381" t="e">
        <f>VLOOKUP(F3,DATA!Q4:AV1674,33,0)</f>
        <v>#REF!</v>
      </c>
      <c r="M3" s="381">
        <f>VLOOKUP(F3,DATA!Q4:AJ1674,20,0)</f>
        <v>44659</v>
      </c>
    </row>
    <row r="4" spans="3:16" ht="15.75" thickBot="1">
      <c r="C4" s="382">
        <v>2</v>
      </c>
      <c r="D4" s="383">
        <v>30734640031</v>
      </c>
      <c r="E4" s="384">
        <v>130214104</v>
      </c>
      <c r="F4" s="380" t="s">
        <v>8386</v>
      </c>
      <c r="G4" s="384" t="s">
        <v>9186</v>
      </c>
      <c r="H4" s="384" t="s">
        <v>2200</v>
      </c>
      <c r="I4" s="384" t="s">
        <v>3170</v>
      </c>
      <c r="J4" s="380" t="s">
        <v>14</v>
      </c>
      <c r="K4" s="385">
        <v>44621</v>
      </c>
      <c r="L4" s="385" t="e">
        <f>VLOOKUP(F4,DATA!Q5:AV1675,33,0)</f>
        <v>#REF!</v>
      </c>
      <c r="M4" s="385">
        <f>VLOOKUP(F4,DATA!Q5:AJ1675,20,0)</f>
        <v>44658</v>
      </c>
    </row>
    <row r="5" spans="3:16" ht="15.75" thickBot="1">
      <c r="C5" s="378">
        <v>3</v>
      </c>
      <c r="D5" s="379">
        <v>30735530031</v>
      </c>
      <c r="E5" s="380">
        <v>1267522007</v>
      </c>
      <c r="F5" s="380" t="s">
        <v>10303</v>
      </c>
      <c r="G5" s="380" t="s">
        <v>11236</v>
      </c>
      <c r="H5" s="380" t="s">
        <v>2200</v>
      </c>
      <c r="I5" s="380" t="s">
        <v>3170</v>
      </c>
      <c r="J5" s="380" t="s">
        <v>14</v>
      </c>
      <c r="K5" s="381">
        <v>44620</v>
      </c>
      <c r="L5" s="381" t="s">
        <v>11466</v>
      </c>
      <c r="M5" s="381">
        <f>VLOOKUP(F5,DATA!Q21:AJ1675,20,0)</f>
        <v>44681</v>
      </c>
      <c r="P5" s="387" t="s">
        <v>11467</v>
      </c>
    </row>
    <row r="6" spans="3:16" ht="15.75" thickBot="1">
      <c r="C6" s="378">
        <v>4</v>
      </c>
      <c r="D6" s="383">
        <v>30735510031</v>
      </c>
      <c r="E6" s="384">
        <v>120651104</v>
      </c>
      <c r="F6" s="380" t="s">
        <v>8540</v>
      </c>
      <c r="G6" s="384" t="s">
        <v>9259</v>
      </c>
      <c r="H6" s="384" t="s">
        <v>2200</v>
      </c>
      <c r="I6" s="384" t="s">
        <v>3170</v>
      </c>
      <c r="J6" s="380" t="s">
        <v>14</v>
      </c>
      <c r="K6" s="385">
        <v>44619</v>
      </c>
      <c r="L6" s="385" t="e">
        <f>VLOOKUP(F6,DATA!Q22:AV1675,33,0)</f>
        <v>#REF!</v>
      </c>
      <c r="M6" s="385">
        <f>VLOOKUP(F6,DATA!Q22:AJ1675,20,0)</f>
        <v>44659</v>
      </c>
    </row>
    <row r="7" spans="3:16" ht="15.75" thickBot="1">
      <c r="C7" s="382">
        <v>5</v>
      </c>
      <c r="D7" s="379">
        <v>30735490031</v>
      </c>
      <c r="E7" s="380">
        <v>122282109</v>
      </c>
      <c r="F7" s="380" t="s">
        <v>8532</v>
      </c>
      <c r="G7" s="380" t="s">
        <v>9255</v>
      </c>
      <c r="H7" s="380" t="s">
        <v>2200</v>
      </c>
      <c r="I7" s="380" t="s">
        <v>3170</v>
      </c>
      <c r="J7" s="380" t="s">
        <v>14</v>
      </c>
      <c r="K7" s="381">
        <v>44619</v>
      </c>
      <c r="L7" s="381" t="e">
        <f>VLOOKUP(F7,DATA!Q23:AV1675,33,0)</f>
        <v>#REF!</v>
      </c>
      <c r="M7" s="381">
        <f>VLOOKUP(F7,DATA!Q23:AJ1675,20,0)</f>
        <v>44659</v>
      </c>
    </row>
    <row r="8" spans="3:16" ht="15.75" thickBot="1">
      <c r="C8" s="378">
        <v>6</v>
      </c>
      <c r="D8" s="383">
        <v>30734620031</v>
      </c>
      <c r="E8" s="384">
        <v>1321462010</v>
      </c>
      <c r="F8" s="380" t="s">
        <v>10305</v>
      </c>
      <c r="G8" s="384" t="s">
        <v>10318</v>
      </c>
      <c r="H8" s="384" t="s">
        <v>2200</v>
      </c>
      <c r="I8" s="384" t="s">
        <v>3170</v>
      </c>
      <c r="J8" s="380" t="s">
        <v>14</v>
      </c>
      <c r="K8" s="385">
        <v>44619</v>
      </c>
      <c r="L8" s="385" t="e">
        <f>VLOOKUP(F8,DATA!Q24:AV1675,33,0)</f>
        <v>#REF!</v>
      </c>
      <c r="M8" s="385">
        <f>VLOOKUP(F8,DATA!Q24:AJ1675,20,0)</f>
        <v>44658</v>
      </c>
    </row>
    <row r="9" spans="3:16" ht="15.75" thickBot="1">
      <c r="C9" s="378">
        <v>7</v>
      </c>
      <c r="D9" s="379">
        <v>30735150031</v>
      </c>
      <c r="E9" s="380">
        <v>131497126</v>
      </c>
      <c r="F9" s="380" t="s">
        <v>8352</v>
      </c>
      <c r="G9" s="380" t="s">
        <v>9170</v>
      </c>
      <c r="H9" s="380" t="s">
        <v>2200</v>
      </c>
      <c r="I9" s="380" t="s">
        <v>3170</v>
      </c>
      <c r="J9" s="380" t="s">
        <v>14</v>
      </c>
      <c r="K9" s="381">
        <v>44615</v>
      </c>
      <c r="L9" s="381" t="e">
        <f>VLOOKUP(F9,DATA!Q34:AV1675,33,0)</f>
        <v>#REF!</v>
      </c>
      <c r="M9" s="381">
        <f>VLOOKUP(F9,DATA!Q34:AJ1675,20,0)</f>
        <v>44659</v>
      </c>
    </row>
    <row r="10" spans="3:16" ht="15.75" thickBot="1">
      <c r="C10" s="382">
        <v>8</v>
      </c>
      <c r="D10" s="383">
        <v>30734000031</v>
      </c>
      <c r="E10" s="384">
        <v>131404109</v>
      </c>
      <c r="F10" s="380" t="s">
        <v>8530</v>
      </c>
      <c r="G10" s="384" t="s">
        <v>9254</v>
      </c>
      <c r="H10" s="384" t="s">
        <v>2200</v>
      </c>
      <c r="I10" s="384" t="s">
        <v>3170</v>
      </c>
      <c r="J10" s="380" t="s">
        <v>14</v>
      </c>
      <c r="K10" s="385">
        <v>44615</v>
      </c>
      <c r="L10" s="385" t="e">
        <f>VLOOKUP(F10,DATA!Q35:AV1675,33,0)</f>
        <v>#REF!</v>
      </c>
      <c r="M10" s="385">
        <f>VLOOKUP(F10,DATA!Q35:AJ1675,20,0)</f>
        <v>44658</v>
      </c>
    </row>
    <row r="11" spans="3:16" ht="15.75" thickBot="1">
      <c r="C11" s="378">
        <v>9</v>
      </c>
      <c r="D11" s="379">
        <v>30735430031</v>
      </c>
      <c r="E11" s="380">
        <v>125279126</v>
      </c>
      <c r="F11" s="380" t="s">
        <v>8338</v>
      </c>
      <c r="G11" s="380" t="s">
        <v>9163</v>
      </c>
      <c r="H11" s="380" t="s">
        <v>2200</v>
      </c>
      <c r="I11" s="380" t="s">
        <v>3170</v>
      </c>
      <c r="J11" s="380" t="s">
        <v>14</v>
      </c>
      <c r="K11" s="381">
        <v>44613</v>
      </c>
      <c r="L11" s="381" t="e">
        <f>VLOOKUP(F11,DATA!Q36:AV1675,33,0)</f>
        <v>#REF!</v>
      </c>
      <c r="M11" s="381">
        <f>VLOOKUP(F11,DATA!Q36:AJ1675,20,0)</f>
        <v>44659</v>
      </c>
    </row>
    <row r="12" spans="3:16" ht="15.75" thickBot="1">
      <c r="C12" s="378">
        <v>10</v>
      </c>
      <c r="D12" s="383">
        <v>30735500031</v>
      </c>
      <c r="E12" s="384">
        <v>123234109</v>
      </c>
      <c r="F12" s="380" t="s">
        <v>8538</v>
      </c>
      <c r="G12" s="384" t="s">
        <v>9258</v>
      </c>
      <c r="H12" s="384" t="s">
        <v>2200</v>
      </c>
      <c r="I12" s="384" t="s">
        <v>3170</v>
      </c>
      <c r="J12" s="380" t="s">
        <v>14</v>
      </c>
      <c r="K12" s="385">
        <v>44613</v>
      </c>
      <c r="L12" s="385" t="e">
        <f>VLOOKUP(F12,DATA!Q37:AV1675,33,0)</f>
        <v>#REF!</v>
      </c>
      <c r="M12" s="385">
        <f>VLOOKUP(F12,DATA!Q37:AJ1675,20,0)</f>
        <v>44659</v>
      </c>
    </row>
    <row r="13" spans="3:16" ht="15.75" thickBot="1">
      <c r="C13" s="382">
        <v>11</v>
      </c>
      <c r="D13" s="379">
        <v>30730850031</v>
      </c>
      <c r="E13" s="380" t="s">
        <v>8204</v>
      </c>
      <c r="F13" s="380" t="s">
        <v>8199</v>
      </c>
      <c r="G13" s="380" t="s">
        <v>8205</v>
      </c>
      <c r="H13" s="380" t="s">
        <v>2200</v>
      </c>
      <c r="I13" s="380" t="s">
        <v>3170</v>
      </c>
      <c r="J13" s="380" t="s">
        <v>14</v>
      </c>
      <c r="K13" s="381">
        <v>44613</v>
      </c>
      <c r="L13" s="381" t="e">
        <f>VLOOKUP(F13,DATA!Q38:AV1675,33,0)</f>
        <v>#REF!</v>
      </c>
      <c r="M13" s="381"/>
    </row>
    <row r="14" spans="3:16" ht="15.75" thickBot="1">
      <c r="C14" s="378">
        <v>12</v>
      </c>
      <c r="D14" s="379">
        <v>30735370031</v>
      </c>
      <c r="E14" s="380">
        <v>130238104</v>
      </c>
      <c r="F14" s="380" t="s">
        <v>8390</v>
      </c>
      <c r="G14" s="380" t="s">
        <v>9188</v>
      </c>
      <c r="H14" s="380" t="s">
        <v>2200</v>
      </c>
      <c r="I14" s="380" t="s">
        <v>3170</v>
      </c>
      <c r="J14" s="380" t="s">
        <v>14</v>
      </c>
      <c r="K14" s="381">
        <v>44613</v>
      </c>
      <c r="L14" s="381" t="e">
        <f>VLOOKUP(F14,DATA!Q39:AV1675,33,0)</f>
        <v>#REF!</v>
      </c>
      <c r="M14" s="381">
        <f>VLOOKUP(F14,DATA!Q39:AJ1675,20,0)</f>
        <v>44659</v>
      </c>
    </row>
    <row r="15" spans="3:16" ht="15.75" thickBot="1">
      <c r="C15" s="378">
        <v>13</v>
      </c>
      <c r="D15" s="379">
        <v>30734690031</v>
      </c>
      <c r="E15" s="380">
        <v>120836104</v>
      </c>
      <c r="F15" s="380" t="s">
        <v>8392</v>
      </c>
      <c r="G15" s="380" t="s">
        <v>9189</v>
      </c>
      <c r="H15" s="380" t="s">
        <v>2200</v>
      </c>
      <c r="I15" s="380" t="s">
        <v>3170</v>
      </c>
      <c r="J15" s="380" t="s">
        <v>14</v>
      </c>
      <c r="K15" s="381">
        <v>44608</v>
      </c>
      <c r="L15" s="381" t="e">
        <f>VLOOKUP(F15,DATA!Q40:AV1675,33,0)</f>
        <v>#REF!</v>
      </c>
      <c r="M15" s="381">
        <f>VLOOKUP(F15,DATA!Q40:AJ1675,20,0)</f>
        <v>44659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M626"/>
  <sheetViews>
    <sheetView topLeftCell="B1" workbookViewId="0"/>
  </sheetViews>
  <sheetFormatPr defaultRowHeight="15"/>
  <cols>
    <col min="1" max="1" width="9.140625" hidden="1" customWidth="1"/>
    <col min="2" max="2" width="2" customWidth="1"/>
    <col min="3" max="3" width="6.28515625" customWidth="1"/>
    <col min="4" max="4" width="14.28515625" bestFit="1" customWidth="1"/>
    <col min="5" max="5" width="18.28515625" bestFit="1" customWidth="1"/>
    <col min="6" max="6" width="4.7109375" customWidth="1"/>
    <col min="7" max="7" width="7.140625" customWidth="1"/>
    <col min="8" max="8" width="6.5703125" customWidth="1"/>
    <col min="14" max="14" width="7.7109375" customWidth="1"/>
    <col min="33" max="33" width="10.28515625" bestFit="1" customWidth="1"/>
    <col min="34" max="34" width="10.5703125" bestFit="1" customWidth="1"/>
    <col min="35" max="35" width="15.140625" bestFit="1" customWidth="1"/>
    <col min="36" max="36" width="24.85546875" bestFit="1" customWidth="1"/>
    <col min="38" max="39" width="0" hidden="1" customWidth="1"/>
    <col min="45" max="45" width="11.5703125" customWidth="1"/>
    <col min="46" max="46" width="10.42578125" bestFit="1" customWidth="1"/>
    <col min="47" max="47" width="9.5703125" bestFit="1" customWidth="1"/>
    <col min="55" max="55" width="0" hidden="1" customWidth="1"/>
  </cols>
  <sheetData>
    <row r="2" spans="1:65" ht="18.75">
      <c r="D2" s="108">
        <f>SUBTOTAL(3,D4:D666)</f>
        <v>2</v>
      </c>
    </row>
    <row r="3" spans="1:65" s="120" customFormat="1" ht="29.25" customHeight="1">
      <c r="A3" s="109" t="s">
        <v>6434</v>
      </c>
      <c r="B3" s="109" t="s">
        <v>6435</v>
      </c>
      <c r="C3" s="109" t="s">
        <v>6436</v>
      </c>
      <c r="D3" s="110" t="s">
        <v>6437</v>
      </c>
      <c r="E3" s="110" t="s">
        <v>6438</v>
      </c>
      <c r="F3" s="110" t="s">
        <v>6439</v>
      </c>
      <c r="G3" s="110" t="s">
        <v>6440</v>
      </c>
      <c r="H3" s="110" t="s">
        <v>6441</v>
      </c>
      <c r="I3" s="110" t="s">
        <v>6442</v>
      </c>
      <c r="J3" s="110" t="s">
        <v>6443</v>
      </c>
      <c r="K3" s="110" t="s">
        <v>6444</v>
      </c>
      <c r="L3" s="110" t="s">
        <v>6445</v>
      </c>
      <c r="M3" s="110" t="s">
        <v>6446</v>
      </c>
      <c r="N3" s="110" t="s">
        <v>6447</v>
      </c>
      <c r="O3" s="110" t="s">
        <v>6448</v>
      </c>
      <c r="P3" s="110" t="s">
        <v>6449</v>
      </c>
      <c r="Q3" s="110" t="s">
        <v>5119</v>
      </c>
      <c r="R3" s="110" t="s">
        <v>5120</v>
      </c>
      <c r="S3" s="110" t="s">
        <v>5121</v>
      </c>
      <c r="T3" s="110" t="s">
        <v>5122</v>
      </c>
      <c r="U3" s="110" t="s">
        <v>6450</v>
      </c>
      <c r="V3" s="110" t="s">
        <v>6451</v>
      </c>
      <c r="W3" s="110" t="s">
        <v>6452</v>
      </c>
      <c r="X3" s="111" t="s">
        <v>6453</v>
      </c>
      <c r="Y3" s="111" t="s">
        <v>6454</v>
      </c>
      <c r="Z3" s="112" t="s">
        <v>6455</v>
      </c>
      <c r="AA3" s="112" t="s">
        <v>6456</v>
      </c>
      <c r="AB3" s="113" t="s">
        <v>6457</v>
      </c>
      <c r="AC3" s="113" t="s">
        <v>6458</v>
      </c>
      <c r="AD3" s="114" t="s">
        <v>6459</v>
      </c>
      <c r="AE3" s="114" t="s">
        <v>6460</v>
      </c>
      <c r="AF3" s="115" t="s">
        <v>97</v>
      </c>
      <c r="AG3" s="115" t="s">
        <v>6461</v>
      </c>
      <c r="AH3" s="115" t="s">
        <v>6462</v>
      </c>
      <c r="AI3" s="115" t="s">
        <v>6463</v>
      </c>
      <c r="AJ3" s="115" t="s">
        <v>6464</v>
      </c>
      <c r="AK3" s="115" t="s">
        <v>6465</v>
      </c>
      <c r="AL3" s="115" t="s">
        <v>6466</v>
      </c>
      <c r="AM3" s="115" t="s">
        <v>6467</v>
      </c>
      <c r="AN3" s="115" t="s">
        <v>6468</v>
      </c>
      <c r="AO3" s="115" t="s">
        <v>6469</v>
      </c>
      <c r="AP3" s="115" t="s">
        <v>6470</v>
      </c>
      <c r="AQ3" s="116" t="s">
        <v>6471</v>
      </c>
      <c r="AR3" s="116" t="s">
        <v>6472</v>
      </c>
      <c r="AS3" s="116" t="s">
        <v>6473</v>
      </c>
      <c r="AT3" s="117" t="s">
        <v>5951</v>
      </c>
      <c r="AU3" s="117" t="s">
        <v>6474</v>
      </c>
      <c r="AV3" s="117" t="s">
        <v>6475</v>
      </c>
      <c r="AW3" s="117" t="s">
        <v>6476</v>
      </c>
      <c r="AX3" s="117" t="s">
        <v>6477</v>
      </c>
      <c r="AY3" s="117" t="s">
        <v>6478</v>
      </c>
      <c r="AZ3" s="117" t="s">
        <v>6479</v>
      </c>
      <c r="BA3" s="118" t="s">
        <v>6480</v>
      </c>
      <c r="BB3" s="117" t="s">
        <v>6481</v>
      </c>
      <c r="BC3" s="117" t="s">
        <v>6482</v>
      </c>
      <c r="BD3" s="119" t="s">
        <v>6483</v>
      </c>
      <c r="BE3" s="119" t="s">
        <v>6484</v>
      </c>
      <c r="BF3" s="119" t="s">
        <v>6485</v>
      </c>
      <c r="BG3" s="119" t="s">
        <v>6486</v>
      </c>
      <c r="BH3" s="119" t="s">
        <v>6487</v>
      </c>
      <c r="BI3" s="119" t="s">
        <v>6488</v>
      </c>
      <c r="BJ3" s="119" t="s">
        <v>6489</v>
      </c>
      <c r="BK3" s="119" t="s">
        <v>6490</v>
      </c>
      <c r="BL3" s="119" t="s">
        <v>6491</v>
      </c>
      <c r="BM3" s="119" t="s">
        <v>6492</v>
      </c>
    </row>
    <row r="4" spans="1:65" s="136" customFormat="1" ht="15.75" customHeight="1">
      <c r="A4" s="121"/>
      <c r="B4" s="122" t="s">
        <v>6493</v>
      </c>
      <c r="C4" s="123" t="s">
        <v>5840</v>
      </c>
      <c r="D4" s="124" t="s">
        <v>6494</v>
      </c>
      <c r="E4" s="125" t="s">
        <v>6495</v>
      </c>
      <c r="F4" s="124"/>
      <c r="G4" s="124" t="s">
        <v>205</v>
      </c>
      <c r="H4" s="124" t="s">
        <v>203</v>
      </c>
      <c r="I4" s="126" t="s">
        <v>2222</v>
      </c>
      <c r="J4" s="126" t="s">
        <v>6496</v>
      </c>
      <c r="K4" s="124" t="s">
        <v>6497</v>
      </c>
      <c r="L4" s="124">
        <v>6616748</v>
      </c>
      <c r="M4" s="127">
        <v>44222</v>
      </c>
      <c r="N4" s="124">
        <f ca="1">TODAY()-M4</f>
        <v>457</v>
      </c>
      <c r="O4" s="128" t="s">
        <v>6498</v>
      </c>
      <c r="P4" s="126" t="s">
        <v>6499</v>
      </c>
      <c r="Q4" s="126"/>
      <c r="R4" s="129" t="s">
        <v>5806</v>
      </c>
      <c r="S4" s="129" t="s">
        <v>6500</v>
      </c>
      <c r="T4" s="129">
        <v>0</v>
      </c>
      <c r="U4" s="129" t="s">
        <v>4597</v>
      </c>
      <c r="V4" s="126" t="s">
        <v>6501</v>
      </c>
      <c r="W4" s="126" t="s">
        <v>6502</v>
      </c>
      <c r="X4" s="127">
        <f>M4+149</f>
        <v>44371</v>
      </c>
      <c r="Y4" s="124" t="str">
        <f>"W"&amp;WEEKNUM(X4) &amp;"-"&amp;YEAR(X4)</f>
        <v>W26-2021</v>
      </c>
      <c r="Z4" s="127">
        <v>44371</v>
      </c>
      <c r="AA4" s="124" t="str">
        <f>"W"&amp;WEEKNUM(Z4) &amp;"-"&amp;YEAR(Z4)</f>
        <v>W26-2021</v>
      </c>
      <c r="AB4" s="130">
        <v>44261</v>
      </c>
      <c r="AC4" s="124" t="str">
        <f>"W"&amp;WEEKNUM(AB4) &amp;"-"&amp;YEAR(AB4)</f>
        <v>W10-2021</v>
      </c>
      <c r="AD4" s="130">
        <v>44261</v>
      </c>
      <c r="AE4" s="124" t="str">
        <f>"W"&amp;WEEKNUM(AD4) &amp;"-"&amp;YEAR(AD4)</f>
        <v>W10-2021</v>
      </c>
      <c r="AF4" s="123" t="s">
        <v>3719</v>
      </c>
      <c r="AG4" s="131" t="str">
        <f>IFERROR(VLOOKUP($AF4,L_Milestone,4,FALSE),"")</f>
        <v>21.RFI</v>
      </c>
      <c r="AH4" s="131" t="s">
        <v>6590</v>
      </c>
      <c r="AI4" s="123" t="s">
        <v>6503</v>
      </c>
      <c r="AJ4" s="132" t="s">
        <v>6504</v>
      </c>
      <c r="AK4" s="122"/>
      <c r="AL4" s="133"/>
      <c r="AM4" s="124"/>
      <c r="AN4" s="124"/>
      <c r="AO4" s="127">
        <v>44259</v>
      </c>
      <c r="AP4" s="122" t="s">
        <v>4463</v>
      </c>
      <c r="AQ4" s="132" t="s">
        <v>6505</v>
      </c>
      <c r="AR4" s="132" t="s">
        <v>6505</v>
      </c>
      <c r="AS4" s="132"/>
      <c r="AT4" s="124">
        <v>30619620031</v>
      </c>
      <c r="AU4" s="124">
        <v>1909641003</v>
      </c>
      <c r="AV4" s="124" t="s">
        <v>6506</v>
      </c>
      <c r="AW4" s="124" t="s">
        <v>6507</v>
      </c>
      <c r="AX4" s="124" t="s">
        <v>2821</v>
      </c>
      <c r="AY4" s="124" t="s">
        <v>3170</v>
      </c>
      <c r="AZ4" s="124" t="s">
        <v>6508</v>
      </c>
      <c r="BA4" s="127">
        <v>44224</v>
      </c>
      <c r="BB4" s="126" t="s">
        <v>4478</v>
      </c>
      <c r="BC4" s="122"/>
      <c r="BD4" s="134"/>
      <c r="BE4" s="134"/>
      <c r="BF4" s="135"/>
      <c r="BG4" s="124"/>
      <c r="BH4" s="124"/>
      <c r="BI4" s="124"/>
      <c r="BJ4" s="125"/>
      <c r="BK4" s="134"/>
      <c r="BL4" s="124"/>
      <c r="BM4" s="135"/>
    </row>
    <row r="5" spans="1:65" s="136" customFormat="1" ht="15.75" customHeight="1">
      <c r="A5" s="121"/>
      <c r="B5" s="122" t="s">
        <v>6493</v>
      </c>
      <c r="C5" s="123" t="s">
        <v>5840</v>
      </c>
      <c r="D5" s="124" t="s">
        <v>6509</v>
      </c>
      <c r="E5" s="125" t="s">
        <v>6510</v>
      </c>
      <c r="F5" s="124" t="s">
        <v>6511</v>
      </c>
      <c r="G5" s="124" t="s">
        <v>205</v>
      </c>
      <c r="H5" s="124" t="s">
        <v>201</v>
      </c>
      <c r="I5" s="126" t="s">
        <v>2216</v>
      </c>
      <c r="J5" s="126" t="s">
        <v>2720</v>
      </c>
      <c r="K5" s="124" t="s">
        <v>6497</v>
      </c>
      <c r="L5" s="124">
        <v>6616747</v>
      </c>
      <c r="M5" s="127">
        <v>44222</v>
      </c>
      <c r="N5" s="124">
        <f ca="1">TODAY()-M5</f>
        <v>457</v>
      </c>
      <c r="O5" s="128" t="s">
        <v>6498</v>
      </c>
      <c r="P5" s="126" t="s">
        <v>6499</v>
      </c>
      <c r="Q5" s="126"/>
      <c r="R5" s="129" t="s">
        <v>5806</v>
      </c>
      <c r="S5" s="129" t="s">
        <v>6500</v>
      </c>
      <c r="T5" s="129">
        <v>0</v>
      </c>
      <c r="U5" s="129" t="s">
        <v>4597</v>
      </c>
      <c r="V5" s="126" t="s">
        <v>6501</v>
      </c>
      <c r="W5" s="126" t="s">
        <v>6502</v>
      </c>
      <c r="X5" s="127">
        <f>M5+149</f>
        <v>44371</v>
      </c>
      <c r="Y5" s="124" t="str">
        <f>"W"&amp;WEEKNUM(X5) &amp;"-"&amp;YEAR(X5)</f>
        <v>W26-2021</v>
      </c>
      <c r="Z5" s="127">
        <v>44371</v>
      </c>
      <c r="AA5" s="124" t="str">
        <f>"W"&amp;WEEKNUM(Z5) &amp;"-"&amp;YEAR(Z5)</f>
        <v>W26-2021</v>
      </c>
      <c r="AB5" s="130">
        <v>44255</v>
      </c>
      <c r="AC5" s="124" t="str">
        <f>"W"&amp;WEEKNUM(AB5) &amp;"-"&amp;YEAR(AB5)</f>
        <v>W10-2021</v>
      </c>
      <c r="AD5" s="130">
        <v>44255</v>
      </c>
      <c r="AE5" s="124" t="str">
        <f>"W"&amp;WEEKNUM(AD5) &amp;"-"&amp;YEAR(AD5)</f>
        <v>W10-2021</v>
      </c>
      <c r="AF5" s="123" t="s">
        <v>3719</v>
      </c>
      <c r="AG5" s="131" t="str">
        <f>IFERROR(VLOOKUP($AF5,L_Milestone,4,FALSE),"")</f>
        <v>21.RFI</v>
      </c>
      <c r="AH5" s="131" t="s">
        <v>6590</v>
      </c>
      <c r="AI5" s="123" t="s">
        <v>6503</v>
      </c>
      <c r="AJ5" s="137" t="s">
        <v>6512</v>
      </c>
      <c r="AK5" s="122"/>
      <c r="AL5" s="133"/>
      <c r="AM5" s="124"/>
      <c r="AN5" s="124"/>
      <c r="AO5" s="127">
        <v>44253</v>
      </c>
      <c r="AP5" s="122" t="s">
        <v>4463</v>
      </c>
      <c r="AQ5" s="132" t="s">
        <v>6505</v>
      </c>
      <c r="AR5" s="132" t="s">
        <v>6505</v>
      </c>
      <c r="AS5" s="132"/>
      <c r="AT5" s="138">
        <v>30619660031</v>
      </c>
      <c r="AU5" s="139" t="s">
        <v>6513</v>
      </c>
      <c r="AV5" s="124" t="s">
        <v>6514</v>
      </c>
      <c r="AW5" s="124" t="s">
        <v>6515</v>
      </c>
      <c r="AX5" s="124" t="s">
        <v>2821</v>
      </c>
      <c r="AY5" s="124" t="s">
        <v>3170</v>
      </c>
      <c r="AZ5" s="124" t="s">
        <v>6508</v>
      </c>
      <c r="BA5" s="127">
        <v>44224</v>
      </c>
      <c r="BB5" s="126" t="s">
        <v>4477</v>
      </c>
      <c r="BC5" s="122"/>
      <c r="BD5" s="134"/>
      <c r="BE5" s="134"/>
      <c r="BF5" s="135"/>
      <c r="BG5" s="124"/>
      <c r="BH5" s="124"/>
      <c r="BI5" s="124"/>
      <c r="BJ5" s="125"/>
      <c r="BK5" s="134"/>
      <c r="BL5" s="124"/>
      <c r="BM5" s="135"/>
    </row>
    <row r="626" spans="33:33">
      <c r="AG626" s="131" t="s">
        <v>6516</v>
      </c>
    </row>
  </sheetData>
  <conditionalFormatting sqref="D3">
    <cfRule type="duplicateValues" dxfId="1960" priority="5"/>
  </conditionalFormatting>
  <conditionalFormatting sqref="D3">
    <cfRule type="duplicateValues" dxfId="1959" priority="6"/>
  </conditionalFormatting>
  <conditionalFormatting sqref="D3">
    <cfRule type="duplicateValues" dxfId="1958" priority="7"/>
  </conditionalFormatting>
  <conditionalFormatting sqref="D3">
    <cfRule type="duplicateValues" dxfId="1957" priority="8"/>
  </conditionalFormatting>
  <conditionalFormatting sqref="D4:D5">
    <cfRule type="duplicateValues" dxfId="1956" priority="1"/>
  </conditionalFormatting>
  <conditionalFormatting sqref="D4:D5">
    <cfRule type="duplicateValues" dxfId="1955" priority="2"/>
  </conditionalFormatting>
  <conditionalFormatting sqref="D4:D5">
    <cfRule type="duplicateValues" dxfId="1954" priority="3"/>
  </conditionalFormatting>
  <conditionalFormatting sqref="D4:D5">
    <cfRule type="duplicateValues" dxfId="1953" priority="4"/>
  </conditionalFormatting>
  <dataValidations count="1">
    <dataValidation type="list" allowBlank="1" showInputMessage="1" showErrorMessage="1" sqref="AF4:AF5">
      <formula1>L_Progress</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heetViews>
  <sheetFormatPr defaultRowHeight="15"/>
  <cols>
    <col min="1" max="1" width="19" bestFit="1" customWidth="1"/>
    <col min="2" max="2" width="7.140625" bestFit="1" customWidth="1"/>
    <col min="3" max="3" width="13.7109375" bestFit="1" customWidth="1"/>
    <col min="4" max="4" width="11.42578125" bestFit="1" customWidth="1"/>
    <col min="5" max="5" width="24.28515625" bestFit="1" customWidth="1"/>
    <col min="6" max="6" width="4.140625" bestFit="1" customWidth="1"/>
    <col min="7" max="7" width="5.28515625" bestFit="1" customWidth="1"/>
    <col min="8" max="8" width="7.5703125" bestFit="1" customWidth="1"/>
    <col min="9" max="9" width="15.5703125" customWidth="1"/>
  </cols>
  <sheetData>
    <row r="1" spans="1:10" ht="34.5" thickBot="1">
      <c r="A1" s="222" t="s">
        <v>6656</v>
      </c>
      <c r="B1" s="223" t="s">
        <v>7129</v>
      </c>
      <c r="C1" s="223" t="s">
        <v>7130</v>
      </c>
      <c r="D1" s="223" t="s">
        <v>6657</v>
      </c>
      <c r="E1" s="223" t="s">
        <v>6658</v>
      </c>
      <c r="F1" s="223" t="s">
        <v>161</v>
      </c>
      <c r="G1" s="223" t="s">
        <v>6659</v>
      </c>
      <c r="H1" s="223" t="s">
        <v>7131</v>
      </c>
      <c r="I1" s="224" t="s">
        <v>6523</v>
      </c>
      <c r="J1" s="224" t="s">
        <v>7132</v>
      </c>
    </row>
    <row r="2" spans="1:10" ht="15.75" thickBot="1">
      <c r="A2" s="225" t="s">
        <v>3757</v>
      </c>
      <c r="B2" s="226" t="s">
        <v>203</v>
      </c>
      <c r="C2" s="226" t="s">
        <v>7133</v>
      </c>
      <c r="D2" s="226" t="s">
        <v>555</v>
      </c>
      <c r="E2" s="226" t="s">
        <v>556</v>
      </c>
      <c r="F2" s="226" t="s">
        <v>106</v>
      </c>
      <c r="G2" s="226" t="s">
        <v>5862</v>
      </c>
      <c r="H2" s="227">
        <v>44265</v>
      </c>
      <c r="I2" s="228" t="s">
        <v>2251</v>
      </c>
      <c r="J2" s="229" t="s">
        <v>2251</v>
      </c>
    </row>
    <row r="3" spans="1:10" ht="15.75" thickBot="1">
      <c r="A3" s="225" t="s">
        <v>3758</v>
      </c>
      <c r="B3" s="226" t="s">
        <v>203</v>
      </c>
      <c r="C3" s="226" t="s">
        <v>7133</v>
      </c>
      <c r="D3" s="226" t="s">
        <v>6001</v>
      </c>
      <c r="E3" s="230" t="s">
        <v>6002</v>
      </c>
      <c r="F3" s="230" t="s">
        <v>2200</v>
      </c>
      <c r="G3" s="230" t="s">
        <v>5862</v>
      </c>
      <c r="H3" s="227">
        <v>44485</v>
      </c>
      <c r="I3" s="228" t="s">
        <v>2251</v>
      </c>
      <c r="J3" s="229" t="s">
        <v>2251</v>
      </c>
    </row>
    <row r="4" spans="1:10" ht="15.75" thickBot="1">
      <c r="A4" s="225" t="s">
        <v>3758</v>
      </c>
      <c r="B4" s="226" t="s">
        <v>103</v>
      </c>
      <c r="C4" s="226" t="s">
        <v>7134</v>
      </c>
      <c r="D4" s="230" t="s">
        <v>1424</v>
      </c>
      <c r="E4" s="226" t="s">
        <v>1425</v>
      </c>
      <c r="F4" s="230" t="s">
        <v>106</v>
      </c>
      <c r="G4" s="226" t="s">
        <v>5862</v>
      </c>
      <c r="H4" s="227">
        <v>44498</v>
      </c>
      <c r="I4" s="228" t="s">
        <v>2251</v>
      </c>
      <c r="J4" s="229" t="s">
        <v>2251</v>
      </c>
    </row>
    <row r="5" spans="1:10" ht="15.75" thickBot="1">
      <c r="A5" s="225" t="s">
        <v>3759</v>
      </c>
      <c r="B5" s="226" t="s">
        <v>201</v>
      </c>
      <c r="C5" s="226" t="s">
        <v>7135</v>
      </c>
      <c r="D5" s="226" t="s">
        <v>1861</v>
      </c>
      <c r="E5" s="226" t="s">
        <v>1862</v>
      </c>
      <c r="F5" s="226" t="s">
        <v>2200</v>
      </c>
      <c r="G5" s="226" t="s">
        <v>5862</v>
      </c>
      <c r="H5" s="227">
        <v>44490</v>
      </c>
      <c r="I5" s="228" t="s">
        <v>2251</v>
      </c>
      <c r="J5" s="229" t="s">
        <v>2251</v>
      </c>
    </row>
    <row r="6" spans="1:10" ht="15.75" thickBot="1">
      <c r="A6" s="225" t="s">
        <v>3759</v>
      </c>
      <c r="B6" s="226" t="s">
        <v>203</v>
      </c>
      <c r="C6" s="226" t="s">
        <v>7133</v>
      </c>
      <c r="D6" s="226" t="s">
        <v>1715</v>
      </c>
      <c r="E6" s="226" t="s">
        <v>1716</v>
      </c>
      <c r="F6" s="226" t="s">
        <v>2200</v>
      </c>
      <c r="G6" s="226" t="s">
        <v>5862</v>
      </c>
      <c r="H6" s="227">
        <v>44488</v>
      </c>
      <c r="I6" s="228" t="s">
        <v>2251</v>
      </c>
      <c r="J6" s="229" t="s">
        <v>2251</v>
      </c>
    </row>
    <row r="7" spans="1:10" ht="15.75" thickBot="1">
      <c r="A7" s="225" t="s">
        <v>3759</v>
      </c>
      <c r="B7" s="226" t="s">
        <v>203</v>
      </c>
      <c r="C7" s="226" t="s">
        <v>7133</v>
      </c>
      <c r="D7" s="226" t="s">
        <v>1705</v>
      </c>
      <c r="E7" s="226" t="s">
        <v>1706</v>
      </c>
      <c r="F7" s="226" t="s">
        <v>2200</v>
      </c>
      <c r="G7" s="226" t="s">
        <v>5862</v>
      </c>
      <c r="H7" s="227">
        <v>44488</v>
      </c>
      <c r="I7" s="228" t="s">
        <v>2251</v>
      </c>
      <c r="J7" s="229" t="s">
        <v>2251</v>
      </c>
    </row>
    <row r="8" spans="1:10" ht="15.75" thickBot="1">
      <c r="A8" s="225" t="s">
        <v>3759</v>
      </c>
      <c r="B8" s="226" t="s">
        <v>203</v>
      </c>
      <c r="C8" s="226" t="s">
        <v>7133</v>
      </c>
      <c r="D8" s="226" t="s">
        <v>1703</v>
      </c>
      <c r="E8" s="226" t="s">
        <v>1704</v>
      </c>
      <c r="F8" s="226" t="s">
        <v>2200</v>
      </c>
      <c r="G8" s="226" t="s">
        <v>5862</v>
      </c>
      <c r="H8" s="227">
        <v>44494</v>
      </c>
      <c r="I8" s="228" t="s">
        <v>2251</v>
      </c>
      <c r="J8" s="229" t="s">
        <v>2251</v>
      </c>
    </row>
    <row r="9" spans="1:10" ht="15.75" thickBot="1">
      <c r="A9" s="225" t="s">
        <v>3759</v>
      </c>
      <c r="B9" s="226" t="s">
        <v>203</v>
      </c>
      <c r="C9" s="226" t="s">
        <v>7133</v>
      </c>
      <c r="D9" s="226" t="s">
        <v>1837</v>
      </c>
      <c r="E9" s="226" t="s">
        <v>1838</v>
      </c>
      <c r="F9" s="226" t="s">
        <v>2200</v>
      </c>
      <c r="G9" s="226" t="s">
        <v>5862</v>
      </c>
      <c r="H9" s="227">
        <v>44484</v>
      </c>
      <c r="I9" s="228" t="s">
        <v>2251</v>
      </c>
      <c r="J9" s="229" t="s">
        <v>2251</v>
      </c>
    </row>
    <row r="10" spans="1:10" ht="15.75" thickBot="1">
      <c r="A10" s="225" t="s">
        <v>3759</v>
      </c>
      <c r="B10" s="226" t="s">
        <v>203</v>
      </c>
      <c r="C10" s="226" t="s">
        <v>7133</v>
      </c>
      <c r="D10" s="226" t="s">
        <v>1857</v>
      </c>
      <c r="E10" s="226" t="s">
        <v>1858</v>
      </c>
      <c r="F10" s="226" t="s">
        <v>2200</v>
      </c>
      <c r="G10" s="226" t="s">
        <v>5862</v>
      </c>
      <c r="H10" s="227">
        <v>44494</v>
      </c>
      <c r="I10" s="228" t="s">
        <v>2251</v>
      </c>
      <c r="J10" s="229" t="s">
        <v>2251</v>
      </c>
    </row>
    <row r="11" spans="1:10" ht="15.75" thickBot="1">
      <c r="A11" s="225" t="s">
        <v>3759</v>
      </c>
      <c r="B11" s="226" t="s">
        <v>203</v>
      </c>
      <c r="C11" s="226" t="s">
        <v>7133</v>
      </c>
      <c r="D11" s="226" t="s">
        <v>1809</v>
      </c>
      <c r="E11" s="226" t="s">
        <v>1810</v>
      </c>
      <c r="F11" s="230" t="s">
        <v>2200</v>
      </c>
      <c r="G11" s="226" t="s">
        <v>5862</v>
      </c>
      <c r="H11" s="227">
        <v>44487</v>
      </c>
      <c r="I11" s="228" t="s">
        <v>2251</v>
      </c>
      <c r="J11" s="229" t="s">
        <v>2251</v>
      </c>
    </row>
    <row r="12" spans="1:10" ht="15.75" thickBot="1">
      <c r="A12" s="225" t="s">
        <v>3759</v>
      </c>
      <c r="B12" s="226" t="s">
        <v>203</v>
      </c>
      <c r="C12" s="226" t="s">
        <v>7133</v>
      </c>
      <c r="D12" s="226" t="s">
        <v>1899</v>
      </c>
      <c r="E12" s="226" t="s">
        <v>1900</v>
      </c>
      <c r="F12" s="226" t="s">
        <v>2200</v>
      </c>
      <c r="G12" s="226" t="s">
        <v>5862</v>
      </c>
      <c r="H12" s="227">
        <v>44485</v>
      </c>
      <c r="I12" s="228" t="s">
        <v>2251</v>
      </c>
      <c r="J12" s="229" t="s">
        <v>2251</v>
      </c>
    </row>
    <row r="13" spans="1:10" ht="15.75" thickBot="1">
      <c r="A13" s="225" t="s">
        <v>3759</v>
      </c>
      <c r="B13" s="226" t="s">
        <v>203</v>
      </c>
      <c r="C13" s="226" t="s">
        <v>7133</v>
      </c>
      <c r="D13" s="226" t="s">
        <v>1879</v>
      </c>
      <c r="E13" s="226" t="s">
        <v>1880</v>
      </c>
      <c r="F13" s="230" t="s">
        <v>2200</v>
      </c>
      <c r="G13" s="226" t="s">
        <v>5862</v>
      </c>
      <c r="H13" s="227">
        <v>44488</v>
      </c>
      <c r="I13" s="228" t="s">
        <v>2251</v>
      </c>
      <c r="J13" s="229" t="s">
        <v>2251</v>
      </c>
    </row>
    <row r="14" spans="1:10" ht="15.75" thickBot="1">
      <c r="A14" s="225" t="s">
        <v>3759</v>
      </c>
      <c r="B14" s="226" t="s">
        <v>203</v>
      </c>
      <c r="C14" s="226" t="s">
        <v>7133</v>
      </c>
      <c r="D14" s="226" t="s">
        <v>1903</v>
      </c>
      <c r="E14" s="226" t="s">
        <v>1904</v>
      </c>
      <c r="F14" s="226" t="s">
        <v>2200</v>
      </c>
      <c r="G14" s="226" t="s">
        <v>5862</v>
      </c>
      <c r="H14" s="227">
        <v>44488</v>
      </c>
      <c r="I14" s="228" t="s">
        <v>2251</v>
      </c>
      <c r="J14" s="229" t="s">
        <v>2251</v>
      </c>
    </row>
    <row r="15" spans="1:10" ht="15.75" thickBot="1">
      <c r="A15" s="225" t="s">
        <v>3759</v>
      </c>
      <c r="B15" s="226" t="s">
        <v>203</v>
      </c>
      <c r="C15" s="226" t="s">
        <v>7133</v>
      </c>
      <c r="D15" s="226" t="s">
        <v>1813</v>
      </c>
      <c r="E15" s="226" t="s">
        <v>1814</v>
      </c>
      <c r="F15" s="226" t="s">
        <v>2200</v>
      </c>
      <c r="G15" s="226" t="s">
        <v>5862</v>
      </c>
      <c r="H15" s="227">
        <v>44488</v>
      </c>
      <c r="I15" s="228" t="s">
        <v>2251</v>
      </c>
      <c r="J15" s="229" t="s">
        <v>2251</v>
      </c>
    </row>
    <row r="16" spans="1:10" ht="15.75" thickBot="1">
      <c r="A16" s="225" t="s">
        <v>3759</v>
      </c>
      <c r="B16" s="226" t="s">
        <v>203</v>
      </c>
      <c r="C16" s="226" t="s">
        <v>7133</v>
      </c>
      <c r="D16" s="226" t="s">
        <v>1707</v>
      </c>
      <c r="E16" s="226" t="s">
        <v>1708</v>
      </c>
      <c r="F16" s="226" t="s">
        <v>2200</v>
      </c>
      <c r="G16" s="226" t="s">
        <v>5862</v>
      </c>
      <c r="H16" s="227">
        <v>44494</v>
      </c>
      <c r="I16" s="228" t="s">
        <v>2251</v>
      </c>
      <c r="J16" s="229" t="s">
        <v>2251</v>
      </c>
    </row>
    <row r="17" spans="1:10" ht="15.75" thickBot="1">
      <c r="A17" s="225" t="s">
        <v>3759</v>
      </c>
      <c r="B17" s="226" t="s">
        <v>203</v>
      </c>
      <c r="C17" s="226" t="s">
        <v>7133</v>
      </c>
      <c r="D17" s="226" t="s">
        <v>1823</v>
      </c>
      <c r="E17" s="226" t="s">
        <v>1824</v>
      </c>
      <c r="F17" s="226" t="s">
        <v>2200</v>
      </c>
      <c r="G17" s="226" t="s">
        <v>5862</v>
      </c>
      <c r="H17" s="227">
        <v>44491</v>
      </c>
      <c r="I17" s="228" t="s">
        <v>2251</v>
      </c>
      <c r="J17" s="229" t="s">
        <v>2251</v>
      </c>
    </row>
    <row r="18" spans="1:10" ht="15.75" thickBot="1">
      <c r="A18" s="225" t="s">
        <v>3759</v>
      </c>
      <c r="B18" s="226" t="s">
        <v>203</v>
      </c>
      <c r="C18" s="226" t="s">
        <v>7133</v>
      </c>
      <c r="D18" s="226" t="s">
        <v>1819</v>
      </c>
      <c r="E18" s="226" t="s">
        <v>1820</v>
      </c>
      <c r="F18" s="226" t="s">
        <v>2200</v>
      </c>
      <c r="G18" s="226" t="s">
        <v>5862</v>
      </c>
      <c r="H18" s="227">
        <v>44488</v>
      </c>
      <c r="I18" s="228" t="s">
        <v>2251</v>
      </c>
      <c r="J18" s="229" t="s">
        <v>2251</v>
      </c>
    </row>
    <row r="19" spans="1:10" ht="15.75" thickBot="1">
      <c r="A19" s="225" t="s">
        <v>3759</v>
      </c>
      <c r="B19" s="226" t="s">
        <v>203</v>
      </c>
      <c r="C19" s="226" t="s">
        <v>7133</v>
      </c>
      <c r="D19" s="226" t="s">
        <v>1831</v>
      </c>
      <c r="E19" s="226" t="s">
        <v>1832</v>
      </c>
      <c r="F19" s="226" t="s">
        <v>2200</v>
      </c>
      <c r="G19" s="226" t="s">
        <v>5862</v>
      </c>
      <c r="H19" s="227">
        <v>44488</v>
      </c>
      <c r="I19" s="228" t="s">
        <v>2251</v>
      </c>
      <c r="J19" s="229" t="s">
        <v>2251</v>
      </c>
    </row>
    <row r="20" spans="1:10" ht="15.75" thickBot="1">
      <c r="A20" s="225" t="s">
        <v>3759</v>
      </c>
      <c r="B20" s="226" t="s">
        <v>103</v>
      </c>
      <c r="C20" s="226" t="s">
        <v>7134</v>
      </c>
      <c r="D20" s="226" t="s">
        <v>1871</v>
      </c>
      <c r="E20" s="226" t="s">
        <v>1872</v>
      </c>
      <c r="F20" s="226" t="s">
        <v>2200</v>
      </c>
      <c r="G20" s="226" t="s">
        <v>5862</v>
      </c>
      <c r="H20" s="227">
        <v>44494</v>
      </c>
      <c r="I20" s="228" t="s">
        <v>2251</v>
      </c>
      <c r="J20" s="229" t="s">
        <v>2251</v>
      </c>
    </row>
    <row r="21" spans="1:10" ht="15.75" thickBot="1">
      <c r="A21" s="225" t="s">
        <v>3759</v>
      </c>
      <c r="B21" s="226" t="s">
        <v>203</v>
      </c>
      <c r="C21" s="226" t="s">
        <v>7133</v>
      </c>
      <c r="D21" s="226" t="s">
        <v>1843</v>
      </c>
      <c r="E21" s="226" t="s">
        <v>1844</v>
      </c>
      <c r="F21" s="226" t="s">
        <v>2200</v>
      </c>
      <c r="G21" s="226" t="s">
        <v>5862</v>
      </c>
      <c r="H21" s="227">
        <v>44494</v>
      </c>
      <c r="I21" s="228" t="s">
        <v>6975</v>
      </c>
      <c r="J21" s="229" t="s">
        <v>2251</v>
      </c>
    </row>
    <row r="22" spans="1:10" ht="15.75" thickBot="1">
      <c r="A22" s="225" t="s">
        <v>3759</v>
      </c>
      <c r="B22" s="226" t="s">
        <v>203</v>
      </c>
      <c r="C22" s="226" t="s">
        <v>7133</v>
      </c>
      <c r="D22" s="226" t="s">
        <v>1851</v>
      </c>
      <c r="E22" s="226" t="s">
        <v>1852</v>
      </c>
      <c r="F22" s="226" t="s">
        <v>2200</v>
      </c>
      <c r="G22" s="226" t="s">
        <v>5862</v>
      </c>
      <c r="H22" s="227">
        <v>44494</v>
      </c>
      <c r="I22" s="228" t="s">
        <v>2251</v>
      </c>
      <c r="J22" s="229" t="s">
        <v>2251</v>
      </c>
    </row>
    <row r="23" spans="1:10" ht="15.75" thickBot="1">
      <c r="A23" s="225" t="s">
        <v>3759</v>
      </c>
      <c r="B23" s="226" t="s">
        <v>203</v>
      </c>
      <c r="C23" s="226" t="s">
        <v>7133</v>
      </c>
      <c r="D23" s="226" t="s">
        <v>1835</v>
      </c>
      <c r="E23" s="226" t="s">
        <v>1836</v>
      </c>
      <c r="F23" s="226" t="s">
        <v>2200</v>
      </c>
      <c r="G23" s="226" t="s">
        <v>5862</v>
      </c>
      <c r="H23" s="227">
        <v>44488</v>
      </c>
      <c r="I23" s="228" t="s">
        <v>2251</v>
      </c>
      <c r="J23" s="229" t="s">
        <v>2251</v>
      </c>
    </row>
    <row r="24" spans="1:10" ht="15.75" thickBot="1">
      <c r="A24" s="225" t="s">
        <v>3759</v>
      </c>
      <c r="B24" s="226" t="s">
        <v>203</v>
      </c>
      <c r="C24" s="226" t="s">
        <v>7133</v>
      </c>
      <c r="D24" s="226" t="s">
        <v>1713</v>
      </c>
      <c r="E24" s="226" t="s">
        <v>1714</v>
      </c>
      <c r="F24" s="230" t="s">
        <v>2200</v>
      </c>
      <c r="G24" s="226" t="s">
        <v>5862</v>
      </c>
      <c r="H24" s="227">
        <v>44494</v>
      </c>
      <c r="I24" s="228" t="s">
        <v>2251</v>
      </c>
      <c r="J24" s="229" t="s">
        <v>2251</v>
      </c>
    </row>
    <row r="25" spans="1:10" ht="15.75" thickBot="1">
      <c r="A25" s="225" t="s">
        <v>3759</v>
      </c>
      <c r="B25" s="226" t="s">
        <v>203</v>
      </c>
      <c r="C25" s="226" t="s">
        <v>7133</v>
      </c>
      <c r="D25" s="226" t="s">
        <v>1839</v>
      </c>
      <c r="E25" s="226" t="s">
        <v>1840</v>
      </c>
      <c r="F25" s="226" t="s">
        <v>2200</v>
      </c>
      <c r="G25" s="226" t="s">
        <v>5862</v>
      </c>
      <c r="H25" s="227">
        <v>44484</v>
      </c>
      <c r="I25" s="228" t="s">
        <v>2251</v>
      </c>
      <c r="J25" s="229" t="s">
        <v>2251</v>
      </c>
    </row>
    <row r="26" spans="1:10" ht="15.75" thickBot="1">
      <c r="A26" s="225" t="s">
        <v>3759</v>
      </c>
      <c r="B26" s="226" t="s">
        <v>203</v>
      </c>
      <c r="C26" s="226" t="s">
        <v>7133</v>
      </c>
      <c r="D26" s="226" t="s">
        <v>1849</v>
      </c>
      <c r="E26" s="226" t="s">
        <v>1850</v>
      </c>
      <c r="F26" s="226" t="s">
        <v>2200</v>
      </c>
      <c r="G26" s="226" t="s">
        <v>5862</v>
      </c>
      <c r="H26" s="227">
        <v>44494</v>
      </c>
      <c r="I26" s="228" t="s">
        <v>2251</v>
      </c>
      <c r="J26" s="229" t="s">
        <v>2251</v>
      </c>
    </row>
    <row r="27" spans="1:10" ht="15.75" thickBot="1">
      <c r="A27" s="225" t="s">
        <v>3759</v>
      </c>
      <c r="B27" s="226" t="s">
        <v>203</v>
      </c>
      <c r="C27" s="226" t="s">
        <v>7133</v>
      </c>
      <c r="D27" s="226" t="s">
        <v>1817</v>
      </c>
      <c r="E27" s="226" t="s">
        <v>1818</v>
      </c>
      <c r="F27" s="230" t="s">
        <v>2200</v>
      </c>
      <c r="G27" s="226" t="s">
        <v>5862</v>
      </c>
      <c r="H27" s="227">
        <v>44487</v>
      </c>
      <c r="I27" s="228" t="s">
        <v>2251</v>
      </c>
      <c r="J27" s="229" t="s">
        <v>2251</v>
      </c>
    </row>
    <row r="28" spans="1:10" ht="15.75" thickBot="1">
      <c r="A28" s="225" t="s">
        <v>3759</v>
      </c>
      <c r="B28" s="226" t="s">
        <v>203</v>
      </c>
      <c r="C28" s="226" t="s">
        <v>7133</v>
      </c>
      <c r="D28" s="226" t="s">
        <v>1877</v>
      </c>
      <c r="E28" s="226" t="s">
        <v>1878</v>
      </c>
      <c r="F28" s="230" t="s">
        <v>2200</v>
      </c>
      <c r="G28" s="226" t="s">
        <v>5862</v>
      </c>
      <c r="H28" s="227">
        <v>44488</v>
      </c>
      <c r="I28" s="228" t="s">
        <v>2251</v>
      </c>
      <c r="J28" s="229" t="s">
        <v>2251</v>
      </c>
    </row>
  </sheetData>
  <autoFilter ref="A1:J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5"/>
  <sheetViews>
    <sheetView workbookViewId="0"/>
  </sheetViews>
  <sheetFormatPr defaultRowHeight="15"/>
  <cols>
    <col min="2" max="2" width="18.5703125" bestFit="1" customWidth="1"/>
    <col min="3" max="3" width="27.85546875" bestFit="1" customWidth="1"/>
    <col min="4" max="4" width="6.85546875" bestFit="1" customWidth="1"/>
    <col min="5" max="5" width="22.5703125" bestFit="1" customWidth="1"/>
    <col min="6" max="6" width="31.28515625" bestFit="1" customWidth="1"/>
    <col min="7" max="7" width="28.5703125" bestFit="1" customWidth="1"/>
    <col min="10" max="10" width="9.7109375" bestFit="1" customWidth="1"/>
  </cols>
  <sheetData>
    <row r="1" spans="2:10">
      <c r="B1" s="252" t="s">
        <v>7252</v>
      </c>
      <c r="C1" s="252" t="s">
        <v>7253</v>
      </c>
      <c r="D1" s="252" t="s">
        <v>7254</v>
      </c>
      <c r="E1" s="252" t="s">
        <v>7255</v>
      </c>
      <c r="F1" s="252" t="s">
        <v>7256</v>
      </c>
      <c r="G1" s="253" t="s">
        <v>7258</v>
      </c>
      <c r="H1" s="253" t="s">
        <v>7259</v>
      </c>
      <c r="I1" s="253" t="s">
        <v>7260</v>
      </c>
      <c r="J1" s="253" t="s">
        <v>7261</v>
      </c>
    </row>
    <row r="2" spans="2:10">
      <c r="B2" s="121" t="s">
        <v>7228</v>
      </c>
      <c r="C2" s="121" t="s">
        <v>7229</v>
      </c>
      <c r="D2" s="121" t="s">
        <v>7249</v>
      </c>
      <c r="E2" s="121" t="s">
        <v>7250</v>
      </c>
      <c r="F2" s="121" t="s">
        <v>7244</v>
      </c>
      <c r="G2" s="250" t="e">
        <v>#N/A</v>
      </c>
      <c r="H2" s="250" t="e">
        <v>#N/A</v>
      </c>
      <c r="I2" s="250" t="e">
        <v>#N/A</v>
      </c>
      <c r="J2" s="250" t="e">
        <v>#N/A</v>
      </c>
    </row>
    <row r="3" spans="2:10">
      <c r="B3" s="121" t="s">
        <v>7230</v>
      </c>
      <c r="C3" s="121" t="s">
        <v>7231</v>
      </c>
      <c r="D3" s="121" t="s">
        <v>7249</v>
      </c>
      <c r="E3" s="121" t="s">
        <v>7250</v>
      </c>
      <c r="F3" s="121" t="s">
        <v>7245</v>
      </c>
      <c r="G3" s="250" t="e">
        <v>#N/A</v>
      </c>
      <c r="H3" s="250" t="e">
        <v>#N/A</v>
      </c>
      <c r="I3" s="250" t="e">
        <v>#N/A</v>
      </c>
      <c r="J3" s="250" t="e">
        <v>#N/A</v>
      </c>
    </row>
    <row r="4" spans="2:10">
      <c r="B4" s="121" t="s">
        <v>7232</v>
      </c>
      <c r="C4" s="121" t="s">
        <v>7233</v>
      </c>
      <c r="D4" s="121" t="s">
        <v>7249</v>
      </c>
      <c r="E4" s="121" t="s">
        <v>7250</v>
      </c>
      <c r="F4" s="121" t="s">
        <v>7246</v>
      </c>
      <c r="G4" s="250" t="s">
        <v>2918</v>
      </c>
      <c r="H4" s="250" t="s">
        <v>2821</v>
      </c>
      <c r="I4" s="250" t="s">
        <v>16</v>
      </c>
      <c r="J4" s="251">
        <v>43871</v>
      </c>
    </row>
    <row r="5" spans="2:10">
      <c r="B5" s="121" t="s">
        <v>7234</v>
      </c>
      <c r="C5" s="121" t="s">
        <v>1314</v>
      </c>
      <c r="D5" s="121" t="s">
        <v>7249</v>
      </c>
      <c r="E5" s="121" t="s">
        <v>7250</v>
      </c>
      <c r="F5" s="121" t="s">
        <v>7246</v>
      </c>
      <c r="G5" s="250" t="s">
        <v>3138</v>
      </c>
      <c r="H5" s="250" t="s">
        <v>2821</v>
      </c>
      <c r="I5" s="250" t="s">
        <v>16</v>
      </c>
      <c r="J5" s="251">
        <v>44223</v>
      </c>
    </row>
    <row r="6" spans="2:10">
      <c r="B6" s="121" t="s">
        <v>7235</v>
      </c>
      <c r="C6" s="121" t="s">
        <v>394</v>
      </c>
      <c r="D6" s="121" t="s">
        <v>7249</v>
      </c>
      <c r="E6" s="121" t="s">
        <v>7250</v>
      </c>
      <c r="F6" s="121" t="s">
        <v>7246</v>
      </c>
      <c r="G6" s="250" t="s">
        <v>394</v>
      </c>
      <c r="H6" s="250" t="s">
        <v>2821</v>
      </c>
      <c r="I6" s="250" t="s">
        <v>16</v>
      </c>
      <c r="J6" s="251">
        <v>43948</v>
      </c>
    </row>
    <row r="7" spans="2:10">
      <c r="B7" s="121" t="s">
        <v>7236</v>
      </c>
      <c r="C7" s="121" t="s">
        <v>7237</v>
      </c>
      <c r="D7" s="121" t="s">
        <v>7249</v>
      </c>
      <c r="E7" s="121" t="s">
        <v>7250</v>
      </c>
      <c r="F7" s="121" t="s">
        <v>7246</v>
      </c>
      <c r="G7" s="250" t="s">
        <v>518</v>
      </c>
      <c r="H7" s="250" t="s">
        <v>2821</v>
      </c>
      <c r="I7" s="250" t="s">
        <v>16</v>
      </c>
      <c r="J7" s="251">
        <v>44011</v>
      </c>
    </row>
    <row r="8" spans="2:10">
      <c r="B8" s="121" t="s">
        <v>7238</v>
      </c>
      <c r="C8" s="121" t="s">
        <v>540</v>
      </c>
      <c r="D8" s="121" t="s">
        <v>7249</v>
      </c>
      <c r="E8" s="121" t="s">
        <v>7250</v>
      </c>
      <c r="F8" s="121" t="s">
        <v>7246</v>
      </c>
      <c r="G8" s="250" t="s">
        <v>540</v>
      </c>
      <c r="H8" s="250" t="s">
        <v>2821</v>
      </c>
      <c r="I8" s="250" t="s">
        <v>16</v>
      </c>
      <c r="J8" s="251">
        <v>43951</v>
      </c>
    </row>
    <row r="9" spans="2:10">
      <c r="B9" s="121" t="s">
        <v>7239</v>
      </c>
      <c r="C9" s="121" t="s">
        <v>7240</v>
      </c>
      <c r="D9" s="121" t="s">
        <v>7249</v>
      </c>
      <c r="E9" s="121" t="s">
        <v>7250</v>
      </c>
      <c r="F9" s="121" t="s">
        <v>7246</v>
      </c>
      <c r="G9" s="250" t="e">
        <v>#N/A</v>
      </c>
      <c r="H9" s="250" t="e">
        <v>#N/A</v>
      </c>
      <c r="I9" s="250" t="e">
        <v>#N/A</v>
      </c>
      <c r="J9" s="250" t="e">
        <v>#N/A</v>
      </c>
    </row>
    <row r="10" spans="2:10">
      <c r="B10" s="121" t="s">
        <v>7262</v>
      </c>
      <c r="C10" s="121" t="s">
        <v>7241</v>
      </c>
      <c r="D10" s="121" t="s">
        <v>7249</v>
      </c>
      <c r="E10" s="121" t="s">
        <v>7251</v>
      </c>
      <c r="F10" s="121" t="s">
        <v>7247</v>
      </c>
      <c r="G10" s="250" t="e">
        <v>#N/A</v>
      </c>
      <c r="H10" s="250" t="e">
        <v>#N/A</v>
      </c>
      <c r="I10" s="250" t="e">
        <v>#N/A</v>
      </c>
      <c r="J10" s="250" t="e">
        <v>#N/A</v>
      </c>
    </row>
    <row r="11" spans="2:10">
      <c r="B11" s="121" t="s">
        <v>7242</v>
      </c>
      <c r="C11" s="121" t="s">
        <v>7243</v>
      </c>
      <c r="D11" s="121" t="s">
        <v>7249</v>
      </c>
      <c r="E11" s="121" t="s">
        <v>7250</v>
      </c>
      <c r="F11" s="121" t="s">
        <v>7248</v>
      </c>
      <c r="G11" s="250" t="e">
        <v>#N/A</v>
      </c>
      <c r="H11" s="250" t="e">
        <v>#N/A</v>
      </c>
      <c r="I11" s="250" t="e">
        <v>#N/A</v>
      </c>
      <c r="J11" s="250" t="e">
        <v>#N/A</v>
      </c>
    </row>
    <row r="15" spans="2:10">
      <c r="C15" t="s">
        <v>7257</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sheetData>
    <row r="1" spans="1:2">
      <c r="A1">
        <v>21</v>
      </c>
      <c r="B1" t="s">
        <v>6745</v>
      </c>
    </row>
    <row r="2" spans="1:2">
      <c r="A2">
        <v>13</v>
      </c>
      <c r="B2" t="s">
        <v>6746</v>
      </c>
    </row>
    <row r="3" spans="1:2">
      <c r="A3">
        <v>11</v>
      </c>
      <c r="B3" t="s">
        <v>6747</v>
      </c>
    </row>
    <row r="4" spans="1:2">
      <c r="A4">
        <v>1</v>
      </c>
      <c r="B4" t="s">
        <v>6748</v>
      </c>
    </row>
    <row r="7" spans="1:2">
      <c r="A7">
        <v>12</v>
      </c>
      <c r="B7" t="e">
        <f>VLOOKUP(A7,$A$1:$B$4,2,1)</f>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vt:i4>
      </vt:variant>
    </vt:vector>
  </HeadingPairs>
  <TitlesOfParts>
    <vt:vector size="23" baseType="lpstr">
      <vt:lpstr>AHENK1</vt:lpstr>
      <vt:lpstr>AHENK2</vt:lpstr>
      <vt:lpstr>SUMMARY</vt:lpstr>
      <vt:lpstr>Sheet3</vt:lpstr>
      <vt:lpstr>Sheet7</vt:lpstr>
      <vt:lpstr>Sheet6</vt:lpstr>
      <vt:lpstr>Sheet5</vt:lpstr>
      <vt:lpstr>Sheet4</vt:lpstr>
      <vt:lpstr>BAGAN</vt:lpstr>
      <vt:lpstr>Sheet2</vt:lpstr>
      <vt:lpstr>Sheet1</vt:lpstr>
      <vt:lpstr>DATA</vt:lpstr>
      <vt:lpstr>Request PMIS</vt:lpstr>
      <vt:lpstr>Pivot New SPK B2S 7 Mar 2022</vt:lpstr>
      <vt:lpstr>Sheet14</vt:lpstr>
      <vt:lpstr>Pico &amp; P2M</vt:lpstr>
      <vt:lpstr>Sheet9</vt:lpstr>
      <vt:lpstr>Sheet10</vt:lpstr>
      <vt:lpstr>Sheet8</vt:lpstr>
      <vt:lpstr>convert</vt:lpstr>
      <vt:lpstr>L_Convert</vt:lpstr>
      <vt:lpstr>L_Milestone</vt:lpstr>
      <vt:lpstr>L_Progress</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Agus Hendra</dc:creator>
  <cp:lastModifiedBy>Nur Indah Setyawati</cp:lastModifiedBy>
  <cp:lastPrinted>2020-10-12T09:30:57Z</cp:lastPrinted>
  <dcterms:created xsi:type="dcterms:W3CDTF">2019-01-12T20:29:50Z</dcterms:created>
  <dcterms:modified xsi:type="dcterms:W3CDTF">2022-04-28T02:34:41Z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readonly">
    <vt:lpwstr/>
  </property>
  <property fmtid="{D5CDD505-2E9C-101B-9397-08002B2CF9AE}" pid="3" name="_change">
    <vt:lpwstr/>
  </property>
  <property fmtid="{D5CDD505-2E9C-101B-9397-08002B2CF9AE}" pid="4" name="_full-control">
    <vt:lpwstr/>
  </property>
  <property fmtid="{D5CDD505-2E9C-101B-9397-08002B2CF9AE}" pid="5" name="sflag">
    <vt:lpwstr>1632282724</vt:lpwstr>
  </property>
</Properties>
</file>